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D:\PLANEACIÓN Y PROSPECTIVA\PDD NDS WVL3\PDD NDS WVL3 2026\"/>
    </mc:Choice>
  </mc:AlternateContent>
  <xr:revisionPtr revIDLastSave="0" documentId="13_ncr:1_{F8E57F2F-6C88-4C5E-A995-462452633744}" xr6:coauthVersionLast="47" xr6:coauthVersionMax="47" xr10:uidLastSave="{00000000-0000-0000-0000-000000000000}"/>
  <bookViews>
    <workbookView xWindow="-120" yWindow="-120" windowWidth="29040" windowHeight="15720" tabRatio="924" activeTab="10" xr2:uid="{00000000-000D-0000-FFFF-FFFF00000000}"/>
  </bookViews>
  <sheets>
    <sheet name="MPI" sheetId="74" r:id="rId1"/>
    <sheet name="index" sheetId="26" r:id="rId2"/>
    <sheet name="ListaS" sheetId="108" state="hidden" r:id="rId3"/>
    <sheet name="Eco" sheetId="109" state="hidden" r:id="rId4"/>
    <sheet name="Tur" sheetId="111" state="hidden" r:id="rId5"/>
    <sheet name="Fro" sheetId="112" state="hidden" r:id="rId6"/>
    <sheet name="Agr" sheetId="113" state="hidden" r:id="rId7"/>
    <sheet name="Vía" sheetId="114" state="hidden" r:id="rId8"/>
    <sheet name="Trá" sheetId="115" state="hidden" r:id="rId9"/>
    <sheet name="Tic" sheetId="116" state="hidden" r:id="rId10"/>
    <sheet name="Sec.Minas" sheetId="117" r:id="rId11"/>
    <sheet name="Agu" sheetId="118" state="hidden" r:id="rId12"/>
    <sheet name="Edu" sheetId="119" state="hidden" r:id="rId13"/>
    <sheet name="IDS" sheetId="120" state="hidden" r:id="rId14"/>
    <sheet name="Ind" sheetId="121" state="hidden" r:id="rId15"/>
    <sheet name="Cul" sheetId="122" state="hidden" r:id="rId16"/>
    <sheet name="Háb" sheetId="123" state="hidden" r:id="rId17"/>
    <sheet name="Soc" sheetId="124" state="hidden" r:id="rId18"/>
    <sheet name="Muj" sheetId="125" state="hidden" r:id="rId19"/>
    <sheet name="Vic" sheetId="126" state="hidden" r:id="rId20"/>
    <sheet name="PcD" sheetId="127" state="hidden" r:id="rId21"/>
    <sheet name="Rel" sheetId="128" state="hidden" r:id="rId22"/>
    <sheet name="Seg" sheetId="129" state="hidden" r:id="rId23"/>
    <sheet name="Gob" sheetId="130" state="hidden" r:id="rId24"/>
    <sheet name="Amb" sheetId="131" state="hidden" r:id="rId25"/>
    <sheet name="Ries" sheetId="132" state="hidden" r:id="rId26"/>
    <sheet name="Plan" sheetId="102" state="hidden" r:id="rId27"/>
    <sheet name="Hac" sheetId="133" state="hidden" r:id="rId28"/>
    <sheet name="Gral" sheetId="134" state="hidden" r:id="rId29"/>
    <sheet name="Proy" sheetId="135" state="hidden" r:id="rId30"/>
  </sheets>
  <externalReferences>
    <externalReference r:id="rId31"/>
  </externalReferences>
  <definedNames>
    <definedName name="_xlnm._FilterDatabase" localSheetId="22" hidden="1">Seg!$C$9:$H$12</definedName>
    <definedName name="_Hlk162601982" localSheetId="1">index!$P$1067</definedName>
    <definedName name="_xlnm.Print_Area" localSheetId="6">Agr!$A$1:$BU$120</definedName>
    <definedName name="_xlnm.Print_Area" localSheetId="11">Agu!$A$1:$BU$78</definedName>
    <definedName name="_xlnm.Print_Area" localSheetId="24">Amb!$A$1:$BU$191</definedName>
    <definedName name="_xlnm.Print_Area" localSheetId="15">Cul!$A$1:$BU$256</definedName>
    <definedName name="_xlnm.Print_Area" localSheetId="3">Eco!$A$1:$BU$91</definedName>
    <definedName name="_xlnm.Print_Area" localSheetId="12">Edu!$A$1:$BU$221</definedName>
    <definedName name="_xlnm.Print_Area" localSheetId="5">Fro!$A$1:$BU$103</definedName>
    <definedName name="_xlnm.Print_Area" localSheetId="23">Gob!$A$1:$BU$325</definedName>
    <definedName name="_xlnm.Print_Area" localSheetId="28">Gral!$A$1:$BU$128</definedName>
    <definedName name="_xlnm.Print_Area" localSheetId="16">Háb!$A$1:$BU$25</definedName>
    <definedName name="_xlnm.Print_Area" localSheetId="27">Hac!$A$1:$BU$41</definedName>
    <definedName name="_xlnm.Print_Area" localSheetId="13">IDS!$A$1:$BU$243</definedName>
    <definedName name="_xlnm.Print_Area" localSheetId="14">Ind!$A$1:$BU$109</definedName>
    <definedName name="_xlnm.Print_Area" localSheetId="1">index!$O$1:$T$1201</definedName>
    <definedName name="_xlnm.Print_Area" localSheetId="18">Muj!$A$1:$BU$350</definedName>
    <definedName name="_xlnm.Print_Area" localSheetId="20">PcD!$A$1:$BU$95</definedName>
    <definedName name="_xlnm.Print_Area" localSheetId="26">Plan!$A$1:$BU$174</definedName>
    <definedName name="_xlnm.Print_Area" localSheetId="29">Proy!$A$1:$BU$105</definedName>
    <definedName name="_xlnm.Print_Area" localSheetId="21">Rel!$A$1:$BU$52</definedName>
    <definedName name="_xlnm.Print_Area" localSheetId="25">Ries!$A$1:$BU$84</definedName>
    <definedName name="_xlnm.Print_Area" localSheetId="10">Sec.Minas!$A$1:$BU$94</definedName>
    <definedName name="_xlnm.Print_Area" localSheetId="22">Seg!$A$1:$BU$189</definedName>
    <definedName name="_xlnm.Print_Area" localSheetId="17">Soc!$A$1:$BU$582</definedName>
    <definedName name="_xlnm.Print_Area" localSheetId="9">Tic!$A$1:$BU$151</definedName>
    <definedName name="_xlnm.Print_Area" localSheetId="8">Trá!$A$1:$BU$85</definedName>
    <definedName name="_xlnm.Print_Area" localSheetId="4">Tur!$A$1:$BU$164</definedName>
    <definedName name="_xlnm.Print_Area" localSheetId="7">Vía!$A$1:$BU$57</definedName>
    <definedName name="_xlnm.Print_Area" localSheetId="19">Vic!$A$1:$BU$151</definedName>
    <definedName name="Catálogo_MGA">'[1]Catálogo de Productos'!$A$3:$X$11433</definedName>
    <definedName name="Meta_MGA">[1]Matriz_Data!$B$1:$BP$97</definedName>
    <definedName name="_xlnm.Print_Titles" localSheetId="6">Agr!$E:$E,Agr!$1:$6</definedName>
    <definedName name="_xlnm.Print_Titles" localSheetId="11">Agu!$E:$E,Agu!$1:$6</definedName>
    <definedName name="_xlnm.Print_Titles" localSheetId="24">Amb!$E:$E,Amb!$1:$6</definedName>
    <definedName name="_xlnm.Print_Titles" localSheetId="15">Cul!$E:$E,Cul!$1:$6</definedName>
    <definedName name="_xlnm.Print_Titles" localSheetId="3">Eco!$E:$E,Eco!$1:$6</definedName>
    <definedName name="_xlnm.Print_Titles" localSheetId="12">Edu!$E:$E,Edu!$1:$6</definedName>
    <definedName name="_xlnm.Print_Titles" localSheetId="5">Fro!$E:$E,Fro!$1:$6</definedName>
    <definedName name="_xlnm.Print_Titles" localSheetId="23">Gob!$E:$E,Gob!$1:$6</definedName>
    <definedName name="_xlnm.Print_Titles" localSheetId="28">Gral!$E:$E,Gral!$1:$6</definedName>
    <definedName name="_xlnm.Print_Titles" localSheetId="16">Háb!$E:$E,Háb!$1:$6</definedName>
    <definedName name="_xlnm.Print_Titles" localSheetId="27">Hac!$E:$E,Hac!$1:$6</definedName>
    <definedName name="_xlnm.Print_Titles" localSheetId="13">IDS!$E:$E,IDS!$1:$6</definedName>
    <definedName name="_xlnm.Print_Titles" localSheetId="14">Ind!$E:$E,Ind!$1:$6</definedName>
    <definedName name="_xlnm.Print_Titles" localSheetId="1">index!$1:$2</definedName>
    <definedName name="_xlnm.Print_Titles" localSheetId="18">Muj!$E:$E,Muj!$1:$6</definedName>
    <definedName name="_xlnm.Print_Titles" localSheetId="20">PcD!$E:$E,PcD!$1:$6</definedName>
    <definedName name="_xlnm.Print_Titles" localSheetId="26">Plan!$E:$E,Plan!$1:$6</definedName>
    <definedName name="_xlnm.Print_Titles" localSheetId="29">Proy!$E:$E,Proy!$1:$6</definedName>
    <definedName name="_xlnm.Print_Titles" localSheetId="21">Rel!$E:$E,Rel!$1:$6</definedName>
    <definedName name="_xlnm.Print_Titles" localSheetId="25">Ries!$E:$E,Ries!$1:$6</definedName>
    <definedName name="_xlnm.Print_Titles" localSheetId="10">Sec.Minas!$E:$E,Sec.Minas!$1:$6</definedName>
    <definedName name="_xlnm.Print_Titles" localSheetId="22">Seg!$E:$E,Seg!$1:$6</definedName>
    <definedName name="_xlnm.Print_Titles" localSheetId="17">Soc!$E:$E,Soc!$1:$6</definedName>
    <definedName name="_xlnm.Print_Titles" localSheetId="9">Tic!$E:$E,Tic!$1:$6</definedName>
    <definedName name="_xlnm.Print_Titles" localSheetId="8">Trá!$E:$E,Trá!$1:$5</definedName>
    <definedName name="_xlnm.Print_Titles" localSheetId="4">Tur!$E:$E,Tur!$1:$6</definedName>
    <definedName name="_xlnm.Print_Titles" localSheetId="7">Vía!$E:$E,Vía!$1:$6</definedName>
    <definedName name="_xlnm.Print_Titles" localSheetId="19">Vic!$E:$E,Vic!$1:$6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84" i="117" l="1"/>
  <c r="AC80" i="117"/>
  <c r="AA80" i="117"/>
  <c r="AQ13" i="117"/>
  <c r="AR90" i="117"/>
  <c r="BP90" i="117"/>
  <c r="Y90" i="117"/>
  <c r="BO109" i="135"/>
  <c r="BN109" i="135"/>
  <c r="BG109" i="135"/>
  <c r="BF109" i="135"/>
  <c r="AY109" i="135"/>
  <c r="AX109" i="135"/>
  <c r="AQ109" i="135"/>
  <c r="AP109" i="135"/>
  <c r="AF109" i="135"/>
  <c r="AE109" i="135"/>
  <c r="AD109" i="135"/>
  <c r="AC109" i="135"/>
  <c r="AB109" i="135"/>
  <c r="AA109" i="135"/>
  <c r="Z109" i="135"/>
  <c r="BO105" i="135"/>
  <c r="Z105" i="135" s="1"/>
  <c r="BN105" i="135"/>
  <c r="BG105" i="135"/>
  <c r="BF105" i="135"/>
  <c r="AY105" i="135"/>
  <c r="AX105" i="135"/>
  <c r="AQ105" i="135"/>
  <c r="AP105" i="135"/>
  <c r="AF105" i="135"/>
  <c r="AE105" i="135"/>
  <c r="AD105" i="135"/>
  <c r="AC105" i="135"/>
  <c r="AB105" i="135"/>
  <c r="AA105" i="135"/>
  <c r="BO101" i="135"/>
  <c r="Z101" i="135" s="1"/>
  <c r="BN101" i="135"/>
  <c r="BG101" i="135"/>
  <c r="BF101" i="135"/>
  <c r="AY101" i="135"/>
  <c r="AX101" i="135"/>
  <c r="AQ101" i="135"/>
  <c r="AP101" i="135"/>
  <c r="AF101" i="135"/>
  <c r="AE101" i="135"/>
  <c r="AD101" i="135"/>
  <c r="AC101" i="135"/>
  <c r="AB101" i="135"/>
  <c r="AA101" i="135"/>
  <c r="BO97" i="135"/>
  <c r="BN97" i="135"/>
  <c r="BG97" i="135"/>
  <c r="Z97" i="135" s="1"/>
  <c r="BF97" i="135"/>
  <c r="AY97" i="135"/>
  <c r="AX97" i="135"/>
  <c r="AQ97" i="135"/>
  <c r="AP97" i="135"/>
  <c r="AF97" i="135"/>
  <c r="AE97" i="135"/>
  <c r="AD97" i="135"/>
  <c r="AC97" i="135"/>
  <c r="AB97" i="135"/>
  <c r="AA97" i="135"/>
  <c r="BO93" i="135"/>
  <c r="BN93" i="135"/>
  <c r="BG93" i="135"/>
  <c r="Z93" i="135" s="1"/>
  <c r="BF93" i="135"/>
  <c r="AY93" i="135"/>
  <c r="AX93" i="135"/>
  <c r="AQ93" i="135"/>
  <c r="AP93" i="135"/>
  <c r="AF93" i="135"/>
  <c r="AE93" i="135"/>
  <c r="AD93" i="135"/>
  <c r="AC93" i="135"/>
  <c r="AB93" i="135"/>
  <c r="AA93" i="135"/>
  <c r="BO89" i="135"/>
  <c r="BN89" i="135"/>
  <c r="BG89" i="135"/>
  <c r="BF89" i="135"/>
  <c r="AY89" i="135"/>
  <c r="Z89" i="135" s="1"/>
  <c r="AX89" i="135"/>
  <c r="AQ89" i="135"/>
  <c r="AP89" i="135"/>
  <c r="AF89" i="135"/>
  <c r="AE89" i="135"/>
  <c r="AD89" i="135"/>
  <c r="AC89" i="135"/>
  <c r="AB89" i="135"/>
  <c r="AA89" i="135"/>
  <c r="BO85" i="135"/>
  <c r="BN85" i="135"/>
  <c r="BG85" i="135"/>
  <c r="BF85" i="135"/>
  <c r="AY85" i="135"/>
  <c r="Z85" i="135" s="1"/>
  <c r="AX85" i="135"/>
  <c r="AQ85" i="135"/>
  <c r="AP85" i="135"/>
  <c r="AF85" i="135"/>
  <c r="AE85" i="135"/>
  <c r="AD85" i="135"/>
  <c r="AC85" i="135"/>
  <c r="AB85" i="135"/>
  <c r="AA85" i="135"/>
  <c r="BO81" i="135"/>
  <c r="BN81" i="135"/>
  <c r="BG81" i="135"/>
  <c r="BF81" i="135"/>
  <c r="AY81" i="135"/>
  <c r="AX81" i="135"/>
  <c r="AQ81" i="135"/>
  <c r="Z81" i="135" s="1"/>
  <c r="AP81" i="135"/>
  <c r="AF81" i="135"/>
  <c r="AE81" i="135"/>
  <c r="AD81" i="135"/>
  <c r="AC81" i="135"/>
  <c r="AB81" i="135"/>
  <c r="AA81" i="135"/>
  <c r="BO77" i="135"/>
  <c r="BN77" i="135"/>
  <c r="BG77" i="135"/>
  <c r="BF77" i="135"/>
  <c r="AY77" i="135"/>
  <c r="AX77" i="135"/>
  <c r="AQ77" i="135"/>
  <c r="Z77" i="135" s="1"/>
  <c r="AP77" i="135"/>
  <c r="AF77" i="135"/>
  <c r="AE77" i="135"/>
  <c r="AD77" i="135"/>
  <c r="AC77" i="135"/>
  <c r="AB77" i="135"/>
  <c r="AA77" i="135"/>
  <c r="BO73" i="135"/>
  <c r="BN73" i="135"/>
  <c r="BG73" i="135"/>
  <c r="BF73" i="135"/>
  <c r="AY73" i="135"/>
  <c r="AX73" i="135"/>
  <c r="AQ73" i="135"/>
  <c r="Z73" i="135" s="1"/>
  <c r="AP73" i="135"/>
  <c r="AF73" i="135"/>
  <c r="AE73" i="135"/>
  <c r="AD73" i="135"/>
  <c r="AC73" i="135"/>
  <c r="AB73" i="135"/>
  <c r="AA73" i="135"/>
  <c r="BO69" i="135"/>
  <c r="BN69" i="135"/>
  <c r="BG69" i="135"/>
  <c r="BF69" i="135"/>
  <c r="AY69" i="135"/>
  <c r="AX69" i="135"/>
  <c r="AQ69" i="135"/>
  <c r="Z69" i="135" s="1"/>
  <c r="AP69" i="135"/>
  <c r="AF69" i="135"/>
  <c r="AE69" i="135"/>
  <c r="AD69" i="135"/>
  <c r="AC69" i="135"/>
  <c r="AB69" i="135"/>
  <c r="AA69" i="135"/>
  <c r="BO65" i="135"/>
  <c r="BN65" i="135"/>
  <c r="BG65" i="135"/>
  <c r="BF65" i="135"/>
  <c r="AY65" i="135"/>
  <c r="AX65" i="135"/>
  <c r="AQ65" i="135"/>
  <c r="Z65" i="135" s="1"/>
  <c r="AP65" i="135"/>
  <c r="AF65" i="135"/>
  <c r="AE65" i="135"/>
  <c r="AD65" i="135"/>
  <c r="AC65" i="135"/>
  <c r="AB65" i="135"/>
  <c r="AA65" i="135"/>
  <c r="BO61" i="135"/>
  <c r="BN61" i="135"/>
  <c r="BG61" i="135"/>
  <c r="BF61" i="135"/>
  <c r="AY61" i="135"/>
  <c r="AX61" i="135"/>
  <c r="AQ61" i="135"/>
  <c r="Z61" i="135" s="1"/>
  <c r="AP61" i="135"/>
  <c r="AF61" i="135"/>
  <c r="AE61" i="135"/>
  <c r="AD61" i="135"/>
  <c r="AC61" i="135"/>
  <c r="AB61" i="135"/>
  <c r="AA61" i="135"/>
  <c r="BO57" i="135"/>
  <c r="BN57" i="135"/>
  <c r="BG57" i="135"/>
  <c r="BF57" i="135"/>
  <c r="AY57" i="135"/>
  <c r="AX57" i="135"/>
  <c r="AQ57" i="135"/>
  <c r="Z57" i="135" s="1"/>
  <c r="AP57" i="135"/>
  <c r="AF57" i="135"/>
  <c r="AE57" i="135"/>
  <c r="AD57" i="135"/>
  <c r="AC57" i="135"/>
  <c r="AB57" i="135"/>
  <c r="AA57" i="135"/>
  <c r="BO53" i="135"/>
  <c r="BN53" i="135"/>
  <c r="BG53" i="135"/>
  <c r="BF53" i="135"/>
  <c r="AY53" i="135"/>
  <c r="AX53" i="135"/>
  <c r="AQ53" i="135"/>
  <c r="Z53" i="135" s="1"/>
  <c r="AP53" i="135"/>
  <c r="AF53" i="135"/>
  <c r="AE53" i="135"/>
  <c r="AD53" i="135"/>
  <c r="AC53" i="135"/>
  <c r="AB53" i="135"/>
  <c r="AA53" i="135"/>
  <c r="BO49" i="135"/>
  <c r="BN49" i="135"/>
  <c r="BG49" i="135"/>
  <c r="BF49" i="135"/>
  <c r="AY49" i="135"/>
  <c r="AX49" i="135"/>
  <c r="AQ49" i="135"/>
  <c r="AP49" i="135"/>
  <c r="AF49" i="135"/>
  <c r="AE49" i="135"/>
  <c r="AD49" i="135"/>
  <c r="AC49" i="135"/>
  <c r="AB49" i="135"/>
  <c r="AA49" i="135"/>
  <c r="Z49" i="135"/>
  <c r="BO45" i="135"/>
  <c r="BN45" i="135"/>
  <c r="BG45" i="135"/>
  <c r="BF45" i="135"/>
  <c r="AY45" i="135"/>
  <c r="AX45" i="135"/>
  <c r="AQ45" i="135"/>
  <c r="AP45" i="135"/>
  <c r="AF45" i="135"/>
  <c r="AE45" i="135"/>
  <c r="AD45" i="135"/>
  <c r="AC45" i="135"/>
  <c r="AB45" i="135"/>
  <c r="AA45" i="135"/>
  <c r="Z45" i="135"/>
  <c r="BO41" i="135"/>
  <c r="Z41" i="135" s="1"/>
  <c r="BN41" i="135"/>
  <c r="BG41" i="135"/>
  <c r="BF41" i="135"/>
  <c r="AY41" i="135"/>
  <c r="AX41" i="135"/>
  <c r="AQ41" i="135"/>
  <c r="AP41" i="135"/>
  <c r="AF41" i="135"/>
  <c r="AE41" i="135"/>
  <c r="AD41" i="135"/>
  <c r="AC41" i="135"/>
  <c r="AB41" i="135"/>
  <c r="AA41" i="135"/>
  <c r="BO37" i="135"/>
  <c r="Z37" i="135" s="1"/>
  <c r="BN37" i="135"/>
  <c r="BG37" i="135"/>
  <c r="BF37" i="135"/>
  <c r="AY37" i="135"/>
  <c r="AX37" i="135"/>
  <c r="AQ37" i="135"/>
  <c r="AP37" i="135"/>
  <c r="AF37" i="135"/>
  <c r="AE37" i="135"/>
  <c r="AD37" i="135"/>
  <c r="AC37" i="135"/>
  <c r="AB37" i="135"/>
  <c r="AA37" i="135"/>
  <c r="BO33" i="135"/>
  <c r="BN33" i="135"/>
  <c r="BG33" i="135"/>
  <c r="Z33" i="135" s="1"/>
  <c r="BF33" i="135"/>
  <c r="AY33" i="135"/>
  <c r="AX33" i="135"/>
  <c r="AQ33" i="135"/>
  <c r="AP33" i="135"/>
  <c r="AF33" i="135"/>
  <c r="AE33" i="135"/>
  <c r="AD33" i="135"/>
  <c r="AC33" i="135"/>
  <c r="AB33" i="135"/>
  <c r="AA33" i="135"/>
  <c r="BO29" i="135"/>
  <c r="BN29" i="135"/>
  <c r="BG29" i="135"/>
  <c r="Z29" i="135" s="1"/>
  <c r="BF29" i="135"/>
  <c r="AY29" i="135"/>
  <c r="AX29" i="135"/>
  <c r="AQ29" i="135"/>
  <c r="AP29" i="135"/>
  <c r="AF29" i="135"/>
  <c r="AE29" i="135"/>
  <c r="AD29" i="135"/>
  <c r="AC29" i="135"/>
  <c r="AB29" i="135"/>
  <c r="AA29" i="135"/>
  <c r="BO25" i="135"/>
  <c r="BN25" i="135"/>
  <c r="BG25" i="135"/>
  <c r="BF25" i="135"/>
  <c r="AY25" i="135"/>
  <c r="Z25" i="135" s="1"/>
  <c r="AX25" i="135"/>
  <c r="AQ25" i="135"/>
  <c r="AP25" i="135"/>
  <c r="AF25" i="135"/>
  <c r="AE25" i="135"/>
  <c r="AD25" i="135"/>
  <c r="AC25" i="135"/>
  <c r="AB25" i="135"/>
  <c r="AA25" i="135"/>
  <c r="BO21" i="135"/>
  <c r="BN21" i="135"/>
  <c r="BG21" i="135"/>
  <c r="BF21" i="135"/>
  <c r="AY21" i="135"/>
  <c r="Z21" i="135" s="1"/>
  <c r="AX21" i="135"/>
  <c r="AQ21" i="135"/>
  <c r="AP21" i="135"/>
  <c r="AF21" i="135"/>
  <c r="AE21" i="135"/>
  <c r="AD21" i="135"/>
  <c r="AC21" i="135"/>
  <c r="AB21" i="135"/>
  <c r="AA21" i="135"/>
  <c r="BO17" i="135"/>
  <c r="BN17" i="135"/>
  <c r="BG17" i="135"/>
  <c r="BF17" i="135"/>
  <c r="AY17" i="135"/>
  <c r="AX17" i="135"/>
  <c r="AQ17" i="135"/>
  <c r="Z17" i="135" s="1"/>
  <c r="AP17" i="135"/>
  <c r="AF17" i="135"/>
  <c r="AE17" i="135"/>
  <c r="AD17" i="135"/>
  <c r="AC17" i="135"/>
  <c r="AB17" i="135"/>
  <c r="AA17" i="135"/>
  <c r="BO13" i="135"/>
  <c r="BN13" i="135"/>
  <c r="BG13" i="135"/>
  <c r="BF13" i="135"/>
  <c r="AY13" i="135"/>
  <c r="AX13" i="135"/>
  <c r="AQ13" i="135"/>
  <c r="Z13" i="135" s="1"/>
  <c r="AP13" i="135"/>
  <c r="AF13" i="135"/>
  <c r="AE13" i="135"/>
  <c r="AD13" i="135"/>
  <c r="AC13" i="135"/>
  <c r="AB13" i="135"/>
  <c r="AA13" i="135"/>
  <c r="BO9" i="135"/>
  <c r="BN9" i="135"/>
  <c r="BG9" i="135"/>
  <c r="BF9" i="135"/>
  <c r="AY9" i="135"/>
  <c r="AX9" i="135"/>
  <c r="AQ9" i="135"/>
  <c r="Z9" i="135" s="1"/>
  <c r="AP9" i="135"/>
  <c r="AF9" i="135"/>
  <c r="AE9" i="135"/>
  <c r="AD9" i="135"/>
  <c r="AC9" i="135"/>
  <c r="AB9" i="135"/>
  <c r="AA9" i="135"/>
  <c r="Y61" i="134"/>
  <c r="Y8" i="134"/>
  <c r="BO125" i="134"/>
  <c r="BN125" i="134"/>
  <c r="BG125" i="134"/>
  <c r="BF125" i="134"/>
  <c r="AY125" i="134"/>
  <c r="AX125" i="134"/>
  <c r="AQ125" i="134"/>
  <c r="AP125" i="134"/>
  <c r="AF125" i="134"/>
  <c r="AE125" i="134"/>
  <c r="AD125" i="134"/>
  <c r="AC125" i="134"/>
  <c r="AB125" i="134"/>
  <c r="AA125" i="134"/>
  <c r="Z125" i="134"/>
  <c r="BO121" i="134"/>
  <c r="Z121" i="134" s="1"/>
  <c r="BN121" i="134"/>
  <c r="BG121" i="134"/>
  <c r="BF121" i="134"/>
  <c r="AY121" i="134"/>
  <c r="AX121" i="134"/>
  <c r="AQ121" i="134"/>
  <c r="AP121" i="134"/>
  <c r="AF121" i="134"/>
  <c r="AE121" i="134"/>
  <c r="AD121" i="134"/>
  <c r="AC121" i="134"/>
  <c r="AB121" i="134"/>
  <c r="AA121" i="134"/>
  <c r="BO117" i="134"/>
  <c r="Z117" i="134" s="1"/>
  <c r="BN117" i="134"/>
  <c r="BG117" i="134"/>
  <c r="BF117" i="134"/>
  <c r="AY117" i="134"/>
  <c r="AX117" i="134"/>
  <c r="AQ117" i="134"/>
  <c r="AP117" i="134"/>
  <c r="AF117" i="134"/>
  <c r="AE117" i="134"/>
  <c r="AD117" i="134"/>
  <c r="AC117" i="134"/>
  <c r="AB117" i="134"/>
  <c r="AA117" i="134"/>
  <c r="BO113" i="134"/>
  <c r="BN113" i="134"/>
  <c r="BG113" i="134"/>
  <c r="Z113" i="134" s="1"/>
  <c r="BF113" i="134"/>
  <c r="AY113" i="134"/>
  <c r="AX113" i="134"/>
  <c r="AQ113" i="134"/>
  <c r="AP113" i="134"/>
  <c r="AF113" i="134"/>
  <c r="AE113" i="134"/>
  <c r="AD113" i="134"/>
  <c r="AC113" i="134"/>
  <c r="AB113" i="134"/>
  <c r="AA113" i="134"/>
  <c r="BO109" i="134"/>
  <c r="BN109" i="134"/>
  <c r="BG109" i="134"/>
  <c r="Z109" i="134" s="1"/>
  <c r="BF109" i="134"/>
  <c r="AY109" i="134"/>
  <c r="AX109" i="134"/>
  <c r="AQ109" i="134"/>
  <c r="AP109" i="134"/>
  <c r="AF109" i="134"/>
  <c r="AE109" i="134"/>
  <c r="AD109" i="134"/>
  <c r="AC109" i="134"/>
  <c r="AB109" i="134"/>
  <c r="AA109" i="134"/>
  <c r="BO105" i="134"/>
  <c r="BN105" i="134"/>
  <c r="BG105" i="134"/>
  <c r="BF105" i="134"/>
  <c r="AY105" i="134"/>
  <c r="Z105" i="134" s="1"/>
  <c r="AX105" i="134"/>
  <c r="AQ105" i="134"/>
  <c r="AP105" i="134"/>
  <c r="AF105" i="134"/>
  <c r="AE105" i="134"/>
  <c r="AD105" i="134"/>
  <c r="AC105" i="134"/>
  <c r="AB105" i="134"/>
  <c r="AA105" i="134"/>
  <c r="BO101" i="134"/>
  <c r="BN101" i="134"/>
  <c r="BG101" i="134"/>
  <c r="BF101" i="134"/>
  <c r="AY101" i="134"/>
  <c r="Z101" i="134" s="1"/>
  <c r="AX101" i="134"/>
  <c r="AQ101" i="134"/>
  <c r="AP101" i="134"/>
  <c r="AF101" i="134"/>
  <c r="AE101" i="134"/>
  <c r="AD101" i="134"/>
  <c r="AC101" i="134"/>
  <c r="AB101" i="134"/>
  <c r="AA101" i="134"/>
  <c r="BO97" i="134"/>
  <c r="BN97" i="134"/>
  <c r="BG97" i="134"/>
  <c r="BF97" i="134"/>
  <c r="AY97" i="134"/>
  <c r="AX97" i="134"/>
  <c r="AQ97" i="134"/>
  <c r="Z97" i="134" s="1"/>
  <c r="AP97" i="134"/>
  <c r="AF97" i="134"/>
  <c r="AE97" i="134"/>
  <c r="AD97" i="134"/>
  <c r="AC97" i="134"/>
  <c r="AB97" i="134"/>
  <c r="AA97" i="134"/>
  <c r="BO93" i="134"/>
  <c r="BN93" i="134"/>
  <c r="BG93" i="134"/>
  <c r="BF93" i="134"/>
  <c r="AY93" i="134"/>
  <c r="AX93" i="134"/>
  <c r="AQ93" i="134"/>
  <c r="Z93" i="134" s="1"/>
  <c r="AP93" i="134"/>
  <c r="AF93" i="134"/>
  <c r="AE93" i="134"/>
  <c r="AD93" i="134"/>
  <c r="AC93" i="134"/>
  <c r="AB93" i="134"/>
  <c r="AA93" i="134"/>
  <c r="BO88" i="134"/>
  <c r="BN88" i="134"/>
  <c r="BG88" i="134"/>
  <c r="BF88" i="134"/>
  <c r="AY88" i="134"/>
  <c r="AX88" i="134"/>
  <c r="AQ88" i="134"/>
  <c r="AP88" i="134"/>
  <c r="AF88" i="134"/>
  <c r="AE88" i="134"/>
  <c r="AD88" i="134"/>
  <c r="AC88" i="134"/>
  <c r="AB88" i="134"/>
  <c r="AA88" i="134"/>
  <c r="Z88" i="134"/>
  <c r="BO84" i="134"/>
  <c r="Z84" i="134" s="1"/>
  <c r="BN84" i="134"/>
  <c r="BG84" i="134"/>
  <c r="BF84" i="134"/>
  <c r="AY84" i="134"/>
  <c r="AX84" i="134"/>
  <c r="AQ84" i="134"/>
  <c r="AP84" i="134"/>
  <c r="AF84" i="134"/>
  <c r="AE84" i="134"/>
  <c r="AD84" i="134"/>
  <c r="AC84" i="134"/>
  <c r="AB84" i="134"/>
  <c r="AA84" i="134"/>
  <c r="BO80" i="134"/>
  <c r="Z80" i="134" s="1"/>
  <c r="BN80" i="134"/>
  <c r="BG80" i="134"/>
  <c r="BF80" i="134"/>
  <c r="AY80" i="134"/>
  <c r="AX80" i="134"/>
  <c r="AQ80" i="134"/>
  <c r="AP80" i="134"/>
  <c r="AF80" i="134"/>
  <c r="AE80" i="134"/>
  <c r="AD80" i="134"/>
  <c r="AC80" i="134"/>
  <c r="AB80" i="134"/>
  <c r="AA80" i="134"/>
  <c r="BO75" i="134"/>
  <c r="BN75" i="134"/>
  <c r="BG75" i="134"/>
  <c r="BF75" i="134"/>
  <c r="AY75" i="134"/>
  <c r="AX75" i="134"/>
  <c r="AQ75" i="134"/>
  <c r="AP75" i="134"/>
  <c r="AF75" i="134"/>
  <c r="AE75" i="134"/>
  <c r="AD75" i="134"/>
  <c r="AC75" i="134"/>
  <c r="AB75" i="134"/>
  <c r="AA75" i="134"/>
  <c r="Z75" i="134"/>
  <c r="BO71" i="134"/>
  <c r="Z71" i="134" s="1"/>
  <c r="BN71" i="134"/>
  <c r="BG71" i="134"/>
  <c r="BF71" i="134"/>
  <c r="AY71" i="134"/>
  <c r="AX71" i="134"/>
  <c r="AQ71" i="134"/>
  <c r="AP71" i="134"/>
  <c r="AF71" i="134"/>
  <c r="AE71" i="134"/>
  <c r="AD71" i="134"/>
  <c r="AC71" i="134"/>
  <c r="AB71" i="134"/>
  <c r="AA71" i="134"/>
  <c r="BO67" i="134"/>
  <c r="Z67" i="134" s="1"/>
  <c r="BN67" i="134"/>
  <c r="BG67" i="134"/>
  <c r="BF67" i="134"/>
  <c r="AY67" i="134"/>
  <c r="AX67" i="134"/>
  <c r="AQ67" i="134"/>
  <c r="AP67" i="134"/>
  <c r="AF67" i="134"/>
  <c r="AE67" i="134"/>
  <c r="AD67" i="134"/>
  <c r="AC67" i="134"/>
  <c r="AB67" i="134"/>
  <c r="AA67" i="134"/>
  <c r="BO62" i="134"/>
  <c r="BN62" i="134"/>
  <c r="BG62" i="134"/>
  <c r="BF62" i="134"/>
  <c r="AY62" i="134"/>
  <c r="AX62" i="134"/>
  <c r="AQ62" i="134"/>
  <c r="AP62" i="134"/>
  <c r="AF62" i="134"/>
  <c r="AE62" i="134"/>
  <c r="AD62" i="134"/>
  <c r="AC62" i="134"/>
  <c r="AB62" i="134"/>
  <c r="AA62" i="134"/>
  <c r="Z62" i="134"/>
  <c r="BO57" i="134"/>
  <c r="BN57" i="134"/>
  <c r="BG57" i="134"/>
  <c r="BF57" i="134"/>
  <c r="AY57" i="134"/>
  <c r="AX57" i="134"/>
  <c r="AQ57" i="134"/>
  <c r="AP57" i="134"/>
  <c r="AF57" i="134"/>
  <c r="AE57" i="134"/>
  <c r="AD57" i="134"/>
  <c r="AC57" i="134"/>
  <c r="AB57" i="134"/>
  <c r="AA57" i="134"/>
  <c r="Z57" i="134"/>
  <c r="BO53" i="134"/>
  <c r="Z53" i="134" s="1"/>
  <c r="BN53" i="134"/>
  <c r="BG53" i="134"/>
  <c r="BF53" i="134"/>
  <c r="AY53" i="134"/>
  <c r="AX53" i="134"/>
  <c r="AQ53" i="134"/>
  <c r="AP53" i="134"/>
  <c r="AF53" i="134"/>
  <c r="AE53" i="134"/>
  <c r="AD53" i="134"/>
  <c r="AC53" i="134"/>
  <c r="AB53" i="134"/>
  <c r="AA53" i="134"/>
  <c r="BO49" i="134"/>
  <c r="Z49" i="134" s="1"/>
  <c r="BN49" i="134"/>
  <c r="BG49" i="134"/>
  <c r="BF49" i="134"/>
  <c r="AY49" i="134"/>
  <c r="AX49" i="134"/>
  <c r="AQ49" i="134"/>
  <c r="AP49" i="134"/>
  <c r="AF49" i="134"/>
  <c r="AE49" i="134"/>
  <c r="AD49" i="134"/>
  <c r="AC49" i="134"/>
  <c r="AB49" i="134"/>
  <c r="AA49" i="134"/>
  <c r="BO45" i="134"/>
  <c r="BN45" i="134"/>
  <c r="BG45" i="134"/>
  <c r="Z45" i="134" s="1"/>
  <c r="BF45" i="134"/>
  <c r="AY45" i="134"/>
  <c r="AX45" i="134"/>
  <c r="AQ45" i="134"/>
  <c r="AP45" i="134"/>
  <c r="AF45" i="134"/>
  <c r="AE45" i="134"/>
  <c r="AD45" i="134"/>
  <c r="AC45" i="134"/>
  <c r="AB45" i="134"/>
  <c r="AA45" i="134"/>
  <c r="BO41" i="134"/>
  <c r="BN41" i="134"/>
  <c r="BG41" i="134"/>
  <c r="Z41" i="134" s="1"/>
  <c r="BF41" i="134"/>
  <c r="AY41" i="134"/>
  <c r="AX41" i="134"/>
  <c r="AQ41" i="134"/>
  <c r="AP41" i="134"/>
  <c r="AF41" i="134"/>
  <c r="AE41" i="134"/>
  <c r="AD41" i="134"/>
  <c r="AC41" i="134"/>
  <c r="AB41" i="134"/>
  <c r="AA41" i="134"/>
  <c r="BO37" i="134"/>
  <c r="BN37" i="134"/>
  <c r="BG37" i="134"/>
  <c r="BF37" i="134"/>
  <c r="AY37" i="134"/>
  <c r="Z37" i="134" s="1"/>
  <c r="AX37" i="134"/>
  <c r="AQ37" i="134"/>
  <c r="AP37" i="134"/>
  <c r="AF37" i="134"/>
  <c r="AE37" i="134"/>
  <c r="AD37" i="134"/>
  <c r="AC37" i="134"/>
  <c r="AB37" i="134"/>
  <c r="AA37" i="134"/>
  <c r="BO33" i="134"/>
  <c r="BN33" i="134"/>
  <c r="BG33" i="134"/>
  <c r="BF33" i="134"/>
  <c r="AY33" i="134"/>
  <c r="Z33" i="134" s="1"/>
  <c r="AX33" i="134"/>
  <c r="AQ33" i="134"/>
  <c r="AP33" i="134"/>
  <c r="AF33" i="134"/>
  <c r="AE33" i="134"/>
  <c r="AD33" i="134"/>
  <c r="AC33" i="134"/>
  <c r="AB33" i="134"/>
  <c r="AA33" i="134"/>
  <c r="BO29" i="134"/>
  <c r="BN29" i="134"/>
  <c r="BG29" i="134"/>
  <c r="BF29" i="134"/>
  <c r="AY29" i="134"/>
  <c r="AX29" i="134"/>
  <c r="AQ29" i="134"/>
  <c r="Z29" i="134" s="1"/>
  <c r="AP29" i="134"/>
  <c r="AF29" i="134"/>
  <c r="AE29" i="134"/>
  <c r="AD29" i="134"/>
  <c r="AC29" i="134"/>
  <c r="AB29" i="134"/>
  <c r="AA29" i="134"/>
  <c r="BO25" i="134"/>
  <c r="BN25" i="134"/>
  <c r="BG25" i="134"/>
  <c r="BF25" i="134"/>
  <c r="AY25" i="134"/>
  <c r="AX25" i="134"/>
  <c r="AQ25" i="134"/>
  <c r="Z25" i="134" s="1"/>
  <c r="AP25" i="134"/>
  <c r="AF25" i="134"/>
  <c r="AE25" i="134"/>
  <c r="AD25" i="134"/>
  <c r="AC25" i="134"/>
  <c r="AB25" i="134"/>
  <c r="AA25" i="134"/>
  <c r="BO21" i="134"/>
  <c r="BN21" i="134"/>
  <c r="BG21" i="134"/>
  <c r="BF21" i="134"/>
  <c r="AY21" i="134"/>
  <c r="AX21" i="134"/>
  <c r="AQ21" i="134"/>
  <c r="Z21" i="134" s="1"/>
  <c r="AP21" i="134"/>
  <c r="AF21" i="134"/>
  <c r="AE21" i="134"/>
  <c r="AD21" i="134"/>
  <c r="AC21" i="134"/>
  <c r="AB21" i="134"/>
  <c r="AA21" i="134"/>
  <c r="BO17" i="134"/>
  <c r="BN17" i="134"/>
  <c r="BG17" i="134"/>
  <c r="BF17" i="134"/>
  <c r="AY17" i="134"/>
  <c r="AX17" i="134"/>
  <c r="AQ17" i="134"/>
  <c r="Z17" i="134" s="1"/>
  <c r="AP17" i="134"/>
  <c r="AF17" i="134"/>
  <c r="AE17" i="134"/>
  <c r="AD17" i="134"/>
  <c r="AC17" i="134"/>
  <c r="AB17" i="134"/>
  <c r="AA17" i="134"/>
  <c r="BO13" i="134"/>
  <c r="BN13" i="134"/>
  <c r="BG13" i="134"/>
  <c r="BF13" i="134"/>
  <c r="AY13" i="134"/>
  <c r="AX13" i="134"/>
  <c r="AQ13" i="134"/>
  <c r="Z13" i="134" s="1"/>
  <c r="AP13" i="134"/>
  <c r="AF13" i="134"/>
  <c r="AE13" i="134"/>
  <c r="AD13" i="134"/>
  <c r="AC13" i="134"/>
  <c r="AB13" i="134"/>
  <c r="AA13" i="134"/>
  <c r="BO9" i="134"/>
  <c r="BN9" i="134"/>
  <c r="BG9" i="134"/>
  <c r="BF9" i="134"/>
  <c r="AY9" i="134"/>
  <c r="AX9" i="134"/>
  <c r="AQ9" i="134"/>
  <c r="Z9" i="134" s="1"/>
  <c r="AP9" i="134"/>
  <c r="AF9" i="134"/>
  <c r="AE9" i="134"/>
  <c r="AD9" i="134"/>
  <c r="AC9" i="134"/>
  <c r="AB9" i="134"/>
  <c r="AA9" i="134"/>
  <c r="BO37" i="133"/>
  <c r="BN37" i="133"/>
  <c r="BG37" i="133"/>
  <c r="BF37" i="133"/>
  <c r="AY37" i="133"/>
  <c r="AX37" i="133"/>
  <c r="AQ37" i="133"/>
  <c r="AP37" i="133"/>
  <c r="AF37" i="133"/>
  <c r="AE37" i="133"/>
  <c r="AD37" i="133"/>
  <c r="AC37" i="133"/>
  <c r="AB37" i="133"/>
  <c r="AA37" i="133"/>
  <c r="Z37" i="133"/>
  <c r="BO33" i="133"/>
  <c r="Z33" i="133" s="1"/>
  <c r="BN33" i="133"/>
  <c r="BG33" i="133"/>
  <c r="BF33" i="133"/>
  <c r="AY33" i="133"/>
  <c r="AX33" i="133"/>
  <c r="AQ33" i="133"/>
  <c r="AP33" i="133"/>
  <c r="AF33" i="133"/>
  <c r="AE33" i="133"/>
  <c r="AD33" i="133"/>
  <c r="AC33" i="133"/>
  <c r="AB33" i="133"/>
  <c r="AA33" i="133"/>
  <c r="BO29" i="133"/>
  <c r="Z29" i="133" s="1"/>
  <c r="BN29" i="133"/>
  <c r="BG29" i="133"/>
  <c r="BF29" i="133"/>
  <c r="AY29" i="133"/>
  <c r="AX29" i="133"/>
  <c r="AQ29" i="133"/>
  <c r="AP29" i="133"/>
  <c r="AF29" i="133"/>
  <c r="AE29" i="133"/>
  <c r="AD29" i="133"/>
  <c r="AC29" i="133"/>
  <c r="AB29" i="133"/>
  <c r="AA29" i="133"/>
  <c r="BO25" i="133"/>
  <c r="BN25" i="133"/>
  <c r="BG25" i="133"/>
  <c r="Z25" i="133" s="1"/>
  <c r="BF25" i="133"/>
  <c r="AY25" i="133"/>
  <c r="AX25" i="133"/>
  <c r="AQ25" i="133"/>
  <c r="AP25" i="133"/>
  <c r="AF25" i="133"/>
  <c r="AE25" i="133"/>
  <c r="AD25" i="133"/>
  <c r="AC25" i="133"/>
  <c r="AB25" i="133"/>
  <c r="AA25" i="133"/>
  <c r="BO21" i="133"/>
  <c r="BN21" i="133"/>
  <c r="BG21" i="133"/>
  <c r="Z21" i="133" s="1"/>
  <c r="BF21" i="133"/>
  <c r="AY21" i="133"/>
  <c r="AX21" i="133"/>
  <c r="AQ21" i="133"/>
  <c r="AP21" i="133"/>
  <c r="AF21" i="133"/>
  <c r="AE21" i="133"/>
  <c r="AD21" i="133"/>
  <c r="AC21" i="133"/>
  <c r="AB21" i="133"/>
  <c r="AA21" i="133"/>
  <c r="BO17" i="133"/>
  <c r="BN17" i="133"/>
  <c r="BG17" i="133"/>
  <c r="BF17" i="133"/>
  <c r="AY17" i="133"/>
  <c r="Z17" i="133" s="1"/>
  <c r="AX17" i="133"/>
  <c r="AQ17" i="133"/>
  <c r="AP17" i="133"/>
  <c r="AF17" i="133"/>
  <c r="AE17" i="133"/>
  <c r="AD17" i="133"/>
  <c r="AC17" i="133"/>
  <c r="AB17" i="133"/>
  <c r="AA17" i="133"/>
  <c r="BO13" i="133"/>
  <c r="BN13" i="133"/>
  <c r="BG13" i="133"/>
  <c r="BF13" i="133"/>
  <c r="AY13" i="133"/>
  <c r="Z13" i="133" s="1"/>
  <c r="AX13" i="133"/>
  <c r="AQ13" i="133"/>
  <c r="AP13" i="133"/>
  <c r="AF13" i="133"/>
  <c r="AE13" i="133"/>
  <c r="AD13" i="133"/>
  <c r="AC13" i="133"/>
  <c r="AB13" i="133"/>
  <c r="AA13" i="133"/>
  <c r="BO9" i="133"/>
  <c r="BN9" i="133"/>
  <c r="BG9" i="133"/>
  <c r="BF9" i="133"/>
  <c r="AY9" i="133"/>
  <c r="AX9" i="133"/>
  <c r="AQ9" i="133"/>
  <c r="Z9" i="133" s="1"/>
  <c r="AP9" i="133"/>
  <c r="AF9" i="133"/>
  <c r="AE9" i="133"/>
  <c r="AD9" i="133"/>
  <c r="AC9" i="133"/>
  <c r="AB9" i="133"/>
  <c r="AA9" i="133"/>
  <c r="BO171" i="102"/>
  <c r="BN171" i="102"/>
  <c r="BG171" i="102"/>
  <c r="BF171" i="102"/>
  <c r="AY171" i="102"/>
  <c r="AX171" i="102"/>
  <c r="AQ171" i="102"/>
  <c r="AP171" i="102"/>
  <c r="AF171" i="102"/>
  <c r="AE171" i="102"/>
  <c r="AD171" i="102"/>
  <c r="AC171" i="102"/>
  <c r="AB171" i="102"/>
  <c r="AA171" i="102"/>
  <c r="Z171" i="102"/>
  <c r="BO167" i="102"/>
  <c r="Z167" i="102" s="1"/>
  <c r="BN167" i="102"/>
  <c r="BG167" i="102"/>
  <c r="BF167" i="102"/>
  <c r="AY167" i="102"/>
  <c r="AX167" i="102"/>
  <c r="AQ167" i="102"/>
  <c r="AP167" i="102"/>
  <c r="AF167" i="102"/>
  <c r="AE167" i="102"/>
  <c r="AD167" i="102"/>
  <c r="AC167" i="102"/>
  <c r="AB167" i="102"/>
  <c r="AA167" i="102"/>
  <c r="BO163" i="102"/>
  <c r="Z163" i="102" s="1"/>
  <c r="BN163" i="102"/>
  <c r="BG163" i="102"/>
  <c r="BF163" i="102"/>
  <c r="AY163" i="102"/>
  <c r="AX163" i="102"/>
  <c r="AQ163" i="102"/>
  <c r="AP163" i="102"/>
  <c r="AF163" i="102"/>
  <c r="AE163" i="102"/>
  <c r="AD163" i="102"/>
  <c r="AC163" i="102"/>
  <c r="AB163" i="102"/>
  <c r="AA163" i="102"/>
  <c r="BO159" i="102"/>
  <c r="BN159" i="102"/>
  <c r="BG159" i="102"/>
  <c r="Z159" i="102" s="1"/>
  <c r="BF159" i="102"/>
  <c r="AY159" i="102"/>
  <c r="AX159" i="102"/>
  <c r="AQ159" i="102"/>
  <c r="AP159" i="102"/>
  <c r="AF159" i="102"/>
  <c r="AE159" i="102"/>
  <c r="AD159" i="102"/>
  <c r="AC159" i="102"/>
  <c r="AB159" i="102"/>
  <c r="AA159" i="102"/>
  <c r="BO155" i="102"/>
  <c r="BN155" i="102"/>
  <c r="BG155" i="102"/>
  <c r="Z155" i="102" s="1"/>
  <c r="BF155" i="102"/>
  <c r="AY155" i="102"/>
  <c r="AX155" i="102"/>
  <c r="AQ155" i="102"/>
  <c r="AP155" i="102"/>
  <c r="AF155" i="102"/>
  <c r="AE155" i="102"/>
  <c r="AD155" i="102"/>
  <c r="AC155" i="102"/>
  <c r="AB155" i="102"/>
  <c r="AA155" i="102"/>
  <c r="BO151" i="102"/>
  <c r="BN151" i="102"/>
  <c r="BG151" i="102"/>
  <c r="BF151" i="102"/>
  <c r="AY151" i="102"/>
  <c r="Z151" i="102" s="1"/>
  <c r="AX151" i="102"/>
  <c r="AQ151" i="102"/>
  <c r="AP151" i="102"/>
  <c r="AF151" i="102"/>
  <c r="AE151" i="102"/>
  <c r="AD151" i="102"/>
  <c r="AC151" i="102"/>
  <c r="AB151" i="102"/>
  <c r="AA151" i="102"/>
  <c r="BO147" i="102"/>
  <c r="BN147" i="102"/>
  <c r="BG147" i="102"/>
  <c r="BF147" i="102"/>
  <c r="AY147" i="102"/>
  <c r="Z147" i="102" s="1"/>
  <c r="AX147" i="102"/>
  <c r="AQ147" i="102"/>
  <c r="AP147" i="102"/>
  <c r="AF147" i="102"/>
  <c r="AE147" i="102"/>
  <c r="AD147" i="102"/>
  <c r="AC147" i="102"/>
  <c r="AB147" i="102"/>
  <c r="AA147" i="102"/>
  <c r="BO143" i="102"/>
  <c r="BN143" i="102"/>
  <c r="BG143" i="102"/>
  <c r="BF143" i="102"/>
  <c r="AY143" i="102"/>
  <c r="AX143" i="102"/>
  <c r="AQ143" i="102"/>
  <c r="Z143" i="102" s="1"/>
  <c r="AP143" i="102"/>
  <c r="AF143" i="102"/>
  <c r="AE143" i="102"/>
  <c r="AD143" i="102"/>
  <c r="AC143" i="102"/>
  <c r="AB143" i="102"/>
  <c r="AA143" i="102"/>
  <c r="BO139" i="102"/>
  <c r="BN139" i="102"/>
  <c r="BG139" i="102"/>
  <c r="BF139" i="102"/>
  <c r="AY139" i="102"/>
  <c r="AX139" i="102"/>
  <c r="AQ139" i="102"/>
  <c r="Z139" i="102" s="1"/>
  <c r="AP139" i="102"/>
  <c r="AF139" i="102"/>
  <c r="AE139" i="102"/>
  <c r="AD139" i="102"/>
  <c r="AC139" i="102"/>
  <c r="AB139" i="102"/>
  <c r="AA139" i="102"/>
  <c r="BO135" i="102"/>
  <c r="BN135" i="102"/>
  <c r="BG135" i="102"/>
  <c r="BF135" i="102"/>
  <c r="AY135" i="102"/>
  <c r="AX135" i="102"/>
  <c r="AQ135" i="102"/>
  <c r="Z135" i="102" s="1"/>
  <c r="AP135" i="102"/>
  <c r="AF135" i="102"/>
  <c r="AE135" i="102"/>
  <c r="AD135" i="102"/>
  <c r="AC135" i="102"/>
  <c r="AB135" i="102"/>
  <c r="AA135" i="102"/>
  <c r="BO131" i="102"/>
  <c r="BN131" i="102"/>
  <c r="BG131" i="102"/>
  <c r="BF131" i="102"/>
  <c r="AY131" i="102"/>
  <c r="AX131" i="102"/>
  <c r="AQ131" i="102"/>
  <c r="Z131" i="102" s="1"/>
  <c r="AP131" i="102"/>
  <c r="AF131" i="102"/>
  <c r="AE131" i="102"/>
  <c r="AD131" i="102"/>
  <c r="AC131" i="102"/>
  <c r="AB131" i="102"/>
  <c r="AA131" i="102"/>
  <c r="BO124" i="102"/>
  <c r="BN124" i="102"/>
  <c r="BG124" i="102"/>
  <c r="BF124" i="102"/>
  <c r="AY124" i="102"/>
  <c r="AX124" i="102"/>
  <c r="AQ124" i="102"/>
  <c r="AP124" i="102"/>
  <c r="AF124" i="102"/>
  <c r="AE124" i="102"/>
  <c r="AD124" i="102"/>
  <c r="AC124" i="102"/>
  <c r="AB124" i="102"/>
  <c r="AA124" i="102"/>
  <c r="Z124" i="102"/>
  <c r="BO120" i="102"/>
  <c r="Z120" i="102" s="1"/>
  <c r="BN120" i="102"/>
  <c r="BG120" i="102"/>
  <c r="BF120" i="102"/>
  <c r="AY120" i="102"/>
  <c r="AX120" i="102"/>
  <c r="AQ120" i="102"/>
  <c r="AP120" i="102"/>
  <c r="AF120" i="102"/>
  <c r="AE120" i="102"/>
  <c r="AD120" i="102"/>
  <c r="AC120" i="102"/>
  <c r="AB120" i="102"/>
  <c r="AA120" i="102"/>
  <c r="BO115" i="102"/>
  <c r="BN115" i="102"/>
  <c r="BG115" i="102"/>
  <c r="BF115" i="102"/>
  <c r="AY115" i="102"/>
  <c r="AX115" i="102"/>
  <c r="AQ115" i="102"/>
  <c r="AP115" i="102"/>
  <c r="AF115" i="102"/>
  <c r="AE115" i="102"/>
  <c r="AD115" i="102"/>
  <c r="AC115" i="102"/>
  <c r="AB115" i="102"/>
  <c r="AA115" i="102"/>
  <c r="Z115" i="102"/>
  <c r="BO111" i="102"/>
  <c r="Z111" i="102" s="1"/>
  <c r="BN111" i="102"/>
  <c r="BG111" i="102"/>
  <c r="BF111" i="102"/>
  <c r="AY111" i="102"/>
  <c r="AX111" i="102"/>
  <c r="AQ111" i="102"/>
  <c r="AP111" i="102"/>
  <c r="AF111" i="102"/>
  <c r="AE111" i="102"/>
  <c r="AD111" i="102"/>
  <c r="AC111" i="102"/>
  <c r="AB111" i="102"/>
  <c r="AA111" i="102"/>
  <c r="BO107" i="102"/>
  <c r="Z107" i="102" s="1"/>
  <c r="BN107" i="102"/>
  <c r="BG107" i="102"/>
  <c r="BF107" i="102"/>
  <c r="AY107" i="102"/>
  <c r="AX107" i="102"/>
  <c r="AQ107" i="102"/>
  <c r="AP107" i="102"/>
  <c r="AF107" i="102"/>
  <c r="AE107" i="102"/>
  <c r="AD107" i="102"/>
  <c r="AC107" i="102"/>
  <c r="AB107" i="102"/>
  <c r="AA107" i="102"/>
  <c r="BO102" i="102"/>
  <c r="BN102" i="102"/>
  <c r="BG102" i="102"/>
  <c r="BF102" i="102"/>
  <c r="AY102" i="102"/>
  <c r="AX102" i="102"/>
  <c r="AQ102" i="102"/>
  <c r="AP102" i="102"/>
  <c r="AF102" i="102"/>
  <c r="AE102" i="102"/>
  <c r="AD102" i="102"/>
  <c r="AC102" i="102"/>
  <c r="AB102" i="102"/>
  <c r="AA102" i="102"/>
  <c r="Z102" i="102"/>
  <c r="BO98" i="102"/>
  <c r="Z98" i="102" s="1"/>
  <c r="BN98" i="102"/>
  <c r="BG98" i="102"/>
  <c r="BF98" i="102"/>
  <c r="AY98" i="102"/>
  <c r="AX98" i="102"/>
  <c r="AQ98" i="102"/>
  <c r="AP98" i="102"/>
  <c r="AF98" i="102"/>
  <c r="AE98" i="102"/>
  <c r="AD98" i="102"/>
  <c r="AC98" i="102"/>
  <c r="AB98" i="102"/>
  <c r="AA98" i="102"/>
  <c r="BO94" i="102"/>
  <c r="Z94" i="102" s="1"/>
  <c r="BN94" i="102"/>
  <c r="BG94" i="102"/>
  <c r="BF94" i="102"/>
  <c r="AY94" i="102"/>
  <c r="AX94" i="102"/>
  <c r="AQ94" i="102"/>
  <c r="AP94" i="102"/>
  <c r="AF94" i="102"/>
  <c r="AE94" i="102"/>
  <c r="AD94" i="102"/>
  <c r="AC94" i="102"/>
  <c r="AB94" i="102"/>
  <c r="AA94" i="102"/>
  <c r="BO89" i="102"/>
  <c r="BN89" i="102"/>
  <c r="BG89" i="102"/>
  <c r="BF89" i="102"/>
  <c r="AY89" i="102"/>
  <c r="AX89" i="102"/>
  <c r="AQ89" i="102"/>
  <c r="AP89" i="102"/>
  <c r="AF89" i="102"/>
  <c r="AE89" i="102"/>
  <c r="AD89" i="102"/>
  <c r="AC89" i="102"/>
  <c r="AB89" i="102"/>
  <c r="AA89" i="102"/>
  <c r="Z89" i="102"/>
  <c r="BO85" i="102"/>
  <c r="Z85" i="102" s="1"/>
  <c r="BN85" i="102"/>
  <c r="BG85" i="102"/>
  <c r="BF85" i="102"/>
  <c r="AY85" i="102"/>
  <c r="AX85" i="102"/>
  <c r="AQ85" i="102"/>
  <c r="AP85" i="102"/>
  <c r="AF85" i="102"/>
  <c r="AE85" i="102"/>
  <c r="AD85" i="102"/>
  <c r="AC85" i="102"/>
  <c r="AB85" i="102"/>
  <c r="AA85" i="102"/>
  <c r="BO81" i="102"/>
  <c r="Z81" i="102" s="1"/>
  <c r="BN81" i="102"/>
  <c r="BG81" i="102"/>
  <c r="BF81" i="102"/>
  <c r="AY81" i="102"/>
  <c r="AX81" i="102"/>
  <c r="AQ81" i="102"/>
  <c r="AP81" i="102"/>
  <c r="AF81" i="102"/>
  <c r="AE81" i="102"/>
  <c r="AD81" i="102"/>
  <c r="AC81" i="102"/>
  <c r="AB81" i="102"/>
  <c r="AA81" i="102"/>
  <c r="BO74" i="102"/>
  <c r="BN74" i="102"/>
  <c r="BG74" i="102"/>
  <c r="BF74" i="102"/>
  <c r="AY74" i="102"/>
  <c r="AX74" i="102"/>
  <c r="AQ74" i="102"/>
  <c r="AP74" i="102"/>
  <c r="AF74" i="102"/>
  <c r="AE74" i="102"/>
  <c r="AD74" i="102"/>
  <c r="AC74" i="102"/>
  <c r="AB74" i="102"/>
  <c r="AA74" i="102"/>
  <c r="Z74" i="102"/>
  <c r="BO70" i="102"/>
  <c r="Z70" i="102" s="1"/>
  <c r="BN70" i="102"/>
  <c r="BG70" i="102"/>
  <c r="BF70" i="102"/>
  <c r="AY70" i="102"/>
  <c r="AX70" i="102"/>
  <c r="AQ70" i="102"/>
  <c r="AP70" i="102"/>
  <c r="AF70" i="102"/>
  <c r="AE70" i="102"/>
  <c r="AD70" i="102"/>
  <c r="AC70" i="102"/>
  <c r="AB70" i="102"/>
  <c r="AA70" i="102"/>
  <c r="BO66" i="102"/>
  <c r="BN66" i="102"/>
  <c r="BG66" i="102"/>
  <c r="BF66" i="102"/>
  <c r="AY66" i="102"/>
  <c r="AX66" i="102"/>
  <c r="AQ66" i="102"/>
  <c r="AP66" i="102"/>
  <c r="AF66" i="102"/>
  <c r="AE66" i="102"/>
  <c r="AD66" i="102"/>
  <c r="AC66" i="102"/>
  <c r="AB66" i="102"/>
  <c r="AA66" i="102"/>
  <c r="BO62" i="102"/>
  <c r="BN62" i="102"/>
  <c r="BG62" i="102"/>
  <c r="BF62" i="102"/>
  <c r="AY62" i="102"/>
  <c r="AX62" i="102"/>
  <c r="AQ62" i="102"/>
  <c r="AP62" i="102"/>
  <c r="AF62" i="102"/>
  <c r="AE62" i="102"/>
  <c r="AD62" i="102"/>
  <c r="AC62" i="102"/>
  <c r="AB62" i="102"/>
  <c r="AA62" i="102"/>
  <c r="BO58" i="102"/>
  <c r="BN58" i="102"/>
  <c r="BG58" i="102"/>
  <c r="BF58" i="102"/>
  <c r="AY58" i="102"/>
  <c r="AX58" i="102"/>
  <c r="AQ58" i="102"/>
  <c r="AP58" i="102"/>
  <c r="AF58" i="102"/>
  <c r="AE58" i="102"/>
  <c r="AD58" i="102"/>
  <c r="AC58" i="102"/>
  <c r="AB58" i="102"/>
  <c r="AA58" i="102"/>
  <c r="BO54" i="102"/>
  <c r="BN54" i="102"/>
  <c r="BG54" i="102"/>
  <c r="BF54" i="102"/>
  <c r="AY54" i="102"/>
  <c r="AX54" i="102"/>
  <c r="AQ54" i="102"/>
  <c r="AP54" i="102"/>
  <c r="AF54" i="102"/>
  <c r="AE54" i="102"/>
  <c r="AD54" i="102"/>
  <c r="AC54" i="102"/>
  <c r="AB54" i="102"/>
  <c r="AA54" i="102"/>
  <c r="BO50" i="102"/>
  <c r="BN50" i="102"/>
  <c r="BG50" i="102"/>
  <c r="BF50" i="102"/>
  <c r="AY50" i="102"/>
  <c r="AX50" i="102"/>
  <c r="AQ50" i="102"/>
  <c r="AP50" i="102"/>
  <c r="AF50" i="102"/>
  <c r="AE50" i="102"/>
  <c r="AD50" i="102"/>
  <c r="AC50" i="102"/>
  <c r="AB50" i="102"/>
  <c r="AA50" i="102"/>
  <c r="BO46" i="102"/>
  <c r="BN46" i="102"/>
  <c r="BG46" i="102"/>
  <c r="BF46" i="102"/>
  <c r="AY46" i="102"/>
  <c r="AX46" i="102"/>
  <c r="AQ46" i="102"/>
  <c r="Z46" i="102" s="1"/>
  <c r="AP46" i="102"/>
  <c r="AF46" i="102"/>
  <c r="AE46" i="102"/>
  <c r="AD46" i="102"/>
  <c r="AC46" i="102"/>
  <c r="AB46" i="102"/>
  <c r="AA46" i="102"/>
  <c r="BO41" i="102"/>
  <c r="BN41" i="102"/>
  <c r="BG41" i="102"/>
  <c r="BF41" i="102"/>
  <c r="AY41" i="102"/>
  <c r="AX41" i="102"/>
  <c r="AQ41" i="102"/>
  <c r="AP41" i="102"/>
  <c r="AF41" i="102"/>
  <c r="AE41" i="102"/>
  <c r="AD41" i="102"/>
  <c r="AC41" i="102"/>
  <c r="AB41" i="102"/>
  <c r="AA41" i="102"/>
  <c r="Z41" i="102"/>
  <c r="BO36" i="102"/>
  <c r="BN36" i="102"/>
  <c r="BG36" i="102"/>
  <c r="BF36" i="102"/>
  <c r="AY36" i="102"/>
  <c r="AX36" i="102"/>
  <c r="AQ36" i="102"/>
  <c r="AP36" i="102"/>
  <c r="AF36" i="102"/>
  <c r="AE36" i="102"/>
  <c r="AD36" i="102"/>
  <c r="AC36" i="102"/>
  <c r="AB36" i="102"/>
  <c r="AA36" i="102"/>
  <c r="Z36" i="102"/>
  <c r="BO32" i="102"/>
  <c r="Z32" i="102" s="1"/>
  <c r="BN32" i="102"/>
  <c r="BG32" i="102"/>
  <c r="BF32" i="102"/>
  <c r="AY32" i="102"/>
  <c r="AX32" i="102"/>
  <c r="AQ32" i="102"/>
  <c r="AP32" i="102"/>
  <c r="AF32" i="102"/>
  <c r="AE32" i="102"/>
  <c r="AD32" i="102"/>
  <c r="AC32" i="102"/>
  <c r="AB32" i="102"/>
  <c r="AA32" i="102"/>
  <c r="BO27" i="102"/>
  <c r="BN27" i="102"/>
  <c r="BG27" i="102"/>
  <c r="Z27" i="102" s="1"/>
  <c r="BF27" i="102"/>
  <c r="AY27" i="102"/>
  <c r="AX27" i="102"/>
  <c r="AQ27" i="102"/>
  <c r="AP27" i="102"/>
  <c r="AF27" i="102"/>
  <c r="AE27" i="102"/>
  <c r="AD27" i="102"/>
  <c r="AC27" i="102"/>
  <c r="AB27" i="102"/>
  <c r="AA27" i="102"/>
  <c r="BO23" i="102"/>
  <c r="BN23" i="102"/>
  <c r="BG23" i="102"/>
  <c r="BF23" i="102"/>
  <c r="AY23" i="102"/>
  <c r="AX23" i="102"/>
  <c r="AQ23" i="102"/>
  <c r="AP23" i="102"/>
  <c r="AF23" i="102"/>
  <c r="AE23" i="102"/>
  <c r="AD23" i="102"/>
  <c r="AC23" i="102"/>
  <c r="AB23" i="102"/>
  <c r="AA23" i="102"/>
  <c r="BO18" i="102"/>
  <c r="BN18" i="102"/>
  <c r="BG18" i="102"/>
  <c r="BF18" i="102"/>
  <c r="AY18" i="102"/>
  <c r="AX18" i="102"/>
  <c r="AQ18" i="102"/>
  <c r="AP18" i="102"/>
  <c r="AF18" i="102"/>
  <c r="AE18" i="102"/>
  <c r="AD18" i="102"/>
  <c r="AC18" i="102"/>
  <c r="AB18" i="102"/>
  <c r="AA18" i="102"/>
  <c r="BO13" i="102"/>
  <c r="BN13" i="102"/>
  <c r="BG13" i="102"/>
  <c r="BF13" i="102"/>
  <c r="AY13" i="102"/>
  <c r="AX13" i="102"/>
  <c r="AQ13" i="102"/>
  <c r="Z13" i="102" s="1"/>
  <c r="AP13" i="102"/>
  <c r="AF13" i="102"/>
  <c r="AE13" i="102"/>
  <c r="AD13" i="102"/>
  <c r="AC13" i="102"/>
  <c r="AB13" i="102"/>
  <c r="AA13" i="102"/>
  <c r="BO9" i="102"/>
  <c r="BN9" i="102"/>
  <c r="BG9" i="102"/>
  <c r="BF9" i="102"/>
  <c r="AY9" i="102"/>
  <c r="AX9" i="102"/>
  <c r="AQ9" i="102"/>
  <c r="AP9" i="102"/>
  <c r="AF9" i="102"/>
  <c r="AE9" i="102"/>
  <c r="AD9" i="102"/>
  <c r="AC9" i="102"/>
  <c r="AB9" i="102"/>
  <c r="AA9" i="102"/>
  <c r="BO80" i="132"/>
  <c r="BN80" i="132"/>
  <c r="BG80" i="132"/>
  <c r="BF80" i="132"/>
  <c r="AY80" i="132"/>
  <c r="AX80" i="132"/>
  <c r="AQ80" i="132"/>
  <c r="AP80" i="132"/>
  <c r="AF80" i="132"/>
  <c r="AE80" i="132"/>
  <c r="AD80" i="132"/>
  <c r="AC80" i="132"/>
  <c r="AB80" i="132"/>
  <c r="AA80" i="132"/>
  <c r="Z80" i="132"/>
  <c r="BO76" i="132"/>
  <c r="Z76" i="132" s="1"/>
  <c r="BN76" i="132"/>
  <c r="BG76" i="132"/>
  <c r="BF76" i="132"/>
  <c r="AY76" i="132"/>
  <c r="AX76" i="132"/>
  <c r="AQ76" i="132"/>
  <c r="AP76" i="132"/>
  <c r="AF76" i="132"/>
  <c r="AE76" i="132"/>
  <c r="AD76" i="132"/>
  <c r="AC76" i="132"/>
  <c r="AB76" i="132"/>
  <c r="AA76" i="132"/>
  <c r="BO72" i="132"/>
  <c r="Z72" i="132" s="1"/>
  <c r="BN72" i="132"/>
  <c r="BG72" i="132"/>
  <c r="BF72" i="132"/>
  <c r="AY72" i="132"/>
  <c r="AX72" i="132"/>
  <c r="AQ72" i="132"/>
  <c r="AP72" i="132"/>
  <c r="AF72" i="132"/>
  <c r="AE72" i="132"/>
  <c r="AD72" i="132"/>
  <c r="AC72" i="132"/>
  <c r="AB72" i="132"/>
  <c r="AA72" i="132"/>
  <c r="BO68" i="132"/>
  <c r="BN68" i="132"/>
  <c r="BG68" i="132"/>
  <c r="Z68" i="132" s="1"/>
  <c r="BF68" i="132"/>
  <c r="AY68" i="132"/>
  <c r="AX68" i="132"/>
  <c r="AQ68" i="132"/>
  <c r="AP68" i="132"/>
  <c r="AF68" i="132"/>
  <c r="AE68" i="132"/>
  <c r="AD68" i="132"/>
  <c r="AC68" i="132"/>
  <c r="AB68" i="132"/>
  <c r="AA68" i="132"/>
  <c r="BO64" i="132"/>
  <c r="BN64" i="132"/>
  <c r="BG64" i="132"/>
  <c r="Z64" i="132" s="1"/>
  <c r="BF64" i="132"/>
  <c r="AY64" i="132"/>
  <c r="AX64" i="132"/>
  <c r="AQ64" i="132"/>
  <c r="AP64" i="132"/>
  <c r="AF64" i="132"/>
  <c r="AE64" i="132"/>
  <c r="AD64" i="132"/>
  <c r="AC64" i="132"/>
  <c r="AB64" i="132"/>
  <c r="AA64" i="132"/>
  <c r="BO60" i="132"/>
  <c r="BN60" i="132"/>
  <c r="BG60" i="132"/>
  <c r="BF60" i="132"/>
  <c r="AY60" i="132"/>
  <c r="Z60" i="132" s="1"/>
  <c r="AX60" i="132"/>
  <c r="AQ60" i="132"/>
  <c r="AP60" i="132"/>
  <c r="AF60" i="132"/>
  <c r="AE60" i="132"/>
  <c r="AD60" i="132"/>
  <c r="AC60" i="132"/>
  <c r="AB60" i="132"/>
  <c r="AA60" i="132"/>
  <c r="BO55" i="132"/>
  <c r="BN55" i="132"/>
  <c r="BG55" i="132"/>
  <c r="BF55" i="132"/>
  <c r="AY55" i="132"/>
  <c r="AX55" i="132"/>
  <c r="AQ55" i="132"/>
  <c r="AP55" i="132"/>
  <c r="AF55" i="132"/>
  <c r="AE55" i="132"/>
  <c r="AD55" i="132"/>
  <c r="AC55" i="132"/>
  <c r="AB55" i="132"/>
  <c r="AA55" i="132"/>
  <c r="Z55" i="132"/>
  <c r="BO51" i="132"/>
  <c r="Z51" i="132" s="1"/>
  <c r="BN51" i="132"/>
  <c r="BG51" i="132"/>
  <c r="BF51" i="132"/>
  <c r="AY51" i="132"/>
  <c r="AX51" i="132"/>
  <c r="AQ51" i="132"/>
  <c r="AP51" i="132"/>
  <c r="AF51" i="132"/>
  <c r="AE51" i="132"/>
  <c r="AD51" i="132"/>
  <c r="AC51" i="132"/>
  <c r="AB51" i="132"/>
  <c r="AA51" i="132"/>
  <c r="BO47" i="132"/>
  <c r="Z47" i="132" s="1"/>
  <c r="BN47" i="132"/>
  <c r="BG47" i="132"/>
  <c r="BF47" i="132"/>
  <c r="AY47" i="132"/>
  <c r="AX47" i="132"/>
  <c r="AQ47" i="132"/>
  <c r="AP47" i="132"/>
  <c r="AF47" i="132"/>
  <c r="AE47" i="132"/>
  <c r="AD47" i="132"/>
  <c r="AC47" i="132"/>
  <c r="AB47" i="132"/>
  <c r="AA47" i="132"/>
  <c r="BO43" i="132"/>
  <c r="BN43" i="132"/>
  <c r="BG43" i="132"/>
  <c r="Z43" i="132" s="1"/>
  <c r="BF43" i="132"/>
  <c r="AY43" i="132"/>
  <c r="AX43" i="132"/>
  <c r="AQ43" i="132"/>
  <c r="AP43" i="132"/>
  <c r="AF43" i="132"/>
  <c r="AE43" i="132"/>
  <c r="AD43" i="132"/>
  <c r="AC43" i="132"/>
  <c r="AB43" i="132"/>
  <c r="AA43" i="132"/>
  <c r="BO39" i="132"/>
  <c r="BN39" i="132"/>
  <c r="BG39" i="132"/>
  <c r="Z39" i="132" s="1"/>
  <c r="BF39" i="132"/>
  <c r="AY39" i="132"/>
  <c r="AX39" i="132"/>
  <c r="AQ39" i="132"/>
  <c r="AP39" i="132"/>
  <c r="AF39" i="132"/>
  <c r="AE39" i="132"/>
  <c r="AD39" i="132"/>
  <c r="AC39" i="132"/>
  <c r="AB39" i="132"/>
  <c r="AA39" i="132"/>
  <c r="BO34" i="132"/>
  <c r="BN34" i="132"/>
  <c r="BG34" i="132"/>
  <c r="BF34" i="132"/>
  <c r="AY34" i="132"/>
  <c r="AX34" i="132"/>
  <c r="AQ34" i="132"/>
  <c r="AP34" i="132"/>
  <c r="AF34" i="132"/>
  <c r="AE34" i="132"/>
  <c r="AD34" i="132"/>
  <c r="AC34" i="132"/>
  <c r="AB34" i="132"/>
  <c r="AA34" i="132"/>
  <c r="Z34" i="132"/>
  <c r="BO30" i="132"/>
  <c r="Z30" i="132" s="1"/>
  <c r="BN30" i="132"/>
  <c r="BG30" i="132"/>
  <c r="BF30" i="132"/>
  <c r="AY30" i="132"/>
  <c r="AX30" i="132"/>
  <c r="AQ30" i="132"/>
  <c r="AP30" i="132"/>
  <c r="AF30" i="132"/>
  <c r="AE30" i="132"/>
  <c r="AD30" i="132"/>
  <c r="AC30" i="132"/>
  <c r="AB30" i="132"/>
  <c r="AA30" i="132"/>
  <c r="BO26" i="132"/>
  <c r="Z26" i="132" s="1"/>
  <c r="BN26" i="132"/>
  <c r="BG26" i="132"/>
  <c r="BF26" i="132"/>
  <c r="AY26" i="132"/>
  <c r="AX26" i="132"/>
  <c r="AQ26" i="132"/>
  <c r="AP26" i="132"/>
  <c r="AF26" i="132"/>
  <c r="AE26" i="132"/>
  <c r="AD26" i="132"/>
  <c r="AC26" i="132"/>
  <c r="AB26" i="132"/>
  <c r="AA26" i="132"/>
  <c r="BO22" i="132"/>
  <c r="BN22" i="132"/>
  <c r="BG22" i="132"/>
  <c r="Z22" i="132" s="1"/>
  <c r="BF22" i="132"/>
  <c r="AY22" i="132"/>
  <c r="AX22" i="132"/>
  <c r="AQ22" i="132"/>
  <c r="AP22" i="132"/>
  <c r="AF22" i="132"/>
  <c r="AE22" i="132"/>
  <c r="AD22" i="132"/>
  <c r="AC22" i="132"/>
  <c r="AB22" i="132"/>
  <c r="AA22" i="132"/>
  <c r="BO17" i="132"/>
  <c r="BN17" i="132"/>
  <c r="BG17" i="132"/>
  <c r="BF17" i="132"/>
  <c r="AY17" i="132"/>
  <c r="AX17" i="132"/>
  <c r="AQ17" i="132"/>
  <c r="AP17" i="132"/>
  <c r="AF17" i="132"/>
  <c r="AE17" i="132"/>
  <c r="AD17" i="132"/>
  <c r="AC17" i="132"/>
  <c r="AB17" i="132"/>
  <c r="AA17" i="132"/>
  <c r="Z17" i="132"/>
  <c r="BO13" i="132"/>
  <c r="Z13" i="132" s="1"/>
  <c r="BN13" i="132"/>
  <c r="BG13" i="132"/>
  <c r="BF13" i="132"/>
  <c r="AY13" i="132"/>
  <c r="AX13" i="132"/>
  <c r="AQ13" i="132"/>
  <c r="AP13" i="132"/>
  <c r="AF13" i="132"/>
  <c r="AE13" i="132"/>
  <c r="AD13" i="132"/>
  <c r="AC13" i="132"/>
  <c r="AB13" i="132"/>
  <c r="AA13" i="132"/>
  <c r="BO9" i="132"/>
  <c r="Z9" i="132" s="1"/>
  <c r="BN9" i="132"/>
  <c r="BG9" i="132"/>
  <c r="BF9" i="132"/>
  <c r="AY9" i="132"/>
  <c r="AX9" i="132"/>
  <c r="AQ9" i="132"/>
  <c r="AP9" i="132"/>
  <c r="AF9" i="132"/>
  <c r="AE9" i="132"/>
  <c r="AD9" i="132"/>
  <c r="AC9" i="132"/>
  <c r="AB9" i="132"/>
  <c r="AA9" i="132"/>
  <c r="BO187" i="131"/>
  <c r="BN187" i="131"/>
  <c r="BG187" i="131"/>
  <c r="BF187" i="131"/>
  <c r="AY187" i="131"/>
  <c r="AX187" i="131"/>
  <c r="AQ187" i="131"/>
  <c r="AP187" i="131"/>
  <c r="AF187" i="131"/>
  <c r="AE187" i="131"/>
  <c r="AD187" i="131"/>
  <c r="AC187" i="131"/>
  <c r="AB187" i="131"/>
  <c r="AA187" i="131"/>
  <c r="Z187" i="131"/>
  <c r="BO183" i="131"/>
  <c r="Z183" i="131" s="1"/>
  <c r="BN183" i="131"/>
  <c r="BG183" i="131"/>
  <c r="BF183" i="131"/>
  <c r="AY183" i="131"/>
  <c r="AX183" i="131"/>
  <c r="AQ183" i="131"/>
  <c r="AP183" i="131"/>
  <c r="AF183" i="131"/>
  <c r="AE183" i="131"/>
  <c r="AD183" i="131"/>
  <c r="AC183" i="131"/>
  <c r="AB183" i="131"/>
  <c r="AA183" i="131"/>
  <c r="BO179" i="131"/>
  <c r="Z179" i="131" s="1"/>
  <c r="BN179" i="131"/>
  <c r="BG179" i="131"/>
  <c r="BF179" i="131"/>
  <c r="AY179" i="131"/>
  <c r="AX179" i="131"/>
  <c r="AQ179" i="131"/>
  <c r="AP179" i="131"/>
  <c r="AF179" i="131"/>
  <c r="AE179" i="131"/>
  <c r="AD179" i="131"/>
  <c r="AC179" i="131"/>
  <c r="AB179" i="131"/>
  <c r="AA179" i="131"/>
  <c r="BO175" i="131"/>
  <c r="BN175" i="131"/>
  <c r="BG175" i="131"/>
  <c r="Z175" i="131" s="1"/>
  <c r="BF175" i="131"/>
  <c r="AY175" i="131"/>
  <c r="AX175" i="131"/>
  <c r="AQ175" i="131"/>
  <c r="AP175" i="131"/>
  <c r="AF175" i="131"/>
  <c r="AE175" i="131"/>
  <c r="AD175" i="131"/>
  <c r="AC175" i="131"/>
  <c r="AB175" i="131"/>
  <c r="AA175" i="131"/>
  <c r="BO171" i="131"/>
  <c r="BN171" i="131"/>
  <c r="BG171" i="131"/>
  <c r="Z171" i="131" s="1"/>
  <c r="BF171" i="131"/>
  <c r="AY171" i="131"/>
  <c r="AX171" i="131"/>
  <c r="AQ171" i="131"/>
  <c r="AP171" i="131"/>
  <c r="AF171" i="131"/>
  <c r="AE171" i="131"/>
  <c r="AD171" i="131"/>
  <c r="AC171" i="131"/>
  <c r="AB171" i="131"/>
  <c r="AA171" i="131"/>
  <c r="BO164" i="131"/>
  <c r="BN164" i="131"/>
  <c r="BG164" i="131"/>
  <c r="BF164" i="131"/>
  <c r="AY164" i="131"/>
  <c r="AX164" i="131"/>
  <c r="AQ164" i="131"/>
  <c r="AP164" i="131"/>
  <c r="AF164" i="131"/>
  <c r="AE164" i="131"/>
  <c r="AD164" i="131"/>
  <c r="AC164" i="131"/>
  <c r="AB164" i="131"/>
  <c r="AA164" i="131"/>
  <c r="Z164" i="131"/>
  <c r="BO160" i="131"/>
  <c r="Z160" i="131" s="1"/>
  <c r="BN160" i="131"/>
  <c r="BG160" i="131"/>
  <c r="BF160" i="131"/>
  <c r="AY160" i="131"/>
  <c r="AX160" i="131"/>
  <c r="AQ160" i="131"/>
  <c r="AP160" i="131"/>
  <c r="AF160" i="131"/>
  <c r="AE160" i="131"/>
  <c r="AD160" i="131"/>
  <c r="AC160" i="131"/>
  <c r="AB160" i="131"/>
  <c r="AA160" i="131"/>
  <c r="BO156" i="131"/>
  <c r="Z156" i="131" s="1"/>
  <c r="BN156" i="131"/>
  <c r="BG156" i="131"/>
  <c r="BF156" i="131"/>
  <c r="AY156" i="131"/>
  <c r="AX156" i="131"/>
  <c r="AQ156" i="131"/>
  <c r="AP156" i="131"/>
  <c r="AF156" i="131"/>
  <c r="AE156" i="131"/>
  <c r="AD156" i="131"/>
  <c r="AC156" i="131"/>
  <c r="AB156" i="131"/>
  <c r="AA156" i="131"/>
  <c r="BO152" i="131"/>
  <c r="BN152" i="131"/>
  <c r="BG152" i="131"/>
  <c r="Z152" i="131" s="1"/>
  <c r="BF152" i="131"/>
  <c r="AY152" i="131"/>
  <c r="AX152" i="131"/>
  <c r="AQ152" i="131"/>
  <c r="AP152" i="131"/>
  <c r="AF152" i="131"/>
  <c r="AE152" i="131"/>
  <c r="AD152" i="131"/>
  <c r="AC152" i="131"/>
  <c r="AB152" i="131"/>
  <c r="AA152" i="131"/>
  <c r="BO148" i="131"/>
  <c r="BN148" i="131"/>
  <c r="BG148" i="131"/>
  <c r="Z148" i="131" s="1"/>
  <c r="BF148" i="131"/>
  <c r="AY148" i="131"/>
  <c r="AX148" i="131"/>
  <c r="AQ148" i="131"/>
  <c r="AP148" i="131"/>
  <c r="AF148" i="131"/>
  <c r="AE148" i="131"/>
  <c r="AD148" i="131"/>
  <c r="AC148" i="131"/>
  <c r="AB148" i="131"/>
  <c r="AA148" i="131"/>
  <c r="BO144" i="131"/>
  <c r="BN144" i="131"/>
  <c r="BG144" i="131"/>
  <c r="BF144" i="131"/>
  <c r="AY144" i="131"/>
  <c r="Z144" i="131" s="1"/>
  <c r="AX144" i="131"/>
  <c r="AQ144" i="131"/>
  <c r="AP144" i="131"/>
  <c r="AF144" i="131"/>
  <c r="AE144" i="131"/>
  <c r="AD144" i="131"/>
  <c r="AC144" i="131"/>
  <c r="AB144" i="131"/>
  <c r="AA144" i="131"/>
  <c r="BO140" i="131"/>
  <c r="BN140" i="131"/>
  <c r="BG140" i="131"/>
  <c r="BF140" i="131"/>
  <c r="AY140" i="131"/>
  <c r="Z140" i="131" s="1"/>
  <c r="AX140" i="131"/>
  <c r="AQ140" i="131"/>
  <c r="AP140" i="131"/>
  <c r="AF140" i="131"/>
  <c r="AE140" i="131"/>
  <c r="AD140" i="131"/>
  <c r="AC140" i="131"/>
  <c r="AB140" i="131"/>
  <c r="AA140" i="131"/>
  <c r="BO136" i="131"/>
  <c r="BN136" i="131"/>
  <c r="BG136" i="131"/>
  <c r="BF136" i="131"/>
  <c r="AY136" i="131"/>
  <c r="AX136" i="131"/>
  <c r="AQ136" i="131"/>
  <c r="Z136" i="131" s="1"/>
  <c r="AP136" i="131"/>
  <c r="AF136" i="131"/>
  <c r="AE136" i="131"/>
  <c r="AD136" i="131"/>
  <c r="AC136" i="131"/>
  <c r="AB136" i="131"/>
  <c r="AA136" i="131"/>
  <c r="BO132" i="131"/>
  <c r="BN132" i="131"/>
  <c r="BG132" i="131"/>
  <c r="BF132" i="131"/>
  <c r="AY132" i="131"/>
  <c r="AX132" i="131"/>
  <c r="AQ132" i="131"/>
  <c r="Z132" i="131" s="1"/>
  <c r="AP132" i="131"/>
  <c r="AF132" i="131"/>
  <c r="AE132" i="131"/>
  <c r="AD132" i="131"/>
  <c r="AC132" i="131"/>
  <c r="AB132" i="131"/>
  <c r="AA132" i="131"/>
  <c r="BO128" i="131"/>
  <c r="BN128" i="131"/>
  <c r="BG128" i="131"/>
  <c r="BF128" i="131"/>
  <c r="AY128" i="131"/>
  <c r="AX128" i="131"/>
  <c r="AQ128" i="131"/>
  <c r="Z128" i="131" s="1"/>
  <c r="AP128" i="131"/>
  <c r="AF128" i="131"/>
  <c r="AE128" i="131"/>
  <c r="AD128" i="131"/>
  <c r="AC128" i="131"/>
  <c r="AB128" i="131"/>
  <c r="AA128" i="131"/>
  <c r="BO121" i="131"/>
  <c r="BN121" i="131"/>
  <c r="BG121" i="131"/>
  <c r="BF121" i="131"/>
  <c r="AY121" i="131"/>
  <c r="AX121" i="131"/>
  <c r="AQ121" i="131"/>
  <c r="AP121" i="131"/>
  <c r="AF121" i="131"/>
  <c r="AE121" i="131"/>
  <c r="AD121" i="131"/>
  <c r="AC121" i="131"/>
  <c r="AB121" i="131"/>
  <c r="AA121" i="131"/>
  <c r="Z121" i="131"/>
  <c r="BO117" i="131"/>
  <c r="Z117" i="131" s="1"/>
  <c r="BN117" i="131"/>
  <c r="BG117" i="131"/>
  <c r="BF117" i="131"/>
  <c r="AY117" i="131"/>
  <c r="AX117" i="131"/>
  <c r="AQ117" i="131"/>
  <c r="AP117" i="131"/>
  <c r="AF117" i="131"/>
  <c r="AE117" i="131"/>
  <c r="AD117" i="131"/>
  <c r="AC117" i="131"/>
  <c r="AB117" i="131"/>
  <c r="AA117" i="131"/>
  <c r="BO113" i="131"/>
  <c r="Z113" i="131" s="1"/>
  <c r="BN113" i="131"/>
  <c r="BG113" i="131"/>
  <c r="BF113" i="131"/>
  <c r="AY113" i="131"/>
  <c r="AX113" i="131"/>
  <c r="AQ113" i="131"/>
  <c r="AP113" i="131"/>
  <c r="AF113" i="131"/>
  <c r="AE113" i="131"/>
  <c r="AD113" i="131"/>
  <c r="AC113" i="131"/>
  <c r="AB113" i="131"/>
  <c r="AA113" i="131"/>
  <c r="BO109" i="131"/>
  <c r="BN109" i="131"/>
  <c r="BG109" i="131"/>
  <c r="Z109" i="131" s="1"/>
  <c r="BF109" i="131"/>
  <c r="AY109" i="131"/>
  <c r="AX109" i="131"/>
  <c r="AQ109" i="131"/>
  <c r="AP109" i="131"/>
  <c r="AF109" i="131"/>
  <c r="AE109" i="131"/>
  <c r="AD109" i="131"/>
  <c r="AC109" i="131"/>
  <c r="AB109" i="131"/>
  <c r="AA109" i="131"/>
  <c r="BO104" i="131"/>
  <c r="BN104" i="131"/>
  <c r="BG104" i="131"/>
  <c r="BF104" i="131"/>
  <c r="AY104" i="131"/>
  <c r="AX104" i="131"/>
  <c r="AQ104" i="131"/>
  <c r="AP104" i="131"/>
  <c r="AF104" i="131"/>
  <c r="AE104" i="131"/>
  <c r="AD104" i="131"/>
  <c r="AC104" i="131"/>
  <c r="AB104" i="131"/>
  <c r="AA104" i="131"/>
  <c r="Z104" i="131"/>
  <c r="BO100" i="131"/>
  <c r="Z100" i="131" s="1"/>
  <c r="BN100" i="131"/>
  <c r="BG100" i="131"/>
  <c r="BF100" i="131"/>
  <c r="AY100" i="131"/>
  <c r="AX100" i="131"/>
  <c r="AQ100" i="131"/>
  <c r="AP100" i="131"/>
  <c r="AF100" i="131"/>
  <c r="AE100" i="131"/>
  <c r="AD100" i="131"/>
  <c r="AC100" i="131"/>
  <c r="AB100" i="131"/>
  <c r="AA100" i="131"/>
  <c r="BO96" i="131"/>
  <c r="Z96" i="131" s="1"/>
  <c r="BN96" i="131"/>
  <c r="BG96" i="131"/>
  <c r="BF96" i="131"/>
  <c r="AY96" i="131"/>
  <c r="AX96" i="131"/>
  <c r="AQ96" i="131"/>
  <c r="AP96" i="131"/>
  <c r="AF96" i="131"/>
  <c r="AE96" i="131"/>
  <c r="AD96" i="131"/>
  <c r="AC96" i="131"/>
  <c r="AB96" i="131"/>
  <c r="AA96" i="131"/>
  <c r="BO92" i="131"/>
  <c r="BN92" i="131"/>
  <c r="BG92" i="131"/>
  <c r="Z92" i="131" s="1"/>
  <c r="BF92" i="131"/>
  <c r="AY92" i="131"/>
  <c r="AX92" i="131"/>
  <c r="AQ92" i="131"/>
  <c r="AP92" i="131"/>
  <c r="AF92" i="131"/>
  <c r="AE92" i="131"/>
  <c r="AD92" i="131"/>
  <c r="AC92" i="131"/>
  <c r="AB92" i="131"/>
  <c r="AA92" i="131"/>
  <c r="BO88" i="131"/>
  <c r="BN88" i="131"/>
  <c r="BG88" i="131"/>
  <c r="Z88" i="131" s="1"/>
  <c r="BF88" i="131"/>
  <c r="AY88" i="131"/>
  <c r="AX88" i="131"/>
  <c r="AQ88" i="131"/>
  <c r="AP88" i="131"/>
  <c r="AF88" i="131"/>
  <c r="AE88" i="131"/>
  <c r="AD88" i="131"/>
  <c r="AC88" i="131"/>
  <c r="AB88" i="131"/>
  <c r="AA88" i="131"/>
  <c r="BO84" i="131"/>
  <c r="BN84" i="131"/>
  <c r="BG84" i="131"/>
  <c r="BF84" i="131"/>
  <c r="AY84" i="131"/>
  <c r="Z84" i="131" s="1"/>
  <c r="AX84" i="131"/>
  <c r="AQ84" i="131"/>
  <c r="AP84" i="131"/>
  <c r="AF84" i="131"/>
  <c r="AE84" i="131"/>
  <c r="AD84" i="131"/>
  <c r="AC84" i="131"/>
  <c r="AB84" i="131"/>
  <c r="AA84" i="131"/>
  <c r="BO80" i="131"/>
  <c r="BN80" i="131"/>
  <c r="BG80" i="131"/>
  <c r="BF80" i="131"/>
  <c r="AY80" i="131"/>
  <c r="Z80" i="131" s="1"/>
  <c r="AX80" i="131"/>
  <c r="AQ80" i="131"/>
  <c r="AP80" i="131"/>
  <c r="AF80" i="131"/>
  <c r="AE80" i="131"/>
  <c r="AD80" i="131"/>
  <c r="AC80" i="131"/>
  <c r="AB80" i="131"/>
  <c r="AA80" i="131"/>
  <c r="BO75" i="131"/>
  <c r="BN75" i="131"/>
  <c r="BG75" i="131"/>
  <c r="BF75" i="131"/>
  <c r="AY75" i="131"/>
  <c r="AX75" i="131"/>
  <c r="AQ75" i="131"/>
  <c r="AP75" i="131"/>
  <c r="AF75" i="131"/>
  <c r="AE75" i="131"/>
  <c r="AD75" i="131"/>
  <c r="AC75" i="131"/>
  <c r="AB75" i="131"/>
  <c r="AA75" i="131"/>
  <c r="Z75" i="131"/>
  <c r="BO71" i="131"/>
  <c r="Z71" i="131" s="1"/>
  <c r="BN71" i="131"/>
  <c r="BG71" i="131"/>
  <c r="BF71" i="131"/>
  <c r="AY71" i="131"/>
  <c r="AX71" i="131"/>
  <c r="AQ71" i="131"/>
  <c r="AP71" i="131"/>
  <c r="AF71" i="131"/>
  <c r="AE71" i="131"/>
  <c r="AD71" i="131"/>
  <c r="AC71" i="131"/>
  <c r="AB71" i="131"/>
  <c r="AA71" i="131"/>
  <c r="BO67" i="131"/>
  <c r="Z67" i="131" s="1"/>
  <c r="BN67" i="131"/>
  <c r="BG67" i="131"/>
  <c r="BF67" i="131"/>
  <c r="AY67" i="131"/>
  <c r="AX67" i="131"/>
  <c r="AQ67" i="131"/>
  <c r="AP67" i="131"/>
  <c r="AF67" i="131"/>
  <c r="AE67" i="131"/>
  <c r="AD67" i="131"/>
  <c r="AC67" i="131"/>
  <c r="AB67" i="131"/>
  <c r="AA67" i="131"/>
  <c r="BO63" i="131"/>
  <c r="BN63" i="131"/>
  <c r="BG63" i="131"/>
  <c r="Z63" i="131" s="1"/>
  <c r="BF63" i="131"/>
  <c r="AY63" i="131"/>
  <c r="AX63" i="131"/>
  <c r="AQ63" i="131"/>
  <c r="AP63" i="131"/>
  <c r="AF63" i="131"/>
  <c r="AE63" i="131"/>
  <c r="AD63" i="131"/>
  <c r="AC63" i="131"/>
  <c r="AB63" i="131"/>
  <c r="AA63" i="131"/>
  <c r="BO59" i="131"/>
  <c r="BN59" i="131"/>
  <c r="BG59" i="131"/>
  <c r="BF59" i="131"/>
  <c r="AY59" i="131"/>
  <c r="AX59" i="131"/>
  <c r="AQ59" i="131"/>
  <c r="AP59" i="131"/>
  <c r="AF59" i="131"/>
  <c r="AE59" i="131"/>
  <c r="AD59" i="131"/>
  <c r="AC59" i="131"/>
  <c r="AB59" i="131"/>
  <c r="AA59" i="131"/>
  <c r="Z59" i="131"/>
  <c r="BO54" i="131"/>
  <c r="BN54" i="131"/>
  <c r="BG54" i="131"/>
  <c r="BF54" i="131"/>
  <c r="AY54" i="131"/>
  <c r="AX54" i="131"/>
  <c r="AQ54" i="131"/>
  <c r="AP54" i="131"/>
  <c r="AF54" i="131"/>
  <c r="AE54" i="131"/>
  <c r="AD54" i="131"/>
  <c r="AC54" i="131"/>
  <c r="AB54" i="131"/>
  <c r="AA54" i="131"/>
  <c r="Z54" i="131"/>
  <c r="BO50" i="131"/>
  <c r="Z50" i="131" s="1"/>
  <c r="BN50" i="131"/>
  <c r="BG50" i="131"/>
  <c r="BF50" i="131"/>
  <c r="AY50" i="131"/>
  <c r="AX50" i="131"/>
  <c r="AQ50" i="131"/>
  <c r="AP50" i="131"/>
  <c r="AF50" i="131"/>
  <c r="AE50" i="131"/>
  <c r="AD50" i="131"/>
  <c r="AC50" i="131"/>
  <c r="AB50" i="131"/>
  <c r="AA50" i="131"/>
  <c r="BO46" i="131"/>
  <c r="Z46" i="131" s="1"/>
  <c r="BN46" i="131"/>
  <c r="BG46" i="131"/>
  <c r="BF46" i="131"/>
  <c r="AY46" i="131"/>
  <c r="AX46" i="131"/>
  <c r="AQ46" i="131"/>
  <c r="AP46" i="131"/>
  <c r="AF46" i="131"/>
  <c r="AE46" i="131"/>
  <c r="AD46" i="131"/>
  <c r="AC46" i="131"/>
  <c r="AB46" i="131"/>
  <c r="AA46" i="131"/>
  <c r="BO41" i="131"/>
  <c r="BN41" i="131"/>
  <c r="BG41" i="131"/>
  <c r="BF41" i="131"/>
  <c r="AY41" i="131"/>
  <c r="AX41" i="131"/>
  <c r="AQ41" i="131"/>
  <c r="AP41" i="131"/>
  <c r="AF41" i="131"/>
  <c r="AE41" i="131"/>
  <c r="AD41" i="131"/>
  <c r="AC41" i="131"/>
  <c r="AB41" i="131"/>
  <c r="AA41" i="131"/>
  <c r="Z41" i="131"/>
  <c r="BO37" i="131"/>
  <c r="Z37" i="131" s="1"/>
  <c r="BN37" i="131"/>
  <c r="BG37" i="131"/>
  <c r="BF37" i="131"/>
  <c r="AY37" i="131"/>
  <c r="AX37" i="131"/>
  <c r="AQ37" i="131"/>
  <c r="AP37" i="131"/>
  <c r="AF37" i="131"/>
  <c r="AE37" i="131"/>
  <c r="AD37" i="131"/>
  <c r="AC37" i="131"/>
  <c r="AB37" i="131"/>
  <c r="AA37" i="131"/>
  <c r="BO33" i="131"/>
  <c r="Z33" i="131" s="1"/>
  <c r="BN33" i="131"/>
  <c r="BG33" i="131"/>
  <c r="BF33" i="131"/>
  <c r="AY33" i="131"/>
  <c r="AX33" i="131"/>
  <c r="AQ33" i="131"/>
  <c r="AP33" i="131"/>
  <c r="AF33" i="131"/>
  <c r="AE33" i="131"/>
  <c r="AD33" i="131"/>
  <c r="AC33" i="131"/>
  <c r="AB33" i="131"/>
  <c r="AA33" i="131"/>
  <c r="BO29" i="131"/>
  <c r="BN29" i="131"/>
  <c r="BG29" i="131"/>
  <c r="Z29" i="131" s="1"/>
  <c r="BF29" i="131"/>
  <c r="AY29" i="131"/>
  <c r="AX29" i="131"/>
  <c r="AQ29" i="131"/>
  <c r="AP29" i="131"/>
  <c r="AF29" i="131"/>
  <c r="AE29" i="131"/>
  <c r="AD29" i="131"/>
  <c r="AC29" i="131"/>
  <c r="AB29" i="131"/>
  <c r="AA29" i="131"/>
  <c r="BO25" i="131"/>
  <c r="BN25" i="131"/>
  <c r="BG25" i="131"/>
  <c r="Z25" i="131" s="1"/>
  <c r="BF25" i="131"/>
  <c r="AY25" i="131"/>
  <c r="AX25" i="131"/>
  <c r="AQ25" i="131"/>
  <c r="AP25" i="131"/>
  <c r="AF25" i="131"/>
  <c r="AE25" i="131"/>
  <c r="AD25" i="131"/>
  <c r="AC25" i="131"/>
  <c r="AB25" i="131"/>
  <c r="AA25" i="131"/>
  <c r="BO21" i="131"/>
  <c r="BN21" i="131"/>
  <c r="BG21" i="131"/>
  <c r="BF21" i="131"/>
  <c r="AY21" i="131"/>
  <c r="Z21" i="131" s="1"/>
  <c r="AX21" i="131"/>
  <c r="AQ21" i="131"/>
  <c r="AP21" i="131"/>
  <c r="AF21" i="131"/>
  <c r="AE21" i="131"/>
  <c r="AD21" i="131"/>
  <c r="AC21" i="131"/>
  <c r="AB21" i="131"/>
  <c r="AA21" i="131"/>
  <c r="BO17" i="131"/>
  <c r="BN17" i="131"/>
  <c r="BG17" i="131"/>
  <c r="BF17" i="131"/>
  <c r="AY17" i="131"/>
  <c r="Z17" i="131" s="1"/>
  <c r="AX17" i="131"/>
  <c r="AQ17" i="131"/>
  <c r="AP17" i="131"/>
  <c r="AF17" i="131"/>
  <c r="AE17" i="131"/>
  <c r="AD17" i="131"/>
  <c r="AC17" i="131"/>
  <c r="AB17" i="131"/>
  <c r="AA17" i="131"/>
  <c r="BO13" i="131"/>
  <c r="BN13" i="131"/>
  <c r="BG13" i="131"/>
  <c r="BF13" i="131"/>
  <c r="AY13" i="131"/>
  <c r="AX13" i="131"/>
  <c r="AQ13" i="131"/>
  <c r="Z13" i="131" s="1"/>
  <c r="AP13" i="131"/>
  <c r="AF13" i="131"/>
  <c r="AE13" i="131"/>
  <c r="AD13" i="131"/>
  <c r="AC13" i="131"/>
  <c r="AB13" i="131"/>
  <c r="AA13" i="131"/>
  <c r="BO9" i="131"/>
  <c r="BN9" i="131"/>
  <c r="BG9" i="131"/>
  <c r="BF9" i="131"/>
  <c r="AY9" i="131"/>
  <c r="AX9" i="131"/>
  <c r="AQ9" i="131"/>
  <c r="Z9" i="131" s="1"/>
  <c r="AP9" i="131"/>
  <c r="AF9" i="131"/>
  <c r="AE9" i="131"/>
  <c r="AD9" i="131"/>
  <c r="AC9" i="131"/>
  <c r="AB9" i="131"/>
  <c r="AA9" i="131"/>
  <c r="BO320" i="130"/>
  <c r="BN320" i="130"/>
  <c r="BG320" i="130"/>
  <c r="BF320" i="130"/>
  <c r="AY320" i="130"/>
  <c r="AX320" i="130"/>
  <c r="AQ320" i="130"/>
  <c r="AP320" i="130"/>
  <c r="AF320" i="130"/>
  <c r="AE320" i="130"/>
  <c r="AD320" i="130"/>
  <c r="AC320" i="130"/>
  <c r="AB320" i="130"/>
  <c r="AA320" i="130"/>
  <c r="Z320" i="130"/>
  <c r="BO316" i="130"/>
  <c r="Z316" i="130" s="1"/>
  <c r="BN316" i="130"/>
  <c r="BG316" i="130"/>
  <c r="BF316" i="130"/>
  <c r="AY316" i="130"/>
  <c r="AX316" i="130"/>
  <c r="AQ316" i="130"/>
  <c r="AP316" i="130"/>
  <c r="AF316" i="130"/>
  <c r="AE316" i="130"/>
  <c r="AD316" i="130"/>
  <c r="AC316" i="130"/>
  <c r="AB316" i="130"/>
  <c r="AA316" i="130"/>
  <c r="BO312" i="130"/>
  <c r="Z312" i="130" s="1"/>
  <c r="BN312" i="130"/>
  <c r="BG312" i="130"/>
  <c r="BF312" i="130"/>
  <c r="AY312" i="130"/>
  <c r="AX312" i="130"/>
  <c r="AQ312" i="130"/>
  <c r="AP312" i="130"/>
  <c r="AF312" i="130"/>
  <c r="AE312" i="130"/>
  <c r="AD312" i="130"/>
  <c r="AC312" i="130"/>
  <c r="AB312" i="130"/>
  <c r="AA312" i="130"/>
  <c r="BO308" i="130"/>
  <c r="BN308" i="130"/>
  <c r="BG308" i="130"/>
  <c r="Z308" i="130" s="1"/>
  <c r="BF308" i="130"/>
  <c r="AY308" i="130"/>
  <c r="AX308" i="130"/>
  <c r="AQ308" i="130"/>
  <c r="AP308" i="130"/>
  <c r="AF308" i="130"/>
  <c r="AE308" i="130"/>
  <c r="AD308" i="130"/>
  <c r="AC308" i="130"/>
  <c r="AB308" i="130"/>
  <c r="AA308" i="130"/>
  <c r="BO304" i="130"/>
  <c r="BN304" i="130"/>
  <c r="BG304" i="130"/>
  <c r="Z304" i="130" s="1"/>
  <c r="BF304" i="130"/>
  <c r="AY304" i="130"/>
  <c r="AX304" i="130"/>
  <c r="AQ304" i="130"/>
  <c r="AP304" i="130"/>
  <c r="AF304" i="130"/>
  <c r="AE304" i="130"/>
  <c r="AD304" i="130"/>
  <c r="AC304" i="130"/>
  <c r="AB304" i="130"/>
  <c r="AA304" i="130"/>
  <c r="BO300" i="130"/>
  <c r="BN300" i="130"/>
  <c r="BG300" i="130"/>
  <c r="BF300" i="130"/>
  <c r="AY300" i="130"/>
  <c r="Z300" i="130" s="1"/>
  <c r="AX300" i="130"/>
  <c r="AQ300" i="130"/>
  <c r="AP300" i="130"/>
  <c r="AF300" i="130"/>
  <c r="AE300" i="130"/>
  <c r="AD300" i="130"/>
  <c r="AC300" i="130"/>
  <c r="AB300" i="130"/>
  <c r="AA300" i="130"/>
  <c r="BO295" i="130"/>
  <c r="BN295" i="130"/>
  <c r="BG295" i="130"/>
  <c r="BF295" i="130"/>
  <c r="AY295" i="130"/>
  <c r="AX295" i="130"/>
  <c r="AQ295" i="130"/>
  <c r="AP295" i="130"/>
  <c r="AF295" i="130"/>
  <c r="AE295" i="130"/>
  <c r="AD295" i="130"/>
  <c r="AC295" i="130"/>
  <c r="AB295" i="130"/>
  <c r="AA295" i="130"/>
  <c r="Z295" i="130"/>
  <c r="BO291" i="130"/>
  <c r="Z291" i="130" s="1"/>
  <c r="BN291" i="130"/>
  <c r="BG291" i="130"/>
  <c r="BF291" i="130"/>
  <c r="AY291" i="130"/>
  <c r="AX291" i="130"/>
  <c r="AQ291" i="130"/>
  <c r="AP291" i="130"/>
  <c r="AF291" i="130"/>
  <c r="AE291" i="130"/>
  <c r="AD291" i="130"/>
  <c r="AC291" i="130"/>
  <c r="AB291" i="130"/>
  <c r="AA291" i="130"/>
  <c r="BO287" i="130"/>
  <c r="Z287" i="130" s="1"/>
  <c r="BN287" i="130"/>
  <c r="BG287" i="130"/>
  <c r="BF287" i="130"/>
  <c r="AY287" i="130"/>
  <c r="AX287" i="130"/>
  <c r="AQ287" i="130"/>
  <c r="AP287" i="130"/>
  <c r="AF287" i="130"/>
  <c r="AE287" i="130"/>
  <c r="AD287" i="130"/>
  <c r="AC287" i="130"/>
  <c r="AB287" i="130"/>
  <c r="AA287" i="130"/>
  <c r="BO283" i="130"/>
  <c r="BN283" i="130"/>
  <c r="BG283" i="130"/>
  <c r="Z283" i="130" s="1"/>
  <c r="BF283" i="130"/>
  <c r="AY283" i="130"/>
  <c r="AX283" i="130"/>
  <c r="AQ283" i="130"/>
  <c r="AP283" i="130"/>
  <c r="AF283" i="130"/>
  <c r="AE283" i="130"/>
  <c r="AD283" i="130"/>
  <c r="AC283" i="130"/>
  <c r="AB283" i="130"/>
  <c r="AA283" i="130"/>
  <c r="BO278" i="130"/>
  <c r="BN278" i="130"/>
  <c r="BG278" i="130"/>
  <c r="BF278" i="130"/>
  <c r="AY278" i="130"/>
  <c r="AX278" i="130"/>
  <c r="AQ278" i="130"/>
  <c r="AP278" i="130"/>
  <c r="AF278" i="130"/>
  <c r="AE278" i="130"/>
  <c r="AD278" i="130"/>
  <c r="AC278" i="130"/>
  <c r="AB278" i="130"/>
  <c r="AA278" i="130"/>
  <c r="Z278" i="130"/>
  <c r="BO274" i="130"/>
  <c r="Z274" i="130" s="1"/>
  <c r="BN274" i="130"/>
  <c r="BG274" i="130"/>
  <c r="BF274" i="130"/>
  <c r="AY274" i="130"/>
  <c r="AX274" i="130"/>
  <c r="AQ274" i="130"/>
  <c r="AP274" i="130"/>
  <c r="AF274" i="130"/>
  <c r="AE274" i="130"/>
  <c r="AD274" i="130"/>
  <c r="AC274" i="130"/>
  <c r="AB274" i="130"/>
  <c r="AA274" i="130"/>
  <c r="BO270" i="130"/>
  <c r="Z270" i="130" s="1"/>
  <c r="BN270" i="130"/>
  <c r="BG270" i="130"/>
  <c r="BF270" i="130"/>
  <c r="AY270" i="130"/>
  <c r="AX270" i="130"/>
  <c r="AQ270" i="130"/>
  <c r="AP270" i="130"/>
  <c r="AF270" i="130"/>
  <c r="AE270" i="130"/>
  <c r="AD270" i="130"/>
  <c r="AC270" i="130"/>
  <c r="AB270" i="130"/>
  <c r="AA270" i="130"/>
  <c r="BO266" i="130"/>
  <c r="BN266" i="130"/>
  <c r="BG266" i="130"/>
  <c r="Z266" i="130" s="1"/>
  <c r="BF266" i="130"/>
  <c r="AY266" i="130"/>
  <c r="AX266" i="130"/>
  <c r="AQ266" i="130"/>
  <c r="AP266" i="130"/>
  <c r="AF266" i="130"/>
  <c r="AE266" i="130"/>
  <c r="AD266" i="130"/>
  <c r="AC266" i="130"/>
  <c r="AB266" i="130"/>
  <c r="AA266" i="130"/>
  <c r="BO261" i="130"/>
  <c r="BN261" i="130"/>
  <c r="BG261" i="130"/>
  <c r="BF261" i="130"/>
  <c r="AY261" i="130"/>
  <c r="AX261" i="130"/>
  <c r="AQ261" i="130"/>
  <c r="AP261" i="130"/>
  <c r="AF261" i="130"/>
  <c r="AE261" i="130"/>
  <c r="AD261" i="130"/>
  <c r="AC261" i="130"/>
  <c r="AB261" i="130"/>
  <c r="AA261" i="130"/>
  <c r="Z261" i="130"/>
  <c r="BO257" i="130"/>
  <c r="Z257" i="130" s="1"/>
  <c r="BN257" i="130"/>
  <c r="BG257" i="130"/>
  <c r="BF257" i="130"/>
  <c r="AY257" i="130"/>
  <c r="AX257" i="130"/>
  <c r="AQ257" i="130"/>
  <c r="AP257" i="130"/>
  <c r="AF257" i="130"/>
  <c r="AE257" i="130"/>
  <c r="AD257" i="130"/>
  <c r="AC257" i="130"/>
  <c r="AB257" i="130"/>
  <c r="AA257" i="130"/>
  <c r="BO253" i="130"/>
  <c r="Z253" i="130" s="1"/>
  <c r="BN253" i="130"/>
  <c r="BG253" i="130"/>
  <c r="BF253" i="130"/>
  <c r="AY253" i="130"/>
  <c r="AX253" i="130"/>
  <c r="AQ253" i="130"/>
  <c r="AP253" i="130"/>
  <c r="AF253" i="130"/>
  <c r="AE253" i="130"/>
  <c r="AD253" i="130"/>
  <c r="AC253" i="130"/>
  <c r="AB253" i="130"/>
  <c r="AA253" i="130"/>
  <c r="BO249" i="130"/>
  <c r="BN249" i="130"/>
  <c r="BG249" i="130"/>
  <c r="Z249" i="130" s="1"/>
  <c r="BF249" i="130"/>
  <c r="AY249" i="130"/>
  <c r="AX249" i="130"/>
  <c r="AQ249" i="130"/>
  <c r="AP249" i="130"/>
  <c r="AF249" i="130"/>
  <c r="AE249" i="130"/>
  <c r="AD249" i="130"/>
  <c r="AC249" i="130"/>
  <c r="AB249" i="130"/>
  <c r="AA249" i="130"/>
  <c r="BO245" i="130"/>
  <c r="BN245" i="130"/>
  <c r="BG245" i="130"/>
  <c r="Z245" i="130" s="1"/>
  <c r="BF245" i="130"/>
  <c r="AY245" i="130"/>
  <c r="AX245" i="130"/>
  <c r="AQ245" i="130"/>
  <c r="AP245" i="130"/>
  <c r="AF245" i="130"/>
  <c r="AE245" i="130"/>
  <c r="AD245" i="130"/>
  <c r="AC245" i="130"/>
  <c r="AB245" i="130"/>
  <c r="AA245" i="130"/>
  <c r="BO241" i="130"/>
  <c r="BN241" i="130"/>
  <c r="BG241" i="130"/>
  <c r="BF241" i="130"/>
  <c r="AY241" i="130"/>
  <c r="Z241" i="130" s="1"/>
  <c r="AX241" i="130"/>
  <c r="AQ241" i="130"/>
  <c r="AP241" i="130"/>
  <c r="AF241" i="130"/>
  <c r="AE241" i="130"/>
  <c r="AD241" i="130"/>
  <c r="AC241" i="130"/>
  <c r="AB241" i="130"/>
  <c r="AA241" i="130"/>
  <c r="BO237" i="130"/>
  <c r="BN237" i="130"/>
  <c r="BG237" i="130"/>
  <c r="BF237" i="130"/>
  <c r="AY237" i="130"/>
  <c r="Z237" i="130" s="1"/>
  <c r="AX237" i="130"/>
  <c r="AQ237" i="130"/>
  <c r="AP237" i="130"/>
  <c r="AF237" i="130"/>
  <c r="AE237" i="130"/>
  <c r="AD237" i="130"/>
  <c r="AC237" i="130"/>
  <c r="AB237" i="130"/>
  <c r="AA237" i="130"/>
  <c r="BO233" i="130"/>
  <c r="BN233" i="130"/>
  <c r="BG233" i="130"/>
  <c r="BF233" i="130"/>
  <c r="AY233" i="130"/>
  <c r="AX233" i="130"/>
  <c r="AQ233" i="130"/>
  <c r="Z233" i="130" s="1"/>
  <c r="AP233" i="130"/>
  <c r="AF233" i="130"/>
  <c r="AE233" i="130"/>
  <c r="AD233" i="130"/>
  <c r="AC233" i="130"/>
  <c r="AB233" i="130"/>
  <c r="AA233" i="130"/>
  <c r="BO229" i="130"/>
  <c r="BN229" i="130"/>
  <c r="BG229" i="130"/>
  <c r="BF229" i="130"/>
  <c r="AY229" i="130"/>
  <c r="AX229" i="130"/>
  <c r="AQ229" i="130"/>
  <c r="Z229" i="130" s="1"/>
  <c r="AP229" i="130"/>
  <c r="AF229" i="130"/>
  <c r="AE229" i="130"/>
  <c r="AD229" i="130"/>
  <c r="AC229" i="130"/>
  <c r="AB229" i="130"/>
  <c r="AA229" i="130"/>
  <c r="BO225" i="130"/>
  <c r="BN225" i="130"/>
  <c r="BG225" i="130"/>
  <c r="BF225" i="130"/>
  <c r="AY225" i="130"/>
  <c r="AX225" i="130"/>
  <c r="AQ225" i="130"/>
  <c r="Z225" i="130" s="1"/>
  <c r="AP225" i="130"/>
  <c r="AF225" i="130"/>
  <c r="AE225" i="130"/>
  <c r="AD225" i="130"/>
  <c r="AC225" i="130"/>
  <c r="AB225" i="130"/>
  <c r="AA225" i="130"/>
  <c r="BO220" i="130"/>
  <c r="BN220" i="130"/>
  <c r="BG220" i="130"/>
  <c r="BF220" i="130"/>
  <c r="AY220" i="130"/>
  <c r="AX220" i="130"/>
  <c r="AQ220" i="130"/>
  <c r="AP220" i="130"/>
  <c r="AF220" i="130"/>
  <c r="AE220" i="130"/>
  <c r="AD220" i="130"/>
  <c r="AC220" i="130"/>
  <c r="AB220" i="130"/>
  <c r="AA220" i="130"/>
  <c r="Z220" i="130"/>
  <c r="BO216" i="130"/>
  <c r="Z216" i="130" s="1"/>
  <c r="BN216" i="130"/>
  <c r="BG216" i="130"/>
  <c r="BF216" i="130"/>
  <c r="AY216" i="130"/>
  <c r="AX216" i="130"/>
  <c r="AQ216" i="130"/>
  <c r="AP216" i="130"/>
  <c r="AF216" i="130"/>
  <c r="AE216" i="130"/>
  <c r="AD216" i="130"/>
  <c r="AC216" i="130"/>
  <c r="AB216" i="130"/>
  <c r="AA216" i="130"/>
  <c r="BO212" i="130"/>
  <c r="Z212" i="130" s="1"/>
  <c r="BN212" i="130"/>
  <c r="BG212" i="130"/>
  <c r="BF212" i="130"/>
  <c r="AY212" i="130"/>
  <c r="AX212" i="130"/>
  <c r="AQ212" i="130"/>
  <c r="AP212" i="130"/>
  <c r="AF212" i="130"/>
  <c r="AE212" i="130"/>
  <c r="AD212" i="130"/>
  <c r="AC212" i="130"/>
  <c r="AB212" i="130"/>
  <c r="AA212" i="130"/>
  <c r="BO208" i="130"/>
  <c r="BN208" i="130"/>
  <c r="BG208" i="130"/>
  <c r="Z208" i="130" s="1"/>
  <c r="BF208" i="130"/>
  <c r="AY208" i="130"/>
  <c r="AX208" i="130"/>
  <c r="AQ208" i="130"/>
  <c r="AP208" i="130"/>
  <c r="AF208" i="130"/>
  <c r="AE208" i="130"/>
  <c r="AD208" i="130"/>
  <c r="AC208" i="130"/>
  <c r="AB208" i="130"/>
  <c r="AA208" i="130"/>
  <c r="BO204" i="130"/>
  <c r="BN204" i="130"/>
  <c r="BG204" i="130"/>
  <c r="Z204" i="130" s="1"/>
  <c r="BF204" i="130"/>
  <c r="AY204" i="130"/>
  <c r="AX204" i="130"/>
  <c r="AQ204" i="130"/>
  <c r="AP204" i="130"/>
  <c r="AF204" i="130"/>
  <c r="AE204" i="130"/>
  <c r="AD204" i="130"/>
  <c r="AC204" i="130"/>
  <c r="AB204" i="130"/>
  <c r="AA204" i="130"/>
  <c r="BO200" i="130"/>
  <c r="BN200" i="130"/>
  <c r="BG200" i="130"/>
  <c r="BF200" i="130"/>
  <c r="AY200" i="130"/>
  <c r="Z200" i="130" s="1"/>
  <c r="AX200" i="130"/>
  <c r="AQ200" i="130"/>
  <c r="AP200" i="130"/>
  <c r="AF200" i="130"/>
  <c r="AE200" i="130"/>
  <c r="AD200" i="130"/>
  <c r="AC200" i="130"/>
  <c r="AB200" i="130"/>
  <c r="AA200" i="130"/>
  <c r="BO196" i="130"/>
  <c r="BN196" i="130"/>
  <c r="BG196" i="130"/>
  <c r="BF196" i="130"/>
  <c r="AY196" i="130"/>
  <c r="Z196" i="130" s="1"/>
  <c r="AX196" i="130"/>
  <c r="AQ196" i="130"/>
  <c r="AP196" i="130"/>
  <c r="AF196" i="130"/>
  <c r="AE196" i="130"/>
  <c r="AD196" i="130"/>
  <c r="AC196" i="130"/>
  <c r="AB196" i="130"/>
  <c r="AA196" i="130"/>
  <c r="BO191" i="130"/>
  <c r="BN191" i="130"/>
  <c r="BG191" i="130"/>
  <c r="BF191" i="130"/>
  <c r="AY191" i="130"/>
  <c r="AX191" i="130"/>
  <c r="AQ191" i="130"/>
  <c r="AP191" i="130"/>
  <c r="AF191" i="130"/>
  <c r="AE191" i="130"/>
  <c r="AD191" i="130"/>
  <c r="AC191" i="130"/>
  <c r="AB191" i="130"/>
  <c r="AA191" i="130"/>
  <c r="Z191" i="130"/>
  <c r="BO187" i="130"/>
  <c r="Z187" i="130" s="1"/>
  <c r="BN187" i="130"/>
  <c r="BG187" i="130"/>
  <c r="BF187" i="130"/>
  <c r="AY187" i="130"/>
  <c r="AX187" i="130"/>
  <c r="AQ187" i="130"/>
  <c r="AP187" i="130"/>
  <c r="AF187" i="130"/>
  <c r="AE187" i="130"/>
  <c r="AD187" i="130"/>
  <c r="AC187" i="130"/>
  <c r="AB187" i="130"/>
  <c r="AA187" i="130"/>
  <c r="BO183" i="130"/>
  <c r="Z183" i="130" s="1"/>
  <c r="BN183" i="130"/>
  <c r="BG183" i="130"/>
  <c r="BF183" i="130"/>
  <c r="AY183" i="130"/>
  <c r="AX183" i="130"/>
  <c r="AQ183" i="130"/>
  <c r="AP183" i="130"/>
  <c r="AF183" i="130"/>
  <c r="AE183" i="130"/>
  <c r="AD183" i="130"/>
  <c r="AC183" i="130"/>
  <c r="AB183" i="130"/>
  <c r="AA183" i="130"/>
  <c r="BO179" i="130"/>
  <c r="BN179" i="130"/>
  <c r="BG179" i="130"/>
  <c r="Z179" i="130" s="1"/>
  <c r="BF179" i="130"/>
  <c r="AY179" i="130"/>
  <c r="AX179" i="130"/>
  <c r="AQ179" i="130"/>
  <c r="AP179" i="130"/>
  <c r="AF179" i="130"/>
  <c r="AE179" i="130"/>
  <c r="AD179" i="130"/>
  <c r="AC179" i="130"/>
  <c r="AB179" i="130"/>
  <c r="AA179" i="130"/>
  <c r="BO175" i="130"/>
  <c r="BN175" i="130"/>
  <c r="BG175" i="130"/>
  <c r="Z175" i="130" s="1"/>
  <c r="BF175" i="130"/>
  <c r="AY175" i="130"/>
  <c r="AX175" i="130"/>
  <c r="AQ175" i="130"/>
  <c r="AP175" i="130"/>
  <c r="AF175" i="130"/>
  <c r="AE175" i="130"/>
  <c r="AD175" i="130"/>
  <c r="AC175" i="130"/>
  <c r="AB175" i="130"/>
  <c r="AA175" i="130"/>
  <c r="BO171" i="130"/>
  <c r="BN171" i="130"/>
  <c r="BG171" i="130"/>
  <c r="BF171" i="130"/>
  <c r="AY171" i="130"/>
  <c r="Z171" i="130" s="1"/>
  <c r="AX171" i="130"/>
  <c r="AQ171" i="130"/>
  <c r="AP171" i="130"/>
  <c r="AF171" i="130"/>
  <c r="AE171" i="130"/>
  <c r="AD171" i="130"/>
  <c r="AC171" i="130"/>
  <c r="AB171" i="130"/>
  <c r="AA171" i="130"/>
  <c r="BO167" i="130"/>
  <c r="BN167" i="130"/>
  <c r="BG167" i="130"/>
  <c r="BF167" i="130"/>
  <c r="AY167" i="130"/>
  <c r="Z167" i="130" s="1"/>
  <c r="AX167" i="130"/>
  <c r="AQ167" i="130"/>
  <c r="AP167" i="130"/>
  <c r="AF167" i="130"/>
  <c r="AE167" i="130"/>
  <c r="AD167" i="130"/>
  <c r="AC167" i="130"/>
  <c r="AB167" i="130"/>
  <c r="AA167" i="130"/>
  <c r="BO162" i="130"/>
  <c r="BN162" i="130"/>
  <c r="BG162" i="130"/>
  <c r="BF162" i="130"/>
  <c r="AY162" i="130"/>
  <c r="AX162" i="130"/>
  <c r="AQ162" i="130"/>
  <c r="AP162" i="130"/>
  <c r="AF162" i="130"/>
  <c r="AE162" i="130"/>
  <c r="AD162" i="130"/>
  <c r="AC162" i="130"/>
  <c r="AB162" i="130"/>
  <c r="AA162" i="130"/>
  <c r="Z162" i="130"/>
  <c r="BO158" i="130"/>
  <c r="Z158" i="130" s="1"/>
  <c r="BN158" i="130"/>
  <c r="BG158" i="130"/>
  <c r="BF158" i="130"/>
  <c r="AY158" i="130"/>
  <c r="AX158" i="130"/>
  <c r="AQ158" i="130"/>
  <c r="AP158" i="130"/>
  <c r="AF158" i="130"/>
  <c r="AE158" i="130"/>
  <c r="AD158" i="130"/>
  <c r="AC158" i="130"/>
  <c r="AB158" i="130"/>
  <c r="AA158" i="130"/>
  <c r="BO154" i="130"/>
  <c r="Z154" i="130" s="1"/>
  <c r="BN154" i="130"/>
  <c r="BG154" i="130"/>
  <c r="BF154" i="130"/>
  <c r="AY154" i="130"/>
  <c r="AX154" i="130"/>
  <c r="AQ154" i="130"/>
  <c r="AP154" i="130"/>
  <c r="AF154" i="130"/>
  <c r="AE154" i="130"/>
  <c r="AD154" i="130"/>
  <c r="AC154" i="130"/>
  <c r="AB154" i="130"/>
  <c r="AA154" i="130"/>
  <c r="BO150" i="130"/>
  <c r="BN150" i="130"/>
  <c r="BG150" i="130"/>
  <c r="Z150" i="130" s="1"/>
  <c r="BF150" i="130"/>
  <c r="AY150" i="130"/>
  <c r="AX150" i="130"/>
  <c r="AQ150" i="130"/>
  <c r="AP150" i="130"/>
  <c r="AF150" i="130"/>
  <c r="AE150" i="130"/>
  <c r="AD150" i="130"/>
  <c r="AC150" i="130"/>
  <c r="AB150" i="130"/>
  <c r="AA150" i="130"/>
  <c r="BO146" i="130"/>
  <c r="BN146" i="130"/>
  <c r="BG146" i="130"/>
  <c r="Z146" i="130" s="1"/>
  <c r="BF146" i="130"/>
  <c r="AY146" i="130"/>
  <c r="AX146" i="130"/>
  <c r="AQ146" i="130"/>
  <c r="AP146" i="130"/>
  <c r="AF146" i="130"/>
  <c r="AE146" i="130"/>
  <c r="AD146" i="130"/>
  <c r="AC146" i="130"/>
  <c r="AB146" i="130"/>
  <c r="AA146" i="130"/>
  <c r="BO142" i="130"/>
  <c r="BN142" i="130"/>
  <c r="BG142" i="130"/>
  <c r="BF142" i="130"/>
  <c r="AY142" i="130"/>
  <c r="Z142" i="130" s="1"/>
  <c r="AX142" i="130"/>
  <c r="AQ142" i="130"/>
  <c r="AP142" i="130"/>
  <c r="AF142" i="130"/>
  <c r="AE142" i="130"/>
  <c r="AD142" i="130"/>
  <c r="AC142" i="130"/>
  <c r="AB142" i="130"/>
  <c r="AA142" i="130"/>
  <c r="BO138" i="130"/>
  <c r="BN138" i="130"/>
  <c r="BG138" i="130"/>
  <c r="BF138" i="130"/>
  <c r="AY138" i="130"/>
  <c r="Z138" i="130" s="1"/>
  <c r="AX138" i="130"/>
  <c r="AQ138" i="130"/>
  <c r="AP138" i="130"/>
  <c r="AF138" i="130"/>
  <c r="AE138" i="130"/>
  <c r="AD138" i="130"/>
  <c r="AC138" i="130"/>
  <c r="AB138" i="130"/>
  <c r="AA138" i="130"/>
  <c r="BO134" i="130"/>
  <c r="BN134" i="130"/>
  <c r="BG134" i="130"/>
  <c r="BF134" i="130"/>
  <c r="AY134" i="130"/>
  <c r="AX134" i="130"/>
  <c r="AQ134" i="130"/>
  <c r="Z134" i="130" s="1"/>
  <c r="AP134" i="130"/>
  <c r="AF134" i="130"/>
  <c r="AE134" i="130"/>
  <c r="AD134" i="130"/>
  <c r="AC134" i="130"/>
  <c r="AB134" i="130"/>
  <c r="AA134" i="130"/>
  <c r="BO130" i="130"/>
  <c r="BN130" i="130"/>
  <c r="BG130" i="130"/>
  <c r="BF130" i="130"/>
  <c r="AY130" i="130"/>
  <c r="AX130" i="130"/>
  <c r="AQ130" i="130"/>
  <c r="Z130" i="130" s="1"/>
  <c r="AP130" i="130"/>
  <c r="AF130" i="130"/>
  <c r="AE130" i="130"/>
  <c r="AD130" i="130"/>
  <c r="AC130" i="130"/>
  <c r="AB130" i="130"/>
  <c r="AA130" i="130"/>
  <c r="BO126" i="130"/>
  <c r="BN126" i="130"/>
  <c r="BG126" i="130"/>
  <c r="BF126" i="130"/>
  <c r="AY126" i="130"/>
  <c r="AX126" i="130"/>
  <c r="AQ126" i="130"/>
  <c r="Z126" i="130" s="1"/>
  <c r="AP126" i="130"/>
  <c r="AF126" i="130"/>
  <c r="AE126" i="130"/>
  <c r="AD126" i="130"/>
  <c r="AC126" i="130"/>
  <c r="AB126" i="130"/>
  <c r="AA126" i="130"/>
  <c r="BO122" i="130"/>
  <c r="BN122" i="130"/>
  <c r="BG122" i="130"/>
  <c r="BF122" i="130"/>
  <c r="AY122" i="130"/>
  <c r="AX122" i="130"/>
  <c r="AQ122" i="130"/>
  <c r="Z122" i="130" s="1"/>
  <c r="AP122" i="130"/>
  <c r="AF122" i="130"/>
  <c r="AE122" i="130"/>
  <c r="AD122" i="130"/>
  <c r="AC122" i="130"/>
  <c r="AB122" i="130"/>
  <c r="AA122" i="130"/>
  <c r="BO118" i="130"/>
  <c r="BN118" i="130"/>
  <c r="BG118" i="130"/>
  <c r="BF118" i="130"/>
  <c r="AY118" i="130"/>
  <c r="AX118" i="130"/>
  <c r="AQ118" i="130"/>
  <c r="Z118" i="130" s="1"/>
  <c r="AP118" i="130"/>
  <c r="AF118" i="130"/>
  <c r="AE118" i="130"/>
  <c r="AD118" i="130"/>
  <c r="AC118" i="130"/>
  <c r="AB118" i="130"/>
  <c r="AA118" i="130"/>
  <c r="BO114" i="130"/>
  <c r="BN114" i="130"/>
  <c r="BG114" i="130"/>
  <c r="BF114" i="130"/>
  <c r="AY114" i="130"/>
  <c r="AX114" i="130"/>
  <c r="AQ114" i="130"/>
  <c r="Z114" i="130" s="1"/>
  <c r="AP114" i="130"/>
  <c r="AF114" i="130"/>
  <c r="AE114" i="130"/>
  <c r="AD114" i="130"/>
  <c r="AC114" i="130"/>
  <c r="AB114" i="130"/>
  <c r="AA114" i="130"/>
  <c r="BO110" i="130"/>
  <c r="BN110" i="130"/>
  <c r="BG110" i="130"/>
  <c r="BF110" i="130"/>
  <c r="AY110" i="130"/>
  <c r="AX110" i="130"/>
  <c r="AQ110" i="130"/>
  <c r="Z110" i="130" s="1"/>
  <c r="AP110" i="130"/>
  <c r="AF110" i="130"/>
  <c r="AE110" i="130"/>
  <c r="AD110" i="130"/>
  <c r="AC110" i="130"/>
  <c r="AB110" i="130"/>
  <c r="AA110" i="130"/>
  <c r="BO106" i="130"/>
  <c r="BN106" i="130"/>
  <c r="BG106" i="130"/>
  <c r="BF106" i="130"/>
  <c r="AY106" i="130"/>
  <c r="AX106" i="130"/>
  <c r="AQ106" i="130"/>
  <c r="Z106" i="130" s="1"/>
  <c r="AP106" i="130"/>
  <c r="AF106" i="130"/>
  <c r="AE106" i="130"/>
  <c r="AD106" i="130"/>
  <c r="AC106" i="130"/>
  <c r="AB106" i="130"/>
  <c r="AA106" i="130"/>
  <c r="BO102" i="130"/>
  <c r="BN102" i="130"/>
  <c r="BG102" i="130"/>
  <c r="BF102" i="130"/>
  <c r="AY102" i="130"/>
  <c r="AX102" i="130"/>
  <c r="AQ102" i="130"/>
  <c r="AP102" i="130"/>
  <c r="AF102" i="130"/>
  <c r="AE102" i="130"/>
  <c r="AD102" i="130"/>
  <c r="AC102" i="130"/>
  <c r="AB102" i="130"/>
  <c r="AA102" i="130"/>
  <c r="Z102" i="130"/>
  <c r="BO98" i="130"/>
  <c r="BN98" i="130"/>
  <c r="BG98" i="130"/>
  <c r="BF98" i="130"/>
  <c r="AY98" i="130"/>
  <c r="AX98" i="130"/>
  <c r="AQ98" i="130"/>
  <c r="AP98" i="130"/>
  <c r="AF98" i="130"/>
  <c r="AE98" i="130"/>
  <c r="AD98" i="130"/>
  <c r="AC98" i="130"/>
  <c r="AB98" i="130"/>
  <c r="AA98" i="130"/>
  <c r="Z98" i="130"/>
  <c r="BO94" i="130"/>
  <c r="Z94" i="130" s="1"/>
  <c r="BN94" i="130"/>
  <c r="BG94" i="130"/>
  <c r="BF94" i="130"/>
  <c r="AY94" i="130"/>
  <c r="AX94" i="130"/>
  <c r="AQ94" i="130"/>
  <c r="AP94" i="130"/>
  <c r="AF94" i="130"/>
  <c r="AE94" i="130"/>
  <c r="AD94" i="130"/>
  <c r="AC94" i="130"/>
  <c r="AB94" i="130"/>
  <c r="AA94" i="130"/>
  <c r="BO90" i="130"/>
  <c r="Z90" i="130" s="1"/>
  <c r="BN90" i="130"/>
  <c r="BG90" i="130"/>
  <c r="BF90" i="130"/>
  <c r="AY90" i="130"/>
  <c r="AX90" i="130"/>
  <c r="AQ90" i="130"/>
  <c r="AP90" i="130"/>
  <c r="AF90" i="130"/>
  <c r="AE90" i="130"/>
  <c r="AD90" i="130"/>
  <c r="AC90" i="130"/>
  <c r="AB90" i="130"/>
  <c r="AA90" i="130"/>
  <c r="BO86" i="130"/>
  <c r="BN86" i="130"/>
  <c r="BG86" i="130"/>
  <c r="Z86" i="130" s="1"/>
  <c r="BF86" i="130"/>
  <c r="AY86" i="130"/>
  <c r="AX86" i="130"/>
  <c r="AQ86" i="130"/>
  <c r="AP86" i="130"/>
  <c r="AF86" i="130"/>
  <c r="AE86" i="130"/>
  <c r="AD86" i="130"/>
  <c r="AC86" i="130"/>
  <c r="AB86" i="130"/>
  <c r="AA86" i="130"/>
  <c r="BO82" i="130"/>
  <c r="BN82" i="130"/>
  <c r="BG82" i="130"/>
  <c r="Z82" i="130" s="1"/>
  <c r="BF82" i="130"/>
  <c r="AY82" i="130"/>
  <c r="AX82" i="130"/>
  <c r="AQ82" i="130"/>
  <c r="AP82" i="130"/>
  <c r="AF82" i="130"/>
  <c r="AE82" i="130"/>
  <c r="AD82" i="130"/>
  <c r="AC82" i="130"/>
  <c r="AB82" i="130"/>
  <c r="AA82" i="130"/>
  <c r="BO78" i="130"/>
  <c r="BN78" i="130"/>
  <c r="BG78" i="130"/>
  <c r="BF78" i="130"/>
  <c r="AY78" i="130"/>
  <c r="Z78" i="130" s="1"/>
  <c r="AX78" i="130"/>
  <c r="AQ78" i="130"/>
  <c r="AP78" i="130"/>
  <c r="AF78" i="130"/>
  <c r="AE78" i="130"/>
  <c r="AD78" i="130"/>
  <c r="AC78" i="130"/>
  <c r="AB78" i="130"/>
  <c r="AA78" i="130"/>
  <c r="BO74" i="130"/>
  <c r="BN74" i="130"/>
  <c r="BG74" i="130"/>
  <c r="BF74" i="130"/>
  <c r="AY74" i="130"/>
  <c r="Z74" i="130" s="1"/>
  <c r="AX74" i="130"/>
  <c r="AQ74" i="130"/>
  <c r="AP74" i="130"/>
  <c r="AF74" i="130"/>
  <c r="AE74" i="130"/>
  <c r="AD74" i="130"/>
  <c r="AC74" i="130"/>
  <c r="AB74" i="130"/>
  <c r="AA74" i="130"/>
  <c r="BO69" i="130"/>
  <c r="BN69" i="130"/>
  <c r="BG69" i="130"/>
  <c r="BF69" i="130"/>
  <c r="AY69" i="130"/>
  <c r="AX69" i="130"/>
  <c r="AQ69" i="130"/>
  <c r="AP69" i="130"/>
  <c r="AF69" i="130"/>
  <c r="AE69" i="130"/>
  <c r="AD69" i="130"/>
  <c r="AC69" i="130"/>
  <c r="AB69" i="130"/>
  <c r="AA69" i="130"/>
  <c r="Z69" i="130"/>
  <c r="BO65" i="130"/>
  <c r="Z65" i="130" s="1"/>
  <c r="BN65" i="130"/>
  <c r="BG65" i="130"/>
  <c r="BF65" i="130"/>
  <c r="AY65" i="130"/>
  <c r="AX65" i="130"/>
  <c r="AQ65" i="130"/>
  <c r="AP65" i="130"/>
  <c r="AF65" i="130"/>
  <c r="AE65" i="130"/>
  <c r="AD65" i="130"/>
  <c r="AC65" i="130"/>
  <c r="AB65" i="130"/>
  <c r="AA65" i="130"/>
  <c r="BO61" i="130"/>
  <c r="Z61" i="130" s="1"/>
  <c r="BN61" i="130"/>
  <c r="BG61" i="130"/>
  <c r="BF61" i="130"/>
  <c r="AY61" i="130"/>
  <c r="AX61" i="130"/>
  <c r="AQ61" i="130"/>
  <c r="AP61" i="130"/>
  <c r="AF61" i="130"/>
  <c r="AE61" i="130"/>
  <c r="AD61" i="130"/>
  <c r="AC61" i="130"/>
  <c r="AB61" i="130"/>
  <c r="AA61" i="130"/>
  <c r="BO57" i="130"/>
  <c r="BN57" i="130"/>
  <c r="BG57" i="130"/>
  <c r="Z57" i="130" s="1"/>
  <c r="BF57" i="130"/>
  <c r="AY57" i="130"/>
  <c r="AX57" i="130"/>
  <c r="AQ57" i="130"/>
  <c r="AP57" i="130"/>
  <c r="AF57" i="130"/>
  <c r="AE57" i="130"/>
  <c r="AD57" i="130"/>
  <c r="AC57" i="130"/>
  <c r="AB57" i="130"/>
  <c r="AA57" i="130"/>
  <c r="BO53" i="130"/>
  <c r="BN53" i="130"/>
  <c r="BG53" i="130"/>
  <c r="Z53" i="130" s="1"/>
  <c r="BF53" i="130"/>
  <c r="AY53" i="130"/>
  <c r="AX53" i="130"/>
  <c r="AQ53" i="130"/>
  <c r="AP53" i="130"/>
  <c r="AF53" i="130"/>
  <c r="AE53" i="130"/>
  <c r="AD53" i="130"/>
  <c r="AC53" i="130"/>
  <c r="AB53" i="130"/>
  <c r="AA53" i="130"/>
  <c r="BO49" i="130"/>
  <c r="BN49" i="130"/>
  <c r="BG49" i="130"/>
  <c r="BF49" i="130"/>
  <c r="AY49" i="130"/>
  <c r="Z49" i="130" s="1"/>
  <c r="AX49" i="130"/>
  <c r="AQ49" i="130"/>
  <c r="AP49" i="130"/>
  <c r="AF49" i="130"/>
  <c r="AE49" i="130"/>
  <c r="AD49" i="130"/>
  <c r="AC49" i="130"/>
  <c r="AB49" i="130"/>
  <c r="AA49" i="130"/>
  <c r="BO45" i="130"/>
  <c r="BN45" i="130"/>
  <c r="BG45" i="130"/>
  <c r="BF45" i="130"/>
  <c r="AY45" i="130"/>
  <c r="Z45" i="130" s="1"/>
  <c r="AX45" i="130"/>
  <c r="AQ45" i="130"/>
  <c r="AP45" i="130"/>
  <c r="AF45" i="130"/>
  <c r="AE45" i="130"/>
  <c r="AD45" i="130"/>
  <c r="AC45" i="130"/>
  <c r="AB45" i="130"/>
  <c r="AA45" i="130"/>
  <c r="BO41" i="130"/>
  <c r="BN41" i="130"/>
  <c r="BG41" i="130"/>
  <c r="BF41" i="130"/>
  <c r="AY41" i="130"/>
  <c r="AX41" i="130"/>
  <c r="AQ41" i="130"/>
  <c r="Z41" i="130" s="1"/>
  <c r="AP41" i="130"/>
  <c r="AF41" i="130"/>
  <c r="AE41" i="130"/>
  <c r="AD41" i="130"/>
  <c r="AC41" i="130"/>
  <c r="AB41" i="130"/>
  <c r="AA41" i="130"/>
  <c r="BO37" i="130"/>
  <c r="BN37" i="130"/>
  <c r="BG37" i="130"/>
  <c r="BF37" i="130"/>
  <c r="AY37" i="130"/>
  <c r="AX37" i="130"/>
  <c r="AQ37" i="130"/>
  <c r="Z37" i="130" s="1"/>
  <c r="AP37" i="130"/>
  <c r="AF37" i="130"/>
  <c r="AE37" i="130"/>
  <c r="AD37" i="130"/>
  <c r="AC37" i="130"/>
  <c r="AB37" i="130"/>
  <c r="AA37" i="130"/>
  <c r="BO33" i="130"/>
  <c r="BN33" i="130"/>
  <c r="BG33" i="130"/>
  <c r="BF33" i="130"/>
  <c r="AY33" i="130"/>
  <c r="AX33" i="130"/>
  <c r="AQ33" i="130"/>
  <c r="Z33" i="130" s="1"/>
  <c r="AP33" i="130"/>
  <c r="AF33" i="130"/>
  <c r="AE33" i="130"/>
  <c r="AD33" i="130"/>
  <c r="AC33" i="130"/>
  <c r="AB33" i="130"/>
  <c r="AA33" i="130"/>
  <c r="BO29" i="130"/>
  <c r="BN29" i="130"/>
  <c r="BG29" i="130"/>
  <c r="BF29" i="130"/>
  <c r="AY29" i="130"/>
  <c r="AX29" i="130"/>
  <c r="AQ29" i="130"/>
  <c r="Z29" i="130" s="1"/>
  <c r="AP29" i="130"/>
  <c r="AF29" i="130"/>
  <c r="AE29" i="130"/>
  <c r="AD29" i="130"/>
  <c r="AC29" i="130"/>
  <c r="AB29" i="130"/>
  <c r="AA29" i="130"/>
  <c r="BO25" i="130"/>
  <c r="BN25" i="130"/>
  <c r="BG25" i="130"/>
  <c r="BF25" i="130"/>
  <c r="AY25" i="130"/>
  <c r="AX25" i="130"/>
  <c r="AQ25" i="130"/>
  <c r="Z25" i="130" s="1"/>
  <c r="AP25" i="130"/>
  <c r="AF25" i="130"/>
  <c r="AE25" i="130"/>
  <c r="AD25" i="130"/>
  <c r="AC25" i="130"/>
  <c r="AB25" i="130"/>
  <c r="AA25" i="130"/>
  <c r="BO21" i="130"/>
  <c r="BN21" i="130"/>
  <c r="BG21" i="130"/>
  <c r="BF21" i="130"/>
  <c r="AY21" i="130"/>
  <c r="AX21" i="130"/>
  <c r="AQ21" i="130"/>
  <c r="Z21" i="130" s="1"/>
  <c r="AP21" i="130"/>
  <c r="AF21" i="130"/>
  <c r="AE21" i="130"/>
  <c r="AD21" i="130"/>
  <c r="AC21" i="130"/>
  <c r="AB21" i="130"/>
  <c r="AA21" i="130"/>
  <c r="BO17" i="130"/>
  <c r="BN17" i="130"/>
  <c r="BG17" i="130"/>
  <c r="BF17" i="130"/>
  <c r="AY17" i="130"/>
  <c r="AX17" i="130"/>
  <c r="AQ17" i="130"/>
  <c r="Z17" i="130" s="1"/>
  <c r="AP17" i="130"/>
  <c r="AF17" i="130"/>
  <c r="AE17" i="130"/>
  <c r="AD17" i="130"/>
  <c r="AC17" i="130"/>
  <c r="AB17" i="130"/>
  <c r="AA17" i="130"/>
  <c r="BO13" i="130"/>
  <c r="BN13" i="130"/>
  <c r="BG13" i="130"/>
  <c r="BF13" i="130"/>
  <c r="AY13" i="130"/>
  <c r="AX13" i="130"/>
  <c r="AQ13" i="130"/>
  <c r="Z13" i="130" s="1"/>
  <c r="AP13" i="130"/>
  <c r="AF13" i="130"/>
  <c r="AE13" i="130"/>
  <c r="AD13" i="130"/>
  <c r="AC13" i="130"/>
  <c r="AB13" i="130"/>
  <c r="AA13" i="130"/>
  <c r="BO9" i="130"/>
  <c r="BN9" i="130"/>
  <c r="BG9" i="130"/>
  <c r="BF9" i="130"/>
  <c r="AY9" i="130"/>
  <c r="AX9" i="130"/>
  <c r="AQ9" i="130"/>
  <c r="AP9" i="130"/>
  <c r="AF9" i="130"/>
  <c r="AE9" i="130"/>
  <c r="AD9" i="130"/>
  <c r="AC9" i="130"/>
  <c r="AB9" i="130"/>
  <c r="AA9" i="130"/>
  <c r="Z9" i="130"/>
  <c r="BO186" i="129"/>
  <c r="BN186" i="129"/>
  <c r="BG186" i="129"/>
  <c r="BF186" i="129"/>
  <c r="AY186" i="129"/>
  <c r="AX186" i="129"/>
  <c r="AQ186" i="129"/>
  <c r="AP186" i="129"/>
  <c r="AF186" i="129"/>
  <c r="AE186" i="129"/>
  <c r="AD186" i="129"/>
  <c r="AC186" i="129"/>
  <c r="AB186" i="129"/>
  <c r="AA186" i="129"/>
  <c r="Z186" i="129"/>
  <c r="BO182" i="129"/>
  <c r="Z182" i="129" s="1"/>
  <c r="BN182" i="129"/>
  <c r="BG182" i="129"/>
  <c r="BF182" i="129"/>
  <c r="AY182" i="129"/>
  <c r="AX182" i="129"/>
  <c r="AQ182" i="129"/>
  <c r="AP182" i="129"/>
  <c r="AF182" i="129"/>
  <c r="AE182" i="129"/>
  <c r="AD182" i="129"/>
  <c r="AC182" i="129"/>
  <c r="AB182" i="129"/>
  <c r="AA182" i="129"/>
  <c r="BO177" i="129"/>
  <c r="BN177" i="129"/>
  <c r="BG177" i="129"/>
  <c r="Z177" i="129" s="1"/>
  <c r="BF177" i="129"/>
  <c r="AY177" i="129"/>
  <c r="AX177" i="129"/>
  <c r="AQ177" i="129"/>
  <c r="AP177" i="129"/>
  <c r="AF177" i="129"/>
  <c r="AE177" i="129"/>
  <c r="AD177" i="129"/>
  <c r="AC177" i="129"/>
  <c r="AB177" i="129"/>
  <c r="AA177" i="129"/>
  <c r="BO173" i="129"/>
  <c r="BN173" i="129"/>
  <c r="BG173" i="129"/>
  <c r="BF173" i="129"/>
  <c r="AY173" i="129"/>
  <c r="AX173" i="129"/>
  <c r="AQ173" i="129"/>
  <c r="AP173" i="129"/>
  <c r="AF173" i="129"/>
  <c r="AE173" i="129"/>
  <c r="AD173" i="129"/>
  <c r="AC173" i="129"/>
  <c r="AB173" i="129"/>
  <c r="AA173" i="129"/>
  <c r="BO169" i="129"/>
  <c r="BN169" i="129"/>
  <c r="BG169" i="129"/>
  <c r="BF169" i="129"/>
  <c r="AY169" i="129"/>
  <c r="AX169" i="129"/>
  <c r="AQ169" i="129"/>
  <c r="AP169" i="129"/>
  <c r="AF169" i="129"/>
  <c r="AE169" i="129"/>
  <c r="AD169" i="129"/>
  <c r="AC169" i="129"/>
  <c r="AB169" i="129"/>
  <c r="AA169" i="129"/>
  <c r="BO165" i="129"/>
  <c r="BN165" i="129"/>
  <c r="BG165" i="129"/>
  <c r="BF165" i="129"/>
  <c r="AY165" i="129"/>
  <c r="AX165" i="129"/>
  <c r="AQ165" i="129"/>
  <c r="AP165" i="129"/>
  <c r="AF165" i="129"/>
  <c r="AE165" i="129"/>
  <c r="AD165" i="129"/>
  <c r="AC165" i="129"/>
  <c r="AB165" i="129"/>
  <c r="AA165" i="129"/>
  <c r="BO161" i="129"/>
  <c r="BN161" i="129"/>
  <c r="BG161" i="129"/>
  <c r="BF161" i="129"/>
  <c r="AY161" i="129"/>
  <c r="AX161" i="129"/>
  <c r="AQ161" i="129"/>
  <c r="Z161" i="129" s="1"/>
  <c r="AP161" i="129"/>
  <c r="AF161" i="129"/>
  <c r="AE161" i="129"/>
  <c r="AD161" i="129"/>
  <c r="AC161" i="129"/>
  <c r="AB161" i="129"/>
  <c r="AA161" i="129"/>
  <c r="BO156" i="129"/>
  <c r="BN156" i="129"/>
  <c r="BG156" i="129"/>
  <c r="BF156" i="129"/>
  <c r="AY156" i="129"/>
  <c r="AX156" i="129"/>
  <c r="AQ156" i="129"/>
  <c r="Z156" i="129" s="1"/>
  <c r="AP156" i="129"/>
  <c r="AF156" i="129"/>
  <c r="AE156" i="129"/>
  <c r="AD156" i="129"/>
  <c r="AC156" i="129"/>
  <c r="AB156" i="129"/>
  <c r="AA156" i="129"/>
  <c r="BO152" i="129"/>
  <c r="BN152" i="129"/>
  <c r="BG152" i="129"/>
  <c r="BF152" i="129"/>
  <c r="AY152" i="129"/>
  <c r="AX152" i="129"/>
  <c r="AQ152" i="129"/>
  <c r="AP152" i="129"/>
  <c r="AF152" i="129"/>
  <c r="AE152" i="129"/>
  <c r="AD152" i="129"/>
  <c r="AC152" i="129"/>
  <c r="AB152" i="129"/>
  <c r="AA152" i="129"/>
  <c r="BO148" i="129"/>
  <c r="BN148" i="129"/>
  <c r="BG148" i="129"/>
  <c r="BF148" i="129"/>
  <c r="AY148" i="129"/>
  <c r="AX148" i="129"/>
  <c r="AQ148" i="129"/>
  <c r="AP148" i="129"/>
  <c r="AF148" i="129"/>
  <c r="AE148" i="129"/>
  <c r="AD148" i="129"/>
  <c r="AC148" i="129"/>
  <c r="AB148" i="129"/>
  <c r="AA148" i="129"/>
  <c r="BO144" i="129"/>
  <c r="BN144" i="129"/>
  <c r="BG144" i="129"/>
  <c r="BF144" i="129"/>
  <c r="AY144" i="129"/>
  <c r="AX144" i="129"/>
  <c r="AQ144" i="129"/>
  <c r="AP144" i="129"/>
  <c r="AF144" i="129"/>
  <c r="AE144" i="129"/>
  <c r="AD144" i="129"/>
  <c r="AC144" i="129"/>
  <c r="AB144" i="129"/>
  <c r="AA144" i="129"/>
  <c r="BO140" i="129"/>
  <c r="BN140" i="129"/>
  <c r="BG140" i="129"/>
  <c r="BF140" i="129"/>
  <c r="AY140" i="129"/>
  <c r="AX140" i="129"/>
  <c r="AQ140" i="129"/>
  <c r="AP140" i="129"/>
  <c r="AF140" i="129"/>
  <c r="AE140" i="129"/>
  <c r="AD140" i="129"/>
  <c r="AC140" i="129"/>
  <c r="AB140" i="129"/>
  <c r="AA140" i="129"/>
  <c r="BO135" i="129"/>
  <c r="BN135" i="129"/>
  <c r="BG135" i="129"/>
  <c r="Z135" i="129" s="1"/>
  <c r="BF135" i="129"/>
  <c r="AY135" i="129"/>
  <c r="AX135" i="129"/>
  <c r="AQ135" i="129"/>
  <c r="AP135" i="129"/>
  <c r="AF135" i="129"/>
  <c r="AE135" i="129"/>
  <c r="AD135" i="129"/>
  <c r="AC135" i="129"/>
  <c r="AB135" i="129"/>
  <c r="AA135" i="129"/>
  <c r="BO131" i="129"/>
  <c r="BN131" i="129"/>
  <c r="BG131" i="129"/>
  <c r="BF131" i="129"/>
  <c r="AY131" i="129"/>
  <c r="AX131" i="129"/>
  <c r="AQ131" i="129"/>
  <c r="AP131" i="129"/>
  <c r="AF131" i="129"/>
  <c r="AE131" i="129"/>
  <c r="AD131" i="129"/>
  <c r="AC131" i="129"/>
  <c r="AB131" i="129"/>
  <c r="AA131" i="129"/>
  <c r="BO127" i="129"/>
  <c r="BN127" i="129"/>
  <c r="BG127" i="129"/>
  <c r="BF127" i="129"/>
  <c r="AY127" i="129"/>
  <c r="AX127" i="129"/>
  <c r="AQ127" i="129"/>
  <c r="AP127" i="129"/>
  <c r="AF127" i="129"/>
  <c r="AE127" i="129"/>
  <c r="AD127" i="129"/>
  <c r="AC127" i="129"/>
  <c r="AB127" i="129"/>
  <c r="AA127" i="129"/>
  <c r="BO123" i="129"/>
  <c r="BN123" i="129"/>
  <c r="BG123" i="129"/>
  <c r="BF123" i="129"/>
  <c r="AY123" i="129"/>
  <c r="AX123" i="129"/>
  <c r="AQ123" i="129"/>
  <c r="AP123" i="129"/>
  <c r="AF123" i="129"/>
  <c r="AE123" i="129"/>
  <c r="AD123" i="129"/>
  <c r="AC123" i="129"/>
  <c r="AB123" i="129"/>
  <c r="AA123" i="129"/>
  <c r="BO119" i="129"/>
  <c r="BN119" i="129"/>
  <c r="BG119" i="129"/>
  <c r="BF119" i="129"/>
  <c r="AY119" i="129"/>
  <c r="AX119" i="129"/>
  <c r="AQ119" i="129"/>
  <c r="AP119" i="129"/>
  <c r="AF119" i="129"/>
  <c r="AE119" i="129"/>
  <c r="AD119" i="129"/>
  <c r="AC119" i="129"/>
  <c r="AB119" i="129"/>
  <c r="AA119" i="129"/>
  <c r="BO114" i="129"/>
  <c r="BN114" i="129"/>
  <c r="BG114" i="129"/>
  <c r="BF114" i="129"/>
  <c r="AY114" i="129"/>
  <c r="AX114" i="129"/>
  <c r="AQ114" i="129"/>
  <c r="Z114" i="129" s="1"/>
  <c r="AP114" i="129"/>
  <c r="AF114" i="129"/>
  <c r="AE114" i="129"/>
  <c r="AD114" i="129"/>
  <c r="AC114" i="129"/>
  <c r="AB114" i="129"/>
  <c r="AA114" i="129"/>
  <c r="BO110" i="129"/>
  <c r="BN110" i="129"/>
  <c r="BG110" i="129"/>
  <c r="BF110" i="129"/>
  <c r="AY110" i="129"/>
  <c r="AX110" i="129"/>
  <c r="AQ110" i="129"/>
  <c r="AP110" i="129"/>
  <c r="AF110" i="129"/>
  <c r="AE110" i="129"/>
  <c r="AD110" i="129"/>
  <c r="AC110" i="129"/>
  <c r="AB110" i="129"/>
  <c r="AA110" i="129"/>
  <c r="BO106" i="129"/>
  <c r="BN106" i="129"/>
  <c r="BG106" i="129"/>
  <c r="BF106" i="129"/>
  <c r="AY106" i="129"/>
  <c r="AX106" i="129"/>
  <c r="AQ106" i="129"/>
  <c r="AP106" i="129"/>
  <c r="AF106" i="129"/>
  <c r="AE106" i="129"/>
  <c r="AD106" i="129"/>
  <c r="AC106" i="129"/>
  <c r="AB106" i="129"/>
  <c r="AA106" i="129"/>
  <c r="BO102" i="129"/>
  <c r="BN102" i="129"/>
  <c r="BG102" i="129"/>
  <c r="BF102" i="129"/>
  <c r="AY102" i="129"/>
  <c r="AX102" i="129"/>
  <c r="AQ102" i="129"/>
  <c r="AP102" i="129"/>
  <c r="AF102" i="129"/>
  <c r="AE102" i="129"/>
  <c r="AD102" i="129"/>
  <c r="AC102" i="129"/>
  <c r="AB102" i="129"/>
  <c r="AA102" i="129"/>
  <c r="BO98" i="129"/>
  <c r="BN98" i="129"/>
  <c r="BG98" i="129"/>
  <c r="Z98" i="129" s="1"/>
  <c r="BF98" i="129"/>
  <c r="AY98" i="129"/>
  <c r="AX98" i="129"/>
  <c r="AQ98" i="129"/>
  <c r="AP98" i="129"/>
  <c r="AF98" i="129"/>
  <c r="AE98" i="129"/>
  <c r="AD98" i="129"/>
  <c r="AC98" i="129"/>
  <c r="AB98" i="129"/>
  <c r="AA98" i="129"/>
  <c r="BO94" i="129"/>
  <c r="BN94" i="129"/>
  <c r="BG94" i="129"/>
  <c r="BF94" i="129"/>
  <c r="AY94" i="129"/>
  <c r="Z94" i="129" s="1"/>
  <c r="AX94" i="129"/>
  <c r="AQ94" i="129"/>
  <c r="AP94" i="129"/>
  <c r="AF94" i="129"/>
  <c r="AE94" i="129"/>
  <c r="AD94" i="129"/>
  <c r="AC94" i="129"/>
  <c r="AB94" i="129"/>
  <c r="AA94" i="129"/>
  <c r="BO90" i="129"/>
  <c r="BN90" i="129"/>
  <c r="BG90" i="129"/>
  <c r="BF90" i="129"/>
  <c r="AY90" i="129"/>
  <c r="AX90" i="129"/>
  <c r="AQ90" i="129"/>
  <c r="AP90" i="129"/>
  <c r="AF90" i="129"/>
  <c r="AE90" i="129"/>
  <c r="AD90" i="129"/>
  <c r="AC90" i="129"/>
  <c r="AB90" i="129"/>
  <c r="AA90" i="129"/>
  <c r="BO86" i="129"/>
  <c r="BN86" i="129"/>
  <c r="BG86" i="129"/>
  <c r="BF86" i="129"/>
  <c r="AY86" i="129"/>
  <c r="AX86" i="129"/>
  <c r="AQ86" i="129"/>
  <c r="Z86" i="129" s="1"/>
  <c r="AP86" i="129"/>
  <c r="AF86" i="129"/>
  <c r="AE86" i="129"/>
  <c r="AD86" i="129"/>
  <c r="AC86" i="129"/>
  <c r="AB86" i="129"/>
  <c r="AA86" i="129"/>
  <c r="BO82" i="129"/>
  <c r="BN82" i="129"/>
  <c r="BG82" i="129"/>
  <c r="BF82" i="129"/>
  <c r="AY82" i="129"/>
  <c r="AX82" i="129"/>
  <c r="AQ82" i="129"/>
  <c r="Z82" i="129" s="1"/>
  <c r="AP82" i="129"/>
  <c r="AF82" i="129"/>
  <c r="AE82" i="129"/>
  <c r="AD82" i="129"/>
  <c r="AC82" i="129"/>
  <c r="AB82" i="129"/>
  <c r="AA82" i="129"/>
  <c r="BO78" i="129"/>
  <c r="BN78" i="129"/>
  <c r="BG78" i="129"/>
  <c r="BF78" i="129"/>
  <c r="AY78" i="129"/>
  <c r="AX78" i="129"/>
  <c r="AQ78" i="129"/>
  <c r="Z78" i="129" s="1"/>
  <c r="AP78" i="129"/>
  <c r="AF78" i="129"/>
  <c r="AE78" i="129"/>
  <c r="AD78" i="129"/>
  <c r="AC78" i="129"/>
  <c r="AB78" i="129"/>
  <c r="AA78" i="129"/>
  <c r="BO74" i="129"/>
  <c r="BN74" i="129"/>
  <c r="BG74" i="129"/>
  <c r="BF74" i="129"/>
  <c r="AY74" i="129"/>
  <c r="AX74" i="129"/>
  <c r="AQ74" i="129"/>
  <c r="Z74" i="129" s="1"/>
  <c r="AP74" i="129"/>
  <c r="AF74" i="129"/>
  <c r="AE74" i="129"/>
  <c r="AD74" i="129"/>
  <c r="AC74" i="129"/>
  <c r="AB74" i="129"/>
  <c r="AA74" i="129"/>
  <c r="BO70" i="129"/>
  <c r="BN70" i="129"/>
  <c r="BG70" i="129"/>
  <c r="BF70" i="129"/>
  <c r="AY70" i="129"/>
  <c r="AX70" i="129"/>
  <c r="AQ70" i="129"/>
  <c r="AP70" i="129"/>
  <c r="AF70" i="129"/>
  <c r="AE70" i="129"/>
  <c r="AD70" i="129"/>
  <c r="AC70" i="129"/>
  <c r="AB70" i="129"/>
  <c r="AA70" i="129"/>
  <c r="BO66" i="129"/>
  <c r="BN66" i="129"/>
  <c r="BG66" i="129"/>
  <c r="BF66" i="129"/>
  <c r="AY66" i="129"/>
  <c r="AX66" i="129"/>
  <c r="AQ66" i="129"/>
  <c r="AP66" i="129"/>
  <c r="AF66" i="129"/>
  <c r="AE66" i="129"/>
  <c r="AD66" i="129"/>
  <c r="AC66" i="129"/>
  <c r="AB66" i="129"/>
  <c r="AA66" i="129"/>
  <c r="BO61" i="129"/>
  <c r="BN61" i="129"/>
  <c r="BG61" i="129"/>
  <c r="BF61" i="129"/>
  <c r="AY61" i="129"/>
  <c r="Z61" i="129" s="1"/>
  <c r="AX61" i="129"/>
  <c r="AQ61" i="129"/>
  <c r="AP61" i="129"/>
  <c r="AF61" i="129"/>
  <c r="AE61" i="129"/>
  <c r="AD61" i="129"/>
  <c r="AC61" i="129"/>
  <c r="AB61" i="129"/>
  <c r="AA61" i="129"/>
  <c r="BO57" i="129"/>
  <c r="BN57" i="129"/>
  <c r="BG57" i="129"/>
  <c r="BF57" i="129"/>
  <c r="AY57" i="129"/>
  <c r="AX57" i="129"/>
  <c r="AQ57" i="129"/>
  <c r="AP57" i="129"/>
  <c r="AF57" i="129"/>
  <c r="AE57" i="129"/>
  <c r="AD57" i="129"/>
  <c r="AC57" i="129"/>
  <c r="AB57" i="129"/>
  <c r="AA57" i="129"/>
  <c r="BO53" i="129"/>
  <c r="BN53" i="129"/>
  <c r="BG53" i="129"/>
  <c r="BF53" i="129"/>
  <c r="AY53" i="129"/>
  <c r="AX53" i="129"/>
  <c r="AQ53" i="129"/>
  <c r="AP53" i="129"/>
  <c r="AF53" i="129"/>
  <c r="AE53" i="129"/>
  <c r="AD53" i="129"/>
  <c r="AC53" i="129"/>
  <c r="AB53" i="129"/>
  <c r="AA53" i="129"/>
  <c r="BO49" i="129"/>
  <c r="BN49" i="129"/>
  <c r="BG49" i="129"/>
  <c r="BF49" i="129"/>
  <c r="AY49" i="129"/>
  <c r="AX49" i="129"/>
  <c r="AQ49" i="129"/>
  <c r="AP49" i="129"/>
  <c r="AF49" i="129"/>
  <c r="AE49" i="129"/>
  <c r="AD49" i="129"/>
  <c r="AC49" i="129"/>
  <c r="AB49" i="129"/>
  <c r="AA49" i="129"/>
  <c r="BO45" i="129"/>
  <c r="BN45" i="129"/>
  <c r="BG45" i="129"/>
  <c r="BF45" i="129"/>
  <c r="AY45" i="129"/>
  <c r="AX45" i="129"/>
  <c r="AQ45" i="129"/>
  <c r="AP45" i="129"/>
  <c r="AF45" i="129"/>
  <c r="AE45" i="129"/>
  <c r="AD45" i="129"/>
  <c r="AC45" i="129"/>
  <c r="AB45" i="129"/>
  <c r="AA45" i="129"/>
  <c r="BO41" i="129"/>
  <c r="BN41" i="129"/>
  <c r="BG41" i="129"/>
  <c r="BF41" i="129"/>
  <c r="AY41" i="129"/>
  <c r="AX41" i="129"/>
  <c r="AQ41" i="129"/>
  <c r="AP41" i="129"/>
  <c r="AF41" i="129"/>
  <c r="AE41" i="129"/>
  <c r="AD41" i="129"/>
  <c r="AC41" i="129"/>
  <c r="AB41" i="129"/>
  <c r="AA41" i="129"/>
  <c r="BO37" i="129"/>
  <c r="BN37" i="129"/>
  <c r="BG37" i="129"/>
  <c r="BF37" i="129"/>
  <c r="AY37" i="129"/>
  <c r="AX37" i="129"/>
  <c r="AQ37" i="129"/>
  <c r="AP37" i="129"/>
  <c r="AF37" i="129"/>
  <c r="AE37" i="129"/>
  <c r="AD37" i="129"/>
  <c r="AC37" i="129"/>
  <c r="AB37" i="129"/>
  <c r="AA37" i="129"/>
  <c r="BO33" i="129"/>
  <c r="BN33" i="129"/>
  <c r="BG33" i="129"/>
  <c r="BF33" i="129"/>
  <c r="AY33" i="129"/>
  <c r="AX33" i="129"/>
  <c r="AQ33" i="129"/>
  <c r="AP33" i="129"/>
  <c r="AF33" i="129"/>
  <c r="AE33" i="129"/>
  <c r="AD33" i="129"/>
  <c r="AC33" i="129"/>
  <c r="AB33" i="129"/>
  <c r="AA33" i="129"/>
  <c r="BO29" i="129"/>
  <c r="BN29" i="129"/>
  <c r="BG29" i="129"/>
  <c r="BF29" i="129"/>
  <c r="AY29" i="129"/>
  <c r="AX29" i="129"/>
  <c r="AQ29" i="129"/>
  <c r="AP29" i="129"/>
  <c r="AF29" i="129"/>
  <c r="AE29" i="129"/>
  <c r="AD29" i="129"/>
  <c r="AC29" i="129"/>
  <c r="AB29" i="129"/>
  <c r="AA29" i="129"/>
  <c r="BO25" i="129"/>
  <c r="BN25" i="129"/>
  <c r="BG25" i="129"/>
  <c r="BF25" i="129"/>
  <c r="AY25" i="129"/>
  <c r="AX25" i="129"/>
  <c r="AQ25" i="129"/>
  <c r="Z25" i="129" s="1"/>
  <c r="AP25" i="129"/>
  <c r="AF25" i="129"/>
  <c r="AE25" i="129"/>
  <c r="AD25" i="129"/>
  <c r="AC25" i="129"/>
  <c r="AB25" i="129"/>
  <c r="AA25" i="129"/>
  <c r="BO21" i="129"/>
  <c r="BN21" i="129"/>
  <c r="BG21" i="129"/>
  <c r="BF21" i="129"/>
  <c r="AY21" i="129"/>
  <c r="AX21" i="129"/>
  <c r="AQ21" i="129"/>
  <c r="Z21" i="129" s="1"/>
  <c r="AP21" i="129"/>
  <c r="AF21" i="129"/>
  <c r="AE21" i="129"/>
  <c r="AD21" i="129"/>
  <c r="AC21" i="129"/>
  <c r="AB21" i="129"/>
  <c r="AA21" i="129"/>
  <c r="BO17" i="129"/>
  <c r="BN17" i="129"/>
  <c r="BG17" i="129"/>
  <c r="BF17" i="129"/>
  <c r="AY17" i="129"/>
  <c r="AX17" i="129"/>
  <c r="AQ17" i="129"/>
  <c r="Z17" i="129" s="1"/>
  <c r="AP17" i="129"/>
  <c r="AF17" i="129"/>
  <c r="AE17" i="129"/>
  <c r="AD17" i="129"/>
  <c r="AC17" i="129"/>
  <c r="AB17" i="129"/>
  <c r="AA17" i="129"/>
  <c r="BO13" i="129"/>
  <c r="BN13" i="129"/>
  <c r="BG13" i="129"/>
  <c r="BF13" i="129"/>
  <c r="AY13" i="129"/>
  <c r="AX13" i="129"/>
  <c r="AQ13" i="129"/>
  <c r="Z13" i="129" s="1"/>
  <c r="AP13" i="129"/>
  <c r="AF13" i="129"/>
  <c r="AE13" i="129"/>
  <c r="AD13" i="129"/>
  <c r="AC13" i="129"/>
  <c r="AB13" i="129"/>
  <c r="AA13" i="129"/>
  <c r="BO9" i="129"/>
  <c r="BN9" i="129"/>
  <c r="BG9" i="129"/>
  <c r="BF9" i="129"/>
  <c r="AY9" i="129"/>
  <c r="AX9" i="129"/>
  <c r="AQ9" i="129"/>
  <c r="Z9" i="129" s="1"/>
  <c r="AP9" i="129"/>
  <c r="AF9" i="129"/>
  <c r="AE9" i="129"/>
  <c r="AD9" i="129"/>
  <c r="AC9" i="129"/>
  <c r="AB9" i="129"/>
  <c r="AA9" i="129"/>
  <c r="BO49" i="128"/>
  <c r="BN49" i="128"/>
  <c r="BG49" i="128"/>
  <c r="BF49" i="128"/>
  <c r="AY49" i="128"/>
  <c r="AX49" i="128"/>
  <c r="AQ49" i="128"/>
  <c r="AP49" i="128"/>
  <c r="AF49" i="128"/>
  <c r="AE49" i="128"/>
  <c r="AD49" i="128"/>
  <c r="AC49" i="128"/>
  <c r="AB49" i="128"/>
  <c r="AA49" i="128"/>
  <c r="Z49" i="128"/>
  <c r="BO45" i="128"/>
  <c r="Z45" i="128" s="1"/>
  <c r="BN45" i="128"/>
  <c r="BG45" i="128"/>
  <c r="BF45" i="128"/>
  <c r="AY45" i="128"/>
  <c r="AX45" i="128"/>
  <c r="AQ45" i="128"/>
  <c r="AP45" i="128"/>
  <c r="AF45" i="128"/>
  <c r="AE45" i="128"/>
  <c r="AD45" i="128"/>
  <c r="AC45" i="128"/>
  <c r="AB45" i="128"/>
  <c r="AA45" i="128"/>
  <c r="BO41" i="128"/>
  <c r="Z41" i="128" s="1"/>
  <c r="BN41" i="128"/>
  <c r="BG41" i="128"/>
  <c r="BF41" i="128"/>
  <c r="AY41" i="128"/>
  <c r="AX41" i="128"/>
  <c r="AQ41" i="128"/>
  <c r="AP41" i="128"/>
  <c r="AF41" i="128"/>
  <c r="AE41" i="128"/>
  <c r="AD41" i="128"/>
  <c r="AC41" i="128"/>
  <c r="AB41" i="128"/>
  <c r="AA41" i="128"/>
  <c r="BO37" i="128"/>
  <c r="BN37" i="128"/>
  <c r="BG37" i="128"/>
  <c r="Z37" i="128" s="1"/>
  <c r="BF37" i="128"/>
  <c r="AY37" i="128"/>
  <c r="AX37" i="128"/>
  <c r="AQ37" i="128"/>
  <c r="AP37" i="128"/>
  <c r="AF37" i="128"/>
  <c r="AE37" i="128"/>
  <c r="AD37" i="128"/>
  <c r="AC37" i="128"/>
  <c r="AB37" i="128"/>
  <c r="AA37" i="128"/>
  <c r="BO33" i="128"/>
  <c r="BN33" i="128"/>
  <c r="BG33" i="128"/>
  <c r="Z33" i="128" s="1"/>
  <c r="BF33" i="128"/>
  <c r="AY33" i="128"/>
  <c r="AX33" i="128"/>
  <c r="AQ33" i="128"/>
  <c r="AP33" i="128"/>
  <c r="AF33" i="128"/>
  <c r="AE33" i="128"/>
  <c r="AD33" i="128"/>
  <c r="AC33" i="128"/>
  <c r="AB33" i="128"/>
  <c r="AA33" i="128"/>
  <c r="BO29" i="128"/>
  <c r="BN29" i="128"/>
  <c r="BG29" i="128"/>
  <c r="BF29" i="128"/>
  <c r="AY29" i="128"/>
  <c r="Z29" i="128" s="1"/>
  <c r="AX29" i="128"/>
  <c r="AQ29" i="128"/>
  <c r="AP29" i="128"/>
  <c r="AF29" i="128"/>
  <c r="AE29" i="128"/>
  <c r="AD29" i="128"/>
  <c r="AC29" i="128"/>
  <c r="AB29" i="128"/>
  <c r="AA29" i="128"/>
  <c r="BO25" i="128"/>
  <c r="BN25" i="128"/>
  <c r="BG25" i="128"/>
  <c r="BF25" i="128"/>
  <c r="AY25" i="128"/>
  <c r="Z25" i="128" s="1"/>
  <c r="AX25" i="128"/>
  <c r="AQ25" i="128"/>
  <c r="AP25" i="128"/>
  <c r="AF25" i="128"/>
  <c r="AE25" i="128"/>
  <c r="AD25" i="128"/>
  <c r="AC25" i="128"/>
  <c r="AB25" i="128"/>
  <c r="AA25" i="128"/>
  <c r="BO21" i="128"/>
  <c r="BN21" i="128"/>
  <c r="BG21" i="128"/>
  <c r="BF21" i="128"/>
  <c r="AY21" i="128"/>
  <c r="AX21" i="128"/>
  <c r="AQ21" i="128"/>
  <c r="Z21" i="128" s="1"/>
  <c r="AP21" i="128"/>
  <c r="AF21" i="128"/>
  <c r="AE21" i="128"/>
  <c r="AD21" i="128"/>
  <c r="AC21" i="128"/>
  <c r="AB21" i="128"/>
  <c r="AA21" i="128"/>
  <c r="BO17" i="128"/>
  <c r="BN17" i="128"/>
  <c r="BG17" i="128"/>
  <c r="BF17" i="128"/>
  <c r="AY17" i="128"/>
  <c r="AX17" i="128"/>
  <c r="AQ17" i="128"/>
  <c r="Z17" i="128" s="1"/>
  <c r="AP17" i="128"/>
  <c r="AF17" i="128"/>
  <c r="AE17" i="128"/>
  <c r="AD17" i="128"/>
  <c r="AC17" i="128"/>
  <c r="AB17" i="128"/>
  <c r="AA17" i="128"/>
  <c r="BO13" i="128"/>
  <c r="BN13" i="128"/>
  <c r="BG13" i="128"/>
  <c r="BF13" i="128"/>
  <c r="AY13" i="128"/>
  <c r="AX13" i="128"/>
  <c r="AQ13" i="128"/>
  <c r="Z13" i="128" s="1"/>
  <c r="AP13" i="128"/>
  <c r="AF13" i="128"/>
  <c r="AE13" i="128"/>
  <c r="AD13" i="128"/>
  <c r="AC13" i="128"/>
  <c r="AB13" i="128"/>
  <c r="AA13" i="128"/>
  <c r="BO9" i="128"/>
  <c r="BN9" i="128"/>
  <c r="BG9" i="128"/>
  <c r="BF9" i="128"/>
  <c r="AY9" i="128"/>
  <c r="AX9" i="128"/>
  <c r="AQ9" i="128"/>
  <c r="AP9" i="128"/>
  <c r="AF9" i="128"/>
  <c r="AE9" i="128"/>
  <c r="AD9" i="128"/>
  <c r="AC9" i="128"/>
  <c r="AB9" i="128"/>
  <c r="AA9" i="128"/>
  <c r="Z9" i="128"/>
  <c r="BO92" i="127"/>
  <c r="BN92" i="127"/>
  <c r="BG92" i="127"/>
  <c r="BF92" i="127"/>
  <c r="AY92" i="127"/>
  <c r="AX92" i="127"/>
  <c r="AQ92" i="127"/>
  <c r="AP92" i="127"/>
  <c r="AF92" i="127"/>
  <c r="AE92" i="127"/>
  <c r="AD92" i="127"/>
  <c r="AC92" i="127"/>
  <c r="AB92" i="127"/>
  <c r="AA92" i="127"/>
  <c r="Z92" i="127"/>
  <c r="BO88" i="127"/>
  <c r="Z88" i="127" s="1"/>
  <c r="BN88" i="127"/>
  <c r="BG88" i="127"/>
  <c r="BF88" i="127"/>
  <c r="AY88" i="127"/>
  <c r="AX88" i="127"/>
  <c r="AQ88" i="127"/>
  <c r="AP88" i="127"/>
  <c r="AF88" i="127"/>
  <c r="AE88" i="127"/>
  <c r="AD88" i="127"/>
  <c r="AC88" i="127"/>
  <c r="AB88" i="127"/>
  <c r="AA88" i="127"/>
  <c r="BO83" i="127"/>
  <c r="BN83" i="127"/>
  <c r="BG83" i="127"/>
  <c r="BF83" i="127"/>
  <c r="AY83" i="127"/>
  <c r="AX83" i="127"/>
  <c r="AQ83" i="127"/>
  <c r="AP83" i="127"/>
  <c r="AF83" i="127"/>
  <c r="AE83" i="127"/>
  <c r="AD83" i="127"/>
  <c r="AC83" i="127"/>
  <c r="AB83" i="127"/>
  <c r="AA83" i="127"/>
  <c r="Z83" i="127"/>
  <c r="BO79" i="127"/>
  <c r="Z79" i="127" s="1"/>
  <c r="BN79" i="127"/>
  <c r="BG79" i="127"/>
  <c r="BF79" i="127"/>
  <c r="AY79" i="127"/>
  <c r="AX79" i="127"/>
  <c r="AQ79" i="127"/>
  <c r="AP79" i="127"/>
  <c r="AF79" i="127"/>
  <c r="AE79" i="127"/>
  <c r="AD79" i="127"/>
  <c r="AC79" i="127"/>
  <c r="AB79" i="127"/>
  <c r="AA79" i="127"/>
  <c r="BO75" i="127"/>
  <c r="BN75" i="127"/>
  <c r="BG75" i="127"/>
  <c r="BF75" i="127"/>
  <c r="AY75" i="127"/>
  <c r="AX75" i="127"/>
  <c r="AQ75" i="127"/>
  <c r="AP75" i="127"/>
  <c r="AF75" i="127"/>
  <c r="AE75" i="127"/>
  <c r="AD75" i="127"/>
  <c r="AC75" i="127"/>
  <c r="AB75" i="127"/>
  <c r="AA75" i="127"/>
  <c r="BO71" i="127"/>
  <c r="BN71" i="127"/>
  <c r="BG71" i="127"/>
  <c r="BF71" i="127"/>
  <c r="AY71" i="127"/>
  <c r="AX71" i="127"/>
  <c r="AQ71" i="127"/>
  <c r="AP71" i="127"/>
  <c r="AF71" i="127"/>
  <c r="AE71" i="127"/>
  <c r="AD71" i="127"/>
  <c r="AC71" i="127"/>
  <c r="AB71" i="127"/>
  <c r="AA71" i="127"/>
  <c r="BO67" i="127"/>
  <c r="BN67" i="127"/>
  <c r="BG67" i="127"/>
  <c r="BF67" i="127"/>
  <c r="AY67" i="127"/>
  <c r="AX67" i="127"/>
  <c r="AQ67" i="127"/>
  <c r="AP67" i="127"/>
  <c r="AF67" i="127"/>
  <c r="AE67" i="127"/>
  <c r="AD67" i="127"/>
  <c r="AC67" i="127"/>
  <c r="AB67" i="127"/>
  <c r="AA67" i="127"/>
  <c r="BO62" i="127"/>
  <c r="BN62" i="127"/>
  <c r="BG62" i="127"/>
  <c r="BF62" i="127"/>
  <c r="AY62" i="127"/>
  <c r="AX62" i="127"/>
  <c r="AQ62" i="127"/>
  <c r="Z62" i="127" s="1"/>
  <c r="AP62" i="127"/>
  <c r="AF62" i="127"/>
  <c r="AE62" i="127"/>
  <c r="AD62" i="127"/>
  <c r="AC62" i="127"/>
  <c r="AB62" i="127"/>
  <c r="AA62" i="127"/>
  <c r="BO58" i="127"/>
  <c r="BN58" i="127"/>
  <c r="BG58" i="127"/>
  <c r="BF58" i="127"/>
  <c r="AY58" i="127"/>
  <c r="AX58" i="127"/>
  <c r="AQ58" i="127"/>
  <c r="AP58" i="127"/>
  <c r="AF58" i="127"/>
  <c r="AE58" i="127"/>
  <c r="AD58" i="127"/>
  <c r="AC58" i="127"/>
  <c r="AB58" i="127"/>
  <c r="AA58" i="127"/>
  <c r="BO54" i="127"/>
  <c r="BN54" i="127"/>
  <c r="BG54" i="127"/>
  <c r="BF54" i="127"/>
  <c r="AY54" i="127"/>
  <c r="AX54" i="127"/>
  <c r="AQ54" i="127"/>
  <c r="AP54" i="127"/>
  <c r="AF54" i="127"/>
  <c r="AE54" i="127"/>
  <c r="AD54" i="127"/>
  <c r="AC54" i="127"/>
  <c r="AB54" i="127"/>
  <c r="AA54" i="127"/>
  <c r="BO49" i="127"/>
  <c r="BN49" i="127"/>
  <c r="BG49" i="127"/>
  <c r="BF49" i="127"/>
  <c r="AY49" i="127"/>
  <c r="AX49" i="127"/>
  <c r="AQ49" i="127"/>
  <c r="Z49" i="127" s="1"/>
  <c r="AP49" i="127"/>
  <c r="AF49" i="127"/>
  <c r="AE49" i="127"/>
  <c r="AD49" i="127"/>
  <c r="AC49" i="127"/>
  <c r="AB49" i="127"/>
  <c r="AA49" i="127"/>
  <c r="BO45" i="127"/>
  <c r="BN45" i="127"/>
  <c r="BG45" i="127"/>
  <c r="BF45" i="127"/>
  <c r="AY45" i="127"/>
  <c r="AX45" i="127"/>
  <c r="AQ45" i="127"/>
  <c r="AP45" i="127"/>
  <c r="AF45" i="127"/>
  <c r="AE45" i="127"/>
  <c r="AD45" i="127"/>
  <c r="AC45" i="127"/>
  <c r="AB45" i="127"/>
  <c r="AA45" i="127"/>
  <c r="BO41" i="127"/>
  <c r="BN41" i="127"/>
  <c r="BG41" i="127"/>
  <c r="BF41" i="127"/>
  <c r="AY41" i="127"/>
  <c r="AX41" i="127"/>
  <c r="AQ41" i="127"/>
  <c r="AP41" i="127"/>
  <c r="AF41" i="127"/>
  <c r="AE41" i="127"/>
  <c r="AD41" i="127"/>
  <c r="AC41" i="127"/>
  <c r="AB41" i="127"/>
  <c r="AA41" i="127"/>
  <c r="BO37" i="127"/>
  <c r="BN37" i="127"/>
  <c r="BG37" i="127"/>
  <c r="BF37" i="127"/>
  <c r="AY37" i="127"/>
  <c r="AX37" i="127"/>
  <c r="AQ37" i="127"/>
  <c r="AP37" i="127"/>
  <c r="AF37" i="127"/>
  <c r="AE37" i="127"/>
  <c r="AD37" i="127"/>
  <c r="AC37" i="127"/>
  <c r="AB37" i="127"/>
  <c r="AA37" i="127"/>
  <c r="BO33" i="127"/>
  <c r="BN33" i="127"/>
  <c r="BG33" i="127"/>
  <c r="BF33" i="127"/>
  <c r="AY33" i="127"/>
  <c r="AX33" i="127"/>
  <c r="AQ33" i="127"/>
  <c r="AP33" i="127"/>
  <c r="AF33" i="127"/>
  <c r="AE33" i="127"/>
  <c r="AD33" i="127"/>
  <c r="AC33" i="127"/>
  <c r="AB33" i="127"/>
  <c r="AA33" i="127"/>
  <c r="BO29" i="127"/>
  <c r="BN29" i="127"/>
  <c r="BG29" i="127"/>
  <c r="BF29" i="127"/>
  <c r="AY29" i="127"/>
  <c r="AX29" i="127"/>
  <c r="AQ29" i="127"/>
  <c r="AP29" i="127"/>
  <c r="AF29" i="127"/>
  <c r="AE29" i="127"/>
  <c r="AD29" i="127"/>
  <c r="AC29" i="127"/>
  <c r="AB29" i="127"/>
  <c r="AA29" i="127"/>
  <c r="BO25" i="127"/>
  <c r="BN25" i="127"/>
  <c r="BG25" i="127"/>
  <c r="BF25" i="127"/>
  <c r="AY25" i="127"/>
  <c r="AX25" i="127"/>
  <c r="AQ25" i="127"/>
  <c r="AP25" i="127"/>
  <c r="AF25" i="127"/>
  <c r="AE25" i="127"/>
  <c r="AD25" i="127"/>
  <c r="AC25" i="127"/>
  <c r="AB25" i="127"/>
  <c r="AA25" i="127"/>
  <c r="BO21" i="127"/>
  <c r="BN21" i="127"/>
  <c r="BG21" i="127"/>
  <c r="BF21" i="127"/>
  <c r="AY21" i="127"/>
  <c r="AX21" i="127"/>
  <c r="AQ21" i="127"/>
  <c r="Z21" i="127" s="1"/>
  <c r="AP21" i="127"/>
  <c r="AF21" i="127"/>
  <c r="AE21" i="127"/>
  <c r="AD21" i="127"/>
  <c r="AC21" i="127"/>
  <c r="AB21" i="127"/>
  <c r="AA21" i="127"/>
  <c r="BO17" i="127"/>
  <c r="BN17" i="127"/>
  <c r="BG17" i="127"/>
  <c r="BF17" i="127"/>
  <c r="AY17" i="127"/>
  <c r="AX17" i="127"/>
  <c r="AQ17" i="127"/>
  <c r="Z17" i="127" s="1"/>
  <c r="AP17" i="127"/>
  <c r="AF17" i="127"/>
  <c r="AE17" i="127"/>
  <c r="AD17" i="127"/>
  <c r="AC17" i="127"/>
  <c r="AB17" i="127"/>
  <c r="AA17" i="127"/>
  <c r="BO13" i="127"/>
  <c r="BN13" i="127"/>
  <c r="BG13" i="127"/>
  <c r="BF13" i="127"/>
  <c r="AY13" i="127"/>
  <c r="AX13" i="127"/>
  <c r="AQ13" i="127"/>
  <c r="AP13" i="127"/>
  <c r="AF13" i="127"/>
  <c r="AE13" i="127"/>
  <c r="AD13" i="127"/>
  <c r="AC13" i="127"/>
  <c r="AB13" i="127"/>
  <c r="AA13" i="127"/>
  <c r="BO9" i="127"/>
  <c r="BN9" i="127"/>
  <c r="BG9" i="127"/>
  <c r="BF9" i="127"/>
  <c r="AY9" i="127"/>
  <c r="AX9" i="127"/>
  <c r="AQ9" i="127"/>
  <c r="AP9" i="127"/>
  <c r="AF9" i="127"/>
  <c r="AE9" i="127"/>
  <c r="AD9" i="127"/>
  <c r="AC9" i="127"/>
  <c r="AB9" i="127"/>
  <c r="AA9" i="127"/>
  <c r="BO146" i="126"/>
  <c r="BN146" i="126"/>
  <c r="BG146" i="126"/>
  <c r="BF146" i="126"/>
  <c r="AY146" i="126"/>
  <c r="AX146" i="126"/>
  <c r="AQ146" i="126"/>
  <c r="AP146" i="126"/>
  <c r="AF146" i="126"/>
  <c r="AE146" i="126"/>
  <c r="AD146" i="126"/>
  <c r="AC146" i="126"/>
  <c r="AB146" i="126"/>
  <c r="AA146" i="126"/>
  <c r="Z146" i="126"/>
  <c r="BO142" i="126"/>
  <c r="Z142" i="126" s="1"/>
  <c r="BN142" i="126"/>
  <c r="BG142" i="126"/>
  <c r="BF142" i="126"/>
  <c r="AY142" i="126"/>
  <c r="AX142" i="126"/>
  <c r="AQ142" i="126"/>
  <c r="AP142" i="126"/>
  <c r="AF142" i="126"/>
  <c r="AE142" i="126"/>
  <c r="AD142" i="126"/>
  <c r="AC142" i="126"/>
  <c r="AB142" i="126"/>
  <c r="AA142" i="126"/>
  <c r="BO138" i="126"/>
  <c r="Z138" i="126" s="1"/>
  <c r="BN138" i="126"/>
  <c r="BG138" i="126"/>
  <c r="BF138" i="126"/>
  <c r="AY138" i="126"/>
  <c r="AX138" i="126"/>
  <c r="AQ138" i="126"/>
  <c r="AP138" i="126"/>
  <c r="AF138" i="126"/>
  <c r="AE138" i="126"/>
  <c r="AD138" i="126"/>
  <c r="AC138" i="126"/>
  <c r="AB138" i="126"/>
  <c r="AA138" i="126"/>
  <c r="BO134" i="126"/>
  <c r="BN134" i="126"/>
  <c r="BG134" i="126"/>
  <c r="Z134" i="126" s="1"/>
  <c r="BF134" i="126"/>
  <c r="AY134" i="126"/>
  <c r="AX134" i="126"/>
  <c r="AQ134" i="126"/>
  <c r="AP134" i="126"/>
  <c r="AF134" i="126"/>
  <c r="AE134" i="126"/>
  <c r="AD134" i="126"/>
  <c r="AC134" i="126"/>
  <c r="AB134" i="126"/>
  <c r="AA134" i="126"/>
  <c r="BO130" i="126"/>
  <c r="BN130" i="126"/>
  <c r="BG130" i="126"/>
  <c r="Z130" i="126" s="1"/>
  <c r="BF130" i="126"/>
  <c r="AY130" i="126"/>
  <c r="AX130" i="126"/>
  <c r="AQ130" i="126"/>
  <c r="AP130" i="126"/>
  <c r="AF130" i="126"/>
  <c r="AE130" i="126"/>
  <c r="AD130" i="126"/>
  <c r="AC130" i="126"/>
  <c r="AB130" i="126"/>
  <c r="AA130" i="126"/>
  <c r="BO126" i="126"/>
  <c r="BN126" i="126"/>
  <c r="BG126" i="126"/>
  <c r="BF126" i="126"/>
  <c r="AY126" i="126"/>
  <c r="Z126" i="126" s="1"/>
  <c r="AX126" i="126"/>
  <c r="AQ126" i="126"/>
  <c r="AP126" i="126"/>
  <c r="AF126" i="126"/>
  <c r="AE126" i="126"/>
  <c r="AD126" i="126"/>
  <c r="AC126" i="126"/>
  <c r="AB126" i="126"/>
  <c r="AA126" i="126"/>
  <c r="BO122" i="126"/>
  <c r="BN122" i="126"/>
  <c r="BG122" i="126"/>
  <c r="BF122" i="126"/>
  <c r="AY122" i="126"/>
  <c r="Z122" i="126" s="1"/>
  <c r="AX122" i="126"/>
  <c r="AQ122" i="126"/>
  <c r="AP122" i="126"/>
  <c r="AF122" i="126"/>
  <c r="AE122" i="126"/>
  <c r="AD122" i="126"/>
  <c r="AC122" i="126"/>
  <c r="AB122" i="126"/>
  <c r="AA122" i="126"/>
  <c r="BO118" i="126"/>
  <c r="BN118" i="126"/>
  <c r="BG118" i="126"/>
  <c r="BF118" i="126"/>
  <c r="AY118" i="126"/>
  <c r="AX118" i="126"/>
  <c r="AQ118" i="126"/>
  <c r="Z118" i="126" s="1"/>
  <c r="AP118" i="126"/>
  <c r="AF118" i="126"/>
  <c r="AE118" i="126"/>
  <c r="AD118" i="126"/>
  <c r="AC118" i="126"/>
  <c r="AB118" i="126"/>
  <c r="AA118" i="126"/>
  <c r="BO114" i="126"/>
  <c r="BN114" i="126"/>
  <c r="BG114" i="126"/>
  <c r="BF114" i="126"/>
  <c r="AY114" i="126"/>
  <c r="AX114" i="126"/>
  <c r="AQ114" i="126"/>
  <c r="Z114" i="126" s="1"/>
  <c r="AP114" i="126"/>
  <c r="AF114" i="126"/>
  <c r="AE114" i="126"/>
  <c r="AD114" i="126"/>
  <c r="AC114" i="126"/>
  <c r="AB114" i="126"/>
  <c r="AA114" i="126"/>
  <c r="BO109" i="126"/>
  <c r="BN109" i="126"/>
  <c r="BG109" i="126"/>
  <c r="BF109" i="126"/>
  <c r="AY109" i="126"/>
  <c r="AX109" i="126"/>
  <c r="AQ109" i="126"/>
  <c r="AP109" i="126"/>
  <c r="AF109" i="126"/>
  <c r="AE109" i="126"/>
  <c r="AD109" i="126"/>
  <c r="AC109" i="126"/>
  <c r="AB109" i="126"/>
  <c r="AA109" i="126"/>
  <c r="Z109" i="126"/>
  <c r="BO105" i="126"/>
  <c r="Z105" i="126" s="1"/>
  <c r="BN105" i="126"/>
  <c r="BG105" i="126"/>
  <c r="BF105" i="126"/>
  <c r="AY105" i="126"/>
  <c r="AX105" i="126"/>
  <c r="AQ105" i="126"/>
  <c r="AP105" i="126"/>
  <c r="AF105" i="126"/>
  <c r="AE105" i="126"/>
  <c r="AD105" i="126"/>
  <c r="AC105" i="126"/>
  <c r="AB105" i="126"/>
  <c r="AA105" i="126"/>
  <c r="BO101" i="126"/>
  <c r="Z101" i="126" s="1"/>
  <c r="BN101" i="126"/>
  <c r="BG101" i="126"/>
  <c r="BF101" i="126"/>
  <c r="AY101" i="126"/>
  <c r="AX101" i="126"/>
  <c r="AQ101" i="126"/>
  <c r="AP101" i="126"/>
  <c r="AF101" i="126"/>
  <c r="AE101" i="126"/>
  <c r="AD101" i="126"/>
  <c r="AC101" i="126"/>
  <c r="AB101" i="126"/>
  <c r="AA101" i="126"/>
  <c r="BO97" i="126"/>
  <c r="BN97" i="126"/>
  <c r="BG97" i="126"/>
  <c r="Z97" i="126" s="1"/>
  <c r="BF97" i="126"/>
  <c r="AY97" i="126"/>
  <c r="AX97" i="126"/>
  <c r="AQ97" i="126"/>
  <c r="AP97" i="126"/>
  <c r="AF97" i="126"/>
  <c r="AE97" i="126"/>
  <c r="AD97" i="126"/>
  <c r="AC97" i="126"/>
  <c r="AB97" i="126"/>
  <c r="AA97" i="126"/>
  <c r="BO92" i="126"/>
  <c r="BN92" i="126"/>
  <c r="BG92" i="126"/>
  <c r="BF92" i="126"/>
  <c r="AY92" i="126"/>
  <c r="AX92" i="126"/>
  <c r="AQ92" i="126"/>
  <c r="AP92" i="126"/>
  <c r="AF92" i="126"/>
  <c r="AE92" i="126"/>
  <c r="AD92" i="126"/>
  <c r="AC92" i="126"/>
  <c r="AB92" i="126"/>
  <c r="AA92" i="126"/>
  <c r="Z92" i="126"/>
  <c r="BO88" i="126"/>
  <c r="Z88" i="126" s="1"/>
  <c r="BN88" i="126"/>
  <c r="BG88" i="126"/>
  <c r="BF88" i="126"/>
  <c r="AY88" i="126"/>
  <c r="AX88" i="126"/>
  <c r="AQ88" i="126"/>
  <c r="AP88" i="126"/>
  <c r="AF88" i="126"/>
  <c r="AE88" i="126"/>
  <c r="AD88" i="126"/>
  <c r="AC88" i="126"/>
  <c r="AB88" i="126"/>
  <c r="AA88" i="126"/>
  <c r="BO84" i="126"/>
  <c r="Z84" i="126" s="1"/>
  <c r="BN84" i="126"/>
  <c r="BG84" i="126"/>
  <c r="BF84" i="126"/>
  <c r="AY84" i="126"/>
  <c r="AX84" i="126"/>
  <c r="AQ84" i="126"/>
  <c r="AP84" i="126"/>
  <c r="AF84" i="126"/>
  <c r="AE84" i="126"/>
  <c r="AD84" i="126"/>
  <c r="AC84" i="126"/>
  <c r="AB84" i="126"/>
  <c r="AA84" i="126"/>
  <c r="BO80" i="126"/>
  <c r="BN80" i="126"/>
  <c r="BG80" i="126"/>
  <c r="Z80" i="126" s="1"/>
  <c r="BF80" i="126"/>
  <c r="AY80" i="126"/>
  <c r="AX80" i="126"/>
  <c r="AQ80" i="126"/>
  <c r="AP80" i="126"/>
  <c r="AF80" i="126"/>
  <c r="AE80" i="126"/>
  <c r="AD80" i="126"/>
  <c r="AC80" i="126"/>
  <c r="AB80" i="126"/>
  <c r="AA80" i="126"/>
  <c r="BO75" i="126"/>
  <c r="BN75" i="126"/>
  <c r="BG75" i="126"/>
  <c r="BF75" i="126"/>
  <c r="AY75" i="126"/>
  <c r="AX75" i="126"/>
  <c r="AQ75" i="126"/>
  <c r="AP75" i="126"/>
  <c r="AF75" i="126"/>
  <c r="AE75" i="126"/>
  <c r="AD75" i="126"/>
  <c r="AC75" i="126"/>
  <c r="AB75" i="126"/>
  <c r="AA75" i="126"/>
  <c r="Z75" i="126"/>
  <c r="BO71" i="126"/>
  <c r="Z71" i="126" s="1"/>
  <c r="BN71" i="126"/>
  <c r="BG71" i="126"/>
  <c r="BF71" i="126"/>
  <c r="AY71" i="126"/>
  <c r="AX71" i="126"/>
  <c r="AQ71" i="126"/>
  <c r="AP71" i="126"/>
  <c r="AF71" i="126"/>
  <c r="AE71" i="126"/>
  <c r="AD71" i="126"/>
  <c r="AC71" i="126"/>
  <c r="AB71" i="126"/>
  <c r="AA71" i="126"/>
  <c r="BO67" i="126"/>
  <c r="Z67" i="126" s="1"/>
  <c r="BN67" i="126"/>
  <c r="BG67" i="126"/>
  <c r="BF67" i="126"/>
  <c r="AY67" i="126"/>
  <c r="AX67" i="126"/>
  <c r="AQ67" i="126"/>
  <c r="AP67" i="126"/>
  <c r="AF67" i="126"/>
  <c r="AE67" i="126"/>
  <c r="AD67" i="126"/>
  <c r="AC67" i="126"/>
  <c r="AB67" i="126"/>
  <c r="AA67" i="126"/>
  <c r="BO63" i="126"/>
  <c r="BN63" i="126"/>
  <c r="BG63" i="126"/>
  <c r="Z63" i="126" s="1"/>
  <c r="BF63" i="126"/>
  <c r="AY63" i="126"/>
  <c r="AX63" i="126"/>
  <c r="AQ63" i="126"/>
  <c r="AP63" i="126"/>
  <c r="AF63" i="126"/>
  <c r="AE63" i="126"/>
  <c r="AD63" i="126"/>
  <c r="AC63" i="126"/>
  <c r="AB63" i="126"/>
  <c r="AA63" i="126"/>
  <c r="BO59" i="126"/>
  <c r="BN59" i="126"/>
  <c r="BG59" i="126"/>
  <c r="Z59" i="126" s="1"/>
  <c r="BF59" i="126"/>
  <c r="AY59" i="126"/>
  <c r="AX59" i="126"/>
  <c r="AQ59" i="126"/>
  <c r="AP59" i="126"/>
  <c r="AF59" i="126"/>
  <c r="AE59" i="126"/>
  <c r="AD59" i="126"/>
  <c r="AC59" i="126"/>
  <c r="AB59" i="126"/>
  <c r="AA59" i="126"/>
  <c r="BO55" i="126"/>
  <c r="BN55" i="126"/>
  <c r="BG55" i="126"/>
  <c r="BF55" i="126"/>
  <c r="AY55" i="126"/>
  <c r="Z55" i="126" s="1"/>
  <c r="AX55" i="126"/>
  <c r="AQ55" i="126"/>
  <c r="AP55" i="126"/>
  <c r="AF55" i="126"/>
  <c r="AE55" i="126"/>
  <c r="AD55" i="126"/>
  <c r="AC55" i="126"/>
  <c r="AB55" i="126"/>
  <c r="AA55" i="126"/>
  <c r="BO50" i="126"/>
  <c r="BN50" i="126"/>
  <c r="BG50" i="126"/>
  <c r="BF50" i="126"/>
  <c r="AY50" i="126"/>
  <c r="AX50" i="126"/>
  <c r="AQ50" i="126"/>
  <c r="AP50" i="126"/>
  <c r="AF50" i="126"/>
  <c r="AE50" i="126"/>
  <c r="AD50" i="126"/>
  <c r="AC50" i="126"/>
  <c r="AB50" i="126"/>
  <c r="AA50" i="126"/>
  <c r="Z50" i="126"/>
  <c r="BO46" i="126"/>
  <c r="Z46" i="126" s="1"/>
  <c r="BN46" i="126"/>
  <c r="BG46" i="126"/>
  <c r="BF46" i="126"/>
  <c r="AY46" i="126"/>
  <c r="AX46" i="126"/>
  <c r="AQ46" i="126"/>
  <c r="AP46" i="126"/>
  <c r="AF46" i="126"/>
  <c r="AE46" i="126"/>
  <c r="AD46" i="126"/>
  <c r="AC46" i="126"/>
  <c r="AB46" i="126"/>
  <c r="AA46" i="126"/>
  <c r="BO42" i="126"/>
  <c r="Z42" i="126" s="1"/>
  <c r="BN42" i="126"/>
  <c r="BG42" i="126"/>
  <c r="BF42" i="126"/>
  <c r="AY42" i="126"/>
  <c r="AX42" i="126"/>
  <c r="AQ42" i="126"/>
  <c r="AP42" i="126"/>
  <c r="AF42" i="126"/>
  <c r="AE42" i="126"/>
  <c r="AD42" i="126"/>
  <c r="AC42" i="126"/>
  <c r="AB42" i="126"/>
  <c r="AA42" i="126"/>
  <c r="BO38" i="126"/>
  <c r="BN38" i="126"/>
  <c r="BG38" i="126"/>
  <c r="Z38" i="126" s="1"/>
  <c r="BF38" i="126"/>
  <c r="AY38" i="126"/>
  <c r="AX38" i="126"/>
  <c r="AQ38" i="126"/>
  <c r="AP38" i="126"/>
  <c r="AF38" i="126"/>
  <c r="AE38" i="126"/>
  <c r="AD38" i="126"/>
  <c r="AC38" i="126"/>
  <c r="AB38" i="126"/>
  <c r="AA38" i="126"/>
  <c r="BO33" i="126"/>
  <c r="BN33" i="126"/>
  <c r="BG33" i="126"/>
  <c r="BF33" i="126"/>
  <c r="AY33" i="126"/>
  <c r="AX33" i="126"/>
  <c r="AQ33" i="126"/>
  <c r="AP33" i="126"/>
  <c r="AF33" i="126"/>
  <c r="AE33" i="126"/>
  <c r="AD33" i="126"/>
  <c r="AC33" i="126"/>
  <c r="AB33" i="126"/>
  <c r="AA33" i="126"/>
  <c r="Z33" i="126"/>
  <c r="BO29" i="126"/>
  <c r="Z29" i="126" s="1"/>
  <c r="BN29" i="126"/>
  <c r="BG29" i="126"/>
  <c r="BF29" i="126"/>
  <c r="AY29" i="126"/>
  <c r="AX29" i="126"/>
  <c r="AQ29" i="126"/>
  <c r="AP29" i="126"/>
  <c r="AF29" i="126"/>
  <c r="AE29" i="126"/>
  <c r="AD29" i="126"/>
  <c r="AC29" i="126"/>
  <c r="AB29" i="126"/>
  <c r="AA29" i="126"/>
  <c r="BO25" i="126"/>
  <c r="Z25" i="126" s="1"/>
  <c r="BN25" i="126"/>
  <c r="BG25" i="126"/>
  <c r="BF25" i="126"/>
  <c r="AY25" i="126"/>
  <c r="AX25" i="126"/>
  <c r="AQ25" i="126"/>
  <c r="AP25" i="126"/>
  <c r="AF25" i="126"/>
  <c r="AE25" i="126"/>
  <c r="AD25" i="126"/>
  <c r="AC25" i="126"/>
  <c r="AB25" i="126"/>
  <c r="AA25" i="126"/>
  <c r="BO21" i="126"/>
  <c r="BN21" i="126"/>
  <c r="BG21" i="126"/>
  <c r="Z21" i="126" s="1"/>
  <c r="BF21" i="126"/>
  <c r="AY21" i="126"/>
  <c r="AX21" i="126"/>
  <c r="AQ21" i="126"/>
  <c r="AP21" i="126"/>
  <c r="AF21" i="126"/>
  <c r="AE21" i="126"/>
  <c r="AD21" i="126"/>
  <c r="AC21" i="126"/>
  <c r="AB21" i="126"/>
  <c r="AA21" i="126"/>
  <c r="BO17" i="126"/>
  <c r="BN17" i="126"/>
  <c r="BG17" i="126"/>
  <c r="Z17" i="126" s="1"/>
  <c r="BF17" i="126"/>
  <c r="AY17" i="126"/>
  <c r="AX17" i="126"/>
  <c r="AQ17" i="126"/>
  <c r="AP17" i="126"/>
  <c r="AF17" i="126"/>
  <c r="AE17" i="126"/>
  <c r="AD17" i="126"/>
  <c r="AC17" i="126"/>
  <c r="AB17" i="126"/>
  <c r="AA17" i="126"/>
  <c r="BO13" i="126"/>
  <c r="BN13" i="126"/>
  <c r="BG13" i="126"/>
  <c r="BF13" i="126"/>
  <c r="AY13" i="126"/>
  <c r="Z13" i="126" s="1"/>
  <c r="AX13" i="126"/>
  <c r="AQ13" i="126"/>
  <c r="AP13" i="126"/>
  <c r="AF13" i="126"/>
  <c r="AE13" i="126"/>
  <c r="AD13" i="126"/>
  <c r="AC13" i="126"/>
  <c r="AB13" i="126"/>
  <c r="AA13" i="126"/>
  <c r="BO9" i="126"/>
  <c r="BN9" i="126"/>
  <c r="BG9" i="126"/>
  <c r="BF9" i="126"/>
  <c r="AY9" i="126"/>
  <c r="AX9" i="126"/>
  <c r="AQ9" i="126"/>
  <c r="AP9" i="126"/>
  <c r="AF9" i="126"/>
  <c r="AE9" i="126"/>
  <c r="AD9" i="126"/>
  <c r="AC9" i="126"/>
  <c r="AB9" i="126"/>
  <c r="AA9" i="126"/>
  <c r="Z9" i="126"/>
  <c r="BO346" i="125"/>
  <c r="BN346" i="125"/>
  <c r="BG346" i="125"/>
  <c r="BF346" i="125"/>
  <c r="AY346" i="125"/>
  <c r="AX346" i="125"/>
  <c r="AQ346" i="125"/>
  <c r="AP346" i="125"/>
  <c r="AF346" i="125"/>
  <c r="AE346" i="125"/>
  <c r="AD346" i="125"/>
  <c r="AC346" i="125"/>
  <c r="AB346" i="125"/>
  <c r="AA346" i="125"/>
  <c r="Z346" i="125"/>
  <c r="BO342" i="125"/>
  <c r="Z342" i="125" s="1"/>
  <c r="BN342" i="125"/>
  <c r="BG342" i="125"/>
  <c r="BF342" i="125"/>
  <c r="AY342" i="125"/>
  <c r="AX342" i="125"/>
  <c r="AQ342" i="125"/>
  <c r="AP342" i="125"/>
  <c r="AF342" i="125"/>
  <c r="AE342" i="125"/>
  <c r="AD342" i="125"/>
  <c r="AC342" i="125"/>
  <c r="AB342" i="125"/>
  <c r="AA342" i="125"/>
  <c r="BO338" i="125"/>
  <c r="Z338" i="125" s="1"/>
  <c r="BN338" i="125"/>
  <c r="BG338" i="125"/>
  <c r="BF338" i="125"/>
  <c r="AY338" i="125"/>
  <c r="AX338" i="125"/>
  <c r="AQ338" i="125"/>
  <c r="AP338" i="125"/>
  <c r="AF338" i="125"/>
  <c r="AE338" i="125"/>
  <c r="AD338" i="125"/>
  <c r="AC338" i="125"/>
  <c r="AB338" i="125"/>
  <c r="AA338" i="125"/>
  <c r="BO333" i="125"/>
  <c r="BN333" i="125"/>
  <c r="BG333" i="125"/>
  <c r="BF333" i="125"/>
  <c r="AY333" i="125"/>
  <c r="AX333" i="125"/>
  <c r="AQ333" i="125"/>
  <c r="AP333" i="125"/>
  <c r="AF333" i="125"/>
  <c r="AE333" i="125"/>
  <c r="AD333" i="125"/>
  <c r="AC333" i="125"/>
  <c r="AB333" i="125"/>
  <c r="AA333" i="125"/>
  <c r="Z333" i="125"/>
  <c r="BO329" i="125"/>
  <c r="Z329" i="125" s="1"/>
  <c r="BN329" i="125"/>
  <c r="BG329" i="125"/>
  <c r="BF329" i="125"/>
  <c r="AY329" i="125"/>
  <c r="AX329" i="125"/>
  <c r="AQ329" i="125"/>
  <c r="AP329" i="125"/>
  <c r="AF329" i="125"/>
  <c r="AE329" i="125"/>
  <c r="AD329" i="125"/>
  <c r="AC329" i="125"/>
  <c r="AB329" i="125"/>
  <c r="AA329" i="125"/>
  <c r="BO325" i="125"/>
  <c r="Z325" i="125" s="1"/>
  <c r="BN325" i="125"/>
  <c r="BG325" i="125"/>
  <c r="BF325" i="125"/>
  <c r="AY325" i="125"/>
  <c r="AX325" i="125"/>
  <c r="AQ325" i="125"/>
  <c r="AP325" i="125"/>
  <c r="AF325" i="125"/>
  <c r="AE325" i="125"/>
  <c r="AD325" i="125"/>
  <c r="AC325" i="125"/>
  <c r="AB325" i="125"/>
  <c r="AA325" i="125"/>
  <c r="BO321" i="125"/>
  <c r="BN321" i="125"/>
  <c r="BG321" i="125"/>
  <c r="Z321" i="125" s="1"/>
  <c r="BF321" i="125"/>
  <c r="AY321" i="125"/>
  <c r="AX321" i="125"/>
  <c r="AQ321" i="125"/>
  <c r="AP321" i="125"/>
  <c r="AF321" i="125"/>
  <c r="AE321" i="125"/>
  <c r="AD321" i="125"/>
  <c r="AC321" i="125"/>
  <c r="AB321" i="125"/>
  <c r="AA321" i="125"/>
  <c r="BO316" i="125"/>
  <c r="BN316" i="125"/>
  <c r="BG316" i="125"/>
  <c r="BF316" i="125"/>
  <c r="AY316" i="125"/>
  <c r="AX316" i="125"/>
  <c r="AQ316" i="125"/>
  <c r="AP316" i="125"/>
  <c r="AF316" i="125"/>
  <c r="AE316" i="125"/>
  <c r="AD316" i="125"/>
  <c r="AC316" i="125"/>
  <c r="AB316" i="125"/>
  <c r="AA316" i="125"/>
  <c r="Z316" i="125"/>
  <c r="BO312" i="125"/>
  <c r="Z312" i="125" s="1"/>
  <c r="BN312" i="125"/>
  <c r="BG312" i="125"/>
  <c r="BF312" i="125"/>
  <c r="AY312" i="125"/>
  <c r="AX312" i="125"/>
  <c r="AQ312" i="125"/>
  <c r="AP312" i="125"/>
  <c r="AF312" i="125"/>
  <c r="AE312" i="125"/>
  <c r="AD312" i="125"/>
  <c r="AC312" i="125"/>
  <c r="AB312" i="125"/>
  <c r="AA312" i="125"/>
  <c r="BO308" i="125"/>
  <c r="Z308" i="125" s="1"/>
  <c r="BN308" i="125"/>
  <c r="BG308" i="125"/>
  <c r="BF308" i="125"/>
  <c r="AY308" i="125"/>
  <c r="AX308" i="125"/>
  <c r="AQ308" i="125"/>
  <c r="AP308" i="125"/>
  <c r="AF308" i="125"/>
  <c r="AE308" i="125"/>
  <c r="AD308" i="125"/>
  <c r="AC308" i="125"/>
  <c r="AB308" i="125"/>
  <c r="AA308" i="125"/>
  <c r="BO304" i="125"/>
  <c r="BN304" i="125"/>
  <c r="BG304" i="125"/>
  <c r="Z304" i="125" s="1"/>
  <c r="BF304" i="125"/>
  <c r="AY304" i="125"/>
  <c r="AX304" i="125"/>
  <c r="AQ304" i="125"/>
  <c r="AP304" i="125"/>
  <c r="AF304" i="125"/>
  <c r="AE304" i="125"/>
  <c r="AD304" i="125"/>
  <c r="AC304" i="125"/>
  <c r="AB304" i="125"/>
  <c r="AA304" i="125"/>
  <c r="BO300" i="125"/>
  <c r="BN300" i="125"/>
  <c r="BG300" i="125"/>
  <c r="Z300" i="125" s="1"/>
  <c r="BF300" i="125"/>
  <c r="AY300" i="125"/>
  <c r="AX300" i="125"/>
  <c r="AQ300" i="125"/>
  <c r="AP300" i="125"/>
  <c r="AF300" i="125"/>
  <c r="AE300" i="125"/>
  <c r="AD300" i="125"/>
  <c r="AC300" i="125"/>
  <c r="AB300" i="125"/>
  <c r="AA300" i="125"/>
  <c r="BO296" i="125"/>
  <c r="BN296" i="125"/>
  <c r="BG296" i="125"/>
  <c r="BF296" i="125"/>
  <c r="AY296" i="125"/>
  <c r="Z296" i="125" s="1"/>
  <c r="AX296" i="125"/>
  <c r="AQ296" i="125"/>
  <c r="AP296" i="125"/>
  <c r="AF296" i="125"/>
  <c r="AE296" i="125"/>
  <c r="AD296" i="125"/>
  <c r="AC296" i="125"/>
  <c r="AB296" i="125"/>
  <c r="AA296" i="125"/>
  <c r="BO292" i="125"/>
  <c r="BN292" i="125"/>
  <c r="BG292" i="125"/>
  <c r="BF292" i="125"/>
  <c r="AY292" i="125"/>
  <c r="Z292" i="125" s="1"/>
  <c r="AX292" i="125"/>
  <c r="AQ292" i="125"/>
  <c r="AP292" i="125"/>
  <c r="AF292" i="125"/>
  <c r="AE292" i="125"/>
  <c r="AD292" i="125"/>
  <c r="AC292" i="125"/>
  <c r="AB292" i="125"/>
  <c r="AA292" i="125"/>
  <c r="BO287" i="125"/>
  <c r="BN287" i="125"/>
  <c r="BG287" i="125"/>
  <c r="BF287" i="125"/>
  <c r="AY287" i="125"/>
  <c r="AX287" i="125"/>
  <c r="AQ287" i="125"/>
  <c r="AP287" i="125"/>
  <c r="AF287" i="125"/>
  <c r="AE287" i="125"/>
  <c r="AD287" i="125"/>
  <c r="AC287" i="125"/>
  <c r="AB287" i="125"/>
  <c r="AA287" i="125"/>
  <c r="Z287" i="125"/>
  <c r="BO283" i="125"/>
  <c r="Z283" i="125" s="1"/>
  <c r="BN283" i="125"/>
  <c r="BG283" i="125"/>
  <c r="BF283" i="125"/>
  <c r="AY283" i="125"/>
  <c r="AX283" i="125"/>
  <c r="AQ283" i="125"/>
  <c r="AP283" i="125"/>
  <c r="AF283" i="125"/>
  <c r="AE283" i="125"/>
  <c r="AD283" i="125"/>
  <c r="AC283" i="125"/>
  <c r="AB283" i="125"/>
  <c r="AA283" i="125"/>
  <c r="BO279" i="125"/>
  <c r="Z279" i="125" s="1"/>
  <c r="BN279" i="125"/>
  <c r="BG279" i="125"/>
  <c r="BF279" i="125"/>
  <c r="AY279" i="125"/>
  <c r="AX279" i="125"/>
  <c r="AQ279" i="125"/>
  <c r="AP279" i="125"/>
  <c r="AF279" i="125"/>
  <c r="AE279" i="125"/>
  <c r="AD279" i="125"/>
  <c r="AC279" i="125"/>
  <c r="AB279" i="125"/>
  <c r="AA279" i="125"/>
  <c r="BO275" i="125"/>
  <c r="BN275" i="125"/>
  <c r="BG275" i="125"/>
  <c r="Z275" i="125" s="1"/>
  <c r="BF275" i="125"/>
  <c r="AY275" i="125"/>
  <c r="AX275" i="125"/>
  <c r="AQ275" i="125"/>
  <c r="AP275" i="125"/>
  <c r="AF275" i="125"/>
  <c r="AE275" i="125"/>
  <c r="AD275" i="125"/>
  <c r="AC275" i="125"/>
  <c r="AB275" i="125"/>
  <c r="AA275" i="125"/>
  <c r="BO271" i="125"/>
  <c r="BN271" i="125"/>
  <c r="BG271" i="125"/>
  <c r="Z271" i="125" s="1"/>
  <c r="BF271" i="125"/>
  <c r="AY271" i="125"/>
  <c r="AX271" i="125"/>
  <c r="AQ271" i="125"/>
  <c r="AP271" i="125"/>
  <c r="AF271" i="125"/>
  <c r="AE271" i="125"/>
  <c r="AD271" i="125"/>
  <c r="AC271" i="125"/>
  <c r="AB271" i="125"/>
  <c r="AA271" i="125"/>
  <c r="BO266" i="125"/>
  <c r="BN266" i="125"/>
  <c r="BG266" i="125"/>
  <c r="BF266" i="125"/>
  <c r="AY266" i="125"/>
  <c r="AX266" i="125"/>
  <c r="AQ266" i="125"/>
  <c r="AP266" i="125"/>
  <c r="AF266" i="125"/>
  <c r="AE266" i="125"/>
  <c r="AD266" i="125"/>
  <c r="AC266" i="125"/>
  <c r="AB266" i="125"/>
  <c r="AA266" i="125"/>
  <c r="Z266" i="125"/>
  <c r="BO262" i="125"/>
  <c r="Z262" i="125" s="1"/>
  <c r="BN262" i="125"/>
  <c r="BG262" i="125"/>
  <c r="BF262" i="125"/>
  <c r="AY262" i="125"/>
  <c r="AX262" i="125"/>
  <c r="AQ262" i="125"/>
  <c r="AP262" i="125"/>
  <c r="AF262" i="125"/>
  <c r="AE262" i="125"/>
  <c r="AD262" i="125"/>
  <c r="AC262" i="125"/>
  <c r="AB262" i="125"/>
  <c r="AA262" i="125"/>
  <c r="BO258" i="125"/>
  <c r="Z258" i="125" s="1"/>
  <c r="BN258" i="125"/>
  <c r="BG258" i="125"/>
  <c r="BF258" i="125"/>
  <c r="AY258" i="125"/>
  <c r="AX258" i="125"/>
  <c r="AQ258" i="125"/>
  <c r="AP258" i="125"/>
  <c r="AF258" i="125"/>
  <c r="AE258" i="125"/>
  <c r="AD258" i="125"/>
  <c r="AC258" i="125"/>
  <c r="AB258" i="125"/>
  <c r="AA258" i="125"/>
  <c r="BO254" i="125"/>
  <c r="BN254" i="125"/>
  <c r="BG254" i="125"/>
  <c r="Z254" i="125" s="1"/>
  <c r="BF254" i="125"/>
  <c r="AY254" i="125"/>
  <c r="AX254" i="125"/>
  <c r="AQ254" i="125"/>
  <c r="AP254" i="125"/>
  <c r="AF254" i="125"/>
  <c r="AE254" i="125"/>
  <c r="AD254" i="125"/>
  <c r="AC254" i="125"/>
  <c r="AB254" i="125"/>
  <c r="AA254" i="125"/>
  <c r="BO250" i="125"/>
  <c r="BN250" i="125"/>
  <c r="BG250" i="125"/>
  <c r="Z250" i="125" s="1"/>
  <c r="BF250" i="125"/>
  <c r="AY250" i="125"/>
  <c r="AX250" i="125"/>
  <c r="AQ250" i="125"/>
  <c r="AP250" i="125"/>
  <c r="AF250" i="125"/>
  <c r="AE250" i="125"/>
  <c r="AD250" i="125"/>
  <c r="AC250" i="125"/>
  <c r="AB250" i="125"/>
  <c r="AA250" i="125"/>
  <c r="BO246" i="125"/>
  <c r="BN246" i="125"/>
  <c r="BG246" i="125"/>
  <c r="BF246" i="125"/>
  <c r="AY246" i="125"/>
  <c r="Z246" i="125" s="1"/>
  <c r="AX246" i="125"/>
  <c r="AQ246" i="125"/>
  <c r="AP246" i="125"/>
  <c r="AF246" i="125"/>
  <c r="AE246" i="125"/>
  <c r="AD246" i="125"/>
  <c r="AC246" i="125"/>
  <c r="AB246" i="125"/>
  <c r="AA246" i="125"/>
  <c r="BO242" i="125"/>
  <c r="BN242" i="125"/>
  <c r="BG242" i="125"/>
  <c r="BF242" i="125"/>
  <c r="AY242" i="125"/>
  <c r="Z242" i="125" s="1"/>
  <c r="AX242" i="125"/>
  <c r="AQ242" i="125"/>
  <c r="AP242" i="125"/>
  <c r="AF242" i="125"/>
  <c r="AE242" i="125"/>
  <c r="AD242" i="125"/>
  <c r="AC242" i="125"/>
  <c r="AB242" i="125"/>
  <c r="AA242" i="125"/>
  <c r="BO238" i="125"/>
  <c r="BN238" i="125"/>
  <c r="BG238" i="125"/>
  <c r="BF238" i="125"/>
  <c r="AY238" i="125"/>
  <c r="AX238" i="125"/>
  <c r="AQ238" i="125"/>
  <c r="Z238" i="125" s="1"/>
  <c r="AP238" i="125"/>
  <c r="AF238" i="125"/>
  <c r="AE238" i="125"/>
  <c r="AD238" i="125"/>
  <c r="AC238" i="125"/>
  <c r="AB238" i="125"/>
  <c r="AA238" i="125"/>
  <c r="BO231" i="125"/>
  <c r="BN231" i="125"/>
  <c r="BG231" i="125"/>
  <c r="BF231" i="125"/>
  <c r="AY231" i="125"/>
  <c r="AX231" i="125"/>
  <c r="AQ231" i="125"/>
  <c r="AP231" i="125"/>
  <c r="AF231" i="125"/>
  <c r="AE231" i="125"/>
  <c r="AD231" i="125"/>
  <c r="AC231" i="125"/>
  <c r="AB231" i="125"/>
  <c r="AA231" i="125"/>
  <c r="Z231" i="125"/>
  <c r="BO227" i="125"/>
  <c r="Z227" i="125" s="1"/>
  <c r="BN227" i="125"/>
  <c r="BG227" i="125"/>
  <c r="BF227" i="125"/>
  <c r="AY227" i="125"/>
  <c r="AX227" i="125"/>
  <c r="AQ227" i="125"/>
  <c r="AP227" i="125"/>
  <c r="AF227" i="125"/>
  <c r="AE227" i="125"/>
  <c r="AD227" i="125"/>
  <c r="AC227" i="125"/>
  <c r="AB227" i="125"/>
  <c r="AA227" i="125"/>
  <c r="BO223" i="125"/>
  <c r="Z223" i="125" s="1"/>
  <c r="BN223" i="125"/>
  <c r="BG223" i="125"/>
  <c r="BF223" i="125"/>
  <c r="AY223" i="125"/>
  <c r="AX223" i="125"/>
  <c r="AQ223" i="125"/>
  <c r="AP223" i="125"/>
  <c r="AF223" i="125"/>
  <c r="AE223" i="125"/>
  <c r="AD223" i="125"/>
  <c r="AC223" i="125"/>
  <c r="AB223" i="125"/>
  <c r="AA223" i="125"/>
  <c r="BO219" i="125"/>
  <c r="BN219" i="125"/>
  <c r="BG219" i="125"/>
  <c r="Z219" i="125" s="1"/>
  <c r="BF219" i="125"/>
  <c r="AY219" i="125"/>
  <c r="AX219" i="125"/>
  <c r="AQ219" i="125"/>
  <c r="AP219" i="125"/>
  <c r="AF219" i="125"/>
  <c r="AE219" i="125"/>
  <c r="AD219" i="125"/>
  <c r="AC219" i="125"/>
  <c r="AB219" i="125"/>
  <c r="AA219" i="125"/>
  <c r="BO215" i="125"/>
  <c r="BN215" i="125"/>
  <c r="BG215" i="125"/>
  <c r="Z215" i="125" s="1"/>
  <c r="BF215" i="125"/>
  <c r="AY215" i="125"/>
  <c r="AX215" i="125"/>
  <c r="AQ215" i="125"/>
  <c r="AP215" i="125"/>
  <c r="AF215" i="125"/>
  <c r="AE215" i="125"/>
  <c r="AD215" i="125"/>
  <c r="AC215" i="125"/>
  <c r="AB215" i="125"/>
  <c r="AA215" i="125"/>
  <c r="BO211" i="125"/>
  <c r="BN211" i="125"/>
  <c r="BG211" i="125"/>
  <c r="BF211" i="125"/>
  <c r="AY211" i="125"/>
  <c r="Z211" i="125" s="1"/>
  <c r="AX211" i="125"/>
  <c r="AQ211" i="125"/>
  <c r="AP211" i="125"/>
  <c r="AF211" i="125"/>
  <c r="AE211" i="125"/>
  <c r="AD211" i="125"/>
  <c r="AC211" i="125"/>
  <c r="AB211" i="125"/>
  <c r="AA211" i="125"/>
  <c r="BO207" i="125"/>
  <c r="BN207" i="125"/>
  <c r="BG207" i="125"/>
  <c r="BF207" i="125"/>
  <c r="AY207" i="125"/>
  <c r="Z207" i="125" s="1"/>
  <c r="AX207" i="125"/>
  <c r="AQ207" i="125"/>
  <c r="AP207" i="125"/>
  <c r="AF207" i="125"/>
  <c r="AE207" i="125"/>
  <c r="AD207" i="125"/>
  <c r="AC207" i="125"/>
  <c r="AB207" i="125"/>
  <c r="AA207" i="125"/>
  <c r="BO203" i="125"/>
  <c r="BN203" i="125"/>
  <c r="BG203" i="125"/>
  <c r="BF203" i="125"/>
  <c r="AY203" i="125"/>
  <c r="AX203" i="125"/>
  <c r="AQ203" i="125"/>
  <c r="Z203" i="125" s="1"/>
  <c r="AP203" i="125"/>
  <c r="AF203" i="125"/>
  <c r="AE203" i="125"/>
  <c r="AD203" i="125"/>
  <c r="AC203" i="125"/>
  <c r="AB203" i="125"/>
  <c r="AA203" i="125"/>
  <c r="BO199" i="125"/>
  <c r="BN199" i="125"/>
  <c r="BG199" i="125"/>
  <c r="BF199" i="125"/>
  <c r="AY199" i="125"/>
  <c r="AX199" i="125"/>
  <c r="AQ199" i="125"/>
  <c r="Z199" i="125" s="1"/>
  <c r="AP199" i="125"/>
  <c r="AF199" i="125"/>
  <c r="AE199" i="125"/>
  <c r="AD199" i="125"/>
  <c r="AC199" i="125"/>
  <c r="AB199" i="125"/>
  <c r="AA199" i="125"/>
  <c r="BO195" i="125"/>
  <c r="BN195" i="125"/>
  <c r="BG195" i="125"/>
  <c r="BF195" i="125"/>
  <c r="AY195" i="125"/>
  <c r="AX195" i="125"/>
  <c r="AQ195" i="125"/>
  <c r="Z195" i="125" s="1"/>
  <c r="AP195" i="125"/>
  <c r="AF195" i="125"/>
  <c r="AE195" i="125"/>
  <c r="AD195" i="125"/>
  <c r="AC195" i="125"/>
  <c r="AB195" i="125"/>
  <c r="AA195" i="125"/>
  <c r="BO191" i="125"/>
  <c r="BN191" i="125"/>
  <c r="BG191" i="125"/>
  <c r="BF191" i="125"/>
  <c r="AY191" i="125"/>
  <c r="AX191" i="125"/>
  <c r="AQ191" i="125"/>
  <c r="Z191" i="125" s="1"/>
  <c r="AP191" i="125"/>
  <c r="AF191" i="125"/>
  <c r="AE191" i="125"/>
  <c r="AD191" i="125"/>
  <c r="AC191" i="125"/>
  <c r="AB191" i="125"/>
  <c r="AA191" i="125"/>
  <c r="BO187" i="125"/>
  <c r="BN187" i="125"/>
  <c r="BG187" i="125"/>
  <c r="BF187" i="125"/>
  <c r="AY187" i="125"/>
  <c r="AX187" i="125"/>
  <c r="AQ187" i="125"/>
  <c r="Z187" i="125" s="1"/>
  <c r="AP187" i="125"/>
  <c r="AF187" i="125"/>
  <c r="AE187" i="125"/>
  <c r="AD187" i="125"/>
  <c r="AC187" i="125"/>
  <c r="AB187" i="125"/>
  <c r="AA187" i="125"/>
  <c r="BO182" i="125"/>
  <c r="BN182" i="125"/>
  <c r="BG182" i="125"/>
  <c r="BF182" i="125"/>
  <c r="AY182" i="125"/>
  <c r="AX182" i="125"/>
  <c r="AQ182" i="125"/>
  <c r="AP182" i="125"/>
  <c r="AF182" i="125"/>
  <c r="AE182" i="125"/>
  <c r="AD182" i="125"/>
  <c r="AC182" i="125"/>
  <c r="AB182" i="125"/>
  <c r="AA182" i="125"/>
  <c r="Z182" i="125"/>
  <c r="BO178" i="125"/>
  <c r="Z178" i="125" s="1"/>
  <c r="BN178" i="125"/>
  <c r="BG178" i="125"/>
  <c r="BF178" i="125"/>
  <c r="AY178" i="125"/>
  <c r="AX178" i="125"/>
  <c r="AQ178" i="125"/>
  <c r="AP178" i="125"/>
  <c r="AF178" i="125"/>
  <c r="AE178" i="125"/>
  <c r="AD178" i="125"/>
  <c r="AC178" i="125"/>
  <c r="AB178" i="125"/>
  <c r="AA178" i="125"/>
  <c r="BO174" i="125"/>
  <c r="Z174" i="125" s="1"/>
  <c r="BN174" i="125"/>
  <c r="BG174" i="125"/>
  <c r="BF174" i="125"/>
  <c r="AY174" i="125"/>
  <c r="AX174" i="125"/>
  <c r="AQ174" i="125"/>
  <c r="AP174" i="125"/>
  <c r="AF174" i="125"/>
  <c r="AE174" i="125"/>
  <c r="AD174" i="125"/>
  <c r="AC174" i="125"/>
  <c r="AB174" i="125"/>
  <c r="AA174" i="125"/>
  <c r="BO170" i="125"/>
  <c r="BN170" i="125"/>
  <c r="BG170" i="125"/>
  <c r="Z170" i="125" s="1"/>
  <c r="BF170" i="125"/>
  <c r="AY170" i="125"/>
  <c r="AX170" i="125"/>
  <c r="AQ170" i="125"/>
  <c r="AP170" i="125"/>
  <c r="AF170" i="125"/>
  <c r="AE170" i="125"/>
  <c r="AD170" i="125"/>
  <c r="AC170" i="125"/>
  <c r="AB170" i="125"/>
  <c r="AA170" i="125"/>
  <c r="BO166" i="125"/>
  <c r="BN166" i="125"/>
  <c r="BG166" i="125"/>
  <c r="Z166" i="125" s="1"/>
  <c r="BF166" i="125"/>
  <c r="AY166" i="125"/>
  <c r="AX166" i="125"/>
  <c r="AQ166" i="125"/>
  <c r="AP166" i="125"/>
  <c r="AF166" i="125"/>
  <c r="AE166" i="125"/>
  <c r="AD166" i="125"/>
  <c r="AC166" i="125"/>
  <c r="AB166" i="125"/>
  <c r="AA166" i="125"/>
  <c r="BO162" i="125"/>
  <c r="BN162" i="125"/>
  <c r="BG162" i="125"/>
  <c r="BF162" i="125"/>
  <c r="AY162" i="125"/>
  <c r="Z162" i="125" s="1"/>
  <c r="AX162" i="125"/>
  <c r="AQ162" i="125"/>
  <c r="AP162" i="125"/>
  <c r="AF162" i="125"/>
  <c r="AE162" i="125"/>
  <c r="AD162" i="125"/>
  <c r="AC162" i="125"/>
  <c r="AB162" i="125"/>
  <c r="AA162" i="125"/>
  <c r="BO158" i="125"/>
  <c r="BN158" i="125"/>
  <c r="BG158" i="125"/>
  <c r="BF158" i="125"/>
  <c r="AY158" i="125"/>
  <c r="Z158" i="125" s="1"/>
  <c r="AX158" i="125"/>
  <c r="AQ158" i="125"/>
  <c r="AP158" i="125"/>
  <c r="AF158" i="125"/>
  <c r="AE158" i="125"/>
  <c r="AD158" i="125"/>
  <c r="AC158" i="125"/>
  <c r="AB158" i="125"/>
  <c r="AA158" i="125"/>
  <c r="BO154" i="125"/>
  <c r="BN154" i="125"/>
  <c r="BG154" i="125"/>
  <c r="BF154" i="125"/>
  <c r="AY154" i="125"/>
  <c r="AX154" i="125"/>
  <c r="AQ154" i="125"/>
  <c r="Z154" i="125" s="1"/>
  <c r="AP154" i="125"/>
  <c r="AF154" i="125"/>
  <c r="AE154" i="125"/>
  <c r="AD154" i="125"/>
  <c r="AC154" i="125"/>
  <c r="AB154" i="125"/>
  <c r="AA154" i="125"/>
  <c r="BO149" i="125"/>
  <c r="BN149" i="125"/>
  <c r="BG149" i="125"/>
  <c r="BF149" i="125"/>
  <c r="AY149" i="125"/>
  <c r="AX149" i="125"/>
  <c r="AQ149" i="125"/>
  <c r="AP149" i="125"/>
  <c r="AF149" i="125"/>
  <c r="AE149" i="125"/>
  <c r="AD149" i="125"/>
  <c r="AC149" i="125"/>
  <c r="AB149" i="125"/>
  <c r="AA149" i="125"/>
  <c r="Z149" i="125"/>
  <c r="BO145" i="125"/>
  <c r="Z145" i="125" s="1"/>
  <c r="BN145" i="125"/>
  <c r="BG145" i="125"/>
  <c r="BF145" i="125"/>
  <c r="AY145" i="125"/>
  <c r="AX145" i="125"/>
  <c r="AQ145" i="125"/>
  <c r="AP145" i="125"/>
  <c r="AF145" i="125"/>
  <c r="AE145" i="125"/>
  <c r="AD145" i="125"/>
  <c r="AC145" i="125"/>
  <c r="AB145" i="125"/>
  <c r="AA145" i="125"/>
  <c r="BO141" i="125"/>
  <c r="Z141" i="125" s="1"/>
  <c r="BN141" i="125"/>
  <c r="BG141" i="125"/>
  <c r="BF141" i="125"/>
  <c r="AY141" i="125"/>
  <c r="AX141" i="125"/>
  <c r="AQ141" i="125"/>
  <c r="AP141" i="125"/>
  <c r="AF141" i="125"/>
  <c r="AE141" i="125"/>
  <c r="AD141" i="125"/>
  <c r="AC141" i="125"/>
  <c r="AB141" i="125"/>
  <c r="AA141" i="125"/>
  <c r="BO137" i="125"/>
  <c r="BN137" i="125"/>
  <c r="BG137" i="125"/>
  <c r="Z137" i="125" s="1"/>
  <c r="BF137" i="125"/>
  <c r="AY137" i="125"/>
  <c r="AX137" i="125"/>
  <c r="AQ137" i="125"/>
  <c r="AP137" i="125"/>
  <c r="AF137" i="125"/>
  <c r="AE137" i="125"/>
  <c r="AD137" i="125"/>
  <c r="AC137" i="125"/>
  <c r="AB137" i="125"/>
  <c r="AA137" i="125"/>
  <c r="BO133" i="125"/>
  <c r="BN133" i="125"/>
  <c r="BG133" i="125"/>
  <c r="Z133" i="125" s="1"/>
  <c r="BF133" i="125"/>
  <c r="AY133" i="125"/>
  <c r="AX133" i="125"/>
  <c r="AQ133" i="125"/>
  <c r="AP133" i="125"/>
  <c r="AF133" i="125"/>
  <c r="AE133" i="125"/>
  <c r="AD133" i="125"/>
  <c r="AC133" i="125"/>
  <c r="AB133" i="125"/>
  <c r="AA133" i="125"/>
  <c r="BO129" i="125"/>
  <c r="BN129" i="125"/>
  <c r="BG129" i="125"/>
  <c r="BF129" i="125"/>
  <c r="AY129" i="125"/>
  <c r="Z129" i="125" s="1"/>
  <c r="AX129" i="125"/>
  <c r="AQ129" i="125"/>
  <c r="AP129" i="125"/>
  <c r="AF129" i="125"/>
  <c r="AE129" i="125"/>
  <c r="AD129" i="125"/>
  <c r="AC129" i="125"/>
  <c r="AB129" i="125"/>
  <c r="AA129" i="125"/>
  <c r="BO125" i="125"/>
  <c r="BN125" i="125"/>
  <c r="BG125" i="125"/>
  <c r="BF125" i="125"/>
  <c r="AY125" i="125"/>
  <c r="Z125" i="125" s="1"/>
  <c r="AX125" i="125"/>
  <c r="AQ125" i="125"/>
  <c r="AP125" i="125"/>
  <c r="AF125" i="125"/>
  <c r="AE125" i="125"/>
  <c r="AD125" i="125"/>
  <c r="AC125" i="125"/>
  <c r="AB125" i="125"/>
  <c r="AA125" i="125"/>
  <c r="BO121" i="125"/>
  <c r="BN121" i="125"/>
  <c r="BG121" i="125"/>
  <c r="BF121" i="125"/>
  <c r="AY121" i="125"/>
  <c r="AX121" i="125"/>
  <c r="AQ121" i="125"/>
  <c r="Z121" i="125" s="1"/>
  <c r="AP121" i="125"/>
  <c r="AF121" i="125"/>
  <c r="AE121" i="125"/>
  <c r="AD121" i="125"/>
  <c r="AC121" i="125"/>
  <c r="AB121" i="125"/>
  <c r="AA121" i="125"/>
  <c r="BO117" i="125"/>
  <c r="BN117" i="125"/>
  <c r="BG117" i="125"/>
  <c r="BF117" i="125"/>
  <c r="AY117" i="125"/>
  <c r="AX117" i="125"/>
  <c r="AQ117" i="125"/>
  <c r="Z117" i="125" s="1"/>
  <c r="AP117" i="125"/>
  <c r="AF117" i="125"/>
  <c r="AE117" i="125"/>
  <c r="AD117" i="125"/>
  <c r="AC117" i="125"/>
  <c r="AB117" i="125"/>
  <c r="AA117" i="125"/>
  <c r="BO112" i="125"/>
  <c r="BN112" i="125"/>
  <c r="BG112" i="125"/>
  <c r="BF112" i="125"/>
  <c r="AY112" i="125"/>
  <c r="AX112" i="125"/>
  <c r="AQ112" i="125"/>
  <c r="AP112" i="125"/>
  <c r="AF112" i="125"/>
  <c r="AE112" i="125"/>
  <c r="AD112" i="125"/>
  <c r="AC112" i="125"/>
  <c r="AB112" i="125"/>
  <c r="AA112" i="125"/>
  <c r="Z112" i="125"/>
  <c r="BO108" i="125"/>
  <c r="Z108" i="125" s="1"/>
  <c r="BN108" i="125"/>
  <c r="BG108" i="125"/>
  <c r="BF108" i="125"/>
  <c r="AY108" i="125"/>
  <c r="AX108" i="125"/>
  <c r="AQ108" i="125"/>
  <c r="AP108" i="125"/>
  <c r="AF108" i="125"/>
  <c r="AE108" i="125"/>
  <c r="AD108" i="125"/>
  <c r="AC108" i="125"/>
  <c r="AB108" i="125"/>
  <c r="AA108" i="125"/>
  <c r="BO104" i="125"/>
  <c r="Z104" i="125" s="1"/>
  <c r="BN104" i="125"/>
  <c r="BG104" i="125"/>
  <c r="BF104" i="125"/>
  <c r="AY104" i="125"/>
  <c r="AX104" i="125"/>
  <c r="AQ104" i="125"/>
  <c r="AP104" i="125"/>
  <c r="AF104" i="125"/>
  <c r="AE104" i="125"/>
  <c r="AD104" i="125"/>
  <c r="AC104" i="125"/>
  <c r="AB104" i="125"/>
  <c r="AA104" i="125"/>
  <c r="BO100" i="125"/>
  <c r="BN100" i="125"/>
  <c r="BG100" i="125"/>
  <c r="Z100" i="125" s="1"/>
  <c r="BF100" i="125"/>
  <c r="AY100" i="125"/>
  <c r="AX100" i="125"/>
  <c r="AQ100" i="125"/>
  <c r="AP100" i="125"/>
  <c r="AF100" i="125"/>
  <c r="AE100" i="125"/>
  <c r="AD100" i="125"/>
  <c r="AC100" i="125"/>
  <c r="AB100" i="125"/>
  <c r="AA100" i="125"/>
  <c r="BO96" i="125"/>
  <c r="BN96" i="125"/>
  <c r="BG96" i="125"/>
  <c r="Z96" i="125" s="1"/>
  <c r="BF96" i="125"/>
  <c r="AY96" i="125"/>
  <c r="AX96" i="125"/>
  <c r="AQ96" i="125"/>
  <c r="AP96" i="125"/>
  <c r="AF96" i="125"/>
  <c r="AE96" i="125"/>
  <c r="AD96" i="125"/>
  <c r="AC96" i="125"/>
  <c r="AB96" i="125"/>
  <c r="AA96" i="125"/>
  <c r="BO91" i="125"/>
  <c r="BN91" i="125"/>
  <c r="BG91" i="125"/>
  <c r="BF91" i="125"/>
  <c r="AY91" i="125"/>
  <c r="AX91" i="125"/>
  <c r="AQ91" i="125"/>
  <c r="AP91" i="125"/>
  <c r="AF91" i="125"/>
  <c r="AE91" i="125"/>
  <c r="AD91" i="125"/>
  <c r="AC91" i="125"/>
  <c r="AB91" i="125"/>
  <c r="AA91" i="125"/>
  <c r="Z91" i="125"/>
  <c r="BO87" i="125"/>
  <c r="Z87" i="125" s="1"/>
  <c r="BN87" i="125"/>
  <c r="BG87" i="125"/>
  <c r="BF87" i="125"/>
  <c r="AY87" i="125"/>
  <c r="AX87" i="125"/>
  <c r="AQ87" i="125"/>
  <c r="AP87" i="125"/>
  <c r="AF87" i="125"/>
  <c r="AE87" i="125"/>
  <c r="AD87" i="125"/>
  <c r="AC87" i="125"/>
  <c r="AB87" i="125"/>
  <c r="AA87" i="125"/>
  <c r="BO83" i="125"/>
  <c r="Z83" i="125" s="1"/>
  <c r="BN83" i="125"/>
  <c r="BG83" i="125"/>
  <c r="BF83" i="125"/>
  <c r="AY83" i="125"/>
  <c r="AX83" i="125"/>
  <c r="AQ83" i="125"/>
  <c r="AP83" i="125"/>
  <c r="AF83" i="125"/>
  <c r="AE83" i="125"/>
  <c r="AD83" i="125"/>
  <c r="AC83" i="125"/>
  <c r="AB83" i="125"/>
  <c r="AA83" i="125"/>
  <c r="BO79" i="125"/>
  <c r="BN79" i="125"/>
  <c r="BG79" i="125"/>
  <c r="Z79" i="125" s="1"/>
  <c r="BF79" i="125"/>
  <c r="AY79" i="125"/>
  <c r="AX79" i="125"/>
  <c r="AQ79" i="125"/>
  <c r="AP79" i="125"/>
  <c r="AF79" i="125"/>
  <c r="AE79" i="125"/>
  <c r="AD79" i="125"/>
  <c r="AC79" i="125"/>
  <c r="AB79" i="125"/>
  <c r="AA79" i="125"/>
  <c r="BO75" i="125"/>
  <c r="BN75" i="125"/>
  <c r="BG75" i="125"/>
  <c r="Z75" i="125" s="1"/>
  <c r="BF75" i="125"/>
  <c r="AY75" i="125"/>
  <c r="AX75" i="125"/>
  <c r="AQ75" i="125"/>
  <c r="AP75" i="125"/>
  <c r="AF75" i="125"/>
  <c r="AE75" i="125"/>
  <c r="AD75" i="125"/>
  <c r="AC75" i="125"/>
  <c r="AB75" i="125"/>
  <c r="AA75" i="125"/>
  <c r="BO71" i="125"/>
  <c r="BN71" i="125"/>
  <c r="BG71" i="125"/>
  <c r="BF71" i="125"/>
  <c r="AY71" i="125"/>
  <c r="Z71" i="125" s="1"/>
  <c r="AX71" i="125"/>
  <c r="AQ71" i="125"/>
  <c r="AP71" i="125"/>
  <c r="AF71" i="125"/>
  <c r="AE71" i="125"/>
  <c r="AD71" i="125"/>
  <c r="AC71" i="125"/>
  <c r="AB71" i="125"/>
  <c r="AA71" i="125"/>
  <c r="BO67" i="125"/>
  <c r="BN67" i="125"/>
  <c r="BG67" i="125"/>
  <c r="BF67" i="125"/>
  <c r="AY67" i="125"/>
  <c r="Z67" i="125" s="1"/>
  <c r="AX67" i="125"/>
  <c r="AQ67" i="125"/>
  <c r="AP67" i="125"/>
  <c r="AF67" i="125"/>
  <c r="AE67" i="125"/>
  <c r="AD67" i="125"/>
  <c r="AC67" i="125"/>
  <c r="AB67" i="125"/>
  <c r="AA67" i="125"/>
  <c r="BO63" i="125"/>
  <c r="BN63" i="125"/>
  <c r="BG63" i="125"/>
  <c r="BF63" i="125"/>
  <c r="AY63" i="125"/>
  <c r="AX63" i="125"/>
  <c r="AQ63" i="125"/>
  <c r="Z63" i="125" s="1"/>
  <c r="AP63" i="125"/>
  <c r="AF63" i="125"/>
  <c r="AE63" i="125"/>
  <c r="AD63" i="125"/>
  <c r="AC63" i="125"/>
  <c r="AB63" i="125"/>
  <c r="AA63" i="125"/>
  <c r="BO58" i="125"/>
  <c r="BN58" i="125"/>
  <c r="BG58" i="125"/>
  <c r="BF58" i="125"/>
  <c r="AY58" i="125"/>
  <c r="AX58" i="125"/>
  <c r="AQ58" i="125"/>
  <c r="AP58" i="125"/>
  <c r="AF58" i="125"/>
  <c r="AE58" i="125"/>
  <c r="AD58" i="125"/>
  <c r="AC58" i="125"/>
  <c r="AB58" i="125"/>
  <c r="AA58" i="125"/>
  <c r="Z58" i="125"/>
  <c r="BO54" i="125"/>
  <c r="Z54" i="125" s="1"/>
  <c r="BN54" i="125"/>
  <c r="BG54" i="125"/>
  <c r="BF54" i="125"/>
  <c r="AY54" i="125"/>
  <c r="AX54" i="125"/>
  <c r="AQ54" i="125"/>
  <c r="AP54" i="125"/>
  <c r="AF54" i="125"/>
  <c r="AE54" i="125"/>
  <c r="AD54" i="125"/>
  <c r="AC54" i="125"/>
  <c r="AB54" i="125"/>
  <c r="AA54" i="125"/>
  <c r="BO50" i="125"/>
  <c r="Z50" i="125" s="1"/>
  <c r="BN50" i="125"/>
  <c r="BG50" i="125"/>
  <c r="BF50" i="125"/>
  <c r="AY50" i="125"/>
  <c r="AX50" i="125"/>
  <c r="AQ50" i="125"/>
  <c r="AP50" i="125"/>
  <c r="AF50" i="125"/>
  <c r="AE50" i="125"/>
  <c r="AD50" i="125"/>
  <c r="AC50" i="125"/>
  <c r="AB50" i="125"/>
  <c r="AA50" i="125"/>
  <c r="BO46" i="125"/>
  <c r="BN46" i="125"/>
  <c r="BG46" i="125"/>
  <c r="Z46" i="125" s="1"/>
  <c r="BF46" i="125"/>
  <c r="AY46" i="125"/>
  <c r="AX46" i="125"/>
  <c r="AQ46" i="125"/>
  <c r="AP46" i="125"/>
  <c r="AF46" i="125"/>
  <c r="AE46" i="125"/>
  <c r="AD46" i="125"/>
  <c r="AC46" i="125"/>
  <c r="AB46" i="125"/>
  <c r="AA46" i="125"/>
  <c r="BO42" i="125"/>
  <c r="BN42" i="125"/>
  <c r="BG42" i="125"/>
  <c r="Z42" i="125" s="1"/>
  <c r="BF42" i="125"/>
  <c r="AY42" i="125"/>
  <c r="AX42" i="125"/>
  <c r="AQ42" i="125"/>
  <c r="AP42" i="125"/>
  <c r="AF42" i="125"/>
  <c r="AE42" i="125"/>
  <c r="AD42" i="125"/>
  <c r="AC42" i="125"/>
  <c r="AB42" i="125"/>
  <c r="AA42" i="125"/>
  <c r="BO38" i="125"/>
  <c r="BN38" i="125"/>
  <c r="BG38" i="125"/>
  <c r="BF38" i="125"/>
  <c r="AY38" i="125"/>
  <c r="Z38" i="125" s="1"/>
  <c r="AX38" i="125"/>
  <c r="AQ38" i="125"/>
  <c r="AP38" i="125"/>
  <c r="AF38" i="125"/>
  <c r="AE38" i="125"/>
  <c r="AD38" i="125"/>
  <c r="AC38" i="125"/>
  <c r="AB38" i="125"/>
  <c r="AA38" i="125"/>
  <c r="BO34" i="125"/>
  <c r="BN34" i="125"/>
  <c r="BG34" i="125"/>
  <c r="BF34" i="125"/>
  <c r="AY34" i="125"/>
  <c r="Z34" i="125" s="1"/>
  <c r="AX34" i="125"/>
  <c r="AQ34" i="125"/>
  <c r="AP34" i="125"/>
  <c r="AF34" i="125"/>
  <c r="AE34" i="125"/>
  <c r="AD34" i="125"/>
  <c r="AC34" i="125"/>
  <c r="AB34" i="125"/>
  <c r="AA34" i="125"/>
  <c r="BO29" i="125"/>
  <c r="BN29" i="125"/>
  <c r="BG29" i="125"/>
  <c r="BF29" i="125"/>
  <c r="AY29" i="125"/>
  <c r="AX29" i="125"/>
  <c r="AQ29" i="125"/>
  <c r="AP29" i="125"/>
  <c r="AF29" i="125"/>
  <c r="AE29" i="125"/>
  <c r="AD29" i="125"/>
  <c r="AC29" i="125"/>
  <c r="AB29" i="125"/>
  <c r="AA29" i="125"/>
  <c r="Z29" i="125"/>
  <c r="BO25" i="125"/>
  <c r="Z25" i="125" s="1"/>
  <c r="BN25" i="125"/>
  <c r="BG25" i="125"/>
  <c r="BF25" i="125"/>
  <c r="AY25" i="125"/>
  <c r="AX25" i="125"/>
  <c r="AQ25" i="125"/>
  <c r="AP25" i="125"/>
  <c r="AF25" i="125"/>
  <c r="AE25" i="125"/>
  <c r="AD25" i="125"/>
  <c r="AC25" i="125"/>
  <c r="AB25" i="125"/>
  <c r="AA25" i="125"/>
  <c r="BO21" i="125"/>
  <c r="Z21" i="125" s="1"/>
  <c r="BN21" i="125"/>
  <c r="BG21" i="125"/>
  <c r="BF21" i="125"/>
  <c r="AY21" i="125"/>
  <c r="AX21" i="125"/>
  <c r="AQ21" i="125"/>
  <c r="AP21" i="125"/>
  <c r="AF21" i="125"/>
  <c r="AE21" i="125"/>
  <c r="AD21" i="125"/>
  <c r="AC21" i="125"/>
  <c r="AB21" i="125"/>
  <c r="AA21" i="125"/>
  <c r="BO17" i="125"/>
  <c r="BN17" i="125"/>
  <c r="BG17" i="125"/>
  <c r="Z17" i="125" s="1"/>
  <c r="BF17" i="125"/>
  <c r="AY17" i="125"/>
  <c r="AX17" i="125"/>
  <c r="AQ17" i="125"/>
  <c r="AP17" i="125"/>
  <c r="AF17" i="125"/>
  <c r="AE17" i="125"/>
  <c r="AD17" i="125"/>
  <c r="AC17" i="125"/>
  <c r="AB17" i="125"/>
  <c r="AA17" i="125"/>
  <c r="BO13" i="125"/>
  <c r="BN13" i="125"/>
  <c r="BG13" i="125"/>
  <c r="Z13" i="125" s="1"/>
  <c r="BF13" i="125"/>
  <c r="AY13" i="125"/>
  <c r="AX13" i="125"/>
  <c r="AQ13" i="125"/>
  <c r="AP13" i="125"/>
  <c r="AF13" i="125"/>
  <c r="AE13" i="125"/>
  <c r="AD13" i="125"/>
  <c r="AC13" i="125"/>
  <c r="AB13" i="125"/>
  <c r="AA13" i="125"/>
  <c r="BO9" i="125"/>
  <c r="BN9" i="125"/>
  <c r="BG9" i="125"/>
  <c r="BF9" i="125"/>
  <c r="AY9" i="125"/>
  <c r="Z9" i="125" s="1"/>
  <c r="AX9" i="125"/>
  <c r="AQ9" i="125"/>
  <c r="AP9" i="125"/>
  <c r="AF9" i="125"/>
  <c r="AE9" i="125"/>
  <c r="AD9" i="125"/>
  <c r="AC9" i="125"/>
  <c r="AB9" i="125"/>
  <c r="AA9" i="125"/>
  <c r="BO579" i="124"/>
  <c r="BN579" i="124"/>
  <c r="BG579" i="124"/>
  <c r="BF579" i="124"/>
  <c r="AY579" i="124"/>
  <c r="AX579" i="124"/>
  <c r="AQ579" i="124"/>
  <c r="AP579" i="124"/>
  <c r="AF579" i="124"/>
  <c r="AE579" i="124"/>
  <c r="AD579" i="124"/>
  <c r="AC579" i="124"/>
  <c r="AB579" i="124"/>
  <c r="AA579" i="124"/>
  <c r="Z579" i="124"/>
  <c r="BO575" i="124"/>
  <c r="Z575" i="124" s="1"/>
  <c r="BN575" i="124"/>
  <c r="BG575" i="124"/>
  <c r="BF575" i="124"/>
  <c r="AY575" i="124"/>
  <c r="AX575" i="124"/>
  <c r="AQ575" i="124"/>
  <c r="AP575" i="124"/>
  <c r="AF575" i="124"/>
  <c r="AE575" i="124"/>
  <c r="AD575" i="124"/>
  <c r="AC575" i="124"/>
  <c r="AB575" i="124"/>
  <c r="AA575" i="124"/>
  <c r="BO571" i="124"/>
  <c r="Z571" i="124" s="1"/>
  <c r="BN571" i="124"/>
  <c r="BG571" i="124"/>
  <c r="BF571" i="124"/>
  <c r="AY571" i="124"/>
  <c r="AX571" i="124"/>
  <c r="AQ571" i="124"/>
  <c r="AP571" i="124"/>
  <c r="AF571" i="124"/>
  <c r="AE571" i="124"/>
  <c r="AD571" i="124"/>
  <c r="AC571" i="124"/>
  <c r="AB571" i="124"/>
  <c r="AA571" i="124"/>
  <c r="BO567" i="124"/>
  <c r="BN567" i="124"/>
  <c r="BG567" i="124"/>
  <c r="Z567" i="124" s="1"/>
  <c r="BF567" i="124"/>
  <c r="AY567" i="124"/>
  <c r="AX567" i="124"/>
  <c r="AQ567" i="124"/>
  <c r="AP567" i="124"/>
  <c r="AF567" i="124"/>
  <c r="AE567" i="124"/>
  <c r="AD567" i="124"/>
  <c r="AC567" i="124"/>
  <c r="AB567" i="124"/>
  <c r="AA567" i="124"/>
  <c r="BO563" i="124"/>
  <c r="BN563" i="124"/>
  <c r="BG563" i="124"/>
  <c r="Z563" i="124" s="1"/>
  <c r="BF563" i="124"/>
  <c r="AY563" i="124"/>
  <c r="AX563" i="124"/>
  <c r="AQ563" i="124"/>
  <c r="AP563" i="124"/>
  <c r="AF563" i="124"/>
  <c r="AE563" i="124"/>
  <c r="AD563" i="124"/>
  <c r="AC563" i="124"/>
  <c r="AB563" i="124"/>
  <c r="AA563" i="124"/>
  <c r="BO559" i="124"/>
  <c r="BN559" i="124"/>
  <c r="BG559" i="124"/>
  <c r="BF559" i="124"/>
  <c r="AY559" i="124"/>
  <c r="Z559" i="124" s="1"/>
  <c r="AX559" i="124"/>
  <c r="AQ559" i="124"/>
  <c r="AP559" i="124"/>
  <c r="AF559" i="124"/>
  <c r="AE559" i="124"/>
  <c r="AD559" i="124"/>
  <c r="AC559" i="124"/>
  <c r="AB559" i="124"/>
  <c r="AA559" i="124"/>
  <c r="BO555" i="124"/>
  <c r="BN555" i="124"/>
  <c r="BG555" i="124"/>
  <c r="BF555" i="124"/>
  <c r="AY555" i="124"/>
  <c r="Z555" i="124" s="1"/>
  <c r="AX555" i="124"/>
  <c r="AQ555" i="124"/>
  <c r="AP555" i="124"/>
  <c r="AF555" i="124"/>
  <c r="AE555" i="124"/>
  <c r="AD555" i="124"/>
  <c r="AC555" i="124"/>
  <c r="AB555" i="124"/>
  <c r="AA555" i="124"/>
  <c r="BO551" i="124"/>
  <c r="BN551" i="124"/>
  <c r="BG551" i="124"/>
  <c r="BF551" i="124"/>
  <c r="AY551" i="124"/>
  <c r="AX551" i="124"/>
  <c r="AQ551" i="124"/>
  <c r="Z551" i="124" s="1"/>
  <c r="AP551" i="124"/>
  <c r="AF551" i="124"/>
  <c r="AE551" i="124"/>
  <c r="AD551" i="124"/>
  <c r="AC551" i="124"/>
  <c r="AB551" i="124"/>
  <c r="AA551" i="124"/>
  <c r="BO547" i="124"/>
  <c r="BN547" i="124"/>
  <c r="BG547" i="124"/>
  <c r="BF547" i="124"/>
  <c r="AY547" i="124"/>
  <c r="AX547" i="124"/>
  <c r="AQ547" i="124"/>
  <c r="Z547" i="124" s="1"/>
  <c r="AP547" i="124"/>
  <c r="AF547" i="124"/>
  <c r="AE547" i="124"/>
  <c r="AD547" i="124"/>
  <c r="AC547" i="124"/>
  <c r="AB547" i="124"/>
  <c r="AA547" i="124"/>
  <c r="BO543" i="124"/>
  <c r="BN543" i="124"/>
  <c r="BG543" i="124"/>
  <c r="BF543" i="124"/>
  <c r="AY543" i="124"/>
  <c r="AX543" i="124"/>
  <c r="AQ543" i="124"/>
  <c r="Z543" i="124" s="1"/>
  <c r="AP543" i="124"/>
  <c r="AF543" i="124"/>
  <c r="AE543" i="124"/>
  <c r="AD543" i="124"/>
  <c r="AC543" i="124"/>
  <c r="AB543" i="124"/>
  <c r="AA543" i="124"/>
  <c r="BO539" i="124"/>
  <c r="BN539" i="124"/>
  <c r="BG539" i="124"/>
  <c r="BF539" i="124"/>
  <c r="AY539" i="124"/>
  <c r="AX539" i="124"/>
  <c r="AQ539" i="124"/>
  <c r="Z539" i="124" s="1"/>
  <c r="AP539" i="124"/>
  <c r="AF539" i="124"/>
  <c r="AE539" i="124"/>
  <c r="AD539" i="124"/>
  <c r="AC539" i="124"/>
  <c r="AB539" i="124"/>
  <c r="AA539" i="124"/>
  <c r="BO535" i="124"/>
  <c r="BN535" i="124"/>
  <c r="BG535" i="124"/>
  <c r="BF535" i="124"/>
  <c r="AY535" i="124"/>
  <c r="AX535" i="124"/>
  <c r="AQ535" i="124"/>
  <c r="Z535" i="124" s="1"/>
  <c r="AP535" i="124"/>
  <c r="AF535" i="124"/>
  <c r="AE535" i="124"/>
  <c r="AD535" i="124"/>
  <c r="AC535" i="124"/>
  <c r="AB535" i="124"/>
  <c r="AA535" i="124"/>
  <c r="BO531" i="124"/>
  <c r="BN531" i="124"/>
  <c r="BG531" i="124"/>
  <c r="BF531" i="124"/>
  <c r="AY531" i="124"/>
  <c r="AX531" i="124"/>
  <c r="AQ531" i="124"/>
  <c r="Z531" i="124" s="1"/>
  <c r="AP531" i="124"/>
  <c r="AF531" i="124"/>
  <c r="AE531" i="124"/>
  <c r="AD531" i="124"/>
  <c r="AC531" i="124"/>
  <c r="AB531" i="124"/>
  <c r="AA531" i="124"/>
  <c r="BO527" i="124"/>
  <c r="BN527" i="124"/>
  <c r="BG527" i="124"/>
  <c r="BF527" i="124"/>
  <c r="AY527" i="124"/>
  <c r="AX527" i="124"/>
  <c r="AQ527" i="124"/>
  <c r="Z527" i="124" s="1"/>
  <c r="AP527" i="124"/>
  <c r="AF527" i="124"/>
  <c r="AE527" i="124"/>
  <c r="AD527" i="124"/>
  <c r="AC527" i="124"/>
  <c r="AB527" i="124"/>
  <c r="AA527" i="124"/>
  <c r="BO523" i="124"/>
  <c r="BN523" i="124"/>
  <c r="BG523" i="124"/>
  <c r="BF523" i="124"/>
  <c r="AY523" i="124"/>
  <c r="AX523" i="124"/>
  <c r="AQ523" i="124"/>
  <c r="Z523" i="124" s="1"/>
  <c r="AP523" i="124"/>
  <c r="AF523" i="124"/>
  <c r="AE523" i="124"/>
  <c r="AD523" i="124"/>
  <c r="AC523" i="124"/>
  <c r="AB523" i="124"/>
  <c r="AA523" i="124"/>
  <c r="BO519" i="124"/>
  <c r="BN519" i="124"/>
  <c r="BG519" i="124"/>
  <c r="BF519" i="124"/>
  <c r="AY519" i="124"/>
  <c r="AX519" i="124"/>
  <c r="AQ519" i="124"/>
  <c r="AP519" i="124"/>
  <c r="AF519" i="124"/>
  <c r="AE519" i="124"/>
  <c r="AD519" i="124"/>
  <c r="AC519" i="124"/>
  <c r="AB519" i="124"/>
  <c r="AA519" i="124"/>
  <c r="Z519" i="124"/>
  <c r="BO515" i="124"/>
  <c r="BN515" i="124"/>
  <c r="BG515" i="124"/>
  <c r="BF515" i="124"/>
  <c r="AY515" i="124"/>
  <c r="AX515" i="124"/>
  <c r="AQ515" i="124"/>
  <c r="AP515" i="124"/>
  <c r="AF515" i="124"/>
  <c r="AE515" i="124"/>
  <c r="AD515" i="124"/>
  <c r="AC515" i="124"/>
  <c r="AB515" i="124"/>
  <c r="AA515" i="124"/>
  <c r="Z515" i="124"/>
  <c r="BO511" i="124"/>
  <c r="Z511" i="124" s="1"/>
  <c r="BN511" i="124"/>
  <c r="BG511" i="124"/>
  <c r="BF511" i="124"/>
  <c r="AY511" i="124"/>
  <c r="AX511" i="124"/>
  <c r="AQ511" i="124"/>
  <c r="AP511" i="124"/>
  <c r="AF511" i="124"/>
  <c r="AE511" i="124"/>
  <c r="AD511" i="124"/>
  <c r="AC511" i="124"/>
  <c r="AB511" i="124"/>
  <c r="AA511" i="124"/>
  <c r="BO507" i="124"/>
  <c r="Z507" i="124" s="1"/>
  <c r="BN507" i="124"/>
  <c r="BG507" i="124"/>
  <c r="BF507" i="124"/>
  <c r="AY507" i="124"/>
  <c r="AX507" i="124"/>
  <c r="AQ507" i="124"/>
  <c r="AP507" i="124"/>
  <c r="AF507" i="124"/>
  <c r="AE507" i="124"/>
  <c r="AD507" i="124"/>
  <c r="AC507" i="124"/>
  <c r="AB507" i="124"/>
  <c r="AA507" i="124"/>
  <c r="BO502" i="124"/>
  <c r="BN502" i="124"/>
  <c r="BG502" i="124"/>
  <c r="BF502" i="124"/>
  <c r="AY502" i="124"/>
  <c r="AX502" i="124"/>
  <c r="AQ502" i="124"/>
  <c r="AP502" i="124"/>
  <c r="AF502" i="124"/>
  <c r="AE502" i="124"/>
  <c r="AD502" i="124"/>
  <c r="AC502" i="124"/>
  <c r="AB502" i="124"/>
  <c r="AA502" i="124"/>
  <c r="Z502" i="124"/>
  <c r="BO498" i="124"/>
  <c r="Z498" i="124" s="1"/>
  <c r="BN498" i="124"/>
  <c r="BG498" i="124"/>
  <c r="BF498" i="124"/>
  <c r="AY498" i="124"/>
  <c r="AX498" i="124"/>
  <c r="AQ498" i="124"/>
  <c r="AP498" i="124"/>
  <c r="AF498" i="124"/>
  <c r="AE498" i="124"/>
  <c r="AD498" i="124"/>
  <c r="AC498" i="124"/>
  <c r="AB498" i="124"/>
  <c r="AA498" i="124"/>
  <c r="BO494" i="124"/>
  <c r="BN494" i="124"/>
  <c r="BG494" i="124"/>
  <c r="BF494" i="124"/>
  <c r="AY494" i="124"/>
  <c r="AX494" i="124"/>
  <c r="AQ494" i="124"/>
  <c r="AP494" i="124"/>
  <c r="AF494" i="124"/>
  <c r="AE494" i="124"/>
  <c r="AD494" i="124"/>
  <c r="AC494" i="124"/>
  <c r="AB494" i="124"/>
  <c r="AA494" i="124"/>
  <c r="Z494" i="124"/>
  <c r="BO490" i="124"/>
  <c r="BN490" i="124"/>
  <c r="BG490" i="124"/>
  <c r="Z490" i="124" s="1"/>
  <c r="BF490" i="124"/>
  <c r="AY490" i="124"/>
  <c r="AX490" i="124"/>
  <c r="AQ490" i="124"/>
  <c r="AP490" i="124"/>
  <c r="AF490" i="124"/>
  <c r="AE490" i="124"/>
  <c r="AD490" i="124"/>
  <c r="AC490" i="124"/>
  <c r="AB490" i="124"/>
  <c r="AA490" i="124"/>
  <c r="BO486" i="124"/>
  <c r="BN486" i="124"/>
  <c r="BG486" i="124"/>
  <c r="Z486" i="124" s="1"/>
  <c r="BF486" i="124"/>
  <c r="AY486" i="124"/>
  <c r="AX486" i="124"/>
  <c r="AQ486" i="124"/>
  <c r="AP486" i="124"/>
  <c r="AF486" i="124"/>
  <c r="AE486" i="124"/>
  <c r="AD486" i="124"/>
  <c r="AC486" i="124"/>
  <c r="AB486" i="124"/>
  <c r="AA486" i="124"/>
  <c r="BO482" i="124"/>
  <c r="BN482" i="124"/>
  <c r="BG482" i="124"/>
  <c r="BF482" i="124"/>
  <c r="AY482" i="124"/>
  <c r="Z482" i="124" s="1"/>
  <c r="AX482" i="124"/>
  <c r="AQ482" i="124"/>
  <c r="AP482" i="124"/>
  <c r="AF482" i="124"/>
  <c r="AE482" i="124"/>
  <c r="AD482" i="124"/>
  <c r="AC482" i="124"/>
  <c r="AB482" i="124"/>
  <c r="AA482" i="124"/>
  <c r="BO478" i="124"/>
  <c r="BN478" i="124"/>
  <c r="BG478" i="124"/>
  <c r="BF478" i="124"/>
  <c r="AY478" i="124"/>
  <c r="Z478" i="124" s="1"/>
  <c r="AX478" i="124"/>
  <c r="AQ478" i="124"/>
  <c r="AP478" i="124"/>
  <c r="AF478" i="124"/>
  <c r="AE478" i="124"/>
  <c r="AD478" i="124"/>
  <c r="AC478" i="124"/>
  <c r="AB478" i="124"/>
  <c r="AA478" i="124"/>
  <c r="BO474" i="124"/>
  <c r="BN474" i="124"/>
  <c r="BG474" i="124"/>
  <c r="BF474" i="124"/>
  <c r="AY474" i="124"/>
  <c r="AX474" i="124"/>
  <c r="AQ474" i="124"/>
  <c r="Z474" i="124" s="1"/>
  <c r="AP474" i="124"/>
  <c r="AF474" i="124"/>
  <c r="AE474" i="124"/>
  <c r="AD474" i="124"/>
  <c r="AC474" i="124"/>
  <c r="AB474" i="124"/>
  <c r="AA474" i="124"/>
  <c r="BO470" i="124"/>
  <c r="BN470" i="124"/>
  <c r="BG470" i="124"/>
  <c r="BF470" i="124"/>
  <c r="AY470" i="124"/>
  <c r="AX470" i="124"/>
  <c r="AQ470" i="124"/>
  <c r="Z470" i="124" s="1"/>
  <c r="AP470" i="124"/>
  <c r="AF470" i="124"/>
  <c r="AE470" i="124"/>
  <c r="AD470" i="124"/>
  <c r="AC470" i="124"/>
  <c r="AB470" i="124"/>
  <c r="AA470" i="124"/>
  <c r="BO466" i="124"/>
  <c r="BN466" i="124"/>
  <c r="BG466" i="124"/>
  <c r="BF466" i="124"/>
  <c r="AY466" i="124"/>
  <c r="AX466" i="124"/>
  <c r="AQ466" i="124"/>
  <c r="Z466" i="124" s="1"/>
  <c r="AP466" i="124"/>
  <c r="AF466" i="124"/>
  <c r="AE466" i="124"/>
  <c r="AD466" i="124"/>
  <c r="AC466" i="124"/>
  <c r="AB466" i="124"/>
  <c r="AA466" i="124"/>
  <c r="BO462" i="124"/>
  <c r="BN462" i="124"/>
  <c r="BG462" i="124"/>
  <c r="BF462" i="124"/>
  <c r="AY462" i="124"/>
  <c r="AX462" i="124"/>
  <c r="AQ462" i="124"/>
  <c r="Z462" i="124" s="1"/>
  <c r="AP462" i="124"/>
  <c r="AF462" i="124"/>
  <c r="AE462" i="124"/>
  <c r="AD462" i="124"/>
  <c r="AC462" i="124"/>
  <c r="AB462" i="124"/>
  <c r="AA462" i="124"/>
  <c r="BO458" i="124"/>
  <c r="BN458" i="124"/>
  <c r="BG458" i="124"/>
  <c r="BF458" i="124"/>
  <c r="AY458" i="124"/>
  <c r="AX458" i="124"/>
  <c r="AQ458" i="124"/>
  <c r="Z458" i="124" s="1"/>
  <c r="AP458" i="124"/>
  <c r="AF458" i="124"/>
  <c r="AE458" i="124"/>
  <c r="AD458" i="124"/>
  <c r="AC458" i="124"/>
  <c r="AB458" i="124"/>
  <c r="AA458" i="124"/>
  <c r="BO454" i="124"/>
  <c r="BN454" i="124"/>
  <c r="BG454" i="124"/>
  <c r="BF454" i="124"/>
  <c r="AY454" i="124"/>
  <c r="AX454" i="124"/>
  <c r="AQ454" i="124"/>
  <c r="Z454" i="124" s="1"/>
  <c r="AP454" i="124"/>
  <c r="AF454" i="124"/>
  <c r="AE454" i="124"/>
  <c r="AD454" i="124"/>
  <c r="AC454" i="124"/>
  <c r="AB454" i="124"/>
  <c r="AA454" i="124"/>
  <c r="BO450" i="124"/>
  <c r="BN450" i="124"/>
  <c r="BG450" i="124"/>
  <c r="BF450" i="124"/>
  <c r="AY450" i="124"/>
  <c r="AX450" i="124"/>
  <c r="AQ450" i="124"/>
  <c r="Z450" i="124" s="1"/>
  <c r="AP450" i="124"/>
  <c r="AF450" i="124"/>
  <c r="AE450" i="124"/>
  <c r="AD450" i="124"/>
  <c r="AC450" i="124"/>
  <c r="AB450" i="124"/>
  <c r="AA450" i="124"/>
  <c r="BO446" i="124"/>
  <c r="BN446" i="124"/>
  <c r="BG446" i="124"/>
  <c r="BF446" i="124"/>
  <c r="AY446" i="124"/>
  <c r="AX446" i="124"/>
  <c r="AQ446" i="124"/>
  <c r="Z446" i="124" s="1"/>
  <c r="AP446" i="124"/>
  <c r="AF446" i="124"/>
  <c r="AE446" i="124"/>
  <c r="AD446" i="124"/>
  <c r="AC446" i="124"/>
  <c r="AB446" i="124"/>
  <c r="AA446" i="124"/>
  <c r="BO442" i="124"/>
  <c r="BN442" i="124"/>
  <c r="BG442" i="124"/>
  <c r="BF442" i="124"/>
  <c r="AY442" i="124"/>
  <c r="AX442" i="124"/>
  <c r="AQ442" i="124"/>
  <c r="AP442" i="124"/>
  <c r="AF442" i="124"/>
  <c r="AE442" i="124"/>
  <c r="AD442" i="124"/>
  <c r="AC442" i="124"/>
  <c r="AB442" i="124"/>
  <c r="AA442" i="124"/>
  <c r="Z442" i="124"/>
  <c r="BO438" i="124"/>
  <c r="BN438" i="124"/>
  <c r="BG438" i="124"/>
  <c r="BF438" i="124"/>
  <c r="AY438" i="124"/>
  <c r="AX438" i="124"/>
  <c r="AQ438" i="124"/>
  <c r="AP438" i="124"/>
  <c r="AF438" i="124"/>
  <c r="AE438" i="124"/>
  <c r="AD438" i="124"/>
  <c r="AC438" i="124"/>
  <c r="AB438" i="124"/>
  <c r="AA438" i="124"/>
  <c r="Z438" i="124"/>
  <c r="BO434" i="124"/>
  <c r="Z434" i="124" s="1"/>
  <c r="BN434" i="124"/>
  <c r="BG434" i="124"/>
  <c r="BF434" i="124"/>
  <c r="AY434" i="124"/>
  <c r="AX434" i="124"/>
  <c r="AQ434" i="124"/>
  <c r="AP434" i="124"/>
  <c r="AF434" i="124"/>
  <c r="AE434" i="124"/>
  <c r="AD434" i="124"/>
  <c r="AC434" i="124"/>
  <c r="AB434" i="124"/>
  <c r="AA434" i="124"/>
  <c r="BO430" i="124"/>
  <c r="Z430" i="124" s="1"/>
  <c r="BN430" i="124"/>
  <c r="BG430" i="124"/>
  <c r="BF430" i="124"/>
  <c r="AY430" i="124"/>
  <c r="AX430" i="124"/>
  <c r="AQ430" i="124"/>
  <c r="AP430" i="124"/>
  <c r="AF430" i="124"/>
  <c r="AE430" i="124"/>
  <c r="AD430" i="124"/>
  <c r="AC430" i="124"/>
  <c r="AB430" i="124"/>
  <c r="AA430" i="124"/>
  <c r="BO426" i="124"/>
  <c r="BN426" i="124"/>
  <c r="BG426" i="124"/>
  <c r="Z426" i="124" s="1"/>
  <c r="BF426" i="124"/>
  <c r="AY426" i="124"/>
  <c r="AX426" i="124"/>
  <c r="AQ426" i="124"/>
  <c r="AP426" i="124"/>
  <c r="AF426" i="124"/>
  <c r="AE426" i="124"/>
  <c r="AD426" i="124"/>
  <c r="AC426" i="124"/>
  <c r="AB426" i="124"/>
  <c r="AA426" i="124"/>
  <c r="BO422" i="124"/>
  <c r="BN422" i="124"/>
  <c r="BG422" i="124"/>
  <c r="Z422" i="124" s="1"/>
  <c r="BF422" i="124"/>
  <c r="AY422" i="124"/>
  <c r="AX422" i="124"/>
  <c r="AQ422" i="124"/>
  <c r="AP422" i="124"/>
  <c r="AF422" i="124"/>
  <c r="AE422" i="124"/>
  <c r="AD422" i="124"/>
  <c r="AC422" i="124"/>
  <c r="AB422" i="124"/>
  <c r="AA422" i="124"/>
  <c r="BO418" i="124"/>
  <c r="BN418" i="124"/>
  <c r="BG418" i="124"/>
  <c r="BF418" i="124"/>
  <c r="AY418" i="124"/>
  <c r="Z418" i="124" s="1"/>
  <c r="AX418" i="124"/>
  <c r="AQ418" i="124"/>
  <c r="AP418" i="124"/>
  <c r="AF418" i="124"/>
  <c r="AE418" i="124"/>
  <c r="AD418" i="124"/>
  <c r="AC418" i="124"/>
  <c r="AB418" i="124"/>
  <c r="AA418" i="124"/>
  <c r="BO411" i="124"/>
  <c r="BN411" i="124"/>
  <c r="BG411" i="124"/>
  <c r="BF411" i="124"/>
  <c r="AY411" i="124"/>
  <c r="AX411" i="124"/>
  <c r="AQ411" i="124"/>
  <c r="AP411" i="124"/>
  <c r="AF411" i="124"/>
  <c r="AE411" i="124"/>
  <c r="AD411" i="124"/>
  <c r="AC411" i="124"/>
  <c r="AB411" i="124"/>
  <c r="AA411" i="124"/>
  <c r="Z411" i="124"/>
  <c r="BO407" i="124"/>
  <c r="Z407" i="124" s="1"/>
  <c r="BN407" i="124"/>
  <c r="BG407" i="124"/>
  <c r="BF407" i="124"/>
  <c r="AY407" i="124"/>
  <c r="AX407" i="124"/>
  <c r="AQ407" i="124"/>
  <c r="AP407" i="124"/>
  <c r="AF407" i="124"/>
  <c r="AE407" i="124"/>
  <c r="AD407" i="124"/>
  <c r="AC407" i="124"/>
  <c r="AB407" i="124"/>
  <c r="AA407" i="124"/>
  <c r="BO403" i="124"/>
  <c r="Z403" i="124" s="1"/>
  <c r="BN403" i="124"/>
  <c r="BG403" i="124"/>
  <c r="BF403" i="124"/>
  <c r="AY403" i="124"/>
  <c r="AX403" i="124"/>
  <c r="AQ403" i="124"/>
  <c r="AP403" i="124"/>
  <c r="AF403" i="124"/>
  <c r="AE403" i="124"/>
  <c r="AD403" i="124"/>
  <c r="AC403" i="124"/>
  <c r="AB403" i="124"/>
  <c r="AA403" i="124"/>
  <c r="BO398" i="124"/>
  <c r="BN398" i="124"/>
  <c r="BG398" i="124"/>
  <c r="BF398" i="124"/>
  <c r="AY398" i="124"/>
  <c r="AX398" i="124"/>
  <c r="AQ398" i="124"/>
  <c r="AP398" i="124"/>
  <c r="AF398" i="124"/>
  <c r="AE398" i="124"/>
  <c r="AD398" i="124"/>
  <c r="AC398" i="124"/>
  <c r="AB398" i="124"/>
  <c r="AA398" i="124"/>
  <c r="Z398" i="124"/>
  <c r="BO394" i="124"/>
  <c r="BN394" i="124"/>
  <c r="BG394" i="124"/>
  <c r="BF394" i="124"/>
  <c r="AY394" i="124"/>
  <c r="AX394" i="124"/>
  <c r="AQ394" i="124"/>
  <c r="AP394" i="124"/>
  <c r="AF394" i="124"/>
  <c r="AE394" i="124"/>
  <c r="AD394" i="124"/>
  <c r="AC394" i="124"/>
  <c r="AB394" i="124"/>
  <c r="AA394" i="124"/>
  <c r="Z394" i="124"/>
  <c r="BO390" i="124"/>
  <c r="Z390" i="124" s="1"/>
  <c r="BN390" i="124"/>
  <c r="BG390" i="124"/>
  <c r="BF390" i="124"/>
  <c r="AY390" i="124"/>
  <c r="AX390" i="124"/>
  <c r="AQ390" i="124"/>
  <c r="AP390" i="124"/>
  <c r="AF390" i="124"/>
  <c r="AE390" i="124"/>
  <c r="AD390" i="124"/>
  <c r="AC390" i="124"/>
  <c r="AB390" i="124"/>
  <c r="AA390" i="124"/>
  <c r="BO386" i="124"/>
  <c r="Z386" i="124" s="1"/>
  <c r="BN386" i="124"/>
  <c r="BG386" i="124"/>
  <c r="BF386" i="124"/>
  <c r="AY386" i="124"/>
  <c r="AX386" i="124"/>
  <c r="AQ386" i="124"/>
  <c r="AP386" i="124"/>
  <c r="AF386" i="124"/>
  <c r="AE386" i="124"/>
  <c r="AD386" i="124"/>
  <c r="AC386" i="124"/>
  <c r="AB386" i="124"/>
  <c r="AA386" i="124"/>
  <c r="BO382" i="124"/>
  <c r="BN382" i="124"/>
  <c r="BG382" i="124"/>
  <c r="Z382" i="124" s="1"/>
  <c r="BF382" i="124"/>
  <c r="AY382" i="124"/>
  <c r="AX382" i="124"/>
  <c r="AQ382" i="124"/>
  <c r="AP382" i="124"/>
  <c r="AF382" i="124"/>
  <c r="AE382" i="124"/>
  <c r="AD382" i="124"/>
  <c r="AC382" i="124"/>
  <c r="AB382" i="124"/>
  <c r="AA382" i="124"/>
  <c r="BO377" i="124"/>
  <c r="BN377" i="124"/>
  <c r="BG377" i="124"/>
  <c r="BF377" i="124"/>
  <c r="AY377" i="124"/>
  <c r="AX377" i="124"/>
  <c r="AQ377" i="124"/>
  <c r="AP377" i="124"/>
  <c r="AF377" i="124"/>
  <c r="AE377" i="124"/>
  <c r="AD377" i="124"/>
  <c r="AC377" i="124"/>
  <c r="AB377" i="124"/>
  <c r="AA377" i="124"/>
  <c r="Z377" i="124"/>
  <c r="BO373" i="124"/>
  <c r="Z373" i="124" s="1"/>
  <c r="BN373" i="124"/>
  <c r="BG373" i="124"/>
  <c r="BF373" i="124"/>
  <c r="AY373" i="124"/>
  <c r="AX373" i="124"/>
  <c r="AQ373" i="124"/>
  <c r="AP373" i="124"/>
  <c r="AF373" i="124"/>
  <c r="AE373" i="124"/>
  <c r="AD373" i="124"/>
  <c r="AC373" i="124"/>
  <c r="AB373" i="124"/>
  <c r="AA373" i="124"/>
  <c r="BO369" i="124"/>
  <c r="Z369" i="124" s="1"/>
  <c r="BN369" i="124"/>
  <c r="BG369" i="124"/>
  <c r="BF369" i="124"/>
  <c r="AY369" i="124"/>
  <c r="AX369" i="124"/>
  <c r="AQ369" i="124"/>
  <c r="AP369" i="124"/>
  <c r="AF369" i="124"/>
  <c r="AE369" i="124"/>
  <c r="AD369" i="124"/>
  <c r="AC369" i="124"/>
  <c r="AB369" i="124"/>
  <c r="AA369" i="124"/>
  <c r="BO365" i="124"/>
  <c r="BN365" i="124"/>
  <c r="BG365" i="124"/>
  <c r="Z365" i="124" s="1"/>
  <c r="BF365" i="124"/>
  <c r="AY365" i="124"/>
  <c r="AX365" i="124"/>
  <c r="AQ365" i="124"/>
  <c r="AP365" i="124"/>
  <c r="AF365" i="124"/>
  <c r="AE365" i="124"/>
  <c r="AD365" i="124"/>
  <c r="AC365" i="124"/>
  <c r="AB365" i="124"/>
  <c r="AA365" i="124"/>
  <c r="BO361" i="124"/>
  <c r="BN361" i="124"/>
  <c r="BG361" i="124"/>
  <c r="Z361" i="124" s="1"/>
  <c r="BF361" i="124"/>
  <c r="AY361" i="124"/>
  <c r="AX361" i="124"/>
  <c r="AQ361" i="124"/>
  <c r="AP361" i="124"/>
  <c r="AF361" i="124"/>
  <c r="AE361" i="124"/>
  <c r="AD361" i="124"/>
  <c r="AC361" i="124"/>
  <c r="AB361" i="124"/>
  <c r="AA361" i="124"/>
  <c r="BO357" i="124"/>
  <c r="BN357" i="124"/>
  <c r="BG357" i="124"/>
  <c r="BF357" i="124"/>
  <c r="AY357" i="124"/>
  <c r="Z357" i="124" s="1"/>
  <c r="AX357" i="124"/>
  <c r="AQ357" i="124"/>
  <c r="AP357" i="124"/>
  <c r="AF357" i="124"/>
  <c r="AE357" i="124"/>
  <c r="AD357" i="124"/>
  <c r="AC357" i="124"/>
  <c r="AB357" i="124"/>
  <c r="AA357" i="124"/>
  <c r="BO353" i="124"/>
  <c r="BN353" i="124"/>
  <c r="BG353" i="124"/>
  <c r="BF353" i="124"/>
  <c r="AY353" i="124"/>
  <c r="Z353" i="124" s="1"/>
  <c r="AX353" i="124"/>
  <c r="AQ353" i="124"/>
  <c r="AP353" i="124"/>
  <c r="AF353" i="124"/>
  <c r="AE353" i="124"/>
  <c r="AD353" i="124"/>
  <c r="AC353" i="124"/>
  <c r="AB353" i="124"/>
  <c r="AA353" i="124"/>
  <c r="BO349" i="124"/>
  <c r="BN349" i="124"/>
  <c r="BG349" i="124"/>
  <c r="BF349" i="124"/>
  <c r="AY349" i="124"/>
  <c r="AX349" i="124"/>
  <c r="AQ349" i="124"/>
  <c r="Z349" i="124" s="1"/>
  <c r="AP349" i="124"/>
  <c r="AF349" i="124"/>
  <c r="AE349" i="124"/>
  <c r="AD349" i="124"/>
  <c r="AC349" i="124"/>
  <c r="AB349" i="124"/>
  <c r="AA349" i="124"/>
  <c r="BO345" i="124"/>
  <c r="BN345" i="124"/>
  <c r="BG345" i="124"/>
  <c r="BF345" i="124"/>
  <c r="AY345" i="124"/>
  <c r="AX345" i="124"/>
  <c r="AQ345" i="124"/>
  <c r="Z345" i="124" s="1"/>
  <c r="AP345" i="124"/>
  <c r="AF345" i="124"/>
  <c r="AE345" i="124"/>
  <c r="AD345" i="124"/>
  <c r="AC345" i="124"/>
  <c r="AB345" i="124"/>
  <c r="AA345" i="124"/>
  <c r="BO340" i="124"/>
  <c r="BN340" i="124"/>
  <c r="BG340" i="124"/>
  <c r="BF340" i="124"/>
  <c r="AY340" i="124"/>
  <c r="AX340" i="124"/>
  <c r="AQ340" i="124"/>
  <c r="AP340" i="124"/>
  <c r="AF340" i="124"/>
  <c r="AE340" i="124"/>
  <c r="AD340" i="124"/>
  <c r="AC340" i="124"/>
  <c r="AB340" i="124"/>
  <c r="AA340" i="124"/>
  <c r="Z340" i="124"/>
  <c r="BO336" i="124"/>
  <c r="Z336" i="124" s="1"/>
  <c r="BN336" i="124"/>
  <c r="BG336" i="124"/>
  <c r="BF336" i="124"/>
  <c r="AY336" i="124"/>
  <c r="AX336" i="124"/>
  <c r="AQ336" i="124"/>
  <c r="AP336" i="124"/>
  <c r="AF336" i="124"/>
  <c r="AE336" i="124"/>
  <c r="AD336" i="124"/>
  <c r="AC336" i="124"/>
  <c r="AB336" i="124"/>
  <c r="AA336" i="124"/>
  <c r="BO332" i="124"/>
  <c r="Z332" i="124" s="1"/>
  <c r="BN332" i="124"/>
  <c r="BG332" i="124"/>
  <c r="BF332" i="124"/>
  <c r="AY332" i="124"/>
  <c r="AX332" i="124"/>
  <c r="AQ332" i="124"/>
  <c r="AP332" i="124"/>
  <c r="AF332" i="124"/>
  <c r="AE332" i="124"/>
  <c r="AD332" i="124"/>
  <c r="AC332" i="124"/>
  <c r="AB332" i="124"/>
  <c r="AA332" i="124"/>
  <c r="BO325" i="124"/>
  <c r="BN325" i="124"/>
  <c r="BG325" i="124"/>
  <c r="BF325" i="124"/>
  <c r="AY325" i="124"/>
  <c r="AX325" i="124"/>
  <c r="AQ325" i="124"/>
  <c r="AP325" i="124"/>
  <c r="AF325" i="124"/>
  <c r="AE325" i="124"/>
  <c r="AD325" i="124"/>
  <c r="AC325" i="124"/>
  <c r="AB325" i="124"/>
  <c r="AA325" i="124"/>
  <c r="Z325" i="124"/>
  <c r="BO320" i="124"/>
  <c r="BN320" i="124"/>
  <c r="BG320" i="124"/>
  <c r="BF320" i="124"/>
  <c r="AY320" i="124"/>
  <c r="AX320" i="124"/>
  <c r="AQ320" i="124"/>
  <c r="AP320" i="124"/>
  <c r="AF320" i="124"/>
  <c r="AE320" i="124"/>
  <c r="AD320" i="124"/>
  <c r="AC320" i="124"/>
  <c r="AB320" i="124"/>
  <c r="AA320" i="124"/>
  <c r="Z320" i="124"/>
  <c r="BO316" i="124"/>
  <c r="Z316" i="124" s="1"/>
  <c r="BN316" i="124"/>
  <c r="BG316" i="124"/>
  <c r="BF316" i="124"/>
  <c r="AY316" i="124"/>
  <c r="AX316" i="124"/>
  <c r="AQ316" i="124"/>
  <c r="AP316" i="124"/>
  <c r="AF316" i="124"/>
  <c r="AE316" i="124"/>
  <c r="AD316" i="124"/>
  <c r="AC316" i="124"/>
  <c r="AB316" i="124"/>
  <c r="AA316" i="124"/>
  <c r="BO312" i="124"/>
  <c r="Z312" i="124" s="1"/>
  <c r="BN312" i="124"/>
  <c r="BG312" i="124"/>
  <c r="BF312" i="124"/>
  <c r="AY312" i="124"/>
  <c r="AX312" i="124"/>
  <c r="AQ312" i="124"/>
  <c r="AP312" i="124"/>
  <c r="AF312" i="124"/>
  <c r="AE312" i="124"/>
  <c r="AD312" i="124"/>
  <c r="AC312" i="124"/>
  <c r="AB312" i="124"/>
  <c r="AA312" i="124"/>
  <c r="BO308" i="124"/>
  <c r="BN308" i="124"/>
  <c r="BG308" i="124"/>
  <c r="Z308" i="124" s="1"/>
  <c r="BF308" i="124"/>
  <c r="AY308" i="124"/>
  <c r="AX308" i="124"/>
  <c r="AQ308" i="124"/>
  <c r="AP308" i="124"/>
  <c r="AF308" i="124"/>
  <c r="AE308" i="124"/>
  <c r="AD308" i="124"/>
  <c r="AC308" i="124"/>
  <c r="AB308" i="124"/>
  <c r="AA308" i="124"/>
  <c r="BO303" i="124"/>
  <c r="BN303" i="124"/>
  <c r="BG303" i="124"/>
  <c r="BF303" i="124"/>
  <c r="AY303" i="124"/>
  <c r="AX303" i="124"/>
  <c r="AQ303" i="124"/>
  <c r="AP303" i="124"/>
  <c r="AF303" i="124"/>
  <c r="AE303" i="124"/>
  <c r="AD303" i="124"/>
  <c r="AC303" i="124"/>
  <c r="AB303" i="124"/>
  <c r="AA303" i="124"/>
  <c r="Z303" i="124"/>
  <c r="BO299" i="124"/>
  <c r="Z299" i="124" s="1"/>
  <c r="BN299" i="124"/>
  <c r="BG299" i="124"/>
  <c r="BF299" i="124"/>
  <c r="AY299" i="124"/>
  <c r="AX299" i="124"/>
  <c r="AQ299" i="124"/>
  <c r="AP299" i="124"/>
  <c r="AF299" i="124"/>
  <c r="AE299" i="124"/>
  <c r="AD299" i="124"/>
  <c r="AC299" i="124"/>
  <c r="AB299" i="124"/>
  <c r="AA299" i="124"/>
  <c r="BO295" i="124"/>
  <c r="Z295" i="124" s="1"/>
  <c r="BN295" i="124"/>
  <c r="BG295" i="124"/>
  <c r="BF295" i="124"/>
  <c r="AY295" i="124"/>
  <c r="AX295" i="124"/>
  <c r="AQ295" i="124"/>
  <c r="AP295" i="124"/>
  <c r="AF295" i="124"/>
  <c r="AE295" i="124"/>
  <c r="AD295" i="124"/>
  <c r="AC295" i="124"/>
  <c r="AB295" i="124"/>
  <c r="AA295" i="124"/>
  <c r="BO291" i="124"/>
  <c r="BN291" i="124"/>
  <c r="BG291" i="124"/>
  <c r="Z291" i="124" s="1"/>
  <c r="BF291" i="124"/>
  <c r="AY291" i="124"/>
  <c r="AX291" i="124"/>
  <c r="AQ291" i="124"/>
  <c r="AP291" i="124"/>
  <c r="AF291" i="124"/>
  <c r="AE291" i="124"/>
  <c r="AD291" i="124"/>
  <c r="AC291" i="124"/>
  <c r="AB291" i="124"/>
  <c r="AA291" i="124"/>
  <c r="BO286" i="124"/>
  <c r="BN286" i="124"/>
  <c r="BG286" i="124"/>
  <c r="BF286" i="124"/>
  <c r="AY286" i="124"/>
  <c r="AX286" i="124"/>
  <c r="AQ286" i="124"/>
  <c r="AP286" i="124"/>
  <c r="AF286" i="124"/>
  <c r="AE286" i="124"/>
  <c r="AD286" i="124"/>
  <c r="AC286" i="124"/>
  <c r="AB286" i="124"/>
  <c r="AA286" i="124"/>
  <c r="Z286" i="124"/>
  <c r="BO282" i="124"/>
  <c r="Z282" i="124" s="1"/>
  <c r="BN282" i="124"/>
  <c r="BG282" i="124"/>
  <c r="BF282" i="124"/>
  <c r="AY282" i="124"/>
  <c r="AX282" i="124"/>
  <c r="AQ282" i="124"/>
  <c r="AP282" i="124"/>
  <c r="AF282" i="124"/>
  <c r="AE282" i="124"/>
  <c r="AD282" i="124"/>
  <c r="AC282" i="124"/>
  <c r="AB282" i="124"/>
  <c r="AA282" i="124"/>
  <c r="BO278" i="124"/>
  <c r="Z278" i="124" s="1"/>
  <c r="BN278" i="124"/>
  <c r="BG278" i="124"/>
  <c r="BF278" i="124"/>
  <c r="AY278" i="124"/>
  <c r="AX278" i="124"/>
  <c r="AQ278" i="124"/>
  <c r="AP278" i="124"/>
  <c r="AF278" i="124"/>
  <c r="AE278" i="124"/>
  <c r="AD278" i="124"/>
  <c r="AC278" i="124"/>
  <c r="AB278" i="124"/>
  <c r="AA278" i="124"/>
  <c r="BO274" i="124"/>
  <c r="BN274" i="124"/>
  <c r="BG274" i="124"/>
  <c r="Z274" i="124" s="1"/>
  <c r="BF274" i="124"/>
  <c r="AY274" i="124"/>
  <c r="AX274" i="124"/>
  <c r="AQ274" i="124"/>
  <c r="AP274" i="124"/>
  <c r="AF274" i="124"/>
  <c r="AE274" i="124"/>
  <c r="AD274" i="124"/>
  <c r="AC274" i="124"/>
  <c r="AB274" i="124"/>
  <c r="AA274" i="124"/>
  <c r="BO270" i="124"/>
  <c r="BN270" i="124"/>
  <c r="BG270" i="124"/>
  <c r="Z270" i="124" s="1"/>
  <c r="BF270" i="124"/>
  <c r="AY270" i="124"/>
  <c r="AX270" i="124"/>
  <c r="AQ270" i="124"/>
  <c r="AP270" i="124"/>
  <c r="AF270" i="124"/>
  <c r="AE270" i="124"/>
  <c r="AD270" i="124"/>
  <c r="AC270" i="124"/>
  <c r="AB270" i="124"/>
  <c r="AA270" i="124"/>
  <c r="BO266" i="124"/>
  <c r="BN266" i="124"/>
  <c r="BG266" i="124"/>
  <c r="BF266" i="124"/>
  <c r="AY266" i="124"/>
  <c r="Z266" i="124" s="1"/>
  <c r="AX266" i="124"/>
  <c r="AQ266" i="124"/>
  <c r="AP266" i="124"/>
  <c r="AF266" i="124"/>
  <c r="AE266" i="124"/>
  <c r="AD266" i="124"/>
  <c r="AC266" i="124"/>
  <c r="AB266" i="124"/>
  <c r="AA266" i="124"/>
  <c r="BO262" i="124"/>
  <c r="BN262" i="124"/>
  <c r="BG262" i="124"/>
  <c r="BF262" i="124"/>
  <c r="AY262" i="124"/>
  <c r="Z262" i="124" s="1"/>
  <c r="AX262" i="124"/>
  <c r="AQ262" i="124"/>
  <c r="AP262" i="124"/>
  <c r="AF262" i="124"/>
  <c r="AE262" i="124"/>
  <c r="AD262" i="124"/>
  <c r="AC262" i="124"/>
  <c r="AB262" i="124"/>
  <c r="AA262" i="124"/>
  <c r="BO257" i="124"/>
  <c r="BN257" i="124"/>
  <c r="BG257" i="124"/>
  <c r="BF257" i="124"/>
  <c r="AY257" i="124"/>
  <c r="AX257" i="124"/>
  <c r="AQ257" i="124"/>
  <c r="AP257" i="124"/>
  <c r="AF257" i="124"/>
  <c r="AE257" i="124"/>
  <c r="AD257" i="124"/>
  <c r="AC257" i="124"/>
  <c r="AB257" i="124"/>
  <c r="AA257" i="124"/>
  <c r="Z257" i="124"/>
  <c r="BO253" i="124"/>
  <c r="Z253" i="124" s="1"/>
  <c r="BN253" i="124"/>
  <c r="BG253" i="124"/>
  <c r="BF253" i="124"/>
  <c r="AY253" i="124"/>
  <c r="AX253" i="124"/>
  <c r="AQ253" i="124"/>
  <c r="AP253" i="124"/>
  <c r="AF253" i="124"/>
  <c r="AE253" i="124"/>
  <c r="AD253" i="124"/>
  <c r="AC253" i="124"/>
  <c r="AB253" i="124"/>
  <c r="AA253" i="124"/>
  <c r="BO249" i="124"/>
  <c r="Z249" i="124" s="1"/>
  <c r="BN249" i="124"/>
  <c r="BG249" i="124"/>
  <c r="BF249" i="124"/>
  <c r="AY249" i="124"/>
  <c r="AX249" i="124"/>
  <c r="AQ249" i="124"/>
  <c r="AP249" i="124"/>
  <c r="AF249" i="124"/>
  <c r="AE249" i="124"/>
  <c r="AD249" i="124"/>
  <c r="AC249" i="124"/>
  <c r="AB249" i="124"/>
  <c r="AA249" i="124"/>
  <c r="BO242" i="124"/>
  <c r="BN242" i="124"/>
  <c r="BG242" i="124"/>
  <c r="BF242" i="124"/>
  <c r="AY242" i="124"/>
  <c r="AX242" i="124"/>
  <c r="AQ242" i="124"/>
  <c r="AP242" i="124"/>
  <c r="AF242" i="124"/>
  <c r="AE242" i="124"/>
  <c r="AD242" i="124"/>
  <c r="AC242" i="124"/>
  <c r="AB242" i="124"/>
  <c r="AA242" i="124"/>
  <c r="Z242" i="124"/>
  <c r="BO238" i="124"/>
  <c r="Z238" i="124" s="1"/>
  <c r="BN238" i="124"/>
  <c r="BG238" i="124"/>
  <c r="BF238" i="124"/>
  <c r="AY238" i="124"/>
  <c r="AX238" i="124"/>
  <c r="AQ238" i="124"/>
  <c r="AP238" i="124"/>
  <c r="AF238" i="124"/>
  <c r="AE238" i="124"/>
  <c r="AD238" i="124"/>
  <c r="AC238" i="124"/>
  <c r="AB238" i="124"/>
  <c r="AA238" i="124"/>
  <c r="BO234" i="124"/>
  <c r="Z234" i="124" s="1"/>
  <c r="BN234" i="124"/>
  <c r="BG234" i="124"/>
  <c r="BF234" i="124"/>
  <c r="AY234" i="124"/>
  <c r="AX234" i="124"/>
  <c r="AQ234" i="124"/>
  <c r="AP234" i="124"/>
  <c r="AF234" i="124"/>
  <c r="AE234" i="124"/>
  <c r="AD234" i="124"/>
  <c r="AC234" i="124"/>
  <c r="AB234" i="124"/>
  <c r="AA234" i="124"/>
  <c r="BO230" i="124"/>
  <c r="BN230" i="124"/>
  <c r="BG230" i="124"/>
  <c r="Z230" i="124" s="1"/>
  <c r="BF230" i="124"/>
  <c r="AY230" i="124"/>
  <c r="AX230" i="124"/>
  <c r="AQ230" i="124"/>
  <c r="AP230" i="124"/>
  <c r="AF230" i="124"/>
  <c r="AE230" i="124"/>
  <c r="AD230" i="124"/>
  <c r="AC230" i="124"/>
  <c r="AB230" i="124"/>
  <c r="AA230" i="124"/>
  <c r="BO226" i="124"/>
  <c r="BN226" i="124"/>
  <c r="BG226" i="124"/>
  <c r="Z226" i="124" s="1"/>
  <c r="BF226" i="124"/>
  <c r="AY226" i="124"/>
  <c r="AX226" i="124"/>
  <c r="AQ226" i="124"/>
  <c r="AP226" i="124"/>
  <c r="AF226" i="124"/>
  <c r="AE226" i="124"/>
  <c r="AD226" i="124"/>
  <c r="AC226" i="124"/>
  <c r="AB226" i="124"/>
  <c r="AA226" i="124"/>
  <c r="BO221" i="124"/>
  <c r="BN221" i="124"/>
  <c r="BG221" i="124"/>
  <c r="BF221" i="124"/>
  <c r="AY221" i="124"/>
  <c r="AX221" i="124"/>
  <c r="AQ221" i="124"/>
  <c r="AP221" i="124"/>
  <c r="AF221" i="124"/>
  <c r="AE221" i="124"/>
  <c r="AD221" i="124"/>
  <c r="AC221" i="124"/>
  <c r="AB221" i="124"/>
  <c r="AA221" i="124"/>
  <c r="Z221" i="124"/>
  <c r="BO217" i="124"/>
  <c r="Z217" i="124" s="1"/>
  <c r="BN217" i="124"/>
  <c r="BG217" i="124"/>
  <c r="BF217" i="124"/>
  <c r="AY217" i="124"/>
  <c r="AX217" i="124"/>
  <c r="AQ217" i="124"/>
  <c r="AP217" i="124"/>
  <c r="AF217" i="124"/>
  <c r="AE217" i="124"/>
  <c r="AD217" i="124"/>
  <c r="AC217" i="124"/>
  <c r="AB217" i="124"/>
  <c r="AA217" i="124"/>
  <c r="BO213" i="124"/>
  <c r="Z213" i="124" s="1"/>
  <c r="BN213" i="124"/>
  <c r="BG213" i="124"/>
  <c r="BF213" i="124"/>
  <c r="AY213" i="124"/>
  <c r="AX213" i="124"/>
  <c r="AQ213" i="124"/>
  <c r="AP213" i="124"/>
  <c r="AF213" i="124"/>
  <c r="AE213" i="124"/>
  <c r="AD213" i="124"/>
  <c r="AC213" i="124"/>
  <c r="AB213" i="124"/>
  <c r="AA213" i="124"/>
  <c r="BO208" i="124"/>
  <c r="BN208" i="124"/>
  <c r="BG208" i="124"/>
  <c r="BF208" i="124"/>
  <c r="AY208" i="124"/>
  <c r="AX208" i="124"/>
  <c r="AQ208" i="124"/>
  <c r="AP208" i="124"/>
  <c r="AF208" i="124"/>
  <c r="AE208" i="124"/>
  <c r="AD208" i="124"/>
  <c r="AC208" i="124"/>
  <c r="AB208" i="124"/>
  <c r="AA208" i="124"/>
  <c r="Z208" i="124"/>
  <c r="BO204" i="124"/>
  <c r="Z204" i="124" s="1"/>
  <c r="BN204" i="124"/>
  <c r="BG204" i="124"/>
  <c r="BF204" i="124"/>
  <c r="AY204" i="124"/>
  <c r="AX204" i="124"/>
  <c r="AQ204" i="124"/>
  <c r="AP204" i="124"/>
  <c r="AF204" i="124"/>
  <c r="AE204" i="124"/>
  <c r="AD204" i="124"/>
  <c r="AC204" i="124"/>
  <c r="AB204" i="124"/>
  <c r="AA204" i="124"/>
  <c r="BO200" i="124"/>
  <c r="Z200" i="124" s="1"/>
  <c r="BN200" i="124"/>
  <c r="BG200" i="124"/>
  <c r="BF200" i="124"/>
  <c r="AY200" i="124"/>
  <c r="AX200" i="124"/>
  <c r="AQ200" i="124"/>
  <c r="AP200" i="124"/>
  <c r="AF200" i="124"/>
  <c r="AE200" i="124"/>
  <c r="AD200" i="124"/>
  <c r="AC200" i="124"/>
  <c r="AB200" i="124"/>
  <c r="AA200" i="124"/>
  <c r="BO196" i="124"/>
  <c r="BN196" i="124"/>
  <c r="BG196" i="124"/>
  <c r="Z196" i="124" s="1"/>
  <c r="BF196" i="124"/>
  <c r="AY196" i="124"/>
  <c r="AX196" i="124"/>
  <c r="AQ196" i="124"/>
  <c r="AP196" i="124"/>
  <c r="AF196" i="124"/>
  <c r="AE196" i="124"/>
  <c r="AD196" i="124"/>
  <c r="AC196" i="124"/>
  <c r="AB196" i="124"/>
  <c r="AA196" i="124"/>
  <c r="BO192" i="124"/>
  <c r="BN192" i="124"/>
  <c r="BG192" i="124"/>
  <c r="Z192" i="124" s="1"/>
  <c r="BF192" i="124"/>
  <c r="AY192" i="124"/>
  <c r="AX192" i="124"/>
  <c r="AQ192" i="124"/>
  <c r="AP192" i="124"/>
  <c r="AF192" i="124"/>
  <c r="AE192" i="124"/>
  <c r="AD192" i="124"/>
  <c r="AC192" i="124"/>
  <c r="AB192" i="124"/>
  <c r="AA192" i="124"/>
  <c r="BO188" i="124"/>
  <c r="BN188" i="124"/>
  <c r="BG188" i="124"/>
  <c r="BF188" i="124"/>
  <c r="AY188" i="124"/>
  <c r="Z188" i="124" s="1"/>
  <c r="AX188" i="124"/>
  <c r="AQ188" i="124"/>
  <c r="AP188" i="124"/>
  <c r="AF188" i="124"/>
  <c r="AE188" i="124"/>
  <c r="AD188" i="124"/>
  <c r="AC188" i="124"/>
  <c r="AB188" i="124"/>
  <c r="AA188" i="124"/>
  <c r="BO184" i="124"/>
  <c r="BN184" i="124"/>
  <c r="BG184" i="124"/>
  <c r="BF184" i="124"/>
  <c r="AY184" i="124"/>
  <c r="Z184" i="124" s="1"/>
  <c r="AX184" i="124"/>
  <c r="AQ184" i="124"/>
  <c r="AP184" i="124"/>
  <c r="AF184" i="124"/>
  <c r="AE184" i="124"/>
  <c r="AD184" i="124"/>
  <c r="AC184" i="124"/>
  <c r="AB184" i="124"/>
  <c r="AA184" i="124"/>
  <c r="BO180" i="124"/>
  <c r="BN180" i="124"/>
  <c r="BG180" i="124"/>
  <c r="BF180" i="124"/>
  <c r="AY180" i="124"/>
  <c r="AX180" i="124"/>
  <c r="AQ180" i="124"/>
  <c r="Z180" i="124" s="1"/>
  <c r="AP180" i="124"/>
  <c r="AF180" i="124"/>
  <c r="AE180" i="124"/>
  <c r="AD180" i="124"/>
  <c r="AC180" i="124"/>
  <c r="AB180" i="124"/>
  <c r="AA180" i="124"/>
  <c r="BO176" i="124"/>
  <c r="BN176" i="124"/>
  <c r="BG176" i="124"/>
  <c r="BF176" i="124"/>
  <c r="AY176" i="124"/>
  <c r="AX176" i="124"/>
  <c r="AQ176" i="124"/>
  <c r="Z176" i="124" s="1"/>
  <c r="AP176" i="124"/>
  <c r="AF176" i="124"/>
  <c r="AE176" i="124"/>
  <c r="AD176" i="124"/>
  <c r="AC176" i="124"/>
  <c r="AB176" i="124"/>
  <c r="AA176" i="124"/>
  <c r="BO172" i="124"/>
  <c r="BN172" i="124"/>
  <c r="BG172" i="124"/>
  <c r="BF172" i="124"/>
  <c r="AY172" i="124"/>
  <c r="AX172" i="124"/>
  <c r="AQ172" i="124"/>
  <c r="Z172" i="124" s="1"/>
  <c r="AP172" i="124"/>
  <c r="AF172" i="124"/>
  <c r="AE172" i="124"/>
  <c r="AD172" i="124"/>
  <c r="AC172" i="124"/>
  <c r="AB172" i="124"/>
  <c r="AA172" i="124"/>
  <c r="BO168" i="124"/>
  <c r="BN168" i="124"/>
  <c r="BG168" i="124"/>
  <c r="BF168" i="124"/>
  <c r="AY168" i="124"/>
  <c r="AX168" i="124"/>
  <c r="AQ168" i="124"/>
  <c r="Z168" i="124" s="1"/>
  <c r="AP168" i="124"/>
  <c r="AF168" i="124"/>
  <c r="AE168" i="124"/>
  <c r="AD168" i="124"/>
  <c r="AC168" i="124"/>
  <c r="AB168" i="124"/>
  <c r="AA168" i="124"/>
  <c r="BO164" i="124"/>
  <c r="BN164" i="124"/>
  <c r="BG164" i="124"/>
  <c r="BF164" i="124"/>
  <c r="AY164" i="124"/>
  <c r="AX164" i="124"/>
  <c r="AQ164" i="124"/>
  <c r="Z164" i="124" s="1"/>
  <c r="AP164" i="124"/>
  <c r="AF164" i="124"/>
  <c r="AE164" i="124"/>
  <c r="AD164" i="124"/>
  <c r="AC164" i="124"/>
  <c r="AB164" i="124"/>
  <c r="AA164" i="124"/>
  <c r="BO160" i="124"/>
  <c r="BN160" i="124"/>
  <c r="BG160" i="124"/>
  <c r="BF160" i="124"/>
  <c r="AY160" i="124"/>
  <c r="AX160" i="124"/>
  <c r="AQ160" i="124"/>
  <c r="Z160" i="124" s="1"/>
  <c r="AP160" i="124"/>
  <c r="AF160" i="124"/>
  <c r="AE160" i="124"/>
  <c r="AD160" i="124"/>
  <c r="AC160" i="124"/>
  <c r="AB160" i="124"/>
  <c r="AA160" i="124"/>
  <c r="BO153" i="124"/>
  <c r="BN153" i="124"/>
  <c r="BG153" i="124"/>
  <c r="BF153" i="124"/>
  <c r="AY153" i="124"/>
  <c r="AX153" i="124"/>
  <c r="AQ153" i="124"/>
  <c r="AP153" i="124"/>
  <c r="AF153" i="124"/>
  <c r="AE153" i="124"/>
  <c r="AD153" i="124"/>
  <c r="AC153" i="124"/>
  <c r="AB153" i="124"/>
  <c r="AA153" i="124"/>
  <c r="Z153" i="124"/>
  <c r="BO149" i="124"/>
  <c r="Z149" i="124" s="1"/>
  <c r="BN149" i="124"/>
  <c r="BG149" i="124"/>
  <c r="BF149" i="124"/>
  <c r="AY149" i="124"/>
  <c r="AX149" i="124"/>
  <c r="AQ149" i="124"/>
  <c r="AP149" i="124"/>
  <c r="AF149" i="124"/>
  <c r="AE149" i="124"/>
  <c r="AD149" i="124"/>
  <c r="AC149" i="124"/>
  <c r="AB149" i="124"/>
  <c r="AA149" i="124"/>
  <c r="BO145" i="124"/>
  <c r="Z145" i="124" s="1"/>
  <c r="BN145" i="124"/>
  <c r="BG145" i="124"/>
  <c r="BF145" i="124"/>
  <c r="AY145" i="124"/>
  <c r="AX145" i="124"/>
  <c r="AQ145" i="124"/>
  <c r="AP145" i="124"/>
  <c r="AF145" i="124"/>
  <c r="AE145" i="124"/>
  <c r="AD145" i="124"/>
  <c r="AC145" i="124"/>
  <c r="AB145" i="124"/>
  <c r="AA145" i="124"/>
  <c r="BO141" i="124"/>
  <c r="BN141" i="124"/>
  <c r="BG141" i="124"/>
  <c r="Z141" i="124" s="1"/>
  <c r="BF141" i="124"/>
  <c r="AY141" i="124"/>
  <c r="AX141" i="124"/>
  <c r="AQ141" i="124"/>
  <c r="AP141" i="124"/>
  <c r="AF141" i="124"/>
  <c r="AE141" i="124"/>
  <c r="AD141" i="124"/>
  <c r="AC141" i="124"/>
  <c r="AB141" i="124"/>
  <c r="AA141" i="124"/>
  <c r="BO137" i="124"/>
  <c r="BN137" i="124"/>
  <c r="BG137" i="124"/>
  <c r="Z137" i="124" s="1"/>
  <c r="BF137" i="124"/>
  <c r="AY137" i="124"/>
  <c r="AX137" i="124"/>
  <c r="AQ137" i="124"/>
  <c r="AP137" i="124"/>
  <c r="AF137" i="124"/>
  <c r="AE137" i="124"/>
  <c r="AD137" i="124"/>
  <c r="AC137" i="124"/>
  <c r="AB137" i="124"/>
  <c r="AA137" i="124"/>
  <c r="BO133" i="124"/>
  <c r="BN133" i="124"/>
  <c r="BG133" i="124"/>
  <c r="BF133" i="124"/>
  <c r="AY133" i="124"/>
  <c r="Z133" i="124" s="1"/>
  <c r="AX133" i="124"/>
  <c r="AQ133" i="124"/>
  <c r="AP133" i="124"/>
  <c r="AF133" i="124"/>
  <c r="AE133" i="124"/>
  <c r="AD133" i="124"/>
  <c r="AC133" i="124"/>
  <c r="AB133" i="124"/>
  <c r="AA133" i="124"/>
  <c r="BO129" i="124"/>
  <c r="BN129" i="124"/>
  <c r="BG129" i="124"/>
  <c r="BF129" i="124"/>
  <c r="AY129" i="124"/>
  <c r="Z129" i="124" s="1"/>
  <c r="AX129" i="124"/>
  <c r="AQ129" i="124"/>
  <c r="AP129" i="124"/>
  <c r="AF129" i="124"/>
  <c r="AE129" i="124"/>
  <c r="AD129" i="124"/>
  <c r="AC129" i="124"/>
  <c r="AB129" i="124"/>
  <c r="AA129" i="124"/>
  <c r="BO125" i="124"/>
  <c r="BN125" i="124"/>
  <c r="BG125" i="124"/>
  <c r="BF125" i="124"/>
  <c r="AY125" i="124"/>
  <c r="AX125" i="124"/>
  <c r="AQ125" i="124"/>
  <c r="Z125" i="124" s="1"/>
  <c r="AP125" i="124"/>
  <c r="AF125" i="124"/>
  <c r="AE125" i="124"/>
  <c r="AD125" i="124"/>
  <c r="AC125" i="124"/>
  <c r="AB125" i="124"/>
  <c r="AA125" i="124"/>
  <c r="BO120" i="124"/>
  <c r="BN120" i="124"/>
  <c r="BG120" i="124"/>
  <c r="BF120" i="124"/>
  <c r="AY120" i="124"/>
  <c r="AX120" i="124"/>
  <c r="AQ120" i="124"/>
  <c r="AP120" i="124"/>
  <c r="AF120" i="124"/>
  <c r="AE120" i="124"/>
  <c r="AD120" i="124"/>
  <c r="AC120" i="124"/>
  <c r="AB120" i="124"/>
  <c r="AA120" i="124"/>
  <c r="Z120" i="124"/>
  <c r="BO116" i="124"/>
  <c r="Z116" i="124" s="1"/>
  <c r="BN116" i="124"/>
  <c r="BG116" i="124"/>
  <c r="BF116" i="124"/>
  <c r="AY116" i="124"/>
  <c r="AX116" i="124"/>
  <c r="AQ116" i="124"/>
  <c r="AP116" i="124"/>
  <c r="AF116" i="124"/>
  <c r="AE116" i="124"/>
  <c r="AD116" i="124"/>
  <c r="AC116" i="124"/>
  <c r="AB116" i="124"/>
  <c r="AA116" i="124"/>
  <c r="BO112" i="124"/>
  <c r="Z112" i="124" s="1"/>
  <c r="BN112" i="124"/>
  <c r="BG112" i="124"/>
  <c r="BF112" i="124"/>
  <c r="AY112" i="124"/>
  <c r="AX112" i="124"/>
  <c r="AQ112" i="124"/>
  <c r="AP112" i="124"/>
  <c r="AF112" i="124"/>
  <c r="AE112" i="124"/>
  <c r="AD112" i="124"/>
  <c r="AC112" i="124"/>
  <c r="AB112" i="124"/>
  <c r="AA112" i="124"/>
  <c r="BO108" i="124"/>
  <c r="BN108" i="124"/>
  <c r="BG108" i="124"/>
  <c r="Z108" i="124" s="1"/>
  <c r="BF108" i="124"/>
  <c r="AY108" i="124"/>
  <c r="AX108" i="124"/>
  <c r="AQ108" i="124"/>
  <c r="AP108" i="124"/>
  <c r="AF108" i="124"/>
  <c r="AE108" i="124"/>
  <c r="AD108" i="124"/>
  <c r="AC108" i="124"/>
  <c r="AB108" i="124"/>
  <c r="AA108" i="124"/>
  <c r="BO104" i="124"/>
  <c r="BN104" i="124"/>
  <c r="BG104" i="124"/>
  <c r="Z104" i="124" s="1"/>
  <c r="BF104" i="124"/>
  <c r="AY104" i="124"/>
  <c r="AX104" i="124"/>
  <c r="AQ104" i="124"/>
  <c r="AP104" i="124"/>
  <c r="AF104" i="124"/>
  <c r="AE104" i="124"/>
  <c r="AD104" i="124"/>
  <c r="AC104" i="124"/>
  <c r="AB104" i="124"/>
  <c r="AA104" i="124"/>
  <c r="BO99" i="124"/>
  <c r="BN99" i="124"/>
  <c r="BG99" i="124"/>
  <c r="BF99" i="124"/>
  <c r="AY99" i="124"/>
  <c r="AX99" i="124"/>
  <c r="AQ99" i="124"/>
  <c r="AP99" i="124"/>
  <c r="AF99" i="124"/>
  <c r="AE99" i="124"/>
  <c r="AD99" i="124"/>
  <c r="AC99" i="124"/>
  <c r="AB99" i="124"/>
  <c r="AA99" i="124"/>
  <c r="Z99" i="124"/>
  <c r="BO95" i="124"/>
  <c r="Z95" i="124" s="1"/>
  <c r="BN95" i="124"/>
  <c r="BG95" i="124"/>
  <c r="BF95" i="124"/>
  <c r="AY95" i="124"/>
  <c r="AX95" i="124"/>
  <c r="AQ95" i="124"/>
  <c r="AP95" i="124"/>
  <c r="AF95" i="124"/>
  <c r="AE95" i="124"/>
  <c r="AD95" i="124"/>
  <c r="AC95" i="124"/>
  <c r="AB95" i="124"/>
  <c r="AA95" i="124"/>
  <c r="BO91" i="124"/>
  <c r="BN91" i="124"/>
  <c r="BG91" i="124"/>
  <c r="BF91" i="124"/>
  <c r="AY91" i="124"/>
  <c r="AX91" i="124"/>
  <c r="AQ91" i="124"/>
  <c r="AP91" i="124"/>
  <c r="AF91" i="124"/>
  <c r="AE91" i="124"/>
  <c r="AD91" i="124"/>
  <c r="AC91" i="124"/>
  <c r="AB91" i="124"/>
  <c r="AA91" i="124"/>
  <c r="Z91" i="124"/>
  <c r="BO86" i="124"/>
  <c r="BN86" i="124"/>
  <c r="BG86" i="124"/>
  <c r="BF86" i="124"/>
  <c r="AY86" i="124"/>
  <c r="AX86" i="124"/>
  <c r="AQ86" i="124"/>
  <c r="AP86" i="124"/>
  <c r="AF86" i="124"/>
  <c r="AE86" i="124"/>
  <c r="AD86" i="124"/>
  <c r="AC86" i="124"/>
  <c r="AB86" i="124"/>
  <c r="AA86" i="124"/>
  <c r="Z86" i="124"/>
  <c r="BO82" i="124"/>
  <c r="Z82" i="124" s="1"/>
  <c r="BN82" i="124"/>
  <c r="BG82" i="124"/>
  <c r="BF82" i="124"/>
  <c r="AY82" i="124"/>
  <c r="AX82" i="124"/>
  <c r="AQ82" i="124"/>
  <c r="AP82" i="124"/>
  <c r="AF82" i="124"/>
  <c r="AE82" i="124"/>
  <c r="AD82" i="124"/>
  <c r="AC82" i="124"/>
  <c r="AB82" i="124"/>
  <c r="AA82" i="124"/>
  <c r="BO78" i="124"/>
  <c r="Z78" i="124" s="1"/>
  <c r="BN78" i="124"/>
  <c r="BG78" i="124"/>
  <c r="BF78" i="124"/>
  <c r="AY78" i="124"/>
  <c r="AX78" i="124"/>
  <c r="AQ78" i="124"/>
  <c r="AP78" i="124"/>
  <c r="AF78" i="124"/>
  <c r="AE78" i="124"/>
  <c r="AD78" i="124"/>
  <c r="AC78" i="124"/>
  <c r="AB78" i="124"/>
  <c r="AA78" i="124"/>
  <c r="BO74" i="124"/>
  <c r="BN74" i="124"/>
  <c r="BG74" i="124"/>
  <c r="Z74" i="124" s="1"/>
  <c r="BF74" i="124"/>
  <c r="AY74" i="124"/>
  <c r="AX74" i="124"/>
  <c r="AQ74" i="124"/>
  <c r="AP74" i="124"/>
  <c r="AF74" i="124"/>
  <c r="AE74" i="124"/>
  <c r="AD74" i="124"/>
  <c r="AC74" i="124"/>
  <c r="AB74" i="124"/>
  <c r="AA74" i="124"/>
  <c r="BO70" i="124"/>
  <c r="BN70" i="124"/>
  <c r="BG70" i="124"/>
  <c r="Z70" i="124" s="1"/>
  <c r="BF70" i="124"/>
  <c r="AY70" i="124"/>
  <c r="AX70" i="124"/>
  <c r="AQ70" i="124"/>
  <c r="AP70" i="124"/>
  <c r="AF70" i="124"/>
  <c r="AE70" i="124"/>
  <c r="AD70" i="124"/>
  <c r="AC70" i="124"/>
  <c r="AB70" i="124"/>
  <c r="AA70" i="124"/>
  <c r="BO66" i="124"/>
  <c r="BN66" i="124"/>
  <c r="BG66" i="124"/>
  <c r="BF66" i="124"/>
  <c r="AY66" i="124"/>
  <c r="Z66" i="124" s="1"/>
  <c r="AX66" i="124"/>
  <c r="AQ66" i="124"/>
  <c r="AP66" i="124"/>
  <c r="AF66" i="124"/>
  <c r="AE66" i="124"/>
  <c r="AD66" i="124"/>
  <c r="AC66" i="124"/>
  <c r="AB66" i="124"/>
  <c r="AA66" i="124"/>
  <c r="BO62" i="124"/>
  <c r="BN62" i="124"/>
  <c r="BG62" i="124"/>
  <c r="BF62" i="124"/>
  <c r="AY62" i="124"/>
  <c r="Z62" i="124" s="1"/>
  <c r="AX62" i="124"/>
  <c r="AQ62" i="124"/>
  <c r="AP62" i="124"/>
  <c r="AF62" i="124"/>
  <c r="AE62" i="124"/>
  <c r="AD62" i="124"/>
  <c r="AC62" i="124"/>
  <c r="AB62" i="124"/>
  <c r="AA62" i="124"/>
  <c r="BO58" i="124"/>
  <c r="BN58" i="124"/>
  <c r="BG58" i="124"/>
  <c r="BF58" i="124"/>
  <c r="AY58" i="124"/>
  <c r="AX58" i="124"/>
  <c r="AQ58" i="124"/>
  <c r="Z58" i="124" s="1"/>
  <c r="AP58" i="124"/>
  <c r="AF58" i="124"/>
  <c r="AE58" i="124"/>
  <c r="AD58" i="124"/>
  <c r="AC58" i="124"/>
  <c r="AB58" i="124"/>
  <c r="AA58" i="124"/>
  <c r="BO54" i="124"/>
  <c r="BN54" i="124"/>
  <c r="BG54" i="124"/>
  <c r="BF54" i="124"/>
  <c r="AY54" i="124"/>
  <c r="AX54" i="124"/>
  <c r="AQ54" i="124"/>
  <c r="Z54" i="124" s="1"/>
  <c r="AP54" i="124"/>
  <c r="AF54" i="124"/>
  <c r="AE54" i="124"/>
  <c r="AD54" i="124"/>
  <c r="AC54" i="124"/>
  <c r="AB54" i="124"/>
  <c r="AA54" i="124"/>
  <c r="BO50" i="124"/>
  <c r="BN50" i="124"/>
  <c r="BG50" i="124"/>
  <c r="BF50" i="124"/>
  <c r="AY50" i="124"/>
  <c r="AX50" i="124"/>
  <c r="AQ50" i="124"/>
  <c r="Z50" i="124" s="1"/>
  <c r="AP50" i="124"/>
  <c r="AF50" i="124"/>
  <c r="AE50" i="124"/>
  <c r="AD50" i="124"/>
  <c r="AC50" i="124"/>
  <c r="AB50" i="124"/>
  <c r="AA50" i="124"/>
  <c r="BO46" i="124"/>
  <c r="BN46" i="124"/>
  <c r="BG46" i="124"/>
  <c r="BF46" i="124"/>
  <c r="AY46" i="124"/>
  <c r="AX46" i="124"/>
  <c r="AQ46" i="124"/>
  <c r="Z46" i="124" s="1"/>
  <c r="AP46" i="124"/>
  <c r="AF46" i="124"/>
  <c r="AE46" i="124"/>
  <c r="AD46" i="124"/>
  <c r="AC46" i="124"/>
  <c r="AB46" i="124"/>
  <c r="AA46" i="124"/>
  <c r="BO42" i="124"/>
  <c r="BN42" i="124"/>
  <c r="BG42" i="124"/>
  <c r="BF42" i="124"/>
  <c r="AY42" i="124"/>
  <c r="AX42" i="124"/>
  <c r="AQ42" i="124"/>
  <c r="Z42" i="124" s="1"/>
  <c r="AP42" i="124"/>
  <c r="AF42" i="124"/>
  <c r="AE42" i="124"/>
  <c r="AD42" i="124"/>
  <c r="AC42" i="124"/>
  <c r="AB42" i="124"/>
  <c r="AA42" i="124"/>
  <c r="BO38" i="124"/>
  <c r="BN38" i="124"/>
  <c r="BG38" i="124"/>
  <c r="BF38" i="124"/>
  <c r="AY38" i="124"/>
  <c r="AX38" i="124"/>
  <c r="AQ38" i="124"/>
  <c r="Z38" i="124" s="1"/>
  <c r="AP38" i="124"/>
  <c r="AF38" i="124"/>
  <c r="AE38" i="124"/>
  <c r="AD38" i="124"/>
  <c r="AC38" i="124"/>
  <c r="AB38" i="124"/>
  <c r="AA38" i="124"/>
  <c r="BO34" i="124"/>
  <c r="BN34" i="124"/>
  <c r="BG34" i="124"/>
  <c r="BF34" i="124"/>
  <c r="AY34" i="124"/>
  <c r="AX34" i="124"/>
  <c r="AQ34" i="124"/>
  <c r="Z34" i="124" s="1"/>
  <c r="AP34" i="124"/>
  <c r="AF34" i="124"/>
  <c r="AE34" i="124"/>
  <c r="AD34" i="124"/>
  <c r="AC34" i="124"/>
  <c r="AB34" i="124"/>
  <c r="AA34" i="124"/>
  <c r="BO30" i="124"/>
  <c r="BN30" i="124"/>
  <c r="BG30" i="124"/>
  <c r="BF30" i="124"/>
  <c r="AY30" i="124"/>
  <c r="AX30" i="124"/>
  <c r="AQ30" i="124"/>
  <c r="Z30" i="124" s="1"/>
  <c r="AP30" i="124"/>
  <c r="AF30" i="124"/>
  <c r="AE30" i="124"/>
  <c r="AD30" i="124"/>
  <c r="AC30" i="124"/>
  <c r="AB30" i="124"/>
  <c r="AA30" i="124"/>
  <c r="BO25" i="124"/>
  <c r="BN25" i="124"/>
  <c r="BG25" i="124"/>
  <c r="BF25" i="124"/>
  <c r="AY25" i="124"/>
  <c r="AX25" i="124"/>
  <c r="AQ25" i="124"/>
  <c r="AP25" i="124"/>
  <c r="AF25" i="124"/>
  <c r="AE25" i="124"/>
  <c r="AD25" i="124"/>
  <c r="AC25" i="124"/>
  <c r="AB25" i="124"/>
  <c r="AA25" i="124"/>
  <c r="Z25" i="124"/>
  <c r="BO21" i="124"/>
  <c r="Z21" i="124" s="1"/>
  <c r="BN21" i="124"/>
  <c r="BG21" i="124"/>
  <c r="BF21" i="124"/>
  <c r="AY21" i="124"/>
  <c r="AX21" i="124"/>
  <c r="AQ21" i="124"/>
  <c r="AP21" i="124"/>
  <c r="AF21" i="124"/>
  <c r="AE21" i="124"/>
  <c r="AD21" i="124"/>
  <c r="AC21" i="124"/>
  <c r="AB21" i="124"/>
  <c r="AA21" i="124"/>
  <c r="BO17" i="124"/>
  <c r="Z17" i="124" s="1"/>
  <c r="BN17" i="124"/>
  <c r="BG17" i="124"/>
  <c r="BF17" i="124"/>
  <c r="AY17" i="124"/>
  <c r="AX17" i="124"/>
  <c r="AQ17" i="124"/>
  <c r="AP17" i="124"/>
  <c r="AF17" i="124"/>
  <c r="AE17" i="124"/>
  <c r="AD17" i="124"/>
  <c r="AC17" i="124"/>
  <c r="AB17" i="124"/>
  <c r="AA17" i="124"/>
  <c r="BO13" i="124"/>
  <c r="BN13" i="124"/>
  <c r="BG13" i="124"/>
  <c r="Z13" i="124" s="1"/>
  <c r="BF13" i="124"/>
  <c r="AY13" i="124"/>
  <c r="AX13" i="124"/>
  <c r="AQ13" i="124"/>
  <c r="AP13" i="124"/>
  <c r="AF13" i="124"/>
  <c r="AE13" i="124"/>
  <c r="AD13" i="124"/>
  <c r="AC13" i="124"/>
  <c r="AB13" i="124"/>
  <c r="AA13" i="124"/>
  <c r="BO9" i="124"/>
  <c r="BN9" i="124"/>
  <c r="BG9" i="124"/>
  <c r="Z9" i="124" s="1"/>
  <c r="BF9" i="124"/>
  <c r="AY9" i="124"/>
  <c r="AX9" i="124"/>
  <c r="AQ9" i="124"/>
  <c r="AP9" i="124"/>
  <c r="AF9" i="124"/>
  <c r="AE9" i="124"/>
  <c r="AD9" i="124"/>
  <c r="AC9" i="124"/>
  <c r="AB9" i="124"/>
  <c r="AA9" i="124"/>
  <c r="BO21" i="123"/>
  <c r="BN21" i="123"/>
  <c r="BG21" i="123"/>
  <c r="BF21" i="123"/>
  <c r="AY21" i="123"/>
  <c r="AX21" i="123"/>
  <c r="AQ21" i="123"/>
  <c r="AP21" i="123"/>
  <c r="AF21" i="123"/>
  <c r="AE21" i="123"/>
  <c r="AD21" i="123"/>
  <c r="AC21" i="123"/>
  <c r="AB21" i="123"/>
  <c r="AA21" i="123"/>
  <c r="Z21" i="123"/>
  <c r="BO17" i="123"/>
  <c r="Z17" i="123" s="1"/>
  <c r="BN17" i="123"/>
  <c r="BG17" i="123"/>
  <c r="BF17" i="123"/>
  <c r="AY17" i="123"/>
  <c r="AX17" i="123"/>
  <c r="AQ17" i="123"/>
  <c r="AP17" i="123"/>
  <c r="AF17" i="123"/>
  <c r="AE17" i="123"/>
  <c r="AD17" i="123"/>
  <c r="AC17" i="123"/>
  <c r="AB17" i="123"/>
  <c r="AA17" i="123"/>
  <c r="BO13" i="123"/>
  <c r="Z13" i="123" s="1"/>
  <c r="BN13" i="123"/>
  <c r="BG13" i="123"/>
  <c r="BF13" i="123"/>
  <c r="AY13" i="123"/>
  <c r="AX13" i="123"/>
  <c r="AQ13" i="123"/>
  <c r="AP13" i="123"/>
  <c r="AF13" i="123"/>
  <c r="AE13" i="123"/>
  <c r="AD13" i="123"/>
  <c r="AC13" i="123"/>
  <c r="AB13" i="123"/>
  <c r="AA13" i="123"/>
  <c r="BO9" i="123"/>
  <c r="BN9" i="123"/>
  <c r="BG9" i="123"/>
  <c r="Z9" i="123" s="1"/>
  <c r="BF9" i="123"/>
  <c r="AY9" i="123"/>
  <c r="AX9" i="123"/>
  <c r="AQ9" i="123"/>
  <c r="AP9" i="123"/>
  <c r="AF9" i="123"/>
  <c r="AE9" i="123"/>
  <c r="AD9" i="123"/>
  <c r="AC9" i="123"/>
  <c r="AB9" i="123"/>
  <c r="AA9" i="123"/>
  <c r="AA75" i="122"/>
  <c r="BO261" i="122"/>
  <c r="BN261" i="122"/>
  <c r="BG261" i="122"/>
  <c r="BF261" i="122"/>
  <c r="AY261" i="122"/>
  <c r="AX261" i="122"/>
  <c r="AQ261" i="122"/>
  <c r="AP261" i="122"/>
  <c r="AF261" i="122"/>
  <c r="AE261" i="122"/>
  <c r="AD261" i="122"/>
  <c r="AC261" i="122"/>
  <c r="AB261" i="122"/>
  <c r="AA261" i="122"/>
  <c r="Z261" i="122"/>
  <c r="BO257" i="122"/>
  <c r="Z257" i="122" s="1"/>
  <c r="BN257" i="122"/>
  <c r="BG257" i="122"/>
  <c r="BF257" i="122"/>
  <c r="AY257" i="122"/>
  <c r="AX257" i="122"/>
  <c r="AQ257" i="122"/>
  <c r="AP257" i="122"/>
  <c r="AF257" i="122"/>
  <c r="AE257" i="122"/>
  <c r="AD257" i="122"/>
  <c r="AC257" i="122"/>
  <c r="AB257" i="122"/>
  <c r="AA257" i="122"/>
  <c r="BO252" i="122"/>
  <c r="BN252" i="122"/>
  <c r="BG252" i="122"/>
  <c r="BF252" i="122"/>
  <c r="AY252" i="122"/>
  <c r="AX252" i="122"/>
  <c r="AQ252" i="122"/>
  <c r="AP252" i="122"/>
  <c r="AF252" i="122"/>
  <c r="AE252" i="122"/>
  <c r="AD252" i="122"/>
  <c r="AC252" i="122"/>
  <c r="AB252" i="122"/>
  <c r="AA252" i="122"/>
  <c r="Z252" i="122"/>
  <c r="BO248" i="122"/>
  <c r="Z248" i="122" s="1"/>
  <c r="BN248" i="122"/>
  <c r="BG248" i="122"/>
  <c r="BF248" i="122"/>
  <c r="AY248" i="122"/>
  <c r="AX248" i="122"/>
  <c r="AQ248" i="122"/>
  <c r="AP248" i="122"/>
  <c r="AF248" i="122"/>
  <c r="AE248" i="122"/>
  <c r="AD248" i="122"/>
  <c r="AC248" i="122"/>
  <c r="AB248" i="122"/>
  <c r="AA248" i="122"/>
  <c r="BO244" i="122"/>
  <c r="Z244" i="122" s="1"/>
  <c r="BN244" i="122"/>
  <c r="BG244" i="122"/>
  <c r="BF244" i="122"/>
  <c r="AY244" i="122"/>
  <c r="AX244" i="122"/>
  <c r="AQ244" i="122"/>
  <c r="AP244" i="122"/>
  <c r="AF244" i="122"/>
  <c r="AE244" i="122"/>
  <c r="AD244" i="122"/>
  <c r="AC244" i="122"/>
  <c r="AB244" i="122"/>
  <c r="AA244" i="122"/>
  <c r="BO240" i="122"/>
  <c r="BN240" i="122"/>
  <c r="BG240" i="122"/>
  <c r="Z240" i="122" s="1"/>
  <c r="BF240" i="122"/>
  <c r="AY240" i="122"/>
  <c r="AX240" i="122"/>
  <c r="AQ240" i="122"/>
  <c r="AP240" i="122"/>
  <c r="AF240" i="122"/>
  <c r="AE240" i="122"/>
  <c r="AD240" i="122"/>
  <c r="AC240" i="122"/>
  <c r="AB240" i="122"/>
  <c r="AA240" i="122"/>
  <c r="BO236" i="122"/>
  <c r="BN236" i="122"/>
  <c r="BG236" i="122"/>
  <c r="Z236" i="122" s="1"/>
  <c r="BF236" i="122"/>
  <c r="AY236" i="122"/>
  <c r="AX236" i="122"/>
  <c r="AQ236" i="122"/>
  <c r="AP236" i="122"/>
  <c r="AF236" i="122"/>
  <c r="AE236" i="122"/>
  <c r="AD236" i="122"/>
  <c r="AC236" i="122"/>
  <c r="AB236" i="122"/>
  <c r="AA236" i="122"/>
  <c r="BO232" i="122"/>
  <c r="BN232" i="122"/>
  <c r="BG232" i="122"/>
  <c r="BF232" i="122"/>
  <c r="AY232" i="122"/>
  <c r="Z232" i="122" s="1"/>
  <c r="AX232" i="122"/>
  <c r="AQ232" i="122"/>
  <c r="AP232" i="122"/>
  <c r="AF232" i="122"/>
  <c r="AE232" i="122"/>
  <c r="AD232" i="122"/>
  <c r="AC232" i="122"/>
  <c r="AB232" i="122"/>
  <c r="AA232" i="122"/>
  <c r="BO228" i="122"/>
  <c r="BN228" i="122"/>
  <c r="BG228" i="122"/>
  <c r="BF228" i="122"/>
  <c r="AY228" i="122"/>
  <c r="Z228" i="122" s="1"/>
  <c r="AX228" i="122"/>
  <c r="AQ228" i="122"/>
  <c r="AP228" i="122"/>
  <c r="AF228" i="122"/>
  <c r="AE228" i="122"/>
  <c r="AD228" i="122"/>
  <c r="AC228" i="122"/>
  <c r="AB228" i="122"/>
  <c r="AA228" i="122"/>
  <c r="BO224" i="122"/>
  <c r="BN224" i="122"/>
  <c r="BG224" i="122"/>
  <c r="BF224" i="122"/>
  <c r="AY224" i="122"/>
  <c r="AX224" i="122"/>
  <c r="AQ224" i="122"/>
  <c r="Z224" i="122" s="1"/>
  <c r="AP224" i="122"/>
  <c r="AF224" i="122"/>
  <c r="AE224" i="122"/>
  <c r="AD224" i="122"/>
  <c r="AC224" i="122"/>
  <c r="AB224" i="122"/>
  <c r="AA224" i="122"/>
  <c r="BO220" i="122"/>
  <c r="BN220" i="122"/>
  <c r="BG220" i="122"/>
  <c r="BF220" i="122"/>
  <c r="AY220" i="122"/>
  <c r="AX220" i="122"/>
  <c r="AQ220" i="122"/>
  <c r="Z220" i="122" s="1"/>
  <c r="AP220" i="122"/>
  <c r="AF220" i="122"/>
  <c r="AE220" i="122"/>
  <c r="AD220" i="122"/>
  <c r="AC220" i="122"/>
  <c r="AB220" i="122"/>
  <c r="AA220" i="122"/>
  <c r="BO216" i="122"/>
  <c r="BN216" i="122"/>
  <c r="BG216" i="122"/>
  <c r="BF216" i="122"/>
  <c r="AY216" i="122"/>
  <c r="AX216" i="122"/>
  <c r="AQ216" i="122"/>
  <c r="Z216" i="122" s="1"/>
  <c r="AP216" i="122"/>
  <c r="AF216" i="122"/>
  <c r="AE216" i="122"/>
  <c r="AD216" i="122"/>
  <c r="AC216" i="122"/>
  <c r="AB216" i="122"/>
  <c r="AA216" i="122"/>
  <c r="BO212" i="122"/>
  <c r="BN212" i="122"/>
  <c r="BG212" i="122"/>
  <c r="BF212" i="122"/>
  <c r="AY212" i="122"/>
  <c r="AX212" i="122"/>
  <c r="AQ212" i="122"/>
  <c r="Z212" i="122" s="1"/>
  <c r="AP212" i="122"/>
  <c r="AF212" i="122"/>
  <c r="AE212" i="122"/>
  <c r="AD212" i="122"/>
  <c r="AC212" i="122"/>
  <c r="AB212" i="122"/>
  <c r="AA212" i="122"/>
  <c r="BO207" i="122"/>
  <c r="BN207" i="122"/>
  <c r="BG207" i="122"/>
  <c r="BF207" i="122"/>
  <c r="AY207" i="122"/>
  <c r="AX207" i="122"/>
  <c r="AQ207" i="122"/>
  <c r="AP207" i="122"/>
  <c r="AF207" i="122"/>
  <c r="AE207" i="122"/>
  <c r="AD207" i="122"/>
  <c r="AC207" i="122"/>
  <c r="AB207" i="122"/>
  <c r="AA207" i="122"/>
  <c r="Z207" i="122"/>
  <c r="BO203" i="122"/>
  <c r="Z203" i="122" s="1"/>
  <c r="BN203" i="122"/>
  <c r="BG203" i="122"/>
  <c r="BF203" i="122"/>
  <c r="AY203" i="122"/>
  <c r="AX203" i="122"/>
  <c r="AQ203" i="122"/>
  <c r="AP203" i="122"/>
  <c r="AF203" i="122"/>
  <c r="AE203" i="122"/>
  <c r="AD203" i="122"/>
  <c r="AC203" i="122"/>
  <c r="AB203" i="122"/>
  <c r="AA203" i="122"/>
  <c r="BO199" i="122"/>
  <c r="BN199" i="122"/>
  <c r="BG199" i="122"/>
  <c r="BF199" i="122"/>
  <c r="AY199" i="122"/>
  <c r="AX199" i="122"/>
  <c r="AQ199" i="122"/>
  <c r="AP199" i="122"/>
  <c r="AF199" i="122"/>
  <c r="AE199" i="122"/>
  <c r="AD199" i="122"/>
  <c r="AC199" i="122"/>
  <c r="AB199" i="122"/>
  <c r="AA199" i="122"/>
  <c r="BO195" i="122"/>
  <c r="BN195" i="122"/>
  <c r="BG195" i="122"/>
  <c r="BF195" i="122"/>
  <c r="AY195" i="122"/>
  <c r="AX195" i="122"/>
  <c r="AQ195" i="122"/>
  <c r="AP195" i="122"/>
  <c r="AF195" i="122"/>
  <c r="AE195" i="122"/>
  <c r="AD195" i="122"/>
  <c r="AC195" i="122"/>
  <c r="AB195" i="122"/>
  <c r="AA195" i="122"/>
  <c r="BO190" i="122"/>
  <c r="BN190" i="122"/>
  <c r="BG190" i="122"/>
  <c r="BF190" i="122"/>
  <c r="AY190" i="122"/>
  <c r="AX190" i="122"/>
  <c r="AQ190" i="122"/>
  <c r="Z190" i="122" s="1"/>
  <c r="AP190" i="122"/>
  <c r="AF190" i="122"/>
  <c r="AE190" i="122"/>
  <c r="AD190" i="122"/>
  <c r="AC190" i="122"/>
  <c r="AB190" i="122"/>
  <c r="AA190" i="122"/>
  <c r="BO186" i="122"/>
  <c r="BN186" i="122"/>
  <c r="BG186" i="122"/>
  <c r="BF186" i="122"/>
  <c r="AY186" i="122"/>
  <c r="AX186" i="122"/>
  <c r="AQ186" i="122"/>
  <c r="AP186" i="122"/>
  <c r="AF186" i="122"/>
  <c r="AE186" i="122"/>
  <c r="AD186" i="122"/>
  <c r="AC186" i="122"/>
  <c r="AB186" i="122"/>
  <c r="AA186" i="122"/>
  <c r="BO182" i="122"/>
  <c r="BN182" i="122"/>
  <c r="BG182" i="122"/>
  <c r="BF182" i="122"/>
  <c r="AY182" i="122"/>
  <c r="AX182" i="122"/>
  <c r="AQ182" i="122"/>
  <c r="AP182" i="122"/>
  <c r="AF182" i="122"/>
  <c r="AE182" i="122"/>
  <c r="AD182" i="122"/>
  <c r="AC182" i="122"/>
  <c r="AB182" i="122"/>
  <c r="AA182" i="122"/>
  <c r="BO178" i="122"/>
  <c r="BN178" i="122"/>
  <c r="BG178" i="122"/>
  <c r="BF178" i="122"/>
  <c r="AY178" i="122"/>
  <c r="AX178" i="122"/>
  <c r="AQ178" i="122"/>
  <c r="AP178" i="122"/>
  <c r="AF178" i="122"/>
  <c r="AE178" i="122"/>
  <c r="AD178" i="122"/>
  <c r="AC178" i="122"/>
  <c r="AB178" i="122"/>
  <c r="AA178" i="122"/>
  <c r="BO174" i="122"/>
  <c r="BN174" i="122"/>
  <c r="BG174" i="122"/>
  <c r="BF174" i="122"/>
  <c r="AY174" i="122"/>
  <c r="AX174" i="122"/>
  <c r="AQ174" i="122"/>
  <c r="AP174" i="122"/>
  <c r="AF174" i="122"/>
  <c r="AE174" i="122"/>
  <c r="AD174" i="122"/>
  <c r="AC174" i="122"/>
  <c r="AB174" i="122"/>
  <c r="AA174" i="122"/>
  <c r="BO169" i="122"/>
  <c r="Z169" i="122" s="1"/>
  <c r="BN169" i="122"/>
  <c r="BG169" i="122"/>
  <c r="BF169" i="122"/>
  <c r="AY169" i="122"/>
  <c r="AX169" i="122"/>
  <c r="AQ169" i="122"/>
  <c r="AP169" i="122"/>
  <c r="AF169" i="122"/>
  <c r="AE169" i="122"/>
  <c r="AD169" i="122"/>
  <c r="AC169" i="122"/>
  <c r="AB169" i="122"/>
  <c r="AA169" i="122"/>
  <c r="BO165" i="122"/>
  <c r="BN165" i="122"/>
  <c r="BG165" i="122"/>
  <c r="BF165" i="122"/>
  <c r="AY165" i="122"/>
  <c r="AX165" i="122"/>
  <c r="AQ165" i="122"/>
  <c r="AP165" i="122"/>
  <c r="AF165" i="122"/>
  <c r="AE165" i="122"/>
  <c r="AD165" i="122"/>
  <c r="AC165" i="122"/>
  <c r="AB165" i="122"/>
  <c r="AA165" i="122"/>
  <c r="BO161" i="122"/>
  <c r="BN161" i="122"/>
  <c r="BG161" i="122"/>
  <c r="BF161" i="122"/>
  <c r="AY161" i="122"/>
  <c r="AX161" i="122"/>
  <c r="AQ161" i="122"/>
  <c r="AP161" i="122"/>
  <c r="AF161" i="122"/>
  <c r="AE161" i="122"/>
  <c r="AD161" i="122"/>
  <c r="AC161" i="122"/>
  <c r="AB161" i="122"/>
  <c r="AA161" i="122"/>
  <c r="BO157" i="122"/>
  <c r="BN157" i="122"/>
  <c r="BG157" i="122"/>
  <c r="BF157" i="122"/>
  <c r="AY157" i="122"/>
  <c r="AX157" i="122"/>
  <c r="AQ157" i="122"/>
  <c r="AP157" i="122"/>
  <c r="AF157" i="122"/>
  <c r="AE157" i="122"/>
  <c r="AD157" i="122"/>
  <c r="AC157" i="122"/>
  <c r="AB157" i="122"/>
  <c r="AA157" i="122"/>
  <c r="BO153" i="122"/>
  <c r="BN153" i="122"/>
  <c r="BG153" i="122"/>
  <c r="BF153" i="122"/>
  <c r="AY153" i="122"/>
  <c r="AX153" i="122"/>
  <c r="AQ153" i="122"/>
  <c r="AP153" i="122"/>
  <c r="AF153" i="122"/>
  <c r="AE153" i="122"/>
  <c r="AD153" i="122"/>
  <c r="AC153" i="122"/>
  <c r="AB153" i="122"/>
  <c r="AA153" i="122"/>
  <c r="BO149" i="122"/>
  <c r="BN149" i="122"/>
  <c r="BG149" i="122"/>
  <c r="BF149" i="122"/>
  <c r="AY149" i="122"/>
  <c r="AX149" i="122"/>
  <c r="AQ149" i="122"/>
  <c r="AP149" i="122"/>
  <c r="AF149" i="122"/>
  <c r="AE149" i="122"/>
  <c r="AD149" i="122"/>
  <c r="AC149" i="122"/>
  <c r="AB149" i="122"/>
  <c r="AA149" i="122"/>
  <c r="BO145" i="122"/>
  <c r="BN145" i="122"/>
  <c r="BG145" i="122"/>
  <c r="BF145" i="122"/>
  <c r="AY145" i="122"/>
  <c r="AX145" i="122"/>
  <c r="AQ145" i="122"/>
  <c r="AP145" i="122"/>
  <c r="AF145" i="122"/>
  <c r="AE145" i="122"/>
  <c r="AD145" i="122"/>
  <c r="AC145" i="122"/>
  <c r="AB145" i="122"/>
  <c r="AA145" i="122"/>
  <c r="BO140" i="122"/>
  <c r="BN140" i="122"/>
  <c r="BG140" i="122"/>
  <c r="BF140" i="122"/>
  <c r="AY140" i="122"/>
  <c r="AX140" i="122"/>
  <c r="AQ140" i="122"/>
  <c r="Z140" i="122" s="1"/>
  <c r="AP140" i="122"/>
  <c r="AF140" i="122"/>
  <c r="AE140" i="122"/>
  <c r="AD140" i="122"/>
  <c r="AC140" i="122"/>
  <c r="AB140" i="122"/>
  <c r="AA140" i="122"/>
  <c r="BO136" i="122"/>
  <c r="BN136" i="122"/>
  <c r="BG136" i="122"/>
  <c r="BF136" i="122"/>
  <c r="AY136" i="122"/>
  <c r="AX136" i="122"/>
  <c r="AQ136" i="122"/>
  <c r="AP136" i="122"/>
  <c r="AF136" i="122"/>
  <c r="AE136" i="122"/>
  <c r="AD136" i="122"/>
  <c r="AC136" i="122"/>
  <c r="AB136" i="122"/>
  <c r="AA136" i="122"/>
  <c r="BO132" i="122"/>
  <c r="BN132" i="122"/>
  <c r="BG132" i="122"/>
  <c r="BF132" i="122"/>
  <c r="AY132" i="122"/>
  <c r="AX132" i="122"/>
  <c r="AQ132" i="122"/>
  <c r="AP132" i="122"/>
  <c r="AF132" i="122"/>
  <c r="AE132" i="122"/>
  <c r="AD132" i="122"/>
  <c r="AC132" i="122"/>
  <c r="AB132" i="122"/>
  <c r="AA132" i="122"/>
  <c r="BO128" i="122"/>
  <c r="BN128" i="122"/>
  <c r="BG128" i="122"/>
  <c r="BF128" i="122"/>
  <c r="AY128" i="122"/>
  <c r="AX128" i="122"/>
  <c r="AQ128" i="122"/>
  <c r="AP128" i="122"/>
  <c r="AF128" i="122"/>
  <c r="AE128" i="122"/>
  <c r="AD128" i="122"/>
  <c r="AC128" i="122"/>
  <c r="AB128" i="122"/>
  <c r="AA128" i="122"/>
  <c r="BO124" i="122"/>
  <c r="BN124" i="122"/>
  <c r="BG124" i="122"/>
  <c r="BF124" i="122"/>
  <c r="AY124" i="122"/>
  <c r="AX124" i="122"/>
  <c r="AQ124" i="122"/>
  <c r="AP124" i="122"/>
  <c r="AF124" i="122"/>
  <c r="AE124" i="122"/>
  <c r="AD124" i="122"/>
  <c r="AC124" i="122"/>
  <c r="AB124" i="122"/>
  <c r="AA124" i="122"/>
  <c r="BO120" i="122"/>
  <c r="BN120" i="122"/>
  <c r="BG120" i="122"/>
  <c r="BF120" i="122"/>
  <c r="AY120" i="122"/>
  <c r="AX120" i="122"/>
  <c r="AQ120" i="122"/>
  <c r="AP120" i="122"/>
  <c r="AF120" i="122"/>
  <c r="AE120" i="122"/>
  <c r="AD120" i="122"/>
  <c r="AC120" i="122"/>
  <c r="AB120" i="122"/>
  <c r="AA120" i="122"/>
  <c r="BO116" i="122"/>
  <c r="BN116" i="122"/>
  <c r="BG116" i="122"/>
  <c r="BF116" i="122"/>
  <c r="AY116" i="122"/>
  <c r="AX116" i="122"/>
  <c r="AQ116" i="122"/>
  <c r="AP116" i="122"/>
  <c r="AF116" i="122"/>
  <c r="AE116" i="122"/>
  <c r="AD116" i="122"/>
  <c r="AC116" i="122"/>
  <c r="AB116" i="122"/>
  <c r="AA116" i="122"/>
  <c r="BO112" i="122"/>
  <c r="BN112" i="122"/>
  <c r="BG112" i="122"/>
  <c r="BF112" i="122"/>
  <c r="AY112" i="122"/>
  <c r="AX112" i="122"/>
  <c r="AQ112" i="122"/>
  <c r="Z112" i="122" s="1"/>
  <c r="AP112" i="122"/>
  <c r="AF112" i="122"/>
  <c r="AE112" i="122"/>
  <c r="AD112" i="122"/>
  <c r="AC112" i="122"/>
  <c r="AB112" i="122"/>
  <c r="AA112" i="122"/>
  <c r="BO108" i="122"/>
  <c r="BN108" i="122"/>
  <c r="BG108" i="122"/>
  <c r="BF108" i="122"/>
  <c r="AY108" i="122"/>
  <c r="AX108" i="122"/>
  <c r="AQ108" i="122"/>
  <c r="Z108" i="122" s="1"/>
  <c r="AP108" i="122"/>
  <c r="AF108" i="122"/>
  <c r="AE108" i="122"/>
  <c r="AD108" i="122"/>
  <c r="AC108" i="122"/>
  <c r="AB108" i="122"/>
  <c r="AA108" i="122"/>
  <c r="BO104" i="122"/>
  <c r="BN104" i="122"/>
  <c r="BG104" i="122"/>
  <c r="BF104" i="122"/>
  <c r="AY104" i="122"/>
  <c r="AX104" i="122"/>
  <c r="AQ104" i="122"/>
  <c r="AP104" i="122"/>
  <c r="AF104" i="122"/>
  <c r="AE104" i="122"/>
  <c r="AD104" i="122"/>
  <c r="AC104" i="122"/>
  <c r="AB104" i="122"/>
  <c r="AA104" i="122"/>
  <c r="BO100" i="122"/>
  <c r="BN100" i="122"/>
  <c r="BG100" i="122"/>
  <c r="BF100" i="122"/>
  <c r="AY100" i="122"/>
  <c r="AX100" i="122"/>
  <c r="AQ100" i="122"/>
  <c r="AP100" i="122"/>
  <c r="AF100" i="122"/>
  <c r="AE100" i="122"/>
  <c r="AD100" i="122"/>
  <c r="AC100" i="122"/>
  <c r="AB100" i="122"/>
  <c r="AA100" i="122"/>
  <c r="BO96" i="122"/>
  <c r="BN96" i="122"/>
  <c r="BG96" i="122"/>
  <c r="BF96" i="122"/>
  <c r="AY96" i="122"/>
  <c r="AX96" i="122"/>
  <c r="AQ96" i="122"/>
  <c r="AP96" i="122"/>
  <c r="AF96" i="122"/>
  <c r="AE96" i="122"/>
  <c r="AD96" i="122"/>
  <c r="AC96" i="122"/>
  <c r="AB96" i="122"/>
  <c r="AA96" i="122"/>
  <c r="BO92" i="122"/>
  <c r="BN92" i="122"/>
  <c r="BG92" i="122"/>
  <c r="BF92" i="122"/>
  <c r="AY92" i="122"/>
  <c r="AX92" i="122"/>
  <c r="AQ92" i="122"/>
  <c r="AP92" i="122"/>
  <c r="AF92" i="122"/>
  <c r="AE92" i="122"/>
  <c r="AD92" i="122"/>
  <c r="AC92" i="122"/>
  <c r="AB92" i="122"/>
  <c r="AA92" i="122"/>
  <c r="BO88" i="122"/>
  <c r="BN88" i="122"/>
  <c r="BG88" i="122"/>
  <c r="BF88" i="122"/>
  <c r="AY88" i="122"/>
  <c r="AX88" i="122"/>
  <c r="AQ88" i="122"/>
  <c r="AP88" i="122"/>
  <c r="AF88" i="122"/>
  <c r="AE88" i="122"/>
  <c r="AD88" i="122"/>
  <c r="AC88" i="122"/>
  <c r="AB88" i="122"/>
  <c r="AA88" i="122"/>
  <c r="BO84" i="122"/>
  <c r="BN84" i="122"/>
  <c r="BG84" i="122"/>
  <c r="BF84" i="122"/>
  <c r="AY84" i="122"/>
  <c r="AX84" i="122"/>
  <c r="AQ84" i="122"/>
  <c r="Z84" i="122" s="1"/>
  <c r="AP84" i="122"/>
  <c r="AF84" i="122"/>
  <c r="AE84" i="122"/>
  <c r="AD84" i="122"/>
  <c r="AC84" i="122"/>
  <c r="AB84" i="122"/>
  <c r="AA84" i="122"/>
  <c r="BO80" i="122"/>
  <c r="BN80" i="122"/>
  <c r="BG80" i="122"/>
  <c r="BF80" i="122"/>
  <c r="AY80" i="122"/>
  <c r="AX80" i="122"/>
  <c r="AQ80" i="122"/>
  <c r="Z80" i="122" s="1"/>
  <c r="AP80" i="122"/>
  <c r="AF80" i="122"/>
  <c r="AE80" i="122"/>
  <c r="AD80" i="122"/>
  <c r="AC80" i="122"/>
  <c r="AB80" i="122"/>
  <c r="AA80" i="122"/>
  <c r="BO76" i="122"/>
  <c r="BN76" i="122"/>
  <c r="BG76" i="122"/>
  <c r="BF76" i="122"/>
  <c r="AY76" i="122"/>
  <c r="AX76" i="122"/>
  <c r="AQ76" i="122"/>
  <c r="Z76" i="122" s="1"/>
  <c r="AP76" i="122"/>
  <c r="AF76" i="122"/>
  <c r="AE76" i="122"/>
  <c r="AD76" i="122"/>
  <c r="AC76" i="122"/>
  <c r="AB76" i="122"/>
  <c r="AA76" i="122"/>
  <c r="BO71" i="122"/>
  <c r="BN71" i="122"/>
  <c r="BG71" i="122"/>
  <c r="BF71" i="122"/>
  <c r="AY71" i="122"/>
  <c r="AX71" i="122"/>
  <c r="AQ71" i="122"/>
  <c r="AP71" i="122"/>
  <c r="AF71" i="122"/>
  <c r="AE71" i="122"/>
  <c r="AD71" i="122"/>
  <c r="AC71" i="122"/>
  <c r="AB71" i="122"/>
  <c r="AA71" i="122"/>
  <c r="BO67" i="122"/>
  <c r="BN67" i="122"/>
  <c r="BG67" i="122"/>
  <c r="BF67" i="122"/>
  <c r="AY67" i="122"/>
  <c r="AX67" i="122"/>
  <c r="AQ67" i="122"/>
  <c r="AP67" i="122"/>
  <c r="AF67" i="122"/>
  <c r="AE67" i="122"/>
  <c r="AD67" i="122"/>
  <c r="AC67" i="122"/>
  <c r="AB67" i="122"/>
  <c r="AA67" i="122"/>
  <c r="BO63" i="122"/>
  <c r="BN63" i="122"/>
  <c r="BG63" i="122"/>
  <c r="BF63" i="122"/>
  <c r="AY63" i="122"/>
  <c r="AX63" i="122"/>
  <c r="AQ63" i="122"/>
  <c r="AP63" i="122"/>
  <c r="AF63" i="122"/>
  <c r="AE63" i="122"/>
  <c r="AD63" i="122"/>
  <c r="AC63" i="122"/>
  <c r="AB63" i="122"/>
  <c r="AA63" i="122"/>
  <c r="BO59" i="122"/>
  <c r="BN59" i="122"/>
  <c r="BG59" i="122"/>
  <c r="BF59" i="122"/>
  <c r="AY59" i="122"/>
  <c r="AX59" i="122"/>
  <c r="AQ59" i="122"/>
  <c r="AP59" i="122"/>
  <c r="AF59" i="122"/>
  <c r="AE59" i="122"/>
  <c r="AD59" i="122"/>
  <c r="AC59" i="122"/>
  <c r="AB59" i="122"/>
  <c r="AA59" i="122"/>
  <c r="BO54" i="122"/>
  <c r="BN54" i="122"/>
  <c r="BG54" i="122"/>
  <c r="BF54" i="122"/>
  <c r="AY54" i="122"/>
  <c r="AX54" i="122"/>
  <c r="AQ54" i="122"/>
  <c r="AP54" i="122"/>
  <c r="AF54" i="122"/>
  <c r="AE54" i="122"/>
  <c r="AD54" i="122"/>
  <c r="AC54" i="122"/>
  <c r="AB54" i="122"/>
  <c r="AA54" i="122"/>
  <c r="BO49" i="122"/>
  <c r="BN49" i="122"/>
  <c r="BG49" i="122"/>
  <c r="BF49" i="122"/>
  <c r="AY49" i="122"/>
  <c r="AX49" i="122"/>
  <c r="AQ49" i="122"/>
  <c r="AP49" i="122"/>
  <c r="AF49" i="122"/>
  <c r="AE49" i="122"/>
  <c r="AD49" i="122"/>
  <c r="AC49" i="122"/>
  <c r="AB49" i="122"/>
  <c r="AA49" i="122"/>
  <c r="BO45" i="122"/>
  <c r="BN45" i="122"/>
  <c r="BG45" i="122"/>
  <c r="BF45" i="122"/>
  <c r="AY45" i="122"/>
  <c r="AX45" i="122"/>
  <c r="AQ45" i="122"/>
  <c r="AP45" i="122"/>
  <c r="AF45" i="122"/>
  <c r="AE45" i="122"/>
  <c r="AD45" i="122"/>
  <c r="AC45" i="122"/>
  <c r="AB45" i="122"/>
  <c r="AA45" i="122"/>
  <c r="BO41" i="122"/>
  <c r="BN41" i="122"/>
  <c r="BG41" i="122"/>
  <c r="BF41" i="122"/>
  <c r="AY41" i="122"/>
  <c r="AX41" i="122"/>
  <c r="AQ41" i="122"/>
  <c r="AP41" i="122"/>
  <c r="AF41" i="122"/>
  <c r="AE41" i="122"/>
  <c r="AD41" i="122"/>
  <c r="AC41" i="122"/>
  <c r="AB41" i="122"/>
  <c r="AA41" i="122"/>
  <c r="BO37" i="122"/>
  <c r="BN37" i="122"/>
  <c r="BG37" i="122"/>
  <c r="BF37" i="122"/>
  <c r="AY37" i="122"/>
  <c r="AX37" i="122"/>
  <c r="AQ37" i="122"/>
  <c r="AP37" i="122"/>
  <c r="AF37" i="122"/>
  <c r="AE37" i="122"/>
  <c r="AD37" i="122"/>
  <c r="AC37" i="122"/>
  <c r="AB37" i="122"/>
  <c r="AA37" i="122"/>
  <c r="BO33" i="122"/>
  <c r="BN33" i="122"/>
  <c r="BG33" i="122"/>
  <c r="BF33" i="122"/>
  <c r="AY33" i="122"/>
  <c r="AX33" i="122"/>
  <c r="AQ33" i="122"/>
  <c r="AP33" i="122"/>
  <c r="AF33" i="122"/>
  <c r="AE33" i="122"/>
  <c r="AD33" i="122"/>
  <c r="AC33" i="122"/>
  <c r="AB33" i="122"/>
  <c r="AA33" i="122"/>
  <c r="BO29" i="122"/>
  <c r="BN29" i="122"/>
  <c r="BG29" i="122"/>
  <c r="BF29" i="122"/>
  <c r="AY29" i="122"/>
  <c r="AX29" i="122"/>
  <c r="AQ29" i="122"/>
  <c r="AP29" i="122"/>
  <c r="AF29" i="122"/>
  <c r="AE29" i="122"/>
  <c r="AD29" i="122"/>
  <c r="AC29" i="122"/>
  <c r="AB29" i="122"/>
  <c r="AA29" i="122"/>
  <c r="BO25" i="122"/>
  <c r="BN25" i="122"/>
  <c r="BG25" i="122"/>
  <c r="BF25" i="122"/>
  <c r="AY25" i="122"/>
  <c r="AX25" i="122"/>
  <c r="AQ25" i="122"/>
  <c r="AP25" i="122"/>
  <c r="AF25" i="122"/>
  <c r="AE25" i="122"/>
  <c r="AD25" i="122"/>
  <c r="AC25" i="122"/>
  <c r="AB25" i="122"/>
  <c r="AA25" i="122"/>
  <c r="BO21" i="122"/>
  <c r="BN21" i="122"/>
  <c r="BG21" i="122"/>
  <c r="BF21" i="122"/>
  <c r="AY21" i="122"/>
  <c r="AX21" i="122"/>
  <c r="AQ21" i="122"/>
  <c r="AP21" i="122"/>
  <c r="AF21" i="122"/>
  <c r="AE21" i="122"/>
  <c r="AD21" i="122"/>
  <c r="AC21" i="122"/>
  <c r="AB21" i="122"/>
  <c r="AA21" i="122"/>
  <c r="BO17" i="122"/>
  <c r="BN17" i="122"/>
  <c r="BG17" i="122"/>
  <c r="BF17" i="122"/>
  <c r="AY17" i="122"/>
  <c r="AX17" i="122"/>
  <c r="AQ17" i="122"/>
  <c r="AP17" i="122"/>
  <c r="AF17" i="122"/>
  <c r="AE17" i="122"/>
  <c r="AD17" i="122"/>
  <c r="AC17" i="122"/>
  <c r="AB17" i="122"/>
  <c r="AA17" i="122"/>
  <c r="BO13" i="122"/>
  <c r="BN13" i="122"/>
  <c r="BG13" i="122"/>
  <c r="BF13" i="122"/>
  <c r="AY13" i="122"/>
  <c r="AX13" i="122"/>
  <c r="AQ13" i="122"/>
  <c r="AP13" i="122"/>
  <c r="AF13" i="122"/>
  <c r="AE13" i="122"/>
  <c r="AD13" i="122"/>
  <c r="AC13" i="122"/>
  <c r="AB13" i="122"/>
  <c r="AA13" i="122"/>
  <c r="BO9" i="122"/>
  <c r="BN9" i="122"/>
  <c r="BG9" i="122"/>
  <c r="BF9" i="122"/>
  <c r="AY9" i="122"/>
  <c r="AX9" i="122"/>
  <c r="AQ9" i="122"/>
  <c r="AP9" i="122"/>
  <c r="AF9" i="122"/>
  <c r="AE9" i="122"/>
  <c r="AD9" i="122"/>
  <c r="AC9" i="122"/>
  <c r="AB9" i="122"/>
  <c r="AA9" i="122"/>
  <c r="BO84" i="121"/>
  <c r="AQ71" i="121"/>
  <c r="AQ58" i="121"/>
  <c r="AQ25" i="121"/>
  <c r="AQ8" i="121"/>
  <c r="BO105" i="121"/>
  <c r="BN105" i="121"/>
  <c r="BG105" i="121"/>
  <c r="BF105" i="121"/>
  <c r="AY105" i="121"/>
  <c r="AX105" i="121"/>
  <c r="AQ105" i="121"/>
  <c r="AP105" i="121"/>
  <c r="AF105" i="121"/>
  <c r="AE105" i="121"/>
  <c r="AD105" i="121"/>
  <c r="AC105" i="121"/>
  <c r="AB105" i="121"/>
  <c r="AA105" i="121"/>
  <c r="Z105" i="121"/>
  <c r="BO101" i="121"/>
  <c r="Z101" i="121" s="1"/>
  <c r="BN101" i="121"/>
  <c r="BG101" i="121"/>
  <c r="BF101" i="121"/>
  <c r="AY101" i="121"/>
  <c r="AX101" i="121"/>
  <c r="AQ101" i="121"/>
  <c r="AP101" i="121"/>
  <c r="AF101" i="121"/>
  <c r="AE101" i="121"/>
  <c r="AD101" i="121"/>
  <c r="AC101" i="121"/>
  <c r="AB101" i="121"/>
  <c r="AA101" i="121"/>
  <c r="BO97" i="121"/>
  <c r="Z97" i="121" s="1"/>
  <c r="BN97" i="121"/>
  <c r="BG97" i="121"/>
  <c r="BF97" i="121"/>
  <c r="AY97" i="121"/>
  <c r="AX97" i="121"/>
  <c r="AQ97" i="121"/>
  <c r="AP97" i="121"/>
  <c r="AF97" i="121"/>
  <c r="AE97" i="121"/>
  <c r="AD97" i="121"/>
  <c r="AC97" i="121"/>
  <c r="AB97" i="121"/>
  <c r="AA97" i="121"/>
  <c r="BO93" i="121"/>
  <c r="BN93" i="121"/>
  <c r="BG93" i="121"/>
  <c r="Z93" i="121" s="1"/>
  <c r="BF93" i="121"/>
  <c r="AY93" i="121"/>
  <c r="AX93" i="121"/>
  <c r="AQ93" i="121"/>
  <c r="AP93" i="121"/>
  <c r="AF93" i="121"/>
  <c r="AE93" i="121"/>
  <c r="AD93" i="121"/>
  <c r="AC93" i="121"/>
  <c r="AB93" i="121"/>
  <c r="AA93" i="121"/>
  <c r="BO89" i="121"/>
  <c r="BN89" i="121"/>
  <c r="BG89" i="121"/>
  <c r="Z89" i="121" s="1"/>
  <c r="BF89" i="121"/>
  <c r="AY89" i="121"/>
  <c r="AX89" i="121"/>
  <c r="AQ89" i="121"/>
  <c r="AP89" i="121"/>
  <c r="AF89" i="121"/>
  <c r="AE89" i="121"/>
  <c r="AD89" i="121"/>
  <c r="AC89" i="121"/>
  <c r="AB89" i="121"/>
  <c r="AA89" i="121"/>
  <c r="BO85" i="121"/>
  <c r="BN85" i="121"/>
  <c r="BG85" i="121"/>
  <c r="BF85" i="121"/>
  <c r="AY85" i="121"/>
  <c r="Z85" i="121" s="1"/>
  <c r="AX85" i="121"/>
  <c r="AQ85" i="121"/>
  <c r="AP85" i="121"/>
  <c r="AF85" i="121"/>
  <c r="AE85" i="121"/>
  <c r="AD85" i="121"/>
  <c r="AC85" i="121"/>
  <c r="AB85" i="121"/>
  <c r="AA85" i="121"/>
  <c r="BO80" i="121"/>
  <c r="BN80" i="121"/>
  <c r="BG80" i="121"/>
  <c r="BF80" i="121"/>
  <c r="AY80" i="121"/>
  <c r="AX80" i="121"/>
  <c r="AQ80" i="121"/>
  <c r="AP80" i="121"/>
  <c r="AF80" i="121"/>
  <c r="AE80" i="121"/>
  <c r="AD80" i="121"/>
  <c r="AC80" i="121"/>
  <c r="AB80" i="121"/>
  <c r="AA80" i="121"/>
  <c r="Z80" i="121"/>
  <c r="BO76" i="121"/>
  <c r="Z76" i="121" s="1"/>
  <c r="BN76" i="121"/>
  <c r="BG76" i="121"/>
  <c r="BF76" i="121"/>
  <c r="AY76" i="121"/>
  <c r="AX76" i="121"/>
  <c r="AQ76" i="121"/>
  <c r="AP76" i="121"/>
  <c r="AF76" i="121"/>
  <c r="AE76" i="121"/>
  <c r="AD76" i="121"/>
  <c r="AC76" i="121"/>
  <c r="AB76" i="121"/>
  <c r="AA76" i="121"/>
  <c r="BO72" i="121"/>
  <c r="Z72" i="121" s="1"/>
  <c r="BN72" i="121"/>
  <c r="BG72" i="121"/>
  <c r="BF72" i="121"/>
  <c r="AY72" i="121"/>
  <c r="AX72" i="121"/>
  <c r="AQ72" i="121"/>
  <c r="AP72" i="121"/>
  <c r="AF72" i="121"/>
  <c r="AE72" i="121"/>
  <c r="AD72" i="121"/>
  <c r="AC72" i="121"/>
  <c r="AB72" i="121"/>
  <c r="AA72" i="121"/>
  <c r="BO67" i="121"/>
  <c r="BN67" i="121"/>
  <c r="BG67" i="121"/>
  <c r="BF67" i="121"/>
  <c r="AY67" i="121"/>
  <c r="AX67" i="121"/>
  <c r="AQ67" i="121"/>
  <c r="AP67" i="121"/>
  <c r="AF67" i="121"/>
  <c r="AE67" i="121"/>
  <c r="AD67" i="121"/>
  <c r="AC67" i="121"/>
  <c r="AB67" i="121"/>
  <c r="AA67" i="121"/>
  <c r="Z67" i="121"/>
  <c r="BO63" i="121"/>
  <c r="Z63" i="121" s="1"/>
  <c r="BN63" i="121"/>
  <c r="BG63" i="121"/>
  <c r="BF63" i="121"/>
  <c r="AY63" i="121"/>
  <c r="AX63" i="121"/>
  <c r="AQ63" i="121"/>
  <c r="AP63" i="121"/>
  <c r="AF63" i="121"/>
  <c r="AE63" i="121"/>
  <c r="AD63" i="121"/>
  <c r="AC63" i="121"/>
  <c r="AB63" i="121"/>
  <c r="AA63" i="121"/>
  <c r="BO59" i="121"/>
  <c r="Z59" i="121" s="1"/>
  <c r="BN59" i="121"/>
  <c r="BG59" i="121"/>
  <c r="BF59" i="121"/>
  <c r="AY59" i="121"/>
  <c r="AX59" i="121"/>
  <c r="AQ59" i="121"/>
  <c r="AP59" i="121"/>
  <c r="AF59" i="121"/>
  <c r="AE59" i="121"/>
  <c r="AD59" i="121"/>
  <c r="AC59" i="121"/>
  <c r="AB59" i="121"/>
  <c r="AA59" i="121"/>
  <c r="BO54" i="121"/>
  <c r="BN54" i="121"/>
  <c r="BG54" i="121"/>
  <c r="BF54" i="121"/>
  <c r="AY54" i="121"/>
  <c r="AX54" i="121"/>
  <c r="AQ54" i="121"/>
  <c r="AP54" i="121"/>
  <c r="AF54" i="121"/>
  <c r="AE54" i="121"/>
  <c r="AD54" i="121"/>
  <c r="AC54" i="121"/>
  <c r="AB54" i="121"/>
  <c r="AA54" i="121"/>
  <c r="Z54" i="121"/>
  <c r="BO50" i="121"/>
  <c r="Z50" i="121" s="1"/>
  <c r="BN50" i="121"/>
  <c r="BG50" i="121"/>
  <c r="BF50" i="121"/>
  <c r="AY50" i="121"/>
  <c r="AX50" i="121"/>
  <c r="AQ50" i="121"/>
  <c r="AP50" i="121"/>
  <c r="AF50" i="121"/>
  <c r="AE50" i="121"/>
  <c r="AD50" i="121"/>
  <c r="AC50" i="121"/>
  <c r="AB50" i="121"/>
  <c r="AA50" i="121"/>
  <c r="BO46" i="121"/>
  <c r="Z46" i="121" s="1"/>
  <c r="BN46" i="121"/>
  <c r="BG46" i="121"/>
  <c r="BF46" i="121"/>
  <c r="AY46" i="121"/>
  <c r="AX46" i="121"/>
  <c r="AQ46" i="121"/>
  <c r="AP46" i="121"/>
  <c r="AF46" i="121"/>
  <c r="AE46" i="121"/>
  <c r="AD46" i="121"/>
  <c r="AC46" i="121"/>
  <c r="AB46" i="121"/>
  <c r="AA46" i="121"/>
  <c r="BO42" i="121"/>
  <c r="BN42" i="121"/>
  <c r="BG42" i="121"/>
  <c r="Z42" i="121" s="1"/>
  <c r="BF42" i="121"/>
  <c r="AY42" i="121"/>
  <c r="AX42" i="121"/>
  <c r="AQ42" i="121"/>
  <c r="AP42" i="121"/>
  <c r="AF42" i="121"/>
  <c r="AE42" i="121"/>
  <c r="AD42" i="121"/>
  <c r="AC42" i="121"/>
  <c r="AB42" i="121"/>
  <c r="AA42" i="121"/>
  <c r="BO38" i="121"/>
  <c r="BN38" i="121"/>
  <c r="BG38" i="121"/>
  <c r="Z38" i="121" s="1"/>
  <c r="BF38" i="121"/>
  <c r="AY38" i="121"/>
  <c r="AX38" i="121"/>
  <c r="AQ38" i="121"/>
  <c r="AP38" i="121"/>
  <c r="AF38" i="121"/>
  <c r="AE38" i="121"/>
  <c r="AD38" i="121"/>
  <c r="AC38" i="121"/>
  <c r="AB38" i="121"/>
  <c r="AA38" i="121"/>
  <c r="BO34" i="121"/>
  <c r="BN34" i="121"/>
  <c r="BG34" i="121"/>
  <c r="BF34" i="121"/>
  <c r="AY34" i="121"/>
  <c r="Z34" i="121" s="1"/>
  <c r="AX34" i="121"/>
  <c r="AQ34" i="121"/>
  <c r="AP34" i="121"/>
  <c r="AF34" i="121"/>
  <c r="AE34" i="121"/>
  <c r="AD34" i="121"/>
  <c r="AC34" i="121"/>
  <c r="AB34" i="121"/>
  <c r="AA34" i="121"/>
  <c r="BO30" i="121"/>
  <c r="BN30" i="121"/>
  <c r="BG30" i="121"/>
  <c r="BF30" i="121"/>
  <c r="AY30" i="121"/>
  <c r="Z30" i="121" s="1"/>
  <c r="AX30" i="121"/>
  <c r="AQ30" i="121"/>
  <c r="AP30" i="121"/>
  <c r="AF30" i="121"/>
  <c r="AE30" i="121"/>
  <c r="AD30" i="121"/>
  <c r="AC30" i="121"/>
  <c r="AB30" i="121"/>
  <c r="AA30" i="121"/>
  <c r="BO26" i="121"/>
  <c r="BN26" i="121"/>
  <c r="BG26" i="121"/>
  <c r="BF26" i="121"/>
  <c r="AY26" i="121"/>
  <c r="AX26" i="121"/>
  <c r="AQ26" i="121"/>
  <c r="Z26" i="121" s="1"/>
  <c r="AP26" i="121"/>
  <c r="AF26" i="121"/>
  <c r="AE26" i="121"/>
  <c r="AD26" i="121"/>
  <c r="AC26" i="121"/>
  <c r="AB26" i="121"/>
  <c r="AA26" i="121"/>
  <c r="BO21" i="121"/>
  <c r="BN21" i="121"/>
  <c r="BG21" i="121"/>
  <c r="BF21" i="121"/>
  <c r="AY21" i="121"/>
  <c r="AX21" i="121"/>
  <c r="AQ21" i="121"/>
  <c r="AP21" i="121"/>
  <c r="AF21" i="121"/>
  <c r="AE21" i="121"/>
  <c r="AD21" i="121"/>
  <c r="AC21" i="121"/>
  <c r="AB21" i="121"/>
  <c r="AA21" i="121"/>
  <c r="Z21" i="121"/>
  <c r="BO17" i="121"/>
  <c r="Z17" i="121" s="1"/>
  <c r="BN17" i="121"/>
  <c r="BG17" i="121"/>
  <c r="BF17" i="121"/>
  <c r="AY17" i="121"/>
  <c r="AX17" i="121"/>
  <c r="AQ17" i="121"/>
  <c r="AP17" i="121"/>
  <c r="AF17" i="121"/>
  <c r="AE17" i="121"/>
  <c r="AD17" i="121"/>
  <c r="AC17" i="121"/>
  <c r="AB17" i="121"/>
  <c r="AA17" i="121"/>
  <c r="BO13" i="121"/>
  <c r="Z13" i="121" s="1"/>
  <c r="BN13" i="121"/>
  <c r="BG13" i="121"/>
  <c r="BF13" i="121"/>
  <c r="AY13" i="121"/>
  <c r="AX13" i="121"/>
  <c r="AQ13" i="121"/>
  <c r="AP13" i="121"/>
  <c r="AF13" i="121"/>
  <c r="AE13" i="121"/>
  <c r="AD13" i="121"/>
  <c r="AC13" i="121"/>
  <c r="AB13" i="121"/>
  <c r="AA13" i="121"/>
  <c r="BO9" i="121"/>
  <c r="BN9" i="121"/>
  <c r="BG9" i="121"/>
  <c r="Z9" i="121" s="1"/>
  <c r="BF9" i="121"/>
  <c r="AY9" i="121"/>
  <c r="AX9" i="121"/>
  <c r="AQ9" i="121"/>
  <c r="AP9" i="121"/>
  <c r="AF9" i="121"/>
  <c r="AE9" i="121"/>
  <c r="AD9" i="121"/>
  <c r="AC9" i="121"/>
  <c r="AB9" i="121"/>
  <c r="AA9" i="121"/>
  <c r="BU200" i="120"/>
  <c r="BT200" i="120"/>
  <c r="BS200" i="120"/>
  <c r="BO239" i="120"/>
  <c r="BN239" i="120"/>
  <c r="BG239" i="120"/>
  <c r="BF239" i="120"/>
  <c r="AY239" i="120"/>
  <c r="AX239" i="120"/>
  <c r="AQ239" i="120"/>
  <c r="AP239" i="120"/>
  <c r="AF239" i="120"/>
  <c r="AE239" i="120"/>
  <c r="AD239" i="120"/>
  <c r="AC239" i="120"/>
  <c r="AB239" i="120"/>
  <c r="AA239" i="120"/>
  <c r="Z239" i="120"/>
  <c r="BO235" i="120"/>
  <c r="Z235" i="120" s="1"/>
  <c r="BN235" i="120"/>
  <c r="BG235" i="120"/>
  <c r="BF235" i="120"/>
  <c r="AY235" i="120"/>
  <c r="AX235" i="120"/>
  <c r="AQ235" i="120"/>
  <c r="AP235" i="120"/>
  <c r="AF235" i="120"/>
  <c r="AE235" i="120"/>
  <c r="AD235" i="120"/>
  <c r="AC235" i="120"/>
  <c r="AB235" i="120"/>
  <c r="AA235" i="120"/>
  <c r="BO230" i="120"/>
  <c r="BN230" i="120"/>
  <c r="BG230" i="120"/>
  <c r="BF230" i="120"/>
  <c r="AY230" i="120"/>
  <c r="AX230" i="120"/>
  <c r="AQ230" i="120"/>
  <c r="AP230" i="120"/>
  <c r="AF230" i="120"/>
  <c r="AE230" i="120"/>
  <c r="AD230" i="120"/>
  <c r="AC230" i="120"/>
  <c r="AB230" i="120"/>
  <c r="AA230" i="120"/>
  <c r="Z230" i="120"/>
  <c r="BO226" i="120"/>
  <c r="Z226" i="120" s="1"/>
  <c r="BN226" i="120"/>
  <c r="BG226" i="120"/>
  <c r="BF226" i="120"/>
  <c r="AY226" i="120"/>
  <c r="AX226" i="120"/>
  <c r="AQ226" i="120"/>
  <c r="AP226" i="120"/>
  <c r="AF226" i="120"/>
  <c r="AE226" i="120"/>
  <c r="AD226" i="120"/>
  <c r="AC226" i="120"/>
  <c r="AB226" i="120"/>
  <c r="AA226" i="120"/>
  <c r="BO222" i="120"/>
  <c r="Z222" i="120" s="1"/>
  <c r="BN222" i="120"/>
  <c r="BG222" i="120"/>
  <c r="BF222" i="120"/>
  <c r="AY222" i="120"/>
  <c r="AX222" i="120"/>
  <c r="AQ222" i="120"/>
  <c r="AP222" i="120"/>
  <c r="AF222" i="120"/>
  <c r="AE222" i="120"/>
  <c r="AD222" i="120"/>
  <c r="AC222" i="120"/>
  <c r="AB222" i="120"/>
  <c r="AA222" i="120"/>
  <c r="BO217" i="120"/>
  <c r="BN217" i="120"/>
  <c r="BG217" i="120"/>
  <c r="BF217" i="120"/>
  <c r="AY217" i="120"/>
  <c r="AX217" i="120"/>
  <c r="AQ217" i="120"/>
  <c r="AP217" i="120"/>
  <c r="AF217" i="120"/>
  <c r="AE217" i="120"/>
  <c r="AD217" i="120"/>
  <c r="AC217" i="120"/>
  <c r="AB217" i="120"/>
  <c r="AA217" i="120"/>
  <c r="Z217" i="120"/>
  <c r="BO213" i="120"/>
  <c r="Z213" i="120" s="1"/>
  <c r="BN213" i="120"/>
  <c r="BG213" i="120"/>
  <c r="BF213" i="120"/>
  <c r="AY213" i="120"/>
  <c r="AX213" i="120"/>
  <c r="AQ213" i="120"/>
  <c r="AP213" i="120"/>
  <c r="AF213" i="120"/>
  <c r="AE213" i="120"/>
  <c r="AD213" i="120"/>
  <c r="AC213" i="120"/>
  <c r="AB213" i="120"/>
  <c r="AA213" i="120"/>
  <c r="BO209" i="120"/>
  <c r="Z209" i="120" s="1"/>
  <c r="BN209" i="120"/>
  <c r="BG209" i="120"/>
  <c r="BF209" i="120"/>
  <c r="AY209" i="120"/>
  <c r="AX209" i="120"/>
  <c r="AQ209" i="120"/>
  <c r="AP209" i="120"/>
  <c r="AF209" i="120"/>
  <c r="AE209" i="120"/>
  <c r="AD209" i="120"/>
  <c r="AC209" i="120"/>
  <c r="AB209" i="120"/>
  <c r="AA209" i="120"/>
  <c r="BO205" i="120"/>
  <c r="BN205" i="120"/>
  <c r="BG205" i="120"/>
  <c r="Z205" i="120" s="1"/>
  <c r="BF205" i="120"/>
  <c r="AY205" i="120"/>
  <c r="AX205" i="120"/>
  <c r="AQ205" i="120"/>
  <c r="AP205" i="120"/>
  <c r="AF205" i="120"/>
  <c r="AE205" i="120"/>
  <c r="AD205" i="120"/>
  <c r="AC205" i="120"/>
  <c r="AB205" i="120"/>
  <c r="AA205" i="120"/>
  <c r="BO201" i="120"/>
  <c r="BN201" i="120"/>
  <c r="BG201" i="120"/>
  <c r="Z201" i="120" s="1"/>
  <c r="BF201" i="120"/>
  <c r="AY201" i="120"/>
  <c r="AX201" i="120"/>
  <c r="AQ201" i="120"/>
  <c r="AP201" i="120"/>
  <c r="AF201" i="120"/>
  <c r="AE201" i="120"/>
  <c r="AD201" i="120"/>
  <c r="AC201" i="120"/>
  <c r="AB201" i="120"/>
  <c r="AA201" i="120"/>
  <c r="BO196" i="120"/>
  <c r="BN196" i="120"/>
  <c r="BG196" i="120"/>
  <c r="BF196" i="120"/>
  <c r="AY196" i="120"/>
  <c r="AX196" i="120"/>
  <c r="AQ196" i="120"/>
  <c r="AP196" i="120"/>
  <c r="AF196" i="120"/>
  <c r="AE196" i="120"/>
  <c r="AD196" i="120"/>
  <c r="AC196" i="120"/>
  <c r="AB196" i="120"/>
  <c r="AA196" i="120"/>
  <c r="Z196" i="120"/>
  <c r="BO192" i="120"/>
  <c r="Z192" i="120" s="1"/>
  <c r="BN192" i="120"/>
  <c r="BG192" i="120"/>
  <c r="BF192" i="120"/>
  <c r="AY192" i="120"/>
  <c r="AX192" i="120"/>
  <c r="AQ192" i="120"/>
  <c r="AP192" i="120"/>
  <c r="AF192" i="120"/>
  <c r="AE192" i="120"/>
  <c r="AD192" i="120"/>
  <c r="AC192" i="120"/>
  <c r="AB192" i="120"/>
  <c r="AA192" i="120"/>
  <c r="BO188" i="120"/>
  <c r="Z188" i="120" s="1"/>
  <c r="BN188" i="120"/>
  <c r="BG188" i="120"/>
  <c r="BF188" i="120"/>
  <c r="AY188" i="120"/>
  <c r="AX188" i="120"/>
  <c r="AQ188" i="120"/>
  <c r="AP188" i="120"/>
  <c r="AF188" i="120"/>
  <c r="AE188" i="120"/>
  <c r="AD188" i="120"/>
  <c r="AC188" i="120"/>
  <c r="AB188" i="120"/>
  <c r="AA188" i="120"/>
  <c r="BO184" i="120"/>
  <c r="BN184" i="120"/>
  <c r="BG184" i="120"/>
  <c r="Z184" i="120" s="1"/>
  <c r="BF184" i="120"/>
  <c r="AY184" i="120"/>
  <c r="AX184" i="120"/>
  <c r="AQ184" i="120"/>
  <c r="AP184" i="120"/>
  <c r="AF184" i="120"/>
  <c r="AE184" i="120"/>
  <c r="AD184" i="120"/>
  <c r="AC184" i="120"/>
  <c r="AB184" i="120"/>
  <c r="AA184" i="120"/>
  <c r="BO180" i="120"/>
  <c r="BN180" i="120"/>
  <c r="BG180" i="120"/>
  <c r="Z180" i="120" s="1"/>
  <c r="BF180" i="120"/>
  <c r="AY180" i="120"/>
  <c r="AX180" i="120"/>
  <c r="AQ180" i="120"/>
  <c r="AP180" i="120"/>
  <c r="AF180" i="120"/>
  <c r="AE180" i="120"/>
  <c r="AD180" i="120"/>
  <c r="AC180" i="120"/>
  <c r="AB180" i="120"/>
  <c r="AA180" i="120"/>
  <c r="BO176" i="120"/>
  <c r="BN176" i="120"/>
  <c r="BG176" i="120"/>
  <c r="BF176" i="120"/>
  <c r="AY176" i="120"/>
  <c r="Z176" i="120" s="1"/>
  <c r="AX176" i="120"/>
  <c r="AQ176" i="120"/>
  <c r="AP176" i="120"/>
  <c r="AF176" i="120"/>
  <c r="AE176" i="120"/>
  <c r="AD176" i="120"/>
  <c r="AC176" i="120"/>
  <c r="AB176" i="120"/>
  <c r="AA176" i="120"/>
  <c r="BO172" i="120"/>
  <c r="BN172" i="120"/>
  <c r="BG172" i="120"/>
  <c r="BF172" i="120"/>
  <c r="AY172" i="120"/>
  <c r="Z172" i="120" s="1"/>
  <c r="AX172" i="120"/>
  <c r="AQ172" i="120"/>
  <c r="AP172" i="120"/>
  <c r="AF172" i="120"/>
  <c r="AE172" i="120"/>
  <c r="AD172" i="120"/>
  <c r="AC172" i="120"/>
  <c r="AB172" i="120"/>
  <c r="AA172" i="120"/>
  <c r="BO168" i="120"/>
  <c r="BN168" i="120"/>
  <c r="BG168" i="120"/>
  <c r="BF168" i="120"/>
  <c r="AY168" i="120"/>
  <c r="AX168" i="120"/>
  <c r="AQ168" i="120"/>
  <c r="Z168" i="120" s="1"/>
  <c r="AP168" i="120"/>
  <c r="AF168" i="120"/>
  <c r="AE168" i="120"/>
  <c r="AD168" i="120"/>
  <c r="AC168" i="120"/>
  <c r="AB168" i="120"/>
  <c r="AA168" i="120"/>
  <c r="BO164" i="120"/>
  <c r="BN164" i="120"/>
  <c r="BG164" i="120"/>
  <c r="BF164" i="120"/>
  <c r="AY164" i="120"/>
  <c r="AX164" i="120"/>
  <c r="AQ164" i="120"/>
  <c r="Z164" i="120" s="1"/>
  <c r="AP164" i="120"/>
  <c r="AF164" i="120"/>
  <c r="AE164" i="120"/>
  <c r="AD164" i="120"/>
  <c r="AC164" i="120"/>
  <c r="AB164" i="120"/>
  <c r="AA164" i="120"/>
  <c r="BO160" i="120"/>
  <c r="BN160" i="120"/>
  <c r="BG160" i="120"/>
  <c r="BF160" i="120"/>
  <c r="AY160" i="120"/>
  <c r="AX160" i="120"/>
  <c r="AQ160" i="120"/>
  <c r="Z160" i="120" s="1"/>
  <c r="AP160" i="120"/>
  <c r="AF160" i="120"/>
  <c r="AE160" i="120"/>
  <c r="AD160" i="120"/>
  <c r="AC160" i="120"/>
  <c r="AB160" i="120"/>
  <c r="AA160" i="120"/>
  <c r="BO156" i="120"/>
  <c r="BN156" i="120"/>
  <c r="BG156" i="120"/>
  <c r="BF156" i="120"/>
  <c r="AY156" i="120"/>
  <c r="AX156" i="120"/>
  <c r="AQ156" i="120"/>
  <c r="Z156" i="120" s="1"/>
  <c r="AP156" i="120"/>
  <c r="AF156" i="120"/>
  <c r="AE156" i="120"/>
  <c r="AD156" i="120"/>
  <c r="AC156" i="120"/>
  <c r="AB156" i="120"/>
  <c r="AA156" i="120"/>
  <c r="BO152" i="120"/>
  <c r="BN152" i="120"/>
  <c r="BG152" i="120"/>
  <c r="BF152" i="120"/>
  <c r="AY152" i="120"/>
  <c r="AX152" i="120"/>
  <c r="AQ152" i="120"/>
  <c r="Z152" i="120" s="1"/>
  <c r="AP152" i="120"/>
  <c r="AF152" i="120"/>
  <c r="AE152" i="120"/>
  <c r="AD152" i="120"/>
  <c r="AC152" i="120"/>
  <c r="AB152" i="120"/>
  <c r="AA152" i="120"/>
  <c r="BO148" i="120"/>
  <c r="BN148" i="120"/>
  <c r="BG148" i="120"/>
  <c r="BF148" i="120"/>
  <c r="AY148" i="120"/>
  <c r="AX148" i="120"/>
  <c r="AQ148" i="120"/>
  <c r="Z148" i="120" s="1"/>
  <c r="AP148" i="120"/>
  <c r="AF148" i="120"/>
  <c r="AE148" i="120"/>
  <c r="AD148" i="120"/>
  <c r="AC148" i="120"/>
  <c r="AB148" i="120"/>
  <c r="AA148" i="120"/>
  <c r="BO144" i="120"/>
  <c r="BN144" i="120"/>
  <c r="BG144" i="120"/>
  <c r="BF144" i="120"/>
  <c r="AY144" i="120"/>
  <c r="AX144" i="120"/>
  <c r="AQ144" i="120"/>
  <c r="Z144" i="120" s="1"/>
  <c r="AP144" i="120"/>
  <c r="AF144" i="120"/>
  <c r="AE144" i="120"/>
  <c r="AD144" i="120"/>
  <c r="AC144" i="120"/>
  <c r="AB144" i="120"/>
  <c r="AA144" i="120"/>
  <c r="BO140" i="120"/>
  <c r="BN140" i="120"/>
  <c r="BG140" i="120"/>
  <c r="BF140" i="120"/>
  <c r="AY140" i="120"/>
  <c r="AX140" i="120"/>
  <c r="AQ140" i="120"/>
  <c r="Z140" i="120" s="1"/>
  <c r="AP140" i="120"/>
  <c r="AF140" i="120"/>
  <c r="AE140" i="120"/>
  <c r="AD140" i="120"/>
  <c r="AC140" i="120"/>
  <c r="AB140" i="120"/>
  <c r="AA140" i="120"/>
  <c r="BO136" i="120"/>
  <c r="BN136" i="120"/>
  <c r="BG136" i="120"/>
  <c r="BF136" i="120"/>
  <c r="AY136" i="120"/>
  <c r="AX136" i="120"/>
  <c r="AQ136" i="120"/>
  <c r="AP136" i="120"/>
  <c r="AF136" i="120"/>
  <c r="AE136" i="120"/>
  <c r="AD136" i="120"/>
  <c r="AC136" i="120"/>
  <c r="AB136" i="120"/>
  <c r="AA136" i="120"/>
  <c r="Z136" i="120"/>
  <c r="BO131" i="120"/>
  <c r="BN131" i="120"/>
  <c r="BG131" i="120"/>
  <c r="BF131" i="120"/>
  <c r="AY131" i="120"/>
  <c r="AX131" i="120"/>
  <c r="AQ131" i="120"/>
  <c r="AP131" i="120"/>
  <c r="AF131" i="120"/>
  <c r="AE131" i="120"/>
  <c r="AD131" i="120"/>
  <c r="AC131" i="120"/>
  <c r="AB131" i="120"/>
  <c r="AA131" i="120"/>
  <c r="Z131" i="120"/>
  <c r="BO127" i="120"/>
  <c r="Z127" i="120" s="1"/>
  <c r="BN127" i="120"/>
  <c r="BG127" i="120"/>
  <c r="BF127" i="120"/>
  <c r="AY127" i="120"/>
  <c r="AX127" i="120"/>
  <c r="AQ127" i="120"/>
  <c r="AP127" i="120"/>
  <c r="AF127" i="120"/>
  <c r="AE127" i="120"/>
  <c r="AD127" i="120"/>
  <c r="AC127" i="120"/>
  <c r="AB127" i="120"/>
  <c r="AA127" i="120"/>
  <c r="BO123" i="120"/>
  <c r="Z123" i="120" s="1"/>
  <c r="BN123" i="120"/>
  <c r="BG123" i="120"/>
  <c r="BF123" i="120"/>
  <c r="AY123" i="120"/>
  <c r="AX123" i="120"/>
  <c r="AQ123" i="120"/>
  <c r="AP123" i="120"/>
  <c r="AF123" i="120"/>
  <c r="AE123" i="120"/>
  <c r="AD123" i="120"/>
  <c r="AC123" i="120"/>
  <c r="AB123" i="120"/>
  <c r="AA123" i="120"/>
  <c r="BO119" i="120"/>
  <c r="BN119" i="120"/>
  <c r="BG119" i="120"/>
  <c r="Z119" i="120" s="1"/>
  <c r="BF119" i="120"/>
  <c r="AY119" i="120"/>
  <c r="AX119" i="120"/>
  <c r="AQ119" i="120"/>
  <c r="AP119" i="120"/>
  <c r="AF119" i="120"/>
  <c r="AE119" i="120"/>
  <c r="AD119" i="120"/>
  <c r="AC119" i="120"/>
  <c r="AB119" i="120"/>
  <c r="AA119" i="120"/>
  <c r="BO115" i="120"/>
  <c r="BN115" i="120"/>
  <c r="BG115" i="120"/>
  <c r="Z115" i="120" s="1"/>
  <c r="BF115" i="120"/>
  <c r="AY115" i="120"/>
  <c r="AX115" i="120"/>
  <c r="AQ115" i="120"/>
  <c r="AP115" i="120"/>
  <c r="AF115" i="120"/>
  <c r="AE115" i="120"/>
  <c r="AD115" i="120"/>
  <c r="AC115" i="120"/>
  <c r="AB115" i="120"/>
  <c r="AA115" i="120"/>
  <c r="BO111" i="120"/>
  <c r="BN111" i="120"/>
  <c r="BG111" i="120"/>
  <c r="BF111" i="120"/>
  <c r="AY111" i="120"/>
  <c r="Z111" i="120" s="1"/>
  <c r="AX111" i="120"/>
  <c r="AQ111" i="120"/>
  <c r="AP111" i="120"/>
  <c r="AF111" i="120"/>
  <c r="AE111" i="120"/>
  <c r="AD111" i="120"/>
  <c r="AC111" i="120"/>
  <c r="AB111" i="120"/>
  <c r="AA111" i="120"/>
  <c r="BO107" i="120"/>
  <c r="BN107" i="120"/>
  <c r="BG107" i="120"/>
  <c r="BF107" i="120"/>
  <c r="AY107" i="120"/>
  <c r="Z107" i="120" s="1"/>
  <c r="AX107" i="120"/>
  <c r="AQ107" i="120"/>
  <c r="AP107" i="120"/>
  <c r="AF107" i="120"/>
  <c r="AE107" i="120"/>
  <c r="AD107" i="120"/>
  <c r="AC107" i="120"/>
  <c r="AB107" i="120"/>
  <c r="AA107" i="120"/>
  <c r="BO103" i="120"/>
  <c r="BN103" i="120"/>
  <c r="BG103" i="120"/>
  <c r="BF103" i="120"/>
  <c r="AY103" i="120"/>
  <c r="AX103" i="120"/>
  <c r="AQ103" i="120"/>
  <c r="Z103" i="120" s="1"/>
  <c r="AP103" i="120"/>
  <c r="AF103" i="120"/>
  <c r="AE103" i="120"/>
  <c r="AD103" i="120"/>
  <c r="AC103" i="120"/>
  <c r="AB103" i="120"/>
  <c r="AA103" i="120"/>
  <c r="BO99" i="120"/>
  <c r="BN99" i="120"/>
  <c r="BG99" i="120"/>
  <c r="BF99" i="120"/>
  <c r="AY99" i="120"/>
  <c r="AX99" i="120"/>
  <c r="AQ99" i="120"/>
  <c r="Z99" i="120" s="1"/>
  <c r="AP99" i="120"/>
  <c r="AF99" i="120"/>
  <c r="AE99" i="120"/>
  <c r="AD99" i="120"/>
  <c r="AC99" i="120"/>
  <c r="AB99" i="120"/>
  <c r="AA99" i="120"/>
  <c r="BO94" i="120"/>
  <c r="BN94" i="120"/>
  <c r="BG94" i="120"/>
  <c r="BF94" i="120"/>
  <c r="AY94" i="120"/>
  <c r="AX94" i="120"/>
  <c r="AQ94" i="120"/>
  <c r="AP94" i="120"/>
  <c r="AF94" i="120"/>
  <c r="AE94" i="120"/>
  <c r="AD94" i="120"/>
  <c r="AC94" i="120"/>
  <c r="AB94" i="120"/>
  <c r="AA94" i="120"/>
  <c r="Z94" i="120"/>
  <c r="BO90" i="120"/>
  <c r="BN90" i="120"/>
  <c r="BG90" i="120"/>
  <c r="BF90" i="120"/>
  <c r="AY90" i="120"/>
  <c r="AX90" i="120"/>
  <c r="AQ90" i="120"/>
  <c r="AP90" i="120"/>
  <c r="AF90" i="120"/>
  <c r="AE90" i="120"/>
  <c r="AD90" i="120"/>
  <c r="AC90" i="120"/>
  <c r="AB90" i="120"/>
  <c r="AA90" i="120"/>
  <c r="Z90" i="120"/>
  <c r="BO86" i="120"/>
  <c r="BN86" i="120"/>
  <c r="BG86" i="120"/>
  <c r="BF86" i="120"/>
  <c r="AY86" i="120"/>
  <c r="AX86" i="120"/>
  <c r="AQ86" i="120"/>
  <c r="AP86" i="120"/>
  <c r="AF86" i="120"/>
  <c r="AE86" i="120"/>
  <c r="AD86" i="120"/>
  <c r="AC86" i="120"/>
  <c r="AB86" i="120"/>
  <c r="AA86" i="120"/>
  <c r="Z86" i="120"/>
  <c r="BO82" i="120"/>
  <c r="BN82" i="120"/>
  <c r="BG82" i="120"/>
  <c r="BF82" i="120"/>
  <c r="AY82" i="120"/>
  <c r="AX82" i="120"/>
  <c r="AQ82" i="120"/>
  <c r="AP82" i="120"/>
  <c r="AF82" i="120"/>
  <c r="AE82" i="120"/>
  <c r="AD82" i="120"/>
  <c r="AC82" i="120"/>
  <c r="AB82" i="120"/>
  <c r="AA82" i="120"/>
  <c r="Z82" i="120"/>
  <c r="BO78" i="120"/>
  <c r="BN78" i="120"/>
  <c r="BG78" i="120"/>
  <c r="BF78" i="120"/>
  <c r="AY78" i="120"/>
  <c r="AX78" i="120"/>
  <c r="AQ78" i="120"/>
  <c r="AP78" i="120"/>
  <c r="AF78" i="120"/>
  <c r="AE78" i="120"/>
  <c r="AD78" i="120"/>
  <c r="AC78" i="120"/>
  <c r="AB78" i="120"/>
  <c r="AA78" i="120"/>
  <c r="Z78" i="120"/>
  <c r="BO74" i="120"/>
  <c r="BN74" i="120"/>
  <c r="BG74" i="120"/>
  <c r="BF74" i="120"/>
  <c r="AY74" i="120"/>
  <c r="AX74" i="120"/>
  <c r="AQ74" i="120"/>
  <c r="AP74" i="120"/>
  <c r="AF74" i="120"/>
  <c r="AE74" i="120"/>
  <c r="AD74" i="120"/>
  <c r="AC74" i="120"/>
  <c r="AB74" i="120"/>
  <c r="AA74" i="120"/>
  <c r="Z74" i="120"/>
  <c r="BO69" i="120"/>
  <c r="Z69" i="120" s="1"/>
  <c r="BN69" i="120"/>
  <c r="BG69" i="120"/>
  <c r="BF69" i="120"/>
  <c r="AY69" i="120"/>
  <c r="AX69" i="120"/>
  <c r="AQ69" i="120"/>
  <c r="AP69" i="120"/>
  <c r="AF69" i="120"/>
  <c r="AE69" i="120"/>
  <c r="AD69" i="120"/>
  <c r="AC69" i="120"/>
  <c r="AB69" i="120"/>
  <c r="AA69" i="120"/>
  <c r="BO65" i="120"/>
  <c r="Z65" i="120" s="1"/>
  <c r="BN65" i="120"/>
  <c r="BG65" i="120"/>
  <c r="BF65" i="120"/>
  <c r="AY65" i="120"/>
  <c r="AX65" i="120"/>
  <c r="AQ65" i="120"/>
  <c r="AP65" i="120"/>
  <c r="AF65" i="120"/>
  <c r="AE65" i="120"/>
  <c r="AD65" i="120"/>
  <c r="AC65" i="120"/>
  <c r="AB65" i="120"/>
  <c r="AA65" i="120"/>
  <c r="BO61" i="120"/>
  <c r="BN61" i="120"/>
  <c r="BG61" i="120"/>
  <c r="BF61" i="120"/>
  <c r="AY61" i="120"/>
  <c r="AX61" i="120"/>
  <c r="AQ61" i="120"/>
  <c r="AP61" i="120"/>
  <c r="AF61" i="120"/>
  <c r="AE61" i="120"/>
  <c r="AD61" i="120"/>
  <c r="AC61" i="120"/>
  <c r="AB61" i="120"/>
  <c r="AA61" i="120"/>
  <c r="BO57" i="120"/>
  <c r="BN57" i="120"/>
  <c r="BG57" i="120"/>
  <c r="BF57" i="120"/>
  <c r="AY57" i="120"/>
  <c r="AX57" i="120"/>
  <c r="AQ57" i="120"/>
  <c r="AP57" i="120"/>
  <c r="AF57" i="120"/>
  <c r="AE57" i="120"/>
  <c r="AD57" i="120"/>
  <c r="AC57" i="120"/>
  <c r="AB57" i="120"/>
  <c r="AA57" i="120"/>
  <c r="BO53" i="120"/>
  <c r="BN53" i="120"/>
  <c r="BG53" i="120"/>
  <c r="BF53" i="120"/>
  <c r="AY53" i="120"/>
  <c r="AX53" i="120"/>
  <c r="AQ53" i="120"/>
  <c r="AP53" i="120"/>
  <c r="AF53" i="120"/>
  <c r="AE53" i="120"/>
  <c r="AD53" i="120"/>
  <c r="AC53" i="120"/>
  <c r="AB53" i="120"/>
  <c r="AA53" i="120"/>
  <c r="BO49" i="120"/>
  <c r="BN49" i="120"/>
  <c r="BG49" i="120"/>
  <c r="BF49" i="120"/>
  <c r="AY49" i="120"/>
  <c r="AX49" i="120"/>
  <c r="AQ49" i="120"/>
  <c r="AP49" i="120"/>
  <c r="AF49" i="120"/>
  <c r="AE49" i="120"/>
  <c r="AD49" i="120"/>
  <c r="AC49" i="120"/>
  <c r="AB49" i="120"/>
  <c r="AA49" i="120"/>
  <c r="BO45" i="120"/>
  <c r="BN45" i="120"/>
  <c r="BG45" i="120"/>
  <c r="BF45" i="120"/>
  <c r="AY45" i="120"/>
  <c r="AX45" i="120"/>
  <c r="AQ45" i="120"/>
  <c r="AP45" i="120"/>
  <c r="AF45" i="120"/>
  <c r="AE45" i="120"/>
  <c r="AD45" i="120"/>
  <c r="AC45" i="120"/>
  <c r="AB45" i="120"/>
  <c r="AA45" i="120"/>
  <c r="BO41" i="120"/>
  <c r="BN41" i="120"/>
  <c r="BG41" i="120"/>
  <c r="BF41" i="120"/>
  <c r="AY41" i="120"/>
  <c r="AX41" i="120"/>
  <c r="AQ41" i="120"/>
  <c r="Z41" i="120" s="1"/>
  <c r="AP41" i="120"/>
  <c r="AF41" i="120"/>
  <c r="AE41" i="120"/>
  <c r="AD41" i="120"/>
  <c r="AC41" i="120"/>
  <c r="AB41" i="120"/>
  <c r="AA41" i="120"/>
  <c r="BO37" i="120"/>
  <c r="BN37" i="120"/>
  <c r="BG37" i="120"/>
  <c r="BF37" i="120"/>
  <c r="AY37" i="120"/>
  <c r="AX37" i="120"/>
  <c r="AQ37" i="120"/>
  <c r="Z37" i="120" s="1"/>
  <c r="AP37" i="120"/>
  <c r="AF37" i="120"/>
  <c r="AE37" i="120"/>
  <c r="AD37" i="120"/>
  <c r="AC37" i="120"/>
  <c r="AB37" i="120"/>
  <c r="AA37" i="120"/>
  <c r="BO33" i="120"/>
  <c r="BN33" i="120"/>
  <c r="BG33" i="120"/>
  <c r="BF33" i="120"/>
  <c r="AY33" i="120"/>
  <c r="AX33" i="120"/>
  <c r="AQ33" i="120"/>
  <c r="AP33" i="120"/>
  <c r="AF33" i="120"/>
  <c r="AE33" i="120"/>
  <c r="AD33" i="120"/>
  <c r="AC33" i="120"/>
  <c r="AB33" i="120"/>
  <c r="AA33" i="120"/>
  <c r="BO29" i="120"/>
  <c r="BN29" i="120"/>
  <c r="BG29" i="120"/>
  <c r="BF29" i="120"/>
  <c r="AY29" i="120"/>
  <c r="AX29" i="120"/>
  <c r="AQ29" i="120"/>
  <c r="AP29" i="120"/>
  <c r="AF29" i="120"/>
  <c r="AE29" i="120"/>
  <c r="AD29" i="120"/>
  <c r="AC29" i="120"/>
  <c r="AB29" i="120"/>
  <c r="AA29" i="120"/>
  <c r="BO25" i="120"/>
  <c r="BN25" i="120"/>
  <c r="BG25" i="120"/>
  <c r="BF25" i="120"/>
  <c r="AY25" i="120"/>
  <c r="AX25" i="120"/>
  <c r="AQ25" i="120"/>
  <c r="AP25" i="120"/>
  <c r="AF25" i="120"/>
  <c r="AE25" i="120"/>
  <c r="AD25" i="120"/>
  <c r="AC25" i="120"/>
  <c r="AB25" i="120"/>
  <c r="AA25" i="120"/>
  <c r="BO21" i="120"/>
  <c r="BN21" i="120"/>
  <c r="BG21" i="120"/>
  <c r="BF21" i="120"/>
  <c r="AY21" i="120"/>
  <c r="AX21" i="120"/>
  <c r="AQ21" i="120"/>
  <c r="Z21" i="120" s="1"/>
  <c r="AP21" i="120"/>
  <c r="AF21" i="120"/>
  <c r="AE21" i="120"/>
  <c r="AD21" i="120"/>
  <c r="AC21" i="120"/>
  <c r="AB21" i="120"/>
  <c r="AA21" i="120"/>
  <c r="BO17" i="120"/>
  <c r="BN17" i="120"/>
  <c r="BG17" i="120"/>
  <c r="BF17" i="120"/>
  <c r="AY17" i="120"/>
  <c r="AX17" i="120"/>
  <c r="AQ17" i="120"/>
  <c r="Z17" i="120" s="1"/>
  <c r="AP17" i="120"/>
  <c r="AF17" i="120"/>
  <c r="AE17" i="120"/>
  <c r="AD17" i="120"/>
  <c r="AC17" i="120"/>
  <c r="AB17" i="120"/>
  <c r="AA17" i="120"/>
  <c r="BO13" i="120"/>
  <c r="BN13" i="120"/>
  <c r="BG13" i="120"/>
  <c r="BF13" i="120"/>
  <c r="AY13" i="120"/>
  <c r="AX13" i="120"/>
  <c r="AQ13" i="120"/>
  <c r="Z13" i="120" s="1"/>
  <c r="AP13" i="120"/>
  <c r="AF13" i="120"/>
  <c r="AE13" i="120"/>
  <c r="AD13" i="120"/>
  <c r="AC13" i="120"/>
  <c r="AB13" i="120"/>
  <c r="AA13" i="120"/>
  <c r="BO9" i="120"/>
  <c r="BN9" i="120"/>
  <c r="BG9" i="120"/>
  <c r="BF9" i="120"/>
  <c r="AY9" i="120"/>
  <c r="AX9" i="120"/>
  <c r="AQ9" i="120"/>
  <c r="Z9" i="120" s="1"/>
  <c r="AP9" i="120"/>
  <c r="AF9" i="120"/>
  <c r="AE9" i="120"/>
  <c r="AD9" i="120"/>
  <c r="AC9" i="120"/>
  <c r="AB9" i="120"/>
  <c r="AA9" i="120"/>
  <c r="BO21" i="119"/>
  <c r="BG21" i="119"/>
  <c r="AY21" i="119"/>
  <c r="AQ21" i="119"/>
  <c r="BO74" i="119"/>
  <c r="BN74" i="119"/>
  <c r="BG74" i="119"/>
  <c r="BF74" i="119"/>
  <c r="AY74" i="119"/>
  <c r="AX74" i="119"/>
  <c r="AQ74" i="119"/>
  <c r="AP74" i="119"/>
  <c r="AF74" i="119"/>
  <c r="AE74" i="119"/>
  <c r="AD74" i="119"/>
  <c r="AC74" i="119"/>
  <c r="AB74" i="119"/>
  <c r="AA74" i="119"/>
  <c r="Z74" i="119"/>
  <c r="BO70" i="119"/>
  <c r="Z70" i="119" s="1"/>
  <c r="BN70" i="119"/>
  <c r="BG70" i="119"/>
  <c r="BF70" i="119"/>
  <c r="AY70" i="119"/>
  <c r="AX70" i="119"/>
  <c r="AQ70" i="119"/>
  <c r="AP70" i="119"/>
  <c r="AF70" i="119"/>
  <c r="AE70" i="119"/>
  <c r="AD70" i="119"/>
  <c r="AC70" i="119"/>
  <c r="AB70" i="119"/>
  <c r="AA70" i="119"/>
  <c r="BO66" i="119"/>
  <c r="Z66" i="119" s="1"/>
  <c r="BN66" i="119"/>
  <c r="BG66" i="119"/>
  <c r="BF66" i="119"/>
  <c r="AY66" i="119"/>
  <c r="AX66" i="119"/>
  <c r="AQ66" i="119"/>
  <c r="AP66" i="119"/>
  <c r="AF66" i="119"/>
  <c r="AE66" i="119"/>
  <c r="AD66" i="119"/>
  <c r="AC66" i="119"/>
  <c r="AB66" i="119"/>
  <c r="AA66" i="119"/>
  <c r="BO62" i="119"/>
  <c r="BN62" i="119"/>
  <c r="BG62" i="119"/>
  <c r="Z62" i="119" s="1"/>
  <c r="BF62" i="119"/>
  <c r="AY62" i="119"/>
  <c r="AX62" i="119"/>
  <c r="AQ62" i="119"/>
  <c r="AP62" i="119"/>
  <c r="AF62" i="119"/>
  <c r="AE62" i="119"/>
  <c r="AD62" i="119"/>
  <c r="AC62" i="119"/>
  <c r="AB62" i="119"/>
  <c r="AA62" i="119"/>
  <c r="BO58" i="119"/>
  <c r="BN58" i="119"/>
  <c r="BG58" i="119"/>
  <c r="Z58" i="119" s="1"/>
  <c r="BF58" i="119"/>
  <c r="AY58" i="119"/>
  <c r="AX58" i="119"/>
  <c r="AQ58" i="119"/>
  <c r="AP58" i="119"/>
  <c r="AF58" i="119"/>
  <c r="AE58" i="119"/>
  <c r="AD58" i="119"/>
  <c r="AC58" i="119"/>
  <c r="AB58" i="119"/>
  <c r="AA58" i="119"/>
  <c r="BO54" i="119"/>
  <c r="BN54" i="119"/>
  <c r="BG54" i="119"/>
  <c r="BF54" i="119"/>
  <c r="AY54" i="119"/>
  <c r="Z54" i="119" s="1"/>
  <c r="AX54" i="119"/>
  <c r="AQ54" i="119"/>
  <c r="AP54" i="119"/>
  <c r="AF54" i="119"/>
  <c r="AE54" i="119"/>
  <c r="AD54" i="119"/>
  <c r="AC54" i="119"/>
  <c r="AB54" i="119"/>
  <c r="AA54" i="119"/>
  <c r="BO50" i="119"/>
  <c r="BN50" i="119"/>
  <c r="BG50" i="119"/>
  <c r="BF50" i="119"/>
  <c r="AY50" i="119"/>
  <c r="Z50" i="119" s="1"/>
  <c r="AX50" i="119"/>
  <c r="AQ50" i="119"/>
  <c r="AP50" i="119"/>
  <c r="AF50" i="119"/>
  <c r="AE50" i="119"/>
  <c r="AD50" i="119"/>
  <c r="AC50" i="119"/>
  <c r="AB50" i="119"/>
  <c r="AA50" i="119"/>
  <c r="BO46" i="119"/>
  <c r="BN46" i="119"/>
  <c r="BG46" i="119"/>
  <c r="BF46" i="119"/>
  <c r="AY46" i="119"/>
  <c r="AX46" i="119"/>
  <c r="AQ46" i="119"/>
  <c r="Z46" i="119" s="1"/>
  <c r="AP46" i="119"/>
  <c r="AF46" i="119"/>
  <c r="AE46" i="119"/>
  <c r="AD46" i="119"/>
  <c r="AC46" i="119"/>
  <c r="AB46" i="119"/>
  <c r="AA46" i="119"/>
  <c r="BO42" i="119"/>
  <c r="BN42" i="119"/>
  <c r="BG42" i="119"/>
  <c r="BF42" i="119"/>
  <c r="AY42" i="119"/>
  <c r="AX42" i="119"/>
  <c r="AQ42" i="119"/>
  <c r="Z42" i="119" s="1"/>
  <c r="AP42" i="119"/>
  <c r="AF42" i="119"/>
  <c r="AE42" i="119"/>
  <c r="AD42" i="119"/>
  <c r="AC42" i="119"/>
  <c r="AB42" i="119"/>
  <c r="AA42" i="119"/>
  <c r="BO38" i="119"/>
  <c r="BN38" i="119"/>
  <c r="BG38" i="119"/>
  <c r="BF38" i="119"/>
  <c r="AY38" i="119"/>
  <c r="AX38" i="119"/>
  <c r="AQ38" i="119"/>
  <c r="Z38" i="119" s="1"/>
  <c r="AP38" i="119"/>
  <c r="AF38" i="119"/>
  <c r="AE38" i="119"/>
  <c r="AD38" i="119"/>
  <c r="AC38" i="119"/>
  <c r="AB38" i="119"/>
  <c r="AA38" i="119"/>
  <c r="BO34" i="119"/>
  <c r="BN34" i="119"/>
  <c r="BG34" i="119"/>
  <c r="BF34" i="119"/>
  <c r="AY34" i="119"/>
  <c r="AX34" i="119"/>
  <c r="AQ34" i="119"/>
  <c r="Z34" i="119" s="1"/>
  <c r="AP34" i="119"/>
  <c r="AF34" i="119"/>
  <c r="AE34" i="119"/>
  <c r="AD34" i="119"/>
  <c r="AC34" i="119"/>
  <c r="AB34" i="119"/>
  <c r="AA34" i="119"/>
  <c r="BO30" i="119"/>
  <c r="BN30" i="119"/>
  <c r="BG30" i="119"/>
  <c r="BF30" i="119"/>
  <c r="AY30" i="119"/>
  <c r="AX30" i="119"/>
  <c r="AQ30" i="119"/>
  <c r="Z30" i="119" s="1"/>
  <c r="AP30" i="119"/>
  <c r="AF30" i="119"/>
  <c r="AE30" i="119"/>
  <c r="AD30" i="119"/>
  <c r="AC30" i="119"/>
  <c r="AB30" i="119"/>
  <c r="AA30" i="119"/>
  <c r="BO26" i="119"/>
  <c r="BN26" i="119"/>
  <c r="BG26" i="119"/>
  <c r="BF26" i="119"/>
  <c r="AY26" i="119"/>
  <c r="AX26" i="119"/>
  <c r="AQ26" i="119"/>
  <c r="Z26" i="119" s="1"/>
  <c r="AP26" i="119"/>
  <c r="AF26" i="119"/>
  <c r="AE26" i="119"/>
  <c r="AD26" i="119"/>
  <c r="AC26" i="119"/>
  <c r="AB26" i="119"/>
  <c r="AA26" i="119"/>
  <c r="BO22" i="119"/>
  <c r="BN22" i="119"/>
  <c r="BG22" i="119"/>
  <c r="BF22" i="119"/>
  <c r="AY22" i="119"/>
  <c r="AX22" i="119"/>
  <c r="AQ22" i="119"/>
  <c r="Z22" i="119" s="1"/>
  <c r="AP22" i="119"/>
  <c r="AF22" i="119"/>
  <c r="AE22" i="119"/>
  <c r="AD22" i="119"/>
  <c r="AC22" i="119"/>
  <c r="AB22" i="119"/>
  <c r="AA22" i="119"/>
  <c r="BO9" i="117"/>
  <c r="BN9" i="117"/>
  <c r="BG9" i="117"/>
  <c r="BF9" i="117"/>
  <c r="AY9" i="117"/>
  <c r="AX9" i="117"/>
  <c r="AQ9" i="117"/>
  <c r="AP9" i="117"/>
  <c r="AF9" i="117"/>
  <c r="AE9" i="117"/>
  <c r="AD9" i="117"/>
  <c r="AC9" i="117"/>
  <c r="AB9" i="117"/>
  <c r="AA9" i="117"/>
  <c r="Z9" i="117"/>
  <c r="AQ167" i="119"/>
  <c r="BO217" i="119"/>
  <c r="BN217" i="119"/>
  <c r="BG217" i="119"/>
  <c r="BF217" i="119"/>
  <c r="AY217" i="119"/>
  <c r="AX217" i="119"/>
  <c r="AQ217" i="119"/>
  <c r="AP217" i="119"/>
  <c r="AF217" i="119"/>
  <c r="AE217" i="119"/>
  <c r="AD217" i="119"/>
  <c r="AC217" i="119"/>
  <c r="AB217" i="119"/>
  <c r="AA217" i="119"/>
  <c r="Z217" i="119"/>
  <c r="BO213" i="119"/>
  <c r="Z213" i="119" s="1"/>
  <c r="BN213" i="119"/>
  <c r="BG213" i="119"/>
  <c r="BF213" i="119"/>
  <c r="AY213" i="119"/>
  <c r="AX213" i="119"/>
  <c r="AQ213" i="119"/>
  <c r="AP213" i="119"/>
  <c r="AF213" i="119"/>
  <c r="AE213" i="119"/>
  <c r="AD213" i="119"/>
  <c r="AC213" i="119"/>
  <c r="AB213" i="119"/>
  <c r="AA213" i="119"/>
  <c r="BO209" i="119"/>
  <c r="Z209" i="119" s="1"/>
  <c r="BN209" i="119"/>
  <c r="BG209" i="119"/>
  <c r="BF209" i="119"/>
  <c r="AY209" i="119"/>
  <c r="AX209" i="119"/>
  <c r="AQ209" i="119"/>
  <c r="AP209" i="119"/>
  <c r="AF209" i="119"/>
  <c r="AE209" i="119"/>
  <c r="AD209" i="119"/>
  <c r="AC209" i="119"/>
  <c r="AB209" i="119"/>
  <c r="AA209" i="119"/>
  <c r="BO205" i="119"/>
  <c r="BN205" i="119"/>
  <c r="BG205" i="119"/>
  <c r="Z205" i="119" s="1"/>
  <c r="BF205" i="119"/>
  <c r="AY205" i="119"/>
  <c r="AX205" i="119"/>
  <c r="AQ205" i="119"/>
  <c r="AP205" i="119"/>
  <c r="AF205" i="119"/>
  <c r="AE205" i="119"/>
  <c r="AD205" i="119"/>
  <c r="AC205" i="119"/>
  <c r="AB205" i="119"/>
  <c r="AA205" i="119"/>
  <c r="BO201" i="119"/>
  <c r="BN201" i="119"/>
  <c r="BG201" i="119"/>
  <c r="Z201" i="119" s="1"/>
  <c r="BF201" i="119"/>
  <c r="AY201" i="119"/>
  <c r="AX201" i="119"/>
  <c r="AQ201" i="119"/>
  <c r="AP201" i="119"/>
  <c r="AF201" i="119"/>
  <c r="AE201" i="119"/>
  <c r="AD201" i="119"/>
  <c r="AC201" i="119"/>
  <c r="AB201" i="119"/>
  <c r="AA201" i="119"/>
  <c r="BO197" i="119"/>
  <c r="BN197" i="119"/>
  <c r="BG197" i="119"/>
  <c r="BF197" i="119"/>
  <c r="AY197" i="119"/>
  <c r="Z197" i="119" s="1"/>
  <c r="AX197" i="119"/>
  <c r="AQ197" i="119"/>
  <c r="AP197" i="119"/>
  <c r="AF197" i="119"/>
  <c r="AE197" i="119"/>
  <c r="AD197" i="119"/>
  <c r="AC197" i="119"/>
  <c r="AB197" i="119"/>
  <c r="AA197" i="119"/>
  <c r="BO193" i="119"/>
  <c r="BN193" i="119"/>
  <c r="BG193" i="119"/>
  <c r="BF193" i="119"/>
  <c r="AY193" i="119"/>
  <c r="Z193" i="119" s="1"/>
  <c r="AX193" i="119"/>
  <c r="AQ193" i="119"/>
  <c r="AP193" i="119"/>
  <c r="AF193" i="119"/>
  <c r="AE193" i="119"/>
  <c r="AD193" i="119"/>
  <c r="AC193" i="119"/>
  <c r="AB193" i="119"/>
  <c r="AA193" i="119"/>
  <c r="BO188" i="119"/>
  <c r="BN188" i="119"/>
  <c r="BG188" i="119"/>
  <c r="BF188" i="119"/>
  <c r="AY188" i="119"/>
  <c r="AX188" i="119"/>
  <c r="AQ188" i="119"/>
  <c r="AP188" i="119"/>
  <c r="AF188" i="119"/>
  <c r="AE188" i="119"/>
  <c r="AD188" i="119"/>
  <c r="AC188" i="119"/>
  <c r="AB188" i="119"/>
  <c r="AA188" i="119"/>
  <c r="Z188" i="119"/>
  <c r="BO184" i="119"/>
  <c r="Z184" i="119" s="1"/>
  <c r="BN184" i="119"/>
  <c r="BG184" i="119"/>
  <c r="BF184" i="119"/>
  <c r="AY184" i="119"/>
  <c r="AX184" i="119"/>
  <c r="AQ184" i="119"/>
  <c r="AP184" i="119"/>
  <c r="AF184" i="119"/>
  <c r="AE184" i="119"/>
  <c r="AD184" i="119"/>
  <c r="AC184" i="119"/>
  <c r="AB184" i="119"/>
  <c r="AA184" i="119"/>
  <c r="BO180" i="119"/>
  <c r="Z180" i="119" s="1"/>
  <c r="BN180" i="119"/>
  <c r="BG180" i="119"/>
  <c r="BF180" i="119"/>
  <c r="AY180" i="119"/>
  <c r="AX180" i="119"/>
  <c r="AQ180" i="119"/>
  <c r="AP180" i="119"/>
  <c r="AF180" i="119"/>
  <c r="AE180" i="119"/>
  <c r="AD180" i="119"/>
  <c r="AC180" i="119"/>
  <c r="AB180" i="119"/>
  <c r="AA180" i="119"/>
  <c r="BO176" i="119"/>
  <c r="BN176" i="119"/>
  <c r="BG176" i="119"/>
  <c r="Z176" i="119" s="1"/>
  <c r="BF176" i="119"/>
  <c r="AY176" i="119"/>
  <c r="AX176" i="119"/>
  <c r="AQ176" i="119"/>
  <c r="AP176" i="119"/>
  <c r="AF176" i="119"/>
  <c r="AE176" i="119"/>
  <c r="AD176" i="119"/>
  <c r="AC176" i="119"/>
  <c r="AB176" i="119"/>
  <c r="AA176" i="119"/>
  <c r="BO172" i="119"/>
  <c r="BN172" i="119"/>
  <c r="BG172" i="119"/>
  <c r="Z172" i="119" s="1"/>
  <c r="BF172" i="119"/>
  <c r="AY172" i="119"/>
  <c r="AX172" i="119"/>
  <c r="AQ172" i="119"/>
  <c r="AP172" i="119"/>
  <c r="AF172" i="119"/>
  <c r="AE172" i="119"/>
  <c r="AD172" i="119"/>
  <c r="AC172" i="119"/>
  <c r="AB172" i="119"/>
  <c r="AA172" i="119"/>
  <c r="BO168" i="119"/>
  <c r="BN168" i="119"/>
  <c r="BG168" i="119"/>
  <c r="BF168" i="119"/>
  <c r="AY168" i="119"/>
  <c r="Z168" i="119" s="1"/>
  <c r="AX168" i="119"/>
  <c r="AQ168" i="119"/>
  <c r="AP168" i="119"/>
  <c r="AF168" i="119"/>
  <c r="AE168" i="119"/>
  <c r="AD168" i="119"/>
  <c r="AC168" i="119"/>
  <c r="AB168" i="119"/>
  <c r="AA168" i="119"/>
  <c r="BO163" i="119"/>
  <c r="BN163" i="119"/>
  <c r="BG163" i="119"/>
  <c r="BF163" i="119"/>
  <c r="AY163" i="119"/>
  <c r="AX163" i="119"/>
  <c r="AQ163" i="119"/>
  <c r="AP163" i="119"/>
  <c r="AF163" i="119"/>
  <c r="AE163" i="119"/>
  <c r="AD163" i="119"/>
  <c r="AC163" i="119"/>
  <c r="AB163" i="119"/>
  <c r="AA163" i="119"/>
  <c r="Z163" i="119"/>
  <c r="BO159" i="119"/>
  <c r="Z159" i="119" s="1"/>
  <c r="BN159" i="119"/>
  <c r="BG159" i="119"/>
  <c r="BF159" i="119"/>
  <c r="AY159" i="119"/>
  <c r="AX159" i="119"/>
  <c r="AQ159" i="119"/>
  <c r="AP159" i="119"/>
  <c r="AF159" i="119"/>
  <c r="AE159" i="119"/>
  <c r="AD159" i="119"/>
  <c r="AC159" i="119"/>
  <c r="AB159" i="119"/>
  <c r="AA159" i="119"/>
  <c r="BO155" i="119"/>
  <c r="Z155" i="119" s="1"/>
  <c r="BN155" i="119"/>
  <c r="BG155" i="119"/>
  <c r="BF155" i="119"/>
  <c r="AY155" i="119"/>
  <c r="AX155" i="119"/>
  <c r="AQ155" i="119"/>
  <c r="AP155" i="119"/>
  <c r="AF155" i="119"/>
  <c r="AE155" i="119"/>
  <c r="AD155" i="119"/>
  <c r="AC155" i="119"/>
  <c r="AB155" i="119"/>
  <c r="AA155" i="119"/>
  <c r="BO151" i="119"/>
  <c r="BN151" i="119"/>
  <c r="BG151" i="119"/>
  <c r="Z151" i="119" s="1"/>
  <c r="BF151" i="119"/>
  <c r="AY151" i="119"/>
  <c r="AX151" i="119"/>
  <c r="AQ151" i="119"/>
  <c r="AP151" i="119"/>
  <c r="AF151" i="119"/>
  <c r="AE151" i="119"/>
  <c r="AD151" i="119"/>
  <c r="AC151" i="119"/>
  <c r="AB151" i="119"/>
  <c r="AA151" i="119"/>
  <c r="BO147" i="119"/>
  <c r="BN147" i="119"/>
  <c r="BG147" i="119"/>
  <c r="Z147" i="119" s="1"/>
  <c r="BF147" i="119"/>
  <c r="AY147" i="119"/>
  <c r="AX147" i="119"/>
  <c r="AQ147" i="119"/>
  <c r="AP147" i="119"/>
  <c r="AF147" i="119"/>
  <c r="AE147" i="119"/>
  <c r="AD147" i="119"/>
  <c r="AC147" i="119"/>
  <c r="AB147" i="119"/>
  <c r="AA147" i="119"/>
  <c r="BO143" i="119"/>
  <c r="BN143" i="119"/>
  <c r="BG143" i="119"/>
  <c r="BF143" i="119"/>
  <c r="AY143" i="119"/>
  <c r="Z143" i="119" s="1"/>
  <c r="AX143" i="119"/>
  <c r="AQ143" i="119"/>
  <c r="AP143" i="119"/>
  <c r="AF143" i="119"/>
  <c r="AE143" i="119"/>
  <c r="AD143" i="119"/>
  <c r="AC143" i="119"/>
  <c r="AB143" i="119"/>
  <c r="AA143" i="119"/>
  <c r="BO139" i="119"/>
  <c r="BN139" i="119"/>
  <c r="BG139" i="119"/>
  <c r="BF139" i="119"/>
  <c r="AY139" i="119"/>
  <c r="Z139" i="119" s="1"/>
  <c r="AX139" i="119"/>
  <c r="AQ139" i="119"/>
  <c r="AP139" i="119"/>
  <c r="AF139" i="119"/>
  <c r="AE139" i="119"/>
  <c r="AD139" i="119"/>
  <c r="AC139" i="119"/>
  <c r="AB139" i="119"/>
  <c r="AA139" i="119"/>
  <c r="BO135" i="119"/>
  <c r="BN135" i="119"/>
  <c r="BG135" i="119"/>
  <c r="BF135" i="119"/>
  <c r="AY135" i="119"/>
  <c r="AX135" i="119"/>
  <c r="AQ135" i="119"/>
  <c r="Z135" i="119" s="1"/>
  <c r="AP135" i="119"/>
  <c r="AF135" i="119"/>
  <c r="AE135" i="119"/>
  <c r="AD135" i="119"/>
  <c r="AC135" i="119"/>
  <c r="AB135" i="119"/>
  <c r="AA135" i="119"/>
  <c r="BO131" i="119"/>
  <c r="BN131" i="119"/>
  <c r="BG131" i="119"/>
  <c r="BF131" i="119"/>
  <c r="AY131" i="119"/>
  <c r="AX131" i="119"/>
  <c r="AQ131" i="119"/>
  <c r="Z131" i="119" s="1"/>
  <c r="AP131" i="119"/>
  <c r="AF131" i="119"/>
  <c r="AE131" i="119"/>
  <c r="AD131" i="119"/>
  <c r="AC131" i="119"/>
  <c r="AB131" i="119"/>
  <c r="AA131" i="119"/>
  <c r="BO127" i="119"/>
  <c r="BN127" i="119"/>
  <c r="BG127" i="119"/>
  <c r="BF127" i="119"/>
  <c r="AY127" i="119"/>
  <c r="AX127" i="119"/>
  <c r="AQ127" i="119"/>
  <c r="Z127" i="119" s="1"/>
  <c r="AP127" i="119"/>
  <c r="AF127" i="119"/>
  <c r="AE127" i="119"/>
  <c r="AD127" i="119"/>
  <c r="AC127" i="119"/>
  <c r="AB127" i="119"/>
  <c r="AA127" i="119"/>
  <c r="BO123" i="119"/>
  <c r="BN123" i="119"/>
  <c r="BG123" i="119"/>
  <c r="BF123" i="119"/>
  <c r="AY123" i="119"/>
  <c r="AX123" i="119"/>
  <c r="AQ123" i="119"/>
  <c r="Z123" i="119" s="1"/>
  <c r="AP123" i="119"/>
  <c r="AF123" i="119"/>
  <c r="AE123" i="119"/>
  <c r="AD123" i="119"/>
  <c r="AC123" i="119"/>
  <c r="AB123" i="119"/>
  <c r="AA123" i="119"/>
  <c r="BO119" i="119"/>
  <c r="BN119" i="119"/>
  <c r="BG119" i="119"/>
  <c r="BF119" i="119"/>
  <c r="AY119" i="119"/>
  <c r="AX119" i="119"/>
  <c r="AQ119" i="119"/>
  <c r="Z119" i="119" s="1"/>
  <c r="AP119" i="119"/>
  <c r="AF119" i="119"/>
  <c r="AE119" i="119"/>
  <c r="AD119" i="119"/>
  <c r="AC119" i="119"/>
  <c r="AB119" i="119"/>
  <c r="AA119" i="119"/>
  <c r="BO115" i="119"/>
  <c r="BN115" i="119"/>
  <c r="BG115" i="119"/>
  <c r="BF115" i="119"/>
  <c r="AY115" i="119"/>
  <c r="AX115" i="119"/>
  <c r="AQ115" i="119"/>
  <c r="Z115" i="119" s="1"/>
  <c r="AP115" i="119"/>
  <c r="AF115" i="119"/>
  <c r="AE115" i="119"/>
  <c r="AD115" i="119"/>
  <c r="AC115" i="119"/>
  <c r="AB115" i="119"/>
  <c r="AA115" i="119"/>
  <c r="BO111" i="119"/>
  <c r="BN111" i="119"/>
  <c r="BG111" i="119"/>
  <c r="BF111" i="119"/>
  <c r="AY111" i="119"/>
  <c r="AX111" i="119"/>
  <c r="AQ111" i="119"/>
  <c r="Z111" i="119" s="1"/>
  <c r="AP111" i="119"/>
  <c r="AF111" i="119"/>
  <c r="AE111" i="119"/>
  <c r="AD111" i="119"/>
  <c r="AC111" i="119"/>
  <c r="AB111" i="119"/>
  <c r="AA111" i="119"/>
  <c r="BO107" i="119"/>
  <c r="BN107" i="119"/>
  <c r="BG107" i="119"/>
  <c r="BF107" i="119"/>
  <c r="AY107" i="119"/>
  <c r="AX107" i="119"/>
  <c r="AQ107" i="119"/>
  <c r="Z107" i="119" s="1"/>
  <c r="AP107" i="119"/>
  <c r="AF107" i="119"/>
  <c r="AE107" i="119"/>
  <c r="AD107" i="119"/>
  <c r="AC107" i="119"/>
  <c r="AB107" i="119"/>
  <c r="AA107" i="119"/>
  <c r="BO103" i="119"/>
  <c r="BN103" i="119"/>
  <c r="BG103" i="119"/>
  <c r="BF103" i="119"/>
  <c r="AY103" i="119"/>
  <c r="AX103" i="119"/>
  <c r="AQ103" i="119"/>
  <c r="AP103" i="119"/>
  <c r="AF103" i="119"/>
  <c r="AE103" i="119"/>
  <c r="AD103" i="119"/>
  <c r="AC103" i="119"/>
  <c r="AB103" i="119"/>
  <c r="AA103" i="119"/>
  <c r="Z103" i="119"/>
  <c r="BO99" i="119"/>
  <c r="BN99" i="119"/>
  <c r="BG99" i="119"/>
  <c r="BF99" i="119"/>
  <c r="AY99" i="119"/>
  <c r="AX99" i="119"/>
  <c r="AQ99" i="119"/>
  <c r="AP99" i="119"/>
  <c r="AF99" i="119"/>
  <c r="AE99" i="119"/>
  <c r="AD99" i="119"/>
  <c r="AC99" i="119"/>
  <c r="AB99" i="119"/>
  <c r="AA99" i="119"/>
  <c r="Z99" i="119"/>
  <c r="BO95" i="119"/>
  <c r="Z95" i="119" s="1"/>
  <c r="BN95" i="119"/>
  <c r="BG95" i="119"/>
  <c r="BF95" i="119"/>
  <c r="AY95" i="119"/>
  <c r="AX95" i="119"/>
  <c r="AQ95" i="119"/>
  <c r="AP95" i="119"/>
  <c r="AF95" i="119"/>
  <c r="AE95" i="119"/>
  <c r="AD95" i="119"/>
  <c r="AC95" i="119"/>
  <c r="AB95" i="119"/>
  <c r="AA95" i="119"/>
  <c r="BO91" i="119"/>
  <c r="Z91" i="119" s="1"/>
  <c r="BN91" i="119"/>
  <c r="BG91" i="119"/>
  <c r="BF91" i="119"/>
  <c r="AY91" i="119"/>
  <c r="AX91" i="119"/>
  <c r="AQ91" i="119"/>
  <c r="AP91" i="119"/>
  <c r="AF91" i="119"/>
  <c r="AE91" i="119"/>
  <c r="AD91" i="119"/>
  <c r="AC91" i="119"/>
  <c r="AB91" i="119"/>
  <c r="AA91" i="119"/>
  <c r="BO87" i="119"/>
  <c r="BN87" i="119"/>
  <c r="BG87" i="119"/>
  <c r="Z87" i="119" s="1"/>
  <c r="BF87" i="119"/>
  <c r="AY87" i="119"/>
  <c r="AX87" i="119"/>
  <c r="AQ87" i="119"/>
  <c r="AP87" i="119"/>
  <c r="AF87" i="119"/>
  <c r="AE87" i="119"/>
  <c r="AD87" i="119"/>
  <c r="AC87" i="119"/>
  <c r="AB87" i="119"/>
  <c r="AA87" i="119"/>
  <c r="BO83" i="119"/>
  <c r="BN83" i="119"/>
  <c r="BG83" i="119"/>
  <c r="Z83" i="119" s="1"/>
  <c r="BF83" i="119"/>
  <c r="AY83" i="119"/>
  <c r="AX83" i="119"/>
  <c r="AQ83" i="119"/>
  <c r="AP83" i="119"/>
  <c r="AF83" i="119"/>
  <c r="AE83" i="119"/>
  <c r="AD83" i="119"/>
  <c r="AC83" i="119"/>
  <c r="AB83" i="119"/>
  <c r="AA83" i="119"/>
  <c r="BO79" i="119"/>
  <c r="BN79" i="119"/>
  <c r="BG79" i="119"/>
  <c r="BF79" i="119"/>
  <c r="AY79" i="119"/>
  <c r="Z79" i="119" s="1"/>
  <c r="AX79" i="119"/>
  <c r="AQ79" i="119"/>
  <c r="AP79" i="119"/>
  <c r="AF79" i="119"/>
  <c r="AE79" i="119"/>
  <c r="AD79" i="119"/>
  <c r="AC79" i="119"/>
  <c r="AB79" i="119"/>
  <c r="AA79" i="119"/>
  <c r="BO17" i="119"/>
  <c r="BN17" i="119"/>
  <c r="BG17" i="119"/>
  <c r="BF17" i="119"/>
  <c r="AY17" i="119"/>
  <c r="AX17" i="119"/>
  <c r="AQ17" i="119"/>
  <c r="AP17" i="119"/>
  <c r="AF17" i="119"/>
  <c r="AE17" i="119"/>
  <c r="AD17" i="119"/>
  <c r="AC17" i="119"/>
  <c r="AB17" i="119"/>
  <c r="AA17" i="119"/>
  <c r="Z17" i="119"/>
  <c r="BO13" i="119"/>
  <c r="Z13" i="119" s="1"/>
  <c r="BN13" i="119"/>
  <c r="BG13" i="119"/>
  <c r="BF13" i="119"/>
  <c r="AY13" i="119"/>
  <c r="AX13" i="119"/>
  <c r="AQ13" i="119"/>
  <c r="AP13" i="119"/>
  <c r="AF13" i="119"/>
  <c r="AE13" i="119"/>
  <c r="AD13" i="119"/>
  <c r="AC13" i="119"/>
  <c r="AB13" i="119"/>
  <c r="AA13" i="119"/>
  <c r="BO9" i="119"/>
  <c r="BN9" i="119"/>
  <c r="BG9" i="119"/>
  <c r="BF9" i="119"/>
  <c r="AY9" i="119"/>
  <c r="AX9" i="119"/>
  <c r="AQ9" i="119"/>
  <c r="AP9" i="119"/>
  <c r="AF9" i="119"/>
  <c r="AE9" i="119"/>
  <c r="AD9" i="119"/>
  <c r="AC9" i="119"/>
  <c r="AB9" i="119"/>
  <c r="AA9" i="119"/>
  <c r="Z18" i="102" l="1"/>
  <c r="Z54" i="102"/>
  <c r="Z50" i="102"/>
  <c r="Z58" i="102"/>
  <c r="Z66" i="102"/>
  <c r="Z62" i="102"/>
  <c r="Z9" i="102"/>
  <c r="Z23" i="102"/>
  <c r="Z169" i="129"/>
  <c r="Z57" i="129"/>
  <c r="Z45" i="129"/>
  <c r="Z70" i="129"/>
  <c r="Z152" i="129"/>
  <c r="Z33" i="129"/>
  <c r="Z37" i="129"/>
  <c r="Z173" i="129"/>
  <c r="Z131" i="129"/>
  <c r="Z127" i="129"/>
  <c r="Z49" i="129"/>
  <c r="Z119" i="129"/>
  <c r="Z41" i="129"/>
  <c r="Z144" i="129"/>
  <c r="Z148" i="129"/>
  <c r="Z29" i="129"/>
  <c r="Z90" i="129"/>
  <c r="Z165" i="129"/>
  <c r="Z123" i="129"/>
  <c r="Z53" i="129"/>
  <c r="Z66" i="129"/>
  <c r="Z110" i="129"/>
  <c r="Z102" i="129"/>
  <c r="Z106" i="129"/>
  <c r="Z140" i="129"/>
  <c r="Z13" i="127"/>
  <c r="Z37" i="127"/>
  <c r="Z41" i="127"/>
  <c r="Z71" i="127"/>
  <c r="Z33" i="127"/>
  <c r="Z75" i="127"/>
  <c r="Z67" i="127"/>
  <c r="Z9" i="127"/>
  <c r="Z54" i="127"/>
  <c r="Z29" i="127"/>
  <c r="Z25" i="127"/>
  <c r="Z58" i="127"/>
  <c r="Z45" i="127"/>
  <c r="Z9" i="122"/>
  <c r="Z165" i="122"/>
  <c r="Z71" i="122"/>
  <c r="Z104" i="122"/>
  <c r="Z124" i="122"/>
  <c r="Z49" i="122"/>
  <c r="Z120" i="122"/>
  <c r="Z54" i="122"/>
  <c r="Z161" i="122"/>
  <c r="Z199" i="122"/>
  <c r="Z157" i="122"/>
  <c r="Z116" i="122"/>
  <c r="Z45" i="122"/>
  <c r="Z37" i="122"/>
  <c r="Z186" i="122"/>
  <c r="Z29" i="122"/>
  <c r="Z100" i="122"/>
  <c r="Z178" i="122"/>
  <c r="Z182" i="122"/>
  <c r="Z21" i="122"/>
  <c r="Z25" i="122"/>
  <c r="Z195" i="122"/>
  <c r="Z153" i="122"/>
  <c r="Z41" i="122"/>
  <c r="Z174" i="122"/>
  <c r="Z17" i="122"/>
  <c r="Z67" i="122"/>
  <c r="Z92" i="122"/>
  <c r="Z136" i="122"/>
  <c r="Z149" i="122"/>
  <c r="Z145" i="122"/>
  <c r="Z33" i="122"/>
  <c r="Z96" i="122"/>
  <c r="Z13" i="122"/>
  <c r="Z59" i="122"/>
  <c r="Z63" i="122"/>
  <c r="Z88" i="122"/>
  <c r="Z128" i="122"/>
  <c r="Z132" i="122"/>
  <c r="Z33" i="120"/>
  <c r="Z61" i="120"/>
  <c r="Z57" i="120"/>
  <c r="Z29" i="120"/>
  <c r="Z49" i="120"/>
  <c r="Z45" i="120"/>
  <c r="Z53" i="120"/>
  <c r="Z25" i="120"/>
  <c r="Z9" i="119"/>
  <c r="AF58" i="118" l="1"/>
  <c r="BO74" i="118"/>
  <c r="BN74" i="118"/>
  <c r="BG74" i="118"/>
  <c r="BF74" i="118"/>
  <c r="AY74" i="118"/>
  <c r="AX74" i="118"/>
  <c r="AQ74" i="118"/>
  <c r="AP74" i="118"/>
  <c r="AF74" i="118"/>
  <c r="AE74" i="118"/>
  <c r="AD74" i="118"/>
  <c r="AC74" i="118"/>
  <c r="AB74" i="118"/>
  <c r="AA74" i="118"/>
  <c r="Z74" i="118"/>
  <c r="BO70" i="118"/>
  <c r="Z70" i="118" s="1"/>
  <c r="BN70" i="118"/>
  <c r="BG70" i="118"/>
  <c r="BF70" i="118"/>
  <c r="AY70" i="118"/>
  <c r="AX70" i="118"/>
  <c r="AQ70" i="118"/>
  <c r="AP70" i="118"/>
  <c r="AF70" i="118"/>
  <c r="AE70" i="118"/>
  <c r="AD70" i="118"/>
  <c r="AC70" i="118"/>
  <c r="AB70" i="118"/>
  <c r="AA70" i="118"/>
  <c r="BO66" i="118"/>
  <c r="Z66" i="118" s="1"/>
  <c r="BN66" i="118"/>
  <c r="BG66" i="118"/>
  <c r="BF66" i="118"/>
  <c r="AY66" i="118"/>
  <c r="AX66" i="118"/>
  <c r="AQ66" i="118"/>
  <c r="AP66" i="118"/>
  <c r="AF66" i="118"/>
  <c r="AE66" i="118"/>
  <c r="AD66" i="118"/>
  <c r="AC66" i="118"/>
  <c r="AB66" i="118"/>
  <c r="AA66" i="118"/>
  <c r="BO62" i="118"/>
  <c r="BN62" i="118"/>
  <c r="BG62" i="118"/>
  <c r="Z62" i="118" s="1"/>
  <c r="BF62" i="118"/>
  <c r="AY62" i="118"/>
  <c r="AX62" i="118"/>
  <c r="AQ62" i="118"/>
  <c r="AP62" i="118"/>
  <c r="AF62" i="118"/>
  <c r="AE62" i="118"/>
  <c r="AD62" i="118"/>
  <c r="AC62" i="118"/>
  <c r="AB62" i="118"/>
  <c r="AA62" i="118"/>
  <c r="BO58" i="118"/>
  <c r="BN58" i="118"/>
  <c r="BG58" i="118"/>
  <c r="Z58" i="118" s="1"/>
  <c r="BF58" i="118"/>
  <c r="AY58" i="118"/>
  <c r="AX58" i="118"/>
  <c r="AQ58" i="118"/>
  <c r="AP58" i="118"/>
  <c r="AE58" i="118"/>
  <c r="AD58" i="118"/>
  <c r="AC58" i="118"/>
  <c r="AB58" i="118"/>
  <c r="AA58" i="118"/>
  <c r="BO53" i="118"/>
  <c r="BN53" i="118"/>
  <c r="BG53" i="118"/>
  <c r="BF53" i="118"/>
  <c r="AY53" i="118"/>
  <c r="AX53" i="118"/>
  <c r="AQ53" i="118"/>
  <c r="AP53" i="118"/>
  <c r="AF53" i="118"/>
  <c r="AE53" i="118"/>
  <c r="AD53" i="118"/>
  <c r="AC53" i="118"/>
  <c r="AB53" i="118"/>
  <c r="AA53" i="118"/>
  <c r="Z53" i="118"/>
  <c r="BO49" i="118"/>
  <c r="Z49" i="118" s="1"/>
  <c r="BN49" i="118"/>
  <c r="BG49" i="118"/>
  <c r="BF49" i="118"/>
  <c r="AY49" i="118"/>
  <c r="AX49" i="118"/>
  <c r="AQ49" i="118"/>
  <c r="AP49" i="118"/>
  <c r="AF49" i="118"/>
  <c r="AE49" i="118"/>
  <c r="AD49" i="118"/>
  <c r="AC49" i="118"/>
  <c r="AB49" i="118"/>
  <c r="AA49" i="118"/>
  <c r="BO45" i="118"/>
  <c r="Z45" i="118" s="1"/>
  <c r="BN45" i="118"/>
  <c r="BG45" i="118"/>
  <c r="BF45" i="118"/>
  <c r="AY45" i="118"/>
  <c r="AX45" i="118"/>
  <c r="AQ45" i="118"/>
  <c r="AP45" i="118"/>
  <c r="AF45" i="118"/>
  <c r="AE45" i="118"/>
  <c r="AD45" i="118"/>
  <c r="AC45" i="118"/>
  <c r="AB45" i="118"/>
  <c r="AA45" i="118"/>
  <c r="BO41" i="118"/>
  <c r="BN41" i="118"/>
  <c r="BG41" i="118"/>
  <c r="Z41" i="118" s="1"/>
  <c r="BF41" i="118"/>
  <c r="AY41" i="118"/>
  <c r="AX41" i="118"/>
  <c r="AQ41" i="118"/>
  <c r="AP41" i="118"/>
  <c r="AF41" i="118"/>
  <c r="AE41" i="118"/>
  <c r="AD41" i="118"/>
  <c r="AC41" i="118"/>
  <c r="AB41" i="118"/>
  <c r="AA41" i="118"/>
  <c r="BO37" i="118"/>
  <c r="BN37" i="118"/>
  <c r="BG37" i="118"/>
  <c r="Z37" i="118" s="1"/>
  <c r="BF37" i="118"/>
  <c r="AY37" i="118"/>
  <c r="AX37" i="118"/>
  <c r="AQ37" i="118"/>
  <c r="AP37" i="118"/>
  <c r="AF37" i="118"/>
  <c r="AE37" i="118"/>
  <c r="AD37" i="118"/>
  <c r="AC37" i="118"/>
  <c r="AB37" i="118"/>
  <c r="AA37" i="118"/>
  <c r="BO33" i="118"/>
  <c r="BN33" i="118"/>
  <c r="BG33" i="118"/>
  <c r="BF33" i="118"/>
  <c r="AY33" i="118"/>
  <c r="Z33" i="118" s="1"/>
  <c r="AX33" i="118"/>
  <c r="AQ33" i="118"/>
  <c r="AP33" i="118"/>
  <c r="AF33" i="118"/>
  <c r="AE33" i="118"/>
  <c r="AD33" i="118"/>
  <c r="AC33" i="118"/>
  <c r="AB33" i="118"/>
  <c r="AA33" i="118"/>
  <c r="BO29" i="118"/>
  <c r="BN29" i="118"/>
  <c r="BG29" i="118"/>
  <c r="BF29" i="118"/>
  <c r="AY29" i="118"/>
  <c r="Z29" i="118" s="1"/>
  <c r="AX29" i="118"/>
  <c r="AQ29" i="118"/>
  <c r="AP29" i="118"/>
  <c r="AF29" i="118"/>
  <c r="AE29" i="118"/>
  <c r="AD29" i="118"/>
  <c r="AC29" i="118"/>
  <c r="AB29" i="118"/>
  <c r="AA29" i="118"/>
  <c r="BO25" i="118"/>
  <c r="BN25" i="118"/>
  <c r="BG25" i="118"/>
  <c r="BF25" i="118"/>
  <c r="AY25" i="118"/>
  <c r="AX25" i="118"/>
  <c r="AQ25" i="118"/>
  <c r="Z25" i="118" s="1"/>
  <c r="AP25" i="118"/>
  <c r="AF25" i="118"/>
  <c r="AE25" i="118"/>
  <c r="AD25" i="118"/>
  <c r="AC25" i="118"/>
  <c r="AB25" i="118"/>
  <c r="AA25" i="118"/>
  <c r="BO21" i="118"/>
  <c r="BN21" i="118"/>
  <c r="BG21" i="118"/>
  <c r="BF21" i="118"/>
  <c r="AY21" i="118"/>
  <c r="AX21" i="118"/>
  <c r="AQ21" i="118"/>
  <c r="Z21" i="118" s="1"/>
  <c r="AP21" i="118"/>
  <c r="AF21" i="118"/>
  <c r="AE21" i="118"/>
  <c r="AD21" i="118"/>
  <c r="AC21" i="118"/>
  <c r="AB21" i="118"/>
  <c r="AA21" i="118"/>
  <c r="BO17" i="118"/>
  <c r="BN17" i="118"/>
  <c r="BG17" i="118"/>
  <c r="BF17" i="118"/>
  <c r="AY17" i="118"/>
  <c r="AX17" i="118"/>
  <c r="AQ17" i="118"/>
  <c r="Z17" i="118" s="1"/>
  <c r="AP17" i="118"/>
  <c r="AF17" i="118"/>
  <c r="AE17" i="118"/>
  <c r="AD17" i="118"/>
  <c r="AC17" i="118"/>
  <c r="AB17" i="118"/>
  <c r="AA17" i="118"/>
  <c r="BO13" i="118"/>
  <c r="BN13" i="118"/>
  <c r="BG13" i="118"/>
  <c r="BF13" i="118"/>
  <c r="AY13" i="118"/>
  <c r="AX13" i="118"/>
  <c r="AQ13" i="118"/>
  <c r="Z13" i="118" s="1"/>
  <c r="AP13" i="118"/>
  <c r="AF13" i="118"/>
  <c r="AE13" i="118"/>
  <c r="AD13" i="118"/>
  <c r="AC13" i="118"/>
  <c r="AB13" i="118"/>
  <c r="AA13" i="118"/>
  <c r="BO9" i="118"/>
  <c r="BN9" i="118"/>
  <c r="BG9" i="118"/>
  <c r="BF9" i="118"/>
  <c r="AY9" i="118"/>
  <c r="AX9" i="118"/>
  <c r="AQ9" i="118"/>
  <c r="Z9" i="118" s="1"/>
  <c r="AP9" i="118"/>
  <c r="AF9" i="118"/>
  <c r="AE9" i="118"/>
  <c r="AD9" i="118"/>
  <c r="AC9" i="118"/>
  <c r="AB9" i="118"/>
  <c r="AA9" i="118"/>
  <c r="BO91" i="117"/>
  <c r="BN91" i="117"/>
  <c r="BG91" i="117"/>
  <c r="BF91" i="117"/>
  <c r="AY91" i="117"/>
  <c r="AX91" i="117"/>
  <c r="AQ91" i="117"/>
  <c r="AP91" i="117"/>
  <c r="AF91" i="117"/>
  <c r="AE91" i="117"/>
  <c r="AD91" i="117"/>
  <c r="AC91" i="117"/>
  <c r="AB91" i="117"/>
  <c r="AA91" i="117"/>
  <c r="Z91" i="117"/>
  <c r="BO84" i="117"/>
  <c r="BN84" i="117"/>
  <c r="BG84" i="117"/>
  <c r="BF84" i="117"/>
  <c r="AY84" i="117"/>
  <c r="Z84" i="117" s="1"/>
  <c r="AX84" i="117"/>
  <c r="AQ84" i="117"/>
  <c r="AP84" i="117"/>
  <c r="AF84" i="117"/>
  <c r="AE84" i="117"/>
  <c r="AD84" i="117"/>
  <c r="AC84" i="117"/>
  <c r="AB84" i="117"/>
  <c r="BO80" i="117"/>
  <c r="BN80" i="117"/>
  <c r="BG80" i="117"/>
  <c r="BF80" i="117"/>
  <c r="AY80" i="117"/>
  <c r="AX80" i="117"/>
  <c r="AQ80" i="117"/>
  <c r="Z80" i="117" s="1"/>
  <c r="AP80" i="117"/>
  <c r="AF80" i="117"/>
  <c r="AE80" i="117"/>
  <c r="AD80" i="117"/>
  <c r="AB80" i="117"/>
  <c r="BO73" i="117"/>
  <c r="BN73" i="117"/>
  <c r="BG73" i="117"/>
  <c r="BF73" i="117"/>
  <c r="AY73" i="117"/>
  <c r="AX73" i="117"/>
  <c r="AQ73" i="117"/>
  <c r="AP73" i="117"/>
  <c r="AF73" i="117"/>
  <c r="AE73" i="117"/>
  <c r="AD73" i="117"/>
  <c r="AC73" i="117"/>
  <c r="AB73" i="117"/>
  <c r="AA73" i="117"/>
  <c r="Z73" i="117"/>
  <c r="BO69" i="117"/>
  <c r="BN69" i="117"/>
  <c r="BG69" i="117"/>
  <c r="BF69" i="117"/>
  <c r="AY69" i="117"/>
  <c r="AX69" i="117"/>
  <c r="AQ69" i="117"/>
  <c r="AP69" i="117"/>
  <c r="AF69" i="117"/>
  <c r="AE69" i="117"/>
  <c r="AD69" i="117"/>
  <c r="AC69" i="117"/>
  <c r="AB69" i="117"/>
  <c r="AA69" i="117"/>
  <c r="BO65" i="117"/>
  <c r="BN65" i="117"/>
  <c r="BG65" i="117"/>
  <c r="BF65" i="117"/>
  <c r="AY65" i="117"/>
  <c r="AX65" i="117"/>
  <c r="AQ65" i="117"/>
  <c r="AP65" i="117"/>
  <c r="AF65" i="117"/>
  <c r="AE65" i="117"/>
  <c r="AD65" i="117"/>
  <c r="AC65" i="117"/>
  <c r="AB65" i="117"/>
  <c r="AA65" i="117"/>
  <c r="BO61" i="117"/>
  <c r="BN61" i="117"/>
  <c r="BG61" i="117"/>
  <c r="BF61" i="117"/>
  <c r="AY61" i="117"/>
  <c r="AX61" i="117"/>
  <c r="AQ61" i="117"/>
  <c r="AP61" i="117"/>
  <c r="AF61" i="117"/>
  <c r="AE61" i="117"/>
  <c r="AD61" i="117"/>
  <c r="AC61" i="117"/>
  <c r="AB61" i="117"/>
  <c r="AA61" i="117"/>
  <c r="BO57" i="117"/>
  <c r="BN57" i="117"/>
  <c r="BG57" i="117"/>
  <c r="BF57" i="117"/>
  <c r="AY57" i="117"/>
  <c r="AX57" i="117"/>
  <c r="AQ57" i="117"/>
  <c r="AP57" i="117"/>
  <c r="AF57" i="117"/>
  <c r="AE57" i="117"/>
  <c r="AD57" i="117"/>
  <c r="AC57" i="117"/>
  <c r="AB57" i="117"/>
  <c r="AA57" i="117"/>
  <c r="BO53" i="117"/>
  <c r="BN53" i="117"/>
  <c r="BG53" i="117"/>
  <c r="BF53" i="117"/>
  <c r="AY53" i="117"/>
  <c r="AX53" i="117"/>
  <c r="AQ53" i="117"/>
  <c r="AP53" i="117"/>
  <c r="AF53" i="117"/>
  <c r="AE53" i="117"/>
  <c r="AD53" i="117"/>
  <c r="AC53" i="117"/>
  <c r="AB53" i="117"/>
  <c r="AA53" i="117"/>
  <c r="BO49" i="117"/>
  <c r="BN49" i="117"/>
  <c r="BG49" i="117"/>
  <c r="BF49" i="117"/>
  <c r="AY49" i="117"/>
  <c r="AX49" i="117"/>
  <c r="AQ49" i="117"/>
  <c r="AP49" i="117"/>
  <c r="AF49" i="117"/>
  <c r="AE49" i="117"/>
  <c r="AD49" i="117"/>
  <c r="AC49" i="117"/>
  <c r="AB49" i="117"/>
  <c r="AA49" i="117"/>
  <c r="BO44" i="117"/>
  <c r="BN44" i="117"/>
  <c r="BG44" i="117"/>
  <c r="BF44" i="117"/>
  <c r="AY44" i="117"/>
  <c r="AX44" i="117"/>
  <c r="AQ44" i="117"/>
  <c r="AP44" i="117"/>
  <c r="AF44" i="117"/>
  <c r="AE44" i="117"/>
  <c r="AD44" i="117"/>
  <c r="AC44" i="117"/>
  <c r="AB44" i="117"/>
  <c r="AA44" i="117"/>
  <c r="Z44" i="117"/>
  <c r="BG40" i="117"/>
  <c r="BF40" i="117"/>
  <c r="AY40" i="117"/>
  <c r="AX40" i="117"/>
  <c r="AQ40" i="117"/>
  <c r="AP40" i="117"/>
  <c r="BO36" i="117"/>
  <c r="BN36" i="117"/>
  <c r="BG36" i="117"/>
  <c r="BF36" i="117"/>
  <c r="AY36" i="117"/>
  <c r="AX36" i="117"/>
  <c r="AQ36" i="117"/>
  <c r="AP36" i="117"/>
  <c r="AF36" i="117"/>
  <c r="AE36" i="117"/>
  <c r="AD36" i="117"/>
  <c r="AC36" i="117"/>
  <c r="AB36" i="117"/>
  <c r="AA36" i="117"/>
  <c r="BO32" i="117"/>
  <c r="BN32" i="117"/>
  <c r="BG32" i="117"/>
  <c r="BF32" i="117"/>
  <c r="AY32" i="117"/>
  <c r="AX32" i="117"/>
  <c r="AQ32" i="117"/>
  <c r="AP32" i="117"/>
  <c r="AF32" i="117"/>
  <c r="AE32" i="117"/>
  <c r="AD32" i="117"/>
  <c r="AC32" i="117"/>
  <c r="AB32" i="117"/>
  <c r="AA32" i="117"/>
  <c r="BO25" i="117"/>
  <c r="BN25" i="117"/>
  <c r="BG25" i="117"/>
  <c r="BF25" i="117"/>
  <c r="AY25" i="117"/>
  <c r="AX25" i="117"/>
  <c r="AQ25" i="117"/>
  <c r="AP25" i="117"/>
  <c r="AF25" i="117"/>
  <c r="AE25" i="117"/>
  <c r="AD25" i="117"/>
  <c r="AC25" i="117"/>
  <c r="AB25" i="117"/>
  <c r="AA25" i="117"/>
  <c r="Z25" i="117"/>
  <c r="BO21" i="117"/>
  <c r="BN21" i="117"/>
  <c r="BG21" i="117"/>
  <c r="BF21" i="117"/>
  <c r="AY21" i="117"/>
  <c r="AX21" i="117"/>
  <c r="AQ21" i="117"/>
  <c r="AP21" i="117"/>
  <c r="AF21" i="117"/>
  <c r="AE21" i="117"/>
  <c r="AD21" i="117"/>
  <c r="AC21" i="117"/>
  <c r="AB21" i="117"/>
  <c r="AA21" i="117"/>
  <c r="BO17" i="117"/>
  <c r="BN17" i="117"/>
  <c r="BG17" i="117"/>
  <c r="BF17" i="117"/>
  <c r="AY17" i="117"/>
  <c r="AX17" i="117"/>
  <c r="AQ17" i="117"/>
  <c r="AP17" i="117"/>
  <c r="AF17" i="117"/>
  <c r="AE17" i="117"/>
  <c r="AD17" i="117"/>
  <c r="AC17" i="117"/>
  <c r="AB17" i="117"/>
  <c r="AA17" i="117"/>
  <c r="BO13" i="117"/>
  <c r="BN13" i="117"/>
  <c r="BG13" i="117"/>
  <c r="BF13" i="117"/>
  <c r="AY13" i="117"/>
  <c r="AX13" i="117"/>
  <c r="AP13" i="117"/>
  <c r="AF13" i="117"/>
  <c r="AE13" i="117"/>
  <c r="AD13" i="117"/>
  <c r="AC13" i="117"/>
  <c r="AB13" i="117"/>
  <c r="AA13" i="117"/>
  <c r="Y79" i="117"/>
  <c r="Y48" i="117"/>
  <c r="Y31" i="117"/>
  <c r="Y30" i="117"/>
  <c r="AQ9" i="116"/>
  <c r="BO148" i="116"/>
  <c r="BN148" i="116"/>
  <c r="BG148" i="116"/>
  <c r="BF148" i="116"/>
  <c r="AY148" i="116"/>
  <c r="AX148" i="116"/>
  <c r="AQ148" i="116"/>
  <c r="AP148" i="116"/>
  <c r="AF148" i="116"/>
  <c r="AE148" i="116"/>
  <c r="AD148" i="116"/>
  <c r="AC148" i="116"/>
  <c r="AB148" i="116"/>
  <c r="AA148" i="116"/>
  <c r="Z148" i="116"/>
  <c r="BO144" i="116"/>
  <c r="Z144" i="116" s="1"/>
  <c r="BN144" i="116"/>
  <c r="BG144" i="116"/>
  <c r="BF144" i="116"/>
  <c r="AY144" i="116"/>
  <c r="AX144" i="116"/>
  <c r="AQ144" i="116"/>
  <c r="AP144" i="116"/>
  <c r="AF144" i="116"/>
  <c r="AE144" i="116"/>
  <c r="AD144" i="116"/>
  <c r="AC144" i="116"/>
  <c r="AB144" i="116"/>
  <c r="AA144" i="116"/>
  <c r="BO140" i="116"/>
  <c r="Z140" i="116" s="1"/>
  <c r="BN140" i="116"/>
  <c r="BG140" i="116"/>
  <c r="BF140" i="116"/>
  <c r="AY140" i="116"/>
  <c r="AX140" i="116"/>
  <c r="AQ140" i="116"/>
  <c r="AP140" i="116"/>
  <c r="AF140" i="116"/>
  <c r="AE140" i="116"/>
  <c r="AD140" i="116"/>
  <c r="AC140" i="116"/>
  <c r="AB140" i="116"/>
  <c r="AA140" i="116"/>
  <c r="BO135" i="116"/>
  <c r="BN135" i="116"/>
  <c r="BG135" i="116"/>
  <c r="BF135" i="116"/>
  <c r="AY135" i="116"/>
  <c r="AX135" i="116"/>
  <c r="AQ135" i="116"/>
  <c r="AP135" i="116"/>
  <c r="AF135" i="116"/>
  <c r="AE135" i="116"/>
  <c r="AD135" i="116"/>
  <c r="AC135" i="116"/>
  <c r="AB135" i="116"/>
  <c r="AA135" i="116"/>
  <c r="Z135" i="116"/>
  <c r="BO131" i="116"/>
  <c r="Z131" i="116" s="1"/>
  <c r="BN131" i="116"/>
  <c r="BG131" i="116"/>
  <c r="BF131" i="116"/>
  <c r="AY131" i="116"/>
  <c r="AX131" i="116"/>
  <c r="AQ131" i="116"/>
  <c r="AP131" i="116"/>
  <c r="AF131" i="116"/>
  <c r="AE131" i="116"/>
  <c r="AD131" i="116"/>
  <c r="AC131" i="116"/>
  <c r="AB131" i="116"/>
  <c r="AA131" i="116"/>
  <c r="BO127" i="116"/>
  <c r="Z127" i="116" s="1"/>
  <c r="BN127" i="116"/>
  <c r="BG127" i="116"/>
  <c r="BF127" i="116"/>
  <c r="AY127" i="116"/>
  <c r="AX127" i="116"/>
  <c r="AQ127" i="116"/>
  <c r="AP127" i="116"/>
  <c r="AF127" i="116"/>
  <c r="AE127" i="116"/>
  <c r="AD127" i="116"/>
  <c r="AC127" i="116"/>
  <c r="AB127" i="116"/>
  <c r="AA127" i="116"/>
  <c r="BO123" i="116"/>
  <c r="BN123" i="116"/>
  <c r="BG123" i="116"/>
  <c r="Z123" i="116" s="1"/>
  <c r="BF123" i="116"/>
  <c r="AY123" i="116"/>
  <c r="AX123" i="116"/>
  <c r="AQ123" i="116"/>
  <c r="AP123" i="116"/>
  <c r="AF123" i="116"/>
  <c r="AE123" i="116"/>
  <c r="AD123" i="116"/>
  <c r="AC123" i="116"/>
  <c r="AB123" i="116"/>
  <c r="AA123" i="116"/>
  <c r="BO119" i="116"/>
  <c r="BN119" i="116"/>
  <c r="BG119" i="116"/>
  <c r="Z119" i="116" s="1"/>
  <c r="BF119" i="116"/>
  <c r="AY119" i="116"/>
  <c r="AX119" i="116"/>
  <c r="AQ119" i="116"/>
  <c r="AP119" i="116"/>
  <c r="AF119" i="116"/>
  <c r="AE119" i="116"/>
  <c r="AD119" i="116"/>
  <c r="AC119" i="116"/>
  <c r="AB119" i="116"/>
  <c r="AA119" i="116"/>
  <c r="BO115" i="116"/>
  <c r="BN115" i="116"/>
  <c r="BG115" i="116"/>
  <c r="BF115" i="116"/>
  <c r="AY115" i="116"/>
  <c r="Z115" i="116" s="1"/>
  <c r="AX115" i="116"/>
  <c r="AQ115" i="116"/>
  <c r="AP115" i="116"/>
  <c r="AF115" i="116"/>
  <c r="AE115" i="116"/>
  <c r="AD115" i="116"/>
  <c r="AC115" i="116"/>
  <c r="AB115" i="116"/>
  <c r="AA115" i="116"/>
  <c r="BO111" i="116"/>
  <c r="BN111" i="116"/>
  <c r="BG111" i="116"/>
  <c r="BF111" i="116"/>
  <c r="AY111" i="116"/>
  <c r="Z111" i="116" s="1"/>
  <c r="AX111" i="116"/>
  <c r="AQ111" i="116"/>
  <c r="AP111" i="116"/>
  <c r="AF111" i="116"/>
  <c r="AE111" i="116"/>
  <c r="AD111" i="116"/>
  <c r="AC111" i="116"/>
  <c r="AB111" i="116"/>
  <c r="AA111" i="116"/>
  <c r="BO107" i="116"/>
  <c r="BN107" i="116"/>
  <c r="BG107" i="116"/>
  <c r="BF107" i="116"/>
  <c r="AY107" i="116"/>
  <c r="AX107" i="116"/>
  <c r="AQ107" i="116"/>
  <c r="Z107" i="116" s="1"/>
  <c r="AP107" i="116"/>
  <c r="AF107" i="116"/>
  <c r="AE107" i="116"/>
  <c r="AD107" i="116"/>
  <c r="AC107" i="116"/>
  <c r="AB107" i="116"/>
  <c r="AA107" i="116"/>
  <c r="BO103" i="116"/>
  <c r="BN103" i="116"/>
  <c r="BG103" i="116"/>
  <c r="BF103" i="116"/>
  <c r="AY103" i="116"/>
  <c r="AX103" i="116"/>
  <c r="AQ103" i="116"/>
  <c r="Z103" i="116" s="1"/>
  <c r="AP103" i="116"/>
  <c r="AF103" i="116"/>
  <c r="AE103" i="116"/>
  <c r="AD103" i="116"/>
  <c r="AC103" i="116"/>
  <c r="AB103" i="116"/>
  <c r="AA103" i="116"/>
  <c r="BO99" i="116"/>
  <c r="BN99" i="116"/>
  <c r="BG99" i="116"/>
  <c r="BF99" i="116"/>
  <c r="AY99" i="116"/>
  <c r="AX99" i="116"/>
  <c r="AQ99" i="116"/>
  <c r="Z99" i="116" s="1"/>
  <c r="AP99" i="116"/>
  <c r="AF99" i="116"/>
  <c r="AE99" i="116"/>
  <c r="AD99" i="116"/>
  <c r="AC99" i="116"/>
  <c r="AB99" i="116"/>
  <c r="AA99" i="116"/>
  <c r="BO95" i="116"/>
  <c r="BN95" i="116"/>
  <c r="BG95" i="116"/>
  <c r="BF95" i="116"/>
  <c r="AY95" i="116"/>
  <c r="AX95" i="116"/>
  <c r="AQ95" i="116"/>
  <c r="Z95" i="116" s="1"/>
  <c r="AP95" i="116"/>
  <c r="AF95" i="116"/>
  <c r="AE95" i="116"/>
  <c r="AD95" i="116"/>
  <c r="AC95" i="116"/>
  <c r="AB95" i="116"/>
  <c r="AA95" i="116"/>
  <c r="BO91" i="116"/>
  <c r="BN91" i="116"/>
  <c r="BG91" i="116"/>
  <c r="BF91" i="116"/>
  <c r="AY91" i="116"/>
  <c r="AX91" i="116"/>
  <c r="AQ91" i="116"/>
  <c r="Z91" i="116" s="1"/>
  <c r="AP91" i="116"/>
  <c r="AF91" i="116"/>
  <c r="AE91" i="116"/>
  <c r="AD91" i="116"/>
  <c r="AC91" i="116"/>
  <c r="AB91" i="116"/>
  <c r="AA91" i="116"/>
  <c r="BO87" i="116"/>
  <c r="BN87" i="116"/>
  <c r="BG87" i="116"/>
  <c r="BF87" i="116"/>
  <c r="AY87" i="116"/>
  <c r="AX87" i="116"/>
  <c r="AQ87" i="116"/>
  <c r="Z87" i="116" s="1"/>
  <c r="AP87" i="116"/>
  <c r="AF87" i="116"/>
  <c r="AE87" i="116"/>
  <c r="AD87" i="116"/>
  <c r="AC87" i="116"/>
  <c r="AB87" i="116"/>
  <c r="AA87" i="116"/>
  <c r="BO83" i="116"/>
  <c r="BN83" i="116"/>
  <c r="BG83" i="116"/>
  <c r="BF83" i="116"/>
  <c r="AY83" i="116"/>
  <c r="AX83" i="116"/>
  <c r="AQ83" i="116"/>
  <c r="Z83" i="116" s="1"/>
  <c r="AP83" i="116"/>
  <c r="AF83" i="116"/>
  <c r="AE83" i="116"/>
  <c r="AD83" i="116"/>
  <c r="AC83" i="116"/>
  <c r="AB83" i="116"/>
  <c r="AA83" i="116"/>
  <c r="BO78" i="116"/>
  <c r="BN78" i="116"/>
  <c r="BG78" i="116"/>
  <c r="BF78" i="116"/>
  <c r="AY78" i="116"/>
  <c r="AX78" i="116"/>
  <c r="AQ78" i="116"/>
  <c r="AP78" i="116"/>
  <c r="AF78" i="116"/>
  <c r="AE78" i="116"/>
  <c r="AD78" i="116"/>
  <c r="AC78" i="116"/>
  <c r="AB78" i="116"/>
  <c r="AA78" i="116"/>
  <c r="Z78" i="116"/>
  <c r="BO74" i="116"/>
  <c r="Z74" i="116" s="1"/>
  <c r="BN74" i="116"/>
  <c r="BG74" i="116"/>
  <c r="BF74" i="116"/>
  <c r="AY74" i="116"/>
  <c r="AX74" i="116"/>
  <c r="AQ74" i="116"/>
  <c r="AP74" i="116"/>
  <c r="AF74" i="116"/>
  <c r="AE74" i="116"/>
  <c r="AD74" i="116"/>
  <c r="AC74" i="116"/>
  <c r="AB74" i="116"/>
  <c r="AA74" i="116"/>
  <c r="BO70" i="116"/>
  <c r="Z70" i="116" s="1"/>
  <c r="BN70" i="116"/>
  <c r="BG70" i="116"/>
  <c r="BF70" i="116"/>
  <c r="AY70" i="116"/>
  <c r="AX70" i="116"/>
  <c r="AQ70" i="116"/>
  <c r="AP70" i="116"/>
  <c r="AF70" i="116"/>
  <c r="AE70" i="116"/>
  <c r="AD70" i="116"/>
  <c r="AC70" i="116"/>
  <c r="AB70" i="116"/>
  <c r="AA70" i="116"/>
  <c r="BO66" i="116"/>
  <c r="BN66" i="116"/>
  <c r="BG66" i="116"/>
  <c r="Z66" i="116" s="1"/>
  <c r="BF66" i="116"/>
  <c r="AY66" i="116"/>
  <c r="AX66" i="116"/>
  <c r="AQ66" i="116"/>
  <c r="AP66" i="116"/>
  <c r="AF66" i="116"/>
  <c r="AE66" i="116"/>
  <c r="AD66" i="116"/>
  <c r="AC66" i="116"/>
  <c r="AB66" i="116"/>
  <c r="AA66" i="116"/>
  <c r="BO62" i="116"/>
  <c r="BN62" i="116"/>
  <c r="BG62" i="116"/>
  <c r="Z62" i="116" s="1"/>
  <c r="BF62" i="116"/>
  <c r="AY62" i="116"/>
  <c r="AX62" i="116"/>
  <c r="AQ62" i="116"/>
  <c r="AP62" i="116"/>
  <c r="AF62" i="116"/>
  <c r="AE62" i="116"/>
  <c r="AD62" i="116"/>
  <c r="AC62" i="116"/>
  <c r="AB62" i="116"/>
  <c r="AA62" i="116"/>
  <c r="BO58" i="116"/>
  <c r="BN58" i="116"/>
  <c r="BG58" i="116"/>
  <c r="BF58" i="116"/>
  <c r="AY58" i="116"/>
  <c r="Z58" i="116" s="1"/>
  <c r="AX58" i="116"/>
  <c r="AQ58" i="116"/>
  <c r="AP58" i="116"/>
  <c r="AF58" i="116"/>
  <c r="AE58" i="116"/>
  <c r="AD58" i="116"/>
  <c r="AC58" i="116"/>
  <c r="AB58" i="116"/>
  <c r="AA58" i="116"/>
  <c r="BO54" i="116"/>
  <c r="BN54" i="116"/>
  <c r="BG54" i="116"/>
  <c r="BF54" i="116"/>
  <c r="AY54" i="116"/>
  <c r="Z54" i="116" s="1"/>
  <c r="AX54" i="116"/>
  <c r="AQ54" i="116"/>
  <c r="AP54" i="116"/>
  <c r="AF54" i="116"/>
  <c r="AE54" i="116"/>
  <c r="AD54" i="116"/>
  <c r="AC54" i="116"/>
  <c r="AB54" i="116"/>
  <c r="AA54" i="116"/>
  <c r="BO50" i="116"/>
  <c r="BN50" i="116"/>
  <c r="BG50" i="116"/>
  <c r="BF50" i="116"/>
  <c r="AY50" i="116"/>
  <c r="AX50" i="116"/>
  <c r="AQ50" i="116"/>
  <c r="Z50" i="116" s="1"/>
  <c r="AP50" i="116"/>
  <c r="AF50" i="116"/>
  <c r="AE50" i="116"/>
  <c r="AD50" i="116"/>
  <c r="AC50" i="116"/>
  <c r="AB50" i="116"/>
  <c r="AA50" i="116"/>
  <c r="BO46" i="116"/>
  <c r="BN46" i="116"/>
  <c r="BG46" i="116"/>
  <c r="BF46" i="116"/>
  <c r="AY46" i="116"/>
  <c r="AX46" i="116"/>
  <c r="AQ46" i="116"/>
  <c r="Z46" i="116" s="1"/>
  <c r="AP46" i="116"/>
  <c r="AF46" i="116"/>
  <c r="AE46" i="116"/>
  <c r="AD46" i="116"/>
  <c r="AC46" i="116"/>
  <c r="AB46" i="116"/>
  <c r="AA46" i="116"/>
  <c r="BO41" i="116"/>
  <c r="BN41" i="116"/>
  <c r="BG41" i="116"/>
  <c r="BF41" i="116"/>
  <c r="AY41" i="116"/>
  <c r="AX41" i="116"/>
  <c r="AQ41" i="116"/>
  <c r="AP41" i="116"/>
  <c r="AF41" i="116"/>
  <c r="AE41" i="116"/>
  <c r="AD41" i="116"/>
  <c r="AC41" i="116"/>
  <c r="AB41" i="116"/>
  <c r="AA41" i="116"/>
  <c r="Z41" i="116"/>
  <c r="BO37" i="116"/>
  <c r="Z37" i="116" s="1"/>
  <c r="BN37" i="116"/>
  <c r="BG37" i="116"/>
  <c r="BF37" i="116"/>
  <c r="AY37" i="116"/>
  <c r="AX37" i="116"/>
  <c r="AQ37" i="116"/>
  <c r="AP37" i="116"/>
  <c r="AF37" i="116"/>
  <c r="AE37" i="116"/>
  <c r="AD37" i="116"/>
  <c r="AC37" i="116"/>
  <c r="AB37" i="116"/>
  <c r="AA37" i="116"/>
  <c r="BO33" i="116"/>
  <c r="Z33" i="116" s="1"/>
  <c r="BN33" i="116"/>
  <c r="BG33" i="116"/>
  <c r="BF33" i="116"/>
  <c r="AY33" i="116"/>
  <c r="AX33" i="116"/>
  <c r="AQ33" i="116"/>
  <c r="AP33" i="116"/>
  <c r="AF33" i="116"/>
  <c r="AE33" i="116"/>
  <c r="AD33" i="116"/>
  <c r="AC33" i="116"/>
  <c r="AB33" i="116"/>
  <c r="AA33" i="116"/>
  <c r="BO29" i="116"/>
  <c r="BN29" i="116"/>
  <c r="BG29" i="116"/>
  <c r="Z29" i="116" s="1"/>
  <c r="BF29" i="116"/>
  <c r="AY29" i="116"/>
  <c r="AX29" i="116"/>
  <c r="AQ29" i="116"/>
  <c r="AP29" i="116"/>
  <c r="AF29" i="116"/>
  <c r="AE29" i="116"/>
  <c r="AD29" i="116"/>
  <c r="AC29" i="116"/>
  <c r="AB29" i="116"/>
  <c r="AA29" i="116"/>
  <c r="BO25" i="116"/>
  <c r="BN25" i="116"/>
  <c r="BG25" i="116"/>
  <c r="Z25" i="116" s="1"/>
  <c r="BF25" i="116"/>
  <c r="AY25" i="116"/>
  <c r="AX25" i="116"/>
  <c r="AQ25" i="116"/>
  <c r="AP25" i="116"/>
  <c r="AF25" i="116"/>
  <c r="AE25" i="116"/>
  <c r="AD25" i="116"/>
  <c r="AC25" i="116"/>
  <c r="AB25" i="116"/>
  <c r="AA25" i="116"/>
  <c r="BO21" i="116"/>
  <c r="BN21" i="116"/>
  <c r="BG21" i="116"/>
  <c r="BF21" i="116"/>
  <c r="AY21" i="116"/>
  <c r="Z21" i="116" s="1"/>
  <c r="AX21" i="116"/>
  <c r="AQ21" i="116"/>
  <c r="AP21" i="116"/>
  <c r="AF21" i="116"/>
  <c r="AE21" i="116"/>
  <c r="AD21" i="116"/>
  <c r="AC21" i="116"/>
  <c r="AB21" i="116"/>
  <c r="AA21" i="116"/>
  <c r="BO17" i="116"/>
  <c r="BN17" i="116"/>
  <c r="BG17" i="116"/>
  <c r="BF17" i="116"/>
  <c r="AY17" i="116"/>
  <c r="Z17" i="116" s="1"/>
  <c r="AX17" i="116"/>
  <c r="AQ17" i="116"/>
  <c r="AP17" i="116"/>
  <c r="AF17" i="116"/>
  <c r="AE17" i="116"/>
  <c r="AD17" i="116"/>
  <c r="AC17" i="116"/>
  <c r="AB17" i="116"/>
  <c r="AA17" i="116"/>
  <c r="BO13" i="116"/>
  <c r="BN13" i="116"/>
  <c r="BG13" i="116"/>
  <c r="BF13" i="116"/>
  <c r="AY13" i="116"/>
  <c r="AX13" i="116"/>
  <c r="AQ13" i="116"/>
  <c r="AP13" i="116"/>
  <c r="AF13" i="116"/>
  <c r="AE13" i="116"/>
  <c r="AD13" i="116"/>
  <c r="AC13" i="116"/>
  <c r="AB13" i="116"/>
  <c r="AA13" i="116"/>
  <c r="Z13" i="116"/>
  <c r="BO9" i="116"/>
  <c r="BN9" i="116"/>
  <c r="BG9" i="116"/>
  <c r="BF9" i="116"/>
  <c r="AY9" i="116"/>
  <c r="AX9" i="116"/>
  <c r="AP9" i="116"/>
  <c r="AF9" i="116"/>
  <c r="AE9" i="116"/>
  <c r="AD9" i="116"/>
  <c r="AC9" i="116"/>
  <c r="AB9" i="116"/>
  <c r="AA9" i="116"/>
  <c r="Z9" i="116"/>
  <c r="AF55" i="115"/>
  <c r="BO55" i="115"/>
  <c r="AA25" i="114"/>
  <c r="Z25" i="114"/>
  <c r="AY25" i="114"/>
  <c r="AA9" i="114"/>
  <c r="BO82" i="115"/>
  <c r="BN82" i="115"/>
  <c r="BG82" i="115"/>
  <c r="BF82" i="115"/>
  <c r="AY82" i="115"/>
  <c r="AX82" i="115"/>
  <c r="AQ82" i="115"/>
  <c r="AP82" i="115"/>
  <c r="AF82" i="115"/>
  <c r="AE82" i="115"/>
  <c r="AD82" i="115"/>
  <c r="AC82" i="115"/>
  <c r="AB82" i="115"/>
  <c r="AA82" i="115"/>
  <c r="Z82" i="115"/>
  <c r="BO78" i="115"/>
  <c r="Z78" i="115" s="1"/>
  <c r="BN78" i="115"/>
  <c r="BG78" i="115"/>
  <c r="BF78" i="115"/>
  <c r="AY78" i="115"/>
  <c r="AX78" i="115"/>
  <c r="AQ78" i="115"/>
  <c r="AP78" i="115"/>
  <c r="AF78" i="115"/>
  <c r="AE78" i="115"/>
  <c r="AD78" i="115"/>
  <c r="AC78" i="115"/>
  <c r="AB78" i="115"/>
  <c r="AA78" i="115"/>
  <c r="BO73" i="115"/>
  <c r="BN73" i="115"/>
  <c r="BG73" i="115"/>
  <c r="BF73" i="115"/>
  <c r="AY73" i="115"/>
  <c r="AX73" i="115"/>
  <c r="AQ73" i="115"/>
  <c r="AP73" i="115"/>
  <c r="AF73" i="115"/>
  <c r="AE73" i="115"/>
  <c r="AD73" i="115"/>
  <c r="AC73" i="115"/>
  <c r="AB73" i="115"/>
  <c r="AA73" i="115"/>
  <c r="Z73" i="115"/>
  <c r="BO68" i="115"/>
  <c r="BN68" i="115"/>
  <c r="BG68" i="115"/>
  <c r="BF68" i="115"/>
  <c r="AY68" i="115"/>
  <c r="AX68" i="115"/>
  <c r="AQ68" i="115"/>
  <c r="AP68" i="115"/>
  <c r="AF68" i="115"/>
  <c r="AE68" i="115"/>
  <c r="AD68" i="115"/>
  <c r="AC68" i="115"/>
  <c r="AB68" i="115"/>
  <c r="AA68" i="115"/>
  <c r="Z68" i="115"/>
  <c r="BO64" i="115"/>
  <c r="Z64" i="115" s="1"/>
  <c r="BN64" i="115"/>
  <c r="BG64" i="115"/>
  <c r="BF64" i="115"/>
  <c r="AY64" i="115"/>
  <c r="AX64" i="115"/>
  <c r="AQ64" i="115"/>
  <c r="AP64" i="115"/>
  <c r="AF64" i="115"/>
  <c r="AE64" i="115"/>
  <c r="AD64" i="115"/>
  <c r="AC64" i="115"/>
  <c r="AB64" i="115"/>
  <c r="AA64" i="115"/>
  <c r="BO60" i="115"/>
  <c r="Z60" i="115" s="1"/>
  <c r="BN60" i="115"/>
  <c r="BG60" i="115"/>
  <c r="BF60" i="115"/>
  <c r="AY60" i="115"/>
  <c r="AX60" i="115"/>
  <c r="AQ60" i="115"/>
  <c r="AP60" i="115"/>
  <c r="AF60" i="115"/>
  <c r="AE60" i="115"/>
  <c r="AD60" i="115"/>
  <c r="AC60" i="115"/>
  <c r="AB60" i="115"/>
  <c r="AA60" i="115"/>
  <c r="BN55" i="115"/>
  <c r="BG55" i="115"/>
  <c r="BF55" i="115"/>
  <c r="AY55" i="115"/>
  <c r="AX55" i="115"/>
  <c r="AQ55" i="115"/>
  <c r="AP55" i="115"/>
  <c r="AE55" i="115"/>
  <c r="AD55" i="115"/>
  <c r="AC55" i="115"/>
  <c r="AB55" i="115"/>
  <c r="AA55" i="115"/>
  <c r="Z55" i="115"/>
  <c r="BO51" i="115"/>
  <c r="Z51" i="115" s="1"/>
  <c r="BN51" i="115"/>
  <c r="BG51" i="115"/>
  <c r="BF51" i="115"/>
  <c r="AY51" i="115"/>
  <c r="AX51" i="115"/>
  <c r="AQ51" i="115"/>
  <c r="AP51" i="115"/>
  <c r="AF51" i="115"/>
  <c r="AE51" i="115"/>
  <c r="AD51" i="115"/>
  <c r="AC51" i="115"/>
  <c r="AB51" i="115"/>
  <c r="AA51" i="115"/>
  <c r="BO47" i="115"/>
  <c r="Z47" i="115" s="1"/>
  <c r="BN47" i="115"/>
  <c r="BG47" i="115"/>
  <c r="BF47" i="115"/>
  <c r="AY47" i="115"/>
  <c r="AX47" i="115"/>
  <c r="AQ47" i="115"/>
  <c r="AP47" i="115"/>
  <c r="AF47" i="115"/>
  <c r="AE47" i="115"/>
  <c r="AD47" i="115"/>
  <c r="AC47" i="115"/>
  <c r="AB47" i="115"/>
  <c r="AA47" i="115"/>
  <c r="BO43" i="115"/>
  <c r="BN43" i="115"/>
  <c r="BG43" i="115"/>
  <c r="Z43" i="115" s="1"/>
  <c r="BF43" i="115"/>
  <c r="AY43" i="115"/>
  <c r="AX43" i="115"/>
  <c r="AQ43" i="115"/>
  <c r="AP43" i="115"/>
  <c r="AF43" i="115"/>
  <c r="AE43" i="115"/>
  <c r="AD43" i="115"/>
  <c r="AC43" i="115"/>
  <c r="AB43" i="115"/>
  <c r="AA43" i="115"/>
  <c r="BO38" i="115"/>
  <c r="BN38" i="115"/>
  <c r="BG38" i="115"/>
  <c r="BF38" i="115"/>
  <c r="AY38" i="115"/>
  <c r="AX38" i="115"/>
  <c r="AQ38" i="115"/>
  <c r="AP38" i="115"/>
  <c r="AF38" i="115"/>
  <c r="AE38" i="115"/>
  <c r="AD38" i="115"/>
  <c r="AC38" i="115"/>
  <c r="AB38" i="115"/>
  <c r="AA38" i="115"/>
  <c r="Z38" i="115"/>
  <c r="BO34" i="115"/>
  <c r="Z34" i="115" s="1"/>
  <c r="BN34" i="115"/>
  <c r="BG34" i="115"/>
  <c r="BF34" i="115"/>
  <c r="AY34" i="115"/>
  <c r="AX34" i="115"/>
  <c r="AQ34" i="115"/>
  <c r="AP34" i="115"/>
  <c r="AF34" i="115"/>
  <c r="AE34" i="115"/>
  <c r="AD34" i="115"/>
  <c r="AC34" i="115"/>
  <c r="AB34" i="115"/>
  <c r="AA34" i="115"/>
  <c r="BO30" i="115"/>
  <c r="Z30" i="115" s="1"/>
  <c r="BN30" i="115"/>
  <c r="BG30" i="115"/>
  <c r="BF30" i="115"/>
  <c r="AY30" i="115"/>
  <c r="AX30" i="115"/>
  <c r="AQ30" i="115"/>
  <c r="AP30" i="115"/>
  <c r="AF30" i="115"/>
  <c r="AE30" i="115"/>
  <c r="AD30" i="115"/>
  <c r="AC30" i="115"/>
  <c r="AB30" i="115"/>
  <c r="AA30" i="115"/>
  <c r="BO25" i="115"/>
  <c r="BN25" i="115"/>
  <c r="BG25" i="115"/>
  <c r="BF25" i="115"/>
  <c r="AY25" i="115"/>
  <c r="AX25" i="115"/>
  <c r="AQ25" i="115"/>
  <c r="AP25" i="115"/>
  <c r="AF25" i="115"/>
  <c r="AE25" i="115"/>
  <c r="AD25" i="115"/>
  <c r="AC25" i="115"/>
  <c r="AB25" i="115"/>
  <c r="AA25" i="115"/>
  <c r="Z25" i="115"/>
  <c r="BO21" i="115"/>
  <c r="Z21" i="115" s="1"/>
  <c r="BN21" i="115"/>
  <c r="BG21" i="115"/>
  <c r="BF21" i="115"/>
  <c r="AY21" i="115"/>
  <c r="AX21" i="115"/>
  <c r="AQ21" i="115"/>
  <c r="AP21" i="115"/>
  <c r="AF21" i="115"/>
  <c r="AE21" i="115"/>
  <c r="AD21" i="115"/>
  <c r="AC21" i="115"/>
  <c r="AB21" i="115"/>
  <c r="AA21" i="115"/>
  <c r="BO17" i="115"/>
  <c r="Z17" i="115" s="1"/>
  <c r="BN17" i="115"/>
  <c r="BG17" i="115"/>
  <c r="BF17" i="115"/>
  <c r="AY17" i="115"/>
  <c r="AX17" i="115"/>
  <c r="AQ17" i="115"/>
  <c r="AP17" i="115"/>
  <c r="AF17" i="115"/>
  <c r="AE17" i="115"/>
  <c r="AD17" i="115"/>
  <c r="AC17" i="115"/>
  <c r="AB17" i="115"/>
  <c r="AA17" i="115"/>
  <c r="BO13" i="115"/>
  <c r="BN13" i="115"/>
  <c r="BG13" i="115"/>
  <c r="Z13" i="115" s="1"/>
  <c r="BF13" i="115"/>
  <c r="AY13" i="115"/>
  <c r="AX13" i="115"/>
  <c r="AQ13" i="115"/>
  <c r="AP13" i="115"/>
  <c r="AF13" i="115"/>
  <c r="AE13" i="115"/>
  <c r="AD13" i="115"/>
  <c r="AC13" i="115"/>
  <c r="AB13" i="115"/>
  <c r="AA13" i="115"/>
  <c r="BO9" i="115"/>
  <c r="BN9" i="115"/>
  <c r="BG9" i="115"/>
  <c r="BF9" i="115"/>
  <c r="AY9" i="115"/>
  <c r="AX9" i="115"/>
  <c r="AQ9" i="115"/>
  <c r="AP9" i="115"/>
  <c r="AF9" i="115"/>
  <c r="AE9" i="115"/>
  <c r="AD9" i="115"/>
  <c r="AC9" i="115"/>
  <c r="AB9" i="115"/>
  <c r="AA9" i="115"/>
  <c r="Z9" i="115"/>
  <c r="BO54" i="114"/>
  <c r="BN54" i="114"/>
  <c r="BG54" i="114"/>
  <c r="BF54" i="114"/>
  <c r="AY54" i="114"/>
  <c r="AX54" i="114"/>
  <c r="AQ54" i="114"/>
  <c r="AP54" i="114"/>
  <c r="AF54" i="114"/>
  <c r="AE54" i="114"/>
  <c r="AD54" i="114"/>
  <c r="AC54" i="114"/>
  <c r="AB54" i="114"/>
  <c r="AA54" i="114"/>
  <c r="Z54" i="114"/>
  <c r="BO50" i="114"/>
  <c r="Z50" i="114" s="1"/>
  <c r="BN50" i="114"/>
  <c r="BG50" i="114"/>
  <c r="BF50" i="114"/>
  <c r="AY50" i="114"/>
  <c r="AX50" i="114"/>
  <c r="AQ50" i="114"/>
  <c r="AP50" i="114"/>
  <c r="AF50" i="114"/>
  <c r="AE50" i="114"/>
  <c r="AD50" i="114"/>
  <c r="AC50" i="114"/>
  <c r="AB50" i="114"/>
  <c r="AA50" i="114"/>
  <c r="BO46" i="114"/>
  <c r="Z46" i="114" s="1"/>
  <c r="BN46" i="114"/>
  <c r="BG46" i="114"/>
  <c r="BF46" i="114"/>
  <c r="AY46" i="114"/>
  <c r="AX46" i="114"/>
  <c r="AQ46" i="114"/>
  <c r="AP46" i="114"/>
  <c r="AF46" i="114"/>
  <c r="AE46" i="114"/>
  <c r="AD46" i="114"/>
  <c r="AC46" i="114"/>
  <c r="AB46" i="114"/>
  <c r="AA46" i="114"/>
  <c r="BO42" i="114"/>
  <c r="BN42" i="114"/>
  <c r="BG42" i="114"/>
  <c r="Z42" i="114" s="1"/>
  <c r="BF42" i="114"/>
  <c r="AY42" i="114"/>
  <c r="AX42" i="114"/>
  <c r="AQ42" i="114"/>
  <c r="AP42" i="114"/>
  <c r="AF42" i="114"/>
  <c r="AE42" i="114"/>
  <c r="AD42" i="114"/>
  <c r="AC42" i="114"/>
  <c r="AB42" i="114"/>
  <c r="AA42" i="114"/>
  <c r="BO38" i="114"/>
  <c r="BN38" i="114"/>
  <c r="BG38" i="114"/>
  <c r="Z38" i="114" s="1"/>
  <c r="BF38" i="114"/>
  <c r="AY38" i="114"/>
  <c r="AX38" i="114"/>
  <c r="AQ38" i="114"/>
  <c r="AP38" i="114"/>
  <c r="AF38" i="114"/>
  <c r="AE38" i="114"/>
  <c r="AD38" i="114"/>
  <c r="AC38" i="114"/>
  <c r="AB38" i="114"/>
  <c r="AA38" i="114"/>
  <c r="BO34" i="114"/>
  <c r="BN34" i="114"/>
  <c r="BG34" i="114"/>
  <c r="BF34" i="114"/>
  <c r="AY34" i="114"/>
  <c r="Z34" i="114" s="1"/>
  <c r="AX34" i="114"/>
  <c r="AQ34" i="114"/>
  <c r="AP34" i="114"/>
  <c r="AF34" i="114"/>
  <c r="AE34" i="114"/>
  <c r="AD34" i="114"/>
  <c r="AC34" i="114"/>
  <c r="AB34" i="114"/>
  <c r="AA34" i="114"/>
  <c r="BO29" i="114"/>
  <c r="BN29" i="114"/>
  <c r="BG29" i="114"/>
  <c r="BF29" i="114"/>
  <c r="AY29" i="114"/>
  <c r="AX29" i="114"/>
  <c r="AQ29" i="114"/>
  <c r="AP29" i="114"/>
  <c r="AF29" i="114"/>
  <c r="AE29" i="114"/>
  <c r="AD29" i="114"/>
  <c r="AC29" i="114"/>
  <c r="AB29" i="114"/>
  <c r="AA29" i="114"/>
  <c r="Z29" i="114"/>
  <c r="BO25" i="114"/>
  <c r="BN25" i="114"/>
  <c r="BG25" i="114"/>
  <c r="BF25" i="114"/>
  <c r="AX25" i="114"/>
  <c r="AQ25" i="114"/>
  <c r="AP25" i="114"/>
  <c r="AF25" i="114"/>
  <c r="AE25" i="114"/>
  <c r="AD25" i="114"/>
  <c r="AC25" i="114"/>
  <c r="AB25" i="114"/>
  <c r="BO21" i="114"/>
  <c r="Z21" i="114" s="1"/>
  <c r="BN21" i="114"/>
  <c r="BG21" i="114"/>
  <c r="BF21" i="114"/>
  <c r="AY21" i="114"/>
  <c r="AX21" i="114"/>
  <c r="AQ21" i="114"/>
  <c r="AP21" i="114"/>
  <c r="AF21" i="114"/>
  <c r="AE21" i="114"/>
  <c r="AD21" i="114"/>
  <c r="AC21" i="114"/>
  <c r="AB21" i="114"/>
  <c r="AA21" i="114"/>
  <c r="BO17" i="114"/>
  <c r="BN17" i="114"/>
  <c r="BG17" i="114"/>
  <c r="Z17" i="114" s="1"/>
  <c r="BF17" i="114"/>
  <c r="AY17" i="114"/>
  <c r="AX17" i="114"/>
  <c r="AQ17" i="114"/>
  <c r="AP17" i="114"/>
  <c r="AF17" i="114"/>
  <c r="AE17" i="114"/>
  <c r="AD17" i="114"/>
  <c r="AC17" i="114"/>
  <c r="AB17" i="114"/>
  <c r="AA17" i="114"/>
  <c r="BO13" i="114"/>
  <c r="BN13" i="114"/>
  <c r="BG13" i="114"/>
  <c r="Z13" i="114" s="1"/>
  <c r="BF13" i="114"/>
  <c r="AY13" i="114"/>
  <c r="AX13" i="114"/>
  <c r="AQ13" i="114"/>
  <c r="AP13" i="114"/>
  <c r="AF13" i="114"/>
  <c r="AE13" i="114"/>
  <c r="AD13" i="114"/>
  <c r="AC13" i="114"/>
  <c r="AB13" i="114"/>
  <c r="AA13" i="114"/>
  <c r="BO9" i="114"/>
  <c r="BN9" i="114"/>
  <c r="BG9" i="114"/>
  <c r="BF9" i="114"/>
  <c r="AY9" i="114"/>
  <c r="Z9" i="114" s="1"/>
  <c r="AX9" i="114"/>
  <c r="AQ9" i="114"/>
  <c r="AP9" i="114"/>
  <c r="AF9" i="114"/>
  <c r="AE9" i="114"/>
  <c r="AD9" i="114"/>
  <c r="AC9" i="114"/>
  <c r="AB9" i="114"/>
  <c r="BO117" i="113"/>
  <c r="BN117" i="113"/>
  <c r="BG117" i="113"/>
  <c r="BF117" i="113"/>
  <c r="AY117" i="113"/>
  <c r="AX117" i="113"/>
  <c r="AQ117" i="113"/>
  <c r="AP117" i="113"/>
  <c r="AF117" i="113"/>
  <c r="AE117" i="113"/>
  <c r="AD117" i="113"/>
  <c r="AC117" i="113"/>
  <c r="AB117" i="113"/>
  <c r="AA117" i="113"/>
  <c r="Z117" i="113"/>
  <c r="BO112" i="113"/>
  <c r="BN112" i="113"/>
  <c r="BG112" i="113"/>
  <c r="BF112" i="113"/>
  <c r="AY112" i="113"/>
  <c r="AX112" i="113"/>
  <c r="AQ112" i="113"/>
  <c r="AP112" i="113"/>
  <c r="AF112" i="113"/>
  <c r="AE112" i="113"/>
  <c r="AD112" i="113"/>
  <c r="AC112" i="113"/>
  <c r="AB112" i="113"/>
  <c r="AA112" i="113"/>
  <c r="Z112" i="113"/>
  <c r="BO107" i="113"/>
  <c r="BN107" i="113"/>
  <c r="BG107" i="113"/>
  <c r="BF107" i="113"/>
  <c r="AY107" i="113"/>
  <c r="AX107" i="113"/>
  <c r="AQ107" i="113"/>
  <c r="AP107" i="113"/>
  <c r="AF107" i="113"/>
  <c r="AE107" i="113"/>
  <c r="AD107" i="113"/>
  <c r="AC107" i="113"/>
  <c r="AB107" i="113"/>
  <c r="AA107" i="113"/>
  <c r="Z107" i="113"/>
  <c r="BO102" i="113"/>
  <c r="BN102" i="113"/>
  <c r="BG102" i="113"/>
  <c r="BF102" i="113"/>
  <c r="AY102" i="113"/>
  <c r="AX102" i="113"/>
  <c r="AQ102" i="113"/>
  <c r="AP102" i="113"/>
  <c r="AF102" i="113"/>
  <c r="AE102" i="113"/>
  <c r="AD102" i="113"/>
  <c r="AC102" i="113"/>
  <c r="AB102" i="113"/>
  <c r="AA102" i="113"/>
  <c r="Z102" i="113"/>
  <c r="BO97" i="113"/>
  <c r="BN97" i="113"/>
  <c r="BG97" i="113"/>
  <c r="Z97" i="113" s="1"/>
  <c r="BF97" i="113"/>
  <c r="AY97" i="113"/>
  <c r="AX97" i="113"/>
  <c r="AQ97" i="113"/>
  <c r="AP97" i="113"/>
  <c r="AF97" i="113"/>
  <c r="AE97" i="113"/>
  <c r="AD97" i="113"/>
  <c r="AC97" i="113"/>
  <c r="AB97" i="113"/>
  <c r="AA97" i="113"/>
  <c r="BO93" i="113"/>
  <c r="BN93" i="113"/>
  <c r="BG93" i="113"/>
  <c r="Z93" i="113" s="1"/>
  <c r="BF93" i="113"/>
  <c r="AY93" i="113"/>
  <c r="AX93" i="113"/>
  <c r="AQ93" i="113"/>
  <c r="AP93" i="113"/>
  <c r="AF93" i="113"/>
  <c r="AE93" i="113"/>
  <c r="AD93" i="113"/>
  <c r="AC93" i="113"/>
  <c r="AB93" i="113"/>
  <c r="AA93" i="113"/>
  <c r="BO89" i="113"/>
  <c r="BN89" i="113"/>
  <c r="BG89" i="113"/>
  <c r="BF89" i="113"/>
  <c r="AY89" i="113"/>
  <c r="Z89" i="113" s="1"/>
  <c r="AX89" i="113"/>
  <c r="AQ89" i="113"/>
  <c r="AP89" i="113"/>
  <c r="AF89" i="113"/>
  <c r="AE89" i="113"/>
  <c r="AD89" i="113"/>
  <c r="AC89" i="113"/>
  <c r="AB89" i="113"/>
  <c r="AA89" i="113"/>
  <c r="BO84" i="113"/>
  <c r="BN84" i="113"/>
  <c r="BG84" i="113"/>
  <c r="BF84" i="113"/>
  <c r="AY84" i="113"/>
  <c r="AX84" i="113"/>
  <c r="AQ84" i="113"/>
  <c r="AP84" i="113"/>
  <c r="AF84" i="113"/>
  <c r="AE84" i="113"/>
  <c r="AD84" i="113"/>
  <c r="AC84" i="113"/>
  <c r="AB84" i="113"/>
  <c r="AA84" i="113"/>
  <c r="Z84" i="113"/>
  <c r="BO79" i="113"/>
  <c r="BN79" i="113"/>
  <c r="BG79" i="113"/>
  <c r="BF79" i="113"/>
  <c r="AY79" i="113"/>
  <c r="AX79" i="113"/>
  <c r="AQ79" i="113"/>
  <c r="AP79" i="113"/>
  <c r="AF79" i="113"/>
  <c r="AE79" i="113"/>
  <c r="AD79" i="113"/>
  <c r="AC79" i="113"/>
  <c r="AB79" i="113"/>
  <c r="AA79" i="113"/>
  <c r="Z79" i="113"/>
  <c r="BO75" i="113"/>
  <c r="Z75" i="113" s="1"/>
  <c r="BN75" i="113"/>
  <c r="BG75" i="113"/>
  <c r="BF75" i="113"/>
  <c r="AY75" i="113"/>
  <c r="AX75" i="113"/>
  <c r="AQ75" i="113"/>
  <c r="AP75" i="113"/>
  <c r="AF75" i="113"/>
  <c r="AE75" i="113"/>
  <c r="AD75" i="113"/>
  <c r="AC75" i="113"/>
  <c r="AB75" i="113"/>
  <c r="AA75" i="113"/>
  <c r="BO71" i="113"/>
  <c r="Z71" i="113" s="1"/>
  <c r="BN71" i="113"/>
  <c r="BG71" i="113"/>
  <c r="BF71" i="113"/>
  <c r="AY71" i="113"/>
  <c r="AX71" i="113"/>
  <c r="AQ71" i="113"/>
  <c r="AP71" i="113"/>
  <c r="AF71" i="113"/>
  <c r="AE71" i="113"/>
  <c r="AD71" i="113"/>
  <c r="AC71" i="113"/>
  <c r="AB71" i="113"/>
  <c r="AA71" i="113"/>
  <c r="BO67" i="113"/>
  <c r="BN67" i="113"/>
  <c r="BG67" i="113"/>
  <c r="Z67" i="113" s="1"/>
  <c r="BF67" i="113"/>
  <c r="AY67" i="113"/>
  <c r="AX67" i="113"/>
  <c r="AQ67" i="113"/>
  <c r="AP67" i="113"/>
  <c r="AF67" i="113"/>
  <c r="AE67" i="113"/>
  <c r="AD67" i="113"/>
  <c r="AC67" i="113"/>
  <c r="AB67" i="113"/>
  <c r="AA67" i="113"/>
  <c r="BO63" i="113"/>
  <c r="BN63" i="113"/>
  <c r="BG63" i="113"/>
  <c r="Z63" i="113" s="1"/>
  <c r="BF63" i="113"/>
  <c r="AY63" i="113"/>
  <c r="AX63" i="113"/>
  <c r="AQ63" i="113"/>
  <c r="AP63" i="113"/>
  <c r="AF63" i="113"/>
  <c r="AE63" i="113"/>
  <c r="AD63" i="113"/>
  <c r="AC63" i="113"/>
  <c r="AB63" i="113"/>
  <c r="AA63" i="113"/>
  <c r="BO59" i="113"/>
  <c r="BN59" i="113"/>
  <c r="BG59" i="113"/>
  <c r="BF59" i="113"/>
  <c r="AY59" i="113"/>
  <c r="Z59" i="113" s="1"/>
  <c r="AX59" i="113"/>
  <c r="AQ59" i="113"/>
  <c r="AP59" i="113"/>
  <c r="AF59" i="113"/>
  <c r="AE59" i="113"/>
  <c r="AD59" i="113"/>
  <c r="AC59" i="113"/>
  <c r="AB59" i="113"/>
  <c r="AA59" i="113"/>
  <c r="BO55" i="113"/>
  <c r="BN55" i="113"/>
  <c r="BG55" i="113"/>
  <c r="BF55" i="113"/>
  <c r="AY55" i="113"/>
  <c r="Z55" i="113" s="1"/>
  <c r="AX55" i="113"/>
  <c r="AQ55" i="113"/>
  <c r="AP55" i="113"/>
  <c r="AF55" i="113"/>
  <c r="AE55" i="113"/>
  <c r="AD55" i="113"/>
  <c r="AC55" i="113"/>
  <c r="AB55" i="113"/>
  <c r="AA55" i="113"/>
  <c r="BO51" i="113"/>
  <c r="BN51" i="113"/>
  <c r="BG51" i="113"/>
  <c r="BF51" i="113"/>
  <c r="AY51" i="113"/>
  <c r="AX51" i="113"/>
  <c r="AQ51" i="113"/>
  <c r="Z51" i="113" s="1"/>
  <c r="AP51" i="113"/>
  <c r="AF51" i="113"/>
  <c r="AE51" i="113"/>
  <c r="AD51" i="113"/>
  <c r="AC51" i="113"/>
  <c r="AB51" i="113"/>
  <c r="AA51" i="113"/>
  <c r="BO47" i="113"/>
  <c r="BN47" i="113"/>
  <c r="BG47" i="113"/>
  <c r="BF47" i="113"/>
  <c r="AY47" i="113"/>
  <c r="AX47" i="113"/>
  <c r="AQ47" i="113"/>
  <c r="Z47" i="113" s="1"/>
  <c r="AP47" i="113"/>
  <c r="AF47" i="113"/>
  <c r="AE47" i="113"/>
  <c r="AD47" i="113"/>
  <c r="AC47" i="113"/>
  <c r="AB47" i="113"/>
  <c r="AA47" i="113"/>
  <c r="BO42" i="113"/>
  <c r="BN42" i="113"/>
  <c r="BG42" i="113"/>
  <c r="BF42" i="113"/>
  <c r="AY42" i="113"/>
  <c r="AX42" i="113"/>
  <c r="AQ42" i="113"/>
  <c r="AP42" i="113"/>
  <c r="AF42" i="113"/>
  <c r="AE42" i="113"/>
  <c r="AD42" i="113"/>
  <c r="AC42" i="113"/>
  <c r="AB42" i="113"/>
  <c r="AA42" i="113"/>
  <c r="Z42" i="113"/>
  <c r="BO38" i="113"/>
  <c r="Z38" i="113" s="1"/>
  <c r="BN38" i="113"/>
  <c r="BG38" i="113"/>
  <c r="BF38" i="113"/>
  <c r="AY38" i="113"/>
  <c r="AX38" i="113"/>
  <c r="AQ38" i="113"/>
  <c r="AP38" i="113"/>
  <c r="AF38" i="113"/>
  <c r="AE38" i="113"/>
  <c r="AD38" i="113"/>
  <c r="AC38" i="113"/>
  <c r="AB38" i="113"/>
  <c r="AA38" i="113"/>
  <c r="BO34" i="113"/>
  <c r="Z34" i="113" s="1"/>
  <c r="BN34" i="113"/>
  <c r="BG34" i="113"/>
  <c r="BF34" i="113"/>
  <c r="AY34" i="113"/>
  <c r="AX34" i="113"/>
  <c r="AQ34" i="113"/>
  <c r="AP34" i="113"/>
  <c r="AF34" i="113"/>
  <c r="AE34" i="113"/>
  <c r="AD34" i="113"/>
  <c r="AC34" i="113"/>
  <c r="AB34" i="113"/>
  <c r="AA34" i="113"/>
  <c r="BO30" i="113"/>
  <c r="BN30" i="113"/>
  <c r="BG30" i="113"/>
  <c r="Z30" i="113" s="1"/>
  <c r="BF30" i="113"/>
  <c r="AY30" i="113"/>
  <c r="AX30" i="113"/>
  <c r="AQ30" i="113"/>
  <c r="AP30" i="113"/>
  <c r="AF30" i="113"/>
  <c r="AE30" i="113"/>
  <c r="AD30" i="113"/>
  <c r="AC30" i="113"/>
  <c r="AB30" i="113"/>
  <c r="AA30" i="113"/>
  <c r="BO25" i="113"/>
  <c r="BN25" i="113"/>
  <c r="BG25" i="113"/>
  <c r="BF25" i="113"/>
  <c r="AY25" i="113"/>
  <c r="AX25" i="113"/>
  <c r="AQ25" i="113"/>
  <c r="AP25" i="113"/>
  <c r="AF25" i="113"/>
  <c r="AE25" i="113"/>
  <c r="AD25" i="113"/>
  <c r="AC25" i="113"/>
  <c r="AB25" i="113"/>
  <c r="AA25" i="113"/>
  <c r="Z25" i="113"/>
  <c r="BO21" i="113"/>
  <c r="Z21" i="113" s="1"/>
  <c r="BN21" i="113"/>
  <c r="BG21" i="113"/>
  <c r="BF21" i="113"/>
  <c r="AY21" i="113"/>
  <c r="AX21" i="113"/>
  <c r="AQ21" i="113"/>
  <c r="AP21" i="113"/>
  <c r="AF21" i="113"/>
  <c r="AE21" i="113"/>
  <c r="AD21" i="113"/>
  <c r="AC21" i="113"/>
  <c r="AB21" i="113"/>
  <c r="AA21" i="113"/>
  <c r="BO17" i="113"/>
  <c r="Z17" i="113" s="1"/>
  <c r="BN17" i="113"/>
  <c r="BG17" i="113"/>
  <c r="BF17" i="113"/>
  <c r="AY17" i="113"/>
  <c r="AX17" i="113"/>
  <c r="AQ17" i="113"/>
  <c r="AP17" i="113"/>
  <c r="AF17" i="113"/>
  <c r="AE17" i="113"/>
  <c r="AD17" i="113"/>
  <c r="AC17" i="113"/>
  <c r="AB17" i="113"/>
  <c r="AA17" i="113"/>
  <c r="BO13" i="113"/>
  <c r="BN13" i="113"/>
  <c r="BG13" i="113"/>
  <c r="Z13" i="113" s="1"/>
  <c r="BF13" i="113"/>
  <c r="AY13" i="113"/>
  <c r="AX13" i="113"/>
  <c r="AQ13" i="113"/>
  <c r="AP13" i="113"/>
  <c r="AF13" i="113"/>
  <c r="AE13" i="113"/>
  <c r="AD13" i="113"/>
  <c r="AC13" i="113"/>
  <c r="AB13" i="113"/>
  <c r="AA13" i="113"/>
  <c r="BO9" i="113"/>
  <c r="BN9" i="113"/>
  <c r="BG9" i="113"/>
  <c r="Z9" i="113" s="1"/>
  <c r="BF9" i="113"/>
  <c r="AY9" i="113"/>
  <c r="AX9" i="113"/>
  <c r="AQ9" i="113"/>
  <c r="AP9" i="113"/>
  <c r="AF9" i="113"/>
  <c r="AE9" i="113"/>
  <c r="AD9" i="113"/>
  <c r="AC9" i="113"/>
  <c r="AB9" i="113"/>
  <c r="AA9" i="113"/>
  <c r="BO100" i="112"/>
  <c r="BN100" i="112"/>
  <c r="BG100" i="112"/>
  <c r="BF100" i="112"/>
  <c r="AY100" i="112"/>
  <c r="AX100" i="112"/>
  <c r="AQ100" i="112"/>
  <c r="AP100" i="112"/>
  <c r="AF100" i="112"/>
  <c r="AE100" i="112"/>
  <c r="AD100" i="112"/>
  <c r="AC100" i="112"/>
  <c r="AB100" i="112"/>
  <c r="AA100" i="112"/>
  <c r="Z100" i="112"/>
  <c r="BO96" i="112"/>
  <c r="Z96" i="112" s="1"/>
  <c r="BN96" i="112"/>
  <c r="BG96" i="112"/>
  <c r="BG91" i="112" s="1"/>
  <c r="BF96" i="112"/>
  <c r="AY96" i="112"/>
  <c r="AX96" i="112"/>
  <c r="AQ96" i="112"/>
  <c r="AP96" i="112"/>
  <c r="AF96" i="112"/>
  <c r="AE96" i="112"/>
  <c r="AD96" i="112"/>
  <c r="AC96" i="112"/>
  <c r="AB96" i="112"/>
  <c r="AA96" i="112"/>
  <c r="BO92" i="112"/>
  <c r="Z92" i="112" s="1"/>
  <c r="BN92" i="112"/>
  <c r="BG92" i="112"/>
  <c r="BF92" i="112"/>
  <c r="AY92" i="112"/>
  <c r="AX92" i="112"/>
  <c r="AQ92" i="112"/>
  <c r="AP92" i="112"/>
  <c r="AF92" i="112"/>
  <c r="AE92" i="112"/>
  <c r="AD92" i="112"/>
  <c r="AC92" i="112"/>
  <c r="AB92" i="112"/>
  <c r="AA92" i="112"/>
  <c r="BO87" i="112"/>
  <c r="BN87" i="112"/>
  <c r="BG87" i="112"/>
  <c r="BF87" i="112"/>
  <c r="AY87" i="112"/>
  <c r="AX87" i="112"/>
  <c r="AQ87" i="112"/>
  <c r="AP87" i="112"/>
  <c r="AF87" i="112"/>
  <c r="AE87" i="112"/>
  <c r="AD87" i="112"/>
  <c r="AC87" i="112"/>
  <c r="AB87" i="112"/>
  <c r="AA87" i="112"/>
  <c r="Z87" i="112"/>
  <c r="BO83" i="112"/>
  <c r="Z83" i="112" s="1"/>
  <c r="BN83" i="112"/>
  <c r="BG83" i="112"/>
  <c r="BF83" i="112"/>
  <c r="AY83" i="112"/>
  <c r="AX83" i="112"/>
  <c r="AQ83" i="112"/>
  <c r="AP83" i="112"/>
  <c r="AF83" i="112"/>
  <c r="AE83" i="112"/>
  <c r="AD83" i="112"/>
  <c r="AC83" i="112"/>
  <c r="AB83" i="112"/>
  <c r="AA83" i="112"/>
  <c r="BO79" i="112"/>
  <c r="Z79" i="112" s="1"/>
  <c r="BN79" i="112"/>
  <c r="BG79" i="112"/>
  <c r="BF79" i="112"/>
  <c r="AY79" i="112"/>
  <c r="AX79" i="112"/>
  <c r="AQ79" i="112"/>
  <c r="AP79" i="112"/>
  <c r="AF79" i="112"/>
  <c r="AE79" i="112"/>
  <c r="AD79" i="112"/>
  <c r="AC79" i="112"/>
  <c r="AB79" i="112"/>
  <c r="AA79" i="112"/>
  <c r="BO75" i="112"/>
  <c r="BN75" i="112"/>
  <c r="BG75" i="112"/>
  <c r="Z75" i="112" s="1"/>
  <c r="BF75" i="112"/>
  <c r="AY75" i="112"/>
  <c r="AX75" i="112"/>
  <c r="AQ75" i="112"/>
  <c r="AP75" i="112"/>
  <c r="AF75" i="112"/>
  <c r="AE75" i="112"/>
  <c r="AD75" i="112"/>
  <c r="AC75" i="112"/>
  <c r="AB75" i="112"/>
  <c r="AA75" i="112"/>
  <c r="BO71" i="112"/>
  <c r="BN71" i="112"/>
  <c r="BG71" i="112"/>
  <c r="BG70" i="112" s="1"/>
  <c r="BF71" i="112"/>
  <c r="AY71" i="112"/>
  <c r="AX71" i="112"/>
  <c r="AQ71" i="112"/>
  <c r="AP71" i="112"/>
  <c r="AF71" i="112"/>
  <c r="AE71" i="112"/>
  <c r="AD71" i="112"/>
  <c r="AC71" i="112"/>
  <c r="AB71" i="112"/>
  <c r="AA71" i="112"/>
  <c r="BO66" i="112"/>
  <c r="BN66" i="112"/>
  <c r="BG66" i="112"/>
  <c r="BF66" i="112"/>
  <c r="AY66" i="112"/>
  <c r="AX66" i="112"/>
  <c r="AQ66" i="112"/>
  <c r="AP66" i="112"/>
  <c r="AF66" i="112"/>
  <c r="AE66" i="112"/>
  <c r="AD66" i="112"/>
  <c r="AC66" i="112"/>
  <c r="AB66" i="112"/>
  <c r="AA66" i="112"/>
  <c r="Z66" i="112"/>
  <c r="BO62" i="112"/>
  <c r="Z62" i="112" s="1"/>
  <c r="BN62" i="112"/>
  <c r="BG62" i="112"/>
  <c r="BF62" i="112"/>
  <c r="AY62" i="112"/>
  <c r="AX62" i="112"/>
  <c r="AQ62" i="112"/>
  <c r="AP62" i="112"/>
  <c r="AF62" i="112"/>
  <c r="AE62" i="112"/>
  <c r="AD62" i="112"/>
  <c r="AC62" i="112"/>
  <c r="AB62" i="112"/>
  <c r="AA62" i="112"/>
  <c r="BO58" i="112"/>
  <c r="Z58" i="112" s="1"/>
  <c r="BN58" i="112"/>
  <c r="BG58" i="112"/>
  <c r="BF58" i="112"/>
  <c r="AY58" i="112"/>
  <c r="AX58" i="112"/>
  <c r="AQ58" i="112"/>
  <c r="AP58" i="112"/>
  <c r="AF58" i="112"/>
  <c r="AE58" i="112"/>
  <c r="AD58" i="112"/>
  <c r="AC58" i="112"/>
  <c r="AB58" i="112"/>
  <c r="AA58" i="112"/>
  <c r="BO54" i="112"/>
  <c r="BN54" i="112"/>
  <c r="BG54" i="112"/>
  <c r="BG53" i="112" s="1"/>
  <c r="BF54" i="112"/>
  <c r="AY54" i="112"/>
  <c r="AX54" i="112"/>
  <c r="AQ54" i="112"/>
  <c r="AP54" i="112"/>
  <c r="AF54" i="112"/>
  <c r="AE54" i="112"/>
  <c r="AD54" i="112"/>
  <c r="AC54" i="112"/>
  <c r="AB54" i="112"/>
  <c r="AA54" i="112"/>
  <c r="BO49" i="112"/>
  <c r="BN49" i="112"/>
  <c r="BG49" i="112"/>
  <c r="BF49" i="112"/>
  <c r="AY49" i="112"/>
  <c r="AX49" i="112"/>
  <c r="AQ49" i="112"/>
  <c r="AP49" i="112"/>
  <c r="AF49" i="112"/>
  <c r="AE49" i="112"/>
  <c r="AD49" i="112"/>
  <c r="AC49" i="112"/>
  <c r="AB49" i="112"/>
  <c r="AA49" i="112"/>
  <c r="Z49" i="112"/>
  <c r="BO45" i="112"/>
  <c r="Z45" i="112" s="1"/>
  <c r="BN45" i="112"/>
  <c r="BG45" i="112"/>
  <c r="BF45" i="112"/>
  <c r="AY45" i="112"/>
  <c r="AX45" i="112"/>
  <c r="AQ45" i="112"/>
  <c r="AP45" i="112"/>
  <c r="AF45" i="112"/>
  <c r="AE45" i="112"/>
  <c r="AD45" i="112"/>
  <c r="AC45" i="112"/>
  <c r="AB45" i="112"/>
  <c r="AA45" i="112"/>
  <c r="BO41" i="112"/>
  <c r="Z41" i="112" s="1"/>
  <c r="BN41" i="112"/>
  <c r="BG41" i="112"/>
  <c r="BF41" i="112"/>
  <c r="AY41" i="112"/>
  <c r="AX41" i="112"/>
  <c r="AQ41" i="112"/>
  <c r="AP41" i="112"/>
  <c r="AF41" i="112"/>
  <c r="AE41" i="112"/>
  <c r="AD41" i="112"/>
  <c r="AC41" i="112"/>
  <c r="AB41" i="112"/>
  <c r="AA41" i="112"/>
  <c r="BO37" i="112"/>
  <c r="BN37" i="112"/>
  <c r="BG37" i="112"/>
  <c r="Z37" i="112" s="1"/>
  <c r="BF37" i="112"/>
  <c r="AY37" i="112"/>
  <c r="AX37" i="112"/>
  <c r="AQ37" i="112"/>
  <c r="AP37" i="112"/>
  <c r="AF37" i="112"/>
  <c r="AE37" i="112"/>
  <c r="AD37" i="112"/>
  <c r="AC37" i="112"/>
  <c r="AB37" i="112"/>
  <c r="AA37" i="112"/>
  <c r="BO33" i="112"/>
  <c r="BN33" i="112"/>
  <c r="BG33" i="112"/>
  <c r="Z33" i="112" s="1"/>
  <c r="BF33" i="112"/>
  <c r="AY33" i="112"/>
  <c r="AX33" i="112"/>
  <c r="AQ33" i="112"/>
  <c r="AP33" i="112"/>
  <c r="AF33" i="112"/>
  <c r="AE33" i="112"/>
  <c r="AD33" i="112"/>
  <c r="AC33" i="112"/>
  <c r="AB33" i="112"/>
  <c r="AA33" i="112"/>
  <c r="BO29" i="112"/>
  <c r="BN29" i="112"/>
  <c r="BG29" i="112"/>
  <c r="BF29" i="112"/>
  <c r="AY29" i="112"/>
  <c r="Z29" i="112" s="1"/>
  <c r="AX29" i="112"/>
  <c r="AQ29" i="112"/>
  <c r="AP29" i="112"/>
  <c r="AF29" i="112"/>
  <c r="AE29" i="112"/>
  <c r="AD29" i="112"/>
  <c r="AC29" i="112"/>
  <c r="AB29" i="112"/>
  <c r="AA29" i="112"/>
  <c r="BO25" i="112"/>
  <c r="BN25" i="112"/>
  <c r="BG25" i="112"/>
  <c r="BF25" i="112"/>
  <c r="AY25" i="112"/>
  <c r="Z25" i="112" s="1"/>
  <c r="AX25" i="112"/>
  <c r="AQ25" i="112"/>
  <c r="AP25" i="112"/>
  <c r="AF25" i="112"/>
  <c r="AE25" i="112"/>
  <c r="AD25" i="112"/>
  <c r="AC25" i="112"/>
  <c r="AB25" i="112"/>
  <c r="AA25" i="112"/>
  <c r="BO18" i="112"/>
  <c r="BN18" i="112"/>
  <c r="BG18" i="112"/>
  <c r="BF18" i="112"/>
  <c r="AY18" i="112"/>
  <c r="AX18" i="112"/>
  <c r="AQ18" i="112"/>
  <c r="AP18" i="112"/>
  <c r="AF18" i="112"/>
  <c r="AF17" i="112" s="1"/>
  <c r="AE18" i="112"/>
  <c r="AE17" i="112" s="1"/>
  <c r="AD18" i="112"/>
  <c r="AD17" i="112" s="1"/>
  <c r="AC18" i="112"/>
  <c r="AC17" i="112" s="1"/>
  <c r="AB18" i="112"/>
  <c r="AB17" i="112" s="1"/>
  <c r="AA18" i="112"/>
  <c r="AA17" i="112" s="1"/>
  <c r="Z18" i="112"/>
  <c r="BO13" i="112"/>
  <c r="BN13" i="112"/>
  <c r="BG13" i="112"/>
  <c r="BF13" i="112"/>
  <c r="AY13" i="112"/>
  <c r="AX13" i="112"/>
  <c r="AQ13" i="112"/>
  <c r="AP13" i="112"/>
  <c r="AF13" i="112"/>
  <c r="AE13" i="112"/>
  <c r="AD13" i="112"/>
  <c r="AC13" i="112"/>
  <c r="AB13" i="112"/>
  <c r="AA13" i="112"/>
  <c r="Z13" i="112"/>
  <c r="BO9" i="112"/>
  <c r="BO8" i="112" s="1"/>
  <c r="BN9" i="112"/>
  <c r="BG9" i="112"/>
  <c r="BF9" i="112"/>
  <c r="AY9" i="112"/>
  <c r="AX9" i="112"/>
  <c r="AQ9" i="112"/>
  <c r="AP9" i="112"/>
  <c r="AF9" i="112"/>
  <c r="AE9" i="112"/>
  <c r="AD9" i="112"/>
  <c r="AC9" i="112"/>
  <c r="AB9" i="112"/>
  <c r="AA9" i="112"/>
  <c r="BG88" i="109"/>
  <c r="BO88" i="109"/>
  <c r="BN88" i="109"/>
  <c r="BF88" i="109"/>
  <c r="AY88" i="109"/>
  <c r="AX88" i="109"/>
  <c r="AQ88" i="109"/>
  <c r="AP88" i="109"/>
  <c r="AF88" i="109"/>
  <c r="AE88" i="109"/>
  <c r="AD88" i="109"/>
  <c r="AC88" i="109"/>
  <c r="AB88" i="109"/>
  <c r="AA88" i="109"/>
  <c r="Z88" i="109"/>
  <c r="BO84" i="109"/>
  <c r="Z84" i="109" s="1"/>
  <c r="BN84" i="109"/>
  <c r="BG84" i="109"/>
  <c r="BG79" i="109" s="1"/>
  <c r="BF84" i="109"/>
  <c r="AY84" i="109"/>
  <c r="AX84" i="109"/>
  <c r="AQ84" i="109"/>
  <c r="AP84" i="109"/>
  <c r="AF84" i="109"/>
  <c r="AE84" i="109"/>
  <c r="AD84" i="109"/>
  <c r="AC84" i="109"/>
  <c r="AB84" i="109"/>
  <c r="AA84" i="109"/>
  <c r="BO80" i="109"/>
  <c r="BO79" i="109" s="1"/>
  <c r="BN80" i="109"/>
  <c r="BG80" i="109"/>
  <c r="BF80" i="109"/>
  <c r="AY80" i="109"/>
  <c r="AY79" i="109" s="1"/>
  <c r="AX80" i="109"/>
  <c r="AQ80" i="109"/>
  <c r="AP80" i="109"/>
  <c r="AF80" i="109"/>
  <c r="AE80" i="109"/>
  <c r="AD80" i="109"/>
  <c r="AC80" i="109"/>
  <c r="AB80" i="109"/>
  <c r="AA80" i="109"/>
  <c r="BO75" i="109"/>
  <c r="BN75" i="109"/>
  <c r="BG75" i="109"/>
  <c r="BF75" i="109"/>
  <c r="AY75" i="109"/>
  <c r="AX75" i="109"/>
  <c r="AQ75" i="109"/>
  <c r="AP75" i="109"/>
  <c r="AF75" i="109"/>
  <c r="AE75" i="109"/>
  <c r="AD75" i="109"/>
  <c r="AC75" i="109"/>
  <c r="AB75" i="109"/>
  <c r="AA75" i="109"/>
  <c r="Z75" i="109"/>
  <c r="BO71" i="109"/>
  <c r="Z71" i="109" s="1"/>
  <c r="BN71" i="109"/>
  <c r="BG71" i="109"/>
  <c r="BF71" i="109"/>
  <c r="AY71" i="109"/>
  <c r="AX71" i="109"/>
  <c r="AQ71" i="109"/>
  <c r="AP71" i="109"/>
  <c r="AF71" i="109"/>
  <c r="AE71" i="109"/>
  <c r="AD71" i="109"/>
  <c r="AC71" i="109"/>
  <c r="AB71" i="109"/>
  <c r="AA71" i="109"/>
  <c r="BO67" i="109"/>
  <c r="Z67" i="109" s="1"/>
  <c r="BN67" i="109"/>
  <c r="BG67" i="109"/>
  <c r="BF67" i="109"/>
  <c r="AY67" i="109"/>
  <c r="AX67" i="109"/>
  <c r="AQ67" i="109"/>
  <c r="AP67" i="109"/>
  <c r="AF67" i="109"/>
  <c r="AE67" i="109"/>
  <c r="AD67" i="109"/>
  <c r="AC67" i="109"/>
  <c r="AB67" i="109"/>
  <c r="AA67" i="109"/>
  <c r="BO63" i="109"/>
  <c r="BN63" i="109"/>
  <c r="BG63" i="109"/>
  <c r="Z63" i="109" s="1"/>
  <c r="BF63" i="109"/>
  <c r="AY63" i="109"/>
  <c r="AX63" i="109"/>
  <c r="AQ63" i="109"/>
  <c r="AP63" i="109"/>
  <c r="AF63" i="109"/>
  <c r="AE63" i="109"/>
  <c r="AD63" i="109"/>
  <c r="AC63" i="109"/>
  <c r="AB63" i="109"/>
  <c r="AA63" i="109"/>
  <c r="BO59" i="109"/>
  <c r="BN59" i="109"/>
  <c r="BG59" i="109"/>
  <c r="Z59" i="109" s="1"/>
  <c r="BF59" i="109"/>
  <c r="AY59" i="109"/>
  <c r="AX59" i="109"/>
  <c r="AQ59" i="109"/>
  <c r="AP59" i="109"/>
  <c r="AF59" i="109"/>
  <c r="AE59" i="109"/>
  <c r="AD59" i="109"/>
  <c r="AC59" i="109"/>
  <c r="AB59" i="109"/>
  <c r="AA59" i="109"/>
  <c r="BO55" i="109"/>
  <c r="BN55" i="109"/>
  <c r="BG55" i="109"/>
  <c r="BF55" i="109"/>
  <c r="AY55" i="109"/>
  <c r="Z55" i="109" s="1"/>
  <c r="AX55" i="109"/>
  <c r="AQ55" i="109"/>
  <c r="AP55" i="109"/>
  <c r="AF55" i="109"/>
  <c r="AE55" i="109"/>
  <c r="AD55" i="109"/>
  <c r="AC55" i="109"/>
  <c r="AB55" i="109"/>
  <c r="AA55" i="109"/>
  <c r="BO51" i="109"/>
  <c r="BN51" i="109"/>
  <c r="BG51" i="109"/>
  <c r="BF51" i="109"/>
  <c r="AY51" i="109"/>
  <c r="Z51" i="109" s="1"/>
  <c r="AX51" i="109"/>
  <c r="AQ51" i="109"/>
  <c r="AP51" i="109"/>
  <c r="AF51" i="109"/>
  <c r="AE51" i="109"/>
  <c r="AD51" i="109"/>
  <c r="AC51" i="109"/>
  <c r="AB51" i="109"/>
  <c r="AA51" i="109"/>
  <c r="BO47" i="109"/>
  <c r="BO46" i="109" s="1"/>
  <c r="BN47" i="109"/>
  <c r="BG47" i="109"/>
  <c r="BF47" i="109"/>
  <c r="AY47" i="109"/>
  <c r="AY46" i="109" s="1"/>
  <c r="AX47" i="109"/>
  <c r="AQ47" i="109"/>
  <c r="AQ46" i="109" s="1"/>
  <c r="AP47" i="109"/>
  <c r="AF47" i="109"/>
  <c r="AE47" i="109"/>
  <c r="AD47" i="109"/>
  <c r="AC47" i="109"/>
  <c r="AB47" i="109"/>
  <c r="AA47" i="109"/>
  <c r="BO42" i="109"/>
  <c r="BN42" i="109"/>
  <c r="BG42" i="109"/>
  <c r="Z42" i="109" s="1"/>
  <c r="BF42" i="109"/>
  <c r="AY42" i="109"/>
  <c r="AX42" i="109"/>
  <c r="AQ42" i="109"/>
  <c r="AP42" i="109"/>
  <c r="AF42" i="109"/>
  <c r="AE42" i="109"/>
  <c r="AD42" i="109"/>
  <c r="AC42" i="109"/>
  <c r="AB42" i="109"/>
  <c r="AA42" i="109"/>
  <c r="BO38" i="109"/>
  <c r="BN38" i="109"/>
  <c r="BG38" i="109"/>
  <c r="Z38" i="109" s="1"/>
  <c r="BF38" i="109"/>
  <c r="AY38" i="109"/>
  <c r="AX38" i="109"/>
  <c r="AQ38" i="109"/>
  <c r="AP38" i="109"/>
  <c r="AF38" i="109"/>
  <c r="AE38" i="109"/>
  <c r="AD38" i="109"/>
  <c r="AC38" i="109"/>
  <c r="AB38" i="109"/>
  <c r="AA38" i="109"/>
  <c r="BO34" i="109"/>
  <c r="BN34" i="109"/>
  <c r="BG34" i="109"/>
  <c r="BF34" i="109"/>
  <c r="AY34" i="109"/>
  <c r="Z34" i="109" s="1"/>
  <c r="AX34" i="109"/>
  <c r="AQ34" i="109"/>
  <c r="AP34" i="109"/>
  <c r="AF34" i="109"/>
  <c r="AE34" i="109"/>
  <c r="AD34" i="109"/>
  <c r="AC34" i="109"/>
  <c r="AB34" i="109"/>
  <c r="AA34" i="109"/>
  <c r="BO30" i="109"/>
  <c r="BO29" i="109" s="1"/>
  <c r="BN30" i="109"/>
  <c r="BG30" i="109"/>
  <c r="BG29" i="109" s="1"/>
  <c r="BF30" i="109"/>
  <c r="AY30" i="109"/>
  <c r="AY29" i="109" s="1"/>
  <c r="AX30" i="109"/>
  <c r="AQ30" i="109"/>
  <c r="AP30" i="109"/>
  <c r="AF30" i="109"/>
  <c r="AE30" i="109"/>
  <c r="AD30" i="109"/>
  <c r="AC30" i="109"/>
  <c r="AB30" i="109"/>
  <c r="AA30" i="109"/>
  <c r="BO25" i="109"/>
  <c r="BN25" i="109"/>
  <c r="BG25" i="109"/>
  <c r="BF25" i="109"/>
  <c r="AY25" i="109"/>
  <c r="AX25" i="109"/>
  <c r="AQ25" i="109"/>
  <c r="AP25" i="109"/>
  <c r="AF25" i="109"/>
  <c r="AE25" i="109"/>
  <c r="AD25" i="109"/>
  <c r="AC25" i="109"/>
  <c r="AB25" i="109"/>
  <c r="AA25" i="109"/>
  <c r="Z25" i="109"/>
  <c r="BO21" i="109"/>
  <c r="Z21" i="109" s="1"/>
  <c r="BN21" i="109"/>
  <c r="BG21" i="109"/>
  <c r="BF21" i="109"/>
  <c r="AY21" i="109"/>
  <c r="AX21" i="109"/>
  <c r="AQ21" i="109"/>
  <c r="AP21" i="109"/>
  <c r="AF21" i="109"/>
  <c r="AE21" i="109"/>
  <c r="AD21" i="109"/>
  <c r="AC21" i="109"/>
  <c r="AB21" i="109"/>
  <c r="AA21" i="109"/>
  <c r="BO17" i="109"/>
  <c r="Z17" i="109" s="1"/>
  <c r="BN17" i="109"/>
  <c r="BG17" i="109"/>
  <c r="BF17" i="109"/>
  <c r="AY17" i="109"/>
  <c r="AX17" i="109"/>
  <c r="AQ17" i="109"/>
  <c r="AP17" i="109"/>
  <c r="AF17" i="109"/>
  <c r="AE17" i="109"/>
  <c r="AD17" i="109"/>
  <c r="AC17" i="109"/>
  <c r="AB17" i="109"/>
  <c r="AA17" i="109"/>
  <c r="BO13" i="109"/>
  <c r="BO8" i="109" s="1"/>
  <c r="BN13" i="109"/>
  <c r="BG13" i="109"/>
  <c r="BG8" i="109" s="1"/>
  <c r="BF13" i="109"/>
  <c r="AY13" i="109"/>
  <c r="AX13" i="109"/>
  <c r="AQ13" i="109"/>
  <c r="AP13" i="109"/>
  <c r="AF13" i="109"/>
  <c r="AE13" i="109"/>
  <c r="AD13" i="109"/>
  <c r="AC13" i="109"/>
  <c r="AB13" i="109"/>
  <c r="AA13" i="109"/>
  <c r="BO9" i="109"/>
  <c r="BN9" i="109"/>
  <c r="BG9" i="109"/>
  <c r="BF9" i="109"/>
  <c r="AY9" i="109"/>
  <c r="AX9" i="109"/>
  <c r="AQ9" i="109"/>
  <c r="AP9" i="109"/>
  <c r="AF9" i="109"/>
  <c r="AE9" i="109"/>
  <c r="AD9" i="109"/>
  <c r="AC9" i="109"/>
  <c r="AB9" i="109"/>
  <c r="AA9" i="109"/>
  <c r="Z9" i="109"/>
  <c r="BO160" i="111"/>
  <c r="BN160" i="111"/>
  <c r="BG160" i="111"/>
  <c r="BF160" i="111"/>
  <c r="AY160" i="111"/>
  <c r="AX160" i="111"/>
  <c r="AQ160" i="111"/>
  <c r="AP160" i="111"/>
  <c r="AF160" i="111"/>
  <c r="AE160" i="111"/>
  <c r="AD160" i="111"/>
  <c r="AC160" i="111"/>
  <c r="AB160" i="111"/>
  <c r="AA160" i="111"/>
  <c r="Z160" i="111"/>
  <c r="BO156" i="111"/>
  <c r="Z156" i="111" s="1"/>
  <c r="BN156" i="111"/>
  <c r="BG156" i="111"/>
  <c r="BF156" i="111"/>
  <c r="AY156" i="111"/>
  <c r="AX156" i="111"/>
  <c r="AQ156" i="111"/>
  <c r="AP156" i="111"/>
  <c r="AF156" i="111"/>
  <c r="AE156" i="111"/>
  <c r="AD156" i="111"/>
  <c r="AC156" i="111"/>
  <c r="AB156" i="111"/>
  <c r="AA156" i="111"/>
  <c r="BO152" i="111"/>
  <c r="Z152" i="111" s="1"/>
  <c r="BN152" i="111"/>
  <c r="BG152" i="111"/>
  <c r="BF152" i="111"/>
  <c r="AY152" i="111"/>
  <c r="AX152" i="111"/>
  <c r="AQ152" i="111"/>
  <c r="AP152" i="111"/>
  <c r="AF152" i="111"/>
  <c r="AE152" i="111"/>
  <c r="AD152" i="111"/>
  <c r="AC152" i="111"/>
  <c r="AB152" i="111"/>
  <c r="AA152" i="111"/>
  <c r="BO148" i="111"/>
  <c r="BN148" i="111"/>
  <c r="BG148" i="111"/>
  <c r="Z148" i="111" s="1"/>
  <c r="BF148" i="111"/>
  <c r="AY148" i="111"/>
  <c r="AX148" i="111"/>
  <c r="AQ148" i="111"/>
  <c r="AP148" i="111"/>
  <c r="AF148" i="111"/>
  <c r="AE148" i="111"/>
  <c r="AD148" i="111"/>
  <c r="AC148" i="111"/>
  <c r="AB148" i="111"/>
  <c r="AA148" i="111"/>
  <c r="BO143" i="111"/>
  <c r="BN143" i="111"/>
  <c r="BG143" i="111"/>
  <c r="BF143" i="111"/>
  <c r="AY143" i="111"/>
  <c r="AX143" i="111"/>
  <c r="AQ143" i="111"/>
  <c r="AP143" i="111"/>
  <c r="AF143" i="111"/>
  <c r="AE143" i="111"/>
  <c r="AD143" i="111"/>
  <c r="AC143" i="111"/>
  <c r="AB143" i="111"/>
  <c r="AA143" i="111"/>
  <c r="Z143" i="111"/>
  <c r="BO139" i="111"/>
  <c r="Z139" i="111" s="1"/>
  <c r="BN139" i="111"/>
  <c r="BG139" i="111"/>
  <c r="BF139" i="111"/>
  <c r="AY139" i="111"/>
  <c r="AX139" i="111"/>
  <c r="AQ139" i="111"/>
  <c r="AP139" i="111"/>
  <c r="AF139" i="111"/>
  <c r="AE139" i="111"/>
  <c r="AD139" i="111"/>
  <c r="AC139" i="111"/>
  <c r="AB139" i="111"/>
  <c r="AA139" i="111"/>
  <c r="BO135" i="111"/>
  <c r="Z135" i="111" s="1"/>
  <c r="BN135" i="111"/>
  <c r="BG135" i="111"/>
  <c r="BF135" i="111"/>
  <c r="AY135" i="111"/>
  <c r="AX135" i="111"/>
  <c r="AQ135" i="111"/>
  <c r="AP135" i="111"/>
  <c r="AF135" i="111"/>
  <c r="AE135" i="111"/>
  <c r="AD135" i="111"/>
  <c r="AC135" i="111"/>
  <c r="AB135" i="111"/>
  <c r="AA135" i="111"/>
  <c r="BO130" i="111"/>
  <c r="BN130" i="111"/>
  <c r="BG130" i="111"/>
  <c r="BF130" i="111"/>
  <c r="AY130" i="111"/>
  <c r="AX130" i="111"/>
  <c r="AQ130" i="111"/>
  <c r="AP130" i="111"/>
  <c r="AF130" i="111"/>
  <c r="AE130" i="111"/>
  <c r="AD130" i="111"/>
  <c r="AC130" i="111"/>
  <c r="AB130" i="111"/>
  <c r="AA130" i="111"/>
  <c r="Z130" i="111"/>
  <c r="BO126" i="111"/>
  <c r="Z126" i="111" s="1"/>
  <c r="BN126" i="111"/>
  <c r="BG126" i="111"/>
  <c r="BF126" i="111"/>
  <c r="AY126" i="111"/>
  <c r="AX126" i="111"/>
  <c r="AQ126" i="111"/>
  <c r="AP126" i="111"/>
  <c r="AF126" i="111"/>
  <c r="AE126" i="111"/>
  <c r="AD126" i="111"/>
  <c r="AC126" i="111"/>
  <c r="AB126" i="111"/>
  <c r="AA126" i="111"/>
  <c r="BO122" i="111"/>
  <c r="Z122" i="111" s="1"/>
  <c r="BN122" i="111"/>
  <c r="BG122" i="111"/>
  <c r="BF122" i="111"/>
  <c r="AY122" i="111"/>
  <c r="AX122" i="111"/>
  <c r="AQ122" i="111"/>
  <c r="AP122" i="111"/>
  <c r="AF122" i="111"/>
  <c r="AE122" i="111"/>
  <c r="AD122" i="111"/>
  <c r="AC122" i="111"/>
  <c r="AB122" i="111"/>
  <c r="AA122" i="111"/>
  <c r="BO118" i="111"/>
  <c r="BN118" i="111"/>
  <c r="BG118" i="111"/>
  <c r="Z118" i="111" s="1"/>
  <c r="BF118" i="111"/>
  <c r="AY118" i="111"/>
  <c r="AX118" i="111"/>
  <c r="AQ118" i="111"/>
  <c r="AP118" i="111"/>
  <c r="AF118" i="111"/>
  <c r="AE118" i="111"/>
  <c r="AD118" i="111"/>
  <c r="AC118" i="111"/>
  <c r="AB118" i="111"/>
  <c r="AA118" i="111"/>
  <c r="BO114" i="111"/>
  <c r="BN114" i="111"/>
  <c r="BG114" i="111"/>
  <c r="Z114" i="111" s="1"/>
  <c r="BF114" i="111"/>
  <c r="AY114" i="111"/>
  <c r="AX114" i="111"/>
  <c r="AQ114" i="111"/>
  <c r="AP114" i="111"/>
  <c r="AF114" i="111"/>
  <c r="AE114" i="111"/>
  <c r="AD114" i="111"/>
  <c r="AC114" i="111"/>
  <c r="AB114" i="111"/>
  <c r="AA114" i="111"/>
  <c r="BO109" i="111"/>
  <c r="BN109" i="111"/>
  <c r="BG109" i="111"/>
  <c r="BF109" i="111"/>
  <c r="AY109" i="111"/>
  <c r="AX109" i="111"/>
  <c r="AQ109" i="111"/>
  <c r="AP109" i="111"/>
  <c r="AF109" i="111"/>
  <c r="AE109" i="111"/>
  <c r="AD109" i="111"/>
  <c r="AC109" i="111"/>
  <c r="AB109" i="111"/>
  <c r="AA109" i="111"/>
  <c r="Z109" i="111"/>
  <c r="BO105" i="111"/>
  <c r="Z105" i="111" s="1"/>
  <c r="BN105" i="111"/>
  <c r="BG105" i="111"/>
  <c r="BF105" i="111"/>
  <c r="AY105" i="111"/>
  <c r="AX105" i="111"/>
  <c r="AQ105" i="111"/>
  <c r="AP105" i="111"/>
  <c r="AF105" i="111"/>
  <c r="AE105" i="111"/>
  <c r="AD105" i="111"/>
  <c r="AC105" i="111"/>
  <c r="AB105" i="111"/>
  <c r="AA105" i="111"/>
  <c r="BO101" i="111"/>
  <c r="Z101" i="111" s="1"/>
  <c r="BN101" i="111"/>
  <c r="BG101" i="111"/>
  <c r="BF101" i="111"/>
  <c r="AY101" i="111"/>
  <c r="AX101" i="111"/>
  <c r="AQ101" i="111"/>
  <c r="AP101" i="111"/>
  <c r="AF101" i="111"/>
  <c r="AE101" i="111"/>
  <c r="AD101" i="111"/>
  <c r="AC101" i="111"/>
  <c r="AB101" i="111"/>
  <c r="AA101" i="111"/>
  <c r="BO96" i="111"/>
  <c r="BN96" i="111"/>
  <c r="BG96" i="111"/>
  <c r="BF96" i="111"/>
  <c r="AY96" i="111"/>
  <c r="AX96" i="111"/>
  <c r="AQ96" i="111"/>
  <c r="AP96" i="111"/>
  <c r="AF96" i="111"/>
  <c r="AE96" i="111"/>
  <c r="AD96" i="111"/>
  <c r="AC96" i="111"/>
  <c r="AB96" i="111"/>
  <c r="AA96" i="111"/>
  <c r="Z96" i="111"/>
  <c r="BO92" i="111"/>
  <c r="Z92" i="111" s="1"/>
  <c r="BN92" i="111"/>
  <c r="BG92" i="111"/>
  <c r="BF92" i="111"/>
  <c r="AY92" i="111"/>
  <c r="AX92" i="111"/>
  <c r="AQ92" i="111"/>
  <c r="AP92" i="111"/>
  <c r="AF92" i="111"/>
  <c r="AE92" i="111"/>
  <c r="AD92" i="111"/>
  <c r="AC92" i="111"/>
  <c r="AB92" i="111"/>
  <c r="AA92" i="111"/>
  <c r="BO88" i="111"/>
  <c r="Z88" i="111" s="1"/>
  <c r="BN88" i="111"/>
  <c r="BG88" i="111"/>
  <c r="BF88" i="111"/>
  <c r="AY88" i="111"/>
  <c r="AX88" i="111"/>
  <c r="AQ88" i="111"/>
  <c r="AP88" i="111"/>
  <c r="AF88" i="111"/>
  <c r="AE88" i="111"/>
  <c r="AD88" i="111"/>
  <c r="AC88" i="111"/>
  <c r="AB88" i="111"/>
  <c r="AA88" i="111"/>
  <c r="BO83" i="111"/>
  <c r="BN83" i="111"/>
  <c r="BG83" i="111"/>
  <c r="BF83" i="111"/>
  <c r="AY83" i="111"/>
  <c r="AX83" i="111"/>
  <c r="AQ83" i="111"/>
  <c r="AP83" i="111"/>
  <c r="AF83" i="111"/>
  <c r="AE83" i="111"/>
  <c r="AD83" i="111"/>
  <c r="AC83" i="111"/>
  <c r="AB83" i="111"/>
  <c r="AA83" i="111"/>
  <c r="Z83" i="111"/>
  <c r="BO79" i="111"/>
  <c r="Z79" i="111" s="1"/>
  <c r="BN79" i="111"/>
  <c r="BG79" i="111"/>
  <c r="BF79" i="111"/>
  <c r="AY79" i="111"/>
  <c r="AX79" i="111"/>
  <c r="AQ79" i="111"/>
  <c r="AP79" i="111"/>
  <c r="AF79" i="111"/>
  <c r="AE79" i="111"/>
  <c r="AD79" i="111"/>
  <c r="AC79" i="111"/>
  <c r="AB79" i="111"/>
  <c r="AA79" i="111"/>
  <c r="BO75" i="111"/>
  <c r="Z75" i="111" s="1"/>
  <c r="BN75" i="111"/>
  <c r="BG75" i="111"/>
  <c r="BF75" i="111"/>
  <c r="AY75" i="111"/>
  <c r="AX75" i="111"/>
  <c r="AQ75" i="111"/>
  <c r="AP75" i="111"/>
  <c r="AF75" i="111"/>
  <c r="AE75" i="111"/>
  <c r="AD75" i="111"/>
  <c r="AC75" i="111"/>
  <c r="AB75" i="111"/>
  <c r="AA75" i="111"/>
  <c r="BO71" i="111"/>
  <c r="BN71" i="111"/>
  <c r="BG71" i="111"/>
  <c r="Z71" i="111" s="1"/>
  <c r="BF71" i="111"/>
  <c r="AY71" i="111"/>
  <c r="AX71" i="111"/>
  <c r="AQ71" i="111"/>
  <c r="AP71" i="111"/>
  <c r="AF71" i="111"/>
  <c r="AE71" i="111"/>
  <c r="AD71" i="111"/>
  <c r="AC71" i="111"/>
  <c r="AB71" i="111"/>
  <c r="AA71" i="111"/>
  <c r="BO67" i="111"/>
  <c r="BN67" i="111"/>
  <c r="BG67" i="111"/>
  <c r="Z67" i="111" s="1"/>
  <c r="BF67" i="111"/>
  <c r="AY67" i="111"/>
  <c r="AX67" i="111"/>
  <c r="AQ67" i="111"/>
  <c r="AP67" i="111"/>
  <c r="AF67" i="111"/>
  <c r="AE67" i="111"/>
  <c r="AD67" i="111"/>
  <c r="AC67" i="111"/>
  <c r="AB67" i="111"/>
  <c r="AA67" i="111"/>
  <c r="BO63" i="111"/>
  <c r="BN63" i="111"/>
  <c r="BG63" i="111"/>
  <c r="BF63" i="111"/>
  <c r="AY63" i="111"/>
  <c r="Z63" i="111" s="1"/>
  <c r="AX63" i="111"/>
  <c r="AQ63" i="111"/>
  <c r="AP63" i="111"/>
  <c r="AF63" i="111"/>
  <c r="AE63" i="111"/>
  <c r="AD63" i="111"/>
  <c r="AC63" i="111"/>
  <c r="AB63" i="111"/>
  <c r="AA63" i="111"/>
  <c r="BO59" i="111"/>
  <c r="BN59" i="111"/>
  <c r="BG59" i="111"/>
  <c r="BF59" i="111"/>
  <c r="AY59" i="111"/>
  <c r="Z59" i="111" s="1"/>
  <c r="AX59" i="111"/>
  <c r="AQ59" i="111"/>
  <c r="AP59" i="111"/>
  <c r="AF59" i="111"/>
  <c r="AE59" i="111"/>
  <c r="AD59" i="111"/>
  <c r="AC59" i="111"/>
  <c r="AB59" i="111"/>
  <c r="AA59" i="111"/>
  <c r="BO55" i="111"/>
  <c r="BN55" i="111"/>
  <c r="BG55" i="111"/>
  <c r="BF55" i="111"/>
  <c r="AY55" i="111"/>
  <c r="AX55" i="111"/>
  <c r="AQ55" i="111"/>
  <c r="Z55" i="111" s="1"/>
  <c r="AP55" i="111"/>
  <c r="AF55" i="111"/>
  <c r="AE55" i="111"/>
  <c r="AD55" i="111"/>
  <c r="AC55" i="111"/>
  <c r="AB55" i="111"/>
  <c r="AA55" i="111"/>
  <c r="BO50" i="111"/>
  <c r="BN50" i="111"/>
  <c r="BG50" i="111"/>
  <c r="BF50" i="111"/>
  <c r="AY50" i="111"/>
  <c r="AX50" i="111"/>
  <c r="AQ50" i="111"/>
  <c r="AP50" i="111"/>
  <c r="AF50" i="111"/>
  <c r="AE50" i="111"/>
  <c r="AD50" i="111"/>
  <c r="AC50" i="111"/>
  <c r="AB50" i="111"/>
  <c r="AA50" i="111"/>
  <c r="Z50" i="111"/>
  <c r="BO46" i="111"/>
  <c r="Z46" i="111" s="1"/>
  <c r="BN46" i="111"/>
  <c r="BG46" i="111"/>
  <c r="BF46" i="111"/>
  <c r="AY46" i="111"/>
  <c r="AX46" i="111"/>
  <c r="AQ46" i="111"/>
  <c r="AP46" i="111"/>
  <c r="AF46" i="111"/>
  <c r="AE46" i="111"/>
  <c r="AD46" i="111"/>
  <c r="AC46" i="111"/>
  <c r="AB46" i="111"/>
  <c r="AA46" i="111"/>
  <c r="BO42" i="111"/>
  <c r="Z42" i="111" s="1"/>
  <c r="BN42" i="111"/>
  <c r="BG42" i="111"/>
  <c r="BF42" i="111"/>
  <c r="AY42" i="111"/>
  <c r="AX42" i="111"/>
  <c r="AQ42" i="111"/>
  <c r="AP42" i="111"/>
  <c r="AF42" i="111"/>
  <c r="AE42" i="111"/>
  <c r="AD42" i="111"/>
  <c r="AC42" i="111"/>
  <c r="AB42" i="111"/>
  <c r="AA42" i="111"/>
  <c r="BO37" i="111"/>
  <c r="BN37" i="111"/>
  <c r="BG37" i="111"/>
  <c r="BF37" i="111"/>
  <c r="AY37" i="111"/>
  <c r="AX37" i="111"/>
  <c r="AQ37" i="111"/>
  <c r="AP37" i="111"/>
  <c r="AF37" i="111"/>
  <c r="AE37" i="111"/>
  <c r="AD37" i="111"/>
  <c r="AC37" i="111"/>
  <c r="AB37" i="111"/>
  <c r="AA37" i="111"/>
  <c r="Z37" i="111"/>
  <c r="BO33" i="111"/>
  <c r="Z33" i="111" s="1"/>
  <c r="BN33" i="111"/>
  <c r="BG33" i="111"/>
  <c r="BF33" i="111"/>
  <c r="AY33" i="111"/>
  <c r="AX33" i="111"/>
  <c r="AQ33" i="111"/>
  <c r="AP33" i="111"/>
  <c r="AF33" i="111"/>
  <c r="AE33" i="111"/>
  <c r="AD33" i="111"/>
  <c r="AC33" i="111"/>
  <c r="AB33" i="111"/>
  <c r="AA33" i="111"/>
  <c r="BO29" i="111"/>
  <c r="Z29" i="111" s="1"/>
  <c r="BN29" i="111"/>
  <c r="BG29" i="111"/>
  <c r="BF29" i="111"/>
  <c r="AY29" i="111"/>
  <c r="AX29" i="111"/>
  <c r="AQ29" i="111"/>
  <c r="AP29" i="111"/>
  <c r="AF29" i="111"/>
  <c r="AE29" i="111"/>
  <c r="AD29" i="111"/>
  <c r="AC29" i="111"/>
  <c r="AB29" i="111"/>
  <c r="AA29" i="111"/>
  <c r="BO25" i="111"/>
  <c r="BN25" i="111"/>
  <c r="BG25" i="111"/>
  <c r="Z25" i="111" s="1"/>
  <c r="BF25" i="111"/>
  <c r="AY25" i="111"/>
  <c r="AX25" i="111"/>
  <c r="AQ25" i="111"/>
  <c r="AP25" i="111"/>
  <c r="AF25" i="111"/>
  <c r="AE25" i="111"/>
  <c r="AD25" i="111"/>
  <c r="AC25" i="111"/>
  <c r="AB25" i="111"/>
  <c r="AA25" i="111"/>
  <c r="BO21" i="111"/>
  <c r="BN21" i="111"/>
  <c r="BG21" i="111"/>
  <c r="Z21" i="111" s="1"/>
  <c r="BF21" i="111"/>
  <c r="AY21" i="111"/>
  <c r="AX21" i="111"/>
  <c r="AQ21" i="111"/>
  <c r="AP21" i="111"/>
  <c r="AF21" i="111"/>
  <c r="AE21" i="111"/>
  <c r="AD21" i="111"/>
  <c r="AC21" i="111"/>
  <c r="AB21" i="111"/>
  <c r="AA21" i="111"/>
  <c r="BO17" i="111"/>
  <c r="BN17" i="111"/>
  <c r="BG17" i="111"/>
  <c r="BF17" i="111"/>
  <c r="AY17" i="111"/>
  <c r="Z17" i="111" s="1"/>
  <c r="AX17" i="111"/>
  <c r="AQ17" i="111"/>
  <c r="AP17" i="111"/>
  <c r="AF17" i="111"/>
  <c r="AE17" i="111"/>
  <c r="AD17" i="111"/>
  <c r="AC17" i="111"/>
  <c r="AB17" i="111"/>
  <c r="AA17" i="111"/>
  <c r="BO13" i="111"/>
  <c r="BN13" i="111"/>
  <c r="BG13" i="111"/>
  <c r="BF13" i="111"/>
  <c r="AY13" i="111"/>
  <c r="Z13" i="111" s="1"/>
  <c r="AX13" i="111"/>
  <c r="AQ13" i="111"/>
  <c r="AP13" i="111"/>
  <c r="AF13" i="111"/>
  <c r="AE13" i="111"/>
  <c r="AD13" i="111"/>
  <c r="AC13" i="111"/>
  <c r="AB13" i="111"/>
  <c r="AA13" i="111"/>
  <c r="AF9" i="111"/>
  <c r="AE9" i="111"/>
  <c r="AD9" i="111"/>
  <c r="AC9" i="111"/>
  <c r="AB9" i="111"/>
  <c r="AA9" i="111"/>
  <c r="BG24" i="112"/>
  <c r="AQ9" i="111"/>
  <c r="AR147" i="111"/>
  <c r="AR134" i="111"/>
  <c r="AR100" i="111"/>
  <c r="AR87" i="111"/>
  <c r="AR54" i="111"/>
  <c r="AR41" i="111"/>
  <c r="AR8" i="111"/>
  <c r="AZ8" i="111"/>
  <c r="AY9" i="111"/>
  <c r="BH41" i="111"/>
  <c r="BH147" i="111"/>
  <c r="BH134" i="111"/>
  <c r="BH113" i="111"/>
  <c r="BH100" i="111"/>
  <c r="BH87" i="111"/>
  <c r="BH54" i="111"/>
  <c r="BH8" i="111"/>
  <c r="BG9" i="111"/>
  <c r="BO9" i="111"/>
  <c r="BQ8" i="111"/>
  <c r="AW79" i="109"/>
  <c r="AV79" i="109"/>
  <c r="AU79" i="109"/>
  <c r="AT79" i="109"/>
  <c r="AS79" i="109"/>
  <c r="AR79" i="109"/>
  <c r="AQ79" i="109"/>
  <c r="BE79" i="109"/>
  <c r="BD79" i="109"/>
  <c r="BC79" i="109"/>
  <c r="BB79" i="109"/>
  <c r="BA79" i="109"/>
  <c r="AZ79" i="109"/>
  <c r="BM79" i="109"/>
  <c r="BL79" i="109"/>
  <c r="BK79" i="109"/>
  <c r="BJ79" i="109"/>
  <c r="BI79" i="109"/>
  <c r="BH79" i="109"/>
  <c r="BT79" i="109"/>
  <c r="BS79" i="109"/>
  <c r="BR79" i="109"/>
  <c r="BQ79" i="109"/>
  <c r="BP79" i="109"/>
  <c r="BU79" i="109"/>
  <c r="BU46" i="109"/>
  <c r="BT46" i="109"/>
  <c r="BS46" i="109"/>
  <c r="BR46" i="109"/>
  <c r="BQ46" i="109"/>
  <c r="BP46" i="109"/>
  <c r="BM46" i="109"/>
  <c r="BL46" i="109"/>
  <c r="BK46" i="109"/>
  <c r="BJ46" i="109"/>
  <c r="BI46" i="109"/>
  <c r="BH46" i="109"/>
  <c r="BG46" i="109"/>
  <c r="BE46" i="109"/>
  <c r="BD46" i="109"/>
  <c r="BC46" i="109"/>
  <c r="BB46" i="109"/>
  <c r="BA46" i="109"/>
  <c r="AZ46" i="109"/>
  <c r="AW46" i="109"/>
  <c r="AV46" i="109"/>
  <c r="AU46" i="109"/>
  <c r="AT46" i="109"/>
  <c r="AS46" i="109"/>
  <c r="AR46" i="109"/>
  <c r="AW29" i="109"/>
  <c r="AV29" i="109"/>
  <c r="AU29" i="109"/>
  <c r="AT29" i="109"/>
  <c r="AS29" i="109"/>
  <c r="AR29" i="109"/>
  <c r="AQ29" i="109"/>
  <c r="BE29" i="109"/>
  <c r="BD29" i="109"/>
  <c r="BC29" i="109"/>
  <c r="BB29" i="109"/>
  <c r="BA29" i="109"/>
  <c r="AZ29" i="109"/>
  <c r="BM29" i="109"/>
  <c r="BL29" i="109"/>
  <c r="BK29" i="109"/>
  <c r="BJ29" i="109"/>
  <c r="BI29" i="109"/>
  <c r="BH29" i="109"/>
  <c r="BT29" i="109"/>
  <c r="BS29" i="109"/>
  <c r="BR29" i="109"/>
  <c r="BQ29" i="109"/>
  <c r="BP29" i="109"/>
  <c r="BU29" i="109"/>
  <c r="BU8" i="109"/>
  <c r="BT8" i="109"/>
  <c r="BS8" i="109"/>
  <c r="BR8" i="109"/>
  <c r="BQ8" i="109"/>
  <c r="BP8" i="109"/>
  <c r="BM8" i="109"/>
  <c r="BL8" i="109"/>
  <c r="BK8" i="109"/>
  <c r="BJ8" i="109"/>
  <c r="BI8" i="109"/>
  <c r="BH8" i="109"/>
  <c r="AY8" i="109"/>
  <c r="BE8" i="109"/>
  <c r="BD8" i="109"/>
  <c r="BC8" i="109"/>
  <c r="BB8" i="109"/>
  <c r="BA8" i="109"/>
  <c r="AZ8" i="109"/>
  <c r="AW8" i="109"/>
  <c r="AV8" i="109"/>
  <c r="AU8" i="109"/>
  <c r="AT8" i="109"/>
  <c r="AS8" i="109"/>
  <c r="AR8" i="109"/>
  <c r="AQ8" i="109"/>
  <c r="AB181" i="129"/>
  <c r="Y181" i="129"/>
  <c r="Y7" i="129" s="1"/>
  <c r="BQ181" i="129"/>
  <c r="BQ160" i="129"/>
  <c r="BQ139" i="129"/>
  <c r="BQ118" i="129"/>
  <c r="BQ65" i="129"/>
  <c r="BQ8" i="129"/>
  <c r="BP8" i="129"/>
  <c r="BO181" i="129"/>
  <c r="BG181" i="129"/>
  <c r="AQ181" i="129"/>
  <c r="BU181" i="129"/>
  <c r="BT181" i="129"/>
  <c r="BS181" i="129"/>
  <c r="BR181" i="129"/>
  <c r="BP181" i="129"/>
  <c r="BM181" i="129"/>
  <c r="BL181" i="129"/>
  <c r="BK181" i="129"/>
  <c r="BJ181" i="129"/>
  <c r="BI181" i="129"/>
  <c r="BH181" i="129"/>
  <c r="BE181" i="129"/>
  <c r="BD181" i="129"/>
  <c r="BC181" i="129"/>
  <c r="BB181" i="129"/>
  <c r="BA181" i="129"/>
  <c r="AZ181" i="129"/>
  <c r="AW181" i="129"/>
  <c r="AV181" i="129"/>
  <c r="AU181" i="129"/>
  <c r="AT181" i="129"/>
  <c r="AS181" i="129"/>
  <c r="AR181" i="129"/>
  <c r="BU160" i="129"/>
  <c r="BT160" i="129"/>
  <c r="BS160" i="129"/>
  <c r="BR160" i="129"/>
  <c r="BM160" i="129"/>
  <c r="BL160" i="129"/>
  <c r="BK160" i="129"/>
  <c r="BJ160" i="129"/>
  <c r="BI160" i="129"/>
  <c r="BE160" i="129"/>
  <c r="BD160" i="129"/>
  <c r="BC160" i="129"/>
  <c r="BB160" i="129"/>
  <c r="BA160" i="129"/>
  <c r="AW160" i="129"/>
  <c r="AV160" i="129"/>
  <c r="AU160" i="129"/>
  <c r="AT160" i="129"/>
  <c r="AS160" i="129"/>
  <c r="AR160" i="129"/>
  <c r="BU139" i="129"/>
  <c r="BT139" i="129"/>
  <c r="BS139" i="129"/>
  <c r="BR139" i="129"/>
  <c r="BP139" i="129"/>
  <c r="BM139" i="129"/>
  <c r="BL139" i="129"/>
  <c r="BK139" i="129"/>
  <c r="BJ139" i="129"/>
  <c r="BI139" i="129"/>
  <c r="BH139" i="129"/>
  <c r="BE139" i="129"/>
  <c r="BD139" i="129"/>
  <c r="BC139" i="129"/>
  <c r="BB139" i="129"/>
  <c r="BA139" i="129"/>
  <c r="AZ139" i="129"/>
  <c r="AW139" i="129"/>
  <c r="AV139" i="129"/>
  <c r="AU139" i="129"/>
  <c r="AT139" i="129"/>
  <c r="AS139" i="129"/>
  <c r="AR139" i="129"/>
  <c r="BU118" i="129"/>
  <c r="BT118" i="129"/>
  <c r="BS118" i="129"/>
  <c r="BR118" i="129"/>
  <c r="BP118" i="129"/>
  <c r="BM118" i="129"/>
  <c r="BL118" i="129"/>
  <c r="BK118" i="129"/>
  <c r="BJ118" i="129"/>
  <c r="BI118" i="129"/>
  <c r="BH118" i="129"/>
  <c r="BE118" i="129"/>
  <c r="BD118" i="129"/>
  <c r="BC118" i="129"/>
  <c r="BB118" i="129"/>
  <c r="BA118" i="129"/>
  <c r="AZ118" i="129"/>
  <c r="AW118" i="129"/>
  <c r="AV118" i="129"/>
  <c r="AU118" i="129"/>
  <c r="AT118" i="129"/>
  <c r="AS118" i="129"/>
  <c r="AR118" i="129"/>
  <c r="BU65" i="129"/>
  <c r="BT65" i="129"/>
  <c r="BS65" i="129"/>
  <c r="BR65" i="129"/>
  <c r="BP65" i="129"/>
  <c r="BM65" i="129"/>
  <c r="BL65" i="129"/>
  <c r="BK65" i="129"/>
  <c r="BJ65" i="129"/>
  <c r="BI65" i="129"/>
  <c r="BH65" i="129"/>
  <c r="BE65" i="129"/>
  <c r="BD65" i="129"/>
  <c r="BC65" i="129"/>
  <c r="BB65" i="129"/>
  <c r="BA65" i="129"/>
  <c r="AW65" i="129"/>
  <c r="AV65" i="129"/>
  <c r="AU65" i="129"/>
  <c r="AT65" i="129"/>
  <c r="AS65" i="129"/>
  <c r="AR65" i="129"/>
  <c r="BU8" i="129"/>
  <c r="BT8" i="129"/>
  <c r="BS8" i="129"/>
  <c r="BR8" i="129"/>
  <c r="BM8" i="129"/>
  <c r="BL8" i="129"/>
  <c r="BK8" i="129"/>
  <c r="BJ8" i="129"/>
  <c r="BI8" i="129"/>
  <c r="BH8" i="129"/>
  <c r="BE8" i="129"/>
  <c r="BD8" i="129"/>
  <c r="BC8" i="129"/>
  <c r="BB8" i="129"/>
  <c r="BA8" i="129"/>
  <c r="AZ8" i="129"/>
  <c r="AW8" i="129"/>
  <c r="AV8" i="129"/>
  <c r="AU8" i="129"/>
  <c r="AT8" i="129"/>
  <c r="AS8" i="129"/>
  <c r="AR8" i="129"/>
  <c r="AH2" i="129"/>
  <c r="X2" i="129"/>
  <c r="AU2" i="129" s="1"/>
  <c r="BK2" i="129" s="1"/>
  <c r="O2" i="129"/>
  <c r="BU91" i="112"/>
  <c r="BT91" i="112"/>
  <c r="BS91" i="112"/>
  <c r="BR91" i="112"/>
  <c r="BQ91" i="112"/>
  <c r="BP91" i="112"/>
  <c r="BM91" i="112"/>
  <c r="BL91" i="112"/>
  <c r="BK91" i="112"/>
  <c r="BK23" i="112" s="1"/>
  <c r="BJ91" i="112"/>
  <c r="BI91" i="112"/>
  <c r="BH91" i="112"/>
  <c r="BE91" i="112"/>
  <c r="BD91" i="112"/>
  <c r="BC91" i="112"/>
  <c r="BB91" i="112"/>
  <c r="BA91" i="112"/>
  <c r="AZ91" i="112"/>
  <c r="AW91" i="112"/>
  <c r="AV91" i="112"/>
  <c r="AU91" i="112"/>
  <c r="AT91" i="112"/>
  <c r="AS91" i="112"/>
  <c r="AR91" i="112"/>
  <c r="BU70" i="112"/>
  <c r="BT70" i="112"/>
  <c r="BS70" i="112"/>
  <c r="BR70" i="112"/>
  <c r="BQ70" i="112"/>
  <c r="BP70" i="112"/>
  <c r="BM70" i="112"/>
  <c r="BL70" i="112"/>
  <c r="BK70" i="112"/>
  <c r="BJ70" i="112"/>
  <c r="BI70" i="112"/>
  <c r="BH70" i="112"/>
  <c r="BE70" i="112"/>
  <c r="BD70" i="112"/>
  <c r="BC70" i="112"/>
  <c r="BB70" i="112"/>
  <c r="BA70" i="112"/>
  <c r="AZ70" i="112"/>
  <c r="AW70" i="112"/>
  <c r="AV70" i="112"/>
  <c r="AU70" i="112"/>
  <c r="AT70" i="112"/>
  <c r="AS70" i="112"/>
  <c r="AR70" i="112"/>
  <c r="BU53" i="112"/>
  <c r="BT53" i="112"/>
  <c r="BS53" i="112"/>
  <c r="BR53" i="112"/>
  <c r="BQ53" i="112"/>
  <c r="BP53" i="112"/>
  <c r="BM53" i="112"/>
  <c r="BL53" i="112"/>
  <c r="BK53" i="112"/>
  <c r="BJ53" i="112"/>
  <c r="BI53" i="112"/>
  <c r="BH53" i="112"/>
  <c r="BE53" i="112"/>
  <c r="BD53" i="112"/>
  <c r="BC53" i="112"/>
  <c r="BB53" i="112"/>
  <c r="BA53" i="112"/>
  <c r="AZ53" i="112"/>
  <c r="AW53" i="112"/>
  <c r="AV53" i="112"/>
  <c r="AU53" i="112"/>
  <c r="AT53" i="112"/>
  <c r="AS53" i="112"/>
  <c r="AR53" i="112"/>
  <c r="BU24" i="112"/>
  <c r="BT24" i="112"/>
  <c r="BS24" i="112"/>
  <c r="BR24" i="112"/>
  <c r="BQ24" i="112"/>
  <c r="BP24" i="112"/>
  <c r="BM24" i="112"/>
  <c r="BL24" i="112"/>
  <c r="BK24" i="112"/>
  <c r="BJ24" i="112"/>
  <c r="BI24" i="112"/>
  <c r="BH24" i="112"/>
  <c r="BE24" i="112"/>
  <c r="BD24" i="112"/>
  <c r="BC24" i="112"/>
  <c r="BB24" i="112"/>
  <c r="BA24" i="112"/>
  <c r="AZ24" i="112"/>
  <c r="AW24" i="112"/>
  <c r="AV24" i="112"/>
  <c r="AU24" i="112"/>
  <c r="AT24" i="112"/>
  <c r="AS24" i="112"/>
  <c r="AR24" i="112"/>
  <c r="BU17" i="112"/>
  <c r="BT17" i="112"/>
  <c r="BS17" i="112"/>
  <c r="BR17" i="112"/>
  <c r="BQ17" i="112"/>
  <c r="BP17" i="112"/>
  <c r="BM17" i="112"/>
  <c r="BL17" i="112"/>
  <c r="BK17" i="112"/>
  <c r="BJ17" i="112"/>
  <c r="BJ7" i="112" s="1"/>
  <c r="BI17" i="112"/>
  <c r="BH17" i="112"/>
  <c r="BE17" i="112"/>
  <c r="BD17" i="112"/>
  <c r="BC17" i="112"/>
  <c r="BB17" i="112"/>
  <c r="BA17" i="112"/>
  <c r="BA7" i="112" s="1"/>
  <c r="AZ17" i="112"/>
  <c r="AZ7" i="112" s="1"/>
  <c r="AW17" i="112"/>
  <c r="AV17" i="112"/>
  <c r="AU17" i="112"/>
  <c r="AT17" i="112"/>
  <c r="AS17" i="112"/>
  <c r="AR17" i="112"/>
  <c r="BU8" i="112"/>
  <c r="BU7" i="112" s="1"/>
  <c r="BT8" i="112"/>
  <c r="BT7" i="112" s="1"/>
  <c r="BS8" i="112"/>
  <c r="BR8" i="112"/>
  <c r="BQ8" i="112"/>
  <c r="BP8" i="112"/>
  <c r="BM8" i="112"/>
  <c r="BL8" i="112"/>
  <c r="BK8" i="112"/>
  <c r="BJ8" i="112"/>
  <c r="BI8" i="112"/>
  <c r="BH8" i="112"/>
  <c r="BE8" i="112"/>
  <c r="BD8" i="112"/>
  <c r="BD7" i="112" s="1"/>
  <c r="BC8" i="112"/>
  <c r="BB8" i="112"/>
  <c r="BA8" i="112"/>
  <c r="AZ8" i="112"/>
  <c r="AW8" i="112"/>
  <c r="AV8" i="112"/>
  <c r="AU8" i="112"/>
  <c r="AT8" i="112"/>
  <c r="AS8" i="112"/>
  <c r="AR8" i="112"/>
  <c r="AU2" i="112"/>
  <c r="BK2" i="112" s="1"/>
  <c r="AH2" i="112"/>
  <c r="X2" i="112"/>
  <c r="O2" i="112"/>
  <c r="Z49" i="117" l="1"/>
  <c r="Z53" i="117"/>
  <c r="Z57" i="117"/>
  <c r="Z61" i="117"/>
  <c r="Z21" i="117"/>
  <c r="Z17" i="117"/>
  <c r="Z13" i="117"/>
  <c r="Z69" i="117"/>
  <c r="Z65" i="117"/>
  <c r="Z36" i="117"/>
  <c r="Z32" i="117"/>
  <c r="AA181" i="129"/>
  <c r="AD181" i="129"/>
  <c r="BQ7" i="129"/>
  <c r="BD7" i="129"/>
  <c r="BE7" i="129"/>
  <c r="BI23" i="112"/>
  <c r="BJ23" i="112"/>
  <c r="Z71" i="112"/>
  <c r="BL23" i="112"/>
  <c r="Z54" i="112"/>
  <c r="BH23" i="112"/>
  <c r="BM23" i="112"/>
  <c r="BE7" i="112"/>
  <c r="Z9" i="112"/>
  <c r="Z80" i="109"/>
  <c r="Z47" i="109"/>
  <c r="Z30" i="109"/>
  <c r="Z13" i="109"/>
  <c r="BO8" i="111"/>
  <c r="BP23" i="112"/>
  <c r="AE24" i="112"/>
  <c r="AF24" i="112"/>
  <c r="BQ7" i="112"/>
  <c r="BR7" i="112"/>
  <c r="BS7" i="112"/>
  <c r="BH7" i="112"/>
  <c r="BK7" i="112"/>
  <c r="BI7" i="112"/>
  <c r="BM7" i="112"/>
  <c r="AY70" i="112"/>
  <c r="AF53" i="112"/>
  <c r="BB7" i="112"/>
  <c r="AE53" i="112"/>
  <c r="AR7" i="112"/>
  <c r="AT7" i="112"/>
  <c r="BO118" i="129"/>
  <c r="AY118" i="129"/>
  <c r="AZ65" i="129"/>
  <c r="BU7" i="129"/>
  <c r="BA7" i="129"/>
  <c r="BO65" i="129"/>
  <c r="BI7" i="129"/>
  <c r="BG65" i="129"/>
  <c r="BG8" i="129"/>
  <c r="BG118" i="129"/>
  <c r="AD65" i="129"/>
  <c r="BB7" i="129"/>
  <c r="AQ118" i="129"/>
  <c r="AQ139" i="129"/>
  <c r="AQ65" i="129"/>
  <c r="BO139" i="129"/>
  <c r="AA139" i="129" s="1"/>
  <c r="AQ160" i="129"/>
  <c r="AT7" i="129"/>
  <c r="AF118" i="129"/>
  <c r="AY139" i="129"/>
  <c r="AU7" i="129"/>
  <c r="AB65" i="129"/>
  <c r="AY181" i="129"/>
  <c r="Z181" i="129" s="1"/>
  <c r="BL7" i="129"/>
  <c r="AE65" i="129"/>
  <c r="AV7" i="129"/>
  <c r="AC65" i="129"/>
  <c r="BG139" i="129"/>
  <c r="BM7" i="129"/>
  <c r="AS7" i="129"/>
  <c r="AY65" i="129"/>
  <c r="AE139" i="129"/>
  <c r="AF181" i="129"/>
  <c r="AC160" i="129"/>
  <c r="BJ7" i="129"/>
  <c r="BC7" i="129"/>
  <c r="AQ8" i="129"/>
  <c r="BK7" i="129"/>
  <c r="AR7" i="129"/>
  <c r="AF8" i="129"/>
  <c r="AD139" i="129"/>
  <c r="AF139" i="129"/>
  <c r="AD160" i="129"/>
  <c r="AE160" i="129"/>
  <c r="BT7" i="129"/>
  <c r="BR7" i="129"/>
  <c r="AF65" i="129"/>
  <c r="AD118" i="129"/>
  <c r="AF160" i="129"/>
  <c r="BS7" i="129"/>
  <c r="AE118" i="129"/>
  <c r="AE181" i="129"/>
  <c r="AC139" i="129"/>
  <c r="AB8" i="129"/>
  <c r="AW7" i="129"/>
  <c r="BO8" i="129"/>
  <c r="AC181" i="129"/>
  <c r="AC8" i="129"/>
  <c r="AD8" i="129"/>
  <c r="AE8" i="129"/>
  <c r="AB139" i="129"/>
  <c r="BO91" i="112"/>
  <c r="BO70" i="112"/>
  <c r="BU23" i="112"/>
  <c r="AD91" i="112"/>
  <c r="BQ23" i="112"/>
  <c r="AA53" i="112"/>
  <c r="AB70" i="112"/>
  <c r="BO53" i="112"/>
  <c r="AC70" i="112"/>
  <c r="BP7" i="112"/>
  <c r="AB91" i="112"/>
  <c r="AA70" i="112"/>
  <c r="BO24" i="112"/>
  <c r="BS23" i="112"/>
  <c r="BR23" i="112"/>
  <c r="AC91" i="112"/>
  <c r="BT23" i="112"/>
  <c r="BG23" i="112"/>
  <c r="AA24" i="112"/>
  <c r="AB24" i="112"/>
  <c r="AC24" i="112"/>
  <c r="AD24" i="112"/>
  <c r="BL7" i="112"/>
  <c r="BG8" i="112"/>
  <c r="Z17" i="112"/>
  <c r="AQ17" i="112" s="1"/>
  <c r="AB8" i="112"/>
  <c r="AB7" i="112" s="1"/>
  <c r="AC8" i="112"/>
  <c r="AC7" i="112" s="1"/>
  <c r="BC7" i="112"/>
  <c r="AY8" i="112"/>
  <c r="AY24" i="112"/>
  <c r="BE23" i="112"/>
  <c r="AY53" i="112"/>
  <c r="BC23" i="112"/>
  <c r="BD23" i="112"/>
  <c r="BB23" i="112"/>
  <c r="BA23" i="112"/>
  <c r="AA91" i="112"/>
  <c r="AY91" i="112"/>
  <c r="AE91" i="112"/>
  <c r="AQ91" i="112"/>
  <c r="Z91" i="112" s="1"/>
  <c r="AD70" i="112"/>
  <c r="AF70" i="112"/>
  <c r="AQ70" i="112"/>
  <c r="Z70" i="112" s="1"/>
  <c r="AQ53" i="112"/>
  <c r="AB53" i="112"/>
  <c r="AV23" i="112"/>
  <c r="AR23" i="112"/>
  <c r="AT23" i="112"/>
  <c r="AU23" i="112"/>
  <c r="AS23" i="112"/>
  <c r="AQ24" i="112"/>
  <c r="AU7" i="112"/>
  <c r="AS7" i="112"/>
  <c r="AV7" i="112"/>
  <c r="AW7" i="112"/>
  <c r="AQ8" i="112"/>
  <c r="AA8" i="112"/>
  <c r="AA7" i="112" s="1"/>
  <c r="AW23" i="112"/>
  <c r="AC53" i="112"/>
  <c r="AF91" i="112"/>
  <c r="AZ23" i="112"/>
  <c r="AD53" i="112"/>
  <c r="AE70" i="112"/>
  <c r="AD8" i="112"/>
  <c r="AD7" i="112" s="1"/>
  <c r="AE8" i="112"/>
  <c r="AE7" i="112" s="1"/>
  <c r="AF8" i="112"/>
  <c r="AF7" i="112" s="1"/>
  <c r="AC7" i="129" l="1"/>
  <c r="AA65" i="129"/>
  <c r="Z118" i="129"/>
  <c r="Z53" i="112"/>
  <c r="BO23" i="112"/>
  <c r="Z8" i="112"/>
  <c r="Z7" i="112" s="1"/>
  <c r="AB23" i="112"/>
  <c r="AQ23" i="112"/>
  <c r="AA23" i="112"/>
  <c r="Z24" i="112"/>
  <c r="Z23" i="112" s="1"/>
  <c r="Z139" i="129"/>
  <c r="Z65" i="129"/>
  <c r="AQ7" i="129"/>
  <c r="AF7" i="129"/>
  <c r="AE7" i="129"/>
  <c r="AD7" i="129"/>
  <c r="AY8" i="129"/>
  <c r="Z8" i="129" s="1"/>
  <c r="AA8" i="129"/>
  <c r="BH160" i="129"/>
  <c r="BH7" i="129" s="1"/>
  <c r="AZ160" i="129"/>
  <c r="BO160" i="129"/>
  <c r="BP160" i="129"/>
  <c r="BP7" i="129" s="1"/>
  <c r="AC23" i="112"/>
  <c r="AY17" i="112"/>
  <c r="AY7" i="112" s="1"/>
  <c r="AY23" i="112"/>
  <c r="AD23" i="112"/>
  <c r="AF23" i="112"/>
  <c r="AE23" i="112"/>
  <c r="AA160" i="129" l="1"/>
  <c r="AA7" i="129" s="1"/>
  <c r="BG17" i="112"/>
  <c r="BG7" i="112" s="1"/>
  <c r="BG160" i="129"/>
  <c r="BG7" i="129" s="1"/>
  <c r="AB160" i="129"/>
  <c r="AB7" i="129" s="1"/>
  <c r="AZ7" i="129"/>
  <c r="BO7" i="129"/>
  <c r="BO17" i="112" l="1"/>
  <c r="BO7" i="112" s="1"/>
  <c r="AY113" i="126"/>
  <c r="BO113" i="126"/>
  <c r="BU113" i="126"/>
  <c r="BT113" i="126"/>
  <c r="BS113" i="126"/>
  <c r="BR113" i="126"/>
  <c r="BQ113" i="126"/>
  <c r="BP113" i="126"/>
  <c r="BM113" i="126"/>
  <c r="BL113" i="126"/>
  <c r="BK113" i="126"/>
  <c r="BJ113" i="126"/>
  <c r="BI113" i="126"/>
  <c r="AB113" i="126" s="1"/>
  <c r="BH113" i="126"/>
  <c r="BE113" i="126"/>
  <c r="BD113" i="126"/>
  <c r="AE113" i="126" s="1"/>
  <c r="BC113" i="126"/>
  <c r="AD113" i="126" s="1"/>
  <c r="BB113" i="126"/>
  <c r="AC113" i="126" s="1"/>
  <c r="BA113" i="126"/>
  <c r="AZ113" i="126"/>
  <c r="AW113" i="126"/>
  <c r="AV113" i="126"/>
  <c r="AU113" i="126"/>
  <c r="AT113" i="126"/>
  <c r="AS113" i="126"/>
  <c r="AR113" i="126"/>
  <c r="BO96" i="126"/>
  <c r="BG96" i="126"/>
  <c r="BU96" i="126"/>
  <c r="BT96" i="126"/>
  <c r="BS96" i="126"/>
  <c r="BR96" i="126"/>
  <c r="BQ96" i="126"/>
  <c r="BP96" i="126"/>
  <c r="BM96" i="126"/>
  <c r="BL96" i="126"/>
  <c r="BK96" i="126"/>
  <c r="BJ96" i="126"/>
  <c r="BI96" i="126"/>
  <c r="BH96" i="126"/>
  <c r="BE96" i="126"/>
  <c r="BD96" i="126"/>
  <c r="BC96" i="126"/>
  <c r="BB96" i="126"/>
  <c r="BA96" i="126"/>
  <c r="AZ96" i="126"/>
  <c r="AW96" i="126"/>
  <c r="AV96" i="126"/>
  <c r="AU96" i="126"/>
  <c r="AT96" i="126"/>
  <c r="AS96" i="126"/>
  <c r="AR96" i="126"/>
  <c r="AQ96" i="126"/>
  <c r="BG79" i="126"/>
  <c r="BO79" i="126"/>
  <c r="AY79" i="126"/>
  <c r="AQ79" i="126"/>
  <c r="BU79" i="126"/>
  <c r="BT79" i="126"/>
  <c r="BS79" i="126"/>
  <c r="BR79" i="126"/>
  <c r="BQ79" i="126"/>
  <c r="BP79" i="126"/>
  <c r="BM79" i="126"/>
  <c r="BL79" i="126"/>
  <c r="BK79" i="126"/>
  <c r="BJ79" i="126"/>
  <c r="BI79" i="126"/>
  <c r="BH79" i="126"/>
  <c r="BE79" i="126"/>
  <c r="BD79" i="126"/>
  <c r="BC79" i="126"/>
  <c r="BB79" i="126"/>
  <c r="BA79" i="126"/>
  <c r="AZ79" i="126"/>
  <c r="AW79" i="126"/>
  <c r="AV79" i="126"/>
  <c r="AE79" i="126" s="1"/>
  <c r="AU79" i="126"/>
  <c r="AD79" i="126" s="1"/>
  <c r="AT79" i="126"/>
  <c r="AS79" i="126"/>
  <c r="AR79" i="126"/>
  <c r="BO54" i="126"/>
  <c r="AQ54" i="126"/>
  <c r="AY54" i="126"/>
  <c r="BU54" i="126"/>
  <c r="BT54" i="126"/>
  <c r="BS54" i="126"/>
  <c r="BR54" i="126"/>
  <c r="BQ54" i="126"/>
  <c r="BP54" i="126"/>
  <c r="BM54" i="126"/>
  <c r="BL54" i="126"/>
  <c r="BK54" i="126"/>
  <c r="BJ54" i="126"/>
  <c r="BI54" i="126"/>
  <c r="BH54" i="126"/>
  <c r="BG54" i="126"/>
  <c r="BE54" i="126"/>
  <c r="BD54" i="126"/>
  <c r="BC54" i="126"/>
  <c r="BB54" i="126"/>
  <c r="BA54" i="126"/>
  <c r="AZ54" i="126"/>
  <c r="AW54" i="126"/>
  <c r="AV54" i="126"/>
  <c r="AU54" i="126"/>
  <c r="AT54" i="126"/>
  <c r="AS54" i="126"/>
  <c r="AR54" i="126"/>
  <c r="AC54" i="126"/>
  <c r="AB54" i="126"/>
  <c r="BG37" i="126"/>
  <c r="AY37" i="126"/>
  <c r="BO37" i="126"/>
  <c r="AQ37" i="126"/>
  <c r="BU37" i="126"/>
  <c r="BT37" i="126"/>
  <c r="BS37" i="126"/>
  <c r="BR37" i="126"/>
  <c r="BQ37" i="126"/>
  <c r="BP37" i="126"/>
  <c r="BM37" i="126"/>
  <c r="BL37" i="126"/>
  <c r="BK37" i="126"/>
  <c r="BJ37" i="126"/>
  <c r="BI37" i="126"/>
  <c r="BH37" i="126"/>
  <c r="BE37" i="126"/>
  <c r="BD37" i="126"/>
  <c r="BC37" i="126"/>
  <c r="AD37" i="126" s="1"/>
  <c r="BB37" i="126"/>
  <c r="AC37" i="126" s="1"/>
  <c r="BA37" i="126"/>
  <c r="AZ37" i="126"/>
  <c r="AW37" i="126"/>
  <c r="AV37" i="126"/>
  <c r="AU37" i="126"/>
  <c r="AT37" i="126"/>
  <c r="AS37" i="126"/>
  <c r="AR37" i="126"/>
  <c r="BO8" i="126"/>
  <c r="AY8" i="126"/>
  <c r="BU8" i="126"/>
  <c r="BT8" i="126"/>
  <c r="BS8" i="126"/>
  <c r="BR8" i="126"/>
  <c r="BQ8" i="126"/>
  <c r="BP8" i="126"/>
  <c r="BM8" i="126"/>
  <c r="BL8" i="126"/>
  <c r="BK8" i="126"/>
  <c r="BJ8" i="126"/>
  <c r="BI8" i="126"/>
  <c r="BH8" i="126"/>
  <c r="BG8" i="126"/>
  <c r="BE8" i="126"/>
  <c r="BD8" i="126"/>
  <c r="BC8" i="126"/>
  <c r="BB8" i="126"/>
  <c r="BA8" i="126"/>
  <c r="AZ8" i="126"/>
  <c r="AW8" i="126"/>
  <c r="AV8" i="126"/>
  <c r="AU8" i="126"/>
  <c r="AT8" i="126"/>
  <c r="AS8" i="126"/>
  <c r="AR8" i="126"/>
  <c r="AU2" i="126"/>
  <c r="BK2" i="126" s="1"/>
  <c r="AH2" i="126"/>
  <c r="X2" i="126"/>
  <c r="O2" i="126"/>
  <c r="AA113" i="126" l="1"/>
  <c r="AF113" i="126"/>
  <c r="AD96" i="126"/>
  <c r="AE96" i="126"/>
  <c r="AC96" i="126"/>
  <c r="AF96" i="126"/>
  <c r="AA96" i="126"/>
  <c r="AB96" i="126"/>
  <c r="AT7" i="126"/>
  <c r="BP7" i="126"/>
  <c r="AF79" i="126"/>
  <c r="AV7" i="126"/>
  <c r="BD7" i="126"/>
  <c r="BR7" i="126"/>
  <c r="AZ7" i="126"/>
  <c r="BS7" i="126"/>
  <c r="BT7" i="126"/>
  <c r="AB79" i="126"/>
  <c r="AC79" i="126"/>
  <c r="AA79" i="126"/>
  <c r="AA54" i="126"/>
  <c r="BJ7" i="126"/>
  <c r="BL7" i="126"/>
  <c r="AR7" i="126"/>
  <c r="BQ7" i="126"/>
  <c r="BM7" i="126"/>
  <c r="AD54" i="126"/>
  <c r="AU7" i="126"/>
  <c r="AF37" i="126"/>
  <c r="BA7" i="126"/>
  <c r="BU7" i="126"/>
  <c r="BC7" i="126"/>
  <c r="BE7" i="126"/>
  <c r="AB37" i="126"/>
  <c r="BK7" i="126"/>
  <c r="BB7" i="126"/>
  <c r="BH7" i="126"/>
  <c r="BI7" i="126"/>
  <c r="AA37" i="126"/>
  <c r="AE37" i="126"/>
  <c r="AE8" i="126"/>
  <c r="AA8" i="126"/>
  <c r="AA7" i="126" s="1"/>
  <c r="AW7" i="126"/>
  <c r="AC8" i="126"/>
  <c r="AB8" i="126"/>
  <c r="Z79" i="126"/>
  <c r="Z37" i="126"/>
  <c r="BO7" i="126"/>
  <c r="Z54" i="126"/>
  <c r="AD8" i="126"/>
  <c r="AD7" i="126" s="1"/>
  <c r="AS7" i="126"/>
  <c r="AF8" i="126"/>
  <c r="AY96" i="126"/>
  <c r="AY7" i="126" s="1"/>
  <c r="AQ8" i="126"/>
  <c r="AE54" i="126"/>
  <c r="BG113" i="126"/>
  <c r="BG7" i="126" s="1"/>
  <c r="AF54" i="126"/>
  <c r="AQ113" i="126"/>
  <c r="AC7" i="126" l="1"/>
  <c r="AE7" i="126"/>
  <c r="AB7" i="126"/>
  <c r="Z8" i="126"/>
  <c r="AQ7" i="126"/>
  <c r="AF7" i="126"/>
  <c r="Z96" i="126"/>
  <c r="Z113" i="126"/>
  <c r="Z7" i="126" l="1"/>
  <c r="AY256" i="122" l="1"/>
  <c r="AQ256" i="122"/>
  <c r="BU256" i="122"/>
  <c r="BT256" i="122"/>
  <c r="BS256" i="122"/>
  <c r="BR256" i="122"/>
  <c r="BQ256" i="122"/>
  <c r="BP256" i="122"/>
  <c r="BO256" i="122"/>
  <c r="BM256" i="122"/>
  <c r="BL256" i="122"/>
  <c r="BK256" i="122"/>
  <c r="BJ256" i="122"/>
  <c r="BI256" i="122"/>
  <c r="BH256" i="122"/>
  <c r="BG256" i="122"/>
  <c r="BE256" i="122"/>
  <c r="BD256" i="122"/>
  <c r="BC256" i="122"/>
  <c r="BB256" i="122"/>
  <c r="BA256" i="122"/>
  <c r="AZ256" i="122"/>
  <c r="AW256" i="122"/>
  <c r="AV256" i="122"/>
  <c r="AU256" i="122"/>
  <c r="AT256" i="122"/>
  <c r="AS256" i="122"/>
  <c r="AR256" i="122"/>
  <c r="AD256" i="122"/>
  <c r="AC256" i="122"/>
  <c r="BU211" i="122"/>
  <c r="BT211" i="122"/>
  <c r="BS211" i="122"/>
  <c r="BR211" i="122"/>
  <c r="BQ211" i="122"/>
  <c r="BP211" i="122"/>
  <c r="BM211" i="122"/>
  <c r="BL211" i="122"/>
  <c r="BK211" i="122"/>
  <c r="BJ211" i="122"/>
  <c r="BI211" i="122"/>
  <c r="BH211" i="122"/>
  <c r="BE211" i="122"/>
  <c r="BD211" i="122"/>
  <c r="BC211" i="122"/>
  <c r="BB211" i="122"/>
  <c r="BA211" i="122"/>
  <c r="AZ211" i="122"/>
  <c r="AW211" i="122"/>
  <c r="AV211" i="122"/>
  <c r="AU211" i="122"/>
  <c r="AT211" i="122"/>
  <c r="AS211" i="122"/>
  <c r="AR211" i="122"/>
  <c r="BG194" i="122"/>
  <c r="AQ194" i="122"/>
  <c r="BU194" i="122"/>
  <c r="BT194" i="122"/>
  <c r="BS194" i="122"/>
  <c r="BR194" i="122"/>
  <c r="BQ194" i="122"/>
  <c r="BP194" i="122"/>
  <c r="BO194" i="122"/>
  <c r="BM194" i="122"/>
  <c r="BL194" i="122"/>
  <c r="BK194" i="122"/>
  <c r="BJ194" i="122"/>
  <c r="BI194" i="122"/>
  <c r="BH194" i="122"/>
  <c r="BE194" i="122"/>
  <c r="BD194" i="122"/>
  <c r="BC194" i="122"/>
  <c r="BB194" i="122"/>
  <c r="BA194" i="122"/>
  <c r="AZ194" i="122"/>
  <c r="AY194" i="122"/>
  <c r="AW194" i="122"/>
  <c r="AV194" i="122"/>
  <c r="AU194" i="122"/>
  <c r="AT194" i="122"/>
  <c r="AS194" i="122"/>
  <c r="AR194" i="122"/>
  <c r="BU173" i="122"/>
  <c r="BT173" i="122"/>
  <c r="BS173" i="122"/>
  <c r="BR173" i="122"/>
  <c r="BQ173" i="122"/>
  <c r="BP173" i="122"/>
  <c r="BO173" i="122"/>
  <c r="BM173" i="122"/>
  <c r="BL173" i="122"/>
  <c r="BK173" i="122"/>
  <c r="BJ173" i="122"/>
  <c r="BI173" i="122"/>
  <c r="BH173" i="122"/>
  <c r="BG173" i="122"/>
  <c r="BE173" i="122"/>
  <c r="BD173" i="122"/>
  <c r="BC173" i="122"/>
  <c r="BB173" i="122"/>
  <c r="BA173" i="122"/>
  <c r="AZ173" i="122"/>
  <c r="AY173" i="122"/>
  <c r="AW173" i="122"/>
  <c r="AV173" i="122"/>
  <c r="AU173" i="122"/>
  <c r="AT173" i="122"/>
  <c r="AS173" i="122"/>
  <c r="AR173" i="122"/>
  <c r="AQ173" i="122"/>
  <c r="BO144" i="122"/>
  <c r="BG144" i="122"/>
  <c r="BU144" i="122"/>
  <c r="BT144" i="122"/>
  <c r="BS144" i="122"/>
  <c r="BR144" i="122"/>
  <c r="BQ144" i="122"/>
  <c r="BP144" i="122"/>
  <c r="BM144" i="122"/>
  <c r="BL144" i="122"/>
  <c r="BK144" i="122"/>
  <c r="BJ144" i="122"/>
  <c r="BI144" i="122"/>
  <c r="BH144" i="122"/>
  <c r="BE144" i="122"/>
  <c r="BD144" i="122"/>
  <c r="BC144" i="122"/>
  <c r="BB144" i="122"/>
  <c r="BA144" i="122"/>
  <c r="AZ144" i="122"/>
  <c r="AY144" i="122"/>
  <c r="AW144" i="122"/>
  <c r="AV144" i="122"/>
  <c r="AU144" i="122"/>
  <c r="AT144" i="122"/>
  <c r="AS144" i="122"/>
  <c r="AR144" i="122"/>
  <c r="AQ144" i="122"/>
  <c r="AQ75" i="122"/>
  <c r="BU75" i="122"/>
  <c r="BT75" i="122"/>
  <c r="BS75" i="122"/>
  <c r="BR75" i="122"/>
  <c r="BQ75" i="122"/>
  <c r="BP75" i="122"/>
  <c r="BO75" i="122"/>
  <c r="BM75" i="122"/>
  <c r="BL75" i="122"/>
  <c r="BK75" i="122"/>
  <c r="BJ75" i="122"/>
  <c r="BI75" i="122"/>
  <c r="BH75" i="122"/>
  <c r="BG75" i="122"/>
  <c r="BE75" i="122"/>
  <c r="BD75" i="122"/>
  <c r="BC75" i="122"/>
  <c r="AD75" i="122" s="1"/>
  <c r="BB75" i="122"/>
  <c r="BA75" i="122"/>
  <c r="AZ75" i="122"/>
  <c r="AY75" i="122"/>
  <c r="AW75" i="122"/>
  <c r="AV75" i="122"/>
  <c r="AU75" i="122"/>
  <c r="AT75" i="122"/>
  <c r="AS75" i="122"/>
  <c r="AR75" i="122"/>
  <c r="AY58" i="122"/>
  <c r="BU58" i="122"/>
  <c r="BT58" i="122"/>
  <c r="BS58" i="122"/>
  <c r="BR58" i="122"/>
  <c r="BQ58" i="122"/>
  <c r="BP58" i="122"/>
  <c r="BO58" i="122"/>
  <c r="BM58" i="122"/>
  <c r="BL58" i="122"/>
  <c r="BK58" i="122"/>
  <c r="BJ58" i="122"/>
  <c r="BI58" i="122"/>
  <c r="BH58" i="122"/>
  <c r="BG58" i="122"/>
  <c r="BE58" i="122"/>
  <c r="BD58" i="122"/>
  <c r="BC58" i="122"/>
  <c r="BB58" i="122"/>
  <c r="BA58" i="122"/>
  <c r="AZ58" i="122"/>
  <c r="AW58" i="122"/>
  <c r="AV58" i="122"/>
  <c r="AU58" i="122"/>
  <c r="AT58" i="122"/>
  <c r="AS58" i="122"/>
  <c r="AR58" i="122"/>
  <c r="AQ58" i="122"/>
  <c r="BO53" i="122"/>
  <c r="BG53" i="122"/>
  <c r="BU53" i="122"/>
  <c r="BT53" i="122"/>
  <c r="BS53" i="122"/>
  <c r="BR53" i="122"/>
  <c r="BQ53" i="122"/>
  <c r="BP53" i="122"/>
  <c r="BM53" i="122"/>
  <c r="BL53" i="122"/>
  <c r="BK53" i="122"/>
  <c r="BJ53" i="122"/>
  <c r="BI53" i="122"/>
  <c r="BH53" i="122"/>
  <c r="BE53" i="122"/>
  <c r="BD53" i="122"/>
  <c r="BC53" i="122"/>
  <c r="BB53" i="122"/>
  <c r="BA53" i="122"/>
  <c r="AZ53" i="122"/>
  <c r="AY53" i="122"/>
  <c r="AW53" i="122"/>
  <c r="AV53" i="122"/>
  <c r="AU53" i="122"/>
  <c r="AT53" i="122"/>
  <c r="AS53" i="122"/>
  <c r="AR53" i="122"/>
  <c r="AQ53" i="122"/>
  <c r="AY8" i="122"/>
  <c r="AQ8" i="122"/>
  <c r="BU8" i="122"/>
  <c r="BT8" i="122"/>
  <c r="BS8" i="122"/>
  <c r="BR8" i="122"/>
  <c r="BQ8" i="122"/>
  <c r="BP8" i="122"/>
  <c r="BO8" i="122"/>
  <c r="BM8" i="122"/>
  <c r="BL8" i="122"/>
  <c r="BK8" i="122"/>
  <c r="BJ8" i="122"/>
  <c r="BI8" i="122"/>
  <c r="BH8" i="122"/>
  <c r="BG8" i="122"/>
  <c r="BE8" i="122"/>
  <c r="BD8" i="122"/>
  <c r="BC8" i="122"/>
  <c r="BB8" i="122"/>
  <c r="BA8" i="122"/>
  <c r="AZ8" i="122"/>
  <c r="AW8" i="122"/>
  <c r="AV8" i="122"/>
  <c r="AU8" i="122"/>
  <c r="AT8" i="122"/>
  <c r="AS8" i="122"/>
  <c r="AR8" i="122"/>
  <c r="AH2" i="122"/>
  <c r="X2" i="122"/>
  <c r="AU2" i="122" s="1"/>
  <c r="BK2" i="122" s="1"/>
  <c r="O2" i="122"/>
  <c r="AE256" i="122" l="1"/>
  <c r="AF256" i="122"/>
  <c r="AF211" i="122"/>
  <c r="AD58" i="122"/>
  <c r="AE58" i="122"/>
  <c r="BO211" i="122"/>
  <c r="AC75" i="122"/>
  <c r="AB194" i="122"/>
  <c r="AY211" i="122"/>
  <c r="AY7" i="122" s="1"/>
  <c r="AB211" i="122"/>
  <c r="AC58" i="122"/>
  <c r="AC8" i="122"/>
  <c r="AB75" i="122"/>
  <c r="AB256" i="122"/>
  <c r="BG211" i="122"/>
  <c r="BG7" i="122" s="1"/>
  <c r="Z256" i="122"/>
  <c r="AA211" i="122"/>
  <c r="AA144" i="122"/>
  <c r="AC211" i="122"/>
  <c r="AA256" i="122"/>
  <c r="AF144" i="122"/>
  <c r="AQ211" i="122"/>
  <c r="AD211" i="122"/>
  <c r="AE211" i="122"/>
  <c r="AE173" i="122"/>
  <c r="AF53" i="122"/>
  <c r="AF58" i="122"/>
  <c r="AC194" i="122"/>
  <c r="AD194" i="122"/>
  <c r="AE194" i="122"/>
  <c r="AF194" i="122"/>
  <c r="AA194" i="122"/>
  <c r="AA173" i="122"/>
  <c r="AF173" i="122"/>
  <c r="AC173" i="122"/>
  <c r="Z173" i="122"/>
  <c r="AB173" i="122"/>
  <c r="AD173" i="122"/>
  <c r="AD144" i="122"/>
  <c r="AE144" i="122"/>
  <c r="AB144" i="122"/>
  <c r="AC144" i="122"/>
  <c r="Z75" i="122"/>
  <c r="AF75" i="122"/>
  <c r="AE75" i="122"/>
  <c r="BS7" i="122"/>
  <c r="BT7" i="122"/>
  <c r="BB7" i="122"/>
  <c r="BH7" i="122"/>
  <c r="BI7" i="122"/>
  <c r="Z58" i="122"/>
  <c r="AA58" i="122"/>
  <c r="AB58" i="122"/>
  <c r="AT7" i="122"/>
  <c r="BO7" i="122"/>
  <c r="BP7" i="122"/>
  <c r="BM7" i="122"/>
  <c r="AU7" i="122"/>
  <c r="BQ7" i="122"/>
  <c r="BA7" i="122"/>
  <c r="AV7" i="122"/>
  <c r="Z53" i="122"/>
  <c r="BE7" i="122"/>
  <c r="BU7" i="122"/>
  <c r="BD7" i="122"/>
  <c r="AB53" i="122"/>
  <c r="AZ7" i="122"/>
  <c r="BC7" i="122"/>
  <c r="AD53" i="122"/>
  <c r="BR7" i="122"/>
  <c r="AC53" i="122"/>
  <c r="BL7" i="122"/>
  <c r="AE53" i="122"/>
  <c r="AF8" i="122"/>
  <c r="BJ7" i="122"/>
  <c r="AA8" i="122"/>
  <c r="AR7" i="122"/>
  <c r="BK7" i="122"/>
  <c r="AB8" i="122"/>
  <c r="Z8" i="122"/>
  <c r="Z144" i="122"/>
  <c r="Z194" i="122"/>
  <c r="AW7" i="122"/>
  <c r="AD8" i="122"/>
  <c r="AE8" i="122"/>
  <c r="AS7" i="122"/>
  <c r="AA53" i="122"/>
  <c r="AF7" i="122" l="1"/>
  <c r="AB7" i="122"/>
  <c r="AA7" i="122"/>
  <c r="Z211" i="122"/>
  <c r="AQ7" i="122"/>
  <c r="AC7" i="122"/>
  <c r="AE7" i="122"/>
  <c r="AD7" i="122"/>
  <c r="Z7" i="122"/>
  <c r="BU90" i="117" l="1"/>
  <c r="BU89" i="117" s="1"/>
  <c r="BT90" i="117"/>
  <c r="BS90" i="117"/>
  <c r="BS89" i="117" s="1"/>
  <c r="BR90" i="117"/>
  <c r="BR89" i="117" s="1"/>
  <c r="BQ90" i="117"/>
  <c r="BQ89" i="117" s="1"/>
  <c r="BP89" i="117"/>
  <c r="BO90" i="117"/>
  <c r="BO89" i="117" s="1"/>
  <c r="BM90" i="117"/>
  <c r="BM89" i="117" s="1"/>
  <c r="BL90" i="117"/>
  <c r="BL89" i="117" s="1"/>
  <c r="BK90" i="117"/>
  <c r="BK89" i="117" s="1"/>
  <c r="BJ90" i="117"/>
  <c r="BJ89" i="117" s="1"/>
  <c r="BI90" i="117"/>
  <c r="BI89" i="117" s="1"/>
  <c r="BH90" i="117"/>
  <c r="BH89" i="117" s="1"/>
  <c r="BG90" i="117"/>
  <c r="BG89" i="117" s="1"/>
  <c r="BE90" i="117"/>
  <c r="BE89" i="117" s="1"/>
  <c r="BD90" i="117"/>
  <c r="BD89" i="117" s="1"/>
  <c r="BC90" i="117"/>
  <c r="BC89" i="117" s="1"/>
  <c r="BB90" i="117"/>
  <c r="BA90" i="117"/>
  <c r="AZ90" i="117"/>
  <c r="AA90" i="117" s="1"/>
  <c r="AY90" i="117"/>
  <c r="AY89" i="117" s="1"/>
  <c r="AW90" i="117"/>
  <c r="AV90" i="117"/>
  <c r="AV89" i="117" s="1"/>
  <c r="AU90" i="117"/>
  <c r="AT90" i="117"/>
  <c r="AS90" i="117"/>
  <c r="AQ90" i="117"/>
  <c r="Z90" i="117" s="1"/>
  <c r="AC90" i="117"/>
  <c r="AC89" i="117" s="1"/>
  <c r="AB90" i="117"/>
  <c r="AB89" i="117" s="1"/>
  <c r="BT89" i="117"/>
  <c r="BB89" i="117"/>
  <c r="BA89" i="117"/>
  <c r="AZ89" i="117"/>
  <c r="AW89" i="117"/>
  <c r="AU89" i="117"/>
  <c r="AT89" i="117"/>
  <c r="AS89" i="117"/>
  <c r="BO79" i="117"/>
  <c r="BO78" i="117" s="1"/>
  <c r="BG79" i="117"/>
  <c r="BG78" i="117" s="1"/>
  <c r="AY79" i="117"/>
  <c r="AY78" i="117" s="1"/>
  <c r="BU79" i="117"/>
  <c r="BU78" i="117" s="1"/>
  <c r="BT79" i="117"/>
  <c r="BS79" i="117"/>
  <c r="BS78" i="117" s="1"/>
  <c r="BR79" i="117"/>
  <c r="BQ79" i="117"/>
  <c r="BQ78" i="117" s="1"/>
  <c r="BP79" i="117"/>
  <c r="BP78" i="117" s="1"/>
  <c r="BM79" i="117"/>
  <c r="BM78" i="117" s="1"/>
  <c r="BL79" i="117"/>
  <c r="BL78" i="117" s="1"/>
  <c r="BK79" i="117"/>
  <c r="BK78" i="117" s="1"/>
  <c r="BJ79" i="117"/>
  <c r="BJ78" i="117" s="1"/>
  <c r="BI79" i="117"/>
  <c r="BI78" i="117" s="1"/>
  <c r="BH79" i="117"/>
  <c r="BH78" i="117" s="1"/>
  <c r="BE79" i="117"/>
  <c r="BD79" i="117"/>
  <c r="BC79" i="117"/>
  <c r="BC78" i="117" s="1"/>
  <c r="BB79" i="117"/>
  <c r="BA79" i="117"/>
  <c r="BA78" i="117" s="1"/>
  <c r="AZ79" i="117"/>
  <c r="AW79" i="117"/>
  <c r="AV79" i="117"/>
  <c r="AU79" i="117"/>
  <c r="AT79" i="117"/>
  <c r="AS79" i="117"/>
  <c r="AR79" i="117"/>
  <c r="AR78" i="117" s="1"/>
  <c r="AF79" i="117"/>
  <c r="AF78" i="117" s="1"/>
  <c r="BT78" i="117"/>
  <c r="BR78" i="117"/>
  <c r="BE78" i="117"/>
  <c r="BD78" i="117"/>
  <c r="BB78" i="117"/>
  <c r="AZ78" i="117"/>
  <c r="AW78" i="117"/>
  <c r="AV78" i="117"/>
  <c r="AU78" i="117"/>
  <c r="BH48" i="117"/>
  <c r="BG48" i="117"/>
  <c r="AQ48" i="117"/>
  <c r="BU48" i="117"/>
  <c r="BT48" i="117"/>
  <c r="BS48" i="117"/>
  <c r="BR48" i="117"/>
  <c r="BQ48" i="117"/>
  <c r="BM48" i="117"/>
  <c r="BL48" i="117"/>
  <c r="BK48" i="117"/>
  <c r="BJ48" i="117"/>
  <c r="BI48" i="117"/>
  <c r="BE48" i="117"/>
  <c r="BD48" i="117"/>
  <c r="BC48" i="117"/>
  <c r="BB48" i="117"/>
  <c r="BA48" i="117"/>
  <c r="AW48" i="117"/>
  <c r="AV48" i="117"/>
  <c r="AU48" i="117"/>
  <c r="AT48" i="117"/>
  <c r="AC48" i="117" s="1"/>
  <c r="AS48" i="117"/>
  <c r="AR48" i="117"/>
  <c r="BG31" i="117"/>
  <c r="AY31" i="117"/>
  <c r="AQ31" i="117"/>
  <c r="BU31" i="117"/>
  <c r="BT31" i="117"/>
  <c r="BS31" i="117"/>
  <c r="BR31" i="117"/>
  <c r="BQ31" i="117"/>
  <c r="BP31" i="117"/>
  <c r="BO31" i="117"/>
  <c r="BM31" i="117"/>
  <c r="BL31" i="117"/>
  <c r="BK31" i="117"/>
  <c r="BJ31" i="117"/>
  <c r="BJ30" i="117" s="1"/>
  <c r="BI31" i="117"/>
  <c r="BH31" i="117"/>
  <c r="BE31" i="117"/>
  <c r="BE30" i="117" s="1"/>
  <c r="BD31" i="117"/>
  <c r="BC31" i="117"/>
  <c r="BC30" i="117" s="1"/>
  <c r="BB31" i="117"/>
  <c r="BA31" i="117"/>
  <c r="AZ31" i="117"/>
  <c r="AW31" i="117"/>
  <c r="AF31" i="117" s="1"/>
  <c r="AV31" i="117"/>
  <c r="AU31" i="117"/>
  <c r="AT31" i="117"/>
  <c r="AS31" i="117"/>
  <c r="AR31" i="117"/>
  <c r="BI30" i="117"/>
  <c r="AU30" i="117"/>
  <c r="BG8" i="117"/>
  <c r="BG7" i="117" s="1"/>
  <c r="AY8" i="117"/>
  <c r="AY7" i="117" s="1"/>
  <c r="AQ8" i="117"/>
  <c r="BU8" i="117"/>
  <c r="BU7" i="117" s="1"/>
  <c r="BT8" i="117"/>
  <c r="BT7" i="117" s="1"/>
  <c r="BS8" i="117"/>
  <c r="BS7" i="117" s="1"/>
  <c r="BR8" i="117"/>
  <c r="BR7" i="117" s="1"/>
  <c r="BQ8" i="117"/>
  <c r="BP8" i="117"/>
  <c r="BP7" i="117" s="1"/>
  <c r="BO8" i="117"/>
  <c r="BO7" i="117" s="1"/>
  <c r="BM8" i="117"/>
  <c r="BM7" i="117" s="1"/>
  <c r="BL8" i="117"/>
  <c r="BL7" i="117" s="1"/>
  <c r="BK8" i="117"/>
  <c r="BJ8" i="117"/>
  <c r="BJ7" i="117" s="1"/>
  <c r="BI8" i="117"/>
  <c r="BI7" i="117" s="1"/>
  <c r="BH8" i="117"/>
  <c r="BE8" i="117"/>
  <c r="BE7" i="117" s="1"/>
  <c r="BD8" i="117"/>
  <c r="BC8" i="117"/>
  <c r="BB8" i="117"/>
  <c r="BA8" i="117"/>
  <c r="BA7" i="117" s="1"/>
  <c r="AZ8" i="117"/>
  <c r="AZ7" i="117" s="1"/>
  <c r="AW8" i="117"/>
  <c r="AW7" i="117" s="1"/>
  <c r="AV8" i="117"/>
  <c r="AV7" i="117" s="1"/>
  <c r="AU8" i="117"/>
  <c r="AT8" i="117"/>
  <c r="AT7" i="117" s="1"/>
  <c r="AS8" i="117"/>
  <c r="AS7" i="117" s="1"/>
  <c r="AR8" i="117"/>
  <c r="AR7" i="117" s="1"/>
  <c r="Y8" i="117"/>
  <c r="Y7" i="117" s="1"/>
  <c r="BK7" i="117"/>
  <c r="BH7" i="117"/>
  <c r="BD7" i="117"/>
  <c r="BC7" i="117"/>
  <c r="BB7" i="117"/>
  <c r="AH2" i="117"/>
  <c r="X2" i="117"/>
  <c r="AU2" i="117" s="1"/>
  <c r="BK2" i="117" s="1"/>
  <c r="O2" i="117"/>
  <c r="BD30" i="117" l="1"/>
  <c r="BM30" i="117"/>
  <c r="BQ30" i="117"/>
  <c r="BH30" i="117"/>
  <c r="AD8" i="117"/>
  <c r="AD7" i="117" s="1"/>
  <c r="AE90" i="117"/>
  <c r="AE89" i="117" s="1"/>
  <c r="Z89" i="117"/>
  <c r="AQ89" i="117"/>
  <c r="AR89" i="117"/>
  <c r="AB79" i="117"/>
  <c r="AB78" i="117" s="1"/>
  <c r="AD79" i="117"/>
  <c r="AD78" i="117" s="1"/>
  <c r="AS78" i="117"/>
  <c r="AE79" i="117"/>
  <c r="AE78" i="117" s="1"/>
  <c r="AC79" i="117"/>
  <c r="AC78" i="117" s="1"/>
  <c r="AD48" i="117"/>
  <c r="AR30" i="117"/>
  <c r="AE48" i="117"/>
  <c r="AF48" i="117"/>
  <c r="AT30" i="117"/>
  <c r="BS30" i="117"/>
  <c r="BA30" i="117"/>
  <c r="AB48" i="117"/>
  <c r="BK30" i="117"/>
  <c r="BL30" i="117"/>
  <c r="AS30" i="117"/>
  <c r="AF30" i="117"/>
  <c r="BR30" i="117"/>
  <c r="BU30" i="117"/>
  <c r="AW30" i="117"/>
  <c r="BT30" i="117"/>
  <c r="AD31" i="117"/>
  <c r="AD30" i="117" s="1"/>
  <c r="BB30" i="117"/>
  <c r="AE31" i="117"/>
  <c r="AE30" i="117" s="1"/>
  <c r="AB8" i="117"/>
  <c r="AB7" i="117" s="1"/>
  <c r="AA8" i="117"/>
  <c r="AA7" i="117" s="1"/>
  <c r="BQ7" i="117"/>
  <c r="AQ30" i="117"/>
  <c r="Z31" i="117"/>
  <c r="AQ7" i="117"/>
  <c r="Z8" i="117"/>
  <c r="Z7" i="117" s="1"/>
  <c r="BG30" i="117"/>
  <c r="AV30" i="117"/>
  <c r="AY48" i="117"/>
  <c r="AT78" i="117"/>
  <c r="AQ79" i="117"/>
  <c r="Z79" i="117" s="1"/>
  <c r="AZ48" i="117"/>
  <c r="AC8" i="117"/>
  <c r="AC7" i="117" s="1"/>
  <c r="AA31" i="117"/>
  <c r="AB31" i="117"/>
  <c r="AE8" i="117"/>
  <c r="AE7" i="117" s="1"/>
  <c r="AC31" i="117"/>
  <c r="AC30" i="117" s="1"/>
  <c r="AA79" i="117"/>
  <c r="AA78" i="117" s="1"/>
  <c r="AD90" i="117"/>
  <c r="AD89" i="117" s="1"/>
  <c r="AF8" i="117"/>
  <c r="AF7" i="117" s="1"/>
  <c r="AU7" i="117"/>
  <c r="AF90" i="117"/>
  <c r="AF89" i="117" s="1"/>
  <c r="AB30" i="117" l="1"/>
  <c r="AY30" i="117"/>
  <c r="BO48" i="117"/>
  <c r="BO30" i="117" s="1"/>
  <c r="BP48" i="117"/>
  <c r="BP30" i="117" s="1"/>
  <c r="Z78" i="117"/>
  <c r="AQ78" i="117"/>
  <c r="AA48" i="117"/>
  <c r="AZ30" i="117"/>
  <c r="AA30" i="117"/>
  <c r="Z48" i="117" l="1"/>
  <c r="Z30" i="117" s="1"/>
  <c r="BU506" i="124" l="1"/>
  <c r="BT506" i="124"/>
  <c r="BS506" i="124"/>
  <c r="BR506" i="124"/>
  <c r="BQ506" i="124"/>
  <c r="BP506" i="124"/>
  <c r="BM506" i="124"/>
  <c r="BL506" i="124"/>
  <c r="BK506" i="124"/>
  <c r="BJ506" i="124"/>
  <c r="BI506" i="124"/>
  <c r="BH506" i="124"/>
  <c r="BE506" i="124"/>
  <c r="BD506" i="124"/>
  <c r="BC506" i="124"/>
  <c r="BB506" i="124"/>
  <c r="BA506" i="124"/>
  <c r="AZ506" i="124"/>
  <c r="AW506" i="124"/>
  <c r="AV506" i="124"/>
  <c r="AU506" i="124"/>
  <c r="AT506" i="124"/>
  <c r="AS506" i="124"/>
  <c r="AR506" i="124"/>
  <c r="Y506" i="124"/>
  <c r="BU417" i="124"/>
  <c r="BT417" i="124"/>
  <c r="BS417" i="124"/>
  <c r="BR417" i="124"/>
  <c r="BQ417" i="124"/>
  <c r="BP417" i="124"/>
  <c r="BP416" i="124" s="1"/>
  <c r="BM417" i="124"/>
  <c r="BM416" i="124" s="1"/>
  <c r="BL417" i="124"/>
  <c r="BL416" i="124" s="1"/>
  <c r="BK417" i="124"/>
  <c r="BK416" i="124" s="1"/>
  <c r="BJ417" i="124"/>
  <c r="BJ416" i="124" s="1"/>
  <c r="BI417" i="124"/>
  <c r="BI416" i="124" s="1"/>
  <c r="BH417" i="124"/>
  <c r="BH416" i="124" s="1"/>
  <c r="BE417" i="124"/>
  <c r="BE416" i="124" s="1"/>
  <c r="BD417" i="124"/>
  <c r="BD416" i="124" s="1"/>
  <c r="BC417" i="124"/>
  <c r="BC416" i="124" s="1"/>
  <c r="BB417" i="124"/>
  <c r="BB416" i="124" s="1"/>
  <c r="BA417" i="124"/>
  <c r="BA416" i="124" s="1"/>
  <c r="AZ417" i="124"/>
  <c r="AZ416" i="124" s="1"/>
  <c r="AW417" i="124"/>
  <c r="AW416" i="124" s="1"/>
  <c r="AV417" i="124"/>
  <c r="AV416" i="124" s="1"/>
  <c r="AU417" i="124"/>
  <c r="AU416" i="124" s="1"/>
  <c r="AT417" i="124"/>
  <c r="AT416" i="124" s="1"/>
  <c r="AS417" i="124"/>
  <c r="AS416" i="124" s="1"/>
  <c r="AR417" i="124"/>
  <c r="AR416" i="124" s="1"/>
  <c r="Y417" i="124"/>
  <c r="Y416" i="124" s="1"/>
  <c r="BU402" i="124"/>
  <c r="BT402" i="124"/>
  <c r="BS402" i="124"/>
  <c r="BR402" i="124"/>
  <c r="BQ402" i="124"/>
  <c r="BP402" i="124"/>
  <c r="BM402" i="124"/>
  <c r="BL402" i="124"/>
  <c r="BK402" i="124"/>
  <c r="BJ402" i="124"/>
  <c r="BI402" i="124"/>
  <c r="BH402" i="124"/>
  <c r="BE402" i="124"/>
  <c r="BD402" i="124"/>
  <c r="BC402" i="124"/>
  <c r="BB402" i="124"/>
  <c r="BA402" i="124"/>
  <c r="AZ402" i="124"/>
  <c r="AW402" i="124"/>
  <c r="AV402" i="124"/>
  <c r="AU402" i="124"/>
  <c r="AT402" i="124"/>
  <c r="AS402" i="124"/>
  <c r="AR402" i="124"/>
  <c r="Y402" i="124"/>
  <c r="BU381" i="124"/>
  <c r="BT381" i="124"/>
  <c r="BS381" i="124"/>
  <c r="BR381" i="124"/>
  <c r="BQ381" i="124"/>
  <c r="BP381" i="124"/>
  <c r="BM381" i="124"/>
  <c r="BL381" i="124"/>
  <c r="BK381" i="124"/>
  <c r="BJ381" i="124"/>
  <c r="BI381" i="124"/>
  <c r="BH381" i="124"/>
  <c r="BE381" i="124"/>
  <c r="BD381" i="124"/>
  <c r="BC381" i="124"/>
  <c r="BB381" i="124"/>
  <c r="BA381" i="124"/>
  <c r="AZ381" i="124"/>
  <c r="AW381" i="124"/>
  <c r="AV381" i="124"/>
  <c r="AU381" i="124"/>
  <c r="AT381" i="124"/>
  <c r="AS381" i="124"/>
  <c r="AR381" i="124"/>
  <c r="Y381" i="124"/>
  <c r="BU344" i="124"/>
  <c r="BU331" i="124" s="1"/>
  <c r="BU330" i="124" s="1"/>
  <c r="BT344" i="124"/>
  <c r="BT331" i="124" s="1"/>
  <c r="BT330" i="124" s="1"/>
  <c r="BS344" i="124"/>
  <c r="BS331" i="124" s="1"/>
  <c r="BS330" i="124" s="1"/>
  <c r="BR344" i="124"/>
  <c r="BQ344" i="124"/>
  <c r="BQ331" i="124" s="1"/>
  <c r="BQ330" i="124" s="1"/>
  <c r="BP344" i="124"/>
  <c r="BM344" i="124"/>
  <c r="BM331" i="124" s="1"/>
  <c r="BM330" i="124" s="1"/>
  <c r="BL344" i="124"/>
  <c r="BL331" i="124" s="1"/>
  <c r="BL330" i="124" s="1"/>
  <c r="BK344" i="124"/>
  <c r="BK331" i="124" s="1"/>
  <c r="BK330" i="124" s="1"/>
  <c r="BJ344" i="124"/>
  <c r="BJ331" i="124" s="1"/>
  <c r="BJ330" i="124" s="1"/>
  <c r="BI344" i="124"/>
  <c r="BI331" i="124" s="1"/>
  <c r="BI330" i="124" s="1"/>
  <c r="BH344" i="124"/>
  <c r="BE344" i="124"/>
  <c r="BE331" i="124" s="1"/>
  <c r="BE330" i="124" s="1"/>
  <c r="BD344" i="124"/>
  <c r="BD331" i="124" s="1"/>
  <c r="BC344" i="124"/>
  <c r="BC331" i="124" s="1"/>
  <c r="BC330" i="124" s="1"/>
  <c r="BB344" i="124"/>
  <c r="BB331" i="124" s="1"/>
  <c r="BB330" i="124" s="1"/>
  <c r="BA344" i="124"/>
  <c r="BA331" i="124" s="1"/>
  <c r="BA330" i="124" s="1"/>
  <c r="AZ344" i="124"/>
  <c r="AW344" i="124"/>
  <c r="AW331" i="124" s="1"/>
  <c r="AV344" i="124"/>
  <c r="AV331" i="124" s="1"/>
  <c r="AV330" i="124" s="1"/>
  <c r="AU344" i="124"/>
  <c r="AU331" i="124" s="1"/>
  <c r="AU330" i="124" s="1"/>
  <c r="AT344" i="124"/>
  <c r="AT331" i="124" s="1"/>
  <c r="AT330" i="124" s="1"/>
  <c r="AS344" i="124"/>
  <c r="AS331" i="124" s="1"/>
  <c r="AS330" i="124" s="1"/>
  <c r="AR344" i="124"/>
  <c r="Y344" i="124"/>
  <c r="BR331" i="124"/>
  <c r="BR330" i="124" s="1"/>
  <c r="BP331" i="124"/>
  <c r="BP330" i="124" s="1"/>
  <c r="BH331" i="124"/>
  <c r="BH330" i="124" s="1"/>
  <c r="AZ331" i="124"/>
  <c r="AZ330" i="124" s="1"/>
  <c r="AR331" i="124"/>
  <c r="AR330" i="124" s="1"/>
  <c r="Y331" i="124"/>
  <c r="BO324" i="124"/>
  <c r="BG324" i="124"/>
  <c r="AY324" i="124"/>
  <c r="AQ324" i="124"/>
  <c r="BU324" i="124"/>
  <c r="BT324" i="124"/>
  <c r="BS324" i="124"/>
  <c r="BR324" i="124"/>
  <c r="BQ324" i="124"/>
  <c r="BP324" i="124"/>
  <c r="BM324" i="124"/>
  <c r="BL324" i="124"/>
  <c r="BK324" i="124"/>
  <c r="BJ324" i="124"/>
  <c r="BI324" i="124"/>
  <c r="BH324" i="124"/>
  <c r="BE324" i="124"/>
  <c r="BD324" i="124"/>
  <c r="BC324" i="124"/>
  <c r="BB324" i="124"/>
  <c r="BA324" i="124"/>
  <c r="AZ324" i="124"/>
  <c r="AW324" i="124"/>
  <c r="AV324" i="124"/>
  <c r="AU324" i="124"/>
  <c r="AT324" i="124"/>
  <c r="AS324" i="124"/>
  <c r="AR324" i="124"/>
  <c r="Y324" i="124"/>
  <c r="BU307" i="124"/>
  <c r="BT307" i="124"/>
  <c r="BS307" i="124"/>
  <c r="BR307" i="124"/>
  <c r="BQ307" i="124"/>
  <c r="BP307" i="124"/>
  <c r="BM307" i="124"/>
  <c r="BL307" i="124"/>
  <c r="BK307" i="124"/>
  <c r="BJ307" i="124"/>
  <c r="BI307" i="124"/>
  <c r="BH307" i="124"/>
  <c r="BE307" i="124"/>
  <c r="BD307" i="124"/>
  <c r="BC307" i="124"/>
  <c r="BB307" i="124"/>
  <c r="BA307" i="124"/>
  <c r="AZ307" i="124"/>
  <c r="AW307" i="124"/>
  <c r="AV307" i="124"/>
  <c r="AU307" i="124"/>
  <c r="AT307" i="124"/>
  <c r="AS307" i="124"/>
  <c r="AR307" i="124"/>
  <c r="Y307" i="124"/>
  <c r="BU290" i="124"/>
  <c r="BT290" i="124"/>
  <c r="BS290" i="124"/>
  <c r="BR290" i="124"/>
  <c r="BQ290" i="124"/>
  <c r="BP290" i="124"/>
  <c r="BM290" i="124"/>
  <c r="BL290" i="124"/>
  <c r="BK290" i="124"/>
  <c r="BJ290" i="124"/>
  <c r="BI290" i="124"/>
  <c r="BH290" i="124"/>
  <c r="BE290" i="124"/>
  <c r="BD290" i="124"/>
  <c r="BC290" i="124"/>
  <c r="BB290" i="124"/>
  <c r="BA290" i="124"/>
  <c r="AZ290" i="124"/>
  <c r="AW290" i="124"/>
  <c r="AV290" i="124"/>
  <c r="AU290" i="124"/>
  <c r="AT290" i="124"/>
  <c r="AS290" i="124"/>
  <c r="AR290" i="124"/>
  <c r="Y290" i="124"/>
  <c r="BU261" i="124"/>
  <c r="BT261" i="124"/>
  <c r="BS261" i="124"/>
  <c r="BR261" i="124"/>
  <c r="BQ261" i="124"/>
  <c r="BP261" i="124"/>
  <c r="BM261" i="124"/>
  <c r="BL261" i="124"/>
  <c r="BK261" i="124"/>
  <c r="BJ261" i="124"/>
  <c r="BI261" i="124"/>
  <c r="BH261" i="124"/>
  <c r="BE261" i="124"/>
  <c r="BD261" i="124"/>
  <c r="BC261" i="124"/>
  <c r="BB261" i="124"/>
  <c r="BA261" i="124"/>
  <c r="AZ261" i="124"/>
  <c r="AW261" i="124"/>
  <c r="AV261" i="124"/>
  <c r="AU261" i="124"/>
  <c r="AT261" i="124"/>
  <c r="AS261" i="124"/>
  <c r="AR261" i="124"/>
  <c r="Y261" i="124"/>
  <c r="BU248" i="124"/>
  <c r="BT248" i="124"/>
  <c r="BS248" i="124"/>
  <c r="BR248" i="124"/>
  <c r="BQ248" i="124"/>
  <c r="BP248" i="124"/>
  <c r="BM248" i="124"/>
  <c r="BL248" i="124"/>
  <c r="BK248" i="124"/>
  <c r="BJ248" i="124"/>
  <c r="BI248" i="124"/>
  <c r="BH248" i="124"/>
  <c r="BE248" i="124"/>
  <c r="BD248" i="124"/>
  <c r="BC248" i="124"/>
  <c r="BB248" i="124"/>
  <c r="BA248" i="124"/>
  <c r="AZ248" i="124"/>
  <c r="AW248" i="124"/>
  <c r="AV248" i="124"/>
  <c r="AU248" i="124"/>
  <c r="AT248" i="124"/>
  <c r="AS248" i="124"/>
  <c r="AR248" i="124"/>
  <c r="Y248" i="124"/>
  <c r="BU225" i="124"/>
  <c r="BT225" i="124"/>
  <c r="BS225" i="124"/>
  <c r="BR225" i="124"/>
  <c r="BQ225" i="124"/>
  <c r="BP225" i="124"/>
  <c r="BM225" i="124"/>
  <c r="BL225" i="124"/>
  <c r="BK225" i="124"/>
  <c r="BJ225" i="124"/>
  <c r="BI225" i="124"/>
  <c r="BH225" i="124"/>
  <c r="BE225" i="124"/>
  <c r="BD225" i="124"/>
  <c r="BC225" i="124"/>
  <c r="BB225" i="124"/>
  <c r="BA225" i="124"/>
  <c r="AZ225" i="124"/>
  <c r="AW225" i="124"/>
  <c r="AV225" i="124"/>
  <c r="AU225" i="124"/>
  <c r="AT225" i="124"/>
  <c r="AS225" i="124"/>
  <c r="AR225" i="124"/>
  <c r="Y225" i="124"/>
  <c r="BU212" i="124"/>
  <c r="BT212" i="124"/>
  <c r="BS212" i="124"/>
  <c r="BR212" i="124"/>
  <c r="BQ212" i="124"/>
  <c r="BP212" i="124"/>
  <c r="BM212" i="124"/>
  <c r="BL212" i="124"/>
  <c r="BK212" i="124"/>
  <c r="BJ212" i="124"/>
  <c r="BI212" i="124"/>
  <c r="BH212" i="124"/>
  <c r="BE212" i="124"/>
  <c r="BD212" i="124"/>
  <c r="BC212" i="124"/>
  <c r="BB212" i="124"/>
  <c r="BA212" i="124"/>
  <c r="AZ212" i="124"/>
  <c r="AW212" i="124"/>
  <c r="AV212" i="124"/>
  <c r="AU212" i="124"/>
  <c r="AT212" i="124"/>
  <c r="AS212" i="124"/>
  <c r="AR212" i="124"/>
  <c r="Y212" i="124"/>
  <c r="BU159" i="124"/>
  <c r="BT159" i="124"/>
  <c r="BS159" i="124"/>
  <c r="BR159" i="124"/>
  <c r="BQ159" i="124"/>
  <c r="BP159" i="124"/>
  <c r="BM159" i="124"/>
  <c r="BL159" i="124"/>
  <c r="BK159" i="124"/>
  <c r="BJ159" i="124"/>
  <c r="BI159" i="124"/>
  <c r="BH159" i="124"/>
  <c r="BE159" i="124"/>
  <c r="BD159" i="124"/>
  <c r="BC159" i="124"/>
  <c r="BB159" i="124"/>
  <c r="BA159" i="124"/>
  <c r="AZ159" i="124"/>
  <c r="AW159" i="124"/>
  <c r="AV159" i="124"/>
  <c r="AU159" i="124"/>
  <c r="AT159" i="124"/>
  <c r="AS159" i="124"/>
  <c r="AR159" i="124"/>
  <c r="Y159" i="124"/>
  <c r="BU124" i="124"/>
  <c r="BT124" i="124"/>
  <c r="BS124" i="124"/>
  <c r="BR124" i="124"/>
  <c r="BQ124" i="124"/>
  <c r="BP124" i="124"/>
  <c r="BM124" i="124"/>
  <c r="BL124" i="124"/>
  <c r="BK124" i="124"/>
  <c r="BJ124" i="124"/>
  <c r="BI124" i="124"/>
  <c r="BH124" i="124"/>
  <c r="BE124" i="124"/>
  <c r="BD124" i="124"/>
  <c r="BC124" i="124"/>
  <c r="BB124" i="124"/>
  <c r="BA124" i="124"/>
  <c r="AZ124" i="124"/>
  <c r="AW124" i="124"/>
  <c r="AV124" i="124"/>
  <c r="AU124" i="124"/>
  <c r="AT124" i="124"/>
  <c r="AS124" i="124"/>
  <c r="AR124" i="124"/>
  <c r="Y124" i="124"/>
  <c r="BU103" i="124"/>
  <c r="BT103" i="124"/>
  <c r="BS103" i="124"/>
  <c r="BR103" i="124"/>
  <c r="BQ103" i="124"/>
  <c r="BP103" i="124"/>
  <c r="BM103" i="124"/>
  <c r="BL103" i="124"/>
  <c r="BK103" i="124"/>
  <c r="BJ103" i="124"/>
  <c r="BI103" i="124"/>
  <c r="BH103" i="124"/>
  <c r="BE103" i="124"/>
  <c r="BD103" i="124"/>
  <c r="BC103" i="124"/>
  <c r="BB103" i="124"/>
  <c r="BA103" i="124"/>
  <c r="AZ103" i="124"/>
  <c r="AW103" i="124"/>
  <c r="AV103" i="124"/>
  <c r="AU103" i="124"/>
  <c r="AT103" i="124"/>
  <c r="AS103" i="124"/>
  <c r="AR103" i="124"/>
  <c r="Y103" i="124"/>
  <c r="BU90" i="124"/>
  <c r="BT90" i="124"/>
  <c r="BS90" i="124"/>
  <c r="BR90" i="124"/>
  <c r="BQ90" i="124"/>
  <c r="BP90" i="124"/>
  <c r="BM90" i="124"/>
  <c r="BL90" i="124"/>
  <c r="BK90" i="124"/>
  <c r="BJ90" i="124"/>
  <c r="BI90" i="124"/>
  <c r="BH90" i="124"/>
  <c r="BE90" i="124"/>
  <c r="BD90" i="124"/>
  <c r="BC90" i="124"/>
  <c r="BB90" i="124"/>
  <c r="BA90" i="124"/>
  <c r="AZ90" i="124"/>
  <c r="AW90" i="124"/>
  <c r="AV90" i="124"/>
  <c r="AU90" i="124"/>
  <c r="AT90" i="124"/>
  <c r="AS90" i="124"/>
  <c r="AR90" i="124"/>
  <c r="Y90" i="124"/>
  <c r="BU29" i="124"/>
  <c r="BT29" i="124"/>
  <c r="BS29" i="124"/>
  <c r="BR29" i="124"/>
  <c r="BQ29" i="124"/>
  <c r="BP29" i="124"/>
  <c r="BM29" i="124"/>
  <c r="BL29" i="124"/>
  <c r="BK29" i="124"/>
  <c r="BJ29" i="124"/>
  <c r="BI29" i="124"/>
  <c r="BH29" i="124"/>
  <c r="BE29" i="124"/>
  <c r="BD29" i="124"/>
  <c r="BC29" i="124"/>
  <c r="BB29" i="124"/>
  <c r="BA29" i="124"/>
  <c r="AZ29" i="124"/>
  <c r="AW29" i="124"/>
  <c r="AV29" i="124"/>
  <c r="AU29" i="124"/>
  <c r="AT29" i="124"/>
  <c r="AS29" i="124"/>
  <c r="AR29" i="124"/>
  <c r="Y29" i="124"/>
  <c r="BU8" i="124"/>
  <c r="BT8" i="124"/>
  <c r="BS8" i="124"/>
  <c r="BR8" i="124"/>
  <c r="BQ8" i="124"/>
  <c r="BP8" i="124"/>
  <c r="BM8" i="124"/>
  <c r="BL8" i="124"/>
  <c r="BK8" i="124"/>
  <c r="BJ8" i="124"/>
  <c r="BI8" i="124"/>
  <c r="BH8" i="124"/>
  <c r="BE8" i="124"/>
  <c r="BD8" i="124"/>
  <c r="BC8" i="124"/>
  <c r="BB8" i="124"/>
  <c r="BA8" i="124"/>
  <c r="AZ8" i="124"/>
  <c r="AW8" i="124"/>
  <c r="AV8" i="124"/>
  <c r="AU8" i="124"/>
  <c r="AT8" i="124"/>
  <c r="AS8" i="124"/>
  <c r="AR8" i="124"/>
  <c r="Y8" i="124"/>
  <c r="AH2" i="124"/>
  <c r="X2" i="124"/>
  <c r="AU2" i="124" s="1"/>
  <c r="BK2" i="124" s="1"/>
  <c r="O2" i="124"/>
  <c r="BK158" i="124" l="1"/>
  <c r="BG402" i="124"/>
  <c r="AV7" i="124"/>
  <c r="BG381" i="124"/>
  <c r="AA506" i="124"/>
  <c r="AU7" i="124"/>
  <c r="BA158" i="124"/>
  <c r="BQ158" i="124"/>
  <c r="BU158" i="124"/>
  <c r="AY8" i="124"/>
  <c r="AD381" i="124"/>
  <c r="BS158" i="124"/>
  <c r="AC381" i="124"/>
  <c r="BG307" i="124"/>
  <c r="BH7" i="124"/>
  <c r="AZ158" i="124"/>
  <c r="BT158" i="124"/>
  <c r="AD290" i="124"/>
  <c r="AF29" i="124"/>
  <c r="BG90" i="124"/>
  <c r="BB158" i="124"/>
  <c r="AB506" i="124"/>
  <c r="BO103" i="124"/>
  <c r="AA344" i="124"/>
  <c r="AB381" i="124"/>
  <c r="BQ247" i="124"/>
  <c r="BR247" i="124"/>
  <c r="AS158" i="124"/>
  <c r="BC7" i="124"/>
  <c r="BO290" i="124"/>
  <c r="BD7" i="124"/>
  <c r="BQ416" i="124"/>
  <c r="BR7" i="124"/>
  <c r="BE7" i="124"/>
  <c r="BR158" i="124"/>
  <c r="BK247" i="124"/>
  <c r="AF324" i="124"/>
  <c r="AB103" i="124"/>
  <c r="BM7" i="124"/>
  <c r="AB124" i="124"/>
  <c r="AY124" i="124"/>
  <c r="BA247" i="124"/>
  <c r="BT247" i="124"/>
  <c r="BS247" i="124"/>
  <c r="BU7" i="124"/>
  <c r="BR416" i="124"/>
  <c r="AQ212" i="124"/>
  <c r="AA290" i="124"/>
  <c r="BS416" i="124"/>
  <c r="BD247" i="124"/>
  <c r="AE417" i="124"/>
  <c r="AE416" i="124" s="1"/>
  <c r="Y247" i="124"/>
  <c r="AZ247" i="124"/>
  <c r="AF402" i="124"/>
  <c r="AF417" i="124"/>
  <c r="AF416" i="124" s="1"/>
  <c r="AF90" i="124"/>
  <c r="BO90" i="124"/>
  <c r="AC103" i="124"/>
  <c r="AY103" i="124"/>
  <c r="AC124" i="124"/>
  <c r="BB247" i="124"/>
  <c r="BU247" i="124"/>
  <c r="AQ290" i="124"/>
  <c r="AY307" i="124"/>
  <c r="AD344" i="124"/>
  <c r="AC506" i="124"/>
  <c r="BO381" i="124"/>
  <c r="AC29" i="124"/>
  <c r="AD103" i="124"/>
  <c r="AD124" i="124"/>
  <c r="BC247" i="124"/>
  <c r="AD307" i="124"/>
  <c r="AD8" i="124"/>
  <c r="AD7" i="124" s="1"/>
  <c r="AD29" i="124"/>
  <c r="AB90" i="124"/>
  <c r="AE103" i="124"/>
  <c r="AE124" i="124"/>
  <c r="AE381" i="124"/>
  <c r="AE8" i="124"/>
  <c r="AE7" i="124" s="1"/>
  <c r="BG8" i="124"/>
  <c r="AE29" i="124"/>
  <c r="AF381" i="124"/>
  <c r="AE402" i="124"/>
  <c r="AF8" i="124"/>
  <c r="AF7" i="124" s="1"/>
  <c r="AW7" i="124"/>
  <c r="AQ225" i="124"/>
  <c r="AE331" i="124"/>
  <c r="BD330" i="124"/>
  <c r="AQ344" i="124"/>
  <c r="BI158" i="124"/>
  <c r="BJ158" i="124"/>
  <c r="Y158" i="124"/>
  <c r="BC158" i="124"/>
  <c r="AQ331" i="124"/>
  <c r="AQ330" i="124" s="1"/>
  <c r="BE247" i="124"/>
  <c r="AC290" i="124"/>
  <c r="BG290" i="124"/>
  <c r="BI247" i="124"/>
  <c r="BP7" i="124"/>
  <c r="BG29" i="124"/>
  <c r="AE307" i="124"/>
  <c r="AD402" i="124"/>
  <c r="BO159" i="124"/>
  <c r="BD158" i="124"/>
  <c r="BE158" i="124"/>
  <c r="BJ247" i="124"/>
  <c r="BQ7" i="124"/>
  <c r="BO29" i="124"/>
  <c r="AB290" i="124"/>
  <c r="BT7" i="124"/>
  <c r="AB212" i="124"/>
  <c r="AA248" i="124"/>
  <c r="AQ417" i="124"/>
  <c r="AQ416" i="124" s="1"/>
  <c r="BL158" i="124"/>
  <c r="BM247" i="124"/>
  <c r="Y330" i="124"/>
  <c r="AT158" i="124"/>
  <c r="AE261" i="124"/>
  <c r="AB307" i="124"/>
  <c r="BG225" i="124"/>
  <c r="AF248" i="124"/>
  <c r="AF247" i="124" s="1"/>
  <c r="BJ7" i="124"/>
  <c r="AC212" i="124"/>
  <c r="AB402" i="124"/>
  <c r="BH158" i="124"/>
  <c r="AA212" i="124"/>
  <c r="BG248" i="124"/>
  <c r="AY417" i="124"/>
  <c r="AY416" i="124" s="1"/>
  <c r="BA7" i="124"/>
  <c r="BB7" i="124"/>
  <c r="BL247" i="124"/>
  <c r="AA159" i="124"/>
  <c r="AD212" i="124"/>
  <c r="AB248" i="124"/>
  <c r="AB247" i="124" s="1"/>
  <c r="BM158" i="124"/>
  <c r="AE212" i="124"/>
  <c r="AY225" i="124"/>
  <c r="AS247" i="124"/>
  <c r="AY159" i="124"/>
  <c r="AF212" i="124"/>
  <c r="BO261" i="124"/>
  <c r="BG506" i="124"/>
  <c r="AU158" i="124"/>
  <c r="AD225" i="124"/>
  <c r="AV247" i="124"/>
  <c r="BO331" i="124"/>
  <c r="BO330" i="124" s="1"/>
  <c r="AC402" i="124"/>
  <c r="AQ90" i="124"/>
  <c r="AV158" i="124"/>
  <c r="AC344" i="124"/>
  <c r="AA402" i="124"/>
  <c r="AF159" i="124"/>
  <c r="AF225" i="124"/>
  <c r="AE290" i="124"/>
  <c r="AE324" i="124"/>
  <c r="BO417" i="124"/>
  <c r="BO416" i="124" s="1"/>
  <c r="AR7" i="124"/>
  <c r="BK7" i="124"/>
  <c r="AQ29" i="124"/>
  <c r="AC90" i="124"/>
  <c r="AY90" i="124"/>
  <c r="AC261" i="124"/>
  <c r="AF290" i="124"/>
  <c r="AF307" i="124"/>
  <c r="BO307" i="124"/>
  <c r="AC324" i="124"/>
  <c r="AE344" i="124"/>
  <c r="BG344" i="124"/>
  <c r="AY402" i="124"/>
  <c r="BT416" i="124"/>
  <c r="AD506" i="124"/>
  <c r="BO8" i="124"/>
  <c r="AA29" i="124"/>
  <c r="AF103" i="124"/>
  <c r="AF124" i="124"/>
  <c r="AY212" i="124"/>
  <c r="AA261" i="124"/>
  <c r="AQ381" i="124"/>
  <c r="AY290" i="124"/>
  <c r="AA381" i="124"/>
  <c r="BG159" i="124"/>
  <c r="AA225" i="124"/>
  <c r="AY248" i="124"/>
  <c r="AQ307" i="124"/>
  <c r="AR158" i="124"/>
  <c r="AT247" i="124"/>
  <c r="AD261" i="124"/>
  <c r="BG261" i="124"/>
  <c r="AA307" i="124"/>
  <c r="BG331" i="124"/>
  <c r="BG330" i="124" s="1"/>
  <c r="BP158" i="124"/>
  <c r="AQ506" i="124"/>
  <c r="AB344" i="124"/>
  <c r="AQ402" i="124"/>
  <c r="Y7" i="124"/>
  <c r="AE225" i="124"/>
  <c r="AY506" i="124"/>
  <c r="BO225" i="124"/>
  <c r="AQ261" i="124"/>
  <c r="AB324" i="124"/>
  <c r="AS7" i="124"/>
  <c r="BL7" i="124"/>
  <c r="AD90" i="124"/>
  <c r="AQ124" i="124"/>
  <c r="BG124" i="124"/>
  <c r="AB159" i="124"/>
  <c r="AD324" i="124"/>
  <c r="BU416" i="124"/>
  <c r="AE506" i="124"/>
  <c r="BH247" i="124"/>
  <c r="AY331" i="124"/>
  <c r="AY330" i="124" s="1"/>
  <c r="BS7" i="124"/>
  <c r="AZ7" i="124"/>
  <c r="AQ248" i="124"/>
  <c r="AB261" i="124"/>
  <c r="AQ159" i="124"/>
  <c r="BG212" i="124"/>
  <c r="AR247" i="124"/>
  <c r="AB225" i="124"/>
  <c r="BP247" i="124"/>
  <c r="AC307" i="124"/>
  <c r="BO212" i="124"/>
  <c r="AU247" i="124"/>
  <c r="AF261" i="124"/>
  <c r="AY381" i="124"/>
  <c r="BG417" i="124"/>
  <c r="BG416" i="124" s="1"/>
  <c r="BI7" i="124"/>
  <c r="AA90" i="124"/>
  <c r="AA324" i="124"/>
  <c r="AQ8" i="124"/>
  <c r="AT7" i="124"/>
  <c r="AB29" i="124"/>
  <c r="AY29" i="124"/>
  <c r="AE90" i="124"/>
  <c r="AA103" i="124"/>
  <c r="AQ103" i="124"/>
  <c r="BG103" i="124"/>
  <c r="AA124" i="124"/>
  <c r="AC225" i="124"/>
  <c r="AY344" i="124"/>
  <c r="BO344" i="124"/>
  <c r="BO402" i="124"/>
  <c r="AF506" i="124"/>
  <c r="BO506" i="124"/>
  <c r="Z324" i="124"/>
  <c r="AW330" i="124"/>
  <c r="AF331" i="124"/>
  <c r="AW158" i="124"/>
  <c r="AW247" i="124"/>
  <c r="AY261" i="124"/>
  <c r="BO124" i="124"/>
  <c r="BO248" i="124"/>
  <c r="AA331" i="124"/>
  <c r="AA417" i="124"/>
  <c r="AA416" i="124" s="1"/>
  <c r="AA8" i="124"/>
  <c r="AB331" i="124"/>
  <c r="AB417" i="124"/>
  <c r="AB416" i="124" s="1"/>
  <c r="AB8" i="124"/>
  <c r="AB7" i="124" s="1"/>
  <c r="AC331" i="124"/>
  <c r="AC417" i="124"/>
  <c r="AC416" i="124" s="1"/>
  <c r="AC8" i="124"/>
  <c r="AC7" i="124" s="1"/>
  <c r="AD331" i="124"/>
  <c r="AD417" i="124"/>
  <c r="AD416" i="124" s="1"/>
  <c r="AF344" i="124"/>
  <c r="AC159" i="124"/>
  <c r="AC248" i="124"/>
  <c r="AC247" i="124" s="1"/>
  <c r="AD159" i="124"/>
  <c r="AD248" i="124"/>
  <c r="AD247" i="124" s="1"/>
  <c r="AE159" i="124"/>
  <c r="AE248" i="124"/>
  <c r="AE247" i="124" s="1"/>
  <c r="AY7" i="124" l="1"/>
  <c r="AQ158" i="124"/>
  <c r="AB158" i="124"/>
  <c r="Z212" i="124"/>
  <c r="Z307" i="124"/>
  <c r="AY158" i="124"/>
  <c r="Z29" i="124"/>
  <c r="BG7" i="124"/>
  <c r="AA158" i="124"/>
  <c r="AE158" i="124"/>
  <c r="AD158" i="124"/>
  <c r="Z344" i="124"/>
  <c r="AQ247" i="124"/>
  <c r="Z402" i="124"/>
  <c r="AE330" i="124"/>
  <c r="Z159" i="124"/>
  <c r="Z158" i="124" s="1"/>
  <c r="Z90" i="124"/>
  <c r="Z331" i="124"/>
  <c r="Z290" i="124"/>
  <c r="Z225" i="124"/>
  <c r="Z261" i="124"/>
  <c r="AC330" i="124"/>
  <c r="Z103" i="124"/>
  <c r="BG158" i="124"/>
  <c r="BG247" i="124"/>
  <c r="Z506" i="124"/>
  <c r="AA7" i="124"/>
  <c r="BO158" i="124"/>
  <c r="AC158" i="124"/>
  <c r="Z381" i="124"/>
  <c r="Z417" i="124"/>
  <c r="Z416" i="124" s="1"/>
  <c r="AA330" i="124"/>
  <c r="AD330" i="124"/>
  <c r="AQ7" i="124"/>
  <c r="AA247" i="124"/>
  <c r="AB330" i="124"/>
  <c r="BO247" i="124"/>
  <c r="BO7" i="124"/>
  <c r="Z8" i="124"/>
  <c r="AF158" i="124"/>
  <c r="AY247" i="124"/>
  <c r="Z248" i="124"/>
  <c r="AF330" i="124"/>
  <c r="Z124" i="124"/>
  <c r="Z247" i="124" l="1"/>
  <c r="Z330" i="124"/>
  <c r="Z7" i="124"/>
  <c r="BU147" i="111"/>
  <c r="BT147" i="111"/>
  <c r="BS147" i="111"/>
  <c r="BR147" i="111"/>
  <c r="BQ147" i="111"/>
  <c r="BP147" i="111"/>
  <c r="BM147" i="111"/>
  <c r="BL147" i="111"/>
  <c r="BK147" i="111"/>
  <c r="BJ147" i="111"/>
  <c r="BI147" i="111"/>
  <c r="BE147" i="111"/>
  <c r="BD147" i="111"/>
  <c r="BC147" i="111"/>
  <c r="BB147" i="111"/>
  <c r="BA147" i="111"/>
  <c r="AZ147" i="111"/>
  <c r="AW147" i="111"/>
  <c r="AV147" i="111"/>
  <c r="AU147" i="111"/>
  <c r="AT147" i="111"/>
  <c r="AS147" i="111"/>
  <c r="BU134" i="111"/>
  <c r="BT134" i="111"/>
  <c r="BS134" i="111"/>
  <c r="BR134" i="111"/>
  <c r="BQ134" i="111"/>
  <c r="BP134" i="111"/>
  <c r="BM134" i="111"/>
  <c r="BL134" i="111"/>
  <c r="BK134" i="111"/>
  <c r="BJ134" i="111"/>
  <c r="BI134" i="111"/>
  <c r="BE134" i="111"/>
  <c r="BD134" i="111"/>
  <c r="BC134" i="111"/>
  <c r="BB134" i="111"/>
  <c r="BA134" i="111"/>
  <c r="AZ134" i="111"/>
  <c r="AW134" i="111"/>
  <c r="AV134" i="111"/>
  <c r="AU134" i="111"/>
  <c r="AT134" i="111"/>
  <c r="AS134" i="111"/>
  <c r="BU113" i="111"/>
  <c r="BT113" i="111"/>
  <c r="BS113" i="111"/>
  <c r="BR113" i="111"/>
  <c r="BQ113" i="111"/>
  <c r="BP113" i="111"/>
  <c r="BM113" i="111"/>
  <c r="BL113" i="111"/>
  <c r="BK113" i="111"/>
  <c r="BJ113" i="111"/>
  <c r="BI113" i="111"/>
  <c r="BE113" i="111"/>
  <c r="BD113" i="111"/>
  <c r="BC113" i="111"/>
  <c r="BB113" i="111"/>
  <c r="BA113" i="111"/>
  <c r="AZ113" i="111"/>
  <c r="AW113" i="111"/>
  <c r="AV113" i="111"/>
  <c r="AU113" i="111"/>
  <c r="AT113" i="111"/>
  <c r="AS113" i="111"/>
  <c r="AR113" i="111"/>
  <c r="BO100" i="111"/>
  <c r="BU100" i="111"/>
  <c r="BT100" i="111"/>
  <c r="BS100" i="111"/>
  <c r="BR100" i="111"/>
  <c r="BQ100" i="111"/>
  <c r="BP100" i="111"/>
  <c r="BM100" i="111"/>
  <c r="BL100" i="111"/>
  <c r="BK100" i="111"/>
  <c r="BJ100" i="111"/>
  <c r="BI100" i="111"/>
  <c r="BE100" i="111"/>
  <c r="BD100" i="111"/>
  <c r="BC100" i="111"/>
  <c r="BB100" i="111"/>
  <c r="BA100" i="111"/>
  <c r="AZ100" i="111"/>
  <c r="AW100" i="111"/>
  <c r="AV100" i="111"/>
  <c r="AU100" i="111"/>
  <c r="AT100" i="111"/>
  <c r="AS100" i="111"/>
  <c r="BO87" i="111"/>
  <c r="BU87" i="111"/>
  <c r="BT87" i="111"/>
  <c r="BS87" i="111"/>
  <c r="BR87" i="111"/>
  <c r="BQ87" i="111"/>
  <c r="BP87" i="111"/>
  <c r="BM87" i="111"/>
  <c r="BL87" i="111"/>
  <c r="BK87" i="111"/>
  <c r="BJ87" i="111"/>
  <c r="BI87" i="111"/>
  <c r="BE87" i="111"/>
  <c r="BD87" i="111"/>
  <c r="BC87" i="111"/>
  <c r="BB87" i="111"/>
  <c r="BA87" i="111"/>
  <c r="AZ87" i="111"/>
  <c r="AW87" i="111"/>
  <c r="AV87" i="111"/>
  <c r="AU87" i="111"/>
  <c r="AT87" i="111"/>
  <c r="AS87" i="111"/>
  <c r="BU54" i="111"/>
  <c r="BT54" i="111"/>
  <c r="BS54" i="111"/>
  <c r="BR54" i="111"/>
  <c r="BQ54" i="111"/>
  <c r="BP54" i="111"/>
  <c r="BM54" i="111"/>
  <c r="BL54" i="111"/>
  <c r="BK54" i="111"/>
  <c r="BJ54" i="111"/>
  <c r="BI54" i="111"/>
  <c r="BE54" i="111"/>
  <c r="BD54" i="111"/>
  <c r="BC54" i="111"/>
  <c r="BB54" i="111"/>
  <c r="BA54" i="111"/>
  <c r="AZ54" i="111"/>
  <c r="AW54" i="111"/>
  <c r="AV54" i="111"/>
  <c r="AU54" i="111"/>
  <c r="AT54" i="111"/>
  <c r="AS54" i="111"/>
  <c r="BU41" i="111"/>
  <c r="BT41" i="111"/>
  <c r="BS41" i="111"/>
  <c r="BR41" i="111"/>
  <c r="BQ41" i="111"/>
  <c r="BP41" i="111"/>
  <c r="BM41" i="111"/>
  <c r="BL41" i="111"/>
  <c r="BK41" i="111"/>
  <c r="BJ41" i="111"/>
  <c r="BI41" i="111"/>
  <c r="BE41" i="111"/>
  <c r="BD41" i="111"/>
  <c r="BC41" i="111"/>
  <c r="BB41" i="111"/>
  <c r="BA41" i="111"/>
  <c r="AZ41" i="111"/>
  <c r="AW41" i="111"/>
  <c r="AV41" i="111"/>
  <c r="AU41" i="111"/>
  <c r="AT41" i="111"/>
  <c r="AS41" i="111"/>
  <c r="BN9" i="111"/>
  <c r="BF9" i="111"/>
  <c r="AX9" i="111"/>
  <c r="AP9" i="111"/>
  <c r="BU8" i="111"/>
  <c r="BT8" i="111"/>
  <c r="BS8" i="111"/>
  <c r="BR8" i="111"/>
  <c r="BP8" i="111"/>
  <c r="BM8" i="111"/>
  <c r="BL8" i="111"/>
  <c r="BK8" i="111"/>
  <c r="BJ8" i="111"/>
  <c r="BI8" i="111"/>
  <c r="BE8" i="111"/>
  <c r="BD8" i="111"/>
  <c r="BC8" i="111"/>
  <c r="BB8" i="111"/>
  <c r="BA8" i="111"/>
  <c r="AW8" i="111"/>
  <c r="AV8" i="111"/>
  <c r="AU8" i="111"/>
  <c r="AT8" i="111"/>
  <c r="AS8" i="111"/>
  <c r="AH2" i="111"/>
  <c r="X2" i="111"/>
  <c r="AU2" i="111" s="1"/>
  <c r="BK2" i="111" s="1"/>
  <c r="O2" i="111"/>
  <c r="BU234" i="120"/>
  <c r="BT234" i="120"/>
  <c r="BS234" i="120"/>
  <c r="BR234" i="120"/>
  <c r="BQ234" i="120"/>
  <c r="BP234" i="120"/>
  <c r="BM234" i="120"/>
  <c r="BL234" i="120"/>
  <c r="BK234" i="120"/>
  <c r="BJ234" i="120"/>
  <c r="BI234" i="120"/>
  <c r="BH234" i="120"/>
  <c r="BE234" i="120"/>
  <c r="BD234" i="120"/>
  <c r="BC234" i="120"/>
  <c r="BB234" i="120"/>
  <c r="BA234" i="120"/>
  <c r="AZ234" i="120"/>
  <c r="AW234" i="120"/>
  <c r="AV234" i="120"/>
  <c r="AU234" i="120"/>
  <c r="AT234" i="120"/>
  <c r="AS234" i="120"/>
  <c r="AR234" i="120"/>
  <c r="BO221" i="120"/>
  <c r="BU221" i="120"/>
  <c r="BT221" i="120"/>
  <c r="BS221" i="120"/>
  <c r="BR221" i="120"/>
  <c r="BQ221" i="120"/>
  <c r="BP221" i="120"/>
  <c r="BM221" i="120"/>
  <c r="BL221" i="120"/>
  <c r="BK221" i="120"/>
  <c r="BJ221" i="120"/>
  <c r="BI221" i="120"/>
  <c r="BH221" i="120"/>
  <c r="BE221" i="120"/>
  <c r="BD221" i="120"/>
  <c r="BC221" i="120"/>
  <c r="BB221" i="120"/>
  <c r="BA221" i="120"/>
  <c r="AZ221" i="120"/>
  <c r="AW221" i="120"/>
  <c r="AV221" i="120"/>
  <c r="AU221" i="120"/>
  <c r="AT221" i="120"/>
  <c r="AS221" i="120"/>
  <c r="AR221" i="120"/>
  <c r="BR200" i="120"/>
  <c r="BQ200" i="120"/>
  <c r="BP200" i="120"/>
  <c r="BM200" i="120"/>
  <c r="BL200" i="120"/>
  <c r="BK200" i="120"/>
  <c r="BJ200" i="120"/>
  <c r="BI200" i="120"/>
  <c r="BH200" i="120"/>
  <c r="BE200" i="120"/>
  <c r="BD200" i="120"/>
  <c r="BC200" i="120"/>
  <c r="BB200" i="120"/>
  <c r="BA200" i="120"/>
  <c r="AZ200" i="120"/>
  <c r="AW200" i="120"/>
  <c r="AV200" i="120"/>
  <c r="AU200" i="120"/>
  <c r="AT200" i="120"/>
  <c r="AS200" i="120"/>
  <c r="AR200" i="120"/>
  <c r="BU135" i="120"/>
  <c r="BT135" i="120"/>
  <c r="BS135" i="120"/>
  <c r="BR135" i="120"/>
  <c r="BQ135" i="120"/>
  <c r="BP135" i="120"/>
  <c r="BM135" i="120"/>
  <c r="BL135" i="120"/>
  <c r="BK135" i="120"/>
  <c r="BJ135" i="120"/>
  <c r="BI135" i="120"/>
  <c r="BH135" i="120"/>
  <c r="BE135" i="120"/>
  <c r="BD135" i="120"/>
  <c r="BC135" i="120"/>
  <c r="BB135" i="120"/>
  <c r="BA135" i="120"/>
  <c r="AZ135" i="120"/>
  <c r="AW135" i="120"/>
  <c r="AV135" i="120"/>
  <c r="AU135" i="120"/>
  <c r="AT135" i="120"/>
  <c r="AS135" i="120"/>
  <c r="AR135" i="120"/>
  <c r="BU98" i="120"/>
  <c r="BT98" i="120"/>
  <c r="BS98" i="120"/>
  <c r="BR98" i="120"/>
  <c r="BQ98" i="120"/>
  <c r="BP98" i="120"/>
  <c r="BM98" i="120"/>
  <c r="BL98" i="120"/>
  <c r="BK98" i="120"/>
  <c r="BJ98" i="120"/>
  <c r="BI98" i="120"/>
  <c r="BH98" i="120"/>
  <c r="BE98" i="120"/>
  <c r="BD98" i="120"/>
  <c r="BC98" i="120"/>
  <c r="BB98" i="120"/>
  <c r="BA98" i="120"/>
  <c r="AZ98" i="120"/>
  <c r="AW98" i="120"/>
  <c r="AV98" i="120"/>
  <c r="AU98" i="120"/>
  <c r="AT98" i="120"/>
  <c r="AS98" i="120"/>
  <c r="AR98" i="120"/>
  <c r="BU73" i="120"/>
  <c r="BT73" i="120"/>
  <c r="BS73" i="120"/>
  <c r="BR73" i="120"/>
  <c r="BQ73" i="120"/>
  <c r="BP73" i="120"/>
  <c r="BM73" i="120"/>
  <c r="BL73" i="120"/>
  <c r="BK73" i="120"/>
  <c r="BJ73" i="120"/>
  <c r="BI73" i="120"/>
  <c r="BH73" i="120"/>
  <c r="BE73" i="120"/>
  <c r="BD73" i="120"/>
  <c r="BC73" i="120"/>
  <c r="BB73" i="120"/>
  <c r="BA73" i="120"/>
  <c r="AZ73" i="120"/>
  <c r="AW73" i="120"/>
  <c r="AV73" i="120"/>
  <c r="AU73" i="120"/>
  <c r="AT73" i="120"/>
  <c r="AS73" i="120"/>
  <c r="AR73" i="120"/>
  <c r="BU8" i="120"/>
  <c r="BT8" i="120"/>
  <c r="BS8" i="120"/>
  <c r="BR8" i="120"/>
  <c r="BQ8" i="120"/>
  <c r="BP8" i="120"/>
  <c r="BM8" i="120"/>
  <c r="BL8" i="120"/>
  <c r="BK8" i="120"/>
  <c r="BJ8" i="120"/>
  <c r="BI8" i="120"/>
  <c r="BH8" i="120"/>
  <c r="BE8" i="120"/>
  <c r="BD8" i="120"/>
  <c r="BC8" i="120"/>
  <c r="BB8" i="120"/>
  <c r="BA8" i="120"/>
  <c r="AZ8" i="120"/>
  <c r="AW8" i="120"/>
  <c r="AV8" i="120"/>
  <c r="AU8" i="120"/>
  <c r="AT8" i="120"/>
  <c r="AS8" i="120"/>
  <c r="AR8" i="120"/>
  <c r="AH2" i="120"/>
  <c r="X2" i="120"/>
  <c r="AU2" i="120" s="1"/>
  <c r="BK2" i="120" s="1"/>
  <c r="O2" i="120"/>
  <c r="AB234" i="120" l="1"/>
  <c r="AC234" i="120"/>
  <c r="AA221" i="120"/>
  <c r="AD234" i="120"/>
  <c r="BG221" i="120"/>
  <c r="AD73" i="120"/>
  <c r="AA98" i="120"/>
  <c r="BL7" i="120"/>
  <c r="AB221" i="120"/>
  <c r="BG8" i="120"/>
  <c r="AA200" i="120"/>
  <c r="AQ200" i="120"/>
  <c r="BT7" i="120"/>
  <c r="BO135" i="120"/>
  <c r="BM7" i="120"/>
  <c r="AA234" i="120"/>
  <c r="AA8" i="120"/>
  <c r="AB8" i="120"/>
  <c r="AD221" i="120"/>
  <c r="AE8" i="120"/>
  <c r="AD200" i="120"/>
  <c r="AF73" i="120"/>
  <c r="BO73" i="120"/>
  <c r="AQ8" i="120"/>
  <c r="AC8" i="120"/>
  <c r="AU7" i="120"/>
  <c r="AE221" i="120"/>
  <c r="AF221" i="120"/>
  <c r="AC135" i="120"/>
  <c r="AE73" i="120"/>
  <c r="BJ7" i="120"/>
  <c r="BG234" i="120"/>
  <c r="BU7" i="120"/>
  <c r="BA7" i="120"/>
  <c r="AY73" i="120"/>
  <c r="AF135" i="120"/>
  <c r="BB7" i="120"/>
  <c r="AR7" i="120"/>
  <c r="AT7" i="120"/>
  <c r="BP7" i="120"/>
  <c r="AA135" i="120"/>
  <c r="BQ7" i="120"/>
  <c r="AB135" i="120"/>
  <c r="BC7" i="120"/>
  <c r="BO8" i="120"/>
  <c r="AD8" i="120"/>
  <c r="BK7" i="120"/>
  <c r="AD135" i="120"/>
  <c r="BG135" i="120"/>
  <c r="BG98" i="120"/>
  <c r="BE7" i="120"/>
  <c r="AB73" i="120"/>
  <c r="AE98" i="120"/>
  <c r="AC200" i="120"/>
  <c r="AY221" i="120"/>
  <c r="AQ234" i="120"/>
  <c r="AW7" i="120"/>
  <c r="AB200" i="120"/>
  <c r="AE234" i="120"/>
  <c r="AB98" i="120"/>
  <c r="BS7" i="120"/>
  <c r="AC98" i="120"/>
  <c r="BG200" i="120"/>
  <c r="AA73" i="120"/>
  <c r="AD98" i="120"/>
  <c r="AF98" i="120"/>
  <c r="BG73" i="120"/>
  <c r="AE135" i="120"/>
  <c r="AE200" i="120"/>
  <c r="AF234" i="120"/>
  <c r="BR7" i="120"/>
  <c r="AY234" i="120"/>
  <c r="AZ7" i="120"/>
  <c r="BH7" i="120"/>
  <c r="AC221" i="120"/>
  <c r="AY135" i="120"/>
  <c r="AY8" i="120"/>
  <c r="AY98" i="120"/>
  <c r="BO200" i="120"/>
  <c r="AQ221" i="120"/>
  <c r="BD7" i="120"/>
  <c r="AC73" i="120"/>
  <c r="BO98" i="120"/>
  <c r="AF8" i="120"/>
  <c r="BI7" i="120"/>
  <c r="AF200" i="120"/>
  <c r="AA147" i="111"/>
  <c r="AA134" i="111"/>
  <c r="AA113" i="111"/>
  <c r="AA100" i="111"/>
  <c r="AA87" i="111"/>
  <c r="AE147" i="111"/>
  <c r="AF54" i="111"/>
  <c r="AF41" i="111"/>
  <c r="AQ147" i="111"/>
  <c r="Z9" i="111"/>
  <c r="AY8" i="111"/>
  <c r="BU7" i="111"/>
  <c r="BO134" i="111"/>
  <c r="AQ113" i="111"/>
  <c r="BC7" i="111"/>
  <c r="AB113" i="111"/>
  <c r="AC87" i="111"/>
  <c r="AC100" i="111"/>
  <c r="AF147" i="111"/>
  <c r="BB7" i="111"/>
  <c r="AD113" i="111"/>
  <c r="AB54" i="111"/>
  <c r="AA41" i="111"/>
  <c r="AA54" i="111"/>
  <c r="AE87" i="111"/>
  <c r="AE134" i="111"/>
  <c r="AD100" i="111"/>
  <c r="AY100" i="111"/>
  <c r="AR7" i="111"/>
  <c r="BL7" i="111"/>
  <c r="AW7" i="111"/>
  <c r="BT7" i="111"/>
  <c r="AC134" i="111"/>
  <c r="BG87" i="111"/>
  <c r="AB100" i="111"/>
  <c r="AQ41" i="111"/>
  <c r="AC41" i="111"/>
  <c r="AQ100" i="111"/>
  <c r="BG100" i="111"/>
  <c r="AB134" i="111"/>
  <c r="AB87" i="111"/>
  <c r="AC8" i="111"/>
  <c r="BP7" i="111"/>
  <c r="AU7" i="111"/>
  <c r="BO113" i="111"/>
  <c r="BG41" i="111"/>
  <c r="AF87" i="111"/>
  <c r="BG113" i="111"/>
  <c r="BR7" i="111"/>
  <c r="AF100" i="111"/>
  <c r="AF134" i="111"/>
  <c r="BA7" i="111"/>
  <c r="AQ8" i="111"/>
  <c r="BD7" i="111"/>
  <c r="AF8" i="111"/>
  <c r="AY113" i="111"/>
  <c r="AY134" i="111"/>
  <c r="BM7" i="111"/>
  <c r="AS7" i="111"/>
  <c r="BO41" i="111"/>
  <c r="AD147" i="111"/>
  <c r="BQ7" i="111"/>
  <c r="AC113" i="111"/>
  <c r="BG54" i="111"/>
  <c r="BS7" i="111"/>
  <c r="AD54" i="111"/>
  <c r="AE113" i="111"/>
  <c r="BH7" i="111"/>
  <c r="AB41" i="111"/>
  <c r="BO54" i="111"/>
  <c r="AD87" i="111"/>
  <c r="AY87" i="111"/>
  <c r="BG134" i="111"/>
  <c r="BK7" i="111"/>
  <c r="AY54" i="111"/>
  <c r="BO147" i="111"/>
  <c r="AE8" i="111"/>
  <c r="AD41" i="111"/>
  <c r="AE100" i="111"/>
  <c r="AE41" i="111"/>
  <c r="AC54" i="111"/>
  <c r="AB147" i="111"/>
  <c r="AC147" i="111"/>
  <c r="AZ7" i="111"/>
  <c r="AE54" i="111"/>
  <c r="AF113" i="111"/>
  <c r="AD8" i="111"/>
  <c r="AQ134" i="111"/>
  <c r="BG147" i="111"/>
  <c r="BG8" i="111"/>
  <c r="BJ7" i="111"/>
  <c r="AY41" i="111"/>
  <c r="AQ87" i="111"/>
  <c r="AD134" i="111"/>
  <c r="AY147" i="111"/>
  <c r="AQ54" i="111"/>
  <c r="BE7" i="111"/>
  <c r="AA8" i="111"/>
  <c r="BI7" i="111"/>
  <c r="AB8" i="111"/>
  <c r="AT7" i="111"/>
  <c r="AV7" i="111"/>
  <c r="AQ98" i="120"/>
  <c r="AS7" i="120"/>
  <c r="AQ73" i="120"/>
  <c r="AY200" i="120"/>
  <c r="AV7" i="120"/>
  <c r="AQ135" i="120"/>
  <c r="Z221" i="120" l="1"/>
  <c r="AF7" i="120"/>
  <c r="Z73" i="120"/>
  <c r="BG7" i="120"/>
  <c r="AY7" i="120"/>
  <c r="AD7" i="120"/>
  <c r="Z8" i="120"/>
  <c r="AB7" i="120"/>
  <c r="AA7" i="120"/>
  <c r="AC7" i="120"/>
  <c r="AE7" i="120"/>
  <c r="Z98" i="120"/>
  <c r="Z135" i="120"/>
  <c r="BO234" i="120"/>
  <c r="Z234" i="120" s="1"/>
  <c r="Z147" i="111"/>
  <c r="Z134" i="111"/>
  <c r="Z113" i="111"/>
  <c r="Z100" i="111"/>
  <c r="Z87" i="111"/>
  <c r="BG7" i="111"/>
  <c r="AC7" i="111"/>
  <c r="AY7" i="111"/>
  <c r="Z8" i="111"/>
  <c r="AF7" i="111"/>
  <c r="AA164" i="111"/>
  <c r="AE7" i="111"/>
  <c r="BO7" i="111"/>
  <c r="AB7" i="111"/>
  <c r="Z41" i="111"/>
  <c r="Z54" i="111"/>
  <c r="AD7" i="111"/>
  <c r="AA7" i="111"/>
  <c r="AQ7" i="111"/>
  <c r="AQ7" i="120"/>
  <c r="Z200" i="120"/>
  <c r="Z7" i="120" l="1"/>
  <c r="BO7" i="120"/>
  <c r="Z7" i="111"/>
  <c r="BW48" i="114" l="1"/>
  <c r="BW47" i="114"/>
  <c r="BO33" i="114"/>
  <c r="BG33" i="114"/>
  <c r="AY33" i="114"/>
  <c r="AQ33" i="114"/>
  <c r="BM33" i="114"/>
  <c r="BG8" i="114" s="1"/>
  <c r="AW33" i="114"/>
  <c r="AV33" i="114"/>
  <c r="AU33" i="114"/>
  <c r="AD33" i="114" s="1"/>
  <c r="AT33" i="114"/>
  <c r="AS33" i="114"/>
  <c r="AR33" i="114"/>
  <c r="AB33" i="114"/>
  <c r="AQ8" i="114"/>
  <c r="BO8" i="114"/>
  <c r="BC8" i="114"/>
  <c r="AY8" i="114"/>
  <c r="BU8" i="114"/>
  <c r="BU7" i="114" s="1"/>
  <c r="BT8" i="114"/>
  <c r="BT7" i="114" s="1"/>
  <c r="BS8" i="114"/>
  <c r="BS7" i="114" s="1"/>
  <c r="BR8" i="114"/>
  <c r="BR7" i="114" s="1"/>
  <c r="BQ8" i="114"/>
  <c r="BQ7" i="114" s="1"/>
  <c r="BP8" i="114"/>
  <c r="BP7" i="114" s="1"/>
  <c r="BM8" i="114"/>
  <c r="BL8" i="114"/>
  <c r="BL7" i="114" s="1"/>
  <c r="BK8" i="114"/>
  <c r="BK7" i="114" s="1"/>
  <c r="BJ8" i="114"/>
  <c r="BJ7" i="114" s="1"/>
  <c r="BI8" i="114"/>
  <c r="BI7" i="114" s="1"/>
  <c r="BH8" i="114"/>
  <c r="BH7" i="114" s="1"/>
  <c r="BE8" i="114"/>
  <c r="BE7" i="114" s="1"/>
  <c r="BD8" i="114"/>
  <c r="BD7" i="114" s="1"/>
  <c r="BB8" i="114"/>
  <c r="BB7" i="114" s="1"/>
  <c r="BA8" i="114"/>
  <c r="BA7" i="114" s="1"/>
  <c r="AW8" i="114"/>
  <c r="AV8" i="114"/>
  <c r="AU8" i="114"/>
  <c r="AT8" i="114"/>
  <c r="AS8" i="114"/>
  <c r="AR8" i="114"/>
  <c r="AH2" i="114"/>
  <c r="X2" i="114"/>
  <c r="AU2" i="114" s="1"/>
  <c r="BK2" i="114" s="1"/>
  <c r="O2" i="114"/>
  <c r="AR7" i="114" l="1"/>
  <c r="AA33" i="114"/>
  <c r="BM7" i="114"/>
  <c r="AE8" i="114"/>
  <c r="AC33" i="114"/>
  <c r="AB8" i="114"/>
  <c r="AB7" i="114" s="1"/>
  <c r="AC8" i="114"/>
  <c r="AC7" i="114" s="1"/>
  <c r="AU7" i="114"/>
  <c r="AW7" i="114"/>
  <c r="AE33" i="114"/>
  <c r="AF8" i="114"/>
  <c r="AF7" i="114" s="1"/>
  <c r="AS7" i="114"/>
  <c r="AT7" i="114"/>
  <c r="AD8" i="114"/>
  <c r="AD7" i="114" s="1"/>
  <c r="BC7" i="114"/>
  <c r="AQ7" i="114"/>
  <c r="AY7" i="114"/>
  <c r="BG7" i="114"/>
  <c r="BO7" i="114"/>
  <c r="AV7" i="114"/>
  <c r="AZ8" i="114"/>
  <c r="AZ7" i="114" s="1"/>
  <c r="Z33" i="114" l="1"/>
  <c r="AE7" i="114"/>
  <c r="AA8" i="114"/>
  <c r="Z8" i="114" s="1"/>
  <c r="AA7" i="114" l="1"/>
  <c r="Z7" i="114"/>
  <c r="AQ170" i="131"/>
  <c r="BO170" i="131"/>
  <c r="BG170" i="131"/>
  <c r="BU170" i="131"/>
  <c r="BT170" i="131"/>
  <c r="BT169" i="131" s="1"/>
  <c r="BS170" i="131"/>
  <c r="BS169" i="131" s="1"/>
  <c r="BR170" i="131"/>
  <c r="BR169" i="131" s="1"/>
  <c r="BQ170" i="131"/>
  <c r="BQ169" i="131" s="1"/>
  <c r="BP170" i="131"/>
  <c r="BM170" i="131"/>
  <c r="BM169" i="131" s="1"/>
  <c r="BL170" i="131"/>
  <c r="BL169" i="131" s="1"/>
  <c r="BK170" i="131"/>
  <c r="BK169" i="131" s="1"/>
  <c r="BJ170" i="131"/>
  <c r="BJ169" i="131" s="1"/>
  <c r="BI170" i="131"/>
  <c r="BI169" i="131" s="1"/>
  <c r="BH170" i="131"/>
  <c r="BE170" i="131"/>
  <c r="BD170" i="131"/>
  <c r="BC170" i="131"/>
  <c r="BB170" i="131"/>
  <c r="BB169" i="131" s="1"/>
  <c r="BA170" i="131"/>
  <c r="BA169" i="131" s="1"/>
  <c r="AZ170" i="131"/>
  <c r="AZ169" i="131" s="1"/>
  <c r="AY169" i="131" s="1"/>
  <c r="AY170" i="131"/>
  <c r="AW170" i="131"/>
  <c r="AW169" i="131" s="1"/>
  <c r="AV170" i="131"/>
  <c r="AV169" i="131" s="1"/>
  <c r="AU170" i="131"/>
  <c r="AU169" i="131" s="1"/>
  <c r="AT170" i="131"/>
  <c r="AT169" i="131" s="1"/>
  <c r="AS170" i="131"/>
  <c r="AS169" i="131" s="1"/>
  <c r="AR170" i="131"/>
  <c r="AR169" i="131" s="1"/>
  <c r="BU169" i="131"/>
  <c r="BP169" i="131"/>
  <c r="BH169" i="131"/>
  <c r="BE169" i="131"/>
  <c r="BD169" i="131"/>
  <c r="BC169" i="131"/>
  <c r="BG127" i="131"/>
  <c r="BU127" i="131"/>
  <c r="BU126" i="131" s="1"/>
  <c r="BT127" i="131"/>
  <c r="BT126" i="131" s="1"/>
  <c r="BS127" i="131"/>
  <c r="BS126" i="131" s="1"/>
  <c r="BR127" i="131"/>
  <c r="BR126" i="131" s="1"/>
  <c r="BQ127" i="131"/>
  <c r="BQ126" i="131" s="1"/>
  <c r="BP127" i="131"/>
  <c r="BP126" i="131" s="1"/>
  <c r="BO127" i="131"/>
  <c r="BM127" i="131"/>
  <c r="BL127" i="131"/>
  <c r="BK127" i="131"/>
  <c r="BK126" i="131" s="1"/>
  <c r="BJ127" i="131"/>
  <c r="BJ126" i="131" s="1"/>
  <c r="BI127" i="131"/>
  <c r="BI126" i="131" s="1"/>
  <c r="BH127" i="131"/>
  <c r="BH126" i="131" s="1"/>
  <c r="BE127" i="131"/>
  <c r="AF127" i="131" s="1"/>
  <c r="AF126" i="131" s="1"/>
  <c r="BD127" i="131"/>
  <c r="BC127" i="131"/>
  <c r="BB127" i="131"/>
  <c r="AC127" i="131" s="1"/>
  <c r="AC126" i="131" s="1"/>
  <c r="BA127" i="131"/>
  <c r="AB127" i="131" s="1"/>
  <c r="AB126" i="131" s="1"/>
  <c r="AZ127" i="131"/>
  <c r="AZ126" i="131" s="1"/>
  <c r="AW127" i="131"/>
  <c r="AW126" i="131" s="1"/>
  <c r="AV127" i="131"/>
  <c r="AV126" i="131" s="1"/>
  <c r="AU127" i="131"/>
  <c r="AT127" i="131"/>
  <c r="AS127" i="131"/>
  <c r="AS126" i="131" s="1"/>
  <c r="AR127" i="131"/>
  <c r="AR126" i="131" s="1"/>
  <c r="AQ127" i="131"/>
  <c r="BM126" i="131"/>
  <c r="BL126" i="131"/>
  <c r="BE126" i="131"/>
  <c r="BD126" i="131"/>
  <c r="BC126" i="131"/>
  <c r="AU126" i="131"/>
  <c r="AT126" i="131"/>
  <c r="BG108" i="131"/>
  <c r="BO108" i="131"/>
  <c r="AY108" i="131"/>
  <c r="AQ108" i="131"/>
  <c r="Z108" i="131" s="1"/>
  <c r="Y108" i="131" s="1"/>
  <c r="BU108" i="131"/>
  <c r="BT108" i="131"/>
  <c r="BS108" i="131"/>
  <c r="BR108" i="131"/>
  <c r="BQ108" i="131"/>
  <c r="BP108" i="131"/>
  <c r="BM108" i="131"/>
  <c r="BL108" i="131"/>
  <c r="BK108" i="131"/>
  <c r="BJ108" i="131"/>
  <c r="BI108" i="131"/>
  <c r="BH108" i="131"/>
  <c r="AA108" i="131" s="1"/>
  <c r="BE108" i="131"/>
  <c r="BD108" i="131"/>
  <c r="BC108" i="131"/>
  <c r="BB108" i="131"/>
  <c r="BA108" i="131"/>
  <c r="AZ108" i="131"/>
  <c r="AW108" i="131"/>
  <c r="AV108" i="131"/>
  <c r="AU108" i="131"/>
  <c r="AT108" i="131"/>
  <c r="AS108" i="131"/>
  <c r="AR108" i="131"/>
  <c r="BO79" i="131"/>
  <c r="BG79" i="131"/>
  <c r="BU79" i="131"/>
  <c r="BT79" i="131"/>
  <c r="BS79" i="131"/>
  <c r="BR79" i="131"/>
  <c r="BQ79" i="131"/>
  <c r="BP79" i="131"/>
  <c r="BM79" i="131"/>
  <c r="BL79" i="131"/>
  <c r="BK79" i="131"/>
  <c r="BJ79" i="131"/>
  <c r="BI79" i="131"/>
  <c r="BH79" i="131"/>
  <c r="BE79" i="131"/>
  <c r="BD79" i="131"/>
  <c r="AE79" i="131" s="1"/>
  <c r="BC79" i="131"/>
  <c r="BB79" i="131"/>
  <c r="BA79" i="131"/>
  <c r="AZ79" i="131"/>
  <c r="AW79" i="131"/>
  <c r="AV79" i="131"/>
  <c r="AU79" i="131"/>
  <c r="AT79" i="131"/>
  <c r="AS79" i="131"/>
  <c r="AR79" i="131"/>
  <c r="AQ79" i="131"/>
  <c r="AY58" i="131"/>
  <c r="BG58" i="131"/>
  <c r="BU58" i="131"/>
  <c r="BT58" i="131"/>
  <c r="BS58" i="131"/>
  <c r="BR58" i="131"/>
  <c r="BQ58" i="131"/>
  <c r="BP58" i="131"/>
  <c r="BO58" i="131"/>
  <c r="BM58" i="131"/>
  <c r="BL58" i="131"/>
  <c r="BK58" i="131"/>
  <c r="BJ58" i="131"/>
  <c r="BI58" i="131"/>
  <c r="BH58" i="131"/>
  <c r="BE58" i="131"/>
  <c r="AF58" i="131" s="1"/>
  <c r="BD58" i="131"/>
  <c r="BC58" i="131"/>
  <c r="AD58" i="131" s="1"/>
  <c r="BB58" i="131"/>
  <c r="BA58" i="131"/>
  <c r="AZ58" i="131"/>
  <c r="AW58" i="131"/>
  <c r="AV58" i="131"/>
  <c r="AU58" i="131"/>
  <c r="AT58" i="131"/>
  <c r="AS58" i="131"/>
  <c r="AR58" i="131"/>
  <c r="AQ58" i="131"/>
  <c r="BO45" i="131"/>
  <c r="BG45" i="131"/>
  <c r="BU45" i="131"/>
  <c r="BT45" i="131"/>
  <c r="BS45" i="131"/>
  <c r="BR45" i="131"/>
  <c r="BQ45" i="131"/>
  <c r="BP45" i="131"/>
  <c r="BM45" i="131"/>
  <c r="BL45" i="131"/>
  <c r="BK45" i="131"/>
  <c r="BJ45" i="131"/>
  <c r="BI45" i="131"/>
  <c r="BH45" i="131"/>
  <c r="BE45" i="131"/>
  <c r="BD45" i="131"/>
  <c r="AE45" i="131" s="1"/>
  <c r="BC45" i="131"/>
  <c r="AD45" i="131" s="1"/>
  <c r="BB45" i="131"/>
  <c r="BA45" i="131"/>
  <c r="AZ45" i="131"/>
  <c r="AW45" i="131"/>
  <c r="AV45" i="131"/>
  <c r="AU45" i="131"/>
  <c r="AT45" i="131"/>
  <c r="AS45" i="131"/>
  <c r="AR45" i="131"/>
  <c r="AQ45" i="131"/>
  <c r="BO8" i="131"/>
  <c r="AY8" i="131"/>
  <c r="AQ8" i="131"/>
  <c r="BU8" i="131"/>
  <c r="BT8" i="131"/>
  <c r="BS8" i="131"/>
  <c r="BR8" i="131"/>
  <c r="BQ8" i="131"/>
  <c r="BP8" i="131"/>
  <c r="BM8" i="131"/>
  <c r="BL8" i="131"/>
  <c r="BK8" i="131"/>
  <c r="BJ8" i="131"/>
  <c r="BI8" i="131"/>
  <c r="BH8" i="131"/>
  <c r="BG8" i="131"/>
  <c r="BE8" i="131"/>
  <c r="BD8" i="131"/>
  <c r="BC8" i="131"/>
  <c r="BB8" i="131"/>
  <c r="BA8" i="131"/>
  <c r="AZ8" i="131"/>
  <c r="AW8" i="131"/>
  <c r="AV8" i="131"/>
  <c r="AU8" i="131"/>
  <c r="AT8" i="131"/>
  <c r="AS8" i="131"/>
  <c r="AR8" i="131"/>
  <c r="AE8" i="131"/>
  <c r="BU7" i="131"/>
  <c r="BB7" i="131"/>
  <c r="AH2" i="131"/>
  <c r="X2" i="131"/>
  <c r="AU2" i="131" s="1"/>
  <c r="BK2" i="131" s="1"/>
  <c r="O2" i="131"/>
  <c r="AD170" i="131" l="1"/>
  <c r="AD169" i="131" s="1"/>
  <c r="AE170" i="131"/>
  <c r="AE169" i="131" s="1"/>
  <c r="AF170" i="131"/>
  <c r="AF169" i="131" s="1"/>
  <c r="AD127" i="131"/>
  <c r="AD126" i="131" s="1"/>
  <c r="AQ126" i="131"/>
  <c r="BG126" i="131"/>
  <c r="BO126" i="131"/>
  <c r="BA126" i="131"/>
  <c r="AY126" i="131" s="1"/>
  <c r="BB126" i="131"/>
  <c r="AE108" i="131"/>
  <c r="AC108" i="131"/>
  <c r="AB108" i="131"/>
  <c r="BT7" i="131"/>
  <c r="AD108" i="131"/>
  <c r="AD79" i="131"/>
  <c r="AA79" i="131"/>
  <c r="AB79" i="131"/>
  <c r="AF79" i="131"/>
  <c r="AC79" i="131"/>
  <c r="AA58" i="131"/>
  <c r="BG7" i="131"/>
  <c r="Z58" i="131"/>
  <c r="Y58" i="131" s="1"/>
  <c r="AE58" i="131"/>
  <c r="AB58" i="131"/>
  <c r="AC58" i="131"/>
  <c r="BC7" i="131"/>
  <c r="BH7" i="131"/>
  <c r="AB45" i="131"/>
  <c r="AE7" i="131"/>
  <c r="AR7" i="131"/>
  <c r="BK7" i="131"/>
  <c r="AS7" i="131"/>
  <c r="AT7" i="131"/>
  <c r="BM7" i="131"/>
  <c r="AF45" i="131"/>
  <c r="BO7" i="131"/>
  <c r="BD7" i="131"/>
  <c r="AA45" i="131"/>
  <c r="BI7" i="131"/>
  <c r="BJ7" i="131"/>
  <c r="BE7" i="131"/>
  <c r="BL7" i="131"/>
  <c r="AU7" i="131"/>
  <c r="BP7" i="131"/>
  <c r="AV7" i="131"/>
  <c r="BQ7" i="131"/>
  <c r="AW7" i="131"/>
  <c r="BR7" i="131"/>
  <c r="AC45" i="131"/>
  <c r="AA8" i="131"/>
  <c r="AC8" i="131"/>
  <c r="AZ7" i="131"/>
  <c r="AB8" i="131"/>
  <c r="BS7" i="131"/>
  <c r="AQ169" i="131"/>
  <c r="AQ7" i="131"/>
  <c r="Z8" i="131"/>
  <c r="BG169" i="131"/>
  <c r="BO169" i="131"/>
  <c r="Z170" i="131"/>
  <c r="BA7" i="131"/>
  <c r="AY45" i="131"/>
  <c r="Z45" i="131" s="1"/>
  <c r="Y45" i="131" s="1"/>
  <c r="AY79" i="131"/>
  <c r="Z79" i="131" s="1"/>
  <c r="Y79" i="131" s="1"/>
  <c r="AY127" i="131"/>
  <c r="Z127" i="131" s="1"/>
  <c r="AA170" i="131"/>
  <c r="AA169" i="131" s="1"/>
  <c r="AB170" i="131"/>
  <c r="AB169" i="131" s="1"/>
  <c r="AA127" i="131"/>
  <c r="AA126" i="131" s="1"/>
  <c r="AC170" i="131"/>
  <c r="AC169" i="131" s="1"/>
  <c r="AF108" i="131"/>
  <c r="AD8" i="131"/>
  <c r="AE127" i="131"/>
  <c r="AE126" i="131" s="1"/>
  <c r="AF8" i="131"/>
  <c r="AB7" i="131" l="1"/>
  <c r="AD7" i="131"/>
  <c r="AC7" i="131"/>
  <c r="AA7" i="131"/>
  <c r="AF7" i="131"/>
  <c r="Z169" i="131"/>
  <c r="Y169" i="131" s="1"/>
  <c r="Y170" i="131"/>
  <c r="Z126" i="131"/>
  <c r="Y126" i="131" s="1"/>
  <c r="Y127" i="131"/>
  <c r="AY7" i="131"/>
  <c r="Y8" i="131"/>
  <c r="Z7" i="131"/>
  <c r="Y7" i="131" s="1"/>
  <c r="BG8" i="135" l="1"/>
  <c r="BG7" i="135" s="1"/>
  <c r="AY8" i="135"/>
  <c r="AY7" i="135" s="1"/>
  <c r="BU8" i="135"/>
  <c r="BT8" i="135"/>
  <c r="BT7" i="135" s="1"/>
  <c r="BS8" i="135"/>
  <c r="BS7" i="135" s="1"/>
  <c r="BR8" i="135"/>
  <c r="BR7" i="135" s="1"/>
  <c r="BQ8" i="135"/>
  <c r="BM8" i="135"/>
  <c r="BL8" i="135"/>
  <c r="BK8" i="135"/>
  <c r="BJ8" i="135"/>
  <c r="BI8" i="135"/>
  <c r="BE8" i="135"/>
  <c r="BE7" i="135" s="1"/>
  <c r="BD8" i="135"/>
  <c r="BD7" i="135" s="1"/>
  <c r="BC8" i="135"/>
  <c r="AD8" i="135" s="1"/>
  <c r="AD7" i="135" s="1"/>
  <c r="BB8" i="135"/>
  <c r="BB7" i="135" s="1"/>
  <c r="BA8" i="135"/>
  <c r="BA7" i="135" s="1"/>
  <c r="AW8" i="135"/>
  <c r="AV8" i="135"/>
  <c r="AV7" i="135" s="1"/>
  <c r="AU8" i="135"/>
  <c r="AU7" i="135" s="1"/>
  <c r="AT8" i="135"/>
  <c r="AT7" i="135" s="1"/>
  <c r="AS8" i="135"/>
  <c r="AS7" i="135" s="1"/>
  <c r="BU7" i="135"/>
  <c r="BQ7" i="135"/>
  <c r="BM7" i="135"/>
  <c r="BL7" i="135"/>
  <c r="BK7" i="135"/>
  <c r="BJ7" i="135"/>
  <c r="BI7" i="135"/>
  <c r="BC7" i="135"/>
  <c r="AW7" i="135"/>
  <c r="AH2" i="135"/>
  <c r="X2" i="135"/>
  <c r="AU2" i="135" s="1"/>
  <c r="BK2" i="135" s="1"/>
  <c r="O2" i="135"/>
  <c r="AC8" i="135" l="1"/>
  <c r="AC7" i="135" s="1"/>
  <c r="AB8" i="135"/>
  <c r="AB7" i="135" s="1"/>
  <c r="AQ8" i="135"/>
  <c r="BO8" i="135"/>
  <c r="BO7" i="135" s="1"/>
  <c r="BP8" i="135"/>
  <c r="BP7" i="135" s="1"/>
  <c r="AF8" i="135"/>
  <c r="AF7" i="135" s="1"/>
  <c r="BH8" i="135"/>
  <c r="BH7" i="135" s="1"/>
  <c r="AR8" i="135"/>
  <c r="AE8" i="135"/>
  <c r="AE7" i="135" s="1"/>
  <c r="AZ8" i="135"/>
  <c r="AZ7" i="135" s="1"/>
  <c r="AA8" i="135" l="1"/>
  <c r="AA7" i="135" s="1"/>
  <c r="AR7" i="135"/>
  <c r="AQ7" i="135"/>
  <c r="Z8" i="135"/>
  <c r="Z7" i="135" s="1"/>
  <c r="BU66" i="127" l="1"/>
  <c r="BT66" i="127"/>
  <c r="BS66" i="127"/>
  <c r="BR66" i="127"/>
  <c r="BQ66" i="127"/>
  <c r="BP66" i="127"/>
  <c r="BM66" i="127"/>
  <c r="BL66" i="127"/>
  <c r="BK66" i="127"/>
  <c r="BJ66" i="127"/>
  <c r="BI66" i="127"/>
  <c r="BH66" i="127"/>
  <c r="BE66" i="127"/>
  <c r="BD66" i="127"/>
  <c r="BC66" i="127"/>
  <c r="BB66" i="127"/>
  <c r="BA66" i="127"/>
  <c r="AZ66" i="127"/>
  <c r="AW66" i="127"/>
  <c r="AV66" i="127"/>
  <c r="AU66" i="127"/>
  <c r="AT66" i="127"/>
  <c r="AS66" i="127"/>
  <c r="AR66" i="127"/>
  <c r="BU53" i="127"/>
  <c r="BT53" i="127"/>
  <c r="BS53" i="127"/>
  <c r="BR53" i="127"/>
  <c r="BQ53" i="127"/>
  <c r="BP53" i="127"/>
  <c r="BM53" i="127"/>
  <c r="BL53" i="127"/>
  <c r="BK53" i="127"/>
  <c r="BJ53" i="127"/>
  <c r="BI53" i="127"/>
  <c r="BH53" i="127"/>
  <c r="BE53" i="127"/>
  <c r="BD53" i="127"/>
  <c r="BC53" i="127"/>
  <c r="BB53" i="127"/>
  <c r="BA53" i="127"/>
  <c r="AZ53" i="127"/>
  <c r="AW53" i="127"/>
  <c r="AV53" i="127"/>
  <c r="AU53" i="127"/>
  <c r="AT53" i="127"/>
  <c r="AS53" i="127"/>
  <c r="AR53" i="127"/>
  <c r="BU8" i="127"/>
  <c r="BT8" i="127"/>
  <c r="BS8" i="127"/>
  <c r="BR8" i="127"/>
  <c r="BQ8" i="127"/>
  <c r="BP8" i="127"/>
  <c r="BM8" i="127"/>
  <c r="BL8" i="127"/>
  <c r="BK8" i="127"/>
  <c r="BJ8" i="127"/>
  <c r="BJ7" i="127" s="1"/>
  <c r="BI8" i="127"/>
  <c r="BI7" i="127" s="1"/>
  <c r="BH8" i="127"/>
  <c r="BE8" i="127"/>
  <c r="BD8" i="127"/>
  <c r="BC8" i="127"/>
  <c r="BB8" i="127"/>
  <c r="BA8" i="127"/>
  <c r="AZ8" i="127"/>
  <c r="AW8" i="127"/>
  <c r="AV8" i="127"/>
  <c r="AU8" i="127"/>
  <c r="AT8" i="127"/>
  <c r="AS8" i="127"/>
  <c r="AR8" i="127"/>
  <c r="AH2" i="127"/>
  <c r="X2" i="127"/>
  <c r="AU2" i="127" s="1"/>
  <c r="BK2" i="127" s="1"/>
  <c r="O2" i="127"/>
  <c r="AR7" i="127" l="1"/>
  <c r="BP7" i="127"/>
  <c r="BM7" i="127"/>
  <c r="AS7" i="127"/>
  <c r="AT7" i="127"/>
  <c r="BE7" i="127"/>
  <c r="BH7" i="127"/>
  <c r="BK7" i="127"/>
  <c r="BL7" i="127"/>
  <c r="AU7" i="127"/>
  <c r="BS7" i="127"/>
  <c r="BU7" i="127"/>
  <c r="AE53" i="127"/>
  <c r="BQ7" i="127"/>
  <c r="AV7" i="127"/>
  <c r="BR7" i="127"/>
  <c r="AW7" i="127"/>
  <c r="AZ7" i="127"/>
  <c r="BT7" i="127"/>
  <c r="BA7" i="127"/>
  <c r="BB7" i="127"/>
  <c r="BC7" i="127"/>
  <c r="BD7" i="127"/>
  <c r="AQ53" i="127"/>
  <c r="AQ66" i="127"/>
  <c r="BO53" i="127"/>
  <c r="BG53" i="127"/>
  <c r="AB53" i="127"/>
  <c r="AC53" i="127"/>
  <c r="AY53" i="127"/>
  <c r="AA66" i="127"/>
  <c r="AD53" i="127"/>
  <c r="BG8" i="127"/>
  <c r="AF53" i="127"/>
  <c r="AE66" i="127"/>
  <c r="BG66" i="127"/>
  <c r="AA8" i="127"/>
  <c r="AY8" i="127"/>
  <c r="AF66" i="127"/>
  <c r="AB8" i="127"/>
  <c r="AY66" i="127"/>
  <c r="AC8" i="127"/>
  <c r="BO8" i="127"/>
  <c r="AB66" i="127"/>
  <c r="AC66" i="127"/>
  <c r="AA53" i="127"/>
  <c r="AE8" i="127"/>
  <c r="AQ8" i="127"/>
  <c r="AD66" i="127"/>
  <c r="BO66" i="127"/>
  <c r="AD8" i="127"/>
  <c r="AF8" i="127"/>
  <c r="AF7" i="127" l="1"/>
  <c r="AA7" i="127"/>
  <c r="AD7" i="127"/>
  <c r="Z66" i="127"/>
  <c r="AE7" i="127"/>
  <c r="AB7" i="127"/>
  <c r="AY7" i="127"/>
  <c r="AQ7" i="127"/>
  <c r="BG7" i="127"/>
  <c r="BO7" i="127"/>
  <c r="AC7" i="127"/>
  <c r="Z53" i="127"/>
  <c r="Z8" i="127"/>
  <c r="Z7" i="127" s="1"/>
  <c r="BO92" i="134" l="1"/>
  <c r="BG92" i="134"/>
  <c r="AY92" i="134"/>
  <c r="AQ92" i="134"/>
  <c r="Z92" i="134" s="1"/>
  <c r="BU92" i="134"/>
  <c r="BT92" i="134"/>
  <c r="BS92" i="134"/>
  <c r="BR92" i="134"/>
  <c r="BQ92" i="134"/>
  <c r="BP92" i="134"/>
  <c r="BM92" i="134"/>
  <c r="BL92" i="134"/>
  <c r="BK92" i="134"/>
  <c r="BJ92" i="134"/>
  <c r="BI92" i="134"/>
  <c r="BH92" i="134"/>
  <c r="BE92" i="134"/>
  <c r="BD92" i="134"/>
  <c r="BC92" i="134"/>
  <c r="BB92" i="134"/>
  <c r="BA92" i="134"/>
  <c r="AZ92" i="134"/>
  <c r="AW92" i="134"/>
  <c r="AV92" i="134"/>
  <c r="AU92" i="134"/>
  <c r="AT92" i="134"/>
  <c r="AS92" i="134"/>
  <c r="AR92" i="134"/>
  <c r="Y92" i="134"/>
  <c r="Y79" i="134"/>
  <c r="BO79" i="134"/>
  <c r="BG79" i="134"/>
  <c r="AQ79" i="134"/>
  <c r="BU79" i="134"/>
  <c r="BT79" i="134"/>
  <c r="BS79" i="134"/>
  <c r="BR79" i="134"/>
  <c r="BQ79" i="134"/>
  <c r="BP79" i="134"/>
  <c r="BM79" i="134"/>
  <c r="BL79" i="134"/>
  <c r="BK79" i="134"/>
  <c r="BJ79" i="134"/>
  <c r="BI79" i="134"/>
  <c r="BH79" i="134"/>
  <c r="BE79" i="134"/>
  <c r="BD79" i="134"/>
  <c r="BC79" i="134"/>
  <c r="BB79" i="134"/>
  <c r="BA79" i="134"/>
  <c r="AZ79" i="134"/>
  <c r="AA79" i="134" s="1"/>
  <c r="AY79" i="134"/>
  <c r="AW79" i="134"/>
  <c r="AV79" i="134"/>
  <c r="AU79" i="134"/>
  <c r="AT79" i="134"/>
  <c r="AS79" i="134"/>
  <c r="AR79" i="134"/>
  <c r="BO66" i="134"/>
  <c r="BG66" i="134"/>
  <c r="AY66" i="134"/>
  <c r="AQ66" i="134"/>
  <c r="BU66" i="134"/>
  <c r="BT66" i="134"/>
  <c r="BS66" i="134"/>
  <c r="BR66" i="134"/>
  <c r="BQ66" i="134"/>
  <c r="BP66" i="134"/>
  <c r="BM66" i="134"/>
  <c r="BL66" i="134"/>
  <c r="BK66" i="134"/>
  <c r="BJ66" i="134"/>
  <c r="BI66" i="134"/>
  <c r="AB66" i="134" s="1"/>
  <c r="BH66" i="134"/>
  <c r="BE66" i="134"/>
  <c r="AF66" i="134" s="1"/>
  <c r="BD66" i="134"/>
  <c r="BC66" i="134"/>
  <c r="BB66" i="134"/>
  <c r="BA66" i="134"/>
  <c r="AZ66" i="134"/>
  <c r="AW66" i="134"/>
  <c r="AV66" i="134"/>
  <c r="AU66" i="134"/>
  <c r="AT66" i="134"/>
  <c r="AS66" i="134"/>
  <c r="AR66" i="134"/>
  <c r="Y66" i="134"/>
  <c r="AY61" i="134"/>
  <c r="BU61" i="134"/>
  <c r="BT61" i="134"/>
  <c r="BS61" i="134"/>
  <c r="BR61" i="134"/>
  <c r="BQ61" i="134"/>
  <c r="BP61" i="134"/>
  <c r="BO61" i="134"/>
  <c r="BM61" i="134"/>
  <c r="BL61" i="134"/>
  <c r="BK61" i="134"/>
  <c r="BJ61" i="134"/>
  <c r="BI61" i="134"/>
  <c r="BH61" i="134"/>
  <c r="BG61" i="134"/>
  <c r="BE61" i="134"/>
  <c r="BD61" i="134"/>
  <c r="BC61" i="134"/>
  <c r="BB61" i="134"/>
  <c r="BA61" i="134"/>
  <c r="AZ61" i="134"/>
  <c r="AW61" i="134"/>
  <c r="AV61" i="134"/>
  <c r="AE61" i="134" s="1"/>
  <c r="AU61" i="134"/>
  <c r="AT61" i="134"/>
  <c r="AC61" i="134" s="1"/>
  <c r="AS61" i="134"/>
  <c r="AB61" i="134" s="1"/>
  <c r="AR61" i="134"/>
  <c r="AA61" i="134" s="1"/>
  <c r="AQ61" i="134"/>
  <c r="Z61" i="134" s="1"/>
  <c r="BO8" i="134"/>
  <c r="BG8" i="134"/>
  <c r="AY8" i="134"/>
  <c r="BU8" i="134"/>
  <c r="BT8" i="134"/>
  <c r="BS8" i="134"/>
  <c r="BR8" i="134"/>
  <c r="BQ8" i="134"/>
  <c r="BP8" i="134"/>
  <c r="BM8" i="134"/>
  <c r="BL8" i="134"/>
  <c r="BK8" i="134"/>
  <c r="BJ8" i="134"/>
  <c r="BI8" i="134"/>
  <c r="BH8" i="134"/>
  <c r="BE8" i="134"/>
  <c r="BD8" i="134"/>
  <c r="BC8" i="134"/>
  <c r="BB8" i="134"/>
  <c r="BA8" i="134"/>
  <c r="AZ8" i="134"/>
  <c r="AW8" i="134"/>
  <c r="AV8" i="134"/>
  <c r="AU8" i="134"/>
  <c r="AT8" i="134"/>
  <c r="AS8" i="134"/>
  <c r="AR8" i="134"/>
  <c r="AH2" i="134"/>
  <c r="X2" i="134"/>
  <c r="AU2" i="134" s="1"/>
  <c r="BK2" i="134" s="1"/>
  <c r="O2" i="134"/>
  <c r="AA92" i="134" l="1"/>
  <c r="AB92" i="134"/>
  <c r="AC92" i="134"/>
  <c r="AD92" i="134"/>
  <c r="AF92" i="134"/>
  <c r="AE92" i="134"/>
  <c r="BP7" i="134"/>
  <c r="BT7" i="134"/>
  <c r="AC79" i="134"/>
  <c r="AD79" i="134"/>
  <c r="AE79" i="134"/>
  <c r="AF79" i="134"/>
  <c r="BU7" i="134"/>
  <c r="BR7" i="134"/>
  <c r="AZ7" i="134"/>
  <c r="Z79" i="134"/>
  <c r="AY7" i="134"/>
  <c r="BI7" i="134"/>
  <c r="BJ7" i="134"/>
  <c r="BM7" i="134"/>
  <c r="BK7" i="134"/>
  <c r="BL7" i="134"/>
  <c r="AW7" i="134"/>
  <c r="AC66" i="134"/>
  <c r="AD66" i="134"/>
  <c r="AE66" i="134"/>
  <c r="AR7" i="134"/>
  <c r="AS7" i="134"/>
  <c r="AT7" i="134"/>
  <c r="BQ7" i="134"/>
  <c r="BS7" i="134"/>
  <c r="AD61" i="134"/>
  <c r="BA7" i="134"/>
  <c r="BC7" i="134"/>
  <c r="BD7" i="134"/>
  <c r="AF61" i="134"/>
  <c r="AV7" i="134"/>
  <c r="BH7" i="134"/>
  <c r="AD8" i="134"/>
  <c r="AE8" i="134"/>
  <c r="AF8" i="134"/>
  <c r="AU7" i="134"/>
  <c r="BG7" i="134"/>
  <c r="BO7" i="134"/>
  <c r="Y7" i="134"/>
  <c r="Z66" i="134"/>
  <c r="AQ8" i="134"/>
  <c r="AA66" i="134"/>
  <c r="AB79" i="134"/>
  <c r="BE7" i="134"/>
  <c r="BB7" i="134"/>
  <c r="AA8" i="134"/>
  <c r="AB8" i="134"/>
  <c r="AB7" i="134" s="1"/>
  <c r="AC8" i="134"/>
  <c r="AF7" i="134" l="1"/>
  <c r="AE7" i="134"/>
  <c r="AC7" i="134"/>
  <c r="AD7" i="134"/>
  <c r="AA7" i="134"/>
  <c r="AQ7" i="134"/>
  <c r="Z8" i="134"/>
  <c r="Z7" i="134" s="1"/>
  <c r="BU139" i="116" l="1"/>
  <c r="BT139" i="116"/>
  <c r="BS139" i="116"/>
  <c r="BR139" i="116"/>
  <c r="BQ139" i="116"/>
  <c r="BP139" i="116"/>
  <c r="BO139" i="116"/>
  <c r="BM139" i="116"/>
  <c r="BL139" i="116"/>
  <c r="BK139" i="116"/>
  <c r="AD139" i="116" s="1"/>
  <c r="BJ139" i="116"/>
  <c r="BI139" i="116"/>
  <c r="BH139" i="116"/>
  <c r="BG139" i="116"/>
  <c r="BE139" i="116"/>
  <c r="AF139" i="116" s="1"/>
  <c r="BD139" i="116"/>
  <c r="AE139" i="116" s="1"/>
  <c r="BC139" i="116"/>
  <c r="BB139" i="116"/>
  <c r="BA139" i="116"/>
  <c r="AZ139" i="116"/>
  <c r="AY139" i="116"/>
  <c r="AW139" i="116"/>
  <c r="AV139" i="116"/>
  <c r="AU139" i="116"/>
  <c r="AT139" i="116"/>
  <c r="AS139" i="116"/>
  <c r="AR139" i="116"/>
  <c r="AQ139" i="116"/>
  <c r="AC139" i="116"/>
  <c r="BU82" i="116"/>
  <c r="BT82" i="116"/>
  <c r="BS82" i="116"/>
  <c r="BR82" i="116"/>
  <c r="BQ82" i="116"/>
  <c r="BP82" i="116"/>
  <c r="BO82" i="116"/>
  <c r="BM82" i="116"/>
  <c r="BL82" i="116"/>
  <c r="BK82" i="116"/>
  <c r="BJ82" i="116"/>
  <c r="BI82" i="116"/>
  <c r="BH82" i="116"/>
  <c r="BG82" i="116"/>
  <c r="BE82" i="116"/>
  <c r="AF82" i="116" s="1"/>
  <c r="BD82" i="116"/>
  <c r="BC82" i="116"/>
  <c r="BB82" i="116"/>
  <c r="BA82" i="116"/>
  <c r="AZ82" i="116"/>
  <c r="AY82" i="116"/>
  <c r="AW82" i="116"/>
  <c r="AV82" i="116"/>
  <c r="AU82" i="116"/>
  <c r="AT82" i="116"/>
  <c r="AS82" i="116"/>
  <c r="AR82" i="116"/>
  <c r="AQ45" i="116"/>
  <c r="Z45" i="116" s="1"/>
  <c r="BU45" i="116"/>
  <c r="BT45" i="116"/>
  <c r="BS45" i="116"/>
  <c r="BR45" i="116"/>
  <c r="BQ45" i="116"/>
  <c r="BP45" i="116"/>
  <c r="BO45" i="116"/>
  <c r="BM45" i="116"/>
  <c r="BL45" i="116"/>
  <c r="BK45" i="116"/>
  <c r="BJ45" i="116"/>
  <c r="BI45" i="116"/>
  <c r="BH45" i="116"/>
  <c r="BG45" i="116"/>
  <c r="BE45" i="116"/>
  <c r="BD45" i="116"/>
  <c r="BC45" i="116"/>
  <c r="BB45" i="116"/>
  <c r="BA45" i="116"/>
  <c r="AZ45" i="116"/>
  <c r="AY45" i="116"/>
  <c r="AW45" i="116"/>
  <c r="AV45" i="116"/>
  <c r="AU45" i="116"/>
  <c r="AT45" i="116"/>
  <c r="AS45" i="116"/>
  <c r="AR45" i="116"/>
  <c r="AY8" i="116"/>
  <c r="AY7" i="116" s="1"/>
  <c r="AQ8" i="116"/>
  <c r="BG8" i="116"/>
  <c r="BU8" i="116"/>
  <c r="BT8" i="116"/>
  <c r="BS8" i="116"/>
  <c r="BR8" i="116"/>
  <c r="BQ8" i="116"/>
  <c r="BQ7" i="116" s="1"/>
  <c r="BP8" i="116"/>
  <c r="BM8" i="116"/>
  <c r="BL8" i="116"/>
  <c r="BK8" i="116"/>
  <c r="BJ8" i="116"/>
  <c r="BI8" i="116"/>
  <c r="BH8" i="116"/>
  <c r="BE8" i="116"/>
  <c r="BD8" i="116"/>
  <c r="BC8" i="116"/>
  <c r="BB8" i="116"/>
  <c r="BA8" i="116"/>
  <c r="AZ8" i="116"/>
  <c r="AW8" i="116"/>
  <c r="AW7" i="116" s="1"/>
  <c r="AV8" i="116"/>
  <c r="AU8" i="116"/>
  <c r="AT8" i="116"/>
  <c r="AS8" i="116"/>
  <c r="AR8" i="116"/>
  <c r="AH2" i="116"/>
  <c r="X2" i="116"/>
  <c r="AU2" i="116" s="1"/>
  <c r="BK2" i="116" s="1"/>
  <c r="O2" i="116"/>
  <c r="AB139" i="116" l="1"/>
  <c r="Z139" i="116"/>
  <c r="BH7" i="116"/>
  <c r="AA139" i="116"/>
  <c r="BR7" i="116"/>
  <c r="AA82" i="116"/>
  <c r="AB82" i="116"/>
  <c r="AZ7" i="116"/>
  <c r="AC82" i="116"/>
  <c r="AC7" i="116" s="1"/>
  <c r="AD82" i="116"/>
  <c r="AE82" i="116"/>
  <c r="BS7" i="116"/>
  <c r="BT7" i="116"/>
  <c r="BC7" i="116"/>
  <c r="AA45" i="116"/>
  <c r="AC45" i="116"/>
  <c r="BU7" i="116"/>
  <c r="BG7" i="116"/>
  <c r="BD7" i="116"/>
  <c r="BE7" i="116"/>
  <c r="AB45" i="116"/>
  <c r="BI7" i="116"/>
  <c r="BJ7" i="116"/>
  <c r="AD45" i="116"/>
  <c r="BK7" i="116"/>
  <c r="AR7" i="116"/>
  <c r="AF45" i="116"/>
  <c r="AS7" i="116"/>
  <c r="BP7" i="116"/>
  <c r="AD8" i="116"/>
  <c r="AE8" i="116"/>
  <c r="BL7" i="116"/>
  <c r="AB8" i="116"/>
  <c r="AC8" i="116"/>
  <c r="BA7" i="116"/>
  <c r="BM7" i="116"/>
  <c r="AV7" i="116"/>
  <c r="BB7" i="116"/>
  <c r="AQ82" i="116"/>
  <c r="Z82" i="116" s="1"/>
  <c r="BO8" i="116"/>
  <c r="BO7" i="116" s="1"/>
  <c r="AA8" i="116"/>
  <c r="AA7" i="116" s="1"/>
  <c r="AF8" i="116"/>
  <c r="AF7" i="116" s="1"/>
  <c r="AT7" i="116"/>
  <c r="AU7" i="116"/>
  <c r="AE45" i="116"/>
  <c r="AE7" i="116" l="1"/>
  <c r="AB7" i="116"/>
  <c r="AD7" i="116"/>
  <c r="Z8" i="116"/>
  <c r="Z7" i="116" s="1"/>
  <c r="AQ7" i="116"/>
  <c r="BG116" i="113" l="1"/>
  <c r="BU116" i="113"/>
  <c r="BT116" i="113"/>
  <c r="BS116" i="113"/>
  <c r="BR116" i="113"/>
  <c r="BQ116" i="113"/>
  <c r="BP116" i="113"/>
  <c r="BO116" i="113"/>
  <c r="BM116" i="113"/>
  <c r="BL116" i="113"/>
  <c r="BK116" i="113"/>
  <c r="BJ116" i="113"/>
  <c r="BI116" i="113"/>
  <c r="BH116" i="113"/>
  <c r="BE116" i="113"/>
  <c r="BD116" i="113"/>
  <c r="BC116" i="113"/>
  <c r="BB116" i="113"/>
  <c r="BA116" i="113"/>
  <c r="AZ116" i="113"/>
  <c r="AY116" i="113"/>
  <c r="AW116" i="113"/>
  <c r="AV116" i="113"/>
  <c r="AU116" i="113"/>
  <c r="AT116" i="113"/>
  <c r="AS116" i="113"/>
  <c r="AR116" i="113"/>
  <c r="AQ116" i="113"/>
  <c r="Z116" i="113" s="1"/>
  <c r="BO111" i="113"/>
  <c r="AY111" i="113"/>
  <c r="BU111" i="113"/>
  <c r="BT111" i="113"/>
  <c r="BS111" i="113"/>
  <c r="BR111" i="113"/>
  <c r="BQ111" i="113"/>
  <c r="BP111" i="113"/>
  <c r="BM111" i="113"/>
  <c r="BL111" i="113"/>
  <c r="BK111" i="113"/>
  <c r="BJ111" i="113"/>
  <c r="BI111" i="113"/>
  <c r="BH111" i="113"/>
  <c r="BG111" i="113"/>
  <c r="BE111" i="113"/>
  <c r="BD111" i="113"/>
  <c r="BC111" i="113"/>
  <c r="BB111" i="113"/>
  <c r="BA111" i="113"/>
  <c r="AZ111" i="113"/>
  <c r="AW111" i="113"/>
  <c r="AV111" i="113"/>
  <c r="AU111" i="113"/>
  <c r="AT111" i="113"/>
  <c r="AS111" i="113"/>
  <c r="AR111" i="113"/>
  <c r="AQ111" i="113"/>
  <c r="BO106" i="113"/>
  <c r="AY106" i="113"/>
  <c r="BU106" i="113"/>
  <c r="BT106" i="113"/>
  <c r="BS106" i="113"/>
  <c r="BR106" i="113"/>
  <c r="BQ106" i="113"/>
  <c r="BP106" i="113"/>
  <c r="BM106" i="113"/>
  <c r="BL106" i="113"/>
  <c r="BK106" i="113"/>
  <c r="BJ106" i="113"/>
  <c r="BI106" i="113"/>
  <c r="BH106" i="113"/>
  <c r="BG106" i="113"/>
  <c r="BE106" i="113"/>
  <c r="BD106" i="113"/>
  <c r="BC106" i="113"/>
  <c r="BB106" i="113"/>
  <c r="BA106" i="113"/>
  <c r="AZ106" i="113"/>
  <c r="AW106" i="113"/>
  <c r="AV106" i="113"/>
  <c r="AU106" i="113"/>
  <c r="AT106" i="113"/>
  <c r="AS106" i="113"/>
  <c r="AR106" i="113"/>
  <c r="AQ106" i="113"/>
  <c r="AY101" i="113"/>
  <c r="BU101" i="113"/>
  <c r="BT101" i="113"/>
  <c r="BS101" i="113"/>
  <c r="BR101" i="113"/>
  <c r="BQ101" i="113"/>
  <c r="BP101" i="113"/>
  <c r="BO101" i="113"/>
  <c r="BM101" i="113"/>
  <c r="BL101" i="113"/>
  <c r="BK101" i="113"/>
  <c r="BJ101" i="113"/>
  <c r="BI101" i="113"/>
  <c r="BH101" i="113"/>
  <c r="BG101" i="113"/>
  <c r="BE101" i="113"/>
  <c r="BD101" i="113"/>
  <c r="BC101" i="113"/>
  <c r="BB101" i="113"/>
  <c r="BA101" i="113"/>
  <c r="AZ101" i="113"/>
  <c r="AW101" i="113"/>
  <c r="AV101" i="113"/>
  <c r="AU101" i="113"/>
  <c r="AT101" i="113"/>
  <c r="AS101" i="113"/>
  <c r="AR101" i="113"/>
  <c r="BO88" i="113"/>
  <c r="AY88" i="113"/>
  <c r="BU88" i="113"/>
  <c r="BT88" i="113"/>
  <c r="BS88" i="113"/>
  <c r="BR88" i="113"/>
  <c r="BQ88" i="113"/>
  <c r="BP88" i="113"/>
  <c r="BM88" i="113"/>
  <c r="BL88" i="113"/>
  <c r="BK88" i="113"/>
  <c r="BJ88" i="113"/>
  <c r="BI88" i="113"/>
  <c r="BH88" i="113"/>
  <c r="BG88" i="113"/>
  <c r="BE88" i="113"/>
  <c r="BD88" i="113"/>
  <c r="BC88" i="113"/>
  <c r="BB88" i="113"/>
  <c r="BA88" i="113"/>
  <c r="AZ88" i="113"/>
  <c r="AW88" i="113"/>
  <c r="AV88" i="113"/>
  <c r="AU88" i="113"/>
  <c r="AT88" i="113"/>
  <c r="AS88" i="113"/>
  <c r="AR88" i="113"/>
  <c r="AQ88" i="113"/>
  <c r="BO83" i="113"/>
  <c r="AY83" i="113"/>
  <c r="BU83" i="113"/>
  <c r="BT83" i="113"/>
  <c r="BS83" i="113"/>
  <c r="BR83" i="113"/>
  <c r="BQ83" i="113"/>
  <c r="BP83" i="113"/>
  <c r="BM83" i="113"/>
  <c r="BL83" i="113"/>
  <c r="BK83" i="113"/>
  <c r="BJ83" i="113"/>
  <c r="BI83" i="113"/>
  <c r="BH83" i="113"/>
  <c r="BG83" i="113"/>
  <c r="BE83" i="113"/>
  <c r="BD83" i="113"/>
  <c r="BC83" i="113"/>
  <c r="BB83" i="113"/>
  <c r="BA83" i="113"/>
  <c r="AZ83" i="113"/>
  <c r="AW83" i="113"/>
  <c r="AV83" i="113"/>
  <c r="AU83" i="113"/>
  <c r="AT83" i="113"/>
  <c r="AS83" i="113"/>
  <c r="AR83" i="113"/>
  <c r="AQ83" i="113"/>
  <c r="BO46" i="113"/>
  <c r="AY46" i="113"/>
  <c r="BG46" i="113"/>
  <c r="AQ46" i="113"/>
  <c r="BU46" i="113"/>
  <c r="BT46" i="113"/>
  <c r="BS46" i="113"/>
  <c r="BR46" i="113"/>
  <c r="BQ46" i="113"/>
  <c r="BP46" i="113"/>
  <c r="BM46" i="113"/>
  <c r="BL46" i="113"/>
  <c r="BK46" i="113"/>
  <c r="BJ46" i="113"/>
  <c r="BI46" i="113"/>
  <c r="BH46" i="113"/>
  <c r="BE46" i="113"/>
  <c r="BD46" i="113"/>
  <c r="BC46" i="113"/>
  <c r="BB46" i="113"/>
  <c r="BA46" i="113"/>
  <c r="AZ46" i="113"/>
  <c r="AW46" i="113"/>
  <c r="AV46" i="113"/>
  <c r="AU46" i="113"/>
  <c r="AT46" i="113"/>
  <c r="AS46" i="113"/>
  <c r="AR46" i="113"/>
  <c r="BO29" i="113"/>
  <c r="AQ29" i="113"/>
  <c r="AY29" i="113"/>
  <c r="BU29" i="113"/>
  <c r="BT29" i="113"/>
  <c r="BS29" i="113"/>
  <c r="BR29" i="113"/>
  <c r="BQ29" i="113"/>
  <c r="BP29" i="113"/>
  <c r="BM29" i="113"/>
  <c r="BL29" i="113"/>
  <c r="BK29" i="113"/>
  <c r="BJ29" i="113"/>
  <c r="BI29" i="113"/>
  <c r="BH29" i="113"/>
  <c r="BG29" i="113"/>
  <c r="BE29" i="113"/>
  <c r="BD29" i="113"/>
  <c r="BC29" i="113"/>
  <c r="BB29" i="113"/>
  <c r="BA29" i="113"/>
  <c r="AZ29" i="113"/>
  <c r="AW29" i="113"/>
  <c r="AV29" i="113"/>
  <c r="AU29" i="113"/>
  <c r="AT29" i="113"/>
  <c r="AS29" i="113"/>
  <c r="AR29" i="113"/>
  <c r="BO8" i="113"/>
  <c r="BU8" i="113"/>
  <c r="BT8" i="113"/>
  <c r="BS8" i="113"/>
  <c r="BR8" i="113"/>
  <c r="BQ8" i="113"/>
  <c r="BP8" i="113"/>
  <c r="BM8" i="113"/>
  <c r="BL8" i="113"/>
  <c r="BK8" i="113"/>
  <c r="BJ8" i="113"/>
  <c r="BI8" i="113"/>
  <c r="BH8" i="113"/>
  <c r="BG8" i="113"/>
  <c r="BE8" i="113"/>
  <c r="BD8" i="113"/>
  <c r="BC8" i="113"/>
  <c r="BB8" i="113"/>
  <c r="BA8" i="113"/>
  <c r="AZ8" i="113"/>
  <c r="AW8" i="113"/>
  <c r="AV8" i="113"/>
  <c r="AU8" i="113"/>
  <c r="AT8" i="113"/>
  <c r="AS8" i="113"/>
  <c r="AR8" i="113"/>
  <c r="AH2" i="113"/>
  <c r="X2" i="113"/>
  <c r="AU2" i="113" s="1"/>
  <c r="BK2" i="113" s="1"/>
  <c r="O2" i="113"/>
  <c r="AA116" i="113" l="1"/>
  <c r="AB116" i="113"/>
  <c r="AA111" i="113"/>
  <c r="AB88" i="113"/>
  <c r="AC88" i="113"/>
  <c r="BU7" i="113"/>
  <c r="BQ7" i="113"/>
  <c r="BT7" i="113"/>
  <c r="BP7" i="113"/>
  <c r="BR7" i="113"/>
  <c r="BS7" i="113"/>
  <c r="AD111" i="113"/>
  <c r="AC111" i="113"/>
  <c r="AB111" i="113"/>
  <c r="AF106" i="113"/>
  <c r="AD106" i="113"/>
  <c r="AC106" i="113"/>
  <c r="AE106" i="113"/>
  <c r="AC101" i="113"/>
  <c r="AE101" i="113"/>
  <c r="AD101" i="113"/>
  <c r="AA88" i="113"/>
  <c r="AC83" i="113"/>
  <c r="AD83" i="113"/>
  <c r="BH7" i="113"/>
  <c r="AB46" i="113"/>
  <c r="AC46" i="113"/>
  <c r="BJ7" i="113"/>
  <c r="AF46" i="113"/>
  <c r="BI7" i="113"/>
  <c r="AD46" i="113"/>
  <c r="AE46" i="113"/>
  <c r="BK7" i="113"/>
  <c r="BM7" i="113"/>
  <c r="AE29" i="113"/>
  <c r="AF29" i="113"/>
  <c r="AA8" i="113"/>
  <c r="BL7" i="113"/>
  <c r="BG7" i="113"/>
  <c r="Z106" i="113"/>
  <c r="AA106" i="113"/>
  <c r="AB106" i="113"/>
  <c r="AA101" i="113"/>
  <c r="AB101" i="113"/>
  <c r="Z88" i="113"/>
  <c r="AB83" i="113"/>
  <c r="BC7" i="113"/>
  <c r="AA83" i="113"/>
  <c r="BD7" i="113"/>
  <c r="BA7" i="113"/>
  <c r="BE7" i="113"/>
  <c r="AC29" i="113"/>
  <c r="AA29" i="113"/>
  <c r="AD29" i="113"/>
  <c r="AZ7" i="113"/>
  <c r="BB7" i="113"/>
  <c r="AY8" i="113"/>
  <c r="AY7" i="113" s="1"/>
  <c r="AC116" i="113"/>
  <c r="AD116" i="113"/>
  <c r="AE116" i="113"/>
  <c r="AF116" i="113"/>
  <c r="AF111" i="113"/>
  <c r="AE111" i="113"/>
  <c r="AF101" i="113"/>
  <c r="AE88" i="113"/>
  <c r="AD88" i="113"/>
  <c r="AF88" i="113"/>
  <c r="AA46" i="113"/>
  <c r="AW7" i="113"/>
  <c r="AV7" i="113"/>
  <c r="AE8" i="113"/>
  <c r="AD8" i="113"/>
  <c r="AF8" i="113"/>
  <c r="AS7" i="113"/>
  <c r="Z46" i="113"/>
  <c r="Z83" i="113"/>
  <c r="BO7" i="113"/>
  <c r="Z111" i="113"/>
  <c r="Z29" i="113"/>
  <c r="AF83" i="113"/>
  <c r="AQ101" i="113"/>
  <c r="Z101" i="113" s="1"/>
  <c r="AE83" i="113"/>
  <c r="AB8" i="113"/>
  <c r="AR7" i="113"/>
  <c r="AT7" i="113"/>
  <c r="AC8" i="113"/>
  <c r="AQ8" i="113"/>
  <c r="AU7" i="113"/>
  <c r="AB29" i="113"/>
  <c r="AC7" i="113" l="1"/>
  <c r="AA7" i="113"/>
  <c r="AD7" i="113"/>
  <c r="AF7" i="113"/>
  <c r="AB7" i="113"/>
  <c r="AE7" i="113"/>
  <c r="Z8" i="113"/>
  <c r="Z7" i="113" s="1"/>
  <c r="AQ7" i="113"/>
  <c r="AY77" i="115" l="1"/>
  <c r="BO77" i="115"/>
  <c r="BU77" i="115"/>
  <c r="BT77" i="115"/>
  <c r="BS77" i="115"/>
  <c r="BR77" i="115"/>
  <c r="BQ77" i="115"/>
  <c r="BP77" i="115"/>
  <c r="BM77" i="115"/>
  <c r="BL77" i="115"/>
  <c r="BK77" i="115"/>
  <c r="BJ77" i="115"/>
  <c r="BI77" i="115"/>
  <c r="BH77" i="115"/>
  <c r="BG77" i="115"/>
  <c r="BE77" i="115"/>
  <c r="AF77" i="115" s="1"/>
  <c r="BD77" i="115"/>
  <c r="BC77" i="115"/>
  <c r="BB77" i="115"/>
  <c r="BA77" i="115"/>
  <c r="AZ77" i="115"/>
  <c r="AW77" i="115"/>
  <c r="AV77" i="115"/>
  <c r="AU77" i="115"/>
  <c r="AT77" i="115"/>
  <c r="AS77" i="115"/>
  <c r="AR77" i="115"/>
  <c r="AQ77" i="115"/>
  <c r="AB77" i="115"/>
  <c r="AA77" i="115"/>
  <c r="AY72" i="115"/>
  <c r="BU72" i="115"/>
  <c r="BT72" i="115"/>
  <c r="BS72" i="115"/>
  <c r="BR72" i="115"/>
  <c r="BQ72" i="115"/>
  <c r="BP72" i="115"/>
  <c r="BO72" i="115"/>
  <c r="BM72" i="115"/>
  <c r="BL72" i="115"/>
  <c r="BK72" i="115"/>
  <c r="BJ72" i="115"/>
  <c r="BI72" i="115"/>
  <c r="BH72" i="115"/>
  <c r="BG72" i="115"/>
  <c r="BE72" i="115"/>
  <c r="BD72" i="115"/>
  <c r="BC72" i="115"/>
  <c r="AD72" i="115" s="1"/>
  <c r="BB72" i="115"/>
  <c r="BA72" i="115"/>
  <c r="AZ72" i="115"/>
  <c r="AW72" i="115"/>
  <c r="AV72" i="115"/>
  <c r="AE72" i="115" s="1"/>
  <c r="AU72" i="115"/>
  <c r="AT72" i="115"/>
  <c r="AS72" i="115"/>
  <c r="AR72" i="115"/>
  <c r="AQ72" i="115"/>
  <c r="AY59" i="115"/>
  <c r="BU59" i="115"/>
  <c r="BT59" i="115"/>
  <c r="BS59" i="115"/>
  <c r="BR59" i="115"/>
  <c r="BQ59" i="115"/>
  <c r="BP59" i="115"/>
  <c r="BO59" i="115"/>
  <c r="BM59" i="115"/>
  <c r="BL59" i="115"/>
  <c r="BK59" i="115"/>
  <c r="BJ59" i="115"/>
  <c r="BI59" i="115"/>
  <c r="BH59" i="115"/>
  <c r="BG59" i="115"/>
  <c r="BE59" i="115"/>
  <c r="BD59" i="115"/>
  <c r="BC59" i="115"/>
  <c r="BB59" i="115"/>
  <c r="BA59" i="115"/>
  <c r="AZ59" i="115"/>
  <c r="AW59" i="115"/>
  <c r="AF59" i="115" s="1"/>
  <c r="AV59" i="115"/>
  <c r="AE59" i="115" s="1"/>
  <c r="AU59" i="115"/>
  <c r="AT59" i="115"/>
  <c r="AS59" i="115"/>
  <c r="AB59" i="115" s="1"/>
  <c r="AR59" i="115"/>
  <c r="AA59" i="115" s="1"/>
  <c r="AQ59" i="115"/>
  <c r="Z59" i="115" s="1"/>
  <c r="AY42" i="115"/>
  <c r="BU42" i="115"/>
  <c r="BT42" i="115"/>
  <c r="BS42" i="115"/>
  <c r="BR42" i="115"/>
  <c r="BQ42" i="115"/>
  <c r="BP42" i="115"/>
  <c r="BO42" i="115"/>
  <c r="BM42" i="115"/>
  <c r="BL42" i="115"/>
  <c r="BK42" i="115"/>
  <c r="BJ42" i="115"/>
  <c r="BI42" i="115"/>
  <c r="BH42" i="115"/>
  <c r="BG42" i="115"/>
  <c r="BE42" i="115"/>
  <c r="AF42" i="115" s="1"/>
  <c r="BD42" i="115"/>
  <c r="AE42" i="115" s="1"/>
  <c r="BC42" i="115"/>
  <c r="BB42" i="115"/>
  <c r="BA42" i="115"/>
  <c r="AZ42" i="115"/>
  <c r="AW42" i="115"/>
  <c r="AV42" i="115"/>
  <c r="AU42" i="115"/>
  <c r="AT42" i="115"/>
  <c r="AS42" i="115"/>
  <c r="AR42" i="115"/>
  <c r="AQ42" i="115"/>
  <c r="BG29" i="115"/>
  <c r="AY29" i="115"/>
  <c r="BU29" i="115"/>
  <c r="BT29" i="115"/>
  <c r="BS29" i="115"/>
  <c r="BR29" i="115"/>
  <c r="BQ29" i="115"/>
  <c r="BP29" i="115"/>
  <c r="BO29" i="115"/>
  <c r="BM29" i="115"/>
  <c r="BL29" i="115"/>
  <c r="BK29" i="115"/>
  <c r="BJ29" i="115"/>
  <c r="BI29" i="115"/>
  <c r="BH29" i="115"/>
  <c r="BE29" i="115"/>
  <c r="AF29" i="115" s="1"/>
  <c r="BD29" i="115"/>
  <c r="BC29" i="115"/>
  <c r="BB29" i="115"/>
  <c r="BA29" i="115"/>
  <c r="AZ29" i="115"/>
  <c r="AW29" i="115"/>
  <c r="AV29" i="115"/>
  <c r="AU29" i="115"/>
  <c r="AT29" i="115"/>
  <c r="AS29" i="115"/>
  <c r="AR29" i="115"/>
  <c r="AQ29" i="115"/>
  <c r="Z29" i="115" s="1"/>
  <c r="AQ8" i="115"/>
  <c r="AY8" i="115"/>
  <c r="BU8" i="115"/>
  <c r="BT8" i="115"/>
  <c r="BS8" i="115"/>
  <c r="BR8" i="115"/>
  <c r="BQ8" i="115"/>
  <c r="BP8" i="115"/>
  <c r="BO8" i="115"/>
  <c r="BM8" i="115"/>
  <c r="BL8" i="115"/>
  <c r="BK8" i="115"/>
  <c r="BJ8" i="115"/>
  <c r="BI8" i="115"/>
  <c r="BH8" i="115"/>
  <c r="BG8" i="115"/>
  <c r="BE8" i="115"/>
  <c r="BD8" i="115"/>
  <c r="BC8" i="115"/>
  <c r="BB8" i="115"/>
  <c r="BA8" i="115"/>
  <c r="AZ8" i="115"/>
  <c r="AW8" i="115"/>
  <c r="AV8" i="115"/>
  <c r="AU8" i="115"/>
  <c r="AT8" i="115"/>
  <c r="AS8" i="115"/>
  <c r="AR8" i="115"/>
  <c r="Y8" i="115"/>
  <c r="Y7" i="115" s="1"/>
  <c r="AH2" i="115"/>
  <c r="X2" i="115"/>
  <c r="AU2" i="115" s="1"/>
  <c r="BK2" i="115" s="1"/>
  <c r="O2" i="115"/>
  <c r="AD77" i="115" l="1"/>
  <c r="AA72" i="115"/>
  <c r="AB72" i="115"/>
  <c r="AC72" i="115"/>
  <c r="AC59" i="115"/>
  <c r="AD59" i="115"/>
  <c r="AA42" i="115"/>
  <c r="AB42" i="115"/>
  <c r="AC42" i="115"/>
  <c r="BG7" i="115"/>
  <c r="AD42" i="115"/>
  <c r="BH7" i="115"/>
  <c r="AA29" i="115"/>
  <c r="AB29" i="115"/>
  <c r="AR7" i="115"/>
  <c r="AD29" i="115"/>
  <c r="BM7" i="115"/>
  <c r="AV7" i="115"/>
  <c r="BI7" i="115"/>
  <c r="BK7" i="115"/>
  <c r="AS7" i="115"/>
  <c r="AE29" i="115"/>
  <c r="AU7" i="115"/>
  <c r="AW7" i="115"/>
  <c r="AZ7" i="115"/>
  <c r="BR7" i="115"/>
  <c r="BP7" i="115"/>
  <c r="BA7" i="115"/>
  <c r="BJ7" i="115"/>
  <c r="AC29" i="115"/>
  <c r="BL7" i="115"/>
  <c r="AT7" i="115"/>
  <c r="BQ7" i="115"/>
  <c r="BS7" i="115"/>
  <c r="AE8" i="115"/>
  <c r="BO7" i="115"/>
  <c r="AF8" i="115"/>
  <c r="BU7" i="115"/>
  <c r="AB8" i="115"/>
  <c r="AB7" i="115" s="1"/>
  <c r="BE7" i="115"/>
  <c r="AD8" i="115"/>
  <c r="AD7" i="115" s="1"/>
  <c r="BT7" i="115"/>
  <c r="BB7" i="115"/>
  <c r="BD7" i="115"/>
  <c r="AC8" i="115"/>
  <c r="AY7" i="115"/>
  <c r="Z77" i="115"/>
  <c r="Z72" i="115"/>
  <c r="AQ7" i="115"/>
  <c r="Z8" i="115"/>
  <c r="Z42" i="115"/>
  <c r="AC77" i="115"/>
  <c r="AE77" i="115"/>
  <c r="AE7" i="115" s="1"/>
  <c r="BC7" i="115"/>
  <c r="AF72" i="115"/>
  <c r="AF7" i="115" s="1"/>
  <c r="AA8" i="115"/>
  <c r="AA7" i="115" s="1"/>
  <c r="AC7" i="115" l="1"/>
  <c r="Z7" i="115"/>
  <c r="BU21" i="119" l="1"/>
  <c r="BT21" i="119"/>
  <c r="BS21" i="119"/>
  <c r="BR21" i="119"/>
  <c r="BQ21" i="119"/>
  <c r="BM21" i="119"/>
  <c r="BL21" i="119"/>
  <c r="BK21" i="119"/>
  <c r="BJ21" i="119"/>
  <c r="BI21" i="119"/>
  <c r="BH21" i="119"/>
  <c r="BE21" i="119"/>
  <c r="BD21" i="119"/>
  <c r="BC21" i="119"/>
  <c r="BB21" i="119"/>
  <c r="BA21" i="119"/>
  <c r="AZ21" i="119"/>
  <c r="AW21" i="119"/>
  <c r="AV21" i="119"/>
  <c r="AU21" i="119"/>
  <c r="AT21" i="119"/>
  <c r="AS21" i="119"/>
  <c r="AR21" i="119"/>
  <c r="BU192" i="119"/>
  <c r="BT192" i="119"/>
  <c r="BS192" i="119"/>
  <c r="BR192" i="119"/>
  <c r="BQ192" i="119"/>
  <c r="BP192" i="119"/>
  <c r="BM192" i="119"/>
  <c r="BL192" i="119"/>
  <c r="BK192" i="119"/>
  <c r="BJ192" i="119"/>
  <c r="BI192" i="119"/>
  <c r="BH192" i="119"/>
  <c r="BE192" i="119"/>
  <c r="BD192" i="119"/>
  <c r="BC192" i="119"/>
  <c r="BB192" i="119"/>
  <c r="BA192" i="119"/>
  <c r="AZ192" i="119"/>
  <c r="AW192" i="119"/>
  <c r="AV192" i="119"/>
  <c r="AU192" i="119"/>
  <c r="AT192" i="119"/>
  <c r="AS192" i="119"/>
  <c r="AR192" i="119"/>
  <c r="BU167" i="119"/>
  <c r="BT167" i="119"/>
  <c r="BS167" i="119"/>
  <c r="BR167" i="119"/>
  <c r="BQ167" i="119"/>
  <c r="BP167" i="119"/>
  <c r="BM167" i="119"/>
  <c r="BL167" i="119"/>
  <c r="BK167" i="119"/>
  <c r="BJ167" i="119"/>
  <c r="BI167" i="119"/>
  <c r="BH167" i="119"/>
  <c r="BE167" i="119"/>
  <c r="BD167" i="119"/>
  <c r="BC167" i="119"/>
  <c r="BB167" i="119"/>
  <c r="BA167" i="119"/>
  <c r="AZ167" i="119"/>
  <c r="AW167" i="119"/>
  <c r="AV167" i="119"/>
  <c r="AU167" i="119"/>
  <c r="AT167" i="119"/>
  <c r="AS167" i="119"/>
  <c r="AR167" i="119"/>
  <c r="BU78" i="119"/>
  <c r="BT78" i="119"/>
  <c r="BS78" i="119"/>
  <c r="BR78" i="119"/>
  <c r="BQ78" i="119"/>
  <c r="BP78" i="119"/>
  <c r="BM78" i="119"/>
  <c r="BL78" i="119"/>
  <c r="BK78" i="119"/>
  <c r="BJ78" i="119"/>
  <c r="BI78" i="119"/>
  <c r="BH78" i="119"/>
  <c r="BE78" i="119"/>
  <c r="BD78" i="119"/>
  <c r="BC78" i="119"/>
  <c r="BB78" i="119"/>
  <c r="BA78" i="119"/>
  <c r="AZ78" i="119"/>
  <c r="AW78" i="119"/>
  <c r="AV78" i="119"/>
  <c r="AU78" i="119"/>
  <c r="AT78" i="119"/>
  <c r="AS78" i="119"/>
  <c r="AR78" i="119"/>
  <c r="BU8" i="119"/>
  <c r="BT8" i="119"/>
  <c r="BS8" i="119"/>
  <c r="BR8" i="119"/>
  <c r="BQ8" i="119"/>
  <c r="BP8" i="119"/>
  <c r="BM8" i="119"/>
  <c r="BL8" i="119"/>
  <c r="BK8" i="119"/>
  <c r="BJ8" i="119"/>
  <c r="BI8" i="119"/>
  <c r="BH8" i="119"/>
  <c r="BE8" i="119"/>
  <c r="BD8" i="119"/>
  <c r="BC8" i="119"/>
  <c r="BB8" i="119"/>
  <c r="BA8" i="119"/>
  <c r="AZ8" i="119"/>
  <c r="AW8" i="119"/>
  <c r="AV8" i="119"/>
  <c r="AU8" i="119"/>
  <c r="AT8" i="119"/>
  <c r="AS8" i="119"/>
  <c r="AR8" i="119"/>
  <c r="AH2" i="119"/>
  <c r="X2" i="119"/>
  <c r="AU2" i="119" s="1"/>
  <c r="BK2" i="119" s="1"/>
  <c r="O2" i="119"/>
  <c r="AC167" i="119" l="1"/>
  <c r="BO192" i="119"/>
  <c r="BG192" i="119"/>
  <c r="AD192" i="119"/>
  <c r="AA167" i="119"/>
  <c r="AA78" i="119"/>
  <c r="AB78" i="119"/>
  <c r="AD167" i="119"/>
  <c r="AA192" i="119"/>
  <c r="AE192" i="119"/>
  <c r="BO167" i="119"/>
  <c r="AB192" i="119"/>
  <c r="AF192" i="119"/>
  <c r="AD8" i="119"/>
  <c r="AY78" i="119"/>
  <c r="AE78" i="119"/>
  <c r="BP21" i="119"/>
  <c r="AA21" i="119" s="1"/>
  <c r="AB167" i="119"/>
  <c r="AF78" i="119"/>
  <c r="AQ192" i="119"/>
  <c r="BO78" i="119"/>
  <c r="AC78" i="119"/>
  <c r="BG167" i="119"/>
  <c r="AC192" i="119"/>
  <c r="AE167" i="119"/>
  <c r="AF167" i="119"/>
  <c r="AC8" i="119"/>
  <c r="AE8" i="119"/>
  <c r="AD78" i="119"/>
  <c r="AY192" i="119"/>
  <c r="BO8" i="119"/>
  <c r="BG78" i="119"/>
  <c r="AA8" i="119"/>
  <c r="AQ78" i="119"/>
  <c r="AY167" i="119"/>
  <c r="BG8" i="119"/>
  <c r="AY8" i="119"/>
  <c r="AB8" i="119"/>
  <c r="AF8" i="119"/>
  <c r="AQ8" i="119"/>
  <c r="Z192" i="119" l="1"/>
  <c r="Z78" i="119"/>
  <c r="Z167" i="119"/>
  <c r="Z8" i="119"/>
  <c r="BU7" i="109" l="1"/>
  <c r="BT7" i="109"/>
  <c r="BS7" i="109"/>
  <c r="AF79" i="109"/>
  <c r="AE79" i="109"/>
  <c r="BC7" i="109"/>
  <c r="BB7" i="109"/>
  <c r="BA7" i="109"/>
  <c r="AA79" i="109"/>
  <c r="AA46" i="109"/>
  <c r="AB46" i="109"/>
  <c r="AC46" i="109"/>
  <c r="AF46" i="109"/>
  <c r="AE46" i="109"/>
  <c r="AD46" i="109"/>
  <c r="BP7" i="109"/>
  <c r="AB29" i="109"/>
  <c r="AF29" i="109"/>
  <c r="AE29" i="109"/>
  <c r="AD29" i="109"/>
  <c r="AC29" i="109"/>
  <c r="AA29" i="109"/>
  <c r="BQ7" i="109"/>
  <c r="BL7" i="109"/>
  <c r="BK7" i="109"/>
  <c r="BJ7" i="109"/>
  <c r="BH7" i="109"/>
  <c r="AF8" i="109"/>
  <c r="AE8" i="109"/>
  <c r="AD8" i="109"/>
  <c r="AT7" i="109"/>
  <c r="AS7" i="109"/>
  <c r="AR7" i="109"/>
  <c r="BR7" i="109"/>
  <c r="BM7" i="109"/>
  <c r="BE7" i="109"/>
  <c r="BD7" i="109"/>
  <c r="AW7" i="109"/>
  <c r="AU7" i="109"/>
  <c r="AH2" i="109"/>
  <c r="X2" i="109"/>
  <c r="AU2" i="109" s="1"/>
  <c r="BK2" i="109" s="1"/>
  <c r="O2" i="109"/>
  <c r="Z46" i="109" l="1"/>
  <c r="BI7" i="109"/>
  <c r="AE7" i="109"/>
  <c r="AZ7" i="109"/>
  <c r="AY7" i="109"/>
  <c r="BG7" i="109"/>
  <c r="AF7" i="109"/>
  <c r="Z79" i="109"/>
  <c r="AQ7" i="109"/>
  <c r="Z8" i="109"/>
  <c r="Z29" i="109"/>
  <c r="AB79" i="109"/>
  <c r="AC79" i="109"/>
  <c r="AV7" i="109"/>
  <c r="AD79" i="109"/>
  <c r="AD7" i="109" s="1"/>
  <c r="AA8" i="109"/>
  <c r="AA7" i="109" s="1"/>
  <c r="AB8" i="109"/>
  <c r="AC8" i="109"/>
  <c r="BO7" i="109" l="1"/>
  <c r="Z7" i="109"/>
  <c r="AC7" i="109"/>
  <c r="AB7" i="109"/>
  <c r="BO299" i="130" l="1"/>
  <c r="BG299" i="130"/>
  <c r="AY299" i="130"/>
  <c r="AQ299" i="130"/>
  <c r="BU299" i="130"/>
  <c r="BT299" i="130"/>
  <c r="BS299" i="130"/>
  <c r="BR299" i="130"/>
  <c r="BQ299" i="130"/>
  <c r="BP299" i="130"/>
  <c r="BM299" i="130"/>
  <c r="BL299" i="130"/>
  <c r="BK299" i="130"/>
  <c r="BJ299" i="130"/>
  <c r="BI299" i="130"/>
  <c r="BH299" i="130"/>
  <c r="AA299" i="130" s="1"/>
  <c r="BE299" i="130"/>
  <c r="BD299" i="130"/>
  <c r="BC299" i="130"/>
  <c r="BB299" i="130"/>
  <c r="BA299" i="130"/>
  <c r="AZ299" i="130"/>
  <c r="AW299" i="130"/>
  <c r="AV299" i="130"/>
  <c r="AU299" i="130"/>
  <c r="AT299" i="130"/>
  <c r="AS299" i="130"/>
  <c r="AR299" i="130"/>
  <c r="BO282" i="130"/>
  <c r="BG282" i="130"/>
  <c r="AQ282" i="130"/>
  <c r="BU282" i="130"/>
  <c r="BT282" i="130"/>
  <c r="BS282" i="130"/>
  <c r="BR282" i="130"/>
  <c r="BQ282" i="130"/>
  <c r="BP282" i="130"/>
  <c r="BM282" i="130"/>
  <c r="BL282" i="130"/>
  <c r="BK282" i="130"/>
  <c r="BJ282" i="130"/>
  <c r="BI282" i="130"/>
  <c r="BH282" i="130"/>
  <c r="BE282" i="130"/>
  <c r="BD282" i="130"/>
  <c r="BC282" i="130"/>
  <c r="BB282" i="130"/>
  <c r="BA282" i="130"/>
  <c r="AZ282" i="130"/>
  <c r="AY282" i="130"/>
  <c r="AW282" i="130"/>
  <c r="AV282" i="130"/>
  <c r="AU282" i="130"/>
  <c r="AT282" i="130"/>
  <c r="AS282" i="130"/>
  <c r="AR282" i="130"/>
  <c r="BO265" i="130"/>
  <c r="BG265" i="130"/>
  <c r="AY265" i="130"/>
  <c r="AQ265" i="130"/>
  <c r="BU265" i="130"/>
  <c r="BT265" i="130"/>
  <c r="BS265" i="130"/>
  <c r="BR265" i="130"/>
  <c r="BQ265" i="130"/>
  <c r="BP265" i="130"/>
  <c r="BM265" i="130"/>
  <c r="BL265" i="130"/>
  <c r="BK265" i="130"/>
  <c r="BJ265" i="130"/>
  <c r="BI265" i="130"/>
  <c r="BH265" i="130"/>
  <c r="BE265" i="130"/>
  <c r="BD265" i="130"/>
  <c r="BC265" i="130"/>
  <c r="BB265" i="130"/>
  <c r="BA265" i="130"/>
  <c r="AZ265" i="130"/>
  <c r="AW265" i="130"/>
  <c r="AV265" i="130"/>
  <c r="AU265" i="130"/>
  <c r="AT265" i="130"/>
  <c r="AS265" i="130"/>
  <c r="AR265" i="130"/>
  <c r="AA265" i="130" s="1"/>
  <c r="BO224" i="130"/>
  <c r="BG224" i="130"/>
  <c r="AY224" i="130"/>
  <c r="BU224" i="130"/>
  <c r="AF224" i="130" s="1"/>
  <c r="BT224" i="130"/>
  <c r="BS224" i="130"/>
  <c r="BR224" i="130"/>
  <c r="BQ224" i="130"/>
  <c r="BP224" i="130"/>
  <c r="BM224" i="130"/>
  <c r="BL224" i="130"/>
  <c r="BK224" i="130"/>
  <c r="BJ224" i="130"/>
  <c r="AC224" i="130" s="1"/>
  <c r="BI224" i="130"/>
  <c r="AB224" i="130" s="1"/>
  <c r="BH224" i="130"/>
  <c r="BE224" i="130"/>
  <c r="BD224" i="130"/>
  <c r="BC224" i="130"/>
  <c r="BB224" i="130"/>
  <c r="BA224" i="130"/>
  <c r="AZ224" i="130"/>
  <c r="AW224" i="130"/>
  <c r="AV224" i="130"/>
  <c r="AU224" i="130"/>
  <c r="AT224" i="130"/>
  <c r="AS224" i="130"/>
  <c r="AR224" i="130"/>
  <c r="AD224" i="130"/>
  <c r="BO195" i="130"/>
  <c r="BG195" i="130"/>
  <c r="AQ195" i="130"/>
  <c r="BU195" i="130"/>
  <c r="BT195" i="130"/>
  <c r="BS195" i="130"/>
  <c r="BR195" i="130"/>
  <c r="AC195" i="130" s="1"/>
  <c r="BQ195" i="130"/>
  <c r="BP195" i="130"/>
  <c r="BM195" i="130"/>
  <c r="BL195" i="130"/>
  <c r="BK195" i="130"/>
  <c r="BJ195" i="130"/>
  <c r="BI195" i="130"/>
  <c r="BH195" i="130"/>
  <c r="BE195" i="130"/>
  <c r="BD195" i="130"/>
  <c r="BC195" i="130"/>
  <c r="AD195" i="130" s="1"/>
  <c r="BB195" i="130"/>
  <c r="BA195" i="130"/>
  <c r="AB195" i="130" s="1"/>
  <c r="AZ195" i="130"/>
  <c r="AY195" i="130"/>
  <c r="AW195" i="130"/>
  <c r="AF195" i="130" s="1"/>
  <c r="AV195" i="130"/>
  <c r="AE195" i="130" s="1"/>
  <c r="AU195" i="130"/>
  <c r="AT195" i="130"/>
  <c r="AS195" i="130"/>
  <c r="AR195" i="130"/>
  <c r="BO166" i="130"/>
  <c r="BG166" i="130"/>
  <c r="AQ166" i="130"/>
  <c r="Z166" i="130" s="1"/>
  <c r="BU166" i="130"/>
  <c r="BT166" i="130"/>
  <c r="BS166" i="130"/>
  <c r="BR166" i="130"/>
  <c r="BQ166" i="130"/>
  <c r="BP166" i="130"/>
  <c r="BM166" i="130"/>
  <c r="BL166" i="130"/>
  <c r="BK166" i="130"/>
  <c r="BJ166" i="130"/>
  <c r="BI166" i="130"/>
  <c r="BH166" i="130"/>
  <c r="AA166" i="130" s="1"/>
  <c r="BE166" i="130"/>
  <c r="BD166" i="130"/>
  <c r="BC166" i="130"/>
  <c r="BB166" i="130"/>
  <c r="BA166" i="130"/>
  <c r="AZ166" i="130"/>
  <c r="AY166" i="130"/>
  <c r="AW166" i="130"/>
  <c r="AV166" i="130"/>
  <c r="AU166" i="130"/>
  <c r="AT166" i="130"/>
  <c r="AS166" i="130"/>
  <c r="AR166" i="130"/>
  <c r="BG73" i="130"/>
  <c r="AQ73" i="130"/>
  <c r="AY73" i="130"/>
  <c r="BU73" i="130"/>
  <c r="BT73" i="130"/>
  <c r="BS73" i="130"/>
  <c r="BR73" i="130"/>
  <c r="BQ73" i="130"/>
  <c r="BP73" i="130"/>
  <c r="BO73" i="130"/>
  <c r="BM73" i="130"/>
  <c r="BL73" i="130"/>
  <c r="BK73" i="130"/>
  <c r="BJ73" i="130"/>
  <c r="BI73" i="130"/>
  <c r="BH73" i="130"/>
  <c r="BE73" i="130"/>
  <c r="AF73" i="130" s="1"/>
  <c r="BD73" i="130"/>
  <c r="BC73" i="130"/>
  <c r="BB73" i="130"/>
  <c r="BA73" i="130"/>
  <c r="AZ73" i="130"/>
  <c r="AW73" i="130"/>
  <c r="AV73" i="130"/>
  <c r="AU73" i="130"/>
  <c r="AT73" i="130"/>
  <c r="AS73" i="130"/>
  <c r="AR73" i="130"/>
  <c r="BO8" i="130"/>
  <c r="BO7" i="130" s="1"/>
  <c r="BG8" i="130"/>
  <c r="BG7" i="130" s="1"/>
  <c r="AY8" i="130"/>
  <c r="AY7" i="130" s="1"/>
  <c r="AQ8" i="130"/>
  <c r="BU8" i="130"/>
  <c r="BT8" i="130"/>
  <c r="BS8" i="130"/>
  <c r="BR8" i="130"/>
  <c r="BR7" i="130" s="1"/>
  <c r="BQ8" i="130"/>
  <c r="BP8" i="130"/>
  <c r="BP7" i="130" s="1"/>
  <c r="BM8" i="130"/>
  <c r="BM7" i="130" s="1"/>
  <c r="BL8" i="130"/>
  <c r="BL7" i="130" s="1"/>
  <c r="BK8" i="130"/>
  <c r="BK7" i="130" s="1"/>
  <c r="BJ8" i="130"/>
  <c r="BJ7" i="130" s="1"/>
  <c r="BI8" i="130"/>
  <c r="BH8" i="130"/>
  <c r="BH7" i="130" s="1"/>
  <c r="BE8" i="130"/>
  <c r="BD8" i="130"/>
  <c r="BD7" i="130" s="1"/>
  <c r="BC8" i="130"/>
  <c r="BB8" i="130"/>
  <c r="BA8" i="130"/>
  <c r="AZ8" i="130"/>
  <c r="AZ7" i="130" s="1"/>
  <c r="AW8" i="130"/>
  <c r="AW7" i="130" s="1"/>
  <c r="AV8" i="130"/>
  <c r="AV7" i="130" s="1"/>
  <c r="AU8" i="130"/>
  <c r="AU7" i="130" s="1"/>
  <c r="AT8" i="130"/>
  <c r="AT7" i="130" s="1"/>
  <c r="AS8" i="130"/>
  <c r="AS7" i="130" s="1"/>
  <c r="AR8" i="130"/>
  <c r="AR7" i="130" s="1"/>
  <c r="BU7" i="130"/>
  <c r="BT7" i="130"/>
  <c r="BS7" i="130"/>
  <c r="BQ7" i="130"/>
  <c r="BI7" i="130"/>
  <c r="BE7" i="130"/>
  <c r="BC7" i="130"/>
  <c r="BB7" i="130"/>
  <c r="BA7" i="130"/>
  <c r="AU2" i="130"/>
  <c r="BK2" i="130" s="1"/>
  <c r="AH2" i="130"/>
  <c r="X2" i="130"/>
  <c r="O2" i="130"/>
  <c r="AC299" i="130" l="1"/>
  <c r="AE299" i="130"/>
  <c r="AB299" i="130"/>
  <c r="AF299" i="130"/>
  <c r="AD299" i="130"/>
  <c r="AB282" i="130"/>
  <c r="AC282" i="130"/>
  <c r="AD282" i="130"/>
  <c r="AE282" i="130"/>
  <c r="AF282" i="130"/>
  <c r="AA282" i="130"/>
  <c r="AB265" i="130"/>
  <c r="AD265" i="130"/>
  <c r="AF265" i="130"/>
  <c r="AE265" i="130"/>
  <c r="AC265" i="130"/>
  <c r="AA224" i="130"/>
  <c r="AE224" i="130"/>
  <c r="Z195" i="130"/>
  <c r="AA195" i="130"/>
  <c r="AC166" i="130"/>
  <c r="AD166" i="130"/>
  <c r="AE166" i="130"/>
  <c r="AB166" i="130"/>
  <c r="AF166" i="130"/>
  <c r="Z73" i="130"/>
  <c r="AB73" i="130"/>
  <c r="AD73" i="130"/>
  <c r="AE73" i="130"/>
  <c r="AA73" i="130"/>
  <c r="AC73" i="130"/>
  <c r="AE8" i="130"/>
  <c r="AE7" i="130" s="1"/>
  <c r="Z299" i="130"/>
  <c r="AQ7" i="130"/>
  <c r="Z8" i="130"/>
  <c r="Z265" i="130"/>
  <c r="Z282" i="130"/>
  <c r="AQ224" i="130"/>
  <c r="Z224" i="130" s="1"/>
  <c r="AA8" i="130"/>
  <c r="AA7" i="130" s="1"/>
  <c r="AB8" i="130"/>
  <c r="AB7" i="130" s="1"/>
  <c r="AC8" i="130"/>
  <c r="AC7" i="130" s="1"/>
  <c r="AD8" i="130"/>
  <c r="AD7" i="130" s="1"/>
  <c r="AF8" i="130"/>
  <c r="AF7" i="130" s="1"/>
  <c r="Z7" i="130" l="1"/>
  <c r="BG84" i="121" l="1"/>
  <c r="AY84" i="121"/>
  <c r="AQ84" i="121"/>
  <c r="BU84" i="121"/>
  <c r="BT84" i="121"/>
  <c r="BS84" i="121"/>
  <c r="BR84" i="121"/>
  <c r="BQ84" i="121"/>
  <c r="BP84" i="121"/>
  <c r="BM84" i="121"/>
  <c r="BL84" i="121"/>
  <c r="BK84" i="121"/>
  <c r="BJ84" i="121"/>
  <c r="BI84" i="121"/>
  <c r="BH84" i="121"/>
  <c r="BE84" i="121"/>
  <c r="BD84" i="121"/>
  <c r="BC84" i="121"/>
  <c r="BB84" i="121"/>
  <c r="BA84" i="121"/>
  <c r="AZ84" i="121"/>
  <c r="AW84" i="121"/>
  <c r="AV84" i="121"/>
  <c r="AU84" i="121"/>
  <c r="AT84" i="121"/>
  <c r="AS84" i="121"/>
  <c r="AR84" i="121"/>
  <c r="BO71" i="121"/>
  <c r="AY71" i="121"/>
  <c r="BU71" i="121"/>
  <c r="BU7" i="121" s="1"/>
  <c r="BT71" i="121"/>
  <c r="BS71" i="121"/>
  <c r="BR71" i="121"/>
  <c r="BQ71" i="121"/>
  <c r="BP71" i="121"/>
  <c r="BM71" i="121"/>
  <c r="BL71" i="121"/>
  <c r="BK71" i="121"/>
  <c r="BJ71" i="121"/>
  <c r="BI71" i="121"/>
  <c r="BH71" i="121"/>
  <c r="BG71" i="121"/>
  <c r="BE71" i="121"/>
  <c r="BD71" i="121"/>
  <c r="BC71" i="121"/>
  <c r="BB71" i="121"/>
  <c r="BA71" i="121"/>
  <c r="BA7" i="121" s="1"/>
  <c r="AZ71" i="121"/>
  <c r="AW71" i="121"/>
  <c r="AF71" i="121" s="1"/>
  <c r="AV71" i="121"/>
  <c r="AE71" i="121" s="1"/>
  <c r="AU71" i="121"/>
  <c r="AD71" i="121" s="1"/>
  <c r="AT71" i="121"/>
  <c r="AS71" i="121"/>
  <c r="AR71" i="121"/>
  <c r="AY58" i="121"/>
  <c r="BU58" i="121"/>
  <c r="BT58" i="121"/>
  <c r="BS58" i="121"/>
  <c r="BR58" i="121"/>
  <c r="BQ58" i="121"/>
  <c r="BP58" i="121"/>
  <c r="BO58" i="121"/>
  <c r="BM58" i="121"/>
  <c r="BL58" i="121"/>
  <c r="BK58" i="121"/>
  <c r="BJ58" i="121"/>
  <c r="BI58" i="121"/>
  <c r="BH58" i="121"/>
  <c r="BG58" i="121"/>
  <c r="BE58" i="121"/>
  <c r="BD58" i="121"/>
  <c r="BC58" i="121"/>
  <c r="BB58" i="121"/>
  <c r="BA58" i="121"/>
  <c r="AB58" i="121" s="1"/>
  <c r="AZ58" i="121"/>
  <c r="AA58" i="121" s="1"/>
  <c r="AW58" i="121"/>
  <c r="AV58" i="121"/>
  <c r="AU58" i="121"/>
  <c r="AT58" i="121"/>
  <c r="AS58" i="121"/>
  <c r="AR58" i="121"/>
  <c r="BO25" i="121"/>
  <c r="BG25" i="121"/>
  <c r="AY25" i="121"/>
  <c r="BU25" i="121"/>
  <c r="BT25" i="121"/>
  <c r="BS25" i="121"/>
  <c r="BR25" i="121"/>
  <c r="BQ25" i="121"/>
  <c r="BP25" i="121"/>
  <c r="BM25" i="121"/>
  <c r="BL25" i="121"/>
  <c r="BK25" i="121"/>
  <c r="BJ25" i="121"/>
  <c r="BI25" i="121"/>
  <c r="BH25" i="121"/>
  <c r="BE25" i="121"/>
  <c r="BD25" i="121"/>
  <c r="BC25" i="121"/>
  <c r="BB25" i="121"/>
  <c r="BA25" i="121"/>
  <c r="AZ25" i="121"/>
  <c r="AW25" i="121"/>
  <c r="AV25" i="121"/>
  <c r="AU25" i="121"/>
  <c r="AT25" i="121"/>
  <c r="AS25" i="121"/>
  <c r="AR25" i="121"/>
  <c r="AY8" i="121"/>
  <c r="BO8" i="121"/>
  <c r="BU8" i="121"/>
  <c r="BT8" i="121"/>
  <c r="BT7" i="121" s="1"/>
  <c r="BS8" i="121"/>
  <c r="BR8" i="121"/>
  <c r="BQ8" i="121"/>
  <c r="BP8" i="121"/>
  <c r="BM8" i="121"/>
  <c r="BL8" i="121"/>
  <c r="BK8" i="121"/>
  <c r="BJ8" i="121"/>
  <c r="BI8" i="121"/>
  <c r="BH8" i="121"/>
  <c r="BG8" i="121"/>
  <c r="BE8" i="121"/>
  <c r="BD8" i="121"/>
  <c r="BC8" i="121"/>
  <c r="BB8" i="121"/>
  <c r="BA8" i="121"/>
  <c r="AZ8" i="121"/>
  <c r="AZ7" i="121" s="1"/>
  <c r="AW8" i="121"/>
  <c r="AV8" i="121"/>
  <c r="AU8" i="121"/>
  <c r="AT8" i="121"/>
  <c r="AS8" i="121"/>
  <c r="AR8" i="121"/>
  <c r="AE8" i="121"/>
  <c r="AD8" i="121"/>
  <c r="AH2" i="121"/>
  <c r="X2" i="121"/>
  <c r="AU2" i="121" s="1"/>
  <c r="BK2" i="121" s="1"/>
  <c r="O2" i="121"/>
  <c r="AE84" i="121" l="1"/>
  <c r="AA84" i="121"/>
  <c r="AC84" i="121"/>
  <c r="AF84" i="121"/>
  <c r="AD84" i="121"/>
  <c r="BS7" i="121"/>
  <c r="AA71" i="121"/>
  <c r="AU7" i="121"/>
  <c r="BB7" i="121"/>
  <c r="BC7" i="121"/>
  <c r="AB71" i="121"/>
  <c r="BR7" i="121"/>
  <c r="BD7" i="121"/>
  <c r="AC71" i="121"/>
  <c r="AD58" i="121"/>
  <c r="AC58" i="121"/>
  <c r="AE58" i="121"/>
  <c r="AF58" i="121"/>
  <c r="AA25" i="121"/>
  <c r="BH7" i="121"/>
  <c r="AD25" i="121"/>
  <c r="AE25" i="121"/>
  <c r="AC25" i="121"/>
  <c r="AF25" i="121"/>
  <c r="BE7" i="121"/>
  <c r="AB25" i="121"/>
  <c r="BI7" i="121"/>
  <c r="BJ7" i="121"/>
  <c r="BM7" i="121"/>
  <c r="AC8" i="121"/>
  <c r="AC7" i="121" s="1"/>
  <c r="BK7" i="121"/>
  <c r="BP7" i="121"/>
  <c r="BQ7" i="121"/>
  <c r="AA8" i="121"/>
  <c r="AB8" i="121"/>
  <c r="AR7" i="121"/>
  <c r="BL7" i="121"/>
  <c r="AS7" i="121"/>
  <c r="BG7" i="121"/>
  <c r="AY7" i="121"/>
  <c r="AE7" i="121"/>
  <c r="AD7" i="121"/>
  <c r="AA7" i="121"/>
  <c r="Z71" i="121"/>
  <c r="BO7" i="121"/>
  <c r="Z25" i="121"/>
  <c r="AF8" i="121"/>
  <c r="AF7" i="121" s="1"/>
  <c r="Z58" i="121"/>
  <c r="AV7" i="121"/>
  <c r="AW7" i="121"/>
  <c r="AB84" i="121"/>
  <c r="AT7" i="121"/>
  <c r="AB7" i="121" l="1"/>
  <c r="Z8" i="121"/>
  <c r="AQ7" i="121"/>
  <c r="Z84" i="121"/>
  <c r="Z7" i="121" l="1"/>
  <c r="BO8" i="123" l="1"/>
  <c r="BO7" i="123" s="1"/>
  <c r="BG8" i="123"/>
  <c r="BG7" i="123" s="1"/>
  <c r="AQ8" i="123"/>
  <c r="BU8" i="123"/>
  <c r="BT8" i="123"/>
  <c r="BS8" i="123"/>
  <c r="BS7" i="123" s="1"/>
  <c r="BR8" i="123"/>
  <c r="BR7" i="123" s="1"/>
  <c r="BQ8" i="123"/>
  <c r="BQ7" i="123" s="1"/>
  <c r="BP8" i="123"/>
  <c r="BM8" i="123"/>
  <c r="BM7" i="123" s="1"/>
  <c r="BL8" i="123"/>
  <c r="BL7" i="123" s="1"/>
  <c r="BK8" i="123"/>
  <c r="BK7" i="123" s="1"/>
  <c r="BJ8" i="123"/>
  <c r="BJ7" i="123" s="1"/>
  <c r="BI8" i="123"/>
  <c r="BI7" i="123" s="1"/>
  <c r="BH8" i="123"/>
  <c r="BH7" i="123" s="1"/>
  <c r="BE8" i="123"/>
  <c r="AF8" i="123" s="1"/>
  <c r="AF7" i="123" s="1"/>
  <c r="BD8" i="123"/>
  <c r="BC8" i="123"/>
  <c r="BB8" i="123"/>
  <c r="BA8" i="123"/>
  <c r="BA7" i="123" s="1"/>
  <c r="AZ8" i="123"/>
  <c r="AZ7" i="123" s="1"/>
  <c r="AY8" i="123"/>
  <c r="AY7" i="123" s="1"/>
  <c r="AW8" i="123"/>
  <c r="AV8" i="123"/>
  <c r="AU8" i="123"/>
  <c r="AT8" i="123"/>
  <c r="AT7" i="123" s="1"/>
  <c r="AS8" i="123"/>
  <c r="AS7" i="123" s="1"/>
  <c r="AR8" i="123"/>
  <c r="AR7" i="123" s="1"/>
  <c r="BU7" i="123"/>
  <c r="BT7" i="123"/>
  <c r="BP7" i="123"/>
  <c r="BD7" i="123"/>
  <c r="BC7" i="123"/>
  <c r="BB7" i="123"/>
  <c r="AW7" i="123"/>
  <c r="AV7" i="123"/>
  <c r="AU7" i="123"/>
  <c r="AH2" i="123"/>
  <c r="X2" i="123"/>
  <c r="AU2" i="123" s="1"/>
  <c r="BK2" i="123" s="1"/>
  <c r="O2" i="123"/>
  <c r="AA8" i="123" l="1"/>
  <c r="AA7" i="123" s="1"/>
  <c r="AD8" i="123"/>
  <c r="AD7" i="123" s="1"/>
  <c r="BE7" i="123"/>
  <c r="AE8" i="123"/>
  <c r="AE7" i="123" s="1"/>
  <c r="AQ7" i="123"/>
  <c r="Z8" i="123"/>
  <c r="Z7" i="123" s="1"/>
  <c r="AB8" i="123"/>
  <c r="AB7" i="123" s="1"/>
  <c r="AC8" i="123"/>
  <c r="AC7" i="123" s="1"/>
  <c r="BO8" i="128" l="1"/>
  <c r="BO7" i="128" s="1"/>
  <c r="BG8" i="128"/>
  <c r="BG7" i="128" s="1"/>
  <c r="AY8" i="128"/>
  <c r="AY7" i="128" s="1"/>
  <c r="BU8" i="128"/>
  <c r="BU7" i="128" s="1"/>
  <c r="BT8" i="128"/>
  <c r="BT7" i="128" s="1"/>
  <c r="BS8" i="128"/>
  <c r="BS7" i="128" s="1"/>
  <c r="BR8" i="128"/>
  <c r="BQ8" i="128"/>
  <c r="BP8" i="128"/>
  <c r="BM8" i="128"/>
  <c r="BL8" i="128"/>
  <c r="BL7" i="128" s="1"/>
  <c r="BK8" i="128"/>
  <c r="BK7" i="128" s="1"/>
  <c r="BJ8" i="128"/>
  <c r="BJ7" i="128" s="1"/>
  <c r="BI8" i="128"/>
  <c r="BI7" i="128" s="1"/>
  <c r="BH8" i="128"/>
  <c r="BH7" i="128" s="1"/>
  <c r="BE8" i="128"/>
  <c r="BE7" i="128" s="1"/>
  <c r="BD8" i="128"/>
  <c r="BD7" i="128" s="1"/>
  <c r="BC8" i="128"/>
  <c r="BB8" i="128"/>
  <c r="BB7" i="128" s="1"/>
  <c r="BA8" i="128"/>
  <c r="BA7" i="128" s="1"/>
  <c r="AZ8" i="128"/>
  <c r="AZ7" i="128" s="1"/>
  <c r="AW8" i="128"/>
  <c r="AV8" i="128"/>
  <c r="AV7" i="128" s="1"/>
  <c r="AU8" i="128"/>
  <c r="AU7" i="128" s="1"/>
  <c r="AT8" i="128"/>
  <c r="AT7" i="128" s="1"/>
  <c r="AS8" i="128"/>
  <c r="AS7" i="128" s="1"/>
  <c r="AR8" i="128"/>
  <c r="AR7" i="128" s="1"/>
  <c r="AQ8" i="128"/>
  <c r="AQ7" i="128" s="1"/>
  <c r="BR7" i="128"/>
  <c r="BQ7" i="128"/>
  <c r="BP7" i="128"/>
  <c r="BM7" i="128"/>
  <c r="BC7" i="128"/>
  <c r="AH2" i="128"/>
  <c r="X2" i="128"/>
  <c r="AU2" i="128" s="1"/>
  <c r="BK2" i="128" s="1"/>
  <c r="O2" i="128"/>
  <c r="AF8" i="128" l="1"/>
  <c r="AF7" i="128" s="1"/>
  <c r="AD8" i="128"/>
  <c r="AD7" i="128" s="1"/>
  <c r="AW7" i="128"/>
  <c r="AE8" i="128"/>
  <c r="AE7" i="128" s="1"/>
  <c r="Z8" i="128"/>
  <c r="Z7" i="128" s="1"/>
  <c r="AA8" i="128"/>
  <c r="AA7" i="128" s="1"/>
  <c r="AB8" i="128"/>
  <c r="AB7" i="128" s="1"/>
  <c r="AC8" i="128"/>
  <c r="AC7" i="128" s="1"/>
  <c r="BO337" i="125" l="1"/>
  <c r="AY337" i="125"/>
  <c r="AQ337" i="125"/>
  <c r="Z337" i="125" s="1"/>
  <c r="BU337" i="125"/>
  <c r="BT337" i="125"/>
  <c r="BS337" i="125"/>
  <c r="BR337" i="125"/>
  <c r="BQ337" i="125"/>
  <c r="BP337" i="125"/>
  <c r="BM337" i="125"/>
  <c r="BL337" i="125"/>
  <c r="BK337" i="125"/>
  <c r="BJ337" i="125"/>
  <c r="BJ236" i="125" s="1"/>
  <c r="BI337" i="125"/>
  <c r="AB337" i="125" s="1"/>
  <c r="BH337" i="125"/>
  <c r="AA337" i="125" s="1"/>
  <c r="BG337" i="125"/>
  <c r="BE337" i="125"/>
  <c r="BD337" i="125"/>
  <c r="BC337" i="125"/>
  <c r="BB337" i="125"/>
  <c r="BA337" i="125"/>
  <c r="AZ337" i="125"/>
  <c r="AW337" i="125"/>
  <c r="AV337" i="125"/>
  <c r="AU337" i="125"/>
  <c r="AT337" i="125"/>
  <c r="AS337" i="125"/>
  <c r="AR337" i="125"/>
  <c r="BG320" i="125"/>
  <c r="BO320" i="125"/>
  <c r="AY320" i="125"/>
  <c r="AQ320" i="125"/>
  <c r="BU320" i="125"/>
  <c r="BT320" i="125"/>
  <c r="BS320" i="125"/>
  <c r="BR320" i="125"/>
  <c r="BQ320" i="125"/>
  <c r="BP320" i="125"/>
  <c r="BM320" i="125"/>
  <c r="BL320" i="125"/>
  <c r="BK320" i="125"/>
  <c r="BJ320" i="125"/>
  <c r="BI320" i="125"/>
  <c r="BH320" i="125"/>
  <c r="BE320" i="125"/>
  <c r="BD320" i="125"/>
  <c r="BC320" i="125"/>
  <c r="BB320" i="125"/>
  <c r="BA320" i="125"/>
  <c r="AZ320" i="125"/>
  <c r="AW320" i="125"/>
  <c r="AV320" i="125"/>
  <c r="AE320" i="125" s="1"/>
  <c r="AU320" i="125"/>
  <c r="AD320" i="125" s="1"/>
  <c r="AT320" i="125"/>
  <c r="AC320" i="125" s="1"/>
  <c r="AS320" i="125"/>
  <c r="AR320" i="125"/>
  <c r="BG291" i="125"/>
  <c r="BU291" i="125"/>
  <c r="BT291" i="125"/>
  <c r="BS291" i="125"/>
  <c r="BR291" i="125"/>
  <c r="BQ291" i="125"/>
  <c r="BP291" i="125"/>
  <c r="BO291" i="125"/>
  <c r="BM291" i="125"/>
  <c r="BL291" i="125"/>
  <c r="BK291" i="125"/>
  <c r="BJ291" i="125"/>
  <c r="BI291" i="125"/>
  <c r="BH291" i="125"/>
  <c r="BE291" i="125"/>
  <c r="BD291" i="125"/>
  <c r="BC291" i="125"/>
  <c r="BB291" i="125"/>
  <c r="BA291" i="125"/>
  <c r="AZ291" i="125"/>
  <c r="AW291" i="125"/>
  <c r="AF291" i="125" s="1"/>
  <c r="AV291" i="125"/>
  <c r="AE291" i="125" s="1"/>
  <c r="AU291" i="125"/>
  <c r="AD291" i="125" s="1"/>
  <c r="AT291" i="125"/>
  <c r="AC291" i="125" s="1"/>
  <c r="AS291" i="125"/>
  <c r="AR291" i="125"/>
  <c r="AQ291" i="125"/>
  <c r="AQ270" i="125"/>
  <c r="AY270" i="125"/>
  <c r="BU270" i="125"/>
  <c r="BT270" i="125"/>
  <c r="BS270" i="125"/>
  <c r="BR270" i="125"/>
  <c r="BQ270" i="125"/>
  <c r="BP270" i="125"/>
  <c r="BO270" i="125"/>
  <c r="BM270" i="125"/>
  <c r="BL270" i="125"/>
  <c r="BK270" i="125"/>
  <c r="BJ270" i="125"/>
  <c r="BI270" i="125"/>
  <c r="BH270" i="125"/>
  <c r="BG270" i="125"/>
  <c r="BE270" i="125"/>
  <c r="BD270" i="125"/>
  <c r="BC270" i="125"/>
  <c r="BB270" i="125"/>
  <c r="BA270" i="125"/>
  <c r="AZ270" i="125"/>
  <c r="AW270" i="125"/>
  <c r="AV270" i="125"/>
  <c r="AU270" i="125"/>
  <c r="AD270" i="125" s="1"/>
  <c r="AT270" i="125"/>
  <c r="AC270" i="125" s="1"/>
  <c r="AS270" i="125"/>
  <c r="AB270" i="125" s="1"/>
  <c r="AR270" i="125"/>
  <c r="BO237" i="125"/>
  <c r="AY237" i="125"/>
  <c r="BU237" i="125"/>
  <c r="BT237" i="125"/>
  <c r="BS237" i="125"/>
  <c r="BR237" i="125"/>
  <c r="BQ237" i="125"/>
  <c r="BP237" i="125"/>
  <c r="BM237" i="125"/>
  <c r="AF237" i="125" s="1"/>
  <c r="BL237" i="125"/>
  <c r="BK237" i="125"/>
  <c r="BJ237" i="125"/>
  <c r="BI237" i="125"/>
  <c r="BH237" i="125"/>
  <c r="BG237" i="125"/>
  <c r="BE237" i="125"/>
  <c r="BD237" i="125"/>
  <c r="BC237" i="125"/>
  <c r="BB237" i="125"/>
  <c r="BA237" i="125"/>
  <c r="AZ237" i="125"/>
  <c r="AW237" i="125"/>
  <c r="AV237" i="125"/>
  <c r="AE237" i="125" s="1"/>
  <c r="AU237" i="125"/>
  <c r="AD237" i="125" s="1"/>
  <c r="AT237" i="125"/>
  <c r="AC237" i="125" s="1"/>
  <c r="AS237" i="125"/>
  <c r="AB237" i="125" s="1"/>
  <c r="AR237" i="125"/>
  <c r="AR236" i="125"/>
  <c r="BO186" i="125"/>
  <c r="BG186" i="125"/>
  <c r="AY186" i="125"/>
  <c r="AQ186" i="125"/>
  <c r="Z186" i="125" s="1"/>
  <c r="BU186" i="125"/>
  <c r="BT186" i="125"/>
  <c r="BS186" i="125"/>
  <c r="BR186" i="125"/>
  <c r="BQ186" i="125"/>
  <c r="BP186" i="125"/>
  <c r="BM186" i="125"/>
  <c r="BL186" i="125"/>
  <c r="BK186" i="125"/>
  <c r="BJ186" i="125"/>
  <c r="BI186" i="125"/>
  <c r="BH186" i="125"/>
  <c r="BE186" i="125"/>
  <c r="BD186" i="125"/>
  <c r="BC186" i="125"/>
  <c r="BB186" i="125"/>
  <c r="BA186" i="125"/>
  <c r="AZ186" i="125"/>
  <c r="AA186" i="125" s="1"/>
  <c r="AW186" i="125"/>
  <c r="AF186" i="125" s="1"/>
  <c r="AV186" i="125"/>
  <c r="AU186" i="125"/>
  <c r="AT186" i="125"/>
  <c r="AS186" i="125"/>
  <c r="AR186" i="125"/>
  <c r="BO153" i="125"/>
  <c r="BG153" i="125"/>
  <c r="AQ153" i="125"/>
  <c r="AY153" i="125"/>
  <c r="BU153" i="125"/>
  <c r="BT153" i="125"/>
  <c r="BS153" i="125"/>
  <c r="BR153" i="125"/>
  <c r="BQ153" i="125"/>
  <c r="BP153" i="125"/>
  <c r="BM153" i="125"/>
  <c r="BL153" i="125"/>
  <c r="BK153" i="125"/>
  <c r="BJ153" i="125"/>
  <c r="BI153" i="125"/>
  <c r="BH153" i="125"/>
  <c r="BE153" i="125"/>
  <c r="BD153" i="125"/>
  <c r="BC153" i="125"/>
  <c r="AD153" i="125" s="1"/>
  <c r="BB153" i="125"/>
  <c r="BA153" i="125"/>
  <c r="AZ153" i="125"/>
  <c r="AW153" i="125"/>
  <c r="AV153" i="125"/>
  <c r="AU153" i="125"/>
  <c r="AT153" i="125"/>
  <c r="AS153" i="125"/>
  <c r="AR153" i="125"/>
  <c r="BO116" i="125"/>
  <c r="BG116" i="125"/>
  <c r="BU116" i="125"/>
  <c r="BT116" i="125"/>
  <c r="BS116" i="125"/>
  <c r="BR116" i="125"/>
  <c r="BQ116" i="125"/>
  <c r="BP116" i="125"/>
  <c r="BM116" i="125"/>
  <c r="BL116" i="125"/>
  <c r="AE116" i="125" s="1"/>
  <c r="BK116" i="125"/>
  <c r="BJ116" i="125"/>
  <c r="BI116" i="125"/>
  <c r="BH116" i="125"/>
  <c r="BE116" i="125"/>
  <c r="BD116" i="125"/>
  <c r="BC116" i="125"/>
  <c r="BB116" i="125"/>
  <c r="BA116" i="125"/>
  <c r="AZ116" i="125"/>
  <c r="AY116" i="125"/>
  <c r="AW116" i="125"/>
  <c r="AV116" i="125"/>
  <c r="AU116" i="125"/>
  <c r="AD116" i="125" s="1"/>
  <c r="AT116" i="125"/>
  <c r="AC116" i="125" s="1"/>
  <c r="AS116" i="125"/>
  <c r="AB116" i="125" s="1"/>
  <c r="AR116" i="125"/>
  <c r="AA116" i="125" s="1"/>
  <c r="BO95" i="125"/>
  <c r="BG95" i="125"/>
  <c r="AY95" i="125"/>
  <c r="BU95" i="125"/>
  <c r="BT95" i="125"/>
  <c r="BS95" i="125"/>
  <c r="BR95" i="125"/>
  <c r="BQ95" i="125"/>
  <c r="BP95" i="125"/>
  <c r="BM95" i="125"/>
  <c r="BL95" i="125"/>
  <c r="BK95" i="125"/>
  <c r="BJ95" i="125"/>
  <c r="BI95" i="125"/>
  <c r="AB95" i="125" s="1"/>
  <c r="BH95" i="125"/>
  <c r="BE95" i="125"/>
  <c r="BD95" i="125"/>
  <c r="BC95" i="125"/>
  <c r="AD95" i="125" s="1"/>
  <c r="BB95" i="125"/>
  <c r="BA95" i="125"/>
  <c r="AZ95" i="125"/>
  <c r="AW95" i="125"/>
  <c r="AV95" i="125"/>
  <c r="AU95" i="125"/>
  <c r="AT95" i="125"/>
  <c r="AS95" i="125"/>
  <c r="AR95" i="125"/>
  <c r="AQ95" i="125"/>
  <c r="BO62" i="125"/>
  <c r="BG62" i="125"/>
  <c r="AY62" i="125"/>
  <c r="BU62" i="125"/>
  <c r="BT62" i="125"/>
  <c r="BS62" i="125"/>
  <c r="BR62" i="125"/>
  <c r="BQ62" i="125"/>
  <c r="BP62" i="125"/>
  <c r="BM62" i="125"/>
  <c r="BL62" i="125"/>
  <c r="BK62" i="125"/>
  <c r="BJ62" i="125"/>
  <c r="BI62" i="125"/>
  <c r="BH62" i="125"/>
  <c r="BE62" i="125"/>
  <c r="BD62" i="125"/>
  <c r="BC62" i="125"/>
  <c r="BB62" i="125"/>
  <c r="BA62" i="125"/>
  <c r="AZ62" i="125"/>
  <c r="AW62" i="125"/>
  <c r="AV62" i="125"/>
  <c r="AU62" i="125"/>
  <c r="AT62" i="125"/>
  <c r="AS62" i="125"/>
  <c r="AR62" i="125"/>
  <c r="AQ62" i="125"/>
  <c r="BO33" i="125"/>
  <c r="BG33" i="125"/>
  <c r="AY33" i="125"/>
  <c r="AQ33" i="125"/>
  <c r="BU33" i="125"/>
  <c r="BT33" i="125"/>
  <c r="BS33" i="125"/>
  <c r="BR33" i="125"/>
  <c r="BQ33" i="125"/>
  <c r="BP33" i="125"/>
  <c r="BM33" i="125"/>
  <c r="BL33" i="125"/>
  <c r="BK33" i="125"/>
  <c r="BJ33" i="125"/>
  <c r="BI33" i="125"/>
  <c r="BH33" i="125"/>
  <c r="BE33" i="125"/>
  <c r="BD33" i="125"/>
  <c r="BC33" i="125"/>
  <c r="BB33" i="125"/>
  <c r="AC33" i="125" s="1"/>
  <c r="BA33" i="125"/>
  <c r="AZ33" i="125"/>
  <c r="AA33" i="125" s="1"/>
  <c r="AW33" i="125"/>
  <c r="AF33" i="125" s="1"/>
  <c r="AV33" i="125"/>
  <c r="AU33" i="125"/>
  <c r="AT33" i="125"/>
  <c r="AS33" i="125"/>
  <c r="AR33" i="125"/>
  <c r="BG8" i="125"/>
  <c r="AY8" i="125"/>
  <c r="AQ8" i="125"/>
  <c r="BU8" i="125"/>
  <c r="BT8" i="125"/>
  <c r="BS8" i="125"/>
  <c r="BR8" i="125"/>
  <c r="BQ8" i="125"/>
  <c r="BP8" i="125"/>
  <c r="BM8" i="125"/>
  <c r="BL8" i="125"/>
  <c r="BK8" i="125"/>
  <c r="BJ8" i="125"/>
  <c r="BI8" i="125"/>
  <c r="BH8" i="125"/>
  <c r="BE8" i="125"/>
  <c r="BD8" i="125"/>
  <c r="BC8" i="125"/>
  <c r="BB8" i="125"/>
  <c r="BA8" i="125"/>
  <c r="AZ8" i="125"/>
  <c r="AW8" i="125"/>
  <c r="AF8" i="125" s="1"/>
  <c r="AV8" i="125"/>
  <c r="AU8" i="125"/>
  <c r="AD8" i="125" s="1"/>
  <c r="AT8" i="125"/>
  <c r="AC8" i="125" s="1"/>
  <c r="AS8" i="125"/>
  <c r="AB8" i="125" s="1"/>
  <c r="AR8" i="125"/>
  <c r="AH2" i="125"/>
  <c r="X2" i="125"/>
  <c r="AU2" i="125" s="1"/>
  <c r="BK2" i="125" s="1"/>
  <c r="O2" i="125"/>
  <c r="BI236" i="125" l="1"/>
  <c r="BK236" i="125"/>
  <c r="AD337" i="125"/>
  <c r="AF337" i="125"/>
  <c r="BH236" i="125"/>
  <c r="AE337" i="125"/>
  <c r="AC337" i="125"/>
  <c r="AC236" i="125" s="1"/>
  <c r="AB320" i="125"/>
  <c r="AF320" i="125"/>
  <c r="BQ236" i="125"/>
  <c r="AA320" i="125"/>
  <c r="AB291" i="125"/>
  <c r="AB236" i="125" s="1"/>
  <c r="BE236" i="125"/>
  <c r="AA291" i="125"/>
  <c r="AE270" i="125"/>
  <c r="AE236" i="125" s="1"/>
  <c r="BR236" i="125"/>
  <c r="AF270" i="125"/>
  <c r="AZ236" i="125"/>
  <c r="BB236" i="125"/>
  <c r="BD236" i="125"/>
  <c r="BO236" i="125"/>
  <c r="BT236" i="125"/>
  <c r="AD236" i="125"/>
  <c r="BS236" i="125"/>
  <c r="BA236" i="125"/>
  <c r="Z270" i="125"/>
  <c r="BU236" i="125"/>
  <c r="BC236" i="125"/>
  <c r="BG236" i="125"/>
  <c r="AA270" i="125"/>
  <c r="AU236" i="125"/>
  <c r="BL236" i="125"/>
  <c r="BM236" i="125"/>
  <c r="AA237" i="125"/>
  <c r="BP236" i="125"/>
  <c r="AB186" i="125"/>
  <c r="AC186" i="125"/>
  <c r="AD186" i="125"/>
  <c r="AE186" i="125"/>
  <c r="AB153" i="125"/>
  <c r="AC153" i="125"/>
  <c r="AE153" i="125"/>
  <c r="AA153" i="125"/>
  <c r="AF153" i="125"/>
  <c r="BB7" i="125"/>
  <c r="AF116" i="125"/>
  <c r="Z95" i="125"/>
  <c r="AC95" i="125"/>
  <c r="AA95" i="125"/>
  <c r="AE95" i="125"/>
  <c r="AF95" i="125"/>
  <c r="BC7" i="125"/>
  <c r="AE62" i="125"/>
  <c r="BD7" i="125"/>
  <c r="AA62" i="125"/>
  <c r="AB62" i="125"/>
  <c r="BE7" i="125"/>
  <c r="AF62" i="125"/>
  <c r="AC62" i="125"/>
  <c r="AD62" i="125"/>
  <c r="BS7" i="125"/>
  <c r="BT7" i="125"/>
  <c r="BI7" i="125"/>
  <c r="BA7" i="125"/>
  <c r="BU7" i="125"/>
  <c r="BH7" i="125"/>
  <c r="BJ7" i="125"/>
  <c r="AD33" i="125"/>
  <c r="AB33" i="125"/>
  <c r="AR7" i="125"/>
  <c r="BL7" i="125"/>
  <c r="AE33" i="125"/>
  <c r="BP7" i="125"/>
  <c r="BR7" i="125"/>
  <c r="AE8" i="125"/>
  <c r="AV7" i="125"/>
  <c r="BM7" i="125"/>
  <c r="AU7" i="125"/>
  <c r="AZ7" i="125"/>
  <c r="BQ7" i="125"/>
  <c r="Z62" i="125"/>
  <c r="Z320" i="125"/>
  <c r="Z153" i="125"/>
  <c r="Z33" i="125"/>
  <c r="Z291" i="125"/>
  <c r="BG7" i="125"/>
  <c r="AY7" i="125"/>
  <c r="BK7" i="125"/>
  <c r="AT7" i="125"/>
  <c r="AS236" i="125"/>
  <c r="AT236" i="125"/>
  <c r="AQ237" i="125"/>
  <c r="AY291" i="125"/>
  <c r="AY236" i="125" s="1"/>
  <c r="AQ116" i="125"/>
  <c r="Z116" i="125" s="1"/>
  <c r="AW7" i="125"/>
  <c r="AV236" i="125"/>
  <c r="AW236" i="125"/>
  <c r="BO8" i="125"/>
  <c r="BO7" i="125" s="1"/>
  <c r="AS7" i="125"/>
  <c r="AA8" i="125"/>
  <c r="AF236" i="125" l="1"/>
  <c r="AA236" i="125"/>
  <c r="AF7" i="125"/>
  <c r="AC7" i="125"/>
  <c r="AA7" i="125"/>
  <c r="AE7" i="125"/>
  <c r="AB7" i="125"/>
  <c r="AD7" i="125"/>
  <c r="Z8" i="125"/>
  <c r="Z7" i="125"/>
  <c r="AQ7" i="125"/>
  <c r="AQ236" i="125"/>
  <c r="Z237" i="125"/>
  <c r="Z236" i="125" s="1"/>
  <c r="AY8" i="133" l="1"/>
  <c r="AY7" i="133" s="1"/>
  <c r="AQ8" i="133"/>
  <c r="BO8" i="133"/>
  <c r="BO7" i="133" s="1"/>
  <c r="BG8" i="133"/>
  <c r="BG7" i="133" s="1"/>
  <c r="BU8" i="133"/>
  <c r="BT8" i="133"/>
  <c r="BS8" i="133"/>
  <c r="BS7" i="133" s="1"/>
  <c r="BR8" i="133"/>
  <c r="BR7" i="133" s="1"/>
  <c r="BQ8" i="133"/>
  <c r="BQ7" i="133" s="1"/>
  <c r="BP8" i="133"/>
  <c r="BP7" i="133" s="1"/>
  <c r="BM8" i="133"/>
  <c r="BL8" i="133"/>
  <c r="BL7" i="133" s="1"/>
  <c r="BK8" i="133"/>
  <c r="BK7" i="133" s="1"/>
  <c r="BJ8" i="133"/>
  <c r="BJ7" i="133" s="1"/>
  <c r="BI8" i="133"/>
  <c r="BI7" i="133" s="1"/>
  <c r="BH8" i="133"/>
  <c r="BH7" i="133" s="1"/>
  <c r="BE8" i="133"/>
  <c r="BD8" i="133"/>
  <c r="BC8" i="133"/>
  <c r="BB8" i="133"/>
  <c r="BA8" i="133"/>
  <c r="BA7" i="133" s="1"/>
  <c r="AZ8" i="133"/>
  <c r="AW8" i="133"/>
  <c r="AW7" i="133" s="1"/>
  <c r="AV8" i="133"/>
  <c r="AU8" i="133"/>
  <c r="AT8" i="133"/>
  <c r="AS8" i="133"/>
  <c r="AR8" i="133"/>
  <c r="AR7" i="133" s="1"/>
  <c r="AE8" i="133"/>
  <c r="AE7" i="133" s="1"/>
  <c r="BU7" i="133"/>
  <c r="BT7" i="133"/>
  <c r="BM7" i="133"/>
  <c r="BE7" i="133"/>
  <c r="BD7" i="133"/>
  <c r="BC7" i="133"/>
  <c r="BB7" i="133"/>
  <c r="AV7" i="133"/>
  <c r="AU7" i="133"/>
  <c r="AT7" i="133"/>
  <c r="AS7" i="133"/>
  <c r="AH2" i="133"/>
  <c r="X2" i="133"/>
  <c r="AU2" i="133" s="1"/>
  <c r="BK2" i="133" s="1"/>
  <c r="O2" i="133"/>
  <c r="AA8" i="133" l="1"/>
  <c r="AA7" i="133" s="1"/>
  <c r="AB8" i="133"/>
  <c r="AB7" i="133" s="1"/>
  <c r="Z8" i="133"/>
  <c r="AQ7" i="133"/>
  <c r="AC8" i="133"/>
  <c r="AC7" i="133" s="1"/>
  <c r="AD8" i="133"/>
  <c r="AD7" i="133" s="1"/>
  <c r="AF8" i="133"/>
  <c r="AF7" i="133" s="1"/>
  <c r="AZ7" i="133"/>
  <c r="Y8" i="133" l="1"/>
  <c r="Z7" i="133"/>
  <c r="Y7" i="133" s="1"/>
  <c r="BM57" i="118" l="1"/>
  <c r="BM7" i="118" s="1"/>
  <c r="BE57" i="118"/>
  <c r="AW57" i="118"/>
  <c r="BU57" i="118"/>
  <c r="BT57" i="118"/>
  <c r="BS57" i="118"/>
  <c r="BR57" i="118"/>
  <c r="BQ57" i="118"/>
  <c r="BP57" i="118"/>
  <c r="BO57" i="118"/>
  <c r="BL57" i="118"/>
  <c r="BK57" i="118"/>
  <c r="BJ57" i="118"/>
  <c r="BI57" i="118"/>
  <c r="BH57" i="118"/>
  <c r="AA57" i="118" s="1"/>
  <c r="BG57" i="118"/>
  <c r="BG7" i="118" s="1"/>
  <c r="BD57" i="118"/>
  <c r="BC57" i="118"/>
  <c r="BB57" i="118"/>
  <c r="BA57" i="118"/>
  <c r="AZ57" i="118"/>
  <c r="AY57" i="118"/>
  <c r="AV57" i="118"/>
  <c r="AU57" i="118"/>
  <c r="AT57" i="118"/>
  <c r="AS57" i="118"/>
  <c r="AR57" i="118"/>
  <c r="AQ57" i="118"/>
  <c r="AY8" i="118"/>
  <c r="AY7" i="118" s="1"/>
  <c r="BU8" i="118"/>
  <c r="BU7" i="118" s="1"/>
  <c r="BT8" i="118"/>
  <c r="BT7" i="118" s="1"/>
  <c r="BS8" i="118"/>
  <c r="BR8" i="118"/>
  <c r="BQ8" i="118"/>
  <c r="BP8" i="118"/>
  <c r="BO8" i="118"/>
  <c r="BM8" i="118"/>
  <c r="BL8" i="118"/>
  <c r="BK8" i="118"/>
  <c r="BJ8" i="118"/>
  <c r="BI8" i="118"/>
  <c r="BH8" i="118"/>
  <c r="BG8" i="118"/>
  <c r="BE8" i="118"/>
  <c r="BD8" i="118"/>
  <c r="BD7" i="118" s="1"/>
  <c r="BC8" i="118"/>
  <c r="BC7" i="118" s="1"/>
  <c r="BB8" i="118"/>
  <c r="BB7" i="118" s="1"/>
  <c r="BA8" i="118"/>
  <c r="AZ8" i="118"/>
  <c r="AW8" i="118"/>
  <c r="AV8" i="118"/>
  <c r="AU8" i="118"/>
  <c r="AT8" i="118"/>
  <c r="AS8" i="118"/>
  <c r="AR8" i="118"/>
  <c r="AQ8" i="118"/>
  <c r="BS7" i="118"/>
  <c r="BR7" i="118"/>
  <c r="BQ7" i="118"/>
  <c r="BL7" i="118"/>
  <c r="BA7" i="118"/>
  <c r="AU2" i="118"/>
  <c r="BK2" i="118" s="1"/>
  <c r="AH2" i="118"/>
  <c r="X2" i="118"/>
  <c r="O2" i="118"/>
  <c r="BI7" i="118" l="1"/>
  <c r="AQ7" i="118"/>
  <c r="BJ7" i="118"/>
  <c r="BK7" i="118"/>
  <c r="AS7" i="118"/>
  <c r="BP7" i="118"/>
  <c r="BH7" i="118"/>
  <c r="AR7" i="118"/>
  <c r="AE57" i="118"/>
  <c r="AC57" i="118"/>
  <c r="AB57" i="118"/>
  <c r="AD57" i="118"/>
  <c r="Z57" i="118"/>
  <c r="BO7" i="118"/>
  <c r="AZ7" i="118"/>
  <c r="AE8" i="118"/>
  <c r="AE7" i="118" s="1"/>
  <c r="AD8" i="118"/>
  <c r="AF8" i="118"/>
  <c r="BE7" i="118"/>
  <c r="AC8" i="118"/>
  <c r="AT7" i="118"/>
  <c r="AF57" i="118"/>
  <c r="AF7" i="118"/>
  <c r="AV7" i="118"/>
  <c r="AW7" i="118"/>
  <c r="AU7" i="118"/>
  <c r="Z8" i="118"/>
  <c r="AA8" i="118"/>
  <c r="AA7" i="118" s="1"/>
  <c r="AB8" i="118"/>
  <c r="AB7" i="118" s="1"/>
  <c r="Z7" i="118" l="1"/>
  <c r="AC7" i="118"/>
  <c r="AD7" i="118"/>
  <c r="AY59" i="132"/>
  <c r="BG59" i="132"/>
  <c r="BU59" i="132"/>
  <c r="BU7" i="132" s="1"/>
  <c r="BT59" i="132"/>
  <c r="BT7" i="132" s="1"/>
  <c r="BS59" i="132"/>
  <c r="BS7" i="132" s="1"/>
  <c r="BR59" i="132"/>
  <c r="BR7" i="132" s="1"/>
  <c r="BQ59" i="132"/>
  <c r="BP59" i="132"/>
  <c r="BM59" i="132"/>
  <c r="BL59" i="132"/>
  <c r="BK59" i="132"/>
  <c r="BJ59" i="132"/>
  <c r="BI59" i="132"/>
  <c r="BH59" i="132"/>
  <c r="BE59" i="132"/>
  <c r="BD59" i="132"/>
  <c r="BC59" i="132"/>
  <c r="BB59" i="132"/>
  <c r="BA59" i="132"/>
  <c r="AZ59" i="132"/>
  <c r="AW59" i="132"/>
  <c r="AV59" i="132"/>
  <c r="AU59" i="132"/>
  <c r="AT59" i="132"/>
  <c r="AS59" i="132"/>
  <c r="AR59" i="132"/>
  <c r="AQ59" i="132"/>
  <c r="BG38" i="132"/>
  <c r="AY38" i="132"/>
  <c r="AQ38" i="132"/>
  <c r="BU38" i="132"/>
  <c r="BT38" i="132"/>
  <c r="BS38" i="132"/>
  <c r="BR38" i="132"/>
  <c r="BQ38" i="132"/>
  <c r="BP38" i="132"/>
  <c r="BM38" i="132"/>
  <c r="BL38" i="132"/>
  <c r="BK38" i="132"/>
  <c r="BJ38" i="132"/>
  <c r="BI38" i="132"/>
  <c r="BH38" i="132"/>
  <c r="BE38" i="132"/>
  <c r="BD38" i="132"/>
  <c r="BC38" i="132"/>
  <c r="BB38" i="132"/>
  <c r="BA38" i="132"/>
  <c r="AZ38" i="132"/>
  <c r="AW38" i="132"/>
  <c r="AV38" i="132"/>
  <c r="AU38" i="132"/>
  <c r="AT38" i="132"/>
  <c r="AS38" i="132"/>
  <c r="AR38" i="132"/>
  <c r="BG21" i="132"/>
  <c r="AY21" i="132"/>
  <c r="AQ21" i="132"/>
  <c r="BU21" i="132"/>
  <c r="BT21" i="132"/>
  <c r="BS21" i="132"/>
  <c r="BR21" i="132"/>
  <c r="BQ21" i="132"/>
  <c r="BP21" i="132"/>
  <c r="BO21" i="132"/>
  <c r="BM21" i="132"/>
  <c r="BL21" i="132"/>
  <c r="BK21" i="132"/>
  <c r="BJ21" i="132"/>
  <c r="BI21" i="132"/>
  <c r="BH21" i="132"/>
  <c r="BE21" i="132"/>
  <c r="BD21" i="132"/>
  <c r="BD7" i="132" s="1"/>
  <c r="BC21" i="132"/>
  <c r="BB21" i="132"/>
  <c r="BA21" i="132"/>
  <c r="AZ21" i="132"/>
  <c r="AW21" i="132"/>
  <c r="AV21" i="132"/>
  <c r="AU21" i="132"/>
  <c r="AT21" i="132"/>
  <c r="AS21" i="132"/>
  <c r="AR21" i="132"/>
  <c r="AY8" i="132"/>
  <c r="AQ8" i="132"/>
  <c r="BU8" i="132"/>
  <c r="BT8" i="132"/>
  <c r="BS8" i="132"/>
  <c r="BR8" i="132"/>
  <c r="BQ8" i="132"/>
  <c r="BP8" i="132"/>
  <c r="BO8" i="132"/>
  <c r="BM8" i="132"/>
  <c r="BL8" i="132"/>
  <c r="BK8" i="132"/>
  <c r="BJ8" i="132"/>
  <c r="BI8" i="132"/>
  <c r="BH8" i="132"/>
  <c r="BG8" i="132"/>
  <c r="BE8" i="132"/>
  <c r="BD8" i="132"/>
  <c r="BC8" i="132"/>
  <c r="BB8" i="132"/>
  <c r="BA8" i="132"/>
  <c r="AZ8" i="132"/>
  <c r="AW8" i="132"/>
  <c r="AV8" i="132"/>
  <c r="AU8" i="132"/>
  <c r="AT8" i="132"/>
  <c r="AS8" i="132"/>
  <c r="AR8" i="132"/>
  <c r="BC7" i="132"/>
  <c r="BB7" i="132"/>
  <c r="BA7" i="132"/>
  <c r="AZ7" i="132"/>
  <c r="BK2" i="132"/>
  <c r="AU2" i="132"/>
  <c r="AH2" i="132"/>
  <c r="X2" i="132"/>
  <c r="O2" i="132"/>
  <c r="AB59" i="132" l="1"/>
  <c r="AE59" i="132"/>
  <c r="AF59" i="132"/>
  <c r="BP7" i="132"/>
  <c r="AA59" i="132"/>
  <c r="AC59" i="132"/>
  <c r="AD59" i="132"/>
  <c r="BK7" i="132"/>
  <c r="AS7" i="132"/>
  <c r="AA38" i="132"/>
  <c r="AB38" i="132"/>
  <c r="AC38" i="132"/>
  <c r="AD38" i="132"/>
  <c r="AE38" i="132"/>
  <c r="AF38" i="132"/>
  <c r="AY7" i="132"/>
  <c r="BH7" i="132"/>
  <c r="BI7" i="132"/>
  <c r="AD21" i="132"/>
  <c r="AE21" i="132"/>
  <c r="BL7" i="132"/>
  <c r="AA21" i="132"/>
  <c r="AC21" i="132"/>
  <c r="BJ7" i="132"/>
  <c r="AR7" i="132"/>
  <c r="AF21" i="132"/>
  <c r="AT7" i="132"/>
  <c r="BM7" i="132"/>
  <c r="AU7" i="132"/>
  <c r="AV7" i="132"/>
  <c r="AW7" i="132"/>
  <c r="BQ7" i="132"/>
  <c r="Z21" i="132"/>
  <c r="AF8" i="132"/>
  <c r="AA8" i="132"/>
  <c r="BE7" i="132"/>
  <c r="AB8" i="132"/>
  <c r="AQ7" i="132"/>
  <c r="Z8" i="132"/>
  <c r="BG7" i="132"/>
  <c r="BO59" i="132"/>
  <c r="Z59" i="132" s="1"/>
  <c r="BO38" i="132"/>
  <c r="Z38" i="132" s="1"/>
  <c r="AC8" i="132"/>
  <c r="AC7" i="132" s="1"/>
  <c r="AB21" i="132"/>
  <c r="AB7" i="132" s="1"/>
  <c r="AD8" i="132"/>
  <c r="AD7" i="132" s="1"/>
  <c r="AE8" i="132"/>
  <c r="AA7" i="132" l="1"/>
  <c r="AF7" i="132"/>
  <c r="AE7" i="132"/>
  <c r="BO7" i="132"/>
  <c r="Z7" i="132"/>
  <c r="BO119" i="102" l="1"/>
  <c r="BO93" i="102"/>
  <c r="BO80" i="102"/>
  <c r="BO45" i="102"/>
  <c r="BO40" i="102"/>
  <c r="BO31" i="102"/>
  <c r="BO22" i="102"/>
  <c r="BO17" i="102"/>
  <c r="BO8" i="102"/>
  <c r="BG119" i="102"/>
  <c r="BG93" i="102"/>
  <c r="BG45" i="102"/>
  <c r="BG40" i="102"/>
  <c r="BG31" i="102"/>
  <c r="BG22" i="102"/>
  <c r="BG17" i="102"/>
  <c r="BG8" i="102"/>
  <c r="AY119" i="102"/>
  <c r="AY93" i="102"/>
  <c r="AY80" i="102"/>
  <c r="AY45" i="102"/>
  <c r="AY40" i="102"/>
  <c r="AY31" i="102"/>
  <c r="AY22" i="102"/>
  <c r="AY17" i="102"/>
  <c r="AY8" i="102"/>
  <c r="AY106" i="102" l="1"/>
  <c r="BO106" i="102"/>
  <c r="BG106" i="102"/>
  <c r="BG80" i="102"/>
  <c r="BO130" i="102"/>
  <c r="BG130" i="102"/>
  <c r="AY130" i="102"/>
  <c r="AW130" i="102" l="1"/>
  <c r="AV130" i="102"/>
  <c r="AU130" i="102"/>
  <c r="AT130" i="102"/>
  <c r="AS130" i="102"/>
  <c r="AR130" i="102"/>
  <c r="AW119" i="102"/>
  <c r="AV119" i="102"/>
  <c r="AU119" i="102"/>
  <c r="AT119" i="102"/>
  <c r="AS119" i="102"/>
  <c r="AR119" i="102"/>
  <c r="AW106" i="102"/>
  <c r="AV106" i="102"/>
  <c r="AU106" i="102"/>
  <c r="AT106" i="102"/>
  <c r="AS106" i="102"/>
  <c r="AR106" i="102"/>
  <c r="AW93" i="102"/>
  <c r="AV93" i="102"/>
  <c r="AU93" i="102"/>
  <c r="AT93" i="102"/>
  <c r="AS93" i="102"/>
  <c r="AR93" i="102"/>
  <c r="AW80" i="102"/>
  <c r="AV80" i="102"/>
  <c r="AU80" i="102"/>
  <c r="AT80" i="102"/>
  <c r="AS80" i="102"/>
  <c r="AR80" i="102"/>
  <c r="AW45" i="102"/>
  <c r="AV45" i="102"/>
  <c r="AU45" i="102"/>
  <c r="AT45" i="102"/>
  <c r="AS45" i="102"/>
  <c r="AR45" i="102"/>
  <c r="AW40" i="102"/>
  <c r="AV40" i="102"/>
  <c r="AU40" i="102"/>
  <c r="AT40" i="102"/>
  <c r="AS40" i="102"/>
  <c r="AR40" i="102"/>
  <c r="AW31" i="102"/>
  <c r="AV31" i="102"/>
  <c r="AU31" i="102"/>
  <c r="AT31" i="102"/>
  <c r="AS31" i="102"/>
  <c r="AR31" i="102"/>
  <c r="AW22" i="102"/>
  <c r="AV22" i="102"/>
  <c r="AU22" i="102"/>
  <c r="AT22" i="102"/>
  <c r="AS22" i="102"/>
  <c r="AR22" i="102"/>
  <c r="AW17" i="102"/>
  <c r="AV17" i="102"/>
  <c r="AU17" i="102"/>
  <c r="AT17" i="102"/>
  <c r="AS17" i="102"/>
  <c r="AR17" i="102"/>
  <c r="AW8" i="102"/>
  <c r="AV8" i="102"/>
  <c r="AU8" i="102"/>
  <c r="AT8" i="102"/>
  <c r="AS8" i="102"/>
  <c r="AR8" i="102"/>
  <c r="BU130" i="102" l="1"/>
  <c r="BT130" i="102"/>
  <c r="BS130" i="102"/>
  <c r="BR130" i="102"/>
  <c r="BQ130" i="102"/>
  <c r="BP130" i="102"/>
  <c r="BU119" i="102"/>
  <c r="BT119" i="102"/>
  <c r="BS119" i="102"/>
  <c r="BR119" i="102"/>
  <c r="BQ119" i="102"/>
  <c r="BP119" i="102"/>
  <c r="BU106" i="102"/>
  <c r="BT106" i="102"/>
  <c r="BS106" i="102"/>
  <c r="BR106" i="102"/>
  <c r="BQ106" i="102"/>
  <c r="BP106" i="102"/>
  <c r="BU93" i="102"/>
  <c r="BT93" i="102"/>
  <c r="BS93" i="102"/>
  <c r="BR93" i="102"/>
  <c r="BQ93" i="102"/>
  <c r="BP93" i="102"/>
  <c r="BU80" i="102"/>
  <c r="BT80" i="102"/>
  <c r="BS80" i="102"/>
  <c r="BR80" i="102"/>
  <c r="BQ80" i="102"/>
  <c r="BP80" i="102"/>
  <c r="BU45" i="102"/>
  <c r="BT45" i="102"/>
  <c r="BS45" i="102"/>
  <c r="BR45" i="102"/>
  <c r="BQ45" i="102"/>
  <c r="BP45" i="102"/>
  <c r="BU40" i="102"/>
  <c r="BT40" i="102"/>
  <c r="BS40" i="102"/>
  <c r="BR40" i="102"/>
  <c r="BQ40" i="102"/>
  <c r="BP40" i="102"/>
  <c r="BU31" i="102"/>
  <c r="BT31" i="102"/>
  <c r="BS31" i="102"/>
  <c r="BR31" i="102"/>
  <c r="BQ31" i="102"/>
  <c r="BP31" i="102"/>
  <c r="BU22" i="102"/>
  <c r="BT22" i="102"/>
  <c r="BS22" i="102"/>
  <c r="BR22" i="102"/>
  <c r="BQ22" i="102"/>
  <c r="BP22" i="102"/>
  <c r="BU17" i="102"/>
  <c r="BT17" i="102"/>
  <c r="BS17" i="102"/>
  <c r="BR17" i="102"/>
  <c r="BQ17" i="102"/>
  <c r="BP17" i="102"/>
  <c r="BM130" i="102"/>
  <c r="BL130" i="102"/>
  <c r="BK130" i="102"/>
  <c r="BJ130" i="102"/>
  <c r="BI130" i="102"/>
  <c r="BH130" i="102"/>
  <c r="BM119" i="102"/>
  <c r="BL119" i="102"/>
  <c r="BK119" i="102"/>
  <c r="BJ119" i="102"/>
  <c r="BI119" i="102"/>
  <c r="BH119" i="102"/>
  <c r="BM106" i="102"/>
  <c r="BL106" i="102"/>
  <c r="BK106" i="102"/>
  <c r="BJ106" i="102"/>
  <c r="BI106" i="102"/>
  <c r="BH106" i="102"/>
  <c r="BM93" i="102"/>
  <c r="BL93" i="102"/>
  <c r="BK93" i="102"/>
  <c r="BJ93" i="102"/>
  <c r="BI93" i="102"/>
  <c r="BH93" i="102"/>
  <c r="BM80" i="102"/>
  <c r="BL80" i="102"/>
  <c r="BK80" i="102"/>
  <c r="BJ80" i="102"/>
  <c r="BI80" i="102"/>
  <c r="BH80" i="102"/>
  <c r="BM45" i="102"/>
  <c r="BL45" i="102"/>
  <c r="BK45" i="102"/>
  <c r="BJ45" i="102"/>
  <c r="BI45" i="102"/>
  <c r="BH45" i="102"/>
  <c r="BM40" i="102"/>
  <c r="BL40" i="102"/>
  <c r="BK40" i="102"/>
  <c r="BJ40" i="102"/>
  <c r="BI40" i="102"/>
  <c r="BH40" i="102"/>
  <c r="BM31" i="102"/>
  <c r="BL31" i="102"/>
  <c r="BK31" i="102"/>
  <c r="BJ31" i="102"/>
  <c r="BI31" i="102"/>
  <c r="BH31" i="102"/>
  <c r="BM22" i="102"/>
  <c r="BL22" i="102"/>
  <c r="BK22" i="102"/>
  <c r="BJ22" i="102"/>
  <c r="BI22" i="102"/>
  <c r="BH22" i="102"/>
  <c r="BM17" i="102"/>
  <c r="BL17" i="102"/>
  <c r="BK17" i="102"/>
  <c r="BJ17" i="102"/>
  <c r="BI17" i="102"/>
  <c r="BH17" i="102"/>
  <c r="BE130" i="102"/>
  <c r="BD130" i="102"/>
  <c r="BC130" i="102"/>
  <c r="BB130" i="102"/>
  <c r="BA130" i="102"/>
  <c r="AZ130" i="102"/>
  <c r="BE119" i="102"/>
  <c r="BD119" i="102"/>
  <c r="BC119" i="102"/>
  <c r="BB119" i="102"/>
  <c r="BA119" i="102"/>
  <c r="AZ119" i="102"/>
  <c r="BE106" i="102"/>
  <c r="BD106" i="102"/>
  <c r="BC106" i="102"/>
  <c r="BB106" i="102"/>
  <c r="BA106" i="102"/>
  <c r="AZ106" i="102"/>
  <c r="BE93" i="102"/>
  <c r="BD93" i="102"/>
  <c r="BC93" i="102"/>
  <c r="BB93" i="102"/>
  <c r="BA93" i="102"/>
  <c r="AZ93" i="102"/>
  <c r="BE80" i="102"/>
  <c r="BD80" i="102"/>
  <c r="BC80" i="102"/>
  <c r="BB80" i="102"/>
  <c r="BA80" i="102"/>
  <c r="AZ80" i="102"/>
  <c r="BE45" i="102"/>
  <c r="BD45" i="102"/>
  <c r="BC45" i="102"/>
  <c r="BB45" i="102"/>
  <c r="BA45" i="102"/>
  <c r="AZ45" i="102"/>
  <c r="BE40" i="102"/>
  <c r="BD40" i="102"/>
  <c r="BC40" i="102"/>
  <c r="BB40" i="102"/>
  <c r="BA40" i="102"/>
  <c r="AZ40" i="102"/>
  <c r="BE31" i="102"/>
  <c r="BD31" i="102"/>
  <c r="BC31" i="102"/>
  <c r="BB31" i="102"/>
  <c r="BA31" i="102"/>
  <c r="AZ31" i="102"/>
  <c r="BE22" i="102"/>
  <c r="BD22" i="102"/>
  <c r="BC22" i="102"/>
  <c r="BB22" i="102"/>
  <c r="BA22" i="102"/>
  <c r="AZ22" i="102"/>
  <c r="BE17" i="102"/>
  <c r="BD17" i="102"/>
  <c r="BC17" i="102"/>
  <c r="BB17" i="102"/>
  <c r="BA17" i="102"/>
  <c r="AZ17" i="102"/>
  <c r="AQ40" i="102"/>
  <c r="AQ17" i="102"/>
  <c r="Y106" i="102"/>
  <c r="Y93" i="102"/>
  <c r="Y80" i="102"/>
  <c r="Y7" i="102"/>
  <c r="AQ119" i="102" l="1"/>
  <c r="AQ22" i="102"/>
  <c r="AQ8" i="102"/>
  <c r="AQ80" i="102"/>
  <c r="AQ31" i="102"/>
  <c r="AQ106" i="102"/>
  <c r="AQ45" i="102"/>
  <c r="AQ130" i="102"/>
  <c r="AQ93" i="102"/>
  <c r="AC93" i="102" l="1"/>
  <c r="AA93" i="102"/>
  <c r="AB93" i="102"/>
  <c r="AF93" i="102"/>
  <c r="AE93" i="102"/>
  <c r="AD93" i="102"/>
  <c r="Z93" i="102" l="1"/>
  <c r="A192" i="74" l="1"/>
  <c r="A194" i="74"/>
  <c r="A186" i="74" l="1"/>
  <c r="V1116" i="26" l="1"/>
  <c r="V1093" i="26"/>
  <c r="U1093" i="26" s="1"/>
  <c r="U2" i="26" s="1"/>
  <c r="U1015" i="26"/>
  <c r="U673" i="26"/>
  <c r="U479" i="26"/>
  <c r="AH2" i="102" l="1"/>
  <c r="X2" i="102"/>
  <c r="AU2" i="102" s="1"/>
  <c r="BK2" i="102" s="1"/>
  <c r="O2" i="102"/>
  <c r="M1144" i="26" l="1"/>
  <c r="I1144" i="26"/>
  <c r="M1134" i="26"/>
  <c r="I1134" i="26"/>
  <c r="M1116" i="26"/>
  <c r="I1116" i="26"/>
  <c r="M1093" i="26"/>
  <c r="I1093" i="26"/>
  <c r="E1091" i="26"/>
  <c r="M1068" i="26"/>
  <c r="I1068" i="26"/>
  <c r="M1061" i="26"/>
  <c r="I1061" i="26"/>
  <c r="M1049" i="26"/>
  <c r="I1049" i="26"/>
  <c r="M1015" i="26"/>
  <c r="I1015" i="26"/>
  <c r="M926" i="26"/>
  <c r="I926" i="26"/>
  <c r="M875" i="26"/>
  <c r="I875" i="26"/>
  <c r="E873" i="26"/>
  <c r="M860" i="26"/>
  <c r="I860" i="26"/>
  <c r="M836" i="26"/>
  <c r="I836" i="26"/>
  <c r="M810" i="26"/>
  <c r="I810" i="26"/>
  <c r="M769" i="26"/>
  <c r="I769" i="26"/>
  <c r="M736" i="26"/>
  <c r="I736" i="26"/>
  <c r="M673" i="26"/>
  <c r="I673" i="26"/>
  <c r="J597" i="26"/>
  <c r="I596" i="26" s="1"/>
  <c r="M596" i="26"/>
  <c r="M571" i="26"/>
  <c r="I571" i="26"/>
  <c r="M546" i="26"/>
  <c r="I546" i="26"/>
  <c r="M521" i="26"/>
  <c r="I521" i="26"/>
  <c r="M479" i="26"/>
  <c r="I479" i="26"/>
  <c r="M472" i="26"/>
  <c r="I472" i="26"/>
  <c r="M400" i="26"/>
  <c r="I400" i="26"/>
  <c r="M370" i="26"/>
  <c r="I370" i="26"/>
  <c r="M305" i="26"/>
  <c r="I305" i="26"/>
  <c r="M247" i="26"/>
  <c r="I247" i="26"/>
  <c r="E246" i="26"/>
  <c r="M226" i="26"/>
  <c r="I226" i="26"/>
  <c r="M223" i="26"/>
  <c r="I223" i="26"/>
  <c r="M219" i="26"/>
  <c r="I219" i="26"/>
  <c r="M205" i="26"/>
  <c r="I205" i="26"/>
  <c r="M198" i="26"/>
  <c r="I198" i="26"/>
  <c r="M158" i="26"/>
  <c r="I158" i="26"/>
  <c r="M133" i="26"/>
  <c r="I133" i="26"/>
  <c r="M118" i="26"/>
  <c r="I118" i="26"/>
  <c r="M81" i="26"/>
  <c r="I81" i="26"/>
  <c r="M75" i="26"/>
  <c r="I75" i="26"/>
  <c r="M29" i="26"/>
  <c r="I29" i="26"/>
  <c r="M4" i="26"/>
  <c r="I4" i="26"/>
  <c r="E3" i="26"/>
  <c r="B2" i="26"/>
  <c r="D2" i="26" l="1"/>
  <c r="H3" i="26"/>
  <c r="H873" i="26"/>
  <c r="L1091" i="26"/>
  <c r="L3" i="26"/>
  <c r="H1091" i="26"/>
  <c r="H246" i="26"/>
  <c r="L246" i="26"/>
  <c r="K2" i="26" s="1"/>
  <c r="L873" i="26"/>
  <c r="G2" i="26" l="1"/>
  <c r="AD22" i="102" l="1"/>
  <c r="AC22" i="102"/>
  <c r="AE22" i="102"/>
  <c r="AF22" i="102"/>
  <c r="AA22" i="102"/>
  <c r="AB22" i="102"/>
  <c r="Z22" i="102" l="1"/>
  <c r="BU8" i="102" l="1"/>
  <c r="BT8" i="102"/>
  <c r="BS8" i="102"/>
  <c r="BR8" i="102"/>
  <c r="BQ8" i="102"/>
  <c r="BP8" i="102"/>
  <c r="BM8" i="102"/>
  <c r="BL8" i="102"/>
  <c r="BK8" i="102"/>
  <c r="BJ8" i="102"/>
  <c r="BI8" i="102"/>
  <c r="BH8" i="102"/>
  <c r="BE8" i="102"/>
  <c r="BD8" i="102"/>
  <c r="BC8" i="102"/>
  <c r="BB8" i="102"/>
  <c r="BA8" i="102"/>
  <c r="AZ8" i="102"/>
  <c r="BK7" i="102" l="1"/>
  <c r="BC7" i="102"/>
  <c r="BS7" i="102"/>
  <c r="BD7" i="102"/>
  <c r="BT7" i="102"/>
  <c r="BH7" i="102"/>
  <c r="AV7" i="102"/>
  <c r="AE119" i="102"/>
  <c r="BA7" i="102"/>
  <c r="BQ7" i="102"/>
  <c r="BB7" i="102"/>
  <c r="BR7" i="102"/>
  <c r="BE7" i="102"/>
  <c r="BU7" i="102"/>
  <c r="AR7" i="102"/>
  <c r="AB8" i="102"/>
  <c r="AS7" i="102"/>
  <c r="BI7" i="102"/>
  <c r="AB40" i="102"/>
  <c r="AT7" i="102"/>
  <c r="BJ7" i="102"/>
  <c r="AU7" i="102"/>
  <c r="BL7" i="102"/>
  <c r="AW7" i="102"/>
  <c r="BM7" i="102"/>
  <c r="AZ7" i="102"/>
  <c r="BP7" i="102"/>
  <c r="AA31" i="102"/>
  <c r="AD31" i="102"/>
  <c r="AE8" i="102"/>
  <c r="AC17" i="102"/>
  <c r="AF17" i="102"/>
  <c r="AC45" i="102"/>
  <c r="AF45" i="102"/>
  <c r="AE45" i="102"/>
  <c r="AC106" i="102"/>
  <c r="AF106" i="102"/>
  <c r="AE106" i="102"/>
  <c r="AB119" i="102"/>
  <c r="AA17" i="102"/>
  <c r="AD17" i="102"/>
  <c r="AC40" i="102"/>
  <c r="AE40" i="102"/>
  <c r="Z40" i="102"/>
  <c r="AF40" i="102"/>
  <c r="AD40" i="102"/>
  <c r="AA119" i="102"/>
  <c r="AD119" i="102"/>
  <c r="Z17" i="102"/>
  <c r="AA40" i="102"/>
  <c r="AB45" i="102"/>
  <c r="AA80" i="102"/>
  <c r="AD80" i="102"/>
  <c r="AC80" i="102"/>
  <c r="AF80" i="102"/>
  <c r="AB106" i="102"/>
  <c r="AC130" i="102"/>
  <c r="AF130" i="102"/>
  <c r="AB130" i="102"/>
  <c r="AC31" i="102"/>
  <c r="AF31" i="102"/>
  <c r="AB31" i="102"/>
  <c r="AE31" i="102"/>
  <c r="AA8" i="102"/>
  <c r="AD8" i="102"/>
  <c r="AC8" i="102"/>
  <c r="AF8" i="102"/>
  <c r="AB17" i="102"/>
  <c r="AE17" i="102"/>
  <c r="AE130" i="102"/>
  <c r="AA45" i="102"/>
  <c r="AD45" i="102"/>
  <c r="AA106" i="102"/>
  <c r="AD106" i="102"/>
  <c r="AB80" i="102"/>
  <c r="AE80" i="102"/>
  <c r="AC119" i="102"/>
  <c r="AF119" i="102"/>
  <c r="AA130" i="102"/>
  <c r="AD130" i="102"/>
  <c r="BG7" i="102" l="1"/>
  <c r="AC7" i="102"/>
  <c r="AY7" i="102"/>
  <c r="AB7" i="102"/>
  <c r="AF7" i="102"/>
  <c r="AD7" i="102"/>
  <c r="AE7" i="102"/>
  <c r="AA7" i="102"/>
  <c r="AQ7" i="102"/>
  <c r="Z119" i="102"/>
  <c r="BO7" i="102"/>
  <c r="Z130" i="102"/>
  <c r="Z45" i="102"/>
  <c r="Z31" i="102"/>
  <c r="Z106" i="102"/>
  <c r="Z8" i="102"/>
  <c r="Z80" i="102"/>
  <c r="Z7" i="102" l="1"/>
  <c r="L161" i="74" l="1"/>
  <c r="AR7" i="119"/>
  <c r="AU7" i="119"/>
  <c r="AV7" i="119"/>
  <c r="AW7" i="119"/>
  <c r="AS7" i="119"/>
  <c r="AT7" i="119"/>
  <c r="BC7" i="119"/>
  <c r="BE7" i="119"/>
  <c r="BA7" i="119"/>
  <c r="BB7" i="119"/>
  <c r="BD7" i="119"/>
  <c r="AZ7" i="119"/>
  <c r="BM7" i="119"/>
  <c r="BK7" i="119"/>
  <c r="BJ7" i="119"/>
  <c r="BI7" i="119"/>
  <c r="BL7" i="119"/>
  <c r="BH7" i="119"/>
  <c r="AA7" i="119"/>
  <c r="AC21" i="119"/>
  <c r="AC7" i="119" s="1"/>
  <c r="AF21" i="119"/>
  <c r="AF7" i="119" s="1"/>
  <c r="BQ7" i="119"/>
  <c r="AB21" i="119"/>
  <c r="AB7" i="119" s="1"/>
  <c r="AD21" i="119"/>
  <c r="AD7" i="119" s="1"/>
  <c r="BS7" i="119"/>
  <c r="BR7" i="119"/>
  <c r="BP7" i="119"/>
  <c r="AE21" i="119"/>
  <c r="AE7" i="119" s="1"/>
  <c r="BT7" i="119"/>
  <c r="BU7" i="119"/>
  <c r="AY160" i="129" l="1"/>
  <c r="AY7" i="129" s="1"/>
  <c r="BG7" i="119"/>
  <c r="AQ7" i="119"/>
  <c r="AY7" i="119"/>
  <c r="Z21" i="119"/>
  <c r="Z7" i="119" s="1"/>
  <c r="BO7" i="119"/>
  <c r="Z160" i="129" l="1"/>
  <c r="Z7" i="129" s="1"/>
  <c r="AO106" i="112" l="1"/>
  <c r="AO106" i="112" a="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R4" authorId="0" shapeId="0" xr:uid="{CC49713A-3DB6-417D-B4A3-A51DAE841DB4}">
      <text>
        <r>
          <rPr>
            <sz val="11"/>
            <color theme="1"/>
            <rFont val="Calibri"/>
            <family val="2"/>
            <scheme val="minor"/>
          </rPr>
          <t>======
ID#AAABbvKHPSk
    (2025-01-30 16:22:47)
Anual: el valor de la meta es igual todos los años.
Acumulada.  el valor de la meta se acumula hasta ser igual a la meta del cuatrienio.
	-Carlos E Rodríguez V</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PROF FORM ARTISTICA</author>
  </authors>
  <commentList>
    <comment ref="F96" authorId="0" shapeId="0" xr:uid="{05A45872-334A-49F4-BB3D-70D33370ACC3}">
      <text>
        <r>
          <rPr>
            <b/>
            <sz val="9"/>
            <color indexed="81"/>
            <rFont val="Tahoma"/>
            <family val="2"/>
          </rPr>
          <t>PROF FORM ARTISTICA:</t>
        </r>
        <r>
          <rPr>
            <sz val="9"/>
            <color indexed="81"/>
            <rFont val="Tahoma"/>
            <family val="2"/>
          </rPr>
          <t xml:space="preserve">
El códido indicador de producto 330112600Este servicio está orientado apoyar el proceso de formación artística y cultural a través del equipamiento de instrumentos y elementos propios de cada área (música, teatro, danzas y/o artes plásticas y visuales).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4" authorId="0" shapeId="0" xr:uid="{99B50AA1-F126-4193-8618-54F9527B51CA}">
      <text>
        <r>
          <rPr>
            <b/>
            <sz val="9"/>
            <color indexed="81"/>
            <rFont val="Tahoma"/>
            <family val="2"/>
          </rPr>
          <t>USER:</t>
        </r>
        <r>
          <rPr>
            <sz val="9"/>
            <color indexed="81"/>
            <rFont val="Tahoma"/>
            <family val="2"/>
          </rPr>
          <t xml:space="preserve">
se ajustó el indicador de acuerdo al programa presupuestal 3201
</t>
        </r>
      </text>
    </comment>
    <comment ref="G75" authorId="0" shapeId="0" xr:uid="{F4250ACC-90D6-4285-8037-06A1B5ED70C2}">
      <text>
        <r>
          <rPr>
            <b/>
            <sz val="9"/>
            <color indexed="81"/>
            <rFont val="Tahoma"/>
            <family val="2"/>
          </rPr>
          <t>USER:</t>
        </r>
        <r>
          <rPr>
            <sz val="9"/>
            <color indexed="81"/>
            <rFont val="Tahoma"/>
            <family val="2"/>
          </rPr>
          <t xml:space="preserve">
se ajustó según el indicador de producto del catalogo DNP  teniendo en  cuenta el programa presupuestal 3208</t>
        </r>
      </text>
    </comment>
    <comment ref="G80" authorId="0" shapeId="0" xr:uid="{73E8642D-1525-445A-8D0B-138C162AE476}">
      <text>
        <r>
          <rPr>
            <b/>
            <sz val="9"/>
            <color indexed="81"/>
            <rFont val="Tahoma"/>
            <family val="2"/>
          </rPr>
          <t>USER:</t>
        </r>
        <r>
          <rPr>
            <sz val="9"/>
            <color indexed="81"/>
            <rFont val="Tahoma"/>
            <family val="2"/>
          </rPr>
          <t xml:space="preserve">
Se ajustó el indicador de acuerdo al programa presupuestal 3201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<sst xmlns="http://schemas.openxmlformats.org/spreadsheetml/2006/main" count="21605" uniqueCount="4015">
  <si>
    <t>Libre Destinación</t>
  </si>
  <si>
    <t>Destinación Específica</t>
  </si>
  <si>
    <t>S.G.P.</t>
  </si>
  <si>
    <t>Recursos Administrados</t>
  </si>
  <si>
    <t>S.G.R.</t>
  </si>
  <si>
    <t>Crédito</t>
  </si>
  <si>
    <t>Nación 
Municipios</t>
  </si>
  <si>
    <t>Otros</t>
  </si>
  <si>
    <t xml:space="preserve">TOTAL </t>
  </si>
  <si>
    <t xml:space="preserve">   </t>
  </si>
  <si>
    <t>INVERSIÓN</t>
  </si>
  <si>
    <t>O</t>
  </si>
  <si>
    <t>APUESTAS TRANSFORMADORAS</t>
  </si>
  <si>
    <t>CONSTRUCCIÓN, DOTACIÓN Y PUESTA EN MARCHA DEL C.E.F.E</t>
  </si>
  <si>
    <t>DISEÑO E IMPLEMENTACIÓN DE LA MARCA REGIÓN DE NORTE DE SANTANDER</t>
  </si>
  <si>
    <t>DESARROLLO DE INFRAESTRUCTURA FÍSICA PARA UN PARQUE INDUSTRIAL CON RÉGIMEN FRANCO</t>
  </si>
  <si>
    <t>IMPULSO A LA UNIVERSIDAD - COMPLEJO EDUCATIVO DEL CATATUMBO</t>
  </si>
  <si>
    <t>MEJORAMIENTO DE LA INFRAESTRUCTURA HOSPITALARIA</t>
  </si>
  <si>
    <t>IMPLEMENTACIÓN DE UN MODELO DE SEGURIDAD MULTIDIMENSIONAL</t>
  </si>
  <si>
    <t>MEJORAMIENTO DE LA RED VIAL SECUNDARIA Y TERCIARIA</t>
  </si>
  <si>
    <t>CENTRO DE CONVENCIONES VIRGILIO BARCO VARGAS</t>
  </si>
  <si>
    <t>DISTRITOS DE POLICÌA DE OCAÑA Y VILLA DEL ROSARIO</t>
  </si>
  <si>
    <t>IMPULSO AL PROYECTO CÍNERA</t>
  </si>
  <si>
    <t>HOSPITAL DE PAMPLONA</t>
  </si>
  <si>
    <t>UNIVERSIDAD DE ATALAYA</t>
  </si>
  <si>
    <t>INTERCAMBIADORES DE OCAÑA Y DE PINAR DEL RÍO</t>
  </si>
  <si>
    <t>VARIANTES DE ÁBREGO Y OCAÑA</t>
  </si>
  <si>
    <t>LINEA ESTRATÉGICA DESARROLLO ECONÓMICO SOSTENIBLE Y COMPETITIVIDAD</t>
  </si>
  <si>
    <t xml:space="preserve">DESARROLLO EMPRESARIAL </t>
  </si>
  <si>
    <t>dllo económico</t>
  </si>
  <si>
    <t xml:space="preserve"> Internacionalización de la economía</t>
  </si>
  <si>
    <t xml:space="preserve">Productividad y competitividad en las empresas </t>
  </si>
  <si>
    <t>Fortalecimiento de la gestión y dirección de los sectores Trabajo, Comercio, Industria y Turismo</t>
  </si>
  <si>
    <t>Capital para la productividad</t>
  </si>
  <si>
    <t>DESARROLLO TURÍSTICO SOSTENIBLE</t>
  </si>
  <si>
    <t>turismo</t>
  </si>
  <si>
    <t>Fortalecimiento y articulación de los actores del sector</t>
  </si>
  <si>
    <t xml:space="preserve">Fortalecimiento y dotación a la infraestructura del sector turismo </t>
  </si>
  <si>
    <t>Fomento a los procesos de formación y capacitación a los diferentes actores del sector TNS</t>
  </si>
  <si>
    <t xml:space="preserve">Apoyo y afianzamiento de la industria turística de NDS </t>
  </si>
  <si>
    <t xml:space="preserve">Estímulos y fomento a la creación, desarrollo del turismo de Norte de Santander </t>
  </si>
  <si>
    <t xml:space="preserve">Promoción, divulgación y difusión del turismo norte santandereano </t>
  </si>
  <si>
    <t>Fortalecimiento de la identidad y apropiación del turismo de NDS</t>
  </si>
  <si>
    <t>Marca región</t>
  </si>
  <si>
    <t>FRONTERA COMO OPORTUNIDAD DE DESARROLLO</t>
  </si>
  <si>
    <t>fronteras</t>
  </si>
  <si>
    <t>Fortalecimiento de la cultura exportadora</t>
  </si>
  <si>
    <t xml:space="preserve">Inversión de la cooperación internacional </t>
  </si>
  <si>
    <t>Integración socio-económica de la población migrante</t>
  </si>
  <si>
    <t>CAMPO MÁS PRODUCTIVO y Seguridad Alimentaria</t>
  </si>
  <si>
    <t>agricultura</t>
  </si>
  <si>
    <t>Investigación, transferencia de tecnología y extensión agropecuaria</t>
  </si>
  <si>
    <t>Instrumentos de financiamiento y de gestión de riesgos</t>
  </si>
  <si>
    <t>Activos productivos</t>
  </si>
  <si>
    <t>Formalidad de la tenencia de los predios rurales</t>
  </si>
  <si>
    <t>Comercialización agropecuaria</t>
  </si>
  <si>
    <t>Planificación del ordenamiento agropecuario</t>
  </si>
  <si>
    <t>Atención a la participación ciudadana</t>
  </si>
  <si>
    <t xml:space="preserve">Seguridad alimentaria y nutricional </t>
  </si>
  <si>
    <t>Estadísticas de evaluaciones agropecuarias</t>
  </si>
  <si>
    <t>INFRAESTRUCTURA PARA LA COMPETITIVIDAD</t>
  </si>
  <si>
    <t>vías</t>
  </si>
  <si>
    <t>VIAS</t>
  </si>
  <si>
    <t>Eficiente conexión vial</t>
  </si>
  <si>
    <t xml:space="preserve">Conocimiento del estado la red vial  </t>
  </si>
  <si>
    <t xml:space="preserve">Articulación para la conexión multimodal </t>
  </si>
  <si>
    <t>SEGURIDAD VIAL</t>
  </si>
  <si>
    <t>tránsito</t>
  </si>
  <si>
    <t>Capacidad Institucional para la seguridad vial.</t>
  </si>
  <si>
    <t xml:space="preserve">Coordinación Interinstitucional para la seguridad vial </t>
  </si>
  <si>
    <t>Gestión del conocimiento de la seguridad vial</t>
  </si>
  <si>
    <t>Infraestructura Segura</t>
  </si>
  <si>
    <t>Vehículos Seguros</t>
  </si>
  <si>
    <t>Atención Integral a Victimas de siniestros viales</t>
  </si>
  <si>
    <t>TIC - CTeI</t>
  </si>
  <si>
    <t>tic</t>
  </si>
  <si>
    <t>CONECTIVIDAD: Cerrando Brechas Digitales</t>
  </si>
  <si>
    <t>EDUCACIÓN DIGITAL: Habilidades para la transformación digital</t>
  </si>
  <si>
    <t xml:space="preserve">TRANSFORMACIÓN DIGITAL: Tecnología Que Transforma </t>
  </si>
  <si>
    <t>INVESTIGACIÓN CTeI: Transformando el Conocimiento en Soluciones para un Futuro Sostenible</t>
  </si>
  <si>
    <t>MINAS Y ENERGÍA</t>
  </si>
  <si>
    <t>minas</t>
  </si>
  <si>
    <t>Explotación Minera responsable.</t>
  </si>
  <si>
    <t>Hacia una ampliación de cobertura de energía eléctrica</t>
  </si>
  <si>
    <t xml:space="preserve"> Hacia una eficiencia energética e implementación de energías renovables</t>
  </si>
  <si>
    <t>Gas domiciliarlo, motor de progreso social</t>
  </si>
  <si>
    <t>Combustibles más amigables con el medio ambiente</t>
  </si>
  <si>
    <t>AGUA POTABLE Y SANEAMIENTO BÁSICO</t>
  </si>
  <si>
    <t>aguas</t>
  </si>
  <si>
    <t>Agua potable y saneamiento básico para todos</t>
  </si>
  <si>
    <t>Innovación, consolidación y aseguramiento de la prestacion de los servicos de A:P y S:B</t>
  </si>
  <si>
    <t>LINEA ESTRATÉGICA INCLUSIÓN Y PROTECCIÓN SOCIAL</t>
  </si>
  <si>
    <t>EDUCACIÓN</t>
  </si>
  <si>
    <t>educación</t>
  </si>
  <si>
    <t>Abriendo caminos</t>
  </si>
  <si>
    <t xml:space="preserve">Alcance educativo total </t>
  </si>
  <si>
    <t xml:space="preserve">Norte hacia una región educadora </t>
  </si>
  <si>
    <t>Hacia la universalización de la Educación Superior</t>
  </si>
  <si>
    <t>Gobernabilidad y gobernanza de la educación</t>
  </si>
  <si>
    <t>SALUD</t>
  </si>
  <si>
    <t>IDS</t>
  </si>
  <si>
    <t>Gobernabilidad y Gobernanza de la Salud Pública</t>
  </si>
  <si>
    <t>Pueblos y comunidades étnicas, mujeres, campesinos, LBGTIQ+ y otras poblaciones vulnerables</t>
  </si>
  <si>
    <t xml:space="preserve">Impacto positivo de los Determinantes Sociales de la Salud </t>
  </si>
  <si>
    <t xml:space="preserve">Atención Primaria en Salud </t>
  </si>
  <si>
    <t>Cambio climático, emergencias, desastres y pandemias</t>
  </si>
  <si>
    <t>Conocimiento en salud pública y Soberanía Sanitaria</t>
  </si>
  <si>
    <t xml:space="preserve">Personal de la salud </t>
  </si>
  <si>
    <t>DEPORTE Y RECREACIÓN</t>
  </si>
  <si>
    <t>indenorte</t>
  </si>
  <si>
    <t xml:space="preserve">Continuidad, sostenibilidad y mayor cobertura en programas del Deporte Formativo </t>
  </si>
  <si>
    <t>Fortalecimiento del liderazgo deportivo, deporte de rendimiento y alto rendimiento convencional y paranacional</t>
  </si>
  <si>
    <t>Deporte Social Comunitario, Recreación y Actividad Física</t>
  </si>
  <si>
    <t>Fortalecimiento Institucional</t>
  </si>
  <si>
    <t>Infraestructura deportiva y recreativa</t>
  </si>
  <si>
    <t>CULTURA</t>
  </si>
  <si>
    <t>cultura</t>
  </si>
  <si>
    <t>Acompañamiento para el fortalecimiento de capacidades institucionales para la organización, la gestión, información y la participación ciudadana y comunitaria para el desarrollo cultural del Norte de Santander</t>
  </si>
  <si>
    <t>Inversión de recursos de programa de Beneficios Económicos Periódicos – BEPS a creadores y gestores culturales en Norte de Santander en modalidades: financiación de una anualidad vitalicia y financiación de aportes (motivación al ahorro)</t>
  </si>
  <si>
    <t>Apoyo para sostenibilidad de infraestructuras y servicios culturales y artísticos en alianza con el departamento</t>
  </si>
  <si>
    <t>Fortalecimiento del Subsistema de Formación Artística y Cultural</t>
  </si>
  <si>
    <t>Articulación y promoción de los servicios del libro y la lectura en Norte de Santander en el marco de Red departamental</t>
  </si>
  <si>
    <t>Democratización y acceso a los estímulos a la creación artística y circulación de bienes y servicios del arte y la cultura en el marco de una política interseccional de participantes y beneficiarios.</t>
  </si>
  <si>
    <t>Estimular el desarrollo de acciones de comunicación cultural que promuevan el interés y apropiación de la ciudadanía por sus derechos culturales</t>
  </si>
  <si>
    <t>Conocer, promover y proteger las identidades culturales, el patrimonio, los saberes y la diversidad cultural de Norte de Santander</t>
  </si>
  <si>
    <t xml:space="preserve">Reconocimiento y revitalización de la memoria y manifestaciones los pueblos ancestrales del Norte de Santander, el patrimonio, los saberes y la diversidad cultural de Norte de Santander
</t>
  </si>
  <si>
    <t>VIVIENDA</t>
  </si>
  <si>
    <t>hábitat</t>
  </si>
  <si>
    <t xml:space="preserve">Disminuión del déficit habitacional </t>
  </si>
  <si>
    <t>PROTECCIÓN INTEGRAL A GRUPOS VULNERABLES</t>
  </si>
  <si>
    <t>PROTECCIÓN DE LA PRIMERA INFANCIA, INFANCIA Y ADOLESCENCIA</t>
  </si>
  <si>
    <t>social NNA</t>
  </si>
  <si>
    <t>Los primeros años son los más felices.</t>
  </si>
  <si>
    <t>Protección integral de trayectorias de vida.</t>
  </si>
  <si>
    <t>Fortalecimiento de las familias y las comunidades</t>
  </si>
  <si>
    <t xml:space="preserve">Fortalecimiento de espacios de participación, liderazgo institucional y política pública. </t>
  </si>
  <si>
    <t>Derecho humano a la alimentación</t>
  </si>
  <si>
    <t>DESARROLLO INTEGRAL DE LOS JÓVENES</t>
  </si>
  <si>
    <t>social JÓVENES</t>
  </si>
  <si>
    <t>Promoción Integral del bienestar y desarrollo juvenil</t>
  </si>
  <si>
    <t>Juventud: motor económico y competitivo</t>
  </si>
  <si>
    <t>Fortalecimiento del Subsistema de Participación Juvenil y consolidación de la arquitectura institucional</t>
  </si>
  <si>
    <t>ATENCIÓN INTEGRAL AL ADULTO MAYOR</t>
  </si>
  <si>
    <t>social ANCIANOS</t>
  </si>
  <si>
    <t>Más y mejores ambientes de cuidado para el adulto mayor</t>
  </si>
  <si>
    <t>Atención Integral para una vida plena</t>
  </si>
  <si>
    <t>Adultos mayores asociados, mayores beneficios</t>
  </si>
  <si>
    <t>Liderazgo institucional para la articulación de la política social</t>
  </si>
  <si>
    <t>Adulto mayor participativo y activo</t>
  </si>
  <si>
    <t>PROTECCIÓN DE LAS ETNIAS</t>
  </si>
  <si>
    <t>social ETNIAS</t>
  </si>
  <si>
    <t>Sembrando oportunidades: Inversión social para comunidades étnicas</t>
  </si>
  <si>
    <t>Camino hacia la Equidad: Salud y educación para Comunidades Indígenas</t>
  </si>
  <si>
    <t>Futuro Próspero: Impulsando economías y territorios</t>
  </si>
  <si>
    <t>DESARROLLO DE LA ORGANIZACIÓN COMUNAL</t>
  </si>
  <si>
    <t>social COMUNALES</t>
  </si>
  <si>
    <t>Empoderamiento social, comunal y comunitario</t>
  </si>
  <si>
    <t>Fortalecimiento de capacidades locales, urbanas y rurales en las OAC</t>
  </si>
  <si>
    <t xml:space="preserve">Reconocimiento, integración y equidad en la acción comunal, social y comunitaria. </t>
  </si>
  <si>
    <t>Liderazgo institucional para la protección integral y promoción de los derechos de los líderes de las OAC</t>
  </si>
  <si>
    <t>PROTECCIÓN DE LAS MUJERES</t>
  </si>
  <si>
    <t>mujer</t>
  </si>
  <si>
    <t>Apuestas Estratégicas para la interseccionalidad de la población con enfoque de género</t>
  </si>
  <si>
    <t>Autonomía económica para las mujeres</t>
  </si>
  <si>
    <t>Mujeres saludables</t>
  </si>
  <si>
    <t>Mujeres empoderadas para transformar territorios y construir paz</t>
  </si>
  <si>
    <t>Mujeres libres de violencias</t>
  </si>
  <si>
    <t>Mujeres es el momento de la ruralidad</t>
  </si>
  <si>
    <t>Transversalización del enfoque de género y atención integral a mujeres en condición de vulnerabilidad</t>
  </si>
  <si>
    <t>PROTECCIÓN DE LA POBLACIÓN DIVERSA</t>
  </si>
  <si>
    <t>mujer LGBTIQ+</t>
  </si>
  <si>
    <t xml:space="preserve">Inclusión y transversalización del enfoque de género </t>
  </si>
  <si>
    <t>Salud y servicios incluyentes</t>
  </si>
  <si>
    <t>Empoderamiento productivo</t>
  </si>
  <si>
    <t>Norte de Santander incluyente y libre de violencias</t>
  </si>
  <si>
    <t>Participación activa e incluyente</t>
  </si>
  <si>
    <t>PROTECCIÓN DE LAS VÍCTIMAS</t>
  </si>
  <si>
    <t>víctimas</t>
  </si>
  <si>
    <t>Atención y asistencia a la Población Víctima en articulación institucional</t>
  </si>
  <si>
    <t>Oportunidades para la generación de ingresos y la estabilización socioeconómica</t>
  </si>
  <si>
    <t>Garantías de Participación para la Población Víctima</t>
  </si>
  <si>
    <t>Reconstrucción de la Memoria Histórica</t>
  </si>
  <si>
    <t>Reparación integral de las víctimas</t>
  </si>
  <si>
    <t>Justicia transicional para apoyar la paz en el territorio</t>
  </si>
  <si>
    <t>PROTECCIÓN DE LAS PERSONAS EN CONDICIÓN DE DISCAPACIDAD</t>
  </si>
  <si>
    <t>PcD</t>
  </si>
  <si>
    <t>Derechos, deberes, cuidados primarios y participación efectiva en la sociedad de la PcD</t>
  </si>
  <si>
    <t>Independencia económica de la Población con Discapacidad y cuidadores</t>
  </si>
  <si>
    <t>Atención oportuna e integral a la PcD</t>
  </si>
  <si>
    <t>CRC</t>
  </si>
  <si>
    <t>Rehabilitación de las PcD</t>
  </si>
  <si>
    <t>PROTECCIÓN DE LA POBLACIÓN MIGRANTE</t>
  </si>
  <si>
    <t>Educación basada en valores de solidaridad, igualdad, amistad, amor y respeto desde la infancia</t>
  </si>
  <si>
    <t>Derechos humanos de la población migrante en la zona de frontera</t>
  </si>
  <si>
    <t>Atención a la población migrante</t>
  </si>
  <si>
    <t>LÍIBERTAD DE CULTO</t>
  </si>
  <si>
    <t>Asuntos religiosos</t>
  </si>
  <si>
    <t>Dignificación del sector religioso</t>
  </si>
  <si>
    <t>LÍNEA ESTRATÉGICA:  SEGURIDAD Y PAZ</t>
  </si>
  <si>
    <t>PREVENCIÓN DEL DELITO</t>
  </si>
  <si>
    <t>SEGURIDAD Y PROTECCIÓN EN TERRITORIOS</t>
  </si>
  <si>
    <t>seguridad</t>
  </si>
  <si>
    <t>Prevención, seguridad y protección en territorios de disputa del multicrimen</t>
  </si>
  <si>
    <t>Protección, confianza e integridad territorial</t>
  </si>
  <si>
    <t>Seguridad urbana y rural</t>
  </si>
  <si>
    <t>Fronteras humanas para la vida, la integración y el desarrollo</t>
  </si>
  <si>
    <t>Más y mejor percepción de seguridad en los entornos</t>
  </si>
  <si>
    <t>Infraestructura para la seguridad</t>
  </si>
  <si>
    <t>CONVIVENCIA CIUDADANA</t>
  </si>
  <si>
    <t>gobierno</t>
  </si>
  <si>
    <t xml:space="preserve">Prevención, promoción, protección, coordinación y sostenibilidad para la Convivencia Ciudanía.  </t>
  </si>
  <si>
    <t>Garantizar la protección y el respeto a los derechos humanos y DIH</t>
  </si>
  <si>
    <t xml:space="preserve">Paz, Reconciliación, convivencia, dialogo social y no estigmatización  </t>
  </si>
  <si>
    <t>Cero complicidades con la trata de Personas y sus distintas modalidades.</t>
  </si>
  <si>
    <t>construyendo puentes, sanando heridas y reparando el daño hacia una justicia Restaurativa</t>
  </si>
  <si>
    <t>Un Paso seguro hacia un futuro sin minas</t>
  </si>
  <si>
    <t xml:space="preserve">Un futuro Sin Cadenas </t>
  </si>
  <si>
    <t xml:space="preserve">Desarrollo y fortalecimiento Institucional </t>
  </si>
  <si>
    <t>SEGURIDAD AMBIENTAL</t>
  </si>
  <si>
    <t>ambiente</t>
  </si>
  <si>
    <t>Restauración y conservación para el desarrollo territorial sostenible</t>
  </si>
  <si>
    <t>Bioeconomía y negocios verdes para el desarrollo productivo territorial sostenible</t>
  </si>
  <si>
    <t>Democratización de la información, Educación y justicia ambiental con participación ciudadana</t>
  </si>
  <si>
    <t>Gestión Integral de residuos sólidos y economía circular para un desarrollo sostenible del territorio</t>
  </si>
  <si>
    <t>Gestión del cambio climático para un desarrollo bajo en carbono y resiliente al clima</t>
  </si>
  <si>
    <t>SEGURIDAD DEL AGUA</t>
  </si>
  <si>
    <t>Gestión integral del agua, la biodiversidad y las personas en el centro del ordenamiento territorial</t>
  </si>
  <si>
    <t>PROTECCIÓN ANIMAL</t>
  </si>
  <si>
    <t>Bienestar animal y protección de especies silvestres</t>
  </si>
  <si>
    <t>GESTIÓN INTEGRAL DEL RIESGO DE DESASTRES</t>
  </si>
  <si>
    <t>riesgos</t>
  </si>
  <si>
    <t>Gobernabilidad en la Gestión del Riesgo de Desastres</t>
  </si>
  <si>
    <t>Conocimiento del riesgo para un territorio consiente</t>
  </si>
  <si>
    <t xml:space="preserve">territorio menos vulnerable, reduciendo los riesgos para su desarrollo </t>
  </si>
  <si>
    <t>Intervención integral para la preparación, respuesta y recuperación ante las emergencias</t>
  </si>
  <si>
    <t>LÍNEA ESTRATÉGICA:  BUEN GOBIERNO</t>
  </si>
  <si>
    <t>GESTION DE LA INFORMACION ESTRATÉGICA</t>
  </si>
  <si>
    <t>planeación</t>
  </si>
  <si>
    <t xml:space="preserve">Plan Departamental de Ordenamiento Territorial  </t>
  </si>
  <si>
    <t>Revisión, modificaciones, seguimiento y evaluación e implementación de los POT</t>
  </si>
  <si>
    <t xml:space="preserve">Planificación estadística </t>
  </si>
  <si>
    <t>Sstemas de Información Territorial</t>
  </si>
  <si>
    <t xml:space="preserve">FORTALECIMIENTO DE LOS ENTES TERRITORIALES </t>
  </si>
  <si>
    <t>Asistencia técnica a los Esquemas Asociativos de Entidades Territoriales</t>
  </si>
  <si>
    <t xml:space="preserve">Asistencia técnica en instrumentos de planeación administrativa y financiera </t>
  </si>
  <si>
    <t>Asistencia técnica para la Formalización de tierras</t>
  </si>
  <si>
    <t>Asistencia técnica en la formulación y seguimiento de proyectos de inversión</t>
  </si>
  <si>
    <t>FORTALECIMIENTO DE LAS FINANZAS PÚBLICAS.</t>
  </si>
  <si>
    <t>hacienda</t>
  </si>
  <si>
    <t>Gestón del Recaudo</t>
  </si>
  <si>
    <t xml:space="preserve">Plan de Fiscalización </t>
  </si>
  <si>
    <t>Mejoramiento y actualización de la infraestructura física y tecnológica de Hacienda</t>
  </si>
  <si>
    <t xml:space="preserve">GOBERNANZA EFICIENTE </t>
  </si>
  <si>
    <t>general</t>
  </si>
  <si>
    <t>Gestión y dirección eficiente</t>
  </si>
  <si>
    <t>Adninstración a servicio al ciudadano</t>
  </si>
  <si>
    <t>planeacion</t>
  </si>
  <si>
    <t>Gestion para resultados con valores</t>
  </si>
  <si>
    <t xml:space="preserve">Evaluacion de resultados </t>
  </si>
  <si>
    <t>Proyectos especiales</t>
  </si>
  <si>
    <t xml:space="preserve">Gestión territorial para la formulación, ejecución y seguimiento de programas y proyectos estratégicos </t>
  </si>
  <si>
    <t>LÍNEAS ESTRATÉGICAS</t>
  </si>
  <si>
    <t>COMPONENTES (SECTOR / POBLACIÓN)</t>
  </si>
  <si>
    <t>APUESTAS</t>
  </si>
  <si>
    <t>INICIATIVAS</t>
  </si>
  <si>
    <t>METAS DE PRODUCTO</t>
  </si>
  <si>
    <t>DEPARTAMENTO NORTE DE SANTANDER 
PLAN DE DESARROLLO 2024-2027  "NORTE, TERRITORIO DE PAZ"</t>
  </si>
  <si>
    <t>INICIATIVA</t>
  </si>
  <si>
    <t># Meta</t>
  </si>
  <si>
    <t>INDICADOR DE PRODUCTO</t>
  </si>
  <si>
    <t>Cantidad</t>
  </si>
  <si>
    <t>Unidad</t>
  </si>
  <si>
    <t>1</t>
  </si>
  <si>
    <t>DESARROLLO ECONÓMICO SOSTENIBLE Y COMPETITIVIDAD</t>
  </si>
  <si>
    <t>1.1</t>
  </si>
  <si>
    <t>DESARROLLO EMPRESARIAL Y EMPRENDIMIENTO</t>
  </si>
  <si>
    <t>Meta</t>
  </si>
  <si>
    <t>Indicador de Producto</t>
  </si>
  <si>
    <t>1.1.1</t>
  </si>
  <si>
    <t>Internacionalización de la economía</t>
  </si>
  <si>
    <t>1.1.1.1</t>
  </si>
  <si>
    <t>Servicio de apoyo para la suscripción e implementación de acuerdos comerciales y de inversión</t>
  </si>
  <si>
    <t>Rondas de negociaciones organizadas y/o asistidas</t>
  </si>
  <si>
    <t>1.1.1.2</t>
  </si>
  <si>
    <t>Misiones comerciales al exterior</t>
  </si>
  <si>
    <t>Rondas de negociaciones asistidas.</t>
  </si>
  <si>
    <t>1.1.1.3</t>
  </si>
  <si>
    <t>Creación de la marca región del Departamento</t>
  </si>
  <si>
    <t>Planes estratégicos elaborados</t>
  </si>
  <si>
    <t>1.1.1.4</t>
  </si>
  <si>
    <t>Norte de Santander como vitrina comercial internacional</t>
  </si>
  <si>
    <t>Rondas de negociaciones organizadas</t>
  </si>
  <si>
    <t>1.1.1.5</t>
  </si>
  <si>
    <t xml:space="preserve"> Apoyo a consolidación de iniciativas clúster </t>
  </si>
  <si>
    <t>Clústeres asistidos en la implementación de los planes de acción</t>
  </si>
  <si>
    <t>1.1.2</t>
  </si>
  <si>
    <t>1.1.2.1</t>
  </si>
  <si>
    <t xml:space="preserve"> Asistencia técnica para el fortalecimiento de capacidades gerenciales</t>
  </si>
  <si>
    <t>Programas de gestión empresarial ejecutados en unidades productivas</t>
  </si>
  <si>
    <t>1.1.2.2</t>
  </si>
  <si>
    <t>Asistencia técnica para el mejoramiento de productos o procesos (Certificación de empresarios en temas de tecnologías y producción)</t>
  </si>
  <si>
    <t>Empresas beneficiadas</t>
  </si>
  <si>
    <t>1.1.2.3</t>
  </si>
  <si>
    <t>Apoyo para la transferencia y/o implementación de metodologías de aumento de la productividad</t>
  </si>
  <si>
    <t>Unidades productivas beneficiadas en la implementación de estrategias para incrementar su productividad</t>
  </si>
  <si>
    <t>1.1.2.4</t>
  </si>
  <si>
    <t>Apoyo a la implementación del Centro de Reindustrialización ZASCA sector moda</t>
  </si>
  <si>
    <t>1.1.3</t>
  </si>
  <si>
    <t>1.1.3.1</t>
  </si>
  <si>
    <t>Apoyo y consolidación de la Comisión Regional de Competitividad e Innovación de Norte de Santander</t>
  </si>
  <si>
    <t>Planes de trabajo concertados con las CRC para su consolidación</t>
  </si>
  <si>
    <t>1.1.3.2</t>
  </si>
  <si>
    <t>Estrategia de fortalecimiento a instrumentos territoriales para el fomento del mercado de Compras Públicas en MIPYMES.</t>
  </si>
  <si>
    <t>Documentos de lineamientos técnicos realizados</t>
  </si>
  <si>
    <t>1.1.3.3</t>
  </si>
  <si>
    <t>Apoyo a la implementación de la Ruta de Emprendimiento, Innovación e Internacionalización.</t>
  </si>
  <si>
    <t>Redes regionales de emprendimiento acompañadas en el mejoramiento en su esquema de atención</t>
  </si>
  <si>
    <t>1.1.3.4</t>
  </si>
  <si>
    <t xml:space="preserve">Formulación de Política Pública Departamental para el Trabajo Digno y Decente </t>
  </si>
  <si>
    <t>Documentos de política elaborados</t>
  </si>
  <si>
    <t>1.1.3.5</t>
  </si>
  <si>
    <t>Apoyo a la implementación de proyectos de impacto territorial para organizaciones solidarias.</t>
  </si>
  <si>
    <t>Iniciativas de la Asociatividad solidaria fomentadas</t>
  </si>
  <si>
    <t>1.1.3.6</t>
  </si>
  <si>
    <t xml:space="preserve">Apoyo a la gestión del Sector Trabajo para la promoción y divulgación para la generación y formalización del empleo </t>
  </si>
  <si>
    <t>Sesiones de asistencia técnica para el fortalecimiento del monitoreo del mercado de trabajo realizadas</t>
  </si>
  <si>
    <t>1.1.3.7</t>
  </si>
  <si>
    <t xml:space="preserve">Construcción del Centro de Eventos, Exposiciones e Innovación </t>
  </si>
  <si>
    <t>Sedes adecuadas</t>
  </si>
  <si>
    <t>1.1.3.8</t>
  </si>
  <si>
    <t>Estrategia de promoción del parque industrial con régimen franco</t>
  </si>
  <si>
    <t>1.1.4</t>
  </si>
  <si>
    <t>Capital Para la Productividad</t>
  </si>
  <si>
    <t>1.1.4.1</t>
  </si>
  <si>
    <t>Apoyo financiero para el mejoramiento de productos o procesos</t>
  </si>
  <si>
    <t>1.1.4.2</t>
  </si>
  <si>
    <t xml:space="preserve">Apoyo financiero para planes de negocio con viabilidad técnica, comercial y financiera </t>
  </si>
  <si>
    <t>Planes de negocios financiados</t>
  </si>
  <si>
    <t>1.1.4.3</t>
  </si>
  <si>
    <t>Capital semilla y activos productivos para emprendimientos</t>
  </si>
  <si>
    <t>Unidades productivas creadas</t>
  </si>
  <si>
    <t>TURISMO</t>
  </si>
  <si>
    <t>1.2.1</t>
  </si>
  <si>
    <t>1.2.1.1</t>
  </si>
  <si>
    <t xml:space="preserve">Proyecto de gestión estratégica de competitividad turística con nuevas rutas aéreas nacionales e internacionales propuestas en la región. </t>
  </si>
  <si>
    <t xml:space="preserve">Proyectos cofinanciados para la adecuación de la oferta turística </t>
  </si>
  <si>
    <t>1.2.1.2</t>
  </si>
  <si>
    <t>Funcionamiento del Consejo Departamental de turismo</t>
  </si>
  <si>
    <t xml:space="preserve">Asistencias técnicas realizadas </t>
  </si>
  <si>
    <t>1.2.1.3</t>
  </si>
  <si>
    <t xml:space="preserve">Creación del Observatorio departamental de Turismo  </t>
  </si>
  <si>
    <t>Sistemas de información actualizados</t>
  </si>
  <si>
    <t>1.2.1.4</t>
  </si>
  <si>
    <t>Creación de los Consejo Municipal de turismo.</t>
  </si>
  <si>
    <t>1.2.1.5</t>
  </si>
  <si>
    <t>Actividades artesanales en el departamento.</t>
  </si>
  <si>
    <t xml:space="preserve">Asistencias técnicas para el fortalecimiento de la actividad artesanal prestadas </t>
  </si>
  <si>
    <t>1.2.1.6</t>
  </si>
  <si>
    <t>Creación de los Consejos Consultivos municipales de turismo de Norte de Santander.</t>
  </si>
  <si>
    <t xml:space="preserve">Entidades territoriales asistidas técnicamente </t>
  </si>
  <si>
    <t>1.2.1.7</t>
  </si>
  <si>
    <t>Incorporación en procesos capacitación y certificación en calidad turística a PST y/o destinos.</t>
  </si>
  <si>
    <t xml:space="preserve">Capacitaciones realizadas </t>
  </si>
  <si>
    <t>1.2.1.8</t>
  </si>
  <si>
    <t>Programa “los colegios amigos del turismo”.</t>
  </si>
  <si>
    <t xml:space="preserve">Personas formadas en habilidades y competencias </t>
  </si>
  <si>
    <t>1.2.2</t>
  </si>
  <si>
    <t>Fortalecimiento y articulación de los actores del sector turismo</t>
  </si>
  <si>
    <t>1.2.2.1</t>
  </si>
  <si>
    <t>Atractivos, senderos, caminos reales y ancestrales como infraestructura turística de la subregión, adecuados con paso y fácil acceso.</t>
  </si>
  <si>
    <t xml:space="preserve">Proyectos de infraestructura turística apoyados </t>
  </si>
  <si>
    <t>1.2.2.2</t>
  </si>
  <si>
    <t>Creación de infraestructura técnica y tecnológica para la visibilización turística como señalética; mobiliario urbano e información tecnológica para ubicar en zonas exteriores e interiores estratégicas culturales e históricas de la región</t>
  </si>
  <si>
    <t xml:space="preserve">Equipamientos construidos </t>
  </si>
  <si>
    <t>1.2.2.3</t>
  </si>
  <si>
    <t>Dotación y adecuación de la infraestructura logística, técnica y tecnológica del sector Turístico municipal y dptal</t>
  </si>
  <si>
    <t>1.2.3</t>
  </si>
  <si>
    <t>Fomento a los procesos de formación, formalización y capacitación a los diferentes actores del sector TNS</t>
  </si>
  <si>
    <t>1.2.3.1</t>
  </si>
  <si>
    <t>Plan de capacitación y formación de PST (servicio al cliente, bilingüismo, legalidad, turismo responsable, tecnología, formulación de proyectos, etc)</t>
  </si>
  <si>
    <t xml:space="preserve">Documentos de planeación realizados </t>
  </si>
  <si>
    <t>1.2.3.2</t>
  </si>
  <si>
    <t>Capacitación y formación a los actores de turismo en temas de acceso a fuentes de financiamiento en diferentes temáticas que involucren en el sector turismo</t>
  </si>
  <si>
    <t xml:space="preserve">Personas capacitadas </t>
  </si>
  <si>
    <t>1.2.3.3</t>
  </si>
  <si>
    <t>Procesos de capacitación y formación en las diferentes temáticas que se involucran en el sector turístico</t>
  </si>
  <si>
    <t>1.2.3.4</t>
  </si>
  <si>
    <t>Promover instituciones educativas, básica, media y superior con las competencias de los actores turísticos</t>
  </si>
  <si>
    <t xml:space="preserve">Personas capacitadas con educación informal </t>
  </si>
  <si>
    <t>1.2.3.5</t>
  </si>
  <si>
    <t>Encuentro Departamental de Autoridades de turismo de Norte de Santander</t>
  </si>
  <si>
    <t xml:space="preserve">Eventos de sensibilización en productividad realizados </t>
  </si>
  <si>
    <t>1.2.3.6</t>
  </si>
  <si>
    <t>Realización de campañas sobre turismo responsable y marco legal de la actividad turística en el Departamento.</t>
  </si>
  <si>
    <t xml:space="preserve">Acciones de Inspección, vigilancia y control desarrolladas </t>
  </si>
  <si>
    <t>1.2.3.7</t>
  </si>
  <si>
    <t>Asistencia técnica a entes territoriales y PST para presentación de proyectos</t>
  </si>
  <si>
    <t>1.2.3.8</t>
  </si>
  <si>
    <t xml:space="preserve">Funcionamiento del Comité Departamental de Seguridad Turística </t>
  </si>
  <si>
    <t>1.2.4</t>
  </si>
  <si>
    <t>1.2.4.1</t>
  </si>
  <si>
    <t>Proyectos que permitan la articulación de los sectores públicos y privados, creando y activando redes de turismo regional</t>
  </si>
  <si>
    <t xml:space="preserve">Redes temáticas de turismo apoyadas </t>
  </si>
  <si>
    <t>1.2.4.2</t>
  </si>
  <si>
    <t>Proyectos Turísticos de los entes territoriales</t>
  </si>
  <si>
    <t>1.2.4.3</t>
  </si>
  <si>
    <t>Proyectos Turísticos que se generen en la cadena productiva del sector</t>
  </si>
  <si>
    <t>1.2.5</t>
  </si>
  <si>
    <t>1.2.5.1</t>
  </si>
  <si>
    <t>Proyectos que permitan la articulación de los sectores públicos y privados</t>
  </si>
  <si>
    <t>1.2.5.2</t>
  </si>
  <si>
    <t>Proyectos para la Creación de rutas turísticas en los diferentes municipios de NDS</t>
  </si>
  <si>
    <t xml:space="preserve">Proyectos cofinanciados para promover el mercadeo y promoción turística a nivel nacional e internacional </t>
  </si>
  <si>
    <t>1.2.5.3</t>
  </si>
  <si>
    <t>Proyectos para la Producción y mejoramiento de productos turísticos</t>
  </si>
  <si>
    <t>1.2.6</t>
  </si>
  <si>
    <t>Promoción, divulgación y difusión del turismo norte santandereano</t>
  </si>
  <si>
    <t>1.2.6.1</t>
  </si>
  <si>
    <t>Plan estratégico de promoción y comercialización de productos y servicios turísticos</t>
  </si>
  <si>
    <t xml:space="preserve">Planes estratégicos elaborados </t>
  </si>
  <si>
    <t>1.2.6.2</t>
  </si>
  <si>
    <t>Eventos (ruedas de negocio y ferias de turismo) desarrollados y/o participando a nivel regional, nacional e internacional</t>
  </si>
  <si>
    <t xml:space="preserve">Eventos de promoción realizados </t>
  </si>
  <si>
    <t>1.2.6.3</t>
  </si>
  <si>
    <t>Herramienta tecnológica “APP turismo NDS”</t>
  </si>
  <si>
    <t xml:space="preserve">Sistema de información actualizados </t>
  </si>
  <si>
    <t>1.2.6.4</t>
  </si>
  <si>
    <t>Elaboración y ejecución de planes estratégicos subregionales de vinculación sectorial: social, deportivo, religioso, ambiental cultural, patrimonial, gastronómico y agropecuario con impacto en el sector turismo de norte de Santander</t>
  </si>
  <si>
    <t>1.2.6.5</t>
  </si>
  <si>
    <t>Parrillas de programación para la promoción turística por cada sub región</t>
  </si>
  <si>
    <t>1.2.7</t>
  </si>
  <si>
    <t>1.2.7.1</t>
  </si>
  <si>
    <t>Inventario de servicios y productos turísticos en cada uno de los municipios de Norte de Santander</t>
  </si>
  <si>
    <t>1.2.7.2</t>
  </si>
  <si>
    <t>Puntos de control, señalización e información turística por subregión</t>
  </si>
  <si>
    <t xml:space="preserve">Señalización realizada </t>
  </si>
  <si>
    <t>1.2.7.3</t>
  </si>
  <si>
    <t>Comunidad apropiada del territorio en articulación con las entidades públicas para el turismo rural sostenible, agroturismo y comunitario</t>
  </si>
  <si>
    <t xml:space="preserve">Personas asistidas técnicamente </t>
  </si>
  <si>
    <t>1.2.8</t>
  </si>
  <si>
    <t>Marca región – Norte de Santander</t>
  </si>
  <si>
    <t>1.2.8.1</t>
  </si>
  <si>
    <t>Acompañamiento al programa de marca región, sus aplicaciones y componentes.</t>
  </si>
  <si>
    <t xml:space="preserve">Asistencia técnica realizada - </t>
  </si>
  <si>
    <t>1.2.8.2</t>
  </si>
  <si>
    <t>Municipios como destino turístico</t>
  </si>
  <si>
    <t xml:space="preserve">Regiones con planes de divulgación y promoción </t>
  </si>
  <si>
    <t>1.2.8.3</t>
  </si>
  <si>
    <t>Proyecto con instrumento estratégico de fortalecimiento a los diferentes productos turísticos de la región</t>
  </si>
  <si>
    <t xml:space="preserve">Instrumentos para el  mejoramiento productivo implementados </t>
  </si>
  <si>
    <t>1.2.8.4</t>
  </si>
  <si>
    <t>Actualizar la caracterización del sector turismo</t>
  </si>
  <si>
    <t xml:space="preserve">Documentos de asesoramiento en la formulación de políticas en tecnología e innovación de la industria creados </t>
  </si>
  <si>
    <t>1.3.1</t>
  </si>
  <si>
    <t>1.3.1.1</t>
  </si>
  <si>
    <t>Ruedas de negociones, misiones comerciales, ferias y exposiciones a nivel nacional e internacional</t>
  </si>
  <si>
    <t>Número de intervenciones</t>
  </si>
  <si>
    <t>1.3.1.2</t>
  </si>
  <si>
    <t>Fortalecimiento de la cultura exportadora en el sector productivo de los municipios de la región del Catatumbo</t>
  </si>
  <si>
    <t>Personas asistidas técnicamente</t>
  </si>
  <si>
    <t>1.3.2</t>
  </si>
  <si>
    <t>Incrementar la inversión de la cooperación internacional en el departamento.</t>
  </si>
  <si>
    <t>1.3.2.1</t>
  </si>
  <si>
    <t>Misiones de donantes nacionales e internacionales para la región fronteriza</t>
  </si>
  <si>
    <t>CAMPO MÁS PRODUCTIVO</t>
  </si>
  <si>
    <t>1.4.1</t>
  </si>
  <si>
    <t>1.4.1.1</t>
  </si>
  <si>
    <t>Inclusión de sistemas productivos del departamento en procesos de investigación con énfasis a Adaptación y Mitigación del Cambio Climático.</t>
  </si>
  <si>
    <t xml:space="preserve">Recomendaciones técnicas </t>
  </si>
  <si>
    <t>1.4.1.2</t>
  </si>
  <si>
    <t>Servicio de divulgación de transferencia de tecnología agropecuaria.</t>
  </si>
  <si>
    <t>Productores beneficiados con transferencia de tecnología</t>
  </si>
  <si>
    <t>1.4.1.3</t>
  </si>
  <si>
    <t>Documento de planeación para la prestación del Servicio Público de Extensión Agropecuaria -SPEA.</t>
  </si>
  <si>
    <t>Planes departamentales de extensión agropecuaria elaborados</t>
  </si>
  <si>
    <t>1.4.1.4</t>
  </si>
  <si>
    <t>Prestación del Servicio Público de Extensión Agropecuaria -SPEA.</t>
  </si>
  <si>
    <t>Productores atendidos con servicio de extensión agropecuaria</t>
  </si>
  <si>
    <t>1.4.1.5</t>
  </si>
  <si>
    <t>Formulación y presentación de proyectos de CTel dirigidos a garantizar el acceso y la disponibilidad de alimentos.</t>
  </si>
  <si>
    <t>Documentos de planeación elaborados</t>
  </si>
  <si>
    <t>1.4.2</t>
  </si>
  <si>
    <t>Acceso a apoyos directos a través de Instrumentos de Financiamiento y de Gestión de Riesgos</t>
  </si>
  <si>
    <t>1.4.2.1</t>
  </si>
  <si>
    <t>Servicios de apoyo en educación financiera a los productores agropecuarios para fortalecer la planificación y administración financiera de sus proyectos agropecuarios y mejorar el acceso y uso de los servicios financieros.</t>
  </si>
  <si>
    <t>Personas capacitadas</t>
  </si>
  <si>
    <t>1.4.2.2</t>
  </si>
  <si>
    <t>Servicio de apoyo financiero con la línea especial de crédito.</t>
  </si>
  <si>
    <t>Productores con acceso a crédito agropecuario y rural</t>
  </si>
  <si>
    <t>1.4.2.3</t>
  </si>
  <si>
    <t>Apoyo a los productores agropecuarios para la adquisición de instrumentos de cobertura frente a riesgos climáticos, fenómenos naturales y de mercado (Incentivo al Seguro Agropecuario -ISA).</t>
  </si>
  <si>
    <t>Productores beneficiarios de instrumentos financieros para la gestión de riesgos agropecuarios</t>
  </si>
  <si>
    <t>1.4.2.4</t>
  </si>
  <si>
    <t>Servicio de apoyo financiero a través de Incentivos a la Capitalización rural – ICR.</t>
  </si>
  <si>
    <t>Productores beneficiarios de nuevos esquemas e instrumentos financieros.</t>
  </si>
  <si>
    <t>1.4.3</t>
  </si>
  <si>
    <t>Cofinanciación de activos productivos</t>
  </si>
  <si>
    <t>1.4.3.1</t>
  </si>
  <si>
    <t>Infraestructura productiva y de poscosecha agrícola y/o pecuaria construida y/o mejorada.</t>
  </si>
  <si>
    <t>Distritos rehabilitados.</t>
  </si>
  <si>
    <t>Proyectos financiados y cofinanciados</t>
  </si>
  <si>
    <t>1.4.3.2</t>
  </si>
  <si>
    <t>Generación de conocimientos y habilidades productivas para poblaciones con enfoque diferencial.</t>
  </si>
  <si>
    <t>Mujeres beneficiadas</t>
  </si>
  <si>
    <t>Jóvenes apoyados</t>
  </si>
  <si>
    <t>1.4.3.3</t>
  </si>
  <si>
    <t>Inclusión de familias desplazadas y víctimas del conflicto armado a proyectos productivos con fines de generación de ingresos y fomento del trabajo como a la reparación.</t>
  </si>
  <si>
    <t>Proyectos productivos implementados</t>
  </si>
  <si>
    <t>1.4.3.4</t>
  </si>
  <si>
    <t>Servicio de financiación o cofinanciación a proyectos de inversión para el cierre de brechas de desigualdad e inequidad, a través de diferentes estrategias y demás instrumentos de estructuración</t>
  </si>
  <si>
    <t>1.4.3.5</t>
  </si>
  <si>
    <t>Fortalecimiento de los sistemas productivos agropecuarios y de apuesta exportadora, para producción primaria, agroindustria y comercialización.</t>
  </si>
  <si>
    <t>Proyectos productivos cofinanciados</t>
  </si>
  <si>
    <t>1.4.3.6</t>
  </si>
  <si>
    <t>Convenios de sanidad e inocuidad para fortalecimiento del sector agrícola y/o pecuario.</t>
  </si>
  <si>
    <t>Documentos de lineamientos técnicos elaborados</t>
  </si>
  <si>
    <t>1.4.3.7</t>
  </si>
  <si>
    <t>Apoyo a proyectos productivos para la seguridad alimentaria y nutricional con enfoque diferencial e interseccional.</t>
  </si>
  <si>
    <t>1.4.4</t>
  </si>
  <si>
    <t>1.4.4.1</t>
  </si>
  <si>
    <t>Apoyo para la formalización de la propiedad rural.</t>
  </si>
  <si>
    <t>Predios formalizados o regularizados para el desarrollo rural</t>
  </si>
  <si>
    <t>≥400</t>
  </si>
  <si>
    <t>1.4.5</t>
  </si>
  <si>
    <t>1.4.5.1</t>
  </si>
  <si>
    <t>Servicio de apoyo para el acceso a procesos de comercialización.</t>
  </si>
  <si>
    <t>Eventos comerciales apoyados)</t>
  </si>
  <si>
    <t>Asociaciones fortalecidas</t>
  </si>
  <si>
    <t>Productores apoyados con activos productivos y de comercialización</t>
  </si>
  <si>
    <t>1.4.6</t>
  </si>
  <si>
    <t>1.4.6.1</t>
  </si>
  <si>
    <t>Procesos de planeación estratégica acompañados.</t>
  </si>
  <si>
    <t>1.4.7</t>
  </si>
  <si>
    <t>Estrategia de atención a la participación ciudadana</t>
  </si>
  <si>
    <t>1.4.7.1</t>
  </si>
  <si>
    <t>Consejos Municipales de Desarrollo Rural - CMDR reactivados.</t>
  </si>
  <si>
    <t>Instituciones territoriales apoyadas</t>
  </si>
  <si>
    <t>1.4.8</t>
  </si>
  <si>
    <t>Seguridad alimentaria y nutricional para la garantía progresiva del Derecho Humano a la Alimentación</t>
  </si>
  <si>
    <t>1.4.8.1</t>
  </si>
  <si>
    <t>Plan departamental para la garantía progresiva del Derecho Humano a la Alimentación apoyado (construido, aprobación y adopción).</t>
  </si>
  <si>
    <t>1.4.9</t>
  </si>
  <si>
    <t>Estadísticas de Evaluaciones Agropecuarias</t>
  </si>
  <si>
    <t>1.4.9.1</t>
  </si>
  <si>
    <t>Actualización anual de información estadística agropecuaria departamental.</t>
  </si>
  <si>
    <t xml:space="preserve">Información actualizada </t>
  </si>
  <si>
    <t>VÍAS</t>
  </si>
  <si>
    <t>1.5.1</t>
  </si>
  <si>
    <t>Garantizar una eficiente conexión vial</t>
  </si>
  <si>
    <t>1.5.1.1</t>
  </si>
  <si>
    <t xml:space="preserve">Mejoramiento de la red vial secundaria </t>
  </si>
  <si>
    <t>Km mejorados</t>
  </si>
  <si>
    <t>1.5.1.2</t>
  </si>
  <si>
    <t xml:space="preserve">Mejoramiento de red vial terciaria </t>
  </si>
  <si>
    <t>1.5.1.3</t>
  </si>
  <si>
    <t xml:space="preserve">Mejoramiento y/o mantenimiento de puentes y/o puentes hamacas </t>
  </si>
  <si>
    <t>Puentes mejorados</t>
  </si>
  <si>
    <t>1.5.1.4</t>
  </si>
  <si>
    <t xml:space="preserve">Mantenimiento preventivo y rutinario en vías secundaria y terciarias (combos viales) </t>
  </si>
  <si>
    <t>Km mantenidos</t>
  </si>
  <si>
    <t>1.5.1.5</t>
  </si>
  <si>
    <t xml:space="preserve">Construcción de obras de arte de la red vial </t>
  </si>
  <si>
    <t>Número de obras de arte</t>
  </si>
  <si>
    <t>1.5.1.6</t>
  </si>
  <si>
    <t xml:space="preserve">Pavimentación de Vías urbanas </t>
  </si>
  <si>
    <t xml:space="preserve">Km Vias urbanas pavimentadas </t>
  </si>
  <si>
    <t>1.5.2</t>
  </si>
  <si>
    <t xml:space="preserve">Conocimiento del estado la red vial para priorizar la inversión </t>
  </si>
  <si>
    <t>1.5.2.1</t>
  </si>
  <si>
    <t>Servicio de información geográfica (SIG) de los corredores del departamento</t>
  </si>
  <si>
    <t>Km vias secundarias intervenidas</t>
  </si>
  <si>
    <t>1.5.2.2</t>
  </si>
  <si>
    <t>Estudios y Diseños para el mejoramiento de vías secundarias. (incluye puentes vehiculares)</t>
  </si>
  <si>
    <t>Número de Estudios y diseños realizados</t>
  </si>
  <si>
    <t>1.5.2.3</t>
  </si>
  <si>
    <t xml:space="preserve">Estudios y Diseños para el mejoramiento de vías terciarias y urbanas </t>
  </si>
  <si>
    <t>1.5.2.4</t>
  </si>
  <si>
    <t xml:space="preserve">Estudios y Diseños para el mantenimiento y/o mejoramiento de puentes y/o puente hamacas de la red vial </t>
  </si>
  <si>
    <t>Número de Estudios</t>
  </si>
  <si>
    <t>1.5.2.5</t>
  </si>
  <si>
    <t>Estudios y Diseños para obras complementarias</t>
  </si>
  <si>
    <t>1.5.2.6</t>
  </si>
  <si>
    <t>Caminos ancesrtales con mantenimiento</t>
  </si>
  <si>
    <t>Km de caminos ancestrales</t>
  </si>
  <si>
    <t>1.6.1</t>
  </si>
  <si>
    <t>Gobernanza: fortalecimiento de la capacidad Institucional para la seguridad vial.</t>
  </si>
  <si>
    <t>1.6.1.1</t>
  </si>
  <si>
    <t>Plataforma digital para tramites de servicios a los usuarios de la entidad diseñada y en funcionamiento</t>
  </si>
  <si>
    <t>Plataformas web con servicios de intercambio de información en línea</t>
  </si>
  <si>
    <t>1.6.1.2</t>
  </si>
  <si>
    <t>Instalación de mecanismos de detección de infractores que salven vidas en puntos estratégicos y neurálgicos del territorio departamental</t>
  </si>
  <si>
    <t>Cámaras instaladas en la red vial</t>
  </si>
  <si>
    <t>1.6.1.3</t>
  </si>
  <si>
    <t>Actualización de la política pública de seguridad vial</t>
  </si>
  <si>
    <t>Documentos de planeación realizados</t>
  </si>
  <si>
    <t>1.6.1.4</t>
  </si>
  <si>
    <t>Estudio para la disposición de sistemas de pesaje (básculas) de vehículos de carga en ejes viales estratégicos del departamento</t>
  </si>
  <si>
    <t>Estudios realizados</t>
  </si>
  <si>
    <t>1.6.1.5</t>
  </si>
  <si>
    <t>Estudio y Creación de un cuerpo de agentes de tránsito de la secretaria departamental de tránsito (incluye la implementación del cuerpo de agentes)</t>
  </si>
  <si>
    <t>1.6.2</t>
  </si>
  <si>
    <t xml:space="preserve">Gobernanza: fortalecimiento de la coordinación Interinstitucional para la seguridad vial </t>
  </si>
  <si>
    <t>1.6.2.1</t>
  </si>
  <si>
    <t>Campañas de intervención para la promoción de la movilidad y la seguridad vial</t>
  </si>
  <si>
    <t>Campañas realizadas</t>
  </si>
  <si>
    <t>1.6.2.2</t>
  </si>
  <si>
    <t>Asistencia Técnica para la construcción, mejora, seguimiento e implementación de las herramientas territoriales de planeación en seguridad vial (Planes locales de seguridad vial de municipios, empresas obligadas, instituciones educativas y establecimientos de expendio de licores)</t>
  </si>
  <si>
    <t>Asistencias técnicas realizadas</t>
  </si>
  <si>
    <t>1.6.2.3</t>
  </si>
  <si>
    <t>Estudios y Creación de sedes de tránsito en municipios focalizados con accidentalidad alta y afectaciones de la movilidad urbana (incluye su puesta en funcionamiento)</t>
  </si>
  <si>
    <t>1.6.3</t>
  </si>
  <si>
    <t>Gestión del conocimiento: Fortalecimiento institucional para el conocimiento de la seguridad vial</t>
  </si>
  <si>
    <t>1.6.3.1</t>
  </si>
  <si>
    <t>Crear y poner en funcionamiento un sistema de información de seguridad vial del departamento</t>
  </si>
  <si>
    <t>Observatorio vial en funcionamiento</t>
  </si>
  <si>
    <t>1.6.3.2</t>
  </si>
  <si>
    <t>Programas y estrategias de formación y sensibilización en materia de movilidad, cultura vial y seguridad vial a diferentes actores viales y grupos de interés: docentes, conductores de transporte público, privado y escolar, conductores de motocicletas.</t>
  </si>
  <si>
    <t>Capacitaciones realizadas</t>
  </si>
  <si>
    <t>1.6.3.3</t>
  </si>
  <si>
    <t>Proyectos de investigación a nivel de trabajos de investigación, ponencias y artículos asociados a seguridad vial y movilidad desarrollados en conjunto con universidades de la región</t>
  </si>
  <si>
    <t>Documentos de investigación realizados</t>
  </si>
  <si>
    <t>1.6.3.4</t>
  </si>
  <si>
    <t>Crear y mantener un sistema de información de seguridad vial que mida la siniestralidad vial departamental</t>
  </si>
  <si>
    <t>Informes de accidentalidad</t>
  </si>
  <si>
    <t>1.6.4</t>
  </si>
  <si>
    <t>Infraestructura Segura: Fortalecimiento de la infraestructura vial para salvar vidas</t>
  </si>
  <si>
    <t>1.6.4.1</t>
  </si>
  <si>
    <t>Actualización de la información de inventario de señales de tránsito dispuestas en los ejes viales que hacen parte de la jurisdicción de la secretaría de tránsito departamental</t>
  </si>
  <si>
    <t>Sistemas de información actualizado</t>
  </si>
  <si>
    <t>1.6.4.2</t>
  </si>
  <si>
    <t>Mantenimiento e instalación de señales de tránsito en las vías de segundo orden del departamento</t>
  </si>
  <si>
    <t>Infraestructura mejorada</t>
  </si>
  <si>
    <t>1.6.4.3</t>
  </si>
  <si>
    <t>Evaluación y mejora de la señalización de transito dispuesta en zonas educativas de las IE de municipios del departamento</t>
  </si>
  <si>
    <t>1.6.5</t>
  </si>
  <si>
    <t>Vehículos Seguros: Promoción y control de condiciones seguras en vehículos</t>
  </si>
  <si>
    <t>1.6.5.1</t>
  </si>
  <si>
    <t>Programas y servicios de promoción y control de condiciones técnico - mecánicas a vehículos automotores, uso adecuado de elementos de protección personal a biciusuarios y motociclistas, así como la verificación de cumplimiento de normatividad para la operatividad de vehículos de transporte público terrestre</t>
  </si>
  <si>
    <t xml:space="preserve">Operativos de control realizados </t>
  </si>
  <si>
    <t>1.6.6</t>
  </si>
  <si>
    <t>Atención Integral a Victimas: Gestión Institucional para la atención integral a víctimas de siniestros viales</t>
  </si>
  <si>
    <t>1.6.6.1</t>
  </si>
  <si>
    <t>Implementación de la línea única de atención de siniestralidad vial</t>
  </si>
  <si>
    <t>Número de estrategias</t>
  </si>
  <si>
    <t>1.6.6.2</t>
  </si>
  <si>
    <t>Programa de formación y reinducción en primeros auxilios para conductores de transporte publico y privado</t>
  </si>
  <si>
    <t>Personas beneficiadas de estrategias de educación informal</t>
  </si>
  <si>
    <t>1.7.1</t>
  </si>
  <si>
    <t>1.7.1.1</t>
  </si>
  <si>
    <t>Instalación, ampliación de cobertura, fortalecimiento de la infraestructura tecnológica de última generación para la conectividad en espacios de acceso público y en las sedes educativas en la zonas urbanas y rurales del Departamento.</t>
  </si>
  <si>
    <t xml:space="preserve">Municipios y áreas no municipalizadas conectados a redes de servicio - </t>
  </si>
  <si>
    <t xml:space="preserve">Zonas digitales instaladas </t>
  </si>
  <si>
    <t xml:space="preserve">Sedes educativas oficiales beneficiadas con acceso a internet </t>
  </si>
  <si>
    <t xml:space="preserve">Eventos para la promoción del despliegue de infraestructura </t>
  </si>
  <si>
    <t>Centros de Acceso Comunitario en zonas urbanas y/o rurales y/o apartadas funcionando</t>
  </si>
  <si>
    <t>1.7.1.2</t>
  </si>
  <si>
    <t>Conexión en las zonas más apartadas del Departamento, teniendo como aliadas a las Comunidades de Conectividad y empresas de menor tamaño</t>
  </si>
  <si>
    <t xml:space="preserve">Conexiones a internet fijo y / o móvil </t>
  </si>
  <si>
    <t>1.7.1.3</t>
  </si>
  <si>
    <t>Seguimiento y Promoción la Televisión Digital Terrestre TDT</t>
  </si>
  <si>
    <t xml:space="preserve">Documentos de seguimiento a la prestación del servicio de televisión </t>
  </si>
  <si>
    <t>1.7.1.4</t>
  </si>
  <si>
    <t>Seguimiento y Promoción cobertura de telefonía móvil</t>
  </si>
  <si>
    <t xml:space="preserve">Documentos de seguimiento elaborados - </t>
  </si>
  <si>
    <t>1.7.1.5</t>
  </si>
  <si>
    <t>Radio de Interés Público, Comunitaria para información de la igualdad.</t>
  </si>
  <si>
    <t xml:space="preserve">Estudios de radio mejorados en funcionamiento - </t>
  </si>
  <si>
    <t>1.7.2</t>
  </si>
  <si>
    <t>1.7.2.1</t>
  </si>
  <si>
    <t>Formación y desarrollo de habilidades digitales para impulsar la transformación digital.</t>
  </si>
  <si>
    <t xml:space="preserve">Personas capacitadas en tecnologías de la información y las comunicaciones </t>
  </si>
  <si>
    <t xml:space="preserve">Personas de la comunidad capacitadas en uso básico de tecnologías de la información y las comunicaciones. </t>
  </si>
  <si>
    <t xml:space="preserve">Personas capacitadas para en Gestión TI y en Seguridad y Privacidad de la Información </t>
  </si>
  <si>
    <t>1.7.2.2</t>
  </si>
  <si>
    <t>Sensibilización en el uso seguro y apropiación de internet para desarrollar contenidos pedagógicos innovadores en la transformación digital de la educación.</t>
  </si>
  <si>
    <t xml:space="preserve">Personas sensibilizadas en el uso y apropiación de las TIC </t>
  </si>
  <si>
    <t xml:space="preserve">Personas de la comunidad sensibilizadas en uso responsable y seguro de las TIC </t>
  </si>
  <si>
    <t>1.7.2.3</t>
  </si>
  <si>
    <t>Acceso, uso y apropiación de diferentes herramientas tecnológicas y tecnologías emergentes que promuevan la transformación digital de la comunidad educativa.</t>
  </si>
  <si>
    <t xml:space="preserve">Docentes formados en uso pedagógico de tecnologías de la información y las comunicaciones. </t>
  </si>
  <si>
    <t xml:space="preserve">Personas Capacitadas </t>
  </si>
  <si>
    <t xml:space="preserve">Sedes educativas oficiales con acceso a terminales de cómputo y contenidos digitales </t>
  </si>
  <si>
    <t xml:space="preserve">Estudiantes de sedes educativas oficiales beneficiados con el servicio de apoyo en tecnologías de la información y las comunicaciones para la educación </t>
  </si>
  <si>
    <t>1.7.3</t>
  </si>
  <si>
    <t>1.7.3.1</t>
  </si>
  <si>
    <t xml:space="preserve">Estrategia de gobierno Digital (transformación digital de entidades territoriales)  </t>
  </si>
  <si>
    <t xml:space="preserve">Entidades asistidas técnicamente </t>
  </si>
  <si>
    <t xml:space="preserve">Alianzas (convenios, actividades dinamizadoras, acuerdos de servicio, etc.) gestionadas para promover la formación en Gobierno digital </t>
  </si>
  <si>
    <t xml:space="preserve">Trámites y servicios en línea implementados </t>
  </si>
  <si>
    <t xml:space="preserve">Informes de monitoreo y seguimiento a la implementación de la Arquitectura TI Colombia, realizados. </t>
  </si>
  <si>
    <t xml:space="preserve">Eventos de promoción de la Estrategia de Gobierno digital realizados </t>
  </si>
  <si>
    <t xml:space="preserve">Software y hardware desarrollados o adquiridos para la inclusión de las personas con discapacidad en las TIC </t>
  </si>
  <si>
    <t xml:space="preserve">Sistemas de información implementado </t>
  </si>
  <si>
    <t xml:space="preserve">Documentos metodológicos realizados - </t>
  </si>
  <si>
    <t xml:space="preserve">Ejercicios de participación ciudadana realizados </t>
  </si>
  <si>
    <t>1.7.3.2</t>
  </si>
  <si>
    <t>Estrategias para consolidar ciudades y territorios inteligentes en temas relacionados con las arenas (Movilidad, Agricultura, Seguridad ciudadana, ambiente, servicios públicos, entre otros) y Govtech</t>
  </si>
  <si>
    <t xml:space="preserve">Servicios tecnológicos implementados - </t>
  </si>
  <si>
    <t>1.7.3.3</t>
  </si>
  <si>
    <t>Política de recolección de residuos de aparatos eléctricos y electrónicos (RAEE) en IE, Entidades públicas y territoriales</t>
  </si>
  <si>
    <t xml:space="preserve">Residuos electrónicos dispuestos correctamente </t>
  </si>
  <si>
    <t>1.7.3.4</t>
  </si>
  <si>
    <t>Tecnologías emergentes (IA, Blockchain, internet de las cosas Y otras) Para el fomento de la industria digital con el fin de superar problemáticas del país.</t>
  </si>
  <si>
    <t xml:space="preserve">Empresas beneficiadas con actividades de fortalecimiento de la industria TI. </t>
  </si>
  <si>
    <t>1.7.3.5</t>
  </si>
  <si>
    <t>Implementación de política orientados a la seguridad y privacidad de la información</t>
  </si>
  <si>
    <t xml:space="preserve">Política para la protección para la seguridad de la información implementados </t>
  </si>
  <si>
    <t xml:space="preserve">Análisis de vulnerabilidades digitales generados </t>
  </si>
  <si>
    <t>1.7.4</t>
  </si>
  <si>
    <t>1.7.4.1</t>
  </si>
  <si>
    <t>Fomentar la formación de talento humano de alto nivel en el área CTeI focalizado en los retos del departamento.</t>
  </si>
  <si>
    <t xml:space="preserve">Becas de nivel doctoral otorgadas </t>
  </si>
  <si>
    <t>1.7.4.2</t>
  </si>
  <si>
    <t>Fortalecer la investigación CTeI con uso de herramientas TIC en todos los sectores estratégico</t>
  </si>
  <si>
    <t xml:space="preserve">Programas y proyectos financiados </t>
  </si>
  <si>
    <t>MINERÍA</t>
  </si>
  <si>
    <t>1.8.1</t>
  </si>
  <si>
    <t>Explotación Minera responsable</t>
  </si>
  <si>
    <t>1.8.1.1</t>
  </si>
  <si>
    <t>Estructuración y/o implementación de un centro de entrenamiento y/o formación minera</t>
  </si>
  <si>
    <t>Proyectos estructurados</t>
  </si>
  <si>
    <t>1.8.1.2</t>
  </si>
  <si>
    <t>Servicio de asistencia técnica</t>
  </si>
  <si>
    <t>Unidades de producción minera asistidas técnicamente</t>
  </si>
  <si>
    <t>1.8.1.3</t>
  </si>
  <si>
    <t>Documentos de lineamientos técnicos</t>
  </si>
  <si>
    <t>Intervenciones de articulación gestionadas</t>
  </si>
  <si>
    <t>1.8.1.4</t>
  </si>
  <si>
    <t>Servicio de Educación Informal para la Gestión Administrativa</t>
  </si>
  <si>
    <t>1.8.1.5</t>
  </si>
  <si>
    <t>Servicio de divulgación del sector minero</t>
  </si>
  <si>
    <t>Eventos de divulgación realizados</t>
  </si>
  <si>
    <t>1.9</t>
  </si>
  <si>
    <t>ELECTRIFICACIÓN</t>
  </si>
  <si>
    <t>1.9.1</t>
  </si>
  <si>
    <t>1.9.1.1</t>
  </si>
  <si>
    <t>Proyectos de electrificación formulados, estructurados y/o ejecutados, para aumento de cobertura del servicio de energía eléctrica o mejoramiento de la infraestructura eléctrica, mediante el uso de energías convencionales y/o alternativas.</t>
  </si>
  <si>
    <t>Proyectos energéticos estructurados</t>
  </si>
  <si>
    <t>Unidades de generación fotovoltaica de energía eléctrica instaladas</t>
  </si>
  <si>
    <t>Viviendas en zonas rurales conectadas a la red del sistema de distribución local de energía eléctrica</t>
  </si>
  <si>
    <t>1.9.1.2</t>
  </si>
  <si>
    <t>Base de datos implementada de viviendas sin servicio de energía eléctrica de los municipios de Norte de Santander</t>
  </si>
  <si>
    <t>Sistemas de información implementados</t>
  </si>
  <si>
    <t>1.9.2</t>
  </si>
  <si>
    <t>Hacia una eficiencia energética e implementación de energías renovables</t>
  </si>
  <si>
    <t>1.9.2.1</t>
  </si>
  <si>
    <t>Centrales de generación de energías limpias construidas y/u operadas</t>
  </si>
  <si>
    <t>Central de generación fotovoltaica construida</t>
  </si>
  <si>
    <t>Centrales hidroeléctricas construidas</t>
  </si>
  <si>
    <t>Central de generación con biomasa construida</t>
  </si>
  <si>
    <t>Central de generación eólica construida</t>
  </si>
  <si>
    <t>1.9.2.2</t>
  </si>
  <si>
    <t>Acompañamiento y capacitación en el uso eficiente de energía y el cumplimiento normativo eléctrico aplicable al sector residencial</t>
  </si>
  <si>
    <t>1.9.2.3</t>
  </si>
  <si>
    <t xml:space="preserve">Programa de Eficiencia energética implementado en edificios y/u oficinas públicas del orden departamental </t>
  </si>
  <si>
    <t>Documentos de planeación</t>
  </si>
  <si>
    <t>1.10.</t>
  </si>
  <si>
    <t>GAS</t>
  </si>
  <si>
    <t>1.10.1</t>
  </si>
  <si>
    <t>1.10.1.1</t>
  </si>
  <si>
    <t>Redes internas de gas combustible instaladas</t>
  </si>
  <si>
    <t>Viviendas con red interna de gas combustible instalada</t>
  </si>
  <si>
    <t>1.10.1.2</t>
  </si>
  <si>
    <t>Servicio de apoyo financiero para la financiación de proyectos de infraestructura para el servicio público de gas</t>
  </si>
  <si>
    <t>Municipios beneficiados</t>
  </si>
  <si>
    <t>HIDROCARBUROS</t>
  </si>
  <si>
    <t>1.11.1</t>
  </si>
  <si>
    <t>1.11.1.1</t>
  </si>
  <si>
    <t>Servicio de asistencia técnica en estructuración de proyectos de energías limpias.</t>
  </si>
  <si>
    <t>1.12.1</t>
  </si>
  <si>
    <t>1.12.1.1</t>
  </si>
  <si>
    <t>Terminación 100 % del subproyecto 3, construcción de la planta de tratamiento de agua potable del área metropolitana Francisco de Paula Santander</t>
  </si>
  <si>
    <t xml:space="preserve">Acueductos construidos </t>
  </si>
  <si>
    <t>1.12.1.2</t>
  </si>
  <si>
    <t>Acompañar la puesta en marcha del acueducto metropolitano Francisco de Paula Santander de Cúcuta, Los Patios y Villa del Rosario</t>
  </si>
  <si>
    <t>Acueductos construidos</t>
  </si>
  <si>
    <t>1.12.1.3</t>
  </si>
  <si>
    <t>Optimización de redes de distribución de los Municipios de Los Patios y Villa Rosario</t>
  </si>
  <si>
    <t>Red de distribución optimizada (m</t>
  </si>
  <si>
    <t>1.12.1.4</t>
  </si>
  <si>
    <t>Optimización de redes de acueducto del sector Urbano.</t>
  </si>
  <si>
    <t>Red de distribución optimizada (m)</t>
  </si>
  <si>
    <t>1.12.1.5</t>
  </si>
  <si>
    <t>Optimización redes de alcantarillados sector Urbano</t>
  </si>
  <si>
    <t>Red de alcantarillado optimizada (m)</t>
  </si>
  <si>
    <t>1.12.1.6</t>
  </si>
  <si>
    <t>Estudios y diseños de optimización de los sistemas de acueducto y alcantarillado del área urbana y/o rural.</t>
  </si>
  <si>
    <t>1.12.1.7</t>
  </si>
  <si>
    <t>Estudios y diseños para el plan maestro de acueducto y alcantarillado de la zona urbana</t>
  </si>
  <si>
    <t xml:space="preserve">Estudios realizados </t>
  </si>
  <si>
    <t>1.12.1.8</t>
  </si>
  <si>
    <t>Optimización del sistema de acueducto de los sectores urbanos y/o rurales</t>
  </si>
  <si>
    <t>Acueductos Optimizados</t>
  </si>
  <si>
    <t>1.12.1.9</t>
  </si>
  <si>
    <t>Estudios y diseños y/o construcción de plantas de tratamiento de aguas residuales, en zonas urbanas y/o centros poblados</t>
  </si>
  <si>
    <t xml:space="preserve">Estudios de pre inversión en tratamiento de aguas residuales </t>
  </si>
  <si>
    <t>1.12.1.10</t>
  </si>
  <si>
    <t>Estudios y diseños para la construcción de soluciones sanitarias individuales de las zonas rurales de viviendas aislada</t>
  </si>
  <si>
    <t xml:space="preserve">Estudios y diseños de soluciones, Unidades sanitarias </t>
  </si>
  <si>
    <t>1.12.1.11</t>
  </si>
  <si>
    <t>Sistemas de aprovechamiento y manejo de residuos sólidos, bajo el concepto de basura cero (Aprovechamiento, tratamiento, reciclaje y economía circular)</t>
  </si>
  <si>
    <t>Plan de Gestión Integral de Residuos Sólidos implementado</t>
  </si>
  <si>
    <t>1.12.1.12</t>
  </si>
  <si>
    <t>Estrategias de esquemas asociativos subregionales para la recolección y aprovechamiento de residuos sólidos impulsados</t>
  </si>
  <si>
    <t>Plan de Gestión Integral de Residuos Sólidos con seguimiento</t>
  </si>
  <si>
    <t>1.12.2</t>
  </si>
  <si>
    <t xml:space="preserve">Innovación, consolidación y aseguramiento de la prestación de los servicios de agua potable y saneamiento básico </t>
  </si>
  <si>
    <t>1.12.2.1</t>
  </si>
  <si>
    <t>Implementación de las estrategias de monitoreo, seguimiento y control y/o en el cumplimiento normativo del sector de APSB</t>
  </si>
  <si>
    <t>Entidades territoriales asistidas técnicamente</t>
  </si>
  <si>
    <t>1.12.2.2</t>
  </si>
  <si>
    <t>Implementación de estrategias de fortalecimiento, aseguramiento de la prestación y/o transformación de los prestadores de los servicios de agua potable y saneamiento básico Urbano y Rurales</t>
  </si>
  <si>
    <t>1.12.2.3</t>
  </si>
  <si>
    <t>Plan de Gestión Social del sector de APSB</t>
  </si>
  <si>
    <t>Planes estratégicos realizados</t>
  </si>
  <si>
    <t>1.12.2.4</t>
  </si>
  <si>
    <t>Plan de Gestión Ambiental del sector de APSB</t>
  </si>
  <si>
    <t>1.12.2.5</t>
  </si>
  <si>
    <t>Plan de Gestión del Riesgo y Desastre del sector de APSB</t>
  </si>
  <si>
    <t>LÍNEA ESTRATÉGICA: INCLUSIÓN Y PROTECCIÓN SOCIAL</t>
  </si>
  <si>
    <t>2.1</t>
  </si>
  <si>
    <t>2.1.1</t>
  </si>
  <si>
    <t>2.1.1.1</t>
  </si>
  <si>
    <t>Apertura de los grados pre jardín y jardín en los establecimientos educativos oficiales del departamento.</t>
  </si>
  <si>
    <t xml:space="preserve">Personas beneficiadas con estrategias de fomento para el acceso a la educación inicial, </t>
  </si>
  <si>
    <t>2.1.1.2</t>
  </si>
  <si>
    <t>Estrategia conjunta de atención integral en el marco de la MIAFF</t>
  </si>
  <si>
    <t xml:space="preserve"> Instituciones educativas oficiales que implementan el nivel preescolar en el marco de la atención integral </t>
  </si>
  <si>
    <t>2.1.1.3</t>
  </si>
  <si>
    <t xml:space="preserve">Construcción e implementación de una estrategia pedagógica y educativa pertinente. </t>
  </si>
  <si>
    <t xml:space="preserve">Establecimientos Educativos oficiales con acompañamiento en el marco de las estrategias de calidad educativa </t>
  </si>
  <si>
    <t>2.1.2</t>
  </si>
  <si>
    <t>2.1.2.1</t>
  </si>
  <si>
    <t>Diagnóstico de predios e infraestructura educativa.</t>
  </si>
  <si>
    <t xml:space="preserve">Documentos elaborados </t>
  </si>
  <si>
    <t>2.1.2.2</t>
  </si>
  <si>
    <t>Sedes educativas con espacios mejorados y/o mantenidas (aulas de clase, baterías sanitarias, aulas especializadas, laboratorios, cerramientos, restaurantes, escenarios deportivos, soluciones tecnológicas de potabilización de agua)</t>
  </si>
  <si>
    <t xml:space="preserve">Sedes educativas mejoradas </t>
  </si>
  <si>
    <t>2.1.2.3</t>
  </si>
  <si>
    <t>Establecimientos educativos dotados con materiales e instrumentos de enseñanza y aprendizaje (mobiliario, tableros, menaje de restaurante escolar, material didáctico, pedagógico, lúdico, computadores y herramientas tecnológicas)</t>
  </si>
  <si>
    <t xml:space="preserve">Sedes dotadas </t>
  </si>
  <si>
    <t>2.1.2.4</t>
  </si>
  <si>
    <t xml:space="preserve">Construcción de Infraestructura educativa  </t>
  </si>
  <si>
    <t xml:space="preserve">Sedes educativas nuevas construidas </t>
  </si>
  <si>
    <t>2.1.2.5</t>
  </si>
  <si>
    <t>Implementación de estrategias de permanencia educativa (programa de alimentación escolar, transporte escolar, Hogares juveniles campesinos, residencias escolares, kits escolares y uniformes)</t>
  </si>
  <si>
    <t xml:space="preserve">Beneficiarios de la alimentación escolar </t>
  </si>
  <si>
    <t xml:space="preserve">Beneficiarios de transporte escolar </t>
  </si>
  <si>
    <t>Personas beneficiarias de estrategias de permanencia (Hogares juveniles campesinos)</t>
  </si>
  <si>
    <t xml:space="preserve">Sedes educativas apoyadas en la implementación de la estrategia de residencia escolar </t>
  </si>
  <si>
    <t xml:space="preserve">Estudiantes beneficiados con Estudiantes beneficiarios de dotaciones escolares </t>
  </si>
  <si>
    <t>2.1.2.6</t>
  </si>
  <si>
    <t>Disminución de barreras de acceso en la ruralidad, en la población vulnerable, diversa, niños con discapacidad y talentos excepcionales.</t>
  </si>
  <si>
    <t xml:space="preserve">Personas beneficiarias de ciclos lectivos especiales integrados </t>
  </si>
  <si>
    <t xml:space="preserve"> Beneficiarios de apoyo pedagógico para la oferta de educación inclusiva para preescolar, básica y media </t>
  </si>
  <si>
    <t>2.1.2.7</t>
  </si>
  <si>
    <t>Fortalecimiento del sistema educativo propio indígena.</t>
  </si>
  <si>
    <t xml:space="preserve">Matrícula en niveles de preescolar, básica y media realizada </t>
  </si>
  <si>
    <t>2.1.2.8</t>
  </si>
  <si>
    <t>Implementación de la estrategia “Justicia Restaurativa y Prevención del Delito” en el marco del Sistema de Responsabilidad Penal para adolescentes.</t>
  </si>
  <si>
    <t xml:space="preserve">Estrategias de protección para el restablecimiento de derechos implementadas </t>
  </si>
  <si>
    <t>2.1.2.9</t>
  </si>
  <si>
    <t>Acceso y permanencia educativa a los Niños, niñas, adolescentes y jóvenes víctimas, desplazados, desmovilizados, otros hechos victimizantes y migrantes</t>
  </si>
  <si>
    <t xml:space="preserve">Personas víctimas del conflicto con estrategias de fomento para el acceso a la educación inicial, preescolar, básica y media. </t>
  </si>
  <si>
    <t>2.1.3</t>
  </si>
  <si>
    <t>2.1.3.1</t>
  </si>
  <si>
    <r>
      <t>Implementación de la formación integral, jornadas complementarias escolares y optimización del tiempo escolar</t>
    </r>
    <r>
      <rPr>
        <sz val="11"/>
        <color rgb="FFFF0000"/>
        <rFont val="Arial Narrow"/>
        <family val="2"/>
      </rPr>
      <t xml:space="preserve"> </t>
    </r>
    <r>
      <rPr>
        <sz val="11"/>
        <color theme="1"/>
        <rFont val="Arial Narrow"/>
        <family val="2"/>
      </rPr>
      <t>(Articulación deporte, cultura y PTA FI 3.0)</t>
    </r>
  </si>
  <si>
    <t>2.1.3.2</t>
  </si>
  <si>
    <t>Mejoramiento de resultados pruebas Saber para fortalecer el transito a la educación superior.</t>
  </si>
  <si>
    <t>2.1.3.3</t>
  </si>
  <si>
    <r>
      <t xml:space="preserve">Implementación de </t>
    </r>
    <r>
      <rPr>
        <sz val="11"/>
        <color rgb="FF000000"/>
        <rFont val="Arial Narrow"/>
        <family val="2"/>
      </rPr>
      <t xml:space="preserve">estrategias de lectura y oralidad denominado “AVENTURAS NARRATIVAS” </t>
    </r>
  </si>
  <si>
    <t>2.1.3.4</t>
  </si>
  <si>
    <t>Fortalecimiento del aprendizaje de una segunda lengua</t>
  </si>
  <si>
    <t xml:space="preserve">Instituciones educativas fortalecidas en competencias comunicativas en un segundo idioma </t>
  </si>
  <si>
    <t>2.1.3.5</t>
  </si>
  <si>
    <t>Experiencias significativas</t>
  </si>
  <si>
    <t xml:space="preserve">Foros educativos territoriales realizados </t>
  </si>
  <si>
    <t>2.1.3.6</t>
  </si>
  <si>
    <t>Impulso de procesos productivos en el aula</t>
  </si>
  <si>
    <t xml:space="preserve">Establecimientos educativos beneficiados </t>
  </si>
  <si>
    <t>2.1.3.7</t>
  </si>
  <si>
    <t>Fortalecimiento de los Institutos Técnicos Agropecuarios</t>
  </si>
  <si>
    <t>2.1.3.8</t>
  </si>
  <si>
    <t>Fortalecimiento de los comités de convivencia escolar, la cultura de paz y las recomendaciones de la Comisión de la Verdad en los establecimientos educativos.</t>
  </si>
  <si>
    <t>Establecimientos educativos con rutas de atención integral para la convivencia escolar implementadas</t>
  </si>
  <si>
    <t>2.1.3.9</t>
  </si>
  <si>
    <t>Educación para la formación de sujetos que vivan en paz a través de los proyectos pedagógicos transversales (Educación para los derechos humanos, Educación ambiental, Educación en hábitos y estilo de vida saludable, Educación para la sexualidad y construcción de ciudadanía, educación financiera, educación en seguridad vial, cátedra de Paz, cátedra de afrocolombianidad, Educación en urbanidad, civismo, principios y nortesantandereanidad)</t>
  </si>
  <si>
    <t>2.1.3.10</t>
  </si>
  <si>
    <t>Consolidación de espacios para que los niñas, niños adolescentes y jóvenes sean escuchados</t>
  </si>
  <si>
    <t>2.1.3.11</t>
  </si>
  <si>
    <t>Fortalecimiento de la corresponsabilidad de la familia</t>
  </si>
  <si>
    <t xml:space="preserve">Escuelas de padres apoyadas </t>
  </si>
  <si>
    <t>2.1.3.12</t>
  </si>
  <si>
    <t>Ambientes educativos seguros, protectores y promotores del desarrollo integral de niñas, niños, adolescentes, jóvenes y comunidades educativas</t>
  </si>
  <si>
    <t xml:space="preserve">Establecimientos educativos con acciones de gestión del riesgo implementadas </t>
  </si>
  <si>
    <t>2.1.3.13</t>
  </si>
  <si>
    <t>Procesos de Formación inicial con énfasis en la pedagogía en escuelas normales superiores del departamento.</t>
  </si>
  <si>
    <t xml:space="preserve">Establecimientos educativos apoyados para la implementación de modelos de innovación educativa </t>
  </si>
  <si>
    <t>2.1.3.14</t>
  </si>
  <si>
    <t>Espacios propios para la formación y cualificación del talento humano</t>
  </si>
  <si>
    <t xml:space="preserve">Docentes y agentes educativos de educación inicial, preescolar, básica y media beneficiados con estrategias de mejoramiento de sus capacidades </t>
  </si>
  <si>
    <t>2.1.3.15</t>
  </si>
  <si>
    <t>Procesos curriculares, disciplinares y formación deontológica y en valores humanos</t>
  </si>
  <si>
    <t>2.1.3.16</t>
  </si>
  <si>
    <t>Redes o comunidades de práctica y aprendizaje implementadas y/o fortalecidas</t>
  </si>
  <si>
    <t xml:space="preserve">Comunidades acompañadas para la formulación de sus modalidades propias </t>
  </si>
  <si>
    <t>2.1.3.17</t>
  </si>
  <si>
    <t>Herramientas de gestión educativa hacia la calidad Plataforma virtual educativa implementada</t>
  </si>
  <si>
    <t xml:space="preserve">Número de sistemas de información </t>
  </si>
  <si>
    <t>2.1.3.18</t>
  </si>
  <si>
    <t>Fomento de la investigación, la innovación y el uso y apropiación de tics.</t>
  </si>
  <si>
    <t xml:space="preserve">Documentos realizados  </t>
  </si>
  <si>
    <t xml:space="preserve">Establecimientos educativos conectados a internet </t>
  </si>
  <si>
    <t>2.1.3.19</t>
  </si>
  <si>
    <t>Articulación en los establecimientos educativos con las instituciones de educación superior y/o el SENA para el fortalecimiento de la educación media y el tránsito a la educación superior</t>
  </si>
  <si>
    <t>Establecimientos Educativos oficiales con acompañamiento en el marco de las estrategias de calidad educativa</t>
  </si>
  <si>
    <t>2.1.3.20</t>
  </si>
  <si>
    <t>Formulación e implementación del Plan departamental de fortalecimiento de la educación media</t>
  </si>
  <si>
    <t>Documentos de lineamientos de política en educación prescolar, básica y media emitidos</t>
  </si>
  <si>
    <t>2.1.4</t>
  </si>
  <si>
    <t>2.1.4.1</t>
  </si>
  <si>
    <t>Aseguramiento del acceso y permanencia en los diferentes niveles de la educación superior</t>
  </si>
  <si>
    <t xml:space="preserve">Beneficiarios de estrategias o programas de apoyo financiero para el acceso y permanencia en la educación superior  </t>
  </si>
  <si>
    <t>2.1.4.2</t>
  </si>
  <si>
    <t>Cupos preferenciales para facilitar el acceso a la educación superior de población vulnerable y comunidades indígenas.</t>
  </si>
  <si>
    <t>Beneficiarios de estrategias o programas de fomento para el acceso a la educación superior</t>
  </si>
  <si>
    <t>2.1.4.3</t>
  </si>
  <si>
    <t>Impulsar el complejo educativo del Catatumbo.</t>
  </si>
  <si>
    <t>Instituciones de educación superior con programas de regionalización, articulados con las apuestas productivas de las regiones</t>
  </si>
  <si>
    <t>2.1.4.4</t>
  </si>
  <si>
    <t>Apoyo a la investigación científica en Instituciones de Educación Superior.</t>
  </si>
  <si>
    <t>Instituciones de educación superior apoyadas en el fortalecimiento de los procesos de investigación, proyección social e internacionalización</t>
  </si>
  <si>
    <t>2.1.4.5</t>
  </si>
  <si>
    <t>Fomento a la educación superior.</t>
  </si>
  <si>
    <t>Instituciones de educación superior con acompañamiento en procesos de regionalización</t>
  </si>
  <si>
    <t>2.1.4.6</t>
  </si>
  <si>
    <r>
      <t xml:space="preserve">Impulso </t>
    </r>
    <r>
      <rPr>
        <sz val="11"/>
        <color rgb="FF000000"/>
        <rFont val="Arial Narrow"/>
        <family val="2"/>
      </rPr>
      <t>Ciudadela universitaria de Atalaya</t>
    </r>
  </si>
  <si>
    <t>2.1.5</t>
  </si>
  <si>
    <t>2.1.5.1</t>
  </si>
  <si>
    <t>Implementación de la política pública Nuevo modelo educativo con visión 2050</t>
  </si>
  <si>
    <t>Modelos de innovación educativa implementados</t>
  </si>
  <si>
    <t>2.1.5.2</t>
  </si>
  <si>
    <t>Fases preparatorias para la participación encuentro nacional de juegos del magisterio (municipal, departamental, zonal y nacional)</t>
  </si>
  <si>
    <t>Docentes beneficiados</t>
  </si>
  <si>
    <t>2.1.5.3</t>
  </si>
  <si>
    <t>Encuentros folclóricos y culturales en el marco de los juegos del magisterio</t>
  </si>
  <si>
    <t>2.1.5.4</t>
  </si>
  <si>
    <t>Fortalecimiento de la gestión misional del sector educativo para la transparencia y mejora continua</t>
  </si>
  <si>
    <t>Entidades territoriales con seguimiento y evaluación a la gestión</t>
  </si>
  <si>
    <t>2.1.5.5</t>
  </si>
  <si>
    <t>Fortalecimiento del servicio educativo</t>
  </si>
  <si>
    <t>Establecimientos educativos en operación</t>
  </si>
  <si>
    <t>2.1.5.6</t>
  </si>
  <si>
    <t>Docentes y Directivos Docentes y administrativos beneficiados con los procesos de Bienestar (recreación, atención psicosocial; asistencia técnica, comunicaciones)</t>
  </si>
  <si>
    <t>2.1.5.7</t>
  </si>
  <si>
    <t>Implementación de estrategias de apoyo para la construcción y fortalecimiento del análisis de datos para la interpretación de realidades del sector educativo</t>
  </si>
  <si>
    <t>Observatorio implementado</t>
  </si>
  <si>
    <t>2.2.1</t>
  </si>
  <si>
    <t>2.2.1.1</t>
  </si>
  <si>
    <t>Fortalecimiento de la política de participación social en salud</t>
  </si>
  <si>
    <t xml:space="preserve">Estrategias de promoción de la participación social en salud implementadas </t>
  </si>
  <si>
    <t xml:space="preserve">Mecanismos y espacios de participación social en salud conformados </t>
  </si>
  <si>
    <t xml:space="preserve">Preguntas Quejas Reclamos y Denuncias Gestionadas </t>
  </si>
  <si>
    <t>2.2.1.2</t>
  </si>
  <si>
    <t>Aseguramiento al SGSSS, que garantice el acceso, oportunidad y calidad a la prestación de servicios de salud basados en la Atención Primaria en Salud en el Departamento y los municipios PDET</t>
  </si>
  <si>
    <t xml:space="preserve">Documentos de lineamientos técnicos realizados </t>
  </si>
  <si>
    <t>2.2.1.3</t>
  </si>
  <si>
    <t xml:space="preserve">Inspección y Vigilancia de manera efectiva, eficiente y oportuna a las obligaciones del aseguramiento y prestación de servicios de salud a cargo de los actores en salud del territorio, basados en la Atención Primaria en Salud </t>
  </si>
  <si>
    <t xml:space="preserve">auditorías y visitas inspectivas realizadas  </t>
  </si>
  <si>
    <t>2.2.1.4</t>
  </si>
  <si>
    <t>Red prestadora de servicios de salud de baja, mediana y alta complejidad en cumplimiento a los componentes del SOGC en salud</t>
  </si>
  <si>
    <t xml:space="preserve">Visitas realizadas </t>
  </si>
  <si>
    <t>2.2.1.5</t>
  </si>
  <si>
    <t>Ajuste institucional para el fortalecimiento de las capacidades de autoridad sanitaria y la apropiación territorial del modelo de salud basado en la atención primaria.</t>
  </si>
  <si>
    <t xml:space="preserve">Documentos de planeación elaborados </t>
  </si>
  <si>
    <t xml:space="preserve">Documentos de planeación con seguimiento realizados </t>
  </si>
  <si>
    <t xml:space="preserve">Establecimientos abiertos al público vigilados y controlados </t>
  </si>
  <si>
    <t xml:space="preserve">Entidades territoriales atendidas </t>
  </si>
  <si>
    <t xml:space="preserve">Instituciones bajo control </t>
  </si>
  <si>
    <t>Informes de evento generados en la vigencia</t>
  </si>
  <si>
    <t>Municipios con acciones de promoción, prevención, vigilancia  y control de vectores y zoonosis realizadas -</t>
  </si>
  <si>
    <t xml:space="preserve">Estrategias de gestión del riesgo para enfermedades emergentes, reemergentes y desatendidas implementadas </t>
  </si>
  <si>
    <t>2.2.1.6</t>
  </si>
  <si>
    <t>Gobernanza en salud en el cumplimiento de la planeación estratégica e integral en salud en el cumplimiento de la normatividad legal vigente de la Función pública y PDSP</t>
  </si>
  <si>
    <t>2.2.2</t>
  </si>
  <si>
    <t>Pueblos y comunidades étnicas, mujeres, población campesina, LBGTIQ+ y otras poblaciones por condición y/o situación</t>
  </si>
  <si>
    <t>2.2.2.1</t>
  </si>
  <si>
    <t>Estrategia de Transversalización del Enfoque de Género en la Planeación Integral en Salud del Departamento.</t>
  </si>
  <si>
    <t xml:space="preserve">estrategias para el fortalecimiento del control social en salud implementadas </t>
  </si>
  <si>
    <t>2.2.2.2</t>
  </si>
  <si>
    <t>Alianzas trans sectoriales con actores estratégicos en el componente comunitario, de los tres mensajes claves relacionados con Infección respiratoria Aguda IRA y enfermedad diarreica aguda EDA</t>
  </si>
  <si>
    <t xml:space="preserve">Estrategias de promoción de la salud implementadas </t>
  </si>
  <si>
    <t>2.2.2.3</t>
  </si>
  <si>
    <t>Alianzas trans sectoriales con actores estratégicos para el reconocimiento de la población étnica</t>
  </si>
  <si>
    <t>2.2.2.4</t>
  </si>
  <si>
    <t>Implementación del componente de atención integral en salud del Programa de Atención Psicosocial y Salud Integral a Victimas (PAPSIVI) de acuerdo a Normatividad Vigente</t>
  </si>
  <si>
    <t xml:space="preserve">Personas víctimas del conflicto armado atendidas con atención psicosocial </t>
  </si>
  <si>
    <t>2.2.2.5</t>
  </si>
  <si>
    <t>Implementación de la estrategia de Rehabilitación Basada en Comunidad (RBC)</t>
  </si>
  <si>
    <t>2.2.2.6</t>
  </si>
  <si>
    <t>Empresas Administradoras de Planes y Beneficios EAPB y su Red Prestadora del departamento en la ruta para la certificación de personas con discapacidad.</t>
  </si>
  <si>
    <t xml:space="preserve">Entidades apoyadas </t>
  </si>
  <si>
    <t>2.2.3</t>
  </si>
  <si>
    <t>2.2.3.1</t>
  </si>
  <si>
    <t>Estrategias para afectar de manera positiva los determinantes sociales de la salud en los municipios</t>
  </si>
  <si>
    <t xml:space="preserve">Estrategias de gestión para abordar condiciones crónicas prevalentes implementadas </t>
  </si>
  <si>
    <t xml:space="preserve">Estrategias de gestión para temas de consumo, aprovechamiento biológico, calidad e inocuidad de los alimentos implementadas </t>
  </si>
  <si>
    <t xml:space="preserve">Estrategias de gestión del riesgo para abordar situaciones prevalentes de origen laboral implementadas </t>
  </si>
  <si>
    <t xml:space="preserve">Estrategias de gestión del riesgo en temas de salud sexual y reproductiva implementadas </t>
  </si>
  <si>
    <t xml:space="preserve">Estrategias de gestión del riesgo para enfermedades inmunoprevenibles implementadas </t>
  </si>
  <si>
    <t xml:space="preserve">Estrategias de gestión del riesgo en temas de trastornos mentales implementadas </t>
  </si>
  <si>
    <t xml:space="preserve">Estrategias de gestión del riesgo en temas de consumo de sustancias psicoactivas implementadas </t>
  </si>
  <si>
    <t>2.2.3.2</t>
  </si>
  <si>
    <t>Respuesta a las necesidades en salud de la población en el territorio</t>
  </si>
  <si>
    <t xml:space="preserve">Estrategias de gestión del riesgo para abordar situaciones de salud relacionadas con condiciones ambientales implementadas </t>
  </si>
  <si>
    <t xml:space="preserve">Estrategias de gestión del riesgo para abordar situaciones endemo-epidémicas implementadas </t>
  </si>
  <si>
    <t>2.2.4</t>
  </si>
  <si>
    <t>Atención Primaria en Salud una realidad territorial</t>
  </si>
  <si>
    <t>2.2.4.1</t>
  </si>
  <si>
    <t>Programa territorial de rediseño, reorganización y modernización (infraestructura y dotación) de la red pública del departamento con enfoque en la Atención Primaria en Salud.</t>
  </si>
  <si>
    <t xml:space="preserve">Hospitales de primer nivel de atención adecuados </t>
  </si>
  <si>
    <t xml:space="preserve">Hospitales de primer nivel de atención ampliados </t>
  </si>
  <si>
    <t xml:space="preserve">Hospitales de primer nivel de atención dotados </t>
  </si>
  <si>
    <t xml:space="preserve">Hospitales de segundo nivel de atención ampliados </t>
  </si>
  <si>
    <t xml:space="preserve">Hospitales de segundo nivel de atención construidos y dotados </t>
  </si>
  <si>
    <t xml:space="preserve">Hospitales de tercer nivel de atención adecuados </t>
  </si>
  <si>
    <t xml:space="preserve">Hospitales de tercer nivel ampliados </t>
  </si>
  <si>
    <t xml:space="preserve">Hospitales de tercer nivel de atención con reforzamiento estructural </t>
  </si>
  <si>
    <t xml:space="preserve">Hospitales de tercer nivel de atención dotados </t>
  </si>
  <si>
    <t xml:space="preserve">Hospitales de primer nivel de atención construidos y dotados </t>
  </si>
  <si>
    <t>2.2.4.2</t>
  </si>
  <si>
    <t>Prestación de servicios y tecnologías en salud a población migrante PPNA no PBS y población inimputable del departamento</t>
  </si>
  <si>
    <t xml:space="preserve">Personas atendidas con servicio de salud </t>
  </si>
  <si>
    <t>2.2.4.3</t>
  </si>
  <si>
    <t>Equipos Básicos en Salud asistidos y monitoreados enfoque en la Atención Primaria en Salud.</t>
  </si>
  <si>
    <t xml:space="preserve">Planes de intervenciones colectivas realizados </t>
  </si>
  <si>
    <t>2.2.4.4</t>
  </si>
  <si>
    <t>Tecnologías de información en modalidad de telemedicina junto con el sistema de información única en salud – SUIS y APS de acuerdo al sistema obligatorio de garantía de la calidad SOGC</t>
  </si>
  <si>
    <t xml:space="preserve">Proyectos de investigación, desarrollo e innovación tecnológica en salud financiados  </t>
  </si>
  <si>
    <t>2.2.4.5</t>
  </si>
  <si>
    <t>Atención Primaria con coordinación intersectorial de los actores para el acceso a la atención integral en salud en territorio incluyendo los municipios PDET</t>
  </si>
  <si>
    <t>Estrategias de promoción de la salud implementadas</t>
  </si>
  <si>
    <t xml:space="preserve">asistencias técnicas en Inspección, Vigilancia y Control realizadas </t>
  </si>
  <si>
    <t>2.2.5</t>
  </si>
  <si>
    <t>2.2.5.1</t>
  </si>
  <si>
    <t xml:space="preserve">Planes hospitalarios de emergencias para la identificación del riesgo por cambio climático y el sistema de alertas tempranas institucionales para atención de Emergencias y desastres en su zona de influencia </t>
  </si>
  <si>
    <t>2.2.5.2</t>
  </si>
  <si>
    <t>Centros Reguladores de Urgencias, Emergencias y Desastres -CRUE, con Sistemas de Emergencias Médicas y acciones de conocimiento, reducción del riesgo y manejo de desastres en salud.</t>
  </si>
  <si>
    <t>Personas en capacidad de ser atendidas</t>
  </si>
  <si>
    <t>2.2.5.3</t>
  </si>
  <si>
    <t>sistema de alerta temprana para la identificación de los riesgos en salud por el cambio climático y la posible vulnerabilidad de la población</t>
  </si>
  <si>
    <t>Documentos de planeación en salud pública para atención de emergencias y desastres elaborados</t>
  </si>
  <si>
    <t>Mecanismos y espacios de participación social en salud conformados</t>
  </si>
  <si>
    <t>2.2.6</t>
  </si>
  <si>
    <t>2.2.6.1</t>
  </si>
  <si>
    <t>Apropiación social del conocimiento en salud pública y el desarrollo de investigaciones.</t>
  </si>
  <si>
    <t xml:space="preserve">Sistemas de información actualizados </t>
  </si>
  <si>
    <t xml:space="preserve">Documentos de evaluación realizados </t>
  </si>
  <si>
    <t xml:space="preserve">Documentos de análisis de salud pública elaborados </t>
  </si>
  <si>
    <t>2.2.7</t>
  </si>
  <si>
    <t>Personal de la salud</t>
  </si>
  <si>
    <t>2.2.7.1</t>
  </si>
  <si>
    <t>Red de talento humano habilitado en el territorio</t>
  </si>
  <si>
    <t>Documentos técnicos publicados y/o socializados</t>
  </si>
  <si>
    <t>2.2.7.2</t>
  </si>
  <si>
    <t>Capacidades consolidadas para la gestión territorial de la salud pública</t>
  </si>
  <si>
    <t>2.3.1</t>
  </si>
  <si>
    <t>Continuidad, sostenibilidad y mayor cobertura en programas del Deporte Formativo</t>
  </si>
  <si>
    <t>2.3.1.1</t>
  </si>
  <si>
    <t xml:space="preserve">Formalización y puesta en marcha de las Escuelas de Formación Deportiva rurales y urbanas en los 40 municipios del Departamento </t>
  </si>
  <si>
    <t xml:space="preserve">Escuelas deportivas implementadas </t>
  </si>
  <si>
    <t>2.3.1.2</t>
  </si>
  <si>
    <t>Apoyo nutricional para el deporte formativo</t>
  </si>
  <si>
    <t xml:space="preserve">Personas atendidas </t>
  </si>
  <si>
    <t>2.3.1.3</t>
  </si>
  <si>
    <t>Festivales de Escuelas de Formación Deportiva</t>
  </si>
  <si>
    <t xml:space="preserve">Eventos recreativos comunitarios realizados </t>
  </si>
  <si>
    <t>2.3.1.4</t>
  </si>
  <si>
    <t>Juegos Intercolegiados</t>
  </si>
  <si>
    <t xml:space="preserve">Municipios vinculados al programa Juegos Intercolegiados </t>
  </si>
  <si>
    <t>2.3.2</t>
  </si>
  <si>
    <t>2.3.2.1</t>
  </si>
  <si>
    <t>Ligas del deporte convencional y paranacional apoyadas con salidas para la preparación y clasificación de deportistas a Juegos nacionales y paranacionales</t>
  </si>
  <si>
    <t xml:space="preserve">Organismos deportivos asistidos </t>
  </si>
  <si>
    <t>2.3.2.2</t>
  </si>
  <si>
    <t>Recurso humano técnico y de ciencias aplicadas al deporte para la preparación de deportistas de rendimiento y alto rendimiento con miras a la clasificación a juegos nacionales y paranacionales</t>
  </si>
  <si>
    <t>2.3.2.3</t>
  </si>
  <si>
    <t>Ligas apoyadas con implementación deportiva para la preparación y/o participación de deportistas del deporte convencional y paranacional</t>
  </si>
  <si>
    <t>2.3.2.4</t>
  </si>
  <si>
    <t>Eventos deportivos nacionales e internacionales realizados en el Departamento</t>
  </si>
  <si>
    <t xml:space="preserve">Eventos deportivos de alto rendimiento realizados </t>
  </si>
  <si>
    <t>2.3.2.5</t>
  </si>
  <si>
    <t xml:space="preserve">Apoyo a deportistas que conforman la reserva deportiva del Departamento </t>
  </si>
  <si>
    <t xml:space="preserve">Atletas beneficiados con estímulos financieros </t>
  </si>
  <si>
    <t>2.3.2.6</t>
  </si>
  <si>
    <t>Estímulos a deportistas medallistas en Juegos Nacionales y Paranacionales 2023.</t>
  </si>
  <si>
    <t xml:space="preserve">Estímulos entregados </t>
  </si>
  <si>
    <t>2.3.2.7</t>
  </si>
  <si>
    <t>Participación en los XXIII Juegos Deportivos Nacionales y VII Paranacionales 2027</t>
  </si>
  <si>
    <t>2.3.2.8</t>
  </si>
  <si>
    <t>Participación en los I Juegos Deportivos Juveniles convencionales y paranacionales 2024</t>
  </si>
  <si>
    <t>2.3.3</t>
  </si>
  <si>
    <t>Deporte Social Comunitario, Recreación y Actividad Física para Nuestra Gente</t>
  </si>
  <si>
    <t>2.3.3.1</t>
  </si>
  <si>
    <t>Torneo Departamental de Fútbol</t>
  </si>
  <si>
    <t>2.3.3.2</t>
  </si>
  <si>
    <t>Recreación, deporte social comunitario y actividad física incluyentes para la atención de la primera infancia, infancia, adolescencia, juventud, discapacidad, mujer, victimas, etnias, afrocolombianos, adulto mayor, comunidad LGTBIQ+, migrantes, sistema carcelario, sistema de responsabilidad penal y población en general.</t>
  </si>
  <si>
    <t>2.3.3.3</t>
  </si>
  <si>
    <t>Promoción del deporte y recreación rural y Juegos Comunales</t>
  </si>
  <si>
    <t>2.3.4</t>
  </si>
  <si>
    <t>2.3.4.1</t>
  </si>
  <si>
    <t>Política Pública del deporte y la recreación</t>
  </si>
  <si>
    <t xml:space="preserve">Documentos normativos realizados </t>
  </si>
  <si>
    <t>2.3.4.2</t>
  </si>
  <si>
    <t>Base de datos del deporte de rendimiento, alto rendimiento y reserva deportiva del Departamento</t>
  </si>
  <si>
    <t>2.3.4.3</t>
  </si>
  <si>
    <t>Censo de escenarios deportivos y recreativos del Departamento</t>
  </si>
  <si>
    <t>2.3.5</t>
  </si>
  <si>
    <t>Infraestructura Deportiva y Recreativa</t>
  </si>
  <si>
    <t>2.3.5.1</t>
  </si>
  <si>
    <t xml:space="preserve">Construcción del Coliseo de Combate con zonas alternas para deportes de alto rendimiento </t>
  </si>
  <si>
    <t xml:space="preserve">Complejo deportivo de alto rendimiento construido </t>
  </si>
  <si>
    <t>2.3.5.2</t>
  </si>
  <si>
    <t>Dotación del Gimnasio del Deporte Nortesantandereano con equipos especializados.</t>
  </si>
  <si>
    <t xml:space="preserve">Gimnasio dotado </t>
  </si>
  <si>
    <t>2.3.5.3</t>
  </si>
  <si>
    <t>Pista de BMX</t>
  </si>
  <si>
    <t xml:space="preserve">Pista construida y dotada </t>
  </si>
  <si>
    <t>2.3.5.4</t>
  </si>
  <si>
    <t>Escenarios deportivos a cargo de Indenorte adecuados, remodelados, dotados y mantenidos</t>
  </si>
  <si>
    <t xml:space="preserve">Infraestructura deportiva mantenida </t>
  </si>
  <si>
    <t>2.3.5.5</t>
  </si>
  <si>
    <t>Escenarios deportivos construidos, adecuados, remodelados, dotados y mantenidos en zonas rurales y urbanas</t>
  </si>
  <si>
    <t xml:space="preserve">Placas deportivas mejoradas </t>
  </si>
  <si>
    <t>2.3.5.6</t>
  </si>
  <si>
    <t>Escenarios recreativos construidos, adecuados, remodelados, dotados y mantenidos en zonas rurales y urbanas</t>
  </si>
  <si>
    <t xml:space="preserve">Parques recreativos mejorados </t>
  </si>
  <si>
    <t>2.4.1</t>
  </si>
  <si>
    <t xml:space="preserve">Fortalecimiento de capacidades institucionales para la organización, la gestión y la participación ciudadana y comunitaria para el desarrollo de los derechos culturales </t>
  </si>
  <si>
    <t>2.4.1.1</t>
  </si>
  <si>
    <t>Desarrollar de un programa integral de acompañamiento institucional dirigido a fortalecer las capacidades de gestión, planificación y ejecución de proyectos culturales  mediante asistencias técnicas y desarrollo de capacidades a  gestores líderes de entidades culturales  Implementar estrategia de trabajo colaborativo en redes culturales, a través de encuentros periódicos de coordinación y formación en trabajo colaborativo de las 4 redes culturales (Casas Cultura, gestores, museos, formadores, bibliotecas)</t>
  </si>
  <si>
    <t xml:space="preserve">Número de Asistencias técnicas realizadas (casas de cultura) </t>
  </si>
  <si>
    <t>Número de gestores culturales capacitados (coordinadores de cultura y líderes culturales locales )</t>
  </si>
  <si>
    <t xml:space="preserve">Número de gestores culturales capacitados </t>
  </si>
  <si>
    <t>2.4.1.2</t>
  </si>
  <si>
    <t>Implementar estrategia de trabajo colaborativo en redes culturales, como espacio de encuentro y colaboración para todas las instituciones culturales del departamento. Redes</t>
  </si>
  <si>
    <t xml:space="preserve">Número de encuentros realizados </t>
  </si>
  <si>
    <t>2.4.1.3</t>
  </si>
  <si>
    <t>Fortalecer los espacios de participación ciudadana a través de formación y asistencia técnica  y formación en veeduría de cultura para la promoción y acceso efectivo a procesos culturales y artísticos a través de una política pública.</t>
  </si>
  <si>
    <t>Número de gestores culturales capacitados (participación y política pública)</t>
  </si>
  <si>
    <t xml:space="preserve">Número de consejos apoyados anualmente  (Consejos del departamento) </t>
  </si>
  <si>
    <t xml:space="preserve">Documentos de planeación realizados Política pública de Cultura Norte de Santander </t>
  </si>
  <si>
    <t>2.4.1.4</t>
  </si>
  <si>
    <t>Impulsar espacios de gestión de conocimiento del sector cultural generando estudios y análisis territoriales y sectoriales</t>
  </si>
  <si>
    <t xml:space="preserve">Número de Documentos de lineamientos técnicos realizados </t>
  </si>
  <si>
    <t>2.4.1.5</t>
  </si>
  <si>
    <t>Fortalecer el Subsistema de Información Cultural, como generador de datos e información del sector que permitan promover el sector cultural y artístico</t>
  </si>
  <si>
    <t>Número de Servicios de información para el sector artístico y cultural  (Módulos de información SIDIC)</t>
  </si>
  <si>
    <t>Número de reportes técnicos generados los datos del sector cultura (Datos abiertos Cultura)</t>
  </si>
  <si>
    <t xml:space="preserve">Índice de capacidad en la prestación de servicios de tecnología (SIDIC) </t>
  </si>
  <si>
    <t>2.4.2</t>
  </si>
  <si>
    <t xml:space="preserve">Inversión de recursos de programa de Beneficios Económicos Periódicos – BEPS a creadores y gestores culturales </t>
  </si>
  <si>
    <t>2.4.2.1</t>
  </si>
  <si>
    <t>Apoyar financieramente a creadores y gestores culturales para renta vitalicia.</t>
  </si>
  <si>
    <t>Número de creadores y gestores culturales beneficiados programa BEPS</t>
  </si>
  <si>
    <t>2.4.3</t>
  </si>
  <si>
    <t>Acompañamiento para la gestión y sostenibilidad de infraestructuras con servicios culturales en alianza con el Departamento</t>
  </si>
  <si>
    <t>2.4.3.1</t>
  </si>
  <si>
    <t>Identificar y caracterizar las infraestructuras físicas al servicio de la cultura existentes en el departamento</t>
  </si>
  <si>
    <t xml:space="preserve">Número de estudios y diseños de infraestructura cultural </t>
  </si>
  <si>
    <t>2.4.3.2</t>
  </si>
  <si>
    <t>Mantenimiento, recuperación y servicio de espacios de culturales gestionados por el departamento</t>
  </si>
  <si>
    <t xml:space="preserve">Número de Infraestructuras culturales dotadas </t>
  </si>
  <si>
    <t xml:space="preserve">Número de Centro culturales adecuados  </t>
  </si>
  <si>
    <t>2.4.3.3</t>
  </si>
  <si>
    <t>Desarrollo de un programa estable de Servicios de culturales en los espacios de culturales Institucionales  Centro Cultural Quinta Teresa, Museo Torre del Reloj</t>
  </si>
  <si>
    <t xml:space="preserve">Número de eventos de promoción de actividades culturales realizados en espacios institucionales </t>
  </si>
  <si>
    <t>2.4.4</t>
  </si>
  <si>
    <t>2.4.4.1</t>
  </si>
  <si>
    <t>Gestionar nuevo conocimiento de los procesos de educación informal en artes y cultura</t>
  </si>
  <si>
    <t>Número de documentos de investigación realizados</t>
  </si>
  <si>
    <t>Número de publicaciones realizadas</t>
  </si>
  <si>
    <t>2.4.4.2</t>
  </si>
  <si>
    <t>Promover el desarrollo de experiencias de formación artística en construcción de paz y convivencia respetando el enfoque interseccional de la población usuaria (primera infancia, niñez, adolescentes, jóvenes, adulto mayor, víctimas, campesinos, personas den condición de discapacidad, grupos étnicos, LGTBIQ+, migrantes, jóvenes en el sistema de responsabilidad penal, entre otros grupos vulnerables) y población en general</t>
  </si>
  <si>
    <t>Número de Procesos de Formación Atendidos</t>
  </si>
  <si>
    <t>Número de cursos realizados a la ciudadanía en diferentes disciplinas artísticas como la música, la danza, la lectura, entre otros.</t>
  </si>
  <si>
    <t>Número de personas capacitadas en diferentes disciplinas artísticas</t>
  </si>
  <si>
    <t>Infraestructuras culturales dotadas</t>
  </si>
  <si>
    <t>Número de Entidades oferentes de programas de formación artística y cultural asistidas técnicamente</t>
  </si>
  <si>
    <t>Números de encuentros realizados</t>
  </si>
  <si>
    <t>2.4.4.3</t>
  </si>
  <si>
    <t>Cualificación del talento humano que hace parte de los procesos de formación artística y creación en artes</t>
  </si>
  <si>
    <t>Capacitaciones de educación informal realizadas</t>
  </si>
  <si>
    <t>Artistas formadores capacitados</t>
  </si>
  <si>
    <t>Número de agentes culturales y educativos capacitados</t>
  </si>
  <si>
    <t>2.4.4.4</t>
  </si>
  <si>
    <t>Fortalecer las experiencias de Formaciòn Artìstica y Cultural con ampliaciòn Zona Rural</t>
  </si>
  <si>
    <t>Número de cursos realizados a la ciudadanía con el fin de fortalecer sus capacidades en diferentes disciplinas artísticas como la música, la danza, la lectura, entre otros</t>
  </si>
  <si>
    <t>Número de Gestores Culturales Capacitados</t>
  </si>
  <si>
    <r>
      <t xml:space="preserve">Documentos de lineamientos técnicos sobre la educación artística y cultural realizados </t>
    </r>
    <r>
      <rPr>
        <i/>
        <sz val="11"/>
        <color rgb="FF000000"/>
        <rFont val="Arial Narrow"/>
        <family val="2"/>
      </rPr>
      <t>(Sistema de Formación Artística y Cultura</t>
    </r>
    <r>
      <rPr>
        <sz val="11"/>
        <color rgb="FF000000"/>
        <rFont val="Arial Narrow"/>
        <family val="2"/>
      </rPr>
      <t>l)</t>
    </r>
  </si>
  <si>
    <t>2.4.4.5</t>
  </si>
  <si>
    <r>
      <t>Generar</t>
    </r>
    <r>
      <rPr>
        <b/>
        <sz val="11"/>
        <color rgb="FF000000"/>
        <rFont val="Arial Narrow"/>
        <family val="2"/>
      </rPr>
      <t xml:space="preserve"> </t>
    </r>
    <r>
      <rPr>
        <sz val="11"/>
        <color rgb="FF000000"/>
        <rFont val="Arial Narrow"/>
        <family val="2"/>
      </rPr>
      <t>política pública de formación artística y cultural</t>
    </r>
  </si>
  <si>
    <t>Documento de Planeación realizado sobre política de formación artística y Cultural</t>
  </si>
  <si>
    <t>2.4.5</t>
  </si>
  <si>
    <t>2.4.5.1</t>
  </si>
  <si>
    <t>Fortalecer la Red de Bibliotecas Públicas en procesos de mediación de lectura, escritura y oralidad, servicios bibliotecarios y gestión de eventos internos y extensión bibliotecaria.</t>
  </si>
  <si>
    <t xml:space="preserve">Número de asesoría técnica y acompañamiento en la red Departamental de Bibliotecas </t>
  </si>
  <si>
    <t>Número de Bibliotecarios y promotores de lectura capacitados</t>
  </si>
  <si>
    <t>2.4.5.2</t>
  </si>
  <si>
    <t>Servicios itinerantes complementarios de promoción del libro y la lectura articulados a los planes municipales de lectura, oralidad y servicio al libro y la lectura</t>
  </si>
  <si>
    <t xml:space="preserve">Número de usuarios Atendidos con servicios bibliotecarios  </t>
  </si>
  <si>
    <t>2.4.5.3</t>
  </si>
  <si>
    <t>Cultivarte: Programa integración del arte y la cultura en el desarrollo temprano de nuestros niños y niñas</t>
  </si>
  <si>
    <t xml:space="preserve">Número de Agentes de la primera infancia capacitados </t>
  </si>
  <si>
    <t>2.4.5.4</t>
  </si>
  <si>
    <r>
      <t>Fortalecimiento de los</t>
    </r>
    <r>
      <rPr>
        <b/>
        <sz val="11"/>
        <color rgb="FF000000"/>
        <rFont val="Arial Narrow"/>
        <family val="2"/>
      </rPr>
      <t xml:space="preserve"> </t>
    </r>
    <r>
      <rPr>
        <sz val="11"/>
        <color rgb="FF000000"/>
        <rFont val="Arial Narrow"/>
        <family val="2"/>
      </rPr>
      <t>servicios del libro la lectura y la oralidad en el marco de una política interseccional de participantes (primera infancia, niñez, adolescentes, jóvenes, adulto mayor, víctimas, campesinos, personas den condición de discapacidad, grupos étnicos, LGTBIQ+, migrantes, jóvenes en el sistema de responsabilidad penal, entre otros grupos vulnerables) y población en general</t>
    </r>
  </si>
  <si>
    <t xml:space="preserve">Números de procesos de educación con enfoque diferencial y acción sin daño realizados  </t>
  </si>
  <si>
    <t xml:space="preserve">Número de Asistencias técnicas en asuntos de gestión de bibliotecas públicas y lectura realizadas </t>
  </si>
  <si>
    <t xml:space="preserve">Número de eventos de promoción del libro y la lectura </t>
  </si>
  <si>
    <t>2.4.6</t>
  </si>
  <si>
    <t>Democratización y acceso a estímulos departamentales a la creación artística y circulación de bienes y servicios del arte y la cultura en el marco de una política interseccional de participantes y beneficiarios</t>
  </si>
  <si>
    <t>2.4.6.1</t>
  </si>
  <si>
    <t>Programa departamental de estímulos la creación artística, circulación de expresiones del arte y la cultura respetando el enfoque interseccional de la población usuaria (primera infancia, niñez, adolescentes, jóvenes, adulto mayor, víctimas, campesinos, personas den condición de discapacidad, grupos étnicos, LGTBIQ+, migrantes, jóvenes en el sistema de responsabilidad penal, entre otros grupos vulnerables), población en general y fomento de las identidades subregionales</t>
  </si>
  <si>
    <t xml:space="preserve">Número de Estímulos otorgados al sector artístico </t>
  </si>
  <si>
    <t>2.4.6.2</t>
  </si>
  <si>
    <t>Dinamización de iniciativas de intercambio cultural y circulación artística a nivel regional, nacional y de la frontera colombo venezolana</t>
  </si>
  <si>
    <t>Número de producciones artísticas en circulación</t>
  </si>
  <si>
    <t>2.4.6.3</t>
  </si>
  <si>
    <t>Fortalecimiento del fondo de autores de Norte de Santander, a través de una política editorial de textos de interés artístico, cultural y patrimonial</t>
  </si>
  <si>
    <t xml:space="preserve">Número de exposiciones de arte </t>
  </si>
  <si>
    <t>2.4.6.4</t>
  </si>
  <si>
    <t xml:space="preserve">Número de Publicaciones realizadas para el fondo de autores de Norte de Santander  </t>
  </si>
  <si>
    <t>2.4.6.5</t>
  </si>
  <si>
    <t>Agenda departamental festividades y festivales tradicionales del Norte de Santander.</t>
  </si>
  <si>
    <t>Número de Servicio de promoción de actividades culturales</t>
  </si>
  <si>
    <t>2.4.7</t>
  </si>
  <si>
    <t>Estimular el desarrollo de acciones de comunicación cultural que promuevan el interés y apropiación de la ciudadanía por sus derechos culturales, articulando estrategias con la inteligencia artificial</t>
  </si>
  <si>
    <t>2.4.7.1</t>
  </si>
  <si>
    <t>Fortalecimiento de los procesos de comunicación cultural realizadas</t>
  </si>
  <si>
    <t xml:space="preserve">Número de Creadores de Contenidos Culturales capacitados </t>
  </si>
  <si>
    <t xml:space="preserve">Asistencias técnicas a los procesos de comunicación cultural realizadas </t>
  </si>
  <si>
    <t>2.4.7.2</t>
  </si>
  <si>
    <t>Fortalecimiento de las Radios Comunitarias de Norte de Santander</t>
  </si>
  <si>
    <t xml:space="preserve">Número de Personas asistidas técnicamente </t>
  </si>
  <si>
    <t>Contenidos culturales en circulación</t>
  </si>
  <si>
    <t>2.4.8</t>
  </si>
  <si>
    <t>2.4.8.1</t>
  </si>
  <si>
    <t>Actualización de registros técnicos y documentación de BIC y manifestaciones del patrimonio, la memoria y los saberes Desarrollo de programa de promoción e investigación del patrimonio el marco de un Observatorio Cultural y Patrimonial de los Vigías del patrimonio</t>
  </si>
  <si>
    <t xml:space="preserve">Número de documentos técnicos sobre el patrimonio material e inmaterial </t>
  </si>
  <si>
    <t xml:space="preserve">Número de documentos técnicos sobre el patrimonio </t>
  </si>
  <si>
    <t>2.4.8.2</t>
  </si>
  <si>
    <t>Programa de formación, investigación y promoción del Patrimonio Cultural de vigías del patrimonio de Norte de Santander. en el marco de un Observatorio Cultural y Patrimonial de Norte de Santander</t>
  </si>
  <si>
    <t xml:space="preserve">Número de Eventos realizados en el marco de Servicios de divulgación y publicación del Patrimonio cultural  </t>
  </si>
  <si>
    <t>2.4.8.3</t>
  </si>
  <si>
    <t>Dinamizar la construcción participativa de una Lista Representativa de Patrimonio Cultural Inmaterial de Norte de Santander que permita revitalizar y promover las identidades, saberes y la memoria</t>
  </si>
  <si>
    <t xml:space="preserve">Número de Documentos de inclusión en la lista representativa de patrimonio cultural inmaterial realizados </t>
  </si>
  <si>
    <t>2.4.8.4</t>
  </si>
  <si>
    <t>Apoyo para la formulación y desarrollo de acciones de protección de manifestaciones culturales en riesgo PES Planes especiales de Salvaguarda</t>
  </si>
  <si>
    <t xml:space="preserve">Número  de procesos de salvaguardia efectiva del patrimonio inmaterial realizados </t>
  </si>
  <si>
    <t>2.4.8.5</t>
  </si>
  <si>
    <t>Desarrollo de iniciativas de proteccion y promocion de bienes materiales patrimoniales en el marco de los PEMP Plan especial de Manejo y protección de Norte de Santander</t>
  </si>
  <si>
    <t xml:space="preserve">Número de actividades culturales para la promoción de la cultura realizadas </t>
  </si>
  <si>
    <t>2.4.8.6</t>
  </si>
  <si>
    <t>Promoción y fortalecimiento de red departamental de museos como espacios de revitalización de la memoria, el patrimonio y la circulación de saberes y las artes</t>
  </si>
  <si>
    <t xml:space="preserve">Número de usuarios atendidos </t>
  </si>
  <si>
    <t>2.4.8.7</t>
  </si>
  <si>
    <t>Promoción de vinculación de agentes culturales en el marco de las cadenas de valor del turismo cultural y de naturaleza</t>
  </si>
  <si>
    <t>2.4.8.8</t>
  </si>
  <si>
    <t>Raíces Lúdicas: Explorando el Patrimonio Infantil de Norte de Santander Rondas, juegos y predanza Tradicionales</t>
  </si>
  <si>
    <t xml:space="preserve">Número de eventos realizados  </t>
  </si>
  <si>
    <t>2.4.8.9</t>
  </si>
  <si>
    <t>Promover espacios de intercambio de saberes tradicionales en artes y oficios como estrategia de fomento del turismo cultural y economías comunitarias</t>
  </si>
  <si>
    <t xml:space="preserve">Número de capacitaciones realizadas </t>
  </si>
  <si>
    <t>2.4.8.10</t>
  </si>
  <si>
    <t xml:space="preserve">Número de espacios de intercambio de saberes saberes tradicionales en artes y oficios apoyados y articulados en la políticas de economías populares  </t>
  </si>
  <si>
    <t>2.4.9</t>
  </si>
  <si>
    <t>Reconocimiento y revitalización de la memoria y manifestaciones los pueblos ancestrales del Norte del patrimonio, los saberes y la diversidad cultural de Norte de Santander</t>
  </si>
  <si>
    <t>2.4.9.1</t>
  </si>
  <si>
    <t>Apoyo para el desarrollo de acciones de reconocimiento, fomento, protección, uso, preservación y fortalecimiento de las lenguas de grupos étnicos ancestrales en el departamento. Lengua Bari-ara.  (Ley 1381 de 2010)</t>
  </si>
  <si>
    <t xml:space="preserve">Número de apoyo ofrecidos a Procesos de salvaguardia efectiva del patrimonio inmaterial realizados </t>
  </si>
  <si>
    <t>2.4.9.2</t>
  </si>
  <si>
    <t>Apoyo a manifestaciones culturales en el marco de procesos de salvaguarda con comunidades étnicas de Norte de Santander en sus espacios ancestrales</t>
  </si>
  <si>
    <t xml:space="preserve">Número de apoyos a Procesos de salvaguardia efectiva del patrimonio inmaterial realizados </t>
  </si>
  <si>
    <t>2.5.1</t>
  </si>
  <si>
    <t xml:space="preserve">Disminuir el déficit habitacional en el Departamento </t>
  </si>
  <si>
    <t>2.5.1.1</t>
  </si>
  <si>
    <t>Servicio de asistencia técnica y jurídica en saneamiento y titulación de predios</t>
  </si>
  <si>
    <t xml:space="preserve">Entidades territoriales asistidas </t>
  </si>
  <si>
    <t>2.5.1.2</t>
  </si>
  <si>
    <t>Servicio de asistencia técnica en proyectos de Vivienda</t>
  </si>
  <si>
    <t>2.5.1.3</t>
  </si>
  <si>
    <t>Mejoramiento de vivienda</t>
  </si>
  <si>
    <t>Número de Hogares beneficiados</t>
  </si>
  <si>
    <t>2.5.1.4</t>
  </si>
  <si>
    <t xml:space="preserve">Construcción de Vivienda de Interés Social </t>
  </si>
  <si>
    <t>Número de Viviendas</t>
  </si>
  <si>
    <t>NIÑOS, NIÑAS, ADOLESCENTES Y FAMILIA</t>
  </si>
  <si>
    <t>2.6.1</t>
  </si>
  <si>
    <t>Los primeros años son los más felices</t>
  </si>
  <si>
    <t>2.6.1.1</t>
  </si>
  <si>
    <t>Estrategia para la gestión de cobertura y fortalecimiento de oferta de los programas de educación inicial.</t>
  </si>
  <si>
    <t xml:space="preserve">Niños, niñas atendidas en servicios integrales </t>
  </si>
  <si>
    <t>2.6.1.2</t>
  </si>
  <si>
    <t>Cualificar agentes educativos de atención a primera infancia, infancia y adolescencia en estrategias de educación inicial, tránsito armónico, educación básica y media en el marco del fortalecimiento de los derechos fundamentales de los niños, niñas y adolescentes.</t>
  </si>
  <si>
    <t xml:space="preserve">Servicio de educación informal a los agentes educativos </t>
  </si>
  <si>
    <t xml:space="preserve">Agentes de la institucionalidad de infancia, adolescencia y juventud asistidos técnicamente. </t>
  </si>
  <si>
    <t>2.6.1.3</t>
  </si>
  <si>
    <t>Fortalecer equipos interdisciplinarios de las comisarías de familia.</t>
  </si>
  <si>
    <t xml:space="preserve">Entes territoriales asistidos técnicamente </t>
  </si>
  <si>
    <t>2.6.1.4</t>
  </si>
  <si>
    <t xml:space="preserve">Participar, acompañar y articular la Mesa técnica de Primera infancia. </t>
  </si>
  <si>
    <t xml:space="preserve">Espacios de participación promovidos </t>
  </si>
  <si>
    <t>2.6.2</t>
  </si>
  <si>
    <t>Protección integral de trayectorias de vida</t>
  </si>
  <si>
    <t>2.6.2.1</t>
  </si>
  <si>
    <t>Estrategia para el fortalecimiento de los vínculos parentales y familiares a través de herramientas didácticas, juegos, lúdica y recreación.</t>
  </si>
  <si>
    <t xml:space="preserve">Niños, niñas, adolescentes y jóvenes beneficiados </t>
  </si>
  <si>
    <t xml:space="preserve">Campañas de promoción realizadas </t>
  </si>
  <si>
    <t>2.6.2.2</t>
  </si>
  <si>
    <r>
      <t>Estrategia Departamental de Conmemoración y celebración con la Niñez y la familia: Juego y Niñez.</t>
    </r>
    <r>
      <rPr>
        <b/>
        <sz val="11"/>
        <color theme="1"/>
        <rFont val="Arial Narrow"/>
        <family val="2"/>
      </rPr>
      <t xml:space="preserve">  </t>
    </r>
  </si>
  <si>
    <t>Campañas de promoción realizadas - 410204600</t>
  </si>
  <si>
    <t>2.6.2.3</t>
  </si>
  <si>
    <t>Estrategia para la garantía del derecho a la identidad, inscripción al registro civil y tarjeta de identidad.</t>
  </si>
  <si>
    <t>2.6.2.4</t>
  </si>
  <si>
    <t xml:space="preserve">Estrategia de promoción de los derechos de los niños, niñas y adolescentes con enfoque diferencial, en el aprovechamiento del tiempo libre, uso adecuado de las tecnologías, acceso, entre otras. </t>
  </si>
  <si>
    <t>2.6.2.5</t>
  </si>
  <si>
    <r>
      <t>Estrategias de prevención de vulneración de los derechos de los niños, niñas y adolescentes con enfoque diferencial e interseccional (</t>
    </r>
    <r>
      <rPr>
        <sz val="11"/>
        <color rgb="FF000000"/>
        <rFont val="Arial Narrow"/>
        <family val="2"/>
      </rPr>
      <t xml:space="preserve">consumo de sustancias psicoactivas, violencia por razones de sexo y género, explotación sexual comercial, </t>
    </r>
    <r>
      <rPr>
        <sz val="11"/>
        <color theme="1"/>
        <rFont val="Arial Narrow"/>
        <family val="2"/>
      </rPr>
      <t>embarazo adolescente, entre otros).</t>
    </r>
  </si>
  <si>
    <t>Campañas de promoción realizadas</t>
  </si>
  <si>
    <t>2.6.2.6</t>
  </si>
  <si>
    <t xml:space="preserve">Estrategia de atención y prevención de reincidencia de menores infractores. </t>
  </si>
  <si>
    <t>2.6.2.7</t>
  </si>
  <si>
    <t>Atención pediátrica y quirúrgica especializada.</t>
  </si>
  <si>
    <t xml:space="preserve">Niños y niñas atendidos con servicio integrales en salud </t>
  </si>
  <si>
    <t>2.6.2.8</t>
  </si>
  <si>
    <t>Dotación, fortalecimiento y mejoramiento de los hogares juveniles campesinos.</t>
  </si>
  <si>
    <t>Informes de monitoreo y seguimiento elaborados</t>
  </si>
  <si>
    <t>2.6.2.9</t>
  </si>
  <si>
    <t>Estrategia de atención a niños, niñas, adolescentes en riesgo de trabajo infantil.</t>
  </si>
  <si>
    <t xml:space="preserve">Niños, niñas, adolescentes y jóvenes beneficiados con acciones de prevención de amenazas o vulneración de derechos </t>
  </si>
  <si>
    <t>2.6.2.10</t>
  </si>
  <si>
    <r>
      <t xml:space="preserve">Estrategia de atención y prevención del Trabajo Infantil, </t>
    </r>
    <r>
      <rPr>
        <sz val="11"/>
        <color theme="1"/>
        <rFont val="Arial Narrow"/>
        <family val="2"/>
      </rPr>
      <t xml:space="preserve">Trabajo Infantil Ampliado, Trabajo Doméstico no remunerado, y/o las Peores Formas de Trabajo Infantil. </t>
    </r>
  </si>
  <si>
    <t xml:space="preserve">Instituciones y entidades asistidas técnicamente </t>
  </si>
  <si>
    <t>2.6.2.11</t>
  </si>
  <si>
    <t xml:space="preserve">Acompañamiento técnico a entidades municipales para fortalecimiento de los CIETI. </t>
  </si>
  <si>
    <t>Instituciones y entidades asistidas técnicamente</t>
  </si>
  <si>
    <t>2.6.3</t>
  </si>
  <si>
    <t>2.6.3.1</t>
  </si>
  <si>
    <t>Espacios de cualificación y acompañamiento a familias para el desarrollo de capacidades de cuidado y crianza positiva, y fortalecimiento del crecimiento físico, cognitivo y emocional de los niños, niñas y adolescentes.</t>
  </si>
  <si>
    <t xml:space="preserve">Familias atendidas </t>
  </si>
  <si>
    <t>2.6.3.2</t>
  </si>
  <si>
    <t>Acompañar organizaciones de base comunitaria en aspectos relacionados con promoción pautas de crianza positiva y promoción salud sexual y reproductiva.</t>
  </si>
  <si>
    <t>Acciones ejecutadas con las comunidades</t>
  </si>
  <si>
    <t>2.6.4</t>
  </si>
  <si>
    <t>Liderazgo institucional, espacios de participación y política pública</t>
  </si>
  <si>
    <t>2.6.4.1</t>
  </si>
  <si>
    <t xml:space="preserve">Operativización de la mesa de participación departamental de Niños, Niñas y Adolescentes, la Mesa de Infancia, Adolescencia y Fortalecimiento Familiar MIAFF y el Comité Interinstitucional de Prevención y Erradicación del Trabajo Infantil y Protección al joven trabajador. </t>
  </si>
  <si>
    <t>2.6.4.2</t>
  </si>
  <si>
    <t xml:space="preserve">Reporte de Indicadores RENDINIÑOS. </t>
  </si>
  <si>
    <t xml:space="preserve">Informes de monitoreo y seguimiento elaborados </t>
  </si>
  <si>
    <t>2.6.4.3</t>
  </si>
  <si>
    <t xml:space="preserve">Espacios de formación a familias, cuidadores, docentes, niños, niñas y adolescentes en diferentes entornos en temáticas de control social, participación ciudadana y liderazgo. </t>
  </si>
  <si>
    <t xml:space="preserve">Familias pertenecientes a cada comunidad atendida </t>
  </si>
  <si>
    <t>2.6.4.4</t>
  </si>
  <si>
    <t xml:space="preserve">Actualización Política pública de primera infancia y Política pública de infancia, adolescencia. </t>
  </si>
  <si>
    <t>Documentos de lineamientos técnicos en Política y Atención Integral de niños, niñas y adolescentes realizados</t>
  </si>
  <si>
    <t>2.6.5</t>
  </si>
  <si>
    <t>2.6.5.1</t>
  </si>
  <si>
    <t>Prevención de las enfermedades prevalentes de la infancia.</t>
  </si>
  <si>
    <t xml:space="preserve">Documentos de lineamientos técnicos en Política y Atención Integral de niños, niñas y adolescentes realizados </t>
  </si>
  <si>
    <t>2.6.5.2</t>
  </si>
  <si>
    <t xml:space="preserve">Promoción, protección y apoyo a la práctica de la lactancia materna, en los entornos asistencial, laboral y comunitario. </t>
  </si>
  <si>
    <t xml:space="preserve">Número de personas. </t>
  </si>
  <si>
    <t>2.6.5.3</t>
  </si>
  <si>
    <t>Promoción de la Educación Alimentaria y Nutricional con especial atención en la primera infancia, infancia, adolescencia, mujeres y adultos mayores.</t>
  </si>
  <si>
    <t>2.6.5.4</t>
  </si>
  <si>
    <t xml:space="preserve">Estrategias integrales dirigidas a niños, niñas, adolescentes y sus familias en situación de vulnerabilidad, enfocadas primordialmente en el derecho humano a la alimentación. </t>
  </si>
  <si>
    <t xml:space="preserve">Niños y niñas atendidos en servicios integrales </t>
  </si>
  <si>
    <t>2.6.5.5</t>
  </si>
  <si>
    <t xml:space="preserve">Articulación en el marco de la captación oportuna, el manejo integrado y seguimiento de los casos de desnutrición aguda moderada y severa en menores de 5 años, así como el fortalecimiento de la ruta de atención integral y el abordaje de los determinantes sociales. </t>
  </si>
  <si>
    <t xml:space="preserve">Mecanismos de articulación implementados para la gestión de oferta social. </t>
  </si>
  <si>
    <t>JUVENTUD</t>
  </si>
  <si>
    <t>2.7.1</t>
  </si>
  <si>
    <t>2.7.1.1</t>
  </si>
  <si>
    <t>Programa de barrismo social escolar.</t>
  </si>
  <si>
    <t>Jóvenes atendidos para la Construcción de Paz</t>
  </si>
  <si>
    <t>2.7.1.2</t>
  </si>
  <si>
    <t>Orientación y acompañamiento a jóvenes para la identificación, construcción y desarrollo de sus proyectos de vida.</t>
  </si>
  <si>
    <t>Jóvenes atendidos</t>
  </si>
  <si>
    <t>2.7.1.3</t>
  </si>
  <si>
    <t xml:space="preserve">Acompañamiento psicosocial a jóvenes universitarios. </t>
  </si>
  <si>
    <t>2.7.1.4</t>
  </si>
  <si>
    <t xml:space="preserve">Estrategia de promoción de derechos sexuales y reproductivos y prevención de la explotación sexual. </t>
  </si>
  <si>
    <t>2.7.1.5</t>
  </si>
  <si>
    <t>Estrategia de prevención del consumo de sustancias psicoactivas.</t>
  </si>
  <si>
    <t xml:space="preserve">Campañas de promoción realizadas. </t>
  </si>
  <si>
    <t>2.7.1.6</t>
  </si>
  <si>
    <t xml:space="preserve">Estrategias de sensibilización y concientización de cuidado del medio ambiente. </t>
  </si>
  <si>
    <t>2.7.1.7</t>
  </si>
  <si>
    <t xml:space="preserve">Implementación de la propuesta vive joven enfocada en la salud mental, física, sexual y reproductiva. </t>
  </si>
  <si>
    <t>2.7.1.8</t>
  </si>
  <si>
    <t xml:space="preserve">Socialización del enfoque diferencial y promoción de la cosmovisión de los pueblos indígenas en la juventud. </t>
  </si>
  <si>
    <t>2.7.1.9</t>
  </si>
  <si>
    <t>Realización y promoción de eventos multidisciplinares de arte, cultura, deporte, recreación y entretenimiento.</t>
  </si>
  <si>
    <t>2.7.1.10</t>
  </si>
  <si>
    <t>Seguimiento a los indicadores de Rendición Pública de Cuentas: oferta educativa, cobertura y tránsito a la educación superior y técnica, afiliación de los jóvenes al Sistema General de Seguridad Social en Salud SGSSS, gestión del primer empleo, tasa de violencia de pareja, tasa de delitos sexuales, tasa de homicidios, tasa de suicidios y tasa de muertes por accidente de tránsito.</t>
  </si>
  <si>
    <t>2.7.1.11</t>
  </si>
  <si>
    <t>Seguimiento a las Escuelas de formación cultural y deportiva.</t>
  </si>
  <si>
    <t>2.7.1.12</t>
  </si>
  <si>
    <t>Seguimiento a la Adecuación de escenarios para eventos multidisciplinarios.</t>
  </si>
  <si>
    <t>2.7.1.13</t>
  </si>
  <si>
    <t>Seguimiento a la homologación de programas técnicos o tecnológicos de jóvenes extranjeros.</t>
  </si>
  <si>
    <t>2.7.2</t>
  </si>
  <si>
    <t>Juventud: motor económico y competitivo de Norte de Santander</t>
  </si>
  <si>
    <t>2.7.2.1</t>
  </si>
  <si>
    <t>Tarjeta joven para acceso a créditos, beneficios y descuentos en sector privado y público.</t>
  </si>
  <si>
    <t xml:space="preserve">Jóvenes beneficiados </t>
  </si>
  <si>
    <t>2.7.2.2</t>
  </si>
  <si>
    <t>Apoyo al desarrollo de talentos y disciplinas emergentes y alternativas en deporte, arte, cultura, recreación, medio ambiente y entretenimiento.</t>
  </si>
  <si>
    <t>Jóvenes beneficiados</t>
  </si>
  <si>
    <t>2.7.2.3</t>
  </si>
  <si>
    <t xml:space="preserve">Socialización de convocatorias y capacitación en proyectos a jóvenes.  </t>
  </si>
  <si>
    <t>2.7.3</t>
  </si>
  <si>
    <t>Fortalecimiento del Subsistema de Participación Juvenil y liderazgo institucional</t>
  </si>
  <si>
    <t>2.7.3.1</t>
  </si>
  <si>
    <t>Asistencia técnica y socialización del Estatuto de Ciudadanía Juvenil, Ley 1622 de 2013 y Ley 1885 de 2018.</t>
  </si>
  <si>
    <t>Entes territoriales asistidos técnicamente</t>
  </si>
  <si>
    <t>2.7.3.2</t>
  </si>
  <si>
    <t>Operativización de la Comisión Departamental de Concertación y Decisión, la Plataforma Departamental de Juventud, el Comité Departamental de Juventud y el Consejo Departamental de Juventud.</t>
  </si>
  <si>
    <t>Espacios de participación promovidos</t>
  </si>
  <si>
    <t>2.7.3.3</t>
  </si>
  <si>
    <t>Celebración de la Semana Departamental de las Juventudes.</t>
  </si>
  <si>
    <t>2.7.3.4</t>
  </si>
  <si>
    <t>Formulación y adopción de la Política Pública de Juventud.</t>
  </si>
  <si>
    <t>2.7.3.5</t>
  </si>
  <si>
    <t>Estrategia de participación y difusión de las elecciones de consejeros municipales de juventud.</t>
  </si>
  <si>
    <t>ADULTO MAYOR</t>
  </si>
  <si>
    <t>2.8.1</t>
  </si>
  <si>
    <t>2.8.1.1</t>
  </si>
  <si>
    <t>Entes territoriales municipales fortalecidos en el cumplimiento de estándares y criterios técnicos para legalización, funcionamiento de calidad y atención integral a las personas mayores.</t>
  </si>
  <si>
    <t>2.8.1.2</t>
  </si>
  <si>
    <t xml:space="preserve">Adecuación y dotación de espacios en los centros de bienestar del adulto mayor.  </t>
  </si>
  <si>
    <t>Centros de protección social para el adulto mayor dotados</t>
  </si>
  <si>
    <t>2.8.1.3</t>
  </si>
  <si>
    <t xml:space="preserve">Formación técnica, formal e informal, dirigida al talento humano de los centros de adulto mayor. </t>
  </si>
  <si>
    <t>Cuidadores cualificados</t>
  </si>
  <si>
    <t>2.8.2</t>
  </si>
  <si>
    <t>2.8.2.1</t>
  </si>
  <si>
    <t>Entrega de kit nutricionales, suministro de suplementos y vitaminas, incluyendo enfoque diferencial.</t>
  </si>
  <si>
    <t xml:space="preserve">Adultos mayores atendidos con servicios integrales </t>
  </si>
  <si>
    <t>2.8.2.2</t>
  </si>
  <si>
    <t xml:space="preserve">Entrega de ayudas técnicas integrales en salud y rehabilitación. </t>
  </si>
  <si>
    <t>2.8.2.3</t>
  </si>
  <si>
    <t>Actividades recreativas que aborden hábitos de vida saludable.</t>
  </si>
  <si>
    <t>2.8.2.4</t>
  </si>
  <si>
    <t xml:space="preserve">Atención integral psicosocial y jurídica, incluyendo población rural, víctima, con enfoque diferencial (discapacidad, étnico, género) y/o habitante de calle. </t>
  </si>
  <si>
    <t>2.8.2.5</t>
  </si>
  <si>
    <t>Capacitación en huertas y agricultura urbana para adultos mayores.</t>
  </si>
  <si>
    <t>2.8.2.6</t>
  </si>
  <si>
    <t xml:space="preserve">Acompañamiento a adultos mayores recluidos en centros penitenciarios. </t>
  </si>
  <si>
    <t>2.8.2.7</t>
  </si>
  <si>
    <t>Identificación del patrimonio histórico material e inmaterial de los adultos mayores.</t>
  </si>
  <si>
    <t>2.8.3</t>
  </si>
  <si>
    <t>2.8.3.1</t>
  </si>
  <si>
    <t>Sistema informático de asociaciones y centros de adulto mayor.</t>
  </si>
  <si>
    <t>Avance del desarrollo del sistema de información</t>
  </si>
  <si>
    <t>2.8.3.2</t>
  </si>
  <si>
    <t xml:space="preserve">Gestión para el apoyo a unidades productivas. </t>
  </si>
  <si>
    <t>Adultos mayores atendidos con servicios integrales</t>
  </si>
  <si>
    <t>2.8.3.3</t>
  </si>
  <si>
    <t>Capacitación en emprendimiento, adaptado a las necesidades y saberes propios urbano y rurales, para el fortalecimiento de habilidades y creación de iniciativas productivas.</t>
  </si>
  <si>
    <t>2.8.4</t>
  </si>
  <si>
    <t>2.8.4.1</t>
  </si>
  <si>
    <t>Operativización del Consejo Departamental de Política Social CONPOS, el Comité Departamental de Adulto Mayor y el Consejo Departamental del Adulto Mayor.</t>
  </si>
  <si>
    <t>2.8.4.2</t>
  </si>
  <si>
    <t xml:space="preserve">Acompañamiento en la prestación y humanización del derecho a la salud. </t>
  </si>
  <si>
    <t>2.8.4.3</t>
  </si>
  <si>
    <t xml:space="preserve">Socialización de la política pública de envejecimiento y vejez. </t>
  </si>
  <si>
    <t>2.8.4.4</t>
  </si>
  <si>
    <t>Operativización de la estrategia de respuesta integral a las Alertas Tempranas</t>
  </si>
  <si>
    <t>2.8.5</t>
  </si>
  <si>
    <t>2.8.5.1</t>
  </si>
  <si>
    <r>
      <t>Realización de encuentros de Colombiano de Oro, Nuevo Comienzo y Encuentros Intergeneracionales</t>
    </r>
    <r>
      <rPr>
        <b/>
        <sz val="11"/>
        <color theme="1"/>
        <rFont val="Arial Narrow"/>
        <family val="2"/>
      </rPr>
      <t xml:space="preserve">. </t>
    </r>
  </si>
  <si>
    <t xml:space="preserve"> LÍDERES SOCIALES Y ORGANIZACIONES DE ACCIÓN COMUNAL</t>
  </si>
  <si>
    <t>2.9.1</t>
  </si>
  <si>
    <t>2.9.1.1</t>
  </si>
  <si>
    <t xml:space="preserve">Capacitaciones en temas de formulación y gestión de proyectos, obligaciones tributarias y ejecución de convenios solidarios. </t>
  </si>
  <si>
    <t>2.9.1.2</t>
  </si>
  <si>
    <t xml:space="preserve">Capacitaciones en la Ley 2166 de 2021, su Decreto reglamentario, elecciones comunales y los demás anexos actualizados que se publiquen y recomienden desde el Ministerio del Interior. </t>
  </si>
  <si>
    <t>2.9.1.3</t>
  </si>
  <si>
    <t>Convenios, alianzas y sinergias con actores privados, públicos, académicos y la comunidad, para promover una red colaborativa que contribuya a la formación integral de las OAC.</t>
  </si>
  <si>
    <t>Sistema de Gestión Implementado</t>
  </si>
  <si>
    <t>2.9.2</t>
  </si>
  <si>
    <t>2.9.2.1</t>
  </si>
  <si>
    <t>Sistema informático actualizado en el archivo de la acción comunal de Norte de Santander</t>
  </si>
  <si>
    <t>2.9.2.2</t>
  </si>
  <si>
    <t xml:space="preserve">Diagnósticos subregionales de las OAC </t>
  </si>
  <si>
    <t>2.9.2.3</t>
  </si>
  <si>
    <t>OAC legalizadas y con documentos actualizados.</t>
  </si>
  <si>
    <t>2.9.2.4</t>
  </si>
  <si>
    <t>Acompañamiento a las OAC para el Registro Único Comunal y oferta institucional con el Gobierno Nacional.</t>
  </si>
  <si>
    <t>Asistencias técnicas</t>
  </si>
  <si>
    <t>2.9.2.5</t>
  </si>
  <si>
    <t xml:space="preserve">Campaña de promoción de inclusión de las mujeres en la acción comunal. </t>
  </si>
  <si>
    <t>2.9.2.6</t>
  </si>
  <si>
    <t>Campaña de promoción de inclusión de los jóvenes en la acción comunal.</t>
  </si>
  <si>
    <t>2.9.2.7</t>
  </si>
  <si>
    <t>Gestión de convenios solidarios.</t>
  </si>
  <si>
    <t>Mecanismos de articulación implementados para la gestión de oferta social</t>
  </si>
  <si>
    <t>2.9.2.8</t>
  </si>
  <si>
    <t xml:space="preserve">Dotación para las organizaciones de acción comunal. </t>
  </si>
  <si>
    <t>Número de personas</t>
  </si>
  <si>
    <t>2.9.3</t>
  </si>
  <si>
    <t>Reconocimiento, integración y equidad en la acción comunal, social y comunitaria</t>
  </si>
  <si>
    <t>2.9.3.1</t>
  </si>
  <si>
    <t>Eventos que destaquen la contribución y participación activa de las OAC en la sociedad.</t>
  </si>
  <si>
    <t>2.9.3.2</t>
  </si>
  <si>
    <t>Apoyo logístico y técnico a las asambleas de la Federación Comunal de Cúcuta y Norte de Santander.</t>
  </si>
  <si>
    <t xml:space="preserve">Número de personas </t>
  </si>
  <si>
    <t>2.9.3.3</t>
  </si>
  <si>
    <t>Juegos deportivos departamentales de la acción comunal, fomentando la cohesión social y el bienestar comunitario.</t>
  </si>
  <si>
    <t>2.9.4</t>
  </si>
  <si>
    <t>Liderazgo institucional para la protección integral y promoción de los derechos de los líderes de las organizaciones de acción comunal</t>
  </si>
  <si>
    <t>2.9.4.1</t>
  </si>
  <si>
    <t xml:space="preserve">Políticas públicas de acción comunal. </t>
  </si>
  <si>
    <t xml:space="preserve">Documentos de política elaborados </t>
  </si>
  <si>
    <t>2.9.4.2</t>
  </si>
  <si>
    <t xml:space="preserve">Asistencia técnica para las elecciones de juntas de acción comunal. </t>
  </si>
  <si>
    <t>2.9.4.3</t>
  </si>
  <si>
    <t>Operativización de las instancias institucionales: Mesa de Seguimiento a la Política Pública Comunal, Consejo Departamental de Participación Ciudadana y Mesa Departamental de Seguridad Comunal.</t>
  </si>
  <si>
    <t>2.10.</t>
  </si>
  <si>
    <t>CAPÍTULO ÉTNICO</t>
  </si>
  <si>
    <t>2.10.1</t>
  </si>
  <si>
    <t>Uniendo Raíces y Gobierno: Fortaleciendo el Gobierno propio</t>
  </si>
  <si>
    <t>2.10.1.1</t>
  </si>
  <si>
    <t>Garantizar el funcionamiento de las mesas de Concertación, Consulta, diálogo e incidencia de las comunidades étnicas.</t>
  </si>
  <si>
    <t>Espacios de Participación Promovidos</t>
  </si>
  <si>
    <t>2.10.1.2</t>
  </si>
  <si>
    <t>Acciones, planes y estrategias para favorecer el dialogo, relacionamiento y concertación entre los diferentes entes territoriales.</t>
  </si>
  <si>
    <t>2.10.1.3</t>
  </si>
  <si>
    <t>Construcción y actualización de sus Planes de Vida y Planes Salvaguarda.</t>
  </si>
  <si>
    <t>Documentos técnicos elaborados</t>
  </si>
  <si>
    <t>2.10.1.4</t>
  </si>
  <si>
    <t>Apoyar técnica y jurídicamente ante el gobierno nacional los procesos de comunidades étnicas.</t>
  </si>
  <si>
    <t>Grupos étnicos asistidos técnicamente</t>
  </si>
  <si>
    <t>2.10.1.5</t>
  </si>
  <si>
    <t>Fortalecimiento de las capacidades de los resguardos indígenas en rendición de cuentas.</t>
  </si>
  <si>
    <t>2.10.1.6</t>
  </si>
  <si>
    <t>Oferta institucional a miembros de comunidades indígenas.</t>
  </si>
  <si>
    <t>Espacios de integración de oferta pública</t>
  </si>
  <si>
    <t>2.10.1.7</t>
  </si>
  <si>
    <t>Integridad y acceso a la información de los pueblos Indígenas.</t>
  </si>
  <si>
    <t>Sistema de información implementado</t>
  </si>
  <si>
    <t>2.10.1.8</t>
  </si>
  <si>
    <t>Fortalecimiento de las capacidades organizativas y de gobernanza de las comunidades indígenas.</t>
  </si>
  <si>
    <t>2.10.1.9</t>
  </si>
  <si>
    <t>Adecuación de las sedes administrativas y deliberación política de las comunidades indígenas.</t>
  </si>
  <si>
    <t>Sedes administrativas adecuadas</t>
  </si>
  <si>
    <t>2.10.1.10</t>
  </si>
  <si>
    <t>Apoyo técnico y financiero a comunidades indígenas en la construcción de iniciativas, estrategias y proyectos en materia de acceso a la justicia propia.</t>
  </si>
  <si>
    <t>Iniciativas viabilizadas apoyadas</t>
  </si>
  <si>
    <t>2.10.1.11</t>
  </si>
  <si>
    <t>Estrategias educativas orientadas a la adecuación institucional y fortalecimiento de capacidades de los funcionarios y contratistas.</t>
  </si>
  <si>
    <t>Senderos de Armonía: Protección, Convivencia, Paz y Reconciliación</t>
  </si>
  <si>
    <t>2.10.1.12</t>
  </si>
  <si>
    <t>Fortalecimiento de las Guardias Indígenas el marco de la protección, convivencia, paz, reparación y reconciliación</t>
  </si>
  <si>
    <t>Iniciativas Comunitarias apoyadas</t>
  </si>
  <si>
    <t>2.10.1.13</t>
  </si>
  <si>
    <t>Funcionamiento y dotación de la Casa Hogar de Paso Indígena</t>
  </si>
  <si>
    <t>Beneficiarios de la oferta social atendidos</t>
  </si>
  <si>
    <t>2.10.1.14</t>
  </si>
  <si>
    <t>Ruta de atención diferencial que permita atender los casos de racismo, xenofobia y discriminación cultural contra las comunidades étnicas</t>
  </si>
  <si>
    <t>Documentos metodológicos realizados.</t>
  </si>
  <si>
    <t>2.10.1.15</t>
  </si>
  <si>
    <t>Socialización e implementación de las recomendaciones del informe final de la Comisión para el Esclarecimiento de la Verdad en su capítulo étnico</t>
  </si>
  <si>
    <t>2.10.1.16</t>
  </si>
  <si>
    <t>Mesa de enfoque diferencial y participación de víctimas del conflicto armado</t>
  </si>
  <si>
    <t>M.A.</t>
  </si>
  <si>
    <t>Eventos de Participación realizados</t>
  </si>
  <si>
    <t>2.10.1.17</t>
  </si>
  <si>
    <t xml:space="preserve">Asistencia técnica a pueblos indígenas en Planes Integrales de Reparación Colectiva (PIRC) </t>
  </si>
  <si>
    <t>Sujetos colectivos asistidos técnicamente en la implementación de la ruta de reparación colectiva</t>
  </si>
  <si>
    <t>Esencia Ancestral: Fortaleciendo la Cultura e Identidad</t>
  </si>
  <si>
    <t>2.10.1.18</t>
  </si>
  <si>
    <t>Centros Culturales para comunidades indígenas en contextos urbanos</t>
  </si>
  <si>
    <t>M.A</t>
  </si>
  <si>
    <t>Centros Culturales gestionados y dotados</t>
  </si>
  <si>
    <t>2.10.1.19</t>
  </si>
  <si>
    <t>Apoyo a las celebraciones o festividades propias de las comunidades étnicas (Indígenas, Negros, Afrocolombianos, Raizales, Palenqueros y Gitanos)</t>
  </si>
  <si>
    <t>Eventos realizados</t>
  </si>
  <si>
    <t>2.10.1.20</t>
  </si>
  <si>
    <t>Apoyo a la realización del Foro Departamental Indígena</t>
  </si>
  <si>
    <t>2.10.1.21</t>
  </si>
  <si>
    <t>Recuperación, protección, fortalecimiento, transmisión y conservación de la memoria histórica y las características inherentes de la cultura de las comunidades étnicas</t>
  </si>
  <si>
    <t>Procesos de salvaguardia efectiva del patrimonio inmaterial realizados</t>
  </si>
  <si>
    <t>2.10.1.22</t>
  </si>
  <si>
    <t>Dotación de escuelas de música y salas de danza de comunidades indígenas</t>
  </si>
  <si>
    <t>Escuelas de música y salas de danza adecuadas y dotadas</t>
  </si>
  <si>
    <t>2.10.1.23</t>
  </si>
  <si>
    <t xml:space="preserve">Apoyo a emprendimientos de elaboración de artesanías autóctonas de las comunidades étnicas del departamento </t>
  </si>
  <si>
    <t>Estímulos otorgados</t>
  </si>
  <si>
    <t>Juegos de Nuestra Tierra: Revitalización de nuestras tradiciones</t>
  </si>
  <si>
    <t>2.10.1.24</t>
  </si>
  <si>
    <t>Formalización de escuelas deportivas de las comunidades étnicas</t>
  </si>
  <si>
    <t>Escuelas deportivas implementadas</t>
  </si>
  <si>
    <t>2.10.1.25</t>
  </si>
  <si>
    <t>Escenarios deportivos multifuncionales en territorios colectivos de comunidades indígenas</t>
  </si>
  <si>
    <t>Canchas multifuncionales construidas</t>
  </si>
  <si>
    <t>2.10.1.26</t>
  </si>
  <si>
    <t>Organización de los juegos autóctonos y ancestrales del departamento</t>
  </si>
  <si>
    <t>Eventos recreativos comunitarios realizados</t>
  </si>
  <si>
    <t>Tejiendo Vidas: Mujer, Familia y Generación</t>
  </si>
  <si>
    <t>2.10.1.27</t>
  </si>
  <si>
    <t>Programas, proyectos y planes dirigidos a los Mayores étnicos (adulto mayor) en territorios colectivos y contextos urbanos</t>
  </si>
  <si>
    <t>Adultos mayores atendidos</t>
  </si>
  <si>
    <t>2.10.1.28</t>
  </si>
  <si>
    <t>Inclusión de la mujer y el joven étnico en los espacios de participación e incidencia política y social.</t>
  </si>
  <si>
    <t>2.10.1.29</t>
  </si>
  <si>
    <t>Programa de Protección de los Derechos de la Mujer Indígena (Auto 092 de 2008)</t>
  </si>
  <si>
    <t>Documentos de lineamientos técnicos para la transversalización del enfoque de género formulados</t>
  </si>
  <si>
    <t xml:space="preserve">Renacer Afro: Fortaleciendo las Raíces de las Comunidades Negras, Afrocolombianas, Raizales y Palenqueras </t>
  </si>
  <si>
    <t>2.10.1.30</t>
  </si>
  <si>
    <t>Política pública de las comunidades Negras, Afrocolombianas, Raizales y Palenqueras.</t>
  </si>
  <si>
    <t>Documento técnico elaborado</t>
  </si>
  <si>
    <t>2.10.1.31</t>
  </si>
  <si>
    <t xml:space="preserve">Fortalecimiento de las formas organizativas de las comunidades Negras, Afrocolombianas, Raizales y Palenqueras. </t>
  </si>
  <si>
    <t>Pertenencia Gitana: Fortaleciendo el vínculo cultural</t>
  </si>
  <si>
    <t>2.10.1.32</t>
  </si>
  <si>
    <t>Política pública de la comunidad Gitana o Rom</t>
  </si>
  <si>
    <t>2.10.2</t>
  </si>
  <si>
    <t>Camino hacia la Equidad: Salud y educación para Comunidades étnicas</t>
  </si>
  <si>
    <t>Semillas de Sabiduría: Fortaleciendo la educación propia e intercultural</t>
  </si>
  <si>
    <t>2.10.2.1</t>
  </si>
  <si>
    <t>Garantizar la prestación del servicio educativo en términos de acceso, calidad y permanencia con inclusión del enfoque diferencial étnico.</t>
  </si>
  <si>
    <t>Modelos educativos acompañados</t>
  </si>
  <si>
    <t>Estudiantes beneficiados del programa de alimentación escolar</t>
  </si>
  <si>
    <t>Personas beneficiadas con estrategias de fomento para el acceso a la educación inicial, preescolar, básica y media.</t>
  </si>
  <si>
    <t>Beneficiarios de estrategias o programas de fomento para el acceso a la educación superior o terciaria</t>
  </si>
  <si>
    <t>2.10.2.2</t>
  </si>
  <si>
    <t>Construcción y adecuación de infraestructura académica de los pueblos indígenas en sus territorios colectivos</t>
  </si>
  <si>
    <t>Sedes educativas nuevas construidas o adecuadas</t>
  </si>
  <si>
    <t>2.10.2.3</t>
  </si>
  <si>
    <t xml:space="preserve">Funcionamiento y dotación de la Casa Indígena de Bienestar Estudiantil </t>
  </si>
  <si>
    <t>Raíces del Bienestar: Promoviendo la Salud, Seguridad y Soberanía Alimentaria</t>
  </si>
  <si>
    <t>2.10.2.4</t>
  </si>
  <si>
    <t>Construcción e implementación en el modelo Indígena de Salud Propia e Intercultural (SISPI)</t>
  </si>
  <si>
    <t>Documento de Planes, programas y proyectos municipales en salud evaluados en concordancia con políticas nacionales, y departamentales.</t>
  </si>
  <si>
    <t>2.10.2.5</t>
  </si>
  <si>
    <t>Dotación y funcionamiento de puestos de salud en territorios colectivos indígenas</t>
  </si>
  <si>
    <t>Puestos de salud dotados</t>
  </si>
  <si>
    <t>2.10.2.6</t>
  </si>
  <si>
    <t>Construcción de protocolos para implementar el enfoque diferencial y la cosmovisión de los Pueblos Indígenas en el Sistema General de Seguridad Social.</t>
  </si>
  <si>
    <t>2.10.2.7</t>
  </si>
  <si>
    <t>Instalación o mejoramiento de Konucos, Chagras y/o lugares para el autoconsumo.</t>
  </si>
  <si>
    <t>Familias con proyectos de auto sostenimiento y seguridad alimentaria implementados</t>
  </si>
  <si>
    <t>2.10.2.8</t>
  </si>
  <si>
    <t>Seguimiento a los diagnósticos nutricionales construidos con las autoridades indígenas.</t>
  </si>
  <si>
    <t>Documentos de análisis de salud pública elaborados</t>
  </si>
  <si>
    <t>2.10.3</t>
  </si>
  <si>
    <t>Guardianes de la Tierra: El Territorio y medio ambiente</t>
  </si>
  <si>
    <t>2.10.3.1</t>
  </si>
  <si>
    <t>Mejoramiento y/o mantenimiento de puentes y/o puente hamacas en territorios colectivos indígenas</t>
  </si>
  <si>
    <t xml:space="preserve">Puentes mejorados </t>
  </si>
  <si>
    <t>2.10.3.2</t>
  </si>
  <si>
    <t>Caminos ancestrales con mantenimiento</t>
  </si>
  <si>
    <t>Kilómetros de caminos ancestrales</t>
  </si>
  <si>
    <t>2.10.3.3</t>
  </si>
  <si>
    <t>Mejorar la conectividad digital, internet y emisoras comunitarias para comunidades indígenas</t>
  </si>
  <si>
    <t>Soluciones de conectividad en centros de acceso comunitario</t>
  </si>
  <si>
    <t>2.10.3.4</t>
  </si>
  <si>
    <t>Estudios y diseños de optimización de los sistemas de acueducto y alcantarillado de los resguardos indígenas</t>
  </si>
  <si>
    <t>Estudios o diseños realizados</t>
  </si>
  <si>
    <t>2.10.3.5</t>
  </si>
  <si>
    <t>Acompañamiento a la elaboración de estudios y diseños para proyectos de unidades sanitarias</t>
  </si>
  <si>
    <t>Estudios o diseños de soluciones, unidades sanitarias</t>
  </si>
  <si>
    <t>2.10.3.6</t>
  </si>
  <si>
    <t>Mejoramiento de viviendas en territorios colectivos de comunidades indígenas</t>
  </si>
  <si>
    <t xml:space="preserve">Número de Hogares beneficiados </t>
  </si>
  <si>
    <t>2.10.3.7</t>
  </si>
  <si>
    <t>Acompañamiento en los procesos de planeación y ordenamiento territorial en los resguardos indígenas</t>
  </si>
  <si>
    <t>2.10.3.8</t>
  </si>
  <si>
    <t>Apoyo en la constitución, ampliación, delimitación y saneamiento de los resguardos indígenas</t>
  </si>
  <si>
    <t>2.10.3.9</t>
  </si>
  <si>
    <t>Programas que permitan proteger y/o restaurar los sitios y lugares sagrados de los pueblos indígenas</t>
  </si>
  <si>
    <t>Sedes restauradas</t>
  </si>
  <si>
    <t>2.10.3.10</t>
  </si>
  <si>
    <t>Planta de tratamiento de agua potable con su red de distribución</t>
  </si>
  <si>
    <t>Planta de tratamiento de agua potable construida</t>
  </si>
  <si>
    <t>2.10.3.11</t>
  </si>
  <si>
    <t>Recuperación, conservación y preservación ambiental en los territorios colectivos de manera concertada</t>
  </si>
  <si>
    <t>Documentos de protección del conocimiento ancestral realizado</t>
  </si>
  <si>
    <t>2.10.3.12</t>
  </si>
  <si>
    <t>Acompañamiento en la construcción de Planes de prevención de riesgo de desastres en los territorios colectivos</t>
  </si>
  <si>
    <t>Grupos étnicos Asistidos técnicamente</t>
  </si>
  <si>
    <t>2.10.3.13</t>
  </si>
  <si>
    <t>Disposición de residuos sólidos recolectados en los territorios colectivos de comunidades indígenas</t>
  </si>
  <si>
    <t>Soluciones de disposición final de residuos solidos</t>
  </si>
  <si>
    <t>2.10.3.14</t>
  </si>
  <si>
    <t>Personas con pertenencia étnica asistidas técnicamente</t>
  </si>
  <si>
    <t>Senderos de Prosperidad: Fortaleciendo nuestra Economía propia y Comunitaria</t>
  </si>
  <si>
    <t>2.10.3.15</t>
  </si>
  <si>
    <t xml:space="preserve">Iniciativas, proyectos y programas de emprendimiento </t>
  </si>
  <si>
    <t>2.10.3.16</t>
  </si>
  <si>
    <t>Programas agrícolas sostenibles para pueblos étnicos</t>
  </si>
  <si>
    <t>2.10.3.17</t>
  </si>
  <si>
    <t>Centros de acopio que beneficien a comunidades indígenas</t>
  </si>
  <si>
    <t xml:space="preserve">M.A </t>
  </si>
  <si>
    <t>Centros de acopio construidos</t>
  </si>
  <si>
    <t>2.10.3.18</t>
  </si>
  <si>
    <t>Asistencia técnica en formulación de proyectos</t>
  </si>
  <si>
    <t>Comunidades étnicas asistidas técnicamente</t>
  </si>
  <si>
    <t>MUJER</t>
  </si>
  <si>
    <t>2.11.1</t>
  </si>
  <si>
    <t>Iniciativas Estratégicas para la interseccionalidad de la población con enfoque de género</t>
  </si>
  <si>
    <t>2.11.1.1</t>
  </si>
  <si>
    <t>Sensibilización, apropiación y transversalización del enfoque de género en entidades públicas y/o privadas.</t>
  </si>
  <si>
    <t xml:space="preserve">Entidades, organismos y dependencias para la transversalización de los enfoques de género e interseccionalidad asistidos técnicamente </t>
  </si>
  <si>
    <t>2.11.1.2</t>
  </si>
  <si>
    <t>Sistema de información con enfoque de género a través de cartografía social</t>
  </si>
  <si>
    <t xml:space="preserve">Sistemas de información implementados </t>
  </si>
  <si>
    <t>2.11.1.3</t>
  </si>
  <si>
    <t>Estrategia de reconocimiento a las entidades que transversalicen el enfoque de género y de exaltación a mujeres y población OSIGD sobresalientes.</t>
  </si>
  <si>
    <t xml:space="preserve">Estrategias de asistencia técnica para la transversalización de los enfoques de género e interseccionalidad implementadas </t>
  </si>
  <si>
    <t>2.11.1.4</t>
  </si>
  <si>
    <t>Humanización de la prestación y atención en los servicios a sobrevivientes de VBG con enfoque de género víctimas de vulneración de sus derechos dirigidos a la población civil, entidades públicas, privadas, Instituciones educativas, Policía Nacional, Ejército Nacional, Centros de Salud, Hospitales, ESES, entre otros</t>
  </si>
  <si>
    <t xml:space="preserve">Documentos de lineamientos técnicos para la transversalización del enfoque de género formulados </t>
  </si>
  <si>
    <t>2.11.2</t>
  </si>
  <si>
    <t>2.11.2.1</t>
  </si>
  <si>
    <t>Estrategia para impulsar las capacidades y crear entornos propicios para la autonomía económica de las mujeres a través de procesos de capacitación y entrega de plan semilla formulada</t>
  </si>
  <si>
    <t>2.11.2.2</t>
  </si>
  <si>
    <t>Iniciativas productivas fortalecidas para mujeres con enfoque diferencial e interseccional. (Víctimas, étnicas, raizales, en condición de discapacidad, madres cuidadoras, madres cabeza de hogar, sobrevivientes de VBG, mujeres reincoroporadas,  entre otras)</t>
  </si>
  <si>
    <t xml:space="preserve">Unidades productivas  beneficiadas en la implementación de estrategias para incrementar su productividad  </t>
  </si>
  <si>
    <t>2.11.2.3</t>
  </si>
  <si>
    <t>Mujeres acompañadas para su acceso al sistema financiero.</t>
  </si>
  <si>
    <t xml:space="preserve">Personas beneficiadas </t>
  </si>
  <si>
    <t>2.11.2.4</t>
  </si>
  <si>
    <t>Organizaciones de mujeres asesoradas en aspectos legales y administrativos en el modelo asociativo</t>
  </si>
  <si>
    <t xml:space="preserve">Organizaciones fortalecidas </t>
  </si>
  <si>
    <t>2.11.2.5</t>
  </si>
  <si>
    <t>Mujeres y/o organizaciones de mujeres con procesos de formación, capacitación en diversas líneas productivas</t>
  </si>
  <si>
    <t xml:space="preserve">Personas formadas </t>
  </si>
  <si>
    <t>2.11.2.6</t>
  </si>
  <si>
    <t>Participación en mercados campesinos, ruedas de negocios y/o ferias municipales, Departamentales, Nacionales e internacionales</t>
  </si>
  <si>
    <t xml:space="preserve">Ruedas de negocios realizadas </t>
  </si>
  <si>
    <t>2.11.2.7</t>
  </si>
  <si>
    <t>Proyectos productivos con perspectiva a largo plazo de mujeres en economía formal e informal.</t>
  </si>
  <si>
    <t xml:space="preserve">Proyectos cofinanciados para agregar valor a los productos y/o mejorar los canales de comercialización </t>
  </si>
  <si>
    <t>2.11.3</t>
  </si>
  <si>
    <t>2.11.3.1</t>
  </si>
  <si>
    <t>Estrategia para prevención y atención integral en salud sexual, derechos sexuales y reproductivos</t>
  </si>
  <si>
    <t xml:space="preserve">Estrategias implementadas en promoción de los derechos sexuales y reproductivos </t>
  </si>
  <si>
    <t>2.11.3.2</t>
  </si>
  <si>
    <t>Prevención de embarazos en adolescentes con enfoque diferencial e interseccional</t>
  </si>
  <si>
    <t xml:space="preserve">Estrategias para el ejercicio de derechos desde un enfoque diferencial implementadas </t>
  </si>
  <si>
    <t>2.11.3.3</t>
  </si>
  <si>
    <t>Programa de estilos de vida saludable, hábitos del cuidado</t>
  </si>
  <si>
    <t xml:space="preserve">Estrategias de promoción de la salud en modos, condiciones y estilos de vida saludables implementadas </t>
  </si>
  <si>
    <t>2.11.3.4</t>
  </si>
  <si>
    <t>Estrategia de salud integral (física –mental - emocional) dirigido a mujeres con enfoque diferencial e interseccional</t>
  </si>
  <si>
    <t xml:space="preserve">Estrategias de promoción de la salud en temas de salud mental y convivencia social pacifica implementadas </t>
  </si>
  <si>
    <t>2.11.3.5</t>
  </si>
  <si>
    <t>Acompañamiento psicosocial con enfoque diferencial e interseccional</t>
  </si>
  <si>
    <t xml:space="preserve">Mujeres atendidas </t>
  </si>
  <si>
    <t>2.11.3.6</t>
  </si>
  <si>
    <t>Encuentros deportivos, culturales y/o lúdicos municipales, subregionales y/o departamentales.</t>
  </si>
  <si>
    <t>2.11.4</t>
  </si>
  <si>
    <t>2.11.4.1</t>
  </si>
  <si>
    <t>Fortalecer capacidades para la participación política.</t>
  </si>
  <si>
    <t xml:space="preserve">Estrategias de fomento de participación para las mujeres </t>
  </si>
  <si>
    <t>2.11.4.2</t>
  </si>
  <si>
    <t>Proyectos presentados por mujeres que ocupan cargos de elección popular, en espacios de toma de decisiones</t>
  </si>
  <si>
    <t>2.11.4.3</t>
  </si>
  <si>
    <t>Mujeres formadas para la participación ciudadana y comunitaria</t>
  </si>
  <si>
    <t>2.11.4.4</t>
  </si>
  <si>
    <t>Mujeres que participan activamente en escenarios de consolidación de la paz en el marco del Sistema Integral de Paz</t>
  </si>
  <si>
    <t>2.11.4.5</t>
  </si>
  <si>
    <t>Estrategia de acompañamiento psicosocial y jurídico a mujeres para la reconstrucción del tejido social y la consolidación de la paz.</t>
  </si>
  <si>
    <t xml:space="preserve">Líderes capacitados </t>
  </si>
  <si>
    <t>2.11.5</t>
  </si>
  <si>
    <t>2.11.5.1</t>
  </si>
  <si>
    <t>Prevención y/o atención a mujeres víctimas de violencia de género implementado.</t>
  </si>
  <si>
    <t>Estrategias de prevención de violencia de género implementadas</t>
  </si>
  <si>
    <t>2.11.5.2</t>
  </si>
  <si>
    <t>Mecanismos articuladores municipales operando</t>
  </si>
  <si>
    <t>2.11.5.3</t>
  </si>
  <si>
    <t>Construcción, dotación y/o fortalecimiento para la puesta en marcha de la Casa refugio y/o hogares de paso.</t>
  </si>
  <si>
    <t xml:space="preserve">Espacios de integración de oferta pública generados </t>
  </si>
  <si>
    <t>2.11.5.4</t>
  </si>
  <si>
    <t>Dotación, construcción, adecuación y/o fortalecimiento a las casas de la mujer operando.</t>
  </si>
  <si>
    <t xml:space="preserve">Casas de Igualdad de oportunidades para la mujer y el joven </t>
  </si>
  <si>
    <t>2.11.5.5</t>
  </si>
  <si>
    <t>Actualización de la Política Pública Departamental de la mujer</t>
  </si>
  <si>
    <t>Documentos normativos para la equidad de género para las mujeres formulado</t>
  </si>
  <si>
    <t>2.11.5.6</t>
  </si>
  <si>
    <t>Apoyo técnico para la construcción, formulación y/o actualización de las Políticas Públicas de mujer en los municipios</t>
  </si>
  <si>
    <t>2.11.5.7</t>
  </si>
  <si>
    <t>Atención psicosocial y/o jurídica a mujeres sobrevivientes de VBG</t>
  </si>
  <si>
    <t>2.11.5.8</t>
  </si>
  <si>
    <t>Impulsar las capacidades y crear entornos propicios para la autonomía económica de las mujeres sobrevivientes de VBG, víctimas de trata de personas, entre otras.</t>
  </si>
  <si>
    <t>2.11.5.9</t>
  </si>
  <si>
    <t>Encuentros de formación para prevención y atención de VBG, trata de personas, prevención de consumo de sustancias psicoactivas, prevención de enfermedades físicas y mentales,  dirigido a entidades públicas y/o privadas, docentes, estudiantes, lideres sociales, mujeres y población civil con enfoque diferencial.</t>
  </si>
  <si>
    <t>2.11.6</t>
  </si>
  <si>
    <t>2.11.6.1</t>
  </si>
  <si>
    <t>Formulación, gestión y/o conformación de estrategias de acceso a la educación para las mujeres rurales</t>
  </si>
  <si>
    <t>2.11.6.2</t>
  </si>
  <si>
    <t>Mujeres rurales formadas en derechos humanos, y equidad de género</t>
  </si>
  <si>
    <t>2.11.6.3</t>
  </si>
  <si>
    <t>Mujeres rurales cabeza de hogar con soluciones de vivienda</t>
  </si>
  <si>
    <t xml:space="preserve">Hogares vulnerables con mejoramiento de las condiciones físicas o dotación de vivienda realizados </t>
  </si>
  <si>
    <t>2.11.6.4</t>
  </si>
  <si>
    <t>Unidades productivas para mujeres rurales apoyadas o fortalecidas – individuales o colectivas</t>
  </si>
  <si>
    <t xml:space="preserve">Mujeres beneficiadas </t>
  </si>
  <si>
    <t xml:space="preserve">Productores beneficiados con estrategias de fomento a la asociatividad </t>
  </si>
  <si>
    <t>2.11.6.5</t>
  </si>
  <si>
    <t>Estrategia de acompañamiento psicosocial, jurídico dirigido a mujeres rurales</t>
  </si>
  <si>
    <t>2.11.6.6</t>
  </si>
  <si>
    <t>Mapeo, caracterización, apoyo y fortalecimiento a proyectos productivos liderados por mujeres rurales.</t>
  </si>
  <si>
    <t>2.11.6.7</t>
  </si>
  <si>
    <t>Estrategia de comercialización de productos para mujeres y/o asociaciones rurales</t>
  </si>
  <si>
    <t xml:space="preserve">Número de estrategias </t>
  </si>
  <si>
    <t>2.11.7</t>
  </si>
  <si>
    <t>Es el momento de la transversalización del enfoque de género y atención integral a mujeres en condición de vulnerabilidad</t>
  </si>
  <si>
    <t>2.11.7.1</t>
  </si>
  <si>
    <t>Estrategia de acceso a la educación (primaria, bachillerato, técnica, tecnológica, pregrado) con horarios y modalidades flexibles dirigida a mujeres</t>
  </si>
  <si>
    <t xml:space="preserve">Personas beneficiadas con estrategias de fomento para el acceso a la educación inicial, preescolar, básica y media. </t>
  </si>
  <si>
    <t>2.11.7.2</t>
  </si>
  <si>
    <t>Acompañamiento técnico para la formulación del Sistema Departamental de Cuidado</t>
  </si>
  <si>
    <t>2.11.7.3</t>
  </si>
  <si>
    <t>Apoyo, capacitación, fortalecimiento en diversas líneas productiva a mujeres con enfoque diferencial e interseccional privadas de la libertad y/o post penadas</t>
  </si>
  <si>
    <t xml:space="preserve">Personas atendidas con oferta institucional articulada </t>
  </si>
  <si>
    <t>2.11.7.4</t>
  </si>
  <si>
    <t>Fortalecimiento a proyectos productivos con perspectiva de género a las mujeres privadas de la libertad</t>
  </si>
  <si>
    <t xml:space="preserve">Número de iniciativas </t>
  </si>
  <si>
    <t>2.11.7.5</t>
  </si>
  <si>
    <t>Estrategia de acompañamiento psicosocial y jurídico con perspectiva de género a las mujeres privadas de la libertad</t>
  </si>
  <si>
    <t>Documentos de lineamientos técnicos realizados)</t>
  </si>
  <si>
    <t>2.11.7.6</t>
  </si>
  <si>
    <t>Apoyo, capacitación, fortalecimiento en diversas líneas productiva a mujeres con enfoque diferencial e interseccional trabajadoras de la calle</t>
  </si>
  <si>
    <t>2.11.7.7</t>
  </si>
  <si>
    <t>Fortalecimiento a proyectos productivos con perspectiva de género a las mujeres trabajadoras de la calle</t>
  </si>
  <si>
    <t>2.11.7.8</t>
  </si>
  <si>
    <t>Estrategia de acompañamiento psicosocial y jurídico con perspectiva de género a las mujeres trabajadoras de la calle</t>
  </si>
  <si>
    <t>2.11.7.9</t>
  </si>
  <si>
    <t>Estrategia de atención integral a mujeres habitantes de la calle con enfoque de género.</t>
  </si>
  <si>
    <t>2.11.7.10</t>
  </si>
  <si>
    <t xml:space="preserve">Estrategia de apoyo y/o acompañamiento a las fechas significativas y /o conmemorativas para las mujeres </t>
  </si>
  <si>
    <t xml:space="preserve">Estrategias para la transformación de imaginarios, representaciones y estereotipos de discriminación implementadas </t>
  </si>
  <si>
    <t>2.11.7.11</t>
  </si>
  <si>
    <t>Formación,  y/o capacitaciones para mujeres con enfoque diferencial e interseccional en construcción de paz, prevención de vulneración de derechos, elaboración de proyectos, fortalecimiento de la cultura, desarrollo de habilidades cognitivas y emocionales, cooperativismo, economía solidaria, entre otras líneas.</t>
  </si>
  <si>
    <t xml:space="preserve">Documentos de lineamientos técnicos elaborados </t>
  </si>
  <si>
    <t>2.12.</t>
  </si>
  <si>
    <t>POBLACIÓN OSIGD</t>
  </si>
  <si>
    <t>2.12.1.1</t>
  </si>
  <si>
    <t>Creación de la Política Pública para la población OSIGD</t>
  </si>
  <si>
    <t xml:space="preserve">Documentos normativos para la garantía de derechos de la población LGTBI formulados </t>
  </si>
  <si>
    <t>2.12.1.2</t>
  </si>
  <si>
    <t>Apoyo técnico a la construcción, formulación y/o actualización de las Políticas Públicas de la Población OSIGD en los municipios</t>
  </si>
  <si>
    <t>2.12.1.3</t>
  </si>
  <si>
    <t xml:space="preserve">Estrategia de apoyo para que la Población OSIGD pueda acceder al cambio de su documento de identidad </t>
  </si>
  <si>
    <t xml:space="preserve">Estrategias de promoción de la garantía de derechos implementadas </t>
  </si>
  <si>
    <t>2.12.1.4</t>
  </si>
  <si>
    <t>Estrategia de acceso a la educación flexible dirigida a población OSIGD (primaria, bachillerato, técnica, tecnológica, pregrado)</t>
  </si>
  <si>
    <t>2.12.1.5</t>
  </si>
  <si>
    <t>Acompañamiento psicosocial y jurídico la población OSIGD con enfoque diferencial e interseccional</t>
  </si>
  <si>
    <t xml:space="preserve">Personas de la comunidad LGBTIQ atendidos. </t>
  </si>
  <si>
    <t>2.12.1.6</t>
  </si>
  <si>
    <t>Estrategia para transformar imaginarios y acompañamiento a las fechas significativas y /o conmemorativas para la Población OSIGD.</t>
  </si>
  <si>
    <t>2.12.1.7</t>
  </si>
  <si>
    <t>Diseño, implementación y/o fortalecimiento de estrategias de comunicación en diversidad sexual e identidades de género</t>
  </si>
  <si>
    <t>2.12.1.8</t>
  </si>
  <si>
    <t>Estrategia para promover la vinculación laboral de la población OSIGD</t>
  </si>
  <si>
    <t>2.12.2</t>
  </si>
  <si>
    <t>2.12.2.1</t>
  </si>
  <si>
    <t>2.12.2.2</t>
  </si>
  <si>
    <t>Estrategia de salud mental, física y emocional con enfoque diferencial dirigido a la población OSIGD.</t>
  </si>
  <si>
    <t>2.12.2.3</t>
  </si>
  <si>
    <t>Estrategia de acceso a servicios de salud inclusivos</t>
  </si>
  <si>
    <t>2.12.2.4</t>
  </si>
  <si>
    <t>2.12.2.5</t>
  </si>
  <si>
    <t>Programa de encuentros deportivos, culturales, intercambio de experiencias y/o lúdicos municipales, subregionales, departamentales y/o nacionales</t>
  </si>
  <si>
    <t>2.12.3</t>
  </si>
  <si>
    <t>2.12.3.1</t>
  </si>
  <si>
    <t>Estrategia de capacitación y entrega de plan semilla formulada</t>
  </si>
  <si>
    <t>2.12.3.2</t>
  </si>
  <si>
    <t>Apoyo y fortalecimiento con proyectos productivos a Población OSIGD con enfoque diferencial e interseccional (Víctimas, étnicas, raizales, en condición de discapacidad, urbanas o rurales, entre otras)</t>
  </si>
  <si>
    <t>2.12.3.3</t>
  </si>
  <si>
    <t>Fortalecimiento en capacitación y apoyo a la formalización de asociaciones de la población OSIGD urbanas y/o rurales</t>
  </si>
  <si>
    <t>2.12.3.4</t>
  </si>
  <si>
    <t>Población OSIGD con procesos de formación, capacitación en diversas líneas productivas</t>
  </si>
  <si>
    <t>2.12.3.5</t>
  </si>
  <si>
    <t>Mapeo de iniciativas y emprendimientos liderados por Personas OSIGD – sector rural y urbano</t>
  </si>
  <si>
    <t>Documentos normativos para la garantía de derechos de la población LGTBI formulados (450202602)</t>
  </si>
  <si>
    <t>2.12.3.6</t>
  </si>
  <si>
    <t>Programas para impulsar las capacidades y crear entornos propicios para la autonomía económica de la población OSIGD</t>
  </si>
  <si>
    <t>2.12.3.7</t>
  </si>
  <si>
    <t>Participación en mercados campesinos, ruedas de negocios y/o ferias municipales, Departamentales, Nacionales e internacionales con enfoque de género</t>
  </si>
  <si>
    <t>Ruedas de negocios realizadas 170203806</t>
  </si>
  <si>
    <t>2.12.4</t>
  </si>
  <si>
    <t>2.12.4.1</t>
  </si>
  <si>
    <t>Programa para la prevención y/o atención a Población OSIGD víctimas de violencia de género implementado</t>
  </si>
  <si>
    <t xml:space="preserve">Estrategias de prevención de violencia de género implementadas </t>
  </si>
  <si>
    <t>2.12.4.2</t>
  </si>
  <si>
    <t>Apoyo para dotación, construcción, adecuación y/o fortalecimiento de espacios seguros para la población OSIGD en los municipios</t>
  </si>
  <si>
    <t xml:space="preserve">Municipios asistidos técnicamente </t>
  </si>
  <si>
    <t>2.12.4.3</t>
  </si>
  <si>
    <t>Atención psicosocial y/o jurídica a personas de la Población OSIGD sobrevivientes de VBG</t>
  </si>
  <si>
    <t>2.12.4.4</t>
  </si>
  <si>
    <t>Programa para la prevención de vulneración de los derechos de la población OSIGD, dirigido a entidades públicas y/o privadas, docentes, estudiantes, lideres sociales, mujeres y población civil con enfoque diferencial.</t>
  </si>
  <si>
    <t>2.12.5</t>
  </si>
  <si>
    <t>2.12.5.1</t>
  </si>
  <si>
    <t>Fortalecer las habilidades de la población OSIGD, para su participación política</t>
  </si>
  <si>
    <t>2.12.5.2</t>
  </si>
  <si>
    <t>Población OSIGD participando activamente en escenarios de consolidación de la paz en el marco del Sistema Integral de Paz</t>
  </si>
  <si>
    <t>2.12.5.3</t>
  </si>
  <si>
    <t>Promover la participación e incidencia de la población OSIGD en la consolidación de la paz.</t>
  </si>
  <si>
    <t>VÍCTIMAS DEL CONFLICTO</t>
  </si>
  <si>
    <t>2.13.1</t>
  </si>
  <si>
    <t>2.13.1.1</t>
  </si>
  <si>
    <t>Información y orientación jurídica a las víctimas del conflicto armado interno</t>
  </si>
  <si>
    <t>Víctimas atendidas</t>
  </si>
  <si>
    <t>2.13.1.2</t>
  </si>
  <si>
    <t>Atención y/o acompañamiento psicosocial para la recuperación emocional individuales y colectivos</t>
  </si>
  <si>
    <t>Víctimas con rehabilitación psicosocial)</t>
  </si>
  <si>
    <t>2.13.1.3</t>
  </si>
  <si>
    <t>Capacitación y fortalecimiento a funcionarios, organizaciones de víctimas, mesa de participación efectiva de víctimas en torno a la justicia transicional, el acuerdo de paz, el diálogo social, protocolo de participación, política pública de víctimas.</t>
  </si>
  <si>
    <t>Jornadas de acompañamiento realizadas</t>
  </si>
  <si>
    <t>2.13.1.4</t>
  </si>
  <si>
    <t>Articulación con las Entidades Territoriales, la UARIV y los Distritos Militares para realizar tramite de entrega de libreta militar como Medida de Satisfacción</t>
  </si>
  <si>
    <t xml:space="preserve">Eventos de participación realizados </t>
  </si>
  <si>
    <t>2.13.1.5</t>
  </si>
  <si>
    <t>Subsidiar la entrega de ayuda/atención humanitaria inmediata, a través de la estrategia de corresponsabilidad a los municipios del departamento que lo soliciten y responder a emergencias humanitarias, en eventos individuales o masivos.</t>
  </si>
  <si>
    <t xml:space="preserve">Hogares con atención humanitaria por subsidiariedad </t>
  </si>
  <si>
    <t>2.13.1.6</t>
  </si>
  <si>
    <t>Apoyo para el equipamiento de los puntos para la atención a las víctimas del conflicto armado</t>
  </si>
  <si>
    <t xml:space="preserve">Puntos de atención a víctimas dotados </t>
  </si>
  <si>
    <t>2.13.1.7</t>
  </si>
  <si>
    <t>Planes de prevención y protección de lideres sociales, defensores y defensoras de derechos humanos</t>
  </si>
  <si>
    <t xml:space="preserve">Planes de acción articulados </t>
  </si>
  <si>
    <t>2.13.2</t>
  </si>
  <si>
    <t>Fortalecer las capacidades, oportunidades para la generación de ingresos y la estabilización socioeconómica</t>
  </si>
  <si>
    <t>2.13.2.1</t>
  </si>
  <si>
    <t>Fortalecimiento para emprendimientos y generación de empleo</t>
  </si>
  <si>
    <t xml:space="preserve">Hogares que reciben incentivos en especie </t>
  </si>
  <si>
    <t>2.13.2.2</t>
  </si>
  <si>
    <t>Proyectos productivos y subsidios que fortalezcan la productividad agrícola</t>
  </si>
  <si>
    <t>2.13.2.3</t>
  </si>
  <si>
    <t>Asistencia técnica en la formulación, implementación y ejecución de proyectos productivos con enfoque diferencial de la Población víctima</t>
  </si>
  <si>
    <t xml:space="preserve">Hogares con asistencia técnica para la generación de ingresos </t>
  </si>
  <si>
    <t>2.13.2.4</t>
  </si>
  <si>
    <t xml:space="preserve">Creación y fortalecimiento a unidades productivas e ideas de negocios para el empoderamiento de las víctimas del conflicto armado interno </t>
  </si>
  <si>
    <t>2.13.3</t>
  </si>
  <si>
    <t>2.13.3.1</t>
  </si>
  <si>
    <t>Comité Territorial de Justicia Transicional</t>
  </si>
  <si>
    <t>Eventos de participación realizados)</t>
  </si>
  <si>
    <t>2.13.3.2</t>
  </si>
  <si>
    <t>Consejo Departamental de Paz, Reconciliación y Convivencia</t>
  </si>
  <si>
    <t>2.13.3.3</t>
  </si>
  <si>
    <t>Mesa de Amplia de Desaparición Forzada.</t>
  </si>
  <si>
    <t>Eventos de participación realizados</t>
  </si>
  <si>
    <t>2.13.3.4</t>
  </si>
  <si>
    <t>Subcomité de atención y asistencia</t>
  </si>
  <si>
    <t>2.13.3.5</t>
  </si>
  <si>
    <t>Subcomité de medidas de satisfacción</t>
  </si>
  <si>
    <t>2.13.3.6</t>
  </si>
  <si>
    <t>Mesa Departamental Efectiva de Víctimas de Norte de Santander</t>
  </si>
  <si>
    <t>Eventos de participación realizados (410103800)</t>
  </si>
  <si>
    <t>2.13.4</t>
  </si>
  <si>
    <t>2.13.4.1</t>
  </si>
  <si>
    <t>Creación de un centro de memoria histórica que fortalezca la memoria documental, oral; teniendo en cuenta las recomendaciones realizadas por la comisión de la verdad</t>
  </si>
  <si>
    <t>Museos de Memoria Histórica adecuados</t>
  </si>
  <si>
    <t>2.13.4.2</t>
  </si>
  <si>
    <t>Vinculación de las bibliotecas municipales y departamental, casas de la cultura para la promoción y conservación de la memoria histórica de víctimas del conflicto armado y personas dadas por desaparecidas</t>
  </si>
  <si>
    <t xml:space="preserve">Campañas realizadas </t>
  </si>
  <si>
    <t>2.13.4.3</t>
  </si>
  <si>
    <t>Dignificación de la Memoria Histórica de las Víctimas del conflicto armado a través de acciones de promoción, preservación y divulgación de la memoria histórica, como garantía de no repetición.</t>
  </si>
  <si>
    <t xml:space="preserve">Eventos realizados </t>
  </si>
  <si>
    <t>2.13.4.4</t>
  </si>
  <si>
    <t>Mesa de memoria histórica del Departamento</t>
  </si>
  <si>
    <t>2.13.5</t>
  </si>
  <si>
    <t>Apoyo a la reparación integral de las víctimas</t>
  </si>
  <si>
    <t>2.13.5.1</t>
  </si>
  <si>
    <t>Apoyo técnico y financiero para la implementación de los planes de retorno y reubicación en infraestructura social y comunitaria</t>
  </si>
  <si>
    <t xml:space="preserve">Comunidades con procesos de acompañamiento para retornos o reubicación </t>
  </si>
  <si>
    <t>2.13.5.2</t>
  </si>
  <si>
    <t>Vinculación a hogares retornados en programas de seguridad alimentaria y generación de ingresos en el marco de los Planes de retorno y reubicación</t>
  </si>
  <si>
    <t>2.13.5.3</t>
  </si>
  <si>
    <t>Recursos técnicos y financieros para implementar los planes de reparación colectiva del Departamento Norte de Santander</t>
  </si>
  <si>
    <t xml:space="preserve">Iniciativas comunitarias apoyadas </t>
  </si>
  <si>
    <t>2.13.5.4</t>
  </si>
  <si>
    <r>
      <t>Apoyo técnico y financiero para desarrollar las acciones en el cumplimiento de órdenes de</t>
    </r>
    <r>
      <rPr>
        <sz val="11"/>
        <color theme="1"/>
        <rFont val="Arial Narrow"/>
        <family val="2"/>
      </rPr>
      <t xml:space="preserve"> restitución de tierras que permitan el reconocimiento y atención a los terceros en condiciones de vulnerabilidad</t>
    </r>
  </si>
  <si>
    <t>2.13.6</t>
  </si>
  <si>
    <t>Justicia transicional y restaurativa para apoyar la paz en el territorio</t>
  </si>
  <si>
    <t>2.13.6.1</t>
  </si>
  <si>
    <t>Plan departamental de atención integral para las familias buscadoras en el marco del conflicto armado</t>
  </si>
  <si>
    <t>2.13.6.2</t>
  </si>
  <si>
    <t>Fortalecimiento del arraigo de las comunidades a través de la oferta social del estado en el marco de la seguridad y convivencia</t>
  </si>
  <si>
    <t>2.13.6.3</t>
  </si>
  <si>
    <t xml:space="preserve">Vinculación de los comparecientes ante la JEP, a través de las sanciones propias y los TOARS en los planes, programas y proyectos que actualmente se desarrollan o se desarrollaran a efectos de garantizar la reparación de las víctimas, que adelantaran </t>
  </si>
  <si>
    <t>2.13.6.4</t>
  </si>
  <si>
    <t>Pedagogía para la paz, aportando a la consolidación y promoción de una cultura de Paz</t>
  </si>
  <si>
    <t xml:space="preserve">Acciones ejecutadas con las comunidades </t>
  </si>
  <si>
    <t>2.13.6.5</t>
  </si>
  <si>
    <t>Apoyo a los proyectos para la reincorporación económica y social, que coadyuvé con las demás entidades en temas exclusivos de paz</t>
  </si>
  <si>
    <t>2.13.6.6</t>
  </si>
  <si>
    <t>Fortalecimiento a la infraestructura y equipos de medicina legal y el banco de ADN</t>
  </si>
  <si>
    <t xml:space="preserve">Acciones voluntarias realizadas para la contribución a la reparación por los daños causados con ocasión del conflicto por parte de las FARC-EP, Agentes del Estado y Otros-Terceros </t>
  </si>
  <si>
    <t>2.13.6.7</t>
  </si>
  <si>
    <t>Escuelas promotoras de paz en el departamento</t>
  </si>
  <si>
    <t>2.13.6.8</t>
  </si>
  <si>
    <t>Implementación de proyectos y/o iniciativas productivas para los firmantes de paz</t>
  </si>
  <si>
    <t>2.13.6.9</t>
  </si>
  <si>
    <t>Coadyuvar para el acceso a la formación para el trabajo para la población en reincorporación</t>
  </si>
  <si>
    <t>POBLACIÓN EN CONDICIÓN DE DISCAPACIDAD</t>
  </si>
  <si>
    <t>2.14.1</t>
  </si>
  <si>
    <t>2.14.1.1</t>
  </si>
  <si>
    <t xml:space="preserve">Cursos de Formación virtual y presencial para personas con discapacidad </t>
  </si>
  <si>
    <t># personas con discapacidad atendidas con servicios integrales</t>
  </si>
  <si>
    <t>2.14.1.2</t>
  </si>
  <si>
    <t>Capacitación y asesoría en proyectos productivos y apoyo con capital semilla</t>
  </si>
  <si>
    <t>2.14.1.3</t>
  </si>
  <si>
    <t>Fortalecimiento a las Organizaciones de personas con discapacidad asistidas</t>
  </si>
  <si>
    <t>2.14.1.4</t>
  </si>
  <si>
    <t>Capacitación dirigida a personas con discapacidad y sus cuidadores para protección de derechos en procesos jurídicos contra las entidades prestadoras de salud (EPS).</t>
  </si>
  <si>
    <t>2.14.1.5</t>
  </si>
  <si>
    <t>Capacitación dirigida a las asociaciones de cuidadores de PcD</t>
  </si>
  <si>
    <t>2.14.1.6</t>
  </si>
  <si>
    <t>Capacitación en lengua de señas colombiana en articulación con ASONORTE|</t>
  </si>
  <si>
    <t>2.14.1.7</t>
  </si>
  <si>
    <t>Conmemoración del día de la discapacidad anual</t>
  </si>
  <si>
    <t>2.14.1.8</t>
  </si>
  <si>
    <t>Campaña de sensibilización en promoción y prevención de la adquisición de una discapacidad</t>
  </si>
  <si>
    <t>2.14.1.9</t>
  </si>
  <si>
    <t>Actualización de la política pública de discapacidad del departamento</t>
  </si>
  <si>
    <t>2.14.1.10</t>
  </si>
  <si>
    <t>Comités municipales de discapacidad creados o reactivados y funcionando adecuadamente</t>
  </si>
  <si>
    <t>2.14.1.11</t>
  </si>
  <si>
    <t>Comité Departamental de Discapacidad funcionando adecuadamente.</t>
  </si>
  <si>
    <t>2.14.2</t>
  </si>
  <si>
    <t>Independencia económica de la Población con Discapacidad y cuidadores de PcD</t>
  </si>
  <si>
    <t>2.14.2.1</t>
  </si>
  <si>
    <t>Personas con discapacidad beneficiadas con proyectos productivos</t>
  </si>
  <si>
    <t>2.14.2.2</t>
  </si>
  <si>
    <t xml:space="preserve">Ferias y/o exposiciones de emprendimiento de personas con discapacidad y cuidadores de PcD </t>
  </si>
  <si>
    <t>2.14.2.3</t>
  </si>
  <si>
    <t>Personas con discapacidad colocadas a través del Servicio Público de Empleo</t>
  </si>
  <si>
    <t>2.14.3</t>
  </si>
  <si>
    <t>2.14.3.1</t>
  </si>
  <si>
    <t>Personas con servicio de certificación de discapacidad</t>
  </si>
  <si>
    <t>2.14.3.2</t>
  </si>
  <si>
    <t>Personas con discapacidad atendidas con servicios integrales</t>
  </si>
  <si>
    <t>2.14.3.3</t>
  </si>
  <si>
    <t>Personas con discapacidad con orientación en las rutas de atención</t>
  </si>
  <si>
    <t>2.14.3.4</t>
  </si>
  <si>
    <t>Valoraciones multidisciplinarias realizadas ley 1996 de 2019</t>
  </si>
  <si>
    <t>2.14.3.5</t>
  </si>
  <si>
    <t xml:space="preserve">Acompañamiento al proceso de caracterización de personas con discapacidad en los municipios </t>
  </si>
  <si>
    <t>2.14.4</t>
  </si>
  <si>
    <t xml:space="preserve">Rehabilitación para Personas con Discapacidad </t>
  </si>
  <si>
    <t>2.14.4.1</t>
  </si>
  <si>
    <t xml:space="preserve">Servicio de asistencia técnica: acompañar, asesorar y dar seguimiento técnico para la transparencia de herramientas de gestión y conocimiento de entidades territoriales, entidades que prestan servicios de salud, ciudadanos, entre otros, en procedimientos y tramites institucionales de competencias de la entidad. </t>
  </si>
  <si>
    <t># de personas de apoyadas</t>
  </si>
  <si>
    <t># de entidades territoriales asistidas técnicamente</t>
  </si>
  <si>
    <t>POBLACIÓN MIGRANTE</t>
  </si>
  <si>
    <t>2.15.1</t>
  </si>
  <si>
    <t>Integración socio-económica de la población migrante en el departamento</t>
  </si>
  <si>
    <t>2.15.1.1</t>
  </si>
  <si>
    <t>Caracterización del fenómeno migratorio en el territorio departamental</t>
  </si>
  <si>
    <t>Caracterizaciones realizadas en temas relacionados con la inclusión social y productiva para la población en situación de vulnerabilidad</t>
  </si>
  <si>
    <t>Documentos de estudios técnicos realizados</t>
  </si>
  <si>
    <t>2.15.1.2</t>
  </si>
  <si>
    <t>Regularización con oferta institucional en los resguardos de la población Barí, Motilon Barí, Catalaura y Wayuu proveniente de Venezuela.</t>
  </si>
  <si>
    <t>Personas atendidas con oferta institucional articulada</t>
  </si>
  <si>
    <t>2.15.1.3</t>
  </si>
  <si>
    <t>Kit de herramientas para el fortalecimiento de emprendimientos de la población migrante</t>
  </si>
  <si>
    <t>Personas beneficiadas</t>
  </si>
  <si>
    <t>2.15.1.4</t>
  </si>
  <si>
    <t>Ruta de empleabilidad departamental incluyente</t>
  </si>
  <si>
    <t>Personas vinculadas a empleo formal para población vulnerable</t>
  </si>
  <si>
    <t>Documentos de lineamientos técnicos realizados.</t>
  </si>
  <si>
    <t>2.15.1.5</t>
  </si>
  <si>
    <t>Alianza regional para procesos de interiorización laboral de población migrantes</t>
  </si>
  <si>
    <t>2.15.2</t>
  </si>
  <si>
    <t>2.15.3.1</t>
  </si>
  <si>
    <t>Prevención de la xenofobia y la conflictividad social hacia la población migrante y retornada</t>
  </si>
  <si>
    <t>2.15.3.2</t>
  </si>
  <si>
    <t>Ruta de Acceso, Bienestar y Permanencia para NNA migrantes matriculados en preescolar, básica y media en el departamento.</t>
  </si>
  <si>
    <t xml:space="preserve">Número de niños, niñas y adolescentes </t>
  </si>
  <si>
    <t>2.15.3</t>
  </si>
  <si>
    <t>Protección de derechos humanos de la población migrante en la zona de frontera</t>
  </si>
  <si>
    <t>Ruta binacional para la protección de derechos humanos de la población migrante.</t>
  </si>
  <si>
    <t>Entidades, organismos y dependencias asistidos técnicamente</t>
  </si>
  <si>
    <t>Creación de una estrategia de reconocimiento de la población víctima de conflicto armado de la población migrante.</t>
  </si>
  <si>
    <t>2.15.3.3</t>
  </si>
  <si>
    <t>Capacitación sobre los deberes y derechos de la población migrante y retornado, enfocadas en los funcionarios públicos y privados.</t>
  </si>
  <si>
    <t>2.15.3.4</t>
  </si>
  <si>
    <t>Creación de campañas integrales de comunicación enfocadas en la población migrante en territorio urbano y/o rural</t>
  </si>
  <si>
    <t>Campañas de socialización de programas y proyectos realizadas</t>
  </si>
  <si>
    <t>2.15.4</t>
  </si>
  <si>
    <t>Coordinación territorial de la respuesta de atención a la población migrante en el departamento</t>
  </si>
  <si>
    <t>2.15.4.1</t>
  </si>
  <si>
    <t>Mesas técnicas en las subregiones, para la coordinación de la institucionalidad, cooperación y entidades de sociedad civil que prestan atención a la población migrante, retornada y de acogida.</t>
  </si>
  <si>
    <t>2.15.4.2</t>
  </si>
  <si>
    <t>Estrategia CAP como herramienta para la integración social y la articulación inter-agencial e interinstitucional</t>
  </si>
  <si>
    <t>2.15.4.3</t>
  </si>
  <si>
    <t>Plan de mejoramiento de infraestructuras hospitalarias en zonas limítrofes y corredores de tránsito de la población migrante.</t>
  </si>
  <si>
    <t>Proyectos asistidos técnicamente</t>
  </si>
  <si>
    <t>LIBERTAD RELIGIOSA Y DE CULTO</t>
  </si>
  <si>
    <t>2.16.1</t>
  </si>
  <si>
    <t>2.16.1.1</t>
  </si>
  <si>
    <t>Crear e institucionalizar la Secretaría de Libertad Religiosa</t>
  </si>
  <si>
    <t>Acto administrativo</t>
  </si>
  <si>
    <t>2.16.1.2</t>
  </si>
  <si>
    <t>Estudio para caracterizar y sistematizar a los actores religiosos del departamento.</t>
  </si>
  <si>
    <t>Documentos de investigación elaborados.</t>
  </si>
  <si>
    <t>2.16.1.3</t>
  </si>
  <si>
    <t>Implementación de la Política Pública de Libertad Religiosa y de Cultos</t>
  </si>
  <si>
    <t>2.16.1.4</t>
  </si>
  <si>
    <t>Crear un (1) Sistema Departamental de Libertad Religiosa.</t>
  </si>
  <si>
    <t>Estrategias de promoción a la participación ciudadana implementadas</t>
  </si>
  <si>
    <t>2.16.1.5</t>
  </si>
  <si>
    <t>Crear un (1) banco de iniciativas del sector religioso</t>
  </si>
  <si>
    <t>Iniciativas creado</t>
  </si>
  <si>
    <t>2.16.1.6</t>
  </si>
  <si>
    <t>Espacios de divulgación y promoción de los valores y principios éticos y morales (Talleres, seminarios y foros)</t>
  </si>
  <si>
    <t>Personas beneficiadas en servicios de educación para el trabajo y desarrollo humano.</t>
  </si>
  <si>
    <t>2.16.1.7</t>
  </si>
  <si>
    <t>Conmemorar el día de la Libertad Religiosa</t>
  </si>
  <si>
    <t>2.16.1.8</t>
  </si>
  <si>
    <t>Proyectos y programas que beneficien los actores religiosos y las comunidades que atienden.</t>
  </si>
  <si>
    <t>Proyectos cofinanciados</t>
  </si>
  <si>
    <t>2.16.1.9</t>
  </si>
  <si>
    <t>Programas de formación en métodos alternos de resolución de conflictos para líderes religiosos</t>
  </si>
  <si>
    <t>Ciudadanos capacitados en métodos de resolución de conflictos</t>
  </si>
  <si>
    <t>2.16.1.10</t>
  </si>
  <si>
    <t>Diseñar y desarrollar estrategias educativas que brinden oportunidades para apropiar, complementar, actualizar, perfeccionar, renovar o profundizar conocimientos, habilidades, técnicas y prácticas, en temas de derechos humanos.</t>
  </si>
  <si>
    <t>Personas capacitadas.</t>
  </si>
  <si>
    <t>2.16.1.11</t>
  </si>
  <si>
    <t>Acompañamientos en el proceso de paz, mediante el diseño e implementación de iniciativas que promuevan la desactivación de los patrones del conflicto armado en el departamento.</t>
  </si>
  <si>
    <t xml:space="preserve">Iniciativas para la promoción de la convivencia implementadas </t>
  </si>
  <si>
    <t>LÍNEA ESTRATÉGICA: SEGURIDAD Y PAZ</t>
  </si>
  <si>
    <t>3.1.1</t>
  </si>
  <si>
    <t>Fortalecimiento de las condiciones de seguridad y protección en territorios de disputa del multicrimen</t>
  </si>
  <si>
    <t>3.1.1.1</t>
  </si>
  <si>
    <t xml:space="preserve">Diagnósticos Subregionales y caracterización del flagelo del microtráfico y el consumo de sustancias psicoactivas (PSA), </t>
  </si>
  <si>
    <t>Documentos de investigación elaborados</t>
  </si>
  <si>
    <t>3.1.1.2</t>
  </si>
  <si>
    <t>Estrategias integrales con priorización y focalización de sectores identificados de microtráfico</t>
  </si>
  <si>
    <t>Estrategias implementadas</t>
  </si>
  <si>
    <t>3.1.1.3</t>
  </si>
  <si>
    <t>Diagnostico departamental por subregiones de la violencia basada en género (VBG) y de violencia intrafamiliar (VIF)</t>
  </si>
  <si>
    <t>3.1.1.4</t>
  </si>
  <si>
    <t>Diagnóstico por subregiones y caracterización de la violencia en entornos escolares del departamento</t>
  </si>
  <si>
    <t>3.1.1.5</t>
  </si>
  <si>
    <t>Estrategia de frentes de seguridad comunitarios, Frentes de seguridad creados</t>
  </si>
  <si>
    <t>3.1.1.6</t>
  </si>
  <si>
    <t>Estrategia de frentes de seguridad comunitarios, Frentes de seguridad actualizados</t>
  </si>
  <si>
    <t>3.1.1.7</t>
  </si>
  <si>
    <t>Consejos comunitarios de seguridad y convivencia ciudadana a nivel departamental</t>
  </si>
  <si>
    <t>3.1.1.8</t>
  </si>
  <si>
    <t xml:space="preserve">Diagnóstico por subregiones, de priorización municipal en el entorno urbano, de acuerdo con las problemáticas de incidencia en riesgos sociales, aglomeraciones urbanas, comportamientos contrarios a la convivencia, violencias y delitos </t>
  </si>
  <si>
    <t>3.1.1.9</t>
  </si>
  <si>
    <t>Instalación de cámaras en sectores priorizados y focalizados</t>
  </si>
  <si>
    <t>Cámaras de seguridad instaladas</t>
  </si>
  <si>
    <t>3.1.1.10</t>
  </si>
  <si>
    <t>Instalación de alarmas comunitarias sonoras en sectores priorizados y focalizados</t>
  </si>
  <si>
    <t>Proyectos de convivencia y seguridad ciudadana apoyados financieramente</t>
  </si>
  <si>
    <t>3.1.1.11</t>
  </si>
  <si>
    <t>Vigilancia a través de aeronaves remotamente tripuladas</t>
  </si>
  <si>
    <t>Aeronaves remotamente tripuladas instaladas</t>
  </si>
  <si>
    <t>3.1.1.12</t>
  </si>
  <si>
    <t xml:space="preserve">Identificación de áreas de injerencia delincuencial y criminal de GAO-R, GDCO y GDC, </t>
  </si>
  <si>
    <t>3.1.1.13</t>
  </si>
  <si>
    <t xml:space="preserve">Diagnostico referente a economías criminales en el departamento </t>
  </si>
  <si>
    <t>3.1.1.14</t>
  </si>
  <si>
    <t>Identificación  de las organizaciones criminales del narcotráfico</t>
  </si>
  <si>
    <t>3.1.2</t>
  </si>
  <si>
    <t>Fortalecimiento de la protección, confianza e integridad territorial</t>
  </si>
  <si>
    <t>3.1.2.1</t>
  </si>
  <si>
    <t>Boletines mensuales digitales de análisis de la observación del delito</t>
  </si>
  <si>
    <t>3.1.2.2</t>
  </si>
  <si>
    <t>Análisis de coyuntura política y social en el departamento</t>
  </si>
  <si>
    <t>3.1.2.3</t>
  </si>
  <si>
    <t>Espacios de dialogo interinstitucional con organismos de control</t>
  </si>
  <si>
    <t>Espacios de integración de oferta pública generados</t>
  </si>
  <si>
    <t>3.1.2.4</t>
  </si>
  <si>
    <t>Alianzas y/o convenios con entidades del orden nacional en recolección de datos estadísticos</t>
  </si>
  <si>
    <t># de Alianzas realizadas</t>
  </si>
  <si>
    <t>3.1.2.5</t>
  </si>
  <si>
    <t>Estrategias de prevención de delitos y violencias en los sectores gremiales</t>
  </si>
  <si>
    <t>3.1.2.6</t>
  </si>
  <si>
    <t>Espacios de coordinación y diálogo, con Instituciones de Educación Superior (IES)</t>
  </si>
  <si>
    <t>3.1.2.7</t>
  </si>
  <si>
    <t>Espacios de coordinación interinstitucional con empresas de vigilancia y Policía nacional</t>
  </si>
  <si>
    <t>3.1.2.8</t>
  </si>
  <si>
    <t>Plan Integral de Seguridad y Convivencia Ciudadana – PISCC del Departamento</t>
  </si>
  <si>
    <t>Planes Integrales de Seguridad y Convivencia -PISCC con enfoque de género elaborados</t>
  </si>
  <si>
    <t>3.1.2.9</t>
  </si>
  <si>
    <t>Plan Integral de Seguridad y Convivencia Ciudadana – PISCC en los municipios</t>
  </si>
  <si>
    <t>Municipios asistidos en herramientas para la formulación y actualización de los planes integrales de seguridad y convivencia desarrolladas</t>
  </si>
  <si>
    <t>3.1.2.10</t>
  </si>
  <si>
    <t>Evaluación y seguimiento de Plan Integral de Seguridad y Convivencia Ciudadana - PISCC- del departamento</t>
  </si>
  <si>
    <t>Documentos de planeación con seguimiento realizado</t>
  </si>
  <si>
    <t>3.1.2.11</t>
  </si>
  <si>
    <t>Estrategias comunicacionales para el fomento departamental de la denuncia</t>
  </si>
  <si>
    <t>3.1.2.12</t>
  </si>
  <si>
    <t>Estrategia de lucha contra la extorsión</t>
  </si>
  <si>
    <t>3.1.2.13</t>
  </si>
  <si>
    <t>Espacios de articulación con los presidentes de JAC</t>
  </si>
  <si>
    <t>espacios de participación promovidos</t>
  </si>
  <si>
    <t>3.1.3</t>
  </si>
  <si>
    <t>Fortalecimiento de la seguridad urbana y rural</t>
  </si>
  <si>
    <t>3.1.3.1</t>
  </si>
  <si>
    <t>Diagnóstico, caracterización y seguimiento de factores dinamizadores del homicidio en el departamento</t>
  </si>
  <si>
    <t>3.1.3.2</t>
  </si>
  <si>
    <t>Diagnóstico, caracterización y seguimiento de factores dinamizadores del hurto en el departamento</t>
  </si>
  <si>
    <t>3.1.3.3</t>
  </si>
  <si>
    <t>Diagnóstico, caracterización y seguimiento de factores dinamizadores de la extorsión en el departamento</t>
  </si>
  <si>
    <t>3.1.3.4</t>
  </si>
  <si>
    <t>Diagnóstico, caracterización y seguimiento de factores dinamizadores del secuestro en el departamento</t>
  </si>
  <si>
    <t>3.1.3.5</t>
  </si>
  <si>
    <t>Diagnóstico, caracterización y seguimiento de factores dinamizadores de delitos sexuales en el departamento</t>
  </si>
  <si>
    <t>3.1.4</t>
  </si>
  <si>
    <t>3.1.4.1</t>
  </si>
  <si>
    <t>Servicio de apoyo financiero para la justicia y seguridad (recompensas)</t>
  </si>
  <si>
    <t>Recompensas entregadas a la ciudadanía</t>
  </si>
  <si>
    <t>3.1.4.2</t>
  </si>
  <si>
    <t>Diagnóstico integral de los pasos informales, sobre ejes fronterizos</t>
  </si>
  <si>
    <t>3.1.4.3</t>
  </si>
  <si>
    <t>Espacios  de participación integradas por PONAL - Gobernación, para el seguimiento a problemáticas de criminalidad y violencia</t>
  </si>
  <si>
    <t>3.1.4.4</t>
  </si>
  <si>
    <t>Espacios  de participación y coordinación para la seguridad de instalaciones de activos vitales y estratégicos del departamento</t>
  </si>
  <si>
    <t>3.1.4.5</t>
  </si>
  <si>
    <t xml:space="preserve">“Catálogo de Infraestructura Estratégica-Crítica” del departamento, </t>
  </si>
  <si>
    <t>3.1.5</t>
  </si>
  <si>
    <t>3.1.5.1</t>
  </si>
  <si>
    <t>Diagnósticos y seguimiento subregionales comunitarios urbanos y rurales</t>
  </si>
  <si>
    <t>3.1.5.2</t>
  </si>
  <si>
    <t>Diagnósticos y seguimiento  situacionales subregionales, en sectores priorizados por aglomeraciones urbanas de incidencia en el incremento de violencia y delitos</t>
  </si>
  <si>
    <t>3.1.5.3</t>
  </si>
  <si>
    <r>
      <t xml:space="preserve">Caracterización de entornos urbanísticos </t>
    </r>
    <r>
      <rPr>
        <sz val="11"/>
        <color rgb="FF000000"/>
        <rFont val="Arial Narrow"/>
        <family val="2"/>
      </rPr>
      <t>y seguimiento</t>
    </r>
    <r>
      <rPr>
        <sz val="11"/>
        <color theme="1"/>
        <rFont val="Arial Narrow"/>
        <family val="2"/>
      </rPr>
      <t xml:space="preserve"> (luz, deterioro de parques, poda de árboles, casas abandonadas).</t>
    </r>
  </si>
  <si>
    <t>3.1.5.4</t>
  </si>
  <si>
    <t>Diagnóstico y seguimiento de sectores de percepción de inseguridad por ausencia de elementos propios del mobiliario urbano</t>
  </si>
  <si>
    <t>3.1.5.5</t>
  </si>
  <si>
    <t>Diagnósticos, seguimiento y análisis  estructural de actividades económicas en sectores de aglomeraciones urbanas de habitantes en estado de calle</t>
  </si>
  <si>
    <t>3.1.6</t>
  </si>
  <si>
    <t>3.1.6.1</t>
  </si>
  <si>
    <t>Culminación del distrito de Policía del corregimiento de la Parada en el municipio de Villa del Rosario.</t>
  </si>
  <si>
    <t>Estación de policía construida.</t>
  </si>
  <si>
    <t>3.1.6.2</t>
  </si>
  <si>
    <t>Construcción del distrito de Policía del municipio de Ocaña</t>
  </si>
  <si>
    <t>3.2.1</t>
  </si>
  <si>
    <t>Prevención, promoción, protección, coordinación y sostenibilidad para la Convivencia Ciudanía</t>
  </si>
  <si>
    <t>3.2.1.1</t>
  </si>
  <si>
    <t>Implementación de estrategias territoriales de cambio cultural, que permitan la transformación de imaginarios y representaciones sociales negativas que afectan el ejercicio de los derechos de Los NNAJ, en el Departamento</t>
  </si>
  <si>
    <t>3.2.1.2</t>
  </si>
  <si>
    <t xml:space="preserve">Iniciativas de fortalecimiento de programas y proyectos en materia de Convivencia Ciudadana. </t>
  </si>
  <si>
    <t xml:space="preserve">Numero de Programas y Proyectos </t>
  </si>
  <si>
    <t>3.2.1.3</t>
  </si>
  <si>
    <t>Formación para prevenir la violencia psicológica: prevenir conductas activas u omisivas ejercidas en deshonra, descrédito o menosprecio al valor o dignidad personal</t>
  </si>
  <si>
    <t>3.2.1.4</t>
  </si>
  <si>
    <t xml:space="preserve"> Formación para prevenir la violencia sexual: orientado a la prevención de toda conducta que amenace o vulnere el derecho a decidir voluntaria y libremente su sexualidad.</t>
  </si>
  <si>
    <t>3.2.1.5</t>
  </si>
  <si>
    <t>Formación para prevenir la violencia patrimonial y económica: orientado a ocasionar un daño a los bienes muebles o inmuebles en menoscabo del patrimonio de las mujeres víctimas de violencia o a los bienes comunes.</t>
  </si>
  <si>
    <t>3.2.1.6</t>
  </si>
  <si>
    <t>Formación para prevenir la violencia simbólica: orientada a la prevención de patrones estereotipados, mensajes, valores, íconos o signos que transmiten y reproducen relaciones de dominación.</t>
  </si>
  <si>
    <t>3.2.1.7</t>
  </si>
  <si>
    <t>Formación para prevenir el acoso: orientado a prevenir toda conducta Abusiva.</t>
  </si>
  <si>
    <t>3.2.1.8</t>
  </si>
  <si>
    <t>Formación para prevenir la violencia doméstica o intrafamiliar.</t>
  </si>
  <si>
    <t>3.2.1.9</t>
  </si>
  <si>
    <t>Formación para prevenir la violencia laboral</t>
  </si>
  <si>
    <t>3.2.1.10</t>
  </si>
  <si>
    <t>Formación para prevenir la violencia obstétrica</t>
  </si>
  <si>
    <t>3.2.1.11</t>
  </si>
  <si>
    <t>Formación para prevenir la violencia mediática</t>
  </si>
  <si>
    <t>3.2.1.12</t>
  </si>
  <si>
    <r>
      <t>Formación</t>
    </r>
    <r>
      <rPr>
        <sz val="11"/>
        <color rgb="FF000000"/>
        <rFont val="Arial Narrow"/>
        <family val="2"/>
      </rPr>
      <t xml:space="preserve"> para prevenir la violencia Institucional</t>
    </r>
  </si>
  <si>
    <t>3.2.1.13</t>
  </si>
  <si>
    <t xml:space="preserve">Implementación de la Alianza Nacional contra Violencias hacia Niñas, Niños y Adolescentes. </t>
  </si>
  <si>
    <t>Iniciativas realizadas</t>
  </si>
  <si>
    <t>Elige la Vida</t>
  </si>
  <si>
    <t>3.2.1.14</t>
  </si>
  <si>
    <t>Fortalecimiento y/o Conformación al Comité de Prevención y Reducción de Consumo de SPA y Consejo Seccional de Estupefacientes.</t>
  </si>
  <si>
    <t xml:space="preserve">Medidas Implementadas </t>
  </si>
  <si>
    <t>3.2.1.15</t>
  </si>
  <si>
    <t>Formación para prevenir el consumo de sustancias psicoactivas e ingesta de licores.</t>
  </si>
  <si>
    <t>3.2.1.16</t>
  </si>
  <si>
    <t>Estrategia metodológica con énfasis en el cuidado a las poblaciones rurales, la naturaleza y los territorios afectados por el uso ilícito, tráfico y comercialización de sustancias psicoactivas a través del fortalecimiento de la prevención y la protección para poblaciones vulnerables desde un enfoque diferencial, colectivo e individual.</t>
  </si>
  <si>
    <t>Estrategia realizada</t>
  </si>
  <si>
    <t>3.2.2</t>
  </si>
  <si>
    <t>realizada 4</t>
  </si>
  <si>
    <t>3.2.2.1</t>
  </si>
  <si>
    <t>Difusión, capacitación y promoción que garantice la prevención y el goce efectivo de los derechos humanos.</t>
  </si>
  <si>
    <t>Estrategias Diseñadas</t>
  </si>
  <si>
    <t>3.2.2.2</t>
  </si>
  <si>
    <t xml:space="preserve">Cambio social y cultural, para sentar las bases de intervención de imaginarios, comportamientos y creencias que validan y justifican la violación a los derechos humanos y DIH. </t>
  </si>
  <si>
    <t>3.2.2.3</t>
  </si>
  <si>
    <t xml:space="preserve">Creación, activación y fortalecimiento de las instancias locales de Derechos Humanos y DIH en los 40 Municipios del Departamento. </t>
  </si>
  <si>
    <t xml:space="preserve">Espacios de Participación </t>
  </si>
  <si>
    <t>3.2.2.4</t>
  </si>
  <si>
    <t>Seguimiento y Acompañamiento al cumplimiento de las recomendaciones de las Alertas Tempranas, emitidas por la Defensoría del Pueblo.</t>
  </si>
  <si>
    <t xml:space="preserve">Medidas Implementas </t>
  </si>
  <si>
    <t>3.2.2.5</t>
  </si>
  <si>
    <t xml:space="preserve">Garantizar el acceso a la justicia como mecanismo de protección y restablecimiento de derechos que consagra la constitución y la ley. </t>
  </si>
  <si>
    <t>3.2.2.6</t>
  </si>
  <si>
    <t>Sensibilización y reconocimiento de los derechos de la Población LGBTIQ+ que promuevan la inclusión y la participación social.</t>
  </si>
  <si>
    <t>3.2.2.7</t>
  </si>
  <si>
    <t>Fortalecimiento al Subcomité Departamental de Prevención, Protección y Garantía de No Repetición.</t>
  </si>
  <si>
    <t>3.2.2.8</t>
  </si>
  <si>
    <t xml:space="preserve">Acompañamiento al Comité de Justicia transicional </t>
  </si>
  <si>
    <t>3.2.2.9</t>
  </si>
  <si>
    <r>
      <t xml:space="preserve">Plan   </t>
    </r>
    <r>
      <rPr>
        <sz val="11"/>
        <color theme="1"/>
        <rFont val="Arial Narrow"/>
        <family val="2"/>
      </rPr>
      <t xml:space="preserve">integral de prevención a nivel departamental Diseñado o Actualizado. </t>
    </r>
  </si>
  <si>
    <t xml:space="preserve">Diseño y Actualización </t>
  </si>
  <si>
    <t>3.2.2.10</t>
  </si>
  <si>
    <t>Intervención y formación en Derechos Humanos y Derecho Internacional Humanitario.</t>
  </si>
  <si>
    <t>3.2.2.11</t>
  </si>
  <si>
    <t>Boletines impresos de resultados y análisis de la observación de los Hechos Victimizantes (Convivencia Ciudadana - Derechos Humanos)</t>
  </si>
  <si>
    <t xml:space="preserve">Boletines Estadísticos producidos </t>
  </si>
  <si>
    <t>3.2.2.12</t>
  </si>
  <si>
    <t>Boletines publicados de manera digital emitidos de resultados y análisis de los Hechos Victimizantes (Convivencia Ciudadana - Derechos Humanos)</t>
  </si>
  <si>
    <t xml:space="preserve">Boletines Estadísticos Producidos </t>
  </si>
  <si>
    <t>3.2.2.13</t>
  </si>
  <si>
    <t>Intervención y formación en mecanismos alternativos de resolución pacífica de conflictos.</t>
  </si>
  <si>
    <t>Por Amor A nuestra tierra, Somos Defensores</t>
  </si>
  <si>
    <t>3.2.2.14</t>
  </si>
  <si>
    <t xml:space="preserve">Difusión y socialización de la ruta Departamental de prevención y protección de Líderes, lideresas, Comunales y Defensores de Derechos Humanos. </t>
  </si>
  <si>
    <t xml:space="preserve">Difusión de la ruta </t>
  </si>
  <si>
    <t>3.2.2.15</t>
  </si>
  <si>
    <t>Acompañamiento y Fortalecimiento de la Mesa Territorial de Garantías a Líderes, lideresas, Comunales y Defensores de Derechos Humanos.</t>
  </si>
  <si>
    <t xml:space="preserve">Medidas Implementadas  </t>
  </si>
  <si>
    <t>3.2.2.16</t>
  </si>
  <si>
    <t>Reconocimiento al Liderazgo Social y Comunitario por su rol activo en la promoción de los derechos humanos, el desarrollo comunitario, el impulso de colectivos y organizaciones, y los aportes al sentido de pertenencia y la convivencia.</t>
  </si>
  <si>
    <t xml:space="preserve">Espacios de Participación  </t>
  </si>
  <si>
    <t>3.2.2.17</t>
  </si>
  <si>
    <t xml:space="preserve">Prevención y protección para los líderes, lideresas, comunales y defensores de Derechos Humanos.  </t>
  </si>
  <si>
    <t>3.2.2.18</t>
  </si>
  <si>
    <t xml:space="preserve">Formación y Capacitación a Líderes, lideresas, Comunales y Defensores de Derechos Humanos en Liderazgo, Participación, Dialogo Social, Derechos Humanos y Construcción de paz.  </t>
  </si>
  <si>
    <t xml:space="preserve">Líderes Capacitados </t>
  </si>
  <si>
    <t>Ciudadanos consientes, Norte Mejor: ¡Vive la Cultura Ciudadana!</t>
  </si>
  <si>
    <t>3.2.2.19</t>
  </si>
  <si>
    <t>Acompañamiento a los consejos Municipales y Departamental de Juventud como mecanismos de participación, concertación, vigilancia y control de la gestión pública e interlocución de los jóvenes ante la institucionalidad.</t>
  </si>
  <si>
    <t xml:space="preserve">Entidades Territoriales asistidas </t>
  </si>
  <si>
    <t>3.2.2.20</t>
  </si>
  <si>
    <t xml:space="preserve">Acompañamiento y Fortalecimiento a la mesa Departamental de Participación Ciudadana y Comité Departamental para la coordinación y seguimiento a los procesos electorales  </t>
  </si>
  <si>
    <t>3.2.2.21</t>
  </si>
  <si>
    <t>Sensibilización para promover la identidad cultural, y reconstrucción del tejido social en el Departamento</t>
  </si>
  <si>
    <t>3.2.2.22</t>
  </si>
  <si>
    <t xml:space="preserve">Formación a las Juntas de Acciona Comunal y Veedurías Ciudadanas en formulación, ejecución, administración y evaluación de planes, programas y proyectos de desarrollo comunitario. </t>
  </si>
  <si>
    <t>3.2.2.23</t>
  </si>
  <si>
    <t>Promover la inclusión del enfoque diferencial mediante la formación y empoderamiento de servidores públicos del nivel Departamental y Municipal en la interpretación de la lengua de señas y dactilológico</t>
  </si>
  <si>
    <t>3.2.3</t>
  </si>
  <si>
    <t>3.2.3.1</t>
  </si>
  <si>
    <t xml:space="preserve">Política Publica de Paz, Reconciliación, Convivencia, Diálogo Social y no Estigmatización Diseñada y Formulada. </t>
  </si>
  <si>
    <t xml:space="preserve">Documentos de Política Elaborados  </t>
  </si>
  <si>
    <t>3.2.3.2</t>
  </si>
  <si>
    <t>Acompañamiento y Reorganización institucional a las Alcaldías del Departamento para la protección y preservación de los Cementerios Públicos del Departamento.</t>
  </si>
  <si>
    <t>Entidades Territoriales capacitadas</t>
  </si>
  <si>
    <t>3.2.3.3</t>
  </si>
  <si>
    <t>Acompañamiento al Consejo Departamental de Paz, Reconciliación y Convivencia.</t>
  </si>
  <si>
    <t>3.2.3.4</t>
  </si>
  <si>
    <t xml:space="preserve">Seguimiento a la Implementación del Acuerdos de paz en el Departamento. </t>
  </si>
  <si>
    <t>3.2.3.5</t>
  </si>
  <si>
    <t xml:space="preserve">Fortalecimiento a la mesa Departamental de Reincorporación. </t>
  </si>
  <si>
    <t>3.2.3.6</t>
  </si>
  <si>
    <t xml:space="preserve">Seguridad y Protección para prevenir la estigmatización, promover la participación social, garantizar la seguridad y protección de los Firmantes del Acuerdo de Paz. </t>
  </si>
  <si>
    <t xml:space="preserve">Estrategias Realizadas </t>
  </si>
  <si>
    <t>3.2.3.7</t>
  </si>
  <si>
    <t xml:space="preserve">Espacios de Dialogo que permitan generar una Cultura de paz, Convivencia, Reconciliación y no estigmatización en el Departamento. </t>
  </si>
  <si>
    <t xml:space="preserve">Espacios de Participación Promovidos  </t>
  </si>
  <si>
    <t>3.2.4</t>
  </si>
  <si>
    <t>Cero complicidades con la trata de Personas</t>
  </si>
  <si>
    <t>3.2.4.1</t>
  </si>
  <si>
    <t>Fortalecimiento al Comité Interinstitucional de lucha contra la trata de personas en el Departamento de Norte de Santander, elaboración de rutas de atención y establecimiento de los planes de Acción municipales.</t>
  </si>
  <si>
    <t>3.2.4.2</t>
  </si>
  <si>
    <t>Creación y/o activación de los comités municipales de lucha contra la trata de personas, elaboración de rutas de atención y establecimiento de los planes de Acción municipales.</t>
  </si>
  <si>
    <t>3.2.4.3</t>
  </si>
  <si>
    <t>Red de comunicaciones diseñada e implementada a nivel departamental que permita la visibilización del delito de trata de personas y promover su denuncia.</t>
  </si>
  <si>
    <t>3.2.4.4</t>
  </si>
  <si>
    <t>Coordinación con instituciones de carácter civil, Agentes de cooperación nacional e internacional, con empresarios, aerolíneas, hoteles, operadores turísticos y con instituciones públicas en materia de prevención, protección, empleabilidad y asistencia a las víctimas.</t>
  </si>
  <si>
    <t xml:space="preserve"> Medidas Implementadas  </t>
  </si>
  <si>
    <t>3.2.4.5</t>
  </si>
  <si>
    <t>Formación a administraciones locales, Fuerza Pública sobre el marco jurídico y las modalidades de trata de personas en el departamento.</t>
  </si>
  <si>
    <t>3.2.4.6</t>
  </si>
  <si>
    <t>Prevención para evitar ser víctima de trata de personas y sus distintas modalidades.</t>
  </si>
  <si>
    <t>3.2.4.7</t>
  </si>
  <si>
    <t xml:space="preserve">Formación sobre riesgos digitales de la trata de personas y el fortalecimiento de la ciberseguridad </t>
  </si>
  <si>
    <t>3.2.5</t>
  </si>
  <si>
    <t>Construyendo puentes, sanando heridas y reparando el daño hacia una justicia Restaurativa</t>
  </si>
  <si>
    <t>3.2.5.1</t>
  </si>
  <si>
    <t>Consolidación de convivencia pacífica, capacitación y sensibilización en el Departamento, (Ley 1801 del 2016) y el Sistema de Responsabilidad Penal para niños, niñas y adolescentes.</t>
  </si>
  <si>
    <t xml:space="preserve">Estrategias realizadas </t>
  </si>
  <si>
    <t>3.2.5.2</t>
  </si>
  <si>
    <t>Proyectos Diseñados y Ejecutados con enfoque productivos dirigidos a los menores infractores</t>
  </si>
  <si>
    <t xml:space="preserve">Proyectos Financiados </t>
  </si>
  <si>
    <t>3.2.5.3</t>
  </si>
  <si>
    <t>Mecanismos alternativos a la judicialización de adolescentes y jóvenes en conflicto con la ley penal, en aplicación del principio de mínima intervención penal</t>
  </si>
  <si>
    <t>3.2.5.4</t>
  </si>
  <si>
    <t xml:space="preserve">Justica Juvenil Restaurativa (JJR) en el Sistema de Responsabilidad Penal para Adolescentes (SRPA) en las etapas de investigación, juzgamiento, ejecución de la sanción y pos-egreso, </t>
  </si>
  <si>
    <t>3.2.5.5</t>
  </si>
  <si>
    <t xml:space="preserve">Prácticas de Justicia Restaurativas (JR) y los programas de justicia terapéutica Dirigidos a los menores infractores </t>
  </si>
  <si>
    <t>3.2.5.6</t>
  </si>
  <si>
    <t>Prevención del delito con adolescentes y jóvenes vinculados al Sistema de Responsabilidad Penal para Adolescentes (SRPA).</t>
  </si>
  <si>
    <t>3.2.5.7</t>
  </si>
  <si>
    <t>Formación en Justica Juvenil Restaurativa  (JJR) de los funcionarios que desempeñan sus labores en el Sistema de Responsabilidad Penal para Adolescentes (SRPA).</t>
  </si>
  <si>
    <t>3.2.5.8</t>
  </si>
  <si>
    <t>Rehabilitación carcelaria que proteja los derechos y garantice las condiciones de vida digna a las personas privadas de la libertad</t>
  </si>
  <si>
    <t>3.2.5.9</t>
  </si>
  <si>
    <t xml:space="preserve">Gestión con el Gobierno Nacional para el mejoramiento de la infraestructura Carcelaria y los Centros de Atención Especializadas (CDA) del Departamento. </t>
  </si>
  <si>
    <t>3.2.5.10</t>
  </si>
  <si>
    <t>Acompañamiento y fortalecimiento al Comité de Responsabilidad penal para Adolescentes</t>
  </si>
  <si>
    <t>3.2.6</t>
  </si>
  <si>
    <t>3.2.6.1</t>
  </si>
  <si>
    <t>Fortalecimiento del Comité Departamental para la Acción Integral Contra Minas Antipersonal  (AICMA)</t>
  </si>
  <si>
    <t>3.2.6.2</t>
  </si>
  <si>
    <t>Educación en el riesgo de minas ERM en el ámbito educativo y emergencias con los operadores existentes en el departamento.</t>
  </si>
  <si>
    <t>3.2.6.3</t>
  </si>
  <si>
    <t>Planes de acción de Minas Antipersona (MAP) y Gestión ante la fuerza pública y el Gobierno Nacional para el desarrollo de procesos de desminados militar y descontaminación por presencia de    Minas Antipersonal (MAP), munición sin explosionar (MUSE) y trampas explosivas (TE) en sectores priorizados a través del comité</t>
  </si>
  <si>
    <t>3.2.6.4</t>
  </si>
  <si>
    <t>Diseño, actualización y/u orientación en la implementación de la Ruta de asistencia, prevención y protección de víctimas de minas antipersonal y los distintos protocolos de protección a nivel municipal.</t>
  </si>
  <si>
    <t>3.2.7</t>
  </si>
  <si>
    <t>3.2.7.1</t>
  </si>
  <si>
    <t>Fortalecimiento al Comité Departamental para la Prevención del Reclutamiento, Utilización y Violencia Sexual contra NNA por parte de los grupos armados al margen de la ley y grupos delictivos organizados en Norte de Santander</t>
  </si>
  <si>
    <t>3.2.7.2</t>
  </si>
  <si>
    <t>Ruta para la prevención y protección del Reclutamiento y Utilización de niños, niñas y adolescentes por grupos armados organizados al margen de la ley o por grupos delictivos organizados en los municipios del departamento.</t>
  </si>
  <si>
    <t>3.2.7.3</t>
  </si>
  <si>
    <t>Estrategia integral diseñada entre el ICBF, Secretaría de Educación, Desarrollo Social y Administraciones Municipales que permita la prevención del Reclutamiento, Uso y Utilización de Niños, Niñas, Jóvenes y Adolescentes (NNAJ) por parte de los Grupos armados Organizados (GAO) y Grupos armados organizados residuales (GAOR) a implementar en los municipios con alertas tempranas.</t>
  </si>
  <si>
    <t xml:space="preserve">Estrategia Realizadas </t>
  </si>
  <si>
    <t>3.2.7.4</t>
  </si>
  <si>
    <t>Prevención del reclutamiento, uso, utilización y explotación sexual de NNAJ por los GAOS, GAOR, BACRIM</t>
  </si>
  <si>
    <t>3.2.8</t>
  </si>
  <si>
    <t>3.2.8.1</t>
  </si>
  <si>
    <t>Plan Integral de Seguridad y Convivencia Ciudadana –PISCC, en el Componente de Convivencia Ciudadana, Diseñado y Formulado</t>
  </si>
  <si>
    <t>Plan Integral de Seguridad y Convivencia</t>
  </si>
  <si>
    <t>3.2.8.2</t>
  </si>
  <si>
    <t>Seguimiento al Plan Integral de Seguridad y Convivencia Ciudadana PISCC, en el Componente de Convivencia Ciudadana.</t>
  </si>
  <si>
    <t>3.2.8.3</t>
  </si>
  <si>
    <t xml:space="preserve">Código Nacional de Seguridad y Convivencia Ciudadana en el Departamento, Implementación </t>
  </si>
  <si>
    <t>3.2.8.4</t>
  </si>
  <si>
    <t xml:space="preserve">Proyectos de Inversión Dirigidos a la Fuerza Pública, organismos de Seguridad y Justicia, a través de los fondos Territoriales de Seguridad y Convivencia Ciudadana. </t>
  </si>
  <si>
    <t xml:space="preserve">Proyectos De Inversión </t>
  </si>
  <si>
    <t xml:space="preserve">  </t>
  </si>
  <si>
    <t>3.2.8.5</t>
  </si>
  <si>
    <t xml:space="preserve">Gestión ante las entidades del Orden Municipal, Departamental y Nacional para el fortalecimiento de las capacidades y las operaciones de los organismos de socorro en el departamento. </t>
  </si>
  <si>
    <t>3.2.8.6</t>
  </si>
  <si>
    <t xml:space="preserve">Acuerdos firmados con Organismos de Cooperación internacional que ayuden a Garantizar la protección de los Derechos Humanos, la Convivencia Ciudadana y Justicia. </t>
  </si>
  <si>
    <t xml:space="preserve">Documentos Técnicos Realizados </t>
  </si>
  <si>
    <t>3.3.1</t>
  </si>
  <si>
    <t>Restauración y conservación para el desarrollo territorial sostenible del departamento en articulación con las comunidades</t>
  </si>
  <si>
    <t>3.3.1.1</t>
  </si>
  <si>
    <t>Reforestación, recuperación, aislamiento y restauración ecológica en zonas ambientales estratégicas</t>
  </si>
  <si>
    <t>Áreas en proceso de restauración  (Ha)</t>
  </si>
  <si>
    <t>Árboles nativos sembrados</t>
  </si>
  <si>
    <t>Áreas en proceso restauración aisladas (km)</t>
  </si>
  <si>
    <t>Áreas en proceso restauración en mantenimiento (Ha)</t>
  </si>
  <si>
    <t>Áreas en proceso de restauración con seguimiento (Ha)</t>
  </si>
  <si>
    <t>Plantaciones forestales realizadas (Ha)</t>
  </si>
  <si>
    <t>3.3.1.2</t>
  </si>
  <si>
    <t xml:space="preserve">Producción de material vegetal nativo en viveros para la restauración y conservación de ecosistemas estratégicos como páramos, bosque seco, bosque húmedo, bosque andino, alto andino y de galería. </t>
  </si>
  <si>
    <t>Plántulas producidas</t>
  </si>
  <si>
    <t>3.3.1.3</t>
  </si>
  <si>
    <t xml:space="preserve">Formulación, actualización, implementación y seguimiento a los Planes de manejo de las Áreas Protegidas del departamento. </t>
  </si>
  <si>
    <t>3.3.1.4</t>
  </si>
  <si>
    <t>Fortalecimiento del Sistema Departamental de Áreas Protegidas e incorporación de la Estructura Ecológica Principal en el Plan de Ordenamiento Departamental.</t>
  </si>
  <si>
    <r>
      <t>Documentos de lineamientos técnicos con directrices ambientales y de gestión del riesgo en la planificación ambiental territorial formulados</t>
    </r>
    <r>
      <rPr>
        <b/>
        <sz val="11"/>
        <color rgb="FF000000"/>
        <rFont val="Arial Narrow"/>
        <family val="2"/>
      </rPr>
      <t xml:space="preserve"> </t>
    </r>
  </si>
  <si>
    <t>3.3.2</t>
  </si>
  <si>
    <t>3.3.2.1</t>
  </si>
  <si>
    <t>Emprendimientos y Negocios verdes e inclusivos para promover el desarrollo sostenible del departamento.</t>
  </si>
  <si>
    <t>Negocios verdes consolidados</t>
  </si>
  <si>
    <t>3.3.2.2</t>
  </si>
  <si>
    <t xml:space="preserve">Acompañamiento a los negocios verdes e inclusivos avalados para la obtención de sello de negocio verde e inclusivo. </t>
  </si>
  <si>
    <t>3.3.2.3</t>
  </si>
  <si>
    <t xml:space="preserve">Fomento a la Investigación, desarrollo e innovación a partir de la biodiversidad. </t>
  </si>
  <si>
    <t>Investigaciones realizadas</t>
  </si>
  <si>
    <t>3.3.3</t>
  </si>
  <si>
    <t>3.3.3.1</t>
  </si>
  <si>
    <r>
      <t xml:space="preserve">Fortalecimiento para la formulación, implementación, seguimiento y control de los Proyectos Ambientales Escolares –PRAES y </t>
    </r>
    <r>
      <rPr>
        <sz val="11"/>
        <color theme="1"/>
        <rFont val="Arial Narrow"/>
        <family val="2"/>
      </rPr>
      <t xml:space="preserve">Proyectos Ciudadanos de Educación Ambiental –PROCEDAS. </t>
    </r>
  </si>
  <si>
    <t>Proyectos de protección y recuperación del conocimiento tradicional asociado a la biodiversidad</t>
  </si>
  <si>
    <t>3.3.3.2</t>
  </si>
  <si>
    <t>Educación y participación Ambiental como pilar para el desarrollo sostenible en coordinación con los actores del CIDEA y los CEAM.</t>
  </si>
  <si>
    <t>Estrategias educativo-ambientales y de participación implementadas</t>
  </si>
  <si>
    <t>3.3.3.3</t>
  </si>
  <si>
    <t>Educación y participación comunitaria para potenciar la apropiación del conocimiento y el diálogo de saberes</t>
  </si>
  <si>
    <t>3.3.3.4</t>
  </si>
  <si>
    <t>Garantías para líderes ambientales, acceso y democratización de la información y fomento del diálogo territorial para la resolución de conflictos socioambientales.</t>
  </si>
  <si>
    <t>Eventos de educación y participación realizados</t>
  </si>
  <si>
    <t>3.3.3.5</t>
  </si>
  <si>
    <r>
      <t xml:space="preserve">Estructuración e implementación de un </t>
    </r>
    <r>
      <rPr>
        <sz val="11"/>
        <color theme="1"/>
        <rFont val="Arial Narrow"/>
        <family val="2"/>
      </rPr>
      <t xml:space="preserve">Sistema de Información Ambiental Departamental. </t>
    </r>
  </si>
  <si>
    <t>3.3.4</t>
  </si>
  <si>
    <t>3.3.4.1</t>
  </si>
  <si>
    <r>
      <t>Acompañamiento para la estructuración e implementación de centros s</t>
    </r>
    <r>
      <rPr>
        <sz val="11"/>
        <color theme="1"/>
        <rFont val="Arial Narrow"/>
        <family val="2"/>
      </rPr>
      <t>ubregionales de aprovechamiento y valorización de residuos sólidos</t>
    </r>
  </si>
  <si>
    <t>Soluciones de disposición final de residuos sólidos construidas (sector vivienda, ciudad y territorio)</t>
  </si>
  <si>
    <t>3.3.4.2</t>
  </si>
  <si>
    <t>Fortalecimiento para la clasificación, aprovechamiento, tratamiento y/o valorización de residuos sólidos, RAEE y posconsumo y reducción y sustitución de plásticos de un solo uso.</t>
  </si>
  <si>
    <t>Programas de recolección de residuos posconsumo con seguimiento</t>
  </si>
  <si>
    <t>3.3.4.3</t>
  </si>
  <si>
    <r>
      <t>Fortalecimiento de c</t>
    </r>
    <r>
      <rPr>
        <sz val="11"/>
        <color theme="1"/>
        <rFont val="Arial Narrow"/>
        <family val="2"/>
      </rPr>
      <t>apacidades en economía circular y sostenibilidad en organizaciones y comunidades urbanas y rurales.</t>
    </r>
  </si>
  <si>
    <t>Empresas intervenidas en temas de economía circular y sostenibilidad</t>
  </si>
  <si>
    <t>3.3.4.4</t>
  </si>
  <si>
    <t>Promoción del uso de insumos agrícolas a partir de bioproductos.</t>
  </si>
  <si>
    <t>3.3.4.5</t>
  </si>
  <si>
    <r>
      <t>Implementación del Sis</t>
    </r>
    <r>
      <rPr>
        <sz val="11"/>
        <color rgb="FF242424"/>
        <rFont val="Arial Narrow"/>
        <family val="2"/>
      </rPr>
      <t>tema de Gestión Ambiental de la Gobernación de Norte de Santander</t>
    </r>
  </si>
  <si>
    <t>Programas de gestión ambiental sectorial diseñados</t>
  </si>
  <si>
    <t>3.3.4.6</t>
  </si>
  <si>
    <r>
      <t>Seguimiento y fortalecimiento a los PGIRS de los municipios del departamento</t>
    </r>
    <r>
      <rPr>
        <sz val="11"/>
        <color theme="1"/>
        <rFont val="Arial Narrow"/>
        <family val="2"/>
      </rPr>
      <t xml:space="preserve">. </t>
    </r>
  </si>
  <si>
    <t>Plan de Gestión Integral de Residuos Sólidos con seguimiento (sector vivienda, ciudad y territorio)</t>
  </si>
  <si>
    <t>3.3.5</t>
  </si>
  <si>
    <t>3.3.5.1</t>
  </si>
  <si>
    <r>
      <t>Generación y uso de energías provenientes de fuentes no convencionales de energía renovable. -FNCER</t>
    </r>
    <r>
      <rPr>
        <sz val="11"/>
        <color rgb="FF242424"/>
        <rFont val="Arial Narrow"/>
        <family val="2"/>
      </rPr>
      <t>.</t>
    </r>
  </si>
  <si>
    <t>Pilotos con acciones de mitigación y adaptación al cambio climático desarrollados</t>
  </si>
  <si>
    <t>3.3.5.2</t>
  </si>
  <si>
    <r>
      <t xml:space="preserve">Dinamización del </t>
    </r>
    <r>
      <rPr>
        <sz val="11"/>
        <color rgb="FF242424"/>
        <rFont val="Arial Narrow"/>
        <family val="2"/>
      </rPr>
      <t>Plan Integral de Cambio Climático Departamental para un desarrollo del territorio bajo en carbono y resiliente al clima.</t>
    </r>
  </si>
  <si>
    <t>Espacios de articulación desarrollados en el marco del SISCLIMA</t>
  </si>
  <si>
    <t>3.3.5.3</t>
  </si>
  <si>
    <r>
      <t>S</t>
    </r>
    <r>
      <rPr>
        <sz val="11"/>
        <color rgb="FF242424"/>
        <rFont val="Arial Narrow"/>
        <family val="2"/>
      </rPr>
      <t>oluciones Basadas en la Naturaleza para resolver retos climáticos, de gestión de riesgos de desastres y la protección de la biodiversidad y los servicios ecosistémicos.</t>
    </r>
  </si>
  <si>
    <t>3.3.5.4</t>
  </si>
  <si>
    <t>Control y vigilancia de la calidad de aire y prevención de la contaminación.</t>
  </si>
  <si>
    <t>Documentos con diagnóstico de la calidad de aire elaborado</t>
  </si>
  <si>
    <t>3.4.1</t>
  </si>
  <si>
    <t>3.4.1.1</t>
  </si>
  <si>
    <t>Acompañamiento para la Delimitación y saneamiento predial del complejo de páramos de Santurbán y Almorzadero bajo los lineamientos normativos del MADS y de acuerdo a la Sentencia T-361 de 2017.</t>
  </si>
  <si>
    <t>Documentos con lineamientos técnicos de zonificación formulados</t>
  </si>
  <si>
    <t>3.4.1.2</t>
  </si>
  <si>
    <t>Implementación de instrumentos financieros-PSA, para la conservación de ecosistemas estratégicos, la biodiversidad y el recurso hídrico.</t>
  </si>
  <si>
    <t>Áreas con esquemas de Pago por Servicios Ambientales implementados.(Ha)</t>
  </si>
  <si>
    <t>3.4.1.3</t>
  </si>
  <si>
    <t>Fomento de agricultura de bajo impacto en páramos con inclusión de sistemas forestales, agroforestales y silvopastoriles para la reconversión y sustitución de actividades productivas insostenibles.</t>
  </si>
  <si>
    <t>Personas capacitadas en gestión del cambio climático</t>
  </si>
  <si>
    <t>3.4.1.4</t>
  </si>
  <si>
    <t>Adquisición, mantenimiento y seguimiento de áreas estratégicas para la conservación del recurso hídrico.</t>
  </si>
  <si>
    <t>Áreas en proceso de restauración.(Ha)</t>
  </si>
  <si>
    <t>3.4.1.5</t>
  </si>
  <si>
    <t>Articulación para la formulación e implementación de planes de manejo ambiental en los Humedales del departamento.</t>
  </si>
  <si>
    <t>3.4.1.6</t>
  </si>
  <si>
    <t>Articulación para la implementación y funcionamiento de la mesa técnica de humedales del departamento.</t>
  </si>
  <si>
    <t>3.4.1.7</t>
  </si>
  <si>
    <t>Acompañamiento para la formulación, implementación y seguimiento a los POMCAS de las zonas hidrográficas del departamento.</t>
  </si>
  <si>
    <t>Documentos de lineamientos técnicos para el manejo y planificación de cuencas hidrográficas formulados</t>
  </si>
  <si>
    <t>3.4.1.8</t>
  </si>
  <si>
    <t>Asistencia Técnica para la actualización de los instrumentos de ordenamiento del territorio alrededor del agua</t>
  </si>
  <si>
    <t>3.4.1.9</t>
  </si>
  <si>
    <t>Investigación básica y aplicada de los recursos naturales y la biodiversidad en ecosistemas de páramo y Catatumbo.</t>
  </si>
  <si>
    <t>3.4.1.10</t>
  </si>
  <si>
    <r>
      <t>Acompañamiento</t>
    </r>
    <r>
      <rPr>
        <b/>
        <sz val="11"/>
        <color rgb="FF388600"/>
        <rFont val="Arial Narrow"/>
        <family val="2"/>
      </rPr>
      <t xml:space="preserve"> </t>
    </r>
    <r>
      <rPr>
        <sz val="11"/>
        <color theme="1"/>
        <rFont val="Arial Narrow"/>
        <family val="2"/>
      </rPr>
      <t>Implementación de criterios para el control</t>
    </r>
    <r>
      <rPr>
        <sz val="11"/>
        <color rgb="FF000000"/>
        <rFont val="Arial Narrow"/>
        <family val="2"/>
      </rPr>
      <t xml:space="preserve"> y vigilancia de sectores productivos por vertimientos en las fuentes hídricas.</t>
    </r>
  </si>
  <si>
    <t>Documentos de lineamientos técnicos para compensaciones por pérdida de biodiversidad realizados</t>
  </si>
  <si>
    <t>3.5.1</t>
  </si>
  <si>
    <t>3.5.1.1</t>
  </si>
  <si>
    <t>Centros de Bienestar Animal regional para la atención de animales de compañía en estado de vulnerabilidad y abandono.</t>
  </si>
  <si>
    <t>Infraestructura para el bienestar animal construida y dotada (Sector Gobierno Territorial)</t>
  </si>
  <si>
    <t>3.5.1.2</t>
  </si>
  <si>
    <t>Programa de bienestar animal, tenencia responsable, control de natalidad, suministro de insumos y alimentación, dirigido a comunidades urbana-rural.</t>
  </si>
  <si>
    <t>Campañas de educación ambiental y participación implementadas</t>
  </si>
  <si>
    <t>Animales atendidos (Sector Gobierno Territorial)</t>
  </si>
  <si>
    <t>3.5.1.3</t>
  </si>
  <si>
    <t xml:space="preserve">Plan departamental de bienestar animal y zoodirectorio para el fortalecimiento de la red de información y atención contra el maltrato animal. </t>
  </si>
  <si>
    <t>Animales con identificación y registro oficial ((Sector Gobierno Territorial)</t>
  </si>
  <si>
    <t>3.5.1.4</t>
  </si>
  <si>
    <t>Identificación y caracterización de fauna y flora silvestre departamental para su reconocimiento, protección y conservación.</t>
  </si>
  <si>
    <t>Documentos de lineamientos técnicos con el manejo de especies de fauna y flora elaborados</t>
  </si>
  <si>
    <t>GESTIÓN DEL RIESGO DE DESASTRES</t>
  </si>
  <si>
    <t>3.6.1</t>
  </si>
  <si>
    <t>Por más Gobernabilidad en la Gestión del Riesgo de Desastres</t>
  </si>
  <si>
    <t>3.6.1.1</t>
  </si>
  <si>
    <t>Integrantes de Comités Municipales para la Gestión del Riesgo de desastres</t>
  </si>
  <si>
    <t>3.6.1.2</t>
  </si>
  <si>
    <t>Coordinadores Municipales para la Gestión del Riesgo de desastres dotados</t>
  </si>
  <si>
    <t>Instancias territoriales asistidas</t>
  </si>
  <si>
    <t>3.6.1.3</t>
  </si>
  <si>
    <t>Encuentros Anuales Departamentales de Coordinadores Municipales para la Gestión del Riesgo de desastres</t>
  </si>
  <si>
    <t>3.6.2</t>
  </si>
  <si>
    <t>Por más conocimiento del riesgo para un territorio consiente</t>
  </si>
  <si>
    <t>3.6.2.1</t>
  </si>
  <si>
    <t>Microzonificación sísmica para áreas priorizadas de Cúcuta y el Área Metropolitana</t>
  </si>
  <si>
    <t>Estudios de riesgo de desastres elaborados</t>
  </si>
  <si>
    <t>3.6.2.2</t>
  </si>
  <si>
    <t xml:space="preserve">Gestión del riesgo de desastres para la comunidad educativa y la población en general </t>
  </si>
  <si>
    <t>3.6.2.3</t>
  </si>
  <si>
    <t>Sistema de alertas tempranas o red de comunicación.</t>
  </si>
  <si>
    <t>Sistemas de Alerta Temprana implementados</t>
  </si>
  <si>
    <t>3.6.2.4</t>
  </si>
  <si>
    <t>Financiación o Cofinanciación de estudios de riesgo básicos o de detalle para la actualización de los EOT/POT/PBOT.</t>
  </si>
  <si>
    <t>3.6.3</t>
  </si>
  <si>
    <t>Por un territorio menos vulnerable, reduciendo los riesgos para su desarrollo</t>
  </si>
  <si>
    <t>3.6.3.1</t>
  </si>
  <si>
    <t>Plan Departamental para la Gestión del Riesgo</t>
  </si>
  <si>
    <t>3.6.3.2</t>
  </si>
  <si>
    <t>Estrategia Departamental de Respuesta a Emergencias</t>
  </si>
  <si>
    <t>Estrategia para la respuesta a emergencias actualizada</t>
  </si>
  <si>
    <t>3.6.3.3</t>
  </si>
  <si>
    <t xml:space="preserve">Reducción del riesgo </t>
  </si>
  <si>
    <t>Obras de infraestructura para la reducción del riesgo de desastres realizadas</t>
  </si>
  <si>
    <t>3.6.3.4</t>
  </si>
  <si>
    <t>Sistema de Información Geográfica- SIG para la gestión del Riesgo en Norte de Santander</t>
  </si>
  <si>
    <t>3.6.3.5</t>
  </si>
  <si>
    <t>Capacitaciones para la actualización de instrumentos de planificación de la gestión del riesgo de desastres.</t>
  </si>
  <si>
    <t>3.6.4</t>
  </si>
  <si>
    <t>Por una intervención integral para la preparación, respuesta y recuperación ante las emergencias</t>
  </si>
  <si>
    <t>3.6.4.1</t>
  </si>
  <si>
    <t>Programas comunitarios de capacitación, preparación ante emergencias.</t>
  </si>
  <si>
    <t>3.6.4.2</t>
  </si>
  <si>
    <t>Fortalecimiento y/o dotación anual a los equipos de socorro</t>
  </si>
  <si>
    <t>Organismos de atención de emergencias fortalecidos</t>
  </si>
  <si>
    <t>3.6.4.3</t>
  </si>
  <si>
    <t>Obras de rehabilitación y reconstrucción</t>
  </si>
  <si>
    <t>Emergencias y desastres atendidas</t>
  </si>
  <si>
    <t>3.6.4.4</t>
  </si>
  <si>
    <t>Damnificados por eventos naturales o antrópicos no intencionales</t>
  </si>
  <si>
    <t>Personas afectadas por situaciones de emergencia, desastre o declaratorias de calamidad pública apoyadas</t>
  </si>
  <si>
    <t>3.6.4.5</t>
  </si>
  <si>
    <t>Estaciones y/o subestaciones de cuerpos de bomberos en el Departamento</t>
  </si>
  <si>
    <t>Estaciones de bomberos construidas</t>
  </si>
  <si>
    <t>3.6.4.6</t>
  </si>
  <si>
    <t>Centro de Gestión del Riesgo de Desastres Subregional</t>
  </si>
  <si>
    <t>Centros logísticos para la gestión del riesgo de desastres construidos</t>
  </si>
  <si>
    <t>LÍNEA ESTRATÉGICA: BUEN GOBIERNO</t>
  </si>
  <si>
    <t>GOBERNANZA EFICIENTE PARA UNA SÓLIDA GOBERNABILIDAD</t>
  </si>
  <si>
    <t>GESTIÓN DE LA INFORMACIÓN ESTRATÉGICA</t>
  </si>
  <si>
    <t>4.1.1</t>
  </si>
  <si>
    <t xml:space="preserve">Desarrollo de la fase de formulación del Plan Departamental de Ordenamiento Territorial  </t>
  </si>
  <si>
    <t>4.1.1.1</t>
  </si>
  <si>
    <t>Elaborar el Plan de Ordenamiento Departamental, adoptarlo e iniciar su implementación.</t>
  </si>
  <si>
    <t>Documentos de lineamientos técnicos con directrices ambientales y de gestión del riesgo en la planificación ambiental territorial formulados</t>
  </si>
  <si>
    <t>4.1.2</t>
  </si>
  <si>
    <t>Asistencia Técnica Municipal para la revisión, modificaciones de corto y mediano plazo, seguimiento y evaluación e implementación de los Planes de Ordenamiento Territorial</t>
  </si>
  <si>
    <t>4.1.2.1</t>
  </si>
  <si>
    <t>Revisión, ajuste o implementación de los Planes de Ordenamiento Territorial.</t>
  </si>
  <si>
    <t>4.1.3</t>
  </si>
  <si>
    <t>Documentar e implementar la planificación estadística</t>
  </si>
  <si>
    <t>4.1.3.1</t>
  </si>
  <si>
    <t>Implementación del Plan Estadístico Departamental</t>
  </si>
  <si>
    <t>Documentos de Planeación realizados</t>
  </si>
  <si>
    <t>Metodologías Aplicadas</t>
  </si>
  <si>
    <t>4.1.4</t>
  </si>
  <si>
    <t>Toma de decisiones y rendición de cuentas basada en datos</t>
  </si>
  <si>
    <t>4.1.4.1</t>
  </si>
  <si>
    <t>Información estadística dinámica disponible y publicada en sitio web institucional de los Objetivos de Desarrollo Sostenible</t>
  </si>
  <si>
    <t xml:space="preserve">Sistemas de Información Implementados </t>
  </si>
  <si>
    <t xml:space="preserve">Metodologías Aplicadas </t>
  </si>
  <si>
    <t>4.1.5</t>
  </si>
  <si>
    <t>Municipios implementando y ejecutando sistemas de caracterización poblacional y focalización de la inversión social</t>
  </si>
  <si>
    <t>4.1.5.1</t>
  </si>
  <si>
    <r>
      <t>Caracterización poblacional</t>
    </r>
    <r>
      <rPr>
        <b/>
        <sz val="11"/>
        <color theme="1"/>
        <rFont val="Arial Narrow"/>
        <family val="2"/>
      </rPr>
      <t xml:space="preserve"> </t>
    </r>
    <r>
      <rPr>
        <sz val="11"/>
        <color theme="1"/>
        <rFont val="Arial Narrow"/>
        <family val="2"/>
      </rPr>
      <t>y focalización de la inversión social municipal.</t>
    </r>
  </si>
  <si>
    <t>Entidades territoriales Asistidas</t>
  </si>
  <si>
    <t>4.1.6</t>
  </si>
  <si>
    <t>Desarrollo del Sistema de Información Geográfica SIG, la Infraestructura de Datos Espaciales IDE y la consolidación del Sistema de Información Territorial</t>
  </si>
  <si>
    <t>4.1.6.1</t>
  </si>
  <si>
    <t>Implementación del Sistema de Información Geográfica SIG de Norte de Santander</t>
  </si>
  <si>
    <t>4.1.6.2</t>
  </si>
  <si>
    <t xml:space="preserve">Disposición de los servicios web de mapas de información Geográfica, cartográfica </t>
  </si>
  <si>
    <t xml:space="preserve">Sistema de información actualizado </t>
  </si>
  <si>
    <t>4.1.6.3</t>
  </si>
  <si>
    <t>Actualización del Sistema de Información Geográfica SIG (Servicios de información geográfica, geodésica y cartográfica)</t>
  </si>
  <si>
    <t xml:space="preserve">Número de sistemas de información actualizados </t>
  </si>
  <si>
    <t>4.1.6.4</t>
  </si>
  <si>
    <t>Construcción de la IDE (Infraestructura de Datos Espaciales) de Norte de Santander. (Información Geoespacial Actualizada)</t>
  </si>
  <si>
    <t xml:space="preserve">Número de Niveles de información geoespacial dispuestos </t>
  </si>
  <si>
    <t>4.1.6.5</t>
  </si>
  <si>
    <t>Uso y apropiación de herramientas del sistema de información geográfica.</t>
  </si>
  <si>
    <t xml:space="preserve">Personas capacitadas en uso de Tecnologías de Información y Comunicaciones (TIC) </t>
  </si>
  <si>
    <t>4.1.6.6</t>
  </si>
  <si>
    <t>Observatorio de desarrollo territorial</t>
  </si>
  <si>
    <t xml:space="preserve">Observatorio implementado </t>
  </si>
  <si>
    <t>4.1.6.7</t>
  </si>
  <si>
    <t>Gestión del conocimiento geográfico.</t>
  </si>
  <si>
    <t xml:space="preserve">Documentos normativos elaborados </t>
  </si>
  <si>
    <t>4.1.6.8</t>
  </si>
  <si>
    <t xml:space="preserve">Producción, disposición y aprovechamiento de la información geográfica a través del uso de tecnologías geoespaciales y tecnologías emergentes </t>
  </si>
  <si>
    <t xml:space="preserve">Proyectos de Investigación, Desarrollo e innovación en tecnologías geoespaciales realizados </t>
  </si>
  <si>
    <t>FORTALECIMIENTO DE LOS ENTES TERRITORIALES</t>
  </si>
  <si>
    <t>4.2.1</t>
  </si>
  <si>
    <t>Asistencia técnica a los Esquemas Asociativos de Entidades Territoriales del Departamento de Norte Santander</t>
  </si>
  <si>
    <t>4.2.1.1</t>
  </si>
  <si>
    <t xml:space="preserve">Coordinación y articulación en la formulación de instrumentos de planeación </t>
  </si>
  <si>
    <t xml:space="preserve">Entidades articuladas para coordinación y articulación en la formulación de instrumentos de planeación </t>
  </si>
  <si>
    <t>4.2.1.2</t>
  </si>
  <si>
    <t>Apoyo para la integración regional</t>
  </si>
  <si>
    <t>4.2.1.3</t>
  </si>
  <si>
    <t>Planeación territorial, sectorial y de inversión pública</t>
  </si>
  <si>
    <t>4.2.2</t>
  </si>
  <si>
    <t xml:space="preserve">Asistencia técnica a los entes municipales en los instrumentos de planeación administrativa y financiera </t>
  </si>
  <si>
    <t>4.2.2.1</t>
  </si>
  <si>
    <t>Evaluación de Viabilidad Fiscal y Financiera</t>
  </si>
  <si>
    <t xml:space="preserve">Documentos de Evaluación </t>
  </si>
  <si>
    <t>4.2.2.2</t>
  </si>
  <si>
    <t>Asistencias Técnicas Municipales en los instrumentos de planeación administrativa y financiera. (anual)</t>
  </si>
  <si>
    <t xml:space="preserve">Entidades territoriales Asistidas </t>
  </si>
  <si>
    <t>4.2.2.3</t>
  </si>
  <si>
    <t>Asistencia Técnica para el uso eficiente de las transferencias del Sistema General de Participaciones para Resguardos Indígenas SGPRI (anual)</t>
  </si>
  <si>
    <t>4.2.3</t>
  </si>
  <si>
    <t>Apoyo para la implementación del catastro con enfoque multipropósito para el fortalecimiento de la gestión publica</t>
  </si>
  <si>
    <t>4.2.3.1</t>
  </si>
  <si>
    <t>Información catastral actualizada</t>
  </si>
  <si>
    <t>Sistema de Información catastral actualizado</t>
  </si>
  <si>
    <t>4.2.3.2</t>
  </si>
  <si>
    <t>Documentos metodológicos</t>
  </si>
  <si>
    <t xml:space="preserve">Documentos metodológicos realizados </t>
  </si>
  <si>
    <t>4.2.3.3</t>
  </si>
  <si>
    <t>Habilitación de gestores catastrales</t>
  </si>
  <si>
    <t xml:space="preserve">Gestores catastrales habilitados </t>
  </si>
  <si>
    <t>4.2.4</t>
  </si>
  <si>
    <t>Estrategia de Formalización de tierras</t>
  </si>
  <si>
    <t>4.2.4.1</t>
  </si>
  <si>
    <t>893a</t>
  </si>
  <si>
    <t>Entidades territoriales asistidas técnica y jurídicamente</t>
  </si>
  <si>
    <t>4.2.5</t>
  </si>
  <si>
    <t>4.2.5.1</t>
  </si>
  <si>
    <t xml:space="preserve">Asistencia y seguimiento técnico para la transmisión de herramientas de gestión, políticas, planes, proyectos y programas </t>
  </si>
  <si>
    <t>4.2.5.2</t>
  </si>
  <si>
    <t xml:space="preserve">Evaluación, asistencia y viabilización de proyectos </t>
  </si>
  <si>
    <t>4.3.1</t>
  </si>
  <si>
    <t>Hacienda Pública</t>
  </si>
  <si>
    <t>4.3.1.1</t>
  </si>
  <si>
    <t>Gestión de recaudo por actividad de cobro coactivo eficaz.</t>
  </si>
  <si>
    <t>Programa de saneamiento fiscal y financiero ejecutado</t>
  </si>
  <si>
    <t>4.3.1.2</t>
  </si>
  <si>
    <t>Disminución de intereses de la deuda pública.</t>
  </si>
  <si>
    <t>Acuerdo de reestructuración de pasivos ejecutado</t>
  </si>
  <si>
    <t>4.3.1.3</t>
  </si>
  <si>
    <t xml:space="preserve">Gestión de las rentas de ingresos propios con el fortalecimiento del recurso humano y tecnológico. </t>
  </si>
  <si>
    <t>Estrategia para el mejoramiento del Índice de Desempeño Fiscal ejecutada</t>
  </si>
  <si>
    <t>4.3.1.4</t>
  </si>
  <si>
    <t>Plan de Fiscalización autónomo operativamente para identificar un potencial riesgo de evasión y/o elusión.</t>
  </si>
  <si>
    <t>Documentos de evaluación elaborados</t>
  </si>
  <si>
    <t>4.3.1.5</t>
  </si>
  <si>
    <t>Mejoramiento y actualización de la infraestructura física y tecnológica en los espacios laborales de la Secretaría de Hacienda para la atención del contribuyente.</t>
  </si>
  <si>
    <t>Sedes Adecuadas.</t>
  </si>
  <si>
    <t>4.3.1.6</t>
  </si>
  <si>
    <t>Campañas publicitarias en radio, prensa y televisión de acciones Anti evasión, operativos contra la defraudación de las rentas Departamentales y beneficios tributarios para los contribuyentes.</t>
  </si>
  <si>
    <t xml:space="preserve">Campaña de prevención de la legalidad ejecutada. </t>
  </si>
  <si>
    <t>4.3.1.7</t>
  </si>
  <si>
    <t xml:space="preserve">Acompañamiento de Agentes Retenedores asistidos fiscal y financieramente en búsqueda de aliados estratégicos para el fortalecimiento del recaudo. </t>
  </si>
  <si>
    <t>Asistencias Técnicas Realizadas.</t>
  </si>
  <si>
    <t>4.3.1.8</t>
  </si>
  <si>
    <t>Documentos de evaluación de Gestión financiera</t>
  </si>
  <si>
    <t>Documentos de  evaluación elaborados.</t>
  </si>
  <si>
    <t>GOBERNANZA EFICIENTE</t>
  </si>
  <si>
    <t>4.4.1</t>
  </si>
  <si>
    <t xml:space="preserve">Calidad y promoción para efectividad del talento humano </t>
  </si>
  <si>
    <t>4.4.1.1</t>
  </si>
  <si>
    <t>Implementación de acciones de apoyo para el acceso a programas de educación superior a empleados públicos (trabajadores) del departamento.</t>
  </si>
  <si>
    <t>Funcionarios públicos apoyados con beneficio de acceso a educación superior</t>
  </si>
  <si>
    <t>4.4.1.2</t>
  </si>
  <si>
    <t>Implementación de acciones de capacitación a empleados públicos (trabajadores) del departamento en las temáticas de acuerdos laborales y asociatividad organizacional.</t>
  </si>
  <si>
    <t>Funcionarios públicos con beneficio de capacitación</t>
  </si>
  <si>
    <t>4.4.1.3</t>
  </si>
  <si>
    <t>Desarrollo, mediante alianza público privada la Construcción de una Sede Social para empleados públicos y pensionados del departamento Norte de Santander.</t>
  </si>
  <si>
    <t>Sedes construidas</t>
  </si>
  <si>
    <t>4.4.1.4</t>
  </si>
  <si>
    <t xml:space="preserve">Promoción de soluciones de vivienda para empleados públicos del departamento Norte de Santander. </t>
  </si>
  <si>
    <t xml:space="preserve">Funcionarios beneficiados para adquisición de vivienda </t>
  </si>
  <si>
    <t>4.4.1.5</t>
  </si>
  <si>
    <t>Fortalecimiento del sistema de información para la gestión del talento humano.</t>
  </si>
  <si>
    <t>4.4.1.6</t>
  </si>
  <si>
    <t>Actualización de la estructura orgánica, planta de personal, manual específico de funciones y competencias, mapa de procesos y manual de procesos y procedimientos.</t>
  </si>
  <si>
    <t>4.4.1.7</t>
  </si>
  <si>
    <t>Implementación de acción de capacitación para el direccionamiento estratégico a través del coaching empresarial que permita mitigar los resultados de la desmotivación, los conflictos internos y la resistencia al cambio.</t>
  </si>
  <si>
    <t xml:space="preserve">Capacitaciones realizadas. </t>
  </si>
  <si>
    <t>4.4.1.8</t>
  </si>
  <si>
    <t>Fortalecimiento del proceso de vigilancia epidemiológica de seguridad y salud en el trabajo para los empleados públicos del nivel central de la Gobernación de Norte de Santander.</t>
  </si>
  <si>
    <t>Funcionarios intervenidos</t>
  </si>
  <si>
    <t>4.4.1.9</t>
  </si>
  <si>
    <t>Mejoramiento de las condiciones y medio ambiente del trabajo mitigando los riesgos para los trabajadores.</t>
  </si>
  <si>
    <t>4.4.1.10</t>
  </si>
  <si>
    <t xml:space="preserve">Adquisición de equipos para la prevención, preparación y respuesta ante emergencias. </t>
  </si>
  <si>
    <t>Equipos de emergencia mejorados</t>
  </si>
  <si>
    <t>4.4.1.11</t>
  </si>
  <si>
    <t xml:space="preserve">Actualizar el documento con el contenido del Plan Estratégico de Seguridad Vial </t>
  </si>
  <si>
    <t xml:space="preserve"> Capacitaciones ejecutadas</t>
  </si>
  <si>
    <t>4.4.1.12</t>
  </si>
  <si>
    <t>Aplicación de estrategias complementarias para la difusión, implementación y apropiación del código de integridad.</t>
  </si>
  <si>
    <t>4.4.1.13</t>
  </si>
  <si>
    <t>Realización del seguimiento periódico de la declaración de bienes y rentas de los empleados de nivel directivo publicadas en el aplicativo SIGEP conforme a la normativa de la ley 2013 del 2019</t>
  </si>
  <si>
    <t>Herramientas implementadas</t>
  </si>
  <si>
    <t>4.4.2</t>
  </si>
  <si>
    <t>Optimización de los expedientes pensionales</t>
  </si>
  <si>
    <t>4.4.2.1</t>
  </si>
  <si>
    <t>Digitalización de los archivos pensionales permitiendo el fácil acceso a la información a través de un software</t>
  </si>
  <si>
    <t>4.4.3</t>
  </si>
  <si>
    <t>Más calidad al almacenamiento de bienes y control de inventarios</t>
  </si>
  <si>
    <t>4.4.3.1</t>
  </si>
  <si>
    <t>Adecuación y modernización de los espacios destinados para el almacenamiento principal de bienes de acuerdo al cumplimiento de la norma.</t>
  </si>
  <si>
    <t>4.4.3.2</t>
  </si>
  <si>
    <t>Realizar la identificación técnica-jurídica de la propiedad y estado actual de la ocupación sobre los bienes fiscales urbanos y rurales de propiedad del Departamento Norte de Santander.</t>
  </si>
  <si>
    <t>4.4.3.3</t>
  </si>
  <si>
    <t>Creación de un sistema de información, georreferenciación y cartografía para el inventario de bienes inmuebles del Departamento.</t>
  </si>
  <si>
    <t>4.4.4</t>
  </si>
  <si>
    <t>Custodia y mejoramiento del archivo departamental</t>
  </si>
  <si>
    <t>4.4.4.1</t>
  </si>
  <si>
    <t>Creación y dotación de un Archivo General del Departamento Norte de Santander que actúe como repositorio centralizado y oficial de todos los documentos y registros públicos producidos y recibidos por la entidad.</t>
  </si>
  <si>
    <t xml:space="preserve">Esquemas para el manejo y organización de documentos e información diseñados </t>
  </si>
  <si>
    <t>4.4.4.2</t>
  </si>
  <si>
    <t>Modernización tecnológica del proceso de gestión documental de la Gobernación de Norte de Santander.</t>
  </si>
  <si>
    <t>Sistema de gestión documental implementado</t>
  </si>
  <si>
    <t>4.4.4.3</t>
  </si>
  <si>
    <t>Implementación de un programa integral para la asistencia técnica a entidades del territorio y planes de capacitación dirigido al personal de la Gobernación Norte de Santander, con el propósito de estructurar el sistema departamental de archivo.</t>
  </si>
  <si>
    <t>Capacitaciones en gestión documental y archivo realizadas</t>
  </si>
  <si>
    <t>4.4.5</t>
  </si>
  <si>
    <t>Más participación ciudadana</t>
  </si>
  <si>
    <t>4.4.5.1</t>
  </si>
  <si>
    <t>Realizar Capacitaciones a funcionarios en temas de la Política Nacional de Servicio al Ciudadano, Protocolos de servicio o Cultura de servicio.</t>
  </si>
  <si>
    <t>4.4.5.2</t>
  </si>
  <si>
    <t>Desarrollar una estrategia integral en atención y participación ciudadana que incluya fortalecer los recursos humanos para mejorar la atención.</t>
  </si>
  <si>
    <t>Estrategia en sitio implementada</t>
  </si>
  <si>
    <t>4.4.5.3</t>
  </si>
  <si>
    <t>Desarrollar Actividades que integren y articulen los servicios y trámites para facilitar el acceso de la ciudadanía, a través de ferias territoriales de atención al ciudadano</t>
  </si>
  <si>
    <t>4.4.5.4</t>
  </si>
  <si>
    <t>Asistencia técnica en atención y participación ciudadana para con ello fortalecer las capacidades de los servidores públicos</t>
  </si>
  <si>
    <t>4.4.5.5</t>
  </si>
  <si>
    <t>Hacer parte del sistema nacional del servicio al ciudadano</t>
  </si>
  <si>
    <t>4.4.5.6</t>
  </si>
  <si>
    <t>Mejorar aplicativo web que permita la consulta de PQRSDF</t>
  </si>
  <si>
    <t>4.4.5.7</t>
  </si>
  <si>
    <t>Actualización de la infraestructura tecnológica para la prestación de servicios más eficientes</t>
  </si>
  <si>
    <t>Sedes dotadas</t>
  </si>
  <si>
    <t>4.4.5.8</t>
  </si>
  <si>
    <t>Optimización de la infraestructura para mejorar la atención a los usuarios</t>
  </si>
  <si>
    <t>4.4.5.9</t>
  </si>
  <si>
    <t>Fortalecimiento institucional a través de la visibilidad de la gestión, el acceso a la información y la participación ciudadana.</t>
  </si>
  <si>
    <t>Resultados con valores – Evaluación de Resultados</t>
  </si>
  <si>
    <t>4.4.6</t>
  </si>
  <si>
    <t>Fortalecimiento a la gestión y dirección de la administración pública territorial.</t>
  </si>
  <si>
    <t>4.4.6.1</t>
  </si>
  <si>
    <t>Sistemas de Gestión</t>
  </si>
  <si>
    <t xml:space="preserve">Número de Sistema de Gestión Implementado </t>
  </si>
  <si>
    <t>4.4.6.2</t>
  </si>
  <si>
    <t>Gestión y desempeño institucional en el marco del Modelo Integrado de Planeación y Gestión - MIPG. (Plan de desarrollo – Rendición de Cuentas)</t>
  </si>
  <si>
    <t xml:space="preserve">Número de metodologías aplicadas </t>
  </si>
  <si>
    <t>4.4.6.3</t>
  </si>
  <si>
    <t>Implementación de los Sistemas de Gestión</t>
  </si>
  <si>
    <t xml:space="preserve">Informe final de implementación </t>
  </si>
  <si>
    <r>
      <t>Númer</t>
    </r>
    <r>
      <rPr>
        <b/>
        <sz val="11"/>
        <color theme="1"/>
        <rFont val="Arial Narrow"/>
        <family val="2"/>
      </rPr>
      <t>o</t>
    </r>
    <r>
      <rPr>
        <sz val="11"/>
        <color theme="1"/>
        <rFont val="Arial Narrow"/>
        <family val="2"/>
      </rPr>
      <t xml:space="preserve"> de herramientas implementadas </t>
    </r>
  </si>
  <si>
    <t>4.4.6.4</t>
  </si>
  <si>
    <t>Integración institucional para ofertar asistencia técnica.</t>
  </si>
  <si>
    <t xml:space="preserve">Número de personas capacitadas </t>
  </si>
  <si>
    <t>4.4.6.5</t>
  </si>
  <si>
    <t>Servicio de asistencia técnica a las dependencias de la Gobernación de Norte de Santander para la formulación, seguimiento y evaluación de instrumentos de planeación.</t>
  </si>
  <si>
    <t xml:space="preserve">Número de Entidades, organismos y dependencias asistidos técnicamente </t>
  </si>
  <si>
    <t>4.4.6.6</t>
  </si>
  <si>
    <t>Servicio de asistencia técnica a los municipios del departamento</t>
  </si>
  <si>
    <t xml:space="preserve">Número de entidades territoriales asistidas técnicamente </t>
  </si>
  <si>
    <t>4.4.6.7</t>
  </si>
  <si>
    <t>Documentos de planeación (Planes, sectoriales, estratégicos y/o prospectivos) realizados.</t>
  </si>
  <si>
    <t xml:space="preserve">Número de documentos de planeación realizados </t>
  </si>
  <si>
    <t>4.4.6.8</t>
  </si>
  <si>
    <t>Informes de Cumplimiento y Avance el Plan de Desarrollo</t>
  </si>
  <si>
    <t xml:space="preserve">Documentos de planeación con seguimiento realizado </t>
  </si>
  <si>
    <t>4.4.6.9</t>
  </si>
  <si>
    <t xml:space="preserve">Realizar ejercicios de dialogo y rendición de cuentas </t>
  </si>
  <si>
    <t xml:space="preserve">Número de rendiciones de cuentas realizadas </t>
  </si>
  <si>
    <t>Gestión territorial para la formulación, ejecución y seguimiento de programas y proyectos estratégicos</t>
  </si>
  <si>
    <t>4.4.7</t>
  </si>
  <si>
    <t>4.4.7.1</t>
  </si>
  <si>
    <t>Consultorías para la formulación de programas y proyectos.</t>
  </si>
  <si>
    <t xml:space="preserve">Estudios de preinversión elaborados </t>
  </si>
  <si>
    <t>4.4.7.2</t>
  </si>
  <si>
    <t>Cumplimiento de requisitos habilitantes, solicitados por las entidades financiadoras (Nación, entes territoriales, privados o de organismos de cooperación).</t>
  </si>
  <si>
    <t>4.4.7.3</t>
  </si>
  <si>
    <t xml:space="preserve">Acompañamiento, apoyo, asesoría y proyectos y programas a los entes territoriales. </t>
  </si>
  <si>
    <t>4.4.7.4</t>
  </si>
  <si>
    <t>Acompañamiento, ejecución, supervisión y/o interventoría de proyectos y programas.</t>
  </si>
  <si>
    <t>4.4.7.5</t>
  </si>
  <si>
    <t>Evaluación y viabilidad técnica de proyectos.</t>
  </si>
  <si>
    <t>4.4.7.6</t>
  </si>
  <si>
    <t>Iniciativas y estrategias que optimicen los recursos, minimicen los riesgos y de bajo impacto ambiental.</t>
  </si>
  <si>
    <t xml:space="preserve">Metodologías aplicadas </t>
  </si>
  <si>
    <t>TIPO DE ACUMULACIÒN</t>
  </si>
  <si>
    <t>ARTICULACION DE LA  ACTIVIDAD CON EL OBJETO DE GASTO DEL CCPET</t>
  </si>
  <si>
    <t>TIPO DE ACTIVIDAD</t>
  </si>
  <si>
    <t>REQUIERE CONTRATO</t>
  </si>
  <si>
    <t>Anual</t>
  </si>
  <si>
    <t>GASTOS DE PERSONAL</t>
  </si>
  <si>
    <t>NORMATIVA</t>
  </si>
  <si>
    <t>SI</t>
  </si>
  <si>
    <t>Acumulada</t>
  </si>
  <si>
    <t>ADQUISICION DE BIENES Y SERVICIOS</t>
  </si>
  <si>
    <t>ADMINISTRATIVA</t>
  </si>
  <si>
    <t>NO</t>
  </si>
  <si>
    <t>TRANSFERENCIAS CORRIENTES</t>
  </si>
  <si>
    <t>GESTIÓN</t>
  </si>
  <si>
    <t>TRANSFERENCIAS DE CAPITAL</t>
  </si>
  <si>
    <t>LOGÍSTICA</t>
  </si>
  <si>
    <t>DEPARTAMENTO NORTE DE SANTANDER</t>
  </si>
  <si>
    <t>-</t>
  </si>
  <si>
    <t xml:space="preserve"> PLAN DE DESARROLLO 2024-2027 "NORTE, TERRITORIO DE PAZ"</t>
  </si>
  <si>
    <t>PLAN DE ACCIÓN 2026</t>
  </si>
  <si>
    <t xml:space="preserve"> DEPARTAMENTO NORTE DE SANTANDER   -   PLAN DE DESARROLLO 2024-2027  "NORTE, TERRITORIO DE PAZ"</t>
  </si>
  <si>
    <t>DEPARTAMENTO NORTE DE SANTANDER    -    PLAN DE DESARROLLO 2024-2027  "NORTE, TERRITORIO DE PAZ"</t>
  </si>
  <si>
    <t xml:space="preserve">                     DEPARTAMENTO NORTE DE SANTANDER    -    PLAN DE DESARROLLO 2024-2027 " NORTE, TERRITORIO DE PAZ"</t>
  </si>
  <si>
    <t>DEPARTAMENTO NORTE DE SANTANDER    -    PLAN DE DESARROLLO 2024-2027 "NORTE, TERRITORIO DE PAZ"</t>
  </si>
  <si>
    <t>SECRETARÍA DE DESARROLLO ECONÓMICO Y PRODUCTIVIDAD</t>
  </si>
  <si>
    <t>#.#</t>
  </si>
  <si>
    <t>COMPONENTE</t>
  </si>
  <si>
    <t>CATÁLOGO DE PRODUCTOS 
(MGA)</t>
  </si>
  <si>
    <t>BANCO DE PROGRAMAS Y PROYECTOS</t>
  </si>
  <si>
    <t>Indicador de Producto PDD</t>
  </si>
  <si>
    <t>Meta Producto Cuatrienio PDD</t>
  </si>
  <si>
    <t>Tipo de acumulación</t>
  </si>
  <si>
    <t>META FÍSICA 2026</t>
  </si>
  <si>
    <t>INVERSIÓN EN MILLONES DE PESOS 2026</t>
  </si>
  <si>
    <t>ACCIÓN / ACTIVIDAD</t>
  </si>
  <si>
    <t xml:space="preserve">REQUIERE CONTRATO </t>
  </si>
  <si>
    <t>PRODUCTO / ENTREGABLE</t>
  </si>
  <si>
    <t>FECHA PROGRAMADA</t>
  </si>
  <si>
    <t>FECHA DE EJECUCIÓN</t>
  </si>
  <si>
    <t>INVERSIÓN EN MILLONES DE PESOS PRIMER TRIMESTRE 2026</t>
  </si>
  <si>
    <t>INVERSIÓN EN MILLONES DE PESOS SEGUNDO TRIMESTRE 2026</t>
  </si>
  <si>
    <t>INVERSIÓN EN MILLONES DE PESOS TERCER TRIMESTRE 2026</t>
  </si>
  <si>
    <t>INVERSIÓN EN MILLONES DE PESOS CUARTO TRIMESTRE 2026</t>
  </si>
  <si>
    <t>#.#.#</t>
  </si>
  <si>
    <t>APUESTA</t>
  </si>
  <si>
    <t>Código Indicador de Producto</t>
  </si>
  <si>
    <t>Meta Producto Cuatrienio</t>
  </si>
  <si>
    <t>Unidad de medida</t>
  </si>
  <si>
    <t>Código Sector</t>
  </si>
  <si>
    <t>SECTOR</t>
  </si>
  <si>
    <t>Código Programa</t>
  </si>
  <si>
    <t>PROGRAMA</t>
  </si>
  <si>
    <t>Código BPIN</t>
  </si>
  <si>
    <t>Nombre del Programa</t>
  </si>
  <si>
    <t>Meta Producto 
2026</t>
  </si>
  <si>
    <t>Meta Producto 1er Trimestre 2026</t>
  </si>
  <si>
    <t>Meta Producto 2do Trimestre 2026</t>
  </si>
  <si>
    <t>Meta Producto 3er Trimestre 2026</t>
  </si>
  <si>
    <t>Meta Producto 4to Trimestre 2026</t>
  </si>
  <si>
    <t>VALOR TOTAL</t>
  </si>
  <si>
    <t>VALOR SUMA</t>
  </si>
  <si>
    <t>DEPARTAMENTO</t>
  </si>
  <si>
    <t>NACIÓN MUNICIPIOS</t>
  </si>
  <si>
    <t>OTROS</t>
  </si>
  <si>
    <t>INICIA</t>
  </si>
  <si>
    <t>FINALIZA</t>
  </si>
  <si>
    <t>Meta Producto 1er Trimestre
2026</t>
  </si>
  <si>
    <t>VALOR PARCIAL</t>
  </si>
  <si>
    <t>Meta Producto  2do Trimestre
2026</t>
  </si>
  <si>
    <t>Meta Producto  3er Trimestre
2026</t>
  </si>
  <si>
    <t>Meta Producto  4to Trimestre
2026</t>
  </si>
  <si>
    <t>#.#.#.#</t>
  </si>
  <si>
    <t>R PROPIOS</t>
  </si>
  <si>
    <t>SGP</t>
  </si>
  <si>
    <t>REGALÍAS</t>
  </si>
  <si>
    <t>CRÉDITO</t>
  </si>
  <si>
    <t>aaaa-mm-dd</t>
  </si>
  <si>
    <t>.</t>
  </si>
  <si>
    <t>350202200</t>
  </si>
  <si>
    <t>Empresas asistidas técnicamente</t>
  </si>
  <si>
    <t>2</t>
  </si>
  <si>
    <t>35</t>
  </si>
  <si>
    <t>COMERCIO, INDUSTRIA Y TURISMO</t>
  </si>
  <si>
    <t>3502</t>
  </si>
  <si>
    <t>Productividad y competitividad de las empresas colombianas</t>
  </si>
  <si>
    <t>Fortalecimiento de  estrategias que permitan el desarrollo del tejido empresarial  Norte de Santander</t>
  </si>
  <si>
    <t>6</t>
  </si>
  <si>
    <t xml:space="preserve">Acumulada </t>
  </si>
  <si>
    <t>3502007</t>
  </si>
  <si>
    <t>3</t>
  </si>
  <si>
    <t>350200300</t>
  </si>
  <si>
    <t>200</t>
  </si>
  <si>
    <t>350200400</t>
  </si>
  <si>
    <t>100</t>
  </si>
  <si>
    <t>350200900</t>
  </si>
  <si>
    <t>Unidades productivas beneficiadas en la implementación de estategias para incrementar su productividad</t>
  </si>
  <si>
    <t>350200600</t>
  </si>
  <si>
    <t>Planes de trabajo concertados con la CRC para su consolidación</t>
  </si>
  <si>
    <t>350200200</t>
  </si>
  <si>
    <t>Documento técnico</t>
  </si>
  <si>
    <t>350201900</t>
  </si>
  <si>
    <t>Red regional acompañada</t>
  </si>
  <si>
    <t>360201900</t>
  </si>
  <si>
    <t>política pública</t>
  </si>
  <si>
    <t>36</t>
  </si>
  <si>
    <t>TRABAJO</t>
  </si>
  <si>
    <t>3602</t>
  </si>
  <si>
    <t>Generación y formalización del empleo</t>
  </si>
  <si>
    <t>Fortalecimiento de estrategias para la generación  y formalización del empleo  Norte de Santander</t>
  </si>
  <si>
    <t>360205000</t>
  </si>
  <si>
    <t>Iniciativas de la asociatividad solidaria fomentadas</t>
  </si>
  <si>
    <t>250</t>
  </si>
  <si>
    <t>Asociaciones</t>
  </si>
  <si>
    <t>360202905</t>
  </si>
  <si>
    <t>Sesiones de asistencia técnica para el fortalecimiento del monitoreo del mercado de trabajo realizadasa</t>
  </si>
  <si>
    <t>8</t>
  </si>
  <si>
    <t>Sesiones de asistencia técnica</t>
  </si>
  <si>
    <t>350205000</t>
  </si>
  <si>
    <t>Centro de Convención construido</t>
  </si>
  <si>
    <t>Número</t>
  </si>
  <si>
    <t>2023000050004</t>
  </si>
  <si>
    <t>Construcción Centro De Eventos, Exposiciones E Innovación CEEI Cúcuta, Norte de Santander</t>
  </si>
  <si>
    <t>350201903</t>
  </si>
  <si>
    <t xml:space="preserve">Instrumentos para el mejoramiento productivo implementados </t>
  </si>
  <si>
    <t>Plan estratégico</t>
  </si>
  <si>
    <t>1000</t>
  </si>
  <si>
    <t>Empresas</t>
  </si>
  <si>
    <t>360203300</t>
  </si>
  <si>
    <t>2500</t>
  </si>
  <si>
    <t>Planes de negocio</t>
  </si>
  <si>
    <t>360201301</t>
  </si>
  <si>
    <t>Unidades productivas</t>
  </si>
  <si>
    <t xml:space="preserve"> DEPARTAMENTO NORTE DE SANTANDER    -    PLAN DE DESARROLLO 2024-2027 "NORTE, TERRITORIO DE PAZ"</t>
  </si>
  <si>
    <t>SECRETARÍA DE TURISMO</t>
  </si>
  <si>
    <t>1.2</t>
  </si>
  <si>
    <t>350203600</t>
  </si>
  <si>
    <t>NÚMERO</t>
  </si>
  <si>
    <t>Comercio, industria y turismo</t>
  </si>
  <si>
    <t>FORTALECIMIENTO, ARTICULACIÓN, DOTACION Y ESTIMULOS A LOS ACTORES Y A LA INDUSTRIA DEL SECTOR TURISMO EN NORTE DE SANTANDER</t>
  </si>
  <si>
    <t>350211600</t>
  </si>
  <si>
    <t>350210700</t>
  </si>
  <si>
    <t>20</t>
  </si>
  <si>
    <t>350203900</t>
  </si>
  <si>
    <t>350204600</t>
  </si>
  <si>
    <t>12</t>
  </si>
  <si>
    <t>350201100</t>
  </si>
  <si>
    <t>5000</t>
  </si>
  <si>
    <t>350203800</t>
  </si>
  <si>
    <t>4</t>
  </si>
  <si>
    <t>350211300</t>
  </si>
  <si>
    <t>Equipamientos construidos</t>
  </si>
  <si>
    <t>350204700</t>
  </si>
  <si>
    <t>350204500</t>
  </si>
  <si>
    <t>800</t>
  </si>
  <si>
    <t>350204501</t>
  </si>
  <si>
    <t>Capacitaciones realizada</t>
  </si>
  <si>
    <t>30</t>
  </si>
  <si>
    <t>350211700</t>
  </si>
  <si>
    <t>Personas capacitadas con educación informal</t>
  </si>
  <si>
    <t>350200901</t>
  </si>
  <si>
    <t>350303300</t>
  </si>
  <si>
    <t>3503</t>
  </si>
  <si>
    <t>40</t>
  </si>
  <si>
    <t>350203904</t>
  </si>
  <si>
    <t>350203700</t>
  </si>
  <si>
    <t xml:space="preserve"> </t>
  </si>
  <si>
    <t>350204602</t>
  </si>
  <si>
    <t>24</t>
  </si>
  <si>
    <t>350205900</t>
  </si>
  <si>
    <t>Señalización realizada</t>
  </si>
  <si>
    <t>1500</t>
  </si>
  <si>
    <t xml:space="preserve">Asistencia técnica realizada </t>
  </si>
  <si>
    <t>350204603</t>
  </si>
  <si>
    <t>3502010904</t>
  </si>
  <si>
    <t>SECRETARÍA DE FRONTERAS Y COOPERACIÓN INTERNACIONAL</t>
  </si>
  <si>
    <t>1.3</t>
  </si>
  <si>
    <t>Intervenciones realizadas</t>
  </si>
  <si>
    <t>15</t>
  </si>
  <si>
    <t>Numero</t>
  </si>
  <si>
    <t>Fortalecimiento de la cultura exportadora e inversión de la Cooperación Internacional en el departamento Norte de Santander Norte de Santander</t>
  </si>
  <si>
    <t>350201300</t>
  </si>
  <si>
    <t>80</t>
  </si>
  <si>
    <t>2.15</t>
  </si>
  <si>
    <t>657</t>
  </si>
  <si>
    <t>Beneficiarios potenciales para quienes se gestiona la oferta social</t>
  </si>
  <si>
    <t>50000</t>
  </si>
  <si>
    <t>41</t>
  </si>
  <si>
    <t>Inclusión social y reconciliación</t>
  </si>
  <si>
    <t>Inclusión social y productiva para la población en situación de vulnerabilidad</t>
  </si>
  <si>
    <t>Implementación de acciones que permitan fortalecer los procesos de inclusión social y productiva de la población migrante y retornada en el departamento de Norte de Santander</t>
  </si>
  <si>
    <t>Implementación de acciones que permitan fortalecer los procesos de inclusión social y productiva de la población migrante y retornada en el 
departamento de Norte de Santander</t>
  </si>
  <si>
    <t>658</t>
  </si>
  <si>
    <t>659</t>
  </si>
  <si>
    <t>Atenciones realizadas</t>
  </si>
  <si>
    <t>2000</t>
  </si>
  <si>
    <t>45</t>
  </si>
  <si>
    <t>Gobierno y territorio</t>
  </si>
  <si>
    <t>Fortalecimiento del buen gobierno para el respeto y garantía de los derechos humanos</t>
  </si>
  <si>
    <t>Fortalecimiento de la oferta institucional y administrativa para garantizar la protección de los derechos humanos y coordinación de la respuesta de atención a la población migrante en el departamento Norte de Santander</t>
  </si>
  <si>
    <t>Fortalecimiento de la oferta institucional y administrativa para garantizar la protección de los derechos humanos y coordinación de la respuesta 
de atención a la población migrante en el departamento Norte de Santander</t>
  </si>
  <si>
    <t>660</t>
  </si>
  <si>
    <t>Personas Beneficiadas</t>
  </si>
  <si>
    <t>4500</t>
  </si>
  <si>
    <t>661</t>
  </si>
  <si>
    <t>662</t>
  </si>
  <si>
    <t>663</t>
  </si>
  <si>
    <t>664</t>
  </si>
  <si>
    <t>665</t>
  </si>
  <si>
    <t>666</t>
  </si>
  <si>
    <t>Número de niños, niñas y adolescentes</t>
  </si>
  <si>
    <t>27000</t>
  </si>
  <si>
    <t>Desarrollo integral de la primera infancia a la juventud, y fortalecimiento de las capacidades de las familias de niñas,niños y adolescentes</t>
  </si>
  <si>
    <t>Mejoramiento de los procesos de inclusion educativa en los NNA de la población migratoria y retornada del departamento de Norte de Santander</t>
  </si>
  <si>
    <t>667</t>
  </si>
  <si>
    <t>668</t>
  </si>
  <si>
    <t>Rutas de atención implementadas</t>
  </si>
  <si>
    <t>669</t>
  </si>
  <si>
    <t>670</t>
  </si>
  <si>
    <t>671</t>
  </si>
  <si>
    <t>Misiones humanitarias realizadas</t>
  </si>
  <si>
    <t>672</t>
  </si>
  <si>
    <t>Servicio de promoción de la garantía de derechos</t>
  </si>
  <si>
    <t>673</t>
  </si>
  <si>
    <t>Entidades, organismos y dependencias para la transversalización de los enfoques de género e interseccionalidad asistidos técnicamente</t>
  </si>
  <si>
    <t>674</t>
  </si>
  <si>
    <t>DEPARTAMENTO NORTE DE SANTANDER    -    PLAN DE DESARROLLO "NORTE, TERRITORIO DE PAZ"</t>
  </si>
  <si>
    <t>SECRETARÍA DE AGRICULTURA Y DESARROLLO RURAL</t>
  </si>
  <si>
    <t>1.4</t>
  </si>
  <si>
    <t>170801602</t>
  </si>
  <si>
    <t>Documento</t>
  </si>
  <si>
    <t>17</t>
  </si>
  <si>
    <t>Agricultura y Desarrollo Rural</t>
  </si>
  <si>
    <t>1708</t>
  </si>
  <si>
    <t>Ciencia, tecnología e innovación agropecuaria.</t>
  </si>
  <si>
    <t>Fortalecimiento al Sector Agropecuario Mediante la Prestación del Servicio Público de Extensión Agropecuaria y Transferencia de Tecnología en Municipios del Departamento Norte de Santander</t>
  </si>
  <si>
    <t>170804000</t>
  </si>
  <si>
    <t>300</t>
  </si>
  <si>
    <t>Productores</t>
  </si>
  <si>
    <t>170804100</t>
  </si>
  <si>
    <t>170805200</t>
  </si>
  <si>
    <t>170301200</t>
  </si>
  <si>
    <t>400</t>
  </si>
  <si>
    <t>1703</t>
  </si>
  <si>
    <t>Servicios financieros y gestión del riesgo para las actividades agropecuarias y rurales</t>
  </si>
  <si>
    <t>Servicio de Apoyo en Educación Financiera, Financiamiento y Gestión del Riesgo para las Actividades Agropecuarias de los Productores Rurales del Departamento Norte de Santander</t>
  </si>
  <si>
    <t>170300600</t>
  </si>
  <si>
    <t>500</t>
  </si>
  <si>
    <t>170300906</t>
  </si>
  <si>
    <t>Servicio de apoyo financiero a través de Incentivos a la Capitalización Rural -ICR.</t>
  </si>
  <si>
    <t>170300900</t>
  </si>
  <si>
    <t>170200900</t>
  </si>
  <si>
    <t>Distritos rehabilitados</t>
  </si>
  <si>
    <t>Proyectos</t>
  </si>
  <si>
    <t>1702</t>
  </si>
  <si>
    <t xml:space="preserve"> Inclusión productiva de pequeños productores rurales</t>
  </si>
  <si>
    <t>Fortalecimiento y Acompañamiento a la Implementación de Iniciativas que Promuevan el Desarrollo Rural Agropecuario en el Departamento Norte de Santander</t>
  </si>
  <si>
    <t>170200703</t>
  </si>
  <si>
    <t>170204400</t>
  </si>
  <si>
    <t>170200700</t>
  </si>
  <si>
    <t>170201800</t>
  </si>
  <si>
    <t>170401000</t>
  </si>
  <si>
    <t>Predios</t>
  </si>
  <si>
    <t>1704</t>
  </si>
  <si>
    <t xml:space="preserve"> Ordenamiento social y uso productivo del territorio rural</t>
  </si>
  <si>
    <t>Servicio de Apoyo para la Formalización de la Propiedad Rural Privada en el Departamento Norte de Santander</t>
  </si>
  <si>
    <t>170203808</t>
  </si>
  <si>
    <t>Eventos comerciales apoyados</t>
  </si>
  <si>
    <t>Eventos</t>
  </si>
  <si>
    <t>Inclusión productiva de pequeños productores rurales</t>
  </si>
  <si>
    <t>170201100</t>
  </si>
  <si>
    <t>10</t>
  </si>
  <si>
    <t>170201700</t>
  </si>
  <si>
    <t>170203702</t>
  </si>
  <si>
    <t xml:space="preserve"> Ciencia, tecnología e innovación agropecuaria</t>
  </si>
  <si>
    <t>Fortalecimiento de la Seguridad Alimentaria y Nutricional Orientada a la Garantía Progresiva del Derecho Humano a la Alimentación en el Departamento Norte de Santander</t>
  </si>
  <si>
    <t>170400601</t>
  </si>
  <si>
    <t>Ordenamiento social y uso productivo del territorio rural</t>
  </si>
  <si>
    <t>Generación de Información Estadística Sobre la Oferta Productiva Agropecuaria en el Departamento Norte de Santander</t>
  </si>
  <si>
    <t>SECRETARÍA DE VÍAS</t>
  </si>
  <si>
    <t>1.5</t>
  </si>
  <si>
    <t>Via secunadaria mejorada</t>
  </si>
  <si>
    <t>Km</t>
  </si>
  <si>
    <t>Transporte</t>
  </si>
  <si>
    <t>Infraestructura de la red vial Regional</t>
  </si>
  <si>
    <t>Mejoramiento  y/o Mantenimiento de la red vial en el Departamento Norte de Santander</t>
  </si>
  <si>
    <t>Vía terciaria  mejorada</t>
  </si>
  <si>
    <t>Puente construido en via secundaria existente</t>
  </si>
  <si>
    <t>UND</t>
  </si>
  <si>
    <t xml:space="preserve">Vía secundaria con mantenimiento </t>
  </si>
  <si>
    <t>850</t>
  </si>
  <si>
    <t>Vía secundaria con obras complementarias  de seguridad vial</t>
  </si>
  <si>
    <t>150</t>
  </si>
  <si>
    <t xml:space="preserve">Vía urbana pavimentada </t>
  </si>
  <si>
    <t>50</t>
  </si>
  <si>
    <t>Vías secundarias inventariadas</t>
  </si>
  <si>
    <t>1916</t>
  </si>
  <si>
    <t>Estudios y diseños realizados red vial secundaria</t>
  </si>
  <si>
    <t>Estudios y diseños realizados red vial terciaria</t>
  </si>
  <si>
    <t>Estudios y diseños para la red vial regional realizados</t>
  </si>
  <si>
    <t xml:space="preserve">Caminos ancestrales con mantenimiento </t>
  </si>
  <si>
    <t>SECRETARÍA DE TRÁNSITO</t>
  </si>
  <si>
    <t>1.6</t>
  </si>
  <si>
    <t>240905900</t>
  </si>
  <si>
    <t>Servicio de información implementado</t>
  </si>
  <si>
    <t xml:space="preserve">Numero </t>
  </si>
  <si>
    <t>Seguridad de transporte</t>
  </si>
  <si>
    <t>Fortalecimiento institucional para la implementación de estrategias de seguridad vial en el departamento Norte de Santander</t>
  </si>
  <si>
    <t>Infraestructura de transporte para la seguridad vial</t>
  </si>
  <si>
    <t>Apoyo a la Secetaría de Tránsito para la gestión de infraestructura y logística en materia de prevención y seguridad vial. Norte de Santander</t>
  </si>
  <si>
    <t>Documentos metodológicos realizados</t>
  </si>
  <si>
    <t>Personas sensibilizadas</t>
  </si>
  <si>
    <t>Documentos de lineamientos técnicos en temas de seguridad de transporte formulados</t>
  </si>
  <si>
    <t>Estudios de preinversión realizados</t>
  </si>
  <si>
    <t>Documentos de Investigación realizados</t>
  </si>
  <si>
    <t xml:space="preserve">Dispositivos de señalización vertical instalados </t>
  </si>
  <si>
    <t xml:space="preserve">Infraestructura mejorada </t>
  </si>
  <si>
    <t>Estrategias pedagógicas implementadas</t>
  </si>
  <si>
    <t>Redes de atención consolidadas</t>
  </si>
  <si>
    <t>SECRETARÍA DE LAS TECNOLOGÍAS DE LA INFORMACIÓN Y COMUNICACIONES</t>
  </si>
  <si>
    <t>1.7</t>
  </si>
  <si>
    <t>230102800</t>
  </si>
  <si>
    <t>23</t>
  </si>
  <si>
    <t>Tecnologías de la información y las comunicaciones</t>
  </si>
  <si>
    <t>2301</t>
  </si>
  <si>
    <t>Facilitar el acceso y uso de las Tecnologías de la Información y las Comunicaciones en todo el territorio nacional</t>
  </si>
  <si>
    <t>Fortalecimiento del Ecosistema Digital basados en el acceso, uso y apropiación de las TIC en el Departamento de Norte de Santander</t>
  </si>
  <si>
    <t>230107900</t>
  </si>
  <si>
    <t>230106206</t>
  </si>
  <si>
    <t>700</t>
  </si>
  <si>
    <t>230102900</t>
  </si>
  <si>
    <t>230102400</t>
  </si>
  <si>
    <t>230102700</t>
  </si>
  <si>
    <t>230100501</t>
  </si>
  <si>
    <t>230100500</t>
  </si>
  <si>
    <t>230100901</t>
  </si>
  <si>
    <t>180</t>
  </si>
  <si>
    <t>230103000</t>
  </si>
  <si>
    <t>600</t>
  </si>
  <si>
    <t>230103100</t>
  </si>
  <si>
    <t>100000</t>
  </si>
  <si>
    <t>230206600</t>
  </si>
  <si>
    <t>2302</t>
  </si>
  <si>
    <t xml:space="preserve"> Fomento del desarrollo de aplicaciones, software y contenidos para impulsar la apropiación de las Tecnologías de la Información y las 
Comunicaciones (TIC)</t>
  </si>
  <si>
    <t>Fortalecimiento de la Transformación Digital en el Departamento de Norte de Santander</t>
  </si>
  <si>
    <t>195,8</t>
  </si>
  <si>
    <t>230104700</t>
  </si>
  <si>
    <t>230205900</t>
  </si>
  <si>
    <t>230103500</t>
  </si>
  <si>
    <t>3000</t>
  </si>
  <si>
    <t>230103504</t>
  </si>
  <si>
    <t>5200</t>
  </si>
  <si>
    <t>230106203</t>
  </si>
  <si>
    <t>230106200</t>
  </si>
  <si>
    <t>15000</t>
  </si>
  <si>
    <t>230203700</t>
  </si>
  <si>
    <t>230208603</t>
  </si>
  <si>
    <t>230207200</t>
  </si>
  <si>
    <t>230207500</t>
  </si>
  <si>
    <t>230207800</t>
  </si>
  <si>
    <t>230209100</t>
  </si>
  <si>
    <t>230200700</t>
  </si>
  <si>
    <t>230204100</t>
  </si>
  <si>
    <t>25</t>
  </si>
  <si>
    <t>230210101</t>
  </si>
  <si>
    <t>230106400</t>
  </si>
  <si>
    <t>230202200</t>
  </si>
  <si>
    <t>220</t>
  </si>
  <si>
    <t>230210100</t>
  </si>
  <si>
    <t>Número de servicios</t>
  </si>
  <si>
    <t>230209200</t>
  </si>
  <si>
    <t>390600400</t>
  </si>
  <si>
    <t>39</t>
  </si>
  <si>
    <t>Ciencia, tecnología e innovación</t>
  </si>
  <si>
    <t xml:space="preserve"> Fomento a vocaciones y formación, generación, uso y apropiación social del conocimiento de la ciencia, tecnología e innovación</t>
  </si>
  <si>
    <t>Fortalecimiento de la investigación, el desarrollo tecnológico y la innovación en el Norte de Santander</t>
  </si>
  <si>
    <t>390600500</t>
  </si>
  <si>
    <t>390600600</t>
  </si>
  <si>
    <t>SECRETARÍA DE GESTIÓN MINERO ENERGÉTICA SOSTENIBLE</t>
  </si>
  <si>
    <t>1.8</t>
  </si>
  <si>
    <t>219906800</t>
  </si>
  <si>
    <t>Estudios de preinversión elaborados</t>
  </si>
  <si>
    <t>numero</t>
  </si>
  <si>
    <t>21</t>
  </si>
  <si>
    <t>MINAS Y ENERGIA</t>
  </si>
  <si>
    <t>2199</t>
  </si>
  <si>
    <t>Fortalecimiento y apoyo a la gestión institucional del sector Minas y Energía</t>
  </si>
  <si>
    <t>NO SE TIENE PROYECTO</t>
  </si>
  <si>
    <t>AÚN NO SE HA FORMULADO PROYECTO</t>
  </si>
  <si>
    <t>210402200</t>
  </si>
  <si>
    <t>2104</t>
  </si>
  <si>
    <t>Consolidación productiva del sector minero</t>
  </si>
  <si>
    <t>Fortalecimiento del sector Minero Energetico del departamento Norte de Santander</t>
  </si>
  <si>
    <t>Acompañamiento  a titulares mineros en aspectos tecnico, juridico y ambiental.</t>
  </si>
  <si>
    <t>Registros de Asistencia Tecnica</t>
  </si>
  <si>
    <t>Servicio de transporte vehicular y adquision de equipos</t>
  </si>
  <si>
    <t>Informe de actividades y registro de adquisicion</t>
  </si>
  <si>
    <t>Acompañamiento Interinstitucional a  la Comision Regional de Seguridad Minera.</t>
  </si>
  <si>
    <t xml:space="preserve">Actas de Reunion </t>
  </si>
  <si>
    <t xml:space="preserve">Capacitacion relacionadas con el sector minero, en temas normativos y tecnicos. </t>
  </si>
  <si>
    <t>Registro de Asistencia Capacitaciones</t>
  </si>
  <si>
    <t>1.8.1.6</t>
  </si>
  <si>
    <t>210203000</t>
  </si>
  <si>
    <t>Minas y Energía</t>
  </si>
  <si>
    <t>2102</t>
  </si>
  <si>
    <t xml:space="preserve"> Consolidación productiva del sector de energía eléctrica</t>
  </si>
  <si>
    <t>Formulacion y Estructuracion de proyectos de electrificacion para la ampliacion de cobertura del servicio de energia electrica en el Departamento Norte de Santander</t>
  </si>
  <si>
    <t>Elaboración y/o actualización de Estudios y diseños para proyectos de electrificación en el departamento Norte de Santander</t>
  </si>
  <si>
    <t>Proyectos Energéticos estructurados</t>
  </si>
  <si>
    <t>210205800</t>
  </si>
  <si>
    <t>4000</t>
  </si>
  <si>
    <t>Pendiente</t>
  </si>
  <si>
    <t>Observación: Este proyecto se pretende financiar con recurso de regalías, FAER, FAZNI y a la la fecha no han sido estructurados</t>
  </si>
  <si>
    <t>Aumento de cobertura del servicio de energía eléctrica en el departamento Norte de Santander</t>
  </si>
  <si>
    <t>OBRA</t>
  </si>
  <si>
    <t xml:space="preserve">Unidades de generación fotovoltaica de energía eléctrica instaladas / Viviendas en zonas rurales conectadas a la red del sistema de distribución local de energía eléctrica </t>
  </si>
  <si>
    <t>210204501</t>
  </si>
  <si>
    <t>210603400</t>
  </si>
  <si>
    <t>2106</t>
  </si>
  <si>
    <t xml:space="preserve"> Gestión de la información en el sector minero energético</t>
  </si>
  <si>
    <t>Creación y consolidación de base de datos de las viviendas sin servicio de energía eléctrica en el departamento Norte de Santander</t>
  </si>
  <si>
    <t>GESTION</t>
  </si>
  <si>
    <t>210203800</t>
  </si>
  <si>
    <t>Observación: Este proyecto se pretende financiar con recurso de regalías y a la la fecha no ha sido estructurado</t>
  </si>
  <si>
    <t>210200200</t>
  </si>
  <si>
    <t>210204000</t>
  </si>
  <si>
    <t>210205300</t>
  </si>
  <si>
    <t>210203600</t>
  </si>
  <si>
    <t>Implementacion de programa de eficiencia energetica en edificios y/u oficinas públicas del orden departamental. Norte de Santander</t>
  </si>
  <si>
    <t xml:space="preserve">Realizar capacitaciones y acompañamiento de personas en el uso eficiente de energía eléctrica </t>
  </si>
  <si>
    <t>210200900</t>
  </si>
  <si>
    <t>11</t>
  </si>
  <si>
    <t xml:space="preserve">Establecer los documentos de planeación con los programas de eficiencia energetica en edificios y/u oficinas del sector publico del departamento Norte de Santander </t>
  </si>
  <si>
    <t>Documentos de Planeación</t>
  </si>
  <si>
    <t xml:space="preserve">Implementación de soluciones fotovoltaicas en edificios y/u oficinas del sector publico del departamento Norte de Santander </t>
  </si>
  <si>
    <t>1.10</t>
  </si>
  <si>
    <t>2103026</t>
  </si>
  <si>
    <t>Usuarios beneficiados con subsidios al consumo</t>
  </si>
  <si>
    <t>12000</t>
  </si>
  <si>
    <t>número</t>
  </si>
  <si>
    <t>2103</t>
  </si>
  <si>
    <t>Acceso al servicio público domiciliario de gas combustible</t>
  </si>
  <si>
    <t>2021004540152</t>
  </si>
  <si>
    <t>Construccion de redes de gas en Norte de Santander Norte de Santander</t>
  </si>
  <si>
    <t xml:space="preserve">Ampliacion de la cobertura de gas por redes urbanas y rurales de los municipios de Norte de Santander </t>
  </si>
  <si>
    <t>Ampliación de la cobertura de gas por redes internas domiciliarias urbanas y rurales</t>
  </si>
  <si>
    <t>Construccion de redes de gas en Norte de Santadner Norte de Santander</t>
  </si>
  <si>
    <t>Apoyo financiero para dos municipios del departamento Norte de Santander para proyectos de infraestructura con el fin de que el usuario obtenga el servicio público de gas</t>
  </si>
  <si>
    <t>Municipios benefiados con el apoyo financiero para proyectos de infraestructura para el servicio público de gas</t>
  </si>
  <si>
    <t>1.11</t>
  </si>
  <si>
    <t xml:space="preserve">Combustibles más amigables con el medio ambiente </t>
  </si>
  <si>
    <t>Estudios de pre inversión</t>
  </si>
  <si>
    <t>2105</t>
  </si>
  <si>
    <t xml:space="preserve"> Desarrollo ambiental sostenible del sector minero energético</t>
  </si>
  <si>
    <t xml:space="preserve">Desarrollo Ambiental Sostenible del Sector Minero Energético a través de la Estructuración de Proyectos de Energías Limpias en el Departamento Norte de Santander </t>
  </si>
  <si>
    <t>0,4</t>
  </si>
  <si>
    <t>0,1</t>
  </si>
  <si>
    <t>Desarrollar la estructuración de un proyecto de energías limpias en el Departamento Norte de Santander.</t>
  </si>
  <si>
    <t xml:space="preserve">INFORME DE GESTION </t>
  </si>
  <si>
    <t>2026-11-2026</t>
  </si>
  <si>
    <t>SECRETARÍA DE AGUA POTABLE Y SANEAMIENTO BÁSICO</t>
  </si>
  <si>
    <t>1.12</t>
  </si>
  <si>
    <t>400301502</t>
  </si>
  <si>
    <t>167</t>
  </si>
  <si>
    <t>Vivienda, ciudad y territorio</t>
  </si>
  <si>
    <t>4003</t>
  </si>
  <si>
    <t xml:space="preserve"> Acceso de la población a los servicios de agua potable y saneamiento básico</t>
  </si>
  <si>
    <t>Acceso a Agua Potable y Saneamiento Basico</t>
  </si>
  <si>
    <t>400301503</t>
  </si>
  <si>
    <t>168</t>
  </si>
  <si>
    <t>400301700</t>
  </si>
  <si>
    <t>Red de redistribucion optimizada</t>
  </si>
  <si>
    <t>169</t>
  </si>
  <si>
    <t>170</t>
  </si>
  <si>
    <t>400302000</t>
  </si>
  <si>
    <t>Red de alcantarillado optimizada</t>
  </si>
  <si>
    <t>171</t>
  </si>
  <si>
    <t>400304200</t>
  </si>
  <si>
    <t>172</t>
  </si>
  <si>
    <t xml:space="preserve"> Estudios , diseños y diagnóstico para construcción, optimización y/o mejoramiento de sistemas de acueducto, alcantarillado, saneamiento básico y manejo integral de residuos sólidos en los sectores urbano y rural del Departamento  Norte de Santander</t>
  </si>
  <si>
    <t>173</t>
  </si>
  <si>
    <t>Acueductos optimizados</t>
  </si>
  <si>
    <t>174</t>
  </si>
  <si>
    <t>Estudios de pre inversion en tratamiento de aguas residuales</t>
  </si>
  <si>
    <t>175</t>
  </si>
  <si>
    <t>Estudios y diseños  de soluciones Unidades sanitarias</t>
  </si>
  <si>
    <t>176</t>
  </si>
  <si>
    <t>177</t>
  </si>
  <si>
    <t>178</t>
  </si>
  <si>
    <t>400305500</t>
  </si>
  <si>
    <t>179</t>
  </si>
  <si>
    <t>400305200</t>
  </si>
  <si>
    <t>400300600</t>
  </si>
  <si>
    <t>181</t>
  </si>
  <si>
    <t>182</t>
  </si>
  <si>
    <t>183</t>
  </si>
  <si>
    <t>º</t>
  </si>
  <si>
    <t>SECRETARÍA DE EDUCACIÓN</t>
  </si>
  <si>
    <t>220101700</t>
  </si>
  <si>
    <t>22</t>
  </si>
  <si>
    <t>2201</t>
  </si>
  <si>
    <t>Calidad, cobertura y fortalecimiento de la educación inicial, prescolar, básica y media</t>
  </si>
  <si>
    <t>Fortalecimento del servicio educativo en el Departamento Norte de Santander</t>
  </si>
  <si>
    <t>220103700</t>
  </si>
  <si>
    <t xml:space="preserve">Instituciones educativas oficiales que implementan el nivel preescolar en el marco de la atención integral </t>
  </si>
  <si>
    <t>216</t>
  </si>
  <si>
    <t>220100602</t>
  </si>
  <si>
    <t>220104800</t>
  </si>
  <si>
    <t>Documentos elaborados</t>
  </si>
  <si>
    <t xml:space="preserve">Educacion </t>
  </si>
  <si>
    <t xml:space="preserve"> Calidad, cobertura y fortalecimiento de la educación inicial, prescolar, básica y media</t>
  </si>
  <si>
    <t>Implementación del programa de infraestrucura educativa dotada para el alacance educativo total en el departamento Norte de Santander</t>
  </si>
  <si>
    <t>220105200</t>
  </si>
  <si>
    <t>220106900</t>
  </si>
  <si>
    <t>220105100</t>
  </si>
  <si>
    <t>Sedes educativas nuevas construidas</t>
  </si>
  <si>
    <t>220102801</t>
  </si>
  <si>
    <t>117000</t>
  </si>
  <si>
    <t>2023004540038</t>
  </si>
  <si>
    <t>Servicio de alimentación escolar a niños niñas adolescentes y jóvenes de instituciones educativas oficiales durante la vigencia 2026 en los municipios no certificados en educación del departamento Norte De SantanderR</t>
  </si>
  <si>
    <t>220102900</t>
  </si>
  <si>
    <t>220103300</t>
  </si>
  <si>
    <t>Personas beneficiarias de estrategias de permanencia 
(Hogares juveniles campesinos)</t>
  </si>
  <si>
    <t>1300</t>
  </si>
  <si>
    <t>Generación de estrategias Integrales para el desarrollo social, económico y comunitario de las familias y la población vulnerable en Norte de Santander</t>
  </si>
  <si>
    <t>220108200</t>
  </si>
  <si>
    <t>220106907</t>
  </si>
  <si>
    <t>100,000</t>
  </si>
  <si>
    <t>2201031</t>
  </si>
  <si>
    <t>2,100</t>
  </si>
  <si>
    <t>220108401</t>
  </si>
  <si>
    <t xml:space="preserve">Beneficiarios de apoyo pedagógico para la oferta de educación inclusiva para preescolar, básica y media </t>
  </si>
  <si>
    <t>1,600</t>
  </si>
  <si>
    <t>220107103</t>
  </si>
  <si>
    <t>1,200</t>
  </si>
  <si>
    <t>220107700</t>
  </si>
  <si>
    <t>220101702</t>
  </si>
  <si>
    <t>Personas víctimas del conflicto con estrategias de fomento para el acceso a la educación inicial, preescolar, básica y media.</t>
  </si>
  <si>
    <t>33,500</t>
  </si>
  <si>
    <r>
      <t>Implementación de la formación integral, jornadas complementarias escolares y optimización del tiempo escolar</t>
    </r>
    <r>
      <rPr>
        <sz val="12"/>
        <color rgb="FFFF0000"/>
        <rFont val="Arial"/>
        <family val="2"/>
      </rPr>
      <t xml:space="preserve"> </t>
    </r>
    <r>
      <rPr>
        <sz val="12"/>
        <color theme="1"/>
        <rFont val="Arial"/>
        <family val="2"/>
      </rPr>
      <t>(Articulación deporte, cultura y PTA FI 3.0)</t>
    </r>
  </si>
  <si>
    <r>
      <t xml:space="preserve">Implementación de </t>
    </r>
    <r>
      <rPr>
        <sz val="12"/>
        <color rgb="FF000000"/>
        <rFont val="Arial"/>
        <family val="2"/>
      </rPr>
      <t xml:space="preserve">estrategias de lectura y oralidad denominado “AVENTURAS NARRATIVAS” </t>
    </r>
  </si>
  <si>
    <t>220103401</t>
  </si>
  <si>
    <t>125</t>
  </si>
  <si>
    <t>220104902</t>
  </si>
  <si>
    <t>220106100</t>
  </si>
  <si>
    <t>Establecimientos educativos beneficiados</t>
  </si>
  <si>
    <t>220108101</t>
  </si>
  <si>
    <t>220106700</t>
  </si>
  <si>
    <t>220106800</t>
  </si>
  <si>
    <t>220104700</t>
  </si>
  <si>
    <t>220107400</t>
  </si>
  <si>
    <t>1,000</t>
  </si>
  <si>
    <t>3,200</t>
  </si>
  <si>
    <t>220100606</t>
  </si>
  <si>
    <t>5</t>
  </si>
  <si>
    <t>220109400</t>
  </si>
  <si>
    <t>220104100</t>
  </si>
  <si>
    <t xml:space="preserve">Documentos realizados </t>
  </si>
  <si>
    <t>220105001</t>
  </si>
  <si>
    <t>220100101</t>
  </si>
  <si>
    <t>220206500</t>
  </si>
  <si>
    <t>Beneficiarios de estrategias o programas de apoyo financiero para el acceso y permanencia en la educación superior</t>
  </si>
  <si>
    <t>4,000</t>
  </si>
  <si>
    <t>2202</t>
  </si>
  <si>
    <t>220206200</t>
  </si>
  <si>
    <t>220207301</t>
  </si>
  <si>
    <t>220206801</t>
  </si>
  <si>
    <t>Instituciones de Educación Superior que implementan procesos de investigación y desarrollo en innovación para los procesos de formación</t>
  </si>
  <si>
    <t>220207300</t>
  </si>
  <si>
    <r>
      <t xml:space="preserve">Impulso </t>
    </r>
    <r>
      <rPr>
        <sz val="12"/>
        <color rgb="FF000000"/>
        <rFont val="Arial"/>
        <family val="2"/>
      </rPr>
      <t>Ciudadela universitaria de Atalaya</t>
    </r>
  </si>
  <si>
    <t>220104701</t>
  </si>
  <si>
    <t>220104400</t>
  </si>
  <si>
    <t>790</t>
  </si>
  <si>
    <t>220101500</t>
  </si>
  <si>
    <t>220107100</t>
  </si>
  <si>
    <t>7,590</t>
  </si>
  <si>
    <t>235</t>
  </si>
  <si>
    <t>220104801</t>
  </si>
  <si>
    <t>INSTITUTO DEPARTAMENTAL DE SALUD</t>
  </si>
  <si>
    <t>2.2</t>
  </si>
  <si>
    <t>190504900</t>
  </si>
  <si>
    <t>19</t>
  </si>
  <si>
    <t>SALUD Y PROTECCIÓN SOCIAL</t>
  </si>
  <si>
    <t>1905</t>
  </si>
  <si>
    <t xml:space="preserve"> Salud pública</t>
  </si>
  <si>
    <t>Fortalecimiento de los servicios de promoción de la salud publica en Norte de Santander</t>
  </si>
  <si>
    <t>190504902</t>
  </si>
  <si>
    <t xml:space="preserve">Mecanismos y espacios de participación social en salud conformados – </t>
  </si>
  <si>
    <t>190302800</t>
  </si>
  <si>
    <t xml:space="preserve">Preguntas Quejas Reclamos y Denuncias Gestionadas  </t>
  </si>
  <si>
    <t>1903</t>
  </si>
  <si>
    <t>Inspeccion vigilancia y Control</t>
  </si>
  <si>
    <t>Fortalecimiento de la Inspección Vigilancia y Control sanitario en el departamento Norte de Santander</t>
  </si>
  <si>
    <t>190603900</t>
  </si>
  <si>
    <t xml:space="preserve">numero </t>
  </si>
  <si>
    <t>1906</t>
  </si>
  <si>
    <t>Aseguramiento y prestación integral de servicios de salud</t>
  </si>
  <si>
    <t>Fortalecimiento del Aseguramiento al Sistema General de Seguridad Social en Salud, que garantice el acceso a la prestación de los servicios de salud con oportunidad y calidad, basado en la Atención Primaria en Salud del Departamento Norte de Santander</t>
  </si>
  <si>
    <t>190301600</t>
  </si>
  <si>
    <t>auditorías y visitas inspectivas realizadas</t>
  </si>
  <si>
    <t>228</t>
  </si>
  <si>
    <t>Inspección, vigilancia y control</t>
  </si>
  <si>
    <t>190301100</t>
  </si>
  <si>
    <t>1200</t>
  </si>
  <si>
    <t>190501500</t>
  </si>
  <si>
    <t xml:space="preserve">Salud Publica </t>
  </si>
  <si>
    <t>190305102</t>
  </si>
  <si>
    <t>Documentos de planeacion con seguimientos realizados</t>
  </si>
  <si>
    <t>190304201</t>
  </si>
  <si>
    <t xml:space="preserve">Establecimientos abiertos al público vigilados y controlados  </t>
  </si>
  <si>
    <t>190304001</t>
  </si>
  <si>
    <t>Entidades territoriales atendidas</t>
  </si>
  <si>
    <t>190303300</t>
  </si>
  <si>
    <t>Instituciones bajo control</t>
  </si>
  <si>
    <t>190303100</t>
  </si>
  <si>
    <t>190305700</t>
  </si>
  <si>
    <t>Municipios con acciones de promoción, prevención, vigilancia  y control de vectores y zoonosis realizadas</t>
  </si>
  <si>
    <t>190502602</t>
  </si>
  <si>
    <t xml:space="preserve">Estrategias de gestión del riesgo para enfermedades emergentes, reemergentes y desatendidas implementadas  </t>
  </si>
  <si>
    <t>190302500</t>
  </si>
  <si>
    <t>Estrategias para el fortalecimiento del control social en salud implementadas</t>
  </si>
  <si>
    <t xml:space="preserve">Mecanismos y espacios de participación social en salud conformados  </t>
  </si>
  <si>
    <t>190504100</t>
  </si>
  <si>
    <t>Personas víctimas del conflicto armado atendidas con atención psicosocial</t>
  </si>
  <si>
    <t xml:space="preserve">Estrategias de promoción de la salud implementadas  </t>
  </si>
  <si>
    <t>190505001</t>
  </si>
  <si>
    <t xml:space="preserve">Entidades apoyadas  </t>
  </si>
  <si>
    <t>190502302</t>
  </si>
  <si>
    <t>190502802</t>
  </si>
  <si>
    <t>190502503</t>
  </si>
  <si>
    <t>Estrategias de gestión del riesgo para abordar situaciones prevalentes de origen laboral implementadas</t>
  </si>
  <si>
    <t>190502102</t>
  </si>
  <si>
    <t>190502702</t>
  </si>
  <si>
    <t>190502202</t>
  </si>
  <si>
    <t>Estrategias de gestión del riesgo en temas de trastornos mentales implementadas</t>
  </si>
  <si>
    <t>190502002</t>
  </si>
  <si>
    <t xml:space="preserve">Estrategias de gestión del riesgo en temas de consumo de sustancias psicoactivas implementadas  </t>
  </si>
  <si>
    <t>190502402</t>
  </si>
  <si>
    <t>190504302</t>
  </si>
  <si>
    <t>190600100</t>
  </si>
  <si>
    <t>190600200</t>
  </si>
  <si>
    <t>190600500</t>
  </si>
  <si>
    <t>190600900</t>
  </si>
  <si>
    <t>190601100</t>
  </si>
  <si>
    <t>190601500</t>
  </si>
  <si>
    <t>190601600</t>
  </si>
  <si>
    <t>190601700</t>
  </si>
  <si>
    <t>190601900</t>
  </si>
  <si>
    <t>190603000</t>
  </si>
  <si>
    <t>190600400</t>
  </si>
  <si>
    <t>215000</t>
  </si>
  <si>
    <t>190501504</t>
  </si>
  <si>
    <t xml:space="preserve">Realizar la planeacion, contratacion y seguimiento al plan de intervenciones colectivas departamental </t>
  </si>
  <si>
    <t>190503900</t>
  </si>
  <si>
    <t>Salud pública</t>
  </si>
  <si>
    <t>190303400</t>
  </si>
  <si>
    <t>190505400</t>
  </si>
  <si>
    <t>190302300</t>
  </si>
  <si>
    <t xml:space="preserve">Asistencias técnicas en Inspección, Vigilancia y Control realizadas </t>
  </si>
  <si>
    <t>13</t>
  </si>
  <si>
    <t>190505000</t>
  </si>
  <si>
    <t>64</t>
  </si>
  <si>
    <t>190503000</t>
  </si>
  <si>
    <t>74000</t>
  </si>
  <si>
    <t>190501502</t>
  </si>
  <si>
    <t xml:space="preserve">Documentos de planeación en salud pública para atención de emergencias y desastres elaborados </t>
  </si>
  <si>
    <t>NUMERO</t>
  </si>
  <si>
    <t>190505100</t>
  </si>
  <si>
    <t>190505300</t>
  </si>
  <si>
    <t>Documentos de evaluación realizados</t>
  </si>
  <si>
    <t>190503701</t>
  </si>
  <si>
    <t>190505002</t>
  </si>
  <si>
    <t xml:space="preserve">I N D E N O R T E </t>
  </si>
  <si>
    <t>2.3</t>
  </si>
  <si>
    <t>DEPORTE Y RECREACION</t>
  </si>
  <si>
    <t>Fomento a la recreación, la actividad fisica y el deporte para desarrollar entornos de convivencia y paz</t>
  </si>
  <si>
    <t>Fortalecimiento de los programas de deporte formativo, deporte comunitario, recreación, actividad fisica, fortalecimiento instiitucional e infraestructura deportiva y recreativa en el departamento Norte de Santander</t>
  </si>
  <si>
    <t>Personas atendidas</t>
  </si>
  <si>
    <t>acumulada</t>
  </si>
  <si>
    <t>Municipios vinculados al programa Juegos Intercolegiados (430103701)</t>
  </si>
  <si>
    <t>Formación y preparación de deportistas</t>
  </si>
  <si>
    <t>Fortalecimiento de los programas de deporte de rendimiento y alto rendimiento convencional y paranacional e insfraestructura deportiva y recreativa en el departamento, Norte de Santander</t>
  </si>
  <si>
    <t>servicio de asistencia técnica para la promoción del deporte</t>
  </si>
  <si>
    <t>Eventos deportivos de alto rendimiento realizado</t>
  </si>
  <si>
    <t>Participación en los I Juegos Deportivos Juveniles convencionales y paranacionales 2026</t>
  </si>
  <si>
    <t>Eventos deportivos de alto rendimiento realizados</t>
  </si>
  <si>
    <t>Documentos normativos realizados</t>
  </si>
  <si>
    <t>proyectos especiales</t>
  </si>
  <si>
    <t>Parques recreativos mejorados</t>
  </si>
  <si>
    <t>SECRETARÍA DE CULTURA</t>
  </si>
  <si>
    <t>2.4</t>
  </si>
  <si>
    <t>personas capacitadas</t>
  </si>
  <si>
    <t>Cultura</t>
  </si>
  <si>
    <t>Promoción y acceso efectivo a procesos culturales y artísticos</t>
  </si>
  <si>
    <t>Fortalecimiento y acceso efectivo a procesos culturales y artísticos de Norte de Santander</t>
  </si>
  <si>
    <t>encuentros realizados</t>
  </si>
  <si>
    <t>Número de encuentros</t>
  </si>
  <si>
    <t>documentos de lineamientos tecnicos</t>
  </si>
  <si>
    <t>Sistema de información del sector artístico y cultural en operación</t>
  </si>
  <si>
    <t>Creadores y gestores culturales beneficiados</t>
  </si>
  <si>
    <t>Estudios y diseños elaborados</t>
  </si>
  <si>
    <t>Centros culturales adecuados</t>
  </si>
  <si>
    <t>Eventos de promoción de actividades culturales realizados</t>
  </si>
  <si>
    <t>Publicaciones realizadas</t>
  </si>
  <si>
    <t>330112600</t>
  </si>
  <si>
    <t>Procesos de formación atendidos</t>
  </si>
  <si>
    <t>120</t>
  </si>
  <si>
    <t>330108700</t>
  </si>
  <si>
    <t>Cursos realizados</t>
  </si>
  <si>
    <t>330112700</t>
  </si>
  <si>
    <t>330106400</t>
  </si>
  <si>
    <t>330107400</t>
  </si>
  <si>
    <t>Encuentros realizados</t>
  </si>
  <si>
    <t>330105100</t>
  </si>
  <si>
    <r>
      <t xml:space="preserve">Fortalecer las experiencias de Formaciòn Artìstica y Cultural con </t>
    </r>
    <r>
      <rPr>
        <b/>
        <sz val="12"/>
        <color rgb="FF000000"/>
        <rFont val="Arial"/>
        <family val="2"/>
      </rPr>
      <t>ampliaciòn Zona Rural</t>
    </r>
  </si>
  <si>
    <t>330107000</t>
  </si>
  <si>
    <r>
      <t xml:space="preserve">Documentos de lineamientos técnicos sobre la educación artística y cultural realizados </t>
    </r>
    <r>
      <rPr>
        <i/>
        <sz val="12"/>
        <color rgb="FF000000"/>
        <rFont val="Arial"/>
        <family val="2"/>
      </rPr>
      <t>(Sistema de Formación Artística y Cultura</t>
    </r>
    <r>
      <rPr>
        <sz val="12"/>
        <color rgb="FF000000"/>
        <rFont val="Arial"/>
        <family val="2"/>
      </rPr>
      <t>l)</t>
    </r>
  </si>
  <si>
    <r>
      <t>Generar</t>
    </r>
    <r>
      <rPr>
        <b/>
        <sz val="12"/>
        <color rgb="FF000000"/>
        <rFont val="Arial"/>
        <family val="2"/>
      </rPr>
      <t xml:space="preserve"> </t>
    </r>
    <r>
      <rPr>
        <sz val="12"/>
        <color rgb="FF000000"/>
        <rFont val="Arial"/>
        <family val="2"/>
      </rPr>
      <t>política pública de formación artística y cultural</t>
    </r>
  </si>
  <si>
    <t>348</t>
  </si>
  <si>
    <t>330112900</t>
  </si>
  <si>
    <t>349</t>
  </si>
  <si>
    <t>Usuarios atendidos</t>
  </si>
  <si>
    <r>
      <t>Fortalecimiento de los</t>
    </r>
    <r>
      <rPr>
        <b/>
        <sz val="12"/>
        <color rgb="FF000000"/>
        <rFont val="Arial"/>
        <family val="2"/>
      </rPr>
      <t xml:space="preserve"> </t>
    </r>
    <r>
      <rPr>
        <sz val="12"/>
        <color rgb="FF000000"/>
        <rFont val="Arial"/>
        <family val="2"/>
      </rPr>
      <t>servicios del libro la lectura y la oralidad en el marco de una política interseccional de participantes (primera infancia, niñez, adolescentes, jóvenes, adulto mayor, víctimas, campesinos, personas den condición de discapacidad, grupos étnicos, LGTBIQ+, migrantes, jóvenes en el sistema de responsabilidad penal, entre otros grupos vulnerables) y población en general</t>
    </r>
  </si>
  <si>
    <t>330105400</t>
  </si>
  <si>
    <t>Número de estímulos</t>
  </si>
  <si>
    <t>33</t>
  </si>
  <si>
    <r>
      <t>Dinamización de iniciativas de intercambio cultural y</t>
    </r>
    <r>
      <rPr>
        <b/>
        <sz val="12"/>
        <color rgb="FF000000"/>
        <rFont val="Arial"/>
        <family val="2"/>
      </rPr>
      <t xml:space="preserve"> circulación </t>
    </r>
    <r>
      <rPr>
        <sz val="12"/>
        <color rgb="FF000000"/>
        <rFont val="Arial"/>
        <family val="2"/>
      </rPr>
      <t>artística a nivel regional, nacional y de la frontera colombo venezolana</t>
    </r>
  </si>
  <si>
    <r>
      <t>Fortalecimiento del fondo de autores de Norte de Santander, a través de u</t>
    </r>
    <r>
      <rPr>
        <b/>
        <sz val="12"/>
        <color rgb="FF000000"/>
        <rFont val="Arial"/>
        <family val="2"/>
      </rPr>
      <t>na política editorial de textos de interés artístico, cultural y patrimonial</t>
    </r>
  </si>
  <si>
    <t>48</t>
  </si>
  <si>
    <t>32</t>
  </si>
  <si>
    <t>330105900</t>
  </si>
  <si>
    <t>330107300</t>
  </si>
  <si>
    <t xml:space="preserve">Contenidos culturales en circulación
</t>
  </si>
  <si>
    <t>Gestión, protección y salvaguardia del patrimonio cultural colombiano</t>
  </si>
  <si>
    <t xml:space="preserve">	2026004540078</t>
  </si>
  <si>
    <t>Difusión  y protección del patrimonio, los saberes, las manifestaciones de la memoria y la diversidad cultural Norte de Santander</t>
  </si>
  <si>
    <t>372</t>
  </si>
  <si>
    <t>Número de Usuarios atentidos</t>
  </si>
  <si>
    <t>Actividades culturales realizadas en Museos del Ministerio de Cultura</t>
  </si>
  <si>
    <t>SECRETARÍA DE HÁBITAT</t>
  </si>
  <si>
    <t>2.5</t>
  </si>
  <si>
    <t>400100100</t>
  </si>
  <si>
    <t>4001</t>
  </si>
  <si>
    <t xml:space="preserve"> Acceso a soluciones de vivienda</t>
  </si>
  <si>
    <t>Apoyo para el fortalecimiento y desarrollo institucional en los programas de construcción, mejoramiento de vivienda y titulación de predios para la población del departamento Norte de Santander</t>
  </si>
  <si>
    <t>400100200</t>
  </si>
  <si>
    <t>Apoyo para el fortalecimiento y desarrollo institucional en los programas de construcción, mejoramiento de vivienda y titulación de predios para 
la población del departamento Norte de Santander</t>
  </si>
  <si>
    <t>400103200</t>
  </si>
  <si>
    <t>Hogares beneficiados con mejoramiento de una vivienda  </t>
  </si>
  <si>
    <t>8000</t>
  </si>
  <si>
    <t>400104200</t>
  </si>
  <si>
    <t>Vivienda de Interés Social construidas</t>
  </si>
  <si>
    <t>SECRETARÍA DE DESARROLLO SOCIAL</t>
  </si>
  <si>
    <t>2.6</t>
  </si>
  <si>
    <t>Niños y niñas atendidos en Servicio integrales</t>
  </si>
  <si>
    <t>Desarrollo integral de la primera infancia a la juventud, y fortalecimiento de las capacidades de las familias de niñas, niños y adolescentes</t>
  </si>
  <si>
    <t>410200300</t>
  </si>
  <si>
    <t>Agentes educativos cualificados</t>
  </si>
  <si>
    <t>4102</t>
  </si>
  <si>
    <t>410204700</t>
  </si>
  <si>
    <t>Agentes de la institucionalidad de infancia, adolescencia y juventud  asistidos técnicamente</t>
  </si>
  <si>
    <t>410204103</t>
  </si>
  <si>
    <t>450200100</t>
  </si>
  <si>
    <t>Gobierno Territorial</t>
  </si>
  <si>
    <t>4502</t>
  </si>
  <si>
    <t>Fortalecimiento del buen gobierno para el respeto y garantía de los derechos humanos.</t>
  </si>
  <si>
    <t>Mejoramiento de espacios integrales de participación ciudadana y desarrollo de capacidades de liderazgo en población vulnerable en Norte de Santander</t>
  </si>
  <si>
    <t>410205200</t>
  </si>
  <si>
    <t>Niños, niñas, adolescentes y jóvenes beneficiados</t>
  </si>
  <si>
    <t>410204600</t>
  </si>
  <si>
    <r>
      <t>Estrategia Departamental de Conmemoración y celebración con la Niñez y la familia: Juego y Niñez.</t>
    </r>
    <r>
      <rPr>
        <b/>
        <sz val="12"/>
        <color theme="1"/>
        <rFont val="Arial"/>
        <family val="2"/>
      </rPr>
      <t xml:space="preserve">  </t>
    </r>
  </si>
  <si>
    <r>
      <t>Estrategias de prevención de vulneración de los derechos de los niños, niñas y adolescentes con enfoque diferencial e interseccional (</t>
    </r>
    <r>
      <rPr>
        <sz val="12"/>
        <color rgb="FF000000"/>
        <rFont val="Arial"/>
        <family val="2"/>
      </rPr>
      <t xml:space="preserve">consumo de sustancias psicoactivas, violencia por razones de sexo y género, explotación sexual comercial, </t>
    </r>
    <r>
      <rPr>
        <sz val="12"/>
        <color theme="1"/>
        <rFont val="Arial"/>
        <family val="2"/>
      </rPr>
      <t>embarazo adolescente, entre otros).</t>
    </r>
  </si>
  <si>
    <t>410305400</t>
  </si>
  <si>
    <t>4103</t>
  </si>
  <si>
    <t>Desarrollo de mecanismos de articulación y sistemas de información para el seguimiento eficiente del bienestar social en Norte de Santander</t>
  </si>
  <si>
    <t xml:space="preserve">Estrategia de atención y prevención del Trabajo Infantil, Trabajo Infantil Ampliado, Trabajo Doméstico no remunerado, y/o las Peores Formas de Trabajo Infantil. </t>
  </si>
  <si>
    <t>410204100</t>
  </si>
  <si>
    <t>410204300</t>
  </si>
  <si>
    <t>Familias atendidas</t>
  </si>
  <si>
    <t>410204200</t>
  </si>
  <si>
    <t>410204202</t>
  </si>
  <si>
    <t>Familias pertenecientes a cada comunidad atendida</t>
  </si>
  <si>
    <t>4599</t>
  </si>
  <si>
    <t>Fortalecimiento a la gestión y dirección de la administración pública territorial</t>
  </si>
  <si>
    <t>Formulación y Ejecución de los Ciclos de las Políticas Públicas para la Población Vulnerable en Norte de Santander</t>
  </si>
  <si>
    <t>410305202</t>
  </si>
  <si>
    <t>2.7</t>
  </si>
  <si>
    <t>410204504</t>
  </si>
  <si>
    <t>410204502</t>
  </si>
  <si>
    <t>POR DEFINIR</t>
  </si>
  <si>
    <t>459903200</t>
  </si>
  <si>
    <t>2.8</t>
  </si>
  <si>
    <t>410400700</t>
  </si>
  <si>
    <t>4104</t>
  </si>
  <si>
    <t>Atención integral de población en situación permanente de desprotección social y/o familiar</t>
  </si>
  <si>
    <t>Fortalecimiento de los Procesos de Atención Integral, Vida Plena y Envejecimiento Digno en Adultos Mayores del Departamento de Norte de Santander</t>
  </si>
  <si>
    <t>410401000</t>
  </si>
  <si>
    <t>410400800</t>
  </si>
  <si>
    <t>410402300</t>
  </si>
  <si>
    <t>Proyectos productivos asistidos técnicamente</t>
  </si>
  <si>
    <t>410306300</t>
  </si>
  <si>
    <t>410301505</t>
  </si>
  <si>
    <t>Porcentaje</t>
  </si>
  <si>
    <t>Capacitación en emprendimiento, adaptado a las necesidades y saberes propios urbano y rurales, para el fortalecimiento de habilidades y creación de iniciativas productivas y fortalecimiento de las asociaciones mediante capacitaciones y dotaciones.</t>
  </si>
  <si>
    <r>
      <t>Realización de encuentros de Colombiano de Oro, Nuevo Comienzo y Encuentros Intergeneracionales</t>
    </r>
    <r>
      <rPr>
        <b/>
        <sz val="12"/>
        <color theme="1"/>
        <rFont val="Arial"/>
        <family val="2"/>
      </rPr>
      <t xml:space="preserve">. </t>
    </r>
  </si>
  <si>
    <t>2.9</t>
  </si>
  <si>
    <t>Líderes capacitados</t>
  </si>
  <si>
    <t>450203413</t>
  </si>
  <si>
    <t>2.10</t>
  </si>
  <si>
    <t>Comunidades étnicas con acompañamiento comunitario</t>
  </si>
  <si>
    <t>16</t>
  </si>
  <si>
    <t>Fortalecimiento integral de las capacidades técnicas, administrativas, organizativas y de gobernanza con enfoque diferencial para las comunidades étnicas de Norte de Santander</t>
  </si>
  <si>
    <t>Centros comunitarios adecuados</t>
  </si>
  <si>
    <t>Unidades productivas para el autoconsumo instaladas</t>
  </si>
  <si>
    <t>SECRETARÍA DE LA MUJER Y EQUIDAD DE GÉNERO</t>
  </si>
  <si>
    <t>2.11</t>
  </si>
  <si>
    <t>Desarrollo de estrategias con enfoque de género e interseccionalidad que promuevan el empoderamiento ciudadano, el goce efectivo de derechos,la prevención de las violencias contra las mujeres y disminución de las brechas sociales entre mujeres y hombres en Norte de Santander.</t>
  </si>
  <si>
    <t>450202205</t>
  </si>
  <si>
    <t>450201600</t>
  </si>
  <si>
    <t>450202206</t>
  </si>
  <si>
    <t>Estrategias de asistencia técnica para la transversalización de los enfoques de género e interseccionalidad implementadas</t>
  </si>
  <si>
    <t>450203201</t>
  </si>
  <si>
    <t>450203400</t>
  </si>
  <si>
    <t xml:space="preserve">Implementación de estrategias que mejoren y fortalezcan las capacidades y habilidades productivas de las mujeres de Norte de Santander, para lograr su autonomia y empoderamiento económico </t>
  </si>
  <si>
    <t xml:space="preserve">Unidades productivas  beneficiadas en la implementación de estrategias para incrementar su productividad </t>
  </si>
  <si>
    <t>170203806</t>
  </si>
  <si>
    <t>Ruedas de negocios realizadas</t>
  </si>
  <si>
    <t>Agricultura y desarrollo rural</t>
  </si>
  <si>
    <t>Implementación de estrategias con enfoque diferencial que promuevan la autonomia económica y la transversalización del enfoque de género para garantizar la igualdad de derechos y oportunidades para las mujeres rurales de Norte de Santander.</t>
  </si>
  <si>
    <t>350201000</t>
  </si>
  <si>
    <t>Proyectos cofinanciados para agregar valor a los productos y/o mejorar los canales de comercialización</t>
  </si>
  <si>
    <t>450203405</t>
  </si>
  <si>
    <t>Estrategias implementadas en promoción de los derechos sexuales y reproductivos</t>
  </si>
  <si>
    <t>Estrategias para el ejercicio de derechos desde un enfoque diferencial implementadas</t>
  </si>
  <si>
    <t>450203800</t>
  </si>
  <si>
    <t>Estrategias de promoción de la garantía de derechos implementadas</t>
  </si>
  <si>
    <t>450203404</t>
  </si>
  <si>
    <t>450203301</t>
  </si>
  <si>
    <t>450203407</t>
  </si>
  <si>
    <t>Estrategias de fomento de participación para las mujeres</t>
  </si>
  <si>
    <t>450203200</t>
  </si>
  <si>
    <t>450203406</t>
  </si>
  <si>
    <t>450202207</t>
  </si>
  <si>
    <t>Entidades asistidas técnicamente</t>
  </si>
  <si>
    <t>450203300</t>
  </si>
  <si>
    <t>Casas de Igualdad de oportunidades para la mujer y el joven</t>
  </si>
  <si>
    <t>450202601</t>
  </si>
  <si>
    <t>170201701</t>
  </si>
  <si>
    <t>450203302</t>
  </si>
  <si>
    <t>Estrategia móvil implementada</t>
  </si>
  <si>
    <t>170200701</t>
  </si>
  <si>
    <t>Pequeños productores apoyados</t>
  </si>
  <si>
    <t>170203901</t>
  </si>
  <si>
    <t>Jornadas de formación y apoyo a la apropiación de conocimiento realizadas</t>
  </si>
  <si>
    <t>450203700</t>
  </si>
  <si>
    <t>Personas beneficiadas de servicios de educación para el trabajo y el desarrollo humano</t>
  </si>
  <si>
    <t>450203902</t>
  </si>
  <si>
    <t>572</t>
  </si>
  <si>
    <t>450203409</t>
  </si>
  <si>
    <t>Estrategias para la transformación de imaginarios, representaciones y estereotipos de discriminación implementadas</t>
  </si>
  <si>
    <t>2.12</t>
  </si>
  <si>
    <t>450202600</t>
  </si>
  <si>
    <t>Implementación de acciones que contribuyan al empoderamiento, visibilización y atención a las necesidades específicas de la población OSIGD del departamento Norte de Santander.</t>
  </si>
  <si>
    <t>450202602</t>
  </si>
  <si>
    <t>Documentos normativos para la garantía de derechos de la población LGTBI formulados</t>
  </si>
  <si>
    <t>450203901</t>
  </si>
  <si>
    <t>450202200</t>
  </si>
  <si>
    <t>Instancias territoriales de coordinación institucional asistidas y apoyadas</t>
  </si>
  <si>
    <t>SECRETARÍA DE VÍCTIMAS, PAZ Y POSTCONFLICTO</t>
  </si>
  <si>
    <t>2.13</t>
  </si>
  <si>
    <t>410102306</t>
  </si>
  <si>
    <t>20000</t>
  </si>
  <si>
    <t xml:space="preserve">Inclusión social y reconciliación </t>
  </si>
  <si>
    <t>4101</t>
  </si>
  <si>
    <t>Atención, asistencia y reparación integral a las víctimas</t>
  </si>
  <si>
    <t xml:space="preserve"> FORTALECIMIENTO A LAS ACTIVIDADES QUE REALIZA LA SECRETARIA DE VÍCTIMAS, PAZ Y POST CONFLICTO PARA LA CONTRIBUCIÓN A LA SUPERACIÓN DE LA SITUACIÓN DE VULNERABILIDAD DE LA POBLACIÓN VÍCTIMA EN EL DEPARTAMENTO NORTE DE SANTANDER</t>
  </si>
  <si>
    <t>410109100</t>
  </si>
  <si>
    <t>Víctimas con rehabilitación psicosocial</t>
  </si>
  <si>
    <t>410109800</t>
  </si>
  <si>
    <t>Número de jornadas</t>
  </si>
  <si>
    <t>410103800</t>
  </si>
  <si>
    <t>410102506</t>
  </si>
  <si>
    <t>Hogares víctimas con atención humanitaria</t>
  </si>
  <si>
    <t>Hogares con atención humanitaria por subsidiariedad</t>
  </si>
  <si>
    <t>410101802</t>
  </si>
  <si>
    <t>Puntos de atención a víctimas dotados</t>
  </si>
  <si>
    <t>410106300</t>
  </si>
  <si>
    <t>Planes de acción articulados</t>
  </si>
  <si>
    <t>Número de planes de acción articulados</t>
  </si>
  <si>
    <t>410107302</t>
  </si>
  <si>
    <t>Hogares que reciben incentivos en especie</t>
  </si>
  <si>
    <t>2600</t>
  </si>
  <si>
    <t>410107300</t>
  </si>
  <si>
    <t>Hogares con asistencia técnica para la generación de ingresos</t>
  </si>
  <si>
    <t>2800</t>
  </si>
  <si>
    <t>410100300</t>
  </si>
  <si>
    <t>410106800</t>
  </si>
  <si>
    <t>410107401</t>
  </si>
  <si>
    <t>Iniciativas comunitarias apoyadas</t>
  </si>
  <si>
    <t>Apoyo técnico y financiero para desarrollar las acciones en el cumplimiento de órdenes de restitución de tierras que permitan el reconocimiento y atención a los terceros en condiciones de vulnerabilidad</t>
  </si>
  <si>
    <t>410107900</t>
  </si>
  <si>
    <t>CONSEJERÍA DEPARTAMENTAL PARA LA DISCAPACIDAD  /  CENTRO DE REHABILITACIÓN CNM</t>
  </si>
  <si>
    <t>2.14</t>
  </si>
  <si>
    <t xml:space="preserve">nuemro </t>
  </si>
  <si>
    <t>INCLUSIÓN SOCIAL Y RECONCILIACIÓN</t>
  </si>
  <si>
    <t xml:space="preserve">“APOYO PARA EL MEJORAMIENTO DE LA CALIDAD DE VIDA DE PERSONAS EN CONDICIÓN DE DISCAPACIDAD DESDE UNA PERSPECTIVA DE LA ATENCIÓN INTEGRAL EN EL DEPARTAMENTO  NORTE DE SANTANDER” </t>
  </si>
  <si>
    <t>Capacitación en lengua de señas colombiana en articulación con ASONORTE</t>
  </si>
  <si>
    <t>140</t>
  </si>
  <si>
    <t>2200</t>
  </si>
  <si>
    <t>190505003</t>
  </si>
  <si>
    <t>Personas apoyadas</t>
  </si>
  <si>
    <t>Salud y protección social</t>
  </si>
  <si>
    <t>DESARROLLO DEL PROGRAMA DE REHABILITACIÓN PARA PERSONAS CON DISCAPACIDAD EN EL
DEPARTAMENTO  NORTE DE SANTANDER</t>
  </si>
  <si>
    <t xml:space="preserve">CONSEJERÍA DEPARTAMENTAL PARA ASUNTOS RELIGIOSOS </t>
  </si>
  <si>
    <t>2.16</t>
  </si>
  <si>
    <t xml:space="preserve">Implementación de la politica pública de Libertad religiosa  y dignificación del sector en el Departamento Norte de Santander </t>
  </si>
  <si>
    <t>Documento de investigación</t>
  </si>
  <si>
    <t>Municipios asistidos</t>
  </si>
  <si>
    <t>Estrategia</t>
  </si>
  <si>
    <t xml:space="preserve">Iniciativa </t>
  </si>
  <si>
    <t>Espacios de participación</t>
  </si>
  <si>
    <t>Proyecto</t>
  </si>
  <si>
    <t>SECRETARÍA DE SEGURIDAD CIUDADANA</t>
  </si>
  <si>
    <t>3.1</t>
  </si>
  <si>
    <t xml:space="preserve"> Fortalecimiento de la convivencia y la seguridad ciudadana</t>
  </si>
  <si>
    <t>Fortalecimiento institucional y servicio de apoyo integral como estrategia para la seguridad ciudadana en el departamento Norte de Santander</t>
  </si>
  <si>
    <t>450104500</t>
  </si>
  <si>
    <t>Estrategias para la promoción de la mediación comunitaria implementadas</t>
  </si>
  <si>
    <t>450100402</t>
  </si>
  <si>
    <t>450102601</t>
  </si>
  <si>
    <t>Documentos de planeación con seguimiento realizados</t>
  </si>
  <si>
    <t>450102800</t>
  </si>
  <si>
    <t>450102900</t>
  </si>
  <si>
    <t>450103000</t>
  </si>
  <si>
    <t>450102602</t>
  </si>
  <si>
    <t>YA SE CUMPLIO EN EL AÑO 2024 PARA EL CUATRENIO</t>
  </si>
  <si>
    <t>450100100</t>
  </si>
  <si>
    <t>Instancias territoriales asistidas técnicamente</t>
  </si>
  <si>
    <t>450105600</t>
  </si>
  <si>
    <t>“Catálogo de Infraestructura Estratégica-Crítica” del departamento.</t>
  </si>
  <si>
    <r>
      <t xml:space="preserve">Caracterización de entornos urbanísticos </t>
    </r>
    <r>
      <rPr>
        <sz val="12"/>
        <color rgb="FF000000"/>
        <rFont val="Arial"/>
        <family val="2"/>
      </rPr>
      <t>y seguimiento</t>
    </r>
    <r>
      <rPr>
        <sz val="12"/>
        <color theme="1"/>
        <rFont val="Arial"/>
        <family val="2"/>
      </rPr>
      <t xml:space="preserve"> (luz, deterioro de parques, poda de árboles, casas abandonadas).</t>
    </r>
  </si>
  <si>
    <t>450106600</t>
  </si>
  <si>
    <t>Estaciones de policía construidas y dotadas</t>
  </si>
  <si>
    <t>SECRETARÍA DE GOBIERNO</t>
  </si>
  <si>
    <t>3.2</t>
  </si>
  <si>
    <t xml:space="preserve">Gobierno Territorial </t>
  </si>
  <si>
    <t>Implementación de la estrategia    "Convivencia Ciudadana” para el fomento de la interacción pacífica y armónica de un Norte Territorio de paz, Departamento  Norte de Santander</t>
  </si>
  <si>
    <r>
      <t>Formación</t>
    </r>
    <r>
      <rPr>
        <sz val="12"/>
        <color rgb="FF000000"/>
        <rFont val="Arial"/>
        <family val="2"/>
      </rPr>
      <t xml:space="preserve"> para prevenir la violencia Institucional</t>
    </r>
  </si>
  <si>
    <t>Iniciativas Realizadas</t>
  </si>
  <si>
    <t xml:space="preserve">Plan   integral de prevención a nivel departamental Diseñado o Actualizado. </t>
  </si>
  <si>
    <t xml:space="preserve">Diseño y Actualización  </t>
  </si>
  <si>
    <t xml:space="preserve">Boletines Estadísticos </t>
  </si>
  <si>
    <t>Espacios de Participación</t>
  </si>
  <si>
    <t xml:space="preserve">Estrategias y Espacios de Diálogos Realizados </t>
  </si>
  <si>
    <t xml:space="preserve">Proyectos  Financiados </t>
  </si>
  <si>
    <t>SECRETARÍA DE MEDIO AMBIENTE, RECURSOS NATURALES Y SOSTENIBILIDAD</t>
  </si>
  <si>
    <t>3.3</t>
  </si>
  <si>
    <t>Áreas en proceso de restauración</t>
  </si>
  <si>
    <t>Ha</t>
  </si>
  <si>
    <t>AMBIENTE DESARROLLO SOSTENIBLE</t>
  </si>
  <si>
    <t>Conservación de la biodiversidad y sus servicios ecosistémicos</t>
  </si>
  <si>
    <t>Implementación de Acciones Integradas de Restauración y Conservación de Ecosistemas Estratégicos y Recursos Hídricos para el Desarrollo 
Territorial Sostenible en Norte de Santander</t>
  </si>
  <si>
    <t xml:space="preserve"> Número</t>
  </si>
  <si>
    <t>Áreas en proceso restauración aisladas</t>
  </si>
  <si>
    <t>Áreas en proceso restauración en mantenimiento</t>
  </si>
  <si>
    <t>Áreas en proceso de restauración con seguimiento</t>
  </si>
  <si>
    <t xml:space="preserve">Ha </t>
  </si>
  <si>
    <t>Plantaciones forestales realizadas</t>
  </si>
  <si>
    <r>
      <t>Documentos de lineamientos técnicos con directrices ambientales y de gestión del riesgo en la planificación ambiental territorial formulados</t>
    </r>
    <r>
      <rPr>
        <b/>
        <sz val="12"/>
        <color rgb="FF000000"/>
        <rFont val="Arial"/>
        <family val="2"/>
      </rPr>
      <t xml:space="preserve"> </t>
    </r>
  </si>
  <si>
    <t xml:space="preserve"> Fortalecimiento del desempeño ambiental de los sectores productivos</t>
  </si>
  <si>
    <t>Fortalecimiento del crecimiento verde y la bioeconomía para un desarrollo sostenible de Norte de Santander.</t>
  </si>
  <si>
    <t xml:space="preserve">Fortalecimiento para la formulación, implementación, seguimiento y control de los Proyectos Ambientales Escolares –PRAES y Proyectos Ciudadanos de Educación Ambiental –PROCEDAS. </t>
  </si>
  <si>
    <t xml:space="preserve">Proyectos de protección y
recuperación del conocimiento
tradicional asociado a la
biodiversidad
</t>
  </si>
  <si>
    <t xml:space="preserve"> Educación Ambiental </t>
  </si>
  <si>
    <t>Generación de estrategias para la democratización de la información, Educación y justicia ambiental con participación ciudadana en Norte de Santander</t>
  </si>
  <si>
    <t>Estrategias educativo ambientales y de participación
implementadas</t>
  </si>
  <si>
    <t>Eventos de educación y
participación realizados</t>
  </si>
  <si>
    <t xml:space="preserve">Estructuración e implementación de un Sistema de Información Ambiental Departamental. </t>
  </si>
  <si>
    <t>Acompañamiento para la estructuración e implementación de centros subregionales de aprovechamiento y valorización de residuos sólidos</t>
  </si>
  <si>
    <t>Programas de recolección de residuos posconsumo evaluados</t>
  </si>
  <si>
    <t>Fortalecimiento de capacidades en economía circular y sostenibilidad en organizaciones y comunidades urbanas y rurales.</t>
  </si>
  <si>
    <r>
      <rPr>
        <sz val="12"/>
        <color rgb="FF000000"/>
        <rFont val="Arial"/>
        <family val="2"/>
      </rPr>
      <t>Implementación del Sis</t>
    </r>
    <r>
      <rPr>
        <sz val="12"/>
        <color rgb="FF242424"/>
        <rFont val="Arial"/>
        <family val="2"/>
      </rPr>
      <t>tema de Gestión Ambiental de la Gobernación de Norte de Santander</t>
    </r>
  </si>
  <si>
    <t>Programas de gestión ambiental
sectorial diseñados</t>
  </si>
  <si>
    <t xml:space="preserve">Seguimiento y fortalecimiento a los PGIRS de los municipios del departamento. </t>
  </si>
  <si>
    <r>
      <t>Generación y uso de energías provenientes de fuentes no convencionales de energía renovable. -FNCER</t>
    </r>
    <r>
      <rPr>
        <sz val="12"/>
        <color rgb="FF242424"/>
        <rFont val="Arial"/>
        <family val="2"/>
      </rPr>
      <t>.</t>
    </r>
  </si>
  <si>
    <t xml:space="preserve">Campañas de información en gestión de cambio climático realizadas </t>
  </si>
  <si>
    <t xml:space="preserve"> Gestión del cambio climático para un desarrollo bajo en carbono y resiliente al clima</t>
  </si>
  <si>
    <t xml:space="preserve">Asistencia técnica para la gestión del cambio climático para un desarrollo bajo en carbono y resiliente al clima en Norte de Santander </t>
  </si>
  <si>
    <r>
      <t xml:space="preserve">Dinamización del </t>
    </r>
    <r>
      <rPr>
        <sz val="12"/>
        <color rgb="FF242424"/>
        <rFont val="Arial"/>
        <family val="2"/>
      </rPr>
      <t>Plan Integral de Cambio Climático Departamental para un desarrollo del territorio bajo en carbono y resiliente al clima.</t>
    </r>
  </si>
  <si>
    <r>
      <t>S</t>
    </r>
    <r>
      <rPr>
        <sz val="12"/>
        <color rgb="FF242424"/>
        <rFont val="Arial"/>
        <family val="2"/>
      </rPr>
      <t>oluciones Basadas en la Naturaleza para resolver retos climáticos, de gestión de riesgos de desastres y la protección de la biodiversidad y los servicios ecosistémicos.</t>
    </r>
  </si>
  <si>
    <t>3.4</t>
  </si>
  <si>
    <t>Áreas con esquemas de Pago por Servicios Ambientales implementados.</t>
  </si>
  <si>
    <t xml:space="preserve"> Gestión integral del recurso hídrico</t>
  </si>
  <si>
    <t>Desarrollo de acciones para la gestión integral del agua, la biodiversidad y las personas en el centro del ordenamiento territorial de Norte de Santander</t>
  </si>
  <si>
    <t>Asistencias Técnicas Realizadas</t>
  </si>
  <si>
    <r>
      <t>Acompañamiento</t>
    </r>
    <r>
      <rPr>
        <b/>
        <sz val="12"/>
        <color rgb="FF388600"/>
        <rFont val="Arial"/>
        <family val="2"/>
      </rPr>
      <t xml:space="preserve"> </t>
    </r>
    <r>
      <rPr>
        <sz val="12"/>
        <color theme="1"/>
        <rFont val="Arial"/>
        <family val="2"/>
      </rPr>
      <t>Implementación de criterios para el control</t>
    </r>
    <r>
      <rPr>
        <sz val="12"/>
        <color rgb="FF000000"/>
        <rFont val="Arial"/>
        <family val="2"/>
      </rPr>
      <t xml:space="preserve"> y vigilancia de sectores productivos por vertimientos en las fuentes hídricas.</t>
    </r>
  </si>
  <si>
    <t>3.5</t>
  </si>
  <si>
    <t xml:space="preserve">Infraestructura para el bienestar animal construida y dotada </t>
  </si>
  <si>
    <t>GOBIERNO TERRITORIAL</t>
  </si>
  <si>
    <t>Fortalecimiento de la convivencia y la seguridad ciudadana</t>
  </si>
  <si>
    <t>Implementación de estrategias integrales para el bienestar de animales  de compañía en Norte de Santander</t>
  </si>
  <si>
    <t xml:space="preserve">Animales atendidos </t>
  </si>
  <si>
    <t>Animales con identificación y registro oficial (Sector Gobierno Territorial)</t>
  </si>
  <si>
    <t>Documentos de lineamientos técnicos
con el manejo de especies de fauna y
flora elaborados</t>
  </si>
  <si>
    <t>SECRETARÍA DE GESTIÓN DEL RIESGO DE DESASTRES</t>
  </si>
  <si>
    <t>3.6</t>
  </si>
  <si>
    <t xml:space="preserve"> Gestión del riesgo de desastres y emergencias</t>
  </si>
  <si>
    <t>Fortalecimiento de la gestión del riesgo de desastres en el marco de los procesos de gobernabilidad, conocimiento del riesgo, reducción del riesgo y manejo de desastres en el Departamento Norte de Santander</t>
  </si>
  <si>
    <t>Organismos de atención de emergencias equipados</t>
  </si>
  <si>
    <t>SECRETARÍA DE PLANEACIÓN Y DESARROLLO TERRITORIAL</t>
  </si>
  <si>
    <t>CATÁLOGO DE PRODUCTOS (MGA)</t>
  </si>
  <si>
    <t>4.1</t>
  </si>
  <si>
    <t>NOB</t>
  </si>
  <si>
    <t>320500101</t>
  </si>
  <si>
    <t>UNIDAD</t>
  </si>
  <si>
    <t>4002</t>
  </si>
  <si>
    <t>Ordenamiento territorial y desarrollo urbano</t>
  </si>
  <si>
    <t>2024004540030</t>
  </si>
  <si>
    <t>Ordenamiento Territorial Departamental y Municipal</t>
  </si>
  <si>
    <t>400201600</t>
  </si>
  <si>
    <t>400200100</t>
  </si>
  <si>
    <t>AM</t>
  </si>
  <si>
    <t>FORTALECIMIENTO DE LAS CAPACIDADES ADMINISTRATIVAS, DE GESTIÓN Y DE INFRAESTRUCTURA DE LOS ENTES TERRITORIALES PARA LA CONSOLIDACIÓN E IMPLEMENTACIÓN DE DATOS, DIRECCIONAMIENTO ESTRATÉGICO Y SEGUIMIENTO INTEGRAL DE PLANES PROGRAMAS Y PROYECTOS EN EL DEPARTAMENTO NORTE DE SANTANDER</t>
  </si>
  <si>
    <t>JER</t>
  </si>
  <si>
    <t>Sistema de Gestión implementado</t>
  </si>
  <si>
    <t>OFD</t>
  </si>
  <si>
    <r>
      <t>Caracterización poblacional</t>
    </r>
    <r>
      <rPr>
        <b/>
        <sz val="12"/>
        <color theme="1"/>
        <rFont val="Arial"/>
        <family val="2"/>
      </rPr>
      <t xml:space="preserve"> </t>
    </r>
    <r>
      <rPr>
        <sz val="12"/>
        <color theme="1"/>
        <rFont val="Arial"/>
        <family val="2"/>
      </rPr>
      <t>y focalización de la inversión social municipal.</t>
    </r>
  </si>
  <si>
    <t>459903100</t>
  </si>
  <si>
    <t>2024004540028</t>
  </si>
  <si>
    <t>Niveles de información geoespacial dispuestos</t>
  </si>
  <si>
    <t>04</t>
  </si>
  <si>
    <t>INFORMACIÓN ESTADÍSTICA</t>
  </si>
  <si>
    <t>0406</t>
  </si>
  <si>
    <t>Generación de la información geográfica del territorio nacional</t>
  </si>
  <si>
    <t>FORTALECIMIENTO DE LA GESTIÓN PUBLICA EN LA IMPLEMENTACIÓN DE SISTEMA DE INFORMACIÓN CATASTRAL CON ENFOQUE MULTIPROPÓSITO Y CONSOLIDACIÓN, DISPOSICIÓN Y APROVECHAMIENTO DE LA INFORMACIÓN GEOESPACIAL EN EL DEPARTAMENTO NORTE DE SANTANDER</t>
  </si>
  <si>
    <t>Personas capacitadas en uso de Tecnologías de Información y Comunicaciones (TIC)</t>
  </si>
  <si>
    <t>040601800</t>
  </si>
  <si>
    <t>4.2</t>
  </si>
  <si>
    <t>MPMR</t>
  </si>
  <si>
    <t>vivienda Ciudad y Territorio</t>
  </si>
  <si>
    <t>FORTALECIMIENTO INTEGRAL DE LA GESTIÓN TERRITORIAL Y BUEN GOBIERNO EN LA PLANIFICACIÓN DEPARTAMENTAL, ASISTENCIA TÉCNICA MUNICIPAL Y APOYO A ESQUEMAS ASOCIATIVOS EN EL DEPARTAMENTO NORTE DE SANTANDER</t>
  </si>
  <si>
    <t>Vivienda Ciudad y Territoirio</t>
  </si>
  <si>
    <t>459900100</t>
  </si>
  <si>
    <t>Documentos de Evaluación</t>
  </si>
  <si>
    <t>459903101</t>
  </si>
  <si>
    <t>Información catastral actualizada / Estrategia de Formalización de tierras</t>
  </si>
  <si>
    <t>040600400</t>
  </si>
  <si>
    <t>040600500</t>
  </si>
  <si>
    <t>040600700</t>
  </si>
  <si>
    <t>LBVM</t>
  </si>
  <si>
    <t>4.2.4.2</t>
  </si>
  <si>
    <t>67</t>
  </si>
  <si>
    <t>4.4</t>
  </si>
  <si>
    <t>JPG</t>
  </si>
  <si>
    <t>459902300</t>
  </si>
  <si>
    <t>AT</t>
  </si>
  <si>
    <t>459902301</t>
  </si>
  <si>
    <t>Metodologías aplicadas</t>
  </si>
  <si>
    <t>459902302</t>
  </si>
  <si>
    <t>Informe final de implementación</t>
  </si>
  <si>
    <t>FORTALECIMIENTO DE LAS CAPACIDADES ADMINISTRATIVAS, DE GESTIÓN Y DE INFRAESTRUCTURA DE LOS ENTES TERRITORIALES PARA LA CONSOLIDACIÓN E IMPLEMENTACIÓN DE DATOS, DIRECCIONAMIENTO ESTRATÉGICO Y SEGUIMIENTO INTEGRAL DE PLANES PROGRAMAS Y PROYECTOS EN EL DEPAR</t>
  </si>
  <si>
    <t>459902304</t>
  </si>
  <si>
    <t>459903000</t>
  </si>
  <si>
    <t>449</t>
  </si>
  <si>
    <t>459903001</t>
  </si>
  <si>
    <t xml:space="preserve">Nùmero de eventos realizados </t>
  </si>
  <si>
    <t>CERV</t>
  </si>
  <si>
    <t>939</t>
  </si>
  <si>
    <t>26</t>
  </si>
  <si>
    <t>459901900</t>
  </si>
  <si>
    <t>459901902</t>
  </si>
  <si>
    <t>SECRETARÍA DE HACIENDA</t>
  </si>
  <si>
    <t>INVERSIÓN EN MILLONES DE PESOS PRIMER TRIMESTRE 2024</t>
  </si>
  <si>
    <t>INVERSIÓN EN MILLONES DE PESOS SEGUNDO TRIMESTRE 2024</t>
  </si>
  <si>
    <t>INVERSIÓN EN MILLONES DE PESOS TERCER TRIMESTRE 2024</t>
  </si>
  <si>
    <t>INVERSIÓN EN MILLONES DE PESOS CUARTO TRIMESTRE 2024</t>
  </si>
  <si>
    <t>4.3</t>
  </si>
  <si>
    <t>459900201</t>
  </si>
  <si>
    <t xml:space="preserve"> Fortalecimiento a la gestión y dirección de la administración pública territorial</t>
  </si>
  <si>
    <t>FORTALECIMIENTO A LA GESTIÓN DE LA HACIENDA PÚBLICA TERRITORIAL A TRAVÉS DEL MEJORAMIENTO DE LA INFRAESTRUCTURA FÍSICA, TECNOLÓGICA Y RECURSO HUMANO DEL DEPARTAMENTO. NORTE DE SANTANDER</t>
  </si>
  <si>
    <t>459900700</t>
  </si>
  <si>
    <t>Índice de capacidad en la prestación de servicios de tecnología</t>
  </si>
  <si>
    <t>SECRETARÍA GENERAL</t>
  </si>
  <si>
    <t>459903800</t>
  </si>
  <si>
    <t>Funcionarios apoyados</t>
  </si>
  <si>
    <t>Gobierno territorial</t>
  </si>
  <si>
    <t>Fortalecimiento de la capacidad institucional del Talento humano, procesos e infraestructura de la Gobernación Norte de Santander</t>
  </si>
  <si>
    <t>459900900</t>
  </si>
  <si>
    <t>400103100</t>
  </si>
  <si>
    <t>Hogares beneficiados con adquisición de vivienda </t>
  </si>
  <si>
    <t>Acceso a soluciones de vivienda</t>
  </si>
  <si>
    <t>Apoyo para la adquisición de vivienda de los empleados públicos del departamento de Norte de Santander</t>
  </si>
  <si>
    <t>459902800</t>
  </si>
  <si>
    <t>Sistema de información actualizado</t>
  </si>
  <si>
    <t>459901800</t>
  </si>
  <si>
    <t>190502501</t>
  </si>
  <si>
    <t>Personas atendidas con campañas de gestión del riesgo para abordar situaciones prevalentes de origen laboral</t>
  </si>
  <si>
    <t>60</t>
  </si>
  <si>
    <t>Optimización del ambiente de trabajo en la Gobernación de Norte de Santander</t>
  </si>
  <si>
    <t>434</t>
  </si>
  <si>
    <t>190502500</t>
  </si>
  <si>
    <t>Campañas de gestión del riesgo para abordar situaciones prevalentes de origen laboral implementadas</t>
  </si>
  <si>
    <t>459902500</t>
  </si>
  <si>
    <t>459902600</t>
  </si>
  <si>
    <t>Documentos de investigación</t>
  </si>
  <si>
    <t>459903600</t>
  </si>
  <si>
    <t>Sistema de gestión documental actualizado</t>
  </si>
  <si>
    <t>459902900</t>
  </si>
  <si>
    <t>459902903</t>
  </si>
  <si>
    <t>459903700</t>
  </si>
  <si>
    <t>459903400</t>
  </si>
  <si>
    <t>459901100</t>
  </si>
  <si>
    <t>7</t>
  </si>
  <si>
    <t>SECRETARIA DE PROGRAMAS Y PROYECTOS ESTRATÉGICOS Y ESPECIALES</t>
  </si>
  <si>
    <t>459900600</t>
  </si>
  <si>
    <t>ESTUDIOS DE PREINVERSIÓN ELABORADOS</t>
  </si>
  <si>
    <t>FORTALECIMIENTO A LA GESTIÓN Y DIRECCIÓN DE LA ADMINISTRACIÓN PÚBLICA TERRITORIAL.</t>
  </si>
  <si>
    <t>FORTALECIMIENTO DE LA GESTÓN DIRECCIÓN FORMULACIÓN EVALUACIÓN, EJECUCION  Y SEGUIMIENTO DE PROGRAMAS Y PROYECTOS DE LA GOBERNACIÓN DE NORTE DE SANTANDER</t>
  </si>
  <si>
    <t>ENTIDADES, ORGANISMOS Y DEPENDENCIAS ASISTIDOS TÉCNICAMENTE</t>
  </si>
  <si>
    <t>29</t>
  </si>
  <si>
    <t>PROYECTOS DE INFRAESTRUCTURA TURÍSTICA APOYADOS.</t>
  </si>
  <si>
    <t>PRODUCTIVIDAD Y COMPETITIVIDAD DE LAS EMPRESAS COLOMBIANAS</t>
  </si>
  <si>
    <t>IMPLEMENTACIÓN DEL PROGRAMA INDUSTRIA, COMERCIO Y TURISMO EN EL DEPARTAMENTO NORTE DE SANTANDER</t>
  </si>
  <si>
    <t>18</t>
  </si>
  <si>
    <t>EMPRESAS BENEFICIADAS</t>
  </si>
  <si>
    <t>HOSPITALES DE PRIMER NIVEL DE ATENCIÓN ADECUADOS.</t>
  </si>
  <si>
    <t>ASEGURAMIENTO Y PRESTACIÓN INTEGRAL DE SERVICIOS DE SALUD</t>
  </si>
  <si>
    <t>IMPLEMENTACIÓN DE PROGRAMA DE INFRAESTRUCTURA DE SALUD EN EL DEPARTAMENTO NORTE DE SANTANDER.</t>
  </si>
  <si>
    <t>HOSPITALES DE PRIMER NIVEL DE ATENCIÓN AMPLIADOS.</t>
  </si>
  <si>
    <t>HOSPITALES DE PRIMER NIVEL DE ATENCIÓN DOTADOS.</t>
  </si>
  <si>
    <t>HOSPITALES DE SEGUNDO NIVEL DE ATENCIÓN AMPLIADOS.</t>
  </si>
  <si>
    <t>HOSPITALES DE SEGUNDO NIVEL DE ATENCIÓN CONSTRUIDOS Y DOTADOS.</t>
  </si>
  <si>
    <t>HOSPITALES DE TERCER NIVEL DE ATENCIÓN ADECUADOS.</t>
  </si>
  <si>
    <t>HOSPITALES DE TERCER NIVEL DE ATENCIÓN AMPLIADOS.</t>
  </si>
  <si>
    <t>HOSPITALES DE TERCER NIVEL DE ATENCIÓN CON REFORZAMIENTO ESTRUCTURAL.</t>
  </si>
  <si>
    <t>HOSPITALES DE TERCER NIVEL DE ATENCIÓN DOTADOS.</t>
  </si>
  <si>
    <t>HOSPITALES DE PRIMER NIVEL DE ATENCIÓN CONSTRUIDOS Y DOTADOS</t>
  </si>
  <si>
    <t>430208200</t>
  </si>
  <si>
    <t>COMPLEJO DEPORTIVO DE ALTO RENDIMIENTO CONSTRUIDO</t>
  </si>
  <si>
    <t>43</t>
  </si>
  <si>
    <t>4301</t>
  </si>
  <si>
    <t>FOMENTO A LA RECREACIÓN, LA ACTIVIDAD FÍSICA Y EL DEPORTE</t>
  </si>
  <si>
    <t>IMPLEMENTACIÓN DE PROGRAMAS DE INFRAESTRUCTURA DEPORTIVA, DE ALTO RENDIMIENTO Y RECREATIVA EN EL DEPARTAMENTO NORTE DE SANTANDER</t>
  </si>
  <si>
    <t>GIMNASIOS CONSTRUIDOS Y DOTADOS.</t>
  </si>
  <si>
    <t>430201500</t>
  </si>
  <si>
    <t>PISTAS CONSTRUIDAS Y DOTADAS.</t>
  </si>
  <si>
    <t>SEDES EDUCATIVA MEJORADA.</t>
  </si>
  <si>
    <t>EDUCACION</t>
  </si>
  <si>
    <t>CALIDAD, COBERTURA Y FORTALECIMIENTO DE LA EDUCACIÓN INICIAL, PRESCOLAR, BÁSICA Y MEDIA</t>
  </si>
  <si>
    <t>IMPLEMENTACIÓN DEL PROGRAMA DE INFRAESTRUCTURA EDUCATIVA EN EL DEPARTAMENTO NORTE DE SANTANDER.</t>
  </si>
  <si>
    <t>SEDES DOTADAS</t>
  </si>
  <si>
    <t>SEDES EDUCATIVAS NUEVAS CONSTRUIDAS</t>
  </si>
  <si>
    <t>IMPLEMENTACIÓN DE PROGRAMAS PARA FORTALECER LA INFRAESTRUCTURA DEPORTIVA Y RECREATIVA EN EL DEPARTAMENTO NORTE DE SANTANDER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</si>
</sst>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4" formatCode="_-&quot;$&quot;\ * #,##0.00_-;\-&quot;$&quot;\ * #,##0.00_-;_-&quot;$&quot;\ * &quot;-&quot;??_-;_-@_-"/>
    <numFmt numFmtId="43" formatCode="_-* #,##0.00_-;\-* #,##0.00_-;_-* &quot;-&quot;??_-;_-@_-"/>
    <numFmt numFmtId="164" formatCode="_-* #,##0_-;\-* #,##0_-;_-* &quot;-&quot;??_-;_-@_-"/>
    <numFmt numFmtId="165" formatCode="#,##0.00_ ;\-#,##0.00\ "/>
    <numFmt numFmtId="166" formatCode="#,##0_ ;[Red]\-#,##0\ "/>
    <numFmt numFmtId="167" formatCode="#,##0.00000"/>
    <numFmt numFmtId="168" formatCode="#,##0.000"/>
    <numFmt numFmtId="169" formatCode="#,##0.0"/>
    <numFmt numFmtId="170" formatCode="#,##0.0000"/>
    <numFmt numFmtId="171" formatCode="yyyy\-mm\-dd;@"/>
    <numFmt numFmtId="172" formatCode="_-* #,##0_-;\-* #,##0_-;_-* &quot;-&quot;??_-;_-@"/>
    <numFmt numFmtId="174" formatCode="yyyy\-mm\-dd"/>
  </numFmts>
  <fonts count="101" x14ac:knownFonts="1">
    <font>
      <sz val="11"/>
      <color theme="1"/>
      <name val="Calibri"/>
      <family val="2"/>
      <scheme val="minor"/>
    </font>
    <font>
      <sz val="11"/>
      <color theme="1"/>
      <name val="Arial"/>
      <family val="2"/>
    </font>
    <font>
      <sz val="10"/>
      <name val="Arial"/>
      <family val="2"/>
    </font>
    <font>
      <sz val="11"/>
      <color theme="1"/>
      <name val="Calibri"/>
      <family val="2"/>
      <scheme val="minor"/>
    </font>
    <font>
      <sz val="10"/>
      <color theme="1"/>
      <name val="Calibri"/>
      <family val="2"/>
      <scheme val="minor"/>
    </font>
    <font>
      <b/>
      <sz val="10"/>
      <name val="Arial"/>
      <family val="2"/>
    </font>
    <font>
      <b/>
      <sz val="10"/>
      <color theme="0"/>
      <name val="Arial"/>
      <family val="2"/>
    </font>
    <font>
      <b/>
      <sz val="10"/>
      <color theme="1"/>
      <name val="Arial"/>
      <family val="2"/>
    </font>
    <font>
      <b/>
      <sz val="10"/>
      <color rgb="FFFF0000"/>
      <name val="Arial"/>
      <family val="2"/>
    </font>
    <font>
      <b/>
      <sz val="11"/>
      <color theme="0"/>
      <name val="Calibri"/>
      <family val="2"/>
      <scheme val="minor"/>
    </font>
    <font>
      <sz val="10"/>
      <color theme="1"/>
      <name val="Arial"/>
      <family val="2"/>
    </font>
    <font>
      <sz val="11"/>
      <color theme="1"/>
      <name val="Arial Narrow"/>
      <family val="2"/>
    </font>
    <font>
      <b/>
      <sz val="11"/>
      <color theme="1"/>
      <name val="Arial Narrow"/>
      <family val="2"/>
    </font>
    <font>
      <sz val="8"/>
      <name val="Calibri"/>
      <family val="2"/>
      <scheme val="minor"/>
    </font>
    <font>
      <sz val="12"/>
      <color theme="1"/>
      <name val="Arial Narrow"/>
      <family val="2"/>
    </font>
    <font>
      <b/>
      <sz val="12"/>
      <name val="Arial Narrow"/>
      <family val="2"/>
    </font>
    <font>
      <b/>
      <sz val="12"/>
      <color rgb="FFFF0000"/>
      <name val="Arial Narrow"/>
      <family val="2"/>
    </font>
    <font>
      <sz val="12"/>
      <name val="Arial Narrow"/>
      <family val="2"/>
    </font>
    <font>
      <sz val="10"/>
      <color theme="1"/>
      <name val="Arial Narrow"/>
      <family val="2"/>
    </font>
    <font>
      <b/>
      <sz val="11"/>
      <color rgb="FF000000"/>
      <name val="Arial Narrow"/>
      <family val="2"/>
    </font>
    <font>
      <b/>
      <sz val="11"/>
      <color rgb="FF388600"/>
      <name val="Arial Narrow"/>
      <family val="2"/>
    </font>
    <font>
      <sz val="11"/>
      <color rgb="FF242424"/>
      <name val="Arial Narrow"/>
      <family val="2"/>
    </font>
    <font>
      <sz val="11"/>
      <color rgb="FF385623"/>
      <name val="Arial Narrow"/>
      <family val="2"/>
    </font>
    <font>
      <sz val="11"/>
      <color rgb="FF000000"/>
      <name val="Arial Narrow"/>
      <family val="2"/>
    </font>
    <font>
      <b/>
      <sz val="10"/>
      <color theme="1"/>
      <name val="Arial Narrow"/>
      <family val="2"/>
    </font>
    <font>
      <sz val="11"/>
      <color rgb="FFFF0000"/>
      <name val="Arial Narrow"/>
      <family val="2"/>
    </font>
    <font>
      <i/>
      <sz val="11"/>
      <color rgb="FF000000"/>
      <name val="Arial Narrow"/>
      <family val="2"/>
    </font>
    <font>
      <sz val="11"/>
      <color rgb="FF232323"/>
      <name val="Arial Narrow"/>
      <family val="2"/>
    </font>
    <font>
      <sz val="10"/>
      <name val="Arial Narrow"/>
      <family val="2"/>
    </font>
    <font>
      <b/>
      <sz val="11"/>
      <color rgb="FFFF0000"/>
      <name val="Arial Narrow"/>
      <family val="2"/>
    </font>
    <font>
      <sz val="11"/>
      <name val="Arial Narrow"/>
      <family val="2"/>
    </font>
    <font>
      <b/>
      <sz val="11"/>
      <name val="Arial"/>
      <family val="2"/>
    </font>
    <font>
      <sz val="11"/>
      <name val="Arial"/>
      <family val="2"/>
    </font>
    <font>
      <b/>
      <sz val="11"/>
      <name val="Arial Narrow"/>
      <family val="2"/>
    </font>
    <font>
      <b/>
      <sz val="8"/>
      <color theme="1"/>
      <name val="Arial"/>
      <family val="2"/>
    </font>
    <font>
      <sz val="8"/>
      <color theme="1"/>
      <name val="Arial"/>
      <family val="2"/>
    </font>
    <font>
      <b/>
      <sz val="10"/>
      <color theme="9" tint="-0.499984740745262"/>
      <name val="Arial"/>
      <family val="2"/>
    </font>
    <font>
      <b/>
      <sz val="8"/>
      <color rgb="FF000000"/>
      <name val="Arial"/>
      <family val="2"/>
    </font>
    <font>
      <b/>
      <sz val="10"/>
      <color rgb="FF000000"/>
      <name val="Arial"/>
      <family val="2"/>
    </font>
    <font>
      <b/>
      <sz val="8"/>
      <name val="Arial"/>
      <family val="2"/>
    </font>
    <font>
      <sz val="11"/>
      <color rgb="FF1C2F33"/>
      <name val="Calibri"/>
      <family val="2"/>
      <scheme val="minor"/>
    </font>
    <font>
      <sz val="10"/>
      <color rgb="FF1C2F33"/>
      <name val="Arial"/>
      <family val="2"/>
    </font>
    <font>
      <b/>
      <sz val="10"/>
      <color rgb="FF7030A0"/>
      <name val="Arial"/>
      <family val="2"/>
    </font>
    <font>
      <sz val="9"/>
      <color rgb="FF1C2F33"/>
      <name val="Arial"/>
      <family val="2"/>
    </font>
    <font>
      <sz val="9"/>
      <color theme="1"/>
      <name val="Arial"/>
      <family val="2"/>
    </font>
    <font>
      <b/>
      <sz val="10"/>
      <color rgb="FF1C2F33"/>
      <name val="Arial"/>
      <family val="2"/>
    </font>
    <font>
      <b/>
      <sz val="10"/>
      <color theme="1"/>
      <name val="Calibri"/>
      <family val="2"/>
      <scheme val="minor"/>
    </font>
    <font>
      <b/>
      <sz val="12"/>
      <name val="Arial"/>
      <family val="2"/>
    </font>
    <font>
      <b/>
      <sz val="10"/>
      <name val="Arial Narrow"/>
      <family val="2"/>
    </font>
    <font>
      <b/>
      <sz val="11"/>
      <color theme="0"/>
      <name val="Arial Narrow"/>
      <family val="2"/>
    </font>
    <font>
      <b/>
      <i/>
      <sz val="11"/>
      <name val="Arial Narrow"/>
      <family val="2"/>
    </font>
    <font>
      <i/>
      <sz val="11"/>
      <name val="Arial Narrow"/>
      <family val="2"/>
    </font>
    <font>
      <sz val="11"/>
      <color theme="0"/>
      <name val="Arial Narrow"/>
      <family val="2"/>
    </font>
    <font>
      <sz val="11"/>
      <color rgb="FF000000"/>
      <name val="Arial"/>
      <family val="2"/>
    </font>
    <font>
      <b/>
      <sz val="11"/>
      <color theme="1"/>
      <name val="Arial"/>
      <family val="2"/>
    </font>
    <font>
      <b/>
      <sz val="11"/>
      <color theme="9" tint="-0.249977111117893"/>
      <name val="Arial Narrow"/>
      <family val="2"/>
    </font>
    <font>
      <b/>
      <sz val="12"/>
      <color theme="1"/>
      <name val="Arial"/>
      <family val="2"/>
    </font>
    <font>
      <sz val="11"/>
      <color theme="0"/>
      <name val="Calibri"/>
      <family val="2"/>
      <scheme val="minor"/>
    </font>
    <font>
      <sz val="8"/>
      <color theme="0"/>
      <name val="Calibri"/>
      <family val="2"/>
      <scheme val="minor"/>
    </font>
    <font>
      <sz val="9"/>
      <color indexed="81"/>
      <name val="Tahoma"/>
      <family val="2"/>
    </font>
    <font>
      <b/>
      <sz val="9"/>
      <color indexed="81"/>
      <name val="Tahoma"/>
      <family val="2"/>
    </font>
    <font>
      <b/>
      <sz val="16"/>
      <name val="Arial Narrow"/>
      <family val="2"/>
    </font>
    <font>
      <b/>
      <sz val="16"/>
      <color theme="1"/>
      <name val="Arial Narrow"/>
      <family val="2"/>
    </font>
    <font>
      <sz val="12"/>
      <color theme="1"/>
      <name val="Arial"/>
      <family val="2"/>
    </font>
    <font>
      <sz val="11"/>
      <color theme="1"/>
      <name val="Calibri"/>
      <family val="2"/>
    </font>
    <font>
      <b/>
      <sz val="9"/>
      <color rgb="FF000000"/>
      <name val="Arial"/>
      <family val="2"/>
    </font>
    <font>
      <sz val="9"/>
      <color rgb="FF000000"/>
      <name val="Arial"/>
      <family val="2"/>
    </font>
    <font>
      <sz val="14"/>
      <color theme="1"/>
      <name val="Arial Narrow"/>
      <family val="2"/>
    </font>
    <font>
      <sz val="11"/>
      <color theme="1"/>
      <name val="Calibri"/>
      <family val="2"/>
      <scheme val="minor"/>
    </font>
    <font>
      <sz val="11"/>
      <name val="Calibri"/>
      <family val="2"/>
    </font>
    <font>
      <sz val="11"/>
      <color rgb="FF000000"/>
      <name val="Calibri"/>
      <family val="2"/>
    </font>
    <font>
      <sz val="12"/>
      <name val="Arial"/>
      <family val="2"/>
    </font>
    <font>
      <b/>
      <sz val="12"/>
      <color rgb="FFFF0000"/>
      <name val="Arial"/>
      <family val="2"/>
    </font>
    <font>
      <b/>
      <sz val="14"/>
      <color theme="1"/>
      <name val="Arial"/>
      <family val="2"/>
    </font>
    <font>
      <sz val="12"/>
      <color rgb="FFFF0000"/>
      <name val="Arial"/>
      <family val="2"/>
    </font>
    <font>
      <b/>
      <sz val="10"/>
      <color theme="2" tint="-9.9978637043366805E-2"/>
      <name val="Arial"/>
      <family val="2"/>
    </font>
    <font>
      <sz val="10"/>
      <color theme="2" tint="-9.9978637043366805E-2"/>
      <name val="Calibri"/>
      <family val="2"/>
      <scheme val="minor"/>
    </font>
    <font>
      <sz val="12"/>
      <color rgb="FF000000"/>
      <name val="Arial"/>
      <family val="2"/>
    </font>
    <font>
      <sz val="12"/>
      <color rgb="FF242424"/>
      <name val="Arial"/>
      <family val="2"/>
    </font>
    <font>
      <b/>
      <sz val="12"/>
      <color rgb="FF000000"/>
      <name val="Arial"/>
      <family val="2"/>
    </font>
    <font>
      <b/>
      <sz val="12"/>
      <color rgb="FF388600"/>
      <name val="Arial"/>
      <family val="2"/>
    </font>
    <font>
      <i/>
      <sz val="12"/>
      <color rgb="FF000000"/>
      <name val="Arial"/>
      <family val="2"/>
    </font>
    <font>
      <sz val="14"/>
      <name val="Arial"/>
      <family val="2"/>
    </font>
    <font>
      <sz val="14"/>
      <color theme="1"/>
      <name val="Arial"/>
      <family val="2"/>
    </font>
    <font>
      <b/>
      <sz val="14"/>
      <color rgb="FFFF0000"/>
      <name val="Arial"/>
      <family val="2"/>
    </font>
    <font>
      <b/>
      <sz val="14"/>
      <name val="Arial"/>
      <family val="2"/>
    </font>
    <font>
      <b/>
      <sz val="12"/>
      <color theme="1"/>
      <name val="Arial Narrow"/>
      <family val="2"/>
    </font>
    <font>
      <sz val="12"/>
      <color rgb="FF000000"/>
      <name val="Arial Narrow"/>
      <family val="2"/>
    </font>
    <font>
      <b/>
      <sz val="14"/>
      <color theme="1"/>
      <name val="Arial Narrow"/>
      <family val="2"/>
    </font>
    <font>
      <b/>
      <sz val="14"/>
      <color rgb="FF000000"/>
      <name val="Arial"/>
      <family val="2"/>
    </font>
    <font>
      <b/>
      <sz val="11"/>
      <color theme="1"/>
      <name val="Calibri"/>
      <family val="2"/>
      <scheme val="minor"/>
    </font>
    <font>
      <sz val="10"/>
      <color rgb="FF000000"/>
      <name val="Calibri"/>
      <family val="2"/>
    </font>
    <font>
      <sz val="10"/>
      <name val="Calibri"/>
      <family val="2"/>
    </font>
    <font>
      <sz val="10"/>
      <name val="Calibri"/>
      <family val="2"/>
      <scheme val="minor"/>
    </font>
    <font>
      <b/>
      <sz val="11"/>
      <color theme="1"/>
      <name val="Calibri"/>
      <family val="2"/>
    </font>
    <font>
      <b/>
      <sz val="10"/>
      <color rgb="FFFFFFFF"/>
      <name val="Arial"/>
      <family val="2"/>
    </font>
    <font>
      <sz val="10"/>
      <color theme="1"/>
      <name val="Calibri"/>
      <family val="2"/>
    </font>
    <font>
      <b/>
      <sz val="10"/>
      <color theme="1"/>
      <name val="Calibri"/>
      <family val="2"/>
    </font>
    <font>
      <b/>
      <sz val="22"/>
      <color rgb="FFFF0000"/>
      <name val="Arial Narrow"/>
      <family val="2"/>
    </font>
    <font>
      <sz val="10"/>
      <name val="Arial"/>
      <family val="2"/>
    </font>
    <font>
      <sz val="10"/>
      <color rgb="FF242424"/>
      <name val="Arial"/>
      <family val="2"/>
    </font>
  </fonts>
  <fills count="53">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1"/>
        <bgColor indexed="64"/>
      </patternFill>
    </fill>
    <fill>
      <patternFill patternType="solid">
        <fgColor theme="4" tint="0.39997558519241921"/>
        <bgColor indexed="64"/>
      </patternFill>
    </fill>
    <fill>
      <patternFill patternType="solid">
        <fgColor theme="0"/>
        <bgColor indexed="64"/>
      </patternFill>
    </fill>
    <fill>
      <patternFill patternType="solid">
        <fgColor theme="5" tint="0.39997558519241921"/>
        <bgColor indexed="64"/>
      </patternFill>
    </fill>
    <fill>
      <patternFill patternType="solid">
        <fgColor rgb="FF39727F"/>
        <bgColor indexed="64"/>
      </patternFill>
    </fill>
    <fill>
      <patternFill patternType="solid">
        <fgColor theme="9" tint="-0.49998474074526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5" tint="-0.499984740745262"/>
        <bgColor indexed="64"/>
      </patternFill>
    </fill>
    <fill>
      <patternFill patternType="solid">
        <fgColor rgb="FFFFFFCC"/>
        <bgColor indexed="64"/>
      </patternFill>
    </fill>
    <fill>
      <patternFill patternType="solid">
        <fgColor theme="2"/>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theme="9" tint="0.79998168889431442"/>
        <bgColor indexed="64"/>
      </patternFill>
    </fill>
    <fill>
      <patternFill patternType="solid">
        <fgColor rgb="FFE1EEDA"/>
      </patternFill>
    </fill>
    <fill>
      <patternFill patternType="solid">
        <fgColor rgb="FFFFC000"/>
        <bgColor indexed="64"/>
      </patternFill>
    </fill>
    <fill>
      <patternFill patternType="solid">
        <fgColor theme="7"/>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92D05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3" tint="0.89999084444715716"/>
        <bgColor indexed="64"/>
      </patternFill>
    </fill>
    <fill>
      <patternFill patternType="solid">
        <fgColor rgb="FFFFC5FF"/>
        <bgColor indexed="64"/>
      </patternFill>
    </fill>
    <fill>
      <patternFill patternType="solid">
        <fgColor rgb="FFFFB7B7"/>
        <bgColor indexed="64"/>
      </patternFill>
    </fill>
    <fill>
      <patternFill patternType="solid">
        <fgColor rgb="FFFFFFCC"/>
        <bgColor rgb="FF000000"/>
      </patternFill>
    </fill>
    <fill>
      <patternFill patternType="solid">
        <fgColor rgb="FF92D050"/>
        <bgColor rgb="FF000000"/>
      </patternFill>
    </fill>
    <fill>
      <patternFill patternType="solid">
        <fgColor theme="2" tint="-0.249977111117893"/>
        <bgColor indexed="64"/>
      </patternFill>
    </fill>
    <fill>
      <patternFill patternType="solid">
        <fgColor rgb="FFA8D08D"/>
        <bgColor rgb="FFA8D08D"/>
      </patternFill>
    </fill>
    <fill>
      <patternFill patternType="solid">
        <fgColor rgb="FFECECEC"/>
        <bgColor rgb="FFECECEC"/>
      </patternFill>
    </fill>
    <fill>
      <patternFill patternType="solid">
        <fgColor rgb="FFFFFFCC"/>
        <bgColor rgb="FFFFFFCC"/>
      </patternFill>
    </fill>
    <fill>
      <patternFill patternType="solid">
        <fgColor rgb="FFFBE4D5"/>
        <bgColor rgb="FFFBE4D5"/>
      </patternFill>
    </fill>
    <fill>
      <patternFill patternType="solid">
        <fgColor rgb="FFD0CECE"/>
        <bgColor rgb="FFD0CECE"/>
      </patternFill>
    </fill>
    <fill>
      <patternFill patternType="solid">
        <fgColor rgb="FFFFFF00"/>
        <bgColor rgb="FFFFFF00"/>
      </patternFill>
    </fill>
    <fill>
      <patternFill patternType="solid">
        <fgColor rgb="FF9CC2E5"/>
        <bgColor rgb="FF9CC2E5"/>
      </patternFill>
    </fill>
    <fill>
      <patternFill patternType="solid">
        <fgColor rgb="FFF4B083"/>
        <bgColor rgb="FFF4B083"/>
      </patternFill>
    </fill>
    <fill>
      <patternFill patternType="solid">
        <fgColor theme="1"/>
        <bgColor theme="1"/>
      </patternFill>
    </fill>
    <fill>
      <patternFill patternType="solid">
        <fgColor rgb="FFE7E6E6"/>
        <bgColor rgb="FFE7E6E6"/>
      </patternFill>
    </fill>
    <fill>
      <patternFill patternType="solid">
        <fgColor rgb="FF92D050"/>
        <bgColor rgb="FF92D050"/>
      </patternFill>
    </fill>
    <fill>
      <patternFill patternType="solid">
        <fgColor theme="0"/>
        <bgColor theme="0"/>
      </patternFill>
    </fill>
    <fill>
      <patternFill patternType="solid">
        <fgColor rgb="FFBDD6EE"/>
        <bgColor rgb="FFBDD6EE"/>
      </patternFill>
    </fill>
    <fill>
      <patternFill patternType="solid">
        <fgColor theme="0" tint="-0.249977111117893"/>
        <bgColor indexed="64"/>
      </patternFill>
    </fill>
  </fills>
  <borders count="92">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thin">
        <color theme="0"/>
      </left>
      <right style="thin">
        <color theme="0"/>
      </right>
      <top style="thin">
        <color theme="0"/>
      </top>
      <bottom style="thin">
        <color theme="0"/>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right/>
      <top style="thin">
        <color auto="1"/>
      </top>
      <bottom/>
      <diagonal/>
    </border>
    <border>
      <left/>
      <right style="thin">
        <color indexed="64"/>
      </right>
      <top/>
      <bottom/>
      <diagonal/>
    </border>
    <border>
      <left style="thin">
        <color indexed="64"/>
      </left>
      <right/>
      <top style="thin">
        <color auto="1"/>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ck">
        <color rgb="FFFF0000"/>
      </bottom>
      <diagonal/>
    </border>
    <border>
      <left style="thin">
        <color indexed="64"/>
      </left>
      <right style="thin">
        <color indexed="64"/>
      </right>
      <top style="thick">
        <color rgb="FFFF0000"/>
      </top>
      <bottom/>
      <diagonal/>
    </border>
    <border>
      <left style="thin">
        <color indexed="64"/>
      </left>
      <right style="thin">
        <color indexed="64"/>
      </right>
      <top style="thick">
        <color rgb="FFFF3232"/>
      </top>
      <bottom/>
      <diagonal/>
    </border>
    <border>
      <left style="thin">
        <color indexed="64"/>
      </left>
      <right style="thin">
        <color indexed="64"/>
      </right>
      <top/>
      <bottom style="thick">
        <color rgb="FFFF3232"/>
      </bottom>
      <diagonal/>
    </border>
    <border>
      <left style="thin">
        <color indexed="64"/>
      </left>
      <right/>
      <top style="thick">
        <color rgb="FFFF0000"/>
      </top>
      <bottom style="thick">
        <color rgb="FFFF0000"/>
      </bottom>
      <diagonal/>
    </border>
    <border>
      <left style="thin">
        <color indexed="64"/>
      </left>
      <right style="thin">
        <color theme="1"/>
      </right>
      <top style="thick">
        <color rgb="FFFF0000"/>
      </top>
      <bottom/>
      <diagonal/>
    </border>
    <border>
      <left/>
      <right style="thin">
        <color indexed="64"/>
      </right>
      <top style="thick">
        <color rgb="FFFF0000"/>
      </top>
      <bottom/>
      <diagonal/>
    </border>
    <border>
      <left style="thin">
        <color indexed="64"/>
      </left>
      <right/>
      <top style="thick">
        <color rgb="FFFF0000"/>
      </top>
      <bottom/>
      <diagonal/>
    </border>
    <border>
      <left style="thin">
        <color indexed="64"/>
      </left>
      <right style="thin">
        <color theme="1"/>
      </right>
      <top/>
      <bottom/>
      <diagonal/>
    </border>
    <border>
      <left style="thin">
        <color indexed="64"/>
      </left>
      <right style="thin">
        <color theme="1"/>
      </right>
      <top/>
      <bottom style="thick">
        <color rgb="FFFF0000"/>
      </bottom>
      <diagonal/>
    </border>
    <border>
      <left/>
      <right style="thin">
        <color indexed="64"/>
      </right>
      <top/>
      <bottom style="thick">
        <color rgb="FFFF0000"/>
      </bottom>
      <diagonal/>
    </border>
    <border>
      <left style="thin">
        <color indexed="64"/>
      </left>
      <right/>
      <top/>
      <bottom style="thick">
        <color rgb="FFFF0000"/>
      </bottom>
      <diagonal/>
    </border>
    <border>
      <left/>
      <right/>
      <top/>
      <bottom style="thick">
        <color rgb="FFFF0000"/>
      </bottom>
      <diagonal/>
    </border>
    <border>
      <left style="thin">
        <color rgb="FFFF0000"/>
      </left>
      <right style="thin">
        <color rgb="FFFF0000"/>
      </right>
      <top style="medium">
        <color rgb="FFFF0000"/>
      </top>
      <bottom style="thin">
        <color rgb="FFFF0000"/>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thin">
        <color rgb="FFFF0000"/>
      </top>
      <bottom style="medium">
        <color rgb="FFFF0000"/>
      </bottom>
      <diagonal/>
    </border>
    <border>
      <left/>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ck">
        <color rgb="FFFF0000"/>
      </top>
      <bottom/>
      <diagonal/>
    </border>
    <border>
      <left style="thin">
        <color rgb="FF000000"/>
      </left>
      <right style="thin">
        <color rgb="FF000000"/>
      </right>
      <top/>
      <bottom style="thick">
        <color rgb="FFFF0000"/>
      </bottom>
      <diagonal/>
    </border>
    <border>
      <left style="thick">
        <color rgb="FFFF0000"/>
      </left>
      <right style="thin">
        <color indexed="64"/>
      </right>
      <top style="thick">
        <color rgb="FFFF0000"/>
      </top>
      <bottom/>
      <diagonal/>
    </border>
    <border>
      <left style="thick">
        <color rgb="FFFF0000"/>
      </left>
      <right style="thin">
        <color indexed="64"/>
      </right>
      <top/>
      <bottom/>
      <diagonal/>
    </border>
    <border>
      <left style="thick">
        <color rgb="FFFF0000"/>
      </left>
      <right style="thin">
        <color indexed="64"/>
      </right>
      <top/>
      <bottom style="thick">
        <color rgb="FFFF0000"/>
      </bottom>
      <diagonal/>
    </border>
    <border>
      <left/>
      <right/>
      <top style="thick">
        <color rgb="FFFF0000"/>
      </top>
      <bottom style="thick">
        <color rgb="FFFF0000"/>
      </bottom>
      <diagonal/>
    </border>
    <border>
      <left/>
      <right style="thin">
        <color indexed="64"/>
      </right>
      <top style="thick">
        <color rgb="FFFF0000"/>
      </top>
      <bottom style="thick">
        <color rgb="FFFF0000"/>
      </bottom>
      <diagonal/>
    </border>
    <border>
      <left style="thin">
        <color indexed="64"/>
      </left>
      <right style="thin">
        <color indexed="64"/>
      </right>
      <top style="thick">
        <color rgb="FFFF0000"/>
      </top>
      <bottom style="thick">
        <color rgb="FFFF0000"/>
      </bottom>
      <diagonal/>
    </border>
    <border>
      <left style="thin">
        <color indexed="64"/>
      </left>
      <right style="thick">
        <color rgb="FFFF3232"/>
      </right>
      <top style="thick">
        <color rgb="FFFF0000"/>
      </top>
      <bottom/>
      <diagonal/>
    </border>
    <border>
      <left style="thin">
        <color indexed="64"/>
      </left>
      <right style="thick">
        <color rgb="FFFF3232"/>
      </right>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thick">
        <color rgb="FFFF0000"/>
      </bottom>
      <diagonal/>
    </border>
    <border>
      <left style="thin">
        <color rgb="FF000000"/>
      </left>
      <right style="thin">
        <color indexed="64"/>
      </right>
      <top/>
      <bottom style="thick">
        <color rgb="FFFF0000"/>
      </bottom>
      <diagonal/>
    </border>
    <border>
      <left style="thin">
        <color indexed="64"/>
      </left>
      <right style="thin">
        <color rgb="FF000000"/>
      </right>
      <top style="thick">
        <color rgb="FFFF0000"/>
      </top>
      <bottom/>
      <diagonal/>
    </border>
    <border>
      <left style="thin">
        <color rgb="FF000000"/>
      </left>
      <right style="thin">
        <color indexed="64"/>
      </right>
      <top style="thick">
        <color rgb="FFFF0000"/>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rgb="FFFF0000"/>
      </top>
      <bottom/>
      <diagonal/>
    </border>
    <border>
      <left style="thin">
        <color indexed="64"/>
      </left>
      <right style="thin">
        <color indexed="64"/>
      </right>
      <top/>
      <bottom style="medium">
        <color rgb="FFFF0000"/>
      </bottom>
      <diagonal/>
    </border>
    <border>
      <left/>
      <right/>
      <top style="thick">
        <color rgb="FFFF0000"/>
      </top>
      <bottom/>
      <diagonal/>
    </border>
    <border>
      <left style="medium">
        <color rgb="FFFF0000"/>
      </left>
      <right style="thin">
        <color rgb="FFFF0000"/>
      </right>
      <top style="thick">
        <color rgb="FFFF0000"/>
      </top>
      <bottom style="thick">
        <color rgb="FFFF0000"/>
      </bottom>
      <diagonal/>
    </border>
    <border>
      <left style="thin">
        <color rgb="FFFF0000"/>
      </left>
      <right style="thin">
        <color rgb="FFFF0000"/>
      </right>
      <top style="thick">
        <color rgb="FFFF0000"/>
      </top>
      <bottom style="thick">
        <color rgb="FFFF0000"/>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ck">
        <color rgb="FFFF0000"/>
      </top>
      <bottom style="thick">
        <color rgb="FFFF3232"/>
      </bottom>
      <diagonal/>
    </border>
    <border>
      <left/>
      <right style="thin">
        <color indexed="64"/>
      </right>
      <top style="thick">
        <color rgb="FFFF0000"/>
      </top>
      <bottom style="thick">
        <color rgb="FFFF3232"/>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right/>
      <top style="thick">
        <color rgb="FFFF0000"/>
      </top>
      <bottom style="thin">
        <color auto="1"/>
      </bottom>
      <diagonal/>
    </border>
    <border>
      <left/>
      <right style="thin">
        <color rgb="FF000000"/>
      </right>
      <top style="thin">
        <color rgb="FF000000"/>
      </top>
      <bottom style="thin">
        <color rgb="FF000000"/>
      </bottom>
      <diagonal/>
    </border>
    <border>
      <left/>
      <right style="thin">
        <color indexed="64"/>
      </right>
      <top style="thick">
        <color rgb="FFFF0000"/>
      </top>
      <bottom style="thin">
        <color indexed="64"/>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thin">
        <color rgb="FF000000"/>
      </right>
      <top style="thin">
        <color rgb="FF000000"/>
      </top>
      <bottom/>
      <diagonal/>
    </border>
    <border>
      <left style="thin">
        <color rgb="FF000000"/>
      </left>
      <right style="thin">
        <color rgb="FF000000"/>
      </right>
      <top style="medium">
        <color rgb="FF000000"/>
      </top>
      <bottom/>
      <diagonal/>
    </border>
    <border>
      <left style="thin">
        <color auto="1"/>
      </left>
      <right style="thin">
        <color indexed="64"/>
      </right>
      <top style="thin">
        <color auto="1"/>
      </top>
      <bottom style="thin">
        <color auto="1"/>
      </bottom>
      <diagonal/>
    </border>
    <border>
      <left style="thin">
        <color auto="1"/>
      </left>
      <right style="thin">
        <color indexed="64"/>
      </right>
      <top style="thick">
        <color rgb="FFFF0000"/>
      </top>
      <bottom style="thin">
        <color auto="1"/>
      </bottom>
      <diagonal/>
    </border>
    <border>
      <left style="thin">
        <color auto="1"/>
      </left>
      <right style="thin">
        <color indexed="64"/>
      </right>
      <top style="thin">
        <color auto="1"/>
      </top>
      <bottom style="thick">
        <color rgb="FFFF0000"/>
      </bottom>
      <diagonal/>
    </border>
    <border>
      <left style="thin">
        <color rgb="FF000000"/>
      </left>
      <right style="thin">
        <color rgb="FF000000"/>
      </right>
      <top style="thick">
        <color rgb="FFFF0000"/>
      </top>
      <bottom style="thick">
        <color rgb="FFFF0000"/>
      </bottom>
      <diagonal/>
    </border>
    <border>
      <left style="thin">
        <color rgb="FF000000"/>
      </left>
      <right style="thin">
        <color indexed="64"/>
      </right>
      <top style="thick">
        <color rgb="FFFF0000"/>
      </top>
      <bottom style="thick">
        <color rgb="FFFF0000"/>
      </bottom>
      <diagonal/>
    </border>
    <border>
      <left style="thin">
        <color indexed="64"/>
      </left>
      <right style="thin">
        <color rgb="FF000000"/>
      </right>
      <top style="thick">
        <color rgb="FFFF0000"/>
      </top>
      <bottom style="thick">
        <color rgb="FFFF0000"/>
      </bottom>
      <diagonal/>
    </border>
    <border>
      <left/>
      <right style="thin">
        <color rgb="FF000000"/>
      </right>
      <top style="thick">
        <color rgb="FFFF0000"/>
      </top>
      <bottom style="thick">
        <color rgb="FFFF0000"/>
      </bottom>
      <diagonal/>
    </border>
    <border>
      <left style="thin">
        <color rgb="FF000000"/>
      </left>
      <right/>
      <top style="thick">
        <color rgb="FFFF0000"/>
      </top>
      <bottom style="thick">
        <color rgb="FFFF0000"/>
      </bottom>
      <diagonal/>
    </border>
  </borders>
  <cellStyleXfs count="26">
    <xf numFmtId="0" fontId="0" fillId="0" borderId="0"/>
    <xf numFmtId="43" fontId="3" fillId="0" borderId="0" applyFont="0" applyFill="0" applyBorder="0" applyAlignment="0" applyProtection="0"/>
    <xf numFmtId="9" fontId="3" fillId="0" borderId="0" applyFont="0" applyFill="0" applyBorder="0" applyAlignment="0" applyProtection="0"/>
    <xf numFmtId="0" fontId="9" fillId="10" borderId="12" applyFont="0">
      <alignment horizontal="center" vertical="center" wrapText="1"/>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0" fillId="0" borderId="15" applyAlignment="0">
      <alignment horizontal="justify" vertical="center" wrapText="1"/>
    </xf>
    <xf numFmtId="0" fontId="3" fillId="0" borderId="0"/>
    <xf numFmtId="44" fontId="3" fillId="0" borderId="0" applyFont="0" applyFill="0" applyBorder="0" applyAlignment="0" applyProtection="0"/>
    <xf numFmtId="0" fontId="68" fillId="0" borderId="0"/>
    <xf numFmtId="43" fontId="68" fillId="0" borderId="0" applyFont="0" applyFill="0" applyBorder="0" applyAlignment="0" applyProtection="0"/>
    <xf numFmtId="41" fontId="68" fillId="0" borderId="0" applyFont="0" applyFill="0" applyBorder="0" applyAlignment="0" applyProtection="0"/>
    <xf numFmtId="9" fontId="68" fillId="0" borderId="0" applyFont="0" applyFill="0" applyBorder="0" applyAlignment="0" applyProtection="0"/>
    <xf numFmtId="0" fontId="2"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cellStyleXfs>
  <cellXfs count="1757">
    <xf numFmtId="0" fontId="0" fillId="0" borderId="0" xfId="0"/>
    <xf numFmtId="0" fontId="4" fillId="0" borderId="0" xfId="0" applyFont="1" applyAlignment="1">
      <alignment vertical="center"/>
    </xf>
    <xf numFmtId="3" fontId="2" fillId="0" borderId="0" xfId="0" applyNumberFormat="1" applyFont="1" applyAlignment="1">
      <alignment vertical="center"/>
    </xf>
    <xf numFmtId="165" fontId="2" fillId="0" borderId="0" xfId="1" applyNumberFormat="1" applyFont="1" applyAlignment="1">
      <alignment vertical="center"/>
    </xf>
    <xf numFmtId="165" fontId="4" fillId="0" borderId="0" xfId="1" applyNumberFormat="1" applyFont="1" applyAlignment="1">
      <alignment vertical="center"/>
    </xf>
    <xf numFmtId="49" fontId="2" fillId="0" borderId="0" xfId="0" applyNumberFormat="1" applyFont="1" applyAlignment="1">
      <alignment vertical="center"/>
    </xf>
    <xf numFmtId="0" fontId="2" fillId="0" borderId="0" xfId="0" applyFont="1" applyAlignment="1">
      <alignment horizontal="center" vertical="center"/>
    </xf>
    <xf numFmtId="164" fontId="5" fillId="0" borderId="0" xfId="1" applyNumberFormat="1" applyFont="1" applyAlignment="1">
      <alignment horizontal="center" vertical="center"/>
    </xf>
    <xf numFmtId="0" fontId="15" fillId="4" borderId="3" xfId="0" applyFont="1" applyFill="1" applyBorder="1" applyAlignment="1">
      <alignment vertical="center"/>
    </xf>
    <xf numFmtId="0" fontId="11" fillId="0" borderId="0" xfId="0" applyFont="1" applyAlignment="1">
      <alignment vertical="center" wrapText="1"/>
    </xf>
    <xf numFmtId="0" fontId="12" fillId="0" borderId="0" xfId="0" applyFont="1" applyAlignment="1">
      <alignment horizontal="center" vertical="center" wrapText="1"/>
    </xf>
    <xf numFmtId="0" fontId="11" fillId="0" borderId="0" xfId="0" applyFont="1" applyAlignment="1">
      <alignment horizontal="center" vertical="center" wrapText="1"/>
    </xf>
    <xf numFmtId="0" fontId="2" fillId="4" borderId="2" xfId="0" applyFont="1" applyFill="1" applyBorder="1" applyAlignment="1">
      <alignment horizontal="center" vertical="center"/>
    </xf>
    <xf numFmtId="0" fontId="2" fillId="13" borderId="2" xfId="0" applyFont="1" applyFill="1" applyBorder="1" applyAlignment="1">
      <alignment horizontal="center" vertical="center"/>
    </xf>
    <xf numFmtId="0" fontId="5" fillId="13" borderId="2" xfId="0" applyFont="1" applyFill="1" applyBorder="1" applyAlignment="1">
      <alignment horizontal="right" vertical="center"/>
    </xf>
    <xf numFmtId="49" fontId="2" fillId="0" borderId="0" xfId="0" applyNumberFormat="1" applyFont="1" applyAlignment="1" applyProtection="1">
      <alignment vertical="center"/>
      <protection locked="0"/>
    </xf>
    <xf numFmtId="0" fontId="2" fillId="13" borderId="4" xfId="0" applyFont="1" applyFill="1" applyBorder="1" applyAlignment="1">
      <alignment horizontal="center" vertical="center"/>
    </xf>
    <xf numFmtId="0" fontId="8" fillId="16" borderId="2" xfId="0" applyFont="1" applyFill="1" applyBorder="1" applyAlignment="1">
      <alignment horizontal="right" vertical="center"/>
    </xf>
    <xf numFmtId="0" fontId="5" fillId="16" borderId="2" xfId="0" applyFont="1" applyFill="1" applyBorder="1" applyAlignment="1">
      <alignment horizontal="right" vertical="center"/>
    </xf>
    <xf numFmtId="0" fontId="28" fillId="4" borderId="2" xfId="0" applyFont="1" applyFill="1" applyBorder="1" applyAlignment="1" applyProtection="1">
      <alignment horizontal="left" vertical="center"/>
      <protection locked="0"/>
    </xf>
    <xf numFmtId="0" fontId="28" fillId="0" borderId="0" xfId="0" applyFont="1" applyAlignment="1">
      <alignment vertical="center"/>
    </xf>
    <xf numFmtId="0" fontId="28" fillId="0" borderId="0" xfId="0" applyFont="1" applyAlignment="1">
      <alignment horizontal="left" vertical="center"/>
    </xf>
    <xf numFmtId="0" fontId="30" fillId="13" borderId="2" xfId="0" applyFont="1" applyFill="1" applyBorder="1" applyAlignment="1" applyProtection="1">
      <alignment vertical="center"/>
      <protection locked="0"/>
    </xf>
    <xf numFmtId="0" fontId="30" fillId="13" borderId="2" xfId="0" applyFont="1" applyFill="1" applyBorder="1" applyAlignment="1" applyProtection="1">
      <alignment horizontal="left" vertical="center"/>
      <protection locked="0"/>
    </xf>
    <xf numFmtId="49" fontId="32" fillId="0" borderId="0" xfId="0" applyNumberFormat="1" applyFont="1" applyAlignment="1" applyProtection="1">
      <alignment vertical="center"/>
      <protection locked="0"/>
    </xf>
    <xf numFmtId="49" fontId="32" fillId="0" borderId="0" xfId="0" applyNumberFormat="1" applyFont="1" applyAlignment="1">
      <alignment vertical="center"/>
    </xf>
    <xf numFmtId="0" fontId="30" fillId="13" borderId="6" xfId="0" applyFont="1" applyFill="1" applyBorder="1" applyAlignment="1" applyProtection="1">
      <alignment vertical="center"/>
      <protection locked="0"/>
    </xf>
    <xf numFmtId="0" fontId="30" fillId="13" borderId="4" xfId="0" applyFont="1" applyFill="1" applyBorder="1" applyAlignment="1" applyProtection="1">
      <alignment horizontal="left" vertical="center"/>
      <protection locked="0"/>
    </xf>
    <xf numFmtId="164" fontId="33" fillId="13" borderId="4" xfId="1" applyNumberFormat="1" applyFont="1" applyFill="1" applyBorder="1" applyAlignment="1" applyProtection="1">
      <alignment horizontal="center" vertical="center"/>
      <protection locked="0"/>
    </xf>
    <xf numFmtId="49" fontId="30" fillId="0" borderId="0" xfId="0" applyNumberFormat="1" applyFont="1" applyAlignment="1" applyProtection="1">
      <alignment vertical="center"/>
      <protection locked="0"/>
    </xf>
    <xf numFmtId="49" fontId="14" fillId="0" borderId="0" xfId="0" applyNumberFormat="1" applyFont="1" applyAlignment="1">
      <alignment horizontal="center" vertical="center"/>
    </xf>
    <xf numFmtId="49" fontId="16" fillId="0" borderId="0" xfId="0" applyNumberFormat="1" applyFont="1" applyAlignment="1">
      <alignment horizontal="center" vertical="center"/>
    </xf>
    <xf numFmtId="0" fontId="16" fillId="0" borderId="0" xfId="0" applyFont="1" applyAlignment="1">
      <alignment horizontal="left" vertical="center"/>
    </xf>
    <xf numFmtId="0" fontId="30" fillId="0" borderId="0" xfId="0" applyFont="1" applyAlignment="1" applyProtection="1">
      <alignment vertical="center"/>
      <protection locked="0"/>
    </xf>
    <xf numFmtId="3" fontId="5" fillId="0" borderId="0" xfId="0" applyNumberFormat="1" applyFont="1" applyAlignment="1">
      <alignment vertical="center" wrapText="1"/>
    </xf>
    <xf numFmtId="0" fontId="5" fillId="0" borderId="0" xfId="0" applyFont="1" applyAlignment="1">
      <alignment horizontal="right" vertical="center"/>
    </xf>
    <xf numFmtId="3" fontId="7" fillId="0" borderId="0" xfId="0" applyNumberFormat="1" applyFont="1" applyAlignment="1">
      <alignment vertical="center"/>
    </xf>
    <xf numFmtId="0" fontId="16" fillId="13" borderId="1" xfId="0" applyFont="1" applyFill="1" applyBorder="1" applyAlignment="1">
      <alignment vertical="center" wrapText="1"/>
    </xf>
    <xf numFmtId="0" fontId="16" fillId="13" borderId="2" xfId="0" applyFont="1" applyFill="1" applyBorder="1" applyAlignment="1">
      <alignment vertical="center" wrapText="1"/>
    </xf>
    <xf numFmtId="0" fontId="16" fillId="13" borderId="1" xfId="0" applyFont="1" applyFill="1" applyBorder="1" applyAlignment="1">
      <alignment vertical="center"/>
    </xf>
    <xf numFmtId="0" fontId="2" fillId="0" borderId="0" xfId="0" applyFont="1" applyAlignment="1" applyProtection="1">
      <alignment horizontal="center" vertical="center"/>
      <protection locked="0"/>
    </xf>
    <xf numFmtId="3" fontId="2" fillId="0" borderId="0" xfId="2" applyNumberFormat="1" applyFont="1" applyFill="1" applyBorder="1" applyAlignment="1">
      <alignment horizontal="center" vertical="center"/>
    </xf>
    <xf numFmtId="0" fontId="2" fillId="0" borderId="1" xfId="0" applyFont="1" applyBorder="1" applyAlignment="1" applyProtection="1">
      <alignment horizontal="center" vertical="center"/>
      <protection locked="0"/>
    </xf>
    <xf numFmtId="3" fontId="2" fillId="0" borderId="1" xfId="0" applyNumberFormat="1" applyFont="1" applyBorder="1" applyAlignment="1">
      <alignment vertical="center" wrapText="1"/>
    </xf>
    <xf numFmtId="3" fontId="2" fillId="0" borderId="1" xfId="2" applyNumberFormat="1" applyFont="1" applyFill="1" applyBorder="1" applyAlignment="1">
      <alignment horizontal="center" vertical="center"/>
    </xf>
    <xf numFmtId="3" fontId="2" fillId="0" borderId="1" xfId="0" applyNumberFormat="1" applyFont="1" applyBorder="1" applyAlignment="1" applyProtection="1">
      <alignment vertical="center"/>
      <protection locked="0"/>
    </xf>
    <xf numFmtId="0" fontId="28" fillId="4" borderId="1" xfId="0" applyFont="1" applyFill="1" applyBorder="1" applyAlignment="1" applyProtection="1">
      <alignment vertical="center"/>
      <protection locked="0"/>
    </xf>
    <xf numFmtId="0" fontId="28" fillId="2" borderId="1" xfId="0" applyFont="1" applyFill="1" applyBorder="1" applyAlignment="1" applyProtection="1">
      <alignment vertical="center"/>
      <protection locked="0"/>
    </xf>
    <xf numFmtId="0" fontId="28" fillId="2" borderId="2" xfId="0" applyFont="1" applyFill="1" applyBorder="1" applyAlignment="1" applyProtection="1">
      <alignment horizontal="left" vertical="center"/>
      <protection locked="0"/>
    </xf>
    <xf numFmtId="0" fontId="8" fillId="2" borderId="2" xfId="0" applyFont="1" applyFill="1" applyBorder="1" applyAlignment="1">
      <alignment horizontal="right" vertical="center"/>
    </xf>
    <xf numFmtId="0" fontId="34" fillId="0" borderId="0" xfId="0" applyFont="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horizontal="center" vertical="center" wrapText="1"/>
    </xf>
    <xf numFmtId="0" fontId="7" fillId="0" borderId="0" xfId="0" applyFont="1"/>
    <xf numFmtId="0" fontId="35" fillId="0" borderId="0" xfId="0" applyFont="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horizontal="center" vertical="center" wrapText="1"/>
    </xf>
    <xf numFmtId="3" fontId="10" fillId="0" borderId="0" xfId="0" applyNumberFormat="1" applyFont="1" applyAlignment="1">
      <alignment horizontal="center" vertical="center" wrapText="1"/>
    </xf>
    <xf numFmtId="0" fontId="10" fillId="0" borderId="0" xfId="0" applyFont="1" applyAlignment="1">
      <alignment horizontal="center" vertical="center"/>
    </xf>
    <xf numFmtId="0" fontId="7" fillId="17" borderId="9" xfId="0" applyFont="1" applyFill="1" applyBorder="1" applyAlignment="1">
      <alignment horizontal="left" vertical="center" wrapText="1"/>
    </xf>
    <xf numFmtId="3" fontId="7" fillId="2" borderId="0" xfId="0" applyNumberFormat="1" applyFont="1" applyFill="1" applyAlignment="1">
      <alignment vertical="center"/>
    </xf>
    <xf numFmtId="3" fontId="7" fillId="4" borderId="0" xfId="0" applyNumberFormat="1" applyFont="1" applyFill="1" applyAlignment="1">
      <alignment vertical="center"/>
    </xf>
    <xf numFmtId="3" fontId="7" fillId="18" borderId="0" xfId="0" applyNumberFormat="1" applyFont="1" applyFill="1" applyAlignment="1">
      <alignment vertical="center"/>
    </xf>
    <xf numFmtId="3" fontId="36" fillId="18" borderId="0" xfId="0" applyNumberFormat="1" applyFont="1" applyFill="1" applyAlignment="1">
      <alignment vertical="center"/>
    </xf>
    <xf numFmtId="0" fontId="10" fillId="0" borderId="0" xfId="0" applyFont="1" applyAlignment="1">
      <alignment vertical="center"/>
    </xf>
    <xf numFmtId="3" fontId="7" fillId="19" borderId="1" xfId="0" applyNumberFormat="1" applyFont="1" applyFill="1" applyBorder="1" applyAlignment="1">
      <alignment vertical="center"/>
    </xf>
    <xf numFmtId="0" fontId="10" fillId="0" borderId="0" xfId="0" applyFont="1"/>
    <xf numFmtId="3" fontId="6" fillId="11" borderId="0" xfId="0" applyNumberFormat="1" applyFont="1" applyFill="1" applyAlignment="1">
      <alignment vertical="center"/>
    </xf>
    <xf numFmtId="0" fontId="39" fillId="22" borderId="14" xfId="0" applyFont="1" applyFill="1" applyBorder="1" applyAlignment="1">
      <alignment horizontal="left" vertical="center" wrapText="1"/>
    </xf>
    <xf numFmtId="0" fontId="0" fillId="22" borderId="14" xfId="0" applyFill="1" applyBorder="1" applyAlignment="1">
      <alignment horizontal="right" vertical="center" wrapText="1"/>
    </xf>
    <xf numFmtId="166" fontId="6" fillId="20" borderId="5" xfId="3" applyNumberFormat="1" applyFont="1" applyFill="1" applyBorder="1" applyAlignment="1">
      <alignment horizontal="left" vertical="center" wrapText="1"/>
    </xf>
    <xf numFmtId="0" fontId="35" fillId="0" borderId="8" xfId="0" applyFont="1" applyBorder="1" applyAlignment="1">
      <alignment horizontal="center" vertical="center" wrapText="1"/>
    </xf>
    <xf numFmtId="0" fontId="7" fillId="0" borderId="13" xfId="0" applyFont="1" applyBorder="1" applyAlignment="1">
      <alignment horizontal="left" vertical="center" wrapText="1"/>
    </xf>
    <xf numFmtId="0" fontId="35" fillId="13" borderId="1" xfId="0" applyFont="1" applyFill="1" applyBorder="1" applyAlignment="1">
      <alignment horizontal="center" vertical="center" wrapText="1"/>
    </xf>
    <xf numFmtId="0" fontId="7" fillId="13" borderId="2" xfId="0" applyFont="1" applyFill="1" applyBorder="1" applyAlignment="1">
      <alignment horizontal="left" vertical="center" wrapText="1"/>
    </xf>
    <xf numFmtId="0" fontId="35" fillId="25" borderId="1" xfId="0" applyFont="1" applyFill="1" applyBorder="1" applyAlignment="1">
      <alignment horizontal="center" vertical="center" wrapText="1"/>
    </xf>
    <xf numFmtId="0" fontId="7" fillId="25" borderId="2" xfId="0" applyFont="1" applyFill="1" applyBorder="1" applyAlignment="1">
      <alignment horizontal="left" vertical="center" wrapText="1"/>
    </xf>
    <xf numFmtId="0" fontId="35" fillId="0" borderId="1" xfId="0" applyFont="1" applyBorder="1" applyAlignment="1">
      <alignment horizontal="center" vertical="center" wrapText="1"/>
    </xf>
    <xf numFmtId="0" fontId="7" fillId="0" borderId="2" xfId="0" applyFont="1" applyBorder="1" applyAlignment="1">
      <alignment horizontal="left" vertical="center" wrapText="1"/>
    </xf>
    <xf numFmtId="0" fontId="35" fillId="25" borderId="1" xfId="0" applyFont="1" applyFill="1" applyBorder="1" applyAlignment="1">
      <alignment horizontal="center" vertical="center"/>
    </xf>
    <xf numFmtId="0" fontId="35" fillId="13" borderId="3" xfId="0" applyFont="1" applyFill="1" applyBorder="1" applyAlignment="1">
      <alignment horizontal="center" vertical="center" wrapText="1"/>
    </xf>
    <xf numFmtId="166" fontId="6" fillId="20" borderId="7" xfId="0" applyNumberFormat="1" applyFont="1" applyFill="1" applyBorder="1" applyAlignment="1">
      <alignment horizontal="left" vertical="center"/>
    </xf>
    <xf numFmtId="0" fontId="35" fillId="27" borderId="1" xfId="0" applyFont="1" applyFill="1" applyBorder="1" applyAlignment="1">
      <alignment horizontal="center" vertical="center" wrapText="1"/>
    </xf>
    <xf numFmtId="0" fontId="7" fillId="27" borderId="2" xfId="0" applyFont="1" applyFill="1" applyBorder="1" applyAlignment="1">
      <alignment horizontal="left" vertical="center" wrapText="1"/>
    </xf>
    <xf numFmtId="0" fontId="35" fillId="26" borderId="1" xfId="0" applyFont="1" applyFill="1" applyBorder="1" applyAlignment="1">
      <alignment horizontal="center" vertical="center" wrapText="1"/>
    </xf>
    <xf numFmtId="0" fontId="7" fillId="26" borderId="2" xfId="0" applyFont="1" applyFill="1" applyBorder="1" applyAlignment="1">
      <alignment horizontal="left" vertical="center" wrapText="1"/>
    </xf>
    <xf numFmtId="0" fontId="34" fillId="0" borderId="1" xfId="0" applyFont="1" applyBorder="1" applyAlignment="1">
      <alignment horizontal="center" vertical="center"/>
    </xf>
    <xf numFmtId="0" fontId="35" fillId="26" borderId="3" xfId="0" applyFont="1" applyFill="1" applyBorder="1" applyAlignment="1">
      <alignment horizontal="center" vertical="center" wrapText="1"/>
    </xf>
    <xf numFmtId="166" fontId="6" fillId="20" borderId="5" xfId="0" applyNumberFormat="1" applyFont="1" applyFill="1" applyBorder="1" applyAlignment="1">
      <alignment horizontal="left" vertical="center"/>
    </xf>
    <xf numFmtId="0" fontId="35" fillId="15" borderId="1" xfId="0" applyFont="1" applyFill="1" applyBorder="1" applyAlignment="1">
      <alignment horizontal="center" vertical="center" wrapText="1"/>
    </xf>
    <xf numFmtId="0" fontId="7" fillId="15" borderId="2" xfId="0" applyFont="1" applyFill="1" applyBorder="1" applyAlignment="1">
      <alignment horizontal="left" vertical="center" wrapText="1"/>
    </xf>
    <xf numFmtId="0" fontId="35" fillId="28" borderId="1" xfId="0" applyFont="1" applyFill="1" applyBorder="1" applyAlignment="1">
      <alignment horizontal="center" vertical="center" wrapText="1"/>
    </xf>
    <xf numFmtId="0" fontId="7" fillId="28" borderId="2" xfId="0" applyFont="1" applyFill="1" applyBorder="1" applyAlignment="1">
      <alignment horizontal="left" vertical="center" wrapText="1"/>
    </xf>
    <xf numFmtId="0" fontId="35" fillId="28" borderId="3" xfId="0" applyFont="1" applyFill="1" applyBorder="1" applyAlignment="1">
      <alignment horizontal="center" vertical="center" wrapText="1"/>
    </xf>
    <xf numFmtId="0" fontId="35" fillId="29" borderId="3" xfId="0" applyFont="1" applyFill="1" applyBorder="1" applyAlignment="1">
      <alignment horizontal="center" vertical="center" wrapText="1"/>
    </xf>
    <xf numFmtId="0" fontId="7" fillId="29" borderId="2" xfId="0" applyFont="1" applyFill="1" applyBorder="1" applyAlignment="1">
      <alignment horizontal="left" vertical="center" wrapText="1"/>
    </xf>
    <xf numFmtId="0" fontId="35" fillId="21" borderId="3" xfId="0" applyFont="1" applyFill="1" applyBorder="1" applyAlignment="1">
      <alignment horizontal="center" vertical="center" wrapText="1"/>
    </xf>
    <xf numFmtId="0" fontId="7" fillId="21" borderId="2" xfId="0" applyFont="1" applyFill="1" applyBorder="1" applyAlignment="1">
      <alignment horizontal="left" vertical="center" wrapText="1"/>
    </xf>
    <xf numFmtId="0" fontId="35" fillId="19" borderId="1" xfId="0" applyFont="1" applyFill="1" applyBorder="1" applyAlignment="1">
      <alignment horizontal="center" vertical="center" wrapText="1"/>
    </xf>
    <xf numFmtId="0" fontId="7" fillId="19" borderId="2" xfId="0" applyFont="1" applyFill="1" applyBorder="1" applyAlignment="1">
      <alignment horizontal="left" vertical="center" wrapText="1"/>
    </xf>
    <xf numFmtId="0" fontId="35" fillId="29" borderId="1" xfId="0" applyFont="1" applyFill="1" applyBorder="1" applyAlignment="1">
      <alignment horizontal="center" vertical="center" wrapText="1"/>
    </xf>
    <xf numFmtId="0" fontId="35" fillId="21" borderId="1" xfId="0" applyFont="1" applyFill="1" applyBorder="1" applyAlignment="1">
      <alignment horizontal="center" vertical="center" wrapText="1"/>
    </xf>
    <xf numFmtId="0" fontId="10" fillId="0" borderId="0" xfId="0" applyFont="1" applyAlignment="1">
      <alignment vertical="center" wrapText="1"/>
    </xf>
    <xf numFmtId="3" fontId="10" fillId="0" borderId="0" xfId="0" applyNumberFormat="1" applyFont="1" applyAlignment="1">
      <alignment vertical="center"/>
    </xf>
    <xf numFmtId="49" fontId="5" fillId="0" borderId="4" xfId="0" applyNumberFormat="1" applyFont="1" applyBorder="1" applyAlignment="1">
      <alignment vertical="center" wrapText="1"/>
    </xf>
    <xf numFmtId="0" fontId="17" fillId="4" borderId="0" xfId="0" applyFont="1" applyFill="1" applyAlignment="1">
      <alignment horizontal="center" vertical="center"/>
    </xf>
    <xf numFmtId="49" fontId="47" fillId="0" borderId="0" xfId="0" applyNumberFormat="1" applyFont="1" applyAlignment="1">
      <alignment vertical="center"/>
    </xf>
    <xf numFmtId="0" fontId="30" fillId="13" borderId="1" xfId="0" applyFont="1" applyFill="1" applyBorder="1" applyAlignment="1" applyProtection="1">
      <alignment vertical="center"/>
      <protection locked="0"/>
    </xf>
    <xf numFmtId="0" fontId="28" fillId="4" borderId="1" xfId="0" applyFont="1" applyFill="1" applyBorder="1" applyAlignment="1" applyProtection="1">
      <alignment horizontal="left" vertical="center"/>
      <protection locked="0"/>
    </xf>
    <xf numFmtId="0" fontId="18" fillId="30" borderId="4" xfId="0" applyFont="1" applyFill="1" applyBorder="1" applyAlignment="1">
      <alignment horizontal="center" vertical="center" wrapText="1"/>
    </xf>
    <xf numFmtId="0" fontId="18" fillId="30" borderId="13" xfId="0" applyFont="1" applyFill="1" applyBorder="1" applyAlignment="1">
      <alignment horizontal="center" vertical="center" wrapText="1"/>
    </xf>
    <xf numFmtId="0" fontId="28" fillId="0" borderId="0" xfId="0" applyFont="1" applyAlignment="1" applyProtection="1">
      <alignment vertical="center"/>
      <protection locked="0"/>
    </xf>
    <xf numFmtId="0" fontId="29" fillId="0" borderId="0" xfId="0" applyFont="1" applyAlignment="1">
      <alignment horizontal="center" vertical="center"/>
    </xf>
    <xf numFmtId="164" fontId="31" fillId="0" borderId="0" xfId="1" applyNumberFormat="1" applyFont="1" applyFill="1" applyBorder="1" applyAlignment="1" applyProtection="1">
      <alignment horizontal="center" vertical="center"/>
      <protection locked="0"/>
    </xf>
    <xf numFmtId="3" fontId="11" fillId="0" borderId="0" xfId="7" applyNumberFormat="1" applyFont="1" applyFill="1" applyBorder="1" applyAlignment="1">
      <alignment horizontal="center" vertical="center" wrapText="1"/>
    </xf>
    <xf numFmtId="3" fontId="2" fillId="0" borderId="0" xfId="0" applyNumberFormat="1" applyFont="1" applyAlignment="1">
      <alignment vertical="center" wrapText="1"/>
    </xf>
    <xf numFmtId="3" fontId="2" fillId="0" borderId="0" xfId="0" applyNumberFormat="1" applyFont="1" applyAlignment="1" applyProtection="1">
      <alignment vertical="center"/>
      <protection locked="0"/>
    </xf>
    <xf numFmtId="49" fontId="16" fillId="13" borderId="5" xfId="0" applyNumberFormat="1" applyFont="1" applyFill="1" applyBorder="1" applyAlignment="1">
      <alignment horizontal="center" vertical="center"/>
    </xf>
    <xf numFmtId="164" fontId="33" fillId="13" borderId="17" xfId="1" applyNumberFormat="1" applyFont="1" applyFill="1" applyBorder="1" applyAlignment="1" applyProtection="1">
      <alignment horizontal="center" vertical="center"/>
      <protection locked="0"/>
    </xf>
    <xf numFmtId="0" fontId="28" fillId="13" borderId="0" xfId="0" applyFont="1" applyFill="1" applyAlignment="1" applyProtection="1">
      <alignment vertical="center"/>
      <protection locked="0"/>
    </xf>
    <xf numFmtId="0" fontId="16" fillId="13" borderId="3" xfId="0" applyFont="1" applyFill="1" applyBorder="1" applyAlignment="1">
      <alignment horizontal="left" vertical="center"/>
    </xf>
    <xf numFmtId="164" fontId="5" fillId="4" borderId="1" xfId="1" applyNumberFormat="1" applyFont="1" applyFill="1" applyBorder="1" applyAlignment="1" applyProtection="1">
      <alignment horizontal="center" vertical="center"/>
      <protection locked="0"/>
    </xf>
    <xf numFmtId="0" fontId="28" fillId="4" borderId="2" xfId="0" applyFont="1" applyFill="1" applyBorder="1" applyAlignment="1" applyProtection="1">
      <alignment vertical="center"/>
      <protection locked="0"/>
    </xf>
    <xf numFmtId="49" fontId="16" fillId="13" borderId="3" xfId="0" applyNumberFormat="1" applyFont="1" applyFill="1" applyBorder="1" applyAlignment="1">
      <alignment horizontal="center" vertical="center"/>
    </xf>
    <xf numFmtId="164" fontId="5" fillId="0" borderId="0" xfId="1" applyNumberFormat="1" applyFont="1" applyBorder="1" applyAlignment="1">
      <alignment horizontal="center" vertical="center"/>
    </xf>
    <xf numFmtId="49" fontId="14" fillId="0" borderId="16" xfId="0" applyNumberFormat="1" applyFont="1" applyBorder="1" applyAlignment="1">
      <alignment horizontal="center" vertical="center"/>
    </xf>
    <xf numFmtId="0" fontId="21" fillId="0" borderId="0" xfId="0" applyFont="1" applyAlignment="1">
      <alignment horizontal="center" vertical="center" wrapText="1"/>
    </xf>
    <xf numFmtId="0" fontId="2" fillId="0" borderId="16" xfId="0" applyFont="1" applyBorder="1" applyAlignment="1" applyProtection="1">
      <alignment horizontal="center" vertical="center"/>
      <protection locked="0"/>
    </xf>
    <xf numFmtId="0" fontId="48" fillId="0" borderId="0" xfId="0" applyFont="1" applyAlignment="1">
      <alignment vertical="center"/>
    </xf>
    <xf numFmtId="0" fontId="2" fillId="4" borderId="1" xfId="0" applyFont="1" applyFill="1" applyBorder="1" applyAlignment="1">
      <alignment horizontal="center" vertical="center"/>
    </xf>
    <xf numFmtId="0" fontId="2" fillId="4" borderId="2" xfId="0" applyFont="1" applyFill="1" applyBorder="1" applyAlignment="1" applyProtection="1">
      <alignment horizontal="center" vertical="center"/>
      <protection locked="0"/>
    </xf>
    <xf numFmtId="0" fontId="16" fillId="13" borderId="8" xfId="0" applyFont="1" applyFill="1" applyBorder="1" applyAlignment="1">
      <alignment vertical="center"/>
    </xf>
    <xf numFmtId="0" fontId="16" fillId="13" borderId="8" xfId="0" applyFont="1" applyFill="1" applyBorder="1" applyAlignment="1">
      <alignment vertical="center" wrapText="1"/>
    </xf>
    <xf numFmtId="0" fontId="16" fillId="13" borderId="13" xfId="0" applyFont="1" applyFill="1" applyBorder="1" applyAlignment="1">
      <alignment vertical="center" wrapText="1"/>
    </xf>
    <xf numFmtId="0" fontId="15" fillId="2" borderId="3" xfId="0" applyFont="1" applyFill="1" applyBorder="1" applyAlignment="1">
      <alignment vertical="center"/>
    </xf>
    <xf numFmtId="164" fontId="5" fillId="2" borderId="2" xfId="1" applyNumberFormat="1" applyFont="1" applyFill="1" applyBorder="1" applyAlignment="1" applyProtection="1">
      <alignment horizontal="center" vertical="center"/>
      <protection locked="0"/>
    </xf>
    <xf numFmtId="0" fontId="2" fillId="2" borderId="1" xfId="0" applyFont="1" applyFill="1" applyBorder="1" applyAlignment="1">
      <alignment horizontal="center" vertical="center"/>
    </xf>
    <xf numFmtId="3" fontId="8" fillId="2" borderId="2" xfId="0" applyNumberFormat="1" applyFont="1" applyFill="1" applyBorder="1" applyAlignment="1">
      <alignment vertical="center"/>
    </xf>
    <xf numFmtId="0" fontId="30" fillId="13" borderId="8" xfId="0" applyFont="1" applyFill="1" applyBorder="1" applyAlignment="1" applyProtection="1">
      <alignment vertical="center"/>
      <protection locked="0"/>
    </xf>
    <xf numFmtId="0" fontId="30" fillId="13" borderId="8" xfId="0" applyFont="1" applyFill="1" applyBorder="1" applyAlignment="1" applyProtection="1">
      <alignment horizontal="left" vertical="center"/>
      <protection locked="0"/>
    </xf>
    <xf numFmtId="49" fontId="16" fillId="13" borderId="13" xfId="0" applyNumberFormat="1" applyFont="1" applyFill="1" applyBorder="1" applyAlignment="1">
      <alignment horizontal="center" vertical="center"/>
    </xf>
    <xf numFmtId="0" fontId="28" fillId="2" borderId="1" xfId="0" applyFont="1" applyFill="1" applyBorder="1" applyAlignment="1" applyProtection="1">
      <alignment horizontal="left" vertical="center"/>
      <protection locked="0"/>
    </xf>
    <xf numFmtId="164" fontId="5" fillId="2" borderId="1" xfId="1" applyNumberFormat="1" applyFont="1" applyFill="1" applyBorder="1" applyAlignment="1" applyProtection="1">
      <alignment horizontal="center" vertical="center"/>
      <protection locked="0"/>
    </xf>
    <xf numFmtId="0" fontId="28" fillId="2" borderId="2" xfId="0" applyFont="1" applyFill="1" applyBorder="1" applyAlignment="1" applyProtection="1">
      <alignment vertical="center"/>
      <protection locked="0"/>
    </xf>
    <xf numFmtId="0" fontId="15" fillId="4" borderId="20" xfId="0" applyFont="1" applyFill="1" applyBorder="1" applyAlignment="1">
      <alignment vertical="center"/>
    </xf>
    <xf numFmtId="0" fontId="16" fillId="13" borderId="20" xfId="0" applyFont="1" applyFill="1" applyBorder="1" applyAlignment="1">
      <alignment horizontal="left" vertical="center"/>
    </xf>
    <xf numFmtId="0" fontId="12" fillId="13" borderId="13" xfId="0" applyFont="1" applyFill="1" applyBorder="1" applyAlignment="1">
      <alignment horizontal="center" vertical="center" wrapText="1"/>
    </xf>
    <xf numFmtId="0" fontId="33" fillId="13" borderId="4" xfId="0" applyFont="1" applyFill="1" applyBorder="1" applyAlignment="1" applyProtection="1">
      <alignment horizontal="left" vertical="center"/>
      <protection locked="0"/>
    </xf>
    <xf numFmtId="49" fontId="47" fillId="0" borderId="8" xfId="0" applyNumberFormat="1" applyFont="1" applyBorder="1" applyAlignment="1">
      <alignment horizontal="center" vertical="center"/>
    </xf>
    <xf numFmtId="49"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2" fillId="0" borderId="0" xfId="0" applyNumberFormat="1" applyFont="1" applyAlignment="1" applyProtection="1">
      <alignment horizontal="center" vertical="center"/>
      <protection locked="0"/>
    </xf>
    <xf numFmtId="49" fontId="2" fillId="0" borderId="8" xfId="0" applyNumberFormat="1" applyFont="1" applyBorder="1" applyAlignment="1">
      <alignment horizontal="center" vertical="center"/>
    </xf>
    <xf numFmtId="49" fontId="2" fillId="0" borderId="0" xfId="0" applyNumberFormat="1" applyFont="1" applyAlignment="1">
      <alignment horizontal="center" vertical="center"/>
    </xf>
    <xf numFmtId="3" fontId="12" fillId="0" borderId="0" xfId="7" applyNumberFormat="1" applyFont="1" applyFill="1" applyBorder="1" applyAlignment="1">
      <alignment horizontal="center" vertical="center" wrapText="1"/>
    </xf>
    <xf numFmtId="0" fontId="17" fillId="4" borderId="1" xfId="0" applyFont="1" applyFill="1" applyBorder="1" applyAlignment="1" applyProtection="1">
      <alignment vertical="center"/>
      <protection locked="0"/>
    </xf>
    <xf numFmtId="0" fontId="17" fillId="0" borderId="0" xfId="0" applyFont="1" applyAlignment="1">
      <alignment vertical="center"/>
    </xf>
    <xf numFmtId="0" fontId="17" fillId="2" borderId="1" xfId="0" applyFont="1" applyFill="1" applyBorder="1" applyAlignment="1" applyProtection="1">
      <alignment vertical="center"/>
      <protection locked="0"/>
    </xf>
    <xf numFmtId="49" fontId="11" fillId="0" borderId="0" xfId="0" applyNumberFormat="1" applyFont="1" applyAlignment="1">
      <alignment horizontal="center" vertical="center"/>
    </xf>
    <xf numFmtId="0" fontId="11" fillId="0" borderId="0" xfId="0" applyFont="1"/>
    <xf numFmtId="0" fontId="12" fillId="0" borderId="0" xfId="0" applyFont="1" applyAlignment="1">
      <alignment horizontal="center" vertical="center"/>
    </xf>
    <xf numFmtId="0" fontId="11" fillId="0" borderId="0" xfId="0" applyFont="1" applyAlignment="1">
      <alignment horizontal="center"/>
    </xf>
    <xf numFmtId="3" fontId="11" fillId="0" borderId="0" xfId="7" applyNumberFormat="1" applyFont="1" applyBorder="1" applyAlignment="1">
      <alignment horizontal="center" vertical="center"/>
    </xf>
    <xf numFmtId="1" fontId="10" fillId="0" borderId="0" xfId="0" applyNumberFormat="1" applyFont="1" applyAlignment="1">
      <alignment horizontal="center" vertical="center"/>
    </xf>
    <xf numFmtId="1" fontId="10" fillId="13" borderId="0" xfId="0" applyNumberFormat="1" applyFont="1" applyFill="1" applyAlignment="1">
      <alignment horizontal="center" vertical="center"/>
    </xf>
    <xf numFmtId="1" fontId="10" fillId="13" borderId="0" xfId="0" applyNumberFormat="1" applyFont="1" applyFill="1" applyAlignment="1">
      <alignment vertical="center"/>
    </xf>
    <xf numFmtId="1" fontId="10" fillId="27" borderId="0" xfId="0" applyNumberFormat="1" applyFont="1" applyFill="1" applyAlignment="1">
      <alignment vertical="center"/>
    </xf>
    <xf numFmtId="1" fontId="10" fillId="5" borderId="0" xfId="0" applyNumberFormat="1" applyFont="1" applyFill="1" applyAlignment="1">
      <alignment vertical="center"/>
    </xf>
    <xf numFmtId="0" fontId="10" fillId="13" borderId="0" xfId="0" applyFont="1" applyFill="1" applyAlignment="1">
      <alignment horizontal="center" vertical="center"/>
    </xf>
    <xf numFmtId="1" fontId="10" fillId="27" borderId="0" xfId="0" applyNumberFormat="1" applyFont="1" applyFill="1" applyAlignment="1">
      <alignment horizontal="center" vertical="center"/>
    </xf>
    <xf numFmtId="1" fontId="10" fillId="5" borderId="0" xfId="0" applyNumberFormat="1" applyFont="1" applyFill="1" applyAlignment="1">
      <alignment horizontal="center" vertical="center"/>
    </xf>
    <xf numFmtId="49" fontId="10" fillId="0" borderId="0" xfId="0" applyNumberFormat="1" applyFont="1" applyAlignment="1">
      <alignment horizontal="center" vertical="center"/>
    </xf>
    <xf numFmtId="0" fontId="10" fillId="19" borderId="0" xfId="0" applyFont="1" applyFill="1" applyAlignment="1">
      <alignment horizontal="center" vertical="center"/>
    </xf>
    <xf numFmtId="0" fontId="0" fillId="0" borderId="0" xfId="0" applyAlignment="1">
      <alignment horizontal="center" vertical="center"/>
    </xf>
    <xf numFmtId="0" fontId="57" fillId="14" borderId="0" xfId="0" applyFont="1" applyFill="1" applyAlignment="1">
      <alignment horizontal="center" vertical="center"/>
    </xf>
    <xf numFmtId="0" fontId="10" fillId="19" borderId="0" xfId="0" applyFont="1" applyFill="1" applyAlignment="1">
      <alignment vertical="center"/>
    </xf>
    <xf numFmtId="0" fontId="58" fillId="14" borderId="0" xfId="0" applyFont="1" applyFill="1" applyAlignment="1">
      <alignment horizontal="center" vertical="center" textRotation="90" wrapText="1"/>
    </xf>
    <xf numFmtId="49" fontId="16" fillId="13" borderId="17" xfId="0" applyNumberFormat="1" applyFont="1" applyFill="1" applyBorder="1" applyAlignment="1">
      <alignment horizontal="center" vertical="center"/>
    </xf>
    <xf numFmtId="49" fontId="47" fillId="0" borderId="0" xfId="0" applyNumberFormat="1" applyFont="1" applyAlignment="1">
      <alignment horizontal="center" vertical="center"/>
    </xf>
    <xf numFmtId="0" fontId="28" fillId="4" borderId="8" xfId="0" applyFont="1" applyFill="1" applyBorder="1" applyAlignment="1" applyProtection="1">
      <alignment vertical="center"/>
      <protection locked="0"/>
    </xf>
    <xf numFmtId="0" fontId="56" fillId="0" borderId="0" xfId="0" applyFont="1" applyAlignment="1">
      <alignment vertical="center"/>
    </xf>
    <xf numFmtId="0" fontId="47" fillId="0" borderId="0" xfId="0" applyFont="1" applyAlignment="1">
      <alignment vertical="center"/>
    </xf>
    <xf numFmtId="49" fontId="61" fillId="0" borderId="0" xfId="0" applyNumberFormat="1" applyFont="1" applyAlignment="1">
      <alignment horizontal="left" vertical="center"/>
    </xf>
    <xf numFmtId="49" fontId="61" fillId="0" borderId="0" xfId="0" applyNumberFormat="1" applyFont="1" applyAlignment="1">
      <alignment vertical="center"/>
    </xf>
    <xf numFmtId="0" fontId="62" fillId="0" borderId="0" xfId="0" applyFont="1" applyAlignment="1">
      <alignment vertical="center"/>
    </xf>
    <xf numFmtId="49" fontId="61" fillId="0" borderId="0" xfId="0" applyNumberFormat="1" applyFont="1" applyAlignment="1">
      <alignment horizontal="center" vertical="center"/>
    </xf>
    <xf numFmtId="49" fontId="61" fillId="0" borderId="0" xfId="0" applyNumberFormat="1" applyFont="1" applyAlignment="1">
      <alignment horizontal="right" vertical="center"/>
    </xf>
    <xf numFmtId="0" fontId="12" fillId="13" borderId="17" xfId="0" applyFont="1" applyFill="1" applyBorder="1" applyAlignment="1">
      <alignment horizontal="center" vertical="center" wrapText="1"/>
    </xf>
    <xf numFmtId="0" fontId="12" fillId="13" borderId="0" xfId="0" applyFont="1" applyFill="1" applyAlignment="1">
      <alignment horizontal="center" vertical="center" wrapText="1"/>
    </xf>
    <xf numFmtId="0" fontId="28" fillId="4" borderId="4" xfId="0" applyFont="1" applyFill="1" applyBorder="1" applyAlignment="1" applyProtection="1">
      <alignment vertical="center"/>
      <protection locked="0"/>
    </xf>
    <xf numFmtId="164" fontId="5" fillId="15" borderId="0" xfId="1" applyNumberFormat="1" applyFont="1" applyFill="1" applyBorder="1" applyAlignment="1">
      <alignment horizontal="center" vertical="center"/>
    </xf>
    <xf numFmtId="0" fontId="12" fillId="15" borderId="0" xfId="0" applyFont="1" applyFill="1" applyAlignment="1">
      <alignment horizontal="center" vertical="center" wrapText="1"/>
    </xf>
    <xf numFmtId="0" fontId="28" fillId="4" borderId="1" xfId="0" applyFont="1" applyFill="1" applyBorder="1" applyAlignment="1" applyProtection="1">
      <alignment horizontal="center" vertical="center" wrapText="1"/>
      <protection locked="0"/>
    </xf>
    <xf numFmtId="0" fontId="28" fillId="0" borderId="0" xfId="0" applyFont="1" applyAlignment="1">
      <alignment horizontal="center" vertical="center" wrapText="1"/>
    </xf>
    <xf numFmtId="3" fontId="8" fillId="4" borderId="2" xfId="0" applyNumberFormat="1" applyFont="1" applyFill="1" applyBorder="1" applyAlignment="1">
      <alignment vertical="center"/>
    </xf>
    <xf numFmtId="3" fontId="5" fillId="13" borderId="2" xfId="0" applyNumberFormat="1" applyFont="1" applyFill="1" applyBorder="1" applyAlignment="1">
      <alignment vertical="center" wrapText="1"/>
    </xf>
    <xf numFmtId="3" fontId="2" fillId="0" borderId="6" xfId="0" applyNumberFormat="1" applyFont="1" applyBorder="1" applyAlignment="1">
      <alignment vertical="center" wrapText="1"/>
    </xf>
    <xf numFmtId="171" fontId="2" fillId="0" borderId="6" xfId="0" applyNumberFormat="1" applyFont="1" applyBorder="1" applyAlignment="1">
      <alignment vertical="center" wrapText="1"/>
    </xf>
    <xf numFmtId="3" fontId="5" fillId="13" borderId="4" xfId="0" applyNumberFormat="1" applyFont="1" applyFill="1" applyBorder="1" applyAlignment="1">
      <alignment vertical="center" wrapText="1"/>
    </xf>
    <xf numFmtId="0" fontId="18" fillId="0" borderId="0" xfId="0" applyFont="1"/>
    <xf numFmtId="0" fontId="0" fillId="0" borderId="0" xfId="0" applyAlignment="1">
      <alignment horizontal="center" vertical="center" wrapText="1"/>
    </xf>
    <xf numFmtId="0" fontId="18" fillId="0" borderId="0" xfId="0" applyFont="1" applyAlignment="1">
      <alignment horizontal="center" vertical="center"/>
    </xf>
    <xf numFmtId="0" fontId="16" fillId="13" borderId="19" xfId="0" applyFont="1" applyFill="1" applyBorder="1" applyAlignment="1">
      <alignment horizontal="left" vertical="center"/>
    </xf>
    <xf numFmtId="0" fontId="2" fillId="13" borderId="6" xfId="0" applyFont="1" applyFill="1" applyBorder="1" applyAlignment="1" applyProtection="1">
      <alignment horizontal="center" vertical="center"/>
      <protection locked="0"/>
    </xf>
    <xf numFmtId="164" fontId="31" fillId="13" borderId="4" xfId="1" applyNumberFormat="1" applyFont="1" applyFill="1" applyBorder="1" applyAlignment="1" applyProtection="1">
      <alignment horizontal="center" vertical="center"/>
      <protection locked="0"/>
    </xf>
    <xf numFmtId="0" fontId="5" fillId="16" borderId="4" xfId="0" applyFont="1" applyFill="1" applyBorder="1" applyAlignment="1">
      <alignment horizontal="right" vertical="center"/>
    </xf>
    <xf numFmtId="3" fontId="7" fillId="13" borderId="6" xfId="0" applyNumberFormat="1" applyFont="1" applyFill="1" applyBorder="1" applyAlignment="1">
      <alignment vertical="center"/>
    </xf>
    <xf numFmtId="3" fontId="2" fillId="0" borderId="22" xfId="0" applyNumberFormat="1" applyFont="1" applyBorder="1" applyAlignment="1">
      <alignment vertical="center" wrapText="1"/>
    </xf>
    <xf numFmtId="171" fontId="2" fillId="0" borderId="22" xfId="0" applyNumberFormat="1" applyFont="1" applyBorder="1" applyAlignment="1">
      <alignment vertical="center" wrapText="1"/>
    </xf>
    <xf numFmtId="49" fontId="61" fillId="0" borderId="0" xfId="0" applyNumberFormat="1" applyFont="1" applyAlignment="1">
      <alignment horizontal="center" vertical="center" wrapText="1"/>
    </xf>
    <xf numFmtId="0" fontId="56" fillId="0" borderId="0" xfId="0" applyFont="1" applyAlignment="1">
      <alignment horizontal="center" vertical="center" wrapText="1"/>
    </xf>
    <xf numFmtId="0" fontId="28" fillId="2" borderId="1" xfId="0" applyFont="1" applyFill="1" applyBorder="1" applyAlignment="1" applyProtection="1">
      <alignment horizontal="center" vertical="center" wrapText="1"/>
      <protection locked="0"/>
    </xf>
    <xf numFmtId="0" fontId="63" fillId="0" borderId="0" xfId="0" applyFont="1" applyAlignment="1">
      <alignment horizontal="center" vertical="center" wrapText="1"/>
    </xf>
    <xf numFmtId="0" fontId="63" fillId="2" borderId="0" xfId="0" applyFont="1" applyFill="1" applyAlignment="1">
      <alignment horizontal="center" vertical="center" wrapText="1"/>
    </xf>
    <xf numFmtId="171" fontId="2" fillId="0" borderId="7" xfId="0" applyNumberFormat="1" applyFont="1" applyBorder="1" applyAlignment="1">
      <alignment vertical="center" wrapText="1"/>
    </xf>
    <xf numFmtId="49" fontId="14" fillId="0" borderId="7" xfId="0" applyNumberFormat="1" applyFont="1" applyBorder="1" applyAlignment="1">
      <alignment horizontal="center" vertical="center"/>
    </xf>
    <xf numFmtId="49" fontId="47" fillId="0" borderId="0" xfId="0" applyNumberFormat="1" applyFont="1" applyAlignment="1">
      <alignment horizontal="right" vertical="center"/>
    </xf>
    <xf numFmtId="3" fontId="2" fillId="0" borderId="0" xfId="0" applyNumberFormat="1" applyFont="1" applyAlignment="1">
      <alignment horizontal="right" vertical="center"/>
    </xf>
    <xf numFmtId="3" fontId="8" fillId="4" borderId="2" xfId="0" applyNumberFormat="1" applyFont="1" applyFill="1" applyBorder="1" applyAlignment="1">
      <alignment horizontal="center" vertical="center"/>
    </xf>
    <xf numFmtId="3" fontId="5" fillId="13" borderId="2" xfId="0" applyNumberFormat="1" applyFont="1" applyFill="1" applyBorder="1" applyAlignment="1">
      <alignment horizontal="center" vertical="center" wrapText="1"/>
    </xf>
    <xf numFmtId="3" fontId="2" fillId="0" borderId="22" xfId="2" applyNumberFormat="1" applyFont="1" applyFill="1" applyBorder="1" applyAlignment="1">
      <alignment horizontal="center" vertical="center"/>
    </xf>
    <xf numFmtId="3" fontId="2" fillId="0" borderId="0" xfId="0" applyNumberFormat="1" applyFont="1" applyAlignment="1">
      <alignment horizontal="center" vertical="center"/>
    </xf>
    <xf numFmtId="49" fontId="61" fillId="0" borderId="0" xfId="0" applyNumberFormat="1" applyFont="1" applyAlignment="1">
      <alignment horizontal="left" vertical="center" wrapText="1"/>
    </xf>
    <xf numFmtId="49" fontId="65" fillId="0" borderId="0" xfId="0" applyNumberFormat="1" applyFont="1" applyAlignment="1">
      <alignment horizontal="center" vertical="center"/>
    </xf>
    <xf numFmtId="49" fontId="47" fillId="0" borderId="0" xfId="0" applyNumberFormat="1" applyFont="1" applyAlignment="1">
      <alignment horizontal="center" vertical="center" wrapText="1"/>
    </xf>
    <xf numFmtId="0" fontId="47" fillId="0" borderId="0" xfId="0" applyFont="1" applyAlignment="1">
      <alignment horizontal="center" vertical="center"/>
    </xf>
    <xf numFmtId="0" fontId="65" fillId="0" borderId="0" xfId="0" applyFont="1" applyAlignment="1">
      <alignment vertical="center"/>
    </xf>
    <xf numFmtId="0" fontId="28" fillId="4" borderId="2" xfId="0" applyFont="1" applyFill="1" applyBorder="1" applyAlignment="1" applyProtection="1">
      <alignment vertical="center" wrapText="1"/>
      <protection locked="0"/>
    </xf>
    <xf numFmtId="3" fontId="8" fillId="0" borderId="0" xfId="0" applyNumberFormat="1" applyFont="1" applyAlignment="1">
      <alignment vertical="center"/>
    </xf>
    <xf numFmtId="3" fontId="5" fillId="13" borderId="13" xfId="0" applyNumberFormat="1" applyFont="1" applyFill="1" applyBorder="1" applyAlignment="1">
      <alignment vertical="center" wrapText="1"/>
    </xf>
    <xf numFmtId="0" fontId="28" fillId="0" borderId="0" xfId="0" applyFont="1" applyAlignment="1">
      <alignment vertical="center" wrapText="1"/>
    </xf>
    <xf numFmtId="3" fontId="66" fillId="0" borderId="0" xfId="0" applyNumberFormat="1" applyFont="1" applyAlignment="1">
      <alignment horizontal="center" vertical="center"/>
    </xf>
    <xf numFmtId="3" fontId="66" fillId="0" borderId="0" xfId="0" applyNumberFormat="1" applyFont="1" applyAlignment="1">
      <alignment horizontal="left" vertical="center"/>
    </xf>
    <xf numFmtId="165" fontId="4" fillId="0" borderId="0" xfId="1" applyNumberFormat="1" applyFont="1" applyAlignment="1">
      <alignment horizontal="center" vertical="center"/>
    </xf>
    <xf numFmtId="1" fontId="54" fillId="0" borderId="0" xfId="0" applyNumberFormat="1" applyFont="1" applyAlignment="1">
      <alignment vertical="center"/>
    </xf>
    <xf numFmtId="0" fontId="56" fillId="15" borderId="0" xfId="0" applyFont="1" applyFill="1" applyAlignment="1">
      <alignment vertical="center"/>
    </xf>
    <xf numFmtId="1" fontId="30" fillId="4" borderId="1" xfId="0" applyNumberFormat="1" applyFont="1" applyFill="1" applyBorder="1" applyAlignment="1" applyProtection="1">
      <alignment vertical="center"/>
      <protection locked="0"/>
    </xf>
    <xf numFmtId="0" fontId="28" fillId="15" borderId="2" xfId="0" applyFont="1" applyFill="1" applyBorder="1" applyAlignment="1" applyProtection="1">
      <alignment vertical="center"/>
      <protection locked="0"/>
    </xf>
    <xf numFmtId="0" fontId="16" fillId="13" borderId="25" xfId="0" applyFont="1" applyFill="1" applyBorder="1" applyAlignment="1">
      <alignment horizontal="left" vertical="center"/>
    </xf>
    <xf numFmtId="0" fontId="16" fillId="13" borderId="46" xfId="0" applyFont="1" applyFill="1" applyBorder="1" applyAlignment="1">
      <alignment vertical="center"/>
    </xf>
    <xf numFmtId="0" fontId="30" fillId="13" borderId="47" xfId="0" applyFont="1" applyFill="1" applyBorder="1" applyAlignment="1" applyProtection="1">
      <alignment horizontal="left" vertical="center"/>
      <protection locked="0"/>
    </xf>
    <xf numFmtId="0" fontId="30" fillId="13" borderId="48" xfId="0" applyFont="1" applyFill="1" applyBorder="1" applyAlignment="1" applyProtection="1">
      <alignment horizontal="left" vertical="center"/>
      <protection locked="0"/>
    </xf>
    <xf numFmtId="0" fontId="16" fillId="13" borderId="46" xfId="0" applyFont="1" applyFill="1" applyBorder="1" applyAlignment="1">
      <alignment vertical="center" wrapText="1"/>
    </xf>
    <xf numFmtId="0" fontId="16" fillId="13" borderId="47" xfId="0" applyFont="1" applyFill="1" applyBorder="1" applyAlignment="1">
      <alignment vertical="center" wrapText="1"/>
    </xf>
    <xf numFmtId="1" fontId="2" fillId="13" borderId="48" xfId="0" applyNumberFormat="1" applyFont="1" applyFill="1" applyBorder="1" applyAlignment="1" applyProtection="1">
      <alignment horizontal="center" vertical="center"/>
      <protection locked="0"/>
    </xf>
    <xf numFmtId="3" fontId="5" fillId="13" borderId="48" xfId="0" applyNumberFormat="1" applyFont="1" applyFill="1" applyBorder="1" applyAlignment="1">
      <alignment vertical="center" wrapText="1"/>
    </xf>
    <xf numFmtId="3" fontId="5" fillId="13" borderId="47" xfId="0" applyNumberFormat="1" applyFont="1" applyFill="1" applyBorder="1" applyAlignment="1">
      <alignment vertical="center" wrapText="1"/>
    </xf>
    <xf numFmtId="0" fontId="16" fillId="13" borderId="48" xfId="0" applyFont="1" applyFill="1" applyBorder="1" applyAlignment="1">
      <alignment horizontal="left" vertical="center"/>
    </xf>
    <xf numFmtId="0" fontId="2" fillId="13" borderId="48" xfId="0" applyFont="1" applyFill="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3" fontId="2" fillId="0" borderId="8" xfId="0" applyNumberFormat="1" applyFont="1" applyBorder="1" applyAlignment="1">
      <alignment vertical="center" wrapText="1"/>
    </xf>
    <xf numFmtId="0" fontId="15" fillId="4" borderId="18" xfId="0" applyFont="1" applyFill="1" applyBorder="1" applyAlignment="1">
      <alignment vertical="center"/>
    </xf>
    <xf numFmtId="0" fontId="17" fillId="4" borderId="16" xfId="0" applyFont="1" applyFill="1" applyBorder="1" applyAlignment="1" applyProtection="1">
      <alignment vertical="center"/>
      <protection locked="0"/>
    </xf>
    <xf numFmtId="164" fontId="5" fillId="4" borderId="16" xfId="1" applyNumberFormat="1" applyFont="1" applyFill="1" applyBorder="1" applyAlignment="1" applyProtection="1">
      <alignment horizontal="center" vertical="center"/>
      <protection locked="0"/>
    </xf>
    <xf numFmtId="0" fontId="28" fillId="4" borderId="4" xfId="0" applyFont="1" applyFill="1" applyBorder="1" applyAlignment="1" applyProtection="1">
      <alignment horizontal="left" vertical="center"/>
      <protection locked="0"/>
    </xf>
    <xf numFmtId="164" fontId="5" fillId="4" borderId="6" xfId="1" applyNumberFormat="1" applyFont="1" applyFill="1" applyBorder="1" applyAlignment="1" applyProtection="1">
      <alignment horizontal="center" vertical="center"/>
      <protection locked="0"/>
    </xf>
    <xf numFmtId="0" fontId="2" fillId="4" borderId="6" xfId="0" applyFont="1" applyFill="1" applyBorder="1" applyAlignment="1">
      <alignment horizontal="center" vertical="center"/>
    </xf>
    <xf numFmtId="1" fontId="30" fillId="0" borderId="0" xfId="0" applyNumberFormat="1" applyFont="1" applyAlignment="1">
      <alignment vertical="center"/>
    </xf>
    <xf numFmtId="0" fontId="28" fillId="15" borderId="0" xfId="0" applyFont="1" applyFill="1" applyAlignment="1">
      <alignment vertical="center"/>
    </xf>
    <xf numFmtId="0" fontId="28" fillId="4" borderId="1" xfId="0" applyFont="1" applyFill="1" applyBorder="1" applyAlignment="1" applyProtection="1">
      <alignment horizontal="left" vertical="center" wrapText="1"/>
      <protection locked="0"/>
    </xf>
    <xf numFmtId="0" fontId="28" fillId="4" borderId="1" xfId="0" applyFont="1" applyFill="1" applyBorder="1" applyAlignment="1" applyProtection="1">
      <alignment vertical="center" wrapText="1"/>
      <protection locked="0"/>
    </xf>
    <xf numFmtId="3" fontId="5" fillId="13" borderId="1" xfId="0" applyNumberFormat="1" applyFont="1" applyFill="1" applyBorder="1" applyAlignment="1">
      <alignment vertical="center" wrapText="1"/>
    </xf>
    <xf numFmtId="3" fontId="8" fillId="13" borderId="57" xfId="0" applyNumberFormat="1" applyFont="1" applyFill="1" applyBorder="1" applyAlignment="1">
      <alignment vertical="center" wrapText="1"/>
    </xf>
    <xf numFmtId="164" fontId="5" fillId="0" borderId="0" xfId="1" applyNumberFormat="1" applyFont="1" applyAlignment="1">
      <alignment horizontal="center" vertical="center" wrapText="1"/>
    </xf>
    <xf numFmtId="0" fontId="28" fillId="0" borderId="0" xfId="0" applyFont="1" applyAlignment="1">
      <alignment horizontal="left" vertical="center" wrapText="1"/>
    </xf>
    <xf numFmtId="0" fontId="47" fillId="0" borderId="0" xfId="0" applyFont="1" applyAlignment="1">
      <alignment vertical="center" wrapText="1"/>
    </xf>
    <xf numFmtId="0" fontId="56" fillId="0" borderId="0" xfId="0" applyFont="1" applyAlignment="1">
      <alignment vertical="center" wrapText="1"/>
    </xf>
    <xf numFmtId="0" fontId="71" fillId="4" borderId="0" xfId="0" applyFont="1" applyFill="1" applyAlignment="1">
      <alignment horizontal="center" vertical="center"/>
    </xf>
    <xf numFmtId="0" fontId="10" fillId="30" borderId="4" xfId="0" applyFont="1" applyFill="1" applyBorder="1" applyAlignment="1">
      <alignment horizontal="center" vertical="center" wrapText="1"/>
    </xf>
    <xf numFmtId="0" fontId="10" fillId="30" borderId="13" xfId="0" applyFont="1" applyFill="1" applyBorder="1" applyAlignment="1">
      <alignment horizontal="center" vertical="center" wrapText="1"/>
    </xf>
    <xf numFmtId="0" fontId="47" fillId="4" borderId="6" xfId="0" applyFont="1" applyFill="1" applyBorder="1" applyAlignment="1">
      <alignment vertical="center"/>
    </xf>
    <xf numFmtId="0" fontId="71" fillId="4" borderId="16" xfId="0" applyFont="1" applyFill="1" applyBorder="1" applyAlignment="1" applyProtection="1">
      <alignment vertical="center"/>
      <protection locked="0"/>
    </xf>
    <xf numFmtId="0" fontId="2" fillId="4" borderId="16" xfId="0" applyFont="1" applyFill="1" applyBorder="1" applyAlignment="1" applyProtection="1">
      <alignment vertical="center"/>
      <protection locked="0"/>
    </xf>
    <xf numFmtId="0" fontId="2" fillId="4" borderId="16" xfId="0" applyFont="1" applyFill="1" applyBorder="1" applyAlignment="1" applyProtection="1">
      <alignment horizontal="center" vertical="center" wrapText="1"/>
      <protection locked="0"/>
    </xf>
    <xf numFmtId="0" fontId="2" fillId="4" borderId="16" xfId="0" applyFont="1" applyFill="1" applyBorder="1" applyAlignment="1" applyProtection="1">
      <alignment horizontal="left" vertical="center"/>
      <protection locked="0"/>
    </xf>
    <xf numFmtId="0" fontId="2" fillId="4" borderId="4" xfId="0" applyFont="1" applyFill="1" applyBorder="1" applyAlignment="1" applyProtection="1">
      <alignment vertical="center"/>
      <protection locked="0"/>
    </xf>
    <xf numFmtId="0" fontId="2" fillId="4" borderId="4" xfId="0" applyFont="1" applyFill="1" applyBorder="1" applyAlignment="1" applyProtection="1">
      <alignment horizontal="left" vertical="center"/>
      <protection locked="0"/>
    </xf>
    <xf numFmtId="3" fontId="2" fillId="4" borderId="6" xfId="0" applyNumberFormat="1" applyFont="1" applyFill="1" applyBorder="1" applyAlignment="1" applyProtection="1">
      <alignment horizontal="center" vertical="center"/>
      <protection locked="0"/>
    </xf>
    <xf numFmtId="3" fontId="8" fillId="4" borderId="6" xfId="0" applyNumberFormat="1" applyFont="1" applyFill="1" applyBorder="1" applyAlignment="1">
      <alignment vertical="center"/>
    </xf>
    <xf numFmtId="3" fontId="8" fillId="4" borderId="4" xfId="0" applyNumberFormat="1" applyFont="1" applyFill="1" applyBorder="1" applyAlignment="1">
      <alignment vertical="center"/>
    </xf>
    <xf numFmtId="0" fontId="8" fillId="16" borderId="4" xfId="0" applyFont="1" applyFill="1" applyBorder="1" applyAlignment="1">
      <alignment horizontal="right" vertical="center"/>
    </xf>
    <xf numFmtId="0" fontId="8" fillId="16" borderId="4" xfId="0" applyFont="1" applyFill="1" applyBorder="1" applyAlignment="1">
      <alignment horizontal="center" vertical="center"/>
    </xf>
    <xf numFmtId="3" fontId="2" fillId="5" borderId="6" xfId="0" applyNumberFormat="1" applyFont="1" applyFill="1" applyBorder="1" applyAlignment="1" applyProtection="1">
      <alignment horizontal="right" vertical="center"/>
      <protection locked="0"/>
    </xf>
    <xf numFmtId="0" fontId="12" fillId="0" borderId="13" xfId="0" applyFont="1" applyBorder="1" applyAlignment="1">
      <alignment horizontal="center" vertical="center" wrapText="1"/>
    </xf>
    <xf numFmtId="3" fontId="2" fillId="0" borderId="0" xfId="0" applyNumberFormat="1" applyFont="1" applyAlignment="1">
      <alignment horizontal="left" vertical="center"/>
    </xf>
    <xf numFmtId="165" fontId="4" fillId="0" borderId="0" xfId="1" applyNumberFormat="1" applyFont="1" applyAlignment="1">
      <alignment horizontal="right" vertical="center"/>
    </xf>
    <xf numFmtId="0" fontId="4" fillId="0" borderId="0" xfId="0" applyFont="1" applyAlignment="1">
      <alignment horizontal="right" vertical="center"/>
    </xf>
    <xf numFmtId="165" fontId="2" fillId="0" borderId="0" xfId="1" applyNumberFormat="1" applyFont="1" applyAlignment="1">
      <alignment horizontal="right" vertical="center"/>
    </xf>
    <xf numFmtId="3" fontId="8" fillId="4" borderId="4" xfId="0" applyNumberFormat="1" applyFont="1" applyFill="1" applyBorder="1" applyAlignment="1">
      <alignment horizontal="left" vertical="center"/>
    </xf>
    <xf numFmtId="0" fontId="6" fillId="20" borderId="0" xfId="0" applyFont="1" applyFill="1" applyAlignment="1">
      <alignment horizontal="left" vertical="center" wrapText="1"/>
    </xf>
    <xf numFmtId="3" fontId="7" fillId="0" borderId="0" xfId="0" applyNumberFormat="1" applyFont="1"/>
    <xf numFmtId="0" fontId="5" fillId="16" borderId="13" xfId="0" applyFont="1" applyFill="1" applyBorder="1" applyAlignment="1">
      <alignment horizontal="right" vertical="center"/>
    </xf>
    <xf numFmtId="0" fontId="30" fillId="13" borderId="17" xfId="0" applyFont="1" applyFill="1" applyBorder="1" applyAlignment="1" applyProtection="1">
      <alignment horizontal="left" vertical="center"/>
      <protection locked="0"/>
    </xf>
    <xf numFmtId="0" fontId="2" fillId="13" borderId="5" xfId="0" applyFont="1" applyFill="1" applyBorder="1" applyAlignment="1" applyProtection="1">
      <alignment horizontal="center" vertical="center"/>
      <protection locked="0"/>
    </xf>
    <xf numFmtId="3" fontId="5" fillId="13" borderId="5" xfId="0" applyNumberFormat="1" applyFont="1" applyFill="1" applyBorder="1" applyAlignment="1">
      <alignment vertical="center" wrapText="1"/>
    </xf>
    <xf numFmtId="0" fontId="2" fillId="5" borderId="22" xfId="0" applyFont="1" applyFill="1" applyBorder="1" applyAlignment="1" applyProtection="1">
      <alignment vertical="center"/>
      <protection locked="0"/>
    </xf>
    <xf numFmtId="3" fontId="2" fillId="0" borderId="1" xfId="0" applyNumberFormat="1" applyFont="1" applyBorder="1" applyAlignment="1">
      <alignment horizontal="right" vertical="center" wrapText="1"/>
    </xf>
    <xf numFmtId="3" fontId="5" fillId="13" borderId="5" xfId="0" applyNumberFormat="1" applyFont="1" applyFill="1" applyBorder="1" applyAlignment="1">
      <alignment horizontal="right" vertical="center" wrapText="1"/>
    </xf>
    <xf numFmtId="3" fontId="8" fillId="2" borderId="2" xfId="0" applyNumberFormat="1" applyFont="1" applyFill="1" applyBorder="1" applyAlignment="1">
      <alignment horizontal="right" vertical="center"/>
    </xf>
    <xf numFmtId="3" fontId="2" fillId="5" borderId="22" xfId="0" applyNumberFormat="1" applyFont="1" applyFill="1" applyBorder="1" applyAlignment="1" applyProtection="1">
      <alignment horizontal="right" vertical="center"/>
      <protection locked="0"/>
    </xf>
    <xf numFmtId="3" fontId="2" fillId="0" borderId="1" xfId="0" applyNumberFormat="1" applyFont="1" applyBorder="1" applyAlignment="1" applyProtection="1">
      <alignment horizontal="right" vertical="center"/>
      <protection locked="0"/>
    </xf>
    <xf numFmtId="0" fontId="75" fillId="0" borderId="0" xfId="0" applyFont="1" applyAlignment="1">
      <alignment horizontal="center" vertical="center"/>
    </xf>
    <xf numFmtId="0" fontId="75" fillId="0" borderId="16" xfId="0" applyFont="1" applyBorder="1" applyAlignment="1">
      <alignment horizontal="center" vertical="center"/>
    </xf>
    <xf numFmtId="0" fontId="75" fillId="0" borderId="16" xfId="0" applyFont="1" applyBorder="1" applyAlignment="1">
      <alignment horizontal="center" vertical="center" wrapText="1"/>
    </xf>
    <xf numFmtId="0" fontId="75" fillId="0" borderId="1" xfId="0" applyFont="1" applyBorder="1" applyAlignment="1">
      <alignment horizontal="center" vertical="center"/>
    </xf>
    <xf numFmtId="0" fontId="76" fillId="0" borderId="0" xfId="0" applyFont="1" applyAlignment="1">
      <alignment horizontal="center" vertical="center"/>
    </xf>
    <xf numFmtId="0" fontId="75" fillId="2" borderId="16" xfId="0" applyFont="1" applyFill="1" applyBorder="1" applyAlignment="1">
      <alignment horizontal="center" vertical="center"/>
    </xf>
    <xf numFmtId="3" fontId="5" fillId="13" borderId="6" xfId="0" applyNumberFormat="1" applyFont="1" applyFill="1" applyBorder="1" applyAlignment="1">
      <alignment horizontal="right" vertical="center" wrapText="1"/>
    </xf>
    <xf numFmtId="0" fontId="2" fillId="13" borderId="13" xfId="0" applyFont="1" applyFill="1" applyBorder="1" applyAlignment="1">
      <alignment horizontal="center" vertical="center"/>
    </xf>
    <xf numFmtId="3" fontId="7" fillId="13" borderId="5" xfId="0" applyNumberFormat="1" applyFont="1" applyFill="1" applyBorder="1" applyAlignment="1">
      <alignment vertical="center"/>
    </xf>
    <xf numFmtId="0" fontId="30" fillId="13" borderId="47" xfId="0" applyFont="1" applyFill="1" applyBorder="1" applyAlignment="1" applyProtection="1">
      <alignment vertical="center"/>
      <protection locked="0"/>
    </xf>
    <xf numFmtId="0" fontId="16" fillId="13" borderId="25" xfId="0" applyFont="1" applyFill="1" applyBorder="1" applyAlignment="1">
      <alignment vertical="center"/>
    </xf>
    <xf numFmtId="1" fontId="2" fillId="4" borderId="6" xfId="0" applyNumberFormat="1" applyFont="1" applyFill="1" applyBorder="1" applyAlignment="1" applyProtection="1">
      <alignment horizontal="center" vertical="center"/>
      <protection locked="0"/>
    </xf>
    <xf numFmtId="49" fontId="15" fillId="0" borderId="0" xfId="0" applyNumberFormat="1" applyFont="1" applyAlignment="1">
      <alignment vertical="center"/>
    </xf>
    <xf numFmtId="1" fontId="2" fillId="0" borderId="0" xfId="0" applyNumberFormat="1" applyFont="1" applyAlignment="1" applyProtection="1">
      <alignment horizontal="center" vertical="center"/>
      <protection locked="0"/>
    </xf>
    <xf numFmtId="1" fontId="47" fillId="0" borderId="8" xfId="0" applyNumberFormat="1" applyFont="1" applyBorder="1" applyAlignment="1">
      <alignment horizontal="center" vertical="center"/>
    </xf>
    <xf numFmtId="0" fontId="28" fillId="2" borderId="2" xfId="0" applyFont="1" applyFill="1" applyBorder="1" applyAlignment="1" applyProtection="1">
      <alignment vertical="center" wrapText="1"/>
      <protection locked="0"/>
    </xf>
    <xf numFmtId="49" fontId="47" fillId="0" borderId="0" xfId="0" applyNumberFormat="1" applyFont="1" applyAlignment="1">
      <alignment horizontal="right" vertical="center" wrapText="1"/>
    </xf>
    <xf numFmtId="49" fontId="47" fillId="0" borderId="0" xfId="0" applyNumberFormat="1" applyFont="1" applyAlignment="1">
      <alignment vertical="center" wrapText="1"/>
    </xf>
    <xf numFmtId="1" fontId="47" fillId="0" borderId="0" xfId="0" applyNumberFormat="1" applyFont="1" applyAlignment="1">
      <alignment vertical="center"/>
    </xf>
    <xf numFmtId="0" fontId="17" fillId="13" borderId="0" xfId="0" applyFont="1" applyFill="1" applyAlignment="1">
      <alignment horizontal="center" vertical="center"/>
    </xf>
    <xf numFmtId="0" fontId="46" fillId="0" borderId="0" xfId="0" applyFont="1" applyAlignment="1">
      <alignment horizontal="center" vertical="center"/>
    </xf>
    <xf numFmtId="0" fontId="71" fillId="13" borderId="0" xfId="0" applyFont="1" applyFill="1" applyAlignment="1">
      <alignment horizontal="center" vertical="center"/>
    </xf>
    <xf numFmtId="0" fontId="7" fillId="0" borderId="0" xfId="0" applyFont="1" applyAlignment="1">
      <alignment horizontal="center" vertical="center"/>
    </xf>
    <xf numFmtId="164" fontId="31" fillId="0" borderId="0" xfId="1" applyNumberFormat="1" applyFont="1" applyAlignment="1">
      <alignment horizontal="center" vertical="center"/>
    </xf>
    <xf numFmtId="164" fontId="31" fillId="0" borderId="0" xfId="1" applyNumberFormat="1" applyFont="1" applyAlignment="1">
      <alignment horizontal="center" vertical="center" wrapText="1"/>
    </xf>
    <xf numFmtId="0" fontId="32" fillId="0" borderId="0" xfId="0" applyFont="1" applyAlignment="1">
      <alignment vertical="center"/>
    </xf>
    <xf numFmtId="1" fontId="32" fillId="0" borderId="0" xfId="0" applyNumberFormat="1" applyFont="1" applyAlignment="1">
      <alignment vertical="center"/>
    </xf>
    <xf numFmtId="0" fontId="32" fillId="0" borderId="0" xfId="0" applyFont="1" applyAlignment="1">
      <alignment horizontal="center" vertical="center" wrapText="1"/>
    </xf>
    <xf numFmtId="0" fontId="32" fillId="0" borderId="0" xfId="0" applyFont="1" applyAlignment="1">
      <alignment horizontal="left" vertical="center"/>
    </xf>
    <xf numFmtId="0" fontId="32" fillId="0" borderId="0" xfId="0" applyFont="1" applyAlignment="1">
      <alignment vertical="center" wrapText="1"/>
    </xf>
    <xf numFmtId="0" fontId="32" fillId="0" borderId="0" xfId="0" applyFont="1" applyAlignment="1">
      <alignment horizontal="left" vertical="center" wrapText="1"/>
    </xf>
    <xf numFmtId="0" fontId="32" fillId="15" borderId="0" xfId="0" applyFont="1" applyFill="1" applyAlignment="1">
      <alignment vertical="center"/>
    </xf>
    <xf numFmtId="0" fontId="71" fillId="13" borderId="0" xfId="0" applyFont="1" applyFill="1" applyAlignment="1" applyProtection="1">
      <alignment vertical="center"/>
      <protection locked="0"/>
    </xf>
    <xf numFmtId="0" fontId="71" fillId="13" borderId="0" xfId="0" applyFont="1" applyFill="1" applyAlignment="1" applyProtection="1">
      <alignment horizontal="center" vertical="center" wrapText="1"/>
      <protection locked="0"/>
    </xf>
    <xf numFmtId="164" fontId="47" fillId="13" borderId="0" xfId="1" applyNumberFormat="1" applyFont="1" applyFill="1" applyBorder="1" applyAlignment="1" applyProtection="1">
      <alignment horizontal="center" vertical="center"/>
      <protection locked="0"/>
    </xf>
    <xf numFmtId="0" fontId="71" fillId="13" borderId="0" xfId="0" applyFont="1" applyFill="1" applyAlignment="1" applyProtection="1">
      <alignment horizontal="left" vertical="center"/>
      <protection locked="0"/>
    </xf>
    <xf numFmtId="0" fontId="71" fillId="13" borderId="17" xfId="0" applyFont="1" applyFill="1" applyBorder="1" applyAlignment="1" applyProtection="1">
      <alignment vertical="center"/>
      <protection locked="0"/>
    </xf>
    <xf numFmtId="0" fontId="71" fillId="13" borderId="19" xfId="0" applyFont="1" applyFill="1" applyBorder="1" applyAlignment="1" applyProtection="1">
      <alignment vertical="center"/>
      <protection locked="0"/>
    </xf>
    <xf numFmtId="0" fontId="56" fillId="13" borderId="17" xfId="0" applyFont="1" applyFill="1" applyBorder="1" applyAlignment="1">
      <alignment horizontal="center" vertical="center" wrapText="1"/>
    </xf>
    <xf numFmtId="0" fontId="71" fillId="4" borderId="1" xfId="0" applyFont="1" applyFill="1" applyBorder="1" applyAlignment="1" applyProtection="1">
      <alignment vertical="center"/>
      <protection locked="0"/>
    </xf>
    <xf numFmtId="1" fontId="71" fillId="4" borderId="1" xfId="0" applyNumberFormat="1" applyFont="1" applyFill="1" applyBorder="1" applyAlignment="1" applyProtection="1">
      <alignment vertical="center"/>
      <protection locked="0"/>
    </xf>
    <xf numFmtId="0" fontId="71" fillId="4" borderId="1" xfId="0" applyFont="1" applyFill="1" applyBorder="1" applyAlignment="1" applyProtection="1">
      <alignment horizontal="center" vertical="center" wrapText="1"/>
      <protection locked="0"/>
    </xf>
    <xf numFmtId="164" fontId="47" fillId="4" borderId="1" xfId="1" applyNumberFormat="1" applyFont="1" applyFill="1" applyBorder="1" applyAlignment="1" applyProtection="1">
      <alignment horizontal="center" vertical="center"/>
      <protection locked="0"/>
    </xf>
    <xf numFmtId="0" fontId="71" fillId="4" borderId="1" xfId="0" applyFont="1" applyFill="1" applyBorder="1" applyAlignment="1" applyProtection="1">
      <alignment horizontal="left" vertical="center"/>
      <protection locked="0"/>
    </xf>
    <xf numFmtId="0" fontId="71" fillId="4" borderId="2" xfId="0" applyFont="1" applyFill="1" applyBorder="1" applyAlignment="1" applyProtection="1">
      <alignment vertical="center" wrapText="1"/>
      <protection locked="0"/>
    </xf>
    <xf numFmtId="0" fontId="71" fillId="4" borderId="8" xfId="0" applyFont="1" applyFill="1" applyBorder="1" applyAlignment="1" applyProtection="1">
      <alignment vertical="center"/>
      <protection locked="0"/>
    </xf>
    <xf numFmtId="49" fontId="63" fillId="0" borderId="48" xfId="0" applyNumberFormat="1" applyFont="1" applyBorder="1" applyAlignment="1">
      <alignment horizontal="center" vertical="center" wrapText="1"/>
    </xf>
    <xf numFmtId="0" fontId="71" fillId="0" borderId="0" xfId="0" applyFont="1" applyAlignment="1">
      <alignment vertical="center"/>
    </xf>
    <xf numFmtId="1" fontId="71" fillId="0" borderId="0" xfId="0" applyNumberFormat="1" applyFont="1" applyAlignment="1">
      <alignment vertical="center"/>
    </xf>
    <xf numFmtId="0" fontId="71" fillId="0" borderId="0" xfId="0" applyFont="1" applyAlignment="1">
      <alignment horizontal="center" vertical="center" wrapText="1"/>
    </xf>
    <xf numFmtId="164" fontId="47" fillId="0" borderId="0" xfId="1" applyNumberFormat="1" applyFont="1" applyAlignment="1">
      <alignment horizontal="center" vertical="center"/>
    </xf>
    <xf numFmtId="0" fontId="71" fillId="0" borderId="0" xfId="0" applyFont="1" applyAlignment="1">
      <alignment horizontal="left" vertical="center"/>
    </xf>
    <xf numFmtId="0" fontId="71" fillId="0" borderId="0" xfId="0" applyFont="1" applyAlignment="1">
      <alignment vertical="center" wrapText="1"/>
    </xf>
    <xf numFmtId="0" fontId="71" fillId="13" borderId="8" xfId="0" applyFont="1" applyFill="1" applyBorder="1" applyAlignment="1" applyProtection="1">
      <alignment vertical="center"/>
      <protection locked="0"/>
    </xf>
    <xf numFmtId="1" fontId="71" fillId="13" borderId="8" xfId="0" applyNumberFormat="1" applyFont="1" applyFill="1" applyBorder="1" applyAlignment="1" applyProtection="1">
      <alignment vertical="center"/>
      <protection locked="0"/>
    </xf>
    <xf numFmtId="0" fontId="71" fillId="13" borderId="8" xfId="0" applyFont="1" applyFill="1" applyBorder="1" applyAlignment="1" applyProtection="1">
      <alignment horizontal="center" vertical="center" wrapText="1"/>
      <protection locked="0"/>
    </xf>
    <xf numFmtId="164" fontId="47" fillId="13" borderId="8" xfId="1" applyNumberFormat="1" applyFont="1" applyFill="1" applyBorder="1" applyAlignment="1" applyProtection="1">
      <alignment horizontal="center" vertical="center"/>
      <protection locked="0"/>
    </xf>
    <xf numFmtId="0" fontId="71" fillId="13" borderId="8" xfId="0" applyFont="1" applyFill="1" applyBorder="1" applyAlignment="1" applyProtection="1">
      <alignment horizontal="left" vertical="center"/>
      <protection locked="0"/>
    </xf>
    <xf numFmtId="0" fontId="71" fillId="13" borderId="13" xfId="0" applyFont="1" applyFill="1" applyBorder="1" applyAlignment="1" applyProtection="1">
      <alignment vertical="center"/>
      <protection locked="0"/>
    </xf>
    <xf numFmtId="0" fontId="71" fillId="13" borderId="20" xfId="0" applyFont="1" applyFill="1" applyBorder="1" applyAlignment="1" applyProtection="1">
      <alignment vertical="center"/>
      <protection locked="0"/>
    </xf>
    <xf numFmtId="0" fontId="56" fillId="13" borderId="13" xfId="0" applyFont="1" applyFill="1" applyBorder="1" applyAlignment="1">
      <alignment horizontal="center" vertical="center" wrapText="1"/>
    </xf>
    <xf numFmtId="0" fontId="72" fillId="13" borderId="1" xfId="0" applyFont="1" applyFill="1" applyBorder="1" applyAlignment="1">
      <alignment vertical="center"/>
    </xf>
    <xf numFmtId="1" fontId="71" fillId="13" borderId="8" xfId="0" applyNumberFormat="1" applyFont="1" applyFill="1" applyBorder="1" applyAlignment="1" applyProtection="1">
      <alignment horizontal="left" vertical="center"/>
      <protection locked="0"/>
    </xf>
    <xf numFmtId="0" fontId="71" fillId="13" borderId="13" xfId="0" applyFont="1" applyFill="1" applyBorder="1" applyAlignment="1" applyProtection="1">
      <alignment horizontal="left" vertical="center" wrapText="1"/>
      <protection locked="0"/>
    </xf>
    <xf numFmtId="0" fontId="71" fillId="13" borderId="17" xfId="0" applyFont="1" applyFill="1" applyBorder="1" applyAlignment="1" applyProtection="1">
      <alignment horizontal="left" vertical="center"/>
      <protection locked="0"/>
    </xf>
    <xf numFmtId="1" fontId="71" fillId="13" borderId="1" xfId="0" applyNumberFormat="1" applyFont="1" applyFill="1" applyBorder="1" applyAlignment="1" applyProtection="1">
      <alignment vertical="center"/>
      <protection locked="0"/>
    </xf>
    <xf numFmtId="0" fontId="71" fillId="13" borderId="1" xfId="0" applyFont="1" applyFill="1" applyBorder="1" applyAlignment="1" applyProtection="1">
      <alignment horizontal="center" vertical="center" wrapText="1"/>
      <protection locked="0"/>
    </xf>
    <xf numFmtId="164" fontId="47" fillId="13" borderId="1" xfId="1" applyNumberFormat="1" applyFont="1" applyFill="1" applyBorder="1" applyAlignment="1" applyProtection="1">
      <alignment horizontal="center" vertical="center"/>
      <protection locked="0"/>
    </xf>
    <xf numFmtId="0" fontId="71" fillId="13" borderId="1" xfId="0" applyFont="1" applyFill="1" applyBorder="1" applyAlignment="1" applyProtection="1">
      <alignment horizontal="left" vertical="center"/>
      <protection locked="0"/>
    </xf>
    <xf numFmtId="1" fontId="71" fillId="13" borderId="1" xfId="0" applyNumberFormat="1" applyFont="1" applyFill="1" applyBorder="1" applyAlignment="1" applyProtection="1">
      <alignment horizontal="left" vertical="center"/>
      <protection locked="0"/>
    </xf>
    <xf numFmtId="0" fontId="71" fillId="13" borderId="2" xfId="0" applyFont="1" applyFill="1" applyBorder="1" applyAlignment="1" applyProtection="1">
      <alignment horizontal="left" vertical="center" wrapText="1"/>
      <protection locked="0"/>
    </xf>
    <xf numFmtId="0" fontId="71" fillId="13" borderId="4" xfId="0" applyFont="1" applyFill="1" applyBorder="1" applyAlignment="1" applyProtection="1">
      <alignment horizontal="left" vertical="center"/>
      <protection locked="0"/>
    </xf>
    <xf numFmtId="0" fontId="71" fillId="13" borderId="46" xfId="0" applyFont="1" applyFill="1" applyBorder="1" applyAlignment="1" applyProtection="1">
      <alignment horizontal="center" vertical="center" wrapText="1"/>
      <protection locked="0"/>
    </xf>
    <xf numFmtId="1" fontId="71" fillId="13" borderId="46" xfId="0" applyNumberFormat="1" applyFont="1" applyFill="1" applyBorder="1" applyAlignment="1" applyProtection="1">
      <alignment horizontal="left" vertical="center"/>
      <protection locked="0"/>
    </xf>
    <xf numFmtId="164" fontId="47" fillId="13" borderId="46" xfId="1" applyNumberFormat="1" applyFont="1" applyFill="1" applyBorder="1" applyAlignment="1" applyProtection="1">
      <alignment horizontal="center" vertical="center"/>
      <protection locked="0"/>
    </xf>
    <xf numFmtId="0" fontId="71" fillId="13" borderId="46" xfId="0" applyFont="1" applyFill="1" applyBorder="1" applyAlignment="1" applyProtection="1">
      <alignment horizontal="left" vertical="center"/>
      <protection locked="0"/>
    </xf>
    <xf numFmtId="0" fontId="63" fillId="0" borderId="0" xfId="0" applyFont="1" applyAlignment="1">
      <alignment vertical="center" wrapText="1"/>
    </xf>
    <xf numFmtId="1" fontId="56" fillId="0" borderId="0" xfId="0" applyNumberFormat="1" applyFont="1" applyAlignment="1">
      <alignment horizontal="center" vertical="center" wrapText="1"/>
    </xf>
    <xf numFmtId="0" fontId="78" fillId="0" borderId="0" xfId="0" applyFont="1" applyAlignment="1">
      <alignment horizontal="center" vertical="center" wrapText="1"/>
    </xf>
    <xf numFmtId="1" fontId="78" fillId="0" borderId="0" xfId="0" applyNumberFormat="1" applyFont="1" applyAlignment="1">
      <alignment horizontal="center" vertical="center" wrapText="1"/>
    </xf>
    <xf numFmtId="0" fontId="63" fillId="15" borderId="0" xfId="0" applyFont="1" applyFill="1" applyAlignment="1">
      <alignment vertical="center" wrapText="1"/>
    </xf>
    <xf numFmtId="0" fontId="71" fillId="4" borderId="2" xfId="0" applyFont="1" applyFill="1" applyBorder="1" applyAlignment="1" applyProtection="1">
      <alignment vertical="center"/>
      <protection locked="0"/>
    </xf>
    <xf numFmtId="0" fontId="72" fillId="13" borderId="46" xfId="0" applyFont="1" applyFill="1" applyBorder="1" applyAlignment="1">
      <alignment vertical="center"/>
    </xf>
    <xf numFmtId="164" fontId="47" fillId="13" borderId="16" xfId="1" applyNumberFormat="1" applyFont="1" applyFill="1" applyBorder="1" applyAlignment="1" applyProtection="1">
      <alignment horizontal="center" vertical="center"/>
      <protection locked="0"/>
    </xf>
    <xf numFmtId="0" fontId="71" fillId="13" borderId="16" xfId="0" applyFont="1" applyFill="1" applyBorder="1" applyAlignment="1" applyProtection="1">
      <alignment horizontal="left" vertical="center"/>
      <protection locked="0"/>
    </xf>
    <xf numFmtId="1" fontId="71" fillId="13" borderId="16" xfId="0" applyNumberFormat="1" applyFont="1" applyFill="1" applyBorder="1" applyAlignment="1" applyProtection="1">
      <alignment horizontal="left" vertical="center"/>
      <protection locked="0"/>
    </xf>
    <xf numFmtId="1" fontId="71" fillId="13" borderId="20" xfId="0" applyNumberFormat="1" applyFont="1" applyFill="1" applyBorder="1" applyAlignment="1" applyProtection="1">
      <alignment vertical="center"/>
      <protection locked="0"/>
    </xf>
    <xf numFmtId="164" fontId="47" fillId="0" borderId="0" xfId="1" applyNumberFormat="1" applyFont="1" applyBorder="1" applyAlignment="1">
      <alignment horizontal="center" vertical="center"/>
    </xf>
    <xf numFmtId="0" fontId="71" fillId="15" borderId="0" xfId="0" applyFont="1" applyFill="1" applyAlignment="1">
      <alignment horizontal="left" vertical="center"/>
    </xf>
    <xf numFmtId="0" fontId="71" fillId="2" borderId="1" xfId="0" applyFont="1" applyFill="1" applyBorder="1" applyAlignment="1" applyProtection="1">
      <alignment vertical="center"/>
      <protection locked="0"/>
    </xf>
    <xf numFmtId="1" fontId="71" fillId="2" borderId="1" xfId="0" applyNumberFormat="1" applyFont="1" applyFill="1" applyBorder="1" applyAlignment="1" applyProtection="1">
      <alignment vertical="center"/>
      <protection locked="0"/>
    </xf>
    <xf numFmtId="0" fontId="71" fillId="2" borderId="1" xfId="0" applyFont="1" applyFill="1" applyBorder="1" applyAlignment="1" applyProtection="1">
      <alignment horizontal="center" vertical="center" wrapText="1"/>
      <protection locked="0"/>
    </xf>
    <xf numFmtId="164" fontId="47" fillId="2" borderId="1" xfId="1" applyNumberFormat="1" applyFont="1" applyFill="1" applyBorder="1" applyAlignment="1" applyProtection="1">
      <alignment horizontal="center" vertical="center"/>
      <protection locked="0"/>
    </xf>
    <xf numFmtId="0" fontId="71" fillId="2" borderId="1" xfId="0" applyFont="1" applyFill="1" applyBorder="1" applyAlignment="1" applyProtection="1">
      <alignment horizontal="left" vertical="center"/>
      <protection locked="0"/>
    </xf>
    <xf numFmtId="164" fontId="71" fillId="0" borderId="0" xfId="1" applyNumberFormat="1" applyFont="1" applyBorder="1" applyAlignment="1">
      <alignment horizontal="center" vertical="center"/>
    </xf>
    <xf numFmtId="1" fontId="71" fillId="4" borderId="16" xfId="0" applyNumberFormat="1" applyFont="1" applyFill="1" applyBorder="1" applyAlignment="1" applyProtection="1">
      <alignment vertical="center"/>
      <protection locked="0"/>
    </xf>
    <xf numFmtId="0" fontId="71" fillId="4" borderId="16" xfId="0" applyFont="1" applyFill="1" applyBorder="1" applyAlignment="1" applyProtection="1">
      <alignment horizontal="center" vertical="center" wrapText="1"/>
      <protection locked="0"/>
    </xf>
    <xf numFmtId="164" fontId="71" fillId="4" borderId="16" xfId="1" applyNumberFormat="1" applyFont="1" applyFill="1" applyBorder="1" applyAlignment="1" applyProtection="1">
      <alignment horizontal="center" vertical="center"/>
      <protection locked="0"/>
    </xf>
    <xf numFmtId="0" fontId="71" fillId="4" borderId="16" xfId="0" applyFont="1" applyFill="1" applyBorder="1" applyAlignment="1" applyProtection="1">
      <alignment horizontal="left" vertical="center"/>
      <protection locked="0"/>
    </xf>
    <xf numFmtId="0" fontId="71" fillId="4" borderId="4" xfId="0" applyFont="1" applyFill="1" applyBorder="1" applyAlignment="1" applyProtection="1">
      <alignment vertical="center" wrapText="1"/>
      <protection locked="0"/>
    </xf>
    <xf numFmtId="0" fontId="71" fillId="4" borderId="4" xfId="0" applyFont="1" applyFill="1" applyBorder="1" applyAlignment="1" applyProtection="1">
      <alignment vertical="center"/>
      <protection locked="0"/>
    </xf>
    <xf numFmtId="0" fontId="71" fillId="13" borderId="2" xfId="0" applyFont="1" applyFill="1" applyBorder="1" applyAlignment="1" applyProtection="1">
      <alignment horizontal="left" vertical="center"/>
      <protection locked="0"/>
    </xf>
    <xf numFmtId="0" fontId="71" fillId="13" borderId="8" xfId="0" applyFont="1" applyFill="1" applyBorder="1" applyAlignment="1" applyProtection="1">
      <alignment horizontal="left" vertical="center" wrapText="1"/>
      <protection locked="0"/>
    </xf>
    <xf numFmtId="0" fontId="71" fillId="13" borderId="13" xfId="0" applyFont="1" applyFill="1" applyBorder="1" applyAlignment="1" applyProtection="1">
      <alignment vertical="center" wrapText="1"/>
      <protection locked="0"/>
    </xf>
    <xf numFmtId="0" fontId="71" fillId="13" borderId="1" xfId="0" applyFont="1" applyFill="1" applyBorder="1" applyAlignment="1" applyProtection="1">
      <alignment horizontal="left" vertical="center" wrapText="1"/>
      <protection locked="0"/>
    </xf>
    <xf numFmtId="0" fontId="71" fillId="0" borderId="0" xfId="0" applyFont="1" applyAlignment="1">
      <alignment horizontal="left" vertical="center" wrapText="1"/>
    </xf>
    <xf numFmtId="164" fontId="47" fillId="13" borderId="1" xfId="1" applyNumberFormat="1" applyFont="1" applyFill="1" applyBorder="1" applyAlignment="1" applyProtection="1">
      <alignment horizontal="center" vertical="center" wrapText="1"/>
      <protection locked="0"/>
    </xf>
    <xf numFmtId="164" fontId="47" fillId="0" borderId="0" xfId="1" applyNumberFormat="1" applyFont="1" applyAlignment="1">
      <alignment horizontal="center" vertical="center" wrapText="1"/>
    </xf>
    <xf numFmtId="164" fontId="47" fillId="4" borderId="16" xfId="1" applyNumberFormat="1" applyFont="1" applyFill="1" applyBorder="1" applyAlignment="1" applyProtection="1">
      <alignment horizontal="center" vertical="center"/>
      <protection locked="0"/>
    </xf>
    <xf numFmtId="0" fontId="71" fillId="15" borderId="4" xfId="0" applyFont="1" applyFill="1" applyBorder="1" applyAlignment="1" applyProtection="1">
      <alignment vertical="center"/>
      <protection locked="0"/>
    </xf>
    <xf numFmtId="0" fontId="71" fillId="15" borderId="0" xfId="0" applyFont="1" applyFill="1" applyAlignment="1">
      <alignment vertical="center"/>
    </xf>
    <xf numFmtId="3" fontId="63" fillId="0" borderId="0" xfId="7" applyNumberFormat="1" applyFont="1" applyFill="1" applyBorder="1" applyAlignment="1">
      <alignment horizontal="center" vertical="center" wrapText="1"/>
    </xf>
    <xf numFmtId="0" fontId="71" fillId="0" borderId="0" xfId="0" applyFont="1" applyAlignment="1" applyProtection="1">
      <alignment vertical="center"/>
      <protection locked="0"/>
    </xf>
    <xf numFmtId="0" fontId="71" fillId="0" borderId="0" xfId="0" applyFont="1" applyAlignment="1" applyProtection="1">
      <alignment horizontal="center" vertical="center" wrapText="1"/>
      <protection locked="0"/>
    </xf>
    <xf numFmtId="164" fontId="47" fillId="0" borderId="0" xfId="1" applyNumberFormat="1" applyFont="1" applyFill="1" applyBorder="1" applyAlignment="1" applyProtection="1">
      <alignment horizontal="center" vertical="center"/>
      <protection locked="0"/>
    </xf>
    <xf numFmtId="0" fontId="71" fillId="0" borderId="0" xfId="0" applyFont="1" applyAlignment="1" applyProtection="1">
      <alignment horizontal="left" vertical="center"/>
      <protection locked="0"/>
    </xf>
    <xf numFmtId="0" fontId="71" fillId="0" borderId="0" xfId="0" applyFont="1" applyAlignment="1" applyProtection="1">
      <alignment vertical="center" wrapText="1"/>
      <protection locked="0"/>
    </xf>
    <xf numFmtId="0" fontId="71" fillId="13" borderId="1" xfId="0" applyFont="1" applyFill="1" applyBorder="1" applyAlignment="1" applyProtection="1">
      <alignment vertical="center"/>
      <protection locked="0"/>
    </xf>
    <xf numFmtId="0" fontId="71" fillId="13" borderId="2" xfId="0" applyFont="1" applyFill="1" applyBorder="1" applyAlignment="1" applyProtection="1">
      <alignment vertical="center" wrapText="1"/>
      <protection locked="0"/>
    </xf>
    <xf numFmtId="0" fontId="71" fillId="13" borderId="2" xfId="0" applyFont="1" applyFill="1" applyBorder="1" applyAlignment="1" applyProtection="1">
      <alignment vertical="center"/>
      <protection locked="0"/>
    </xf>
    <xf numFmtId="0" fontId="71" fillId="13" borderId="46" xfId="0" applyFont="1" applyFill="1" applyBorder="1" applyAlignment="1" applyProtection="1">
      <alignment vertical="center"/>
      <protection locked="0"/>
    </xf>
    <xf numFmtId="0" fontId="71" fillId="13" borderId="47" xfId="0" applyFont="1" applyFill="1" applyBorder="1" applyAlignment="1" applyProtection="1">
      <alignment vertical="center" wrapText="1"/>
      <protection locked="0"/>
    </xf>
    <xf numFmtId="0" fontId="71" fillId="13" borderId="47" xfId="0" applyFont="1" applyFill="1" applyBorder="1" applyAlignment="1" applyProtection="1">
      <alignment vertical="center"/>
      <protection locked="0"/>
    </xf>
    <xf numFmtId="0" fontId="71" fillId="13" borderId="8" xfId="0" applyFont="1" applyFill="1" applyBorder="1" applyAlignment="1" applyProtection="1">
      <alignment vertical="center" wrapText="1"/>
      <protection locked="0"/>
    </xf>
    <xf numFmtId="0" fontId="71" fillId="13" borderId="3" xfId="0" applyFont="1" applyFill="1" applyBorder="1" applyAlignment="1" applyProtection="1">
      <alignment vertical="center"/>
      <protection locked="0"/>
    </xf>
    <xf numFmtId="0" fontId="56" fillId="13" borderId="0" xfId="0" applyFont="1" applyFill="1" applyAlignment="1">
      <alignment horizontal="center" vertical="center" wrapText="1"/>
    </xf>
    <xf numFmtId="3" fontId="56" fillId="0" borderId="0" xfId="7" applyNumberFormat="1" applyFont="1" applyFill="1" applyBorder="1" applyAlignment="1">
      <alignment horizontal="center" vertical="center" wrapText="1"/>
    </xf>
    <xf numFmtId="0" fontId="71" fillId="4" borderId="1" xfId="0" applyFont="1" applyFill="1" applyBorder="1" applyAlignment="1" applyProtection="1">
      <alignment vertical="center" wrapText="1"/>
      <protection locked="0"/>
    </xf>
    <xf numFmtId="0" fontId="82" fillId="13" borderId="0" xfId="0" applyFont="1" applyFill="1" applyAlignment="1" applyProtection="1">
      <alignment vertical="center"/>
      <protection locked="0"/>
    </xf>
    <xf numFmtId="0" fontId="82" fillId="4" borderId="1" xfId="0" applyFont="1" applyFill="1" applyBorder="1" applyAlignment="1" applyProtection="1">
      <alignment vertical="center"/>
      <protection locked="0"/>
    </xf>
    <xf numFmtId="0" fontId="82" fillId="0" borderId="0" xfId="0" applyFont="1" applyAlignment="1">
      <alignment vertical="center"/>
    </xf>
    <xf numFmtId="0" fontId="82" fillId="13" borderId="8" xfId="0" applyFont="1" applyFill="1" applyBorder="1" applyAlignment="1" applyProtection="1">
      <alignment vertical="center"/>
      <protection locked="0"/>
    </xf>
    <xf numFmtId="0" fontId="84" fillId="13" borderId="8" xfId="0" applyFont="1" applyFill="1" applyBorder="1" applyAlignment="1">
      <alignment vertical="center"/>
    </xf>
    <xf numFmtId="0" fontId="84" fillId="13" borderId="1" xfId="0" applyFont="1" applyFill="1" applyBorder="1" applyAlignment="1">
      <alignment vertical="center"/>
    </xf>
    <xf numFmtId="0" fontId="73" fillId="0" borderId="0" xfId="0" applyFont="1" applyAlignment="1">
      <alignment horizontal="center" vertical="center" wrapText="1"/>
    </xf>
    <xf numFmtId="0" fontId="84" fillId="13" borderId="46" xfId="0" applyFont="1" applyFill="1" applyBorder="1" applyAlignment="1">
      <alignment vertical="center"/>
    </xf>
    <xf numFmtId="0" fontId="82" fillId="2" borderId="1" xfId="0" applyFont="1" applyFill="1" applyBorder="1" applyAlignment="1" applyProtection="1">
      <alignment vertical="center"/>
      <protection locked="0"/>
    </xf>
    <xf numFmtId="0" fontId="82" fillId="4" borderId="16" xfId="0" applyFont="1" applyFill="1" applyBorder="1" applyAlignment="1" applyProtection="1">
      <alignment vertical="center"/>
      <protection locked="0"/>
    </xf>
    <xf numFmtId="0" fontId="85" fillId="0" borderId="0" xfId="0" applyFont="1" applyAlignment="1">
      <alignment vertical="center"/>
    </xf>
    <xf numFmtId="0" fontId="82" fillId="0" borderId="0" xfId="0" applyFont="1" applyAlignment="1" applyProtection="1">
      <alignment vertical="center"/>
      <protection locked="0"/>
    </xf>
    <xf numFmtId="0" fontId="82" fillId="13" borderId="1" xfId="0" applyFont="1" applyFill="1" applyBorder="1" applyAlignment="1" applyProtection="1">
      <alignment vertical="center"/>
      <protection locked="0"/>
    </xf>
    <xf numFmtId="1" fontId="17" fillId="13" borderId="0" xfId="0" applyNumberFormat="1" applyFont="1" applyFill="1" applyAlignment="1" applyProtection="1">
      <alignment vertical="center"/>
      <protection locked="0"/>
    </xf>
    <xf numFmtId="1" fontId="17" fillId="4" borderId="1" xfId="0" applyNumberFormat="1" applyFont="1" applyFill="1" applyBorder="1" applyAlignment="1" applyProtection="1">
      <alignment vertical="center"/>
      <protection locked="0"/>
    </xf>
    <xf numFmtId="1" fontId="17" fillId="0" borderId="0" xfId="0" applyNumberFormat="1" applyFont="1" applyAlignment="1">
      <alignment vertical="center"/>
    </xf>
    <xf numFmtId="1" fontId="17" fillId="13" borderId="8" xfId="0" applyNumberFormat="1" applyFont="1" applyFill="1" applyBorder="1" applyAlignment="1" applyProtection="1">
      <alignment vertical="center"/>
      <protection locked="0"/>
    </xf>
    <xf numFmtId="1" fontId="17" fillId="13" borderId="1" xfId="0" applyNumberFormat="1" applyFont="1" applyFill="1" applyBorder="1" applyAlignment="1" applyProtection="1">
      <alignment vertical="center"/>
      <protection locked="0"/>
    </xf>
    <xf numFmtId="1" fontId="17" fillId="13" borderId="46" xfId="0" applyNumberFormat="1" applyFont="1" applyFill="1" applyBorder="1" applyAlignment="1" applyProtection="1">
      <alignment vertical="center"/>
      <protection locked="0"/>
    </xf>
    <xf numFmtId="1" fontId="86" fillId="0" borderId="0" xfId="0" applyNumberFormat="1" applyFont="1" applyAlignment="1">
      <alignment horizontal="center" vertical="center" wrapText="1"/>
    </xf>
    <xf numFmtId="1" fontId="17" fillId="2" borderId="1" xfId="0" applyNumberFormat="1" applyFont="1" applyFill="1" applyBorder="1" applyAlignment="1" applyProtection="1">
      <alignment vertical="center"/>
      <protection locked="0"/>
    </xf>
    <xf numFmtId="1" fontId="14" fillId="0" borderId="0" xfId="0" applyNumberFormat="1" applyFont="1" applyAlignment="1">
      <alignment horizontal="center" vertical="center" wrapText="1"/>
    </xf>
    <xf numFmtId="1" fontId="17" fillId="4" borderId="16" xfId="0" applyNumberFormat="1" applyFont="1" applyFill="1" applyBorder="1" applyAlignment="1" applyProtection="1">
      <alignment vertical="center"/>
      <protection locked="0"/>
    </xf>
    <xf numFmtId="1" fontId="17" fillId="0" borderId="0" xfId="0" applyNumberFormat="1" applyFont="1" applyAlignment="1" applyProtection="1">
      <alignment vertical="center"/>
      <protection locked="0"/>
    </xf>
    <xf numFmtId="49" fontId="2" fillId="27" borderId="0" xfId="0" applyNumberFormat="1" applyFont="1" applyFill="1" applyAlignment="1" applyProtection="1">
      <alignment horizontal="center" vertical="center"/>
      <protection locked="0"/>
    </xf>
    <xf numFmtId="49" fontId="2" fillId="29" borderId="0" xfId="0" applyNumberFormat="1" applyFont="1" applyFill="1" applyAlignment="1" applyProtection="1">
      <alignment horizontal="center" vertical="center"/>
      <protection locked="0"/>
    </xf>
    <xf numFmtId="49" fontId="2" fillId="21" borderId="0" xfId="0" applyNumberFormat="1" applyFont="1" applyFill="1" applyAlignment="1" applyProtection="1">
      <alignment horizontal="center" vertical="center"/>
      <protection locked="0"/>
    </xf>
    <xf numFmtId="49" fontId="2" fillId="32" borderId="0" xfId="0" applyNumberFormat="1" applyFont="1" applyFill="1" applyAlignment="1" applyProtection="1">
      <alignment horizontal="center" vertical="center"/>
      <protection locked="0"/>
    </xf>
    <xf numFmtId="49" fontId="2" fillId="33" borderId="0" xfId="0" applyNumberFormat="1" applyFont="1" applyFill="1" applyAlignment="1" applyProtection="1">
      <alignment horizontal="center" vertical="center"/>
      <protection locked="0"/>
    </xf>
    <xf numFmtId="49" fontId="2" fillId="34" borderId="0" xfId="0" applyNumberFormat="1" applyFont="1" applyFill="1" applyAlignment="1" applyProtection="1">
      <alignment horizontal="center" vertical="center"/>
      <protection locked="0"/>
    </xf>
    <xf numFmtId="49" fontId="2" fillId="35" borderId="0" xfId="0" applyNumberFormat="1" applyFont="1" applyFill="1" applyAlignment="1" applyProtection="1">
      <alignment horizontal="center" vertical="center"/>
      <protection locked="0"/>
    </xf>
    <xf numFmtId="49" fontId="2" fillId="4" borderId="0" xfId="0" applyNumberFormat="1" applyFont="1" applyFill="1" applyAlignment="1" applyProtection="1">
      <alignment horizontal="center" vertical="center"/>
      <protection locked="0"/>
    </xf>
    <xf numFmtId="169" fontId="7" fillId="13" borderId="5" xfId="0" applyNumberFormat="1" applyFont="1" applyFill="1" applyBorder="1" applyAlignment="1">
      <alignment horizontal="right" vertical="center"/>
    </xf>
    <xf numFmtId="3" fontId="5" fillId="13" borderId="17" xfId="0" applyNumberFormat="1" applyFont="1" applyFill="1" applyBorder="1" applyAlignment="1">
      <alignment vertical="center" wrapText="1"/>
    </xf>
    <xf numFmtId="49" fontId="2" fillId="38" borderId="0" xfId="0" applyNumberFormat="1" applyFont="1" applyFill="1" applyAlignment="1" applyProtection="1">
      <alignment horizontal="center" vertical="center"/>
      <protection locked="0"/>
    </xf>
    <xf numFmtId="0" fontId="16" fillId="13" borderId="47" xfId="0" applyFont="1" applyFill="1" applyBorder="1" applyAlignment="1">
      <alignment horizontal="left" vertical="center"/>
    </xf>
    <xf numFmtId="49" fontId="32" fillId="30" borderId="0" xfId="0" applyNumberFormat="1" applyFont="1" applyFill="1" applyAlignment="1" applyProtection="1">
      <alignment vertical="center"/>
      <protection locked="0"/>
    </xf>
    <xf numFmtId="49" fontId="63" fillId="0" borderId="7" xfId="0" applyNumberFormat="1" applyFont="1" applyBorder="1" applyAlignment="1">
      <alignment horizontal="center" vertical="center" wrapText="1"/>
    </xf>
    <xf numFmtId="49" fontId="63" fillId="0" borderId="22" xfId="0" applyNumberFormat="1" applyFont="1" applyBorder="1" applyAlignment="1">
      <alignment horizontal="center" vertical="center"/>
    </xf>
    <xf numFmtId="49" fontId="63" fillId="0" borderId="7" xfId="0" applyNumberFormat="1" applyFont="1" applyBorder="1" applyAlignment="1">
      <alignment horizontal="center" vertical="center"/>
    </xf>
    <xf numFmtId="49" fontId="63" fillId="0" borderId="21" xfId="0" applyNumberFormat="1" applyFont="1" applyBorder="1" applyAlignment="1">
      <alignment horizontal="center" vertical="center"/>
    </xf>
    <xf numFmtId="1" fontId="63" fillId="0" borderId="22" xfId="0" applyNumberFormat="1" applyFont="1" applyBorder="1" applyAlignment="1">
      <alignment horizontal="center" vertical="center" wrapText="1"/>
    </xf>
    <xf numFmtId="1" fontId="63" fillId="0" borderId="7" xfId="0" applyNumberFormat="1" applyFont="1" applyBorder="1" applyAlignment="1">
      <alignment horizontal="center" vertical="center" wrapText="1"/>
    </xf>
    <xf numFmtId="49" fontId="47" fillId="0" borderId="8" xfId="0" applyNumberFormat="1" applyFont="1" applyBorder="1" applyAlignment="1">
      <alignment vertical="center"/>
    </xf>
    <xf numFmtId="49" fontId="47" fillId="0" borderId="8" xfId="0" applyNumberFormat="1" applyFont="1" applyBorder="1" applyAlignment="1">
      <alignment horizontal="right" vertical="center"/>
    </xf>
    <xf numFmtId="0" fontId="56" fillId="0" borderId="8" xfId="0" applyFont="1" applyBorder="1" applyAlignment="1">
      <alignment vertical="center"/>
    </xf>
    <xf numFmtId="0" fontId="90" fillId="15" borderId="6" xfId="0" applyFont="1" applyFill="1" applyBorder="1" applyAlignment="1">
      <alignment vertical="center"/>
    </xf>
    <xf numFmtId="0" fontId="28" fillId="15" borderId="6" xfId="0" applyFont="1" applyFill="1" applyBorder="1" applyAlignment="1">
      <alignment horizontal="left" vertical="center"/>
    </xf>
    <xf numFmtId="49" fontId="47" fillId="13" borderId="6" xfId="0" applyNumberFormat="1" applyFont="1" applyFill="1" applyBorder="1" applyAlignment="1">
      <alignment vertical="center"/>
    </xf>
    <xf numFmtId="0" fontId="4" fillId="4" borderId="0" xfId="0" applyFont="1" applyFill="1" applyAlignment="1">
      <alignment vertical="center"/>
    </xf>
    <xf numFmtId="3" fontId="2" fillId="0" borderId="7" xfId="0" applyNumberFormat="1" applyFont="1" applyBorder="1" applyAlignment="1">
      <alignment vertical="center" wrapText="1"/>
    </xf>
    <xf numFmtId="0" fontId="93" fillId="0" borderId="0" xfId="0" applyFont="1" applyAlignment="1">
      <alignment vertical="center"/>
    </xf>
    <xf numFmtId="1" fontId="63" fillId="0" borderId="21" xfId="0" applyNumberFormat="1" applyFont="1" applyBorder="1" applyAlignment="1">
      <alignment horizontal="center" vertical="center"/>
    </xf>
    <xf numFmtId="3" fontId="2" fillId="0" borderId="1" xfId="0" applyNumberFormat="1" applyFont="1" applyBorder="1" applyAlignment="1">
      <alignment horizontal="center" vertical="center" wrapText="1"/>
    </xf>
    <xf numFmtId="1" fontId="63" fillId="0" borderId="7" xfId="0" applyNumberFormat="1" applyFont="1" applyBorder="1" applyAlignment="1">
      <alignment vertical="center" wrapText="1"/>
    </xf>
    <xf numFmtId="1" fontId="63" fillId="0" borderId="21" xfId="0" applyNumberFormat="1" applyFont="1" applyBorder="1" applyAlignment="1">
      <alignment vertical="center" wrapText="1"/>
    </xf>
    <xf numFmtId="1" fontId="63" fillId="0" borderId="22" xfId="0" applyNumberFormat="1" applyFont="1" applyBorder="1" applyAlignment="1">
      <alignment vertical="center"/>
    </xf>
    <xf numFmtId="1" fontId="63" fillId="0" borderId="7" xfId="0" applyNumberFormat="1" applyFont="1" applyBorder="1" applyAlignment="1">
      <alignment vertical="center"/>
    </xf>
    <xf numFmtId="49" fontId="63" fillId="0" borderId="7" xfId="0" applyNumberFormat="1" applyFont="1" applyBorder="1" applyAlignment="1">
      <alignment vertical="center" wrapText="1"/>
    </xf>
    <xf numFmtId="1" fontId="63" fillId="0" borderId="21" xfId="0" applyNumberFormat="1" applyFont="1" applyBorder="1" applyAlignment="1">
      <alignment vertical="center"/>
    </xf>
    <xf numFmtId="49" fontId="63" fillId="0" borderId="21" xfId="0" applyNumberFormat="1" applyFont="1" applyBorder="1" applyAlignment="1">
      <alignment vertical="center" wrapText="1"/>
    </xf>
    <xf numFmtId="3" fontId="2" fillId="5" borderId="7" xfId="0" applyNumberFormat="1" applyFont="1" applyFill="1" applyBorder="1" applyAlignment="1" applyProtection="1">
      <alignment horizontal="right" vertical="center"/>
      <protection locked="0"/>
    </xf>
    <xf numFmtId="44" fontId="4" fillId="0" borderId="0" xfId="10" applyFont="1" applyAlignment="1">
      <alignment vertical="center"/>
    </xf>
    <xf numFmtId="3" fontId="5" fillId="13" borderId="68" xfId="0" applyNumberFormat="1" applyFont="1" applyFill="1" applyBorder="1" applyAlignment="1">
      <alignment vertical="center" wrapText="1"/>
    </xf>
    <xf numFmtId="3" fontId="5" fillId="13" borderId="69" xfId="0" applyNumberFormat="1" applyFont="1" applyFill="1" applyBorder="1" applyAlignment="1">
      <alignment vertical="center" wrapText="1"/>
    </xf>
    <xf numFmtId="0" fontId="2" fillId="4" borderId="4" xfId="0" applyFont="1" applyFill="1" applyBorder="1" applyAlignment="1" applyProtection="1">
      <alignment horizontal="center" vertical="center" wrapText="1"/>
      <protection locked="0"/>
    </xf>
    <xf numFmtId="0" fontId="4" fillId="8" borderId="0" xfId="0" applyFont="1" applyFill="1" applyAlignment="1">
      <alignment vertical="center"/>
    </xf>
    <xf numFmtId="0" fontId="71" fillId="4" borderId="4" xfId="0" applyFont="1" applyFill="1" applyBorder="1" applyAlignment="1" applyProtection="1">
      <alignment horizontal="center" vertical="center" wrapText="1"/>
      <protection locked="0"/>
    </xf>
    <xf numFmtId="0" fontId="17" fillId="0" borderId="77" xfId="0" applyFont="1" applyBorder="1" applyAlignment="1">
      <alignment vertical="center"/>
    </xf>
    <xf numFmtId="0" fontId="71" fillId="0" borderId="77" xfId="0" applyFont="1" applyBorder="1" applyAlignment="1">
      <alignment vertical="center"/>
    </xf>
    <xf numFmtId="0" fontId="82" fillId="0" borderId="77" xfId="0" applyFont="1" applyBorder="1" applyAlignment="1">
      <alignment vertical="center"/>
    </xf>
    <xf numFmtId="1" fontId="14" fillId="0" borderId="77" xfId="0" applyNumberFormat="1" applyFont="1" applyBorder="1" applyAlignment="1">
      <alignment horizontal="center" vertical="center" wrapText="1"/>
    </xf>
    <xf numFmtId="0" fontId="71" fillId="0" borderId="77" xfId="0" applyFont="1" applyBorder="1" applyAlignment="1">
      <alignment horizontal="center" vertical="center" wrapText="1"/>
    </xf>
    <xf numFmtId="164" fontId="71" fillId="0" borderId="77" xfId="1" applyNumberFormat="1" applyFont="1" applyBorder="1" applyAlignment="1">
      <alignment horizontal="center" vertical="center"/>
    </xf>
    <xf numFmtId="0" fontId="78" fillId="0" borderId="77" xfId="0" applyFont="1" applyBorder="1" applyAlignment="1">
      <alignment horizontal="center" vertical="center" wrapText="1"/>
    </xf>
    <xf numFmtId="0" fontId="71" fillId="15" borderId="77" xfId="0" applyFont="1" applyFill="1" applyBorder="1" applyAlignment="1">
      <alignment horizontal="left" vertical="center"/>
    </xf>
    <xf numFmtId="164" fontId="5" fillId="15" borderId="77" xfId="1" applyNumberFormat="1" applyFont="1" applyFill="1" applyBorder="1" applyAlignment="1">
      <alignment horizontal="center" vertical="center"/>
    </xf>
    <xf numFmtId="0" fontId="21" fillId="0" borderId="77" xfId="0" applyFont="1" applyBorder="1" applyAlignment="1">
      <alignment horizontal="center" vertical="center" wrapText="1"/>
    </xf>
    <xf numFmtId="0" fontId="12" fillId="0" borderId="79" xfId="0" applyFont="1" applyBorder="1" applyAlignment="1">
      <alignment horizontal="center" vertical="center" wrapText="1"/>
    </xf>
    <xf numFmtId="164" fontId="5" fillId="0" borderId="77" xfId="1" applyNumberFormat="1" applyFont="1" applyBorder="1" applyAlignment="1">
      <alignment horizontal="center" vertical="center"/>
    </xf>
    <xf numFmtId="0" fontId="2" fillId="0" borderId="77" xfId="0" applyFont="1" applyBorder="1" applyAlignment="1">
      <alignment horizontal="center" vertical="center"/>
    </xf>
    <xf numFmtId="3" fontId="2" fillId="0" borderId="77" xfId="0" applyNumberFormat="1" applyFont="1" applyBorder="1" applyAlignment="1">
      <alignment vertical="center"/>
    </xf>
    <xf numFmtId="3" fontId="2" fillId="0" borderId="77" xfId="0" applyNumberFormat="1" applyFont="1" applyBorder="1" applyAlignment="1">
      <alignment horizontal="left" vertical="center"/>
    </xf>
    <xf numFmtId="165" fontId="2" fillId="0" borderId="77" xfId="1" applyNumberFormat="1" applyFont="1" applyBorder="1" applyAlignment="1">
      <alignment vertical="center"/>
    </xf>
    <xf numFmtId="165" fontId="4" fillId="0" borderId="77" xfId="1" applyNumberFormat="1" applyFont="1" applyBorder="1" applyAlignment="1">
      <alignment horizontal="center" vertical="center"/>
    </xf>
    <xf numFmtId="165" fontId="4" fillId="0" borderId="77" xfId="1" applyNumberFormat="1" applyFont="1" applyBorder="1" applyAlignment="1">
      <alignment horizontal="right" vertical="center"/>
    </xf>
    <xf numFmtId="165" fontId="4" fillId="0" borderId="77" xfId="1" applyNumberFormat="1" applyFont="1" applyBorder="1" applyAlignment="1">
      <alignment vertical="center"/>
    </xf>
    <xf numFmtId="0" fontId="4" fillId="0" borderId="77" xfId="0" applyFont="1" applyBorder="1" applyAlignment="1">
      <alignment vertical="center"/>
    </xf>
    <xf numFmtId="165" fontId="2" fillId="0" borderId="77" xfId="1" applyNumberFormat="1" applyFont="1" applyBorder="1" applyAlignment="1">
      <alignment horizontal="right" vertical="center"/>
    </xf>
    <xf numFmtId="49" fontId="56" fillId="0" borderId="37" xfId="0" applyNumberFormat="1" applyFont="1" applyBorder="1" applyAlignment="1">
      <alignment horizontal="center" vertical="center"/>
    </xf>
    <xf numFmtId="49" fontId="56" fillId="0" borderId="37" xfId="0" applyNumberFormat="1" applyFont="1" applyBorder="1" applyAlignment="1">
      <alignment vertical="center"/>
    </xf>
    <xf numFmtId="49" fontId="56" fillId="0" borderId="37" xfId="0" applyNumberFormat="1" applyFont="1" applyBorder="1" applyAlignment="1">
      <alignment horizontal="right" vertical="center"/>
    </xf>
    <xf numFmtId="0" fontId="56" fillId="0" borderId="37" xfId="0" applyFont="1" applyBorder="1" applyAlignment="1">
      <alignment vertical="center"/>
    </xf>
    <xf numFmtId="49" fontId="56" fillId="0" borderId="0" xfId="0" applyNumberFormat="1" applyFont="1" applyAlignment="1">
      <alignment horizontal="center" vertical="center"/>
    </xf>
    <xf numFmtId="49" fontId="56" fillId="0" borderId="0" xfId="0" applyNumberFormat="1" applyFont="1" applyAlignment="1">
      <alignment vertical="center"/>
    </xf>
    <xf numFmtId="49" fontId="56" fillId="0" borderId="0" xfId="0" applyNumberFormat="1" applyFont="1" applyAlignment="1">
      <alignment horizontal="right" vertical="center"/>
    </xf>
    <xf numFmtId="0" fontId="14" fillId="39" borderId="0" xfId="0" applyFont="1" applyFill="1" applyAlignment="1">
      <alignment horizontal="center" vertical="center"/>
    </xf>
    <xf numFmtId="0" fontId="94" fillId="41" borderId="70" xfId="0" applyFont="1" applyFill="1" applyBorder="1" applyAlignment="1">
      <alignment vertical="center"/>
    </xf>
    <xf numFmtId="0" fontId="18" fillId="41" borderId="70" xfId="0" applyFont="1" applyFill="1" applyBorder="1" applyAlignment="1">
      <alignment horizontal="left" vertical="center"/>
    </xf>
    <xf numFmtId="49" fontId="56" fillId="42" borderId="70" xfId="0" applyNumberFormat="1" applyFont="1" applyFill="1" applyBorder="1" applyAlignment="1">
      <alignment vertical="center"/>
    </xf>
    <xf numFmtId="49" fontId="56" fillId="0" borderId="14" xfId="0" applyNumberFormat="1" applyFont="1" applyBorder="1" applyAlignment="1">
      <alignment horizontal="center" vertical="center"/>
    </xf>
    <xf numFmtId="0" fontId="96" fillId="0" borderId="0" xfId="0" applyFont="1" applyAlignment="1">
      <alignment vertical="center"/>
    </xf>
    <xf numFmtId="49" fontId="7" fillId="0" borderId="82" xfId="0" applyNumberFormat="1" applyFont="1" applyBorder="1" applyAlignment="1">
      <alignment horizontal="center" vertical="center" wrapText="1"/>
    </xf>
    <xf numFmtId="0" fontId="14" fillId="42" borderId="0" xfId="0" applyFont="1" applyFill="1" applyAlignment="1">
      <alignment horizontal="center" vertical="center"/>
    </xf>
    <xf numFmtId="0" fontId="18" fillId="49" borderId="82" xfId="0" applyFont="1" applyFill="1" applyBorder="1" applyAlignment="1">
      <alignment horizontal="center" vertical="center" wrapText="1"/>
    </xf>
    <xf numFmtId="174" fontId="34" fillId="0" borderId="14" xfId="0" applyNumberFormat="1" applyFont="1" applyBorder="1" applyAlignment="1">
      <alignment horizontal="center" vertical="center"/>
    </xf>
    <xf numFmtId="174" fontId="34" fillId="0" borderId="14" xfId="0" applyNumberFormat="1" applyFont="1" applyBorder="1" applyAlignment="1">
      <alignment horizontal="right" vertical="center"/>
    </xf>
    <xf numFmtId="49" fontId="7" fillId="0" borderId="0" xfId="0" applyNumberFormat="1" applyFont="1" applyAlignment="1">
      <alignment horizontal="center" vertical="center" wrapText="1"/>
    </xf>
    <xf numFmtId="49" fontId="7" fillId="0" borderId="82" xfId="0" applyNumberFormat="1" applyFont="1" applyBorder="1" applyAlignment="1">
      <alignment vertical="center" wrapText="1"/>
    </xf>
    <xf numFmtId="0" fontId="14" fillId="0" borderId="14" xfId="0" applyFont="1" applyBorder="1" applyAlignment="1">
      <alignment horizontal="center" vertical="center"/>
    </xf>
    <xf numFmtId="0" fontId="97" fillId="0" borderId="0" xfId="0" applyFont="1" applyAlignment="1">
      <alignment horizontal="center" vertical="center"/>
    </xf>
    <xf numFmtId="0" fontId="18" fillId="49" borderId="73" xfId="0" applyFont="1" applyFill="1" applyBorder="1" applyAlignment="1">
      <alignment horizontal="center" vertical="center" wrapText="1"/>
    </xf>
    <xf numFmtId="3" fontId="10" fillId="44" borderId="14" xfId="0" applyNumberFormat="1" applyFont="1" applyFill="1" applyBorder="1" applyAlignment="1">
      <alignment horizontal="center" vertical="center"/>
    </xf>
    <xf numFmtId="0" fontId="86" fillId="39" borderId="14" xfId="0" applyFont="1" applyFill="1" applyBorder="1" applyAlignment="1">
      <alignment horizontal="center" vertical="center"/>
    </xf>
    <xf numFmtId="0" fontId="86" fillId="39" borderId="76" xfId="0" applyFont="1" applyFill="1" applyBorder="1" applyAlignment="1">
      <alignment vertical="center"/>
    </xf>
    <xf numFmtId="0" fontId="14" fillId="39" borderId="38" xfId="0" applyFont="1" applyFill="1" applyBorder="1" applyAlignment="1">
      <alignment vertical="center"/>
    </xf>
    <xf numFmtId="0" fontId="18" fillId="39" borderId="38" xfId="0" applyFont="1" applyFill="1" applyBorder="1" applyAlignment="1">
      <alignment vertical="center"/>
    </xf>
    <xf numFmtId="0" fontId="18" fillId="39" borderId="38" xfId="0" applyFont="1" applyFill="1" applyBorder="1" applyAlignment="1">
      <alignment horizontal="center" vertical="center" wrapText="1"/>
    </xf>
    <xf numFmtId="172" fontId="7" fillId="39" borderId="38" xfId="0" applyNumberFormat="1" applyFont="1" applyFill="1" applyBorder="1" applyAlignment="1">
      <alignment horizontal="center" vertical="center"/>
    </xf>
    <xf numFmtId="0" fontId="18" fillId="39" borderId="38" xfId="0" applyFont="1" applyFill="1" applyBorder="1" applyAlignment="1">
      <alignment horizontal="left" vertical="center"/>
    </xf>
    <xf numFmtId="0" fontId="18" fillId="39" borderId="78" xfId="0" applyFont="1" applyFill="1" applyBorder="1" applyAlignment="1">
      <alignment vertical="center"/>
    </xf>
    <xf numFmtId="0" fontId="18" fillId="39" borderId="37" xfId="0" applyFont="1" applyFill="1" applyBorder="1" applyAlignment="1">
      <alignment vertical="center"/>
    </xf>
    <xf numFmtId="0" fontId="86" fillId="39" borderId="74" xfId="0" applyFont="1" applyFill="1" applyBorder="1" applyAlignment="1">
      <alignment vertical="center"/>
    </xf>
    <xf numFmtId="172" fontId="7" fillId="39" borderId="14" xfId="0" applyNumberFormat="1" applyFont="1" applyFill="1" applyBorder="1" applyAlignment="1">
      <alignment horizontal="center" vertical="center"/>
    </xf>
    <xf numFmtId="0" fontId="10" fillId="39" borderId="78" xfId="0" applyFont="1" applyFill="1" applyBorder="1" applyAlignment="1">
      <alignment horizontal="center" vertical="center"/>
    </xf>
    <xf numFmtId="0" fontId="10" fillId="39" borderId="14" xfId="0" applyFont="1" applyFill="1" applyBorder="1" applyAlignment="1">
      <alignment horizontal="center" vertical="center"/>
    </xf>
    <xf numFmtId="3" fontId="8" fillId="39" borderId="14" xfId="0" applyNumberFormat="1" applyFont="1" applyFill="1" applyBorder="1" applyAlignment="1">
      <alignment vertical="center"/>
    </xf>
    <xf numFmtId="3" fontId="8" fillId="39" borderId="78" xfId="0" applyNumberFormat="1" applyFont="1" applyFill="1" applyBorder="1" applyAlignment="1">
      <alignment vertical="center"/>
    </xf>
    <xf numFmtId="3" fontId="8" fillId="39" borderId="78" xfId="0" applyNumberFormat="1" applyFont="1" applyFill="1" applyBorder="1" applyAlignment="1">
      <alignment horizontal="right" vertical="center"/>
    </xf>
    <xf numFmtId="0" fontId="8" fillId="48" borderId="78" xfId="0" applyFont="1" applyFill="1" applyBorder="1" applyAlignment="1">
      <alignment horizontal="right" vertical="center"/>
    </xf>
    <xf numFmtId="49" fontId="16" fillId="42" borderId="14" xfId="0" applyNumberFormat="1" applyFont="1" applyFill="1" applyBorder="1" applyAlignment="1">
      <alignment horizontal="center" vertical="center"/>
    </xf>
    <xf numFmtId="0" fontId="16" fillId="42" borderId="74" xfId="0" applyFont="1" applyFill="1" applyBorder="1" applyAlignment="1">
      <alignment horizontal="left" vertical="center"/>
    </xf>
    <xf numFmtId="0" fontId="11" fillId="42" borderId="37" xfId="0" applyFont="1" applyFill="1" applyBorder="1" applyAlignment="1">
      <alignment vertical="center"/>
    </xf>
    <xf numFmtId="172" fontId="12" fillId="42" borderId="37" xfId="0" applyNumberFormat="1" applyFont="1" applyFill="1" applyBorder="1" applyAlignment="1">
      <alignment horizontal="center" vertical="center"/>
    </xf>
    <xf numFmtId="0" fontId="11" fillId="42" borderId="37" xfId="0" applyFont="1" applyFill="1" applyBorder="1" applyAlignment="1">
      <alignment horizontal="left" vertical="center"/>
    </xf>
    <xf numFmtId="0" fontId="12" fillId="42" borderId="73" xfId="0" applyFont="1" applyFill="1" applyBorder="1" applyAlignment="1">
      <alignment horizontal="center" vertical="center" wrapText="1"/>
    </xf>
    <xf numFmtId="0" fontId="10" fillId="42" borderId="78" xfId="0" applyFont="1" applyFill="1" applyBorder="1" applyAlignment="1">
      <alignment horizontal="center" vertical="center"/>
    </xf>
    <xf numFmtId="0" fontId="10" fillId="42" borderId="14" xfId="0" applyFont="1" applyFill="1" applyBorder="1" applyAlignment="1">
      <alignment horizontal="center" vertical="center"/>
    </xf>
    <xf numFmtId="3" fontId="7" fillId="42" borderId="14" xfId="0" applyNumberFormat="1" applyFont="1" applyFill="1" applyBorder="1" applyAlignment="1">
      <alignment vertical="center" wrapText="1"/>
    </xf>
    <xf numFmtId="3" fontId="7" fillId="42" borderId="78" xfId="0" applyNumberFormat="1" applyFont="1" applyFill="1" applyBorder="1" applyAlignment="1">
      <alignment vertical="center" wrapText="1"/>
    </xf>
    <xf numFmtId="3" fontId="7" fillId="42" borderId="78" xfId="0" applyNumberFormat="1" applyFont="1" applyFill="1" applyBorder="1" applyAlignment="1">
      <alignment horizontal="right" vertical="center" wrapText="1"/>
    </xf>
    <xf numFmtId="0" fontId="7" fillId="48" borderId="78" xfId="0" applyFont="1" applyFill="1" applyBorder="1" applyAlignment="1">
      <alignment horizontal="right" vertical="center"/>
    </xf>
    <xf numFmtId="3" fontId="7" fillId="42" borderId="14" xfId="0" applyNumberFormat="1" applyFont="1" applyFill="1" applyBorder="1" applyAlignment="1">
      <alignment vertical="center"/>
    </xf>
    <xf numFmtId="49" fontId="1" fillId="0" borderId="0" xfId="0" applyNumberFormat="1" applyFont="1" applyAlignment="1">
      <alignment vertical="center"/>
    </xf>
    <xf numFmtId="3" fontId="10" fillId="0" borderId="70" xfId="0" applyNumberFormat="1" applyFont="1" applyBorder="1" applyAlignment="1">
      <alignment vertical="center" wrapText="1"/>
    </xf>
    <xf numFmtId="0" fontId="11" fillId="42" borderId="40" xfId="0" applyFont="1" applyFill="1" applyBorder="1" applyAlignment="1">
      <alignment horizontal="center" vertical="center" wrapText="1"/>
    </xf>
    <xf numFmtId="172" fontId="12" fillId="42" borderId="75" xfId="0" applyNumberFormat="1" applyFont="1" applyFill="1" applyBorder="1" applyAlignment="1">
      <alignment horizontal="center" vertical="center"/>
    </xf>
    <xf numFmtId="3" fontId="7" fillId="42" borderId="40" xfId="0" applyNumberFormat="1" applyFont="1" applyFill="1" applyBorder="1" applyAlignment="1">
      <alignment vertical="center" wrapText="1"/>
    </xf>
    <xf numFmtId="49" fontId="10" fillId="0" borderId="0" xfId="0" applyNumberFormat="1" applyFont="1" applyAlignment="1">
      <alignment vertical="center"/>
    </xf>
    <xf numFmtId="0" fontId="14" fillId="0" borderId="0" xfId="0" applyFont="1" applyAlignment="1">
      <alignment vertical="center"/>
    </xf>
    <xf numFmtId="0" fontId="18" fillId="0" borderId="0" xfId="0" applyFont="1" applyAlignment="1">
      <alignment vertical="center"/>
    </xf>
    <xf numFmtId="0" fontId="18" fillId="0" borderId="0" xfId="0" applyFont="1" applyAlignment="1">
      <alignment horizontal="center" vertical="center" wrapText="1"/>
    </xf>
    <xf numFmtId="172" fontId="7" fillId="0" borderId="0" xfId="0" applyNumberFormat="1" applyFont="1" applyAlignment="1">
      <alignment horizontal="center" vertical="center"/>
    </xf>
    <xf numFmtId="0" fontId="18" fillId="0" borderId="0" xfId="0" applyFont="1" applyAlignment="1">
      <alignment horizontal="left" vertical="center"/>
    </xf>
    <xf numFmtId="3" fontId="10" fillId="0" borderId="0" xfId="0" applyNumberFormat="1" applyFont="1" applyAlignment="1">
      <alignment horizontal="right" vertical="center"/>
    </xf>
    <xf numFmtId="165" fontId="10" fillId="0" borderId="0" xfId="0" applyNumberFormat="1" applyFont="1" applyAlignment="1">
      <alignment vertical="center"/>
    </xf>
    <xf numFmtId="165" fontId="96" fillId="0" borderId="0" xfId="0" applyNumberFormat="1" applyFont="1" applyAlignment="1">
      <alignment vertical="center"/>
    </xf>
    <xf numFmtId="0" fontId="28" fillId="4" borderId="6" xfId="0" applyFont="1" applyFill="1" applyBorder="1" applyAlignment="1" applyProtection="1">
      <alignment vertical="center"/>
      <protection locked="0"/>
    </xf>
    <xf numFmtId="0" fontId="15" fillId="4" borderId="20" xfId="0" applyFont="1" applyFill="1" applyBorder="1" applyAlignment="1">
      <alignment horizontal="center" vertical="center"/>
    </xf>
    <xf numFmtId="164" fontId="47" fillId="13" borderId="1" xfId="16" applyNumberFormat="1" applyFont="1" applyFill="1" applyBorder="1" applyAlignment="1" applyProtection="1">
      <alignment horizontal="center" vertical="center"/>
      <protection locked="0"/>
    </xf>
    <xf numFmtId="49" fontId="2" fillId="3" borderId="0" xfId="0" applyNumberFormat="1" applyFont="1" applyFill="1" applyAlignment="1" applyProtection="1">
      <alignment horizontal="center" vertical="center"/>
      <protection locked="0"/>
    </xf>
    <xf numFmtId="49" fontId="30" fillId="3" borderId="0" xfId="0" applyNumberFormat="1" applyFont="1" applyFill="1" applyAlignment="1" applyProtection="1">
      <alignment vertical="center"/>
      <protection locked="0"/>
    </xf>
    <xf numFmtId="3" fontId="2" fillId="13" borderId="6" xfId="0" applyNumberFormat="1" applyFont="1" applyFill="1" applyBorder="1" applyAlignment="1" applyProtection="1">
      <alignment horizontal="center" vertical="center"/>
      <protection locked="0"/>
    </xf>
    <xf numFmtId="0" fontId="2" fillId="18" borderId="6" xfId="0" applyFont="1" applyFill="1" applyBorder="1" applyAlignment="1" applyProtection="1">
      <alignment horizontal="center" vertical="center" wrapText="1"/>
      <protection locked="0"/>
    </xf>
    <xf numFmtId="0" fontId="2" fillId="18" borderId="22" xfId="0" applyFont="1" applyFill="1" applyBorder="1" applyAlignment="1" applyProtection="1">
      <alignment horizontal="center" vertical="center" wrapText="1"/>
      <protection locked="0"/>
    </xf>
    <xf numFmtId="0" fontId="2" fillId="18" borderId="7" xfId="0" applyFont="1" applyFill="1" applyBorder="1" applyAlignment="1" applyProtection="1">
      <alignment horizontal="center" vertical="center" wrapText="1"/>
      <protection locked="0"/>
    </xf>
    <xf numFmtId="49" fontId="64" fillId="0" borderId="37" xfId="22" applyNumberFormat="1" applyFont="1" applyBorder="1" applyAlignment="1">
      <alignment vertical="center"/>
    </xf>
    <xf numFmtId="49" fontId="64" fillId="0" borderId="0" xfId="22" applyNumberFormat="1" applyFont="1" applyAlignment="1">
      <alignment vertical="center"/>
    </xf>
    <xf numFmtId="0" fontId="64" fillId="0" borderId="0" xfId="22" applyFont="1" applyAlignment="1">
      <alignment vertical="center"/>
    </xf>
    <xf numFmtId="49" fontId="56" fillId="0" borderId="0" xfId="22" applyNumberFormat="1" applyFont="1" applyAlignment="1">
      <alignment vertical="center"/>
    </xf>
    <xf numFmtId="49" fontId="56" fillId="0" borderId="0" xfId="22" applyNumberFormat="1" applyFont="1" applyAlignment="1">
      <alignment horizontal="center" vertical="center" wrapText="1"/>
    </xf>
    <xf numFmtId="0" fontId="64" fillId="0" borderId="0" xfId="22" applyFont="1" applyAlignment="1">
      <alignment horizontal="left" vertical="center"/>
    </xf>
    <xf numFmtId="0" fontId="3" fillId="0" borderId="0" xfId="22"/>
    <xf numFmtId="0" fontId="5" fillId="16" borderId="4" xfId="0" applyFont="1" applyFill="1" applyBorder="1" applyAlignment="1">
      <alignment horizontal="center" vertical="center"/>
    </xf>
    <xf numFmtId="3" fontId="7" fillId="13" borderId="6" xfId="0" applyNumberFormat="1" applyFont="1" applyFill="1" applyBorder="1" applyAlignment="1">
      <alignment horizontal="center" vertical="center"/>
    </xf>
    <xf numFmtId="0" fontId="63" fillId="0" borderId="0" xfId="22" applyFont="1" applyAlignment="1">
      <alignment vertical="center"/>
    </xf>
    <xf numFmtId="0" fontId="83" fillId="0" borderId="0" xfId="22" applyFont="1" applyAlignment="1">
      <alignment vertical="center"/>
    </xf>
    <xf numFmtId="1" fontId="14" fillId="0" borderId="37" xfId="22" applyNumberFormat="1" applyFont="1" applyBorder="1" applyAlignment="1">
      <alignment vertical="center"/>
    </xf>
    <xf numFmtId="0" fontId="63" fillId="0" borderId="37" xfId="22" applyFont="1" applyBorder="1" applyAlignment="1">
      <alignment vertical="center"/>
    </xf>
    <xf numFmtId="172" fontId="63" fillId="0" borderId="37" xfId="22" applyNumberFormat="1" applyFont="1" applyBorder="1" applyAlignment="1">
      <alignment vertical="center"/>
    </xf>
    <xf numFmtId="0" fontId="63" fillId="0" borderId="37" xfId="22" applyFont="1" applyBorder="1" applyAlignment="1">
      <alignment vertical="center" wrapText="1"/>
    </xf>
    <xf numFmtId="0" fontId="63" fillId="0" borderId="38" xfId="22" applyFont="1" applyBorder="1" applyAlignment="1">
      <alignment horizontal="left" vertical="center"/>
    </xf>
    <xf numFmtId="172" fontId="64" fillId="0" borderId="38" xfId="22" applyNumberFormat="1" applyFont="1" applyBorder="1" applyAlignment="1">
      <alignment vertical="center"/>
    </xf>
    <xf numFmtId="0" fontId="64" fillId="0" borderId="38" xfId="22" applyFont="1" applyBorder="1" applyAlignment="1">
      <alignment vertical="center"/>
    </xf>
    <xf numFmtId="172" fontId="64" fillId="0" borderId="0" xfId="22" applyNumberFormat="1" applyFont="1" applyAlignment="1">
      <alignment vertical="center"/>
    </xf>
    <xf numFmtId="3" fontId="64" fillId="0" borderId="0" xfId="22" applyNumberFormat="1" applyFont="1" applyAlignment="1">
      <alignment vertical="center"/>
    </xf>
    <xf numFmtId="0" fontId="64" fillId="0" borderId="41" xfId="22" applyFont="1" applyBorder="1" applyAlignment="1">
      <alignment horizontal="center" vertical="center"/>
    </xf>
    <xf numFmtId="3" fontId="64" fillId="0" borderId="41" xfId="22" applyNumberFormat="1" applyFont="1" applyBorder="1" applyAlignment="1">
      <alignment vertical="center"/>
    </xf>
    <xf numFmtId="165" fontId="64" fillId="0" borderId="0" xfId="22" applyNumberFormat="1" applyFont="1" applyAlignment="1">
      <alignment horizontal="center" vertical="center"/>
    </xf>
    <xf numFmtId="165" fontId="64" fillId="0" borderId="0" xfId="22" applyNumberFormat="1" applyFont="1" applyAlignment="1">
      <alignment vertical="center"/>
    </xf>
    <xf numFmtId="3" fontId="63" fillId="0" borderId="37" xfId="22" applyNumberFormat="1" applyFont="1" applyBorder="1" applyAlignment="1">
      <alignment vertical="center"/>
    </xf>
    <xf numFmtId="3" fontId="64" fillId="0" borderId="38" xfId="22" applyNumberFormat="1" applyFont="1" applyBorder="1" applyAlignment="1">
      <alignment vertical="center"/>
    </xf>
    <xf numFmtId="0" fontId="64" fillId="0" borderId="37" xfId="22" applyFont="1" applyBorder="1" applyAlignment="1">
      <alignment vertical="center"/>
    </xf>
    <xf numFmtId="49" fontId="64" fillId="0" borderId="38" xfId="22" applyNumberFormat="1" applyFont="1" applyBorder="1" applyAlignment="1">
      <alignment vertical="center"/>
    </xf>
    <xf numFmtId="0" fontId="63" fillId="0" borderId="38" xfId="22" applyFont="1" applyBorder="1" applyAlignment="1">
      <alignment vertical="center"/>
    </xf>
    <xf numFmtId="0" fontId="83" fillId="0" borderId="38" xfId="22" applyFont="1" applyBorder="1" applyAlignment="1">
      <alignment vertical="center"/>
    </xf>
    <xf numFmtId="3" fontId="64" fillId="0" borderId="37" xfId="22" applyNumberFormat="1" applyFont="1" applyBorder="1" applyAlignment="1">
      <alignment vertical="center"/>
    </xf>
    <xf numFmtId="3" fontId="64" fillId="0" borderId="38" xfId="22" applyNumberFormat="1" applyFont="1" applyBorder="1" applyAlignment="1">
      <alignment vertical="center" wrapText="1"/>
    </xf>
    <xf numFmtId="0" fontId="64" fillId="0" borderId="41" xfId="22" applyFont="1" applyBorder="1" applyAlignment="1">
      <alignment horizontal="center" vertical="center" wrapText="1"/>
    </xf>
    <xf numFmtId="0" fontId="64" fillId="0" borderId="41" xfId="22" applyFont="1" applyBorder="1" applyAlignment="1">
      <alignment vertical="center"/>
    </xf>
    <xf numFmtId="1" fontId="14" fillId="0" borderId="0" xfId="22" applyNumberFormat="1" applyFont="1" applyAlignment="1">
      <alignment vertical="center"/>
    </xf>
    <xf numFmtId="172" fontId="63" fillId="0" borderId="0" xfId="22" applyNumberFormat="1" applyFont="1" applyAlignment="1">
      <alignment vertical="center"/>
    </xf>
    <xf numFmtId="0" fontId="63" fillId="0" borderId="0" xfId="22" applyFont="1" applyAlignment="1">
      <alignment vertical="center" wrapText="1"/>
    </xf>
    <xf numFmtId="0" fontId="63" fillId="0" borderId="0" xfId="22" applyFont="1" applyAlignment="1">
      <alignment horizontal="left" vertical="center"/>
    </xf>
    <xf numFmtId="3" fontId="64" fillId="0" borderId="0" xfId="22" applyNumberFormat="1" applyFont="1" applyAlignment="1">
      <alignment vertical="center" wrapText="1"/>
    </xf>
    <xf numFmtId="0" fontId="15" fillId="4" borderId="13" xfId="22" applyFont="1" applyFill="1" applyBorder="1" applyAlignment="1">
      <alignment horizontal="center" vertical="center"/>
    </xf>
    <xf numFmtId="0" fontId="15" fillId="4" borderId="3" xfId="22" applyFont="1" applyFill="1" applyBorder="1" applyAlignment="1">
      <alignment vertical="center"/>
    </xf>
    <xf numFmtId="49" fontId="2" fillId="0" borderId="0" xfId="22" applyNumberFormat="1" applyFont="1" applyAlignment="1">
      <alignment horizontal="center" vertical="center"/>
    </xf>
    <xf numFmtId="0" fontId="2" fillId="13" borderId="6" xfId="0" applyFont="1" applyFill="1" applyBorder="1" applyAlignment="1" applyProtection="1">
      <alignment vertical="center"/>
      <protection locked="0"/>
    </xf>
    <xf numFmtId="49" fontId="2" fillId="0" borderId="0" xfId="22" applyNumberFormat="1" applyFont="1" applyAlignment="1">
      <alignment vertical="center"/>
    </xf>
    <xf numFmtId="0" fontId="3" fillId="0" borderId="0" xfId="22" applyAlignment="1">
      <alignment vertical="center"/>
    </xf>
    <xf numFmtId="0" fontId="14" fillId="0" borderId="0" xfId="22" applyFont="1" applyAlignment="1">
      <alignment vertical="center"/>
    </xf>
    <xf numFmtId="0" fontId="3" fillId="0" borderId="0" xfId="22" applyAlignment="1">
      <alignment vertical="center" wrapText="1"/>
    </xf>
    <xf numFmtId="0" fontId="3" fillId="0" borderId="0" xfId="22" applyAlignment="1">
      <alignment horizontal="left" vertical="center"/>
    </xf>
    <xf numFmtId="0" fontId="3" fillId="0" borderId="0" xfId="22" applyAlignment="1">
      <alignment wrapText="1"/>
    </xf>
    <xf numFmtId="0" fontId="56" fillId="0" borderId="0" xfId="0" applyFont="1" applyAlignment="1">
      <alignment horizontal="centerContinuous" vertical="center"/>
    </xf>
    <xf numFmtId="49" fontId="65" fillId="0" borderId="0" xfId="0" applyNumberFormat="1" applyFont="1" applyAlignment="1">
      <alignment horizontal="centerContinuous" vertical="center"/>
    </xf>
    <xf numFmtId="0" fontId="46" fillId="0" borderId="0" xfId="0" applyFont="1" applyAlignment="1">
      <alignment horizontal="centerContinuous" vertical="center"/>
    </xf>
    <xf numFmtId="0" fontId="75" fillId="0" borderId="16" xfId="0" applyFont="1" applyBorder="1" applyAlignment="1">
      <alignment horizontal="centerContinuous" vertical="center"/>
    </xf>
    <xf numFmtId="0" fontId="75" fillId="0" borderId="16" xfId="0" applyFont="1" applyBorder="1" applyAlignment="1">
      <alignment horizontal="justify" vertical="top"/>
    </xf>
    <xf numFmtId="0" fontId="71" fillId="0" borderId="0" xfId="0" applyFont="1" applyAlignment="1">
      <alignment horizontal="centerContinuous" vertical="center"/>
    </xf>
    <xf numFmtId="3" fontId="66" fillId="0" borderId="0" xfId="0" applyNumberFormat="1" applyFont="1" applyAlignment="1">
      <alignment horizontal="justify" vertical="top"/>
    </xf>
    <xf numFmtId="3" fontId="2" fillId="0" borderId="60" xfId="0" applyNumberFormat="1" applyFont="1" applyBorder="1" applyAlignment="1">
      <alignment vertical="center"/>
    </xf>
    <xf numFmtId="0" fontId="32" fillId="0" borderId="0" xfId="0" applyFont="1" applyAlignment="1">
      <alignment horizontal="centerContinuous" vertical="center"/>
    </xf>
    <xf numFmtId="0" fontId="28" fillId="0" borderId="0" xfId="0" applyFont="1" applyAlignment="1">
      <alignment horizontal="centerContinuous" vertical="center"/>
    </xf>
    <xf numFmtId="2" fontId="47" fillId="0" borderId="0" xfId="0" applyNumberFormat="1" applyFont="1" applyAlignment="1">
      <alignment vertical="center"/>
    </xf>
    <xf numFmtId="3" fontId="8" fillId="52" borderId="2" xfId="0" applyNumberFormat="1" applyFont="1" applyFill="1" applyBorder="1" applyAlignment="1">
      <alignment vertical="center"/>
    </xf>
    <xf numFmtId="2" fontId="4" fillId="0" borderId="0" xfId="1" applyNumberFormat="1" applyFont="1" applyAlignment="1">
      <alignment vertical="center"/>
    </xf>
    <xf numFmtId="0" fontId="47" fillId="0" borderId="0" xfId="0" applyFont="1" applyAlignment="1">
      <alignment horizontal="right" vertical="center"/>
    </xf>
    <xf numFmtId="0" fontId="2" fillId="0" borderId="0" xfId="0" applyFont="1" applyAlignment="1">
      <alignment horizontal="right" vertical="center"/>
    </xf>
    <xf numFmtId="0" fontId="77" fillId="0" borderId="7" xfId="0" applyFont="1" applyBorder="1" applyAlignment="1">
      <alignment horizontal="center" vertical="center" wrapText="1"/>
    </xf>
    <xf numFmtId="49" fontId="98" fillId="0" borderId="0" xfId="0" applyNumberFormat="1" applyFont="1" applyAlignment="1">
      <alignment horizontal="right" vertical="center"/>
    </xf>
    <xf numFmtId="49" fontId="61" fillId="2" borderId="0" xfId="0" applyNumberFormat="1" applyFont="1" applyFill="1" applyAlignment="1">
      <alignment vertical="center"/>
    </xf>
    <xf numFmtId="0" fontId="82" fillId="13" borderId="46" xfId="0" applyFont="1" applyFill="1" applyBorder="1" applyAlignment="1" applyProtection="1">
      <alignment vertical="center"/>
      <protection locked="0"/>
    </xf>
    <xf numFmtId="1" fontId="71" fillId="13" borderId="25" xfId="0" applyNumberFormat="1" applyFont="1" applyFill="1" applyBorder="1" applyAlignment="1" applyProtection="1">
      <alignment vertical="center"/>
      <protection locked="0"/>
    </xf>
    <xf numFmtId="0" fontId="56" fillId="13" borderId="47" xfId="0" applyFont="1" applyFill="1" applyBorder="1" applyAlignment="1">
      <alignment horizontal="center" vertical="center" wrapText="1"/>
    </xf>
    <xf numFmtId="164" fontId="33" fillId="13" borderId="46" xfId="1" applyNumberFormat="1" applyFont="1" applyFill="1" applyBorder="1" applyAlignment="1" applyProtection="1">
      <alignment horizontal="center" vertical="center"/>
      <protection locked="0"/>
    </xf>
    <xf numFmtId="0" fontId="12" fillId="13" borderId="47" xfId="0" applyFont="1" applyFill="1" applyBorder="1" applyAlignment="1">
      <alignment horizontal="center" vertical="center" wrapText="1"/>
    </xf>
    <xf numFmtId="164" fontId="33" fillId="13" borderId="47" xfId="1" applyNumberFormat="1" applyFont="1" applyFill="1" applyBorder="1" applyAlignment="1" applyProtection="1">
      <alignment horizontal="center" vertical="center"/>
      <protection locked="0"/>
    </xf>
    <xf numFmtId="0" fontId="2" fillId="13" borderId="47" xfId="0" applyFont="1" applyFill="1" applyBorder="1" applyAlignment="1">
      <alignment horizontal="center" vertical="center"/>
    </xf>
    <xf numFmtId="0" fontId="5" fillId="16" borderId="47" xfId="0" applyFont="1" applyFill="1" applyBorder="1" applyAlignment="1">
      <alignment horizontal="right" vertical="center"/>
    </xf>
    <xf numFmtId="3" fontId="7" fillId="13" borderId="48" xfId="0" applyNumberFormat="1" applyFont="1" applyFill="1" applyBorder="1" applyAlignment="1">
      <alignment vertical="center"/>
    </xf>
    <xf numFmtId="0" fontId="62" fillId="2" borderId="0" xfId="0" applyFont="1" applyFill="1" applyAlignment="1">
      <alignment horizontal="center" vertical="center"/>
    </xf>
    <xf numFmtId="0" fontId="11" fillId="42" borderId="46" xfId="0" applyFont="1" applyFill="1" applyBorder="1" applyAlignment="1">
      <alignment vertical="center"/>
    </xf>
    <xf numFmtId="0" fontId="11" fillId="42" borderId="46" xfId="0" applyFont="1" applyFill="1" applyBorder="1" applyAlignment="1">
      <alignment horizontal="center" vertical="center" wrapText="1"/>
    </xf>
    <xf numFmtId="172" fontId="12" fillId="42" borderId="46" xfId="0" applyNumberFormat="1" applyFont="1" applyFill="1" applyBorder="1" applyAlignment="1">
      <alignment horizontal="center" vertical="center"/>
    </xf>
    <xf numFmtId="0" fontId="11" fillId="42" borderId="46" xfId="0" applyFont="1" applyFill="1" applyBorder="1" applyAlignment="1">
      <alignment horizontal="left" vertical="center"/>
    </xf>
    <xf numFmtId="0" fontId="11" fillId="42" borderId="90" xfId="0" applyFont="1" applyFill="1" applyBorder="1" applyAlignment="1">
      <alignment vertical="center"/>
    </xf>
    <xf numFmtId="0" fontId="11" fillId="42" borderId="91" xfId="0" applyFont="1" applyFill="1" applyBorder="1" applyAlignment="1">
      <alignment vertical="center"/>
    </xf>
    <xf numFmtId="0" fontId="12" fillId="42" borderId="90" xfId="0" applyFont="1" applyFill="1" applyBorder="1" applyAlignment="1">
      <alignment horizontal="center" vertical="center" wrapText="1"/>
    </xf>
    <xf numFmtId="0" fontId="15" fillId="4" borderId="84" xfId="0" applyFont="1" applyFill="1" applyBorder="1" applyAlignment="1">
      <alignment horizontal="center" vertical="center"/>
    </xf>
    <xf numFmtId="164" fontId="5" fillId="4" borderId="84" xfId="1" applyNumberFormat="1" applyFont="1" applyFill="1" applyBorder="1" applyAlignment="1" applyProtection="1">
      <alignment horizontal="center" vertical="center"/>
      <protection locked="0"/>
    </xf>
    <xf numFmtId="0" fontId="2" fillId="4" borderId="84" xfId="0" applyFont="1" applyFill="1" applyBorder="1" applyAlignment="1" applyProtection="1">
      <alignment horizontal="center" vertical="center"/>
      <protection locked="0"/>
    </xf>
    <xf numFmtId="3" fontId="8" fillId="4" borderId="84" xfId="0" applyNumberFormat="1" applyFont="1" applyFill="1" applyBorder="1" applyAlignment="1">
      <alignment vertical="center"/>
    </xf>
    <xf numFmtId="0" fontId="28" fillId="4" borderId="16" xfId="0" applyFont="1" applyFill="1" applyBorder="1" applyAlignment="1" applyProtection="1">
      <alignment vertical="center"/>
      <protection locked="0"/>
    </xf>
    <xf numFmtId="0" fontId="28" fillId="4" borderId="16" xfId="0" applyFont="1" applyFill="1" applyBorder="1" applyAlignment="1" applyProtection="1">
      <alignment horizontal="center" vertical="center" wrapText="1"/>
      <protection locked="0"/>
    </xf>
    <xf numFmtId="0" fontId="28" fillId="4" borderId="16" xfId="0" applyFont="1" applyFill="1" applyBorder="1" applyAlignment="1" applyProtection="1">
      <alignment horizontal="left" vertical="center"/>
      <protection locked="0"/>
    </xf>
    <xf numFmtId="0" fontId="28" fillId="4" borderId="4" xfId="0" applyFont="1" applyFill="1" applyBorder="1" applyAlignment="1" applyProtection="1">
      <alignment vertical="center" wrapText="1"/>
      <protection locked="0"/>
    </xf>
    <xf numFmtId="0" fontId="28" fillId="4" borderId="0" xfId="0" applyFont="1" applyFill="1" applyAlignment="1" applyProtection="1">
      <alignment vertical="center"/>
      <protection locked="0"/>
    </xf>
    <xf numFmtId="0" fontId="15" fillId="4" borderId="19" xfId="0" applyFont="1" applyFill="1" applyBorder="1" applyAlignment="1">
      <alignment vertical="center"/>
    </xf>
    <xf numFmtId="0" fontId="2" fillId="4" borderId="4" xfId="0" applyFont="1" applyFill="1" applyBorder="1" applyAlignment="1">
      <alignment horizontal="center" vertical="center"/>
    </xf>
    <xf numFmtId="0" fontId="32" fillId="4" borderId="6" xfId="0" applyFont="1" applyFill="1" applyBorder="1" applyAlignment="1" applyProtection="1">
      <alignment horizontal="center" vertical="center"/>
      <protection locked="0"/>
    </xf>
    <xf numFmtId="4" fontId="8" fillId="4" borderId="6" xfId="0" applyNumberFormat="1" applyFont="1" applyFill="1" applyBorder="1" applyAlignment="1">
      <alignment vertical="center"/>
    </xf>
    <xf numFmtId="0" fontId="30" fillId="13" borderId="46" xfId="0" applyFont="1" applyFill="1" applyBorder="1" applyAlignment="1" applyProtection="1">
      <alignment vertical="center"/>
      <protection locked="0"/>
    </xf>
    <xf numFmtId="0" fontId="30" fillId="13" borderId="46" xfId="0" applyFont="1" applyFill="1" applyBorder="1" applyAlignment="1" applyProtection="1">
      <alignment horizontal="center" vertical="center" wrapText="1"/>
      <protection locked="0"/>
    </xf>
    <xf numFmtId="0" fontId="30" fillId="13" borderId="46" xfId="0" applyFont="1" applyFill="1" applyBorder="1" applyAlignment="1" applyProtection="1">
      <alignment horizontal="left" vertical="center"/>
      <protection locked="0"/>
    </xf>
    <xf numFmtId="0" fontId="30" fillId="13" borderId="25" xfId="0" applyFont="1" applyFill="1" applyBorder="1" applyAlignment="1" applyProtection="1">
      <alignment vertical="center"/>
      <protection locked="0"/>
    </xf>
    <xf numFmtId="0" fontId="2" fillId="4" borderId="6" xfId="0" applyFont="1" applyFill="1" applyBorder="1" applyAlignment="1" applyProtection="1">
      <alignment horizontal="center" vertical="center"/>
      <protection locked="0"/>
    </xf>
    <xf numFmtId="3" fontId="8" fillId="4" borderId="6" xfId="0" applyNumberFormat="1" applyFont="1" applyFill="1" applyBorder="1" applyAlignment="1">
      <alignment horizontal="right" vertical="center"/>
    </xf>
    <xf numFmtId="0" fontId="30" fillId="13" borderId="48" xfId="0" applyFont="1" applyFill="1" applyBorder="1" applyAlignment="1" applyProtection="1">
      <alignment vertical="center"/>
      <protection locked="0"/>
    </xf>
    <xf numFmtId="164" fontId="31" fillId="13" borderId="47" xfId="1" applyNumberFormat="1" applyFont="1" applyFill="1" applyBorder="1" applyAlignment="1" applyProtection="1">
      <alignment horizontal="center" vertical="center"/>
      <protection locked="0"/>
    </xf>
    <xf numFmtId="3" fontId="5" fillId="13" borderId="48" xfId="0" applyNumberFormat="1" applyFont="1" applyFill="1" applyBorder="1" applyAlignment="1">
      <alignment horizontal="right" vertical="center" wrapText="1"/>
    </xf>
    <xf numFmtId="0" fontId="15" fillId="4" borderId="6" xfId="0" applyFont="1" applyFill="1" applyBorder="1" applyAlignment="1">
      <alignment vertical="center"/>
    </xf>
    <xf numFmtId="164" fontId="5" fillId="4" borderId="4" xfId="1" applyNumberFormat="1" applyFont="1" applyFill="1" applyBorder="1" applyAlignment="1" applyProtection="1">
      <alignment horizontal="center" vertical="center"/>
      <protection locked="0"/>
    </xf>
    <xf numFmtId="164" fontId="33" fillId="13" borderId="48" xfId="1" applyNumberFormat="1" applyFont="1" applyFill="1" applyBorder="1" applyAlignment="1" applyProtection="1">
      <alignment horizontal="center" vertical="center"/>
      <protection locked="0"/>
    </xf>
    <xf numFmtId="169" fontId="8" fillId="4" borderId="6" xfId="0" applyNumberFormat="1" applyFont="1" applyFill="1" applyBorder="1" applyAlignment="1">
      <alignment vertical="center"/>
    </xf>
    <xf numFmtId="0" fontId="71" fillId="4" borderId="16" xfId="0" applyFont="1" applyFill="1" applyBorder="1" applyAlignment="1" applyProtection="1">
      <alignment vertical="center" wrapText="1"/>
      <protection locked="0"/>
    </xf>
    <xf numFmtId="3" fontId="8" fillId="4" borderId="4" xfId="0" applyNumberFormat="1" applyFont="1" applyFill="1" applyBorder="1" applyAlignment="1">
      <alignment horizontal="center" vertical="center"/>
    </xf>
    <xf numFmtId="1" fontId="71" fillId="13" borderId="46" xfId="0" applyNumberFormat="1" applyFont="1" applyFill="1" applyBorder="1" applyAlignment="1" applyProtection="1">
      <alignment vertical="center"/>
      <protection locked="0"/>
    </xf>
    <xf numFmtId="0" fontId="71" fillId="13" borderId="46" xfId="0" applyFont="1" applyFill="1" applyBorder="1" applyAlignment="1" applyProtection="1">
      <alignment vertical="center" wrapText="1"/>
      <protection locked="0"/>
    </xf>
    <xf numFmtId="49" fontId="16" fillId="13" borderId="47" xfId="0" applyNumberFormat="1" applyFont="1" applyFill="1" applyBorder="1" applyAlignment="1">
      <alignment horizontal="center" vertical="center"/>
    </xf>
    <xf numFmtId="49" fontId="16" fillId="13" borderId="48" xfId="0" applyNumberFormat="1" applyFont="1" applyFill="1" applyBorder="1" applyAlignment="1">
      <alignment horizontal="center" vertical="center"/>
    </xf>
    <xf numFmtId="3" fontId="5" fillId="13" borderId="47" xfId="0" applyNumberFormat="1" applyFont="1" applyFill="1" applyBorder="1" applyAlignment="1">
      <alignment horizontal="center" vertical="center" wrapText="1"/>
    </xf>
    <xf numFmtId="0" fontId="71" fillId="13" borderId="25" xfId="0" applyFont="1" applyFill="1" applyBorder="1" applyAlignment="1" applyProtection="1">
      <alignment vertical="center"/>
      <protection locked="0"/>
    </xf>
    <xf numFmtId="0" fontId="28" fillId="13" borderId="48" xfId="0" applyFont="1" applyFill="1" applyBorder="1" applyAlignment="1">
      <alignment vertical="center"/>
    </xf>
    <xf numFmtId="3" fontId="2" fillId="8" borderId="85" xfId="0" applyNumberFormat="1" applyFont="1" applyFill="1" applyBorder="1" applyAlignment="1">
      <alignment vertical="center" wrapText="1"/>
    </xf>
    <xf numFmtId="3" fontId="2" fillId="0" borderId="86" xfId="0" applyNumberFormat="1" applyFont="1" applyBorder="1" applyAlignment="1">
      <alignment vertical="center" wrapText="1"/>
    </xf>
    <xf numFmtId="0" fontId="2" fillId="18" borderId="86" xfId="0" applyFont="1" applyFill="1" applyBorder="1" applyAlignment="1" applyProtection="1">
      <alignment horizontal="center" vertical="center" wrapText="1"/>
      <protection locked="0"/>
    </xf>
    <xf numFmtId="171" fontId="2" fillId="0" borderId="86" xfId="0" applyNumberFormat="1" applyFont="1" applyBorder="1" applyAlignment="1">
      <alignment vertical="center" wrapText="1"/>
    </xf>
    <xf numFmtId="3" fontId="2" fillId="5" borderId="86" xfId="0" applyNumberFormat="1" applyFont="1" applyFill="1" applyBorder="1" applyAlignment="1" applyProtection="1">
      <alignment horizontal="right" vertical="center"/>
      <protection locked="0"/>
    </xf>
    <xf numFmtId="0" fontId="28" fillId="13" borderId="48" xfId="0" applyFont="1" applyFill="1" applyBorder="1" applyAlignment="1" applyProtection="1">
      <alignment vertical="center"/>
      <protection locked="0"/>
    </xf>
    <xf numFmtId="0" fontId="30" fillId="13" borderId="60" xfId="0" applyFont="1" applyFill="1" applyBorder="1" applyAlignment="1" applyProtection="1">
      <alignment vertical="center"/>
      <protection locked="0"/>
    </xf>
    <xf numFmtId="0" fontId="30" fillId="13" borderId="77" xfId="0" applyFont="1" applyFill="1" applyBorder="1" applyAlignment="1" applyProtection="1">
      <alignment vertical="center"/>
      <protection locked="0"/>
    </xf>
    <xf numFmtId="0" fontId="30" fillId="13" borderId="77" xfId="0" applyFont="1" applyFill="1" applyBorder="1" applyAlignment="1" applyProtection="1">
      <alignment horizontal="center" vertical="center" wrapText="1"/>
      <protection locked="0"/>
    </xf>
    <xf numFmtId="164" fontId="33" fillId="13" borderId="77" xfId="1" applyNumberFormat="1" applyFont="1" applyFill="1" applyBorder="1" applyAlignment="1" applyProtection="1">
      <alignment horizontal="center" vertical="center"/>
      <protection locked="0"/>
    </xf>
    <xf numFmtId="0" fontId="30" fillId="13" borderId="77" xfId="0" applyFont="1" applyFill="1" applyBorder="1" applyAlignment="1" applyProtection="1">
      <alignment horizontal="left" vertical="center"/>
      <protection locked="0"/>
    </xf>
    <xf numFmtId="0" fontId="30" fillId="13" borderId="77" xfId="0" applyFont="1" applyFill="1" applyBorder="1" applyAlignment="1" applyProtection="1">
      <alignment vertical="center" wrapText="1"/>
      <protection locked="0"/>
    </xf>
    <xf numFmtId="0" fontId="30" fillId="13" borderId="85" xfId="0" applyFont="1" applyFill="1" applyBorder="1" applyAlignment="1" applyProtection="1">
      <alignment vertical="center"/>
      <protection locked="0"/>
    </xf>
    <xf numFmtId="164" fontId="33" fillId="13" borderId="85" xfId="1" applyNumberFormat="1" applyFont="1" applyFill="1" applyBorder="1" applyAlignment="1" applyProtection="1">
      <alignment horizontal="center" vertical="center"/>
      <protection locked="0"/>
    </xf>
    <xf numFmtId="0" fontId="2" fillId="13" borderId="79" xfId="0" applyFont="1" applyFill="1" applyBorder="1" applyAlignment="1">
      <alignment horizontal="center" vertical="center"/>
    </xf>
    <xf numFmtId="0" fontId="2" fillId="13" borderId="85" xfId="0" applyFont="1" applyFill="1" applyBorder="1" applyAlignment="1" applyProtection="1">
      <alignment horizontal="center" vertical="center"/>
      <protection locked="0"/>
    </xf>
    <xf numFmtId="3" fontId="5" fillId="13" borderId="85" xfId="0" applyNumberFormat="1" applyFont="1" applyFill="1" applyBorder="1" applyAlignment="1">
      <alignment vertical="center" wrapText="1"/>
    </xf>
    <xf numFmtId="3" fontId="5" fillId="13" borderId="79" xfId="0" applyNumberFormat="1" applyFont="1" applyFill="1" applyBorder="1" applyAlignment="1">
      <alignment vertical="center" wrapText="1"/>
    </xf>
    <xf numFmtId="3" fontId="5" fillId="13" borderId="79" xfId="0" applyNumberFormat="1" applyFont="1" applyFill="1" applyBorder="1" applyAlignment="1">
      <alignment horizontal="center" vertical="center" wrapText="1"/>
    </xf>
    <xf numFmtId="0" fontId="5" fillId="16" borderId="79" xfId="0" applyFont="1" applyFill="1" applyBorder="1" applyAlignment="1">
      <alignment horizontal="right" vertical="center"/>
    </xf>
    <xf numFmtId="3" fontId="7" fillId="13" borderId="85" xfId="0" applyNumberFormat="1" applyFont="1" applyFill="1" applyBorder="1" applyAlignment="1">
      <alignment vertical="center"/>
    </xf>
    <xf numFmtId="0" fontId="71" fillId="13" borderId="46" xfId="0" applyFont="1" applyFill="1" applyBorder="1" applyAlignment="1" applyProtection="1">
      <alignment horizontal="left" vertical="center" wrapText="1"/>
      <protection locked="0"/>
    </xf>
    <xf numFmtId="0" fontId="16" fillId="13" borderId="46" xfId="0" applyFont="1" applyFill="1" applyBorder="1" applyAlignment="1">
      <alignment horizontal="left" vertical="center"/>
    </xf>
    <xf numFmtId="0" fontId="30" fillId="13" borderId="47" xfId="0" applyFont="1" applyFill="1" applyBorder="1" applyAlignment="1" applyProtection="1">
      <alignment vertical="center" wrapText="1"/>
      <protection locked="0"/>
    </xf>
    <xf numFmtId="0" fontId="28" fillId="4" borderId="16" xfId="0" applyFont="1" applyFill="1" applyBorder="1" applyAlignment="1" applyProtection="1">
      <alignment horizontal="centerContinuous" vertical="center"/>
      <protection locked="0"/>
    </xf>
    <xf numFmtId="3" fontId="8" fillId="4" borderId="6" xfId="0" applyNumberFormat="1" applyFont="1" applyFill="1" applyBorder="1" applyAlignment="1">
      <alignment horizontal="center" vertical="center"/>
    </xf>
    <xf numFmtId="3" fontId="65" fillId="4" borderId="4" xfId="0" applyNumberFormat="1" applyFont="1" applyFill="1" applyBorder="1" applyAlignment="1">
      <alignment horizontal="justify" vertical="top"/>
    </xf>
    <xf numFmtId="3" fontId="2" fillId="8" borderId="5" xfId="0" applyNumberFormat="1" applyFont="1" applyFill="1" applyBorder="1" applyAlignment="1">
      <alignment vertical="center" wrapText="1"/>
    </xf>
    <xf numFmtId="0" fontId="16" fillId="13" borderId="46" xfId="0" applyFont="1" applyFill="1" applyBorder="1" applyAlignment="1">
      <alignment horizontal="centerContinuous" vertical="center"/>
    </xf>
    <xf numFmtId="0" fontId="16" fillId="13" borderId="46" xfId="0" applyFont="1" applyFill="1" applyBorder="1" applyAlignment="1">
      <alignment vertical="top"/>
    </xf>
    <xf numFmtId="3" fontId="5" fillId="13" borderId="48" xfId="0" applyNumberFormat="1" applyFont="1" applyFill="1" applyBorder="1" applyAlignment="1">
      <alignment horizontal="center" vertical="center" wrapText="1"/>
    </xf>
    <xf numFmtId="3" fontId="65" fillId="13" borderId="47" xfId="0" applyNumberFormat="1" applyFont="1" applyFill="1" applyBorder="1" applyAlignment="1">
      <alignment horizontal="justify" vertical="top" wrapText="1"/>
    </xf>
    <xf numFmtId="0" fontId="17" fillId="4" borderId="16" xfId="22" applyFont="1" applyFill="1" applyBorder="1" applyAlignment="1" applyProtection="1">
      <alignment vertical="center"/>
      <protection locked="0"/>
    </xf>
    <xf numFmtId="0" fontId="71" fillId="4" borderId="16" xfId="22" applyFont="1" applyFill="1" applyBorder="1" applyAlignment="1" applyProtection="1">
      <alignment vertical="center"/>
      <protection locked="0"/>
    </xf>
    <xf numFmtId="0" fontId="82" fillId="4" borderId="16" xfId="22" applyFont="1" applyFill="1" applyBorder="1" applyAlignment="1" applyProtection="1">
      <alignment vertical="center"/>
      <protection locked="0"/>
    </xf>
    <xf numFmtId="1" fontId="17" fillId="4" borderId="16" xfId="22" applyNumberFormat="1" applyFont="1" applyFill="1" applyBorder="1" applyAlignment="1" applyProtection="1">
      <alignment vertical="center"/>
      <protection locked="0"/>
    </xf>
    <xf numFmtId="0" fontId="71" fillId="4" borderId="16" xfId="22" applyFont="1" applyFill="1" applyBorder="1" applyAlignment="1" applyProtection="1">
      <alignment horizontal="center" vertical="center" wrapText="1"/>
      <protection locked="0"/>
    </xf>
    <xf numFmtId="164" fontId="47" fillId="4" borderId="16" xfId="23" applyNumberFormat="1" applyFont="1" applyFill="1" applyBorder="1" applyAlignment="1" applyProtection="1">
      <alignment horizontal="center" vertical="center"/>
      <protection locked="0"/>
    </xf>
    <xf numFmtId="0" fontId="71" fillId="4" borderId="16" xfId="22" applyFont="1" applyFill="1" applyBorder="1" applyAlignment="1" applyProtection="1">
      <alignment horizontal="left" vertical="center"/>
      <protection locked="0"/>
    </xf>
    <xf numFmtId="0" fontId="71" fillId="4" borderId="4" xfId="22" applyFont="1" applyFill="1" applyBorder="1" applyAlignment="1" applyProtection="1">
      <alignment vertical="center" wrapText="1"/>
      <protection locked="0"/>
    </xf>
    <xf numFmtId="0" fontId="71" fillId="4" borderId="4" xfId="22" applyFont="1" applyFill="1" applyBorder="1" applyAlignment="1" applyProtection="1">
      <alignment vertical="center"/>
      <protection locked="0"/>
    </xf>
    <xf numFmtId="0" fontId="28" fillId="4" borderId="4" xfId="22" applyFont="1" applyFill="1" applyBorder="1" applyAlignment="1" applyProtection="1">
      <alignment vertical="center"/>
      <protection locked="0"/>
    </xf>
    <xf numFmtId="0" fontId="28" fillId="4" borderId="6" xfId="22" applyFont="1" applyFill="1" applyBorder="1" applyAlignment="1" applyProtection="1">
      <alignment vertical="center"/>
      <protection locked="0"/>
    </xf>
    <xf numFmtId="164" fontId="5" fillId="4" borderId="6" xfId="23" applyNumberFormat="1" applyFont="1" applyFill="1" applyBorder="1" applyAlignment="1" applyProtection="1">
      <alignment horizontal="center" vertical="center"/>
      <protection locked="0"/>
    </xf>
    <xf numFmtId="0" fontId="2" fillId="4" borderId="6" xfId="22" applyFont="1" applyFill="1" applyBorder="1" applyAlignment="1">
      <alignment horizontal="center" vertical="center"/>
    </xf>
    <xf numFmtId="3" fontId="8" fillId="4" borderId="6" xfId="22" applyNumberFormat="1" applyFont="1" applyFill="1" applyBorder="1" applyAlignment="1">
      <alignment vertical="center"/>
    </xf>
    <xf numFmtId="0" fontId="16" fillId="13" borderId="25" xfId="22" applyFont="1" applyFill="1" applyBorder="1" applyAlignment="1">
      <alignment horizontal="left" vertical="center"/>
    </xf>
    <xf numFmtId="0" fontId="72" fillId="13" borderId="46" xfId="22" applyFont="1" applyFill="1" applyBorder="1" applyAlignment="1">
      <alignment vertical="center"/>
    </xf>
    <xf numFmtId="0" fontId="84" fillId="13" borderId="46" xfId="22" applyFont="1" applyFill="1" applyBorder="1" applyAlignment="1">
      <alignment vertical="center"/>
    </xf>
    <xf numFmtId="1" fontId="17" fillId="13" borderId="46" xfId="22" applyNumberFormat="1" applyFont="1" applyFill="1" applyBorder="1" applyAlignment="1" applyProtection="1">
      <alignment vertical="center"/>
      <protection locked="0"/>
    </xf>
    <xf numFmtId="0" fontId="72" fillId="13" borderId="46" xfId="22" applyFont="1" applyFill="1" applyBorder="1" applyAlignment="1">
      <alignment horizontal="center" vertical="center" wrapText="1"/>
    </xf>
    <xf numFmtId="0" fontId="71" fillId="13" borderId="46" xfId="22" applyFont="1" applyFill="1" applyBorder="1" applyAlignment="1" applyProtection="1">
      <alignment horizontal="left" vertical="center"/>
      <protection locked="0"/>
    </xf>
    <xf numFmtId="0" fontId="71" fillId="13" borderId="46" xfId="22" applyFont="1" applyFill="1" applyBorder="1" applyAlignment="1" applyProtection="1">
      <alignment vertical="center"/>
      <protection locked="0"/>
    </xf>
    <xf numFmtId="0" fontId="71" fillId="13" borderId="47" xfId="22" applyFont="1" applyFill="1" applyBorder="1" applyAlignment="1" applyProtection="1">
      <alignment vertical="center" wrapText="1"/>
      <protection locked="0"/>
    </xf>
    <xf numFmtId="0" fontId="71" fillId="13" borderId="47" xfId="22" applyFont="1" applyFill="1" applyBorder="1" applyAlignment="1" applyProtection="1">
      <alignment vertical="center"/>
      <protection locked="0"/>
    </xf>
    <xf numFmtId="0" fontId="30" fillId="13" borderId="47" xfId="22" applyFont="1" applyFill="1" applyBorder="1" applyAlignment="1" applyProtection="1">
      <alignment vertical="center"/>
      <protection locked="0"/>
    </xf>
    <xf numFmtId="0" fontId="28" fillId="13" borderId="48" xfId="22" applyFont="1" applyFill="1" applyBorder="1" applyAlignment="1" applyProtection="1">
      <alignment vertical="center"/>
      <protection locked="0"/>
    </xf>
    <xf numFmtId="0" fontId="16" fillId="13" borderId="46" xfId="22" applyFont="1" applyFill="1" applyBorder="1" applyAlignment="1">
      <alignment vertical="center"/>
    </xf>
    <xf numFmtId="0" fontId="16" fillId="13" borderId="46" xfId="22" applyFont="1" applyFill="1" applyBorder="1" applyAlignment="1">
      <alignment vertical="center" wrapText="1"/>
    </xf>
    <xf numFmtId="0" fontId="16" fillId="13" borderId="47" xfId="22" applyFont="1" applyFill="1" applyBorder="1" applyAlignment="1">
      <alignment vertical="center" wrapText="1"/>
    </xf>
    <xf numFmtId="3" fontId="7" fillId="13" borderId="48" xfId="22" applyNumberFormat="1" applyFont="1" applyFill="1" applyBorder="1" applyAlignment="1">
      <alignment vertical="center"/>
    </xf>
    <xf numFmtId="0" fontId="71" fillId="4" borderId="0" xfId="0" applyFont="1" applyFill="1" applyAlignment="1" applyProtection="1">
      <alignment vertical="center"/>
      <protection locked="0"/>
    </xf>
    <xf numFmtId="0" fontId="16" fillId="13" borderId="46" xfId="0" applyFont="1" applyFill="1" applyBorder="1" applyAlignment="1">
      <alignment horizontal="center" vertical="center" wrapText="1"/>
    </xf>
    <xf numFmtId="164" fontId="5" fillId="4" borderId="16" xfId="1" applyNumberFormat="1" applyFont="1" applyFill="1" applyBorder="1" applyAlignment="1" applyProtection="1">
      <alignment horizontal="center" vertical="center" wrapText="1"/>
      <protection locked="0"/>
    </xf>
    <xf numFmtId="0" fontId="28" fillId="4" borderId="16" xfId="0" applyFont="1" applyFill="1" applyBorder="1" applyAlignment="1" applyProtection="1">
      <alignment horizontal="left" vertical="center" wrapText="1"/>
      <protection locked="0"/>
    </xf>
    <xf numFmtId="0" fontId="28" fillId="4" borderId="16" xfId="0" applyFont="1" applyFill="1" applyBorder="1" applyAlignment="1" applyProtection="1">
      <alignment vertical="center" wrapText="1"/>
      <protection locked="0"/>
    </xf>
    <xf numFmtId="164" fontId="33" fillId="13" borderId="46" xfId="1" applyNumberFormat="1" applyFont="1" applyFill="1" applyBorder="1" applyAlignment="1" applyProtection="1">
      <alignment horizontal="center" vertical="center" wrapText="1"/>
      <protection locked="0"/>
    </xf>
    <xf numFmtId="0" fontId="30" fillId="13" borderId="46" xfId="0" applyFont="1" applyFill="1" applyBorder="1" applyAlignment="1" applyProtection="1">
      <alignment horizontal="left" vertical="center" wrapText="1"/>
      <protection locked="0"/>
    </xf>
    <xf numFmtId="0" fontId="30" fillId="13" borderId="47" xfId="0" applyFont="1" applyFill="1" applyBorder="1" applyAlignment="1" applyProtection="1">
      <alignment horizontal="left" vertical="center" wrapText="1"/>
      <protection locked="0"/>
    </xf>
    <xf numFmtId="164" fontId="31" fillId="13" borderId="48" xfId="1" applyNumberFormat="1" applyFont="1" applyFill="1" applyBorder="1" applyAlignment="1" applyProtection="1">
      <alignment horizontal="center" vertical="center"/>
      <protection locked="0"/>
    </xf>
    <xf numFmtId="0" fontId="5" fillId="13" borderId="47" xfId="0" applyFont="1" applyFill="1" applyBorder="1" applyAlignment="1">
      <alignment horizontal="right" vertical="center"/>
    </xf>
    <xf numFmtId="0" fontId="7" fillId="17" borderId="84" xfId="0" applyFont="1" applyFill="1" applyBorder="1" applyAlignment="1">
      <alignment horizontal="center" vertical="center" wrapText="1"/>
    </xf>
    <xf numFmtId="3" fontId="34" fillId="17" borderId="84" xfId="0" applyNumberFormat="1" applyFont="1" applyFill="1" applyBorder="1" applyAlignment="1">
      <alignment horizontal="center" vertical="center" wrapText="1"/>
    </xf>
    <xf numFmtId="0" fontId="6" fillId="6" borderId="84" xfId="0" applyFont="1" applyFill="1" applyBorder="1" applyAlignment="1">
      <alignment horizontal="center" vertical="center" wrapText="1"/>
    </xf>
    <xf numFmtId="166" fontId="6" fillId="20" borderId="84" xfId="3" applyNumberFormat="1" applyFont="1" applyFill="1" applyBorder="1" applyAlignment="1">
      <alignment horizontal="left" vertical="center" wrapText="1"/>
    </xf>
    <xf numFmtId="3" fontId="6" fillId="20" borderId="84" xfId="0" applyNumberFormat="1" applyFont="1" applyFill="1" applyBorder="1" applyAlignment="1">
      <alignment vertical="center"/>
    </xf>
    <xf numFmtId="0" fontId="37" fillId="21" borderId="84" xfId="0" applyFont="1" applyFill="1" applyBorder="1" applyAlignment="1">
      <alignment vertical="center" wrapText="1"/>
    </xf>
    <xf numFmtId="3" fontId="7" fillId="21" borderId="84" xfId="0" applyNumberFormat="1" applyFont="1" applyFill="1" applyBorder="1" applyAlignment="1">
      <alignment vertical="center"/>
    </xf>
    <xf numFmtId="3" fontId="7" fillId="4" borderId="84" xfId="0" applyNumberFormat="1" applyFont="1" applyFill="1" applyBorder="1" applyAlignment="1">
      <alignment vertical="center"/>
    </xf>
    <xf numFmtId="0" fontId="37" fillId="21" borderId="84" xfId="0" applyFont="1" applyFill="1" applyBorder="1" applyAlignment="1">
      <alignment vertical="center"/>
    </xf>
    <xf numFmtId="3" fontId="38" fillId="21" borderId="84" xfId="0" applyNumberFormat="1" applyFont="1" applyFill="1" applyBorder="1" applyAlignment="1">
      <alignment vertical="center"/>
    </xf>
    <xf numFmtId="166" fontId="5" fillId="23" borderId="84" xfId="0" applyNumberFormat="1" applyFont="1" applyFill="1" applyBorder="1" applyAlignment="1">
      <alignment horizontal="left" vertical="center" wrapText="1"/>
    </xf>
    <xf numFmtId="3" fontId="5" fillId="23" borderId="84" xfId="0" applyNumberFormat="1" applyFont="1" applyFill="1" applyBorder="1" applyAlignment="1">
      <alignment vertical="center"/>
    </xf>
    <xf numFmtId="166" fontId="41" fillId="0" borderId="84" xfId="8" applyNumberFormat="1" applyFont="1" applyBorder="1" applyAlignment="1">
      <alignment horizontal="right" vertical="center" wrapText="1"/>
    </xf>
    <xf numFmtId="3" fontId="38" fillId="0" borderId="84" xfId="0" applyNumberFormat="1" applyFont="1" applyBorder="1" applyAlignment="1">
      <alignment vertical="center"/>
    </xf>
    <xf numFmtId="166" fontId="5" fillId="24" borderId="84" xfId="0" applyNumberFormat="1" applyFont="1" applyFill="1" applyBorder="1" applyAlignment="1">
      <alignment horizontal="left" vertical="center" wrapText="1"/>
    </xf>
    <xf numFmtId="3" fontId="7" fillId="23" borderId="84" xfId="0" applyNumberFormat="1" applyFont="1" applyFill="1" applyBorder="1" applyAlignment="1">
      <alignment vertical="center"/>
    </xf>
    <xf numFmtId="3" fontId="42" fillId="0" borderId="84" xfId="0" applyNumberFormat="1" applyFont="1" applyBorder="1" applyAlignment="1">
      <alignment vertical="center"/>
    </xf>
    <xf numFmtId="3" fontId="7" fillId="0" borderId="84" xfId="0" applyNumberFormat="1" applyFont="1" applyBorder="1" applyAlignment="1">
      <alignment vertical="center"/>
    </xf>
    <xf numFmtId="4" fontId="7" fillId="0" borderId="84" xfId="0" applyNumberFormat="1" applyFont="1" applyBorder="1" applyAlignment="1">
      <alignment vertical="center"/>
    </xf>
    <xf numFmtId="3" fontId="5" fillId="0" borderId="84" xfId="0" applyNumberFormat="1" applyFont="1" applyBorder="1" applyAlignment="1">
      <alignment vertical="center"/>
    </xf>
    <xf numFmtId="167" fontId="7" fillId="0" borderId="84" xfId="0" applyNumberFormat="1" applyFont="1" applyBorder="1" applyAlignment="1">
      <alignment vertical="center"/>
    </xf>
    <xf numFmtId="166" fontId="5" fillId="26" borderId="84" xfId="8" applyNumberFormat="1" applyFont="1" applyFill="1" applyBorder="1" applyAlignment="1">
      <alignment horizontal="center" vertical="center" wrapText="1"/>
    </xf>
    <xf numFmtId="3" fontId="5" fillId="26" borderId="84" xfId="0" applyNumberFormat="1" applyFont="1" applyFill="1" applyBorder="1" applyAlignment="1">
      <alignment vertical="center"/>
    </xf>
    <xf numFmtId="3" fontId="5" fillId="4" borderId="84" xfId="0" applyNumberFormat="1" applyFont="1" applyFill="1" applyBorder="1" applyAlignment="1">
      <alignment vertical="center"/>
    </xf>
    <xf numFmtId="168" fontId="7" fillId="0" borderId="84" xfId="0" applyNumberFormat="1" applyFont="1" applyBorder="1" applyAlignment="1">
      <alignment vertical="center"/>
    </xf>
    <xf numFmtId="169" fontId="7" fillId="0" borderId="84" xfId="0" applyNumberFormat="1" applyFont="1" applyBorder="1" applyAlignment="1">
      <alignment vertical="center"/>
    </xf>
    <xf numFmtId="3" fontId="7" fillId="0" borderId="84" xfId="0" applyNumberFormat="1" applyFont="1" applyBorder="1" applyAlignment="1">
      <alignment horizontal="right" vertical="center"/>
    </xf>
    <xf numFmtId="3" fontId="7" fillId="0" borderId="84" xfId="0" applyNumberFormat="1" applyFont="1" applyBorder="1" applyAlignment="1">
      <alignment horizontal="center" vertical="center"/>
    </xf>
    <xf numFmtId="3" fontId="5" fillId="0" borderId="84" xfId="0" applyNumberFormat="1" applyFont="1" applyBorder="1" applyAlignment="1">
      <alignment horizontal="right" vertical="center"/>
    </xf>
    <xf numFmtId="3" fontId="42" fillId="0" borderId="84" xfId="0" applyNumberFormat="1" applyFont="1" applyBorder="1" applyAlignment="1">
      <alignment horizontal="right" vertical="center"/>
    </xf>
    <xf numFmtId="0" fontId="7" fillId="23" borderId="84" xfId="0" applyFont="1" applyFill="1" applyBorder="1" applyAlignment="1">
      <alignment vertical="center" wrapText="1"/>
    </xf>
    <xf numFmtId="0" fontId="41" fillId="0" borderId="84" xfId="0" applyFont="1" applyBorder="1" applyAlignment="1">
      <alignment horizontal="right" vertical="center" wrapText="1"/>
    </xf>
    <xf numFmtId="0" fontId="43" fillId="0" borderId="84" xfId="0" applyFont="1" applyBorder="1" applyAlignment="1">
      <alignment horizontal="right" vertical="center" wrapText="1"/>
    </xf>
    <xf numFmtId="0" fontId="44" fillId="0" borderId="84" xfId="9" applyFont="1" applyBorder="1" applyAlignment="1">
      <alignment horizontal="left" vertical="center" wrapText="1"/>
    </xf>
    <xf numFmtId="0" fontId="44" fillId="0" borderId="84" xfId="9" applyFont="1" applyBorder="1" applyAlignment="1">
      <alignment horizontal="left" vertical="top" wrapText="1"/>
    </xf>
    <xf numFmtId="166" fontId="45" fillId="23" borderId="84" xfId="8" applyNumberFormat="1" applyFont="1" applyFill="1" applyBorder="1" applyAlignment="1">
      <alignment horizontal="left" vertical="center" wrapText="1"/>
    </xf>
    <xf numFmtId="166" fontId="45" fillId="26" borderId="84" xfId="8" applyNumberFormat="1" applyFont="1" applyFill="1" applyBorder="1" applyAlignment="1">
      <alignment horizontal="center" vertical="center" wrapText="1"/>
    </xf>
    <xf numFmtId="3" fontId="2" fillId="26" borderId="84" xfId="0" applyNumberFormat="1" applyFont="1" applyFill="1" applyBorder="1" applyAlignment="1">
      <alignment vertical="center"/>
    </xf>
    <xf numFmtId="166" fontId="43" fillId="0" borderId="84" xfId="8" applyNumberFormat="1" applyFont="1" applyBorder="1" applyAlignment="1">
      <alignment horizontal="right" vertical="center" wrapText="1"/>
    </xf>
    <xf numFmtId="3" fontId="7" fillId="26" borderId="84" xfId="0" applyNumberFormat="1" applyFont="1" applyFill="1" applyBorder="1" applyAlignment="1">
      <alignment vertical="center"/>
    </xf>
    <xf numFmtId="3" fontId="10" fillId="0" borderId="84" xfId="0" applyNumberFormat="1" applyFont="1" applyBorder="1" applyAlignment="1">
      <alignment vertical="center"/>
    </xf>
    <xf numFmtId="0" fontId="10" fillId="0" borderId="84" xfId="0" applyFont="1" applyBorder="1" applyAlignment="1">
      <alignment horizontal="right" vertical="center" wrapText="1"/>
    </xf>
    <xf numFmtId="164" fontId="6" fillId="20" borderId="84" xfId="1" applyNumberFormat="1" applyFont="1" applyFill="1" applyBorder="1" applyAlignment="1">
      <alignment vertical="center"/>
    </xf>
    <xf numFmtId="3" fontId="10" fillId="26" borderId="84" xfId="0" applyNumberFormat="1" applyFont="1" applyFill="1" applyBorder="1" applyAlignment="1">
      <alignment vertical="center"/>
    </xf>
    <xf numFmtId="170" fontId="7" fillId="0" borderId="84" xfId="0" applyNumberFormat="1" applyFont="1" applyBorder="1" applyAlignment="1">
      <alignment vertical="center"/>
    </xf>
    <xf numFmtId="166" fontId="5" fillId="23" borderId="84" xfId="8" applyNumberFormat="1" applyFont="1" applyFill="1" applyBorder="1" applyAlignment="1">
      <alignment horizontal="left" vertical="center" wrapText="1"/>
    </xf>
    <xf numFmtId="3" fontId="5" fillId="8" borderId="84" xfId="0" applyNumberFormat="1" applyFont="1" applyFill="1" applyBorder="1" applyAlignment="1">
      <alignment vertical="center"/>
    </xf>
    <xf numFmtId="168" fontId="5" fillId="8" borderId="84" xfId="0" applyNumberFormat="1" applyFont="1" applyFill="1" applyBorder="1" applyAlignment="1">
      <alignment vertical="center"/>
    </xf>
    <xf numFmtId="49" fontId="11" fillId="0" borderId="84" xfId="0" applyNumberFormat="1" applyFont="1" applyBorder="1" applyAlignment="1">
      <alignment horizontal="center" vertical="center"/>
    </xf>
    <xf numFmtId="0" fontId="12" fillId="0" borderId="84" xfId="0" applyFont="1" applyBorder="1" applyAlignment="1">
      <alignment horizontal="center" vertical="center"/>
    </xf>
    <xf numFmtId="3" fontId="11" fillId="0" borderId="84" xfId="7" applyNumberFormat="1" applyFont="1" applyBorder="1" applyAlignment="1">
      <alignment horizontal="center" vertical="center"/>
    </xf>
    <xf numFmtId="0" fontId="49" fillId="14" borderId="84" xfId="0" applyFont="1" applyFill="1" applyBorder="1" applyAlignment="1">
      <alignment horizontal="center" vertical="center"/>
    </xf>
    <xf numFmtId="0" fontId="49" fillId="14" borderId="84" xfId="0" applyFont="1" applyFill="1" applyBorder="1" applyAlignment="1">
      <alignment vertical="center"/>
    </xf>
    <xf numFmtId="0" fontId="11" fillId="14" borderId="84" xfId="0" applyFont="1" applyFill="1" applyBorder="1" applyAlignment="1">
      <alignment horizontal="center" vertical="center"/>
    </xf>
    <xf numFmtId="3" fontId="11" fillId="14" borderId="84" xfId="7" applyNumberFormat="1" applyFont="1" applyFill="1" applyBorder="1" applyAlignment="1">
      <alignment horizontal="center" vertical="center"/>
    </xf>
    <xf numFmtId="0" fontId="33" fillId="4" borderId="84" xfId="0" applyFont="1" applyFill="1" applyBorder="1" applyAlignment="1">
      <alignment horizontal="center" vertical="center"/>
    </xf>
    <xf numFmtId="0" fontId="33" fillId="4" borderId="84" xfId="0" applyFont="1" applyFill="1" applyBorder="1" applyAlignment="1">
      <alignment vertical="center"/>
    </xf>
    <xf numFmtId="3" fontId="30" fillId="4" borderId="84" xfId="7" applyNumberFormat="1" applyFont="1" applyFill="1" applyBorder="1" applyAlignment="1">
      <alignment horizontal="center" vertical="center"/>
    </xf>
    <xf numFmtId="0" fontId="29" fillId="13" borderId="84" xfId="0" applyFont="1" applyFill="1" applyBorder="1" applyAlignment="1">
      <alignment horizontal="center" vertical="center"/>
    </xf>
    <xf numFmtId="0" fontId="29" fillId="13" borderId="84" xfId="0" applyFont="1" applyFill="1" applyBorder="1" applyAlignment="1">
      <alignment horizontal="left" vertical="center"/>
    </xf>
    <xf numFmtId="0" fontId="50" fillId="13" borderId="84" xfId="0" applyFont="1" applyFill="1" applyBorder="1" applyAlignment="1">
      <alignment horizontal="center" vertical="center"/>
    </xf>
    <xf numFmtId="3" fontId="51" fillId="13" borderId="84" xfId="7" applyNumberFormat="1" applyFont="1" applyFill="1" applyBorder="1" applyAlignment="1">
      <alignment horizontal="center" vertical="center"/>
    </xf>
    <xf numFmtId="49" fontId="11" fillId="27" borderId="84" xfId="0" applyNumberFormat="1" applyFont="1" applyFill="1" applyBorder="1" applyAlignment="1">
      <alignment horizontal="center" vertical="center"/>
    </xf>
    <xf numFmtId="0" fontId="11" fillId="0" borderId="84" xfId="0" applyFont="1" applyBorder="1" applyAlignment="1">
      <alignment vertical="center" wrapText="1"/>
    </xf>
    <xf numFmtId="0" fontId="12" fillId="5" borderId="84" xfId="0" applyFont="1" applyFill="1" applyBorder="1" applyAlignment="1">
      <alignment horizontal="center" vertical="center" wrapText="1"/>
    </xf>
    <xf numFmtId="0" fontId="11" fillId="0" borderId="84" xfId="0" applyFont="1" applyBorder="1" applyAlignment="1">
      <alignment horizontal="center" vertical="center" wrapText="1"/>
    </xf>
    <xf numFmtId="3" fontId="11" fillId="0" borderId="84" xfId="7" applyNumberFormat="1" applyFont="1" applyBorder="1" applyAlignment="1">
      <alignment horizontal="center" vertical="center" wrapText="1"/>
    </xf>
    <xf numFmtId="49" fontId="29" fillId="13" borderId="84" xfId="0" applyNumberFormat="1" applyFont="1" applyFill="1" applyBorder="1" applyAlignment="1">
      <alignment horizontal="center" vertical="center"/>
    </xf>
    <xf numFmtId="0" fontId="12" fillId="0" borderId="84" xfId="0" applyFont="1" applyBorder="1" applyAlignment="1">
      <alignment horizontal="center" vertical="center" wrapText="1"/>
    </xf>
    <xf numFmtId="0" fontId="19" fillId="3" borderId="84" xfId="0" applyFont="1" applyFill="1" applyBorder="1" applyAlignment="1">
      <alignment horizontal="center" vertical="center" wrapText="1"/>
    </xf>
    <xf numFmtId="0" fontId="21" fillId="0" borderId="84" xfId="0" applyFont="1" applyBorder="1" applyAlignment="1">
      <alignment horizontal="center" vertical="center" wrapText="1"/>
    </xf>
    <xf numFmtId="3" fontId="22" fillId="0" borderId="84" xfId="7" applyNumberFormat="1" applyFont="1" applyBorder="1" applyAlignment="1">
      <alignment horizontal="center" vertical="center" wrapText="1"/>
    </xf>
    <xf numFmtId="3" fontId="11" fillId="8" borderId="84" xfId="7" applyNumberFormat="1" applyFont="1" applyFill="1" applyBorder="1" applyAlignment="1">
      <alignment horizontal="center" vertical="center" wrapText="1"/>
    </xf>
    <xf numFmtId="0" fontId="11" fillId="0" borderId="84" xfId="0" applyFont="1" applyBorder="1" applyAlignment="1">
      <alignment horizontal="left" vertical="center" wrapText="1"/>
    </xf>
    <xf numFmtId="0" fontId="49" fillId="11" borderId="84" xfId="0" applyFont="1" applyFill="1" applyBorder="1" applyAlignment="1">
      <alignment horizontal="center" vertical="center"/>
    </xf>
    <xf numFmtId="0" fontId="49" fillId="11" borderId="84" xfId="0" applyFont="1" applyFill="1" applyBorder="1" applyAlignment="1">
      <alignment vertical="center"/>
    </xf>
    <xf numFmtId="3" fontId="52" fillId="11" borderId="84" xfId="7" applyNumberFormat="1" applyFont="1" applyFill="1" applyBorder="1" applyAlignment="1">
      <alignment horizontal="center" vertical="center"/>
    </xf>
    <xf numFmtId="0" fontId="23" fillId="0" borderId="84" xfId="0" applyFont="1" applyBorder="1" applyAlignment="1">
      <alignment vertical="center" wrapText="1"/>
    </xf>
    <xf numFmtId="0" fontId="19" fillId="5" borderId="84" xfId="0" applyFont="1" applyFill="1" applyBorder="1" applyAlignment="1">
      <alignment horizontal="center" vertical="center" wrapText="1"/>
    </xf>
    <xf numFmtId="0" fontId="23" fillId="0" borderId="84" xfId="0" applyFont="1" applyBorder="1" applyAlignment="1">
      <alignment horizontal="center" vertical="center" wrapText="1"/>
    </xf>
    <xf numFmtId="0" fontId="19" fillId="7" borderId="84" xfId="0" applyFont="1" applyFill="1" applyBorder="1" applyAlignment="1">
      <alignment horizontal="center" vertical="center" wrapText="1"/>
    </xf>
    <xf numFmtId="3" fontId="23" fillId="0" borderId="84" xfId="7" applyNumberFormat="1" applyFont="1" applyBorder="1" applyAlignment="1">
      <alignment horizontal="center" vertical="center" wrapText="1"/>
    </xf>
    <xf numFmtId="0" fontId="53" fillId="0" borderId="84" xfId="0" applyFont="1" applyBorder="1" applyAlignment="1">
      <alignment horizontal="left" vertical="center" wrapText="1"/>
    </xf>
    <xf numFmtId="0" fontId="54" fillId="5" borderId="84" xfId="0" applyFont="1" applyFill="1" applyBorder="1" applyAlignment="1">
      <alignment horizontal="center" vertical="center" wrapText="1"/>
    </xf>
    <xf numFmtId="0" fontId="53" fillId="0" borderId="84" xfId="0" applyFont="1" applyBorder="1" applyAlignment="1">
      <alignment horizontal="center" vertical="center" wrapText="1"/>
    </xf>
    <xf numFmtId="3" fontId="1" fillId="0" borderId="84" xfId="7" applyNumberFormat="1" applyFont="1" applyBorder="1" applyAlignment="1">
      <alignment horizontal="center" vertical="center" wrapText="1"/>
    </xf>
    <xf numFmtId="0" fontId="1" fillId="0" borderId="84" xfId="0" applyFont="1" applyBorder="1" applyAlignment="1">
      <alignment horizontal="center" vertical="center" wrapText="1"/>
    </xf>
    <xf numFmtId="0" fontId="11" fillId="0" borderId="84" xfId="0" applyFont="1" applyBorder="1" applyAlignment="1">
      <alignment horizontal="justify" vertical="center" wrapText="1"/>
    </xf>
    <xf numFmtId="0" fontId="23" fillId="0" borderId="84" xfId="0" applyFont="1" applyBorder="1" applyAlignment="1">
      <alignment horizontal="justify" vertical="center" wrapText="1"/>
    </xf>
    <xf numFmtId="0" fontId="23" fillId="12" borderId="84" xfId="0" applyFont="1" applyFill="1" applyBorder="1" applyAlignment="1">
      <alignment horizontal="center" vertical="center" wrapText="1"/>
    </xf>
    <xf numFmtId="3" fontId="23" fillId="2" borderId="84" xfId="7" applyNumberFormat="1" applyFont="1" applyFill="1" applyBorder="1" applyAlignment="1">
      <alignment horizontal="center" vertical="center" wrapText="1"/>
    </xf>
    <xf numFmtId="0" fontId="23" fillId="0" borderId="84" xfId="0" applyFont="1" applyBorder="1" applyAlignment="1">
      <alignment horizontal="left" vertical="center" wrapText="1"/>
    </xf>
    <xf numFmtId="3" fontId="23" fillId="0" borderId="84" xfId="0" applyNumberFormat="1" applyFont="1" applyBorder="1" applyAlignment="1">
      <alignment horizontal="center" vertical="center" wrapText="1"/>
    </xf>
    <xf numFmtId="3" fontId="11" fillId="0" borderId="84" xfId="0" applyNumberFormat="1" applyFont="1" applyBorder="1" applyAlignment="1">
      <alignment horizontal="center" vertical="center" wrapText="1"/>
    </xf>
    <xf numFmtId="3" fontId="12" fillId="0" borderId="84" xfId="0" applyNumberFormat="1" applyFont="1" applyBorder="1" applyAlignment="1">
      <alignment horizontal="center" vertical="center" wrapText="1"/>
    </xf>
    <xf numFmtId="0" fontId="23" fillId="12" borderId="84" xfId="0" applyFont="1" applyFill="1" applyBorder="1" applyAlignment="1">
      <alignment vertical="center" wrapText="1"/>
    </xf>
    <xf numFmtId="3" fontId="23" fillId="12" borderId="84" xfId="0" applyNumberFormat="1" applyFont="1" applyFill="1" applyBorder="1" applyAlignment="1">
      <alignment horizontal="center" vertical="center" wrapText="1"/>
    </xf>
    <xf numFmtId="0" fontId="21" fillId="12" borderId="84" xfId="0" applyFont="1" applyFill="1" applyBorder="1" applyAlignment="1">
      <alignment horizontal="center" vertical="center" wrapText="1"/>
    </xf>
    <xf numFmtId="3" fontId="19" fillId="12" borderId="84" xfId="0" applyNumberFormat="1" applyFont="1" applyFill="1" applyBorder="1" applyAlignment="1">
      <alignment horizontal="center" vertical="center" wrapText="1"/>
    </xf>
    <xf numFmtId="0" fontId="30" fillId="0" borderId="84" xfId="0" applyFont="1" applyBorder="1" applyAlignment="1">
      <alignment vertical="center" wrapText="1"/>
    </xf>
    <xf numFmtId="49" fontId="29" fillId="8" borderId="84" xfId="0" applyNumberFormat="1" applyFont="1" applyFill="1" applyBorder="1" applyAlignment="1">
      <alignment horizontal="center" vertical="center"/>
    </xf>
    <xf numFmtId="0" fontId="55" fillId="8" borderId="84" xfId="0" applyFont="1" applyFill="1" applyBorder="1" applyAlignment="1">
      <alignment horizontal="center" vertical="center"/>
    </xf>
    <xf numFmtId="0" fontId="50" fillId="8" borderId="84" xfId="0" applyFont="1" applyFill="1" applyBorder="1" applyAlignment="1">
      <alignment horizontal="center" vertical="center"/>
    </xf>
    <xf numFmtId="3" fontId="51" fillId="8" borderId="84" xfId="7" applyNumberFormat="1" applyFont="1" applyFill="1" applyBorder="1" applyAlignment="1">
      <alignment horizontal="center" vertical="center"/>
    </xf>
    <xf numFmtId="49" fontId="11" fillId="15" borderId="84" xfId="0" applyNumberFormat="1" applyFont="1" applyFill="1" applyBorder="1" applyAlignment="1">
      <alignment horizontal="center" vertical="center"/>
    </xf>
    <xf numFmtId="0" fontId="11" fillId="15" borderId="84" xfId="0" applyFont="1" applyFill="1" applyBorder="1" applyAlignment="1">
      <alignment horizontal="justify" vertical="center" wrapText="1"/>
    </xf>
    <xf numFmtId="0" fontId="12" fillId="15" borderId="84" xfId="0" applyFont="1" applyFill="1" applyBorder="1" applyAlignment="1">
      <alignment horizontal="center" vertical="center" wrapText="1"/>
    </xf>
    <xf numFmtId="0" fontId="11" fillId="15" borderId="84" xfId="0" applyFont="1" applyFill="1" applyBorder="1" applyAlignment="1">
      <alignment horizontal="left" vertical="center" wrapText="1"/>
    </xf>
    <xf numFmtId="3" fontId="11" fillId="15" borderId="84" xfId="0" applyNumberFormat="1" applyFont="1" applyFill="1" applyBorder="1" applyAlignment="1">
      <alignment horizontal="center" vertical="center" wrapText="1"/>
    </xf>
    <xf numFmtId="0" fontId="23" fillId="15" borderId="84" xfId="0" applyFont="1" applyFill="1" applyBorder="1" applyAlignment="1">
      <alignment horizontal="justify" vertical="center" wrapText="1"/>
    </xf>
    <xf numFmtId="0" fontId="23" fillId="12" borderId="84" xfId="0" applyFont="1" applyFill="1" applyBorder="1" applyAlignment="1">
      <alignment horizontal="justify" vertical="center" wrapText="1"/>
    </xf>
    <xf numFmtId="0" fontId="27" fillId="0" borderId="84" xfId="0" applyFont="1" applyBorder="1" applyAlignment="1">
      <alignment horizontal="center" vertical="center" wrapText="1"/>
    </xf>
    <xf numFmtId="0" fontId="11" fillId="0" borderId="84" xfId="0" applyFont="1" applyBorder="1"/>
    <xf numFmtId="0" fontId="11" fillId="0" borderId="84" xfId="0" applyFont="1" applyBorder="1" applyAlignment="1">
      <alignment horizontal="center" vertical="center"/>
    </xf>
    <xf numFmtId="0" fontId="29" fillId="8" borderId="84" xfId="0" applyFont="1" applyFill="1" applyBorder="1" applyAlignment="1">
      <alignment horizontal="center" vertical="center"/>
    </xf>
    <xf numFmtId="0" fontId="21" fillId="12" borderId="84" xfId="0" applyFont="1" applyFill="1" applyBorder="1" applyAlignment="1">
      <alignment horizontal="justify" vertical="center" wrapText="1"/>
    </xf>
    <xf numFmtId="0" fontId="21" fillId="0" borderId="84" xfId="0" applyFont="1" applyBorder="1" applyAlignment="1">
      <alignment horizontal="left" vertical="center" wrapText="1"/>
    </xf>
    <xf numFmtId="0" fontId="21" fillId="0" borderId="84" xfId="0" applyFont="1" applyBorder="1" applyAlignment="1">
      <alignment horizontal="justify" vertical="center" wrapText="1"/>
    </xf>
    <xf numFmtId="0" fontId="19" fillId="0" borderId="84" xfId="0" applyFont="1" applyBorder="1" applyAlignment="1">
      <alignment horizontal="center" vertical="center" wrapText="1"/>
    </xf>
    <xf numFmtId="0" fontId="21" fillId="0" borderId="84" xfId="0" applyFont="1" applyBorder="1" applyAlignment="1">
      <alignment vertical="center" wrapText="1"/>
    </xf>
    <xf numFmtId="0" fontId="19" fillId="12" borderId="84" xfId="0" applyFont="1" applyFill="1" applyBorder="1" applyAlignment="1">
      <alignment horizontal="center" vertical="center" wrapText="1"/>
    </xf>
    <xf numFmtId="0" fontId="29" fillId="13" borderId="84" xfId="0" applyFont="1" applyFill="1" applyBorder="1" applyAlignment="1">
      <alignment vertical="center" wrapText="1"/>
    </xf>
    <xf numFmtId="0" fontId="29" fillId="13" borderId="84" xfId="0" applyFont="1" applyFill="1" applyBorder="1" applyAlignment="1">
      <alignment horizontal="center" vertical="center" wrapText="1"/>
    </xf>
    <xf numFmtId="0" fontId="50" fillId="5" borderId="84" xfId="0" applyFont="1" applyFill="1" applyBorder="1" applyAlignment="1">
      <alignment horizontal="center" vertical="center"/>
    </xf>
    <xf numFmtId="0" fontId="11" fillId="0" borderId="84" xfId="0" applyFont="1" applyBorder="1" applyAlignment="1">
      <alignment horizontal="left" vertical="center" wrapText="1" indent="1"/>
    </xf>
    <xf numFmtId="9" fontId="12" fillId="0" borderId="84" xfId="0" applyNumberFormat="1" applyFont="1" applyBorder="1" applyAlignment="1">
      <alignment horizontal="center" vertical="center" wrapText="1"/>
    </xf>
    <xf numFmtId="0" fontId="33" fillId="0" borderId="84" xfId="0" applyFont="1" applyBorder="1" applyAlignment="1">
      <alignment horizontal="center" vertical="center"/>
    </xf>
    <xf numFmtId="0" fontId="55" fillId="0" borderId="84" xfId="0" applyFont="1" applyBorder="1" applyAlignment="1">
      <alignment horizontal="center" vertical="center"/>
    </xf>
    <xf numFmtId="3" fontId="30" fillId="0" borderId="84" xfId="7" applyNumberFormat="1" applyFont="1" applyFill="1" applyBorder="1" applyAlignment="1">
      <alignment horizontal="center" vertical="center"/>
    </xf>
    <xf numFmtId="0" fontId="18" fillId="18" borderId="84" xfId="0" applyFont="1" applyFill="1" applyBorder="1" applyAlignment="1">
      <alignment horizontal="center" vertical="center"/>
    </xf>
    <xf numFmtId="0" fontId="0" fillId="18" borderId="84" xfId="0" applyFill="1" applyBorder="1" applyAlignment="1">
      <alignment horizontal="center" vertical="center" wrapText="1"/>
    </xf>
    <xf numFmtId="0" fontId="18" fillId="0" borderId="84" xfId="0" applyFont="1" applyBorder="1"/>
    <xf numFmtId="0" fontId="0" fillId="0" borderId="84" xfId="0" applyBorder="1" applyAlignment="1">
      <alignment horizontal="left" vertical="center" wrapText="1"/>
    </xf>
    <xf numFmtId="0" fontId="0" fillId="0" borderId="84" xfId="0" applyBorder="1" applyAlignment="1">
      <alignment horizontal="center" vertical="center" wrapText="1"/>
    </xf>
    <xf numFmtId="49" fontId="47" fillId="0" borderId="84" xfId="0" applyNumberFormat="1" applyFont="1" applyBorder="1" applyAlignment="1">
      <alignment horizontal="center" vertical="center"/>
    </xf>
    <xf numFmtId="171" fontId="39" fillId="0" borderId="84" xfId="2" applyNumberFormat="1" applyFont="1" applyFill="1" applyBorder="1" applyAlignment="1">
      <alignment horizontal="center" vertical="center"/>
    </xf>
    <xf numFmtId="0" fontId="17" fillId="0" borderId="84" xfId="0" applyFont="1" applyBorder="1" applyAlignment="1">
      <alignment horizontal="center" vertical="center"/>
    </xf>
    <xf numFmtId="3" fontId="2" fillId="2" borderId="84" xfId="0" applyNumberFormat="1" applyFont="1" applyFill="1" applyBorder="1" applyAlignment="1">
      <alignment horizontal="center" vertical="center"/>
    </xf>
    <xf numFmtId="171" fontId="34" fillId="0" borderId="84" xfId="2" applyNumberFormat="1" applyFont="1" applyBorder="1" applyAlignment="1">
      <alignment horizontal="center" vertical="center"/>
    </xf>
    <xf numFmtId="49" fontId="16" fillId="13" borderId="84" xfId="0" applyNumberFormat="1" applyFont="1" applyFill="1" applyBorder="1" applyAlignment="1">
      <alignment horizontal="center" vertical="center"/>
    </xf>
    <xf numFmtId="0" fontId="30" fillId="13" borderId="84" xfId="0" applyFont="1" applyFill="1" applyBorder="1" applyAlignment="1" applyProtection="1">
      <alignment vertical="center"/>
      <protection locked="0"/>
    </xf>
    <xf numFmtId="164" fontId="31" fillId="13" borderId="84" xfId="1" applyNumberFormat="1" applyFont="1" applyFill="1" applyBorder="1" applyAlignment="1" applyProtection="1">
      <alignment horizontal="center" vertical="center"/>
      <protection locked="0"/>
    </xf>
    <xf numFmtId="0" fontId="2" fillId="13" borderId="84" xfId="0" applyFont="1" applyFill="1" applyBorder="1" applyAlignment="1" applyProtection="1">
      <alignment horizontal="center" vertical="center"/>
      <protection locked="0"/>
    </xf>
    <xf numFmtId="3" fontId="5" fillId="13" borderId="84" xfId="0" applyNumberFormat="1" applyFont="1" applyFill="1" applyBorder="1" applyAlignment="1">
      <alignment horizontal="right" vertical="center" wrapText="1"/>
    </xf>
    <xf numFmtId="3" fontId="7" fillId="13" borderId="84" xfId="0" applyNumberFormat="1" applyFont="1" applyFill="1" applyBorder="1" applyAlignment="1">
      <alignment vertical="center"/>
    </xf>
    <xf numFmtId="0" fontId="15" fillId="4" borderId="84" xfId="0" applyFont="1" applyFill="1" applyBorder="1" applyAlignment="1">
      <alignment vertical="center"/>
    </xf>
    <xf numFmtId="169" fontId="8" fillId="4" borderId="84" xfId="0" applyNumberFormat="1" applyFont="1" applyFill="1" applyBorder="1" applyAlignment="1">
      <alignment vertical="center"/>
    </xf>
    <xf numFmtId="3" fontId="5" fillId="13" borderId="84" xfId="0" applyNumberFormat="1" applyFont="1" applyFill="1" applyBorder="1" applyAlignment="1">
      <alignment vertical="center" wrapText="1"/>
    </xf>
    <xf numFmtId="4" fontId="5" fillId="13" borderId="84" xfId="0" applyNumberFormat="1" applyFont="1" applyFill="1" applyBorder="1" applyAlignment="1">
      <alignment vertical="center" wrapText="1"/>
    </xf>
    <xf numFmtId="0" fontId="21" fillId="13" borderId="84" xfId="0" applyFont="1" applyFill="1" applyBorder="1" applyAlignment="1">
      <alignment horizontal="center" vertical="center" wrapText="1"/>
    </xf>
    <xf numFmtId="1" fontId="2" fillId="13" borderId="84" xfId="0" applyNumberFormat="1" applyFont="1" applyFill="1" applyBorder="1" applyAlignment="1" applyProtection="1">
      <alignment horizontal="center" vertical="center"/>
      <protection locked="0"/>
    </xf>
    <xf numFmtId="164" fontId="33" fillId="13" borderId="84" xfId="1" applyNumberFormat="1" applyFont="1" applyFill="1" applyBorder="1" applyAlignment="1" applyProtection="1">
      <alignment horizontal="center" vertical="center"/>
      <protection locked="0"/>
    </xf>
    <xf numFmtId="0" fontId="28" fillId="13" borderId="84" xfId="0" applyFont="1" applyFill="1" applyBorder="1" applyAlignment="1" applyProtection="1">
      <alignment vertical="center"/>
      <protection locked="0"/>
    </xf>
    <xf numFmtId="0" fontId="16" fillId="13" borderId="84" xfId="0" applyFont="1" applyFill="1" applyBorder="1" applyAlignment="1">
      <alignment horizontal="left" vertical="center"/>
    </xf>
    <xf numFmtId="0" fontId="28" fillId="13" borderId="84" xfId="0" applyFont="1" applyFill="1" applyBorder="1" applyAlignment="1">
      <alignment vertical="center"/>
    </xf>
    <xf numFmtId="171" fontId="5" fillId="0" borderId="84" xfId="2" applyNumberFormat="1" applyFont="1" applyFill="1" applyBorder="1" applyAlignment="1">
      <alignment horizontal="center" vertical="center"/>
    </xf>
    <xf numFmtId="171" fontId="7" fillId="0" borderId="84" xfId="2" applyNumberFormat="1" applyFont="1" applyBorder="1" applyAlignment="1">
      <alignment horizontal="center" vertical="center"/>
    </xf>
    <xf numFmtId="3" fontId="8" fillId="4" borderId="84" xfId="0" applyNumberFormat="1" applyFont="1" applyFill="1" applyBorder="1" applyAlignment="1">
      <alignment horizontal="right" vertical="center"/>
    </xf>
    <xf numFmtId="3" fontId="2" fillId="4" borderId="84" xfId="0" applyNumberFormat="1" applyFont="1" applyFill="1" applyBorder="1" applyAlignment="1" applyProtection="1">
      <alignment horizontal="center" vertical="center"/>
      <protection locked="0"/>
    </xf>
    <xf numFmtId="49" fontId="16" fillId="13" borderId="84" xfId="22" applyNumberFormat="1" applyFont="1" applyFill="1" applyBorder="1" applyAlignment="1">
      <alignment horizontal="center" vertical="center"/>
    </xf>
    <xf numFmtId="0" fontId="2" fillId="4" borderId="84" xfId="0" applyFont="1" applyFill="1" applyBorder="1" applyAlignment="1">
      <alignment horizontal="center" vertical="center"/>
    </xf>
    <xf numFmtId="1" fontId="2" fillId="4" borderId="84" xfId="0" applyNumberFormat="1" applyFont="1" applyFill="1" applyBorder="1" applyAlignment="1" applyProtection="1">
      <alignment horizontal="center" vertical="center"/>
      <protection locked="0"/>
    </xf>
    <xf numFmtId="0" fontId="30" fillId="13" borderId="84" xfId="0" applyFont="1" applyFill="1" applyBorder="1" applyAlignment="1" applyProtection="1">
      <alignment horizontal="left" vertical="center"/>
      <protection locked="0"/>
    </xf>
    <xf numFmtId="3" fontId="2" fillId="13" borderId="84" xfId="0" applyNumberFormat="1" applyFont="1" applyFill="1" applyBorder="1" applyAlignment="1" applyProtection="1">
      <alignment horizontal="center" vertical="center"/>
      <protection locked="0"/>
    </xf>
    <xf numFmtId="165" fontId="8" fillId="4" borderId="84" xfId="0" applyNumberFormat="1" applyFont="1" applyFill="1" applyBorder="1" applyAlignment="1">
      <alignment vertical="center" wrapText="1"/>
    </xf>
    <xf numFmtId="165" fontId="8" fillId="4" borderId="84" xfId="0" applyNumberFormat="1" applyFont="1" applyFill="1" applyBorder="1" applyAlignment="1">
      <alignment vertical="center"/>
    </xf>
    <xf numFmtId="4" fontId="8" fillId="4" borderId="84" xfId="0" applyNumberFormat="1" applyFont="1" applyFill="1" applyBorder="1" applyAlignment="1">
      <alignment vertical="center"/>
    </xf>
    <xf numFmtId="165" fontId="2" fillId="13" borderId="84" xfId="0" applyNumberFormat="1" applyFont="1" applyFill="1" applyBorder="1" applyAlignment="1" applyProtection="1">
      <alignment horizontal="right" vertical="center"/>
      <protection locked="0"/>
    </xf>
    <xf numFmtId="165" fontId="5" fillId="13" borderId="84" xfId="0" applyNumberFormat="1" applyFont="1" applyFill="1" applyBorder="1" applyAlignment="1">
      <alignment vertical="center" wrapText="1"/>
    </xf>
    <xf numFmtId="165" fontId="31" fillId="13" borderId="84" xfId="0" applyNumberFormat="1" applyFont="1" applyFill="1" applyBorder="1" applyAlignment="1">
      <alignment vertical="center" wrapText="1"/>
    </xf>
    <xf numFmtId="3" fontId="31" fillId="13" borderId="84" xfId="0" applyNumberFormat="1" applyFont="1" applyFill="1" applyBorder="1" applyAlignment="1">
      <alignment vertical="center" wrapText="1"/>
    </xf>
    <xf numFmtId="2" fontId="7" fillId="13" borderId="84" xfId="0" applyNumberFormat="1" applyFont="1" applyFill="1" applyBorder="1" applyAlignment="1">
      <alignment vertical="center"/>
    </xf>
    <xf numFmtId="0" fontId="71" fillId="0" borderId="84" xfId="0" applyFont="1" applyBorder="1" applyAlignment="1">
      <alignment horizontal="center" vertical="center"/>
    </xf>
    <xf numFmtId="0" fontId="47" fillId="4" borderId="84" xfId="0" applyFont="1" applyFill="1" applyBorder="1" applyAlignment="1">
      <alignment horizontal="center" vertical="center"/>
    </xf>
    <xf numFmtId="169" fontId="7" fillId="13" borderId="84" xfId="0" applyNumberFormat="1" applyFont="1" applyFill="1" applyBorder="1" applyAlignment="1">
      <alignment horizontal="right" vertical="center"/>
    </xf>
    <xf numFmtId="0" fontId="15" fillId="2" borderId="84" xfId="0" applyFont="1" applyFill="1" applyBorder="1" applyAlignment="1">
      <alignment horizontal="center" vertical="center"/>
    </xf>
    <xf numFmtId="164" fontId="5" fillId="2" borderId="84" xfId="1" applyNumberFormat="1" applyFont="1" applyFill="1" applyBorder="1" applyAlignment="1" applyProtection="1">
      <alignment horizontal="center" vertical="center"/>
      <protection locked="0"/>
    </xf>
    <xf numFmtId="0" fontId="2" fillId="2" borderId="84" xfId="0" applyFont="1" applyFill="1" applyBorder="1" applyAlignment="1">
      <alignment horizontal="center" vertical="center"/>
    </xf>
    <xf numFmtId="0" fontId="2" fillId="2" borderId="84" xfId="0" applyFont="1" applyFill="1" applyBorder="1" applyAlignment="1" applyProtection="1">
      <alignment horizontal="center" vertical="center"/>
      <protection locked="0"/>
    </xf>
    <xf numFmtId="3" fontId="8" fillId="2" borderId="84" xfId="0" applyNumberFormat="1" applyFont="1" applyFill="1" applyBorder="1" applyAlignment="1">
      <alignment horizontal="right" vertical="center"/>
    </xf>
    <xf numFmtId="0" fontId="15" fillId="2" borderId="84" xfId="0" applyFont="1" applyFill="1" applyBorder="1" applyAlignment="1">
      <alignment vertical="center"/>
    </xf>
    <xf numFmtId="0" fontId="17" fillId="2" borderId="84" xfId="0" applyFont="1" applyFill="1" applyBorder="1" applyAlignment="1" applyProtection="1">
      <alignment vertical="center"/>
      <protection locked="0"/>
    </xf>
    <xf numFmtId="3" fontId="5" fillId="2" borderId="84" xfId="0" applyNumberFormat="1" applyFont="1" applyFill="1" applyBorder="1" applyAlignment="1" applyProtection="1">
      <alignment horizontal="right" vertical="center"/>
      <protection locked="0"/>
    </xf>
    <xf numFmtId="3" fontId="8" fillId="2" borderId="84" xfId="0" applyNumberFormat="1" applyFont="1" applyFill="1" applyBorder="1" applyAlignment="1">
      <alignment vertical="center"/>
    </xf>
    <xf numFmtId="3" fontId="5" fillId="13" borderId="84" xfId="0" applyNumberFormat="1" applyFont="1" applyFill="1" applyBorder="1" applyAlignment="1" applyProtection="1">
      <alignment horizontal="center" vertical="center"/>
      <protection locked="0"/>
    </xf>
    <xf numFmtId="3" fontId="2" fillId="8" borderId="85" xfId="0" applyNumberFormat="1" applyFont="1" applyFill="1" applyBorder="1" applyAlignment="1">
      <alignment horizontal="center" vertical="center" wrapText="1"/>
    </xf>
    <xf numFmtId="3" fontId="2" fillId="0" borderId="22" xfId="0" applyNumberFormat="1" applyFont="1" applyBorder="1" applyAlignment="1">
      <alignment horizontal="center" vertical="center" wrapText="1"/>
    </xf>
    <xf numFmtId="3" fontId="2" fillId="13" borderId="48" xfId="0" applyNumberFormat="1" applyFont="1" applyFill="1" applyBorder="1" applyAlignment="1" applyProtection="1">
      <alignment horizontal="center" vertical="center"/>
      <protection locked="0"/>
    </xf>
    <xf numFmtId="3" fontId="2" fillId="5" borderId="22" xfId="0" applyNumberFormat="1" applyFont="1" applyFill="1" applyBorder="1" applyAlignment="1" applyProtection="1">
      <alignment horizontal="center" vertical="center"/>
      <protection locked="0"/>
    </xf>
    <xf numFmtId="171" fontId="2" fillId="0" borderId="22" xfId="0" applyNumberFormat="1" applyFont="1" applyBorder="1" applyAlignment="1">
      <alignment horizontal="center" vertical="center" wrapText="1"/>
    </xf>
    <xf numFmtId="0" fontId="99" fillId="18" borderId="22" xfId="0" applyFont="1" applyFill="1" applyBorder="1" applyAlignment="1" applyProtection="1">
      <alignment horizontal="center" vertical="center" wrapText="1"/>
      <protection locked="0"/>
    </xf>
    <xf numFmtId="3" fontId="99" fillId="8" borderId="85" xfId="0" applyNumberFormat="1" applyFont="1" applyFill="1" applyBorder="1" applyAlignment="1">
      <alignment vertical="center" wrapText="1"/>
    </xf>
    <xf numFmtId="3" fontId="99" fillId="0" borderId="22" xfId="0" applyNumberFormat="1" applyFont="1" applyBorder="1" applyAlignment="1">
      <alignment vertical="center" wrapText="1"/>
    </xf>
    <xf numFmtId="0" fontId="100" fillId="0" borderId="0" xfId="0" applyFont="1" applyAlignment="1">
      <alignment horizontal="left" vertical="center"/>
    </xf>
    <xf numFmtId="0" fontId="15" fillId="0" borderId="8" xfId="0" applyFont="1" applyBorder="1" applyAlignment="1">
      <alignment horizontal="center" vertical="center" wrapText="1"/>
    </xf>
    <xf numFmtId="0" fontId="35" fillId="19" borderId="0" xfId="0" applyFont="1" applyFill="1" applyAlignment="1">
      <alignment horizontal="center" vertical="center" textRotation="90" wrapText="1"/>
    </xf>
    <xf numFmtId="1" fontId="35" fillId="13" borderId="0" xfId="0" applyNumberFormat="1" applyFont="1" applyFill="1" applyAlignment="1">
      <alignment horizontal="center" vertical="center" textRotation="90"/>
    </xf>
    <xf numFmtId="1" fontId="35" fillId="27" borderId="0" xfId="0" applyNumberFormat="1" applyFont="1" applyFill="1" applyAlignment="1">
      <alignment horizontal="center" vertical="center" textRotation="90"/>
    </xf>
    <xf numFmtId="1" fontId="35" fillId="5" borderId="0" xfId="0" applyNumberFormat="1" applyFont="1" applyFill="1" applyAlignment="1">
      <alignment horizontal="center" vertical="center" textRotation="90" wrapText="1"/>
    </xf>
    <xf numFmtId="49" fontId="11" fillId="27" borderId="6" xfId="0" applyNumberFormat="1" applyFont="1" applyFill="1" applyBorder="1" applyAlignment="1">
      <alignment horizontal="center" vertical="center"/>
    </xf>
    <xf numFmtId="49" fontId="11" fillId="27" borderId="5" xfId="0" applyNumberFormat="1" applyFont="1" applyFill="1" applyBorder="1" applyAlignment="1">
      <alignment horizontal="center" vertical="center"/>
    </xf>
    <xf numFmtId="0" fontId="11" fillId="0" borderId="6" xfId="0" applyFont="1" applyBorder="1" applyAlignment="1">
      <alignment horizontal="left" vertical="center" wrapText="1"/>
    </xf>
    <xf numFmtId="0" fontId="11" fillId="0" borderId="5" xfId="0" applyFont="1" applyBorder="1" applyAlignment="1">
      <alignment horizontal="left" vertical="center" wrapText="1"/>
    </xf>
    <xf numFmtId="49" fontId="11" fillId="27" borderId="84" xfId="0" applyNumberFormat="1" applyFont="1" applyFill="1" applyBorder="1" applyAlignment="1">
      <alignment horizontal="center" vertical="center"/>
    </xf>
    <xf numFmtId="0" fontId="23" fillId="12" borderId="84" xfId="0" applyFont="1" applyFill="1" applyBorder="1" applyAlignment="1">
      <alignment vertical="center" wrapText="1"/>
    </xf>
    <xf numFmtId="0" fontId="23" fillId="0" borderId="84" xfId="0" applyFont="1" applyBorder="1" applyAlignment="1">
      <alignment horizontal="justify" vertical="center" wrapText="1"/>
    </xf>
    <xf numFmtId="0" fontId="11" fillId="0" borderId="84" xfId="0" applyFont="1" applyBorder="1" applyAlignment="1">
      <alignment horizontal="justify" vertical="center" wrapText="1"/>
    </xf>
    <xf numFmtId="0" fontId="11" fillId="0" borderId="84" xfId="0" applyFont="1" applyBorder="1" applyAlignment="1">
      <alignment vertical="center" wrapText="1"/>
    </xf>
    <xf numFmtId="0" fontId="23" fillId="0" borderId="84" xfId="0" applyFont="1" applyBorder="1" applyAlignment="1">
      <alignment vertical="center" wrapText="1"/>
    </xf>
    <xf numFmtId="0" fontId="11" fillId="15" borderId="84" xfId="0" applyFont="1" applyFill="1" applyBorder="1" applyAlignment="1">
      <alignment horizontal="justify" vertical="center" wrapText="1"/>
    </xf>
    <xf numFmtId="0" fontId="12" fillId="15" borderId="84" xfId="0" applyFont="1" applyFill="1" applyBorder="1" applyAlignment="1">
      <alignment horizontal="center" vertical="center" wrapText="1"/>
    </xf>
    <xf numFmtId="0" fontId="11" fillId="0" borderId="84" xfId="0" applyFont="1" applyBorder="1" applyAlignment="1">
      <alignment horizontal="left" vertical="center" wrapText="1"/>
    </xf>
    <xf numFmtId="0" fontId="23" fillId="12" borderId="84" xfId="0" applyFont="1" applyFill="1" applyBorder="1" applyAlignment="1">
      <alignment horizontal="center" vertical="center" wrapText="1"/>
    </xf>
    <xf numFmtId="0" fontId="23" fillId="0" borderId="84" xfId="0" applyFont="1" applyBorder="1" applyAlignment="1">
      <alignment horizontal="left" vertical="center" wrapText="1"/>
    </xf>
    <xf numFmtId="0" fontId="12" fillId="5" borderId="84" xfId="0" applyFont="1" applyFill="1" applyBorder="1" applyAlignment="1">
      <alignment horizontal="center" vertical="center" wrapText="1"/>
    </xf>
    <xf numFmtId="3" fontId="11" fillId="0" borderId="84" xfId="7" applyNumberFormat="1" applyFont="1" applyBorder="1" applyAlignment="1">
      <alignment horizontal="center" vertical="center" wrapText="1"/>
    </xf>
    <xf numFmtId="0" fontId="53" fillId="0" borderId="84" xfId="0" applyFont="1" applyBorder="1" applyAlignment="1">
      <alignment horizontal="left" vertical="center" wrapText="1"/>
    </xf>
    <xf numFmtId="0" fontId="23" fillId="0" borderId="84" xfId="0" applyFont="1" applyBorder="1" applyAlignment="1">
      <alignment horizontal="center" vertical="center" wrapText="1"/>
    </xf>
    <xf numFmtId="0" fontId="11" fillId="0" borderId="84" xfId="0" applyFont="1" applyBorder="1" applyAlignment="1">
      <alignment horizontal="center" vertical="center" wrapText="1"/>
    </xf>
    <xf numFmtId="3" fontId="2" fillId="7" borderId="22" xfId="0" applyNumberFormat="1" applyFont="1" applyFill="1" applyBorder="1" applyAlignment="1">
      <alignment horizontal="right" vertical="center" wrapText="1"/>
    </xf>
    <xf numFmtId="3" fontId="2" fillId="7" borderId="7" xfId="0" applyNumberFormat="1" applyFont="1" applyFill="1" applyBorder="1" applyAlignment="1">
      <alignment horizontal="right" vertical="center" wrapText="1"/>
    </xf>
    <xf numFmtId="3" fontId="2" fillId="7" borderId="21" xfId="0" applyNumberFormat="1" applyFont="1" applyFill="1" applyBorder="1" applyAlignment="1">
      <alignment horizontal="right" vertical="center" wrapText="1"/>
    </xf>
    <xf numFmtId="0" fontId="2" fillId="5" borderId="22" xfId="0" applyFont="1" applyFill="1" applyBorder="1" applyAlignment="1" applyProtection="1">
      <alignment horizontal="center" vertical="center"/>
      <protection locked="0"/>
    </xf>
    <xf numFmtId="0" fontId="2" fillId="5" borderId="7" xfId="0" applyFont="1" applyFill="1" applyBorder="1" applyAlignment="1" applyProtection="1">
      <alignment horizontal="center" vertical="center"/>
      <protection locked="0"/>
    </xf>
    <xf numFmtId="0" fontId="2" fillId="5" borderId="21" xfId="0" applyFont="1" applyFill="1" applyBorder="1" applyAlignment="1" applyProtection="1">
      <alignment horizontal="center" vertical="center"/>
      <protection locked="0"/>
    </xf>
    <xf numFmtId="49" fontId="71" fillId="0" borderId="22" xfId="0" applyNumberFormat="1" applyFont="1" applyBorder="1" applyAlignment="1">
      <alignment horizontal="center" vertical="center" wrapText="1"/>
    </xf>
    <xf numFmtId="49" fontId="71" fillId="0" borderId="7" xfId="0" applyNumberFormat="1" applyFont="1" applyBorder="1" applyAlignment="1">
      <alignment horizontal="center" vertical="center" wrapText="1"/>
    </xf>
    <xf numFmtId="49" fontId="71" fillId="0" borderId="21" xfId="0" applyNumberFormat="1" applyFont="1" applyBorder="1" applyAlignment="1">
      <alignment horizontal="center" vertical="center" wrapText="1"/>
    </xf>
    <xf numFmtId="0" fontId="71" fillId="15" borderId="22" xfId="0" applyFont="1" applyFill="1" applyBorder="1" applyAlignment="1">
      <alignment horizontal="center" vertical="center" wrapText="1"/>
    </xf>
    <xf numFmtId="0" fontId="71" fillId="15" borderId="7" xfId="0" applyFont="1" applyFill="1" applyBorder="1" applyAlignment="1">
      <alignment horizontal="center" vertical="center" wrapText="1"/>
    </xf>
    <xf numFmtId="0" fontId="71" fillId="15" borderId="21" xfId="0" applyFont="1" applyFill="1" applyBorder="1" applyAlignment="1">
      <alignment horizontal="center" vertical="center" wrapText="1"/>
    </xf>
    <xf numFmtId="3" fontId="33" fillId="15" borderId="22" xfId="7" applyNumberFormat="1" applyFont="1" applyFill="1" applyBorder="1" applyAlignment="1">
      <alignment horizontal="center" vertical="center" wrapText="1"/>
    </xf>
    <xf numFmtId="3" fontId="33" fillId="15" borderId="7" xfId="7" applyNumberFormat="1" applyFont="1" applyFill="1" applyBorder="1" applyAlignment="1">
      <alignment horizontal="center" vertical="center" wrapText="1"/>
    </xf>
    <xf numFmtId="3" fontId="33" fillId="15" borderId="21" xfId="7" applyNumberFormat="1" applyFont="1" applyFill="1" applyBorder="1" applyAlignment="1">
      <alignment horizontal="center" vertical="center" wrapText="1"/>
    </xf>
    <xf numFmtId="0" fontId="33" fillId="0" borderId="22"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21" xfId="0" applyFont="1" applyBorder="1" applyAlignment="1">
      <alignment horizontal="center" vertical="center" wrapText="1"/>
    </xf>
    <xf numFmtId="3" fontId="12" fillId="0" borderId="22" xfId="7" applyNumberFormat="1" applyFont="1" applyBorder="1" applyAlignment="1">
      <alignment horizontal="center" vertical="center" wrapText="1"/>
    </xf>
    <xf numFmtId="3" fontId="12" fillId="0" borderId="7" xfId="7" applyNumberFormat="1" applyFont="1" applyBorder="1" applyAlignment="1">
      <alignment horizontal="center" vertical="center" wrapText="1"/>
    </xf>
    <xf numFmtId="3" fontId="12" fillId="0" borderId="21" xfId="7" applyNumberFormat="1" applyFont="1" applyBorder="1" applyAlignment="1">
      <alignment horizontal="center" vertical="center" wrapText="1"/>
    </xf>
    <xf numFmtId="49" fontId="71" fillId="0" borderId="22" xfId="0" applyNumberFormat="1" applyFont="1" applyBorder="1" applyAlignment="1">
      <alignment horizontal="center" vertical="center"/>
    </xf>
    <xf numFmtId="49" fontId="71" fillId="0" borderId="7" xfId="0" applyNumberFormat="1" applyFont="1" applyBorder="1" applyAlignment="1">
      <alignment horizontal="center" vertical="center"/>
    </xf>
    <xf numFmtId="49" fontId="71" fillId="0" borderId="21" xfId="0" applyNumberFormat="1" applyFont="1" applyBorder="1" applyAlignment="1">
      <alignment horizontal="center" vertical="center"/>
    </xf>
    <xf numFmtId="1" fontId="71" fillId="0" borderId="22" xfId="0" applyNumberFormat="1" applyFont="1" applyBorder="1" applyAlignment="1">
      <alignment horizontal="center" vertical="center"/>
    </xf>
    <xf numFmtId="1" fontId="71" fillId="0" borderId="7" xfId="0" applyNumberFormat="1" applyFont="1" applyBorder="1" applyAlignment="1">
      <alignment horizontal="center" vertical="center"/>
    </xf>
    <xf numFmtId="1" fontId="71" fillId="0" borderId="21" xfId="0" applyNumberFormat="1" applyFont="1" applyBorder="1" applyAlignment="1">
      <alignment horizontal="center" vertical="center"/>
    </xf>
    <xf numFmtId="49" fontId="17" fillId="0" borderId="22" xfId="0" applyNumberFormat="1" applyFont="1" applyBorder="1" applyAlignment="1">
      <alignment horizontal="center" vertical="center"/>
    </xf>
    <xf numFmtId="49" fontId="17" fillId="0" borderId="7" xfId="0" applyNumberFormat="1" applyFont="1" applyBorder="1" applyAlignment="1">
      <alignment horizontal="center" vertical="center"/>
    </xf>
    <xf numFmtId="49" fontId="17" fillId="0" borderId="21" xfId="0" applyNumberFormat="1" applyFont="1" applyBorder="1" applyAlignment="1">
      <alignment horizontal="center" vertical="center"/>
    </xf>
    <xf numFmtId="49" fontId="85" fillId="0" borderId="22" xfId="0" applyNumberFormat="1" applyFont="1" applyBorder="1" applyAlignment="1">
      <alignment horizontal="center" vertical="center"/>
    </xf>
    <xf numFmtId="49" fontId="85" fillId="0" borderId="7" xfId="0" applyNumberFormat="1" applyFont="1" applyBorder="1" applyAlignment="1">
      <alignment horizontal="center" vertical="center"/>
    </xf>
    <xf numFmtId="49" fontId="85" fillId="0" borderId="21" xfId="0" applyNumberFormat="1" applyFont="1" applyBorder="1" applyAlignment="1">
      <alignment horizontal="center" vertical="center"/>
    </xf>
    <xf numFmtId="1" fontId="17" fillId="0" borderId="22" xfId="0" applyNumberFormat="1" applyFont="1" applyBorder="1" applyAlignment="1">
      <alignment horizontal="center" vertical="center"/>
    </xf>
    <xf numFmtId="1" fontId="17" fillId="0" borderId="7" xfId="0" applyNumberFormat="1" applyFont="1" applyBorder="1" applyAlignment="1">
      <alignment horizontal="center" vertical="center"/>
    </xf>
    <xf numFmtId="1" fontId="17" fillId="0" borderId="21" xfId="0" applyNumberFormat="1" applyFont="1" applyBorder="1" applyAlignment="1">
      <alignment horizontal="center" vertical="center"/>
    </xf>
    <xf numFmtId="0" fontId="12" fillId="0" borderId="22"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21" xfId="0" applyFont="1" applyBorder="1" applyAlignment="1">
      <alignment horizontal="center" vertical="center" wrapText="1"/>
    </xf>
    <xf numFmtId="49" fontId="63" fillId="0" borderId="22" xfId="0" applyNumberFormat="1" applyFont="1" applyBorder="1" applyAlignment="1">
      <alignment horizontal="center" vertical="center"/>
    </xf>
    <xf numFmtId="49" fontId="63" fillId="0" borderId="7" xfId="0" applyNumberFormat="1" applyFont="1" applyBorder="1" applyAlignment="1">
      <alignment horizontal="center" vertical="center"/>
    </xf>
    <xf numFmtId="49" fontId="63" fillId="0" borderId="21" xfId="0" applyNumberFormat="1" applyFont="1" applyBorder="1" applyAlignment="1">
      <alignment horizontal="center" vertical="center"/>
    </xf>
    <xf numFmtId="1" fontId="63" fillId="0" borderId="22" xfId="0" applyNumberFormat="1" applyFont="1" applyBorder="1" applyAlignment="1">
      <alignment horizontal="center" vertical="center"/>
    </xf>
    <xf numFmtId="1" fontId="63" fillId="0" borderId="7" xfId="0" applyNumberFormat="1" applyFont="1" applyBorder="1" applyAlignment="1">
      <alignment horizontal="center" vertical="center"/>
    </xf>
    <xf numFmtId="1" fontId="63" fillId="0" borderId="21" xfId="0" applyNumberFormat="1" applyFont="1" applyBorder="1" applyAlignment="1">
      <alignment horizontal="center" vertical="center"/>
    </xf>
    <xf numFmtId="49" fontId="63" fillId="0" borderId="22" xfId="0" applyNumberFormat="1" applyFont="1" applyBorder="1" applyAlignment="1">
      <alignment horizontal="center" vertical="center" wrapText="1"/>
    </xf>
    <xf numFmtId="49" fontId="63" fillId="0" borderId="7" xfId="0" applyNumberFormat="1" applyFont="1" applyBorder="1" applyAlignment="1">
      <alignment horizontal="center" vertical="center" wrapText="1"/>
    </xf>
    <xf numFmtId="49" fontId="63" fillId="0" borderId="21" xfId="0" applyNumberFormat="1" applyFont="1" applyBorder="1" applyAlignment="1">
      <alignment horizontal="center" vertical="center" wrapText="1"/>
    </xf>
    <xf numFmtId="0" fontId="63" fillId="15" borderId="22" xfId="0" applyFont="1" applyFill="1" applyBorder="1" applyAlignment="1">
      <alignment horizontal="center" vertical="center" wrapText="1"/>
    </xf>
    <xf numFmtId="0" fontId="63" fillId="15" borderId="7" xfId="0" applyFont="1" applyFill="1" applyBorder="1" applyAlignment="1">
      <alignment horizontal="center" vertical="center" wrapText="1"/>
    </xf>
    <xf numFmtId="0" fontId="63" fillId="15" borderId="21" xfId="0" applyFont="1" applyFill="1" applyBorder="1" applyAlignment="1">
      <alignment horizontal="center" vertical="center" wrapText="1"/>
    </xf>
    <xf numFmtId="3" fontId="12" fillId="15" borderId="22" xfId="7" applyNumberFormat="1" applyFont="1" applyFill="1" applyBorder="1" applyAlignment="1">
      <alignment horizontal="center" vertical="center" wrapText="1"/>
    </xf>
    <xf numFmtId="3" fontId="12" fillId="15" borderId="7" xfId="7" applyNumberFormat="1" applyFont="1" applyFill="1" applyBorder="1" applyAlignment="1">
      <alignment horizontal="center" vertical="center" wrapText="1"/>
    </xf>
    <xf numFmtId="3" fontId="12" fillId="15" borderId="21" xfId="7" applyNumberFormat="1" applyFont="1" applyFill="1" applyBorder="1" applyAlignment="1">
      <alignment horizontal="center" vertical="center" wrapText="1"/>
    </xf>
    <xf numFmtId="49" fontId="14" fillId="0" borderId="22" xfId="0" applyNumberFormat="1" applyFont="1" applyBorder="1" applyAlignment="1">
      <alignment horizontal="center" vertical="center"/>
    </xf>
    <xf numFmtId="49" fontId="14" fillId="0" borderId="7" xfId="0" applyNumberFormat="1" applyFont="1" applyBorder="1" applyAlignment="1">
      <alignment horizontal="center" vertical="center"/>
    </xf>
    <xf numFmtId="49" fontId="14" fillId="0" borderId="21" xfId="0" applyNumberFormat="1" applyFont="1" applyBorder="1" applyAlignment="1">
      <alignment horizontal="center" vertical="center"/>
    </xf>
    <xf numFmtId="49" fontId="73" fillId="0" borderId="22" xfId="0" applyNumberFormat="1" applyFont="1" applyBorder="1" applyAlignment="1">
      <alignment horizontal="center" vertical="center"/>
    </xf>
    <xf numFmtId="49" fontId="73" fillId="0" borderId="7" xfId="0" applyNumberFormat="1" applyFont="1" applyBorder="1" applyAlignment="1">
      <alignment horizontal="center" vertical="center"/>
    </xf>
    <xf numFmtId="49" fontId="73" fillId="0" borderId="21" xfId="0" applyNumberFormat="1" applyFont="1" applyBorder="1" applyAlignment="1">
      <alignment horizontal="center" vertical="center"/>
    </xf>
    <xf numFmtId="1" fontId="14" fillId="0" borderId="22" xfId="0" applyNumberFormat="1" applyFont="1" applyBorder="1" applyAlignment="1">
      <alignment horizontal="center" vertical="center"/>
    </xf>
    <xf numFmtId="1" fontId="14" fillId="0" borderId="7" xfId="0" applyNumberFormat="1" applyFont="1" applyBorder="1" applyAlignment="1">
      <alignment horizontal="center" vertical="center"/>
    </xf>
    <xf numFmtId="1" fontId="14" fillId="0" borderId="21" xfId="0" applyNumberFormat="1" applyFont="1" applyBorder="1" applyAlignment="1">
      <alignment horizontal="center" vertical="center"/>
    </xf>
    <xf numFmtId="0" fontId="39" fillId="0" borderId="6"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5" xfId="0" applyFont="1" applyBorder="1" applyAlignment="1">
      <alignment horizontal="center" vertical="center" wrapText="1"/>
    </xf>
    <xf numFmtId="49" fontId="2" fillId="2" borderId="6" xfId="0" applyNumberFormat="1" applyFont="1" applyFill="1" applyBorder="1" applyAlignment="1">
      <alignment horizontal="center" vertical="center" wrapText="1"/>
    </xf>
    <xf numFmtId="49" fontId="2" fillId="2" borderId="5" xfId="0" applyNumberFormat="1" applyFont="1" applyFill="1" applyBorder="1" applyAlignment="1">
      <alignment horizontal="center" vertical="center" wrapText="1"/>
    </xf>
    <xf numFmtId="164" fontId="2" fillId="16" borderId="6" xfId="1" applyNumberFormat="1" applyFont="1" applyFill="1" applyBorder="1" applyAlignment="1">
      <alignment horizontal="center" vertical="center" wrapText="1"/>
    </xf>
    <xf numFmtId="164" fontId="2" fillId="16" borderId="5" xfId="1" applyNumberFormat="1" applyFont="1" applyFill="1" applyBorder="1" applyAlignment="1">
      <alignment horizontal="center" vertical="center" wrapText="1"/>
    </xf>
    <xf numFmtId="0" fontId="18" fillId="16" borderId="6" xfId="0" applyFont="1" applyFill="1" applyBorder="1" applyAlignment="1">
      <alignment horizontal="center" vertical="center" wrapText="1"/>
    </xf>
    <xf numFmtId="0" fontId="18" fillId="16" borderId="5" xfId="0" applyFont="1" applyFill="1" applyBorder="1" applyAlignment="1">
      <alignment horizontal="center" vertical="center" wrapText="1"/>
    </xf>
    <xf numFmtId="1" fontId="18" fillId="31" borderId="6" xfId="0" applyNumberFormat="1" applyFont="1" applyFill="1" applyBorder="1" applyAlignment="1">
      <alignment horizontal="center" vertical="center" wrapText="1"/>
    </xf>
    <xf numFmtId="1" fontId="18" fillId="31" borderId="5" xfId="0" applyNumberFormat="1" applyFont="1" applyFill="1" applyBorder="1" applyAlignment="1">
      <alignment horizontal="center" vertical="center" wrapText="1"/>
    </xf>
    <xf numFmtId="164" fontId="5" fillId="0" borderId="3" xfId="1" applyNumberFormat="1" applyFont="1" applyBorder="1" applyAlignment="1">
      <alignment horizontal="center" vertical="center" wrapText="1"/>
    </xf>
    <xf numFmtId="164" fontId="5" fillId="0" borderId="1" xfId="1" applyNumberFormat="1" applyFont="1" applyBorder="1" applyAlignment="1">
      <alignment horizontal="center" vertical="center" wrapText="1"/>
    </xf>
    <xf numFmtId="164" fontId="5" fillId="0" borderId="2" xfId="1" applyNumberFormat="1" applyFont="1" applyBorder="1" applyAlignment="1">
      <alignment horizontal="center" vertical="center" wrapText="1"/>
    </xf>
    <xf numFmtId="3" fontId="2" fillId="2" borderId="65" xfId="0" applyNumberFormat="1" applyFont="1" applyFill="1" applyBorder="1" applyAlignment="1">
      <alignment horizontal="center" vertical="center"/>
    </xf>
    <xf numFmtId="3" fontId="2" fillId="2" borderId="66" xfId="0" applyNumberFormat="1" applyFont="1" applyFill="1" applyBorder="1" applyAlignment="1">
      <alignment horizontal="center" vertical="center"/>
    </xf>
    <xf numFmtId="3" fontId="2" fillId="2" borderId="67" xfId="0" applyNumberFormat="1" applyFont="1" applyFill="1" applyBorder="1" applyAlignment="1">
      <alignment horizontal="center" vertical="center"/>
    </xf>
    <xf numFmtId="0" fontId="35" fillId="18" borderId="6" xfId="0" applyFont="1" applyFill="1" applyBorder="1" applyAlignment="1">
      <alignment horizontal="center" vertical="center" wrapText="1"/>
    </xf>
    <xf numFmtId="0" fontId="35" fillId="18" borderId="7" xfId="0" applyFont="1" applyFill="1" applyBorder="1" applyAlignment="1">
      <alignment horizontal="center" vertical="center" wrapText="1"/>
    </xf>
    <xf numFmtId="0" fontId="35" fillId="18" borderId="5" xfId="0" applyFont="1" applyFill="1" applyBorder="1" applyAlignment="1">
      <alignment horizontal="center" vertical="center" wrapText="1"/>
    </xf>
    <xf numFmtId="171" fontId="39" fillId="0" borderId="3" xfId="2" applyNumberFormat="1" applyFont="1" applyFill="1" applyBorder="1" applyAlignment="1">
      <alignment horizontal="center" vertical="center"/>
    </xf>
    <xf numFmtId="171" fontId="39" fillId="0" borderId="2" xfId="2" applyNumberFormat="1" applyFont="1" applyFill="1" applyBorder="1" applyAlignment="1">
      <alignment horizontal="center" vertical="center"/>
    </xf>
    <xf numFmtId="3" fontId="5" fillId="0" borderId="3" xfId="0" applyNumberFormat="1" applyFont="1" applyBorder="1" applyAlignment="1">
      <alignment horizontal="center" vertical="center"/>
    </xf>
    <xf numFmtId="3" fontId="5" fillId="0" borderId="1" xfId="0" applyNumberFormat="1" applyFont="1" applyBorder="1" applyAlignment="1">
      <alignment horizontal="center" vertical="center"/>
    </xf>
    <xf numFmtId="3" fontId="5" fillId="0" borderId="2" xfId="0" applyNumberFormat="1" applyFont="1" applyBorder="1" applyAlignment="1">
      <alignment horizontal="center" vertical="center"/>
    </xf>
    <xf numFmtId="165" fontId="5" fillId="2" borderId="63" xfId="1" applyNumberFormat="1" applyFont="1" applyFill="1" applyBorder="1" applyAlignment="1">
      <alignment horizontal="center" vertical="center"/>
    </xf>
    <xf numFmtId="165" fontId="5" fillId="2" borderId="10" xfId="1" applyNumberFormat="1" applyFont="1" applyFill="1" applyBorder="1" applyAlignment="1">
      <alignment horizontal="center" vertical="center"/>
    </xf>
    <xf numFmtId="165" fontId="5" fillId="2" borderId="64" xfId="1" applyNumberFormat="1" applyFont="1" applyFill="1" applyBorder="1" applyAlignment="1">
      <alignment horizontal="center" vertical="center"/>
    </xf>
    <xf numFmtId="165" fontId="5" fillId="7" borderId="9" xfId="1" applyNumberFormat="1" applyFont="1" applyFill="1" applyBorder="1" applyAlignment="1">
      <alignment horizontal="center" vertical="center"/>
    </xf>
    <xf numFmtId="165" fontId="5" fillId="7" borderId="10" xfId="1" applyNumberFormat="1" applyFont="1" applyFill="1" applyBorder="1" applyAlignment="1">
      <alignment horizontal="center" vertical="center"/>
    </xf>
    <xf numFmtId="165" fontId="5" fillId="7" borderId="64" xfId="1" applyNumberFormat="1" applyFont="1" applyFill="1" applyBorder="1" applyAlignment="1">
      <alignment horizontal="center" vertical="center"/>
    </xf>
    <xf numFmtId="165" fontId="5" fillId="9" borderId="9" xfId="1" applyNumberFormat="1" applyFont="1" applyFill="1" applyBorder="1" applyAlignment="1">
      <alignment horizontal="center" vertical="center"/>
    </xf>
    <xf numFmtId="165" fontId="5" fillId="9" borderId="10" xfId="1" applyNumberFormat="1" applyFont="1" applyFill="1" applyBorder="1" applyAlignment="1">
      <alignment horizontal="center" vertical="center"/>
    </xf>
    <xf numFmtId="165" fontId="5" fillId="9" borderId="64" xfId="1" applyNumberFormat="1" applyFont="1" applyFill="1" applyBorder="1" applyAlignment="1">
      <alignment horizontal="center" vertical="center"/>
    </xf>
    <xf numFmtId="165" fontId="6" fillId="6" borderId="9" xfId="1" applyNumberFormat="1" applyFont="1" applyFill="1" applyBorder="1" applyAlignment="1">
      <alignment horizontal="center" vertical="center"/>
    </xf>
    <xf numFmtId="165" fontId="6" fillId="6" borderId="10" xfId="1" applyNumberFormat="1" applyFont="1" applyFill="1" applyBorder="1" applyAlignment="1">
      <alignment horizontal="center" vertical="center"/>
    </xf>
    <xf numFmtId="3" fontId="2" fillId="3" borderId="6" xfId="0" applyNumberFormat="1" applyFont="1" applyFill="1" applyBorder="1" applyAlignment="1">
      <alignment horizontal="center" vertical="center" wrapText="1"/>
    </xf>
    <xf numFmtId="3" fontId="2" fillId="3" borderId="5" xfId="0" applyNumberFormat="1" applyFont="1" applyFill="1" applyBorder="1" applyAlignment="1">
      <alignment horizontal="center" vertical="center" wrapText="1"/>
    </xf>
    <xf numFmtId="3" fontId="2" fillId="4" borderId="6" xfId="0" applyNumberFormat="1" applyFont="1" applyFill="1" applyBorder="1" applyAlignment="1">
      <alignment horizontal="center" vertical="center"/>
    </xf>
    <xf numFmtId="3" fontId="2" fillId="4" borderId="5" xfId="0" applyNumberFormat="1" applyFont="1" applyFill="1" applyBorder="1" applyAlignment="1">
      <alignment horizontal="center" vertical="center"/>
    </xf>
    <xf numFmtId="49" fontId="2" fillId="0" borderId="11" xfId="0" applyNumberFormat="1" applyFont="1" applyBorder="1" applyAlignment="1">
      <alignment horizontal="center" vertical="center" wrapText="1"/>
    </xf>
    <xf numFmtId="49" fontId="2" fillId="0" borderId="5" xfId="0" applyNumberFormat="1" applyFont="1" applyBorder="1" applyAlignment="1">
      <alignment horizontal="center" vertical="center" wrapText="1"/>
    </xf>
    <xf numFmtId="3" fontId="2" fillId="4" borderId="11" xfId="0" applyNumberFormat="1" applyFont="1" applyFill="1" applyBorder="1" applyAlignment="1">
      <alignment horizontal="center" vertical="center" wrapText="1"/>
    </xf>
    <xf numFmtId="3" fontId="2" fillId="4" borderId="5" xfId="0" applyNumberFormat="1" applyFont="1" applyFill="1" applyBorder="1" applyAlignment="1">
      <alignment horizontal="center" vertical="center" wrapText="1"/>
    </xf>
    <xf numFmtId="3" fontId="2" fillId="3" borderId="11" xfId="0" applyNumberFormat="1" applyFont="1" applyFill="1" applyBorder="1" applyAlignment="1">
      <alignment horizontal="center" vertical="center" wrapText="1"/>
    </xf>
    <xf numFmtId="3" fontId="2" fillId="4" borderId="11" xfId="0" applyNumberFormat="1" applyFont="1" applyFill="1" applyBorder="1" applyAlignment="1">
      <alignment horizontal="center" vertical="center"/>
    </xf>
    <xf numFmtId="49" fontId="5" fillId="4" borderId="3" xfId="0" applyNumberFormat="1" applyFont="1" applyFill="1" applyBorder="1" applyAlignment="1">
      <alignment horizontal="center" vertical="center" wrapText="1"/>
    </xf>
    <xf numFmtId="49" fontId="5" fillId="4" borderId="1" xfId="0" applyNumberFormat="1" applyFont="1" applyFill="1" applyBorder="1" applyAlignment="1">
      <alignment horizontal="center" vertical="center" wrapText="1"/>
    </xf>
    <xf numFmtId="49" fontId="5" fillId="4" borderId="2" xfId="0" applyNumberFormat="1" applyFont="1" applyFill="1" applyBorder="1" applyAlignment="1">
      <alignment horizontal="center" vertical="center" wrapText="1"/>
    </xf>
    <xf numFmtId="1" fontId="18" fillId="0" borderId="6" xfId="0" applyNumberFormat="1" applyFont="1" applyBorder="1" applyAlignment="1">
      <alignment horizontal="center" vertical="center" wrapText="1"/>
    </xf>
    <xf numFmtId="1" fontId="18" fillId="0" borderId="7" xfId="0" applyNumberFormat="1" applyFont="1" applyBorder="1" applyAlignment="1">
      <alignment horizontal="center" vertical="center" wrapText="1"/>
    </xf>
    <xf numFmtId="1" fontId="18" fillId="0" borderId="5" xfId="0" applyNumberFormat="1" applyFont="1" applyBorder="1" applyAlignment="1">
      <alignment horizontal="center" vertical="center" wrapText="1"/>
    </xf>
    <xf numFmtId="0" fontId="7" fillId="31" borderId="3" xfId="0" applyFont="1" applyFill="1" applyBorder="1" applyAlignment="1">
      <alignment horizontal="center" vertical="center" wrapText="1"/>
    </xf>
    <xf numFmtId="0" fontId="7" fillId="31" borderId="1" xfId="0" applyFont="1" applyFill="1" applyBorder="1" applyAlignment="1">
      <alignment horizontal="center" vertical="center" wrapText="1"/>
    </xf>
    <xf numFmtId="0" fontId="7" fillId="31" borderId="2" xfId="0" applyFont="1" applyFill="1" applyBorder="1" applyAlignment="1">
      <alignment horizontal="center" vertical="center" wrapText="1"/>
    </xf>
    <xf numFmtId="0" fontId="7" fillId="31" borderId="3" xfId="0" applyFont="1" applyFill="1" applyBorder="1" applyAlignment="1">
      <alignment horizontal="center" vertical="center"/>
    </xf>
    <xf numFmtId="0" fontId="7" fillId="31" borderId="2" xfId="0" applyFont="1" applyFill="1" applyBorder="1" applyAlignment="1">
      <alignment horizontal="center" vertical="center"/>
    </xf>
    <xf numFmtId="49" fontId="5" fillId="13" borderId="3" xfId="0" applyNumberFormat="1" applyFont="1" applyFill="1" applyBorder="1" applyAlignment="1">
      <alignment horizontal="center" vertical="center" wrapText="1"/>
    </xf>
    <xf numFmtId="49" fontId="5" fillId="13" borderId="2" xfId="0" applyNumberFormat="1" applyFont="1" applyFill="1" applyBorder="1" applyAlignment="1">
      <alignment horizontal="center" vertical="center" wrapText="1"/>
    </xf>
    <xf numFmtId="49" fontId="2" fillId="16" borderId="6" xfId="0" applyNumberFormat="1" applyFont="1" applyFill="1" applyBorder="1" applyAlignment="1">
      <alignment horizontal="center" vertical="center" wrapText="1"/>
    </xf>
    <xf numFmtId="49" fontId="2" fillId="16" borderId="5" xfId="0" applyNumberFormat="1" applyFont="1" applyFill="1" applyBorder="1" applyAlignment="1">
      <alignment horizontal="center" vertical="center" wrapText="1"/>
    </xf>
    <xf numFmtId="49" fontId="2" fillId="3" borderId="6" xfId="0" applyNumberFormat="1" applyFont="1" applyFill="1" applyBorder="1" applyAlignment="1">
      <alignment horizontal="center" vertical="center" wrapText="1"/>
    </xf>
    <xf numFmtId="49" fontId="2" fillId="3" borderId="5" xfId="0" applyNumberFormat="1" applyFont="1" applyFill="1" applyBorder="1" applyAlignment="1">
      <alignment horizontal="center" vertical="center" wrapText="1"/>
    </xf>
    <xf numFmtId="49" fontId="2" fillId="9" borderId="6" xfId="0" applyNumberFormat="1" applyFont="1" applyFill="1" applyBorder="1" applyAlignment="1">
      <alignment horizontal="center" vertical="center" wrapText="1"/>
    </xf>
    <xf numFmtId="49" fontId="2" fillId="9" borderId="5" xfId="0" applyNumberFormat="1" applyFont="1" applyFill="1" applyBorder="1" applyAlignment="1">
      <alignment horizontal="center" vertical="center" wrapText="1"/>
    </xf>
    <xf numFmtId="49" fontId="2" fillId="0" borderId="6" xfId="0" applyNumberFormat="1" applyFont="1" applyBorder="1" applyAlignment="1">
      <alignment horizontal="center" vertical="center" wrapText="1"/>
    </xf>
    <xf numFmtId="3" fontId="2" fillId="4" borderId="6" xfId="0" applyNumberFormat="1" applyFont="1" applyFill="1" applyBorder="1" applyAlignment="1">
      <alignment horizontal="center" vertical="center" wrapText="1"/>
    </xf>
    <xf numFmtId="3" fontId="2" fillId="2" borderId="3" xfId="0" applyNumberFormat="1" applyFont="1" applyFill="1" applyBorder="1" applyAlignment="1">
      <alignment horizontal="center" vertical="center"/>
    </xf>
    <xf numFmtId="3" fontId="2" fillId="2" borderId="1" xfId="0" applyNumberFormat="1" applyFont="1" applyFill="1" applyBorder="1" applyAlignment="1">
      <alignment horizontal="center" vertical="center"/>
    </xf>
    <xf numFmtId="3" fontId="2" fillId="2" borderId="2" xfId="0" applyNumberFormat="1" applyFont="1" applyFill="1" applyBorder="1" applyAlignment="1">
      <alignment horizontal="center" vertical="center"/>
    </xf>
    <xf numFmtId="0" fontId="18" fillId="31" borderId="6" xfId="0" applyFont="1" applyFill="1" applyBorder="1" applyAlignment="1">
      <alignment horizontal="center" vertical="center" wrapText="1"/>
    </xf>
    <xf numFmtId="0" fontId="18" fillId="31" borderId="5" xfId="0" applyFont="1" applyFill="1" applyBorder="1" applyAlignment="1">
      <alignment horizontal="center" vertical="center" wrapText="1"/>
    </xf>
    <xf numFmtId="164" fontId="2" fillId="8" borderId="6" xfId="1" applyNumberFormat="1" applyFont="1" applyFill="1" applyBorder="1" applyAlignment="1">
      <alignment horizontal="center" vertical="center" wrapText="1"/>
    </xf>
    <xf numFmtId="164" fontId="2" fillId="8" borderId="5" xfId="1" applyNumberFormat="1" applyFont="1" applyFill="1" applyBorder="1" applyAlignment="1">
      <alignment horizontal="center" vertical="center" wrapText="1"/>
    </xf>
    <xf numFmtId="0" fontId="18" fillId="13" borderId="6" xfId="0" applyFont="1" applyFill="1" applyBorder="1" applyAlignment="1">
      <alignment horizontal="center" vertical="center" wrapText="1"/>
    </xf>
    <xf numFmtId="0" fontId="18" fillId="13" borderId="7" xfId="0" applyFont="1" applyFill="1" applyBorder="1" applyAlignment="1">
      <alignment horizontal="center" vertical="center" wrapText="1"/>
    </xf>
    <xf numFmtId="0" fontId="18" fillId="13" borderId="5" xfId="0" applyFont="1" applyFill="1" applyBorder="1" applyAlignment="1">
      <alignment horizontal="center" vertical="center" wrapText="1"/>
    </xf>
    <xf numFmtId="164" fontId="2" fillId="15" borderId="6" xfId="1" applyNumberFormat="1" applyFont="1" applyFill="1" applyBorder="1" applyAlignment="1">
      <alignment horizontal="center" vertical="center" wrapText="1"/>
    </xf>
    <xf numFmtId="164" fontId="2" fillId="15" borderId="7" xfId="1" applyNumberFormat="1" applyFont="1" applyFill="1" applyBorder="1" applyAlignment="1">
      <alignment horizontal="center" vertical="center" wrapText="1"/>
    </xf>
    <xf numFmtId="164" fontId="2" fillId="15" borderId="5" xfId="1" applyNumberFormat="1" applyFont="1" applyFill="1" applyBorder="1" applyAlignment="1">
      <alignment horizontal="center" vertical="center" wrapText="1"/>
    </xf>
    <xf numFmtId="1" fontId="18" fillId="15" borderId="6" xfId="0" applyNumberFormat="1" applyFont="1" applyFill="1" applyBorder="1" applyAlignment="1">
      <alignment horizontal="center" vertical="center" wrapText="1"/>
    </xf>
    <xf numFmtId="1" fontId="18" fillId="15" borderId="7" xfId="0" applyNumberFormat="1" applyFont="1" applyFill="1" applyBorder="1" applyAlignment="1">
      <alignment horizontal="center" vertical="center" wrapText="1"/>
    </xf>
    <xf numFmtId="1" fontId="18" fillId="15" borderId="5" xfId="0" applyNumberFormat="1" applyFont="1" applyFill="1" applyBorder="1" applyAlignment="1">
      <alignment horizontal="center" vertical="center" wrapText="1"/>
    </xf>
    <xf numFmtId="3" fontId="2" fillId="4" borderId="22" xfId="2" applyNumberFormat="1" applyFont="1" applyFill="1" applyBorder="1" applyAlignment="1">
      <alignment horizontal="center" vertical="center"/>
    </xf>
    <xf numFmtId="3" fontId="2" fillId="4" borderId="7" xfId="2" applyNumberFormat="1" applyFont="1" applyFill="1" applyBorder="1" applyAlignment="1">
      <alignment horizontal="center" vertical="center"/>
    </xf>
    <xf numFmtId="3" fontId="2" fillId="4" borderId="21" xfId="2" applyNumberFormat="1" applyFont="1" applyFill="1" applyBorder="1" applyAlignment="1">
      <alignment horizontal="center" vertical="center"/>
    </xf>
    <xf numFmtId="49" fontId="63" fillId="8" borderId="22" xfId="0" applyNumberFormat="1" applyFont="1" applyFill="1" applyBorder="1" applyAlignment="1">
      <alignment horizontal="center" vertical="center" wrapText="1"/>
    </xf>
    <xf numFmtId="49" fontId="63" fillId="8" borderId="7" xfId="0" applyNumberFormat="1" applyFont="1" applyFill="1" applyBorder="1" applyAlignment="1">
      <alignment horizontal="center" vertical="center" wrapText="1"/>
    </xf>
    <xf numFmtId="49" fontId="63" fillId="8" borderId="21" xfId="0" applyNumberFormat="1" applyFont="1" applyFill="1" applyBorder="1" applyAlignment="1">
      <alignment horizontal="center" vertical="center" wrapText="1"/>
    </xf>
    <xf numFmtId="44" fontId="63" fillId="0" borderId="22" xfId="10" applyFont="1" applyBorder="1" applyAlignment="1">
      <alignment horizontal="center" vertical="center"/>
    </xf>
    <xf numFmtId="44" fontId="63" fillId="0" borderId="7" xfId="10" applyFont="1" applyBorder="1" applyAlignment="1">
      <alignment horizontal="center" vertical="center"/>
    </xf>
    <xf numFmtId="0" fontId="63" fillId="8" borderId="22" xfId="0" applyFont="1" applyFill="1" applyBorder="1" applyAlignment="1">
      <alignment horizontal="center" vertical="center" wrapText="1"/>
    </xf>
    <xf numFmtId="0" fontId="63" fillId="8" borderId="7" xfId="0" applyFont="1" applyFill="1" applyBorder="1" applyAlignment="1">
      <alignment horizontal="center" vertical="center" wrapText="1"/>
    </xf>
    <xf numFmtId="0" fontId="63" fillId="8" borderId="21" xfId="0" applyFont="1" applyFill="1" applyBorder="1" applyAlignment="1">
      <alignment horizontal="center" vertical="center" wrapText="1"/>
    </xf>
    <xf numFmtId="0" fontId="63" fillId="0" borderId="22" xfId="0" applyFont="1" applyBorder="1" applyAlignment="1">
      <alignment horizontal="center" vertical="center" wrapText="1"/>
    </xf>
    <xf numFmtId="0" fontId="63" fillId="0" borderId="7" xfId="0" applyFont="1" applyBorder="1" applyAlignment="1">
      <alignment horizontal="center" vertical="center" wrapText="1"/>
    </xf>
    <xf numFmtId="0" fontId="63" fillId="0" borderId="21" xfId="0" applyFont="1" applyBorder="1" applyAlignment="1">
      <alignment horizontal="center" vertical="center" wrapText="1"/>
    </xf>
    <xf numFmtId="49" fontId="63" fillId="0" borderId="26" xfId="0" applyNumberFormat="1" applyFont="1" applyBorder="1" applyAlignment="1">
      <alignment horizontal="center" vertical="center"/>
    </xf>
    <xf numFmtId="49" fontId="63" fillId="0" borderId="29" xfId="0" applyNumberFormat="1" applyFont="1" applyBorder="1" applyAlignment="1">
      <alignment horizontal="center" vertical="center"/>
    </xf>
    <xf numFmtId="49" fontId="63" fillId="0" borderId="30" xfId="0" applyNumberFormat="1" applyFont="1" applyBorder="1" applyAlignment="1">
      <alignment horizontal="center" vertical="center"/>
    </xf>
    <xf numFmtId="49" fontId="63" fillId="0" borderId="27" xfId="0" applyNumberFormat="1" applyFont="1" applyBorder="1" applyAlignment="1">
      <alignment horizontal="center" vertical="center"/>
    </xf>
    <xf numFmtId="49" fontId="63" fillId="0" borderId="17" xfId="0" applyNumberFormat="1" applyFont="1" applyBorder="1" applyAlignment="1">
      <alignment horizontal="center" vertical="center"/>
    </xf>
    <xf numFmtId="49" fontId="63" fillId="0" borderId="31" xfId="0" applyNumberFormat="1" applyFont="1" applyBorder="1" applyAlignment="1">
      <alignment horizontal="center" vertical="center"/>
    </xf>
    <xf numFmtId="49" fontId="63" fillId="0" borderId="22" xfId="0" applyNumberFormat="1" applyFont="1" applyBorder="1" applyAlignment="1">
      <alignment horizontal="center" vertical="center" wrapText="1" shrinkToFit="1"/>
    </xf>
    <xf numFmtId="49" fontId="63" fillId="0" borderId="7" xfId="0" applyNumberFormat="1" applyFont="1" applyBorder="1" applyAlignment="1">
      <alignment horizontal="center" vertical="center" wrapText="1" shrinkToFit="1"/>
    </xf>
    <xf numFmtId="49" fontId="63" fillId="0" borderId="21" xfId="0" applyNumberFormat="1" applyFont="1" applyBorder="1" applyAlignment="1">
      <alignment horizontal="center" vertical="center" wrapText="1" shrinkToFit="1"/>
    </xf>
    <xf numFmtId="0" fontId="11" fillId="0" borderId="89" xfId="0" applyFont="1" applyBorder="1" applyAlignment="1">
      <alignment horizontal="center" vertical="center" wrapText="1"/>
    </xf>
    <xf numFmtId="0" fontId="69" fillId="0" borderId="89" xfId="0" applyFont="1" applyBorder="1"/>
    <xf numFmtId="0" fontId="11" fillId="41" borderId="41" xfId="0" applyFont="1" applyFill="1" applyBorder="1" applyAlignment="1">
      <alignment horizontal="center" vertical="center" wrapText="1"/>
    </xf>
    <xf numFmtId="0" fontId="69" fillId="0" borderId="39" xfId="0" applyFont="1" applyBorder="1"/>
    <xf numFmtId="0" fontId="69" fillId="0" borderId="42" xfId="0" applyFont="1" applyBorder="1"/>
    <xf numFmtId="3" fontId="12" fillId="41" borderId="41" xfId="0" applyNumberFormat="1" applyFont="1" applyFill="1" applyBorder="1" applyAlignment="1">
      <alignment horizontal="center" vertical="center" wrapText="1"/>
    </xf>
    <xf numFmtId="0" fontId="12" fillId="0" borderId="41" xfId="0" applyFont="1" applyBorder="1" applyAlignment="1">
      <alignment horizontal="center" vertical="center" wrapText="1"/>
    </xf>
    <xf numFmtId="49" fontId="14" fillId="0" borderId="87" xfId="0" applyNumberFormat="1" applyFont="1" applyBorder="1" applyAlignment="1">
      <alignment horizontal="center" vertical="center"/>
    </xf>
    <xf numFmtId="0" fontId="69" fillId="0" borderId="87" xfId="0" applyFont="1" applyBorder="1"/>
    <xf numFmtId="0" fontId="11" fillId="0" borderId="88" xfId="0" applyFont="1" applyBorder="1" applyAlignment="1">
      <alignment horizontal="center" vertical="center" wrapText="1"/>
    </xf>
    <xf numFmtId="0" fontId="69" fillId="0" borderId="88" xfId="0" applyFont="1" applyBorder="1"/>
    <xf numFmtId="0" fontId="11" fillId="0" borderId="48" xfId="0" applyFont="1" applyBorder="1" applyAlignment="1">
      <alignment horizontal="center" vertical="center" wrapText="1"/>
    </xf>
    <xf numFmtId="0" fontId="0" fillId="0" borderId="48" xfId="0" applyBorder="1"/>
    <xf numFmtId="0" fontId="69" fillId="0" borderId="48" xfId="0" applyFont="1" applyBorder="1"/>
    <xf numFmtId="1" fontId="11" fillId="0" borderId="48" xfId="0" applyNumberFormat="1" applyFont="1" applyBorder="1" applyAlignment="1">
      <alignment horizontal="center" vertical="center" wrapText="1"/>
    </xf>
    <xf numFmtId="49" fontId="14" fillId="0" borderId="41" xfId="0" applyNumberFormat="1" applyFont="1" applyBorder="1" applyAlignment="1">
      <alignment horizontal="center" vertical="center"/>
    </xf>
    <xf numFmtId="49" fontId="14" fillId="0" borderId="41" xfId="0" applyNumberFormat="1" applyFont="1" applyBorder="1" applyAlignment="1">
      <alignment horizontal="center" vertical="center" wrapText="1"/>
    </xf>
    <xf numFmtId="49" fontId="88" fillId="0" borderId="41" xfId="0" applyNumberFormat="1" applyFont="1" applyBorder="1" applyAlignment="1">
      <alignment horizontal="center" vertical="center"/>
    </xf>
    <xf numFmtId="0" fontId="64" fillId="0" borderId="87" xfId="0" applyFont="1" applyBorder="1" applyAlignment="1">
      <alignment horizontal="center" vertical="center"/>
    </xf>
    <xf numFmtId="49" fontId="14" fillId="0" borderId="87" xfId="0" applyNumberFormat="1" applyFont="1" applyBorder="1" applyAlignment="1">
      <alignment horizontal="center" vertical="center" wrapText="1"/>
    </xf>
    <xf numFmtId="0" fontId="11" fillId="0" borderId="87" xfId="0" applyFont="1" applyBorder="1" applyAlignment="1">
      <alignment horizontal="center" vertical="center" wrapText="1"/>
    </xf>
    <xf numFmtId="3" fontId="10" fillId="39" borderId="83" xfId="0" applyNumberFormat="1" applyFont="1" applyFill="1" applyBorder="1" applyAlignment="1">
      <alignment horizontal="center" vertical="center"/>
    </xf>
    <xf numFmtId="0" fontId="69" fillId="0" borderId="40" xfId="0" applyFont="1" applyBorder="1"/>
    <xf numFmtId="3" fontId="10" fillId="51" borderId="83" xfId="0" applyNumberFormat="1" applyFont="1" applyFill="1" applyBorder="1" applyAlignment="1">
      <alignment horizontal="center" vertical="center" wrapText="1"/>
    </xf>
    <xf numFmtId="49" fontId="10" fillId="0" borderId="83" xfId="0" applyNumberFormat="1" applyFont="1" applyBorder="1" applyAlignment="1">
      <alignment horizontal="center" vertical="center" wrapText="1"/>
    </xf>
    <xf numFmtId="3" fontId="10" fillId="39" borderId="39" xfId="0" applyNumberFormat="1" applyFont="1" applyFill="1" applyBorder="1" applyAlignment="1">
      <alignment horizontal="center" vertical="center" wrapText="1"/>
    </xf>
    <xf numFmtId="3" fontId="10" fillId="44" borderId="74" xfId="0" applyNumberFormat="1" applyFont="1" applyFill="1" applyBorder="1" applyAlignment="1">
      <alignment horizontal="center" vertical="center"/>
    </xf>
    <xf numFmtId="0" fontId="69" fillId="0" borderId="37" xfId="0" applyFont="1" applyBorder="1"/>
    <xf numFmtId="0" fontId="69" fillId="0" borderId="73" xfId="0" applyFont="1" applyBorder="1"/>
    <xf numFmtId="172" fontId="10" fillId="41" borderId="39" xfId="0" applyNumberFormat="1" applyFont="1" applyFill="1" applyBorder="1" applyAlignment="1">
      <alignment horizontal="center" vertical="center" wrapText="1"/>
    </xf>
    <xf numFmtId="0" fontId="18" fillId="42" borderId="39" xfId="0" applyFont="1" applyFill="1" applyBorder="1" applyAlignment="1">
      <alignment horizontal="center" vertical="center" wrapText="1"/>
    </xf>
    <xf numFmtId="49" fontId="7" fillId="39" borderId="76" xfId="0" applyNumberFormat="1" applyFont="1" applyFill="1" applyBorder="1" applyAlignment="1">
      <alignment horizontal="center" vertical="center" wrapText="1"/>
    </xf>
    <xf numFmtId="0" fontId="69" fillId="0" borderId="38" xfId="0" applyFont="1" applyBorder="1"/>
    <xf numFmtId="0" fontId="69" fillId="0" borderId="78" xfId="0" applyFont="1" applyBorder="1"/>
    <xf numFmtId="1" fontId="18" fillId="0" borderId="71" xfId="0" applyNumberFormat="1" applyFont="1" applyBorder="1" applyAlignment="1">
      <alignment horizontal="center" vertical="center" wrapText="1"/>
    </xf>
    <xf numFmtId="0" fontId="69" fillId="0" borderId="72" xfId="0" applyFont="1" applyBorder="1"/>
    <xf numFmtId="0" fontId="69" fillId="0" borderId="74" xfId="0" applyFont="1" applyBorder="1"/>
    <xf numFmtId="0" fontId="7" fillId="40" borderId="76" xfId="0" applyFont="1" applyFill="1" applyBorder="1" applyAlignment="1">
      <alignment horizontal="center" vertical="center" wrapText="1"/>
    </xf>
    <xf numFmtId="0" fontId="7" fillId="40" borderId="76" xfId="0" applyFont="1" applyFill="1" applyBorder="1" applyAlignment="1">
      <alignment horizontal="center" vertical="center"/>
    </xf>
    <xf numFmtId="1" fontId="18" fillId="40" borderId="70" xfId="0" applyNumberFormat="1" applyFont="1" applyFill="1" applyBorder="1" applyAlignment="1">
      <alignment horizontal="center" vertical="center" wrapText="1"/>
    </xf>
    <xf numFmtId="0" fontId="18" fillId="40" borderId="70" xfId="0" applyFont="1" applyFill="1" applyBorder="1" applyAlignment="1">
      <alignment horizontal="center" vertical="center" wrapText="1"/>
    </xf>
    <xf numFmtId="1" fontId="18" fillId="41" borderId="39" xfId="0" applyNumberFormat="1" applyFont="1" applyFill="1" applyBorder="1" applyAlignment="1">
      <alignment horizontal="center" vertical="center" wrapText="1"/>
    </xf>
    <xf numFmtId="172" fontId="10" fillId="50" borderId="70" xfId="0" applyNumberFormat="1" applyFont="1" applyFill="1" applyBorder="1" applyAlignment="1">
      <alignment horizontal="center" vertical="center" wrapText="1"/>
    </xf>
    <xf numFmtId="49" fontId="10" fillId="44" borderId="70" xfId="0" applyNumberFormat="1" applyFont="1" applyFill="1" applyBorder="1" applyAlignment="1">
      <alignment horizontal="center" vertical="center" wrapText="1"/>
    </xf>
    <xf numFmtId="49" fontId="10" fillId="51" borderId="70" xfId="0" applyNumberFormat="1" applyFont="1" applyFill="1" applyBorder="1" applyAlignment="1">
      <alignment horizontal="center" vertical="center" wrapText="1"/>
    </xf>
    <xf numFmtId="0" fontId="35" fillId="43" borderId="70" xfId="0" applyFont="1" applyFill="1" applyBorder="1" applyAlignment="1">
      <alignment horizontal="center" vertical="center" wrapText="1"/>
    </xf>
    <xf numFmtId="49" fontId="10" fillId="46" borderId="70" xfId="0" applyNumberFormat="1" applyFont="1" applyFill="1" applyBorder="1" applyAlignment="1">
      <alignment horizontal="center" vertical="center" wrapText="1"/>
    </xf>
    <xf numFmtId="49" fontId="10" fillId="0" borderId="70" xfId="0" applyNumberFormat="1" applyFont="1" applyBorder="1" applyAlignment="1">
      <alignment horizontal="center" vertical="center" wrapText="1"/>
    </xf>
    <xf numFmtId="3" fontId="10" fillId="39" borderId="70" xfId="0" applyNumberFormat="1" applyFont="1" applyFill="1" applyBorder="1" applyAlignment="1">
      <alignment horizontal="center" vertical="center" wrapText="1"/>
    </xf>
    <xf numFmtId="3" fontId="10" fillId="44" borderId="76" xfId="0" applyNumberFormat="1" applyFont="1" applyFill="1" applyBorder="1" applyAlignment="1">
      <alignment horizontal="center" vertical="center"/>
    </xf>
    <xf numFmtId="3" fontId="10" fillId="51" borderId="70" xfId="0" applyNumberFormat="1" applyFont="1" applyFill="1" applyBorder="1" applyAlignment="1">
      <alignment horizontal="center" vertical="center" wrapText="1"/>
    </xf>
    <xf numFmtId="3" fontId="10" fillId="39" borderId="70" xfId="0" applyNumberFormat="1" applyFont="1" applyFill="1" applyBorder="1" applyAlignment="1">
      <alignment horizontal="center" vertical="center"/>
    </xf>
    <xf numFmtId="165" fontId="95" fillId="47" borderId="81" xfId="0" applyNumberFormat="1" applyFont="1" applyFill="1" applyBorder="1" applyAlignment="1">
      <alignment horizontal="center" vertical="center"/>
    </xf>
    <xf numFmtId="0" fontId="69" fillId="0" borderId="80" xfId="0" applyFont="1" applyBorder="1"/>
    <xf numFmtId="49" fontId="7" fillId="42" borderId="76" xfId="0" applyNumberFormat="1" applyFont="1" applyFill="1" applyBorder="1" applyAlignment="1">
      <alignment horizontal="center" vertical="center" wrapText="1"/>
    </xf>
    <xf numFmtId="0" fontId="18" fillId="48" borderId="70" xfId="0" applyFont="1" applyFill="1" applyBorder="1" applyAlignment="1">
      <alignment horizontal="center" vertical="center" wrapText="1"/>
    </xf>
    <xf numFmtId="49" fontId="10" fillId="48" borderId="71" xfId="0" applyNumberFormat="1" applyFont="1" applyFill="1" applyBorder="1" applyAlignment="1">
      <alignment horizontal="center" vertical="center" wrapText="1"/>
    </xf>
    <xf numFmtId="172" fontId="10" fillId="48" borderId="70" xfId="0" applyNumberFormat="1" applyFont="1" applyFill="1" applyBorder="1" applyAlignment="1">
      <alignment horizontal="center" vertical="center" wrapText="1"/>
    </xf>
    <xf numFmtId="0" fontId="34" fillId="0" borderId="70" xfId="0" applyFont="1" applyBorder="1" applyAlignment="1">
      <alignment horizontal="center" vertical="center" wrapText="1"/>
    </xf>
    <xf numFmtId="174" fontId="34" fillId="0" borderId="76" xfId="0" applyNumberFormat="1" applyFont="1" applyBorder="1" applyAlignment="1">
      <alignment horizontal="center" vertical="center"/>
    </xf>
    <xf numFmtId="165" fontId="7" fillId="44" borderId="80" xfId="0" applyNumberFormat="1" applyFont="1" applyFill="1" applyBorder="1" applyAlignment="1">
      <alignment horizontal="center" vertical="center"/>
    </xf>
    <xf numFmtId="165" fontId="7" fillId="45" borderId="81" xfId="0" applyNumberFormat="1" applyFont="1" applyFill="1" applyBorder="1" applyAlignment="1">
      <alignment horizontal="center" vertical="center"/>
    </xf>
    <xf numFmtId="165" fontId="7" fillId="46" borderId="81" xfId="0" applyNumberFormat="1" applyFont="1" applyFill="1" applyBorder="1" applyAlignment="1">
      <alignment horizontal="center" vertical="center"/>
    </xf>
    <xf numFmtId="172" fontId="7" fillId="0" borderId="76" xfId="0" applyNumberFormat="1" applyFont="1" applyBorder="1" applyAlignment="1">
      <alignment horizontal="center" vertical="center" wrapText="1"/>
    </xf>
    <xf numFmtId="3" fontId="7" fillId="0" borderId="76" xfId="0" applyNumberFormat="1" applyFont="1" applyBorder="1" applyAlignment="1">
      <alignment horizontal="center" vertical="center"/>
    </xf>
    <xf numFmtId="49" fontId="14" fillId="0" borderId="48" xfId="0" applyNumberFormat="1" applyFont="1" applyBorder="1" applyAlignment="1">
      <alignment horizontal="center" vertical="center"/>
    </xf>
    <xf numFmtId="49" fontId="63" fillId="0" borderId="48" xfId="0" applyNumberFormat="1" applyFont="1" applyBorder="1" applyAlignment="1">
      <alignment horizontal="center" vertical="center" wrapText="1"/>
    </xf>
    <xf numFmtId="49" fontId="73" fillId="0" borderId="48" xfId="0" applyNumberFormat="1" applyFont="1" applyBorder="1" applyAlignment="1">
      <alignment horizontal="center" vertical="center"/>
    </xf>
    <xf numFmtId="1" fontId="14" fillId="0" borderId="48" xfId="0" applyNumberFormat="1" applyFont="1" applyBorder="1" applyAlignment="1">
      <alignment horizontal="center" vertical="center"/>
    </xf>
    <xf numFmtId="49" fontId="63" fillId="0" borderId="48" xfId="0" applyNumberFormat="1" applyFont="1" applyBorder="1" applyAlignment="1">
      <alignment horizontal="center" vertical="center"/>
    </xf>
    <xf numFmtId="0" fontId="63" fillId="0" borderId="48" xfId="0" applyFont="1" applyBorder="1" applyAlignment="1">
      <alignment horizontal="center" vertical="center" wrapText="1"/>
    </xf>
    <xf numFmtId="1" fontId="63" fillId="0" borderId="48" xfId="0" applyNumberFormat="1" applyFont="1" applyBorder="1" applyAlignment="1">
      <alignment horizontal="center" vertical="center" wrapText="1"/>
    </xf>
    <xf numFmtId="1" fontId="14" fillId="0" borderId="48" xfId="0" applyNumberFormat="1" applyFont="1" applyBorder="1" applyAlignment="1">
      <alignment horizontal="center" vertical="center" wrapText="1"/>
    </xf>
    <xf numFmtId="0" fontId="77" fillId="0" borderId="48" xfId="0" applyFont="1" applyBorder="1" applyAlignment="1">
      <alignment horizontal="center" vertical="center" wrapText="1"/>
    </xf>
    <xf numFmtId="3" fontId="63" fillId="0" borderId="48" xfId="7" applyNumberFormat="1" applyFont="1" applyBorder="1" applyAlignment="1">
      <alignment horizontal="center" vertical="center" wrapText="1"/>
    </xf>
    <xf numFmtId="0" fontId="78" fillId="0" borderId="48" xfId="0" applyFont="1" applyBorder="1" applyAlignment="1">
      <alignment horizontal="center" vertical="center" wrapText="1"/>
    </xf>
    <xf numFmtId="3" fontId="77" fillId="0" borderId="48" xfId="7" applyNumberFormat="1" applyFont="1" applyBorder="1" applyAlignment="1">
      <alignment horizontal="center" vertical="center" wrapText="1"/>
    </xf>
    <xf numFmtId="1" fontId="17" fillId="0" borderId="48" xfId="0" applyNumberFormat="1" applyFont="1" applyBorder="1" applyAlignment="1" applyProtection="1">
      <alignment horizontal="center" vertical="center"/>
      <protection locked="0"/>
    </xf>
    <xf numFmtId="1" fontId="17" fillId="0" borderId="48" xfId="0" applyNumberFormat="1" applyFont="1" applyBorder="1" applyAlignment="1">
      <alignment horizontal="center" vertical="center"/>
    </xf>
    <xf numFmtId="3" fontId="71" fillId="0" borderId="48" xfId="7" applyNumberFormat="1" applyFont="1" applyBorder="1" applyAlignment="1">
      <alignment horizontal="center" vertical="center" wrapText="1"/>
    </xf>
    <xf numFmtId="0" fontId="77" fillId="0" borderId="22" xfId="0" applyFont="1" applyBorder="1" applyAlignment="1">
      <alignment horizontal="center" vertical="center" wrapText="1"/>
    </xf>
    <xf numFmtId="0" fontId="77" fillId="0" borderId="7" xfId="0" applyFont="1" applyBorder="1" applyAlignment="1">
      <alignment horizontal="center" vertical="center" wrapText="1"/>
    </xf>
    <xf numFmtId="0" fontId="77" fillId="0" borderId="21" xfId="0" applyFont="1" applyBorder="1" applyAlignment="1">
      <alignment horizontal="center" vertical="center" wrapText="1"/>
    </xf>
    <xf numFmtId="3" fontId="77" fillId="0" borderId="22" xfId="7" applyNumberFormat="1" applyFont="1" applyBorder="1" applyAlignment="1">
      <alignment horizontal="center" vertical="center" wrapText="1"/>
    </xf>
    <xf numFmtId="3" fontId="77" fillId="0" borderId="7" xfId="7" applyNumberFormat="1" applyFont="1" applyBorder="1" applyAlignment="1">
      <alignment horizontal="center" vertical="center" wrapText="1"/>
    </xf>
    <xf numFmtId="3" fontId="77" fillId="0" borderId="21" xfId="7" applyNumberFormat="1" applyFont="1" applyBorder="1" applyAlignment="1">
      <alignment horizontal="center" vertical="center" wrapText="1"/>
    </xf>
    <xf numFmtId="3" fontId="63" fillId="0" borderId="22" xfId="7" applyNumberFormat="1" applyFont="1" applyBorder="1" applyAlignment="1">
      <alignment horizontal="center" vertical="center" wrapText="1"/>
    </xf>
    <xf numFmtId="3" fontId="63" fillId="0" borderId="7" xfId="7" applyNumberFormat="1" applyFont="1" applyBorder="1" applyAlignment="1">
      <alignment horizontal="center" vertical="center" wrapText="1"/>
    </xf>
    <xf numFmtId="3" fontId="63" fillId="0" borderId="21" xfId="7" applyNumberFormat="1" applyFont="1" applyBorder="1" applyAlignment="1">
      <alignment horizontal="center" vertical="center" wrapText="1"/>
    </xf>
    <xf numFmtId="1" fontId="63" fillId="0" borderId="22" xfId="0" applyNumberFormat="1" applyFont="1" applyBorder="1" applyAlignment="1">
      <alignment horizontal="center" vertical="center" wrapText="1"/>
    </xf>
    <xf numFmtId="1" fontId="63" fillId="0" borderId="7" xfId="0" applyNumberFormat="1" applyFont="1" applyBorder="1" applyAlignment="1">
      <alignment horizontal="center" vertical="center" wrapText="1"/>
    </xf>
    <xf numFmtId="1" fontId="63" fillId="0" borderId="21" xfId="0" applyNumberFormat="1" applyFont="1" applyBorder="1" applyAlignment="1">
      <alignment horizontal="center" vertical="center" wrapText="1"/>
    </xf>
    <xf numFmtId="1" fontId="14" fillId="0" borderId="22" xfId="0" applyNumberFormat="1" applyFont="1" applyBorder="1" applyAlignment="1">
      <alignment horizontal="center" vertical="center" wrapText="1"/>
    </xf>
    <xf numFmtId="1" fontId="14" fillId="0" borderId="7" xfId="0" applyNumberFormat="1" applyFont="1" applyBorder="1" applyAlignment="1">
      <alignment horizontal="center" vertical="center" wrapText="1"/>
    </xf>
    <xf numFmtId="1" fontId="14" fillId="0" borderId="21" xfId="0" applyNumberFormat="1" applyFont="1" applyBorder="1" applyAlignment="1">
      <alignment horizontal="center" vertical="center" wrapText="1"/>
    </xf>
    <xf numFmtId="49" fontId="73" fillId="23" borderId="22" xfId="0" applyNumberFormat="1" applyFont="1" applyFill="1" applyBorder="1" applyAlignment="1">
      <alignment horizontal="center" vertical="center"/>
    </xf>
    <xf numFmtId="49" fontId="73" fillId="23" borderId="7" xfId="0" applyNumberFormat="1" applyFont="1" applyFill="1" applyBorder="1" applyAlignment="1">
      <alignment horizontal="center" vertical="center"/>
    </xf>
    <xf numFmtId="49" fontId="73" fillId="23" borderId="21" xfId="0" applyNumberFormat="1" applyFont="1" applyFill="1" applyBorder="1" applyAlignment="1">
      <alignment horizontal="center" vertical="center"/>
    </xf>
    <xf numFmtId="1" fontId="2" fillId="5" borderId="22" xfId="0" applyNumberFormat="1" applyFont="1" applyFill="1" applyBorder="1" applyAlignment="1" applyProtection="1">
      <alignment horizontal="center" vertical="center"/>
      <protection locked="0"/>
    </xf>
    <xf numFmtId="1" fontId="2" fillId="5" borderId="7" xfId="0" applyNumberFormat="1" applyFont="1" applyFill="1" applyBorder="1" applyAlignment="1" applyProtection="1">
      <alignment horizontal="center" vertical="center"/>
      <protection locked="0"/>
    </xf>
    <xf numFmtId="1" fontId="2" fillId="5" borderId="21" xfId="0" applyNumberFormat="1" applyFont="1" applyFill="1" applyBorder="1" applyAlignment="1" applyProtection="1">
      <alignment horizontal="center" vertical="center"/>
      <protection locked="0"/>
    </xf>
    <xf numFmtId="0" fontId="12" fillId="30" borderId="22" xfId="0" applyFont="1" applyFill="1" applyBorder="1" applyAlignment="1">
      <alignment horizontal="center" vertical="center" wrapText="1"/>
    </xf>
    <xf numFmtId="0" fontId="12" fillId="30" borderId="7" xfId="0" applyFont="1" applyFill="1" applyBorder="1" applyAlignment="1">
      <alignment horizontal="center" vertical="center" wrapText="1"/>
    </xf>
    <xf numFmtId="0" fontId="12" fillId="30" borderId="21" xfId="0" applyFont="1" applyFill="1" applyBorder="1" applyAlignment="1">
      <alignment horizontal="center" vertical="center" wrapText="1"/>
    </xf>
    <xf numFmtId="3" fontId="2" fillId="5" borderId="22" xfId="0" applyNumberFormat="1" applyFont="1" applyFill="1" applyBorder="1" applyAlignment="1" applyProtection="1">
      <alignment horizontal="center" vertical="center"/>
      <protection locked="0"/>
    </xf>
    <xf numFmtId="3" fontId="2" fillId="5" borderId="7" xfId="0" applyNumberFormat="1" applyFont="1" applyFill="1" applyBorder="1" applyAlignment="1" applyProtection="1">
      <alignment horizontal="center" vertical="center"/>
      <protection locked="0"/>
    </xf>
    <xf numFmtId="3" fontId="2" fillId="5" borderId="21" xfId="0" applyNumberFormat="1" applyFont="1" applyFill="1" applyBorder="1" applyAlignment="1" applyProtection="1">
      <alignment horizontal="center" vertical="center"/>
      <protection locked="0"/>
    </xf>
    <xf numFmtId="3" fontId="2" fillId="7" borderId="22"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3" fontId="2" fillId="7" borderId="21" xfId="0" applyNumberFormat="1" applyFont="1" applyFill="1" applyBorder="1" applyAlignment="1">
      <alignment horizontal="center" vertical="center" wrapText="1"/>
    </xf>
    <xf numFmtId="49" fontId="10" fillId="0" borderId="22" xfId="0" applyNumberFormat="1" applyFont="1" applyBorder="1" applyAlignment="1">
      <alignment horizontal="center" vertical="center"/>
    </xf>
    <xf numFmtId="49" fontId="10" fillId="0" borderId="7" xfId="0" applyNumberFormat="1" applyFont="1" applyBorder="1" applyAlignment="1">
      <alignment horizontal="center" vertical="center"/>
    </xf>
    <xf numFmtId="49" fontId="10" fillId="0" borderId="21" xfId="0" applyNumberFormat="1" applyFont="1" applyBorder="1" applyAlignment="1">
      <alignment horizontal="center" vertical="center"/>
    </xf>
    <xf numFmtId="0" fontId="10" fillId="0" borderId="22"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21" xfId="0" applyFont="1" applyBorder="1" applyAlignment="1">
      <alignment horizontal="center" vertical="center" wrapText="1"/>
    </xf>
    <xf numFmtId="49" fontId="7" fillId="0" borderId="60" xfId="0" applyNumberFormat="1" applyFont="1" applyBorder="1" applyAlignment="1">
      <alignment horizontal="center" vertical="center"/>
    </xf>
    <xf numFmtId="49" fontId="7" fillId="0" borderId="0" xfId="0" applyNumberFormat="1" applyFont="1" applyAlignment="1">
      <alignment horizontal="center" vertical="center"/>
    </xf>
    <xf numFmtId="49" fontId="7" fillId="0" borderId="33" xfId="0" applyNumberFormat="1" applyFont="1" applyBorder="1" applyAlignment="1">
      <alignment horizontal="center" vertical="center"/>
    </xf>
    <xf numFmtId="1" fontId="10" fillId="0" borderId="27" xfId="0" applyNumberFormat="1" applyFont="1" applyBorder="1" applyAlignment="1">
      <alignment horizontal="center" vertical="center"/>
    </xf>
    <xf numFmtId="1" fontId="10" fillId="0" borderId="17" xfId="0" applyNumberFormat="1" applyFont="1" applyBorder="1" applyAlignment="1">
      <alignment horizontal="center" vertical="center"/>
    </xf>
    <xf numFmtId="1" fontId="10" fillId="0" borderId="31" xfId="0" applyNumberFormat="1" applyFont="1" applyBorder="1" applyAlignment="1">
      <alignment horizontal="center" vertical="center"/>
    </xf>
    <xf numFmtId="49" fontId="10" fillId="0" borderId="22" xfId="0" applyNumberFormat="1" applyFont="1" applyBorder="1" applyAlignment="1">
      <alignment horizontal="center" vertical="center" wrapText="1"/>
    </xf>
    <xf numFmtId="49" fontId="10" fillId="0" borderId="7" xfId="0" applyNumberFormat="1" applyFont="1" applyBorder="1" applyAlignment="1">
      <alignment horizontal="center" vertical="center" wrapText="1"/>
    </xf>
    <xf numFmtId="49" fontId="10" fillId="0" borderId="21" xfId="0" applyNumberFormat="1" applyFont="1" applyBorder="1" applyAlignment="1">
      <alignment horizontal="center" vertical="center" wrapText="1"/>
    </xf>
    <xf numFmtId="1" fontId="10" fillId="0" borderId="22" xfId="0" applyNumberFormat="1" applyFont="1" applyBorder="1" applyAlignment="1">
      <alignment horizontal="center" vertical="center"/>
    </xf>
    <xf numFmtId="1" fontId="10" fillId="0" borderId="7" xfId="0" applyNumberFormat="1" applyFont="1" applyBorder="1" applyAlignment="1">
      <alignment horizontal="center" vertical="center"/>
    </xf>
    <xf numFmtId="1" fontId="10" fillId="0" borderId="21" xfId="0" applyNumberFormat="1" applyFont="1" applyBorder="1" applyAlignment="1">
      <alignment horizontal="center" vertical="center"/>
    </xf>
    <xf numFmtId="0" fontId="10" fillId="15" borderId="22" xfId="0" applyFont="1" applyFill="1" applyBorder="1" applyAlignment="1">
      <alignment horizontal="center" vertical="center" wrapText="1"/>
    </xf>
    <xf numFmtId="0" fontId="10" fillId="15" borderId="7" xfId="0" applyFont="1" applyFill="1" applyBorder="1" applyAlignment="1">
      <alignment horizontal="center" vertical="center" wrapText="1"/>
    </xf>
    <xf numFmtId="0" fontId="10" fillId="15" borderId="21" xfId="0" applyFont="1" applyFill="1" applyBorder="1" applyAlignment="1">
      <alignment horizontal="center" vertical="center" wrapText="1"/>
    </xf>
    <xf numFmtId="3" fontId="7" fillId="15" borderId="22" xfId="7" applyNumberFormat="1" applyFont="1" applyFill="1" applyBorder="1" applyAlignment="1">
      <alignment horizontal="center" vertical="center" wrapText="1"/>
    </xf>
    <xf numFmtId="3" fontId="7" fillId="15" borderId="7" xfId="7" applyNumberFormat="1" applyFont="1" applyFill="1" applyBorder="1" applyAlignment="1">
      <alignment horizontal="center" vertical="center" wrapText="1"/>
    </xf>
    <xf numFmtId="3" fontId="7" fillId="15" borderId="21" xfId="7" applyNumberFormat="1" applyFont="1" applyFill="1" applyBorder="1" applyAlignment="1">
      <alignment horizontal="center" vertical="center" wrapText="1"/>
    </xf>
    <xf numFmtId="0" fontId="7" fillId="0" borderId="22" xfId="0" applyFont="1" applyBorder="1" applyAlignment="1">
      <alignment horizontal="center" vertical="center" wrapText="1"/>
    </xf>
    <xf numFmtId="0" fontId="7" fillId="0" borderId="7" xfId="0" applyFont="1" applyBorder="1" applyAlignment="1">
      <alignment horizontal="center" vertical="center" wrapText="1"/>
    </xf>
    <xf numFmtId="0" fontId="7" fillId="0" borderId="21" xfId="0" applyFont="1" applyBorder="1" applyAlignment="1">
      <alignment horizontal="center" vertical="center" wrapText="1"/>
    </xf>
    <xf numFmtId="49" fontId="10" fillId="0" borderId="28" xfId="0" applyNumberFormat="1" applyFont="1" applyBorder="1" applyAlignment="1">
      <alignment horizontal="center" vertical="center"/>
    </xf>
    <xf numFmtId="49" fontId="10" fillId="0" borderId="19" xfId="0" applyNumberFormat="1" applyFont="1" applyBorder="1" applyAlignment="1">
      <alignment horizontal="center" vertical="center"/>
    </xf>
    <xf numFmtId="3" fontId="12" fillId="0" borderId="22" xfId="7" applyNumberFormat="1" applyFont="1" applyFill="1" applyBorder="1" applyAlignment="1">
      <alignment horizontal="center" vertical="center" wrapText="1"/>
    </xf>
    <xf numFmtId="3" fontId="12" fillId="0" borderId="7" xfId="7" applyNumberFormat="1" applyFont="1" applyFill="1" applyBorder="1" applyAlignment="1">
      <alignment horizontal="center" vertical="center" wrapText="1"/>
    </xf>
    <xf numFmtId="3" fontId="12" fillId="0" borderId="21" xfId="7" applyNumberFormat="1" applyFont="1" applyFill="1" applyBorder="1" applyAlignment="1">
      <alignment horizontal="center" vertical="center" wrapText="1"/>
    </xf>
    <xf numFmtId="0" fontId="63" fillId="15" borderId="5" xfId="0" applyFont="1" applyFill="1" applyBorder="1" applyAlignment="1">
      <alignment horizontal="center" vertical="center" wrapText="1"/>
    </xf>
    <xf numFmtId="3" fontId="12" fillId="15" borderId="5" xfId="7" applyNumberFormat="1" applyFont="1" applyFill="1" applyBorder="1" applyAlignment="1">
      <alignment horizontal="center" vertical="center" wrapText="1"/>
    </xf>
    <xf numFmtId="0" fontId="12" fillId="0" borderId="5" xfId="0" applyFont="1" applyBorder="1" applyAlignment="1">
      <alignment horizontal="center" vertical="center" wrapText="1"/>
    </xf>
    <xf numFmtId="49" fontId="7" fillId="0" borderId="22" xfId="0" applyNumberFormat="1" applyFont="1" applyBorder="1" applyAlignment="1">
      <alignment horizontal="center" vertical="center"/>
    </xf>
    <xf numFmtId="49" fontId="7" fillId="0" borderId="7" xfId="0" applyNumberFormat="1" applyFont="1" applyBorder="1" applyAlignment="1">
      <alignment horizontal="center" vertical="center"/>
    </xf>
    <xf numFmtId="1" fontId="10" fillId="0" borderId="22" xfId="0" applyNumberFormat="1" applyFont="1" applyBorder="1" applyAlignment="1">
      <alignment horizontal="center" vertical="center" wrapText="1"/>
    </xf>
    <xf numFmtId="1" fontId="10" fillId="0" borderId="7" xfId="0" applyNumberFormat="1" applyFont="1" applyBorder="1" applyAlignment="1">
      <alignment horizontal="center" vertical="center" wrapText="1"/>
    </xf>
    <xf numFmtId="49" fontId="7" fillId="0" borderId="21" xfId="0" applyNumberFormat="1" applyFont="1" applyBorder="1" applyAlignment="1">
      <alignment horizontal="center" vertical="center"/>
    </xf>
    <xf numFmtId="0" fontId="63" fillId="0" borderId="27" xfId="0" applyFont="1" applyBorder="1" applyAlignment="1">
      <alignment horizontal="center" vertical="center" wrapText="1"/>
    </xf>
    <xf numFmtId="0" fontId="63" fillId="0" borderId="17" xfId="0" applyFont="1" applyBorder="1" applyAlignment="1">
      <alignment horizontal="center" vertical="center" wrapText="1"/>
    </xf>
    <xf numFmtId="0" fontId="63" fillId="0" borderId="31" xfId="0" applyFont="1" applyBorder="1" applyAlignment="1">
      <alignment horizontal="center" vertical="center" wrapText="1"/>
    </xf>
    <xf numFmtId="1" fontId="11" fillId="0" borderId="22" xfId="0" applyNumberFormat="1" applyFont="1" applyBorder="1" applyAlignment="1">
      <alignment horizontal="center" vertical="center"/>
    </xf>
    <xf numFmtId="1" fontId="11" fillId="0" borderId="7" xfId="0" applyNumberFormat="1" applyFont="1" applyBorder="1" applyAlignment="1">
      <alignment horizontal="center" vertical="center"/>
    </xf>
    <xf numFmtId="1" fontId="11" fillId="0" borderId="21" xfId="0" applyNumberFormat="1" applyFont="1" applyBorder="1" applyAlignment="1">
      <alignment horizontal="center" vertical="center"/>
    </xf>
    <xf numFmtId="0" fontId="77" fillId="12" borderId="48" xfId="0" applyFont="1" applyFill="1" applyBorder="1" applyAlignment="1">
      <alignment horizontal="center" vertical="center" wrapText="1"/>
    </xf>
    <xf numFmtId="3" fontId="77" fillId="12" borderId="48" xfId="0" applyNumberFormat="1" applyFont="1" applyFill="1" applyBorder="1" applyAlignment="1">
      <alignment horizontal="center" vertical="center" wrapText="1"/>
    </xf>
    <xf numFmtId="3" fontId="63" fillId="0" borderId="48" xfId="0" applyNumberFormat="1" applyFont="1" applyBorder="1" applyAlignment="1">
      <alignment horizontal="center" vertical="center" wrapText="1"/>
    </xf>
    <xf numFmtId="0" fontId="71" fillId="0" borderId="48" xfId="0" applyFont="1" applyBorder="1" applyAlignment="1">
      <alignment horizontal="center" vertical="center"/>
    </xf>
    <xf numFmtId="0" fontId="71" fillId="0" borderId="48" xfId="0" applyFont="1" applyBorder="1" applyAlignment="1">
      <alignment horizontal="center" vertical="center" wrapText="1"/>
    </xf>
    <xf numFmtId="1" fontId="1" fillId="0" borderId="48" xfId="0" applyNumberFormat="1" applyFont="1" applyBorder="1" applyAlignment="1">
      <alignment horizontal="center" vertical="center" wrapText="1"/>
    </xf>
    <xf numFmtId="0" fontId="63" fillId="15" borderId="48" xfId="0" applyFont="1" applyFill="1" applyBorder="1" applyAlignment="1">
      <alignment horizontal="center" vertical="center" wrapText="1"/>
    </xf>
    <xf numFmtId="3" fontId="12" fillId="15" borderId="48" xfId="7" applyNumberFormat="1" applyFont="1" applyFill="1" applyBorder="1" applyAlignment="1">
      <alignment horizontal="center" vertical="center" wrapText="1"/>
    </xf>
    <xf numFmtId="0" fontId="12" fillId="0" borderId="48" xfId="0" applyFont="1" applyBorder="1" applyAlignment="1">
      <alignment horizontal="center" vertical="center" wrapText="1"/>
    </xf>
    <xf numFmtId="1" fontId="17" fillId="0" borderId="48" xfId="0" applyNumberFormat="1" applyFont="1" applyBorder="1" applyAlignment="1">
      <alignment horizontal="center" vertical="center" wrapText="1"/>
    </xf>
    <xf numFmtId="0" fontId="77" fillId="12" borderId="22" xfId="0" applyFont="1" applyFill="1" applyBorder="1" applyAlignment="1">
      <alignment horizontal="center" vertical="center" wrapText="1"/>
    </xf>
    <xf numFmtId="0" fontId="77" fillId="12" borderId="7" xfId="0" applyFont="1" applyFill="1" applyBorder="1" applyAlignment="1">
      <alignment horizontal="center" vertical="center" wrapText="1"/>
    </xf>
    <xf numFmtId="3" fontId="77" fillId="12" borderId="22" xfId="0" applyNumberFormat="1" applyFont="1" applyFill="1" applyBorder="1" applyAlignment="1">
      <alignment horizontal="center" vertical="center" wrapText="1"/>
    </xf>
    <xf numFmtId="3" fontId="77" fillId="12" borderId="7" xfId="0" applyNumberFormat="1" applyFont="1" applyFill="1" applyBorder="1" applyAlignment="1">
      <alignment horizontal="center" vertical="center" wrapText="1"/>
    </xf>
    <xf numFmtId="3" fontId="63" fillId="0" borderId="22" xfId="0" applyNumberFormat="1" applyFont="1" applyBorder="1" applyAlignment="1">
      <alignment horizontal="center" vertical="center" wrapText="1"/>
    </xf>
    <xf numFmtId="3" fontId="63" fillId="0" borderId="7" xfId="0" applyNumberFormat="1" applyFont="1" applyBorder="1" applyAlignment="1">
      <alignment horizontal="center" vertical="center" wrapText="1"/>
    </xf>
    <xf numFmtId="0" fontId="71" fillId="0" borderId="22" xfId="0" applyFont="1" applyBorder="1" applyAlignment="1">
      <alignment horizontal="center" vertical="center"/>
    </xf>
    <xf numFmtId="0" fontId="71" fillId="0" borderId="7" xfId="0" applyFont="1" applyBorder="1" applyAlignment="1">
      <alignment horizontal="center" vertical="center"/>
    </xf>
    <xf numFmtId="0" fontId="71" fillId="0" borderId="22" xfId="0" applyFont="1" applyBorder="1" applyAlignment="1">
      <alignment horizontal="center" vertical="center" wrapText="1"/>
    </xf>
    <xf numFmtId="0" fontId="71" fillId="0" borderId="7" xfId="0" applyFont="1" applyBorder="1" applyAlignment="1">
      <alignment horizontal="center" vertical="center" wrapText="1"/>
    </xf>
    <xf numFmtId="1" fontId="1" fillId="0" borderId="22" xfId="0" applyNumberFormat="1" applyFont="1" applyBorder="1" applyAlignment="1">
      <alignment horizontal="center" vertical="center" wrapText="1"/>
    </xf>
    <xf numFmtId="1" fontId="1" fillId="0" borderId="7" xfId="0" applyNumberFormat="1" applyFont="1" applyBorder="1" applyAlignment="1">
      <alignment horizontal="center" vertical="center" wrapText="1"/>
    </xf>
    <xf numFmtId="49" fontId="73" fillId="0" borderId="61" xfId="0" applyNumberFormat="1" applyFont="1" applyBorder="1" applyAlignment="1">
      <alignment horizontal="center" vertical="center"/>
    </xf>
    <xf numFmtId="1" fontId="17" fillId="0" borderId="62" xfId="0" applyNumberFormat="1" applyFont="1" applyBorder="1" applyAlignment="1">
      <alignment horizontal="center" vertical="center"/>
    </xf>
    <xf numFmtId="0" fontId="77" fillId="12" borderId="62" xfId="0" applyFont="1" applyFill="1" applyBorder="1" applyAlignment="1">
      <alignment horizontal="center" vertical="center" wrapText="1"/>
    </xf>
    <xf numFmtId="3" fontId="77" fillId="12" borderId="62" xfId="0" applyNumberFormat="1" applyFont="1" applyFill="1" applyBorder="1" applyAlignment="1">
      <alignment horizontal="center" vertical="center" wrapText="1"/>
    </xf>
    <xf numFmtId="3" fontId="63" fillId="0" borderId="62" xfId="0" applyNumberFormat="1" applyFont="1" applyBorder="1" applyAlignment="1">
      <alignment horizontal="center" vertical="center" wrapText="1"/>
    </xf>
    <xf numFmtId="0" fontId="71" fillId="0" borderId="62" xfId="0" applyFont="1" applyBorder="1" applyAlignment="1">
      <alignment horizontal="center" vertical="center"/>
    </xf>
    <xf numFmtId="0" fontId="71" fillId="0" borderId="62" xfId="0" applyFont="1" applyBorder="1" applyAlignment="1">
      <alignment horizontal="center" vertical="center" wrapText="1"/>
    </xf>
    <xf numFmtId="1" fontId="1" fillId="0" borderId="62" xfId="0" applyNumberFormat="1" applyFont="1" applyBorder="1" applyAlignment="1">
      <alignment horizontal="center" vertical="center" wrapText="1"/>
    </xf>
    <xf numFmtId="0" fontId="63" fillId="15" borderId="62" xfId="0" applyFont="1" applyFill="1" applyBorder="1" applyAlignment="1">
      <alignment horizontal="center" vertical="center" wrapText="1"/>
    </xf>
    <xf numFmtId="3" fontId="12" fillId="15" borderId="62" xfId="7" applyNumberFormat="1" applyFont="1" applyFill="1" applyBorder="1" applyAlignment="1">
      <alignment horizontal="center" vertical="center" wrapText="1"/>
    </xf>
    <xf numFmtId="0" fontId="12" fillId="0" borderId="62" xfId="0" applyFont="1" applyBorder="1" applyAlignment="1">
      <alignment horizontal="center" vertical="center" wrapText="1"/>
    </xf>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49" fontId="14" fillId="0" borderId="24" xfId="0" applyNumberFormat="1" applyFont="1" applyBorder="1" applyAlignment="1">
      <alignment horizontal="center" vertical="center"/>
    </xf>
    <xf numFmtId="0" fontId="63" fillId="0" borderId="24" xfId="0" applyFont="1" applyBorder="1" applyAlignment="1">
      <alignment horizontal="center" vertical="center" wrapText="1"/>
    </xf>
    <xf numFmtId="3" fontId="56" fillId="0" borderId="7" xfId="0" applyNumberFormat="1" applyFont="1" applyBorder="1" applyAlignment="1">
      <alignment horizontal="center" vertical="center" wrapText="1"/>
    </xf>
    <xf numFmtId="3" fontId="56" fillId="0" borderId="21" xfId="0" applyNumberFormat="1" applyFont="1" applyBorder="1" applyAlignment="1">
      <alignment horizontal="center" vertical="center" wrapText="1"/>
    </xf>
    <xf numFmtId="3" fontId="63" fillId="0" borderId="21" xfId="0" applyNumberFormat="1" applyFont="1" applyBorder="1" applyAlignment="1">
      <alignment horizontal="center" vertical="center" wrapText="1"/>
    </xf>
    <xf numFmtId="12" fontId="1" fillId="0" borderId="7" xfId="0" applyNumberFormat="1" applyFont="1" applyBorder="1" applyAlignment="1">
      <alignment horizontal="center" vertical="center" wrapText="1"/>
    </xf>
    <xf numFmtId="12" fontId="1" fillId="0" borderId="21" xfId="0" applyNumberFormat="1" applyFont="1" applyBorder="1" applyAlignment="1">
      <alignment horizontal="center" vertical="center" wrapText="1"/>
    </xf>
    <xf numFmtId="1" fontId="14" fillId="0" borderId="6" xfId="0" applyNumberFormat="1" applyFont="1" applyBorder="1" applyAlignment="1">
      <alignment horizontal="center" vertical="center" wrapText="1"/>
    </xf>
    <xf numFmtId="0" fontId="63" fillId="0" borderId="6" xfId="0" applyFont="1" applyBorder="1" applyAlignment="1">
      <alignment horizontal="center" vertical="center" wrapText="1"/>
    </xf>
    <xf numFmtId="3" fontId="56" fillId="0" borderId="6" xfId="0" applyNumberFormat="1" applyFont="1" applyBorder="1" applyAlignment="1">
      <alignment horizontal="center" vertical="center" wrapText="1"/>
    </xf>
    <xf numFmtId="3" fontId="63" fillId="0" borderId="6" xfId="0" applyNumberFormat="1" applyFont="1" applyBorder="1" applyAlignment="1">
      <alignment horizontal="center" vertical="center" wrapText="1"/>
    </xf>
    <xf numFmtId="12" fontId="1" fillId="0" borderId="6" xfId="0" applyNumberFormat="1" applyFont="1" applyBorder="1" applyAlignment="1">
      <alignment horizontal="center" vertical="center" wrapText="1"/>
    </xf>
    <xf numFmtId="49" fontId="14" fillId="0" borderId="23" xfId="0" applyNumberFormat="1" applyFont="1" applyBorder="1" applyAlignment="1">
      <alignment horizontal="center" vertical="center"/>
    </xf>
    <xf numFmtId="0" fontId="63" fillId="0" borderId="23" xfId="0" applyFont="1" applyBorder="1" applyAlignment="1">
      <alignment horizontal="center" vertical="center" wrapText="1"/>
    </xf>
    <xf numFmtId="3" fontId="56" fillId="0" borderId="22" xfId="0" applyNumberFormat="1" applyFont="1" applyBorder="1" applyAlignment="1">
      <alignment horizontal="center" vertical="center" wrapText="1"/>
    </xf>
    <xf numFmtId="12" fontId="1" fillId="0" borderId="22" xfId="0" applyNumberFormat="1" applyFont="1" applyBorder="1" applyAlignment="1">
      <alignment horizontal="center" vertical="center" wrapText="1"/>
    </xf>
    <xf numFmtId="0" fontId="77" fillId="12" borderId="24" xfId="0" applyFont="1" applyFill="1" applyBorder="1" applyAlignment="1">
      <alignment horizontal="center" vertical="center" wrapText="1"/>
    </xf>
    <xf numFmtId="3" fontId="12" fillId="15" borderId="6" xfId="7" applyNumberFormat="1" applyFont="1" applyFill="1" applyBorder="1" applyAlignment="1">
      <alignment horizontal="center" vertical="center" wrapText="1"/>
    </xf>
    <xf numFmtId="0" fontId="12" fillId="0" borderId="6" xfId="0" applyFont="1" applyBorder="1" applyAlignment="1">
      <alignment horizontal="center" vertical="center" wrapText="1"/>
    </xf>
    <xf numFmtId="0" fontId="77" fillId="12" borderId="21" xfId="0" applyFont="1" applyFill="1" applyBorder="1" applyAlignment="1">
      <alignment horizontal="center" vertical="center" wrapText="1"/>
    </xf>
    <xf numFmtId="49" fontId="77" fillId="0" borderId="22" xfId="0" applyNumberFormat="1" applyFont="1" applyBorder="1" applyAlignment="1">
      <alignment horizontal="center" vertical="center" wrapText="1"/>
    </xf>
    <xf numFmtId="49" fontId="77" fillId="0" borderId="7" xfId="0" applyNumberFormat="1" applyFont="1" applyBorder="1" applyAlignment="1">
      <alignment horizontal="center" vertical="center" wrapText="1"/>
    </xf>
    <xf numFmtId="49" fontId="77" fillId="0" borderId="21" xfId="0" applyNumberFormat="1" applyFont="1" applyBorder="1" applyAlignment="1">
      <alignment horizontal="center" vertical="center" wrapText="1"/>
    </xf>
    <xf numFmtId="0" fontId="71" fillId="0" borderId="2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0" borderId="22"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6"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1" fontId="1" fillId="0" borderId="6" xfId="0" applyNumberFormat="1" applyFont="1" applyBorder="1" applyAlignment="1">
      <alignment horizontal="center" vertical="center" wrapText="1"/>
    </xf>
    <xf numFmtId="1" fontId="1" fillId="0" borderId="21" xfId="0" applyNumberFormat="1" applyFont="1" applyBorder="1" applyAlignment="1">
      <alignment horizontal="center" vertical="center" wrapText="1"/>
    </xf>
    <xf numFmtId="0" fontId="71" fillId="0" borderId="48" xfId="0" applyFont="1" applyBorder="1" applyAlignment="1" applyProtection="1">
      <alignment horizontal="center" vertical="center"/>
      <protection locked="0"/>
    </xf>
    <xf numFmtId="0" fontId="71" fillId="0" borderId="48" xfId="0" applyFont="1" applyBorder="1" applyAlignment="1" applyProtection="1">
      <alignment horizontal="center" vertical="center" wrapText="1"/>
      <protection locked="0"/>
    </xf>
    <xf numFmtId="0" fontId="63" fillId="0" borderId="19"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21" xfId="0" applyFont="1" applyBorder="1" applyAlignment="1">
      <alignment horizontal="center" vertical="center" wrapText="1"/>
    </xf>
    <xf numFmtId="1" fontId="63" fillId="0" borderId="41" xfId="22" applyNumberFormat="1" applyFont="1" applyBorder="1" applyAlignment="1">
      <alignment horizontal="center" vertical="center" wrapText="1"/>
    </xf>
    <xf numFmtId="1" fontId="63" fillId="0" borderId="39" xfId="22" applyNumberFormat="1" applyFont="1" applyBorder="1" applyAlignment="1">
      <alignment horizontal="center" vertical="center" wrapText="1"/>
    </xf>
    <xf numFmtId="0" fontId="71" fillId="0" borderId="42" xfId="22" applyFont="1" applyBorder="1"/>
    <xf numFmtId="1" fontId="63" fillId="0" borderId="48" xfId="22" applyNumberFormat="1" applyFont="1" applyBorder="1" applyAlignment="1">
      <alignment horizontal="center" vertical="center" wrapText="1"/>
    </xf>
    <xf numFmtId="0" fontId="71" fillId="0" borderId="48" xfId="22" applyFont="1" applyBorder="1"/>
    <xf numFmtId="0" fontId="63" fillId="0" borderId="56" xfId="22" applyFont="1" applyBorder="1" applyAlignment="1">
      <alignment horizontal="center" vertical="center" wrapText="1"/>
    </xf>
    <xf numFmtId="0" fontId="63" fillId="0" borderId="52" xfId="22" applyFont="1" applyBorder="1" applyAlignment="1">
      <alignment horizontal="center" vertical="center" wrapText="1"/>
    </xf>
    <xf numFmtId="0" fontId="71" fillId="0" borderId="52" xfId="22" applyFont="1" applyBorder="1"/>
    <xf numFmtId="0" fontId="71" fillId="0" borderId="54" xfId="22" applyFont="1" applyBorder="1"/>
    <xf numFmtId="0" fontId="14" fillId="0" borderId="22" xfId="0" applyFont="1" applyBorder="1" applyAlignment="1">
      <alignment horizontal="center" vertical="center"/>
    </xf>
    <xf numFmtId="0" fontId="14" fillId="0" borderId="7" xfId="0" applyFont="1" applyBorder="1" applyAlignment="1">
      <alignment horizontal="center" vertical="center"/>
    </xf>
    <xf numFmtId="49" fontId="14" fillId="0" borderId="41" xfId="22" applyNumberFormat="1" applyFont="1" applyBorder="1" applyAlignment="1">
      <alignment horizontal="center" vertical="center"/>
    </xf>
    <xf numFmtId="49" fontId="14" fillId="0" borderId="39" xfId="22" applyNumberFormat="1" applyFont="1" applyBorder="1" applyAlignment="1">
      <alignment horizontal="center" vertical="center"/>
    </xf>
    <xf numFmtId="0" fontId="69" fillId="0" borderId="39" xfId="22" applyFont="1" applyBorder="1"/>
    <xf numFmtId="0" fontId="63" fillId="0" borderId="41" xfId="22" applyFont="1" applyBorder="1" applyAlignment="1">
      <alignment horizontal="center" vertical="center" wrapText="1"/>
    </xf>
    <xf numFmtId="0" fontId="63" fillId="0" borderId="39" xfId="22" applyFont="1" applyBorder="1" applyAlignment="1">
      <alignment horizontal="center" vertical="center" wrapText="1"/>
    </xf>
    <xf numFmtId="0" fontId="71" fillId="0" borderId="39" xfId="22" applyFont="1" applyBorder="1"/>
    <xf numFmtId="0" fontId="71" fillId="0" borderId="40" xfId="22" applyFont="1" applyBorder="1"/>
    <xf numFmtId="0" fontId="69" fillId="0" borderId="42" xfId="22" applyFont="1" applyBorder="1"/>
    <xf numFmtId="1" fontId="63" fillId="0" borderId="55" xfId="22" applyNumberFormat="1" applyFont="1" applyBorder="1" applyAlignment="1">
      <alignment horizontal="center" vertical="center" wrapText="1"/>
    </xf>
    <xf numFmtId="1" fontId="63" fillId="0" borderId="51" xfId="22" applyNumberFormat="1" applyFont="1" applyBorder="1" applyAlignment="1">
      <alignment horizontal="center" vertical="center" wrapText="1"/>
    </xf>
    <xf numFmtId="1" fontId="63" fillId="0" borderId="53" xfId="22" applyNumberFormat="1" applyFont="1" applyBorder="1" applyAlignment="1">
      <alignment horizontal="center" vertical="center" wrapText="1"/>
    </xf>
    <xf numFmtId="49" fontId="63" fillId="0" borderId="56" xfId="0" applyNumberFormat="1" applyFont="1" applyBorder="1" applyAlignment="1">
      <alignment horizontal="center" vertical="center" wrapText="1"/>
    </xf>
    <xf numFmtId="49" fontId="63" fillId="0" borderId="52" xfId="0" applyNumberFormat="1" applyFont="1" applyBorder="1" applyAlignment="1">
      <alignment horizontal="center" vertical="center" wrapText="1"/>
    </xf>
    <xf numFmtId="49" fontId="63" fillId="0" borderId="54" xfId="0" applyNumberFormat="1" applyFont="1" applyBorder="1" applyAlignment="1">
      <alignment horizontal="center" vertical="center" wrapText="1"/>
    </xf>
    <xf numFmtId="49" fontId="14" fillId="0" borderId="22" xfId="22" applyNumberFormat="1" applyFont="1" applyBorder="1" applyAlignment="1">
      <alignment horizontal="center" vertical="center"/>
    </xf>
    <xf numFmtId="49" fontId="14" fillId="0" borderId="7" xfId="22" applyNumberFormat="1" applyFont="1" applyBorder="1" applyAlignment="1">
      <alignment horizontal="center" vertical="center"/>
    </xf>
    <xf numFmtId="49" fontId="14" fillId="0" borderId="21" xfId="22" applyNumberFormat="1" applyFont="1" applyBorder="1" applyAlignment="1">
      <alignment horizontal="center" vertical="center"/>
    </xf>
    <xf numFmtId="0" fontId="63" fillId="0" borderId="22" xfId="22" applyFont="1" applyBorder="1" applyAlignment="1">
      <alignment horizontal="center" vertical="center" wrapText="1"/>
    </xf>
    <xf numFmtId="0" fontId="63" fillId="0" borderId="7" xfId="22" applyFont="1" applyBorder="1" applyAlignment="1">
      <alignment horizontal="center" vertical="center" wrapText="1"/>
    </xf>
    <xf numFmtId="0" fontId="63" fillId="0" borderId="21" xfId="22"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5" xfId="0" applyFont="1" applyBorder="1" applyAlignment="1">
      <alignment horizontal="center" vertical="center" wrapText="1"/>
    </xf>
    <xf numFmtId="171" fontId="5" fillId="0" borderId="3" xfId="2" applyNumberFormat="1" applyFont="1" applyFill="1" applyBorder="1" applyAlignment="1">
      <alignment horizontal="center" vertical="center"/>
    </xf>
    <xf numFmtId="171" fontId="5" fillId="0" borderId="2" xfId="2" applyNumberFormat="1" applyFont="1" applyFill="1" applyBorder="1" applyAlignment="1">
      <alignment horizontal="center" vertical="center"/>
    </xf>
    <xf numFmtId="0" fontId="10" fillId="18" borderId="6" xfId="0" applyFont="1" applyFill="1" applyBorder="1" applyAlignment="1">
      <alignment horizontal="center" vertical="center" wrapText="1"/>
    </xf>
    <xf numFmtId="0" fontId="10" fillId="18" borderId="7" xfId="0" applyFont="1" applyFill="1" applyBorder="1" applyAlignment="1">
      <alignment horizontal="center" vertical="center" wrapText="1"/>
    </xf>
    <xf numFmtId="0" fontId="10" fillId="18" borderId="5" xfId="0" applyFont="1" applyFill="1" applyBorder="1" applyAlignment="1">
      <alignment horizontal="center" vertical="center" wrapText="1"/>
    </xf>
    <xf numFmtId="49" fontId="14" fillId="0" borderId="55" xfId="22" applyNumberFormat="1" applyFont="1" applyBorder="1" applyAlignment="1">
      <alignment horizontal="center" vertical="center"/>
    </xf>
    <xf numFmtId="49" fontId="14" fillId="0" borderId="51" xfId="22" applyNumberFormat="1" applyFont="1" applyBorder="1" applyAlignment="1">
      <alignment horizontal="center" vertical="center"/>
    </xf>
    <xf numFmtId="49" fontId="14" fillId="0" borderId="53" xfId="22" applyNumberFormat="1" applyFont="1" applyBorder="1" applyAlignment="1">
      <alignment horizontal="center" vertical="center"/>
    </xf>
    <xf numFmtId="1" fontId="11" fillId="31" borderId="6" xfId="0" applyNumberFormat="1" applyFont="1" applyFill="1" applyBorder="1" applyAlignment="1">
      <alignment horizontal="center" vertical="center" wrapText="1"/>
    </xf>
    <xf numFmtId="1" fontId="11" fillId="31" borderId="5" xfId="0" applyNumberFormat="1" applyFont="1" applyFill="1" applyBorder="1" applyAlignment="1">
      <alignment horizontal="center" vertical="center" wrapText="1"/>
    </xf>
    <xf numFmtId="49" fontId="14" fillId="0" borderId="43" xfId="0" applyNumberFormat="1" applyFont="1" applyBorder="1" applyAlignment="1">
      <alignment horizontal="center" vertical="center"/>
    </xf>
    <xf numFmtId="49" fontId="14" fillId="0" borderId="44" xfId="0" applyNumberFormat="1" applyFont="1" applyBorder="1" applyAlignment="1">
      <alignment horizontal="center" vertical="center"/>
    </xf>
    <xf numFmtId="49" fontId="14" fillId="0" borderId="45" xfId="0" applyNumberFormat="1" applyFont="1" applyBorder="1" applyAlignment="1">
      <alignment horizontal="center" vertical="center"/>
    </xf>
    <xf numFmtId="0" fontId="63" fillId="0" borderId="28" xfId="0" applyFont="1" applyBorder="1" applyAlignment="1">
      <alignment horizontal="center" vertical="center" wrapText="1"/>
    </xf>
    <xf numFmtId="0" fontId="63" fillId="0" borderId="32" xfId="0" applyFont="1" applyBorder="1" applyAlignment="1">
      <alignment horizontal="center" vertical="center" wrapText="1"/>
    </xf>
    <xf numFmtId="1" fontId="71" fillId="0" borderId="22" xfId="0" applyNumberFormat="1" applyFont="1" applyBorder="1" applyAlignment="1">
      <alignment horizontal="center" vertical="center" wrapText="1"/>
    </xf>
    <xf numFmtId="1" fontId="71" fillId="0" borderId="7" xfId="0" applyNumberFormat="1" applyFont="1" applyBorder="1" applyAlignment="1">
      <alignment horizontal="center" vertical="center" wrapText="1"/>
    </xf>
    <xf numFmtId="1" fontId="71" fillId="0" borderId="21" xfId="0" applyNumberFormat="1" applyFont="1" applyBorder="1" applyAlignment="1">
      <alignment horizontal="center" vertical="center" wrapText="1"/>
    </xf>
    <xf numFmtId="0" fontId="56" fillId="0" borderId="22"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21" xfId="0" applyFont="1" applyBorder="1" applyAlignment="1">
      <alignment horizontal="center" vertical="center" wrapText="1"/>
    </xf>
    <xf numFmtId="1" fontId="17" fillId="0" borderId="22" xfId="0" applyNumberFormat="1" applyFont="1" applyBorder="1" applyAlignment="1">
      <alignment horizontal="center" vertical="center" wrapText="1"/>
    </xf>
    <xf numFmtId="1" fontId="17" fillId="0" borderId="7" xfId="0" applyNumberFormat="1" applyFont="1" applyBorder="1" applyAlignment="1">
      <alignment horizontal="center" vertical="center" wrapText="1"/>
    </xf>
    <xf numFmtId="1" fontId="17" fillId="0" borderId="21" xfId="0" applyNumberFormat="1" applyFont="1" applyBorder="1" applyAlignment="1">
      <alignment horizontal="center" vertical="center" wrapText="1"/>
    </xf>
    <xf numFmtId="0" fontId="11" fillId="0" borderId="22"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21" xfId="0" applyFont="1" applyBorder="1" applyAlignment="1">
      <alignment horizontal="center" vertical="center" wrapText="1"/>
    </xf>
    <xf numFmtId="49" fontId="73" fillId="0" borderId="27" xfId="0" applyNumberFormat="1" applyFont="1" applyBorder="1" applyAlignment="1">
      <alignment horizontal="center" vertical="center"/>
    </xf>
    <xf numFmtId="49" fontId="73" fillId="0" borderId="17" xfId="0" applyNumberFormat="1" applyFont="1" applyBorder="1" applyAlignment="1">
      <alignment horizontal="center" vertical="center"/>
    </xf>
    <xf numFmtId="49" fontId="73" fillId="0" borderId="31" xfId="0" applyNumberFormat="1" applyFont="1" applyBorder="1" applyAlignment="1">
      <alignment horizontal="center" vertical="center"/>
    </xf>
    <xf numFmtId="0" fontId="71" fillId="0" borderId="21" xfId="0" applyFont="1" applyBorder="1" applyAlignment="1">
      <alignment horizontal="center" vertical="center" wrapText="1"/>
    </xf>
    <xf numFmtId="0" fontId="11" fillId="15" borderId="22" xfId="0" applyFont="1" applyFill="1" applyBorder="1" applyAlignment="1">
      <alignment horizontal="center" vertical="center" wrapText="1"/>
    </xf>
    <xf numFmtId="0" fontId="11" fillId="15" borderId="7" xfId="0" applyFont="1" applyFill="1" applyBorder="1" applyAlignment="1">
      <alignment horizontal="center" vertical="center" wrapText="1"/>
    </xf>
    <xf numFmtId="0" fontId="11" fillId="15" borderId="21" xfId="0" applyFont="1" applyFill="1" applyBorder="1" applyAlignment="1">
      <alignment horizontal="center" vertical="center" wrapText="1"/>
    </xf>
    <xf numFmtId="0" fontId="63" fillId="0" borderId="22" xfId="0" applyFont="1" applyBorder="1" applyAlignment="1">
      <alignment horizontal="center" vertical="center"/>
    </xf>
    <xf numFmtId="0" fontId="63" fillId="0" borderId="7" xfId="0" applyFont="1" applyBorder="1" applyAlignment="1">
      <alignment horizontal="center" vertical="center"/>
    </xf>
    <xf numFmtId="0" fontId="63" fillId="0" borderId="21" xfId="0" applyFont="1" applyBorder="1" applyAlignment="1">
      <alignment horizontal="center" vertical="center"/>
    </xf>
    <xf numFmtId="0" fontId="12" fillId="15" borderId="22" xfId="0" applyFont="1" applyFill="1" applyBorder="1" applyAlignment="1">
      <alignment horizontal="center" vertical="center" wrapText="1"/>
    </xf>
    <xf numFmtId="0" fontId="12" fillId="15" borderId="7" xfId="0" applyFont="1" applyFill="1" applyBorder="1" applyAlignment="1">
      <alignment horizontal="center" vertical="center" wrapText="1"/>
    </xf>
    <xf numFmtId="0" fontId="12" fillId="15" borderId="21" xfId="0" applyFont="1" applyFill="1" applyBorder="1" applyAlignment="1">
      <alignment horizontal="center" vertical="center" wrapText="1"/>
    </xf>
    <xf numFmtId="0" fontId="71" fillId="0" borderId="21" xfId="0" applyFont="1" applyBorder="1" applyAlignment="1">
      <alignment horizontal="center" vertical="center"/>
    </xf>
    <xf numFmtId="0" fontId="30" fillId="0" borderId="22" xfId="0" applyFont="1" applyBorder="1" applyAlignment="1">
      <alignment horizontal="center" vertical="center"/>
    </xf>
    <xf numFmtId="0" fontId="30" fillId="0" borderId="7" xfId="0" applyFont="1" applyBorder="1" applyAlignment="1">
      <alignment horizontal="center" vertical="center"/>
    </xf>
    <xf numFmtId="0" fontId="30" fillId="0" borderId="21" xfId="0" applyFont="1" applyBorder="1" applyAlignment="1">
      <alignment horizontal="center" vertical="center"/>
    </xf>
    <xf numFmtId="0" fontId="71" fillId="15" borderId="22" xfId="0" applyFont="1" applyFill="1" applyBorder="1" applyAlignment="1">
      <alignment horizontal="center" vertical="center"/>
    </xf>
    <xf numFmtId="0" fontId="71" fillId="15" borderId="7" xfId="0" applyFont="1" applyFill="1" applyBorder="1" applyAlignment="1">
      <alignment horizontal="center" vertical="center"/>
    </xf>
    <xf numFmtId="0" fontId="71" fillId="15" borderId="21" xfId="0" applyFont="1" applyFill="1" applyBorder="1" applyAlignment="1">
      <alignment horizontal="center" vertical="center"/>
    </xf>
    <xf numFmtId="0" fontId="30" fillId="15" borderId="22" xfId="0" applyFont="1" applyFill="1" applyBorder="1" applyAlignment="1">
      <alignment horizontal="center" vertical="center"/>
    </xf>
    <xf numFmtId="0" fontId="30" fillId="15" borderId="7" xfId="0" applyFont="1" applyFill="1" applyBorder="1" applyAlignment="1">
      <alignment horizontal="center" vertical="center"/>
    </xf>
    <xf numFmtId="0" fontId="30" fillId="15" borderId="21" xfId="0" applyFont="1" applyFill="1" applyBorder="1" applyAlignment="1">
      <alignment horizontal="center" vertical="center"/>
    </xf>
    <xf numFmtId="0" fontId="30" fillId="0" borderId="2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21" xfId="0" applyFont="1" applyBorder="1" applyAlignment="1">
      <alignment horizontal="center" vertical="center" wrapText="1"/>
    </xf>
    <xf numFmtId="0" fontId="30" fillId="15" borderId="22" xfId="0" applyFont="1" applyFill="1" applyBorder="1" applyAlignment="1">
      <alignment horizontal="center" vertical="center" wrapText="1"/>
    </xf>
    <xf numFmtId="0" fontId="30" fillId="15" borderId="7" xfId="0" applyFont="1" applyFill="1" applyBorder="1" applyAlignment="1">
      <alignment horizontal="center" vertical="center" wrapText="1"/>
    </xf>
    <xf numFmtId="0" fontId="30" fillId="15" borderId="21" xfId="0" applyFont="1" applyFill="1" applyBorder="1" applyAlignment="1">
      <alignment horizontal="center" vertical="center" wrapText="1"/>
    </xf>
    <xf numFmtId="1" fontId="87" fillId="0" borderId="22" xfId="0" applyNumberFormat="1" applyFont="1" applyBorder="1" applyAlignment="1">
      <alignment horizontal="center" vertical="center" wrapText="1"/>
    </xf>
    <xf numFmtId="1" fontId="87" fillId="0" borderId="7" xfId="0" applyNumberFormat="1" applyFont="1" applyBorder="1" applyAlignment="1">
      <alignment horizontal="center" vertical="center" wrapText="1"/>
    </xf>
    <xf numFmtId="1" fontId="87" fillId="0" borderId="21" xfId="0" applyNumberFormat="1" applyFont="1" applyBorder="1" applyAlignment="1">
      <alignment horizontal="center" vertical="center" wrapText="1"/>
    </xf>
    <xf numFmtId="0" fontId="69" fillId="15" borderId="22" xfId="0" applyFont="1" applyFill="1" applyBorder="1" applyAlignment="1">
      <alignment horizontal="center" vertical="center" wrapText="1"/>
    </xf>
    <xf numFmtId="0" fontId="69" fillId="15" borderId="7" xfId="0" applyFont="1" applyFill="1" applyBorder="1" applyAlignment="1">
      <alignment horizontal="center" vertical="center" wrapText="1"/>
    </xf>
    <xf numFmtId="0" fontId="69" fillId="15" borderId="21" xfId="0" applyFont="1" applyFill="1" applyBorder="1" applyAlignment="1">
      <alignment horizontal="center" vertical="center" wrapText="1"/>
    </xf>
    <xf numFmtId="0" fontId="69" fillId="0" borderId="22" xfId="0" applyFont="1" applyBorder="1" applyAlignment="1">
      <alignment horizontal="center" vertical="center" wrapText="1"/>
    </xf>
    <xf numFmtId="0" fontId="69" fillId="0" borderId="7" xfId="0" applyFont="1" applyBorder="1" applyAlignment="1">
      <alignment horizontal="center" vertical="center" wrapText="1"/>
    </xf>
    <xf numFmtId="0" fontId="69" fillId="0" borderId="21" xfId="0" applyFont="1" applyBorder="1" applyAlignment="1">
      <alignment horizontal="center" vertical="center" wrapText="1"/>
    </xf>
    <xf numFmtId="1" fontId="77" fillId="0" borderId="22" xfId="0" applyNumberFormat="1" applyFont="1" applyBorder="1" applyAlignment="1">
      <alignment horizontal="center" vertical="center" wrapText="1"/>
    </xf>
    <xf numFmtId="1" fontId="77" fillId="0" borderId="7" xfId="0" applyNumberFormat="1" applyFont="1" applyBorder="1" applyAlignment="1">
      <alignment horizontal="center" vertical="center" wrapText="1"/>
    </xf>
    <xf numFmtId="1" fontId="77" fillId="0" borderId="21" xfId="0" applyNumberFormat="1" applyFont="1" applyBorder="1" applyAlignment="1">
      <alignment horizontal="center" vertical="center" wrapText="1"/>
    </xf>
    <xf numFmtId="0" fontId="77" fillId="15" borderId="22" xfId="0" applyFont="1" applyFill="1" applyBorder="1" applyAlignment="1">
      <alignment horizontal="center" vertical="center" wrapText="1"/>
    </xf>
    <xf numFmtId="0" fontId="77" fillId="15" borderId="7" xfId="0" applyFont="1" applyFill="1" applyBorder="1" applyAlignment="1">
      <alignment horizontal="center" vertical="center" wrapText="1"/>
    </xf>
    <xf numFmtId="0" fontId="77" fillId="15" borderId="21" xfId="0" applyFont="1" applyFill="1" applyBorder="1" applyAlignment="1">
      <alignment horizontal="center" vertical="center" wrapText="1"/>
    </xf>
    <xf numFmtId="0" fontId="23" fillId="15" borderId="22" xfId="0" applyFont="1" applyFill="1" applyBorder="1" applyAlignment="1">
      <alignment horizontal="center" vertical="center" wrapText="1"/>
    </xf>
    <xf numFmtId="0" fontId="23" fillId="15" borderId="7" xfId="0" applyFont="1" applyFill="1" applyBorder="1" applyAlignment="1">
      <alignment horizontal="center" vertical="center" wrapText="1"/>
    </xf>
    <xf numFmtId="0" fontId="23" fillId="15" borderId="21" xfId="0" applyFont="1" applyFill="1" applyBorder="1" applyAlignment="1">
      <alignment horizontal="center" vertical="center" wrapText="1"/>
    </xf>
    <xf numFmtId="0" fontId="70" fillId="0" borderId="22"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21" xfId="0" applyFont="1" applyBorder="1" applyAlignment="1">
      <alignment horizontal="center" vertical="center" wrapText="1"/>
    </xf>
    <xf numFmtId="0" fontId="70" fillId="15" borderId="22" xfId="0" applyFont="1" applyFill="1" applyBorder="1" applyAlignment="1">
      <alignment horizontal="center" vertical="center" wrapText="1"/>
    </xf>
    <xf numFmtId="0" fontId="70" fillId="15" borderId="7" xfId="0" applyFont="1" applyFill="1" applyBorder="1" applyAlignment="1">
      <alignment horizontal="center" vertical="center" wrapText="1"/>
    </xf>
    <xf numFmtId="0" fontId="70" fillId="15" borderId="21" xfId="0" applyFont="1" applyFill="1" applyBorder="1" applyAlignment="1">
      <alignment horizontal="center" vertical="center" wrapText="1"/>
    </xf>
    <xf numFmtId="0" fontId="32" fillId="0" borderId="2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21" xfId="0" applyFont="1" applyBorder="1" applyAlignment="1">
      <alignment horizontal="center" vertical="center" wrapText="1"/>
    </xf>
    <xf numFmtId="0" fontId="32" fillId="15" borderId="22" xfId="0" applyFont="1" applyFill="1" applyBorder="1" applyAlignment="1">
      <alignment horizontal="center" vertical="center" wrapText="1"/>
    </xf>
    <xf numFmtId="0" fontId="32" fillId="15" borderId="7" xfId="0" applyFont="1" applyFill="1" applyBorder="1" applyAlignment="1">
      <alignment horizontal="center" vertical="center" wrapText="1"/>
    </xf>
    <xf numFmtId="0" fontId="32" fillId="15" borderId="21" xfId="0" applyFont="1" applyFill="1" applyBorder="1" applyAlignment="1">
      <alignment horizontal="center" vertical="center" wrapText="1"/>
    </xf>
    <xf numFmtId="49" fontId="63" fillId="0" borderId="19" xfId="0" applyNumberFormat="1" applyFont="1" applyBorder="1" applyAlignment="1">
      <alignment horizontal="center" vertical="center" wrapText="1"/>
    </xf>
    <xf numFmtId="0" fontId="30" fillId="0" borderId="49" xfId="0" applyFont="1" applyBorder="1" applyAlignment="1">
      <alignment horizontal="center" vertical="center" wrapText="1"/>
    </xf>
    <xf numFmtId="0" fontId="30" fillId="0" borderId="50" xfId="0" applyFont="1" applyBorder="1" applyAlignment="1">
      <alignment horizontal="center" vertical="center" wrapText="1"/>
    </xf>
    <xf numFmtId="0" fontId="71" fillId="0" borderId="27" xfId="0" applyFont="1" applyBorder="1" applyAlignment="1">
      <alignment horizontal="center" vertical="center" wrapText="1"/>
    </xf>
    <xf numFmtId="0" fontId="71" fillId="0" borderId="17" xfId="0" applyFont="1" applyBorder="1" applyAlignment="1">
      <alignment horizontal="center" vertical="center" wrapText="1"/>
    </xf>
    <xf numFmtId="0" fontId="71" fillId="0" borderId="31" xfId="0" applyFont="1" applyBorder="1" applyAlignment="1">
      <alignment horizontal="center" vertical="center" wrapText="1"/>
    </xf>
    <xf numFmtId="1" fontId="17" fillId="0" borderId="28" xfId="0" applyNumberFormat="1" applyFont="1" applyBorder="1" applyAlignment="1">
      <alignment horizontal="center" vertical="center" wrapText="1"/>
    </xf>
    <xf numFmtId="1" fontId="17" fillId="0" borderId="19" xfId="0" applyNumberFormat="1" applyFont="1" applyBorder="1" applyAlignment="1">
      <alignment horizontal="center" vertical="center" wrapText="1"/>
    </xf>
    <xf numFmtId="1" fontId="17" fillId="0" borderId="32" xfId="0" applyNumberFormat="1" applyFont="1" applyBorder="1" applyAlignment="1">
      <alignment horizontal="center" vertical="center" wrapText="1"/>
    </xf>
    <xf numFmtId="0" fontId="1" fillId="15" borderId="7" xfId="0" applyFont="1" applyFill="1" applyBorder="1" applyAlignment="1">
      <alignment horizontal="center" vertical="center" wrapText="1"/>
    </xf>
    <xf numFmtId="0" fontId="1" fillId="15" borderId="21" xfId="0" applyFont="1" applyFill="1" applyBorder="1" applyAlignment="1">
      <alignment horizontal="center" vertical="center" wrapText="1"/>
    </xf>
    <xf numFmtId="0" fontId="1" fillId="0" borderId="7" xfId="0" applyFont="1" applyBorder="1" applyAlignment="1">
      <alignment horizontal="center" vertical="center" wrapText="1"/>
    </xf>
    <xf numFmtId="0" fontId="1" fillId="0" borderId="21" xfId="0" applyFont="1" applyBorder="1" applyAlignment="1">
      <alignment horizontal="center" vertical="center" wrapText="1"/>
    </xf>
    <xf numFmtId="1" fontId="30" fillId="0" borderId="22" xfId="0" applyNumberFormat="1" applyFont="1" applyBorder="1" applyAlignment="1">
      <alignment horizontal="center" vertical="center" wrapText="1"/>
    </xf>
    <xf numFmtId="1" fontId="30" fillId="0" borderId="7" xfId="0" applyNumberFormat="1" applyFont="1" applyBorder="1" applyAlignment="1">
      <alignment horizontal="center" vertical="center" wrapText="1"/>
    </xf>
    <xf numFmtId="1" fontId="30" fillId="0" borderId="21" xfId="0" applyNumberFormat="1" applyFont="1" applyBorder="1" applyAlignment="1">
      <alignment horizontal="center" vertical="center" wrapText="1"/>
    </xf>
    <xf numFmtId="1" fontId="71" fillId="15" borderId="22" xfId="0" applyNumberFormat="1" applyFont="1" applyFill="1" applyBorder="1" applyAlignment="1">
      <alignment horizontal="center" vertical="center" wrapText="1"/>
    </xf>
    <xf numFmtId="1" fontId="71" fillId="15" borderId="7" xfId="0" applyNumberFormat="1" applyFont="1" applyFill="1" applyBorder="1" applyAlignment="1">
      <alignment horizontal="center" vertical="center" wrapText="1"/>
    </xf>
    <xf numFmtId="1" fontId="71" fillId="15" borderId="21" xfId="0" applyNumberFormat="1" applyFont="1" applyFill="1" applyBorder="1" applyAlignment="1">
      <alignment horizontal="center" vertical="center" wrapText="1"/>
    </xf>
    <xf numFmtId="1" fontId="30" fillId="15" borderId="22" xfId="0" applyNumberFormat="1" applyFont="1" applyFill="1" applyBorder="1" applyAlignment="1">
      <alignment horizontal="center" vertical="center" wrapText="1"/>
    </xf>
    <xf numFmtId="1" fontId="30" fillId="15" borderId="7" xfId="0" applyNumberFormat="1" applyFont="1" applyFill="1" applyBorder="1" applyAlignment="1">
      <alignment horizontal="center" vertical="center" wrapText="1"/>
    </xf>
    <xf numFmtId="1" fontId="30" fillId="15" borderId="21" xfId="0" applyNumberFormat="1" applyFont="1" applyFill="1" applyBorder="1" applyAlignment="1">
      <alignment horizontal="center" vertical="center" wrapText="1"/>
    </xf>
    <xf numFmtId="49" fontId="63" fillId="15" borderId="22" xfId="0" applyNumberFormat="1" applyFont="1" applyFill="1" applyBorder="1" applyAlignment="1">
      <alignment horizontal="center" vertical="center" wrapText="1"/>
    </xf>
    <xf numFmtId="49" fontId="63" fillId="15" borderId="7" xfId="0" applyNumberFormat="1" applyFont="1" applyFill="1" applyBorder="1" applyAlignment="1">
      <alignment horizontal="center" vertical="center" wrapText="1"/>
    </xf>
    <xf numFmtId="49" fontId="63" fillId="15" borderId="21" xfId="0" applyNumberFormat="1" applyFont="1" applyFill="1" applyBorder="1" applyAlignment="1">
      <alignment horizontal="center" vertical="center" wrapText="1"/>
    </xf>
    <xf numFmtId="49" fontId="1" fillId="15" borderId="22" xfId="0" applyNumberFormat="1" applyFont="1" applyFill="1" applyBorder="1" applyAlignment="1">
      <alignment horizontal="center" vertical="center" wrapText="1"/>
    </xf>
    <xf numFmtId="49" fontId="1" fillId="15" borderId="7" xfId="0" applyNumberFormat="1" applyFont="1" applyFill="1" applyBorder="1" applyAlignment="1">
      <alignment horizontal="center" vertical="center" wrapText="1"/>
    </xf>
    <xf numFmtId="49" fontId="1" fillId="15" borderId="21" xfId="0" applyNumberFormat="1" applyFont="1" applyFill="1" applyBorder="1" applyAlignment="1">
      <alignment horizontal="center" vertical="center" wrapText="1"/>
    </xf>
    <xf numFmtId="49" fontId="1" fillId="0" borderId="22" xfId="0" applyNumberFormat="1" applyFont="1" applyBorder="1" applyAlignment="1">
      <alignment horizontal="center" vertical="center" wrapText="1"/>
    </xf>
    <xf numFmtId="49" fontId="1" fillId="0" borderId="7" xfId="0" applyNumberFormat="1" applyFont="1" applyBorder="1" applyAlignment="1">
      <alignment horizontal="center" vertical="center" wrapText="1"/>
    </xf>
    <xf numFmtId="49" fontId="1" fillId="0" borderId="21" xfId="0" applyNumberFormat="1" applyFont="1" applyBorder="1" applyAlignment="1">
      <alignment horizontal="center" vertical="center" wrapText="1"/>
    </xf>
    <xf numFmtId="0" fontId="64" fillId="15" borderId="22" xfId="0" applyFont="1" applyFill="1" applyBorder="1" applyAlignment="1">
      <alignment horizontal="center" vertical="center" wrapText="1"/>
    </xf>
    <xf numFmtId="0" fontId="64" fillId="15" borderId="7" xfId="0" applyFont="1" applyFill="1" applyBorder="1" applyAlignment="1">
      <alignment horizontal="center" vertical="center" wrapText="1"/>
    </xf>
    <xf numFmtId="0" fontId="64" fillId="15" borderId="21" xfId="0" applyFont="1" applyFill="1" applyBorder="1" applyAlignment="1">
      <alignment horizontal="center" vertical="center" wrapText="1"/>
    </xf>
    <xf numFmtId="0" fontId="64" fillId="0" borderId="22" xfId="0" applyFont="1" applyBorder="1" applyAlignment="1">
      <alignment horizontal="center" vertical="center" wrapText="1"/>
    </xf>
    <xf numFmtId="0" fontId="64" fillId="0" borderId="7" xfId="0" applyFont="1" applyBorder="1" applyAlignment="1">
      <alignment horizontal="center" vertical="center" wrapText="1"/>
    </xf>
    <xf numFmtId="0" fontId="64" fillId="0" borderId="21" xfId="0" applyFont="1" applyBorder="1" applyAlignment="1">
      <alignment horizontal="center" vertical="center" wrapText="1"/>
    </xf>
    <xf numFmtId="0" fontId="1" fillId="15" borderId="22" xfId="0" applyFont="1" applyFill="1" applyBorder="1" applyAlignment="1">
      <alignment horizontal="center" vertical="center" wrapText="1"/>
    </xf>
    <xf numFmtId="0" fontId="1" fillId="0" borderId="22" xfId="0" applyFont="1" applyBorder="1" applyAlignment="1">
      <alignment horizontal="center" vertical="center" wrapText="1"/>
    </xf>
    <xf numFmtId="0" fontId="32" fillId="15" borderId="22" xfId="0" applyFont="1" applyFill="1" applyBorder="1" applyAlignment="1">
      <alignment horizontal="center" vertical="center"/>
    </xf>
    <xf numFmtId="0" fontId="32" fillId="15" borderId="7" xfId="0" applyFont="1" applyFill="1" applyBorder="1" applyAlignment="1">
      <alignment horizontal="center" vertical="center"/>
    </xf>
    <xf numFmtId="0" fontId="32" fillId="15" borderId="21" xfId="0" applyFont="1" applyFill="1" applyBorder="1" applyAlignment="1">
      <alignment horizontal="center" vertical="center"/>
    </xf>
    <xf numFmtId="0" fontId="32" fillId="0" borderId="22" xfId="0" applyFont="1" applyBorder="1" applyAlignment="1">
      <alignment horizontal="center" vertical="center"/>
    </xf>
    <xf numFmtId="0" fontId="32" fillId="0" borderId="7" xfId="0" applyFont="1" applyBorder="1" applyAlignment="1">
      <alignment horizontal="center" vertical="center"/>
    </xf>
    <xf numFmtId="0" fontId="32" fillId="0" borderId="21" xfId="0" applyFont="1" applyBorder="1" applyAlignment="1">
      <alignment horizontal="center" vertical="center"/>
    </xf>
    <xf numFmtId="49" fontId="63" fillId="0" borderId="51" xfId="0" applyNumberFormat="1" applyFont="1" applyBorder="1" applyAlignment="1">
      <alignment horizontal="center" vertical="center" wrapText="1"/>
    </xf>
    <xf numFmtId="49" fontId="63" fillId="0" borderId="53" xfId="0" applyNumberFormat="1" applyFont="1" applyBorder="1" applyAlignment="1">
      <alignment horizontal="center" vertical="center" wrapText="1"/>
    </xf>
    <xf numFmtId="1" fontId="14" fillId="0" borderId="55" xfId="0" applyNumberFormat="1" applyFont="1" applyBorder="1" applyAlignment="1">
      <alignment horizontal="center" vertical="center" wrapText="1"/>
    </xf>
    <xf numFmtId="1" fontId="14" fillId="0" borderId="51" xfId="0" applyNumberFormat="1" applyFont="1" applyBorder="1" applyAlignment="1">
      <alignment horizontal="center" vertical="center" wrapText="1"/>
    </xf>
    <xf numFmtId="1" fontId="14" fillId="0" borderId="53" xfId="0" applyNumberFormat="1" applyFont="1" applyBorder="1" applyAlignment="1">
      <alignment horizontal="center" vertical="center" wrapText="1"/>
    </xf>
    <xf numFmtId="49" fontId="63" fillId="0" borderId="55" xfId="0" applyNumberFormat="1" applyFont="1" applyBorder="1" applyAlignment="1">
      <alignment horizontal="center" vertical="center" wrapText="1"/>
    </xf>
    <xf numFmtId="49" fontId="63" fillId="15" borderId="51" xfId="0" applyNumberFormat="1" applyFont="1" applyFill="1" applyBorder="1" applyAlignment="1">
      <alignment horizontal="center" vertical="center" wrapText="1"/>
    </xf>
    <xf numFmtId="49" fontId="63" fillId="15" borderId="53" xfId="0" applyNumberFormat="1" applyFont="1" applyFill="1" applyBorder="1" applyAlignment="1">
      <alignment horizontal="center" vertical="center" wrapText="1"/>
    </xf>
    <xf numFmtId="49" fontId="1" fillId="15" borderId="51" xfId="0" applyNumberFormat="1" applyFont="1" applyFill="1" applyBorder="1" applyAlignment="1">
      <alignment horizontal="center" vertical="center" wrapText="1"/>
    </xf>
    <xf numFmtId="49" fontId="1" fillId="15" borderId="53" xfId="0" applyNumberFormat="1" applyFont="1" applyFill="1" applyBorder="1" applyAlignment="1">
      <alignment horizontal="center" vertical="center" wrapText="1"/>
    </xf>
    <xf numFmtId="49" fontId="1" fillId="0" borderId="51" xfId="0" applyNumberFormat="1" applyFont="1" applyBorder="1" applyAlignment="1">
      <alignment horizontal="center" vertical="center" wrapText="1"/>
    </xf>
    <xf numFmtId="49" fontId="1" fillId="0" borderId="53" xfId="0" applyNumberFormat="1" applyFont="1" applyBorder="1" applyAlignment="1">
      <alignment horizontal="center" vertical="center" wrapText="1"/>
    </xf>
    <xf numFmtId="1" fontId="63" fillId="0" borderId="52" xfId="0" applyNumberFormat="1" applyFont="1" applyBorder="1" applyAlignment="1">
      <alignment horizontal="center" vertical="center" wrapText="1"/>
    </xf>
    <xf numFmtId="1" fontId="63" fillId="0" borderId="54" xfId="0" applyNumberFormat="1" applyFont="1" applyBorder="1" applyAlignment="1">
      <alignment horizontal="center" vertical="center" wrapText="1"/>
    </xf>
    <xf numFmtId="1" fontId="63" fillId="0" borderId="56" xfId="0" applyNumberFormat="1" applyFont="1" applyBorder="1" applyAlignment="1">
      <alignment horizontal="center" vertical="center" wrapText="1"/>
    </xf>
    <xf numFmtId="49" fontId="63" fillId="15" borderId="55" xfId="0" applyNumberFormat="1" applyFont="1" applyFill="1" applyBorder="1" applyAlignment="1">
      <alignment horizontal="center" vertical="center" wrapText="1"/>
    </xf>
    <xf numFmtId="49" fontId="1" fillId="15" borderId="55" xfId="0" applyNumberFormat="1" applyFont="1" applyFill="1" applyBorder="1" applyAlignment="1">
      <alignment horizontal="center" vertical="center" wrapText="1"/>
    </xf>
    <xf numFmtId="49" fontId="1" fillId="0" borderId="55" xfId="0" applyNumberFormat="1" applyFont="1" applyBorder="1" applyAlignment="1">
      <alignment horizontal="center" vertical="center" wrapText="1"/>
    </xf>
    <xf numFmtId="49" fontId="14" fillId="15" borderId="22" xfId="0" applyNumberFormat="1" applyFont="1" applyFill="1" applyBorder="1" applyAlignment="1">
      <alignment horizontal="center" vertical="center" wrapText="1"/>
    </xf>
    <xf numFmtId="49" fontId="14" fillId="15" borderId="7" xfId="0" applyNumberFormat="1" applyFont="1" applyFill="1" applyBorder="1" applyAlignment="1">
      <alignment horizontal="center" vertical="center" wrapText="1"/>
    </xf>
    <xf numFmtId="49" fontId="14" fillId="15" borderId="21" xfId="0" applyNumberFormat="1" applyFont="1" applyFill="1" applyBorder="1" applyAlignment="1">
      <alignment horizontal="center" vertical="center" wrapText="1"/>
    </xf>
    <xf numFmtId="49" fontId="14" fillId="0" borderId="22" xfId="0" applyNumberFormat="1" applyFont="1" applyBorder="1" applyAlignment="1">
      <alignment horizontal="center" vertical="center" wrapText="1"/>
    </xf>
    <xf numFmtId="49" fontId="14" fillId="0" borderId="7" xfId="0" applyNumberFormat="1" applyFont="1" applyBorder="1" applyAlignment="1">
      <alignment horizontal="center" vertical="center" wrapText="1"/>
    </xf>
    <xf numFmtId="49" fontId="14" fillId="0" borderId="21" xfId="0" applyNumberFormat="1" applyFont="1" applyBorder="1" applyAlignment="1">
      <alignment horizontal="center" vertical="center" wrapText="1"/>
    </xf>
    <xf numFmtId="49" fontId="63" fillId="15" borderId="22" xfId="0" applyNumberFormat="1" applyFont="1" applyFill="1" applyBorder="1" applyAlignment="1">
      <alignment horizontal="center" vertical="center"/>
    </xf>
    <xf numFmtId="49" fontId="63" fillId="15" borderId="7" xfId="0" applyNumberFormat="1" applyFont="1" applyFill="1" applyBorder="1" applyAlignment="1">
      <alignment horizontal="center" vertical="center"/>
    </xf>
    <xf numFmtId="49" fontId="63" fillId="15" borderId="21" xfId="0" applyNumberFormat="1" applyFont="1" applyFill="1" applyBorder="1" applyAlignment="1">
      <alignment horizontal="center" vertical="center"/>
    </xf>
    <xf numFmtId="49" fontId="67" fillId="15" borderId="22" xfId="0" applyNumberFormat="1" applyFont="1" applyFill="1" applyBorder="1" applyAlignment="1">
      <alignment horizontal="center" vertical="center"/>
    </xf>
    <xf numFmtId="49" fontId="67" fillId="15" borderId="7" xfId="0" applyNumberFormat="1" applyFont="1" applyFill="1" applyBorder="1" applyAlignment="1">
      <alignment horizontal="center" vertical="center"/>
    </xf>
    <xf numFmtId="49" fontId="67" fillId="15" borderId="21" xfId="0" applyNumberFormat="1" applyFont="1" applyFill="1" applyBorder="1" applyAlignment="1">
      <alignment horizontal="center" vertical="center"/>
    </xf>
    <xf numFmtId="49" fontId="67" fillId="0" borderId="22" xfId="0" applyNumberFormat="1" applyFont="1" applyBorder="1" applyAlignment="1">
      <alignment horizontal="center" vertical="center"/>
    </xf>
    <xf numFmtId="49" fontId="67" fillId="0" borderId="7" xfId="0" applyNumberFormat="1" applyFont="1" applyBorder="1" applyAlignment="1">
      <alignment horizontal="center" vertical="center"/>
    </xf>
    <xf numFmtId="49" fontId="67" fillId="0" borderId="21" xfId="0" applyNumberFormat="1" applyFont="1" applyBorder="1" applyAlignment="1">
      <alignment horizontal="center" vertical="center"/>
    </xf>
    <xf numFmtId="1" fontId="14" fillId="3" borderId="22" xfId="0" applyNumberFormat="1" applyFont="1" applyFill="1" applyBorder="1" applyAlignment="1">
      <alignment horizontal="center" vertical="center"/>
    </xf>
    <xf numFmtId="1" fontId="14" fillId="3" borderId="7" xfId="0" applyNumberFormat="1" applyFont="1" applyFill="1" applyBorder="1" applyAlignment="1">
      <alignment horizontal="center" vertical="center"/>
    </xf>
    <xf numFmtId="49" fontId="63" fillId="3" borderId="22" xfId="0" applyNumberFormat="1" applyFont="1" applyFill="1" applyBorder="1" applyAlignment="1">
      <alignment horizontal="center" vertical="center" wrapText="1"/>
    </xf>
    <xf numFmtId="49" fontId="63" fillId="3" borderId="7" xfId="0" applyNumberFormat="1" applyFont="1" applyFill="1" applyBorder="1" applyAlignment="1">
      <alignment horizontal="center" vertical="center" wrapText="1"/>
    </xf>
    <xf numFmtId="49" fontId="63" fillId="3" borderId="22" xfId="0" applyNumberFormat="1" applyFont="1" applyFill="1" applyBorder="1" applyAlignment="1">
      <alignment horizontal="center" vertical="center"/>
    </xf>
    <xf numFmtId="49" fontId="63" fillId="3" borderId="7" xfId="0" applyNumberFormat="1" applyFont="1" applyFill="1" applyBorder="1" applyAlignment="1">
      <alignment horizontal="center" vertical="center"/>
    </xf>
    <xf numFmtId="49" fontId="14" fillId="3" borderId="22" xfId="0" applyNumberFormat="1" applyFont="1" applyFill="1" applyBorder="1" applyAlignment="1">
      <alignment horizontal="center" vertical="center"/>
    </xf>
    <xf numFmtId="49" fontId="14" fillId="3" borderId="7" xfId="0" applyNumberFormat="1" applyFont="1" applyFill="1" applyBorder="1" applyAlignment="1">
      <alignment horizontal="center" vertical="center"/>
    </xf>
    <xf numFmtId="0" fontId="63" fillId="3" borderId="22" xfId="0" applyFont="1" applyFill="1" applyBorder="1" applyAlignment="1">
      <alignment horizontal="center" vertical="center" wrapText="1"/>
    </xf>
    <xf numFmtId="0" fontId="63" fillId="3" borderId="7" xfId="0" applyFont="1" applyFill="1" applyBorder="1" applyAlignment="1">
      <alignment horizontal="center" vertical="center" wrapText="1"/>
    </xf>
    <xf numFmtId="1" fontId="63" fillId="3" borderId="22" xfId="0" applyNumberFormat="1" applyFont="1" applyFill="1" applyBorder="1" applyAlignment="1">
      <alignment horizontal="center" vertical="center"/>
    </xf>
    <xf numFmtId="1" fontId="63" fillId="3" borderId="7" xfId="0" applyNumberFormat="1" applyFont="1" applyFill="1" applyBorder="1" applyAlignment="1">
      <alignment horizontal="center" vertical="center"/>
    </xf>
    <xf numFmtId="3" fontId="12" fillId="3" borderId="22" xfId="20" applyNumberFormat="1" applyFont="1" applyFill="1" applyBorder="1" applyAlignment="1">
      <alignment horizontal="center" vertical="center" wrapText="1"/>
    </xf>
    <xf numFmtId="3" fontId="12" fillId="3" borderId="7" xfId="20" applyNumberFormat="1" applyFont="1" applyFill="1" applyBorder="1" applyAlignment="1">
      <alignment horizontal="center" vertical="center" wrapText="1"/>
    </xf>
    <xf numFmtId="0" fontId="12" fillId="3" borderId="22" xfId="0" applyFont="1" applyFill="1" applyBorder="1" applyAlignment="1">
      <alignment horizontal="center" vertical="center" wrapText="1"/>
    </xf>
    <xf numFmtId="0" fontId="12" fillId="3" borderId="7" xfId="0" applyFont="1" applyFill="1" applyBorder="1" applyAlignment="1">
      <alignment horizontal="center" vertical="center" wrapText="1"/>
    </xf>
    <xf numFmtId="49" fontId="73" fillId="3" borderId="22" xfId="0" applyNumberFormat="1" applyFont="1" applyFill="1" applyBorder="1" applyAlignment="1">
      <alignment horizontal="center" vertical="center"/>
    </xf>
    <xf numFmtId="49" fontId="73" fillId="3" borderId="7" xfId="0" applyNumberFormat="1" applyFont="1" applyFill="1" applyBorder="1" applyAlignment="1">
      <alignment horizontal="center" vertical="center"/>
    </xf>
    <xf numFmtId="3" fontId="24" fillId="15" borderId="7" xfId="7" applyNumberFormat="1" applyFont="1" applyFill="1" applyBorder="1" applyAlignment="1">
      <alignment horizontal="center" vertical="center" wrapText="1"/>
    </xf>
    <xf numFmtId="3" fontId="24" fillId="15" borderId="21" xfId="7" applyNumberFormat="1" applyFont="1" applyFill="1" applyBorder="1" applyAlignment="1">
      <alignment horizontal="center" vertical="center" wrapText="1"/>
    </xf>
    <xf numFmtId="0" fontId="24" fillId="0" borderId="7" xfId="0" applyFont="1" applyBorder="1" applyAlignment="1">
      <alignment horizontal="center" vertical="center" wrapText="1"/>
    </xf>
    <xf numFmtId="0" fontId="24" fillId="0" borderId="21" xfId="0" applyFont="1" applyBorder="1" applyAlignment="1">
      <alignment horizontal="center" vertical="center" wrapText="1"/>
    </xf>
    <xf numFmtId="3" fontId="24" fillId="15" borderId="22" xfId="7" applyNumberFormat="1" applyFont="1" applyFill="1" applyBorder="1" applyAlignment="1">
      <alignment horizontal="center" vertical="center" wrapText="1"/>
    </xf>
    <xf numFmtId="0" fontId="24" fillId="0" borderId="22" xfId="0" applyFont="1" applyBorder="1" applyAlignment="1">
      <alignment horizontal="center" vertical="center" wrapText="1"/>
    </xf>
    <xf numFmtId="1" fontId="63" fillId="2" borderId="22" xfId="0" applyNumberFormat="1" applyFont="1" applyFill="1" applyBorder="1" applyAlignment="1">
      <alignment horizontal="center" vertical="center"/>
    </xf>
    <xf numFmtId="1" fontId="63" fillId="2" borderId="7" xfId="0" applyNumberFormat="1" applyFont="1" applyFill="1" applyBorder="1" applyAlignment="1">
      <alignment horizontal="center" vertical="center"/>
    </xf>
    <xf numFmtId="1" fontId="63" fillId="2" borderId="21" xfId="0" applyNumberFormat="1" applyFont="1" applyFill="1" applyBorder="1" applyAlignment="1">
      <alignment horizontal="center" vertical="center"/>
    </xf>
    <xf numFmtId="49" fontId="73" fillId="0" borderId="22" xfId="0" applyNumberFormat="1" applyFont="1" applyBorder="1" applyAlignment="1">
      <alignment horizontal="center" vertical="center" wrapText="1"/>
    </xf>
    <xf numFmtId="49" fontId="73" fillId="0" borderId="7" xfId="0" applyNumberFormat="1" applyFont="1" applyBorder="1" applyAlignment="1">
      <alignment horizontal="center" vertical="center" wrapText="1"/>
    </xf>
    <xf numFmtId="49" fontId="73" fillId="0" borderId="21" xfId="0" applyNumberFormat="1" applyFont="1" applyBorder="1" applyAlignment="1">
      <alignment horizontal="center" vertical="center" wrapText="1"/>
    </xf>
    <xf numFmtId="1" fontId="10" fillId="0" borderId="6" xfId="0" applyNumberFormat="1" applyFont="1" applyBorder="1" applyAlignment="1">
      <alignment horizontal="center" vertical="center" wrapText="1"/>
    </xf>
    <xf numFmtId="1" fontId="10" fillId="0" borderId="5" xfId="0" applyNumberFormat="1" applyFont="1" applyBorder="1" applyAlignment="1">
      <alignment horizontal="center" vertical="center" wrapText="1"/>
    </xf>
    <xf numFmtId="1" fontId="10" fillId="31" borderId="6" xfId="0" applyNumberFormat="1" applyFont="1" applyFill="1" applyBorder="1" applyAlignment="1">
      <alignment horizontal="center" vertical="center" wrapText="1"/>
    </xf>
    <xf numFmtId="1" fontId="10" fillId="31" borderId="5" xfId="0" applyNumberFormat="1" applyFont="1" applyFill="1" applyBorder="1" applyAlignment="1">
      <alignment horizontal="center" vertical="center" wrapText="1"/>
    </xf>
    <xf numFmtId="0" fontId="10" fillId="31" borderId="6" xfId="0" applyFont="1" applyFill="1" applyBorder="1" applyAlignment="1">
      <alignment horizontal="center" vertical="center" wrapText="1"/>
    </xf>
    <xf numFmtId="0" fontId="10" fillId="31" borderId="5" xfId="0" applyFont="1" applyFill="1" applyBorder="1" applyAlignment="1">
      <alignment horizontal="center" vertical="center" wrapText="1"/>
    </xf>
    <xf numFmtId="0" fontId="10" fillId="16" borderId="6" xfId="0" applyFont="1" applyFill="1" applyBorder="1" applyAlignment="1">
      <alignment horizontal="center" vertical="center" wrapText="1"/>
    </xf>
    <xf numFmtId="0" fontId="10" fillId="16" borderId="5" xfId="0" applyFont="1" applyFill="1" applyBorder="1" applyAlignment="1">
      <alignment horizontal="center" vertical="center" wrapText="1"/>
    </xf>
    <xf numFmtId="0" fontId="63" fillId="0" borderId="85" xfId="0" applyFont="1" applyBorder="1" applyAlignment="1">
      <alignment horizontal="center" vertical="center" wrapText="1"/>
    </xf>
    <xf numFmtId="0" fontId="63" fillId="0" borderId="84" xfId="0" applyFont="1" applyBorder="1" applyAlignment="1">
      <alignment horizontal="center" vertical="center" wrapText="1"/>
    </xf>
    <xf numFmtId="0" fontId="54" fillId="0" borderId="22"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21" xfId="0" applyFont="1" applyBorder="1" applyAlignment="1">
      <alignment horizontal="center" vertical="center" wrapText="1"/>
    </xf>
    <xf numFmtId="3" fontId="54" fillId="15" borderId="22" xfId="7" applyNumberFormat="1" applyFont="1" applyFill="1" applyBorder="1" applyAlignment="1">
      <alignment horizontal="center" vertical="center" wrapText="1"/>
    </xf>
    <xf numFmtId="3" fontId="54" fillId="15" borderId="7" xfId="7" applyNumberFormat="1" applyFont="1" applyFill="1" applyBorder="1" applyAlignment="1">
      <alignment horizontal="center" vertical="center" wrapText="1"/>
    </xf>
    <xf numFmtId="3" fontId="54" fillId="15" borderId="21" xfId="7" applyNumberFormat="1" applyFont="1" applyFill="1" applyBorder="1" applyAlignment="1">
      <alignment horizontal="center" vertical="center" wrapText="1"/>
    </xf>
    <xf numFmtId="0" fontId="78" fillId="0" borderId="22" xfId="0" applyFont="1" applyBorder="1" applyAlignment="1">
      <alignment horizontal="center" vertical="center" wrapText="1"/>
    </xf>
    <xf numFmtId="0" fontId="78" fillId="0" borderId="7" xfId="0" applyFont="1" applyBorder="1" applyAlignment="1">
      <alignment horizontal="center" vertical="center" wrapText="1"/>
    </xf>
    <xf numFmtId="0" fontId="78" fillId="0" borderId="21" xfId="0" applyFont="1" applyBorder="1" applyAlignment="1">
      <alignment horizontal="center" vertical="center" wrapText="1"/>
    </xf>
    <xf numFmtId="0" fontId="54" fillId="0" borderId="58" xfId="0" applyFont="1" applyBorder="1" applyAlignment="1">
      <alignment horizontal="center" vertical="center" wrapText="1"/>
    </xf>
    <xf numFmtId="49" fontId="73" fillId="0" borderId="59" xfId="0" applyNumberFormat="1" applyFont="1" applyBorder="1" applyAlignment="1">
      <alignment horizontal="center" vertical="center"/>
    </xf>
    <xf numFmtId="1" fontId="14" fillId="0" borderId="59" xfId="0" applyNumberFormat="1" applyFont="1" applyBorder="1" applyAlignment="1">
      <alignment horizontal="center" vertical="center"/>
    </xf>
    <xf numFmtId="49" fontId="63" fillId="0" borderId="59" xfId="0" applyNumberFormat="1" applyFont="1" applyBorder="1" applyAlignment="1">
      <alignment horizontal="center" vertical="center" wrapText="1"/>
    </xf>
    <xf numFmtId="49" fontId="63" fillId="0" borderId="59" xfId="0" applyNumberFormat="1" applyFont="1" applyBorder="1" applyAlignment="1">
      <alignment horizontal="center" vertical="center"/>
    </xf>
    <xf numFmtId="0" fontId="12" fillId="0" borderId="59" xfId="0" applyFont="1" applyBorder="1" applyAlignment="1">
      <alignment horizontal="center" vertical="center" wrapText="1"/>
    </xf>
    <xf numFmtId="0" fontId="63" fillId="15" borderId="59" xfId="0" applyFont="1" applyFill="1" applyBorder="1" applyAlignment="1">
      <alignment horizontal="center" vertical="center" wrapText="1"/>
    </xf>
    <xf numFmtId="3" fontId="12" fillId="15" borderId="59" xfId="7" applyNumberFormat="1" applyFont="1" applyFill="1" applyBorder="1" applyAlignment="1">
      <alignment horizontal="center" vertical="center" wrapText="1"/>
    </xf>
    <xf numFmtId="49" fontId="14" fillId="0" borderId="58" xfId="0" applyNumberFormat="1" applyFont="1" applyBorder="1" applyAlignment="1">
      <alignment horizontal="center" vertical="center"/>
    </xf>
    <xf numFmtId="49" fontId="14" fillId="0" borderId="59" xfId="0" applyNumberFormat="1" applyFont="1" applyBorder="1" applyAlignment="1">
      <alignment horizontal="center" vertical="center"/>
    </xf>
    <xf numFmtId="0" fontId="63" fillId="0" borderId="58" xfId="0" applyFont="1" applyBorder="1" applyAlignment="1">
      <alignment horizontal="center" vertical="center" wrapText="1"/>
    </xf>
    <xf numFmtId="0" fontId="63" fillId="0" borderId="59" xfId="0" applyFont="1" applyBorder="1" applyAlignment="1">
      <alignment horizontal="center" vertical="center" wrapText="1"/>
    </xf>
    <xf numFmtId="0" fontId="10" fillId="13" borderId="6"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5" xfId="0" applyFont="1" applyFill="1" applyBorder="1" applyAlignment="1">
      <alignment horizontal="center" vertical="center" wrapText="1"/>
    </xf>
    <xf numFmtId="1" fontId="10" fillId="15" borderId="6" xfId="0" applyNumberFormat="1" applyFont="1" applyFill="1" applyBorder="1" applyAlignment="1">
      <alignment horizontal="center" vertical="center" wrapText="1"/>
    </xf>
    <xf numFmtId="1" fontId="10" fillId="15" borderId="7" xfId="0" applyNumberFormat="1" applyFont="1" applyFill="1" applyBorder="1" applyAlignment="1">
      <alignment horizontal="center" vertical="center" wrapText="1"/>
    </xf>
    <xf numFmtId="1" fontId="10" fillId="15" borderId="5" xfId="0" applyNumberFormat="1" applyFont="1" applyFill="1" applyBorder="1" applyAlignment="1">
      <alignment horizontal="center" vertical="center" wrapText="1"/>
    </xf>
    <xf numFmtId="0" fontId="77" fillId="0" borderId="22" xfId="0" applyFont="1" applyBorder="1" applyAlignment="1">
      <alignment horizontal="center" vertical="center"/>
    </xf>
    <xf numFmtId="0" fontId="77" fillId="0" borderId="7" xfId="0" applyFont="1" applyBorder="1" applyAlignment="1">
      <alignment horizontal="center" vertical="center"/>
    </xf>
    <xf numFmtId="0" fontId="77" fillId="0" borderId="21" xfId="0" applyFont="1" applyBorder="1" applyAlignment="1">
      <alignment horizontal="center" vertical="center"/>
    </xf>
    <xf numFmtId="1" fontId="63" fillId="0" borderId="48" xfId="0" applyNumberFormat="1" applyFont="1" applyBorder="1" applyAlignment="1">
      <alignment horizontal="center" vertical="center"/>
    </xf>
    <xf numFmtId="0" fontId="87" fillId="0" borderId="22" xfId="0" applyFont="1" applyBorder="1" applyAlignment="1">
      <alignment horizontal="center" vertical="center"/>
    </xf>
    <xf numFmtId="0" fontId="87" fillId="0" borderId="7" xfId="0" applyFont="1" applyBorder="1" applyAlignment="1">
      <alignment horizontal="center" vertical="center"/>
    </xf>
    <xf numFmtId="0" fontId="87" fillId="0" borderId="5" xfId="0" applyFont="1" applyBorder="1" applyAlignment="1">
      <alignment horizontal="center" vertical="center"/>
    </xf>
    <xf numFmtId="0" fontId="77" fillId="0" borderId="5" xfId="0" applyFont="1" applyBorder="1" applyAlignment="1">
      <alignment horizontal="center" vertical="center" wrapText="1"/>
    </xf>
    <xf numFmtId="0" fontId="89" fillId="0" borderId="22" xfId="0" applyFont="1" applyBorder="1" applyAlignment="1">
      <alignment horizontal="center" vertical="center"/>
    </xf>
    <xf numFmtId="0" fontId="89" fillId="0" borderId="7" xfId="0" applyFont="1" applyBorder="1" applyAlignment="1">
      <alignment horizontal="center" vertical="center"/>
    </xf>
    <xf numFmtId="0" fontId="89" fillId="0" borderId="21" xfId="0" applyFont="1" applyBorder="1" applyAlignment="1">
      <alignment horizontal="center" vertical="center"/>
    </xf>
    <xf numFmtId="0" fontId="87" fillId="0" borderId="21" xfId="0" applyFont="1" applyBorder="1" applyAlignment="1">
      <alignment horizontal="center" vertical="center"/>
    </xf>
    <xf numFmtId="0" fontId="19" fillId="36" borderId="22" xfId="0" applyFont="1" applyFill="1" applyBorder="1" applyAlignment="1">
      <alignment horizontal="center" vertical="center" wrapText="1"/>
    </xf>
    <xf numFmtId="0" fontId="19" fillId="36" borderId="7" xfId="0" applyFont="1" applyFill="1" applyBorder="1" applyAlignment="1">
      <alignment horizontal="center" vertical="center" wrapText="1"/>
    </xf>
    <xf numFmtId="0" fontId="19" fillId="36" borderId="21" xfId="0" applyFont="1" applyFill="1" applyBorder="1" applyAlignment="1">
      <alignment horizontal="center" vertical="center" wrapText="1"/>
    </xf>
    <xf numFmtId="0" fontId="77" fillId="36" borderId="22" xfId="0" applyFont="1" applyFill="1" applyBorder="1" applyAlignment="1">
      <alignment horizontal="center" vertical="center" wrapText="1"/>
    </xf>
    <xf numFmtId="0" fontId="77" fillId="36" borderId="7" xfId="0" applyFont="1" applyFill="1" applyBorder="1" applyAlignment="1">
      <alignment horizontal="center" vertical="center" wrapText="1"/>
    </xf>
    <xf numFmtId="0" fontId="77" fillId="36" borderId="21" xfId="0" applyFont="1" applyFill="1" applyBorder="1" applyAlignment="1">
      <alignment horizontal="center" vertical="center" wrapText="1"/>
    </xf>
    <xf numFmtId="0" fontId="19" fillId="0" borderId="2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21" xfId="0" applyFont="1" applyBorder="1" applyAlignment="1">
      <alignment horizontal="center" vertical="center" wrapText="1"/>
    </xf>
    <xf numFmtId="0" fontId="19" fillId="37" borderId="22" xfId="0" applyFont="1" applyFill="1" applyBorder="1" applyAlignment="1">
      <alignment horizontal="center" vertical="center" wrapText="1"/>
    </xf>
    <xf numFmtId="0" fontId="19" fillId="37" borderId="7" xfId="0" applyFont="1" applyFill="1" applyBorder="1" applyAlignment="1">
      <alignment horizontal="center" vertical="center" wrapText="1"/>
    </xf>
    <xf numFmtId="0" fontId="19" fillId="37" borderId="21" xfId="0" applyFont="1" applyFill="1" applyBorder="1" applyAlignment="1">
      <alignment horizontal="center" vertical="center" wrapText="1"/>
    </xf>
    <xf numFmtId="0" fontId="12" fillId="5" borderId="22" xfId="0" applyFont="1" applyFill="1" applyBorder="1" applyAlignment="1">
      <alignment horizontal="center" vertical="center" wrapText="1"/>
    </xf>
    <xf numFmtId="0" fontId="12" fillId="5" borderId="7" xfId="0" applyFont="1" applyFill="1" applyBorder="1" applyAlignment="1">
      <alignment horizontal="center" vertical="center" wrapText="1"/>
    </xf>
    <xf numFmtId="0" fontId="12" fillId="5" borderId="21" xfId="0" applyFont="1" applyFill="1" applyBorder="1" applyAlignment="1">
      <alignment horizontal="center" vertical="center" wrapText="1"/>
    </xf>
    <xf numFmtId="49" fontId="88" fillId="0" borderId="22" xfId="0" applyNumberFormat="1" applyFont="1" applyBorder="1" applyAlignment="1">
      <alignment horizontal="center" vertical="center"/>
    </xf>
    <xf numFmtId="49" fontId="88" fillId="0" borderId="7" xfId="0" applyNumberFormat="1" applyFont="1" applyBorder="1" applyAlignment="1">
      <alignment horizontal="center" vertical="center"/>
    </xf>
    <xf numFmtId="49" fontId="88" fillId="0" borderId="21" xfId="0" applyNumberFormat="1" applyFont="1" applyBorder="1" applyAlignment="1">
      <alignment horizontal="center" vertical="center"/>
    </xf>
    <xf numFmtId="49" fontId="73" fillId="8" borderId="22" xfId="0" applyNumberFormat="1" applyFont="1" applyFill="1" applyBorder="1" applyAlignment="1">
      <alignment horizontal="center" vertical="center"/>
    </xf>
    <xf numFmtId="49" fontId="73" fillId="8" borderId="7" xfId="0" applyNumberFormat="1" applyFont="1" applyFill="1" applyBorder="1" applyAlignment="1">
      <alignment horizontal="center" vertical="center"/>
    </xf>
    <xf numFmtId="49" fontId="73" fillId="8" borderId="21" xfId="0" applyNumberFormat="1" applyFont="1" applyFill="1" applyBorder="1" applyAlignment="1">
      <alignment horizontal="center" vertical="center"/>
    </xf>
    <xf numFmtId="1" fontId="18" fillId="0" borderId="18" xfId="0" applyNumberFormat="1" applyFont="1" applyBorder="1" applyAlignment="1">
      <alignment horizontal="center" vertical="center" wrapText="1"/>
    </xf>
    <xf numFmtId="1" fontId="18" fillId="0" borderId="19" xfId="0" applyNumberFormat="1" applyFont="1" applyBorder="1" applyAlignment="1">
      <alignment horizontal="center" vertical="center" wrapText="1"/>
    </xf>
    <xf numFmtId="1" fontId="18" fillId="0" borderId="20" xfId="0" applyNumberFormat="1" applyFont="1" applyBorder="1" applyAlignment="1">
      <alignment horizontal="center" vertical="center" wrapText="1"/>
    </xf>
    <xf numFmtId="0" fontId="7" fillId="31" borderId="84" xfId="0" applyFont="1" applyFill="1" applyBorder="1" applyAlignment="1">
      <alignment horizontal="center" vertical="center" wrapText="1"/>
    </xf>
    <xf numFmtId="0" fontId="7" fillId="31" borderId="84" xfId="0" applyFont="1" applyFill="1" applyBorder="1" applyAlignment="1">
      <alignment horizontal="center" vertical="center"/>
    </xf>
    <xf numFmtId="1" fontId="18" fillId="31" borderId="84" xfId="0" applyNumberFormat="1" applyFont="1" applyFill="1" applyBorder="1" applyAlignment="1">
      <alignment horizontal="center" vertical="center" wrapText="1"/>
    </xf>
    <xf numFmtId="0" fontId="18" fillId="31" borderId="84" xfId="0" applyFont="1" applyFill="1" applyBorder="1" applyAlignment="1">
      <alignment horizontal="center" vertical="center" wrapText="1"/>
    </xf>
    <xf numFmtId="0" fontId="18" fillId="16" borderId="84" xfId="0" applyFont="1" applyFill="1" applyBorder="1" applyAlignment="1">
      <alignment horizontal="center" vertical="center" wrapText="1"/>
    </xf>
    <xf numFmtId="49" fontId="2" fillId="16" borderId="18" xfId="0" applyNumberFormat="1" applyFont="1" applyFill="1" applyBorder="1" applyAlignment="1">
      <alignment horizontal="center" vertical="center" wrapText="1"/>
    </xf>
    <xf numFmtId="49" fontId="2" fillId="16" borderId="20" xfId="0" applyNumberFormat="1" applyFont="1" applyFill="1" applyBorder="1" applyAlignment="1">
      <alignment horizontal="center" vertical="center" wrapText="1"/>
    </xf>
    <xf numFmtId="164" fontId="2" fillId="16" borderId="84" xfId="1" applyNumberFormat="1" applyFont="1" applyFill="1" applyBorder="1" applyAlignment="1">
      <alignment horizontal="center" vertical="center" wrapText="1"/>
    </xf>
    <xf numFmtId="3" fontId="2" fillId="4" borderId="7" xfId="0" applyNumberFormat="1" applyFont="1" applyFill="1" applyBorder="1" applyAlignment="1">
      <alignment horizontal="center" vertical="center" wrapText="1"/>
    </xf>
    <xf numFmtId="164" fontId="5" fillId="0" borderId="84" xfId="1" applyNumberFormat="1" applyFont="1" applyBorder="1" applyAlignment="1">
      <alignment horizontal="center" vertical="center" wrapText="1"/>
    </xf>
    <xf numFmtId="3" fontId="5" fillId="0" borderId="84" xfId="0" applyNumberFormat="1" applyFont="1" applyBorder="1" applyAlignment="1">
      <alignment horizontal="center" vertical="center"/>
    </xf>
    <xf numFmtId="0" fontId="35" fillId="18" borderId="84" xfId="0" applyFont="1" applyFill="1" applyBorder="1" applyAlignment="1">
      <alignment horizontal="center" vertical="center" wrapText="1"/>
    </xf>
    <xf numFmtId="3" fontId="2" fillId="3" borderId="84" xfId="0" applyNumberFormat="1" applyFont="1" applyFill="1" applyBorder="1" applyAlignment="1">
      <alignment horizontal="center" vertical="center" wrapText="1"/>
    </xf>
    <xf numFmtId="3" fontId="2" fillId="4" borderId="84" xfId="0" applyNumberFormat="1" applyFont="1" applyFill="1" applyBorder="1" applyAlignment="1">
      <alignment horizontal="center" vertical="center"/>
    </xf>
    <xf numFmtId="3" fontId="2" fillId="2" borderId="5" xfId="0" applyNumberFormat="1" applyFont="1" applyFill="1" applyBorder="1" applyAlignment="1">
      <alignment horizontal="center" vertical="center"/>
    </xf>
    <xf numFmtId="164" fontId="2" fillId="8" borderId="84" xfId="1" applyNumberFormat="1" applyFont="1" applyFill="1" applyBorder="1" applyAlignment="1">
      <alignment horizontal="center" vertical="center" wrapText="1"/>
    </xf>
    <xf numFmtId="49" fontId="2" fillId="2" borderId="84" xfId="0" applyNumberFormat="1" applyFont="1" applyFill="1" applyBorder="1" applyAlignment="1">
      <alignment horizontal="center" vertical="center" wrapText="1"/>
    </xf>
    <xf numFmtId="49" fontId="2" fillId="3" borderId="84" xfId="0" applyNumberFormat="1" applyFont="1" applyFill="1" applyBorder="1" applyAlignment="1">
      <alignment horizontal="center" vertical="center" wrapText="1"/>
    </xf>
    <xf numFmtId="49" fontId="2" fillId="9" borderId="84" xfId="0" applyNumberFormat="1" applyFont="1" applyFill="1" applyBorder="1" applyAlignment="1">
      <alignment horizontal="center" vertical="center" wrapText="1"/>
    </xf>
    <xf numFmtId="49" fontId="2" fillId="0" borderId="84" xfId="0" applyNumberFormat="1" applyFont="1" applyBorder="1" applyAlignment="1">
      <alignment horizontal="center" vertical="center" wrapText="1"/>
    </xf>
    <xf numFmtId="3" fontId="2" fillId="4" borderId="84" xfId="0" applyNumberFormat="1" applyFont="1" applyFill="1" applyBorder="1" applyAlignment="1">
      <alignment horizontal="center" vertical="center" wrapText="1"/>
    </xf>
    <xf numFmtId="0" fontId="91" fillId="0" borderId="28" xfId="0" applyFont="1" applyBorder="1" applyAlignment="1">
      <alignment horizontal="center" vertical="center"/>
    </xf>
    <xf numFmtId="0" fontId="91" fillId="0" borderId="19" xfId="0" applyFont="1" applyBorder="1" applyAlignment="1">
      <alignment horizontal="center" vertical="center"/>
    </xf>
    <xf numFmtId="0" fontId="91" fillId="0" borderId="32" xfId="0" applyFont="1" applyBorder="1" applyAlignment="1">
      <alignment horizontal="center" vertical="center"/>
    </xf>
    <xf numFmtId="9" fontId="12" fillId="15" borderId="22" xfId="2" applyFont="1" applyFill="1" applyBorder="1" applyAlignment="1">
      <alignment horizontal="center" vertical="center" wrapText="1"/>
    </xf>
    <xf numFmtId="9" fontId="12" fillId="15" borderId="7" xfId="2" applyFont="1" applyFill="1" applyBorder="1" applyAlignment="1">
      <alignment horizontal="center" vertical="center" wrapText="1"/>
    </xf>
    <xf numFmtId="9" fontId="12" fillId="15" borderId="21" xfId="2" applyFont="1" applyFill="1" applyBorder="1" applyAlignment="1">
      <alignment horizontal="center" vertical="center" wrapText="1"/>
    </xf>
    <xf numFmtId="3" fontId="2" fillId="2" borderId="84" xfId="0" applyNumberFormat="1" applyFont="1" applyFill="1" applyBorder="1" applyAlignment="1">
      <alignment horizontal="center" vertical="center"/>
    </xf>
    <xf numFmtId="0" fontId="12" fillId="0" borderId="27"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31" xfId="0" applyFont="1" applyBorder="1" applyAlignment="1">
      <alignment horizontal="center" vertical="center" wrapText="1"/>
    </xf>
    <xf numFmtId="49" fontId="14" fillId="0" borderId="7" xfId="0" applyNumberFormat="1" applyFont="1" applyBorder="1" applyAlignment="1">
      <alignment horizontal="left" vertical="center" wrapText="1"/>
    </xf>
    <xf numFmtId="49" fontId="14" fillId="0" borderId="21" xfId="0" applyNumberFormat="1" applyFont="1" applyBorder="1" applyAlignment="1">
      <alignment horizontal="left" vertical="center" wrapText="1"/>
    </xf>
    <xf numFmtId="0" fontId="91" fillId="0" borderId="60" xfId="0" applyFont="1" applyBorder="1" applyAlignment="1">
      <alignment horizontal="center" vertical="center" wrapText="1"/>
    </xf>
    <xf numFmtId="0" fontId="91" fillId="0" borderId="0" xfId="0" applyFont="1" applyAlignment="1">
      <alignment horizontal="center" vertical="center" wrapText="1"/>
    </xf>
    <xf numFmtId="0" fontId="91" fillId="0" borderId="33" xfId="0" applyFont="1" applyBorder="1" applyAlignment="1">
      <alignment horizontal="center" vertical="center" wrapText="1"/>
    </xf>
    <xf numFmtId="9" fontId="12" fillId="0" borderId="60" xfId="0" applyNumberFormat="1" applyFont="1" applyBorder="1" applyAlignment="1">
      <alignment horizontal="center" vertical="center" wrapText="1"/>
    </xf>
    <xf numFmtId="9" fontId="12" fillId="0" borderId="0" xfId="0" applyNumberFormat="1" applyFont="1" applyAlignment="1">
      <alignment horizontal="center" vertical="center" wrapText="1"/>
    </xf>
    <xf numFmtId="9" fontId="12" fillId="0" borderId="33" xfId="0" applyNumberFormat="1" applyFont="1" applyBorder="1" applyAlignment="1">
      <alignment horizontal="center" vertical="center" wrapText="1"/>
    </xf>
    <xf numFmtId="0" fontId="11" fillId="0" borderId="60" xfId="0" applyFont="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92" fillId="8" borderId="60" xfId="15" applyFont="1" applyFill="1" applyBorder="1" applyAlignment="1">
      <alignment horizontal="center" vertical="center" wrapText="1"/>
    </xf>
    <xf numFmtId="0" fontId="92" fillId="8" borderId="0" xfId="15" applyFont="1" applyFill="1" applyAlignment="1">
      <alignment horizontal="center" vertical="center" wrapText="1"/>
    </xf>
    <xf numFmtId="0" fontId="92" fillId="8" borderId="33" xfId="15" applyFont="1" applyFill="1" applyBorder="1" applyAlignment="1">
      <alignment horizontal="center" vertical="center" wrapText="1"/>
    </xf>
    <xf numFmtId="0" fontId="12" fillId="0" borderId="60" xfId="0" applyFont="1" applyBorder="1" applyAlignment="1">
      <alignment horizontal="center" vertical="center" wrapText="1"/>
    </xf>
    <xf numFmtId="0" fontId="12" fillId="0" borderId="0" xfId="0" applyFont="1" applyAlignment="1">
      <alignment horizontal="center" vertical="center" wrapText="1"/>
    </xf>
    <xf numFmtId="0" fontId="12" fillId="0" borderId="33" xfId="0" applyFont="1" applyBorder="1" applyAlignment="1">
      <alignment horizontal="center" vertical="center" wrapText="1"/>
    </xf>
    <xf numFmtId="1" fontId="12" fillId="0" borderId="60" xfId="0" applyNumberFormat="1" applyFont="1" applyBorder="1" applyAlignment="1">
      <alignment horizontal="center" vertical="center" wrapText="1"/>
    </xf>
    <xf numFmtId="1" fontId="12" fillId="0" borderId="0" xfId="0" applyNumberFormat="1" applyFont="1" applyAlignment="1">
      <alignment horizontal="center" vertical="center" wrapText="1"/>
    </xf>
    <xf numFmtId="1" fontId="12" fillId="0" borderId="33" xfId="0" applyNumberFormat="1" applyFont="1" applyBorder="1" applyAlignment="1">
      <alignment horizontal="center" vertical="center" wrapText="1"/>
    </xf>
    <xf numFmtId="49" fontId="14" fillId="0" borderId="22" xfId="0" applyNumberFormat="1" applyFont="1" applyBorder="1" applyAlignment="1">
      <alignment horizontal="left" vertical="center" wrapText="1"/>
    </xf>
  </cellXfs>
  <cellStyles count="26">
    <cellStyle name="KPT06_contrast" xfId="3" xr:uid="{00000000-0005-0000-0000-000000000000}"/>
    <cellStyle name="KPT06_fill" xfId="8" xr:uid="{00000000-0005-0000-0000-000001000000}"/>
    <cellStyle name="Millares" xfId="1" builtinId="3"/>
    <cellStyle name="Millares [0]" xfId="7" builtinId="6"/>
    <cellStyle name="Millares [0] 2" xfId="13" xr:uid="{00000000-0005-0000-0000-000004000000}"/>
    <cellStyle name="Millares [0] 2 2" xfId="24" xr:uid="{7D2B6533-1C73-4322-A2DA-0F30D9A6A628}"/>
    <cellStyle name="Millares [0] 3" xfId="20" xr:uid="{4ECC6E2D-9C35-4985-AB45-CE8AD3252454}"/>
    <cellStyle name="Millares 2" xfId="4" xr:uid="{00000000-0005-0000-0000-000005000000}"/>
    <cellStyle name="Millares 2 2" xfId="6" xr:uid="{00000000-0005-0000-0000-000006000000}"/>
    <cellStyle name="Millares 2 2 2" xfId="19" xr:uid="{2F6929BB-74AA-4051-9980-BC425B216090}"/>
    <cellStyle name="Millares 2 3" xfId="17" xr:uid="{8EC4B2A0-EF7E-4C8F-BBDF-85F2285536AB}"/>
    <cellStyle name="Millares 3" xfId="5" xr:uid="{00000000-0005-0000-0000-000007000000}"/>
    <cellStyle name="Millares 3 2" xfId="18" xr:uid="{7F40F03F-7722-45BF-AFB4-B0867B379D8B}"/>
    <cellStyle name="Millares 4" xfId="12" xr:uid="{00000000-0005-0000-0000-000008000000}"/>
    <cellStyle name="Millares 4 2" xfId="23" xr:uid="{DB59C795-F7A3-4C1D-9C2C-06F677CD883C}"/>
    <cellStyle name="Millares 5" xfId="16" xr:uid="{D5DCB426-2FE1-4CA7-B186-985E9E3BE388}"/>
    <cellStyle name="Moneda" xfId="10" builtinId="4"/>
    <cellStyle name="Moneda 2" xfId="21" xr:uid="{64684029-AD24-4DCB-95FE-147AD6C90F60}"/>
    <cellStyle name="Normal" xfId="0" builtinId="0"/>
    <cellStyle name="Normal 2" xfId="9" xr:uid="{00000000-0005-0000-0000-00000B000000}"/>
    <cellStyle name="Normal 2 2" xfId="15" xr:uid="{00000000-0005-0000-0000-00000C000000}"/>
    <cellStyle name="Normal 3" xfId="11" xr:uid="{00000000-0005-0000-0000-00000D000000}"/>
    <cellStyle name="Normal 3 2" xfId="22" xr:uid="{63D87A1B-443C-424B-892E-D9DDD7839ACA}"/>
    <cellStyle name="Porcentaje" xfId="2" builtinId="5"/>
    <cellStyle name="Porcentaje 2" xfId="14" xr:uid="{00000000-0005-0000-0000-00000F000000}"/>
    <cellStyle name="Porcentaje 2 2" xfId="25" xr:uid="{FBA253CC-9E8D-4621-A359-52E9C3DD3D33}"/>
  </cellStyles>
  <dxfs count="963">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ont>
        <b/>
        <i val="0"/>
        <color theme="1"/>
      </font>
      <fill>
        <patternFill>
          <bgColor rgb="FF00B050"/>
        </patternFill>
      </fill>
    </dxf>
    <dxf>
      <fill>
        <patternFill>
          <bgColor rgb="FFFF0000"/>
        </patternFill>
      </fill>
    </dxf>
    <dxf>
      <fill>
        <patternFill>
          <bgColor rgb="FF92D050"/>
        </patternFill>
      </fill>
    </dxf>
    <dxf>
      <font>
        <b/>
        <i val="0"/>
        <color theme="1"/>
      </font>
      <fill>
        <patternFill>
          <bgColor rgb="FF00B050"/>
        </patternFill>
      </fill>
    </dxf>
    <dxf>
      <font>
        <b/>
        <i val="0"/>
        <color theme="1"/>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color theme="0"/>
      </font>
      <fill>
        <patternFill>
          <bgColor rgb="FF00B050"/>
        </patternFill>
      </fill>
    </dxf>
    <dxf>
      <fill>
        <patternFill>
          <bgColor rgb="FFFF0000"/>
        </patternFill>
      </fill>
    </dxf>
    <dxf>
      <font>
        <b/>
        <i val="0"/>
        <color theme="0"/>
      </font>
      <fill>
        <patternFill>
          <bgColor rgb="FF00B050"/>
        </patternFill>
      </fill>
    </dxf>
    <dxf>
      <fill>
        <patternFill>
          <bgColor rgb="FFFF0000"/>
        </patternFill>
      </fill>
    </dxf>
    <dxf>
      <font>
        <b/>
        <i val="0"/>
        <color theme="0"/>
      </font>
      <fill>
        <patternFill>
          <bgColor rgb="FF00B050"/>
        </patternFill>
      </fill>
    </dxf>
    <dxf>
      <fill>
        <patternFill>
          <bgColor rgb="FFFF000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i val="0"/>
        <color theme="1"/>
      </font>
      <fill>
        <patternFill>
          <bgColor rgb="FF00B05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color theme="0"/>
      </font>
      <fill>
        <patternFill patternType="solid">
          <fgColor rgb="FF00B050"/>
          <bgColor rgb="FF00B050"/>
        </patternFill>
      </fill>
    </dxf>
    <dxf>
      <font>
        <b/>
        <color theme="0"/>
      </font>
      <fill>
        <patternFill patternType="solid">
          <fgColor rgb="FF00B050"/>
          <bgColor rgb="FF00B050"/>
        </patternFill>
      </fill>
    </dxf>
    <dxf>
      <fill>
        <patternFill>
          <bgColor rgb="FFFF0000"/>
        </patternFill>
      </fill>
    </dxf>
    <dxf>
      <fill>
        <patternFill patternType="solid">
          <fgColor rgb="FFFF0000"/>
          <bgColor rgb="FFFF0000"/>
        </patternFill>
      </fill>
    </dxf>
    <dxf>
      <fill>
        <patternFill>
          <bgColor rgb="FFFF0000"/>
        </patternFill>
      </fill>
    </dxf>
    <dxf>
      <fill>
        <patternFill>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ont>
        <color rgb="FF9C0006"/>
      </font>
      <fill>
        <patternFill>
          <bgColor rgb="FFFFC7CE"/>
        </patternFill>
      </fill>
    </dxf>
    <dxf>
      <fill>
        <patternFill>
          <bgColor rgb="FFFF0000"/>
        </patternFill>
      </fill>
    </dxf>
    <dxf>
      <fill>
        <patternFill>
          <bgColor rgb="FF00B0F0"/>
        </patternFill>
      </fill>
    </dxf>
    <dxf>
      <fill>
        <patternFill>
          <bgColor theme="9" tint="0.59996337778862885"/>
        </patternFill>
      </fill>
    </dxf>
  </dxfs>
  <tableStyles count="0" defaultTableStyle="TableStyleMedium2" defaultPivotStyle="PivotStyleLight16"/>
  <colors>
    <mruColors>
      <color rgb="FFFF8F8F"/>
      <color rgb="FFFFC5FF"/>
      <color rgb="FFC46DFF"/>
      <color rgb="FFFFB7B7"/>
      <color rgb="FFFF3399"/>
      <color rgb="FFFF3232"/>
      <color rgb="FFFFFFCC"/>
      <color rgb="FFFF64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laneaci&#243;n%202024%20-%202027/Programas%20-%20BPI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Matriz_Data"/>
      <sheetName val="Armonización"/>
      <sheetName val="Soc-Armonización"/>
      <sheetName val="Soc-Plan-Acción"/>
      <sheetName val="Soc-Plan-Indicativo"/>
      <sheetName val="Presupuesto-2024"/>
      <sheetName val="4104-034"/>
      <sheetName val="Presupuesto-4104"/>
      <sheetName val="4502-057"/>
      <sheetName val="Presupuesto-4502"/>
      <sheetName val="4599-059"/>
      <sheetName val="Presupuesto-4599"/>
      <sheetName val="4103-060"/>
      <sheetName val="Presupuesto-4103"/>
      <sheetName val="4102-083"/>
      <sheetName val="Presupuesto-4102"/>
      <sheetName val="Juventud"/>
      <sheetName val="Presupuesto-Juventud"/>
      <sheetName val="Catálogo de Produ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sheetPr>
  <dimension ref="A1:M223"/>
  <sheetViews>
    <sheetView topLeftCell="A6" zoomScale="110" zoomScaleNormal="110" workbookViewId="0">
      <selection activeCell="B15" sqref="B15"/>
    </sheetView>
  </sheetViews>
  <sheetFormatPr baseColWidth="10" defaultColWidth="31.7109375" defaultRowHeight="12.75" x14ac:dyDescent="0.2"/>
  <cols>
    <col min="1" max="1" width="9.7109375" style="54" customWidth="1"/>
    <col min="2" max="2" width="5.140625" style="55" customWidth="1"/>
    <col min="3" max="3" width="82.140625" style="102" customWidth="1"/>
    <col min="4" max="12" width="11" style="103" customWidth="1"/>
    <col min="13" max="13" width="9.7109375" style="54" customWidth="1"/>
    <col min="14" max="16384" width="31.7109375" style="66"/>
  </cols>
  <sheetData>
    <row r="1" spans="1:13" s="53" customFormat="1" x14ac:dyDescent="0.2">
      <c r="A1" s="50"/>
      <c r="B1" s="51"/>
      <c r="C1" s="52"/>
      <c r="D1" s="36"/>
      <c r="E1" s="36"/>
      <c r="F1" s="36"/>
      <c r="G1" s="36"/>
      <c r="H1" s="36"/>
      <c r="I1" s="36"/>
      <c r="J1" s="36"/>
      <c r="K1" s="36"/>
      <c r="L1" s="36"/>
      <c r="M1" s="50"/>
    </row>
    <row r="2" spans="1:13" s="58" customFormat="1" ht="15" customHeight="1" thickBot="1" x14ac:dyDescent="0.3">
      <c r="A2" s="54"/>
      <c r="B2" s="55"/>
      <c r="C2" s="56"/>
      <c r="D2" s="57"/>
      <c r="E2" s="57"/>
      <c r="F2" s="57"/>
      <c r="G2" s="57"/>
      <c r="H2" s="57"/>
      <c r="I2" s="57"/>
      <c r="J2" s="57"/>
      <c r="K2" s="57"/>
      <c r="L2" s="57"/>
      <c r="M2" s="54"/>
    </row>
    <row r="3" spans="1:13" s="52" customFormat="1" ht="34.15" customHeight="1" thickBot="1" x14ac:dyDescent="0.3">
      <c r="A3" s="50"/>
      <c r="B3" s="59"/>
      <c r="C3" s="785"/>
      <c r="D3" s="786" t="s">
        <v>0</v>
      </c>
      <c r="E3" s="786" t="s">
        <v>1</v>
      </c>
      <c r="F3" s="786" t="s">
        <v>2</v>
      </c>
      <c r="G3" s="786" t="s">
        <v>3</v>
      </c>
      <c r="H3" s="786" t="s">
        <v>4</v>
      </c>
      <c r="I3" s="786" t="s">
        <v>5</v>
      </c>
      <c r="J3" s="786" t="s">
        <v>6</v>
      </c>
      <c r="K3" s="786" t="s">
        <v>7</v>
      </c>
      <c r="L3" s="786" t="s">
        <v>8</v>
      </c>
      <c r="M3" s="50"/>
    </row>
    <row r="4" spans="1:13" s="64" customFormat="1" ht="18" hidden="1" customHeight="1" x14ac:dyDescent="0.25">
      <c r="A4" s="54"/>
      <c r="B4" s="55"/>
      <c r="C4" s="52"/>
      <c r="D4" s="60">
        <v>439888</v>
      </c>
      <c r="E4" s="61">
        <v>930973</v>
      </c>
      <c r="F4" s="61">
        <v>3468910</v>
      </c>
      <c r="G4" s="62">
        <v>300000</v>
      </c>
      <c r="H4" s="36">
        <v>1027570</v>
      </c>
      <c r="I4" s="61">
        <v>230000</v>
      </c>
      <c r="J4" s="61">
        <v>1665570</v>
      </c>
      <c r="K4" s="63">
        <v>155000</v>
      </c>
      <c r="L4" s="61">
        <v>8217911</v>
      </c>
      <c r="M4" s="54"/>
    </row>
    <row r="5" spans="1:13" ht="18" hidden="1" customHeight="1" x14ac:dyDescent="0.2">
      <c r="C5" s="56"/>
      <c r="D5" s="65">
        <v>0</v>
      </c>
      <c r="E5" s="65">
        <v>0</v>
      </c>
      <c r="F5" s="65">
        <v>0</v>
      </c>
      <c r="G5" s="65">
        <v>0</v>
      </c>
      <c r="H5" s="65">
        <v>0</v>
      </c>
      <c r="I5" s="65">
        <v>0</v>
      </c>
      <c r="J5" s="65">
        <v>0</v>
      </c>
      <c r="K5" s="65">
        <v>0</v>
      </c>
      <c r="L5" s="65">
        <v>0</v>
      </c>
    </row>
    <row r="6" spans="1:13" s="53" customFormat="1" ht="18" customHeight="1" x14ac:dyDescent="0.2">
      <c r="A6" s="54"/>
      <c r="B6" s="51" t="s">
        <v>9</v>
      </c>
      <c r="C6" s="787" t="s">
        <v>10</v>
      </c>
      <c r="D6" s="67">
        <v>445928</v>
      </c>
      <c r="E6" s="67">
        <v>930973</v>
      </c>
      <c r="F6" s="67">
        <v>3470910</v>
      </c>
      <c r="G6" s="67">
        <v>300000</v>
      </c>
      <c r="H6" s="67">
        <v>1027570</v>
      </c>
      <c r="I6" s="67">
        <v>230000</v>
      </c>
      <c r="J6" s="67">
        <v>1715570</v>
      </c>
      <c r="K6" s="67">
        <v>155000</v>
      </c>
      <c r="L6" s="67">
        <v>8275951</v>
      </c>
      <c r="M6" s="54"/>
    </row>
    <row r="7" spans="1:13" s="53" customFormat="1" ht="18" customHeight="1" x14ac:dyDescent="0.2">
      <c r="A7" s="54"/>
      <c r="B7" s="289" t="s">
        <v>11</v>
      </c>
      <c r="C7" s="788" t="s">
        <v>12</v>
      </c>
      <c r="D7" s="789"/>
      <c r="E7" s="789"/>
      <c r="F7" s="789"/>
      <c r="G7" s="789"/>
      <c r="H7" s="789"/>
      <c r="I7" s="789"/>
      <c r="J7" s="789"/>
      <c r="K7" s="789"/>
      <c r="L7" s="789"/>
      <c r="M7" s="54"/>
    </row>
    <row r="8" spans="1:13" s="53" customFormat="1" ht="18" customHeight="1" x14ac:dyDescent="0.2">
      <c r="A8" s="54"/>
      <c r="B8" s="51"/>
      <c r="C8" s="790" t="s">
        <v>13</v>
      </c>
      <c r="D8" s="791"/>
      <c r="E8" s="791"/>
      <c r="F8" s="791"/>
      <c r="G8" s="791"/>
      <c r="H8" s="791"/>
      <c r="I8" s="791"/>
      <c r="J8" s="791"/>
      <c r="K8" s="791"/>
      <c r="L8" s="792"/>
      <c r="M8" s="54"/>
    </row>
    <row r="9" spans="1:13" s="53" customFormat="1" ht="18" customHeight="1" x14ac:dyDescent="0.2">
      <c r="A9" s="54"/>
      <c r="B9" s="51"/>
      <c r="C9" s="790" t="s">
        <v>14</v>
      </c>
      <c r="D9" s="791"/>
      <c r="E9" s="791"/>
      <c r="F9" s="791"/>
      <c r="G9" s="791"/>
      <c r="H9" s="791"/>
      <c r="I9" s="791"/>
      <c r="J9" s="791"/>
      <c r="K9" s="791"/>
      <c r="L9" s="792"/>
      <c r="M9" s="54"/>
    </row>
    <row r="10" spans="1:13" s="53" customFormat="1" ht="18" customHeight="1" x14ac:dyDescent="0.2">
      <c r="A10" s="54"/>
      <c r="B10" s="51"/>
      <c r="C10" s="790" t="s">
        <v>15</v>
      </c>
      <c r="D10" s="791"/>
      <c r="E10" s="791"/>
      <c r="F10" s="791"/>
      <c r="G10" s="791"/>
      <c r="H10" s="791"/>
      <c r="I10" s="791"/>
      <c r="J10" s="791"/>
      <c r="K10" s="791"/>
      <c r="L10" s="792"/>
      <c r="M10" s="54"/>
    </row>
    <row r="11" spans="1:13" s="53" customFormat="1" ht="18" customHeight="1" x14ac:dyDescent="0.2">
      <c r="A11" s="54"/>
      <c r="B11" s="51"/>
      <c r="C11" s="790" t="s">
        <v>16</v>
      </c>
      <c r="D11" s="791"/>
      <c r="E11" s="791"/>
      <c r="F11" s="791"/>
      <c r="G11" s="791"/>
      <c r="H11" s="791"/>
      <c r="I11" s="791"/>
      <c r="J11" s="791"/>
      <c r="K11" s="791"/>
      <c r="L11" s="792"/>
      <c r="M11" s="54"/>
    </row>
    <row r="12" spans="1:13" s="53" customFormat="1" ht="18" customHeight="1" x14ac:dyDescent="0.2">
      <c r="A12" s="54"/>
      <c r="B12" s="51"/>
      <c r="C12" s="790" t="s">
        <v>17</v>
      </c>
      <c r="D12" s="791"/>
      <c r="E12" s="791"/>
      <c r="F12" s="791"/>
      <c r="G12" s="791"/>
      <c r="H12" s="791"/>
      <c r="I12" s="791"/>
      <c r="J12" s="791"/>
      <c r="K12" s="791"/>
      <c r="L12" s="792"/>
      <c r="M12" s="54"/>
    </row>
    <row r="13" spans="1:13" s="53" customFormat="1" ht="18" customHeight="1" x14ac:dyDescent="0.2">
      <c r="A13" s="54"/>
      <c r="B13" s="51"/>
      <c r="C13" s="790" t="s">
        <v>18</v>
      </c>
      <c r="D13" s="791"/>
      <c r="E13" s="791"/>
      <c r="F13" s="791"/>
      <c r="G13" s="791"/>
      <c r="H13" s="791"/>
      <c r="I13" s="791"/>
      <c r="J13" s="791"/>
      <c r="K13" s="791"/>
      <c r="L13" s="792"/>
      <c r="M13" s="54"/>
    </row>
    <row r="14" spans="1:13" s="53" customFormat="1" ht="18" customHeight="1" x14ac:dyDescent="0.2">
      <c r="A14" s="54"/>
      <c r="B14" s="51"/>
      <c r="C14" s="793" t="s">
        <v>19</v>
      </c>
      <c r="D14" s="791"/>
      <c r="E14" s="791"/>
      <c r="F14" s="791"/>
      <c r="G14" s="791"/>
      <c r="H14" s="791"/>
      <c r="I14" s="791"/>
      <c r="J14" s="791"/>
      <c r="K14" s="791"/>
      <c r="L14" s="792"/>
      <c r="M14" s="54"/>
    </row>
    <row r="15" spans="1:13" s="53" customFormat="1" ht="18" customHeight="1" x14ac:dyDescent="0.2">
      <c r="A15" s="54"/>
      <c r="B15" s="51"/>
      <c r="C15" s="793" t="s">
        <v>20</v>
      </c>
      <c r="D15" s="794"/>
      <c r="E15" s="791"/>
      <c r="F15" s="791"/>
      <c r="G15" s="791"/>
      <c r="H15" s="791"/>
      <c r="I15" s="791"/>
      <c r="J15" s="791"/>
      <c r="K15" s="791"/>
      <c r="L15" s="792"/>
      <c r="M15" s="54"/>
    </row>
    <row r="16" spans="1:13" s="53" customFormat="1" ht="18" customHeight="1" x14ac:dyDescent="0.2">
      <c r="A16" s="54"/>
      <c r="B16" s="51"/>
      <c r="C16" s="68" t="s">
        <v>21</v>
      </c>
      <c r="D16" s="69"/>
      <c r="E16" s="69"/>
      <c r="F16" s="69"/>
      <c r="G16" s="69"/>
      <c r="H16" s="69"/>
      <c r="I16" s="69"/>
      <c r="J16" s="69"/>
      <c r="K16" s="69"/>
      <c r="L16" s="792"/>
      <c r="M16" s="54"/>
    </row>
    <row r="17" spans="1:13" s="53" customFormat="1" ht="18" customHeight="1" x14ac:dyDescent="0.2">
      <c r="A17" s="54"/>
      <c r="B17" s="51"/>
      <c r="C17" s="68" t="s">
        <v>22</v>
      </c>
      <c r="D17" s="69"/>
      <c r="E17" s="69"/>
      <c r="F17" s="69"/>
      <c r="G17" s="69"/>
      <c r="H17" s="69"/>
      <c r="I17" s="69"/>
      <c r="J17" s="69"/>
      <c r="K17" s="69"/>
      <c r="L17" s="792"/>
      <c r="M17" s="54"/>
    </row>
    <row r="18" spans="1:13" s="53" customFormat="1" ht="18" customHeight="1" x14ac:dyDescent="0.2">
      <c r="A18" s="54"/>
      <c r="B18" s="51"/>
      <c r="C18" s="68" t="s">
        <v>23</v>
      </c>
      <c r="D18" s="69"/>
      <c r="E18" s="69"/>
      <c r="F18" s="69"/>
      <c r="G18" s="69"/>
      <c r="H18" s="69"/>
      <c r="I18" s="69"/>
      <c r="J18" s="69"/>
      <c r="K18" s="69"/>
      <c r="L18" s="792"/>
      <c r="M18" s="54"/>
    </row>
    <row r="19" spans="1:13" s="53" customFormat="1" ht="18" customHeight="1" x14ac:dyDescent="0.2">
      <c r="A19" s="54"/>
      <c r="B19" s="51"/>
      <c r="C19" s="68" t="s">
        <v>24</v>
      </c>
      <c r="D19" s="69"/>
      <c r="E19" s="69"/>
      <c r="F19" s="69"/>
      <c r="G19" s="69"/>
      <c r="H19" s="69"/>
      <c r="I19" s="69"/>
      <c r="J19" s="69"/>
      <c r="K19" s="69"/>
      <c r="L19" s="792"/>
      <c r="M19" s="54"/>
    </row>
    <row r="20" spans="1:13" s="53" customFormat="1" ht="18" customHeight="1" x14ac:dyDescent="0.2">
      <c r="A20" s="54"/>
      <c r="B20" s="51"/>
      <c r="C20" s="68" t="s">
        <v>25</v>
      </c>
      <c r="D20" s="69"/>
      <c r="E20" s="69"/>
      <c r="F20" s="69"/>
      <c r="G20" s="69"/>
      <c r="H20" s="69"/>
      <c r="I20" s="69"/>
      <c r="J20" s="69"/>
      <c r="K20" s="69"/>
      <c r="L20" s="792"/>
      <c r="M20" s="54"/>
    </row>
    <row r="21" spans="1:13" s="53" customFormat="1" ht="18" customHeight="1" x14ac:dyDescent="0.2">
      <c r="A21" s="54"/>
      <c r="B21" s="51"/>
      <c r="C21" s="68" t="s">
        <v>26</v>
      </c>
      <c r="D21" s="69"/>
      <c r="E21" s="69"/>
      <c r="F21" s="69"/>
      <c r="G21" s="69"/>
      <c r="H21" s="69"/>
      <c r="I21" s="69"/>
      <c r="J21" s="69"/>
      <c r="K21" s="69"/>
      <c r="L21" s="792"/>
      <c r="M21" s="54"/>
    </row>
    <row r="22" spans="1:13" s="53" customFormat="1" ht="18" customHeight="1" x14ac:dyDescent="0.2">
      <c r="A22" s="54"/>
      <c r="B22" s="70">
        <v>1</v>
      </c>
      <c r="C22" s="788" t="s">
        <v>27</v>
      </c>
      <c r="D22" s="789">
        <v>111547</v>
      </c>
      <c r="E22" s="789">
        <v>108170</v>
      </c>
      <c r="F22" s="789">
        <v>50000</v>
      </c>
      <c r="G22" s="789">
        <v>0</v>
      </c>
      <c r="H22" s="789">
        <v>471425</v>
      </c>
      <c r="I22" s="789">
        <v>163000</v>
      </c>
      <c r="J22" s="789">
        <v>912740</v>
      </c>
      <c r="K22" s="789">
        <v>75800</v>
      </c>
      <c r="L22" s="789">
        <v>1892682</v>
      </c>
      <c r="M22" s="54"/>
    </row>
    <row r="23" spans="1:13" s="53" customFormat="1" ht="18" customHeight="1" x14ac:dyDescent="0.2">
      <c r="B23" s="72"/>
      <c r="C23" s="795" t="s">
        <v>28</v>
      </c>
      <c r="D23" s="796">
        <v>4000</v>
      </c>
      <c r="E23" s="796">
        <v>20019</v>
      </c>
      <c r="F23" s="796"/>
      <c r="G23" s="796"/>
      <c r="H23" s="796">
        <v>37500</v>
      </c>
      <c r="I23" s="796"/>
      <c r="J23" s="796">
        <v>16000</v>
      </c>
      <c r="K23" s="796">
        <v>74500</v>
      </c>
      <c r="L23" s="796">
        <v>152019</v>
      </c>
      <c r="M23" s="71"/>
    </row>
    <row r="24" spans="1:13" s="53" customFormat="1" ht="18" customHeight="1" x14ac:dyDescent="0.2">
      <c r="A24" s="73" t="s">
        <v>29</v>
      </c>
      <c r="B24" s="74"/>
      <c r="C24" s="797" t="s">
        <v>30</v>
      </c>
      <c r="D24" s="798">
        <v>600</v>
      </c>
      <c r="E24" s="798"/>
      <c r="F24" s="798"/>
      <c r="G24" s="798"/>
      <c r="H24" s="798">
        <v>4100</v>
      </c>
      <c r="I24" s="798"/>
      <c r="J24" s="798"/>
      <c r="K24" s="798"/>
      <c r="L24" s="792">
        <v>4700</v>
      </c>
      <c r="M24" s="73" t="s">
        <v>29</v>
      </c>
    </row>
    <row r="25" spans="1:13" s="53" customFormat="1" ht="18" customHeight="1" x14ac:dyDescent="0.2">
      <c r="A25" s="73" t="s">
        <v>29</v>
      </c>
      <c r="B25" s="74"/>
      <c r="C25" s="797" t="s">
        <v>31</v>
      </c>
      <c r="D25" s="798">
        <v>1400</v>
      </c>
      <c r="E25" s="798">
        <v>2119</v>
      </c>
      <c r="F25" s="798"/>
      <c r="G25" s="798"/>
      <c r="H25" s="798">
        <v>16700</v>
      </c>
      <c r="I25" s="798"/>
      <c r="J25" s="798"/>
      <c r="K25" s="798"/>
      <c r="L25" s="792">
        <v>20219</v>
      </c>
      <c r="M25" s="73" t="s">
        <v>29</v>
      </c>
    </row>
    <row r="26" spans="1:13" s="53" customFormat="1" ht="18" customHeight="1" x14ac:dyDescent="0.2">
      <c r="A26" s="73" t="s">
        <v>29</v>
      </c>
      <c r="B26" s="74"/>
      <c r="C26" s="797" t="s">
        <v>32</v>
      </c>
      <c r="D26" s="798">
        <v>800</v>
      </c>
      <c r="E26" s="798">
        <v>17900</v>
      </c>
      <c r="F26" s="798"/>
      <c r="G26" s="798"/>
      <c r="H26" s="798"/>
      <c r="I26" s="798"/>
      <c r="J26" s="798">
        <v>16000</v>
      </c>
      <c r="K26" s="798">
        <v>50000</v>
      </c>
      <c r="L26" s="792">
        <v>84700</v>
      </c>
      <c r="M26" s="73" t="s">
        <v>29</v>
      </c>
    </row>
    <row r="27" spans="1:13" s="53" customFormat="1" ht="18" customHeight="1" x14ac:dyDescent="0.2">
      <c r="A27" s="73" t="s">
        <v>29</v>
      </c>
      <c r="B27" s="74"/>
      <c r="C27" s="797" t="s">
        <v>33</v>
      </c>
      <c r="D27" s="798">
        <v>1200</v>
      </c>
      <c r="E27" s="798"/>
      <c r="F27" s="798"/>
      <c r="G27" s="798"/>
      <c r="H27" s="798">
        <v>16700</v>
      </c>
      <c r="I27" s="798"/>
      <c r="J27" s="798"/>
      <c r="K27" s="798">
        <v>24500</v>
      </c>
      <c r="L27" s="792">
        <v>42400</v>
      </c>
      <c r="M27" s="73" t="s">
        <v>29</v>
      </c>
    </row>
    <row r="28" spans="1:13" s="53" customFormat="1" ht="18" customHeight="1" x14ac:dyDescent="0.2">
      <c r="A28" s="71"/>
      <c r="B28" s="72"/>
      <c r="C28" s="799" t="s">
        <v>34</v>
      </c>
      <c r="D28" s="796">
        <v>4000</v>
      </c>
      <c r="E28" s="800"/>
      <c r="F28" s="800"/>
      <c r="G28" s="800"/>
      <c r="H28" s="800">
        <v>5000</v>
      </c>
      <c r="I28" s="800"/>
      <c r="J28" s="800">
        <v>900</v>
      </c>
      <c r="K28" s="800">
        <v>800</v>
      </c>
      <c r="L28" s="800">
        <v>10700</v>
      </c>
      <c r="M28" s="71"/>
    </row>
    <row r="29" spans="1:13" s="53" customFormat="1" ht="18" customHeight="1" x14ac:dyDescent="0.2">
      <c r="A29" s="75" t="s">
        <v>35</v>
      </c>
      <c r="B29" s="76"/>
      <c r="C29" s="797" t="s">
        <v>36</v>
      </c>
      <c r="D29" s="801">
        <v>1000</v>
      </c>
      <c r="E29" s="802"/>
      <c r="F29" s="803"/>
      <c r="G29" s="803"/>
      <c r="H29" s="802"/>
      <c r="I29" s="802"/>
      <c r="J29" s="802"/>
      <c r="K29" s="802">
        <v>400</v>
      </c>
      <c r="L29" s="792">
        <v>1400</v>
      </c>
      <c r="M29" s="75" t="s">
        <v>35</v>
      </c>
    </row>
    <row r="30" spans="1:13" s="53" customFormat="1" ht="18" customHeight="1" x14ac:dyDescent="0.2">
      <c r="A30" s="75" t="s">
        <v>35</v>
      </c>
      <c r="B30" s="76"/>
      <c r="C30" s="797" t="s">
        <v>37</v>
      </c>
      <c r="D30" s="802">
        <v>680</v>
      </c>
      <c r="E30" s="802"/>
      <c r="F30" s="802"/>
      <c r="G30" s="802"/>
      <c r="H30" s="802">
        <v>4000</v>
      </c>
      <c r="I30" s="802"/>
      <c r="J30" s="802"/>
      <c r="K30" s="802"/>
      <c r="L30" s="792">
        <v>4680</v>
      </c>
      <c r="M30" s="75" t="s">
        <v>35</v>
      </c>
    </row>
    <row r="31" spans="1:13" s="53" customFormat="1" ht="18" customHeight="1" x14ac:dyDescent="0.2">
      <c r="A31" s="75" t="s">
        <v>35</v>
      </c>
      <c r="B31" s="76"/>
      <c r="C31" s="797" t="s">
        <v>38</v>
      </c>
      <c r="D31" s="802">
        <v>330</v>
      </c>
      <c r="E31" s="802"/>
      <c r="F31" s="802"/>
      <c r="G31" s="802"/>
      <c r="H31" s="802"/>
      <c r="I31" s="802"/>
      <c r="J31" s="802"/>
      <c r="K31" s="802"/>
      <c r="L31" s="792">
        <v>330</v>
      </c>
      <c r="M31" s="75" t="s">
        <v>35</v>
      </c>
    </row>
    <row r="32" spans="1:13" s="53" customFormat="1" ht="18" customHeight="1" x14ac:dyDescent="0.2">
      <c r="A32" s="75" t="s">
        <v>35</v>
      </c>
      <c r="B32" s="76"/>
      <c r="C32" s="797" t="s">
        <v>39</v>
      </c>
      <c r="D32" s="802">
        <v>330</v>
      </c>
      <c r="E32" s="802"/>
      <c r="F32" s="802"/>
      <c r="G32" s="802"/>
      <c r="H32" s="802"/>
      <c r="I32" s="802"/>
      <c r="J32" s="802"/>
      <c r="K32" s="802"/>
      <c r="L32" s="792">
        <v>330</v>
      </c>
      <c r="M32" s="75" t="s">
        <v>35</v>
      </c>
    </row>
    <row r="33" spans="1:13" s="53" customFormat="1" ht="18" customHeight="1" x14ac:dyDescent="0.2">
      <c r="A33" s="75" t="s">
        <v>35</v>
      </c>
      <c r="B33" s="76"/>
      <c r="C33" s="797" t="s">
        <v>40</v>
      </c>
      <c r="D33" s="802">
        <v>330</v>
      </c>
      <c r="E33" s="802"/>
      <c r="F33" s="802"/>
      <c r="G33" s="802"/>
      <c r="H33" s="802"/>
      <c r="I33" s="802"/>
      <c r="J33" s="802"/>
      <c r="K33" s="802"/>
      <c r="L33" s="792">
        <v>330</v>
      </c>
      <c r="M33" s="75" t="s">
        <v>35</v>
      </c>
    </row>
    <row r="34" spans="1:13" s="53" customFormat="1" ht="18" customHeight="1" x14ac:dyDescent="0.2">
      <c r="A34" s="75" t="s">
        <v>35</v>
      </c>
      <c r="B34" s="76"/>
      <c r="C34" s="797" t="s">
        <v>41</v>
      </c>
      <c r="D34" s="802">
        <v>1000</v>
      </c>
      <c r="E34" s="802"/>
      <c r="F34" s="802"/>
      <c r="G34" s="802"/>
      <c r="H34" s="802">
        <v>500</v>
      </c>
      <c r="I34" s="802"/>
      <c r="J34" s="802">
        <v>900</v>
      </c>
      <c r="K34" s="802">
        <v>400</v>
      </c>
      <c r="L34" s="792">
        <v>2800</v>
      </c>
      <c r="M34" s="75" t="s">
        <v>35</v>
      </c>
    </row>
    <row r="35" spans="1:13" s="53" customFormat="1" ht="18" customHeight="1" x14ac:dyDescent="0.2">
      <c r="A35" s="75" t="s">
        <v>35</v>
      </c>
      <c r="B35" s="76"/>
      <c r="C35" s="797" t="s">
        <v>42</v>
      </c>
      <c r="D35" s="801">
        <v>330</v>
      </c>
      <c r="E35" s="802"/>
      <c r="F35" s="802"/>
      <c r="G35" s="802"/>
      <c r="H35" s="802"/>
      <c r="I35" s="802"/>
      <c r="J35" s="802"/>
      <c r="K35" s="802"/>
      <c r="L35" s="792">
        <v>330</v>
      </c>
      <c r="M35" s="75" t="s">
        <v>35</v>
      </c>
    </row>
    <row r="36" spans="1:13" s="53" customFormat="1" ht="18" customHeight="1" x14ac:dyDescent="0.2">
      <c r="A36" s="75" t="s">
        <v>35</v>
      </c>
      <c r="B36" s="76"/>
      <c r="C36" s="797" t="s">
        <v>43</v>
      </c>
      <c r="D36" s="801"/>
      <c r="E36" s="802"/>
      <c r="F36" s="802"/>
      <c r="G36" s="802"/>
      <c r="H36" s="802">
        <v>500</v>
      </c>
      <c r="I36" s="802"/>
      <c r="J36" s="802"/>
      <c r="K36" s="802"/>
      <c r="L36" s="792">
        <v>500</v>
      </c>
      <c r="M36" s="75" t="s">
        <v>35</v>
      </c>
    </row>
    <row r="37" spans="1:13" s="53" customFormat="1" ht="17.649999999999999" customHeight="1" x14ac:dyDescent="0.2">
      <c r="A37" s="71"/>
      <c r="B37" s="72"/>
      <c r="C37" s="795" t="s">
        <v>44</v>
      </c>
      <c r="D37" s="800">
        <v>2200</v>
      </c>
      <c r="E37" s="800"/>
      <c r="F37" s="800"/>
      <c r="G37" s="800"/>
      <c r="H37" s="800"/>
      <c r="I37" s="800"/>
      <c r="J37" s="800"/>
      <c r="K37" s="800">
        <v>500</v>
      </c>
      <c r="L37" s="800">
        <v>2700</v>
      </c>
      <c r="M37" s="71"/>
    </row>
    <row r="38" spans="1:13" s="53" customFormat="1" ht="17.649999999999999" customHeight="1" x14ac:dyDescent="0.2">
      <c r="A38" s="73" t="s">
        <v>45</v>
      </c>
      <c r="B38" s="74"/>
      <c r="C38" s="797" t="s">
        <v>46</v>
      </c>
      <c r="D38" s="802">
        <v>400</v>
      </c>
      <c r="E38" s="802"/>
      <c r="F38" s="802"/>
      <c r="G38" s="802"/>
      <c r="H38" s="802"/>
      <c r="I38" s="802"/>
      <c r="J38" s="802"/>
      <c r="K38" s="802"/>
      <c r="L38" s="792">
        <v>400</v>
      </c>
      <c r="M38" s="73" t="s">
        <v>45</v>
      </c>
    </row>
    <row r="39" spans="1:13" s="53" customFormat="1" ht="17.649999999999999" customHeight="1" x14ac:dyDescent="0.2">
      <c r="A39" s="73" t="s">
        <v>45</v>
      </c>
      <c r="B39" s="74"/>
      <c r="C39" s="797" t="s">
        <v>47</v>
      </c>
      <c r="D39" s="802">
        <v>200</v>
      </c>
      <c r="E39" s="802"/>
      <c r="F39" s="802"/>
      <c r="G39" s="802"/>
      <c r="H39" s="802"/>
      <c r="I39" s="802"/>
      <c r="J39" s="802"/>
      <c r="K39" s="802"/>
      <c r="L39" s="792">
        <v>200</v>
      </c>
      <c r="M39" s="73" t="s">
        <v>45</v>
      </c>
    </row>
    <row r="40" spans="1:13" s="53" customFormat="1" ht="17.649999999999999" customHeight="1" x14ac:dyDescent="0.2">
      <c r="A40" s="73" t="s">
        <v>45</v>
      </c>
      <c r="B40" s="74"/>
      <c r="C40" s="797" t="s">
        <v>48</v>
      </c>
      <c r="D40" s="804">
        <v>1600</v>
      </c>
      <c r="E40" s="802"/>
      <c r="F40" s="802"/>
      <c r="G40" s="802"/>
      <c r="H40" s="802"/>
      <c r="I40" s="802"/>
      <c r="J40" s="802"/>
      <c r="K40" s="802">
        <v>500</v>
      </c>
      <c r="L40" s="792">
        <v>2100</v>
      </c>
      <c r="M40" s="73" t="s">
        <v>45</v>
      </c>
    </row>
    <row r="41" spans="1:13" s="53" customFormat="1" ht="17.649999999999999" customHeight="1" x14ac:dyDescent="0.2">
      <c r="A41" s="71"/>
      <c r="B41" s="72"/>
      <c r="C41" s="799" t="s">
        <v>49</v>
      </c>
      <c r="D41" s="800">
        <v>5000</v>
      </c>
      <c r="E41" s="800">
        <v>25000</v>
      </c>
      <c r="F41" s="800"/>
      <c r="G41" s="800"/>
      <c r="H41" s="800">
        <v>80000</v>
      </c>
      <c r="I41" s="800"/>
      <c r="J41" s="800">
        <v>100000</v>
      </c>
      <c r="K41" s="800"/>
      <c r="L41" s="800">
        <v>210000</v>
      </c>
      <c r="M41" s="71"/>
    </row>
    <row r="42" spans="1:13" s="53" customFormat="1" ht="17.649999999999999" customHeight="1" x14ac:dyDescent="0.2">
      <c r="A42" s="75" t="s">
        <v>50</v>
      </c>
      <c r="B42" s="76"/>
      <c r="C42" s="797" t="s">
        <v>51</v>
      </c>
      <c r="D42" s="802">
        <v>400</v>
      </c>
      <c r="E42" s="802">
        <v>1900</v>
      </c>
      <c r="F42" s="802"/>
      <c r="G42" s="802"/>
      <c r="H42" s="802"/>
      <c r="I42" s="802"/>
      <c r="J42" s="802">
        <v>8000</v>
      </c>
      <c r="K42" s="802"/>
      <c r="L42" s="792">
        <v>10300</v>
      </c>
      <c r="M42" s="75" t="s">
        <v>50</v>
      </c>
    </row>
    <row r="43" spans="1:13" s="53" customFormat="1" ht="17.649999999999999" customHeight="1" x14ac:dyDescent="0.2">
      <c r="A43" s="75" t="s">
        <v>50</v>
      </c>
      <c r="B43" s="76"/>
      <c r="C43" s="797" t="s">
        <v>52</v>
      </c>
      <c r="D43" s="802">
        <v>300</v>
      </c>
      <c r="E43" s="802">
        <v>1400</v>
      </c>
      <c r="F43" s="802"/>
      <c r="G43" s="802"/>
      <c r="H43" s="802"/>
      <c r="I43" s="802"/>
      <c r="J43" s="802">
        <v>6000</v>
      </c>
      <c r="K43" s="802"/>
      <c r="L43" s="792">
        <v>7700</v>
      </c>
      <c r="M43" s="75" t="s">
        <v>50</v>
      </c>
    </row>
    <row r="44" spans="1:13" s="53" customFormat="1" ht="17.649999999999999" customHeight="1" x14ac:dyDescent="0.2">
      <c r="A44" s="75" t="s">
        <v>50</v>
      </c>
      <c r="B44" s="76"/>
      <c r="C44" s="797" t="s">
        <v>53</v>
      </c>
      <c r="D44" s="802">
        <v>2750</v>
      </c>
      <c r="E44" s="802">
        <v>13300</v>
      </c>
      <c r="F44" s="802"/>
      <c r="G44" s="802"/>
      <c r="H44" s="802">
        <v>50000</v>
      </c>
      <c r="I44" s="805"/>
      <c r="J44" s="802">
        <v>62300</v>
      </c>
      <c r="K44" s="802"/>
      <c r="L44" s="792">
        <v>128350</v>
      </c>
      <c r="M44" s="75" t="s">
        <v>50</v>
      </c>
    </row>
    <row r="45" spans="1:13" s="53" customFormat="1" ht="17.649999999999999" customHeight="1" x14ac:dyDescent="0.2">
      <c r="A45" s="75" t="s">
        <v>50</v>
      </c>
      <c r="B45" s="76"/>
      <c r="C45" s="797" t="s">
        <v>54</v>
      </c>
      <c r="D45" s="802">
        <v>200</v>
      </c>
      <c r="E45" s="802">
        <v>1000</v>
      </c>
      <c r="F45" s="802"/>
      <c r="G45" s="802"/>
      <c r="H45" s="802"/>
      <c r="I45" s="805"/>
      <c r="J45" s="802">
        <v>4000</v>
      </c>
      <c r="K45" s="802"/>
      <c r="L45" s="792">
        <v>5200</v>
      </c>
      <c r="M45" s="75" t="s">
        <v>50</v>
      </c>
    </row>
    <row r="46" spans="1:13" s="53" customFormat="1" ht="17.649999999999999" customHeight="1" x14ac:dyDescent="0.2">
      <c r="A46" s="75" t="s">
        <v>50</v>
      </c>
      <c r="B46" s="76"/>
      <c r="C46" s="797" t="s">
        <v>55</v>
      </c>
      <c r="D46" s="802">
        <v>700</v>
      </c>
      <c r="E46" s="802">
        <v>3300</v>
      </c>
      <c r="F46" s="802"/>
      <c r="G46" s="802"/>
      <c r="H46" s="802"/>
      <c r="I46" s="802"/>
      <c r="J46" s="802">
        <v>6400</v>
      </c>
      <c r="K46" s="802"/>
      <c r="L46" s="792">
        <v>10400</v>
      </c>
      <c r="M46" s="75" t="s">
        <v>50</v>
      </c>
    </row>
    <row r="47" spans="1:13" s="53" customFormat="1" ht="17.649999999999999" customHeight="1" x14ac:dyDescent="0.2">
      <c r="A47" s="75" t="s">
        <v>50</v>
      </c>
      <c r="B47" s="76"/>
      <c r="C47" s="797" t="s">
        <v>56</v>
      </c>
      <c r="D47" s="802">
        <v>250</v>
      </c>
      <c r="E47" s="802">
        <v>1200</v>
      </c>
      <c r="F47" s="802"/>
      <c r="G47" s="802"/>
      <c r="H47" s="802"/>
      <c r="I47" s="802"/>
      <c r="J47" s="802">
        <v>5100</v>
      </c>
      <c r="K47" s="802"/>
      <c r="L47" s="792">
        <v>6550</v>
      </c>
      <c r="M47" s="75" t="s">
        <v>50</v>
      </c>
    </row>
    <row r="48" spans="1:13" s="53" customFormat="1" ht="17.649999999999999" customHeight="1" x14ac:dyDescent="0.2">
      <c r="A48" s="75" t="s">
        <v>50</v>
      </c>
      <c r="B48" s="76"/>
      <c r="C48" s="797" t="s">
        <v>57</v>
      </c>
      <c r="D48" s="802">
        <v>250</v>
      </c>
      <c r="E48" s="802">
        <v>1200</v>
      </c>
      <c r="F48" s="802"/>
      <c r="G48" s="802"/>
      <c r="H48" s="802"/>
      <c r="I48" s="802"/>
      <c r="J48" s="802">
        <v>5200</v>
      </c>
      <c r="K48" s="802"/>
      <c r="L48" s="792">
        <v>6650</v>
      </c>
      <c r="M48" s="75" t="s">
        <v>50</v>
      </c>
    </row>
    <row r="49" spans="1:13" s="53" customFormat="1" ht="17.649999999999999" customHeight="1" x14ac:dyDescent="0.2">
      <c r="A49" s="75" t="s">
        <v>50</v>
      </c>
      <c r="B49" s="76"/>
      <c r="C49" s="797" t="s">
        <v>58</v>
      </c>
      <c r="D49" s="802">
        <v>100</v>
      </c>
      <c r="E49" s="802">
        <v>500</v>
      </c>
      <c r="F49" s="802"/>
      <c r="G49" s="802"/>
      <c r="H49" s="802">
        <v>30000</v>
      </c>
      <c r="I49" s="802"/>
      <c r="J49" s="802">
        <v>2000</v>
      </c>
      <c r="K49" s="802"/>
      <c r="L49" s="792">
        <v>32600</v>
      </c>
      <c r="M49" s="75" t="s">
        <v>50</v>
      </c>
    </row>
    <row r="50" spans="1:13" s="53" customFormat="1" ht="17.649999999999999" customHeight="1" x14ac:dyDescent="0.2">
      <c r="A50" s="75" t="s">
        <v>50</v>
      </c>
      <c r="B50" s="76"/>
      <c r="C50" s="797" t="s">
        <v>59</v>
      </c>
      <c r="D50" s="804">
        <v>50</v>
      </c>
      <c r="E50" s="804">
        <v>1200</v>
      </c>
      <c r="F50" s="802"/>
      <c r="G50" s="802"/>
      <c r="H50" s="802"/>
      <c r="I50" s="802"/>
      <c r="J50" s="802">
        <v>1000</v>
      </c>
      <c r="K50" s="802"/>
      <c r="L50" s="792">
        <v>2250</v>
      </c>
      <c r="M50" s="75" t="s">
        <v>50</v>
      </c>
    </row>
    <row r="51" spans="1:13" s="53" customFormat="1" ht="17.649999999999999" customHeight="1" x14ac:dyDescent="0.2">
      <c r="A51" s="77"/>
      <c r="B51" s="78"/>
      <c r="C51" s="795" t="s">
        <v>60</v>
      </c>
      <c r="D51" s="800">
        <v>96347</v>
      </c>
      <c r="E51" s="800">
        <v>63151</v>
      </c>
      <c r="F51" s="800">
        <v>50000</v>
      </c>
      <c r="G51" s="800">
        <v>0</v>
      </c>
      <c r="H51" s="800">
        <v>348925</v>
      </c>
      <c r="I51" s="800">
        <v>163000</v>
      </c>
      <c r="J51" s="800">
        <v>795840</v>
      </c>
      <c r="K51" s="800">
        <v>0</v>
      </c>
      <c r="L51" s="800">
        <v>1517263</v>
      </c>
      <c r="M51" s="77"/>
    </row>
    <row r="52" spans="1:13" s="53" customFormat="1" ht="17.649999999999999" customHeight="1" x14ac:dyDescent="0.2">
      <c r="A52" s="73" t="s">
        <v>61</v>
      </c>
      <c r="B52" s="74"/>
      <c r="C52" s="806" t="s">
        <v>62</v>
      </c>
      <c r="D52" s="807">
        <v>64000</v>
      </c>
      <c r="E52" s="807">
        <v>52671</v>
      </c>
      <c r="F52" s="807"/>
      <c r="G52" s="807"/>
      <c r="H52" s="807">
        <v>249925</v>
      </c>
      <c r="I52" s="807">
        <v>63000</v>
      </c>
      <c r="J52" s="807">
        <v>500000</v>
      </c>
      <c r="K52" s="807"/>
      <c r="L52" s="807">
        <v>929596</v>
      </c>
      <c r="M52" s="73" t="s">
        <v>61</v>
      </c>
    </row>
    <row r="53" spans="1:13" s="53" customFormat="1" ht="17.649999999999999" customHeight="1" x14ac:dyDescent="0.2">
      <c r="A53" s="73" t="s">
        <v>61</v>
      </c>
      <c r="B53" s="74"/>
      <c r="C53" s="797" t="s">
        <v>63</v>
      </c>
      <c r="D53" s="802">
        <v>59000</v>
      </c>
      <c r="E53" s="802">
        <v>49000</v>
      </c>
      <c r="F53" s="802"/>
      <c r="G53" s="802"/>
      <c r="H53" s="802">
        <v>228925</v>
      </c>
      <c r="I53" s="802">
        <v>63000</v>
      </c>
      <c r="J53" s="802">
        <v>480000</v>
      </c>
      <c r="K53" s="802"/>
      <c r="L53" s="808">
        <v>879925</v>
      </c>
      <c r="M53" s="73" t="s">
        <v>61</v>
      </c>
    </row>
    <row r="54" spans="1:13" s="53" customFormat="1" ht="17.649999999999999" customHeight="1" x14ac:dyDescent="0.2">
      <c r="A54" s="73" t="s">
        <v>61</v>
      </c>
      <c r="B54" s="74"/>
      <c r="C54" s="797" t="s">
        <v>64</v>
      </c>
      <c r="D54" s="802">
        <v>5000</v>
      </c>
      <c r="E54" s="802">
        <v>3671</v>
      </c>
      <c r="F54" s="802"/>
      <c r="G54" s="802"/>
      <c r="H54" s="802">
        <v>21000</v>
      </c>
      <c r="I54" s="802"/>
      <c r="J54" s="802">
        <v>20000</v>
      </c>
      <c r="K54" s="802"/>
      <c r="L54" s="808">
        <v>49671</v>
      </c>
      <c r="M54" s="73" t="s">
        <v>61</v>
      </c>
    </row>
    <row r="55" spans="1:13" s="53" customFormat="1" ht="17.649999999999999" customHeight="1" x14ac:dyDescent="0.2">
      <c r="A55" s="73" t="s">
        <v>61</v>
      </c>
      <c r="B55" s="74"/>
      <c r="C55" s="797" t="s">
        <v>65</v>
      </c>
      <c r="D55" s="801"/>
      <c r="E55" s="801"/>
      <c r="F55" s="802"/>
      <c r="G55" s="802"/>
      <c r="H55" s="802"/>
      <c r="I55" s="802"/>
      <c r="J55" s="802"/>
      <c r="K55" s="802"/>
      <c r="L55" s="808">
        <v>0</v>
      </c>
      <c r="M55" s="73" t="s">
        <v>61</v>
      </c>
    </row>
    <row r="56" spans="1:13" s="53" customFormat="1" ht="17.649999999999999" customHeight="1" x14ac:dyDescent="0.2">
      <c r="A56" s="71"/>
      <c r="B56" s="72"/>
      <c r="C56" s="806" t="s">
        <v>66</v>
      </c>
      <c r="D56" s="807">
        <v>6000</v>
      </c>
      <c r="E56" s="807">
        <v>6000</v>
      </c>
      <c r="F56" s="807"/>
      <c r="G56" s="807"/>
      <c r="H56" s="807">
        <v>4000</v>
      </c>
      <c r="I56" s="807"/>
      <c r="J56" s="807">
        <v>3000</v>
      </c>
      <c r="K56" s="807"/>
      <c r="L56" s="807">
        <v>19000</v>
      </c>
      <c r="M56" s="71"/>
    </row>
    <row r="57" spans="1:13" s="53" customFormat="1" ht="17.649999999999999" customHeight="1" x14ac:dyDescent="0.2">
      <c r="A57" s="75" t="s">
        <v>67</v>
      </c>
      <c r="B57" s="76"/>
      <c r="C57" s="797" t="s">
        <v>68</v>
      </c>
      <c r="D57" s="802">
        <v>470</v>
      </c>
      <c r="E57" s="802">
        <v>5400</v>
      </c>
      <c r="F57" s="802"/>
      <c r="G57" s="802"/>
      <c r="H57" s="802">
        <v>4000</v>
      </c>
      <c r="I57" s="802"/>
      <c r="J57" s="802">
        <v>3000</v>
      </c>
      <c r="K57" s="802"/>
      <c r="L57" s="808">
        <v>12870</v>
      </c>
      <c r="M57" s="75" t="s">
        <v>67</v>
      </c>
    </row>
    <row r="58" spans="1:13" s="53" customFormat="1" ht="17.649999999999999" customHeight="1" x14ac:dyDescent="0.2">
      <c r="A58" s="75" t="s">
        <v>67</v>
      </c>
      <c r="B58" s="76"/>
      <c r="C58" s="797" t="s">
        <v>69</v>
      </c>
      <c r="D58" s="802">
        <v>2420</v>
      </c>
      <c r="E58" s="802">
        <v>350</v>
      </c>
      <c r="F58" s="802"/>
      <c r="G58" s="809"/>
      <c r="H58" s="802"/>
      <c r="I58" s="802"/>
      <c r="J58" s="802"/>
      <c r="K58" s="802"/>
      <c r="L58" s="808">
        <v>2770</v>
      </c>
      <c r="M58" s="75" t="s">
        <v>67</v>
      </c>
    </row>
    <row r="59" spans="1:13" s="53" customFormat="1" ht="17.649999999999999" customHeight="1" x14ac:dyDescent="0.2">
      <c r="A59" s="75" t="s">
        <v>67</v>
      </c>
      <c r="B59" s="76"/>
      <c r="C59" s="797" t="s">
        <v>70</v>
      </c>
      <c r="D59" s="802">
        <v>1760.0000000000002</v>
      </c>
      <c r="E59" s="802">
        <v>100</v>
      </c>
      <c r="F59" s="802"/>
      <c r="G59" s="802"/>
      <c r="H59" s="802"/>
      <c r="I59" s="802"/>
      <c r="J59" s="802"/>
      <c r="K59" s="802"/>
      <c r="L59" s="808">
        <v>1860.0000000000002</v>
      </c>
      <c r="M59" s="75" t="s">
        <v>67</v>
      </c>
    </row>
    <row r="60" spans="1:13" s="53" customFormat="1" ht="17.649999999999999" customHeight="1" x14ac:dyDescent="0.2">
      <c r="A60" s="75" t="s">
        <v>67</v>
      </c>
      <c r="B60" s="76"/>
      <c r="C60" s="797" t="s">
        <v>71</v>
      </c>
      <c r="D60" s="802">
        <v>880.00000000000011</v>
      </c>
      <c r="E60" s="802">
        <v>100</v>
      </c>
      <c r="F60" s="802"/>
      <c r="G60" s="802"/>
      <c r="H60" s="803"/>
      <c r="I60" s="802"/>
      <c r="J60" s="802"/>
      <c r="K60" s="802"/>
      <c r="L60" s="808">
        <v>980.00000000000011</v>
      </c>
      <c r="M60" s="75" t="s">
        <v>67</v>
      </c>
    </row>
    <row r="61" spans="1:13" s="53" customFormat="1" ht="17.649999999999999" customHeight="1" x14ac:dyDescent="0.2">
      <c r="A61" s="75" t="s">
        <v>67</v>
      </c>
      <c r="B61" s="76"/>
      <c r="C61" s="797" t="s">
        <v>72</v>
      </c>
      <c r="D61" s="802">
        <v>330</v>
      </c>
      <c r="E61" s="802"/>
      <c r="F61" s="802"/>
      <c r="G61" s="802"/>
      <c r="H61" s="802"/>
      <c r="I61" s="802"/>
      <c r="J61" s="802"/>
      <c r="K61" s="802"/>
      <c r="L61" s="808">
        <v>330</v>
      </c>
      <c r="M61" s="75" t="s">
        <v>67</v>
      </c>
    </row>
    <row r="62" spans="1:13" s="53" customFormat="1" ht="17.649999999999999" customHeight="1" x14ac:dyDescent="0.2">
      <c r="A62" s="75" t="s">
        <v>67</v>
      </c>
      <c r="B62" s="76"/>
      <c r="C62" s="797" t="s">
        <v>73</v>
      </c>
      <c r="D62" s="801">
        <v>140</v>
      </c>
      <c r="E62" s="801">
        <v>50</v>
      </c>
      <c r="F62" s="802"/>
      <c r="G62" s="802"/>
      <c r="H62" s="802"/>
      <c r="I62" s="802"/>
      <c r="J62" s="802"/>
      <c r="K62" s="802"/>
      <c r="L62" s="808">
        <v>190</v>
      </c>
      <c r="M62" s="75" t="s">
        <v>67</v>
      </c>
    </row>
    <row r="63" spans="1:13" s="53" customFormat="1" ht="17.649999999999999" customHeight="1" x14ac:dyDescent="0.2">
      <c r="A63" s="71"/>
      <c r="B63" s="72"/>
      <c r="C63" s="806" t="s">
        <v>74</v>
      </c>
      <c r="D63" s="807">
        <v>16000</v>
      </c>
      <c r="E63" s="807"/>
      <c r="F63" s="807"/>
      <c r="G63" s="807"/>
      <c r="H63" s="807">
        <v>45000</v>
      </c>
      <c r="I63" s="807"/>
      <c r="J63" s="807">
        <v>186500</v>
      </c>
      <c r="K63" s="807"/>
      <c r="L63" s="807">
        <v>247500</v>
      </c>
      <c r="M63" s="71"/>
    </row>
    <row r="64" spans="1:13" s="53" customFormat="1" ht="17.649999999999999" customHeight="1" x14ac:dyDescent="0.2">
      <c r="A64" s="73" t="s">
        <v>75</v>
      </c>
      <c r="B64" s="74"/>
      <c r="C64" s="797" t="s">
        <v>76</v>
      </c>
      <c r="D64" s="802">
        <v>5600</v>
      </c>
      <c r="E64" s="810"/>
      <c r="F64" s="802"/>
      <c r="G64" s="802"/>
      <c r="H64" s="802">
        <v>15000</v>
      </c>
      <c r="I64" s="802"/>
      <c r="J64" s="802">
        <v>96200</v>
      </c>
      <c r="K64" s="802"/>
      <c r="L64" s="792">
        <v>116800</v>
      </c>
      <c r="M64" s="73" t="s">
        <v>75</v>
      </c>
    </row>
    <row r="65" spans="1:13" s="53" customFormat="1" ht="17.649999999999999" customHeight="1" x14ac:dyDescent="0.2">
      <c r="A65" s="73" t="s">
        <v>75</v>
      </c>
      <c r="B65" s="74"/>
      <c r="C65" s="797" t="s">
        <v>77</v>
      </c>
      <c r="D65" s="802">
        <v>3900</v>
      </c>
      <c r="E65" s="802"/>
      <c r="F65" s="802"/>
      <c r="G65" s="802"/>
      <c r="H65" s="802">
        <v>15000</v>
      </c>
      <c r="I65" s="802"/>
      <c r="J65" s="802">
        <v>15000</v>
      </c>
      <c r="K65" s="802"/>
      <c r="L65" s="792">
        <v>33900</v>
      </c>
      <c r="M65" s="73" t="s">
        <v>75</v>
      </c>
    </row>
    <row r="66" spans="1:13" s="53" customFormat="1" ht="17.649999999999999" customHeight="1" x14ac:dyDescent="0.2">
      <c r="A66" s="73" t="s">
        <v>75</v>
      </c>
      <c r="B66" s="74"/>
      <c r="C66" s="797" t="s">
        <v>78</v>
      </c>
      <c r="D66" s="802">
        <v>4100</v>
      </c>
      <c r="E66" s="802"/>
      <c r="F66" s="802"/>
      <c r="G66" s="802"/>
      <c r="H66" s="802"/>
      <c r="I66" s="802"/>
      <c r="J66" s="802">
        <v>4300</v>
      </c>
      <c r="K66" s="802"/>
      <c r="L66" s="792">
        <v>8400</v>
      </c>
      <c r="M66" s="73" t="s">
        <v>75</v>
      </c>
    </row>
    <row r="67" spans="1:13" s="53" customFormat="1" ht="17.649999999999999" customHeight="1" x14ac:dyDescent="0.2">
      <c r="A67" s="73" t="s">
        <v>75</v>
      </c>
      <c r="B67" s="74"/>
      <c r="C67" s="797" t="s">
        <v>79</v>
      </c>
      <c r="D67" s="802">
        <v>2400</v>
      </c>
      <c r="E67" s="802"/>
      <c r="F67" s="802"/>
      <c r="G67" s="802"/>
      <c r="H67" s="802">
        <v>15000</v>
      </c>
      <c r="I67" s="802"/>
      <c r="J67" s="802">
        <v>75000</v>
      </c>
      <c r="K67" s="802"/>
      <c r="L67" s="792">
        <v>92400</v>
      </c>
      <c r="M67" s="73" t="s">
        <v>75</v>
      </c>
    </row>
    <row r="68" spans="1:13" s="53" customFormat="1" ht="18" customHeight="1" x14ac:dyDescent="0.2">
      <c r="A68" s="71"/>
      <c r="B68" s="72"/>
      <c r="C68" s="806" t="s">
        <v>80</v>
      </c>
      <c r="D68" s="807">
        <v>8347</v>
      </c>
      <c r="E68" s="807">
        <v>1289</v>
      </c>
      <c r="F68" s="807"/>
      <c r="G68" s="807"/>
      <c r="H68" s="807">
        <v>30000</v>
      </c>
      <c r="I68" s="807"/>
      <c r="J68" s="807">
        <v>76600</v>
      </c>
      <c r="K68" s="807"/>
      <c r="L68" s="807">
        <v>116236</v>
      </c>
      <c r="M68" s="71"/>
    </row>
    <row r="69" spans="1:13" s="53" customFormat="1" ht="18" customHeight="1" x14ac:dyDescent="0.2">
      <c r="A69" s="79" t="s">
        <v>81</v>
      </c>
      <c r="B69" s="76"/>
      <c r="C69" s="797" t="s">
        <v>82</v>
      </c>
      <c r="D69" s="811">
        <v>2147</v>
      </c>
      <c r="E69" s="811"/>
      <c r="F69" s="811"/>
      <c r="G69" s="811"/>
      <c r="H69" s="811"/>
      <c r="I69" s="811"/>
      <c r="J69" s="812"/>
      <c r="K69" s="812"/>
      <c r="L69" s="792">
        <v>2147</v>
      </c>
      <c r="M69" s="79" t="s">
        <v>81</v>
      </c>
    </row>
    <row r="70" spans="1:13" s="53" customFormat="1" ht="18" customHeight="1" x14ac:dyDescent="0.2">
      <c r="A70" s="79" t="s">
        <v>81</v>
      </c>
      <c r="B70" s="76"/>
      <c r="C70" s="797" t="s">
        <v>83</v>
      </c>
      <c r="D70" s="811"/>
      <c r="E70" s="811">
        <v>529</v>
      </c>
      <c r="F70" s="811"/>
      <c r="G70" s="811"/>
      <c r="H70" s="811">
        <v>20000</v>
      </c>
      <c r="I70" s="811"/>
      <c r="J70" s="812">
        <v>61000</v>
      </c>
      <c r="K70" s="812"/>
      <c r="L70" s="792">
        <v>81529</v>
      </c>
      <c r="M70" s="79" t="s">
        <v>81</v>
      </c>
    </row>
    <row r="71" spans="1:13" s="53" customFormat="1" ht="18" customHeight="1" x14ac:dyDescent="0.2">
      <c r="A71" s="79" t="s">
        <v>81</v>
      </c>
      <c r="B71" s="76"/>
      <c r="C71" s="797" t="s">
        <v>84</v>
      </c>
      <c r="D71" s="811">
        <v>5864</v>
      </c>
      <c r="E71" s="811">
        <v>760</v>
      </c>
      <c r="F71" s="811"/>
      <c r="G71" s="811"/>
      <c r="I71" s="811"/>
      <c r="J71" s="812">
        <v>1200</v>
      </c>
      <c r="K71" s="812"/>
      <c r="L71" s="792">
        <v>7824</v>
      </c>
      <c r="M71" s="79" t="s">
        <v>81</v>
      </c>
    </row>
    <row r="72" spans="1:13" s="53" customFormat="1" ht="18" customHeight="1" x14ac:dyDescent="0.2">
      <c r="A72" s="79" t="s">
        <v>81</v>
      </c>
      <c r="B72" s="76"/>
      <c r="C72" s="797" t="s">
        <v>85</v>
      </c>
      <c r="D72" s="811"/>
      <c r="E72" s="811"/>
      <c r="F72" s="811"/>
      <c r="G72" s="811"/>
      <c r="H72" s="811">
        <v>10000</v>
      </c>
      <c r="I72" s="811"/>
      <c r="J72" s="812">
        <v>14400</v>
      </c>
      <c r="K72" s="812"/>
      <c r="L72" s="792">
        <v>24400</v>
      </c>
      <c r="M72" s="79" t="s">
        <v>81</v>
      </c>
    </row>
    <row r="73" spans="1:13" s="53" customFormat="1" ht="18" customHeight="1" x14ac:dyDescent="0.2">
      <c r="A73" s="79" t="s">
        <v>81</v>
      </c>
      <c r="B73" s="76"/>
      <c r="C73" s="797" t="s">
        <v>86</v>
      </c>
      <c r="D73" s="813">
        <v>336</v>
      </c>
      <c r="E73" s="814"/>
      <c r="F73" s="811"/>
      <c r="G73" s="811"/>
      <c r="H73" s="811"/>
      <c r="I73" s="811"/>
      <c r="J73" s="811"/>
      <c r="K73" s="811"/>
      <c r="L73" s="792">
        <v>336</v>
      </c>
      <c r="M73" s="79" t="s">
        <v>81</v>
      </c>
    </row>
    <row r="74" spans="1:13" s="53" customFormat="1" ht="18" customHeight="1" x14ac:dyDescent="0.2">
      <c r="A74" s="71"/>
      <c r="B74" s="72"/>
      <c r="C74" s="806" t="s">
        <v>87</v>
      </c>
      <c r="D74" s="807">
        <v>2000</v>
      </c>
      <c r="E74" s="807">
        <v>3191</v>
      </c>
      <c r="F74" s="807">
        <v>50000</v>
      </c>
      <c r="G74" s="807"/>
      <c r="H74" s="807">
        <v>20000</v>
      </c>
      <c r="I74" s="807">
        <v>100000</v>
      </c>
      <c r="J74" s="807">
        <v>29740</v>
      </c>
      <c r="K74" s="807"/>
      <c r="L74" s="807">
        <v>204931</v>
      </c>
      <c r="M74" s="71"/>
    </row>
    <row r="75" spans="1:13" s="53" customFormat="1" ht="18" customHeight="1" x14ac:dyDescent="0.2">
      <c r="A75" s="73" t="s">
        <v>88</v>
      </c>
      <c r="B75" s="74"/>
      <c r="C75" s="797" t="s">
        <v>89</v>
      </c>
      <c r="D75" s="802">
        <v>2000</v>
      </c>
      <c r="E75" s="802">
        <v>3191</v>
      </c>
      <c r="F75" s="802">
        <v>44000</v>
      </c>
      <c r="G75" s="802"/>
      <c r="H75" s="802">
        <v>20000</v>
      </c>
      <c r="I75" s="802">
        <v>100000</v>
      </c>
      <c r="J75" s="802">
        <v>27740</v>
      </c>
      <c r="K75" s="802"/>
      <c r="L75" s="792">
        <v>196931</v>
      </c>
      <c r="M75" s="73" t="s">
        <v>88</v>
      </c>
    </row>
    <row r="76" spans="1:13" s="53" customFormat="1" ht="18" customHeight="1" x14ac:dyDescent="0.2">
      <c r="A76" s="80" t="s">
        <v>88</v>
      </c>
      <c r="B76" s="74"/>
      <c r="C76" s="797" t="s">
        <v>90</v>
      </c>
      <c r="D76" s="802"/>
      <c r="E76" s="802"/>
      <c r="F76" s="802">
        <v>6000</v>
      </c>
      <c r="G76" s="802"/>
      <c r="H76" s="802"/>
      <c r="I76" s="802"/>
      <c r="J76" s="802">
        <v>2000</v>
      </c>
      <c r="K76" s="802"/>
      <c r="L76" s="792">
        <v>8000</v>
      </c>
      <c r="M76" s="80" t="s">
        <v>88</v>
      </c>
    </row>
    <row r="77" spans="1:13" s="53" customFormat="1" ht="18" customHeight="1" x14ac:dyDescent="0.2">
      <c r="A77" s="54"/>
      <c r="B77" s="81">
        <v>2</v>
      </c>
      <c r="C77" s="788" t="s">
        <v>91</v>
      </c>
      <c r="D77" s="789">
        <v>89329</v>
      </c>
      <c r="E77" s="789">
        <v>661484</v>
      </c>
      <c r="F77" s="789">
        <v>3420910</v>
      </c>
      <c r="G77" s="789">
        <v>300000</v>
      </c>
      <c r="H77" s="789">
        <v>481145</v>
      </c>
      <c r="I77" s="789">
        <v>65000</v>
      </c>
      <c r="J77" s="789">
        <v>527730</v>
      </c>
      <c r="K77" s="789">
        <v>51200</v>
      </c>
      <c r="L77" s="789">
        <v>5596798</v>
      </c>
      <c r="M77" s="54"/>
    </row>
    <row r="78" spans="1:13" s="53" customFormat="1" ht="18" customHeight="1" x14ac:dyDescent="0.2">
      <c r="A78" s="71"/>
      <c r="B78" s="72"/>
      <c r="C78" s="815" t="s">
        <v>92</v>
      </c>
      <c r="D78" s="800">
        <v>10000</v>
      </c>
      <c r="E78" s="800">
        <v>260981</v>
      </c>
      <c r="F78" s="800">
        <v>3268910</v>
      </c>
      <c r="G78" s="800">
        <v>0</v>
      </c>
      <c r="H78" s="800">
        <v>299785</v>
      </c>
      <c r="I78" s="800">
        <v>35000</v>
      </c>
      <c r="J78" s="800">
        <v>259000</v>
      </c>
      <c r="K78" s="800">
        <v>46000</v>
      </c>
      <c r="L78" s="800">
        <v>4179676</v>
      </c>
      <c r="M78" s="71"/>
    </row>
    <row r="79" spans="1:13" s="53" customFormat="1" ht="18" customHeight="1" x14ac:dyDescent="0.2">
      <c r="A79" s="82" t="s">
        <v>93</v>
      </c>
      <c r="B79" s="83"/>
      <c r="C79" s="797" t="s">
        <v>94</v>
      </c>
      <c r="D79" s="802"/>
      <c r="E79" s="802">
        <v>10000</v>
      </c>
      <c r="F79" s="802"/>
      <c r="G79" s="802"/>
      <c r="H79" s="802"/>
      <c r="I79" s="802"/>
      <c r="J79" s="802"/>
      <c r="K79" s="802"/>
      <c r="L79" s="792">
        <v>10000</v>
      </c>
      <c r="M79" s="82" t="s">
        <v>93</v>
      </c>
    </row>
    <row r="80" spans="1:13" s="53" customFormat="1" ht="18" customHeight="1" x14ac:dyDescent="0.2">
      <c r="A80" s="82" t="s">
        <v>93</v>
      </c>
      <c r="B80" s="83"/>
      <c r="C80" s="797" t="s">
        <v>95</v>
      </c>
      <c r="D80" s="802"/>
      <c r="E80" s="802">
        <v>98000</v>
      </c>
      <c r="F80" s="802">
        <v>37195</v>
      </c>
      <c r="G80" s="802"/>
      <c r="H80" s="802">
        <v>297985</v>
      </c>
      <c r="I80" s="802">
        <v>35000</v>
      </c>
      <c r="J80" s="802">
        <v>259000</v>
      </c>
      <c r="K80" s="802">
        <v>46000</v>
      </c>
      <c r="L80" s="792">
        <v>764252</v>
      </c>
      <c r="M80" s="82" t="s">
        <v>93</v>
      </c>
    </row>
    <row r="81" spans="1:13" s="53" customFormat="1" ht="18" customHeight="1" x14ac:dyDescent="0.2">
      <c r="A81" s="82" t="s">
        <v>93</v>
      </c>
      <c r="B81" s="83"/>
      <c r="C81" s="797" t="s">
        <v>96</v>
      </c>
      <c r="D81" s="802"/>
      <c r="E81" s="802">
        <v>50981</v>
      </c>
      <c r="F81" s="802">
        <v>1715</v>
      </c>
      <c r="G81" s="802"/>
      <c r="H81" s="802"/>
      <c r="I81" s="802"/>
      <c r="J81" s="802"/>
      <c r="K81" s="802"/>
      <c r="L81" s="792">
        <v>61624</v>
      </c>
      <c r="M81" s="82" t="s">
        <v>93</v>
      </c>
    </row>
    <row r="82" spans="1:13" s="53" customFormat="1" ht="18" customHeight="1" x14ac:dyDescent="0.2">
      <c r="A82" s="82" t="s">
        <v>93</v>
      </c>
      <c r="B82" s="83"/>
      <c r="C82" s="797" t="s">
        <v>97</v>
      </c>
      <c r="D82" s="802"/>
      <c r="E82" s="802">
        <v>100000</v>
      </c>
      <c r="F82" s="802"/>
      <c r="G82" s="802"/>
      <c r="H82" s="802">
        <v>1800</v>
      </c>
      <c r="I82" s="802"/>
      <c r="J82" s="802"/>
      <c r="K82" s="802"/>
      <c r="L82" s="792">
        <v>101800</v>
      </c>
      <c r="M82" s="82" t="s">
        <v>93</v>
      </c>
    </row>
    <row r="83" spans="1:13" s="53" customFormat="1" ht="18" customHeight="1" x14ac:dyDescent="0.2">
      <c r="A83" s="82" t="s">
        <v>93</v>
      </c>
      <c r="B83" s="83"/>
      <c r="C83" s="797" t="s">
        <v>98</v>
      </c>
      <c r="D83" s="802">
        <v>10000</v>
      </c>
      <c r="E83" s="802">
        <v>2000</v>
      </c>
      <c r="F83" s="804">
        <v>3230000</v>
      </c>
      <c r="G83" s="802"/>
      <c r="H83" s="802"/>
      <c r="I83" s="802"/>
      <c r="J83" s="802"/>
      <c r="K83" s="802"/>
      <c r="L83" s="792">
        <v>3242000</v>
      </c>
      <c r="M83" s="82" t="s">
        <v>93</v>
      </c>
    </row>
    <row r="84" spans="1:13" s="53" customFormat="1" ht="18" customHeight="1" x14ac:dyDescent="0.2">
      <c r="A84" s="71"/>
      <c r="B84" s="72"/>
      <c r="C84" s="815" t="s">
        <v>99</v>
      </c>
      <c r="D84" s="800">
        <v>12859</v>
      </c>
      <c r="E84" s="800">
        <v>205741</v>
      </c>
      <c r="F84" s="800">
        <v>152000</v>
      </c>
      <c r="G84" s="800">
        <v>300000</v>
      </c>
      <c r="H84" s="800">
        <v>86000</v>
      </c>
      <c r="I84" s="800">
        <v>5000</v>
      </c>
      <c r="J84" s="800">
        <v>105000</v>
      </c>
      <c r="K84" s="800"/>
      <c r="L84" s="800">
        <v>866600</v>
      </c>
      <c r="M84" s="71"/>
    </row>
    <row r="85" spans="1:13" s="53" customFormat="1" ht="18" customHeight="1" x14ac:dyDescent="0.2">
      <c r="A85" s="84" t="s">
        <v>100</v>
      </c>
      <c r="B85" s="85"/>
      <c r="C85" s="797" t="s">
        <v>101</v>
      </c>
      <c r="D85" s="802">
        <v>12859</v>
      </c>
      <c r="E85" s="802">
        <v>46020</v>
      </c>
      <c r="F85" s="802">
        <v>46000</v>
      </c>
      <c r="G85" s="802">
        <v>248000</v>
      </c>
      <c r="H85" s="802">
        <v>86000</v>
      </c>
      <c r="I85" s="802">
        <v>5000</v>
      </c>
      <c r="J85" s="802">
        <v>105000</v>
      </c>
      <c r="K85" s="802"/>
      <c r="L85" s="792">
        <v>548879</v>
      </c>
      <c r="M85" s="84" t="s">
        <v>100</v>
      </c>
    </row>
    <row r="86" spans="1:13" s="53" customFormat="1" ht="18" customHeight="1" x14ac:dyDescent="0.2">
      <c r="A86" s="84" t="s">
        <v>100</v>
      </c>
      <c r="B86" s="85"/>
      <c r="C86" s="797" t="s">
        <v>102</v>
      </c>
      <c r="D86" s="802"/>
      <c r="E86" s="802"/>
      <c r="F86" s="802">
        <v>1900</v>
      </c>
      <c r="G86" s="802"/>
      <c r="H86" s="802"/>
      <c r="I86" s="802"/>
      <c r="J86" s="802"/>
      <c r="K86" s="802"/>
      <c r="L86" s="792">
        <v>1900</v>
      </c>
      <c r="M86" s="84" t="s">
        <v>100</v>
      </c>
    </row>
    <row r="87" spans="1:13" s="53" customFormat="1" ht="18" customHeight="1" x14ac:dyDescent="0.2">
      <c r="A87" s="84" t="s">
        <v>100</v>
      </c>
      <c r="B87" s="85"/>
      <c r="C87" s="797" t="s">
        <v>103</v>
      </c>
      <c r="D87" s="802"/>
      <c r="E87" s="802"/>
      <c r="F87" s="802">
        <v>21000</v>
      </c>
      <c r="G87" s="802"/>
      <c r="H87" s="802"/>
      <c r="I87" s="802"/>
      <c r="J87" s="802"/>
      <c r="K87" s="802"/>
      <c r="L87" s="792">
        <v>21000</v>
      </c>
      <c r="M87" s="84" t="s">
        <v>100</v>
      </c>
    </row>
    <row r="88" spans="1:13" s="53" customFormat="1" ht="18" customHeight="1" x14ac:dyDescent="0.2">
      <c r="A88" s="84" t="s">
        <v>100</v>
      </c>
      <c r="B88" s="85"/>
      <c r="C88" s="797" t="s">
        <v>104</v>
      </c>
      <c r="D88" s="802"/>
      <c r="E88" s="802">
        <v>159721</v>
      </c>
      <c r="F88" s="802">
        <v>78800</v>
      </c>
      <c r="G88" s="802">
        <v>50000</v>
      </c>
      <c r="H88" s="802"/>
      <c r="I88" s="802"/>
      <c r="J88" s="802"/>
      <c r="K88" s="802"/>
      <c r="L88" s="792">
        <v>288521</v>
      </c>
      <c r="M88" s="84" t="s">
        <v>100</v>
      </c>
    </row>
    <row r="89" spans="1:13" s="53" customFormat="1" ht="18" customHeight="1" x14ac:dyDescent="0.2">
      <c r="A89" s="84" t="s">
        <v>100</v>
      </c>
      <c r="B89" s="85"/>
      <c r="C89" s="797" t="s">
        <v>105</v>
      </c>
      <c r="D89" s="802"/>
      <c r="E89" s="802"/>
      <c r="F89" s="802">
        <v>1000</v>
      </c>
      <c r="G89" s="802"/>
      <c r="H89" s="802"/>
      <c r="I89" s="802"/>
      <c r="J89" s="802"/>
      <c r="K89" s="802"/>
      <c r="L89" s="792">
        <v>1000</v>
      </c>
      <c r="M89" s="84" t="s">
        <v>100</v>
      </c>
    </row>
    <row r="90" spans="1:13" s="53" customFormat="1" ht="18" customHeight="1" x14ac:dyDescent="0.2">
      <c r="A90" s="84" t="s">
        <v>100</v>
      </c>
      <c r="B90" s="85"/>
      <c r="C90" s="797" t="s">
        <v>106</v>
      </c>
      <c r="D90" s="802"/>
      <c r="E90" s="802"/>
      <c r="F90" s="802">
        <v>1300</v>
      </c>
      <c r="G90" s="802">
        <v>2000</v>
      </c>
      <c r="H90" s="802"/>
      <c r="I90" s="802"/>
      <c r="J90" s="802"/>
      <c r="K90" s="802"/>
      <c r="L90" s="792">
        <v>3300</v>
      </c>
      <c r="M90" s="84" t="s">
        <v>100</v>
      </c>
    </row>
    <row r="91" spans="1:13" s="53" customFormat="1" ht="18" customHeight="1" x14ac:dyDescent="0.2">
      <c r="A91" s="84" t="s">
        <v>100</v>
      </c>
      <c r="B91" s="85"/>
      <c r="C91" s="797" t="s">
        <v>107</v>
      </c>
      <c r="D91" s="802"/>
      <c r="E91" s="802"/>
      <c r="F91" s="802">
        <v>2000</v>
      </c>
      <c r="G91" s="802"/>
      <c r="H91" s="802"/>
      <c r="I91" s="802"/>
      <c r="J91" s="802"/>
      <c r="K91" s="802"/>
      <c r="L91" s="792">
        <v>2000</v>
      </c>
      <c r="M91" s="84" t="s">
        <v>100</v>
      </c>
    </row>
    <row r="92" spans="1:13" s="53" customFormat="1" ht="18" customHeight="1" x14ac:dyDescent="0.2">
      <c r="A92" s="71"/>
      <c r="B92" s="72"/>
      <c r="C92" s="815" t="s">
        <v>108</v>
      </c>
      <c r="D92" s="800">
        <v>3000</v>
      </c>
      <c r="E92" s="800">
        <v>113005</v>
      </c>
      <c r="F92" s="800"/>
      <c r="G92" s="800"/>
      <c r="H92" s="800">
        <v>27281</v>
      </c>
      <c r="I92" s="800">
        <v>15000</v>
      </c>
      <c r="J92" s="800">
        <v>30000</v>
      </c>
      <c r="K92" s="800"/>
      <c r="L92" s="800">
        <v>188286</v>
      </c>
      <c r="M92" s="71"/>
    </row>
    <row r="93" spans="1:13" s="53" customFormat="1" ht="18" customHeight="1" x14ac:dyDescent="0.2">
      <c r="A93" s="82" t="s">
        <v>109</v>
      </c>
      <c r="B93" s="83"/>
      <c r="C93" s="816" t="s">
        <v>110</v>
      </c>
      <c r="D93" s="802"/>
      <c r="E93" s="802">
        <v>32400</v>
      </c>
      <c r="F93" s="802"/>
      <c r="G93" s="802"/>
      <c r="H93" s="802"/>
      <c r="I93" s="802"/>
      <c r="J93" s="802"/>
      <c r="K93" s="802"/>
      <c r="L93" s="792">
        <v>32400</v>
      </c>
      <c r="M93" s="82" t="s">
        <v>109</v>
      </c>
    </row>
    <row r="94" spans="1:13" s="53" customFormat="1" ht="18" customHeight="1" x14ac:dyDescent="0.2">
      <c r="A94" s="82" t="s">
        <v>109</v>
      </c>
      <c r="B94" s="83"/>
      <c r="C94" s="817" t="s">
        <v>111</v>
      </c>
      <c r="D94" s="802"/>
      <c r="E94" s="802">
        <v>42500</v>
      </c>
      <c r="F94" s="802"/>
      <c r="G94" s="802"/>
      <c r="H94" s="802"/>
      <c r="I94" s="802"/>
      <c r="J94" s="802"/>
      <c r="K94" s="802"/>
      <c r="L94" s="792">
        <v>42500</v>
      </c>
      <c r="M94" s="82" t="s">
        <v>109</v>
      </c>
    </row>
    <row r="95" spans="1:13" s="53" customFormat="1" ht="18" customHeight="1" x14ac:dyDescent="0.2">
      <c r="A95" s="82" t="s">
        <v>109</v>
      </c>
      <c r="B95" s="83"/>
      <c r="C95" s="816" t="s">
        <v>112</v>
      </c>
      <c r="D95" s="802"/>
      <c r="E95" s="802">
        <v>19000</v>
      </c>
      <c r="F95" s="809"/>
      <c r="G95" s="802"/>
      <c r="H95" s="802"/>
      <c r="I95" s="802"/>
      <c r="J95" s="802"/>
      <c r="K95" s="802"/>
      <c r="L95" s="792">
        <v>19000</v>
      </c>
      <c r="M95" s="82" t="s">
        <v>109</v>
      </c>
    </row>
    <row r="96" spans="1:13" s="53" customFormat="1" ht="18" customHeight="1" x14ac:dyDescent="0.2">
      <c r="A96" s="82" t="s">
        <v>109</v>
      </c>
      <c r="B96" s="83"/>
      <c r="C96" s="816" t="s">
        <v>113</v>
      </c>
      <c r="D96" s="802"/>
      <c r="E96" s="802">
        <v>105</v>
      </c>
      <c r="F96" s="802"/>
      <c r="G96" s="802"/>
      <c r="H96" s="802"/>
      <c r="I96" s="802"/>
      <c r="J96" s="802"/>
      <c r="K96" s="802"/>
      <c r="L96" s="792">
        <v>105</v>
      </c>
      <c r="M96" s="82" t="s">
        <v>109</v>
      </c>
    </row>
    <row r="97" spans="1:13" s="53" customFormat="1" ht="18" customHeight="1" x14ac:dyDescent="0.2">
      <c r="A97" s="82" t="s">
        <v>109</v>
      </c>
      <c r="B97" s="83"/>
      <c r="C97" s="816" t="s">
        <v>114</v>
      </c>
      <c r="D97" s="802">
        <v>3000</v>
      </c>
      <c r="E97" s="804">
        <v>19000</v>
      </c>
      <c r="F97" s="802"/>
      <c r="G97" s="802"/>
      <c r="H97" s="802">
        <v>27281</v>
      </c>
      <c r="I97" s="802">
        <v>15000</v>
      </c>
      <c r="J97" s="802">
        <v>30000</v>
      </c>
      <c r="K97" s="802"/>
      <c r="L97" s="792">
        <v>94281</v>
      </c>
      <c r="M97" s="82" t="s">
        <v>109</v>
      </c>
    </row>
    <row r="98" spans="1:13" s="53" customFormat="1" ht="19.149999999999999" customHeight="1" x14ac:dyDescent="0.2">
      <c r="A98" s="71"/>
      <c r="B98" s="72"/>
      <c r="C98" s="815" t="s">
        <v>115</v>
      </c>
      <c r="D98" s="800">
        <v>1000</v>
      </c>
      <c r="E98" s="800">
        <v>25792</v>
      </c>
      <c r="F98" s="800"/>
      <c r="G98" s="800"/>
      <c r="H98" s="800">
        <v>4850</v>
      </c>
      <c r="I98" s="800"/>
      <c r="J98" s="800">
        <v>3530</v>
      </c>
      <c r="K98" s="800"/>
      <c r="L98" s="800">
        <v>35172</v>
      </c>
      <c r="M98" s="71"/>
    </row>
    <row r="99" spans="1:13" s="53" customFormat="1" ht="25.15" customHeight="1" x14ac:dyDescent="0.2">
      <c r="A99" s="84" t="s">
        <v>116</v>
      </c>
      <c r="B99" s="85"/>
      <c r="C99" s="818" t="s">
        <v>117</v>
      </c>
      <c r="D99" s="802"/>
      <c r="E99" s="802">
        <v>3252</v>
      </c>
      <c r="F99" s="802"/>
      <c r="G99" s="802"/>
      <c r="H99" s="802"/>
      <c r="I99" s="802"/>
      <c r="J99" s="802">
        <v>80</v>
      </c>
      <c r="K99" s="802"/>
      <c r="L99" s="792">
        <v>3332</v>
      </c>
      <c r="M99" s="84" t="s">
        <v>116</v>
      </c>
    </row>
    <row r="100" spans="1:13" s="53" customFormat="1" ht="36" customHeight="1" x14ac:dyDescent="0.2">
      <c r="A100" s="84" t="s">
        <v>116</v>
      </c>
      <c r="B100" s="85"/>
      <c r="C100" s="818" t="s">
        <v>118</v>
      </c>
      <c r="D100" s="802"/>
      <c r="E100" s="802">
        <v>2800</v>
      </c>
      <c r="F100" s="802"/>
      <c r="G100" s="802"/>
      <c r="H100" s="802"/>
      <c r="I100" s="802"/>
      <c r="J100" s="802">
        <v>600</v>
      </c>
      <c r="K100" s="802"/>
      <c r="L100" s="792">
        <v>3400</v>
      </c>
      <c r="M100" s="84" t="s">
        <v>116</v>
      </c>
    </row>
    <row r="101" spans="1:13" s="53" customFormat="1" ht="25.15" customHeight="1" x14ac:dyDescent="0.2">
      <c r="A101" s="84" t="s">
        <v>116</v>
      </c>
      <c r="B101" s="85"/>
      <c r="C101" s="818" t="s">
        <v>119</v>
      </c>
      <c r="D101" s="802"/>
      <c r="E101" s="802">
        <v>2665</v>
      </c>
      <c r="F101" s="802"/>
      <c r="G101" s="802"/>
      <c r="H101" s="802">
        <v>2000</v>
      </c>
      <c r="I101" s="802"/>
      <c r="J101" s="802"/>
      <c r="K101" s="802"/>
      <c r="L101" s="792">
        <v>4665</v>
      </c>
      <c r="M101" s="84" t="s">
        <v>116</v>
      </c>
    </row>
    <row r="102" spans="1:13" s="53" customFormat="1" ht="25.15" customHeight="1" x14ac:dyDescent="0.2">
      <c r="A102" s="84" t="s">
        <v>116</v>
      </c>
      <c r="B102" s="85"/>
      <c r="C102" s="818" t="s">
        <v>120</v>
      </c>
      <c r="D102" s="802">
        <v>1000</v>
      </c>
      <c r="E102" s="802">
        <v>4794</v>
      </c>
      <c r="F102" s="802"/>
      <c r="G102" s="802"/>
      <c r="H102" s="802"/>
      <c r="I102" s="802"/>
      <c r="J102" s="802">
        <v>1000</v>
      </c>
      <c r="K102" s="802"/>
      <c r="L102" s="792">
        <v>6794</v>
      </c>
      <c r="M102" s="84" t="s">
        <v>116</v>
      </c>
    </row>
    <row r="103" spans="1:13" s="53" customFormat="1" ht="25.15" customHeight="1" x14ac:dyDescent="0.2">
      <c r="A103" s="84" t="s">
        <v>116</v>
      </c>
      <c r="B103" s="85"/>
      <c r="C103" s="818" t="s">
        <v>121</v>
      </c>
      <c r="D103" s="802"/>
      <c r="E103" s="802">
        <v>3089</v>
      </c>
      <c r="F103" s="802"/>
      <c r="G103" s="802"/>
      <c r="H103" s="802"/>
      <c r="I103" s="802"/>
      <c r="J103" s="802"/>
      <c r="K103" s="802"/>
      <c r="L103" s="792">
        <v>3089</v>
      </c>
      <c r="M103" s="84" t="s">
        <v>116</v>
      </c>
    </row>
    <row r="104" spans="1:13" s="53" customFormat="1" ht="25.15" customHeight="1" x14ac:dyDescent="0.2">
      <c r="A104" s="84" t="s">
        <v>116</v>
      </c>
      <c r="B104" s="85"/>
      <c r="C104" s="818" t="s">
        <v>122</v>
      </c>
      <c r="D104" s="802"/>
      <c r="E104" s="802">
        <v>2630</v>
      </c>
      <c r="F104" s="802"/>
      <c r="G104" s="802"/>
      <c r="H104" s="802">
        <v>2850</v>
      </c>
      <c r="I104" s="802"/>
      <c r="J104" s="802"/>
      <c r="K104" s="802"/>
      <c r="L104" s="792">
        <v>5480</v>
      </c>
      <c r="M104" s="84" t="s">
        <v>116</v>
      </c>
    </row>
    <row r="105" spans="1:13" s="53" customFormat="1" ht="25.15" customHeight="1" x14ac:dyDescent="0.2">
      <c r="A105" s="84" t="s">
        <v>116</v>
      </c>
      <c r="B105" s="85"/>
      <c r="C105" s="818" t="s">
        <v>123</v>
      </c>
      <c r="D105" s="802"/>
      <c r="E105" s="802">
        <v>218</v>
      </c>
      <c r="F105" s="802"/>
      <c r="G105" s="802"/>
      <c r="H105" s="802"/>
      <c r="I105" s="802"/>
      <c r="J105" s="802">
        <v>150</v>
      </c>
      <c r="K105" s="802"/>
      <c r="L105" s="792">
        <v>368</v>
      </c>
      <c r="M105" s="84" t="s">
        <v>116</v>
      </c>
    </row>
    <row r="106" spans="1:13" s="53" customFormat="1" ht="25.15" customHeight="1" x14ac:dyDescent="0.2">
      <c r="A106" s="84" t="s">
        <v>116</v>
      </c>
      <c r="B106" s="85"/>
      <c r="C106" s="818" t="s">
        <v>124</v>
      </c>
      <c r="D106" s="802"/>
      <c r="E106" s="802">
        <v>5414</v>
      </c>
      <c r="F106" s="802"/>
      <c r="G106" s="802"/>
      <c r="H106" s="802"/>
      <c r="I106" s="802"/>
      <c r="J106" s="802">
        <v>1400</v>
      </c>
      <c r="K106" s="802"/>
      <c r="L106" s="792">
        <v>6814</v>
      </c>
      <c r="M106" s="84" t="s">
        <v>116</v>
      </c>
    </row>
    <row r="107" spans="1:13" s="53" customFormat="1" ht="25.15" customHeight="1" x14ac:dyDescent="0.2">
      <c r="A107" s="84" t="s">
        <v>116</v>
      </c>
      <c r="B107" s="85"/>
      <c r="C107" s="819" t="s">
        <v>125</v>
      </c>
      <c r="D107" s="802"/>
      <c r="E107" s="804">
        <v>930</v>
      </c>
      <c r="F107" s="802"/>
      <c r="G107" s="802"/>
      <c r="H107" s="802"/>
      <c r="I107" s="802"/>
      <c r="J107" s="802">
        <v>300</v>
      </c>
      <c r="K107" s="802"/>
      <c r="L107" s="792">
        <v>1230</v>
      </c>
      <c r="M107" s="84" t="s">
        <v>116</v>
      </c>
    </row>
    <row r="108" spans="1:13" s="53" customFormat="1" ht="22.15" customHeight="1" x14ac:dyDescent="0.2">
      <c r="A108" s="71"/>
      <c r="B108" s="72"/>
      <c r="C108" s="815" t="s">
        <v>126</v>
      </c>
      <c r="D108" s="800">
        <v>6000</v>
      </c>
      <c r="E108" s="800"/>
      <c r="F108" s="800"/>
      <c r="G108" s="800"/>
      <c r="H108" s="800">
        <v>30000</v>
      </c>
      <c r="I108" s="800"/>
      <c r="J108" s="800">
        <v>120000</v>
      </c>
      <c r="K108" s="800"/>
      <c r="L108" s="800">
        <v>156000</v>
      </c>
      <c r="M108" s="71"/>
    </row>
    <row r="109" spans="1:13" s="53" customFormat="1" ht="22.15" customHeight="1" x14ac:dyDescent="0.2">
      <c r="A109" s="82" t="s">
        <v>127</v>
      </c>
      <c r="B109" s="83"/>
      <c r="C109" s="797" t="s">
        <v>128</v>
      </c>
      <c r="D109" s="802">
        <v>6000</v>
      </c>
      <c r="E109" s="802"/>
      <c r="F109" s="802"/>
      <c r="G109" s="802"/>
      <c r="H109" s="802">
        <v>30000</v>
      </c>
      <c r="I109" s="802"/>
      <c r="J109" s="802">
        <v>120000</v>
      </c>
      <c r="K109" s="802"/>
      <c r="L109" s="792">
        <v>156000</v>
      </c>
      <c r="M109" s="82" t="s">
        <v>127</v>
      </c>
    </row>
    <row r="110" spans="1:13" s="53" customFormat="1" ht="22.15" customHeight="1" x14ac:dyDescent="0.2">
      <c r="A110" s="86"/>
      <c r="B110" s="78"/>
      <c r="C110" s="820" t="s">
        <v>129</v>
      </c>
      <c r="D110" s="800">
        <v>56470</v>
      </c>
      <c r="E110" s="800">
        <v>55965</v>
      </c>
      <c r="F110" s="800"/>
      <c r="G110" s="800"/>
      <c r="H110" s="800">
        <v>33229</v>
      </c>
      <c r="I110" s="800">
        <v>10000</v>
      </c>
      <c r="J110" s="800">
        <v>10200</v>
      </c>
      <c r="K110" s="800">
        <v>5200</v>
      </c>
      <c r="L110" s="800">
        <v>171064</v>
      </c>
      <c r="M110" s="86"/>
    </row>
    <row r="111" spans="1:13" s="53" customFormat="1" ht="22.15" customHeight="1" x14ac:dyDescent="0.2">
      <c r="A111" s="71"/>
      <c r="B111" s="72"/>
      <c r="C111" s="806" t="s">
        <v>130</v>
      </c>
      <c r="D111" s="807">
        <v>13570</v>
      </c>
      <c r="E111" s="807"/>
      <c r="F111" s="807"/>
      <c r="G111" s="807"/>
      <c r="H111" s="807"/>
      <c r="I111" s="807"/>
      <c r="J111" s="807"/>
      <c r="K111" s="807">
        <v>2000</v>
      </c>
      <c r="L111" s="807">
        <v>15570</v>
      </c>
      <c r="M111" s="71"/>
    </row>
    <row r="112" spans="1:13" s="53" customFormat="1" ht="22.15" customHeight="1" x14ac:dyDescent="0.2">
      <c r="A112" s="84" t="s">
        <v>131</v>
      </c>
      <c r="B112" s="85"/>
      <c r="C112" s="797" t="s">
        <v>132</v>
      </c>
      <c r="D112" s="802">
        <v>400</v>
      </c>
      <c r="E112" s="802"/>
      <c r="F112" s="802"/>
      <c r="G112" s="802"/>
      <c r="H112" s="802"/>
      <c r="I112" s="802"/>
      <c r="J112" s="802"/>
      <c r="K112" s="802"/>
      <c r="L112" s="808">
        <v>400</v>
      </c>
      <c r="M112" s="84" t="s">
        <v>131</v>
      </c>
    </row>
    <row r="113" spans="1:13" s="53" customFormat="1" ht="22.15" customHeight="1" x14ac:dyDescent="0.2">
      <c r="A113" s="84" t="s">
        <v>131</v>
      </c>
      <c r="B113" s="85"/>
      <c r="C113" s="797" t="s">
        <v>133</v>
      </c>
      <c r="D113" s="802">
        <v>8000</v>
      </c>
      <c r="E113" s="802"/>
      <c r="F113" s="802"/>
      <c r="G113" s="802"/>
      <c r="H113" s="802"/>
      <c r="I113" s="802"/>
      <c r="J113" s="802"/>
      <c r="K113" s="802">
        <v>2000</v>
      </c>
      <c r="L113" s="808">
        <v>10000</v>
      </c>
      <c r="M113" s="84" t="s">
        <v>131</v>
      </c>
    </row>
    <row r="114" spans="1:13" s="53" customFormat="1" ht="22.15" customHeight="1" x14ac:dyDescent="0.2">
      <c r="A114" s="84" t="s">
        <v>131</v>
      </c>
      <c r="B114" s="85"/>
      <c r="C114" s="797" t="s">
        <v>134</v>
      </c>
      <c r="D114" s="802">
        <v>800</v>
      </c>
      <c r="E114" s="802"/>
      <c r="F114" s="802"/>
      <c r="G114" s="802"/>
      <c r="H114" s="802"/>
      <c r="I114" s="802"/>
      <c r="J114" s="802"/>
      <c r="K114" s="802"/>
      <c r="L114" s="808">
        <v>800</v>
      </c>
      <c r="M114" s="84" t="s">
        <v>131</v>
      </c>
    </row>
    <row r="115" spans="1:13" s="53" customFormat="1" ht="22.15" customHeight="1" x14ac:dyDescent="0.2">
      <c r="A115" s="84" t="s">
        <v>131</v>
      </c>
      <c r="B115" s="85"/>
      <c r="C115" s="797" t="s">
        <v>135</v>
      </c>
      <c r="D115" s="802">
        <v>870</v>
      </c>
      <c r="E115" s="802"/>
      <c r="F115" s="802"/>
      <c r="G115" s="802"/>
      <c r="H115" s="802"/>
      <c r="I115" s="802"/>
      <c r="J115" s="802"/>
      <c r="K115" s="802"/>
      <c r="L115" s="808">
        <v>870</v>
      </c>
      <c r="M115" s="84" t="s">
        <v>131</v>
      </c>
    </row>
    <row r="116" spans="1:13" s="53" customFormat="1" ht="22.15" customHeight="1" x14ac:dyDescent="0.2">
      <c r="A116" s="84" t="s">
        <v>131</v>
      </c>
      <c r="B116" s="85"/>
      <c r="C116" s="797" t="s">
        <v>136</v>
      </c>
      <c r="D116" s="802">
        <v>3500</v>
      </c>
      <c r="E116" s="801"/>
      <c r="F116" s="802"/>
      <c r="G116" s="802"/>
      <c r="H116" s="802"/>
      <c r="I116" s="802"/>
      <c r="J116" s="802"/>
      <c r="K116" s="802"/>
      <c r="L116" s="808">
        <v>3500</v>
      </c>
      <c r="M116" s="84" t="s">
        <v>131</v>
      </c>
    </row>
    <row r="117" spans="1:13" s="53" customFormat="1" ht="22.15" customHeight="1" x14ac:dyDescent="0.2">
      <c r="A117" s="71"/>
      <c r="B117" s="72"/>
      <c r="C117" s="821" t="s">
        <v>137</v>
      </c>
      <c r="D117" s="807">
        <v>2500</v>
      </c>
      <c r="E117" s="807"/>
      <c r="F117" s="822"/>
      <c r="G117" s="822"/>
      <c r="H117" s="807">
        <v>1000</v>
      </c>
      <c r="I117" s="807">
        <v>2000</v>
      </c>
      <c r="J117" s="807"/>
      <c r="K117" s="807"/>
      <c r="L117" s="807">
        <v>5500</v>
      </c>
      <c r="M117" s="71"/>
    </row>
    <row r="118" spans="1:13" s="53" customFormat="1" ht="22.15" customHeight="1" x14ac:dyDescent="0.2">
      <c r="A118" s="84" t="s">
        <v>138</v>
      </c>
      <c r="B118" s="85"/>
      <c r="C118" s="797" t="s">
        <v>139</v>
      </c>
      <c r="D118" s="804">
        <v>1000</v>
      </c>
      <c r="E118" s="804"/>
      <c r="F118" s="804"/>
      <c r="G118" s="804"/>
      <c r="H118" s="804"/>
      <c r="I118" s="804"/>
      <c r="J118" s="804"/>
      <c r="K118" s="804"/>
      <c r="L118" s="808">
        <v>1000</v>
      </c>
      <c r="M118" s="84" t="s">
        <v>138</v>
      </c>
    </row>
    <row r="119" spans="1:13" s="53" customFormat="1" ht="22.15" customHeight="1" x14ac:dyDescent="0.2">
      <c r="A119" s="84" t="s">
        <v>138</v>
      </c>
      <c r="B119" s="85"/>
      <c r="C119" s="797" t="s">
        <v>140</v>
      </c>
      <c r="D119" s="804">
        <v>600</v>
      </c>
      <c r="E119" s="804"/>
      <c r="F119" s="804"/>
      <c r="G119" s="804"/>
      <c r="H119" s="804">
        <v>1000</v>
      </c>
      <c r="I119" s="804">
        <v>2000</v>
      </c>
      <c r="J119" s="804"/>
      <c r="K119" s="804"/>
      <c r="L119" s="808">
        <v>3600</v>
      </c>
      <c r="M119" s="84" t="s">
        <v>138</v>
      </c>
    </row>
    <row r="120" spans="1:13" s="53" customFormat="1" ht="22.15" customHeight="1" x14ac:dyDescent="0.2">
      <c r="A120" s="84" t="s">
        <v>138</v>
      </c>
      <c r="B120" s="85"/>
      <c r="C120" s="823" t="s">
        <v>141</v>
      </c>
      <c r="D120" s="804">
        <v>900</v>
      </c>
      <c r="E120" s="804"/>
      <c r="F120" s="804"/>
      <c r="G120" s="804"/>
      <c r="H120" s="804"/>
      <c r="I120" s="804"/>
      <c r="J120" s="804"/>
      <c r="K120" s="804"/>
      <c r="L120" s="808">
        <v>900</v>
      </c>
      <c r="M120" s="84" t="s">
        <v>138</v>
      </c>
    </row>
    <row r="121" spans="1:13" s="53" customFormat="1" ht="18.75" customHeight="1" x14ac:dyDescent="0.2">
      <c r="A121" s="71"/>
      <c r="B121" s="72"/>
      <c r="C121" s="821" t="s">
        <v>142</v>
      </c>
      <c r="D121" s="807"/>
      <c r="E121" s="807">
        <v>52965</v>
      </c>
      <c r="F121" s="807"/>
      <c r="G121" s="807"/>
      <c r="H121" s="807">
        <v>3064</v>
      </c>
      <c r="I121" s="807"/>
      <c r="J121" s="807"/>
      <c r="K121" s="807"/>
      <c r="L121" s="807">
        <v>56029</v>
      </c>
      <c r="M121" s="71"/>
    </row>
    <row r="122" spans="1:13" s="53" customFormat="1" ht="18.75" customHeight="1" x14ac:dyDescent="0.2">
      <c r="A122" s="84" t="s">
        <v>143</v>
      </c>
      <c r="B122" s="85"/>
      <c r="C122" s="797" t="s">
        <v>144</v>
      </c>
      <c r="D122" s="802"/>
      <c r="E122" s="802">
        <v>10000</v>
      </c>
      <c r="F122" s="802"/>
      <c r="G122" s="802"/>
      <c r="H122" s="802">
        <v>3064</v>
      </c>
      <c r="I122" s="802"/>
      <c r="J122" s="802"/>
      <c r="K122" s="802"/>
      <c r="L122" s="808">
        <v>13064</v>
      </c>
      <c r="M122" s="84" t="s">
        <v>143</v>
      </c>
    </row>
    <row r="123" spans="1:13" s="53" customFormat="1" ht="18.75" customHeight="1" x14ac:dyDescent="0.2">
      <c r="A123" s="84" t="s">
        <v>143</v>
      </c>
      <c r="B123" s="85"/>
      <c r="C123" s="797" t="s">
        <v>145</v>
      </c>
      <c r="D123" s="802"/>
      <c r="E123" s="802">
        <v>23765</v>
      </c>
      <c r="F123" s="802"/>
      <c r="G123" s="802"/>
      <c r="H123" s="802"/>
      <c r="I123" s="802"/>
      <c r="J123" s="802"/>
      <c r="K123" s="802"/>
      <c r="L123" s="808">
        <v>23765</v>
      </c>
      <c r="M123" s="84" t="s">
        <v>143</v>
      </c>
    </row>
    <row r="124" spans="1:13" s="53" customFormat="1" ht="18.75" customHeight="1" x14ac:dyDescent="0.2">
      <c r="A124" s="84" t="s">
        <v>143</v>
      </c>
      <c r="B124" s="85"/>
      <c r="C124" s="797" t="s">
        <v>146</v>
      </c>
      <c r="D124" s="802"/>
      <c r="E124" s="802">
        <v>10000</v>
      </c>
      <c r="F124" s="802"/>
      <c r="G124" s="802"/>
      <c r="H124" s="802"/>
      <c r="I124" s="802"/>
      <c r="J124" s="802"/>
      <c r="K124" s="802"/>
      <c r="L124" s="808">
        <v>10000</v>
      </c>
      <c r="M124" s="84" t="s">
        <v>143</v>
      </c>
    </row>
    <row r="125" spans="1:13" s="53" customFormat="1" ht="18.75" customHeight="1" x14ac:dyDescent="0.2">
      <c r="A125" s="84" t="s">
        <v>143</v>
      </c>
      <c r="B125" s="85"/>
      <c r="C125" s="797" t="s">
        <v>147</v>
      </c>
      <c r="D125" s="802"/>
      <c r="E125" s="802">
        <v>3200</v>
      </c>
      <c r="F125" s="802"/>
      <c r="G125" s="802"/>
      <c r="H125" s="802"/>
      <c r="I125" s="802"/>
      <c r="J125" s="802"/>
      <c r="K125" s="802"/>
      <c r="L125" s="808">
        <v>3200</v>
      </c>
      <c r="M125" s="84" t="s">
        <v>143</v>
      </c>
    </row>
    <row r="126" spans="1:13" s="53" customFormat="1" ht="18.75" customHeight="1" x14ac:dyDescent="0.2">
      <c r="A126" s="84" t="s">
        <v>143</v>
      </c>
      <c r="B126" s="85"/>
      <c r="C126" s="797" t="s">
        <v>148</v>
      </c>
      <c r="D126" s="801"/>
      <c r="E126" s="801">
        <v>6000</v>
      </c>
      <c r="F126" s="802"/>
      <c r="G126" s="802"/>
      <c r="H126" s="802"/>
      <c r="I126" s="802"/>
      <c r="J126" s="802"/>
      <c r="K126" s="802"/>
      <c r="L126" s="808">
        <v>6000</v>
      </c>
      <c r="M126" s="84" t="s">
        <v>143</v>
      </c>
    </row>
    <row r="127" spans="1:13" s="53" customFormat="1" ht="18.75" customHeight="1" x14ac:dyDescent="0.2">
      <c r="A127" s="71"/>
      <c r="B127" s="72"/>
      <c r="C127" s="821" t="s">
        <v>149</v>
      </c>
      <c r="D127" s="807">
        <v>2400</v>
      </c>
      <c r="E127" s="807"/>
      <c r="F127" s="807"/>
      <c r="G127" s="807"/>
      <c r="H127" s="807">
        <v>1165</v>
      </c>
      <c r="I127" s="807"/>
      <c r="J127" s="807">
        <v>1200</v>
      </c>
      <c r="K127" s="807">
        <v>700</v>
      </c>
      <c r="L127" s="807">
        <v>5465</v>
      </c>
      <c r="M127" s="71"/>
    </row>
    <row r="128" spans="1:13" s="53" customFormat="1" ht="18.75" customHeight="1" x14ac:dyDescent="0.2">
      <c r="A128" s="84" t="s">
        <v>150</v>
      </c>
      <c r="B128" s="85"/>
      <c r="C128" s="797" t="s">
        <v>151</v>
      </c>
      <c r="D128" s="804">
        <v>1620</v>
      </c>
      <c r="E128" s="804"/>
      <c r="F128" s="804"/>
      <c r="G128" s="804"/>
      <c r="H128" s="804"/>
      <c r="I128" s="804"/>
      <c r="J128" s="804">
        <v>1000</v>
      </c>
      <c r="K128" s="804">
        <v>500</v>
      </c>
      <c r="L128" s="808">
        <v>3120</v>
      </c>
      <c r="M128" s="84" t="s">
        <v>150</v>
      </c>
    </row>
    <row r="129" spans="1:13" s="53" customFormat="1" ht="18.75" customHeight="1" x14ac:dyDescent="0.2">
      <c r="A129" s="84" t="s">
        <v>150</v>
      </c>
      <c r="B129" s="85"/>
      <c r="C129" s="797" t="s">
        <v>152</v>
      </c>
      <c r="D129" s="804">
        <v>500</v>
      </c>
      <c r="E129" s="804"/>
      <c r="F129" s="804"/>
      <c r="G129" s="804"/>
      <c r="H129" s="804"/>
      <c r="I129" s="804"/>
      <c r="J129" s="804">
        <v>100</v>
      </c>
      <c r="K129" s="804">
        <v>100</v>
      </c>
      <c r="L129" s="808">
        <v>700</v>
      </c>
      <c r="M129" s="84" t="s">
        <v>150</v>
      </c>
    </row>
    <row r="130" spans="1:13" s="53" customFormat="1" ht="18.75" customHeight="1" x14ac:dyDescent="0.2">
      <c r="A130" s="84" t="s">
        <v>150</v>
      </c>
      <c r="B130" s="85"/>
      <c r="C130" s="797" t="s">
        <v>153</v>
      </c>
      <c r="D130" s="804">
        <v>280</v>
      </c>
      <c r="E130" s="804"/>
      <c r="F130" s="804"/>
      <c r="G130" s="804"/>
      <c r="H130" s="804">
        <v>1165</v>
      </c>
      <c r="I130" s="804"/>
      <c r="J130" s="804">
        <v>100</v>
      </c>
      <c r="K130" s="804">
        <v>100</v>
      </c>
      <c r="L130" s="808">
        <v>1645</v>
      </c>
      <c r="M130" s="84" t="s">
        <v>150</v>
      </c>
    </row>
    <row r="131" spans="1:13" s="53" customFormat="1" ht="18.75" customHeight="1" x14ac:dyDescent="0.2">
      <c r="A131" s="71"/>
      <c r="B131" s="72"/>
      <c r="C131" s="821" t="s">
        <v>154</v>
      </c>
      <c r="D131" s="807">
        <v>2500</v>
      </c>
      <c r="E131" s="807"/>
      <c r="F131" s="807"/>
      <c r="G131" s="807"/>
      <c r="H131" s="807">
        <v>10000</v>
      </c>
      <c r="I131" s="807"/>
      <c r="J131" s="807">
        <v>1000</v>
      </c>
      <c r="K131" s="807"/>
      <c r="L131" s="807">
        <v>13500</v>
      </c>
      <c r="M131" s="71"/>
    </row>
    <row r="132" spans="1:13" s="53" customFormat="1" ht="18.75" customHeight="1" x14ac:dyDescent="0.2">
      <c r="A132" s="84" t="s">
        <v>155</v>
      </c>
      <c r="B132" s="85"/>
      <c r="C132" s="797" t="s">
        <v>156</v>
      </c>
      <c r="D132" s="804">
        <v>1300</v>
      </c>
      <c r="E132" s="804"/>
      <c r="F132" s="804"/>
      <c r="G132" s="804"/>
      <c r="H132" s="804"/>
      <c r="I132" s="804"/>
      <c r="J132" s="804"/>
      <c r="K132" s="804"/>
      <c r="L132" s="808">
        <v>1300</v>
      </c>
      <c r="M132" s="84" t="s">
        <v>155</v>
      </c>
    </row>
    <row r="133" spans="1:13" s="53" customFormat="1" ht="18.75" customHeight="1" x14ac:dyDescent="0.2">
      <c r="A133" s="84" t="s">
        <v>155</v>
      </c>
      <c r="B133" s="85"/>
      <c r="C133" s="797" t="s">
        <v>157</v>
      </c>
      <c r="D133" s="804">
        <v>400</v>
      </c>
      <c r="E133" s="804"/>
      <c r="F133" s="804"/>
      <c r="G133" s="804"/>
      <c r="H133" s="804">
        <v>10000</v>
      </c>
      <c r="I133" s="804"/>
      <c r="J133" s="804">
        <v>1000</v>
      </c>
      <c r="K133" s="804"/>
      <c r="L133" s="808">
        <v>11400</v>
      </c>
      <c r="M133" s="84" t="s">
        <v>155</v>
      </c>
    </row>
    <row r="134" spans="1:13" s="53" customFormat="1" ht="18.75" customHeight="1" x14ac:dyDescent="0.2">
      <c r="A134" s="84" t="s">
        <v>155</v>
      </c>
      <c r="B134" s="85"/>
      <c r="C134" s="797" t="s">
        <v>158</v>
      </c>
      <c r="D134" s="804">
        <v>400</v>
      </c>
      <c r="E134" s="804"/>
      <c r="F134" s="804"/>
      <c r="G134" s="804"/>
      <c r="H134" s="804"/>
      <c r="I134" s="804"/>
      <c r="J134" s="804"/>
      <c r="K134" s="804"/>
      <c r="L134" s="808">
        <v>400</v>
      </c>
      <c r="M134" s="84" t="s">
        <v>155</v>
      </c>
    </row>
    <row r="135" spans="1:13" s="53" customFormat="1" ht="18.75" customHeight="1" x14ac:dyDescent="0.2">
      <c r="A135" s="84" t="s">
        <v>155</v>
      </c>
      <c r="B135" s="85"/>
      <c r="C135" s="823" t="s">
        <v>159</v>
      </c>
      <c r="D135" s="804">
        <v>400</v>
      </c>
      <c r="E135" s="804"/>
      <c r="F135" s="804"/>
      <c r="G135" s="804"/>
      <c r="H135" s="804"/>
      <c r="I135" s="804"/>
      <c r="J135" s="804"/>
      <c r="K135" s="804"/>
      <c r="L135" s="808">
        <v>400</v>
      </c>
      <c r="M135" s="84" t="s">
        <v>155</v>
      </c>
    </row>
    <row r="136" spans="1:13" s="53" customFormat="1" ht="18.75" customHeight="1" x14ac:dyDescent="0.2">
      <c r="A136" s="71"/>
      <c r="B136" s="72"/>
      <c r="C136" s="821" t="s">
        <v>160</v>
      </c>
      <c r="D136" s="824">
        <v>15200</v>
      </c>
      <c r="E136" s="824"/>
      <c r="F136" s="824"/>
      <c r="G136" s="824"/>
      <c r="H136" s="824">
        <v>10000</v>
      </c>
      <c r="I136" s="824"/>
      <c r="J136" s="824">
        <v>2300</v>
      </c>
      <c r="K136" s="824">
        <v>1500</v>
      </c>
      <c r="L136" s="824">
        <v>29000</v>
      </c>
      <c r="M136" s="71"/>
    </row>
    <row r="137" spans="1:13" s="53" customFormat="1" ht="18.75" customHeight="1" x14ac:dyDescent="0.2">
      <c r="A137" s="82" t="s">
        <v>161</v>
      </c>
      <c r="B137" s="83"/>
      <c r="C137" s="797" t="s">
        <v>162</v>
      </c>
      <c r="D137" s="802">
        <v>2000</v>
      </c>
      <c r="E137" s="825"/>
      <c r="F137" s="825"/>
      <c r="G137" s="825"/>
      <c r="H137" s="825"/>
      <c r="I137" s="825"/>
      <c r="J137" s="802">
        <v>200</v>
      </c>
      <c r="K137" s="802">
        <v>200</v>
      </c>
      <c r="L137" s="808">
        <v>2400</v>
      </c>
      <c r="M137" s="82" t="s">
        <v>161</v>
      </c>
    </row>
    <row r="138" spans="1:13" s="53" customFormat="1" ht="18.75" customHeight="1" x14ac:dyDescent="0.2">
      <c r="A138" s="82" t="s">
        <v>161</v>
      </c>
      <c r="B138" s="83"/>
      <c r="C138" s="797" t="s">
        <v>163</v>
      </c>
      <c r="D138" s="802">
        <v>5200</v>
      </c>
      <c r="E138" s="802"/>
      <c r="F138" s="802"/>
      <c r="G138" s="802"/>
      <c r="H138" s="802">
        <v>10000</v>
      </c>
      <c r="I138" s="802"/>
      <c r="J138" s="802">
        <v>1000</v>
      </c>
      <c r="K138" s="802">
        <v>400</v>
      </c>
      <c r="L138" s="808">
        <v>16600</v>
      </c>
      <c r="M138" s="82" t="s">
        <v>161</v>
      </c>
    </row>
    <row r="139" spans="1:13" s="53" customFormat="1" ht="18.75" customHeight="1" x14ac:dyDescent="0.2">
      <c r="A139" s="82" t="s">
        <v>161</v>
      </c>
      <c r="B139" s="83"/>
      <c r="C139" s="797" t="s">
        <v>164</v>
      </c>
      <c r="D139" s="802">
        <v>2500</v>
      </c>
      <c r="E139" s="802"/>
      <c r="F139" s="802"/>
      <c r="G139" s="802"/>
      <c r="H139" s="802"/>
      <c r="I139" s="802"/>
      <c r="J139" s="802"/>
      <c r="K139" s="802">
        <v>200</v>
      </c>
      <c r="L139" s="808">
        <v>2700</v>
      </c>
      <c r="M139" s="82" t="s">
        <v>161</v>
      </c>
    </row>
    <row r="140" spans="1:13" s="53" customFormat="1" ht="18.75" customHeight="1" x14ac:dyDescent="0.2">
      <c r="A140" s="82" t="s">
        <v>161</v>
      </c>
      <c r="B140" s="83"/>
      <c r="C140" s="797" t="s">
        <v>165</v>
      </c>
      <c r="D140" s="802">
        <v>800</v>
      </c>
      <c r="E140" s="802"/>
      <c r="F140" s="802"/>
      <c r="G140" s="802"/>
      <c r="H140" s="802"/>
      <c r="I140" s="802"/>
      <c r="J140" s="802"/>
      <c r="K140" s="802">
        <v>100</v>
      </c>
      <c r="L140" s="808">
        <v>900</v>
      </c>
      <c r="M140" s="82" t="s">
        <v>161</v>
      </c>
    </row>
    <row r="141" spans="1:13" s="53" customFormat="1" ht="18.75" customHeight="1" x14ac:dyDescent="0.2">
      <c r="A141" s="82" t="s">
        <v>161</v>
      </c>
      <c r="B141" s="83"/>
      <c r="C141" s="797" t="s">
        <v>166</v>
      </c>
      <c r="D141" s="802">
        <v>2100</v>
      </c>
      <c r="E141" s="802"/>
      <c r="F141" s="802"/>
      <c r="G141" s="802"/>
      <c r="H141" s="802"/>
      <c r="I141" s="802"/>
      <c r="J141" s="802"/>
      <c r="K141" s="802">
        <v>100</v>
      </c>
      <c r="L141" s="808">
        <v>2200</v>
      </c>
      <c r="M141" s="82" t="s">
        <v>161</v>
      </c>
    </row>
    <row r="142" spans="1:13" s="53" customFormat="1" ht="18.75" customHeight="1" x14ac:dyDescent="0.2">
      <c r="A142" s="82" t="s">
        <v>161</v>
      </c>
      <c r="B142" s="83"/>
      <c r="C142" s="797" t="s">
        <v>167</v>
      </c>
      <c r="D142" s="802">
        <v>1900</v>
      </c>
      <c r="E142" s="802"/>
      <c r="F142" s="802"/>
      <c r="G142" s="802"/>
      <c r="H142" s="802"/>
      <c r="I142" s="802"/>
      <c r="J142" s="802">
        <v>600</v>
      </c>
      <c r="K142" s="802"/>
      <c r="L142" s="808">
        <v>2500</v>
      </c>
      <c r="M142" s="82" t="s">
        <v>161</v>
      </c>
    </row>
    <row r="143" spans="1:13" s="53" customFormat="1" ht="18.75" customHeight="1" x14ac:dyDescent="0.2">
      <c r="A143" s="82" t="s">
        <v>161</v>
      </c>
      <c r="B143" s="83"/>
      <c r="C143" s="823" t="s">
        <v>168</v>
      </c>
      <c r="D143" s="804">
        <v>1000</v>
      </c>
      <c r="E143" s="802"/>
      <c r="F143" s="802"/>
      <c r="G143" s="802"/>
      <c r="H143" s="802"/>
      <c r="I143" s="802"/>
      <c r="J143" s="802">
        <v>500</v>
      </c>
      <c r="K143" s="802">
        <v>500</v>
      </c>
      <c r="L143" s="808">
        <v>1000</v>
      </c>
      <c r="M143" s="82" t="s">
        <v>161</v>
      </c>
    </row>
    <row r="144" spans="1:13" s="53" customFormat="1" ht="18.75" customHeight="1" x14ac:dyDescent="0.2">
      <c r="A144" s="71"/>
      <c r="B144" s="72"/>
      <c r="C144" s="821" t="s">
        <v>169</v>
      </c>
      <c r="D144" s="807">
        <v>2000</v>
      </c>
      <c r="E144" s="807"/>
      <c r="F144" s="807"/>
      <c r="G144" s="807"/>
      <c r="H144" s="807"/>
      <c r="I144" s="807"/>
      <c r="J144" s="807">
        <v>1700</v>
      </c>
      <c r="K144" s="807">
        <v>500</v>
      </c>
      <c r="L144" s="807">
        <v>4200</v>
      </c>
      <c r="M144" s="71"/>
    </row>
    <row r="145" spans="1:13" s="53" customFormat="1" ht="18.75" customHeight="1" x14ac:dyDescent="0.2">
      <c r="A145" s="82" t="s">
        <v>170</v>
      </c>
      <c r="B145" s="83"/>
      <c r="C145" s="797" t="s">
        <v>171</v>
      </c>
      <c r="D145" s="804">
        <v>100</v>
      </c>
      <c r="E145" s="804"/>
      <c r="F145" s="804"/>
      <c r="G145" s="804"/>
      <c r="H145" s="804"/>
      <c r="I145" s="804"/>
      <c r="J145" s="804">
        <v>100</v>
      </c>
      <c r="K145" s="804">
        <v>200</v>
      </c>
      <c r="L145" s="792">
        <v>400</v>
      </c>
      <c r="M145" s="82" t="s">
        <v>170</v>
      </c>
    </row>
    <row r="146" spans="1:13" s="53" customFormat="1" ht="18.75" customHeight="1" x14ac:dyDescent="0.2">
      <c r="A146" s="82" t="s">
        <v>170</v>
      </c>
      <c r="B146" s="83"/>
      <c r="C146" s="826" t="s">
        <v>172</v>
      </c>
      <c r="D146" s="804">
        <v>100</v>
      </c>
      <c r="E146" s="804"/>
      <c r="F146" s="804"/>
      <c r="G146" s="804"/>
      <c r="H146" s="804"/>
      <c r="I146" s="804"/>
      <c r="J146" s="804">
        <v>100</v>
      </c>
      <c r="K146" s="804">
        <v>100</v>
      </c>
      <c r="L146" s="792">
        <v>300</v>
      </c>
      <c r="M146" s="82" t="s">
        <v>170</v>
      </c>
    </row>
    <row r="147" spans="1:13" s="53" customFormat="1" ht="18.75" customHeight="1" x14ac:dyDescent="0.2">
      <c r="A147" s="82" t="s">
        <v>170</v>
      </c>
      <c r="B147" s="83"/>
      <c r="C147" s="826" t="s">
        <v>173</v>
      </c>
      <c r="D147" s="804">
        <v>800</v>
      </c>
      <c r="E147" s="804"/>
      <c r="F147" s="804"/>
      <c r="G147" s="804"/>
      <c r="H147" s="804"/>
      <c r="I147" s="804"/>
      <c r="J147" s="804">
        <v>500</v>
      </c>
      <c r="K147" s="804"/>
      <c r="L147" s="792">
        <v>1300</v>
      </c>
      <c r="M147" s="82" t="s">
        <v>170</v>
      </c>
    </row>
    <row r="148" spans="1:13" s="53" customFormat="1" ht="18.75" customHeight="1" x14ac:dyDescent="0.2">
      <c r="A148" s="82" t="s">
        <v>170</v>
      </c>
      <c r="B148" s="83"/>
      <c r="C148" s="826" t="s">
        <v>174</v>
      </c>
      <c r="D148" s="804">
        <v>500</v>
      </c>
      <c r="E148" s="804"/>
      <c r="F148" s="804"/>
      <c r="G148" s="804"/>
      <c r="H148" s="804"/>
      <c r="I148" s="804"/>
      <c r="J148" s="804">
        <v>500</v>
      </c>
      <c r="K148" s="804">
        <v>100</v>
      </c>
      <c r="L148" s="792">
        <v>1100</v>
      </c>
      <c r="M148" s="82" t="s">
        <v>170</v>
      </c>
    </row>
    <row r="149" spans="1:13" s="53" customFormat="1" ht="18.75" customHeight="1" x14ac:dyDescent="0.2">
      <c r="A149" s="82" t="s">
        <v>170</v>
      </c>
      <c r="B149" s="83"/>
      <c r="C149" s="826" t="s">
        <v>175</v>
      </c>
      <c r="D149" s="804">
        <v>500</v>
      </c>
      <c r="E149" s="804"/>
      <c r="F149" s="804"/>
      <c r="G149" s="804"/>
      <c r="H149" s="804"/>
      <c r="I149" s="804"/>
      <c r="J149" s="804">
        <v>500</v>
      </c>
      <c r="K149" s="804">
        <v>100</v>
      </c>
      <c r="L149" s="792">
        <v>1100</v>
      </c>
      <c r="M149" s="82" t="s">
        <v>170</v>
      </c>
    </row>
    <row r="150" spans="1:13" s="53" customFormat="1" ht="19.899999999999999" customHeight="1" x14ac:dyDescent="0.2">
      <c r="A150" s="71"/>
      <c r="B150" s="72"/>
      <c r="C150" s="821" t="s">
        <v>176</v>
      </c>
      <c r="D150" s="807">
        <v>10000</v>
      </c>
      <c r="E150" s="807"/>
      <c r="F150" s="807"/>
      <c r="G150" s="807"/>
      <c r="H150" s="807">
        <v>3000</v>
      </c>
      <c r="I150" s="807">
        <v>5000</v>
      </c>
      <c r="J150" s="807">
        <v>3000</v>
      </c>
      <c r="K150" s="807"/>
      <c r="L150" s="807">
        <v>21000</v>
      </c>
      <c r="M150" s="71"/>
    </row>
    <row r="151" spans="1:13" s="53" customFormat="1" ht="19.899999999999999" customHeight="1" x14ac:dyDescent="0.2">
      <c r="A151" s="84" t="s">
        <v>177</v>
      </c>
      <c r="B151" s="85"/>
      <c r="C151" s="797" t="s">
        <v>178</v>
      </c>
      <c r="D151" s="804">
        <v>2800</v>
      </c>
      <c r="E151" s="804"/>
      <c r="F151" s="804"/>
      <c r="G151" s="804"/>
      <c r="H151" s="804"/>
      <c r="I151" s="804"/>
      <c r="J151" s="804"/>
      <c r="K151" s="804"/>
      <c r="L151" s="792">
        <v>2800</v>
      </c>
      <c r="M151" s="84" t="s">
        <v>177</v>
      </c>
    </row>
    <row r="152" spans="1:13" s="53" customFormat="1" ht="19.899999999999999" customHeight="1" x14ac:dyDescent="0.2">
      <c r="A152" s="84" t="s">
        <v>177</v>
      </c>
      <c r="B152" s="85"/>
      <c r="C152" s="797" t="s">
        <v>179</v>
      </c>
      <c r="D152" s="804">
        <v>1200</v>
      </c>
      <c r="E152" s="804"/>
      <c r="F152" s="804"/>
      <c r="G152" s="804"/>
      <c r="H152" s="804">
        <v>3000</v>
      </c>
      <c r="I152" s="804">
        <v>5000</v>
      </c>
      <c r="J152" s="804">
        <v>3000</v>
      </c>
      <c r="K152" s="804"/>
      <c r="L152" s="792">
        <v>12200</v>
      </c>
      <c r="M152" s="84" t="s">
        <v>177</v>
      </c>
    </row>
    <row r="153" spans="1:13" s="53" customFormat="1" ht="19.899999999999999" customHeight="1" x14ac:dyDescent="0.2">
      <c r="A153" s="84" t="s">
        <v>177</v>
      </c>
      <c r="B153" s="85"/>
      <c r="C153" s="797" t="s">
        <v>180</v>
      </c>
      <c r="D153" s="804">
        <v>2400</v>
      </c>
      <c r="E153" s="804"/>
      <c r="F153" s="804"/>
      <c r="G153" s="804"/>
      <c r="H153" s="804"/>
      <c r="I153" s="804"/>
      <c r="J153" s="804"/>
      <c r="K153" s="804">
        <v>1000</v>
      </c>
      <c r="L153" s="792">
        <v>3400</v>
      </c>
      <c r="M153" s="84" t="s">
        <v>177</v>
      </c>
    </row>
    <row r="154" spans="1:13" s="53" customFormat="1" ht="19.899999999999999" customHeight="1" x14ac:dyDescent="0.2">
      <c r="A154" s="84" t="s">
        <v>177</v>
      </c>
      <c r="B154" s="85"/>
      <c r="C154" s="797" t="s">
        <v>181</v>
      </c>
      <c r="D154" s="804">
        <v>1200</v>
      </c>
      <c r="E154" s="804"/>
      <c r="F154" s="804"/>
      <c r="G154" s="804"/>
      <c r="H154" s="804"/>
      <c r="I154" s="804"/>
      <c r="J154" s="804"/>
      <c r="K154" s="804">
        <v>2000</v>
      </c>
      <c r="L154" s="792">
        <v>3200</v>
      </c>
      <c r="M154" s="84" t="s">
        <v>177</v>
      </c>
    </row>
    <row r="155" spans="1:13" s="53" customFormat="1" ht="19.899999999999999" customHeight="1" x14ac:dyDescent="0.2">
      <c r="A155" s="84" t="s">
        <v>177</v>
      </c>
      <c r="B155" s="85"/>
      <c r="C155" s="797" t="s">
        <v>182</v>
      </c>
      <c r="D155" s="804">
        <v>1200</v>
      </c>
      <c r="E155" s="804"/>
      <c r="F155" s="804"/>
      <c r="G155" s="804"/>
      <c r="H155" s="804"/>
      <c r="I155" s="804"/>
      <c r="J155" s="804"/>
      <c r="K155" s="804"/>
      <c r="L155" s="792">
        <v>1200</v>
      </c>
      <c r="M155" s="84" t="s">
        <v>177</v>
      </c>
    </row>
    <row r="156" spans="1:13" s="53" customFormat="1" ht="19.899999999999999" customHeight="1" x14ac:dyDescent="0.2">
      <c r="A156" s="84" t="s">
        <v>177</v>
      </c>
      <c r="B156" s="85"/>
      <c r="C156" s="797" t="s">
        <v>183</v>
      </c>
      <c r="D156" s="804">
        <v>1200</v>
      </c>
      <c r="E156" s="804"/>
      <c r="F156" s="804"/>
      <c r="G156" s="804"/>
      <c r="H156" s="804"/>
      <c r="I156" s="804"/>
      <c r="J156" s="804"/>
      <c r="K156" s="804"/>
      <c r="L156" s="792">
        <v>1200</v>
      </c>
      <c r="M156" s="84" t="s">
        <v>177</v>
      </c>
    </row>
    <row r="157" spans="1:13" s="53" customFormat="1" ht="19.899999999999999" customHeight="1" x14ac:dyDescent="0.2">
      <c r="A157" s="71"/>
      <c r="B157" s="72"/>
      <c r="C157" s="821" t="s">
        <v>184</v>
      </c>
      <c r="D157" s="807">
        <v>3500</v>
      </c>
      <c r="E157" s="807">
        <v>3000</v>
      </c>
      <c r="F157" s="807"/>
      <c r="G157" s="807"/>
      <c r="H157" s="807">
        <v>3000</v>
      </c>
      <c r="I157" s="807">
        <v>3000</v>
      </c>
      <c r="J157" s="807"/>
      <c r="K157" s="807"/>
      <c r="L157" s="807">
        <v>12500</v>
      </c>
      <c r="M157" s="71"/>
    </row>
    <row r="158" spans="1:13" s="53" customFormat="1" ht="19.899999999999999" customHeight="1" x14ac:dyDescent="0.2">
      <c r="A158" s="82" t="s">
        <v>185</v>
      </c>
      <c r="B158" s="83"/>
      <c r="C158" s="797" t="s">
        <v>186</v>
      </c>
      <c r="D158" s="802">
        <v>300</v>
      </c>
      <c r="E158" s="802"/>
      <c r="F158" s="802"/>
      <c r="G158" s="802"/>
      <c r="H158" s="802"/>
      <c r="I158" s="802"/>
      <c r="J158" s="802"/>
      <c r="K158" s="802"/>
      <c r="L158" s="792">
        <v>300</v>
      </c>
      <c r="M158" s="82" t="s">
        <v>185</v>
      </c>
    </row>
    <row r="159" spans="1:13" s="53" customFormat="1" ht="19.899999999999999" customHeight="1" x14ac:dyDescent="0.2">
      <c r="A159" s="82" t="s">
        <v>185</v>
      </c>
      <c r="B159" s="83"/>
      <c r="C159" s="797" t="s">
        <v>187</v>
      </c>
      <c r="D159" s="802">
        <v>300</v>
      </c>
      <c r="E159" s="802">
        <v>1500</v>
      </c>
      <c r="F159" s="802"/>
      <c r="G159" s="802"/>
      <c r="H159" s="802"/>
      <c r="I159" s="802"/>
      <c r="J159" s="802"/>
      <c r="K159" s="802"/>
      <c r="L159" s="792">
        <v>1800</v>
      </c>
      <c r="M159" s="82" t="s">
        <v>185</v>
      </c>
    </row>
    <row r="160" spans="1:13" s="53" customFormat="1" ht="19.899999999999999" customHeight="1" x14ac:dyDescent="0.2">
      <c r="A160" s="82" t="s">
        <v>185</v>
      </c>
      <c r="B160" s="83"/>
      <c r="C160" s="797" t="s">
        <v>188</v>
      </c>
      <c r="D160" s="802">
        <v>400</v>
      </c>
      <c r="E160" s="801">
        <v>1500</v>
      </c>
      <c r="F160" s="802"/>
      <c r="G160" s="802"/>
      <c r="H160" s="802"/>
      <c r="I160" s="802">
        <v>3000</v>
      </c>
      <c r="J160" s="802"/>
      <c r="K160" s="802"/>
      <c r="L160" s="792">
        <v>4900</v>
      </c>
      <c r="M160" s="82" t="s">
        <v>185</v>
      </c>
    </row>
    <row r="161" spans="1:13" s="53" customFormat="1" ht="19.899999999999999" customHeight="1" x14ac:dyDescent="0.2">
      <c r="A161" s="84" t="s">
        <v>189</v>
      </c>
      <c r="B161" s="85"/>
      <c r="C161" s="797" t="s">
        <v>190</v>
      </c>
      <c r="D161" s="802">
        <v>2500</v>
      </c>
      <c r="E161" s="801"/>
      <c r="F161" s="802"/>
      <c r="G161" s="802"/>
      <c r="H161" s="802">
        <v>3000</v>
      </c>
      <c r="I161" s="802"/>
      <c r="J161" s="802"/>
      <c r="K161" s="802"/>
      <c r="L161" s="792">
        <f>+D161+H161</f>
        <v>5500</v>
      </c>
      <c r="M161" s="84" t="s">
        <v>189</v>
      </c>
    </row>
    <row r="162" spans="1:13" s="53" customFormat="1" ht="19.899999999999999" customHeight="1" x14ac:dyDescent="0.2">
      <c r="A162" s="71"/>
      <c r="B162" s="72"/>
      <c r="C162" s="821" t="s">
        <v>191</v>
      </c>
      <c r="D162" s="807">
        <v>2800</v>
      </c>
      <c r="E162" s="807"/>
      <c r="F162" s="807"/>
      <c r="G162" s="807"/>
      <c r="H162" s="807">
        <v>2000</v>
      </c>
      <c r="I162" s="807"/>
      <c r="J162" s="807">
        <v>1000</v>
      </c>
      <c r="K162" s="807">
        <v>500</v>
      </c>
      <c r="L162" s="807">
        <v>6300</v>
      </c>
      <c r="M162" s="71"/>
    </row>
    <row r="163" spans="1:13" s="53" customFormat="1" ht="19.899999999999999" customHeight="1" x14ac:dyDescent="0.2">
      <c r="A163" s="82" t="s">
        <v>45</v>
      </c>
      <c r="B163" s="83"/>
      <c r="C163" s="797" t="s">
        <v>192</v>
      </c>
      <c r="D163" s="802">
        <v>1000</v>
      </c>
      <c r="E163" s="802"/>
      <c r="F163" s="802"/>
      <c r="G163" s="802"/>
      <c r="H163" s="802"/>
      <c r="I163" s="802"/>
      <c r="J163" s="802"/>
      <c r="K163" s="802"/>
      <c r="L163" s="792">
        <v>1000</v>
      </c>
      <c r="M163" s="82" t="s">
        <v>45</v>
      </c>
    </row>
    <row r="164" spans="1:13" s="53" customFormat="1" ht="19.899999999999999" customHeight="1" x14ac:dyDescent="0.2">
      <c r="A164" s="82" t="s">
        <v>45</v>
      </c>
      <c r="B164" s="83"/>
      <c r="C164" s="797" t="s">
        <v>193</v>
      </c>
      <c r="D164" s="802">
        <v>800</v>
      </c>
      <c r="E164" s="802"/>
      <c r="F164" s="802"/>
      <c r="G164" s="802"/>
      <c r="H164" s="802"/>
      <c r="I164" s="802"/>
      <c r="J164" s="802"/>
      <c r="K164" s="802"/>
      <c r="L164" s="792">
        <v>800</v>
      </c>
      <c r="M164" s="82" t="s">
        <v>45</v>
      </c>
    </row>
    <row r="165" spans="1:13" s="53" customFormat="1" ht="19.899999999999999" customHeight="1" x14ac:dyDescent="0.2">
      <c r="A165" s="82" t="s">
        <v>45</v>
      </c>
      <c r="B165" s="83"/>
      <c r="C165" s="797" t="s">
        <v>194</v>
      </c>
      <c r="D165" s="804">
        <v>1000</v>
      </c>
      <c r="E165" s="802"/>
      <c r="F165" s="802"/>
      <c r="G165" s="802"/>
      <c r="H165" s="802">
        <v>2000</v>
      </c>
      <c r="I165" s="802"/>
      <c r="J165" s="802">
        <v>1000</v>
      </c>
      <c r="K165" s="802">
        <v>500</v>
      </c>
      <c r="L165" s="792">
        <v>4500</v>
      </c>
      <c r="M165" s="82" t="s">
        <v>45</v>
      </c>
    </row>
    <row r="166" spans="1:13" s="53" customFormat="1" ht="19.899999999999999" customHeight="1" x14ac:dyDescent="0.2">
      <c r="A166" s="71"/>
      <c r="B166" s="72"/>
      <c r="C166" s="821" t="s">
        <v>195</v>
      </c>
      <c r="D166" s="807">
        <v>2000</v>
      </c>
      <c r="E166" s="807"/>
      <c r="F166" s="807"/>
      <c r="G166" s="807"/>
      <c r="H166" s="807"/>
      <c r="I166" s="807"/>
      <c r="J166" s="807"/>
      <c r="K166" s="807"/>
      <c r="L166" s="807">
        <v>2000</v>
      </c>
      <c r="M166" s="71"/>
    </row>
    <row r="167" spans="1:13" s="53" customFormat="1" ht="19.899999999999999" customHeight="1" x14ac:dyDescent="0.2">
      <c r="A167" s="87" t="s">
        <v>196</v>
      </c>
      <c r="B167" s="85"/>
      <c r="C167" s="797" t="s">
        <v>197</v>
      </c>
      <c r="D167" s="801">
        <v>2000</v>
      </c>
      <c r="E167" s="802"/>
      <c r="F167" s="802"/>
      <c r="G167" s="802"/>
      <c r="H167" s="802"/>
      <c r="I167" s="802"/>
      <c r="J167" s="802"/>
      <c r="K167" s="802"/>
      <c r="L167" s="792">
        <v>2000</v>
      </c>
      <c r="M167" s="87" t="s">
        <v>196</v>
      </c>
    </row>
    <row r="168" spans="1:13" s="53" customFormat="1" ht="19.899999999999999" customHeight="1" x14ac:dyDescent="0.2">
      <c r="A168" s="54"/>
      <c r="B168" s="88">
        <v>3</v>
      </c>
      <c r="C168" s="788" t="s">
        <v>198</v>
      </c>
      <c r="D168" s="827">
        <v>96124</v>
      </c>
      <c r="E168" s="789">
        <v>151319</v>
      </c>
      <c r="F168" s="789">
        <v>0</v>
      </c>
      <c r="G168" s="789">
        <v>0</v>
      </c>
      <c r="H168" s="789">
        <v>60000</v>
      </c>
      <c r="I168" s="789">
        <v>2000</v>
      </c>
      <c r="J168" s="789">
        <v>225100</v>
      </c>
      <c r="K168" s="789">
        <v>28000</v>
      </c>
      <c r="L168" s="789">
        <v>562543</v>
      </c>
      <c r="M168" s="54"/>
    </row>
    <row r="169" spans="1:13" s="53" customFormat="1" ht="19.899999999999999" customHeight="1" x14ac:dyDescent="0.2">
      <c r="A169" s="54"/>
      <c r="B169" s="51"/>
      <c r="C169" s="820" t="s">
        <v>199</v>
      </c>
      <c r="D169" s="800">
        <v>11857</v>
      </c>
      <c r="E169" s="800">
        <v>59913</v>
      </c>
      <c r="F169" s="800">
        <v>0</v>
      </c>
      <c r="G169" s="800">
        <v>0</v>
      </c>
      <c r="H169" s="800">
        <v>30000</v>
      </c>
      <c r="I169" s="800">
        <v>0</v>
      </c>
      <c r="J169" s="800">
        <v>60000</v>
      </c>
      <c r="K169" s="800">
        <v>5000</v>
      </c>
      <c r="L169" s="800">
        <v>166770</v>
      </c>
      <c r="M169" s="54"/>
    </row>
    <row r="170" spans="1:13" s="53" customFormat="1" ht="19.899999999999999" customHeight="1" x14ac:dyDescent="0.2">
      <c r="A170" s="71"/>
      <c r="B170" s="72"/>
      <c r="C170" s="821" t="s">
        <v>200</v>
      </c>
      <c r="D170" s="828"/>
      <c r="E170" s="824">
        <v>42000</v>
      </c>
      <c r="F170" s="824"/>
      <c r="G170" s="824"/>
      <c r="H170" s="824">
        <v>30000</v>
      </c>
      <c r="I170" s="824"/>
      <c r="J170" s="824">
        <v>55000</v>
      </c>
      <c r="K170" s="824"/>
      <c r="L170" s="824">
        <v>127000</v>
      </c>
      <c r="M170" s="71"/>
    </row>
    <row r="171" spans="1:13" s="53" customFormat="1" ht="19.899999999999999" customHeight="1" x14ac:dyDescent="0.2">
      <c r="A171" s="89" t="s">
        <v>201</v>
      </c>
      <c r="B171" s="90"/>
      <c r="C171" s="797" t="s">
        <v>202</v>
      </c>
      <c r="D171" s="802"/>
      <c r="E171" s="802">
        <v>20000</v>
      </c>
      <c r="F171" s="802"/>
      <c r="G171" s="802"/>
      <c r="H171" s="802">
        <v>20000</v>
      </c>
      <c r="I171" s="802"/>
      <c r="J171" s="802">
        <v>30000</v>
      </c>
      <c r="K171" s="802"/>
      <c r="L171" s="792">
        <v>70000</v>
      </c>
      <c r="M171" s="89" t="s">
        <v>201</v>
      </c>
    </row>
    <row r="172" spans="1:13" s="53" customFormat="1" ht="19.899999999999999" customHeight="1" x14ac:dyDescent="0.2">
      <c r="A172" s="89" t="s">
        <v>201</v>
      </c>
      <c r="B172" s="90"/>
      <c r="C172" s="797" t="s">
        <v>203</v>
      </c>
      <c r="D172" s="802"/>
      <c r="E172" s="802">
        <v>4400</v>
      </c>
      <c r="F172" s="802"/>
      <c r="G172" s="802"/>
      <c r="H172" s="802"/>
      <c r="I172" s="802"/>
      <c r="J172" s="802"/>
      <c r="K172" s="802"/>
      <c r="L172" s="792">
        <v>4400</v>
      </c>
      <c r="M172" s="89" t="s">
        <v>201</v>
      </c>
    </row>
    <row r="173" spans="1:13" s="53" customFormat="1" ht="19.899999999999999" customHeight="1" x14ac:dyDescent="0.2">
      <c r="A173" s="89" t="s">
        <v>201</v>
      </c>
      <c r="B173" s="90"/>
      <c r="C173" s="797" t="s">
        <v>204</v>
      </c>
      <c r="D173" s="802"/>
      <c r="E173" s="802">
        <v>2400</v>
      </c>
      <c r="F173" s="802"/>
      <c r="G173" s="802"/>
      <c r="H173" s="802"/>
      <c r="I173" s="802"/>
      <c r="J173" s="802"/>
      <c r="K173" s="802"/>
      <c r="L173" s="792">
        <v>2400</v>
      </c>
      <c r="M173" s="89" t="s">
        <v>201</v>
      </c>
    </row>
    <row r="174" spans="1:13" s="53" customFormat="1" ht="19.899999999999999" customHeight="1" x14ac:dyDescent="0.2">
      <c r="A174" s="89" t="s">
        <v>201</v>
      </c>
      <c r="B174" s="90"/>
      <c r="C174" s="797" t="s">
        <v>205</v>
      </c>
      <c r="D174" s="802"/>
      <c r="E174" s="802">
        <v>1050</v>
      </c>
      <c r="F174" s="802"/>
      <c r="G174" s="802"/>
      <c r="H174" s="802"/>
      <c r="I174" s="802"/>
      <c r="J174" s="802"/>
      <c r="K174" s="802"/>
      <c r="L174" s="792">
        <v>1050</v>
      </c>
      <c r="M174" s="89" t="s">
        <v>201</v>
      </c>
    </row>
    <row r="175" spans="1:13" s="53" customFormat="1" ht="19.899999999999999" customHeight="1" x14ac:dyDescent="0.2">
      <c r="A175" s="89" t="s">
        <v>201</v>
      </c>
      <c r="B175" s="90"/>
      <c r="C175" s="797" t="s">
        <v>206</v>
      </c>
      <c r="D175" s="802"/>
      <c r="E175" s="802">
        <v>687</v>
      </c>
      <c r="F175" s="802"/>
      <c r="G175" s="802"/>
      <c r="H175" s="802"/>
      <c r="I175" s="802"/>
      <c r="J175" s="802"/>
      <c r="K175" s="802"/>
      <c r="L175" s="792">
        <v>687</v>
      </c>
      <c r="M175" s="89" t="s">
        <v>201</v>
      </c>
    </row>
    <row r="176" spans="1:13" s="53" customFormat="1" ht="19.899999999999999" customHeight="1" x14ac:dyDescent="0.2">
      <c r="A176" s="89" t="s">
        <v>201</v>
      </c>
      <c r="B176" s="90"/>
      <c r="C176" s="797" t="s">
        <v>207</v>
      </c>
      <c r="D176" s="802"/>
      <c r="E176" s="802">
        <v>13463</v>
      </c>
      <c r="F176" s="802"/>
      <c r="G176" s="802"/>
      <c r="H176" s="802">
        <v>10000</v>
      </c>
      <c r="I176" s="802"/>
      <c r="J176" s="802">
        <v>25000</v>
      </c>
      <c r="K176" s="802"/>
      <c r="L176" s="792">
        <v>48463</v>
      </c>
      <c r="M176" s="89" t="s">
        <v>201</v>
      </c>
    </row>
    <row r="177" spans="1:13" s="53" customFormat="1" ht="18" customHeight="1" x14ac:dyDescent="0.2">
      <c r="A177" s="71"/>
      <c r="B177" s="72"/>
      <c r="C177" s="821" t="s">
        <v>208</v>
      </c>
      <c r="D177" s="824">
        <v>11857</v>
      </c>
      <c r="E177" s="824">
        <v>17913</v>
      </c>
      <c r="F177" s="824"/>
      <c r="G177" s="824"/>
      <c r="H177" s="824"/>
      <c r="I177" s="824"/>
      <c r="J177" s="824">
        <v>5000</v>
      </c>
      <c r="K177" s="824">
        <v>5000</v>
      </c>
      <c r="L177" s="824">
        <v>39770</v>
      </c>
      <c r="M177" s="71"/>
    </row>
    <row r="178" spans="1:13" s="53" customFormat="1" ht="18" customHeight="1" x14ac:dyDescent="0.2">
      <c r="A178" s="91" t="s">
        <v>209</v>
      </c>
      <c r="B178" s="92"/>
      <c r="C178" s="797" t="s">
        <v>210</v>
      </c>
      <c r="D178" s="802">
        <v>4500</v>
      </c>
      <c r="E178" s="802">
        <v>6013</v>
      </c>
      <c r="F178" s="802"/>
      <c r="G178" s="802"/>
      <c r="H178" s="802"/>
      <c r="I178" s="802"/>
      <c r="J178" s="802"/>
      <c r="K178" s="802"/>
      <c r="L178" s="792">
        <v>10513</v>
      </c>
      <c r="M178" s="91" t="s">
        <v>209</v>
      </c>
    </row>
    <row r="179" spans="1:13" s="53" customFormat="1" ht="18" customHeight="1" x14ac:dyDescent="0.2">
      <c r="A179" s="91" t="s">
        <v>209</v>
      </c>
      <c r="B179" s="92"/>
      <c r="C179" s="797" t="s">
        <v>211</v>
      </c>
      <c r="D179" s="802"/>
      <c r="E179" s="802">
        <v>3000</v>
      </c>
      <c r="F179" s="802"/>
      <c r="G179" s="802"/>
      <c r="H179" s="802"/>
      <c r="I179" s="802"/>
      <c r="J179" s="802">
        <v>5000</v>
      </c>
      <c r="K179" s="802">
        <v>5000</v>
      </c>
      <c r="L179" s="792">
        <v>13000</v>
      </c>
      <c r="M179" s="91" t="s">
        <v>209</v>
      </c>
    </row>
    <row r="180" spans="1:13" s="53" customFormat="1" ht="18" customHeight="1" x14ac:dyDescent="0.2">
      <c r="A180" s="91" t="s">
        <v>209</v>
      </c>
      <c r="B180" s="92"/>
      <c r="C180" s="797" t="s">
        <v>212</v>
      </c>
      <c r="D180" s="802">
        <v>4357</v>
      </c>
      <c r="E180" s="802">
        <v>2800</v>
      </c>
      <c r="F180" s="802"/>
      <c r="G180" s="802"/>
      <c r="H180" s="802"/>
      <c r="I180" s="802"/>
      <c r="J180" s="802"/>
      <c r="K180" s="802"/>
      <c r="L180" s="792">
        <v>7157</v>
      </c>
      <c r="M180" s="91" t="s">
        <v>209</v>
      </c>
    </row>
    <row r="181" spans="1:13" s="53" customFormat="1" ht="18" customHeight="1" x14ac:dyDescent="0.2">
      <c r="A181" s="91" t="s">
        <v>209</v>
      </c>
      <c r="B181" s="92"/>
      <c r="C181" s="797" t="s">
        <v>213</v>
      </c>
      <c r="D181" s="802"/>
      <c r="E181" s="802">
        <v>1800</v>
      </c>
      <c r="F181" s="802"/>
      <c r="G181" s="829"/>
      <c r="H181" s="802"/>
      <c r="I181" s="802"/>
      <c r="J181" s="802"/>
      <c r="K181" s="802"/>
      <c r="L181" s="792">
        <v>1800</v>
      </c>
      <c r="M181" s="91" t="s">
        <v>209</v>
      </c>
    </row>
    <row r="182" spans="1:13" s="53" customFormat="1" ht="18" customHeight="1" x14ac:dyDescent="0.2">
      <c r="A182" s="91" t="s">
        <v>209</v>
      </c>
      <c r="B182" s="92"/>
      <c r="C182" s="797" t="s">
        <v>214</v>
      </c>
      <c r="D182" s="802"/>
      <c r="E182" s="802">
        <v>1000</v>
      </c>
      <c r="F182" s="802"/>
      <c r="G182" s="802"/>
      <c r="H182" s="802"/>
      <c r="I182" s="802"/>
      <c r="J182" s="802"/>
      <c r="K182" s="802"/>
      <c r="L182" s="792">
        <v>1000</v>
      </c>
      <c r="M182" s="91" t="s">
        <v>209</v>
      </c>
    </row>
    <row r="183" spans="1:13" s="53" customFormat="1" ht="18" customHeight="1" x14ac:dyDescent="0.2">
      <c r="A183" s="91" t="s">
        <v>209</v>
      </c>
      <c r="B183" s="92"/>
      <c r="C183" s="797" t="s">
        <v>215</v>
      </c>
      <c r="D183" s="802">
        <v>3000</v>
      </c>
      <c r="E183" s="802">
        <v>1300</v>
      </c>
      <c r="F183" s="802"/>
      <c r="G183" s="802"/>
      <c r="H183" s="802"/>
      <c r="I183" s="802"/>
      <c r="J183" s="802"/>
      <c r="K183" s="802"/>
      <c r="L183" s="792">
        <v>4300</v>
      </c>
      <c r="M183" s="91" t="s">
        <v>209</v>
      </c>
    </row>
    <row r="184" spans="1:13" s="53" customFormat="1" ht="18" customHeight="1" x14ac:dyDescent="0.2">
      <c r="A184" s="91" t="s">
        <v>209</v>
      </c>
      <c r="B184" s="92"/>
      <c r="C184" s="797" t="s">
        <v>216</v>
      </c>
      <c r="D184" s="802"/>
      <c r="E184" s="802">
        <v>1000</v>
      </c>
      <c r="F184" s="802"/>
      <c r="G184" s="802"/>
      <c r="H184" s="802"/>
      <c r="I184" s="802"/>
      <c r="J184" s="802"/>
      <c r="K184" s="802"/>
      <c r="L184" s="792">
        <v>1000</v>
      </c>
      <c r="M184" s="91" t="s">
        <v>209</v>
      </c>
    </row>
    <row r="185" spans="1:13" s="53" customFormat="1" ht="18" customHeight="1" x14ac:dyDescent="0.2">
      <c r="A185" s="91" t="s">
        <v>209</v>
      </c>
      <c r="B185" s="92"/>
      <c r="C185" s="797" t="s">
        <v>217</v>
      </c>
      <c r="D185" s="802"/>
      <c r="E185" s="802">
        <v>1000</v>
      </c>
      <c r="F185" s="802"/>
      <c r="G185" s="802"/>
      <c r="H185" s="802"/>
      <c r="I185" s="802"/>
      <c r="J185" s="802"/>
      <c r="K185" s="802"/>
      <c r="L185" s="792">
        <v>1000</v>
      </c>
      <c r="M185" s="91" t="s">
        <v>209</v>
      </c>
    </row>
    <row r="186" spans="1:13" s="53" customFormat="1" ht="18" customHeight="1" x14ac:dyDescent="0.2">
      <c r="A186" s="290">
        <f>+Amb!AA7</f>
        <v>0</v>
      </c>
      <c r="B186" s="72"/>
      <c r="C186" s="830" t="s">
        <v>218</v>
      </c>
      <c r="D186" s="796">
        <v>3267</v>
      </c>
      <c r="E186" s="796">
        <v>1916</v>
      </c>
      <c r="F186" s="796"/>
      <c r="G186" s="796"/>
      <c r="H186" s="796">
        <v>10000</v>
      </c>
      <c r="I186" s="796"/>
      <c r="J186" s="796">
        <v>60000</v>
      </c>
      <c r="K186" s="796">
        <v>20000</v>
      </c>
      <c r="L186" s="796">
        <v>95183</v>
      </c>
      <c r="M186" s="71"/>
    </row>
    <row r="187" spans="1:13" s="53" customFormat="1" ht="18" customHeight="1" x14ac:dyDescent="0.2">
      <c r="A187" s="89" t="s">
        <v>219</v>
      </c>
      <c r="B187" s="90"/>
      <c r="C187" s="797" t="s">
        <v>220</v>
      </c>
      <c r="D187" s="810"/>
      <c r="E187" s="802">
        <v>1916</v>
      </c>
      <c r="F187" s="810"/>
      <c r="G187" s="810"/>
      <c r="H187" s="810"/>
      <c r="I187" s="810"/>
      <c r="J187" s="810"/>
      <c r="K187" s="810"/>
      <c r="L187" s="792">
        <v>1916</v>
      </c>
      <c r="M187" s="89" t="s">
        <v>219</v>
      </c>
    </row>
    <row r="188" spans="1:13" s="53" customFormat="1" ht="18" customHeight="1" x14ac:dyDescent="0.2">
      <c r="A188" s="89" t="s">
        <v>219</v>
      </c>
      <c r="B188" s="90"/>
      <c r="C188" s="797" t="s">
        <v>221</v>
      </c>
      <c r="D188" s="810">
        <v>566.5</v>
      </c>
      <c r="E188" s="810"/>
      <c r="F188" s="810"/>
      <c r="G188" s="810"/>
      <c r="H188" s="810"/>
      <c r="I188" s="810"/>
      <c r="J188" s="810"/>
      <c r="K188" s="810"/>
      <c r="L188" s="792">
        <v>566.5</v>
      </c>
      <c r="M188" s="89" t="s">
        <v>219</v>
      </c>
    </row>
    <row r="189" spans="1:13" s="53" customFormat="1" ht="18" customHeight="1" x14ac:dyDescent="0.2">
      <c r="A189" s="89" t="s">
        <v>219</v>
      </c>
      <c r="B189" s="90"/>
      <c r="C189" s="797" t="s">
        <v>222</v>
      </c>
      <c r="D189" s="802">
        <v>1867</v>
      </c>
      <c r="E189" s="810"/>
      <c r="F189" s="810"/>
      <c r="G189" s="810"/>
      <c r="H189" s="810"/>
      <c r="I189" s="810"/>
      <c r="J189" s="810"/>
      <c r="K189" s="810"/>
      <c r="L189" s="792">
        <v>1867</v>
      </c>
      <c r="M189" s="89" t="s">
        <v>219</v>
      </c>
    </row>
    <row r="190" spans="1:13" s="53" customFormat="1" ht="18" customHeight="1" x14ac:dyDescent="0.2">
      <c r="A190" s="89" t="s">
        <v>219</v>
      </c>
      <c r="B190" s="90"/>
      <c r="C190" s="797" t="s">
        <v>223</v>
      </c>
      <c r="D190" s="810">
        <v>566.5</v>
      </c>
      <c r="E190" s="810"/>
      <c r="F190" s="810"/>
      <c r="G190" s="810"/>
      <c r="H190" s="810"/>
      <c r="I190" s="810"/>
      <c r="J190" s="810"/>
      <c r="K190" s="810"/>
      <c r="L190" s="792">
        <v>566.5</v>
      </c>
      <c r="M190" s="89" t="s">
        <v>219</v>
      </c>
    </row>
    <row r="191" spans="1:13" s="53" customFormat="1" ht="18" customHeight="1" x14ac:dyDescent="0.2">
      <c r="A191" s="89" t="s">
        <v>219</v>
      </c>
      <c r="B191" s="90"/>
      <c r="C191" s="797" t="s">
        <v>224</v>
      </c>
      <c r="D191" s="802">
        <v>267</v>
      </c>
      <c r="E191" s="810"/>
      <c r="F191" s="810"/>
      <c r="G191" s="810"/>
      <c r="H191" s="802">
        <v>10000</v>
      </c>
      <c r="I191" s="802"/>
      <c r="J191" s="802">
        <v>60000</v>
      </c>
      <c r="K191" s="802">
        <v>20000</v>
      </c>
      <c r="L191" s="792">
        <v>90267</v>
      </c>
      <c r="M191" s="89" t="s">
        <v>219</v>
      </c>
    </row>
    <row r="192" spans="1:13" s="53" customFormat="1" ht="18" customHeight="1" x14ac:dyDescent="0.2">
      <c r="A192" s="290">
        <f>+Amb!AA126</f>
        <v>0</v>
      </c>
      <c r="B192" s="72"/>
      <c r="C192" s="830" t="s">
        <v>225</v>
      </c>
      <c r="D192" s="796">
        <v>500</v>
      </c>
      <c r="E192" s="796">
        <v>10000</v>
      </c>
      <c r="F192" s="796"/>
      <c r="G192" s="796"/>
      <c r="H192" s="796"/>
      <c r="I192" s="796"/>
      <c r="J192" s="796"/>
      <c r="K192" s="796"/>
      <c r="L192" s="796">
        <v>10500</v>
      </c>
      <c r="M192" s="71"/>
    </row>
    <row r="193" spans="1:13" s="53" customFormat="1" ht="18" customHeight="1" x14ac:dyDescent="0.2">
      <c r="A193" s="89" t="s">
        <v>219</v>
      </c>
      <c r="B193" s="90"/>
      <c r="C193" s="797" t="s">
        <v>226</v>
      </c>
      <c r="D193" s="801">
        <v>500</v>
      </c>
      <c r="E193" s="802">
        <v>10000</v>
      </c>
      <c r="F193" s="802"/>
      <c r="G193" s="802"/>
      <c r="H193" s="802"/>
      <c r="I193" s="802"/>
      <c r="J193" s="802"/>
      <c r="K193" s="802"/>
      <c r="L193" s="792">
        <v>10500</v>
      </c>
      <c r="M193" s="89" t="s">
        <v>219</v>
      </c>
    </row>
    <row r="194" spans="1:13" s="53" customFormat="1" ht="18" customHeight="1" x14ac:dyDescent="0.2">
      <c r="A194" s="290">
        <f>+Amb!AA169</f>
        <v>0</v>
      </c>
      <c r="B194" s="72"/>
      <c r="C194" s="830" t="s">
        <v>227</v>
      </c>
      <c r="D194" s="796">
        <v>500</v>
      </c>
      <c r="E194" s="796"/>
      <c r="F194" s="796"/>
      <c r="G194" s="796"/>
      <c r="H194" s="796"/>
      <c r="I194" s="796">
        <v>2000</v>
      </c>
      <c r="J194" s="796"/>
      <c r="K194" s="796"/>
      <c r="L194" s="796">
        <v>2500</v>
      </c>
      <c r="M194" s="71"/>
    </row>
    <row r="195" spans="1:13" s="53" customFormat="1" ht="18" customHeight="1" x14ac:dyDescent="0.2">
      <c r="A195" s="89" t="s">
        <v>219</v>
      </c>
      <c r="B195" s="90"/>
      <c r="C195" s="797" t="s">
        <v>228</v>
      </c>
      <c r="D195" s="801">
        <v>500</v>
      </c>
      <c r="E195" s="802"/>
      <c r="F195" s="802"/>
      <c r="G195" s="802"/>
      <c r="H195" s="802"/>
      <c r="I195" s="802">
        <v>2000</v>
      </c>
      <c r="J195" s="802"/>
      <c r="K195" s="802"/>
      <c r="L195" s="792">
        <v>2500</v>
      </c>
      <c r="M195" s="89" t="s">
        <v>219</v>
      </c>
    </row>
    <row r="196" spans="1:13" s="53" customFormat="1" ht="18" customHeight="1" x14ac:dyDescent="0.2">
      <c r="A196" s="71"/>
      <c r="B196" s="72"/>
      <c r="C196" s="830" t="s">
        <v>229</v>
      </c>
      <c r="D196" s="796">
        <v>80000</v>
      </c>
      <c r="E196" s="796">
        <v>79490</v>
      </c>
      <c r="F196" s="796"/>
      <c r="G196" s="796"/>
      <c r="H196" s="796">
        <v>20000</v>
      </c>
      <c r="I196" s="796"/>
      <c r="J196" s="796">
        <v>105100</v>
      </c>
      <c r="K196" s="796">
        <v>3000</v>
      </c>
      <c r="L196" s="796">
        <v>287590</v>
      </c>
      <c r="M196" s="71"/>
    </row>
    <row r="197" spans="1:13" s="53" customFormat="1" ht="18" customHeight="1" x14ac:dyDescent="0.2">
      <c r="A197" s="91" t="s">
        <v>230</v>
      </c>
      <c r="B197" s="92"/>
      <c r="C197" s="797" t="s">
        <v>231</v>
      </c>
      <c r="D197" s="831">
        <v>1200</v>
      </c>
      <c r="E197" s="831">
        <v>397</v>
      </c>
      <c r="F197" s="831"/>
      <c r="G197" s="831"/>
      <c r="H197" s="831"/>
      <c r="I197" s="831"/>
      <c r="J197" s="831">
        <v>100</v>
      </c>
      <c r="K197" s="831">
        <v>0</v>
      </c>
      <c r="L197" s="792">
        <v>1697</v>
      </c>
      <c r="M197" s="91" t="s">
        <v>230</v>
      </c>
    </row>
    <row r="198" spans="1:13" s="53" customFormat="1" ht="18" customHeight="1" x14ac:dyDescent="0.2">
      <c r="A198" s="91" t="s">
        <v>230</v>
      </c>
      <c r="B198" s="92"/>
      <c r="C198" s="797" t="s">
        <v>232</v>
      </c>
      <c r="D198" s="831">
        <v>19000</v>
      </c>
      <c r="E198" s="831">
        <v>15898</v>
      </c>
      <c r="F198" s="831"/>
      <c r="G198" s="831"/>
      <c r="H198" s="831"/>
      <c r="I198" s="831"/>
      <c r="J198" s="831">
        <v>5000</v>
      </c>
      <c r="K198" s="831"/>
      <c r="L198" s="792">
        <v>39898</v>
      </c>
      <c r="M198" s="91" t="s">
        <v>230</v>
      </c>
    </row>
    <row r="199" spans="1:13" s="53" customFormat="1" ht="18" customHeight="1" x14ac:dyDescent="0.2">
      <c r="A199" s="91" t="s">
        <v>230</v>
      </c>
      <c r="B199" s="92"/>
      <c r="C199" s="797" t="s">
        <v>233</v>
      </c>
      <c r="D199" s="831">
        <v>27000</v>
      </c>
      <c r="E199" s="831">
        <v>19873</v>
      </c>
      <c r="F199" s="831"/>
      <c r="G199" s="831"/>
      <c r="H199" s="804">
        <v>13000</v>
      </c>
      <c r="I199" s="831"/>
      <c r="J199" s="831">
        <v>50000</v>
      </c>
      <c r="K199" s="831">
        <v>3000</v>
      </c>
      <c r="L199" s="792">
        <v>112873</v>
      </c>
      <c r="M199" s="91" t="s">
        <v>230</v>
      </c>
    </row>
    <row r="200" spans="1:13" s="53" customFormat="1" ht="18" customHeight="1" x14ac:dyDescent="0.2">
      <c r="A200" s="93" t="s">
        <v>230</v>
      </c>
      <c r="B200" s="92"/>
      <c r="C200" s="797" t="s">
        <v>234</v>
      </c>
      <c r="D200" s="831">
        <v>32800</v>
      </c>
      <c r="E200" s="831">
        <v>43322</v>
      </c>
      <c r="F200" s="831"/>
      <c r="G200" s="832"/>
      <c r="H200" s="804">
        <v>7000</v>
      </c>
      <c r="I200" s="831"/>
      <c r="J200" s="831">
        <v>50000</v>
      </c>
      <c r="K200" s="831"/>
      <c r="L200" s="792">
        <v>133122</v>
      </c>
      <c r="M200" s="93" t="s">
        <v>230</v>
      </c>
    </row>
    <row r="201" spans="1:13" s="53" customFormat="1" ht="18" customHeight="1" x14ac:dyDescent="0.2">
      <c r="A201" s="54"/>
      <c r="B201" s="88">
        <v>4</v>
      </c>
      <c r="C201" s="788" t="s">
        <v>235</v>
      </c>
      <c r="D201" s="789">
        <v>148928</v>
      </c>
      <c r="E201" s="789">
        <v>10000</v>
      </c>
      <c r="F201" s="789">
        <v>0</v>
      </c>
      <c r="G201" s="789">
        <v>0</v>
      </c>
      <c r="H201" s="789">
        <v>15000</v>
      </c>
      <c r="I201" s="789">
        <v>0</v>
      </c>
      <c r="J201" s="789">
        <v>0</v>
      </c>
      <c r="K201" s="789">
        <v>0</v>
      </c>
      <c r="L201" s="789">
        <v>223928</v>
      </c>
      <c r="M201" s="54"/>
    </row>
    <row r="202" spans="1:13" s="53" customFormat="1" ht="18" customHeight="1" x14ac:dyDescent="0.2">
      <c r="A202" s="71"/>
      <c r="B202" s="72"/>
      <c r="C202" s="830" t="s">
        <v>236</v>
      </c>
      <c r="D202" s="796">
        <v>5590</v>
      </c>
      <c r="E202" s="796"/>
      <c r="F202" s="796"/>
      <c r="G202" s="796"/>
      <c r="H202" s="796"/>
      <c r="I202" s="796"/>
      <c r="J202" s="796"/>
      <c r="K202" s="796"/>
      <c r="L202" s="796">
        <v>5590</v>
      </c>
      <c r="M202" s="71"/>
    </row>
    <row r="203" spans="1:13" s="53" customFormat="1" ht="18" customHeight="1" x14ac:dyDescent="0.2">
      <c r="A203" s="94" t="s">
        <v>237</v>
      </c>
      <c r="B203" s="95"/>
      <c r="C203" s="797" t="s">
        <v>238</v>
      </c>
      <c r="D203" s="802">
        <v>2600</v>
      </c>
      <c r="E203" s="802"/>
      <c r="F203" s="802"/>
      <c r="G203" s="802"/>
      <c r="H203" s="802"/>
      <c r="I203" s="802"/>
      <c r="J203" s="802"/>
      <c r="K203" s="802"/>
      <c r="L203" s="792">
        <v>2600</v>
      </c>
      <c r="M203" s="94" t="s">
        <v>237</v>
      </c>
    </row>
    <row r="204" spans="1:13" s="53" customFormat="1" ht="18" customHeight="1" x14ac:dyDescent="0.2">
      <c r="A204" s="94" t="s">
        <v>237</v>
      </c>
      <c r="B204" s="95"/>
      <c r="C204" s="797" t="s">
        <v>239</v>
      </c>
      <c r="D204" s="802">
        <v>200</v>
      </c>
      <c r="E204" s="802"/>
      <c r="F204" s="802"/>
      <c r="G204" s="802"/>
      <c r="H204" s="802"/>
      <c r="I204" s="802"/>
      <c r="J204" s="802"/>
      <c r="K204" s="802"/>
      <c r="L204" s="792">
        <v>200</v>
      </c>
      <c r="M204" s="94" t="s">
        <v>237</v>
      </c>
    </row>
    <row r="205" spans="1:13" s="53" customFormat="1" ht="18" customHeight="1" x14ac:dyDescent="0.2">
      <c r="A205" s="94" t="s">
        <v>237</v>
      </c>
      <c r="B205" s="95"/>
      <c r="C205" s="797" t="s">
        <v>240</v>
      </c>
      <c r="D205" s="802">
        <v>390</v>
      </c>
      <c r="E205" s="802"/>
      <c r="F205" s="802"/>
      <c r="G205" s="802"/>
      <c r="H205" s="802"/>
      <c r="I205" s="802"/>
      <c r="J205" s="802"/>
      <c r="K205" s="802"/>
      <c r="L205" s="792">
        <v>390</v>
      </c>
      <c r="M205" s="94" t="s">
        <v>237</v>
      </c>
    </row>
    <row r="206" spans="1:13" s="53" customFormat="1" ht="18" customHeight="1" x14ac:dyDescent="0.2">
      <c r="A206" s="94" t="s">
        <v>237</v>
      </c>
      <c r="B206" s="95"/>
      <c r="C206" s="797" t="s">
        <v>241</v>
      </c>
      <c r="D206" s="801">
        <v>2400</v>
      </c>
      <c r="E206" s="802"/>
      <c r="F206" s="802"/>
      <c r="G206" s="802"/>
      <c r="H206" s="802"/>
      <c r="I206" s="802"/>
      <c r="J206" s="802"/>
      <c r="K206" s="802"/>
      <c r="L206" s="792">
        <v>2400</v>
      </c>
      <c r="M206" s="94" t="s">
        <v>237</v>
      </c>
    </row>
    <row r="207" spans="1:13" s="53" customFormat="1" ht="19.899999999999999" customHeight="1" x14ac:dyDescent="0.2">
      <c r="A207" s="77"/>
      <c r="B207" s="78"/>
      <c r="C207" s="830" t="s">
        <v>242</v>
      </c>
      <c r="D207" s="796">
        <v>9450</v>
      </c>
      <c r="E207" s="796"/>
      <c r="F207" s="796"/>
      <c r="G207" s="796"/>
      <c r="H207" s="796"/>
      <c r="I207" s="796"/>
      <c r="J207" s="796"/>
      <c r="K207" s="796"/>
      <c r="L207" s="796">
        <v>9450</v>
      </c>
      <c r="M207" s="77"/>
    </row>
    <row r="208" spans="1:13" s="53" customFormat="1" ht="19.899999999999999" customHeight="1" x14ac:dyDescent="0.2">
      <c r="A208" s="94" t="s">
        <v>237</v>
      </c>
      <c r="B208" s="95"/>
      <c r="C208" s="797" t="s">
        <v>243</v>
      </c>
      <c r="D208" s="802">
        <v>6400</v>
      </c>
      <c r="E208" s="802"/>
      <c r="F208" s="802"/>
      <c r="G208" s="802"/>
      <c r="H208" s="802"/>
      <c r="I208" s="802"/>
      <c r="J208" s="802"/>
      <c r="K208" s="802"/>
      <c r="L208" s="792">
        <v>6400</v>
      </c>
      <c r="M208" s="94" t="s">
        <v>237</v>
      </c>
    </row>
    <row r="209" spans="1:13" s="53" customFormat="1" ht="19.899999999999999" customHeight="1" x14ac:dyDescent="0.2">
      <c r="A209" s="94" t="s">
        <v>237</v>
      </c>
      <c r="B209" s="95"/>
      <c r="C209" s="797" t="s">
        <v>244</v>
      </c>
      <c r="D209" s="802">
        <v>200</v>
      </c>
      <c r="E209" s="802"/>
      <c r="F209" s="802"/>
      <c r="G209" s="802"/>
      <c r="H209" s="802"/>
      <c r="I209" s="802"/>
      <c r="J209" s="802"/>
      <c r="K209" s="802"/>
      <c r="L209" s="792">
        <v>200</v>
      </c>
      <c r="M209" s="94" t="s">
        <v>237</v>
      </c>
    </row>
    <row r="210" spans="1:13" s="53" customFormat="1" ht="19.899999999999999" customHeight="1" x14ac:dyDescent="0.2">
      <c r="A210" s="94" t="s">
        <v>237</v>
      </c>
      <c r="B210" s="95"/>
      <c r="C210" s="797" t="s">
        <v>245</v>
      </c>
      <c r="D210" s="802">
        <v>450</v>
      </c>
      <c r="E210" s="802"/>
      <c r="F210" s="802"/>
      <c r="G210" s="802"/>
      <c r="H210" s="802"/>
      <c r="I210" s="802"/>
      <c r="J210" s="802"/>
      <c r="K210" s="802"/>
      <c r="L210" s="792">
        <v>450</v>
      </c>
      <c r="M210" s="94" t="s">
        <v>237</v>
      </c>
    </row>
    <row r="211" spans="1:13" s="53" customFormat="1" ht="19.899999999999999" customHeight="1" x14ac:dyDescent="0.2">
      <c r="A211" s="94" t="s">
        <v>237</v>
      </c>
      <c r="B211" s="95"/>
      <c r="C211" s="797" t="s">
        <v>246</v>
      </c>
      <c r="D211" s="802">
        <v>2400</v>
      </c>
      <c r="E211" s="802"/>
      <c r="F211" s="802"/>
      <c r="G211" s="802"/>
      <c r="H211" s="802"/>
      <c r="I211" s="802"/>
      <c r="J211" s="802"/>
      <c r="K211" s="802"/>
      <c r="L211" s="792">
        <v>2400</v>
      </c>
      <c r="M211" s="94" t="s">
        <v>237</v>
      </c>
    </row>
    <row r="212" spans="1:13" s="53" customFormat="1" ht="19.899999999999999" customHeight="1" x14ac:dyDescent="0.2">
      <c r="A212" s="77"/>
      <c r="B212" s="78"/>
      <c r="C212" s="830" t="s">
        <v>247</v>
      </c>
      <c r="D212" s="796">
        <v>80000</v>
      </c>
      <c r="E212" s="796"/>
      <c r="F212" s="796"/>
      <c r="G212" s="796"/>
      <c r="H212" s="796"/>
      <c r="I212" s="796"/>
      <c r="J212" s="796"/>
      <c r="K212" s="796"/>
      <c r="L212" s="796">
        <v>80000</v>
      </c>
      <c r="M212" s="77"/>
    </row>
    <row r="213" spans="1:13" s="53" customFormat="1" ht="19.899999999999999" customHeight="1" x14ac:dyDescent="0.2">
      <c r="A213" s="96" t="s">
        <v>248</v>
      </c>
      <c r="B213" s="97"/>
      <c r="C213" s="797" t="s">
        <v>249</v>
      </c>
      <c r="D213" s="802">
        <v>55000</v>
      </c>
      <c r="E213" s="802"/>
      <c r="F213" s="802"/>
      <c r="G213" s="802"/>
      <c r="H213" s="802"/>
      <c r="I213" s="802"/>
      <c r="J213" s="802"/>
      <c r="K213" s="802"/>
      <c r="L213" s="792">
        <v>55000</v>
      </c>
      <c r="M213" s="96" t="s">
        <v>248</v>
      </c>
    </row>
    <row r="214" spans="1:13" s="53" customFormat="1" ht="19.899999999999999" customHeight="1" x14ac:dyDescent="0.2">
      <c r="A214" s="96" t="s">
        <v>248</v>
      </c>
      <c r="B214" s="97"/>
      <c r="C214" s="797" t="s">
        <v>250</v>
      </c>
      <c r="D214" s="802">
        <v>20000</v>
      </c>
      <c r="E214" s="802"/>
      <c r="F214" s="802"/>
      <c r="G214" s="802"/>
      <c r="H214" s="802"/>
      <c r="I214" s="802"/>
      <c r="J214" s="802"/>
      <c r="K214" s="802"/>
      <c r="L214" s="792">
        <v>20000</v>
      </c>
      <c r="M214" s="96" t="s">
        <v>248</v>
      </c>
    </row>
    <row r="215" spans="1:13" s="53" customFormat="1" ht="19.899999999999999" customHeight="1" x14ac:dyDescent="0.2">
      <c r="A215" s="96" t="s">
        <v>248</v>
      </c>
      <c r="B215" s="97"/>
      <c r="C215" s="797" t="s">
        <v>251</v>
      </c>
      <c r="D215" s="804">
        <v>5000</v>
      </c>
      <c r="E215" s="801"/>
      <c r="F215" s="802"/>
      <c r="G215" s="802"/>
      <c r="H215" s="802"/>
      <c r="I215" s="802"/>
      <c r="J215" s="802"/>
      <c r="K215" s="802"/>
      <c r="L215" s="792">
        <v>5000</v>
      </c>
      <c r="M215" s="96" t="s">
        <v>248</v>
      </c>
    </row>
    <row r="216" spans="1:13" s="53" customFormat="1" ht="19.899999999999999" customHeight="1" x14ac:dyDescent="0.2">
      <c r="A216" s="77"/>
      <c r="B216" s="78"/>
      <c r="C216" s="830" t="s">
        <v>252</v>
      </c>
      <c r="D216" s="796">
        <v>53888</v>
      </c>
      <c r="E216" s="796">
        <v>10000</v>
      </c>
      <c r="F216" s="796"/>
      <c r="G216" s="796"/>
      <c r="H216" s="796">
        <v>15000</v>
      </c>
      <c r="I216" s="796"/>
      <c r="J216" s="796">
        <v>50000</v>
      </c>
      <c r="K216" s="796"/>
      <c r="L216" s="796">
        <v>128888</v>
      </c>
      <c r="M216" s="77"/>
    </row>
    <row r="217" spans="1:13" s="53" customFormat="1" ht="19.899999999999999" customHeight="1" x14ac:dyDescent="0.2">
      <c r="A217" s="98" t="s">
        <v>253</v>
      </c>
      <c r="B217" s="99"/>
      <c r="C217" s="797" t="s">
        <v>254</v>
      </c>
      <c r="D217" s="804">
        <v>35888</v>
      </c>
      <c r="E217" s="804">
        <v>10000</v>
      </c>
      <c r="F217" s="804"/>
      <c r="G217" s="804"/>
      <c r="H217" s="804"/>
      <c r="I217" s="804"/>
      <c r="J217" s="804"/>
      <c r="K217" s="804"/>
      <c r="L217" s="792">
        <v>45888</v>
      </c>
      <c r="M217" s="98" t="s">
        <v>253</v>
      </c>
    </row>
    <row r="218" spans="1:13" ht="19.899999999999999" customHeight="1" x14ac:dyDescent="0.2">
      <c r="A218" s="98" t="s">
        <v>253</v>
      </c>
      <c r="B218" s="99"/>
      <c r="C218" s="797" t="s">
        <v>255</v>
      </c>
      <c r="D218" s="804">
        <v>2000</v>
      </c>
      <c r="E218" s="804"/>
      <c r="F218" s="804"/>
      <c r="G218" s="804"/>
      <c r="H218" s="804"/>
      <c r="I218" s="804"/>
      <c r="J218" s="804"/>
      <c r="K218" s="804"/>
      <c r="L218" s="792">
        <v>2000</v>
      </c>
      <c r="M218" s="98" t="s">
        <v>253</v>
      </c>
    </row>
    <row r="219" spans="1:13" ht="19.899999999999999" customHeight="1" x14ac:dyDescent="0.2">
      <c r="A219" s="100" t="s">
        <v>256</v>
      </c>
      <c r="B219" s="95"/>
      <c r="C219" s="797" t="s">
        <v>257</v>
      </c>
      <c r="D219" s="804">
        <v>1000</v>
      </c>
      <c r="E219" s="804"/>
      <c r="F219" s="804"/>
      <c r="G219" s="804"/>
      <c r="H219" s="804"/>
      <c r="I219" s="804"/>
      <c r="J219" s="804"/>
      <c r="K219" s="804"/>
      <c r="L219" s="792">
        <v>1000</v>
      </c>
      <c r="M219" s="100" t="s">
        <v>256</v>
      </c>
    </row>
    <row r="220" spans="1:13" ht="19.899999999999999" customHeight="1" x14ac:dyDescent="0.2">
      <c r="A220" s="100" t="s">
        <v>256</v>
      </c>
      <c r="B220" s="95"/>
      <c r="C220" s="797" t="s">
        <v>258</v>
      </c>
      <c r="D220" s="804">
        <v>1000</v>
      </c>
      <c r="E220" s="804"/>
      <c r="F220" s="804"/>
      <c r="G220" s="804"/>
      <c r="H220" s="804"/>
      <c r="I220" s="804"/>
      <c r="J220" s="804"/>
      <c r="K220" s="804"/>
      <c r="L220" s="792">
        <v>1000</v>
      </c>
      <c r="M220" s="100" t="s">
        <v>256</v>
      </c>
    </row>
    <row r="221" spans="1:13" ht="19.899999999999999" customHeight="1" x14ac:dyDescent="0.2">
      <c r="A221" s="101" t="s">
        <v>259</v>
      </c>
      <c r="B221" s="97"/>
      <c r="C221" s="823" t="s">
        <v>260</v>
      </c>
      <c r="D221" s="804">
        <v>14000</v>
      </c>
      <c r="E221" s="804"/>
      <c r="F221" s="804"/>
      <c r="G221" s="804"/>
      <c r="H221" s="804">
        <v>15000</v>
      </c>
      <c r="I221" s="804"/>
      <c r="J221" s="804">
        <v>50000</v>
      </c>
      <c r="K221" s="804"/>
      <c r="L221" s="792">
        <v>79000</v>
      </c>
      <c r="M221" s="101" t="s">
        <v>259</v>
      </c>
    </row>
    <row r="222" spans="1:13" ht="24" customHeight="1" x14ac:dyDescent="0.2">
      <c r="B222" s="56"/>
      <c r="C222" s="56"/>
      <c r="D222" s="57"/>
      <c r="E222" s="57"/>
      <c r="F222" s="57"/>
      <c r="G222" s="57"/>
      <c r="H222" s="57"/>
      <c r="I222" s="57"/>
      <c r="J222" s="57"/>
      <c r="K222" s="57"/>
      <c r="L222" s="57"/>
    </row>
    <row r="223" spans="1:13" x14ac:dyDescent="0.2">
      <c r="B223" s="56"/>
      <c r="C223" s="56"/>
      <c r="D223" s="57"/>
      <c r="E223" s="57"/>
      <c r="F223" s="57"/>
      <c r="G223" s="57"/>
      <c r="H223" s="57"/>
      <c r="I223" s="57"/>
      <c r="J223" s="57"/>
      <c r="K223" s="57"/>
      <c r="L223" s="57"/>
    </row>
  </sheetData>
  <conditionalFormatting sqref="D5:L5">
    <cfRule type="expression" dxfId="962" priority="1">
      <formula>D5=0</formula>
    </cfRule>
    <cfRule type="expression" dxfId="961" priority="2">
      <formula>D4&lt;D6</formula>
    </cfRule>
    <cfRule type="expression" dxfId="960" priority="3">
      <formula>D4&gt;D6</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8F8F"/>
  </sheetPr>
  <dimension ref="A1:BU601"/>
  <sheetViews>
    <sheetView zoomScale="50" zoomScaleNormal="50" workbookViewId="0">
      <pane xSplit="5" ySplit="6" topLeftCell="F8" activePane="bottomRight" state="frozen"/>
      <selection pane="topRight"/>
      <selection pane="bottomLeft"/>
      <selection pane="bottomRight"/>
    </sheetView>
  </sheetViews>
  <sheetFormatPr baseColWidth="10" defaultColWidth="11.42578125" defaultRowHeight="15.75" x14ac:dyDescent="0.25"/>
  <cols>
    <col min="1" max="1" width="7.7109375" style="153" customWidth="1"/>
    <col min="2" max="2" width="7.7109375" style="5" customWidth="1"/>
    <col min="3" max="3" width="8.7109375" style="156" customWidth="1"/>
    <col min="4" max="4" width="52.7109375" style="20" customWidth="1"/>
    <col min="5" max="5" width="8.7109375" style="20" customWidth="1"/>
    <col min="6" max="6" width="12.7109375" style="20" customWidth="1"/>
    <col min="7" max="7" width="18.7109375" style="193" customWidth="1"/>
    <col min="8" max="9" width="10.7109375" style="7" customWidth="1"/>
    <col min="10" max="10" width="10.7109375" style="21" customWidth="1"/>
    <col min="11" max="11" width="20.7109375" style="21" customWidth="1"/>
    <col min="12" max="12" width="10.7109375" style="20" customWidth="1"/>
    <col min="13" max="13" width="40.7109375" style="20" customWidth="1"/>
    <col min="14" max="14" width="20.7109375" style="20" customWidth="1"/>
    <col min="15" max="15" width="140.7109375" style="230" customWidth="1"/>
    <col min="16" max="16" width="36.7109375" style="20" customWidth="1"/>
    <col min="17" max="17" width="14.7109375" style="20" customWidth="1"/>
    <col min="18" max="18" width="14.5703125" style="20" customWidth="1"/>
    <col min="19" max="19" width="1.7109375" style="20" customWidth="1"/>
    <col min="20" max="20" width="15" style="7" customWidth="1"/>
    <col min="21" max="24" width="15" style="6" customWidth="1"/>
    <col min="25" max="25" width="15.140625" style="6" customWidth="1"/>
    <col min="26" max="32" width="15.140625" style="2" customWidth="1"/>
    <col min="33" max="33" width="64.7109375" style="2" customWidth="1"/>
    <col min="34" max="36" width="14.7109375" style="2" customWidth="1"/>
    <col min="37" max="37" width="50.7109375" style="2" customWidth="1"/>
    <col min="38" max="41" width="13.28515625" style="2" customWidth="1"/>
    <col min="42" max="42" width="13.28515625" style="3" customWidth="1"/>
    <col min="43"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2" width="13.28515625" style="4" customWidth="1"/>
    <col min="63" max="65" width="13.28515625" style="1" customWidth="1"/>
    <col min="66" max="66" width="13.28515625" style="3" customWidth="1"/>
    <col min="67" max="70" width="13.28515625" style="4" customWidth="1"/>
    <col min="71" max="73" width="13.28515625" style="1" customWidth="1"/>
    <col min="74" max="109" width="12.7109375" style="1" customWidth="1"/>
    <col min="110" max="16384" width="11.42578125" style="1"/>
  </cols>
  <sheetData>
    <row r="1" spans="1:73" s="184" customFormat="1" ht="30" customHeight="1" x14ac:dyDescent="0.25">
      <c r="A1" s="671"/>
      <c r="B1" s="183"/>
      <c r="D1" s="186" t="s">
        <v>2879</v>
      </c>
      <c r="E1" s="185" t="s">
        <v>2880</v>
      </c>
      <c r="F1" s="183" t="s">
        <v>2881</v>
      </c>
      <c r="G1" s="209"/>
      <c r="H1" s="185"/>
      <c r="I1" s="185"/>
      <c r="J1" s="185"/>
      <c r="K1" s="185"/>
      <c r="L1" s="185"/>
      <c r="M1" s="660" t="s">
        <v>2882</v>
      </c>
      <c r="O1" s="222" t="s">
        <v>2995</v>
      </c>
      <c r="Q1" s="660" t="s">
        <v>2882</v>
      </c>
      <c r="R1" s="183"/>
      <c r="S1" s="183"/>
      <c r="T1" s="183" t="s">
        <v>2886</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148"/>
      <c r="B2" s="106"/>
      <c r="F2" s="106" t="s">
        <v>3181</v>
      </c>
      <c r="G2" s="210"/>
      <c r="H2" s="216"/>
      <c r="I2" s="216"/>
      <c r="J2" s="216"/>
      <c r="K2" s="216"/>
      <c r="O2" s="224" t="str">
        <f>+F2</f>
        <v>SECRETARÍA DE LAS TECNOLOGÍAS DE LA INFORMACIÓN Y COMUNICACIONES</v>
      </c>
      <c r="Q2" s="106"/>
      <c r="R2" s="181"/>
      <c r="S2" s="181"/>
      <c r="T2" s="181"/>
      <c r="U2" s="181"/>
      <c r="V2" s="181"/>
      <c r="X2" s="106" t="str">
        <f>+F2</f>
        <v>SECRETARÍA DE LAS TECNOLOGÍAS DE LA INFORMACIÓN Y COMUNICACIONES</v>
      </c>
      <c r="Y2" s="181"/>
      <c r="Z2" s="181"/>
      <c r="AA2" s="181"/>
      <c r="AB2" s="181"/>
      <c r="AE2" s="106"/>
      <c r="AF2" s="106"/>
      <c r="AG2" s="106"/>
      <c r="AH2" s="106" t="str">
        <f>+F2</f>
        <v>SECRETARÍA DE LAS TECNOLOGÍAS DE LA INFORMACIÓN Y COMUNICACIONES</v>
      </c>
      <c r="AI2" s="106"/>
      <c r="AJ2" s="106"/>
      <c r="AK2" s="106"/>
      <c r="AL2" s="106"/>
      <c r="AM2" s="106"/>
      <c r="AN2" s="106"/>
      <c r="AO2" s="106"/>
      <c r="AP2" s="181"/>
      <c r="AQ2" s="181"/>
      <c r="AR2" s="181"/>
      <c r="AT2" s="181"/>
      <c r="AU2" s="106" t="str">
        <f>+X2</f>
        <v>SECRETARÍA DE LAS TECNOLOGÍAS DE LA INFORMACIÓN Y COMUNICACIONES</v>
      </c>
      <c r="AV2" s="181"/>
      <c r="AW2" s="181"/>
      <c r="AX2" s="181"/>
      <c r="AY2" s="181"/>
      <c r="AZ2" s="181"/>
      <c r="BA2" s="181"/>
      <c r="BC2" s="106"/>
      <c r="BD2" s="106"/>
      <c r="BE2" s="106"/>
      <c r="BF2" s="181"/>
      <c r="BG2" s="181"/>
      <c r="BH2" s="181"/>
      <c r="BI2" s="106"/>
      <c r="BJ2" s="181"/>
      <c r="BK2" s="106" t="str">
        <f>+AU2</f>
        <v>SECRETARÍA DE LAS TECNOLOGÍAS DE LA INFORMACIÓN Y COMUNICACIONES</v>
      </c>
      <c r="BL2" s="181"/>
      <c r="BM2" s="181"/>
      <c r="BN2" s="181"/>
      <c r="BO2" s="181"/>
      <c r="BP2" s="181"/>
      <c r="BQ2" s="181"/>
      <c r="BS2" s="106"/>
      <c r="BT2" s="106"/>
      <c r="BU2" s="106"/>
    </row>
    <row r="3" spans="1:73" ht="30" customHeight="1" thickBot="1" x14ac:dyDescent="0.3">
      <c r="A3" s="105" t="s">
        <v>2888</v>
      </c>
      <c r="B3" s="1113" t="s">
        <v>2889</v>
      </c>
      <c r="C3" s="1114"/>
      <c r="D3" s="1115"/>
      <c r="E3" s="1116" t="s">
        <v>268</v>
      </c>
      <c r="F3" s="1119" t="s">
        <v>2890</v>
      </c>
      <c r="G3" s="1120"/>
      <c r="H3" s="1120"/>
      <c r="I3" s="1121"/>
      <c r="J3" s="1119" t="s">
        <v>2890</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07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ht="30" customHeight="1" x14ac:dyDescent="0.25">
      <c r="A5" s="150"/>
      <c r="B5" s="104"/>
      <c r="C5" s="921" t="s">
        <v>2934</v>
      </c>
      <c r="D5" s="321" t="s">
        <v>267</v>
      </c>
      <c r="E5" s="1118"/>
      <c r="F5" s="1075"/>
      <c r="G5" s="1127"/>
      <c r="H5" s="1073"/>
      <c r="I5" s="1073"/>
      <c r="J5" s="1075"/>
      <c r="K5" s="1075"/>
      <c r="L5" s="1075"/>
      <c r="M5" s="1075"/>
      <c r="N5" s="1077"/>
      <c r="O5" s="1138"/>
      <c r="P5" s="1149"/>
      <c r="Q5" s="1146"/>
      <c r="R5" s="1143"/>
      <c r="S5" s="110"/>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15" customHeight="1" thickBot="1" x14ac:dyDescent="0.3">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14.2</v>
      </c>
      <c r="U6" s="302">
        <v>14.2</v>
      </c>
      <c r="V6" s="302">
        <v>14.2</v>
      </c>
      <c r="W6" s="302">
        <v>14.2</v>
      </c>
      <c r="X6" s="302">
        <v>14.2</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ht="40.15" hidden="1" customHeight="1" x14ac:dyDescent="0.25">
      <c r="A7" s="679" t="s">
        <v>3182</v>
      </c>
      <c r="B7" s="8" t="s">
        <v>74</v>
      </c>
      <c r="C7" s="252"/>
      <c r="D7" s="683"/>
      <c r="E7" s="683"/>
      <c r="F7" s="683"/>
      <c r="G7" s="684"/>
      <c r="H7" s="253"/>
      <c r="I7" s="253"/>
      <c r="J7" s="685"/>
      <c r="K7" s="685"/>
      <c r="L7" s="683"/>
      <c r="M7" s="683"/>
      <c r="N7" s="683"/>
      <c r="O7" s="686"/>
      <c r="P7" s="687"/>
      <c r="Q7" s="687"/>
      <c r="R7" s="687"/>
      <c r="S7" s="688"/>
      <c r="T7" s="255"/>
      <c r="U7" s="689"/>
      <c r="V7" s="689"/>
      <c r="W7" s="689"/>
      <c r="X7" s="689"/>
      <c r="Y7" s="690"/>
      <c r="Z7" s="691">
        <f t="shared" ref="Z7:AF7" si="0">+Z8+Z45+Z82+Z139</f>
        <v>0</v>
      </c>
      <c r="AA7" s="691">
        <f t="shared" si="0"/>
        <v>0</v>
      </c>
      <c r="AB7" s="278">
        <f t="shared" si="0"/>
        <v>0</v>
      </c>
      <c r="AC7" s="278">
        <f t="shared" si="0"/>
        <v>0</v>
      </c>
      <c r="AD7" s="278">
        <f t="shared" si="0"/>
        <v>0</v>
      </c>
      <c r="AE7" s="278">
        <f t="shared" si="0"/>
        <v>0</v>
      </c>
      <c r="AF7" s="278">
        <f t="shared" si="0"/>
        <v>0</v>
      </c>
      <c r="AG7" s="279"/>
      <c r="AH7" s="279"/>
      <c r="AI7" s="279"/>
      <c r="AJ7" s="279"/>
      <c r="AK7" s="279"/>
      <c r="AL7" s="279"/>
      <c r="AM7" s="279"/>
      <c r="AN7" s="279"/>
      <c r="AO7" s="279"/>
      <c r="AP7" s="280"/>
      <c r="AQ7" s="278">
        <f t="shared" ref="AQ7:AW7" si="1">+AQ8+AQ45+AQ82+AQ139</f>
        <v>0</v>
      </c>
      <c r="AR7" s="278">
        <f t="shared" si="1"/>
        <v>0</v>
      </c>
      <c r="AS7" s="278">
        <f t="shared" si="1"/>
        <v>0</v>
      </c>
      <c r="AT7" s="278">
        <f t="shared" si="1"/>
        <v>0</v>
      </c>
      <c r="AU7" s="278">
        <f t="shared" si="1"/>
        <v>0</v>
      </c>
      <c r="AV7" s="278">
        <f t="shared" si="1"/>
        <v>0</v>
      </c>
      <c r="AW7" s="278">
        <f t="shared" si="1"/>
        <v>0</v>
      </c>
      <c r="AX7" s="280"/>
      <c r="AY7" s="278">
        <f t="shared" ref="AY7:BE7" si="2">+AY8+AY45+AY82+AY139</f>
        <v>0</v>
      </c>
      <c r="AZ7" s="278">
        <f t="shared" si="2"/>
        <v>0</v>
      </c>
      <c r="BA7" s="278">
        <f t="shared" si="2"/>
        <v>0</v>
      </c>
      <c r="BB7" s="278">
        <f t="shared" si="2"/>
        <v>0</v>
      </c>
      <c r="BC7" s="278">
        <f t="shared" si="2"/>
        <v>0</v>
      </c>
      <c r="BD7" s="278">
        <f t="shared" si="2"/>
        <v>0</v>
      </c>
      <c r="BE7" s="278">
        <f t="shared" si="2"/>
        <v>0</v>
      </c>
      <c r="BF7" s="280"/>
      <c r="BG7" s="278">
        <f t="shared" ref="BG7:BM7" si="3">+BG8+BG45+BG82+BG139</f>
        <v>0</v>
      </c>
      <c r="BH7" s="278">
        <f t="shared" si="3"/>
        <v>0</v>
      </c>
      <c r="BI7" s="278">
        <f t="shared" si="3"/>
        <v>0</v>
      </c>
      <c r="BJ7" s="278">
        <f t="shared" si="3"/>
        <v>0</v>
      </c>
      <c r="BK7" s="278">
        <f t="shared" si="3"/>
        <v>0</v>
      </c>
      <c r="BL7" s="278">
        <f t="shared" si="3"/>
        <v>0</v>
      </c>
      <c r="BM7" s="278">
        <f t="shared" si="3"/>
        <v>0</v>
      </c>
      <c r="BN7" s="280"/>
      <c r="BO7" s="278">
        <f t="shared" ref="BO7:BU7" si="4">+BO8+BO45+BO82+BO139</f>
        <v>0</v>
      </c>
      <c r="BP7" s="278">
        <f t="shared" si="4"/>
        <v>0</v>
      </c>
      <c r="BQ7" s="278">
        <f t="shared" si="4"/>
        <v>0</v>
      </c>
      <c r="BR7" s="278">
        <f t="shared" si="4"/>
        <v>0</v>
      </c>
      <c r="BS7" s="278">
        <f t="shared" si="4"/>
        <v>0</v>
      </c>
      <c r="BT7" s="278">
        <f t="shared" si="4"/>
        <v>0</v>
      </c>
      <c r="BU7" s="278">
        <f t="shared" si="4"/>
        <v>0</v>
      </c>
    </row>
    <row r="8" spans="1:73" ht="32.1" customHeight="1" thickTop="1" thickBot="1" x14ac:dyDescent="0.3">
      <c r="A8" s="151"/>
      <c r="B8" s="924" t="s">
        <v>647</v>
      </c>
      <c r="C8" s="238" t="s">
        <v>76</v>
      </c>
      <c r="D8" s="692"/>
      <c r="E8" s="692"/>
      <c r="F8" s="692"/>
      <c r="G8" s="693"/>
      <c r="H8" s="665"/>
      <c r="I8" s="665"/>
      <c r="J8" s="694"/>
      <c r="K8" s="694"/>
      <c r="L8" s="692"/>
      <c r="M8" s="310"/>
      <c r="N8" s="695"/>
      <c r="O8" s="666"/>
      <c r="P8" s="666"/>
      <c r="Q8" s="666"/>
      <c r="R8" s="666"/>
      <c r="S8" s="698"/>
      <c r="T8" s="699"/>
      <c r="U8" s="668"/>
      <c r="V8" s="668"/>
      <c r="W8" s="668"/>
      <c r="X8" s="668"/>
      <c r="Y8" s="248"/>
      <c r="Z8" s="700">
        <f t="shared" ref="Z8:AF45" si="5">+AQ8+AY8+BG8+BO8</f>
        <v>0</v>
      </c>
      <c r="AA8" s="700">
        <f t="shared" si="5"/>
        <v>0</v>
      </c>
      <c r="AB8" s="700">
        <f t="shared" si="5"/>
        <v>0</v>
      </c>
      <c r="AC8" s="700">
        <f t="shared" si="5"/>
        <v>0</v>
      </c>
      <c r="AD8" s="700">
        <f t="shared" si="5"/>
        <v>0</v>
      </c>
      <c r="AE8" s="700">
        <f t="shared" si="5"/>
        <v>0</v>
      </c>
      <c r="AF8" s="700">
        <f t="shared" si="5"/>
        <v>0</v>
      </c>
      <c r="AG8" s="246"/>
      <c r="AH8" s="246"/>
      <c r="AI8" s="246"/>
      <c r="AJ8" s="246"/>
      <c r="AK8" s="246"/>
      <c r="AL8" s="246"/>
      <c r="AM8" s="246"/>
      <c r="AN8" s="246"/>
      <c r="AO8" s="246"/>
      <c r="AP8" s="669"/>
      <c r="AQ8" s="670">
        <f t="shared" ref="AQ8" si="6">SUM(AQ9:AQ44)</f>
        <v>0</v>
      </c>
      <c r="AR8" s="670">
        <f>SUM(AR9:AR44)</f>
        <v>0</v>
      </c>
      <c r="AS8" s="670">
        <f t="shared" ref="AS8:AW8" si="7">SUM(AS9:AS44)</f>
        <v>0</v>
      </c>
      <c r="AT8" s="670">
        <f t="shared" si="7"/>
        <v>0</v>
      </c>
      <c r="AU8" s="670">
        <f t="shared" si="7"/>
        <v>0</v>
      </c>
      <c r="AV8" s="670">
        <f t="shared" si="7"/>
        <v>0</v>
      </c>
      <c r="AW8" s="670">
        <f t="shared" si="7"/>
        <v>0</v>
      </c>
      <c r="AX8" s="669"/>
      <c r="AY8" s="670">
        <f t="shared" ref="AY8" si="8">SUM(AY9:AY44)</f>
        <v>0</v>
      </c>
      <c r="AZ8" s="670">
        <f>SUM(AZ9:AZ44)</f>
        <v>0</v>
      </c>
      <c r="BA8" s="670">
        <f t="shared" ref="BA8:BE8" si="9">SUM(BA9:BA44)</f>
        <v>0</v>
      </c>
      <c r="BB8" s="670">
        <f t="shared" si="9"/>
        <v>0</v>
      </c>
      <c r="BC8" s="670">
        <f t="shared" si="9"/>
        <v>0</v>
      </c>
      <c r="BD8" s="670">
        <f t="shared" si="9"/>
        <v>0</v>
      </c>
      <c r="BE8" s="670">
        <f t="shared" si="9"/>
        <v>0</v>
      </c>
      <c r="BF8" s="669"/>
      <c r="BG8" s="670">
        <f t="shared" ref="BG8" si="10">SUM(BG9:BG44)</f>
        <v>0</v>
      </c>
      <c r="BH8" s="670">
        <f>SUM(BH9:BH44)</f>
        <v>0</v>
      </c>
      <c r="BI8" s="670">
        <f t="shared" ref="BI8:BM8" si="11">SUM(BI9:BI44)</f>
        <v>0</v>
      </c>
      <c r="BJ8" s="670">
        <f t="shared" si="11"/>
        <v>0</v>
      </c>
      <c r="BK8" s="670">
        <f t="shared" si="11"/>
        <v>0</v>
      </c>
      <c r="BL8" s="670">
        <f t="shared" si="11"/>
        <v>0</v>
      </c>
      <c r="BM8" s="670">
        <f t="shared" si="11"/>
        <v>0</v>
      </c>
      <c r="BN8" s="669"/>
      <c r="BO8" s="670">
        <f t="shared" ref="BO8" si="12">SUM(BO9:BO44)</f>
        <v>0</v>
      </c>
      <c r="BP8" s="670">
        <f>SUM(BP9:BP44)</f>
        <v>0</v>
      </c>
      <c r="BQ8" s="670">
        <f t="shared" ref="BQ8:BU8" si="13">SUM(BQ9:BQ44)</f>
        <v>0</v>
      </c>
      <c r="BR8" s="670">
        <f t="shared" si="13"/>
        <v>0</v>
      </c>
      <c r="BS8" s="670">
        <f t="shared" si="13"/>
        <v>0</v>
      </c>
      <c r="BT8" s="670">
        <f t="shared" si="13"/>
        <v>0</v>
      </c>
      <c r="BU8" s="670">
        <f t="shared" si="13"/>
        <v>0</v>
      </c>
    </row>
    <row r="9" spans="1:73" ht="40.15" customHeight="1" thickTop="1" x14ac:dyDescent="0.25">
      <c r="A9" s="151"/>
      <c r="B9" s="29"/>
      <c r="C9" s="1058" t="s">
        <v>648</v>
      </c>
      <c r="D9" s="1253" t="s">
        <v>649</v>
      </c>
      <c r="E9" s="1061">
        <v>117</v>
      </c>
      <c r="F9" s="1265" t="s">
        <v>3183</v>
      </c>
      <c r="G9" s="1161" t="s">
        <v>650</v>
      </c>
      <c r="H9" s="1043" t="s">
        <v>3133</v>
      </c>
      <c r="I9" s="1043" t="s">
        <v>2982</v>
      </c>
      <c r="J9" s="1043" t="s">
        <v>3184</v>
      </c>
      <c r="K9" s="1049" t="s">
        <v>3185</v>
      </c>
      <c r="L9" s="1043" t="s">
        <v>3186</v>
      </c>
      <c r="M9" s="1049" t="s">
        <v>3187</v>
      </c>
      <c r="N9" s="1262">
        <v>2026004540048</v>
      </c>
      <c r="O9" s="1049" t="s">
        <v>3188</v>
      </c>
      <c r="P9" s="1052" t="s">
        <v>650</v>
      </c>
      <c r="Q9" s="1055">
        <v>10</v>
      </c>
      <c r="R9" s="1040" t="s">
        <v>2871</v>
      </c>
      <c r="S9" s="1040"/>
      <c r="T9" s="1022"/>
      <c r="U9" s="1007"/>
      <c r="V9" s="1007"/>
      <c r="W9" s="1007"/>
      <c r="X9" s="1007"/>
      <c r="Y9" s="1007"/>
      <c r="Z9" s="1004">
        <f t="shared" si="5"/>
        <v>0</v>
      </c>
      <c r="AA9" s="1004">
        <f t="shared" ref="AA9:AF9" si="14">SUM(AR9:AR12,AZ9:AZ12,BH9:BH12,BP9:BP12)</f>
        <v>0</v>
      </c>
      <c r="AB9" s="1004">
        <f t="shared" si="14"/>
        <v>0</v>
      </c>
      <c r="AC9" s="1004">
        <f t="shared" si="14"/>
        <v>0</v>
      </c>
      <c r="AD9" s="1004">
        <f t="shared" si="14"/>
        <v>0</v>
      </c>
      <c r="AE9" s="1004">
        <f t="shared" si="14"/>
        <v>0</v>
      </c>
      <c r="AF9" s="1004">
        <f t="shared" si="14"/>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ht="40.15" customHeight="1" x14ac:dyDescent="0.25">
      <c r="A10" s="151"/>
      <c r="B10" s="29"/>
      <c r="C10" s="1059"/>
      <c r="D10" s="1254"/>
      <c r="E10" s="1062"/>
      <c r="F10" s="1266"/>
      <c r="G10" s="1162"/>
      <c r="H10" s="1044"/>
      <c r="I10" s="1044"/>
      <c r="J10" s="1044"/>
      <c r="K10" s="1050"/>
      <c r="L10" s="1044"/>
      <c r="M10" s="1050"/>
      <c r="N10" s="1263"/>
      <c r="O10" s="1050"/>
      <c r="P10" s="1053"/>
      <c r="Q10" s="1056"/>
      <c r="R10" s="1041"/>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40.15" customHeight="1" x14ac:dyDescent="0.25">
      <c r="A11" s="151"/>
      <c r="B11" s="29"/>
      <c r="C11" s="1059"/>
      <c r="D11" s="1254"/>
      <c r="E11" s="1062"/>
      <c r="F11" s="1266"/>
      <c r="G11" s="1162"/>
      <c r="H11" s="1044"/>
      <c r="I11" s="1044"/>
      <c r="J11" s="1044"/>
      <c r="K11" s="1050"/>
      <c r="L11" s="1044"/>
      <c r="M11" s="1050"/>
      <c r="N11" s="1263"/>
      <c r="O11" s="1050"/>
      <c r="P11" s="1053"/>
      <c r="Q11" s="1056"/>
      <c r="R11" s="1041"/>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40.15" customHeight="1" thickBot="1" x14ac:dyDescent="0.3">
      <c r="A12" s="151"/>
      <c r="B12" s="29"/>
      <c r="C12" s="1059"/>
      <c r="D12" s="1254"/>
      <c r="E12" s="1063"/>
      <c r="F12" s="1267"/>
      <c r="G12" s="1163"/>
      <c r="H12" s="1045"/>
      <c r="I12" s="1045"/>
      <c r="J12" s="1045"/>
      <c r="K12" s="1051"/>
      <c r="L12" s="1045"/>
      <c r="M12" s="1051"/>
      <c r="N12" s="1264"/>
      <c r="O12" s="1051"/>
      <c r="P12" s="1054"/>
      <c r="Q12" s="1057"/>
      <c r="R12" s="1042"/>
      <c r="S12" s="1042"/>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40.15" customHeight="1" thickTop="1" x14ac:dyDescent="0.25">
      <c r="A13" s="151"/>
      <c r="B13" s="29"/>
      <c r="C13" s="1059"/>
      <c r="D13" s="1254"/>
      <c r="E13" s="1061">
        <v>118</v>
      </c>
      <c r="F13" s="1265" t="s">
        <v>3189</v>
      </c>
      <c r="G13" s="1161" t="s">
        <v>651</v>
      </c>
      <c r="H13" s="1043" t="s">
        <v>3154</v>
      </c>
      <c r="I13" s="1043" t="s">
        <v>2982</v>
      </c>
      <c r="J13" s="1043" t="s">
        <v>3184</v>
      </c>
      <c r="K13" s="1049" t="s">
        <v>3185</v>
      </c>
      <c r="L13" s="1043" t="s">
        <v>3186</v>
      </c>
      <c r="M13" s="1049" t="s">
        <v>3187</v>
      </c>
      <c r="N13" s="1262">
        <v>2026004540048</v>
      </c>
      <c r="O13" s="1049" t="s">
        <v>3188</v>
      </c>
      <c r="P13" s="1052" t="s">
        <v>651</v>
      </c>
      <c r="Q13" s="1055">
        <v>150</v>
      </c>
      <c r="R13" s="1040" t="s">
        <v>2871</v>
      </c>
      <c r="S13" s="1040"/>
      <c r="T13" s="1022"/>
      <c r="U13" s="1007"/>
      <c r="V13" s="1007"/>
      <c r="W13" s="1007"/>
      <c r="X13" s="1007"/>
      <c r="Y13" s="1007"/>
      <c r="Z13" s="1004">
        <f t="shared" ref="Z13" si="15">+AQ13+AY13+BG13+BO13</f>
        <v>0</v>
      </c>
      <c r="AA13" s="1004">
        <f t="shared" ref="AA13:AF13" si="16">SUM(AR13:AR16,AZ13:AZ16,BH13:BH16,BP13:BP16)</f>
        <v>0</v>
      </c>
      <c r="AB13" s="1004">
        <f t="shared" si="16"/>
        <v>0</v>
      </c>
      <c r="AC13" s="1004">
        <f t="shared" si="16"/>
        <v>0</v>
      </c>
      <c r="AD13" s="1004">
        <f t="shared" si="16"/>
        <v>0</v>
      </c>
      <c r="AE13" s="1004">
        <f t="shared" si="16"/>
        <v>0</v>
      </c>
      <c r="AF13" s="1004">
        <f t="shared" si="16"/>
        <v>0</v>
      </c>
      <c r="AG13" s="714"/>
      <c r="AH13" s="593"/>
      <c r="AI13" s="593"/>
      <c r="AJ13" s="593"/>
      <c r="AK13" s="207"/>
      <c r="AL13" s="208"/>
      <c r="AM13" s="208"/>
      <c r="AN13" s="208"/>
      <c r="AO13" s="208"/>
      <c r="AP13" s="1150">
        <f>+U13</f>
        <v>0</v>
      </c>
      <c r="AQ13" s="1004">
        <f>SUM(AR13:AW16)</f>
        <v>0</v>
      </c>
      <c r="AR13" s="299"/>
      <c r="AS13" s="299"/>
      <c r="AT13" s="299"/>
      <c r="AU13" s="299"/>
      <c r="AV13" s="299"/>
      <c r="AW13" s="299"/>
      <c r="AX13" s="1150">
        <f>+V13</f>
        <v>0</v>
      </c>
      <c r="AY13" s="1004">
        <f>SUM(AZ13:BE16)</f>
        <v>0</v>
      </c>
      <c r="AZ13" s="299"/>
      <c r="BA13" s="299"/>
      <c r="BB13" s="299"/>
      <c r="BC13" s="299"/>
      <c r="BD13" s="299"/>
      <c r="BE13" s="299"/>
      <c r="BF13" s="1150">
        <f>+W13</f>
        <v>0</v>
      </c>
      <c r="BG13" s="1004">
        <f>SUM(BH13:BM16)</f>
        <v>0</v>
      </c>
      <c r="BH13" s="299"/>
      <c r="BI13" s="299"/>
      <c r="BJ13" s="299"/>
      <c r="BK13" s="299"/>
      <c r="BL13" s="299"/>
      <c r="BM13" s="299"/>
      <c r="BN13" s="1150">
        <f>+X13</f>
        <v>0</v>
      </c>
      <c r="BO13" s="1004">
        <f>SUM(BP13:BU16)</f>
        <v>0</v>
      </c>
      <c r="BP13" s="299"/>
      <c r="BQ13" s="299"/>
      <c r="BR13" s="299"/>
      <c r="BS13" s="299"/>
      <c r="BT13" s="299"/>
      <c r="BU13" s="299"/>
    </row>
    <row r="14" spans="1:73" ht="40.15" customHeight="1" x14ac:dyDescent="0.25">
      <c r="A14" s="151"/>
      <c r="B14" s="29"/>
      <c r="C14" s="1059"/>
      <c r="D14" s="1254"/>
      <c r="E14" s="1062"/>
      <c r="F14" s="1266"/>
      <c r="G14" s="1162"/>
      <c r="H14" s="1044"/>
      <c r="I14" s="1044"/>
      <c r="J14" s="1044"/>
      <c r="K14" s="1050"/>
      <c r="L14" s="1044"/>
      <c r="M14" s="1050"/>
      <c r="N14" s="1263"/>
      <c r="O14" s="1050"/>
      <c r="P14" s="1053"/>
      <c r="Q14" s="1056"/>
      <c r="R14" s="1041"/>
      <c r="S14" s="1041"/>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40.15" customHeight="1" x14ac:dyDescent="0.25">
      <c r="A15" s="151"/>
      <c r="B15" s="29"/>
      <c r="C15" s="1059"/>
      <c r="D15" s="1254"/>
      <c r="E15" s="1062"/>
      <c r="F15" s="1266"/>
      <c r="G15" s="1162"/>
      <c r="H15" s="1044"/>
      <c r="I15" s="1044"/>
      <c r="J15" s="1044"/>
      <c r="K15" s="1050"/>
      <c r="L15" s="1044"/>
      <c r="M15" s="1050"/>
      <c r="N15" s="1263"/>
      <c r="O15" s="1050"/>
      <c r="P15" s="1053"/>
      <c r="Q15" s="1056"/>
      <c r="R15" s="1041"/>
      <c r="S15" s="1041"/>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40.15" customHeight="1" thickBot="1" x14ac:dyDescent="0.3">
      <c r="A16" s="151"/>
      <c r="B16" s="29"/>
      <c r="C16" s="1059"/>
      <c r="D16" s="1254"/>
      <c r="E16" s="1063"/>
      <c r="F16" s="1267"/>
      <c r="G16" s="1163"/>
      <c r="H16" s="1045"/>
      <c r="I16" s="1045"/>
      <c r="J16" s="1045"/>
      <c r="K16" s="1051"/>
      <c r="L16" s="1045"/>
      <c r="M16" s="1051"/>
      <c r="N16" s="1264"/>
      <c r="O16" s="1051"/>
      <c r="P16" s="1054"/>
      <c r="Q16" s="1057"/>
      <c r="R16" s="1042"/>
      <c r="S16" s="1042"/>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40.15" customHeight="1" thickTop="1" x14ac:dyDescent="0.25">
      <c r="A17" s="151"/>
      <c r="B17" s="29"/>
      <c r="C17" s="1059"/>
      <c r="D17" s="1254"/>
      <c r="E17" s="1061">
        <v>119</v>
      </c>
      <c r="F17" s="1265" t="s">
        <v>3190</v>
      </c>
      <c r="G17" s="1161" t="s">
        <v>652</v>
      </c>
      <c r="H17" s="1043" t="s">
        <v>3191</v>
      </c>
      <c r="I17" s="1043" t="s">
        <v>2982</v>
      </c>
      <c r="J17" s="1043" t="s">
        <v>3184</v>
      </c>
      <c r="K17" s="1049" t="s">
        <v>3185</v>
      </c>
      <c r="L17" s="1043" t="s">
        <v>3186</v>
      </c>
      <c r="M17" s="1049" t="s">
        <v>3187</v>
      </c>
      <c r="N17" s="1262">
        <v>2026004540048</v>
      </c>
      <c r="O17" s="1049" t="s">
        <v>3188</v>
      </c>
      <c r="P17" s="1052" t="s">
        <v>652</v>
      </c>
      <c r="Q17" s="1055">
        <v>700</v>
      </c>
      <c r="R17" s="1040" t="s">
        <v>2867</v>
      </c>
      <c r="S17" s="1040"/>
      <c r="T17" s="1022"/>
      <c r="U17" s="1007"/>
      <c r="V17" s="1007"/>
      <c r="W17" s="1007"/>
      <c r="X17" s="1007"/>
      <c r="Y17" s="1007"/>
      <c r="Z17" s="1004">
        <f t="shared" ref="Z17:Z41" si="17">+AQ17+AY17+BG17+BO17</f>
        <v>0</v>
      </c>
      <c r="AA17" s="1004">
        <f t="shared" ref="AA17:AF29" si="18">SUM(AR17:AR20,AZ17:AZ20,BH17:BH20,BP17:BP20)</f>
        <v>0</v>
      </c>
      <c r="AB17" s="1004">
        <f t="shared" si="18"/>
        <v>0</v>
      </c>
      <c r="AC17" s="1004">
        <f t="shared" si="18"/>
        <v>0</v>
      </c>
      <c r="AD17" s="1004">
        <f t="shared" si="18"/>
        <v>0</v>
      </c>
      <c r="AE17" s="1004">
        <f t="shared" si="18"/>
        <v>0</v>
      </c>
      <c r="AF17" s="1004">
        <f t="shared" si="18"/>
        <v>0</v>
      </c>
      <c r="AG17" s="714"/>
      <c r="AH17" s="593"/>
      <c r="AI17" s="593"/>
      <c r="AJ17" s="593"/>
      <c r="AK17" s="207"/>
      <c r="AL17" s="208"/>
      <c r="AM17" s="208"/>
      <c r="AN17" s="208"/>
      <c r="AO17" s="208"/>
      <c r="AP17" s="1150">
        <f>+U17</f>
        <v>0</v>
      </c>
      <c r="AQ17" s="1004">
        <f>SUM(AR17:AW20)</f>
        <v>0</v>
      </c>
      <c r="AR17" s="299"/>
      <c r="AS17" s="299"/>
      <c r="AT17" s="299"/>
      <c r="AU17" s="299"/>
      <c r="AV17" s="299"/>
      <c r="AW17" s="299"/>
      <c r="AX17" s="1150">
        <f>+V17</f>
        <v>0</v>
      </c>
      <c r="AY17" s="1004">
        <f>SUM(AZ17:BE20)</f>
        <v>0</v>
      </c>
      <c r="AZ17" s="299"/>
      <c r="BA17" s="299"/>
      <c r="BB17" s="299"/>
      <c r="BC17" s="299"/>
      <c r="BD17" s="299"/>
      <c r="BE17" s="299"/>
      <c r="BF17" s="1150">
        <f>+W17</f>
        <v>0</v>
      </c>
      <c r="BG17" s="1004">
        <f>SUM(BH17:BM20)</f>
        <v>0</v>
      </c>
      <c r="BH17" s="299"/>
      <c r="BI17" s="299"/>
      <c r="BJ17" s="299"/>
      <c r="BK17" s="299"/>
      <c r="BL17" s="299"/>
      <c r="BM17" s="299"/>
      <c r="BN17" s="1150">
        <f>+X17</f>
        <v>0</v>
      </c>
      <c r="BO17" s="1004">
        <f>SUM(BP17:BU20)</f>
        <v>0</v>
      </c>
      <c r="BP17" s="299"/>
      <c r="BQ17" s="299"/>
      <c r="BR17" s="299"/>
      <c r="BS17" s="299"/>
      <c r="BT17" s="299"/>
      <c r="BU17" s="299"/>
    </row>
    <row r="18" spans="1:73" ht="40.15" customHeight="1" x14ac:dyDescent="0.25">
      <c r="A18" s="151"/>
      <c r="B18" s="29"/>
      <c r="C18" s="1059"/>
      <c r="D18" s="1254"/>
      <c r="E18" s="1062"/>
      <c r="F18" s="1266"/>
      <c r="G18" s="1162"/>
      <c r="H18" s="1044"/>
      <c r="I18" s="1044"/>
      <c r="J18" s="1044"/>
      <c r="K18" s="1050"/>
      <c r="L18" s="1044"/>
      <c r="M18" s="1050"/>
      <c r="N18" s="1263"/>
      <c r="O18" s="1050"/>
      <c r="P18" s="1053"/>
      <c r="Q18" s="1056"/>
      <c r="R18" s="1041"/>
      <c r="S18" s="1041"/>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row>
    <row r="19" spans="1:73" ht="40.15" customHeight="1" x14ac:dyDescent="0.25">
      <c r="A19" s="151"/>
      <c r="B19" s="29"/>
      <c r="C19" s="1059"/>
      <c r="D19" s="1254"/>
      <c r="E19" s="1062"/>
      <c r="F19" s="1266"/>
      <c r="G19" s="1162"/>
      <c r="H19" s="1044"/>
      <c r="I19" s="1044"/>
      <c r="J19" s="1044"/>
      <c r="K19" s="1050"/>
      <c r="L19" s="1044"/>
      <c r="M19" s="1050"/>
      <c r="N19" s="1263"/>
      <c r="O19" s="1050"/>
      <c r="P19" s="1053"/>
      <c r="Q19" s="1056"/>
      <c r="R19" s="1041"/>
      <c r="S19" s="1041"/>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40.15" customHeight="1" thickBot="1" x14ac:dyDescent="0.3">
      <c r="A20" s="151"/>
      <c r="B20" s="29"/>
      <c r="C20" s="1059"/>
      <c r="D20" s="1254"/>
      <c r="E20" s="1063"/>
      <c r="F20" s="1267"/>
      <c r="G20" s="1163"/>
      <c r="H20" s="1045"/>
      <c r="I20" s="1045"/>
      <c r="J20" s="1045"/>
      <c r="K20" s="1051"/>
      <c r="L20" s="1045"/>
      <c r="M20" s="1051"/>
      <c r="N20" s="1264"/>
      <c r="O20" s="1051"/>
      <c r="P20" s="1054"/>
      <c r="Q20" s="1057"/>
      <c r="R20" s="1042"/>
      <c r="S20" s="1042"/>
      <c r="T20" s="1024"/>
      <c r="U20" s="1009"/>
      <c r="V20" s="1009"/>
      <c r="W20" s="1009"/>
      <c r="X20" s="1009"/>
      <c r="Y20" s="1009"/>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row>
    <row r="21" spans="1:73" ht="40.15" customHeight="1" thickTop="1" x14ac:dyDescent="0.25">
      <c r="A21" s="151"/>
      <c r="B21" s="29"/>
      <c r="C21" s="1059"/>
      <c r="D21" s="1254"/>
      <c r="E21" s="1061">
        <v>120</v>
      </c>
      <c r="F21" s="1265" t="s">
        <v>3192</v>
      </c>
      <c r="G21" s="1161" t="s">
        <v>653</v>
      </c>
      <c r="H21" s="1043" t="s">
        <v>2943</v>
      </c>
      <c r="I21" s="1043" t="s">
        <v>2982</v>
      </c>
      <c r="J21" s="1043" t="s">
        <v>3184</v>
      </c>
      <c r="K21" s="1049" t="s">
        <v>3185</v>
      </c>
      <c r="L21" s="1043" t="s">
        <v>3186</v>
      </c>
      <c r="M21" s="1049" t="s">
        <v>3187</v>
      </c>
      <c r="N21" s="1262">
        <v>2026004540048</v>
      </c>
      <c r="O21" s="1049" t="s">
        <v>3188</v>
      </c>
      <c r="P21" s="1052" t="s">
        <v>653</v>
      </c>
      <c r="Q21" s="1055">
        <v>2</v>
      </c>
      <c r="R21" s="1040" t="s">
        <v>2871</v>
      </c>
      <c r="S21" s="1040"/>
      <c r="T21" s="1022"/>
      <c r="U21" s="1007"/>
      <c r="V21" s="1007"/>
      <c r="W21" s="1007"/>
      <c r="X21" s="1007"/>
      <c r="Y21" s="1007"/>
      <c r="Z21" s="1004">
        <f t="shared" si="17"/>
        <v>0</v>
      </c>
      <c r="AA21" s="1004">
        <f t="shared" si="18"/>
        <v>0</v>
      </c>
      <c r="AB21" s="1004">
        <f t="shared" si="18"/>
        <v>0</v>
      </c>
      <c r="AC21" s="1004">
        <f t="shared" si="18"/>
        <v>0</v>
      </c>
      <c r="AD21" s="1004">
        <f t="shared" si="18"/>
        <v>0</v>
      </c>
      <c r="AE21" s="1004">
        <f t="shared" si="18"/>
        <v>0</v>
      </c>
      <c r="AF21" s="1004">
        <f t="shared" si="18"/>
        <v>0</v>
      </c>
      <c r="AG21" s="714"/>
      <c r="AH21" s="593"/>
      <c r="AI21" s="593"/>
      <c r="AJ21" s="593"/>
      <c r="AK21" s="207"/>
      <c r="AL21" s="208"/>
      <c r="AM21" s="208"/>
      <c r="AN21" s="208"/>
      <c r="AO21" s="208"/>
      <c r="AP21" s="1150">
        <f>+U21</f>
        <v>0</v>
      </c>
      <c r="AQ21" s="1004">
        <f>SUM(AR21:AW24)</f>
        <v>0</v>
      </c>
      <c r="AR21" s="299"/>
      <c r="AS21" s="299"/>
      <c r="AT21" s="299"/>
      <c r="AU21" s="299"/>
      <c r="AV21" s="299"/>
      <c r="AW21" s="299"/>
      <c r="AX21" s="1150">
        <f>+V21</f>
        <v>0</v>
      </c>
      <c r="AY21" s="1004">
        <f>SUM(AZ21:BE24)</f>
        <v>0</v>
      </c>
      <c r="AZ21" s="299"/>
      <c r="BA21" s="299"/>
      <c r="BB21" s="299"/>
      <c r="BC21" s="299"/>
      <c r="BD21" s="299"/>
      <c r="BE21" s="299"/>
      <c r="BF21" s="1150">
        <f>+W21</f>
        <v>0</v>
      </c>
      <c r="BG21" s="1004">
        <f>SUM(BH21:BM24)</f>
        <v>0</v>
      </c>
      <c r="BH21" s="299"/>
      <c r="BI21" s="299"/>
      <c r="BJ21" s="299"/>
      <c r="BK21" s="299"/>
      <c r="BL21" s="299"/>
      <c r="BM21" s="299"/>
      <c r="BN21" s="1150">
        <f>+X21</f>
        <v>0</v>
      </c>
      <c r="BO21" s="1004">
        <f>SUM(BP21:BU24)</f>
        <v>0</v>
      </c>
      <c r="BP21" s="299"/>
      <c r="BQ21" s="299"/>
      <c r="BR21" s="299"/>
      <c r="BS21" s="299"/>
      <c r="BT21" s="299"/>
      <c r="BU21" s="299"/>
    </row>
    <row r="22" spans="1:73" ht="40.15" customHeight="1" x14ac:dyDescent="0.25">
      <c r="A22" s="151"/>
      <c r="B22" s="29"/>
      <c r="C22" s="1059"/>
      <c r="D22" s="1254"/>
      <c r="E22" s="1062"/>
      <c r="F22" s="1266"/>
      <c r="G22" s="1162"/>
      <c r="H22" s="1044"/>
      <c r="I22" s="1044"/>
      <c r="J22" s="1044"/>
      <c r="K22" s="1050"/>
      <c r="L22" s="1044"/>
      <c r="M22" s="1050"/>
      <c r="N22" s="1263"/>
      <c r="O22" s="1050"/>
      <c r="P22" s="1053"/>
      <c r="Q22" s="1056"/>
      <c r="R22" s="1041"/>
      <c r="S22" s="1041"/>
      <c r="T22" s="1023"/>
      <c r="U22" s="1008"/>
      <c r="V22" s="1008"/>
      <c r="W22" s="1008"/>
      <c r="X22" s="1008"/>
      <c r="Y22" s="1008"/>
      <c r="Z22" s="1005"/>
      <c r="AA22" s="1005"/>
      <c r="AB22" s="1005"/>
      <c r="AC22" s="1005"/>
      <c r="AD22" s="1005"/>
      <c r="AE22" s="1005"/>
      <c r="AF22" s="1005"/>
      <c r="AG22" s="479"/>
      <c r="AH22" s="592"/>
      <c r="AI22" s="592"/>
      <c r="AJ22" s="592"/>
      <c r="AK22" s="196"/>
      <c r="AL22" s="197"/>
      <c r="AM22" s="197"/>
      <c r="AN22" s="197"/>
      <c r="AO22" s="197"/>
      <c r="AP22" s="1151"/>
      <c r="AQ22" s="1005"/>
      <c r="AR22" s="282"/>
      <c r="AS22" s="282"/>
      <c r="AT22" s="282"/>
      <c r="AU22" s="282"/>
      <c r="AV22" s="282"/>
      <c r="AW22" s="282"/>
      <c r="AX22" s="1151"/>
      <c r="AY22" s="1005"/>
      <c r="AZ22" s="282"/>
      <c r="BA22" s="282"/>
      <c r="BB22" s="282"/>
      <c r="BC22" s="282"/>
      <c r="BD22" s="282"/>
      <c r="BE22" s="282"/>
      <c r="BF22" s="1151"/>
      <c r="BG22" s="1005"/>
      <c r="BH22" s="282"/>
      <c r="BI22" s="282"/>
      <c r="BJ22" s="282"/>
      <c r="BK22" s="282"/>
      <c r="BL22" s="282"/>
      <c r="BM22" s="282"/>
      <c r="BN22" s="1151"/>
      <c r="BO22" s="1005"/>
      <c r="BP22" s="282"/>
      <c r="BQ22" s="282"/>
      <c r="BR22" s="282"/>
      <c r="BS22" s="282"/>
      <c r="BT22" s="282"/>
      <c r="BU22" s="282"/>
    </row>
    <row r="23" spans="1:73" ht="40.15" customHeight="1" x14ac:dyDescent="0.25">
      <c r="A23" s="151"/>
      <c r="B23" s="29"/>
      <c r="C23" s="1059"/>
      <c r="D23" s="1254"/>
      <c r="E23" s="1062"/>
      <c r="F23" s="1266"/>
      <c r="G23" s="1162"/>
      <c r="H23" s="1044"/>
      <c r="I23" s="1044"/>
      <c r="J23" s="1044"/>
      <c r="K23" s="1050"/>
      <c r="L23" s="1044"/>
      <c r="M23" s="1050"/>
      <c r="N23" s="1263"/>
      <c r="O23" s="1050"/>
      <c r="P23" s="1053"/>
      <c r="Q23" s="1056"/>
      <c r="R23" s="1041"/>
      <c r="S23" s="1041"/>
      <c r="T23" s="1023"/>
      <c r="U23" s="1008"/>
      <c r="V23" s="1008"/>
      <c r="W23" s="1008"/>
      <c r="X23" s="1008"/>
      <c r="Y23" s="1008"/>
      <c r="Z23" s="1005"/>
      <c r="AA23" s="1005"/>
      <c r="AB23" s="1005"/>
      <c r="AC23" s="1005"/>
      <c r="AD23" s="1005"/>
      <c r="AE23" s="1005"/>
      <c r="AF23" s="1005"/>
      <c r="AG23" s="196"/>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row>
    <row r="24" spans="1:73" ht="40.15" customHeight="1" thickBot="1" x14ac:dyDescent="0.3">
      <c r="A24" s="151"/>
      <c r="B24" s="29"/>
      <c r="C24" s="1059"/>
      <c r="D24" s="1254"/>
      <c r="E24" s="1063"/>
      <c r="F24" s="1267"/>
      <c r="G24" s="1163"/>
      <c r="H24" s="1045"/>
      <c r="I24" s="1045"/>
      <c r="J24" s="1045"/>
      <c r="K24" s="1051"/>
      <c r="L24" s="1045"/>
      <c r="M24" s="1051"/>
      <c r="N24" s="1264"/>
      <c r="O24" s="1051"/>
      <c r="P24" s="1054"/>
      <c r="Q24" s="1057"/>
      <c r="R24" s="1042"/>
      <c r="S24" s="1042"/>
      <c r="T24" s="1024"/>
      <c r="U24" s="1009"/>
      <c r="V24" s="1009"/>
      <c r="W24" s="1009"/>
      <c r="X24" s="1009"/>
      <c r="Y24" s="1009"/>
      <c r="Z24" s="1006"/>
      <c r="AA24" s="1006"/>
      <c r="AB24" s="1006"/>
      <c r="AC24" s="1006"/>
      <c r="AD24" s="1006"/>
      <c r="AE24" s="1006"/>
      <c r="AF24" s="1006"/>
      <c r="AG24" s="715"/>
      <c r="AH24" s="716"/>
      <c r="AI24" s="716"/>
      <c r="AJ24" s="716"/>
      <c r="AK24" s="715"/>
      <c r="AL24" s="717"/>
      <c r="AM24" s="717"/>
      <c r="AN24" s="717"/>
      <c r="AO24" s="717"/>
      <c r="AP24" s="1152"/>
      <c r="AQ24" s="1006"/>
      <c r="AR24" s="718"/>
      <c r="AS24" s="718"/>
      <c r="AT24" s="718"/>
      <c r="AU24" s="718"/>
      <c r="AV24" s="718"/>
      <c r="AW24" s="718"/>
      <c r="AX24" s="1152"/>
      <c r="AY24" s="1006"/>
      <c r="AZ24" s="718"/>
      <c r="BA24" s="718"/>
      <c r="BB24" s="718"/>
      <c r="BC24" s="718"/>
      <c r="BD24" s="718"/>
      <c r="BE24" s="718"/>
      <c r="BF24" s="1152"/>
      <c r="BG24" s="1006"/>
      <c r="BH24" s="718"/>
      <c r="BI24" s="718"/>
      <c r="BJ24" s="718"/>
      <c r="BK24" s="718"/>
      <c r="BL24" s="718"/>
      <c r="BM24" s="718"/>
      <c r="BN24" s="1152"/>
      <c r="BO24" s="1006"/>
      <c r="BP24" s="718"/>
      <c r="BQ24" s="718"/>
      <c r="BR24" s="718"/>
      <c r="BS24" s="718"/>
      <c r="BT24" s="718"/>
      <c r="BU24" s="718"/>
    </row>
    <row r="25" spans="1:73" ht="40.15" customHeight="1" thickTop="1" x14ac:dyDescent="0.25">
      <c r="A25" s="151"/>
      <c r="B25" s="29"/>
      <c r="C25" s="1059"/>
      <c r="D25" s="1254"/>
      <c r="E25" s="1061">
        <v>121</v>
      </c>
      <c r="F25" s="1265" t="s">
        <v>3193</v>
      </c>
      <c r="G25" s="1161" t="s">
        <v>654</v>
      </c>
      <c r="H25" s="1043" t="s">
        <v>3133</v>
      </c>
      <c r="I25" s="1043" t="s">
        <v>2982</v>
      </c>
      <c r="J25" s="1043" t="s">
        <v>3184</v>
      </c>
      <c r="K25" s="1049" t="s">
        <v>3185</v>
      </c>
      <c r="L25" s="1043" t="s">
        <v>3186</v>
      </c>
      <c r="M25" s="1049" t="s">
        <v>3187</v>
      </c>
      <c r="N25" s="1262">
        <v>2026004540048</v>
      </c>
      <c r="O25" s="1049" t="s">
        <v>3188</v>
      </c>
      <c r="P25" s="1052" t="s">
        <v>654</v>
      </c>
      <c r="Q25" s="1055">
        <v>10</v>
      </c>
      <c r="R25" s="1040" t="s">
        <v>2871</v>
      </c>
      <c r="S25" s="1040"/>
      <c r="T25" s="1022"/>
      <c r="U25" s="1007"/>
      <c r="V25" s="1007"/>
      <c r="W25" s="1007"/>
      <c r="X25" s="1007"/>
      <c r="Y25" s="1007"/>
      <c r="Z25" s="1004">
        <f t="shared" si="17"/>
        <v>0</v>
      </c>
      <c r="AA25" s="1004">
        <f t="shared" si="18"/>
        <v>0</v>
      </c>
      <c r="AB25" s="1004">
        <f t="shared" si="18"/>
        <v>0</v>
      </c>
      <c r="AC25" s="1004">
        <f t="shared" si="18"/>
        <v>0</v>
      </c>
      <c r="AD25" s="1004">
        <f t="shared" si="18"/>
        <v>0</v>
      </c>
      <c r="AE25" s="1004">
        <f t="shared" si="18"/>
        <v>0</v>
      </c>
      <c r="AF25" s="1004">
        <f t="shared" si="18"/>
        <v>0</v>
      </c>
      <c r="AG25" s="714"/>
      <c r="AH25" s="593"/>
      <c r="AI25" s="593"/>
      <c r="AJ25" s="593"/>
      <c r="AK25" s="207"/>
      <c r="AL25" s="208"/>
      <c r="AM25" s="208"/>
      <c r="AN25" s="208"/>
      <c r="AO25" s="208"/>
      <c r="AP25" s="1150">
        <f>+U25</f>
        <v>0</v>
      </c>
      <c r="AQ25" s="1004">
        <f>SUM(AR25:AW28)</f>
        <v>0</v>
      </c>
      <c r="AR25" s="299"/>
      <c r="AS25" s="299"/>
      <c r="AT25" s="299"/>
      <c r="AU25" s="299"/>
      <c r="AV25" s="299"/>
      <c r="AW25" s="299"/>
      <c r="AX25" s="1150">
        <f>+V25</f>
        <v>0</v>
      </c>
      <c r="AY25" s="1004">
        <f>SUM(AZ25:BE28)</f>
        <v>0</v>
      </c>
      <c r="AZ25" s="299"/>
      <c r="BA25" s="299"/>
      <c r="BB25" s="299"/>
      <c r="BC25" s="299"/>
      <c r="BD25" s="299"/>
      <c r="BE25" s="299"/>
      <c r="BF25" s="1150">
        <f>+W25</f>
        <v>0</v>
      </c>
      <c r="BG25" s="1004">
        <f>SUM(BH25:BM28)</f>
        <v>0</v>
      </c>
      <c r="BH25" s="299"/>
      <c r="BI25" s="299"/>
      <c r="BJ25" s="299"/>
      <c r="BK25" s="299"/>
      <c r="BL25" s="299"/>
      <c r="BM25" s="299"/>
      <c r="BN25" s="1150">
        <f>+X25</f>
        <v>0</v>
      </c>
      <c r="BO25" s="1004">
        <f>SUM(BP25:BU28)</f>
        <v>0</v>
      </c>
      <c r="BP25" s="299"/>
      <c r="BQ25" s="299"/>
      <c r="BR25" s="299"/>
      <c r="BS25" s="299"/>
      <c r="BT25" s="299"/>
      <c r="BU25" s="299"/>
    </row>
    <row r="26" spans="1:73" ht="40.15" customHeight="1" x14ac:dyDescent="0.25">
      <c r="A26" s="151"/>
      <c r="B26" s="29"/>
      <c r="C26" s="1059"/>
      <c r="D26" s="1254"/>
      <c r="E26" s="1062"/>
      <c r="F26" s="1266"/>
      <c r="G26" s="1162"/>
      <c r="H26" s="1044"/>
      <c r="I26" s="1044"/>
      <c r="J26" s="1044"/>
      <c r="K26" s="1050"/>
      <c r="L26" s="1044"/>
      <c r="M26" s="1050"/>
      <c r="N26" s="1263"/>
      <c r="O26" s="1050"/>
      <c r="P26" s="1053"/>
      <c r="Q26" s="1056"/>
      <c r="R26" s="1041"/>
      <c r="S26" s="1041"/>
      <c r="T26" s="1023"/>
      <c r="U26" s="1008"/>
      <c r="V26" s="1008"/>
      <c r="W26" s="1008"/>
      <c r="X26" s="1008"/>
      <c r="Y26" s="1008"/>
      <c r="Z26" s="1005"/>
      <c r="AA26" s="1005"/>
      <c r="AB26" s="1005"/>
      <c r="AC26" s="1005"/>
      <c r="AD26" s="1005"/>
      <c r="AE26" s="1005"/>
      <c r="AF26" s="1005"/>
      <c r="AG26" s="479"/>
      <c r="AH26" s="592"/>
      <c r="AI26" s="592"/>
      <c r="AJ26" s="592"/>
      <c r="AK26" s="196"/>
      <c r="AL26" s="197"/>
      <c r="AM26" s="197"/>
      <c r="AN26" s="197"/>
      <c r="AO26" s="197"/>
      <c r="AP26" s="1151"/>
      <c r="AQ26" s="1005"/>
      <c r="AR26" s="282"/>
      <c r="AS26" s="282"/>
      <c r="AT26" s="282"/>
      <c r="AU26" s="282"/>
      <c r="AV26" s="282"/>
      <c r="AW26" s="282"/>
      <c r="AX26" s="1151"/>
      <c r="AY26" s="1005"/>
      <c r="AZ26" s="282"/>
      <c r="BA26" s="282"/>
      <c r="BB26" s="282"/>
      <c r="BC26" s="282"/>
      <c r="BD26" s="282"/>
      <c r="BE26" s="282"/>
      <c r="BF26" s="1151"/>
      <c r="BG26" s="1005"/>
      <c r="BH26" s="282"/>
      <c r="BI26" s="282"/>
      <c r="BJ26" s="282"/>
      <c r="BK26" s="282"/>
      <c r="BL26" s="282"/>
      <c r="BM26" s="282"/>
      <c r="BN26" s="1151"/>
      <c r="BO26" s="1005"/>
      <c r="BP26" s="282"/>
      <c r="BQ26" s="282"/>
      <c r="BR26" s="282"/>
      <c r="BS26" s="282"/>
      <c r="BT26" s="282"/>
      <c r="BU26" s="282"/>
    </row>
    <row r="27" spans="1:73" ht="40.15" customHeight="1" x14ac:dyDescent="0.25">
      <c r="A27" s="151"/>
      <c r="B27" s="29"/>
      <c r="C27" s="1059"/>
      <c r="D27" s="1254"/>
      <c r="E27" s="1062"/>
      <c r="F27" s="1266"/>
      <c r="G27" s="1162"/>
      <c r="H27" s="1044"/>
      <c r="I27" s="1044"/>
      <c r="J27" s="1044"/>
      <c r="K27" s="1050"/>
      <c r="L27" s="1044"/>
      <c r="M27" s="1050"/>
      <c r="N27" s="1263"/>
      <c r="O27" s="1050"/>
      <c r="P27" s="1053"/>
      <c r="Q27" s="1056"/>
      <c r="R27" s="1041"/>
      <c r="S27" s="1041"/>
      <c r="T27" s="1023"/>
      <c r="U27" s="1008"/>
      <c r="V27" s="1008"/>
      <c r="W27" s="1008"/>
      <c r="X27" s="1008"/>
      <c r="Y27" s="1008"/>
      <c r="Z27" s="1005"/>
      <c r="AA27" s="1005"/>
      <c r="AB27" s="1005"/>
      <c r="AC27" s="1005"/>
      <c r="AD27" s="1005"/>
      <c r="AE27" s="1005"/>
      <c r="AF27" s="1005"/>
      <c r="AG27" s="196"/>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row>
    <row r="28" spans="1:73" ht="40.15" customHeight="1" thickBot="1" x14ac:dyDescent="0.3">
      <c r="A28" s="151"/>
      <c r="B28" s="29"/>
      <c r="C28" s="1060"/>
      <c r="D28" s="1255"/>
      <c r="E28" s="1063"/>
      <c r="F28" s="1267"/>
      <c r="G28" s="1163"/>
      <c r="H28" s="1045"/>
      <c r="I28" s="1045"/>
      <c r="J28" s="1045"/>
      <c r="K28" s="1051"/>
      <c r="L28" s="1045"/>
      <c r="M28" s="1051"/>
      <c r="N28" s="1264"/>
      <c r="O28" s="1051"/>
      <c r="P28" s="1054"/>
      <c r="Q28" s="1057"/>
      <c r="R28" s="1042"/>
      <c r="S28" s="1042"/>
      <c r="T28" s="1024"/>
      <c r="U28" s="1009"/>
      <c r="V28" s="1009"/>
      <c r="W28" s="1009"/>
      <c r="X28" s="1009"/>
      <c r="Y28" s="1009"/>
      <c r="Z28" s="1006"/>
      <c r="AA28" s="1006"/>
      <c r="AB28" s="1006"/>
      <c r="AC28" s="1006"/>
      <c r="AD28" s="1006"/>
      <c r="AE28" s="1006"/>
      <c r="AF28" s="1006"/>
      <c r="AG28" s="715"/>
      <c r="AH28" s="716"/>
      <c r="AI28" s="716"/>
      <c r="AJ28" s="716"/>
      <c r="AK28" s="715"/>
      <c r="AL28" s="717"/>
      <c r="AM28" s="717"/>
      <c r="AN28" s="717"/>
      <c r="AO28" s="717"/>
      <c r="AP28" s="1152"/>
      <c r="AQ28" s="1006"/>
      <c r="AR28" s="718"/>
      <c r="AS28" s="718"/>
      <c r="AT28" s="718"/>
      <c r="AU28" s="718"/>
      <c r="AV28" s="718"/>
      <c r="AW28" s="718"/>
      <c r="AX28" s="1152"/>
      <c r="AY28" s="1006"/>
      <c r="AZ28" s="718"/>
      <c r="BA28" s="718"/>
      <c r="BB28" s="718"/>
      <c r="BC28" s="718"/>
      <c r="BD28" s="718"/>
      <c r="BE28" s="718"/>
      <c r="BF28" s="1152"/>
      <c r="BG28" s="1006"/>
      <c r="BH28" s="718"/>
      <c r="BI28" s="718"/>
      <c r="BJ28" s="718"/>
      <c r="BK28" s="718"/>
      <c r="BL28" s="718"/>
      <c r="BM28" s="718"/>
      <c r="BN28" s="1152"/>
      <c r="BO28" s="1006"/>
      <c r="BP28" s="718"/>
      <c r="BQ28" s="718"/>
      <c r="BR28" s="718"/>
      <c r="BS28" s="718"/>
      <c r="BT28" s="718"/>
      <c r="BU28" s="718"/>
    </row>
    <row r="29" spans="1:73" ht="40.15" customHeight="1" thickTop="1" x14ac:dyDescent="0.25">
      <c r="A29" s="151"/>
      <c r="B29" s="24" t="s">
        <v>3019</v>
      </c>
      <c r="C29" s="1058" t="s">
        <v>655</v>
      </c>
      <c r="D29" s="1049" t="s">
        <v>656</v>
      </c>
      <c r="E29" s="1268">
        <v>122</v>
      </c>
      <c r="F29" s="1265" t="s">
        <v>3194</v>
      </c>
      <c r="G29" s="1161" t="s">
        <v>657</v>
      </c>
      <c r="H29" s="1043" t="s">
        <v>3044</v>
      </c>
      <c r="I29" s="1043" t="s">
        <v>2982</v>
      </c>
      <c r="J29" s="1043" t="s">
        <v>3184</v>
      </c>
      <c r="K29" s="1049" t="s">
        <v>3185</v>
      </c>
      <c r="L29" s="1043" t="s">
        <v>3186</v>
      </c>
      <c r="M29" s="1049" t="s">
        <v>3187</v>
      </c>
      <c r="N29" s="1262">
        <v>2026004540048</v>
      </c>
      <c r="O29" s="1049" t="s">
        <v>3188</v>
      </c>
      <c r="P29" s="1052" t="s">
        <v>657</v>
      </c>
      <c r="Q29" s="1055">
        <v>80</v>
      </c>
      <c r="R29" s="1040" t="s">
        <v>2871</v>
      </c>
      <c r="S29" s="1040"/>
      <c r="T29" s="1022"/>
      <c r="U29" s="1007"/>
      <c r="V29" s="1007"/>
      <c r="W29" s="1007"/>
      <c r="X29" s="1007"/>
      <c r="Y29" s="1007"/>
      <c r="Z29" s="1004">
        <f t="shared" si="17"/>
        <v>0</v>
      </c>
      <c r="AA29" s="1004">
        <f t="shared" si="18"/>
        <v>0</v>
      </c>
      <c r="AB29" s="1004">
        <f t="shared" si="18"/>
        <v>0</v>
      </c>
      <c r="AC29" s="1004">
        <f t="shared" si="18"/>
        <v>0</v>
      </c>
      <c r="AD29" s="1004">
        <f t="shared" si="18"/>
        <v>0</v>
      </c>
      <c r="AE29" s="1004">
        <f t="shared" si="18"/>
        <v>0</v>
      </c>
      <c r="AF29" s="1004">
        <f t="shared" si="18"/>
        <v>0</v>
      </c>
      <c r="AG29" s="714"/>
      <c r="AH29" s="593"/>
      <c r="AI29" s="593"/>
      <c r="AJ29" s="593"/>
      <c r="AK29" s="207"/>
      <c r="AL29" s="208"/>
      <c r="AM29" s="208"/>
      <c r="AN29" s="208"/>
      <c r="AO29" s="208"/>
      <c r="AP29" s="1150">
        <f>+U29</f>
        <v>0</v>
      </c>
      <c r="AQ29" s="1004">
        <f>SUM(AR29:AW32)</f>
        <v>0</v>
      </c>
      <c r="AR29" s="299"/>
      <c r="AS29" s="299"/>
      <c r="AT29" s="299"/>
      <c r="AU29" s="299"/>
      <c r="AV29" s="299"/>
      <c r="AW29" s="299"/>
      <c r="AX29" s="1150">
        <f>+V29</f>
        <v>0</v>
      </c>
      <c r="AY29" s="1004">
        <f>SUM(AZ29:BE32)</f>
        <v>0</v>
      </c>
      <c r="AZ29" s="299"/>
      <c r="BA29" s="299"/>
      <c r="BB29" s="299"/>
      <c r="BC29" s="299"/>
      <c r="BD29" s="299"/>
      <c r="BE29" s="299"/>
      <c r="BF29" s="1150">
        <f>+W29</f>
        <v>0</v>
      </c>
      <c r="BG29" s="1004">
        <f>SUM(BH29:BM32)</f>
        <v>0</v>
      </c>
      <c r="BH29" s="299"/>
      <c r="BI29" s="299"/>
      <c r="BJ29" s="299"/>
      <c r="BK29" s="299"/>
      <c r="BL29" s="299"/>
      <c r="BM29" s="299"/>
      <c r="BN29" s="1150">
        <f>+X29</f>
        <v>0</v>
      </c>
      <c r="BO29" s="1004">
        <f>SUM(BP29:BU32)</f>
        <v>0</v>
      </c>
      <c r="BP29" s="299"/>
      <c r="BQ29" s="299"/>
      <c r="BR29" s="299"/>
      <c r="BS29" s="299"/>
      <c r="BT29" s="299"/>
      <c r="BU29" s="299"/>
    </row>
    <row r="30" spans="1:73" ht="40.15" customHeight="1" x14ac:dyDescent="0.25">
      <c r="A30" s="151"/>
      <c r="B30" s="24"/>
      <c r="C30" s="1059"/>
      <c r="D30" s="1050"/>
      <c r="E30" s="1269"/>
      <c r="F30" s="1266"/>
      <c r="G30" s="1162"/>
      <c r="H30" s="1044"/>
      <c r="I30" s="1044"/>
      <c r="J30" s="1044"/>
      <c r="K30" s="1050"/>
      <c r="L30" s="1044"/>
      <c r="M30" s="1050"/>
      <c r="N30" s="1263"/>
      <c r="O30" s="1050"/>
      <c r="P30" s="1053"/>
      <c r="Q30" s="1056"/>
      <c r="R30" s="1041"/>
      <c r="S30" s="1041"/>
      <c r="T30" s="1023"/>
      <c r="U30" s="1008"/>
      <c r="V30" s="1008"/>
      <c r="W30" s="1008"/>
      <c r="X30" s="1008"/>
      <c r="Y30" s="1008"/>
      <c r="Z30" s="1005"/>
      <c r="AA30" s="1005"/>
      <c r="AB30" s="1005"/>
      <c r="AC30" s="1005"/>
      <c r="AD30" s="1005"/>
      <c r="AE30" s="1005"/>
      <c r="AF30" s="1005"/>
      <c r="AG30" s="479"/>
      <c r="AH30" s="592"/>
      <c r="AI30" s="592"/>
      <c r="AJ30" s="592"/>
      <c r="AK30" s="196"/>
      <c r="AL30" s="197"/>
      <c r="AM30" s="197"/>
      <c r="AN30" s="197"/>
      <c r="AO30" s="197"/>
      <c r="AP30" s="1151"/>
      <c r="AQ30" s="1005"/>
      <c r="AR30" s="282"/>
      <c r="AS30" s="282"/>
      <c r="AT30" s="282"/>
      <c r="AU30" s="282"/>
      <c r="AV30" s="282"/>
      <c r="AW30" s="282"/>
      <c r="AX30" s="1151"/>
      <c r="AY30" s="1005"/>
      <c r="AZ30" s="282"/>
      <c r="BA30" s="282"/>
      <c r="BB30" s="282"/>
      <c r="BC30" s="282"/>
      <c r="BD30" s="282"/>
      <c r="BE30" s="282"/>
      <c r="BF30" s="1151"/>
      <c r="BG30" s="1005"/>
      <c r="BH30" s="282"/>
      <c r="BI30" s="282"/>
      <c r="BJ30" s="282"/>
      <c r="BK30" s="282"/>
      <c r="BL30" s="282"/>
      <c r="BM30" s="282"/>
      <c r="BN30" s="1151"/>
      <c r="BO30" s="1005"/>
      <c r="BP30" s="282"/>
      <c r="BQ30" s="282"/>
      <c r="BR30" s="282"/>
      <c r="BS30" s="282"/>
      <c r="BT30" s="282"/>
      <c r="BU30" s="282"/>
    </row>
    <row r="31" spans="1:73" ht="40.15" customHeight="1" x14ac:dyDescent="0.25">
      <c r="A31" s="151"/>
      <c r="B31" s="24"/>
      <c r="C31" s="1059"/>
      <c r="D31" s="1050"/>
      <c r="E31" s="1269"/>
      <c r="F31" s="1266"/>
      <c r="G31" s="1162"/>
      <c r="H31" s="1044"/>
      <c r="I31" s="1044"/>
      <c r="J31" s="1044"/>
      <c r="K31" s="1050"/>
      <c r="L31" s="1044"/>
      <c r="M31" s="1050"/>
      <c r="N31" s="1263"/>
      <c r="O31" s="1050"/>
      <c r="P31" s="1053"/>
      <c r="Q31" s="1056"/>
      <c r="R31" s="1041"/>
      <c r="S31" s="1041"/>
      <c r="T31" s="1023"/>
      <c r="U31" s="1008"/>
      <c r="V31" s="1008"/>
      <c r="W31" s="1008"/>
      <c r="X31" s="1008"/>
      <c r="Y31" s="1008"/>
      <c r="Z31" s="1005"/>
      <c r="AA31" s="1005"/>
      <c r="AB31" s="1005"/>
      <c r="AC31" s="1005"/>
      <c r="AD31" s="1005"/>
      <c r="AE31" s="1005"/>
      <c r="AF31" s="1005"/>
      <c r="AG31" s="196"/>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row>
    <row r="32" spans="1:73" ht="40.15" customHeight="1" thickBot="1" x14ac:dyDescent="0.3">
      <c r="A32" s="151"/>
      <c r="B32" s="24"/>
      <c r="C32" s="1060"/>
      <c r="D32" s="1051"/>
      <c r="E32" s="1270"/>
      <c r="F32" s="1267"/>
      <c r="G32" s="1163"/>
      <c r="H32" s="1045"/>
      <c r="I32" s="1045"/>
      <c r="J32" s="1045"/>
      <c r="K32" s="1051"/>
      <c r="L32" s="1045"/>
      <c r="M32" s="1051"/>
      <c r="N32" s="1264"/>
      <c r="O32" s="1051"/>
      <c r="P32" s="1054"/>
      <c r="Q32" s="1057"/>
      <c r="R32" s="1042"/>
      <c r="S32" s="1042"/>
      <c r="T32" s="1024"/>
      <c r="U32" s="1009"/>
      <c r="V32" s="1009"/>
      <c r="W32" s="1009"/>
      <c r="X32" s="1009"/>
      <c r="Y32" s="1009"/>
      <c r="Z32" s="1006"/>
      <c r="AA32" s="1006"/>
      <c r="AB32" s="1006"/>
      <c r="AC32" s="1006"/>
      <c r="AD32" s="1006"/>
      <c r="AE32" s="1006"/>
      <c r="AF32" s="1006"/>
      <c r="AG32" s="715"/>
      <c r="AH32" s="716"/>
      <c r="AI32" s="716"/>
      <c r="AJ32" s="716"/>
      <c r="AK32" s="715"/>
      <c r="AL32" s="717"/>
      <c r="AM32" s="717"/>
      <c r="AN32" s="717"/>
      <c r="AO32" s="717"/>
      <c r="AP32" s="1152"/>
      <c r="AQ32" s="1006"/>
      <c r="AR32" s="718"/>
      <c r="AS32" s="718"/>
      <c r="AT32" s="718"/>
      <c r="AU32" s="718"/>
      <c r="AV32" s="718"/>
      <c r="AW32" s="718"/>
      <c r="AX32" s="1152"/>
      <c r="AY32" s="1006"/>
      <c r="AZ32" s="718"/>
      <c r="BA32" s="718"/>
      <c r="BB32" s="718"/>
      <c r="BC32" s="718"/>
      <c r="BD32" s="718"/>
      <c r="BE32" s="718"/>
      <c r="BF32" s="1152"/>
      <c r="BG32" s="1006"/>
      <c r="BH32" s="718"/>
      <c r="BI32" s="718"/>
      <c r="BJ32" s="718"/>
      <c r="BK32" s="718"/>
      <c r="BL32" s="718"/>
      <c r="BM32" s="718"/>
      <c r="BN32" s="1152"/>
      <c r="BO32" s="1006"/>
      <c r="BP32" s="718"/>
      <c r="BQ32" s="718"/>
      <c r="BR32" s="718"/>
      <c r="BS32" s="718"/>
      <c r="BT32" s="718"/>
      <c r="BU32" s="718"/>
    </row>
    <row r="33" spans="1:73" ht="40.15" customHeight="1" thickTop="1" x14ac:dyDescent="0.25">
      <c r="A33" s="151"/>
      <c r="B33" s="24"/>
      <c r="C33" s="1058" t="s">
        <v>658</v>
      </c>
      <c r="D33" s="1049" t="s">
        <v>659</v>
      </c>
      <c r="E33" s="1061">
        <v>123</v>
      </c>
      <c r="F33" s="1265" t="s">
        <v>3195</v>
      </c>
      <c r="G33" s="1161" t="s">
        <v>660</v>
      </c>
      <c r="H33" s="1043" t="s">
        <v>3011</v>
      </c>
      <c r="I33" s="1043" t="s">
        <v>2982</v>
      </c>
      <c r="J33" s="1043" t="s">
        <v>3184</v>
      </c>
      <c r="K33" s="1049" t="s">
        <v>3185</v>
      </c>
      <c r="L33" s="1043" t="s">
        <v>3186</v>
      </c>
      <c r="M33" s="1049" t="s">
        <v>3187</v>
      </c>
      <c r="N33" s="1262">
        <v>2026004540048</v>
      </c>
      <c r="O33" s="1049" t="s">
        <v>3188</v>
      </c>
      <c r="P33" s="1052" t="s">
        <v>660</v>
      </c>
      <c r="Q33" s="1055">
        <v>4</v>
      </c>
      <c r="R33" s="1040" t="s">
        <v>2871</v>
      </c>
      <c r="S33" s="1040"/>
      <c r="T33" s="1022"/>
      <c r="U33" s="1007"/>
      <c r="V33" s="1007"/>
      <c r="W33" s="1007"/>
      <c r="X33" s="1007"/>
      <c r="Y33" s="1007"/>
      <c r="Z33" s="1004">
        <f t="shared" si="17"/>
        <v>0</v>
      </c>
      <c r="AA33" s="1004">
        <f t="shared" ref="AA33:AF41" si="19">SUM(AR33:AR36,AZ33:AZ36,BH33:BH36,BP33:BP36)</f>
        <v>0</v>
      </c>
      <c r="AB33" s="1004">
        <f t="shared" si="19"/>
        <v>0</v>
      </c>
      <c r="AC33" s="1004">
        <f t="shared" si="19"/>
        <v>0</v>
      </c>
      <c r="AD33" s="1004">
        <f t="shared" si="19"/>
        <v>0</v>
      </c>
      <c r="AE33" s="1004">
        <f t="shared" si="19"/>
        <v>0</v>
      </c>
      <c r="AF33" s="1004">
        <f t="shared" si="19"/>
        <v>0</v>
      </c>
      <c r="AG33" s="714"/>
      <c r="AH33" s="593"/>
      <c r="AI33" s="593"/>
      <c r="AJ33" s="593"/>
      <c r="AK33" s="207"/>
      <c r="AL33" s="208"/>
      <c r="AM33" s="208"/>
      <c r="AN33" s="208"/>
      <c r="AO33" s="208"/>
      <c r="AP33" s="1150">
        <f>+U33</f>
        <v>0</v>
      </c>
      <c r="AQ33" s="1004">
        <f>SUM(AR33:AW36)</f>
        <v>0</v>
      </c>
      <c r="AR33" s="299"/>
      <c r="AS33" s="299"/>
      <c r="AT33" s="299"/>
      <c r="AU33" s="299"/>
      <c r="AV33" s="299"/>
      <c r="AW33" s="299"/>
      <c r="AX33" s="1150">
        <f>+V33</f>
        <v>0</v>
      </c>
      <c r="AY33" s="1004">
        <f>SUM(AZ33:BE36)</f>
        <v>0</v>
      </c>
      <c r="AZ33" s="299"/>
      <c r="BA33" s="299"/>
      <c r="BB33" s="299"/>
      <c r="BC33" s="299"/>
      <c r="BD33" s="299"/>
      <c r="BE33" s="299"/>
      <c r="BF33" s="1150">
        <f>+W33</f>
        <v>0</v>
      </c>
      <c r="BG33" s="1004">
        <f>SUM(BH33:BM36)</f>
        <v>0</v>
      </c>
      <c r="BH33" s="299"/>
      <c r="BI33" s="299"/>
      <c r="BJ33" s="299"/>
      <c r="BK33" s="299"/>
      <c r="BL33" s="299"/>
      <c r="BM33" s="299"/>
      <c r="BN33" s="1150">
        <f>+X33</f>
        <v>0</v>
      </c>
      <c r="BO33" s="1004">
        <f>SUM(BP33:BU36)</f>
        <v>0</v>
      </c>
      <c r="BP33" s="299"/>
      <c r="BQ33" s="299"/>
      <c r="BR33" s="299"/>
      <c r="BS33" s="299"/>
      <c r="BT33" s="299"/>
      <c r="BU33" s="299"/>
    </row>
    <row r="34" spans="1:73" ht="40.15" customHeight="1" x14ac:dyDescent="0.25">
      <c r="A34" s="151"/>
      <c r="B34" s="24"/>
      <c r="C34" s="1059"/>
      <c r="D34" s="1050"/>
      <c r="E34" s="1062"/>
      <c r="F34" s="1266"/>
      <c r="G34" s="1162"/>
      <c r="H34" s="1044"/>
      <c r="I34" s="1044"/>
      <c r="J34" s="1044"/>
      <c r="K34" s="1050"/>
      <c r="L34" s="1044"/>
      <c r="M34" s="1050"/>
      <c r="N34" s="1263"/>
      <c r="O34" s="1050"/>
      <c r="P34" s="1053"/>
      <c r="Q34" s="1056"/>
      <c r="R34" s="1041"/>
      <c r="S34" s="1041"/>
      <c r="T34" s="1023"/>
      <c r="U34" s="1008"/>
      <c r="V34" s="1008"/>
      <c r="W34" s="1008"/>
      <c r="X34" s="1008"/>
      <c r="Y34" s="1008"/>
      <c r="Z34" s="1005"/>
      <c r="AA34" s="1005"/>
      <c r="AB34" s="1005"/>
      <c r="AC34" s="1005"/>
      <c r="AD34" s="1005"/>
      <c r="AE34" s="1005"/>
      <c r="AF34" s="1005"/>
      <c r="AG34" s="479"/>
      <c r="AH34" s="592"/>
      <c r="AI34" s="592"/>
      <c r="AJ34" s="592"/>
      <c r="AK34" s="196"/>
      <c r="AL34" s="197"/>
      <c r="AM34" s="197"/>
      <c r="AN34" s="197"/>
      <c r="AO34" s="197"/>
      <c r="AP34" s="1151"/>
      <c r="AQ34" s="1005"/>
      <c r="AR34" s="282"/>
      <c r="AS34" s="282"/>
      <c r="AT34" s="282"/>
      <c r="AU34" s="282"/>
      <c r="AV34" s="282"/>
      <c r="AW34" s="282"/>
      <c r="AX34" s="1151"/>
      <c r="AY34" s="1005"/>
      <c r="AZ34" s="282"/>
      <c r="BA34" s="282"/>
      <c r="BB34" s="282"/>
      <c r="BC34" s="282"/>
      <c r="BD34" s="282"/>
      <c r="BE34" s="282"/>
      <c r="BF34" s="1151"/>
      <c r="BG34" s="1005"/>
      <c r="BH34" s="282"/>
      <c r="BI34" s="282"/>
      <c r="BJ34" s="282"/>
      <c r="BK34" s="282"/>
      <c r="BL34" s="282"/>
      <c r="BM34" s="282"/>
      <c r="BN34" s="1151"/>
      <c r="BO34" s="1005"/>
      <c r="BP34" s="282"/>
      <c r="BQ34" s="282"/>
      <c r="BR34" s="282"/>
      <c r="BS34" s="282"/>
      <c r="BT34" s="282"/>
      <c r="BU34" s="282"/>
    </row>
    <row r="35" spans="1:73" ht="40.15" customHeight="1" x14ac:dyDescent="0.25">
      <c r="A35" s="151"/>
      <c r="B35" s="24"/>
      <c r="C35" s="1059"/>
      <c r="D35" s="1050"/>
      <c r="E35" s="1062"/>
      <c r="F35" s="1266"/>
      <c r="G35" s="1162"/>
      <c r="H35" s="1044"/>
      <c r="I35" s="1044"/>
      <c r="J35" s="1044"/>
      <c r="K35" s="1050"/>
      <c r="L35" s="1044"/>
      <c r="M35" s="1050"/>
      <c r="N35" s="1263"/>
      <c r="O35" s="1050"/>
      <c r="P35" s="1053"/>
      <c r="Q35" s="1056"/>
      <c r="R35" s="1041"/>
      <c r="S35" s="1041"/>
      <c r="T35" s="1023"/>
      <c r="U35" s="1008"/>
      <c r="V35" s="1008"/>
      <c r="W35" s="1008"/>
      <c r="X35" s="1008"/>
      <c r="Y35" s="1008"/>
      <c r="Z35" s="1005"/>
      <c r="AA35" s="1005"/>
      <c r="AB35" s="1005"/>
      <c r="AC35" s="1005"/>
      <c r="AD35" s="1005"/>
      <c r="AE35" s="1005"/>
      <c r="AF35" s="1005"/>
      <c r="AG35" s="196"/>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row>
    <row r="36" spans="1:73" ht="40.15" customHeight="1" thickBot="1" x14ac:dyDescent="0.3">
      <c r="A36" s="151"/>
      <c r="B36" s="24"/>
      <c r="C36" s="1060"/>
      <c r="D36" s="1051"/>
      <c r="E36" s="1063"/>
      <c r="F36" s="1267"/>
      <c r="G36" s="1163"/>
      <c r="H36" s="1045"/>
      <c r="I36" s="1045"/>
      <c r="J36" s="1045"/>
      <c r="K36" s="1051"/>
      <c r="L36" s="1045"/>
      <c r="M36" s="1051"/>
      <c r="N36" s="1264"/>
      <c r="O36" s="1051"/>
      <c r="P36" s="1054"/>
      <c r="Q36" s="1057"/>
      <c r="R36" s="1042"/>
      <c r="S36" s="1042"/>
      <c r="T36" s="1024"/>
      <c r="U36" s="1009"/>
      <c r="V36" s="1009"/>
      <c r="W36" s="1009"/>
      <c r="X36" s="1009"/>
      <c r="Y36" s="1009"/>
      <c r="Z36" s="1006"/>
      <c r="AA36" s="1006"/>
      <c r="AB36" s="1006"/>
      <c r="AC36" s="1006"/>
      <c r="AD36" s="1006"/>
      <c r="AE36" s="1006"/>
      <c r="AF36" s="1006"/>
      <c r="AG36" s="715"/>
      <c r="AH36" s="716"/>
      <c r="AI36" s="716"/>
      <c r="AJ36" s="716"/>
      <c r="AK36" s="715"/>
      <c r="AL36" s="717"/>
      <c r="AM36" s="717"/>
      <c r="AN36" s="717"/>
      <c r="AO36" s="717"/>
      <c r="AP36" s="1152"/>
      <c r="AQ36" s="1006"/>
      <c r="AR36" s="718"/>
      <c r="AS36" s="718"/>
      <c r="AT36" s="718"/>
      <c r="AU36" s="718"/>
      <c r="AV36" s="718"/>
      <c r="AW36" s="718"/>
      <c r="AX36" s="1152"/>
      <c r="AY36" s="1006"/>
      <c r="AZ36" s="718"/>
      <c r="BA36" s="718"/>
      <c r="BB36" s="718"/>
      <c r="BC36" s="718"/>
      <c r="BD36" s="718"/>
      <c r="BE36" s="718"/>
      <c r="BF36" s="1152"/>
      <c r="BG36" s="1006"/>
      <c r="BH36" s="718"/>
      <c r="BI36" s="718"/>
      <c r="BJ36" s="718"/>
      <c r="BK36" s="718"/>
      <c r="BL36" s="718"/>
      <c r="BM36" s="718"/>
      <c r="BN36" s="1152"/>
      <c r="BO36" s="1006"/>
      <c r="BP36" s="718"/>
      <c r="BQ36" s="718"/>
      <c r="BR36" s="718"/>
      <c r="BS36" s="718"/>
      <c r="BT36" s="718"/>
      <c r="BU36" s="718"/>
    </row>
    <row r="37" spans="1:73" ht="40.15" customHeight="1" thickTop="1" x14ac:dyDescent="0.25">
      <c r="A37" s="151"/>
      <c r="B37" s="24"/>
      <c r="C37" s="1058" t="s">
        <v>661</v>
      </c>
      <c r="D37" s="1049" t="s">
        <v>662</v>
      </c>
      <c r="E37" s="1061">
        <v>124</v>
      </c>
      <c r="F37" s="1265" t="s">
        <v>3196</v>
      </c>
      <c r="G37" s="1161" t="s">
        <v>663</v>
      </c>
      <c r="H37" s="1043" t="s">
        <v>3011</v>
      </c>
      <c r="I37" s="1043" t="s">
        <v>2982</v>
      </c>
      <c r="J37" s="1043" t="s">
        <v>3184</v>
      </c>
      <c r="K37" s="1049" t="s">
        <v>3185</v>
      </c>
      <c r="L37" s="1043" t="s">
        <v>3186</v>
      </c>
      <c r="M37" s="1049" t="s">
        <v>3187</v>
      </c>
      <c r="N37" s="1262">
        <v>2026004540048</v>
      </c>
      <c r="O37" s="1049" t="s">
        <v>3188</v>
      </c>
      <c r="P37" s="1052" t="s">
        <v>663</v>
      </c>
      <c r="Q37" s="1055">
        <v>4</v>
      </c>
      <c r="R37" s="1040" t="s">
        <v>2871</v>
      </c>
      <c r="S37" s="1040"/>
      <c r="T37" s="1022"/>
      <c r="U37" s="1007"/>
      <c r="V37" s="1007"/>
      <c r="W37" s="1007"/>
      <c r="X37" s="1007"/>
      <c r="Y37" s="1007"/>
      <c r="Z37" s="1004">
        <f t="shared" si="17"/>
        <v>0</v>
      </c>
      <c r="AA37" s="1004">
        <f t="shared" si="19"/>
        <v>0</v>
      </c>
      <c r="AB37" s="1004">
        <f t="shared" si="19"/>
        <v>0</v>
      </c>
      <c r="AC37" s="1004">
        <f t="shared" si="19"/>
        <v>0</v>
      </c>
      <c r="AD37" s="1004">
        <f t="shared" si="19"/>
        <v>0</v>
      </c>
      <c r="AE37" s="1004">
        <f t="shared" si="19"/>
        <v>0</v>
      </c>
      <c r="AF37" s="1004">
        <f t="shared" si="19"/>
        <v>0</v>
      </c>
      <c r="AG37" s="714"/>
      <c r="AH37" s="593"/>
      <c r="AI37" s="593"/>
      <c r="AJ37" s="593"/>
      <c r="AK37" s="207"/>
      <c r="AL37" s="208"/>
      <c r="AM37" s="208"/>
      <c r="AN37" s="208"/>
      <c r="AO37" s="208"/>
      <c r="AP37" s="1150">
        <f>+U37</f>
        <v>0</v>
      </c>
      <c r="AQ37" s="1004">
        <f>SUM(AR37:AW40)</f>
        <v>0</v>
      </c>
      <c r="AR37" s="299"/>
      <c r="AS37" s="299"/>
      <c r="AT37" s="299"/>
      <c r="AU37" s="299"/>
      <c r="AV37" s="299"/>
      <c r="AW37" s="299"/>
      <c r="AX37" s="1150">
        <f>+V37</f>
        <v>0</v>
      </c>
      <c r="AY37" s="1004">
        <f>SUM(AZ37:BE40)</f>
        <v>0</v>
      </c>
      <c r="AZ37" s="299"/>
      <c r="BA37" s="299"/>
      <c r="BB37" s="299"/>
      <c r="BC37" s="299"/>
      <c r="BD37" s="299"/>
      <c r="BE37" s="299"/>
      <c r="BF37" s="1150">
        <f>+W37</f>
        <v>0</v>
      </c>
      <c r="BG37" s="1004">
        <f>SUM(BH37:BM40)</f>
        <v>0</v>
      </c>
      <c r="BH37" s="299"/>
      <c r="BI37" s="299"/>
      <c r="BJ37" s="299"/>
      <c r="BK37" s="299"/>
      <c r="BL37" s="299"/>
      <c r="BM37" s="299"/>
      <c r="BN37" s="1150">
        <f>+X37</f>
        <v>0</v>
      </c>
      <c r="BO37" s="1004">
        <f>SUM(BP37:BU40)</f>
        <v>0</v>
      </c>
      <c r="BP37" s="299"/>
      <c r="BQ37" s="299"/>
      <c r="BR37" s="299"/>
      <c r="BS37" s="299"/>
      <c r="BT37" s="299"/>
      <c r="BU37" s="299"/>
    </row>
    <row r="38" spans="1:73" ht="40.15" customHeight="1" x14ac:dyDescent="0.25">
      <c r="A38" s="151"/>
      <c r="B38" s="24"/>
      <c r="C38" s="1059"/>
      <c r="D38" s="1050"/>
      <c r="E38" s="1062"/>
      <c r="F38" s="1266"/>
      <c r="G38" s="1162"/>
      <c r="H38" s="1044"/>
      <c r="I38" s="1044"/>
      <c r="J38" s="1044"/>
      <c r="K38" s="1050"/>
      <c r="L38" s="1044"/>
      <c r="M38" s="1050"/>
      <c r="N38" s="1263"/>
      <c r="O38" s="1050"/>
      <c r="P38" s="1053"/>
      <c r="Q38" s="1056"/>
      <c r="R38" s="1041"/>
      <c r="S38" s="1041"/>
      <c r="T38" s="1023"/>
      <c r="U38" s="1008"/>
      <c r="V38" s="1008"/>
      <c r="W38" s="1008"/>
      <c r="X38" s="1008"/>
      <c r="Y38" s="1008"/>
      <c r="Z38" s="1005"/>
      <c r="AA38" s="1005"/>
      <c r="AB38" s="1005"/>
      <c r="AC38" s="1005"/>
      <c r="AD38" s="1005"/>
      <c r="AE38" s="1005"/>
      <c r="AF38" s="1005"/>
      <c r="AG38" s="479"/>
      <c r="AH38" s="592"/>
      <c r="AI38" s="592"/>
      <c r="AJ38" s="592"/>
      <c r="AK38" s="196"/>
      <c r="AL38" s="197"/>
      <c r="AM38" s="197"/>
      <c r="AN38" s="197"/>
      <c r="AO38" s="197"/>
      <c r="AP38" s="1151"/>
      <c r="AQ38" s="1005"/>
      <c r="AR38" s="282"/>
      <c r="AS38" s="282"/>
      <c r="AT38" s="282"/>
      <c r="AU38" s="282"/>
      <c r="AV38" s="282"/>
      <c r="AW38" s="282"/>
      <c r="AX38" s="1151"/>
      <c r="AY38" s="1005"/>
      <c r="AZ38" s="282"/>
      <c r="BA38" s="282"/>
      <c r="BB38" s="282"/>
      <c r="BC38" s="282"/>
      <c r="BD38" s="282"/>
      <c r="BE38" s="282"/>
      <c r="BF38" s="1151"/>
      <c r="BG38" s="1005"/>
      <c r="BH38" s="282"/>
      <c r="BI38" s="282"/>
      <c r="BJ38" s="282"/>
      <c r="BK38" s="282"/>
      <c r="BL38" s="282"/>
      <c r="BM38" s="282"/>
      <c r="BN38" s="1151"/>
      <c r="BO38" s="1005"/>
      <c r="BP38" s="282"/>
      <c r="BQ38" s="282"/>
      <c r="BR38" s="282"/>
      <c r="BS38" s="282"/>
      <c r="BT38" s="282"/>
      <c r="BU38" s="282"/>
    </row>
    <row r="39" spans="1:73" ht="40.15" customHeight="1" x14ac:dyDescent="0.25">
      <c r="A39" s="151"/>
      <c r="B39" s="24"/>
      <c r="C39" s="1059"/>
      <c r="D39" s="1050"/>
      <c r="E39" s="1062"/>
      <c r="F39" s="1266"/>
      <c r="G39" s="1162"/>
      <c r="H39" s="1044"/>
      <c r="I39" s="1044"/>
      <c r="J39" s="1044"/>
      <c r="K39" s="1050"/>
      <c r="L39" s="1044"/>
      <c r="M39" s="1050"/>
      <c r="N39" s="1263"/>
      <c r="O39" s="1050"/>
      <c r="P39" s="1053"/>
      <c r="Q39" s="1056"/>
      <c r="R39" s="1041"/>
      <c r="S39" s="1041"/>
      <c r="T39" s="1023"/>
      <c r="U39" s="1008"/>
      <c r="V39" s="1008"/>
      <c r="W39" s="1008"/>
      <c r="X39" s="1008"/>
      <c r="Y39" s="1008"/>
      <c r="Z39" s="1005"/>
      <c r="AA39" s="1005"/>
      <c r="AB39" s="1005"/>
      <c r="AC39" s="1005"/>
      <c r="AD39" s="1005"/>
      <c r="AE39" s="1005"/>
      <c r="AF39" s="1005"/>
      <c r="AG39" s="196"/>
      <c r="AH39" s="592"/>
      <c r="AI39" s="592"/>
      <c r="AJ39" s="592"/>
      <c r="AK39" s="196"/>
      <c r="AL39" s="197"/>
      <c r="AM39" s="197"/>
      <c r="AN39" s="197"/>
      <c r="AO39" s="197"/>
      <c r="AP39" s="1151"/>
      <c r="AQ39" s="1005"/>
      <c r="AR39" s="282"/>
      <c r="AS39" s="282"/>
      <c r="AT39" s="282"/>
      <c r="AU39" s="282"/>
      <c r="AV39" s="282"/>
      <c r="AW39" s="282"/>
      <c r="AX39" s="1151"/>
      <c r="AY39" s="1005"/>
      <c r="AZ39" s="282"/>
      <c r="BA39" s="282"/>
      <c r="BB39" s="282"/>
      <c r="BC39" s="282"/>
      <c r="BD39" s="282"/>
      <c r="BE39" s="282"/>
      <c r="BF39" s="1151"/>
      <c r="BG39" s="1005"/>
      <c r="BH39" s="282"/>
      <c r="BI39" s="282"/>
      <c r="BJ39" s="282"/>
      <c r="BK39" s="282"/>
      <c r="BL39" s="282"/>
      <c r="BM39" s="282"/>
      <c r="BN39" s="1151"/>
      <c r="BO39" s="1005"/>
      <c r="BP39" s="282"/>
      <c r="BQ39" s="282"/>
      <c r="BR39" s="282"/>
      <c r="BS39" s="282"/>
      <c r="BT39" s="282"/>
      <c r="BU39" s="282"/>
    </row>
    <row r="40" spans="1:73" ht="40.15" customHeight="1" thickBot="1" x14ac:dyDescent="0.3">
      <c r="A40" s="151"/>
      <c r="B40" s="24"/>
      <c r="C40" s="1060"/>
      <c r="D40" s="1051"/>
      <c r="E40" s="1063"/>
      <c r="F40" s="1267"/>
      <c r="G40" s="1163"/>
      <c r="H40" s="1045"/>
      <c r="I40" s="1045"/>
      <c r="J40" s="1045"/>
      <c r="K40" s="1051"/>
      <c r="L40" s="1045"/>
      <c r="M40" s="1051"/>
      <c r="N40" s="1264"/>
      <c r="O40" s="1051"/>
      <c r="P40" s="1054"/>
      <c r="Q40" s="1057"/>
      <c r="R40" s="1042"/>
      <c r="S40" s="1042"/>
      <c r="T40" s="1024"/>
      <c r="U40" s="1009"/>
      <c r="V40" s="1009"/>
      <c r="W40" s="1009"/>
      <c r="X40" s="1009"/>
      <c r="Y40" s="1009"/>
      <c r="Z40" s="1006"/>
      <c r="AA40" s="1006"/>
      <c r="AB40" s="1006"/>
      <c r="AC40" s="1006"/>
      <c r="AD40" s="1006"/>
      <c r="AE40" s="1006"/>
      <c r="AF40" s="1006"/>
      <c r="AG40" s="715"/>
      <c r="AH40" s="716"/>
      <c r="AI40" s="716"/>
      <c r="AJ40" s="716"/>
      <c r="AK40" s="715"/>
      <c r="AL40" s="717"/>
      <c r="AM40" s="717"/>
      <c r="AN40" s="717"/>
      <c r="AO40" s="717"/>
      <c r="AP40" s="1152"/>
      <c r="AQ40" s="1006"/>
      <c r="AR40" s="718"/>
      <c r="AS40" s="718"/>
      <c r="AT40" s="718"/>
      <c r="AU40" s="718"/>
      <c r="AV40" s="718"/>
      <c r="AW40" s="718"/>
      <c r="AX40" s="1152"/>
      <c r="AY40" s="1006"/>
      <c r="AZ40" s="718"/>
      <c r="BA40" s="718"/>
      <c r="BB40" s="718"/>
      <c r="BC40" s="718"/>
      <c r="BD40" s="718"/>
      <c r="BE40" s="718"/>
      <c r="BF40" s="1152"/>
      <c r="BG40" s="1006"/>
      <c r="BH40" s="718"/>
      <c r="BI40" s="718"/>
      <c r="BJ40" s="718"/>
      <c r="BK40" s="718"/>
      <c r="BL40" s="718"/>
      <c r="BM40" s="718"/>
      <c r="BN40" s="1152"/>
      <c r="BO40" s="1006"/>
      <c r="BP40" s="718"/>
      <c r="BQ40" s="718"/>
      <c r="BR40" s="718"/>
      <c r="BS40" s="718"/>
      <c r="BT40" s="718"/>
      <c r="BU40" s="718"/>
    </row>
    <row r="41" spans="1:73" ht="40.15" customHeight="1" thickTop="1" x14ac:dyDescent="0.25">
      <c r="A41" s="151"/>
      <c r="B41" s="24"/>
      <c r="C41" s="1058" t="s">
        <v>664</v>
      </c>
      <c r="D41" s="1049" t="s">
        <v>665</v>
      </c>
      <c r="E41" s="1061">
        <v>125</v>
      </c>
      <c r="F41" s="1265" t="s">
        <v>3197</v>
      </c>
      <c r="G41" s="1161" t="s">
        <v>666</v>
      </c>
      <c r="H41" s="1043" t="s">
        <v>2943</v>
      </c>
      <c r="I41" s="1043" t="s">
        <v>2982</v>
      </c>
      <c r="J41" s="1043" t="s">
        <v>3184</v>
      </c>
      <c r="K41" s="1049" t="s">
        <v>3185</v>
      </c>
      <c r="L41" s="1043" t="s">
        <v>3186</v>
      </c>
      <c r="M41" s="1049" t="s">
        <v>3187</v>
      </c>
      <c r="N41" s="1262">
        <v>2026004540048</v>
      </c>
      <c r="O41" s="1049" t="s">
        <v>3188</v>
      </c>
      <c r="P41" s="1052" t="s">
        <v>666</v>
      </c>
      <c r="Q41" s="1055">
        <v>2</v>
      </c>
      <c r="R41" s="1040" t="s">
        <v>2871</v>
      </c>
      <c r="S41" s="1040"/>
      <c r="T41" s="1022"/>
      <c r="U41" s="1007"/>
      <c r="V41" s="1007"/>
      <c r="W41" s="1007"/>
      <c r="X41" s="1007"/>
      <c r="Y41" s="1007"/>
      <c r="Z41" s="1004">
        <f t="shared" si="17"/>
        <v>0</v>
      </c>
      <c r="AA41" s="1004">
        <f t="shared" si="19"/>
        <v>0</v>
      </c>
      <c r="AB41" s="1004">
        <f t="shared" si="19"/>
        <v>0</v>
      </c>
      <c r="AC41" s="1004">
        <f t="shared" si="19"/>
        <v>0</v>
      </c>
      <c r="AD41" s="1004">
        <f t="shared" si="19"/>
        <v>0</v>
      </c>
      <c r="AE41" s="1004">
        <f t="shared" si="19"/>
        <v>0</v>
      </c>
      <c r="AF41" s="1004">
        <f t="shared" si="19"/>
        <v>0</v>
      </c>
      <c r="AG41" s="714"/>
      <c r="AH41" s="593"/>
      <c r="AI41" s="593"/>
      <c r="AJ41" s="593"/>
      <c r="AK41" s="207"/>
      <c r="AL41" s="208"/>
      <c r="AM41" s="208"/>
      <c r="AN41" s="208"/>
      <c r="AO41" s="208"/>
      <c r="AP41" s="1150">
        <f>+U41</f>
        <v>0</v>
      </c>
      <c r="AQ41" s="1004">
        <f>SUM(AR41:AW44)</f>
        <v>0</v>
      </c>
      <c r="AR41" s="299"/>
      <c r="AS41" s="299"/>
      <c r="AT41" s="299"/>
      <c r="AU41" s="299"/>
      <c r="AV41" s="299"/>
      <c r="AW41" s="299"/>
      <c r="AX41" s="1150">
        <f>+V41</f>
        <v>0</v>
      </c>
      <c r="AY41" s="1004">
        <f>SUM(AZ41:BE44)</f>
        <v>0</v>
      </c>
      <c r="AZ41" s="299"/>
      <c r="BA41" s="299"/>
      <c r="BB41" s="299"/>
      <c r="BC41" s="299"/>
      <c r="BD41" s="299"/>
      <c r="BE41" s="299"/>
      <c r="BF41" s="1150">
        <f>+W41</f>
        <v>0</v>
      </c>
      <c r="BG41" s="1004">
        <f>SUM(BH41:BM44)</f>
        <v>0</v>
      </c>
      <c r="BH41" s="299"/>
      <c r="BI41" s="299"/>
      <c r="BJ41" s="299"/>
      <c r="BK41" s="299"/>
      <c r="BL41" s="299"/>
      <c r="BM41" s="299"/>
      <c r="BN41" s="1150">
        <f>+X41</f>
        <v>0</v>
      </c>
      <c r="BO41" s="1004">
        <f>SUM(BP41:BU44)</f>
        <v>0</v>
      </c>
      <c r="BP41" s="299"/>
      <c r="BQ41" s="299"/>
      <c r="BR41" s="299"/>
      <c r="BS41" s="299"/>
      <c r="BT41" s="299"/>
      <c r="BU41" s="299"/>
    </row>
    <row r="42" spans="1:73" ht="40.15" customHeight="1" x14ac:dyDescent="0.25">
      <c r="A42" s="151"/>
      <c r="B42" s="24"/>
      <c r="C42" s="1059"/>
      <c r="D42" s="1050"/>
      <c r="E42" s="1062"/>
      <c r="F42" s="1266"/>
      <c r="G42" s="1162"/>
      <c r="H42" s="1044"/>
      <c r="I42" s="1044"/>
      <c r="J42" s="1044"/>
      <c r="K42" s="1050"/>
      <c r="L42" s="1044"/>
      <c r="M42" s="1050"/>
      <c r="N42" s="1263"/>
      <c r="O42" s="1050"/>
      <c r="P42" s="1053"/>
      <c r="Q42" s="1056"/>
      <c r="R42" s="1041"/>
      <c r="S42" s="1041"/>
      <c r="T42" s="1023"/>
      <c r="U42" s="1008"/>
      <c r="V42" s="1008"/>
      <c r="W42" s="1008"/>
      <c r="X42" s="1008"/>
      <c r="Y42" s="1008"/>
      <c r="Z42" s="1005"/>
      <c r="AA42" s="1005"/>
      <c r="AB42" s="1005"/>
      <c r="AC42" s="1005"/>
      <c r="AD42" s="1005"/>
      <c r="AE42" s="1005"/>
      <c r="AF42" s="1005"/>
      <c r="AG42" s="479"/>
      <c r="AH42" s="592"/>
      <c r="AI42" s="592"/>
      <c r="AJ42" s="592"/>
      <c r="AK42" s="196"/>
      <c r="AL42" s="197"/>
      <c r="AM42" s="197"/>
      <c r="AN42" s="197"/>
      <c r="AO42" s="197"/>
      <c r="AP42" s="1151"/>
      <c r="AQ42" s="1005"/>
      <c r="AR42" s="282"/>
      <c r="AS42" s="282"/>
      <c r="AT42" s="282"/>
      <c r="AU42" s="282"/>
      <c r="AV42" s="282"/>
      <c r="AW42" s="282"/>
      <c r="AX42" s="1151"/>
      <c r="AY42" s="1005"/>
      <c r="AZ42" s="282"/>
      <c r="BA42" s="282"/>
      <c r="BB42" s="282"/>
      <c r="BC42" s="282"/>
      <c r="BD42" s="282"/>
      <c r="BE42" s="282"/>
      <c r="BF42" s="1151"/>
      <c r="BG42" s="1005"/>
      <c r="BH42" s="282"/>
      <c r="BI42" s="282"/>
      <c r="BJ42" s="282"/>
      <c r="BK42" s="282"/>
      <c r="BL42" s="282"/>
      <c r="BM42" s="282"/>
      <c r="BN42" s="1151"/>
      <c r="BO42" s="1005"/>
      <c r="BP42" s="282"/>
      <c r="BQ42" s="282"/>
      <c r="BR42" s="282"/>
      <c r="BS42" s="282"/>
      <c r="BT42" s="282"/>
      <c r="BU42" s="282"/>
    </row>
    <row r="43" spans="1:73" ht="40.15" customHeight="1" x14ac:dyDescent="0.25">
      <c r="A43" s="151"/>
      <c r="B43" s="24"/>
      <c r="C43" s="1059"/>
      <c r="D43" s="1050"/>
      <c r="E43" s="1062"/>
      <c r="F43" s="1266"/>
      <c r="G43" s="1162"/>
      <c r="H43" s="1044"/>
      <c r="I43" s="1044"/>
      <c r="J43" s="1044"/>
      <c r="K43" s="1050"/>
      <c r="L43" s="1044"/>
      <c r="M43" s="1050"/>
      <c r="N43" s="1263"/>
      <c r="O43" s="1050"/>
      <c r="P43" s="1053"/>
      <c r="Q43" s="1056"/>
      <c r="R43" s="1041"/>
      <c r="S43" s="1041"/>
      <c r="T43" s="1023"/>
      <c r="U43" s="1008"/>
      <c r="V43" s="1008"/>
      <c r="W43" s="1008"/>
      <c r="X43" s="1008"/>
      <c r="Y43" s="1008"/>
      <c r="Z43" s="1005"/>
      <c r="AA43" s="1005"/>
      <c r="AB43" s="1005"/>
      <c r="AC43" s="1005"/>
      <c r="AD43" s="1005"/>
      <c r="AE43" s="1005"/>
      <c r="AF43" s="1005"/>
      <c r="AG43" s="196"/>
      <c r="AH43" s="592"/>
      <c r="AI43" s="592"/>
      <c r="AJ43" s="592"/>
      <c r="AK43" s="196"/>
      <c r="AL43" s="197"/>
      <c r="AM43" s="197"/>
      <c r="AN43" s="197"/>
      <c r="AO43" s="197"/>
      <c r="AP43" s="1151"/>
      <c r="AQ43" s="1005"/>
      <c r="AR43" s="282"/>
      <c r="AS43" s="282"/>
      <c r="AT43" s="282"/>
      <c r="AU43" s="282"/>
      <c r="AV43" s="282"/>
      <c r="AW43" s="282"/>
      <c r="AX43" s="1151"/>
      <c r="AY43" s="1005"/>
      <c r="AZ43" s="282"/>
      <c r="BA43" s="282"/>
      <c r="BB43" s="282"/>
      <c r="BC43" s="282"/>
      <c r="BD43" s="282"/>
      <c r="BE43" s="282"/>
      <c r="BF43" s="1151"/>
      <c r="BG43" s="1005"/>
      <c r="BH43" s="282"/>
      <c r="BI43" s="282"/>
      <c r="BJ43" s="282"/>
      <c r="BK43" s="282"/>
      <c r="BL43" s="282"/>
      <c r="BM43" s="282"/>
      <c r="BN43" s="1151"/>
      <c r="BO43" s="1005"/>
      <c r="BP43" s="282"/>
      <c r="BQ43" s="282"/>
      <c r="BR43" s="282"/>
      <c r="BS43" s="282"/>
      <c r="BT43" s="282"/>
      <c r="BU43" s="282"/>
    </row>
    <row r="44" spans="1:73" ht="40.15" customHeight="1" thickBot="1" x14ac:dyDescent="0.3">
      <c r="A44" s="151"/>
      <c r="B44" s="24"/>
      <c r="C44" s="1060"/>
      <c r="D44" s="1051"/>
      <c r="E44" s="1063"/>
      <c r="F44" s="1267"/>
      <c r="G44" s="1163"/>
      <c r="H44" s="1045"/>
      <c r="I44" s="1045"/>
      <c r="J44" s="1045"/>
      <c r="K44" s="1051"/>
      <c r="L44" s="1045"/>
      <c r="M44" s="1051"/>
      <c r="N44" s="1264"/>
      <c r="O44" s="1051"/>
      <c r="P44" s="1054"/>
      <c r="Q44" s="1057"/>
      <c r="R44" s="1042"/>
      <c r="S44" s="1042"/>
      <c r="T44" s="1024"/>
      <c r="U44" s="1009"/>
      <c r="V44" s="1009"/>
      <c r="W44" s="1009"/>
      <c r="X44" s="1009"/>
      <c r="Y44" s="1009"/>
      <c r="Z44" s="1006"/>
      <c r="AA44" s="1006"/>
      <c r="AB44" s="1006"/>
      <c r="AC44" s="1006"/>
      <c r="AD44" s="1006"/>
      <c r="AE44" s="1006"/>
      <c r="AF44" s="1006"/>
      <c r="AG44" s="715"/>
      <c r="AH44" s="716"/>
      <c r="AI44" s="716"/>
      <c r="AJ44" s="716"/>
      <c r="AK44" s="715"/>
      <c r="AL44" s="717"/>
      <c r="AM44" s="717"/>
      <c r="AN44" s="717"/>
      <c r="AO44" s="717"/>
      <c r="AP44" s="1152"/>
      <c r="AQ44" s="1006"/>
      <c r="AR44" s="718"/>
      <c r="AS44" s="718"/>
      <c r="AT44" s="718"/>
      <c r="AU44" s="718"/>
      <c r="AV44" s="718"/>
      <c r="AW44" s="718"/>
      <c r="AX44" s="1152"/>
      <c r="AY44" s="1006"/>
      <c r="AZ44" s="718"/>
      <c r="BA44" s="718"/>
      <c r="BB44" s="718"/>
      <c r="BC44" s="718"/>
      <c r="BD44" s="718"/>
      <c r="BE44" s="718"/>
      <c r="BF44" s="1152"/>
      <c r="BG44" s="1006"/>
      <c r="BH44" s="718"/>
      <c r="BI44" s="718"/>
      <c r="BJ44" s="718"/>
      <c r="BK44" s="718"/>
      <c r="BL44" s="718"/>
      <c r="BM44" s="718"/>
      <c r="BN44" s="1152"/>
      <c r="BO44" s="1006"/>
      <c r="BP44" s="718"/>
      <c r="BQ44" s="718"/>
      <c r="BR44" s="718"/>
      <c r="BS44" s="718"/>
      <c r="BT44" s="718"/>
      <c r="BU44" s="718"/>
    </row>
    <row r="45" spans="1:73" ht="40.15" customHeight="1" thickTop="1" thickBot="1" x14ac:dyDescent="0.3">
      <c r="A45" s="151"/>
      <c r="B45" s="924" t="s">
        <v>667</v>
      </c>
      <c r="C45" s="202" t="s">
        <v>77</v>
      </c>
      <c r="D45" s="333"/>
      <c r="E45" s="432"/>
      <c r="F45" s="445"/>
      <c r="G45" s="356"/>
      <c r="H45" s="357"/>
      <c r="I45" s="357"/>
      <c r="J45" s="358"/>
      <c r="K45" s="358"/>
      <c r="L45" s="354"/>
      <c r="M45" s="359"/>
      <c r="N45" s="387"/>
      <c r="O45" s="361"/>
      <c r="P45" s="339"/>
      <c r="Q45" s="187"/>
      <c r="R45" s="187"/>
      <c r="S45" s="27"/>
      <c r="T45" s="28"/>
      <c r="U45" s="13"/>
      <c r="V45" s="13"/>
      <c r="W45" s="13"/>
      <c r="X45" s="13"/>
      <c r="Y45" s="927"/>
      <c r="Z45" s="933">
        <f t="shared" ref="Z45:AF83" si="20">+AQ45+AY45+BG45+BO45</f>
        <v>0</v>
      </c>
      <c r="AA45" s="933">
        <f t="shared" si="5"/>
        <v>0</v>
      </c>
      <c r="AB45" s="932">
        <f t="shared" si="5"/>
        <v>0</v>
      </c>
      <c r="AC45" s="932">
        <f t="shared" si="5"/>
        <v>0</v>
      </c>
      <c r="AD45" s="932">
        <f t="shared" si="5"/>
        <v>0</v>
      </c>
      <c r="AE45" s="932">
        <f t="shared" si="5"/>
        <v>0</v>
      </c>
      <c r="AF45" s="932">
        <f t="shared" si="5"/>
        <v>0</v>
      </c>
      <c r="AG45" s="195"/>
      <c r="AH45" s="195"/>
      <c r="AI45" s="195"/>
      <c r="AJ45" s="195"/>
      <c r="AK45" s="195"/>
      <c r="AL45" s="245"/>
      <c r="AM45" s="246"/>
      <c r="AN45" s="246"/>
      <c r="AO45" s="246"/>
      <c r="AP45" s="18"/>
      <c r="AQ45" s="929">
        <f t="shared" ref="AQ45" si="21">SUM(AQ46:AQ81)</f>
        <v>0</v>
      </c>
      <c r="AR45" s="929">
        <f>SUM(AR46:AR81)</f>
        <v>0</v>
      </c>
      <c r="AS45" s="929">
        <f t="shared" ref="AS45:AW45" si="22">SUM(AS46:AS81)</f>
        <v>0</v>
      </c>
      <c r="AT45" s="929">
        <f t="shared" si="22"/>
        <v>0</v>
      </c>
      <c r="AU45" s="929">
        <f t="shared" si="22"/>
        <v>0</v>
      </c>
      <c r="AV45" s="929">
        <f t="shared" si="22"/>
        <v>0</v>
      </c>
      <c r="AW45" s="929">
        <f t="shared" si="22"/>
        <v>0</v>
      </c>
      <c r="AX45" s="18"/>
      <c r="AY45" s="929">
        <f t="shared" ref="AY45" si="23">SUM(AY46:AY81)</f>
        <v>0</v>
      </c>
      <c r="AZ45" s="929">
        <f>SUM(AZ46:AZ81)</f>
        <v>0</v>
      </c>
      <c r="BA45" s="929">
        <f t="shared" ref="BA45:BE45" si="24">SUM(BA46:BA81)</f>
        <v>0</v>
      </c>
      <c r="BB45" s="929">
        <f t="shared" si="24"/>
        <v>0</v>
      </c>
      <c r="BC45" s="929">
        <f t="shared" si="24"/>
        <v>0</v>
      </c>
      <c r="BD45" s="929">
        <f t="shared" si="24"/>
        <v>0</v>
      </c>
      <c r="BE45" s="929">
        <f t="shared" si="24"/>
        <v>0</v>
      </c>
      <c r="BF45" s="18"/>
      <c r="BG45" s="929">
        <f t="shared" ref="BG45" si="25">SUM(BG46:BG81)</f>
        <v>0</v>
      </c>
      <c r="BH45" s="929">
        <f>SUM(BH46:BH81)</f>
        <v>0</v>
      </c>
      <c r="BI45" s="929">
        <f t="shared" ref="BI45:BM45" si="26">SUM(BI46:BI81)</f>
        <v>0</v>
      </c>
      <c r="BJ45" s="929">
        <f t="shared" si="26"/>
        <v>0</v>
      </c>
      <c r="BK45" s="929">
        <f t="shared" si="26"/>
        <v>0</v>
      </c>
      <c r="BL45" s="929">
        <f t="shared" si="26"/>
        <v>0</v>
      </c>
      <c r="BM45" s="929">
        <f t="shared" si="26"/>
        <v>0</v>
      </c>
      <c r="BN45" s="18"/>
      <c r="BO45" s="929">
        <f t="shared" ref="BO45" si="27">SUM(BO46:BO81)</f>
        <v>0</v>
      </c>
      <c r="BP45" s="929">
        <f>SUM(BP46:BP81)</f>
        <v>0</v>
      </c>
      <c r="BQ45" s="929">
        <f t="shared" ref="BQ45:BU45" si="28">SUM(BQ46:BQ81)</f>
        <v>0</v>
      </c>
      <c r="BR45" s="929">
        <f t="shared" si="28"/>
        <v>0</v>
      </c>
      <c r="BS45" s="929">
        <f t="shared" si="28"/>
        <v>0</v>
      </c>
      <c r="BT45" s="929">
        <f t="shared" si="28"/>
        <v>0</v>
      </c>
      <c r="BU45" s="929">
        <f t="shared" si="28"/>
        <v>0</v>
      </c>
    </row>
    <row r="46" spans="1:73" ht="40.15" customHeight="1" thickTop="1" x14ac:dyDescent="0.25">
      <c r="B46" s="5" t="s">
        <v>3198</v>
      </c>
      <c r="C46" s="1058" t="s">
        <v>668</v>
      </c>
      <c r="D46" s="1161" t="s">
        <v>669</v>
      </c>
      <c r="E46" s="1268">
        <v>126</v>
      </c>
      <c r="F46" s="1265" t="s">
        <v>3199</v>
      </c>
      <c r="G46" s="1049" t="s">
        <v>670</v>
      </c>
      <c r="H46" s="1043" t="s">
        <v>3200</v>
      </c>
      <c r="I46" s="1043" t="s">
        <v>2982</v>
      </c>
      <c r="J46" s="1043" t="s">
        <v>3184</v>
      </c>
      <c r="K46" s="1049" t="s">
        <v>3185</v>
      </c>
      <c r="L46" s="1043" t="s">
        <v>3186</v>
      </c>
      <c r="M46" s="1049" t="s">
        <v>3187</v>
      </c>
      <c r="N46" s="1262">
        <v>2026004540048</v>
      </c>
      <c r="O46" s="1049" t="s">
        <v>3188</v>
      </c>
      <c r="P46" s="1052" t="s">
        <v>670</v>
      </c>
      <c r="Q46" s="1055">
        <v>600</v>
      </c>
      <c r="R46" s="1040" t="s">
        <v>2871</v>
      </c>
      <c r="S46" s="1040"/>
      <c r="T46" s="1022"/>
      <c r="U46" s="1007"/>
      <c r="V46" s="1007"/>
      <c r="W46" s="1007"/>
      <c r="X46" s="1007"/>
      <c r="Y46" s="1007"/>
      <c r="Z46" s="1004">
        <f t="shared" si="20"/>
        <v>0</v>
      </c>
      <c r="AA46" s="1004">
        <f t="shared" ref="AA46:AF58" si="29">SUM(AR46:AR49,AZ46:AZ49,BH46:BH49,BP46:BP49)</f>
        <v>0</v>
      </c>
      <c r="AB46" s="1004">
        <f t="shared" si="29"/>
        <v>0</v>
      </c>
      <c r="AC46" s="1004">
        <f t="shared" si="29"/>
        <v>0</v>
      </c>
      <c r="AD46" s="1004">
        <f t="shared" si="29"/>
        <v>0</v>
      </c>
      <c r="AE46" s="1004">
        <f t="shared" si="29"/>
        <v>0</v>
      </c>
      <c r="AF46" s="1004">
        <f t="shared" si="29"/>
        <v>0</v>
      </c>
      <c r="AG46" s="714"/>
      <c r="AH46" s="593"/>
      <c r="AI46" s="593"/>
      <c r="AJ46" s="593"/>
      <c r="AK46" s="207"/>
      <c r="AL46" s="208"/>
      <c r="AM46" s="208"/>
      <c r="AN46" s="208"/>
      <c r="AO46" s="208"/>
      <c r="AP46" s="1150">
        <f>+U46</f>
        <v>0</v>
      </c>
      <c r="AQ46" s="1004">
        <f>SUM(AR46:AW49)</f>
        <v>0</v>
      </c>
      <c r="AR46" s="299"/>
      <c r="AS46" s="299"/>
      <c r="AT46" s="299"/>
      <c r="AU46" s="299"/>
      <c r="AV46" s="299"/>
      <c r="AW46" s="299"/>
      <c r="AX46" s="1150">
        <f>+V46</f>
        <v>0</v>
      </c>
      <c r="AY46" s="1004">
        <f>SUM(AZ46:BE49)</f>
        <v>0</v>
      </c>
      <c r="AZ46" s="299"/>
      <c r="BA46" s="299"/>
      <c r="BB46" s="299"/>
      <c r="BC46" s="299"/>
      <c r="BD46" s="299"/>
      <c r="BE46" s="299"/>
      <c r="BF46" s="1150">
        <f>+W46</f>
        <v>0</v>
      </c>
      <c r="BG46" s="1004">
        <f>SUM(BH46:BM49)</f>
        <v>0</v>
      </c>
      <c r="BH46" s="299"/>
      <c r="BI46" s="299"/>
      <c r="BJ46" s="299"/>
      <c r="BK46" s="299"/>
      <c r="BL46" s="299"/>
      <c r="BM46" s="299"/>
      <c r="BN46" s="1150">
        <f>+X46</f>
        <v>0</v>
      </c>
      <c r="BO46" s="1004">
        <f>SUM(BP46:BU49)</f>
        <v>0</v>
      </c>
      <c r="BP46" s="299"/>
      <c r="BQ46" s="299"/>
      <c r="BR46" s="299"/>
      <c r="BS46" s="299"/>
      <c r="BT46" s="299"/>
      <c r="BU46" s="299"/>
    </row>
    <row r="47" spans="1:73" ht="40.15" customHeight="1" x14ac:dyDescent="0.25">
      <c r="C47" s="1059"/>
      <c r="D47" s="1162"/>
      <c r="E47" s="1269"/>
      <c r="F47" s="1266"/>
      <c r="G47" s="1050"/>
      <c r="H47" s="1044"/>
      <c r="I47" s="1044"/>
      <c r="J47" s="1044"/>
      <c r="K47" s="1050"/>
      <c r="L47" s="1044"/>
      <c r="M47" s="1050"/>
      <c r="N47" s="1263"/>
      <c r="O47" s="1050"/>
      <c r="P47" s="1053"/>
      <c r="Q47" s="1056"/>
      <c r="R47" s="1041"/>
      <c r="S47" s="1041"/>
      <c r="T47" s="1023"/>
      <c r="U47" s="1008"/>
      <c r="V47" s="1008"/>
      <c r="W47" s="1008"/>
      <c r="X47" s="1008"/>
      <c r="Y47" s="1008"/>
      <c r="Z47" s="1005"/>
      <c r="AA47" s="1005"/>
      <c r="AB47" s="1005"/>
      <c r="AC47" s="1005"/>
      <c r="AD47" s="1005"/>
      <c r="AE47" s="1005"/>
      <c r="AF47" s="1005"/>
      <c r="AG47" s="479"/>
      <c r="AH47" s="592"/>
      <c r="AI47" s="592"/>
      <c r="AJ47" s="592"/>
      <c r="AK47" s="196"/>
      <c r="AL47" s="197"/>
      <c r="AM47" s="197"/>
      <c r="AN47" s="197"/>
      <c r="AO47" s="197"/>
      <c r="AP47" s="1151"/>
      <c r="AQ47" s="1005"/>
      <c r="AR47" s="282"/>
      <c r="AS47" s="282"/>
      <c r="AT47" s="282"/>
      <c r="AU47" s="282"/>
      <c r="AV47" s="282"/>
      <c r="AW47" s="282"/>
      <c r="AX47" s="1151"/>
      <c r="AY47" s="1005"/>
      <c r="AZ47" s="282"/>
      <c r="BA47" s="282"/>
      <c r="BB47" s="282"/>
      <c r="BC47" s="282"/>
      <c r="BD47" s="282"/>
      <c r="BE47" s="282"/>
      <c r="BF47" s="1151"/>
      <c r="BG47" s="1005"/>
      <c r="BH47" s="282"/>
      <c r="BI47" s="282"/>
      <c r="BJ47" s="282"/>
      <c r="BK47" s="282"/>
      <c r="BL47" s="282"/>
      <c r="BM47" s="282"/>
      <c r="BN47" s="1151"/>
      <c r="BO47" s="1005"/>
      <c r="BP47" s="282"/>
      <c r="BQ47" s="282"/>
      <c r="BR47" s="282"/>
      <c r="BS47" s="282"/>
      <c r="BT47" s="282"/>
      <c r="BU47" s="282"/>
    </row>
    <row r="48" spans="1:73" ht="40.15" customHeight="1" x14ac:dyDescent="0.25">
      <c r="C48" s="1059"/>
      <c r="D48" s="1162"/>
      <c r="E48" s="1269"/>
      <c r="F48" s="1266"/>
      <c r="G48" s="1050"/>
      <c r="H48" s="1044"/>
      <c r="I48" s="1044"/>
      <c r="J48" s="1044"/>
      <c r="K48" s="1050"/>
      <c r="L48" s="1044"/>
      <c r="M48" s="1050"/>
      <c r="N48" s="1263"/>
      <c r="O48" s="1050"/>
      <c r="P48" s="1053"/>
      <c r="Q48" s="1056"/>
      <c r="R48" s="1041"/>
      <c r="S48" s="1041"/>
      <c r="T48" s="1023"/>
      <c r="U48" s="1008"/>
      <c r="V48" s="1008"/>
      <c r="W48" s="1008"/>
      <c r="X48" s="1008"/>
      <c r="Y48" s="1008"/>
      <c r="Z48" s="1005"/>
      <c r="AA48" s="1005"/>
      <c r="AB48" s="1005"/>
      <c r="AC48" s="1005"/>
      <c r="AD48" s="1005"/>
      <c r="AE48" s="1005"/>
      <c r="AF48" s="1005"/>
      <c r="AG48" s="196"/>
      <c r="AH48" s="592"/>
      <c r="AI48" s="592"/>
      <c r="AJ48" s="592"/>
      <c r="AK48" s="196"/>
      <c r="AL48" s="197"/>
      <c r="AM48" s="197"/>
      <c r="AN48" s="197"/>
      <c r="AO48" s="197"/>
      <c r="AP48" s="1151"/>
      <c r="AQ48" s="1005"/>
      <c r="AR48" s="282"/>
      <c r="AS48" s="282"/>
      <c r="AT48" s="282"/>
      <c r="AU48" s="282"/>
      <c r="AV48" s="282"/>
      <c r="AW48" s="282"/>
      <c r="AX48" s="1151"/>
      <c r="AY48" s="1005"/>
      <c r="AZ48" s="282"/>
      <c r="BA48" s="282"/>
      <c r="BB48" s="282"/>
      <c r="BC48" s="282"/>
      <c r="BD48" s="282"/>
      <c r="BE48" s="282"/>
      <c r="BF48" s="1151"/>
      <c r="BG48" s="1005"/>
      <c r="BH48" s="282"/>
      <c r="BI48" s="282"/>
      <c r="BJ48" s="282"/>
      <c r="BK48" s="282"/>
      <c r="BL48" s="282"/>
      <c r="BM48" s="282"/>
      <c r="BN48" s="1151"/>
      <c r="BO48" s="1005"/>
      <c r="BP48" s="282"/>
      <c r="BQ48" s="282"/>
      <c r="BR48" s="282"/>
      <c r="BS48" s="282"/>
      <c r="BT48" s="282"/>
      <c r="BU48" s="282"/>
    </row>
    <row r="49" spans="1:73" ht="40.15" customHeight="1" thickBot="1" x14ac:dyDescent="0.3">
      <c r="C49" s="1059"/>
      <c r="D49" s="1162"/>
      <c r="E49" s="1270"/>
      <c r="F49" s="1267"/>
      <c r="G49" s="1051"/>
      <c r="H49" s="1045"/>
      <c r="I49" s="1045"/>
      <c r="J49" s="1045"/>
      <c r="K49" s="1051"/>
      <c r="L49" s="1045"/>
      <c r="M49" s="1051"/>
      <c r="N49" s="1264"/>
      <c r="O49" s="1051"/>
      <c r="P49" s="1054"/>
      <c r="Q49" s="1057"/>
      <c r="R49" s="1042"/>
      <c r="S49" s="1042"/>
      <c r="T49" s="1024"/>
      <c r="U49" s="1009"/>
      <c r="V49" s="1009"/>
      <c r="W49" s="1009"/>
      <c r="X49" s="1009"/>
      <c r="Y49" s="1009"/>
      <c r="Z49" s="1006"/>
      <c r="AA49" s="1006"/>
      <c r="AB49" s="1006"/>
      <c r="AC49" s="1006"/>
      <c r="AD49" s="1006"/>
      <c r="AE49" s="1006"/>
      <c r="AF49" s="1006"/>
      <c r="AG49" s="715"/>
      <c r="AH49" s="716"/>
      <c r="AI49" s="716"/>
      <c r="AJ49" s="716"/>
      <c r="AK49" s="715"/>
      <c r="AL49" s="717"/>
      <c r="AM49" s="717"/>
      <c r="AN49" s="717"/>
      <c r="AO49" s="717"/>
      <c r="AP49" s="1152"/>
      <c r="AQ49" s="1006"/>
      <c r="AR49" s="718"/>
      <c r="AS49" s="718"/>
      <c r="AT49" s="718"/>
      <c r="AU49" s="718"/>
      <c r="AV49" s="718"/>
      <c r="AW49" s="718"/>
      <c r="AX49" s="1152"/>
      <c r="AY49" s="1006"/>
      <c r="AZ49" s="718"/>
      <c r="BA49" s="718"/>
      <c r="BB49" s="718"/>
      <c r="BC49" s="718"/>
      <c r="BD49" s="718"/>
      <c r="BE49" s="718"/>
      <c r="BF49" s="1152"/>
      <c r="BG49" s="1006"/>
      <c r="BH49" s="718"/>
      <c r="BI49" s="718"/>
      <c r="BJ49" s="718"/>
      <c r="BK49" s="718"/>
      <c r="BL49" s="718"/>
      <c r="BM49" s="718"/>
      <c r="BN49" s="1152"/>
      <c r="BO49" s="1006"/>
      <c r="BP49" s="718"/>
      <c r="BQ49" s="718"/>
      <c r="BR49" s="718"/>
      <c r="BS49" s="718"/>
      <c r="BT49" s="718"/>
      <c r="BU49" s="718"/>
    </row>
    <row r="50" spans="1:73" ht="40.15" customHeight="1" thickTop="1" x14ac:dyDescent="0.25">
      <c r="C50" s="1059"/>
      <c r="D50" s="1162"/>
      <c r="E50" s="1061">
        <v>127</v>
      </c>
      <c r="F50" s="1265" t="s">
        <v>3201</v>
      </c>
      <c r="G50" s="1049" t="s">
        <v>671</v>
      </c>
      <c r="H50" s="1043" t="s">
        <v>3202</v>
      </c>
      <c r="I50" s="1043" t="s">
        <v>2982</v>
      </c>
      <c r="J50" s="1043" t="s">
        <v>3184</v>
      </c>
      <c r="K50" s="1049" t="s">
        <v>3185</v>
      </c>
      <c r="L50" s="1043" t="s">
        <v>3186</v>
      </c>
      <c r="M50" s="1049" t="s">
        <v>3187</v>
      </c>
      <c r="N50" s="1262">
        <v>2026004540048</v>
      </c>
      <c r="O50" s="1049" t="s">
        <v>3188</v>
      </c>
      <c r="P50" s="1052" t="s">
        <v>671</v>
      </c>
      <c r="Q50" s="1055">
        <v>100000</v>
      </c>
      <c r="R50" s="1040" t="s">
        <v>2871</v>
      </c>
      <c r="S50" s="1040"/>
      <c r="T50" s="1022"/>
      <c r="U50" s="1007"/>
      <c r="V50" s="1007"/>
      <c r="W50" s="1007"/>
      <c r="X50" s="1007"/>
      <c r="Y50" s="1007"/>
      <c r="Z50" s="1004">
        <f t="shared" si="20"/>
        <v>0</v>
      </c>
      <c r="AA50" s="1004">
        <f t="shared" si="29"/>
        <v>0</v>
      </c>
      <c r="AB50" s="1004">
        <f t="shared" si="29"/>
        <v>0</v>
      </c>
      <c r="AC50" s="1004">
        <f t="shared" si="29"/>
        <v>0</v>
      </c>
      <c r="AD50" s="1004">
        <f t="shared" si="29"/>
        <v>0</v>
      </c>
      <c r="AE50" s="1004">
        <f t="shared" si="29"/>
        <v>0</v>
      </c>
      <c r="AF50" s="1004">
        <f t="shared" si="29"/>
        <v>0</v>
      </c>
      <c r="AG50" s="714"/>
      <c r="AH50" s="593"/>
      <c r="AI50" s="593"/>
      <c r="AJ50" s="593"/>
      <c r="AK50" s="207"/>
      <c r="AL50" s="208"/>
      <c r="AM50" s="208"/>
      <c r="AN50" s="208"/>
      <c r="AO50" s="208"/>
      <c r="AP50" s="1150">
        <f>+U50</f>
        <v>0</v>
      </c>
      <c r="AQ50" s="1004">
        <f>SUM(AR50:AW53)</f>
        <v>0</v>
      </c>
      <c r="AR50" s="299"/>
      <c r="AS50" s="299"/>
      <c r="AT50" s="299"/>
      <c r="AU50" s="299"/>
      <c r="AV50" s="299"/>
      <c r="AW50" s="299"/>
      <c r="AX50" s="1150">
        <f>+V50</f>
        <v>0</v>
      </c>
      <c r="AY50" s="1004">
        <f>SUM(AZ50:BE53)</f>
        <v>0</v>
      </c>
      <c r="AZ50" s="299"/>
      <c r="BA50" s="299"/>
      <c r="BB50" s="299"/>
      <c r="BC50" s="299"/>
      <c r="BD50" s="299"/>
      <c r="BE50" s="299"/>
      <c r="BF50" s="1150">
        <f>+W50</f>
        <v>0</v>
      </c>
      <c r="BG50" s="1004">
        <f>SUM(BH50:BM53)</f>
        <v>0</v>
      </c>
      <c r="BH50" s="299"/>
      <c r="BI50" s="299"/>
      <c r="BJ50" s="299"/>
      <c r="BK50" s="299"/>
      <c r="BL50" s="299"/>
      <c r="BM50" s="299"/>
      <c r="BN50" s="1150">
        <f>+X50</f>
        <v>0</v>
      </c>
      <c r="BO50" s="1004">
        <f>SUM(BP50:BU53)</f>
        <v>0</v>
      </c>
      <c r="BP50" s="299"/>
      <c r="BQ50" s="299"/>
      <c r="BR50" s="299"/>
      <c r="BS50" s="299"/>
      <c r="BT50" s="299"/>
      <c r="BU50" s="299"/>
    </row>
    <row r="51" spans="1:73" ht="40.15" customHeight="1" x14ac:dyDescent="0.25">
      <c r="C51" s="1059"/>
      <c r="D51" s="1162"/>
      <c r="E51" s="1062"/>
      <c r="F51" s="1266"/>
      <c r="G51" s="1050"/>
      <c r="H51" s="1044"/>
      <c r="I51" s="1044"/>
      <c r="J51" s="1044"/>
      <c r="K51" s="1050"/>
      <c r="L51" s="1044"/>
      <c r="M51" s="1050"/>
      <c r="N51" s="1263"/>
      <c r="O51" s="1050"/>
      <c r="P51" s="1053"/>
      <c r="Q51" s="1056"/>
      <c r="R51" s="1041"/>
      <c r="S51" s="1041"/>
      <c r="T51" s="1023"/>
      <c r="U51" s="1008"/>
      <c r="V51" s="1008"/>
      <c r="W51" s="1008"/>
      <c r="X51" s="1008"/>
      <c r="Y51" s="1008"/>
      <c r="Z51" s="1005"/>
      <c r="AA51" s="1005"/>
      <c r="AB51" s="1005"/>
      <c r="AC51" s="1005"/>
      <c r="AD51" s="1005"/>
      <c r="AE51" s="1005"/>
      <c r="AF51" s="1005"/>
      <c r="AG51" s="479"/>
      <c r="AH51" s="592"/>
      <c r="AI51" s="592"/>
      <c r="AJ51" s="592"/>
      <c r="AK51" s="196"/>
      <c r="AL51" s="197"/>
      <c r="AM51" s="197"/>
      <c r="AN51" s="197"/>
      <c r="AO51" s="197"/>
      <c r="AP51" s="1151"/>
      <c r="AQ51" s="1005"/>
      <c r="AR51" s="282"/>
      <c r="AS51" s="282"/>
      <c r="AT51" s="282"/>
      <c r="AU51" s="282"/>
      <c r="AV51" s="282"/>
      <c r="AW51" s="282"/>
      <c r="AX51" s="1151"/>
      <c r="AY51" s="1005"/>
      <c r="AZ51" s="282"/>
      <c r="BA51" s="282"/>
      <c r="BB51" s="282"/>
      <c r="BC51" s="282"/>
      <c r="BD51" s="282"/>
      <c r="BE51" s="282"/>
      <c r="BF51" s="1151"/>
      <c r="BG51" s="1005"/>
      <c r="BH51" s="282"/>
      <c r="BI51" s="282"/>
      <c r="BJ51" s="282"/>
      <c r="BK51" s="282"/>
      <c r="BL51" s="282"/>
      <c r="BM51" s="282"/>
      <c r="BN51" s="1151"/>
      <c r="BO51" s="1005"/>
      <c r="BP51" s="282"/>
      <c r="BQ51" s="282"/>
      <c r="BR51" s="282"/>
      <c r="BS51" s="282"/>
      <c r="BT51" s="282"/>
      <c r="BU51" s="282"/>
    </row>
    <row r="52" spans="1:73" ht="40.15" customHeight="1" x14ac:dyDescent="0.25">
      <c r="C52" s="1059"/>
      <c r="D52" s="1162"/>
      <c r="E52" s="1062"/>
      <c r="F52" s="1266"/>
      <c r="G52" s="1050"/>
      <c r="H52" s="1044"/>
      <c r="I52" s="1044"/>
      <c r="J52" s="1044"/>
      <c r="K52" s="1050"/>
      <c r="L52" s="1044"/>
      <c r="M52" s="1050"/>
      <c r="N52" s="1263"/>
      <c r="O52" s="1050"/>
      <c r="P52" s="1053"/>
      <c r="Q52" s="1056"/>
      <c r="R52" s="1041"/>
      <c r="S52" s="1041"/>
      <c r="T52" s="1023"/>
      <c r="U52" s="1008"/>
      <c r="V52" s="1008"/>
      <c r="W52" s="1008"/>
      <c r="X52" s="1008"/>
      <c r="Y52" s="1008"/>
      <c r="Z52" s="1005"/>
      <c r="AA52" s="1005"/>
      <c r="AB52" s="1005"/>
      <c r="AC52" s="1005"/>
      <c r="AD52" s="1005"/>
      <c r="AE52" s="1005"/>
      <c r="AF52" s="1005"/>
      <c r="AG52" s="196"/>
      <c r="AH52" s="592"/>
      <c r="AI52" s="592"/>
      <c r="AJ52" s="592"/>
      <c r="AK52" s="196"/>
      <c r="AL52" s="197"/>
      <c r="AM52" s="197"/>
      <c r="AN52" s="197"/>
      <c r="AO52" s="197"/>
      <c r="AP52" s="1151"/>
      <c r="AQ52" s="1005"/>
      <c r="AR52" s="282"/>
      <c r="AS52" s="282"/>
      <c r="AT52" s="282"/>
      <c r="AU52" s="282"/>
      <c r="AV52" s="282"/>
      <c r="AW52" s="282"/>
      <c r="AX52" s="1151"/>
      <c r="AY52" s="1005"/>
      <c r="AZ52" s="282"/>
      <c r="BA52" s="282"/>
      <c r="BB52" s="282"/>
      <c r="BC52" s="282"/>
      <c r="BD52" s="282"/>
      <c r="BE52" s="282"/>
      <c r="BF52" s="1151"/>
      <c r="BG52" s="1005"/>
      <c r="BH52" s="282"/>
      <c r="BI52" s="282"/>
      <c r="BJ52" s="282"/>
      <c r="BK52" s="282"/>
      <c r="BL52" s="282"/>
      <c r="BM52" s="282"/>
      <c r="BN52" s="1151"/>
      <c r="BO52" s="1005"/>
      <c r="BP52" s="282"/>
      <c r="BQ52" s="282"/>
      <c r="BR52" s="282"/>
      <c r="BS52" s="282"/>
      <c r="BT52" s="282"/>
      <c r="BU52" s="282"/>
    </row>
    <row r="53" spans="1:73" ht="40.15" customHeight="1" thickBot="1" x14ac:dyDescent="0.3">
      <c r="C53" s="1059"/>
      <c r="D53" s="1162"/>
      <c r="E53" s="1063"/>
      <c r="F53" s="1267"/>
      <c r="G53" s="1051"/>
      <c r="H53" s="1045"/>
      <c r="I53" s="1045"/>
      <c r="J53" s="1045"/>
      <c r="K53" s="1051"/>
      <c r="L53" s="1045"/>
      <c r="M53" s="1051"/>
      <c r="N53" s="1264"/>
      <c r="O53" s="1051"/>
      <c r="P53" s="1054"/>
      <c r="Q53" s="1057"/>
      <c r="R53" s="1042"/>
      <c r="S53" s="1042"/>
      <c r="T53" s="1024"/>
      <c r="U53" s="1009"/>
      <c r="V53" s="1009"/>
      <c r="W53" s="1009"/>
      <c r="X53" s="1009"/>
      <c r="Y53" s="1009"/>
      <c r="Z53" s="1006"/>
      <c r="AA53" s="1006"/>
      <c r="AB53" s="1006"/>
      <c r="AC53" s="1006"/>
      <c r="AD53" s="1006"/>
      <c r="AE53" s="1006"/>
      <c r="AF53" s="1006"/>
      <c r="AG53" s="715"/>
      <c r="AH53" s="716"/>
      <c r="AI53" s="716"/>
      <c r="AJ53" s="716"/>
      <c r="AK53" s="715"/>
      <c r="AL53" s="717"/>
      <c r="AM53" s="717"/>
      <c r="AN53" s="717"/>
      <c r="AO53" s="717"/>
      <c r="AP53" s="1152"/>
      <c r="AQ53" s="1006"/>
      <c r="AR53" s="718"/>
      <c r="AS53" s="718"/>
      <c r="AT53" s="718"/>
      <c r="AU53" s="718"/>
      <c r="AV53" s="718"/>
      <c r="AW53" s="718"/>
      <c r="AX53" s="1152"/>
      <c r="AY53" s="1006"/>
      <c r="AZ53" s="718"/>
      <c r="BA53" s="718"/>
      <c r="BB53" s="718"/>
      <c r="BC53" s="718"/>
      <c r="BD53" s="718"/>
      <c r="BE53" s="718"/>
      <c r="BF53" s="1152"/>
      <c r="BG53" s="1006"/>
      <c r="BH53" s="718"/>
      <c r="BI53" s="718"/>
      <c r="BJ53" s="718"/>
      <c r="BK53" s="718"/>
      <c r="BL53" s="718"/>
      <c r="BM53" s="718"/>
      <c r="BN53" s="1152"/>
      <c r="BO53" s="1006"/>
      <c r="BP53" s="718"/>
      <c r="BQ53" s="718"/>
      <c r="BR53" s="718"/>
      <c r="BS53" s="718"/>
      <c r="BT53" s="718"/>
      <c r="BU53" s="718"/>
    </row>
    <row r="54" spans="1:73" ht="40.15" customHeight="1" thickTop="1" x14ac:dyDescent="0.25">
      <c r="B54" s="5" t="s">
        <v>3019</v>
      </c>
      <c r="C54" s="1059"/>
      <c r="D54" s="1162"/>
      <c r="E54" s="1268">
        <v>128</v>
      </c>
      <c r="F54" s="1265" t="s">
        <v>3203</v>
      </c>
      <c r="G54" s="1049" t="s">
        <v>672</v>
      </c>
      <c r="H54" s="1043" t="s">
        <v>3099</v>
      </c>
      <c r="I54" s="1043" t="s">
        <v>2982</v>
      </c>
      <c r="J54" s="1043" t="s">
        <v>3184</v>
      </c>
      <c r="K54" s="1049" t="s">
        <v>3185</v>
      </c>
      <c r="L54" s="1043" t="s">
        <v>3204</v>
      </c>
      <c r="M54" s="1049" t="s">
        <v>3205</v>
      </c>
      <c r="N54" s="1262">
        <v>2026004540066</v>
      </c>
      <c r="O54" s="1049" t="s">
        <v>3206</v>
      </c>
      <c r="P54" s="1052" t="s">
        <v>672</v>
      </c>
      <c r="Q54" s="1055">
        <v>300</v>
      </c>
      <c r="R54" s="1040" t="s">
        <v>2871</v>
      </c>
      <c r="S54" s="1040"/>
      <c r="T54" s="1022"/>
      <c r="U54" s="1007"/>
      <c r="V54" s="1007"/>
      <c r="W54" s="1007"/>
      <c r="X54" s="1007"/>
      <c r="Y54" s="1007"/>
      <c r="Z54" s="1004">
        <f t="shared" si="20"/>
        <v>0</v>
      </c>
      <c r="AA54" s="1004">
        <f t="shared" si="29"/>
        <v>0</v>
      </c>
      <c r="AB54" s="1004">
        <f t="shared" si="29"/>
        <v>0</v>
      </c>
      <c r="AC54" s="1004">
        <f t="shared" si="29"/>
        <v>0</v>
      </c>
      <c r="AD54" s="1004">
        <f t="shared" si="29"/>
        <v>0</v>
      </c>
      <c r="AE54" s="1004">
        <f t="shared" si="29"/>
        <v>0</v>
      </c>
      <c r="AF54" s="1004">
        <f t="shared" si="29"/>
        <v>0</v>
      </c>
      <c r="AG54" s="714"/>
      <c r="AH54" s="593"/>
      <c r="AI54" s="593"/>
      <c r="AJ54" s="593"/>
      <c r="AK54" s="207"/>
      <c r="AL54" s="208"/>
      <c r="AM54" s="208"/>
      <c r="AN54" s="208"/>
      <c r="AO54" s="208"/>
      <c r="AP54" s="1150">
        <f>+U54</f>
        <v>0</v>
      </c>
      <c r="AQ54" s="1004">
        <f>SUM(AR54:AW57)</f>
        <v>0</v>
      </c>
      <c r="AR54" s="299"/>
      <c r="AS54" s="299"/>
      <c r="AT54" s="299"/>
      <c r="AU54" s="299"/>
      <c r="AV54" s="299"/>
      <c r="AW54" s="299"/>
      <c r="AX54" s="1150">
        <f>+V54</f>
        <v>0</v>
      </c>
      <c r="AY54" s="1004">
        <f>SUM(AZ54:BE57)</f>
        <v>0</v>
      </c>
      <c r="AZ54" s="299"/>
      <c r="BA54" s="299"/>
      <c r="BB54" s="299"/>
      <c r="BC54" s="299"/>
      <c r="BD54" s="299"/>
      <c r="BE54" s="299"/>
      <c r="BF54" s="1150">
        <f>+W54</f>
        <v>0</v>
      </c>
      <c r="BG54" s="1004">
        <f>SUM(BH54:BM57)</f>
        <v>0</v>
      </c>
      <c r="BH54" s="299"/>
      <c r="BI54" s="299"/>
      <c r="BJ54" s="299"/>
      <c r="BK54" s="299"/>
      <c r="BL54" s="299"/>
      <c r="BM54" s="299"/>
      <c r="BN54" s="1150">
        <f>+X54</f>
        <v>0</v>
      </c>
      <c r="BO54" s="1004">
        <f>SUM(BP54:BU57)</f>
        <v>0</v>
      </c>
      <c r="BP54" s="299"/>
      <c r="BQ54" s="299"/>
      <c r="BR54" s="299"/>
      <c r="BS54" s="299"/>
      <c r="BT54" s="299"/>
      <c r="BU54" s="299"/>
    </row>
    <row r="55" spans="1:73" ht="40.15" customHeight="1" x14ac:dyDescent="0.25">
      <c r="C55" s="1059"/>
      <c r="D55" s="1162"/>
      <c r="E55" s="1269"/>
      <c r="F55" s="1266"/>
      <c r="G55" s="1050"/>
      <c r="H55" s="1044"/>
      <c r="I55" s="1044"/>
      <c r="J55" s="1044"/>
      <c r="K55" s="1050"/>
      <c r="L55" s="1044"/>
      <c r="M55" s="1044"/>
      <c r="N55" s="1263"/>
      <c r="O55" s="1050"/>
      <c r="P55" s="1053"/>
      <c r="Q55" s="1056"/>
      <c r="R55" s="1041"/>
      <c r="S55" s="1041"/>
      <c r="T55" s="1023"/>
      <c r="U55" s="1008"/>
      <c r="V55" s="1008"/>
      <c r="W55" s="1008"/>
      <c r="X55" s="1008"/>
      <c r="Y55" s="1008"/>
      <c r="Z55" s="1005"/>
      <c r="AA55" s="1005"/>
      <c r="AB55" s="1005"/>
      <c r="AC55" s="1005"/>
      <c r="AD55" s="1005"/>
      <c r="AE55" s="1005"/>
      <c r="AF55" s="1005"/>
      <c r="AG55" s="479"/>
      <c r="AH55" s="592"/>
      <c r="AI55" s="592"/>
      <c r="AJ55" s="592"/>
      <c r="AK55" s="196"/>
      <c r="AL55" s="197"/>
      <c r="AM55" s="197"/>
      <c r="AN55" s="197"/>
      <c r="AO55" s="197"/>
      <c r="AP55" s="1151"/>
      <c r="AQ55" s="1005"/>
      <c r="AR55" s="282"/>
      <c r="AS55" s="282"/>
      <c r="AT55" s="282"/>
      <c r="AU55" s="282"/>
      <c r="AV55" s="282"/>
      <c r="AW55" s="282"/>
      <c r="AX55" s="1151"/>
      <c r="AY55" s="1005"/>
      <c r="AZ55" s="282"/>
      <c r="BA55" s="282"/>
      <c r="BB55" s="282"/>
      <c r="BC55" s="282"/>
      <c r="BD55" s="282"/>
      <c r="BE55" s="282"/>
      <c r="BF55" s="1151"/>
      <c r="BG55" s="1005"/>
      <c r="BH55" s="282"/>
      <c r="BI55" s="282"/>
      <c r="BJ55" s="282"/>
      <c r="BK55" s="282"/>
      <c r="BL55" s="282"/>
      <c r="BM55" s="282"/>
      <c r="BN55" s="1151"/>
      <c r="BO55" s="1005"/>
      <c r="BP55" s="282"/>
      <c r="BQ55" s="282"/>
      <c r="BR55" s="282"/>
      <c r="BS55" s="282"/>
      <c r="BT55" s="282"/>
      <c r="BU55" s="282"/>
    </row>
    <row r="56" spans="1:73" ht="40.15" customHeight="1" x14ac:dyDescent="0.25">
      <c r="C56" s="1059"/>
      <c r="D56" s="1162"/>
      <c r="E56" s="1269"/>
      <c r="F56" s="1266"/>
      <c r="G56" s="1050"/>
      <c r="H56" s="1044"/>
      <c r="I56" s="1044"/>
      <c r="J56" s="1044"/>
      <c r="K56" s="1050"/>
      <c r="L56" s="1044"/>
      <c r="M56" s="1044"/>
      <c r="N56" s="1263"/>
      <c r="O56" s="1050"/>
      <c r="P56" s="1053"/>
      <c r="Q56" s="1056"/>
      <c r="R56" s="1041"/>
      <c r="S56" s="1041"/>
      <c r="T56" s="1023"/>
      <c r="U56" s="1008"/>
      <c r="V56" s="1008"/>
      <c r="W56" s="1008"/>
      <c r="X56" s="1008"/>
      <c r="Y56" s="1008"/>
      <c r="Z56" s="1005"/>
      <c r="AA56" s="1005"/>
      <c r="AB56" s="1005"/>
      <c r="AC56" s="1005"/>
      <c r="AD56" s="1005"/>
      <c r="AE56" s="1005"/>
      <c r="AF56" s="1005"/>
      <c r="AG56" s="196"/>
      <c r="AH56" s="592"/>
      <c r="AI56" s="592"/>
      <c r="AJ56" s="592"/>
      <c r="AK56" s="196"/>
      <c r="AL56" s="197"/>
      <c r="AM56" s="197"/>
      <c r="AN56" s="197"/>
      <c r="AO56" s="197"/>
      <c r="AP56" s="1151"/>
      <c r="AQ56" s="1005"/>
      <c r="AR56" s="282"/>
      <c r="AS56" s="282"/>
      <c r="AT56" s="282"/>
      <c r="AU56" s="282"/>
      <c r="AV56" s="282"/>
      <c r="AW56" s="282"/>
      <c r="AX56" s="1151"/>
      <c r="AY56" s="1005"/>
      <c r="AZ56" s="282"/>
      <c r="BA56" s="282"/>
      <c r="BB56" s="282"/>
      <c r="BC56" s="282"/>
      <c r="BD56" s="282"/>
      <c r="BE56" s="282"/>
      <c r="BF56" s="1151"/>
      <c r="BG56" s="1005"/>
      <c r="BH56" s="282"/>
      <c r="BI56" s="282"/>
      <c r="BJ56" s="282"/>
      <c r="BK56" s="282"/>
      <c r="BL56" s="282"/>
      <c r="BM56" s="282"/>
      <c r="BN56" s="1151"/>
      <c r="BO56" s="1005"/>
      <c r="BP56" s="282"/>
      <c r="BQ56" s="282"/>
      <c r="BR56" s="282"/>
      <c r="BS56" s="282"/>
      <c r="BT56" s="282"/>
      <c r="BU56" s="282"/>
    </row>
    <row r="57" spans="1:73" ht="40.15" customHeight="1" thickBot="1" x14ac:dyDescent="0.3">
      <c r="C57" s="1060"/>
      <c r="D57" s="1163"/>
      <c r="E57" s="1270"/>
      <c r="F57" s="1267"/>
      <c r="G57" s="1051"/>
      <c r="H57" s="1045"/>
      <c r="I57" s="1045"/>
      <c r="J57" s="1045"/>
      <c r="K57" s="1051"/>
      <c r="L57" s="1045"/>
      <c r="M57" s="1045"/>
      <c r="N57" s="1264"/>
      <c r="O57" s="1051"/>
      <c r="P57" s="1054"/>
      <c r="Q57" s="1057"/>
      <c r="R57" s="1042"/>
      <c r="S57" s="1042"/>
      <c r="T57" s="1024"/>
      <c r="U57" s="1009"/>
      <c r="V57" s="1009"/>
      <c r="W57" s="1009"/>
      <c r="X57" s="1009"/>
      <c r="Y57" s="1009"/>
      <c r="Z57" s="1006"/>
      <c r="AA57" s="1006"/>
      <c r="AB57" s="1006"/>
      <c r="AC57" s="1006"/>
      <c r="AD57" s="1006"/>
      <c r="AE57" s="1006"/>
      <c r="AF57" s="1006"/>
      <c r="AG57" s="715"/>
      <c r="AH57" s="716"/>
      <c r="AI57" s="716"/>
      <c r="AJ57" s="716"/>
      <c r="AK57" s="715"/>
      <c r="AL57" s="717"/>
      <c r="AM57" s="717"/>
      <c r="AN57" s="717"/>
      <c r="AO57" s="717"/>
      <c r="AP57" s="1152"/>
      <c r="AQ57" s="1006"/>
      <c r="AR57" s="718"/>
      <c r="AS57" s="718"/>
      <c r="AT57" s="718"/>
      <c r="AU57" s="718"/>
      <c r="AV57" s="718"/>
      <c r="AW57" s="718"/>
      <c r="AX57" s="1152"/>
      <c r="AY57" s="1006"/>
      <c r="AZ57" s="718"/>
      <c r="BA57" s="718"/>
      <c r="BB57" s="718"/>
      <c r="BC57" s="718"/>
      <c r="BD57" s="718"/>
      <c r="BE57" s="718"/>
      <c r="BF57" s="1152"/>
      <c r="BG57" s="1006"/>
      <c r="BH57" s="718"/>
      <c r="BI57" s="718"/>
      <c r="BJ57" s="718"/>
      <c r="BK57" s="718"/>
      <c r="BL57" s="718"/>
      <c r="BM57" s="718"/>
      <c r="BN57" s="1152"/>
      <c r="BO57" s="1006"/>
      <c r="BP57" s="718"/>
      <c r="BQ57" s="718"/>
      <c r="BR57" s="718"/>
      <c r="BS57" s="718"/>
      <c r="BT57" s="718"/>
      <c r="BU57" s="718"/>
    </row>
    <row r="58" spans="1:73" ht="40.15" customHeight="1" thickTop="1" x14ac:dyDescent="0.25">
      <c r="A58" s="151"/>
      <c r="B58" s="29" t="s">
        <v>3207</v>
      </c>
      <c r="C58" s="1058" t="s">
        <v>673</v>
      </c>
      <c r="D58" s="1161" t="s">
        <v>674</v>
      </c>
      <c r="E58" s="1268">
        <v>129</v>
      </c>
      <c r="F58" s="1265" t="s">
        <v>3208</v>
      </c>
      <c r="G58" s="1049" t="s">
        <v>675</v>
      </c>
      <c r="H58" s="1043" t="s">
        <v>3133</v>
      </c>
      <c r="I58" s="1043" t="s">
        <v>2982</v>
      </c>
      <c r="J58" s="1043" t="s">
        <v>3184</v>
      </c>
      <c r="K58" s="1049" t="s">
        <v>3185</v>
      </c>
      <c r="L58" s="1043" t="s">
        <v>3186</v>
      </c>
      <c r="M58" s="1049" t="s">
        <v>3187</v>
      </c>
      <c r="N58" s="1262">
        <v>2026004540048</v>
      </c>
      <c r="O58" s="1049" t="s">
        <v>3188</v>
      </c>
      <c r="P58" s="1052" t="s">
        <v>675</v>
      </c>
      <c r="Q58" s="1055">
        <v>10</v>
      </c>
      <c r="R58" s="1040" t="s">
        <v>2871</v>
      </c>
      <c r="S58" s="1040"/>
      <c r="T58" s="1022"/>
      <c r="U58" s="1007"/>
      <c r="V58" s="1007"/>
      <c r="W58" s="1007"/>
      <c r="X58" s="1007"/>
      <c r="Y58" s="1007"/>
      <c r="Z58" s="1004">
        <f t="shared" si="20"/>
        <v>0</v>
      </c>
      <c r="AA58" s="1004">
        <f t="shared" si="29"/>
        <v>0</v>
      </c>
      <c r="AB58" s="1004">
        <f t="shared" si="29"/>
        <v>0</v>
      </c>
      <c r="AC58" s="1004">
        <f t="shared" si="29"/>
        <v>0</v>
      </c>
      <c r="AD58" s="1004">
        <f t="shared" si="29"/>
        <v>0</v>
      </c>
      <c r="AE58" s="1004">
        <f t="shared" si="29"/>
        <v>0</v>
      </c>
      <c r="AF58" s="1004">
        <f t="shared" si="29"/>
        <v>0</v>
      </c>
      <c r="AG58" s="714"/>
      <c r="AH58" s="593"/>
      <c r="AI58" s="593"/>
      <c r="AJ58" s="593"/>
      <c r="AK58" s="207"/>
      <c r="AL58" s="208"/>
      <c r="AM58" s="208"/>
      <c r="AN58" s="208"/>
      <c r="AO58" s="208"/>
      <c r="AP58" s="1150">
        <f>+U58</f>
        <v>0</v>
      </c>
      <c r="AQ58" s="1004">
        <f>SUM(AR58:AW61)</f>
        <v>0</v>
      </c>
      <c r="AR58" s="299"/>
      <c r="AS58" s="299"/>
      <c r="AT58" s="299"/>
      <c r="AU58" s="299"/>
      <c r="AV58" s="299"/>
      <c r="AW58" s="299"/>
      <c r="AX58" s="1150">
        <f>+V58</f>
        <v>0</v>
      </c>
      <c r="AY58" s="1004">
        <f>SUM(AZ58:BE61)</f>
        <v>0</v>
      </c>
      <c r="AZ58" s="299"/>
      <c r="BA58" s="299"/>
      <c r="BB58" s="299"/>
      <c r="BC58" s="299"/>
      <c r="BD58" s="299"/>
      <c r="BE58" s="299"/>
      <c r="BF58" s="1150">
        <f>+W58</f>
        <v>0</v>
      </c>
      <c r="BG58" s="1004">
        <f>SUM(BH58:BM61)</f>
        <v>0</v>
      </c>
      <c r="BH58" s="299"/>
      <c r="BI58" s="299"/>
      <c r="BJ58" s="299"/>
      <c r="BK58" s="299"/>
      <c r="BL58" s="299"/>
      <c r="BM58" s="299"/>
      <c r="BN58" s="1150">
        <f>+X58</f>
        <v>0</v>
      </c>
      <c r="BO58" s="1004">
        <f>SUM(BP58:BU61)</f>
        <v>0</v>
      </c>
      <c r="BP58" s="299"/>
      <c r="BQ58" s="299"/>
      <c r="BR58" s="299"/>
      <c r="BS58" s="299"/>
      <c r="BT58" s="299"/>
      <c r="BU58" s="299"/>
    </row>
    <row r="59" spans="1:73" ht="40.15" customHeight="1" x14ac:dyDescent="0.25">
      <c r="A59" s="151"/>
      <c r="B59" s="29"/>
      <c r="C59" s="1059"/>
      <c r="D59" s="1162"/>
      <c r="E59" s="1269"/>
      <c r="F59" s="1266"/>
      <c r="G59" s="1050"/>
      <c r="H59" s="1044"/>
      <c r="I59" s="1044"/>
      <c r="J59" s="1044"/>
      <c r="K59" s="1050"/>
      <c r="L59" s="1044"/>
      <c r="M59" s="1050"/>
      <c r="N59" s="1263"/>
      <c r="O59" s="1050"/>
      <c r="P59" s="1053"/>
      <c r="Q59" s="1056"/>
      <c r="R59" s="1041"/>
      <c r="S59" s="1041"/>
      <c r="T59" s="1023"/>
      <c r="U59" s="1008"/>
      <c r="V59" s="1008"/>
      <c r="W59" s="1008"/>
      <c r="X59" s="1008"/>
      <c r="Y59" s="1008"/>
      <c r="Z59" s="1005"/>
      <c r="AA59" s="1005"/>
      <c r="AB59" s="1005"/>
      <c r="AC59" s="1005"/>
      <c r="AD59" s="1005"/>
      <c r="AE59" s="1005"/>
      <c r="AF59" s="1005"/>
      <c r="AG59" s="479"/>
      <c r="AH59" s="592"/>
      <c r="AI59" s="592"/>
      <c r="AJ59" s="592"/>
      <c r="AK59" s="196"/>
      <c r="AL59" s="197"/>
      <c r="AM59" s="197"/>
      <c r="AN59" s="197"/>
      <c r="AO59" s="197"/>
      <c r="AP59" s="1151"/>
      <c r="AQ59" s="1005"/>
      <c r="AR59" s="282"/>
      <c r="AS59" s="282"/>
      <c r="AT59" s="282"/>
      <c r="AU59" s="282"/>
      <c r="AV59" s="282"/>
      <c r="AW59" s="282"/>
      <c r="AX59" s="1151"/>
      <c r="AY59" s="1005"/>
      <c r="AZ59" s="282"/>
      <c r="BA59" s="282"/>
      <c r="BB59" s="282"/>
      <c r="BC59" s="282"/>
      <c r="BD59" s="282"/>
      <c r="BE59" s="282"/>
      <c r="BF59" s="1151"/>
      <c r="BG59" s="1005"/>
      <c r="BH59" s="282"/>
      <c r="BI59" s="282"/>
      <c r="BJ59" s="282"/>
      <c r="BK59" s="282"/>
      <c r="BL59" s="282"/>
      <c r="BM59" s="282"/>
      <c r="BN59" s="1151"/>
      <c r="BO59" s="1005"/>
      <c r="BP59" s="282"/>
      <c r="BQ59" s="282"/>
      <c r="BR59" s="282"/>
      <c r="BS59" s="282"/>
      <c r="BT59" s="282"/>
      <c r="BU59" s="282"/>
    </row>
    <row r="60" spans="1:73" ht="40.15" customHeight="1" x14ac:dyDescent="0.25">
      <c r="A60" s="151"/>
      <c r="B60" s="29"/>
      <c r="C60" s="1059"/>
      <c r="D60" s="1162"/>
      <c r="E60" s="1269"/>
      <c r="F60" s="1266"/>
      <c r="G60" s="1050"/>
      <c r="H60" s="1044"/>
      <c r="I60" s="1044"/>
      <c r="J60" s="1044"/>
      <c r="K60" s="1050"/>
      <c r="L60" s="1044"/>
      <c r="M60" s="1050"/>
      <c r="N60" s="1263"/>
      <c r="O60" s="1050"/>
      <c r="P60" s="1053"/>
      <c r="Q60" s="1056"/>
      <c r="R60" s="1041"/>
      <c r="S60" s="1041"/>
      <c r="T60" s="1023"/>
      <c r="U60" s="1008"/>
      <c r="V60" s="1008"/>
      <c r="W60" s="1008"/>
      <c r="X60" s="1008"/>
      <c r="Y60" s="1008"/>
      <c r="Z60" s="1005"/>
      <c r="AA60" s="1005"/>
      <c r="AB60" s="1005"/>
      <c r="AC60" s="1005"/>
      <c r="AD60" s="1005"/>
      <c r="AE60" s="1005"/>
      <c r="AF60" s="1005"/>
      <c r="AG60" s="196"/>
      <c r="AH60" s="592"/>
      <c r="AI60" s="592"/>
      <c r="AJ60" s="592"/>
      <c r="AK60" s="196"/>
      <c r="AL60" s="197"/>
      <c r="AM60" s="197"/>
      <c r="AN60" s="197"/>
      <c r="AO60" s="197"/>
      <c r="AP60" s="1151"/>
      <c r="AQ60" s="1005"/>
      <c r="AR60" s="282"/>
      <c r="AS60" s="282"/>
      <c r="AT60" s="282"/>
      <c r="AU60" s="282"/>
      <c r="AV60" s="282"/>
      <c r="AW60" s="282"/>
      <c r="AX60" s="1151"/>
      <c r="AY60" s="1005"/>
      <c r="AZ60" s="282"/>
      <c r="BA60" s="282"/>
      <c r="BB60" s="282"/>
      <c r="BC60" s="282"/>
      <c r="BD60" s="282"/>
      <c r="BE60" s="282"/>
      <c r="BF60" s="1151"/>
      <c r="BG60" s="1005"/>
      <c r="BH60" s="282"/>
      <c r="BI60" s="282"/>
      <c r="BJ60" s="282"/>
      <c r="BK60" s="282"/>
      <c r="BL60" s="282"/>
      <c r="BM60" s="282"/>
      <c r="BN60" s="1151"/>
      <c r="BO60" s="1005"/>
      <c r="BP60" s="282"/>
      <c r="BQ60" s="282"/>
      <c r="BR60" s="282"/>
      <c r="BS60" s="282"/>
      <c r="BT60" s="282"/>
      <c r="BU60" s="282"/>
    </row>
    <row r="61" spans="1:73" ht="40.15" customHeight="1" thickBot="1" x14ac:dyDescent="0.3">
      <c r="A61" s="151"/>
      <c r="B61" s="29"/>
      <c r="C61" s="1059"/>
      <c r="D61" s="1162"/>
      <c r="E61" s="1270"/>
      <c r="F61" s="1267"/>
      <c r="G61" s="1051"/>
      <c r="H61" s="1045"/>
      <c r="I61" s="1045"/>
      <c r="J61" s="1045"/>
      <c r="K61" s="1051"/>
      <c r="L61" s="1045"/>
      <c r="M61" s="1051"/>
      <c r="N61" s="1264"/>
      <c r="O61" s="1051"/>
      <c r="P61" s="1054"/>
      <c r="Q61" s="1057"/>
      <c r="R61" s="1042"/>
      <c r="S61" s="1042"/>
      <c r="T61" s="1024"/>
      <c r="U61" s="1009"/>
      <c r="V61" s="1009"/>
      <c r="W61" s="1009"/>
      <c r="X61" s="1009"/>
      <c r="Y61" s="1009"/>
      <c r="Z61" s="1006"/>
      <c r="AA61" s="1006"/>
      <c r="AB61" s="1006"/>
      <c r="AC61" s="1006"/>
      <c r="AD61" s="1006"/>
      <c r="AE61" s="1006"/>
      <c r="AF61" s="1006"/>
      <c r="AG61" s="715"/>
      <c r="AH61" s="716"/>
      <c r="AI61" s="716"/>
      <c r="AJ61" s="716"/>
      <c r="AK61" s="715"/>
      <c r="AL61" s="717"/>
      <c r="AM61" s="717"/>
      <c r="AN61" s="717"/>
      <c r="AO61" s="717"/>
      <c r="AP61" s="1152"/>
      <c r="AQ61" s="1006"/>
      <c r="AR61" s="718"/>
      <c r="AS61" s="718"/>
      <c r="AT61" s="718"/>
      <c r="AU61" s="718"/>
      <c r="AV61" s="718"/>
      <c r="AW61" s="718"/>
      <c r="AX61" s="1152"/>
      <c r="AY61" s="1006"/>
      <c r="AZ61" s="718"/>
      <c r="BA61" s="718"/>
      <c r="BB61" s="718"/>
      <c r="BC61" s="718"/>
      <c r="BD61" s="718"/>
      <c r="BE61" s="718"/>
      <c r="BF61" s="1152"/>
      <c r="BG61" s="1006"/>
      <c r="BH61" s="718"/>
      <c r="BI61" s="718"/>
      <c r="BJ61" s="718"/>
      <c r="BK61" s="718"/>
      <c r="BL61" s="718"/>
      <c r="BM61" s="718"/>
      <c r="BN61" s="1152"/>
      <c r="BO61" s="1006"/>
      <c r="BP61" s="718"/>
      <c r="BQ61" s="718"/>
      <c r="BR61" s="718"/>
      <c r="BS61" s="718"/>
      <c r="BT61" s="718"/>
      <c r="BU61" s="718"/>
    </row>
    <row r="62" spans="1:73" ht="40.15" customHeight="1" thickTop="1" x14ac:dyDescent="0.25">
      <c r="A62" s="151"/>
      <c r="B62" s="29"/>
      <c r="C62" s="1059"/>
      <c r="D62" s="1162"/>
      <c r="E62" s="1061">
        <v>130</v>
      </c>
      <c r="F62" s="1265" t="s">
        <v>3209</v>
      </c>
      <c r="G62" s="1049" t="s">
        <v>676</v>
      </c>
      <c r="H62" s="1043" t="s">
        <v>3202</v>
      </c>
      <c r="I62" s="1043" t="s">
        <v>2982</v>
      </c>
      <c r="J62" s="1043" t="s">
        <v>3184</v>
      </c>
      <c r="K62" s="1049" t="s">
        <v>3185</v>
      </c>
      <c r="L62" s="1043" t="s">
        <v>3204</v>
      </c>
      <c r="M62" s="1049" t="s">
        <v>3205</v>
      </c>
      <c r="N62" s="1262">
        <v>2026004540066</v>
      </c>
      <c r="O62" s="1049" t="s">
        <v>3206</v>
      </c>
      <c r="P62" s="1052" t="s">
        <v>676</v>
      </c>
      <c r="Q62" s="1055">
        <v>100000</v>
      </c>
      <c r="R62" s="1040" t="s">
        <v>2871</v>
      </c>
      <c r="S62" s="1040"/>
      <c r="T62" s="1022"/>
      <c r="U62" s="1007"/>
      <c r="V62" s="1007"/>
      <c r="W62" s="1007"/>
      <c r="X62" s="1007"/>
      <c r="Y62" s="1007"/>
      <c r="Z62" s="1004">
        <f t="shared" si="20"/>
        <v>0</v>
      </c>
      <c r="AA62" s="1004">
        <f t="shared" ref="AA62:AF74" si="30">SUM(AR62:AR65,AZ62:AZ65,BH62:BH65,BP62:BP65)</f>
        <v>0</v>
      </c>
      <c r="AB62" s="1004">
        <f t="shared" si="30"/>
        <v>0</v>
      </c>
      <c r="AC62" s="1004">
        <f t="shared" si="30"/>
        <v>0</v>
      </c>
      <c r="AD62" s="1004">
        <f t="shared" si="30"/>
        <v>0</v>
      </c>
      <c r="AE62" s="1004">
        <f t="shared" si="30"/>
        <v>0</v>
      </c>
      <c r="AF62" s="1004">
        <f t="shared" si="30"/>
        <v>0</v>
      </c>
      <c r="AG62" s="714"/>
      <c r="AH62" s="593"/>
      <c r="AI62" s="593"/>
      <c r="AJ62" s="593"/>
      <c r="AK62" s="207"/>
      <c r="AL62" s="208"/>
      <c r="AM62" s="208"/>
      <c r="AN62" s="208"/>
      <c r="AO62" s="208"/>
      <c r="AP62" s="1150">
        <f>+U62</f>
        <v>0</v>
      </c>
      <c r="AQ62" s="1004">
        <f>SUM(AR62:AW65)</f>
        <v>0</v>
      </c>
      <c r="AR62" s="299"/>
      <c r="AS62" s="299"/>
      <c r="AT62" s="299"/>
      <c r="AU62" s="299"/>
      <c r="AV62" s="299"/>
      <c r="AW62" s="299"/>
      <c r="AX62" s="1150">
        <f>+V62</f>
        <v>0</v>
      </c>
      <c r="AY62" s="1004">
        <f>SUM(AZ62:BE65)</f>
        <v>0</v>
      </c>
      <c r="AZ62" s="299"/>
      <c r="BA62" s="299"/>
      <c r="BB62" s="299"/>
      <c r="BC62" s="299"/>
      <c r="BD62" s="299"/>
      <c r="BE62" s="299"/>
      <c r="BF62" s="1150">
        <f>+W62</f>
        <v>0</v>
      </c>
      <c r="BG62" s="1004">
        <f>SUM(BH62:BM65)</f>
        <v>0</v>
      </c>
      <c r="BH62" s="299"/>
      <c r="BI62" s="299"/>
      <c r="BJ62" s="299"/>
      <c r="BK62" s="299"/>
      <c r="BL62" s="299"/>
      <c r="BM62" s="299"/>
      <c r="BN62" s="1150">
        <f>+X62</f>
        <v>0</v>
      </c>
      <c r="BO62" s="1004">
        <f>SUM(BP62:BU65)</f>
        <v>0</v>
      </c>
      <c r="BP62" s="299"/>
      <c r="BQ62" s="299"/>
      <c r="BR62" s="299"/>
      <c r="BS62" s="299"/>
      <c r="BT62" s="299"/>
      <c r="BU62" s="299"/>
    </row>
    <row r="63" spans="1:73" ht="40.15" customHeight="1" x14ac:dyDescent="0.25">
      <c r="A63" s="151"/>
      <c r="B63" s="29"/>
      <c r="C63" s="1059"/>
      <c r="D63" s="1162"/>
      <c r="E63" s="1062"/>
      <c r="F63" s="1266"/>
      <c r="G63" s="1050"/>
      <c r="H63" s="1044"/>
      <c r="I63" s="1044"/>
      <c r="J63" s="1044"/>
      <c r="K63" s="1050"/>
      <c r="L63" s="1044"/>
      <c r="M63" s="1044"/>
      <c r="N63" s="1263"/>
      <c r="O63" s="1050"/>
      <c r="P63" s="1053"/>
      <c r="Q63" s="1056"/>
      <c r="R63" s="1041"/>
      <c r="S63" s="1041"/>
      <c r="T63" s="1023"/>
      <c r="U63" s="1008"/>
      <c r="V63" s="1008"/>
      <c r="W63" s="1008"/>
      <c r="X63" s="1008"/>
      <c r="Y63" s="1008"/>
      <c r="Z63" s="1005"/>
      <c r="AA63" s="1005"/>
      <c r="AB63" s="1005"/>
      <c r="AC63" s="1005"/>
      <c r="AD63" s="1005"/>
      <c r="AE63" s="1005"/>
      <c r="AF63" s="1005"/>
      <c r="AG63" s="479"/>
      <c r="AH63" s="592"/>
      <c r="AI63" s="592"/>
      <c r="AJ63" s="592"/>
      <c r="AK63" s="196"/>
      <c r="AL63" s="197"/>
      <c r="AM63" s="197"/>
      <c r="AN63" s="197"/>
      <c r="AO63" s="197"/>
      <c r="AP63" s="1151"/>
      <c r="AQ63" s="1005"/>
      <c r="AR63" s="282"/>
      <c r="AS63" s="282"/>
      <c r="AT63" s="282"/>
      <c r="AU63" s="282"/>
      <c r="AV63" s="282"/>
      <c r="AW63" s="282"/>
      <c r="AX63" s="1151"/>
      <c r="AY63" s="1005"/>
      <c r="AZ63" s="282"/>
      <c r="BA63" s="282"/>
      <c r="BB63" s="282"/>
      <c r="BC63" s="282"/>
      <c r="BD63" s="282"/>
      <c r="BE63" s="282"/>
      <c r="BF63" s="1151"/>
      <c r="BG63" s="1005"/>
      <c r="BH63" s="282"/>
      <c r="BI63" s="282"/>
      <c r="BJ63" s="282"/>
      <c r="BK63" s="282"/>
      <c r="BL63" s="282"/>
      <c r="BM63" s="282"/>
      <c r="BN63" s="1151"/>
      <c r="BO63" s="1005"/>
      <c r="BP63" s="282"/>
      <c r="BQ63" s="282"/>
      <c r="BR63" s="282"/>
      <c r="BS63" s="282"/>
      <c r="BT63" s="282"/>
      <c r="BU63" s="282"/>
    </row>
    <row r="64" spans="1:73" ht="40.15" customHeight="1" x14ac:dyDescent="0.25">
      <c r="A64" s="151"/>
      <c r="B64" s="29"/>
      <c r="C64" s="1059"/>
      <c r="D64" s="1162"/>
      <c r="E64" s="1062"/>
      <c r="F64" s="1266"/>
      <c r="G64" s="1050"/>
      <c r="H64" s="1044"/>
      <c r="I64" s="1044"/>
      <c r="J64" s="1044"/>
      <c r="K64" s="1050"/>
      <c r="L64" s="1044"/>
      <c r="M64" s="1044"/>
      <c r="N64" s="1263"/>
      <c r="O64" s="1050"/>
      <c r="P64" s="1053"/>
      <c r="Q64" s="1056"/>
      <c r="R64" s="1041"/>
      <c r="S64" s="1041"/>
      <c r="T64" s="1023"/>
      <c r="U64" s="1008"/>
      <c r="V64" s="1008"/>
      <c r="W64" s="1008"/>
      <c r="X64" s="1008"/>
      <c r="Y64" s="1008"/>
      <c r="Z64" s="1005"/>
      <c r="AA64" s="1005"/>
      <c r="AB64" s="1005"/>
      <c r="AC64" s="1005"/>
      <c r="AD64" s="1005"/>
      <c r="AE64" s="1005"/>
      <c r="AF64" s="1005"/>
      <c r="AG64" s="196"/>
      <c r="AH64" s="592"/>
      <c r="AI64" s="592"/>
      <c r="AJ64" s="592"/>
      <c r="AK64" s="196"/>
      <c r="AL64" s="197"/>
      <c r="AM64" s="197"/>
      <c r="AN64" s="197"/>
      <c r="AO64" s="197"/>
      <c r="AP64" s="1151"/>
      <c r="AQ64" s="1005"/>
      <c r="AR64" s="282"/>
      <c r="AS64" s="282"/>
      <c r="AT64" s="282"/>
      <c r="AU64" s="282"/>
      <c r="AV64" s="282"/>
      <c r="AW64" s="282"/>
      <c r="AX64" s="1151"/>
      <c r="AY64" s="1005"/>
      <c r="AZ64" s="282"/>
      <c r="BA64" s="282"/>
      <c r="BB64" s="282"/>
      <c r="BC64" s="282"/>
      <c r="BD64" s="282"/>
      <c r="BE64" s="282"/>
      <c r="BF64" s="1151"/>
      <c r="BG64" s="1005"/>
      <c r="BH64" s="282"/>
      <c r="BI64" s="282"/>
      <c r="BJ64" s="282"/>
      <c r="BK64" s="282"/>
      <c r="BL64" s="282"/>
      <c r="BM64" s="282"/>
      <c r="BN64" s="1151"/>
      <c r="BO64" s="1005"/>
      <c r="BP64" s="282"/>
      <c r="BQ64" s="282"/>
      <c r="BR64" s="282"/>
      <c r="BS64" s="282"/>
      <c r="BT64" s="282"/>
      <c r="BU64" s="282"/>
    </row>
    <row r="65" spans="1:73" ht="40.15" customHeight="1" thickBot="1" x14ac:dyDescent="0.3">
      <c r="A65" s="151"/>
      <c r="B65" s="29"/>
      <c r="C65" s="1060"/>
      <c r="D65" s="1163"/>
      <c r="E65" s="1063"/>
      <c r="F65" s="1267"/>
      <c r="G65" s="1051"/>
      <c r="H65" s="1045"/>
      <c r="I65" s="1045"/>
      <c r="J65" s="1045"/>
      <c r="K65" s="1051"/>
      <c r="L65" s="1045"/>
      <c r="M65" s="1045"/>
      <c r="N65" s="1264"/>
      <c r="O65" s="1051"/>
      <c r="P65" s="1054"/>
      <c r="Q65" s="1057"/>
      <c r="R65" s="1042"/>
      <c r="S65" s="1042"/>
      <c r="T65" s="1024"/>
      <c r="U65" s="1009"/>
      <c r="V65" s="1009"/>
      <c r="W65" s="1009"/>
      <c r="X65" s="1009"/>
      <c r="Y65" s="1009"/>
      <c r="Z65" s="1006"/>
      <c r="AA65" s="1006"/>
      <c r="AB65" s="1006"/>
      <c r="AC65" s="1006"/>
      <c r="AD65" s="1006"/>
      <c r="AE65" s="1006"/>
      <c r="AF65" s="1006"/>
      <c r="AG65" s="715"/>
      <c r="AH65" s="716"/>
      <c r="AI65" s="716"/>
      <c r="AJ65" s="716"/>
      <c r="AK65" s="715"/>
      <c r="AL65" s="717"/>
      <c r="AM65" s="717"/>
      <c r="AN65" s="717"/>
      <c r="AO65" s="717"/>
      <c r="AP65" s="1152"/>
      <c r="AQ65" s="1006"/>
      <c r="AR65" s="718"/>
      <c r="AS65" s="718"/>
      <c r="AT65" s="718"/>
      <c r="AU65" s="718"/>
      <c r="AV65" s="718"/>
      <c r="AW65" s="718"/>
      <c r="AX65" s="1152"/>
      <c r="AY65" s="1006"/>
      <c r="AZ65" s="718"/>
      <c r="BA65" s="718"/>
      <c r="BB65" s="718"/>
      <c r="BC65" s="718"/>
      <c r="BD65" s="718"/>
      <c r="BE65" s="718"/>
      <c r="BF65" s="1152"/>
      <c r="BG65" s="1006"/>
      <c r="BH65" s="718"/>
      <c r="BI65" s="718"/>
      <c r="BJ65" s="718"/>
      <c r="BK65" s="718"/>
      <c r="BL65" s="718"/>
      <c r="BM65" s="718"/>
      <c r="BN65" s="1152"/>
      <c r="BO65" s="1006"/>
      <c r="BP65" s="718"/>
      <c r="BQ65" s="718"/>
      <c r="BR65" s="718"/>
      <c r="BS65" s="718"/>
      <c r="BT65" s="718"/>
      <c r="BU65" s="718"/>
    </row>
    <row r="66" spans="1:73" ht="40.15" customHeight="1" thickTop="1" x14ac:dyDescent="0.25">
      <c r="A66" s="151"/>
      <c r="B66" s="29" t="s">
        <v>3154</v>
      </c>
      <c r="C66" s="1058" t="s">
        <v>677</v>
      </c>
      <c r="D66" s="1161" t="s">
        <v>678</v>
      </c>
      <c r="E66" s="1268">
        <v>131</v>
      </c>
      <c r="F66" s="1265" t="s">
        <v>3210</v>
      </c>
      <c r="G66" s="1049" t="s">
        <v>679</v>
      </c>
      <c r="H66" s="1043" t="s">
        <v>3211</v>
      </c>
      <c r="I66" s="1043" t="s">
        <v>2982</v>
      </c>
      <c r="J66" s="1043" t="s">
        <v>3184</v>
      </c>
      <c r="K66" s="1049" t="s">
        <v>3185</v>
      </c>
      <c r="L66" s="1043" t="s">
        <v>3186</v>
      </c>
      <c r="M66" s="1049" t="s">
        <v>3187</v>
      </c>
      <c r="N66" s="1262">
        <v>2026004540048</v>
      </c>
      <c r="O66" s="1049" t="s">
        <v>3188</v>
      </c>
      <c r="P66" s="1052" t="s">
        <v>679</v>
      </c>
      <c r="Q66" s="1055">
        <v>3000</v>
      </c>
      <c r="R66" s="1040" t="s">
        <v>2871</v>
      </c>
      <c r="S66" s="1040"/>
      <c r="T66" s="1022"/>
      <c r="U66" s="1007"/>
      <c r="V66" s="1007"/>
      <c r="W66" s="1007"/>
      <c r="X66" s="1007"/>
      <c r="Y66" s="1007"/>
      <c r="Z66" s="1004">
        <f t="shared" si="20"/>
        <v>0</v>
      </c>
      <c r="AA66" s="1004">
        <f t="shared" si="30"/>
        <v>0</v>
      </c>
      <c r="AB66" s="1004">
        <f t="shared" si="30"/>
        <v>0</v>
      </c>
      <c r="AC66" s="1004">
        <f t="shared" si="30"/>
        <v>0</v>
      </c>
      <c r="AD66" s="1004">
        <f t="shared" si="30"/>
        <v>0</v>
      </c>
      <c r="AE66" s="1004">
        <f t="shared" si="30"/>
        <v>0</v>
      </c>
      <c r="AF66" s="1004">
        <f t="shared" si="30"/>
        <v>0</v>
      </c>
      <c r="AG66" s="714"/>
      <c r="AH66" s="593"/>
      <c r="AI66" s="593"/>
      <c r="AJ66" s="593"/>
      <c r="AK66" s="207"/>
      <c r="AL66" s="208"/>
      <c r="AM66" s="208"/>
      <c r="AN66" s="208"/>
      <c r="AO66" s="208"/>
      <c r="AP66" s="1150">
        <f>+U66</f>
        <v>0</v>
      </c>
      <c r="AQ66" s="1004">
        <f>SUM(AR66:AW69)</f>
        <v>0</v>
      </c>
      <c r="AR66" s="299"/>
      <c r="AS66" s="299"/>
      <c r="AT66" s="299"/>
      <c r="AU66" s="299"/>
      <c r="AV66" s="299"/>
      <c r="AW66" s="299"/>
      <c r="AX66" s="1150">
        <f>+V66</f>
        <v>0</v>
      </c>
      <c r="AY66" s="1004">
        <f>SUM(AZ66:BE69)</f>
        <v>0</v>
      </c>
      <c r="AZ66" s="299"/>
      <c r="BA66" s="299"/>
      <c r="BB66" s="299"/>
      <c r="BC66" s="299"/>
      <c r="BD66" s="299"/>
      <c r="BE66" s="299"/>
      <c r="BF66" s="1150">
        <f>+W66</f>
        <v>0</v>
      </c>
      <c r="BG66" s="1004">
        <f>SUM(BH66:BM69)</f>
        <v>0</v>
      </c>
      <c r="BH66" s="299"/>
      <c r="BI66" s="299"/>
      <c r="BJ66" s="299"/>
      <c r="BK66" s="299"/>
      <c r="BL66" s="299"/>
      <c r="BM66" s="299"/>
      <c r="BN66" s="1150">
        <f>+X66</f>
        <v>0</v>
      </c>
      <c r="BO66" s="1004">
        <f>SUM(BP66:BU69)</f>
        <v>0</v>
      </c>
      <c r="BP66" s="299"/>
      <c r="BQ66" s="299"/>
      <c r="BR66" s="299"/>
      <c r="BS66" s="299"/>
      <c r="BT66" s="299"/>
      <c r="BU66" s="299"/>
    </row>
    <row r="67" spans="1:73" ht="40.15" customHeight="1" x14ac:dyDescent="0.25">
      <c r="A67" s="151"/>
      <c r="B67" s="29"/>
      <c r="C67" s="1059"/>
      <c r="D67" s="1162"/>
      <c r="E67" s="1269"/>
      <c r="F67" s="1266"/>
      <c r="G67" s="1050"/>
      <c r="H67" s="1044"/>
      <c r="I67" s="1044"/>
      <c r="J67" s="1044"/>
      <c r="K67" s="1050"/>
      <c r="L67" s="1044"/>
      <c r="M67" s="1050"/>
      <c r="N67" s="1263"/>
      <c r="O67" s="1050"/>
      <c r="P67" s="1053"/>
      <c r="Q67" s="1056"/>
      <c r="R67" s="1041"/>
      <c r="S67" s="1041"/>
      <c r="T67" s="1023"/>
      <c r="U67" s="1008"/>
      <c r="V67" s="1008"/>
      <c r="W67" s="1008"/>
      <c r="X67" s="1008"/>
      <c r="Y67" s="1008"/>
      <c r="Z67" s="1005"/>
      <c r="AA67" s="1005"/>
      <c r="AB67" s="1005"/>
      <c r="AC67" s="1005"/>
      <c r="AD67" s="1005"/>
      <c r="AE67" s="1005"/>
      <c r="AF67" s="1005"/>
      <c r="AG67" s="479"/>
      <c r="AH67" s="592"/>
      <c r="AI67" s="592"/>
      <c r="AJ67" s="592"/>
      <c r="AK67" s="196"/>
      <c r="AL67" s="197"/>
      <c r="AM67" s="197"/>
      <c r="AN67" s="197"/>
      <c r="AO67" s="197"/>
      <c r="AP67" s="1151"/>
      <c r="AQ67" s="1005"/>
      <c r="AR67" s="282"/>
      <c r="AS67" s="282"/>
      <c r="AT67" s="282"/>
      <c r="AU67" s="282"/>
      <c r="AV67" s="282"/>
      <c r="AW67" s="282"/>
      <c r="AX67" s="1151"/>
      <c r="AY67" s="1005"/>
      <c r="AZ67" s="282"/>
      <c r="BA67" s="282"/>
      <c r="BB67" s="282"/>
      <c r="BC67" s="282"/>
      <c r="BD67" s="282"/>
      <c r="BE67" s="282"/>
      <c r="BF67" s="1151"/>
      <c r="BG67" s="1005"/>
      <c r="BH67" s="282"/>
      <c r="BI67" s="282"/>
      <c r="BJ67" s="282"/>
      <c r="BK67" s="282"/>
      <c r="BL67" s="282"/>
      <c r="BM67" s="282"/>
      <c r="BN67" s="1151"/>
      <c r="BO67" s="1005"/>
      <c r="BP67" s="282"/>
      <c r="BQ67" s="282"/>
      <c r="BR67" s="282"/>
      <c r="BS67" s="282"/>
      <c r="BT67" s="282"/>
      <c r="BU67" s="282"/>
    </row>
    <row r="68" spans="1:73" ht="40.15" customHeight="1" x14ac:dyDescent="0.25">
      <c r="A68" s="151"/>
      <c r="B68" s="29"/>
      <c r="C68" s="1059"/>
      <c r="D68" s="1162"/>
      <c r="E68" s="1269"/>
      <c r="F68" s="1266"/>
      <c r="G68" s="1050"/>
      <c r="H68" s="1044"/>
      <c r="I68" s="1044"/>
      <c r="J68" s="1044"/>
      <c r="K68" s="1050"/>
      <c r="L68" s="1044"/>
      <c r="M68" s="1050"/>
      <c r="N68" s="1263"/>
      <c r="O68" s="1050"/>
      <c r="P68" s="1053"/>
      <c r="Q68" s="1056"/>
      <c r="R68" s="1041"/>
      <c r="S68" s="1041"/>
      <c r="T68" s="1023"/>
      <c r="U68" s="1008"/>
      <c r="V68" s="1008"/>
      <c r="W68" s="1008"/>
      <c r="X68" s="1008"/>
      <c r="Y68" s="1008"/>
      <c r="Z68" s="1005"/>
      <c r="AA68" s="1005"/>
      <c r="AB68" s="1005"/>
      <c r="AC68" s="1005"/>
      <c r="AD68" s="1005"/>
      <c r="AE68" s="1005"/>
      <c r="AF68" s="1005"/>
      <c r="AG68" s="196"/>
      <c r="AH68" s="592"/>
      <c r="AI68" s="592"/>
      <c r="AJ68" s="592"/>
      <c r="AK68" s="196"/>
      <c r="AL68" s="197"/>
      <c r="AM68" s="197"/>
      <c r="AN68" s="197"/>
      <c r="AO68" s="197"/>
      <c r="AP68" s="1151"/>
      <c r="AQ68" s="1005"/>
      <c r="AR68" s="282"/>
      <c r="AS68" s="282"/>
      <c r="AT68" s="282"/>
      <c r="AU68" s="282"/>
      <c r="AV68" s="282"/>
      <c r="AW68" s="282"/>
      <c r="AX68" s="1151"/>
      <c r="AY68" s="1005"/>
      <c r="AZ68" s="282"/>
      <c r="BA68" s="282"/>
      <c r="BB68" s="282"/>
      <c r="BC68" s="282"/>
      <c r="BD68" s="282"/>
      <c r="BE68" s="282"/>
      <c r="BF68" s="1151"/>
      <c r="BG68" s="1005"/>
      <c r="BH68" s="282"/>
      <c r="BI68" s="282"/>
      <c r="BJ68" s="282"/>
      <c r="BK68" s="282"/>
      <c r="BL68" s="282"/>
      <c r="BM68" s="282"/>
      <c r="BN68" s="1151"/>
      <c r="BO68" s="1005"/>
      <c r="BP68" s="282"/>
      <c r="BQ68" s="282"/>
      <c r="BR68" s="282"/>
      <c r="BS68" s="282"/>
      <c r="BT68" s="282"/>
      <c r="BU68" s="282"/>
    </row>
    <row r="69" spans="1:73" ht="40.15" customHeight="1" thickBot="1" x14ac:dyDescent="0.3">
      <c r="A69" s="151"/>
      <c r="B69" s="29"/>
      <c r="C69" s="1059"/>
      <c r="D69" s="1162"/>
      <c r="E69" s="1270"/>
      <c r="F69" s="1267"/>
      <c r="G69" s="1051"/>
      <c r="H69" s="1045"/>
      <c r="I69" s="1045"/>
      <c r="J69" s="1045"/>
      <c r="K69" s="1051"/>
      <c r="L69" s="1045"/>
      <c r="M69" s="1051"/>
      <c r="N69" s="1264"/>
      <c r="O69" s="1051"/>
      <c r="P69" s="1054"/>
      <c r="Q69" s="1057"/>
      <c r="R69" s="1042"/>
      <c r="S69" s="1042"/>
      <c r="T69" s="1024"/>
      <c r="U69" s="1009"/>
      <c r="V69" s="1009"/>
      <c r="W69" s="1009"/>
      <c r="X69" s="1009"/>
      <c r="Y69" s="1009"/>
      <c r="Z69" s="1006"/>
      <c r="AA69" s="1006"/>
      <c r="AB69" s="1006"/>
      <c r="AC69" s="1006"/>
      <c r="AD69" s="1006"/>
      <c r="AE69" s="1006"/>
      <c r="AF69" s="1006"/>
      <c r="AG69" s="715"/>
      <c r="AH69" s="716"/>
      <c r="AI69" s="716"/>
      <c r="AJ69" s="716"/>
      <c r="AK69" s="715"/>
      <c r="AL69" s="717"/>
      <c r="AM69" s="717"/>
      <c r="AN69" s="717"/>
      <c r="AO69" s="717"/>
      <c r="AP69" s="1152"/>
      <c r="AQ69" s="1006"/>
      <c r="AR69" s="718"/>
      <c r="AS69" s="718"/>
      <c r="AT69" s="718"/>
      <c r="AU69" s="718"/>
      <c r="AV69" s="718"/>
      <c r="AW69" s="718"/>
      <c r="AX69" s="1152"/>
      <c r="AY69" s="1006"/>
      <c r="AZ69" s="718"/>
      <c r="BA69" s="718"/>
      <c r="BB69" s="718"/>
      <c r="BC69" s="718"/>
      <c r="BD69" s="718"/>
      <c r="BE69" s="718"/>
      <c r="BF69" s="1152"/>
      <c r="BG69" s="1006"/>
      <c r="BH69" s="718"/>
      <c r="BI69" s="718"/>
      <c r="BJ69" s="718"/>
      <c r="BK69" s="718"/>
      <c r="BL69" s="718"/>
      <c r="BM69" s="718"/>
      <c r="BN69" s="1152"/>
      <c r="BO69" s="1006"/>
      <c r="BP69" s="718"/>
      <c r="BQ69" s="718"/>
      <c r="BR69" s="718"/>
      <c r="BS69" s="718"/>
      <c r="BT69" s="718"/>
      <c r="BU69" s="718"/>
    </row>
    <row r="70" spans="1:73" ht="40.15" customHeight="1" thickTop="1" x14ac:dyDescent="0.25">
      <c r="A70" s="151"/>
      <c r="B70" s="29"/>
      <c r="C70" s="1059"/>
      <c r="D70" s="1162"/>
      <c r="E70" s="1061">
        <v>132</v>
      </c>
      <c r="F70" s="1265" t="s">
        <v>3212</v>
      </c>
      <c r="G70" s="1049" t="s">
        <v>680</v>
      </c>
      <c r="H70" s="1043" t="s">
        <v>3213</v>
      </c>
      <c r="I70" s="1043" t="s">
        <v>2982</v>
      </c>
      <c r="J70" s="1043" t="s">
        <v>3184</v>
      </c>
      <c r="K70" s="1049" t="s">
        <v>3185</v>
      </c>
      <c r="L70" s="1043" t="s">
        <v>3186</v>
      </c>
      <c r="M70" s="1049" t="s">
        <v>3187</v>
      </c>
      <c r="N70" s="1262">
        <v>2026004540048</v>
      </c>
      <c r="O70" s="1049" t="s">
        <v>3188</v>
      </c>
      <c r="P70" s="1052" t="s">
        <v>680</v>
      </c>
      <c r="Q70" s="1055">
        <v>5200</v>
      </c>
      <c r="R70" s="1040" t="s">
        <v>2871</v>
      </c>
      <c r="S70" s="1040"/>
      <c r="T70" s="1022"/>
      <c r="U70" s="1007"/>
      <c r="V70" s="1007"/>
      <c r="W70" s="1007"/>
      <c r="X70" s="1007"/>
      <c r="Y70" s="1007"/>
      <c r="Z70" s="1004">
        <f t="shared" si="20"/>
        <v>0</v>
      </c>
      <c r="AA70" s="1004">
        <f t="shared" si="30"/>
        <v>0</v>
      </c>
      <c r="AB70" s="1004">
        <f t="shared" si="30"/>
        <v>0</v>
      </c>
      <c r="AC70" s="1004">
        <f t="shared" si="30"/>
        <v>0</v>
      </c>
      <c r="AD70" s="1004">
        <f t="shared" si="30"/>
        <v>0</v>
      </c>
      <c r="AE70" s="1004">
        <f t="shared" si="30"/>
        <v>0</v>
      </c>
      <c r="AF70" s="1004">
        <f t="shared" si="30"/>
        <v>0</v>
      </c>
      <c r="AG70" s="714"/>
      <c r="AH70" s="593"/>
      <c r="AI70" s="593"/>
      <c r="AJ70" s="593"/>
      <c r="AK70" s="207"/>
      <c r="AL70" s="208"/>
      <c r="AM70" s="208"/>
      <c r="AN70" s="208"/>
      <c r="AO70" s="208"/>
      <c r="AP70" s="1150">
        <f>+U70</f>
        <v>0</v>
      </c>
      <c r="AQ70" s="1004">
        <f>SUM(AR70:AW73)</f>
        <v>0</v>
      </c>
      <c r="AR70" s="299"/>
      <c r="AS70" s="299"/>
      <c r="AT70" s="299"/>
      <c r="AU70" s="299"/>
      <c r="AV70" s="299"/>
      <c r="AW70" s="299"/>
      <c r="AX70" s="1150">
        <f>+V70</f>
        <v>0</v>
      </c>
      <c r="AY70" s="1004">
        <f>SUM(AZ70:BE73)</f>
        <v>0</v>
      </c>
      <c r="AZ70" s="299"/>
      <c r="BA70" s="299"/>
      <c r="BB70" s="299"/>
      <c r="BC70" s="299"/>
      <c r="BD70" s="299"/>
      <c r="BE70" s="299"/>
      <c r="BF70" s="1150">
        <f>+W70</f>
        <v>0</v>
      </c>
      <c r="BG70" s="1004">
        <f>SUM(BH70:BM73)</f>
        <v>0</v>
      </c>
      <c r="BH70" s="299"/>
      <c r="BI70" s="299"/>
      <c r="BJ70" s="299"/>
      <c r="BK70" s="299"/>
      <c r="BL70" s="299"/>
      <c r="BM70" s="299"/>
      <c r="BN70" s="1150">
        <f>+X70</f>
        <v>0</v>
      </c>
      <c r="BO70" s="1004">
        <f>SUM(BP70:BU73)</f>
        <v>0</v>
      </c>
      <c r="BP70" s="299"/>
      <c r="BQ70" s="299"/>
      <c r="BR70" s="299"/>
      <c r="BS70" s="299"/>
      <c r="BT70" s="299"/>
      <c r="BU70" s="299"/>
    </row>
    <row r="71" spans="1:73" ht="40.15" customHeight="1" x14ac:dyDescent="0.25">
      <c r="A71" s="151"/>
      <c r="B71" s="29"/>
      <c r="C71" s="1059"/>
      <c r="D71" s="1162"/>
      <c r="E71" s="1062"/>
      <c r="F71" s="1266"/>
      <c r="G71" s="1050"/>
      <c r="H71" s="1044"/>
      <c r="I71" s="1044"/>
      <c r="J71" s="1044"/>
      <c r="K71" s="1050"/>
      <c r="L71" s="1044"/>
      <c r="M71" s="1050"/>
      <c r="N71" s="1263"/>
      <c r="O71" s="1050"/>
      <c r="P71" s="1053"/>
      <c r="Q71" s="1056"/>
      <c r="R71" s="1041"/>
      <c r="S71" s="1041"/>
      <c r="T71" s="1023"/>
      <c r="U71" s="1008"/>
      <c r="V71" s="1008"/>
      <c r="W71" s="1008"/>
      <c r="X71" s="1008"/>
      <c r="Y71" s="1008"/>
      <c r="Z71" s="1005"/>
      <c r="AA71" s="1005"/>
      <c r="AB71" s="1005"/>
      <c r="AC71" s="1005"/>
      <c r="AD71" s="1005"/>
      <c r="AE71" s="1005"/>
      <c r="AF71" s="1005"/>
      <c r="AG71" s="479"/>
      <c r="AH71" s="592"/>
      <c r="AI71" s="592"/>
      <c r="AJ71" s="592"/>
      <c r="AK71" s="196"/>
      <c r="AL71" s="197"/>
      <c r="AM71" s="197"/>
      <c r="AN71" s="197"/>
      <c r="AO71" s="197"/>
      <c r="AP71" s="1151"/>
      <c r="AQ71" s="1005"/>
      <c r="AR71" s="282"/>
      <c r="AS71" s="282"/>
      <c r="AT71" s="282"/>
      <c r="AU71" s="282"/>
      <c r="AV71" s="282"/>
      <c r="AW71" s="282"/>
      <c r="AX71" s="1151"/>
      <c r="AY71" s="1005"/>
      <c r="AZ71" s="282"/>
      <c r="BA71" s="282"/>
      <c r="BB71" s="282"/>
      <c r="BC71" s="282"/>
      <c r="BD71" s="282"/>
      <c r="BE71" s="282"/>
      <c r="BF71" s="1151"/>
      <c r="BG71" s="1005"/>
      <c r="BH71" s="282"/>
      <c r="BI71" s="282"/>
      <c r="BJ71" s="282"/>
      <c r="BK71" s="282"/>
      <c r="BL71" s="282"/>
      <c r="BM71" s="282"/>
      <c r="BN71" s="1151"/>
      <c r="BO71" s="1005"/>
      <c r="BP71" s="282"/>
      <c r="BQ71" s="282"/>
      <c r="BR71" s="282"/>
      <c r="BS71" s="282"/>
      <c r="BT71" s="282"/>
      <c r="BU71" s="282"/>
    </row>
    <row r="72" spans="1:73" ht="40.15" customHeight="1" x14ac:dyDescent="0.25">
      <c r="A72" s="151"/>
      <c r="B72" s="29"/>
      <c r="C72" s="1059"/>
      <c r="D72" s="1162"/>
      <c r="E72" s="1062"/>
      <c r="F72" s="1266"/>
      <c r="G72" s="1050"/>
      <c r="H72" s="1044"/>
      <c r="I72" s="1044"/>
      <c r="J72" s="1044"/>
      <c r="K72" s="1050"/>
      <c r="L72" s="1044"/>
      <c r="M72" s="1050"/>
      <c r="N72" s="1263"/>
      <c r="O72" s="1050"/>
      <c r="P72" s="1053"/>
      <c r="Q72" s="1056"/>
      <c r="R72" s="1041"/>
      <c r="S72" s="1041"/>
      <c r="T72" s="1023"/>
      <c r="U72" s="1008"/>
      <c r="V72" s="1008"/>
      <c r="W72" s="1008"/>
      <c r="X72" s="1008"/>
      <c r="Y72" s="1008"/>
      <c r="Z72" s="1005"/>
      <c r="AA72" s="1005"/>
      <c r="AB72" s="1005"/>
      <c r="AC72" s="1005"/>
      <c r="AD72" s="1005"/>
      <c r="AE72" s="1005"/>
      <c r="AF72" s="1005"/>
      <c r="AG72" s="196"/>
      <c r="AH72" s="592"/>
      <c r="AI72" s="592"/>
      <c r="AJ72" s="592"/>
      <c r="AK72" s="196"/>
      <c r="AL72" s="197"/>
      <c r="AM72" s="197"/>
      <c r="AN72" s="197"/>
      <c r="AO72" s="197"/>
      <c r="AP72" s="1151"/>
      <c r="AQ72" s="1005"/>
      <c r="AR72" s="282"/>
      <c r="AS72" s="282"/>
      <c r="AT72" s="282"/>
      <c r="AU72" s="282"/>
      <c r="AV72" s="282"/>
      <c r="AW72" s="282"/>
      <c r="AX72" s="1151"/>
      <c r="AY72" s="1005"/>
      <c r="AZ72" s="282"/>
      <c r="BA72" s="282"/>
      <c r="BB72" s="282"/>
      <c r="BC72" s="282"/>
      <c r="BD72" s="282"/>
      <c r="BE72" s="282"/>
      <c r="BF72" s="1151"/>
      <c r="BG72" s="1005"/>
      <c r="BH72" s="282"/>
      <c r="BI72" s="282"/>
      <c r="BJ72" s="282"/>
      <c r="BK72" s="282"/>
      <c r="BL72" s="282"/>
      <c r="BM72" s="282"/>
      <c r="BN72" s="1151"/>
      <c r="BO72" s="1005"/>
      <c r="BP72" s="282"/>
      <c r="BQ72" s="282"/>
      <c r="BR72" s="282"/>
      <c r="BS72" s="282"/>
      <c r="BT72" s="282"/>
      <c r="BU72" s="282"/>
    </row>
    <row r="73" spans="1:73" ht="40.15" customHeight="1" thickBot="1" x14ac:dyDescent="0.3">
      <c r="A73" s="151"/>
      <c r="B73" s="29"/>
      <c r="C73" s="1059"/>
      <c r="D73" s="1162"/>
      <c r="E73" s="1063"/>
      <c r="F73" s="1267"/>
      <c r="G73" s="1051"/>
      <c r="H73" s="1045"/>
      <c r="I73" s="1045"/>
      <c r="J73" s="1045"/>
      <c r="K73" s="1051"/>
      <c r="L73" s="1045"/>
      <c r="M73" s="1051"/>
      <c r="N73" s="1264"/>
      <c r="O73" s="1051"/>
      <c r="P73" s="1054"/>
      <c r="Q73" s="1057"/>
      <c r="R73" s="1042"/>
      <c r="S73" s="1042"/>
      <c r="T73" s="1024"/>
      <c r="U73" s="1009"/>
      <c r="V73" s="1009"/>
      <c r="W73" s="1009"/>
      <c r="X73" s="1009"/>
      <c r="Y73" s="1009"/>
      <c r="Z73" s="1006"/>
      <c r="AA73" s="1006"/>
      <c r="AB73" s="1006"/>
      <c r="AC73" s="1006"/>
      <c r="AD73" s="1006"/>
      <c r="AE73" s="1006"/>
      <c r="AF73" s="1006"/>
      <c r="AG73" s="715"/>
      <c r="AH73" s="716"/>
      <c r="AI73" s="716"/>
      <c r="AJ73" s="716"/>
      <c r="AK73" s="715"/>
      <c r="AL73" s="717"/>
      <c r="AM73" s="717"/>
      <c r="AN73" s="717"/>
      <c r="AO73" s="717"/>
      <c r="AP73" s="1152"/>
      <c r="AQ73" s="1006"/>
      <c r="AR73" s="718"/>
      <c r="AS73" s="718"/>
      <c r="AT73" s="718"/>
      <c r="AU73" s="718"/>
      <c r="AV73" s="718"/>
      <c r="AW73" s="718"/>
      <c r="AX73" s="1152"/>
      <c r="AY73" s="1006"/>
      <c r="AZ73" s="718"/>
      <c r="BA73" s="718"/>
      <c r="BB73" s="718"/>
      <c r="BC73" s="718"/>
      <c r="BD73" s="718"/>
      <c r="BE73" s="718"/>
      <c r="BF73" s="1152"/>
      <c r="BG73" s="1006"/>
      <c r="BH73" s="718"/>
      <c r="BI73" s="718"/>
      <c r="BJ73" s="718"/>
      <c r="BK73" s="718"/>
      <c r="BL73" s="718"/>
      <c r="BM73" s="718"/>
      <c r="BN73" s="1152"/>
      <c r="BO73" s="1006"/>
      <c r="BP73" s="718"/>
      <c r="BQ73" s="718"/>
      <c r="BR73" s="718"/>
      <c r="BS73" s="718"/>
      <c r="BT73" s="718"/>
      <c r="BU73" s="718"/>
    </row>
    <row r="74" spans="1:73" ht="40.15" customHeight="1" thickTop="1" x14ac:dyDescent="0.25">
      <c r="A74" s="151"/>
      <c r="B74" s="29"/>
      <c r="C74" s="1059"/>
      <c r="D74" s="1162"/>
      <c r="E74" s="1061">
        <v>133</v>
      </c>
      <c r="F74" s="1265" t="s">
        <v>3214</v>
      </c>
      <c r="G74" s="1049" t="s">
        <v>681</v>
      </c>
      <c r="H74" s="1043" t="s">
        <v>3156</v>
      </c>
      <c r="I74" s="1043" t="s">
        <v>2982</v>
      </c>
      <c r="J74" s="1043" t="s">
        <v>3184</v>
      </c>
      <c r="K74" s="1049" t="s">
        <v>3185</v>
      </c>
      <c r="L74" s="1043" t="s">
        <v>3186</v>
      </c>
      <c r="M74" s="1049" t="s">
        <v>3187</v>
      </c>
      <c r="N74" s="1262">
        <v>2026004540048</v>
      </c>
      <c r="O74" s="1049" t="s">
        <v>3188</v>
      </c>
      <c r="P74" s="1052" t="s">
        <v>681</v>
      </c>
      <c r="Q74" s="1055">
        <v>50</v>
      </c>
      <c r="R74" s="1040" t="s">
        <v>2871</v>
      </c>
      <c r="S74" s="1040"/>
      <c r="T74" s="1022"/>
      <c r="U74" s="1007"/>
      <c r="V74" s="1007"/>
      <c r="W74" s="1007"/>
      <c r="X74" s="1007"/>
      <c r="Y74" s="1007"/>
      <c r="Z74" s="1004">
        <f t="shared" si="20"/>
        <v>0</v>
      </c>
      <c r="AA74" s="1004">
        <f t="shared" si="30"/>
        <v>0</v>
      </c>
      <c r="AB74" s="1004">
        <f t="shared" si="30"/>
        <v>0</v>
      </c>
      <c r="AC74" s="1004">
        <f t="shared" si="30"/>
        <v>0</v>
      </c>
      <c r="AD74" s="1004">
        <f t="shared" si="30"/>
        <v>0</v>
      </c>
      <c r="AE74" s="1004">
        <f t="shared" si="30"/>
        <v>0</v>
      </c>
      <c r="AF74" s="1004">
        <f t="shared" si="30"/>
        <v>0</v>
      </c>
      <c r="AG74" s="714"/>
      <c r="AH74" s="593"/>
      <c r="AI74" s="593"/>
      <c r="AJ74" s="593"/>
      <c r="AK74" s="207"/>
      <c r="AL74" s="208"/>
      <c r="AM74" s="208"/>
      <c r="AN74" s="208"/>
      <c r="AO74" s="208"/>
      <c r="AP74" s="1150">
        <f>+U74</f>
        <v>0</v>
      </c>
      <c r="AQ74" s="1004">
        <f>SUM(AR74:AW77)</f>
        <v>0</v>
      </c>
      <c r="AR74" s="299"/>
      <c r="AS74" s="299"/>
      <c r="AT74" s="299"/>
      <c r="AU74" s="299"/>
      <c r="AV74" s="299"/>
      <c r="AW74" s="299"/>
      <c r="AX74" s="1150">
        <f>+V74</f>
        <v>0</v>
      </c>
      <c r="AY74" s="1004">
        <f>SUM(AZ74:BE77)</f>
        <v>0</v>
      </c>
      <c r="AZ74" s="299"/>
      <c r="BA74" s="299"/>
      <c r="BB74" s="299"/>
      <c r="BC74" s="299"/>
      <c r="BD74" s="299"/>
      <c r="BE74" s="299"/>
      <c r="BF74" s="1150">
        <f>+W74</f>
        <v>0</v>
      </c>
      <c r="BG74" s="1004">
        <f>SUM(BH74:BM77)</f>
        <v>0</v>
      </c>
      <c r="BH74" s="299"/>
      <c r="BI74" s="299"/>
      <c r="BJ74" s="299"/>
      <c r="BK74" s="299"/>
      <c r="BL74" s="299"/>
      <c r="BM74" s="299"/>
      <c r="BN74" s="1150">
        <f>+X74</f>
        <v>0</v>
      </c>
      <c r="BO74" s="1004">
        <f>SUM(BP74:BU77)</f>
        <v>0</v>
      </c>
      <c r="BP74" s="299"/>
      <c r="BQ74" s="299"/>
      <c r="BR74" s="299"/>
      <c r="BS74" s="299"/>
      <c r="BT74" s="299"/>
      <c r="BU74" s="299"/>
    </row>
    <row r="75" spans="1:73" ht="40.15" customHeight="1" x14ac:dyDescent="0.25">
      <c r="A75" s="151"/>
      <c r="B75" s="29"/>
      <c r="C75" s="1059"/>
      <c r="D75" s="1162"/>
      <c r="E75" s="1062"/>
      <c r="F75" s="1266"/>
      <c r="G75" s="1050"/>
      <c r="H75" s="1044"/>
      <c r="I75" s="1044"/>
      <c r="J75" s="1044"/>
      <c r="K75" s="1050"/>
      <c r="L75" s="1044"/>
      <c r="M75" s="1050"/>
      <c r="N75" s="1263"/>
      <c r="O75" s="1050"/>
      <c r="P75" s="1053"/>
      <c r="Q75" s="1056"/>
      <c r="R75" s="1041"/>
      <c r="S75" s="1041"/>
      <c r="T75" s="1023"/>
      <c r="U75" s="1008"/>
      <c r="V75" s="1008"/>
      <c r="W75" s="1008"/>
      <c r="X75" s="1008"/>
      <c r="Y75" s="1008"/>
      <c r="Z75" s="1005"/>
      <c r="AA75" s="1005"/>
      <c r="AB75" s="1005"/>
      <c r="AC75" s="1005"/>
      <c r="AD75" s="1005"/>
      <c r="AE75" s="1005"/>
      <c r="AF75" s="1005"/>
      <c r="AG75" s="479"/>
      <c r="AH75" s="592"/>
      <c r="AI75" s="592"/>
      <c r="AJ75" s="592"/>
      <c r="AK75" s="196"/>
      <c r="AL75" s="197"/>
      <c r="AM75" s="197"/>
      <c r="AN75" s="197"/>
      <c r="AO75" s="197"/>
      <c r="AP75" s="1151"/>
      <c r="AQ75" s="1005"/>
      <c r="AR75" s="282"/>
      <c r="AS75" s="282"/>
      <c r="AT75" s="282"/>
      <c r="AU75" s="282"/>
      <c r="AV75" s="282"/>
      <c r="AW75" s="282"/>
      <c r="AX75" s="1151"/>
      <c r="AY75" s="1005"/>
      <c r="AZ75" s="282"/>
      <c r="BA75" s="282"/>
      <c r="BB75" s="282"/>
      <c r="BC75" s="282"/>
      <c r="BD75" s="282"/>
      <c r="BE75" s="282"/>
      <c r="BF75" s="1151"/>
      <c r="BG75" s="1005"/>
      <c r="BH75" s="282"/>
      <c r="BI75" s="282"/>
      <c r="BJ75" s="282"/>
      <c r="BK75" s="282"/>
      <c r="BL75" s="282"/>
      <c r="BM75" s="282"/>
      <c r="BN75" s="1151"/>
      <c r="BO75" s="1005"/>
      <c r="BP75" s="282"/>
      <c r="BQ75" s="282"/>
      <c r="BR75" s="282"/>
      <c r="BS75" s="282"/>
      <c r="BT75" s="282"/>
      <c r="BU75" s="282"/>
    </row>
    <row r="76" spans="1:73" ht="40.15" customHeight="1" x14ac:dyDescent="0.25">
      <c r="A76" s="151"/>
      <c r="B76" s="29"/>
      <c r="C76" s="1059"/>
      <c r="D76" s="1162"/>
      <c r="E76" s="1062"/>
      <c r="F76" s="1266"/>
      <c r="G76" s="1050"/>
      <c r="H76" s="1044"/>
      <c r="I76" s="1044"/>
      <c r="J76" s="1044"/>
      <c r="K76" s="1050"/>
      <c r="L76" s="1044"/>
      <c r="M76" s="1050"/>
      <c r="N76" s="1263"/>
      <c r="O76" s="1050"/>
      <c r="P76" s="1053"/>
      <c r="Q76" s="1056"/>
      <c r="R76" s="1041"/>
      <c r="S76" s="1041"/>
      <c r="T76" s="1023"/>
      <c r="U76" s="1008"/>
      <c r="V76" s="1008"/>
      <c r="W76" s="1008"/>
      <c r="X76" s="1008"/>
      <c r="Y76" s="1008"/>
      <c r="Z76" s="1005"/>
      <c r="AA76" s="1005"/>
      <c r="AB76" s="1005"/>
      <c r="AC76" s="1005"/>
      <c r="AD76" s="1005"/>
      <c r="AE76" s="1005"/>
      <c r="AF76" s="1005"/>
      <c r="AG76" s="196"/>
      <c r="AH76" s="592"/>
      <c r="AI76" s="592"/>
      <c r="AJ76" s="592"/>
      <c r="AK76" s="196"/>
      <c r="AL76" s="197"/>
      <c r="AM76" s="197"/>
      <c r="AN76" s="197"/>
      <c r="AO76" s="197"/>
      <c r="AP76" s="1151"/>
      <c r="AQ76" s="1005"/>
      <c r="AR76" s="282"/>
      <c r="AS76" s="282"/>
      <c r="AT76" s="282"/>
      <c r="AU76" s="282"/>
      <c r="AV76" s="282"/>
      <c r="AW76" s="282"/>
      <c r="AX76" s="1151"/>
      <c r="AY76" s="1005"/>
      <c r="AZ76" s="282"/>
      <c r="BA76" s="282"/>
      <c r="BB76" s="282"/>
      <c r="BC76" s="282"/>
      <c r="BD76" s="282"/>
      <c r="BE76" s="282"/>
      <c r="BF76" s="1151"/>
      <c r="BG76" s="1005"/>
      <c r="BH76" s="282"/>
      <c r="BI76" s="282"/>
      <c r="BJ76" s="282"/>
      <c r="BK76" s="282"/>
      <c r="BL76" s="282"/>
      <c r="BM76" s="282"/>
      <c r="BN76" s="1151"/>
      <c r="BO76" s="1005"/>
      <c r="BP76" s="282"/>
      <c r="BQ76" s="282"/>
      <c r="BR76" s="282"/>
      <c r="BS76" s="282"/>
      <c r="BT76" s="282"/>
      <c r="BU76" s="282"/>
    </row>
    <row r="77" spans="1:73" ht="40.15" customHeight="1" thickBot="1" x14ac:dyDescent="0.3">
      <c r="A77" s="151"/>
      <c r="B77" s="29"/>
      <c r="C77" s="1059"/>
      <c r="D77" s="1162"/>
      <c r="E77" s="1063"/>
      <c r="F77" s="1267"/>
      <c r="G77" s="1051"/>
      <c r="H77" s="1045"/>
      <c r="I77" s="1045"/>
      <c r="J77" s="1045"/>
      <c r="K77" s="1051"/>
      <c r="L77" s="1045"/>
      <c r="M77" s="1051"/>
      <c r="N77" s="1264"/>
      <c r="O77" s="1051"/>
      <c r="P77" s="1054"/>
      <c r="Q77" s="1057"/>
      <c r="R77" s="1042"/>
      <c r="S77" s="1042"/>
      <c r="T77" s="1024"/>
      <c r="U77" s="1009"/>
      <c r="V77" s="1009"/>
      <c r="W77" s="1009"/>
      <c r="X77" s="1009"/>
      <c r="Y77" s="1009"/>
      <c r="Z77" s="1006"/>
      <c r="AA77" s="1006"/>
      <c r="AB77" s="1006"/>
      <c r="AC77" s="1006"/>
      <c r="AD77" s="1006"/>
      <c r="AE77" s="1006"/>
      <c r="AF77" s="1006"/>
      <c r="AG77" s="715"/>
      <c r="AH77" s="716"/>
      <c r="AI77" s="716"/>
      <c r="AJ77" s="716"/>
      <c r="AK77" s="715"/>
      <c r="AL77" s="717"/>
      <c r="AM77" s="717"/>
      <c r="AN77" s="717"/>
      <c r="AO77" s="717"/>
      <c r="AP77" s="1152"/>
      <c r="AQ77" s="1006"/>
      <c r="AR77" s="718"/>
      <c r="AS77" s="718"/>
      <c r="AT77" s="718"/>
      <c r="AU77" s="718"/>
      <c r="AV77" s="718"/>
      <c r="AW77" s="718"/>
      <c r="AX77" s="1152"/>
      <c r="AY77" s="1006"/>
      <c r="AZ77" s="718"/>
      <c r="BA77" s="718"/>
      <c r="BB77" s="718"/>
      <c r="BC77" s="718"/>
      <c r="BD77" s="718"/>
      <c r="BE77" s="718"/>
      <c r="BF77" s="1152"/>
      <c r="BG77" s="1006"/>
      <c r="BH77" s="718"/>
      <c r="BI77" s="718"/>
      <c r="BJ77" s="718"/>
      <c r="BK77" s="718"/>
      <c r="BL77" s="718"/>
      <c r="BM77" s="718"/>
      <c r="BN77" s="1152"/>
      <c r="BO77" s="1006"/>
      <c r="BP77" s="718"/>
      <c r="BQ77" s="718"/>
      <c r="BR77" s="718"/>
      <c r="BS77" s="718"/>
      <c r="BT77" s="718"/>
      <c r="BU77" s="718"/>
    </row>
    <row r="78" spans="1:73" ht="40.15" customHeight="1" thickTop="1" x14ac:dyDescent="0.25">
      <c r="A78" s="151"/>
      <c r="B78" s="29"/>
      <c r="C78" s="1059"/>
      <c r="D78" s="1162"/>
      <c r="E78" s="1061">
        <v>134</v>
      </c>
      <c r="F78" s="1265" t="s">
        <v>3215</v>
      </c>
      <c r="G78" s="1049" t="s">
        <v>682</v>
      </c>
      <c r="H78" s="1043" t="s">
        <v>3216</v>
      </c>
      <c r="I78" s="1043" t="s">
        <v>2982</v>
      </c>
      <c r="J78" s="1043" t="s">
        <v>3184</v>
      </c>
      <c r="K78" s="1049" t="s">
        <v>3185</v>
      </c>
      <c r="L78" s="1043" t="s">
        <v>3186</v>
      </c>
      <c r="M78" s="1049" t="s">
        <v>3187</v>
      </c>
      <c r="N78" s="1262">
        <v>2026004540048</v>
      </c>
      <c r="O78" s="1049" t="s">
        <v>3188</v>
      </c>
      <c r="P78" s="1052" t="s">
        <v>682</v>
      </c>
      <c r="Q78" s="1055">
        <v>15000</v>
      </c>
      <c r="R78" s="1040" t="s">
        <v>2871</v>
      </c>
      <c r="S78" s="1040"/>
      <c r="T78" s="1022"/>
      <c r="U78" s="1007"/>
      <c r="V78" s="1007"/>
      <c r="W78" s="1007"/>
      <c r="X78" s="1007"/>
      <c r="Y78" s="1007"/>
      <c r="Z78" s="1004">
        <f t="shared" si="20"/>
        <v>0</v>
      </c>
      <c r="AA78" s="1004">
        <f t="shared" ref="AA78:AF78" si="31">SUM(AR78:AR81,AZ78:AZ81,BH78:BH81,BP78:BP81)</f>
        <v>0</v>
      </c>
      <c r="AB78" s="1004">
        <f t="shared" si="31"/>
        <v>0</v>
      </c>
      <c r="AC78" s="1004">
        <f t="shared" si="31"/>
        <v>0</v>
      </c>
      <c r="AD78" s="1004">
        <f t="shared" si="31"/>
        <v>0</v>
      </c>
      <c r="AE78" s="1004">
        <f t="shared" si="31"/>
        <v>0</v>
      </c>
      <c r="AF78" s="1004">
        <f t="shared" si="31"/>
        <v>0</v>
      </c>
      <c r="AG78" s="714"/>
      <c r="AH78" s="593"/>
      <c r="AI78" s="593"/>
      <c r="AJ78" s="593"/>
      <c r="AK78" s="207"/>
      <c r="AL78" s="208"/>
      <c r="AM78" s="208"/>
      <c r="AN78" s="208"/>
      <c r="AO78" s="208"/>
      <c r="AP78" s="1150">
        <f>+U78</f>
        <v>0</v>
      </c>
      <c r="AQ78" s="1004">
        <f>SUM(AR78:AW81)</f>
        <v>0</v>
      </c>
      <c r="AR78" s="299"/>
      <c r="AS78" s="299"/>
      <c r="AT78" s="299"/>
      <c r="AU78" s="299"/>
      <c r="AV78" s="299"/>
      <c r="AW78" s="299"/>
      <c r="AX78" s="1150">
        <f>+V78</f>
        <v>0</v>
      </c>
      <c r="AY78" s="1004">
        <f>SUM(AZ78:BE81)</f>
        <v>0</v>
      </c>
      <c r="AZ78" s="299"/>
      <c r="BA78" s="299"/>
      <c r="BB78" s="299"/>
      <c r="BC78" s="299"/>
      <c r="BD78" s="299"/>
      <c r="BE78" s="299"/>
      <c r="BF78" s="1150">
        <f>+W78</f>
        <v>0</v>
      </c>
      <c r="BG78" s="1004">
        <f>SUM(BH78:BM81)</f>
        <v>0</v>
      </c>
      <c r="BH78" s="299"/>
      <c r="BI78" s="299"/>
      <c r="BJ78" s="299"/>
      <c r="BK78" s="299"/>
      <c r="BL78" s="299"/>
      <c r="BM78" s="299"/>
      <c r="BN78" s="1150">
        <f>+X78</f>
        <v>0</v>
      </c>
      <c r="BO78" s="1004">
        <f>SUM(BP78:BU81)</f>
        <v>0</v>
      </c>
      <c r="BP78" s="299"/>
      <c r="BQ78" s="299"/>
      <c r="BR78" s="299"/>
      <c r="BS78" s="299"/>
      <c r="BT78" s="299"/>
      <c r="BU78" s="299"/>
    </row>
    <row r="79" spans="1:73" ht="40.15" customHeight="1" x14ac:dyDescent="0.25">
      <c r="A79" s="151"/>
      <c r="B79" s="29"/>
      <c r="C79" s="1059"/>
      <c r="D79" s="1162"/>
      <c r="E79" s="1062"/>
      <c r="F79" s="1266"/>
      <c r="G79" s="1050"/>
      <c r="H79" s="1044"/>
      <c r="I79" s="1044"/>
      <c r="J79" s="1044"/>
      <c r="K79" s="1050"/>
      <c r="L79" s="1044"/>
      <c r="M79" s="1050"/>
      <c r="N79" s="1263"/>
      <c r="O79" s="1050"/>
      <c r="P79" s="1053"/>
      <c r="Q79" s="1056"/>
      <c r="R79" s="1041"/>
      <c r="S79" s="1041"/>
      <c r="T79" s="1023"/>
      <c r="U79" s="1008"/>
      <c r="V79" s="1008"/>
      <c r="W79" s="1008"/>
      <c r="X79" s="1008"/>
      <c r="Y79" s="1008"/>
      <c r="Z79" s="1005"/>
      <c r="AA79" s="1005"/>
      <c r="AB79" s="1005"/>
      <c r="AC79" s="1005"/>
      <c r="AD79" s="1005"/>
      <c r="AE79" s="1005"/>
      <c r="AF79" s="1005"/>
      <c r="AG79" s="479"/>
      <c r="AH79" s="592"/>
      <c r="AI79" s="592"/>
      <c r="AJ79" s="592"/>
      <c r="AK79" s="196"/>
      <c r="AL79" s="197"/>
      <c r="AM79" s="197"/>
      <c r="AN79" s="197"/>
      <c r="AO79" s="197"/>
      <c r="AP79" s="1151"/>
      <c r="AQ79" s="1005"/>
      <c r="AR79" s="282"/>
      <c r="AS79" s="282"/>
      <c r="AT79" s="282"/>
      <c r="AU79" s="282"/>
      <c r="AV79" s="282"/>
      <c r="AW79" s="282"/>
      <c r="AX79" s="1151"/>
      <c r="AY79" s="1005"/>
      <c r="AZ79" s="282"/>
      <c r="BA79" s="282"/>
      <c r="BB79" s="282"/>
      <c r="BC79" s="282"/>
      <c r="BD79" s="282"/>
      <c r="BE79" s="282"/>
      <c r="BF79" s="1151"/>
      <c r="BG79" s="1005"/>
      <c r="BH79" s="282"/>
      <c r="BI79" s="282"/>
      <c r="BJ79" s="282"/>
      <c r="BK79" s="282"/>
      <c r="BL79" s="282"/>
      <c r="BM79" s="282"/>
      <c r="BN79" s="1151"/>
      <c r="BO79" s="1005"/>
      <c r="BP79" s="282"/>
      <c r="BQ79" s="282"/>
      <c r="BR79" s="282"/>
      <c r="BS79" s="282"/>
      <c r="BT79" s="282"/>
      <c r="BU79" s="282"/>
    </row>
    <row r="80" spans="1:73" ht="40.15" customHeight="1" x14ac:dyDescent="0.25">
      <c r="A80" s="151"/>
      <c r="B80" s="29"/>
      <c r="C80" s="1059"/>
      <c r="D80" s="1162"/>
      <c r="E80" s="1062"/>
      <c r="F80" s="1266"/>
      <c r="G80" s="1050"/>
      <c r="H80" s="1044"/>
      <c r="I80" s="1044"/>
      <c r="J80" s="1044"/>
      <c r="K80" s="1050"/>
      <c r="L80" s="1044"/>
      <c r="M80" s="1050"/>
      <c r="N80" s="1263"/>
      <c r="O80" s="1050"/>
      <c r="P80" s="1053"/>
      <c r="Q80" s="1056"/>
      <c r="R80" s="1041"/>
      <c r="S80" s="1041"/>
      <c r="T80" s="1023"/>
      <c r="U80" s="1008"/>
      <c r="V80" s="1008"/>
      <c r="W80" s="1008"/>
      <c r="X80" s="1008"/>
      <c r="Y80" s="1008"/>
      <c r="Z80" s="1005"/>
      <c r="AA80" s="1005"/>
      <c r="AB80" s="1005"/>
      <c r="AC80" s="1005"/>
      <c r="AD80" s="1005"/>
      <c r="AE80" s="1005"/>
      <c r="AF80" s="1005"/>
      <c r="AG80" s="196"/>
      <c r="AH80" s="592"/>
      <c r="AI80" s="592"/>
      <c r="AJ80" s="592"/>
      <c r="AK80" s="196"/>
      <c r="AL80" s="197"/>
      <c r="AM80" s="197"/>
      <c r="AN80" s="197"/>
      <c r="AO80" s="197"/>
      <c r="AP80" s="1151"/>
      <c r="AQ80" s="1005"/>
      <c r="AR80" s="282"/>
      <c r="AS80" s="282"/>
      <c r="AT80" s="282"/>
      <c r="AU80" s="282"/>
      <c r="AV80" s="282"/>
      <c r="AW80" s="282"/>
      <c r="AX80" s="1151"/>
      <c r="AY80" s="1005"/>
      <c r="AZ80" s="282"/>
      <c r="BA80" s="282"/>
      <c r="BB80" s="282"/>
      <c r="BC80" s="282"/>
      <c r="BD80" s="282"/>
      <c r="BE80" s="282"/>
      <c r="BF80" s="1151"/>
      <c r="BG80" s="1005"/>
      <c r="BH80" s="282"/>
      <c r="BI80" s="282"/>
      <c r="BJ80" s="282"/>
      <c r="BK80" s="282"/>
      <c r="BL80" s="282"/>
      <c r="BM80" s="282"/>
      <c r="BN80" s="1151"/>
      <c r="BO80" s="1005"/>
      <c r="BP80" s="282"/>
      <c r="BQ80" s="282"/>
      <c r="BR80" s="282"/>
      <c r="BS80" s="282"/>
      <c r="BT80" s="282"/>
      <c r="BU80" s="282"/>
    </row>
    <row r="81" spans="1:73" ht="40.15" customHeight="1" thickBot="1" x14ac:dyDescent="0.3">
      <c r="A81" s="151"/>
      <c r="B81" s="29"/>
      <c r="C81" s="1060"/>
      <c r="D81" s="1163"/>
      <c r="E81" s="1063"/>
      <c r="F81" s="1267"/>
      <c r="G81" s="1051"/>
      <c r="H81" s="1045"/>
      <c r="I81" s="1045"/>
      <c r="J81" s="1045"/>
      <c r="K81" s="1051"/>
      <c r="L81" s="1045"/>
      <c r="M81" s="1051"/>
      <c r="N81" s="1264"/>
      <c r="O81" s="1051"/>
      <c r="P81" s="1054"/>
      <c r="Q81" s="1057"/>
      <c r="R81" s="1042"/>
      <c r="S81" s="1042"/>
      <c r="T81" s="1024"/>
      <c r="U81" s="1009"/>
      <c r="V81" s="1009"/>
      <c r="W81" s="1009"/>
      <c r="X81" s="1009"/>
      <c r="Y81" s="1009"/>
      <c r="Z81" s="1006"/>
      <c r="AA81" s="1006"/>
      <c r="AB81" s="1006"/>
      <c r="AC81" s="1006"/>
      <c r="AD81" s="1006"/>
      <c r="AE81" s="1006"/>
      <c r="AF81" s="1006"/>
      <c r="AG81" s="715"/>
      <c r="AH81" s="716"/>
      <c r="AI81" s="716"/>
      <c r="AJ81" s="716"/>
      <c r="AK81" s="715"/>
      <c r="AL81" s="717"/>
      <c r="AM81" s="717"/>
      <c r="AN81" s="717"/>
      <c r="AO81" s="717"/>
      <c r="AP81" s="1152"/>
      <c r="AQ81" s="1006"/>
      <c r="AR81" s="718"/>
      <c r="AS81" s="718"/>
      <c r="AT81" s="718"/>
      <c r="AU81" s="718"/>
      <c r="AV81" s="718"/>
      <c r="AW81" s="718"/>
      <c r="AX81" s="1152"/>
      <c r="AY81" s="1006"/>
      <c r="AZ81" s="718"/>
      <c r="BA81" s="718"/>
      <c r="BB81" s="718"/>
      <c r="BC81" s="718"/>
      <c r="BD81" s="718"/>
      <c r="BE81" s="718"/>
      <c r="BF81" s="1152"/>
      <c r="BG81" s="1006"/>
      <c r="BH81" s="718"/>
      <c r="BI81" s="718"/>
      <c r="BJ81" s="718"/>
      <c r="BK81" s="718"/>
      <c r="BL81" s="718"/>
      <c r="BM81" s="718"/>
      <c r="BN81" s="1152"/>
      <c r="BO81" s="1006"/>
      <c r="BP81" s="718"/>
      <c r="BQ81" s="718"/>
      <c r="BR81" s="718"/>
      <c r="BS81" s="718"/>
      <c r="BT81" s="718"/>
      <c r="BU81" s="718"/>
    </row>
    <row r="82" spans="1:73" ht="40.15" customHeight="1" thickTop="1" thickBot="1" x14ac:dyDescent="0.3">
      <c r="A82" s="151"/>
      <c r="B82" s="924" t="s">
        <v>683</v>
      </c>
      <c r="C82" s="202" t="s">
        <v>78</v>
      </c>
      <c r="D82" s="333"/>
      <c r="E82" s="432"/>
      <c r="F82" s="445"/>
      <c r="G82" s="356"/>
      <c r="H82" s="357"/>
      <c r="I82" s="357"/>
      <c r="J82" s="358"/>
      <c r="K82" s="358"/>
      <c r="L82" s="354"/>
      <c r="M82" s="359"/>
      <c r="N82" s="387"/>
      <c r="O82" s="361"/>
      <c r="P82" s="339"/>
      <c r="Q82" s="187"/>
      <c r="R82" s="146"/>
      <c r="S82" s="934"/>
      <c r="T82" s="147"/>
      <c r="U82" s="28"/>
      <c r="V82" s="13"/>
      <c r="W82" s="13"/>
      <c r="X82" s="13"/>
      <c r="Y82" s="927"/>
      <c r="Z82" s="933">
        <f t="shared" si="20"/>
        <v>0</v>
      </c>
      <c r="AA82" s="933">
        <f t="shared" si="20"/>
        <v>0</v>
      </c>
      <c r="AB82" s="932">
        <f t="shared" si="20"/>
        <v>0</v>
      </c>
      <c r="AC82" s="932">
        <f t="shared" si="20"/>
        <v>0</v>
      </c>
      <c r="AD82" s="932">
        <f t="shared" si="20"/>
        <v>0</v>
      </c>
      <c r="AE82" s="932">
        <f t="shared" si="20"/>
        <v>0</v>
      </c>
      <c r="AF82" s="932">
        <f t="shared" si="20"/>
        <v>0</v>
      </c>
      <c r="AG82" s="195"/>
      <c r="AH82" s="195"/>
      <c r="AI82" s="195"/>
      <c r="AJ82" s="195"/>
      <c r="AK82" s="195"/>
      <c r="AL82" s="492"/>
      <c r="AM82" s="493"/>
      <c r="AN82" s="493"/>
      <c r="AO82" s="493"/>
      <c r="AP82" s="18"/>
      <c r="AQ82" s="929">
        <f t="shared" ref="AQ82" si="32">SUM(AQ83:AQ138)</f>
        <v>0</v>
      </c>
      <c r="AR82" s="929">
        <f>SUM(AR83:AR138)</f>
        <v>0</v>
      </c>
      <c r="AS82" s="929">
        <f t="shared" ref="AS82:AW82" si="33">SUM(AS83:AS138)</f>
        <v>0</v>
      </c>
      <c r="AT82" s="929">
        <f t="shared" si="33"/>
        <v>0</v>
      </c>
      <c r="AU82" s="929">
        <f t="shared" si="33"/>
        <v>0</v>
      </c>
      <c r="AV82" s="929">
        <f t="shared" si="33"/>
        <v>0</v>
      </c>
      <c r="AW82" s="929">
        <f t="shared" si="33"/>
        <v>0</v>
      </c>
      <c r="AX82" s="18"/>
      <c r="AY82" s="929">
        <f t="shared" ref="AY82" si="34">SUM(AY83:AY138)</f>
        <v>0</v>
      </c>
      <c r="AZ82" s="929">
        <f>SUM(AZ83:AZ138)</f>
        <v>0</v>
      </c>
      <c r="BA82" s="929">
        <f t="shared" ref="BA82:BE82" si="35">SUM(BA83:BA138)</f>
        <v>0</v>
      </c>
      <c r="BB82" s="929">
        <f t="shared" si="35"/>
        <v>0</v>
      </c>
      <c r="BC82" s="929">
        <f t="shared" si="35"/>
        <v>0</v>
      </c>
      <c r="BD82" s="929">
        <f t="shared" si="35"/>
        <v>0</v>
      </c>
      <c r="BE82" s="929">
        <f t="shared" si="35"/>
        <v>0</v>
      </c>
      <c r="BF82" s="18"/>
      <c r="BG82" s="929">
        <f t="shared" ref="BG82" si="36">SUM(BG83:BG138)</f>
        <v>0</v>
      </c>
      <c r="BH82" s="929">
        <f>SUM(BH83:BH138)</f>
        <v>0</v>
      </c>
      <c r="BI82" s="929">
        <f t="shared" ref="BI82:BM82" si="37">SUM(BI83:BI138)</f>
        <v>0</v>
      </c>
      <c r="BJ82" s="929">
        <f t="shared" si="37"/>
        <v>0</v>
      </c>
      <c r="BK82" s="929">
        <f t="shared" si="37"/>
        <v>0</v>
      </c>
      <c r="BL82" s="929">
        <f t="shared" si="37"/>
        <v>0</v>
      </c>
      <c r="BM82" s="929">
        <f t="shared" si="37"/>
        <v>0</v>
      </c>
      <c r="BN82" s="18"/>
      <c r="BO82" s="929">
        <f t="shared" ref="BO82" si="38">SUM(BO83:BO138)</f>
        <v>0</v>
      </c>
      <c r="BP82" s="929">
        <f>SUM(BP83:BP138)</f>
        <v>0</v>
      </c>
      <c r="BQ82" s="929">
        <f t="shared" ref="BQ82:BU82" si="39">SUM(BQ83:BQ138)</f>
        <v>0</v>
      </c>
      <c r="BR82" s="929">
        <f t="shared" si="39"/>
        <v>0</v>
      </c>
      <c r="BS82" s="929">
        <f t="shared" si="39"/>
        <v>0</v>
      </c>
      <c r="BT82" s="929">
        <f t="shared" si="39"/>
        <v>0</v>
      </c>
      <c r="BU82" s="929">
        <f t="shared" si="39"/>
        <v>0</v>
      </c>
    </row>
    <row r="83" spans="1:73" ht="40.15" customHeight="1" thickTop="1" x14ac:dyDescent="0.25">
      <c r="A83" s="151"/>
      <c r="B83" s="29"/>
      <c r="C83" s="1058" t="s">
        <v>684</v>
      </c>
      <c r="D83" s="1161" t="s">
        <v>685</v>
      </c>
      <c r="E83" s="1061">
        <v>135</v>
      </c>
      <c r="F83" s="1265">
        <v>230202600</v>
      </c>
      <c r="G83" s="1049" t="s">
        <v>686</v>
      </c>
      <c r="H83" s="1043" t="s">
        <v>3058</v>
      </c>
      <c r="I83" s="1043" t="s">
        <v>2982</v>
      </c>
      <c r="J83" s="1043" t="s">
        <v>3184</v>
      </c>
      <c r="K83" s="1049" t="s">
        <v>3185</v>
      </c>
      <c r="L83" s="1043">
        <v>2302</v>
      </c>
      <c r="M83" s="1049" t="s">
        <v>3205</v>
      </c>
      <c r="N83" s="1262">
        <v>2026004540066</v>
      </c>
      <c r="O83" s="1049" t="s">
        <v>3206</v>
      </c>
      <c r="P83" s="1052" t="s">
        <v>686</v>
      </c>
      <c r="Q83" s="1055">
        <v>45</v>
      </c>
      <c r="R83" s="1040" t="s">
        <v>2871</v>
      </c>
      <c r="S83" s="1040"/>
      <c r="T83" s="1022"/>
      <c r="U83" s="1007"/>
      <c r="V83" s="1007"/>
      <c r="W83" s="1007"/>
      <c r="X83" s="1007"/>
      <c r="Y83" s="1007"/>
      <c r="Z83" s="1004">
        <f t="shared" si="20"/>
        <v>0</v>
      </c>
      <c r="AA83" s="1004">
        <f t="shared" ref="AA83:AF95" si="40">SUM(AR83:AR86,AZ83:AZ86,BH83:BH86,BP83:BP86)</f>
        <v>0</v>
      </c>
      <c r="AB83" s="1004">
        <f t="shared" si="40"/>
        <v>0</v>
      </c>
      <c r="AC83" s="1004">
        <f t="shared" si="40"/>
        <v>0</v>
      </c>
      <c r="AD83" s="1004">
        <f t="shared" si="40"/>
        <v>0</v>
      </c>
      <c r="AE83" s="1004">
        <f t="shared" si="40"/>
        <v>0</v>
      </c>
      <c r="AF83" s="1004">
        <f t="shared" si="40"/>
        <v>0</v>
      </c>
      <c r="AG83" s="714"/>
      <c r="AH83" s="593"/>
      <c r="AI83" s="593"/>
      <c r="AJ83" s="593"/>
      <c r="AK83" s="207"/>
      <c r="AL83" s="208"/>
      <c r="AM83" s="208"/>
      <c r="AN83" s="208"/>
      <c r="AO83" s="208"/>
      <c r="AP83" s="1150">
        <f>+U83</f>
        <v>0</v>
      </c>
      <c r="AQ83" s="1004">
        <f>SUM(AR83:AW86)</f>
        <v>0</v>
      </c>
      <c r="AR83" s="299"/>
      <c r="AS83" s="299"/>
      <c r="AT83" s="299"/>
      <c r="AU83" s="299"/>
      <c r="AV83" s="299"/>
      <c r="AW83" s="299"/>
      <c r="AX83" s="1150">
        <f>+V83</f>
        <v>0</v>
      </c>
      <c r="AY83" s="1004">
        <f>SUM(AZ83:BE86)</f>
        <v>0</v>
      </c>
      <c r="AZ83" s="299"/>
      <c r="BA83" s="299"/>
      <c r="BB83" s="299"/>
      <c r="BC83" s="299"/>
      <c r="BD83" s="299"/>
      <c r="BE83" s="299"/>
      <c r="BF83" s="1150">
        <f>+W83</f>
        <v>0</v>
      </c>
      <c r="BG83" s="1004">
        <f>SUM(BH83:BM86)</f>
        <v>0</v>
      </c>
      <c r="BH83" s="299"/>
      <c r="BI83" s="299"/>
      <c r="BJ83" s="299"/>
      <c r="BK83" s="299"/>
      <c r="BL83" s="299"/>
      <c r="BM83" s="299"/>
      <c r="BN83" s="1150">
        <f>+X83</f>
        <v>0</v>
      </c>
      <c r="BO83" s="1004">
        <f>SUM(BP83:BU86)</f>
        <v>0</v>
      </c>
      <c r="BP83" s="299"/>
      <c r="BQ83" s="299"/>
      <c r="BR83" s="299"/>
      <c r="BS83" s="299"/>
      <c r="BT83" s="299"/>
      <c r="BU83" s="299"/>
    </row>
    <row r="84" spans="1:73" ht="40.15" customHeight="1" x14ac:dyDescent="0.25">
      <c r="A84" s="151"/>
      <c r="B84" s="29"/>
      <c r="C84" s="1059"/>
      <c r="D84" s="1162"/>
      <c r="E84" s="1062"/>
      <c r="F84" s="1266"/>
      <c r="G84" s="1050"/>
      <c r="H84" s="1044"/>
      <c r="I84" s="1044"/>
      <c r="J84" s="1044"/>
      <c r="K84" s="1050"/>
      <c r="L84" s="1044"/>
      <c r="M84" s="1050"/>
      <c r="N84" s="1263"/>
      <c r="O84" s="1050"/>
      <c r="P84" s="1053"/>
      <c r="Q84" s="1056"/>
      <c r="R84" s="1041"/>
      <c r="S84" s="1041"/>
      <c r="T84" s="1023"/>
      <c r="U84" s="1008"/>
      <c r="V84" s="1008"/>
      <c r="W84" s="1008"/>
      <c r="X84" s="1008"/>
      <c r="Y84" s="1008"/>
      <c r="Z84" s="1005"/>
      <c r="AA84" s="1005"/>
      <c r="AB84" s="1005"/>
      <c r="AC84" s="1005"/>
      <c r="AD84" s="1005"/>
      <c r="AE84" s="1005"/>
      <c r="AF84" s="1005"/>
      <c r="AG84" s="479"/>
      <c r="AH84" s="592"/>
      <c r="AI84" s="592"/>
      <c r="AJ84" s="592"/>
      <c r="AK84" s="196"/>
      <c r="AL84" s="197"/>
      <c r="AM84" s="197"/>
      <c r="AN84" s="197"/>
      <c r="AO84" s="197"/>
      <c r="AP84" s="1151"/>
      <c r="AQ84" s="1005"/>
      <c r="AR84" s="282"/>
      <c r="AS84" s="282"/>
      <c r="AT84" s="282"/>
      <c r="AU84" s="282"/>
      <c r="AV84" s="282"/>
      <c r="AW84" s="282"/>
      <c r="AX84" s="1151"/>
      <c r="AY84" s="1005"/>
      <c r="AZ84" s="282"/>
      <c r="BA84" s="282"/>
      <c r="BB84" s="282"/>
      <c r="BC84" s="282"/>
      <c r="BD84" s="282"/>
      <c r="BE84" s="282"/>
      <c r="BF84" s="1151"/>
      <c r="BG84" s="1005"/>
      <c r="BH84" s="282"/>
      <c r="BI84" s="282"/>
      <c r="BJ84" s="282"/>
      <c r="BK84" s="282"/>
      <c r="BL84" s="282"/>
      <c r="BM84" s="282"/>
      <c r="BN84" s="1151"/>
      <c r="BO84" s="1005"/>
      <c r="BP84" s="282"/>
      <c r="BQ84" s="282"/>
      <c r="BR84" s="282"/>
      <c r="BS84" s="282"/>
      <c r="BT84" s="282"/>
      <c r="BU84" s="282"/>
    </row>
    <row r="85" spans="1:73" ht="40.15" customHeight="1" x14ac:dyDescent="0.25">
      <c r="A85" s="151"/>
      <c r="B85" s="29"/>
      <c r="C85" s="1059"/>
      <c r="D85" s="1162"/>
      <c r="E85" s="1062"/>
      <c r="F85" s="1266"/>
      <c r="G85" s="1050"/>
      <c r="H85" s="1044"/>
      <c r="I85" s="1044"/>
      <c r="J85" s="1044"/>
      <c r="K85" s="1050"/>
      <c r="L85" s="1044"/>
      <c r="M85" s="1050"/>
      <c r="N85" s="1263"/>
      <c r="O85" s="1050"/>
      <c r="P85" s="1053"/>
      <c r="Q85" s="1056"/>
      <c r="R85" s="1041"/>
      <c r="S85" s="1041"/>
      <c r="T85" s="1023"/>
      <c r="U85" s="1008"/>
      <c r="V85" s="1008"/>
      <c r="W85" s="1008"/>
      <c r="X85" s="1008"/>
      <c r="Y85" s="1008"/>
      <c r="Z85" s="1005"/>
      <c r="AA85" s="1005"/>
      <c r="AB85" s="1005"/>
      <c r="AC85" s="1005"/>
      <c r="AD85" s="1005"/>
      <c r="AE85" s="1005"/>
      <c r="AF85" s="1005"/>
      <c r="AG85" s="196"/>
      <c r="AH85" s="592"/>
      <c r="AI85" s="592"/>
      <c r="AJ85" s="592"/>
      <c r="AK85" s="196"/>
      <c r="AL85" s="197"/>
      <c r="AM85" s="197"/>
      <c r="AN85" s="197"/>
      <c r="AO85" s="197"/>
      <c r="AP85" s="1151"/>
      <c r="AQ85" s="1005"/>
      <c r="AR85" s="282"/>
      <c r="AS85" s="282"/>
      <c r="AT85" s="282"/>
      <c r="AU85" s="282"/>
      <c r="AV85" s="282"/>
      <c r="AW85" s="282"/>
      <c r="AX85" s="1151"/>
      <c r="AY85" s="1005"/>
      <c r="AZ85" s="282"/>
      <c r="BA85" s="282"/>
      <c r="BB85" s="282"/>
      <c r="BC85" s="282"/>
      <c r="BD85" s="282"/>
      <c r="BE85" s="282"/>
      <c r="BF85" s="1151"/>
      <c r="BG85" s="1005"/>
      <c r="BH85" s="282"/>
      <c r="BI85" s="282"/>
      <c r="BJ85" s="282"/>
      <c r="BK85" s="282"/>
      <c r="BL85" s="282"/>
      <c r="BM85" s="282"/>
      <c r="BN85" s="1151"/>
      <c r="BO85" s="1005"/>
      <c r="BP85" s="282"/>
      <c r="BQ85" s="282"/>
      <c r="BR85" s="282"/>
      <c r="BS85" s="282"/>
      <c r="BT85" s="282"/>
      <c r="BU85" s="282"/>
    </row>
    <row r="86" spans="1:73" ht="40.15" customHeight="1" thickBot="1" x14ac:dyDescent="0.3">
      <c r="A86" s="151"/>
      <c r="B86" s="29"/>
      <c r="C86" s="1059"/>
      <c r="D86" s="1162"/>
      <c r="E86" s="1063"/>
      <c r="F86" s="1267"/>
      <c r="G86" s="1051"/>
      <c r="H86" s="1045"/>
      <c r="I86" s="1045"/>
      <c r="J86" s="1045"/>
      <c r="K86" s="1051"/>
      <c r="L86" s="1045"/>
      <c r="M86" s="1051"/>
      <c r="N86" s="1264"/>
      <c r="O86" s="1051"/>
      <c r="P86" s="1054"/>
      <c r="Q86" s="1057"/>
      <c r="R86" s="1042"/>
      <c r="S86" s="1042"/>
      <c r="T86" s="1024"/>
      <c r="U86" s="1009"/>
      <c r="V86" s="1009"/>
      <c r="W86" s="1009"/>
      <c r="X86" s="1009"/>
      <c r="Y86" s="1009"/>
      <c r="Z86" s="1006"/>
      <c r="AA86" s="1006"/>
      <c r="AB86" s="1006"/>
      <c r="AC86" s="1006"/>
      <c r="AD86" s="1006"/>
      <c r="AE86" s="1006"/>
      <c r="AF86" s="1006"/>
      <c r="AG86" s="715"/>
      <c r="AH86" s="716"/>
      <c r="AI86" s="716"/>
      <c r="AJ86" s="716"/>
      <c r="AK86" s="715"/>
      <c r="AL86" s="717"/>
      <c r="AM86" s="717"/>
      <c r="AN86" s="717"/>
      <c r="AO86" s="717"/>
      <c r="AP86" s="1152"/>
      <c r="AQ86" s="1006"/>
      <c r="AR86" s="718"/>
      <c r="AS86" s="718"/>
      <c r="AT86" s="718"/>
      <c r="AU86" s="718"/>
      <c r="AV86" s="718"/>
      <c r="AW86" s="718"/>
      <c r="AX86" s="1152"/>
      <c r="AY86" s="1006"/>
      <c r="AZ86" s="718"/>
      <c r="BA86" s="718"/>
      <c r="BB86" s="718"/>
      <c r="BC86" s="718"/>
      <c r="BD86" s="718"/>
      <c r="BE86" s="718"/>
      <c r="BF86" s="1152"/>
      <c r="BG86" s="1006"/>
      <c r="BH86" s="718"/>
      <c r="BI86" s="718"/>
      <c r="BJ86" s="718"/>
      <c r="BK86" s="718"/>
      <c r="BL86" s="718"/>
      <c r="BM86" s="718"/>
      <c r="BN86" s="1152"/>
      <c r="BO86" s="1006"/>
      <c r="BP86" s="718"/>
      <c r="BQ86" s="718"/>
      <c r="BR86" s="718"/>
      <c r="BS86" s="718"/>
      <c r="BT86" s="718"/>
      <c r="BU86" s="718"/>
    </row>
    <row r="87" spans="1:73" ht="40.15" customHeight="1" thickTop="1" x14ac:dyDescent="0.25">
      <c r="A87" s="151"/>
      <c r="B87" s="29" t="s">
        <v>3044</v>
      </c>
      <c r="C87" s="1059"/>
      <c r="D87" s="1162"/>
      <c r="E87" s="1268">
        <v>136</v>
      </c>
      <c r="F87" s="1265" t="s">
        <v>3217</v>
      </c>
      <c r="G87" s="1049" t="s">
        <v>687</v>
      </c>
      <c r="H87" s="1043" t="s">
        <v>2943</v>
      </c>
      <c r="I87" s="1043" t="s">
        <v>2982</v>
      </c>
      <c r="J87" s="1043" t="s">
        <v>3184</v>
      </c>
      <c r="K87" s="1049" t="s">
        <v>3185</v>
      </c>
      <c r="L87" s="1043">
        <v>2302</v>
      </c>
      <c r="M87" s="1049" t="s">
        <v>3205</v>
      </c>
      <c r="N87" s="1262">
        <v>2026004540066</v>
      </c>
      <c r="O87" s="1049" t="s">
        <v>3206</v>
      </c>
      <c r="P87" s="1052" t="s">
        <v>687</v>
      </c>
      <c r="Q87" s="1055">
        <v>2</v>
      </c>
      <c r="R87" s="1040" t="s">
        <v>2871</v>
      </c>
      <c r="S87" s="1040"/>
      <c r="T87" s="1022"/>
      <c r="U87" s="1007"/>
      <c r="V87" s="1007"/>
      <c r="W87" s="1007"/>
      <c r="X87" s="1007"/>
      <c r="Y87" s="1007"/>
      <c r="Z87" s="1004">
        <f t="shared" ref="Z87:Z135" si="41">+AQ87+AY87+BG87+BO87</f>
        <v>0</v>
      </c>
      <c r="AA87" s="1004">
        <f t="shared" si="40"/>
        <v>0</v>
      </c>
      <c r="AB87" s="1004">
        <f t="shared" si="40"/>
        <v>0</v>
      </c>
      <c r="AC87" s="1004">
        <f t="shared" si="40"/>
        <v>0</v>
      </c>
      <c r="AD87" s="1004">
        <f t="shared" si="40"/>
        <v>0</v>
      </c>
      <c r="AE87" s="1004">
        <f t="shared" si="40"/>
        <v>0</v>
      </c>
      <c r="AF87" s="1004">
        <f t="shared" si="40"/>
        <v>0</v>
      </c>
      <c r="AG87" s="714"/>
      <c r="AH87" s="593"/>
      <c r="AI87" s="593"/>
      <c r="AJ87" s="593"/>
      <c r="AK87" s="207"/>
      <c r="AL87" s="208"/>
      <c r="AM87" s="208"/>
      <c r="AN87" s="208"/>
      <c r="AO87" s="208"/>
      <c r="AP87" s="1150">
        <f>+U87</f>
        <v>0</v>
      </c>
      <c r="AQ87" s="1004">
        <f>SUM(AR87:AW90)</f>
        <v>0</v>
      </c>
      <c r="AR87" s="299"/>
      <c r="AS87" s="299"/>
      <c r="AT87" s="299"/>
      <c r="AU87" s="299"/>
      <c r="AV87" s="299"/>
      <c r="AW87" s="299"/>
      <c r="AX87" s="1150">
        <f>+V87</f>
        <v>0</v>
      </c>
      <c r="AY87" s="1004">
        <f>SUM(AZ87:BE90)</f>
        <v>0</v>
      </c>
      <c r="AZ87" s="299"/>
      <c r="BA87" s="299"/>
      <c r="BB87" s="299"/>
      <c r="BC87" s="299"/>
      <c r="BD87" s="299"/>
      <c r="BE87" s="299"/>
      <c r="BF87" s="1150">
        <f>+W87</f>
        <v>0</v>
      </c>
      <c r="BG87" s="1004">
        <f>SUM(BH87:BM90)</f>
        <v>0</v>
      </c>
      <c r="BH87" s="299"/>
      <c r="BI87" s="299"/>
      <c r="BJ87" s="299"/>
      <c r="BK87" s="299"/>
      <c r="BL87" s="299"/>
      <c r="BM87" s="299"/>
      <c r="BN87" s="1150">
        <f>+X87</f>
        <v>0</v>
      </c>
      <c r="BO87" s="1004">
        <f>SUM(BP87:BU90)</f>
        <v>0</v>
      </c>
      <c r="BP87" s="299"/>
      <c r="BQ87" s="299"/>
      <c r="BR87" s="299"/>
      <c r="BS87" s="299"/>
      <c r="BT87" s="299"/>
      <c r="BU87" s="299"/>
    </row>
    <row r="88" spans="1:73" ht="40.15" customHeight="1" x14ac:dyDescent="0.25">
      <c r="A88" s="151"/>
      <c r="B88" s="29"/>
      <c r="C88" s="1059"/>
      <c r="D88" s="1162"/>
      <c r="E88" s="1269"/>
      <c r="F88" s="1266"/>
      <c r="G88" s="1050"/>
      <c r="H88" s="1044"/>
      <c r="I88" s="1044"/>
      <c r="J88" s="1044"/>
      <c r="K88" s="1050"/>
      <c r="L88" s="1044"/>
      <c r="M88" s="1050"/>
      <c r="N88" s="1263"/>
      <c r="O88" s="1050"/>
      <c r="P88" s="1053"/>
      <c r="Q88" s="1056"/>
      <c r="R88" s="1041"/>
      <c r="S88" s="1041"/>
      <c r="T88" s="1023"/>
      <c r="U88" s="1008"/>
      <c r="V88" s="1008"/>
      <c r="W88" s="1008"/>
      <c r="X88" s="1008"/>
      <c r="Y88" s="1008"/>
      <c r="Z88" s="1005"/>
      <c r="AA88" s="1005"/>
      <c r="AB88" s="1005"/>
      <c r="AC88" s="1005"/>
      <c r="AD88" s="1005"/>
      <c r="AE88" s="1005"/>
      <c r="AF88" s="1005"/>
      <c r="AG88" s="479"/>
      <c r="AH88" s="592"/>
      <c r="AI88" s="592"/>
      <c r="AJ88" s="592"/>
      <c r="AK88" s="196"/>
      <c r="AL88" s="197"/>
      <c r="AM88" s="197"/>
      <c r="AN88" s="197"/>
      <c r="AO88" s="197"/>
      <c r="AP88" s="1151"/>
      <c r="AQ88" s="1005"/>
      <c r="AR88" s="282"/>
      <c r="AS88" s="282"/>
      <c r="AT88" s="282"/>
      <c r="AU88" s="282"/>
      <c r="AV88" s="282"/>
      <c r="AW88" s="282"/>
      <c r="AX88" s="1151"/>
      <c r="AY88" s="1005"/>
      <c r="AZ88" s="282"/>
      <c r="BA88" s="282"/>
      <c r="BB88" s="282"/>
      <c r="BC88" s="282"/>
      <c r="BD88" s="282"/>
      <c r="BE88" s="282"/>
      <c r="BF88" s="1151"/>
      <c r="BG88" s="1005"/>
      <c r="BH88" s="282"/>
      <c r="BI88" s="282"/>
      <c r="BJ88" s="282"/>
      <c r="BK88" s="282"/>
      <c r="BL88" s="282"/>
      <c r="BM88" s="282"/>
      <c r="BN88" s="1151"/>
      <c r="BO88" s="1005"/>
      <c r="BP88" s="282"/>
      <c r="BQ88" s="282"/>
      <c r="BR88" s="282"/>
      <c r="BS88" s="282"/>
      <c r="BT88" s="282"/>
      <c r="BU88" s="282"/>
    </row>
    <row r="89" spans="1:73" ht="40.15" customHeight="1" x14ac:dyDescent="0.25">
      <c r="A89" s="151"/>
      <c r="B89" s="29"/>
      <c r="C89" s="1059"/>
      <c r="D89" s="1162"/>
      <c r="E89" s="1269"/>
      <c r="F89" s="1266"/>
      <c r="G89" s="1050"/>
      <c r="H89" s="1044"/>
      <c r="I89" s="1044"/>
      <c r="J89" s="1044"/>
      <c r="K89" s="1050"/>
      <c r="L89" s="1044"/>
      <c r="M89" s="1050"/>
      <c r="N89" s="1263"/>
      <c r="O89" s="1050"/>
      <c r="P89" s="1053"/>
      <c r="Q89" s="1056"/>
      <c r="R89" s="1041"/>
      <c r="S89" s="1041"/>
      <c r="T89" s="1023"/>
      <c r="U89" s="1008"/>
      <c r="V89" s="1008"/>
      <c r="W89" s="1008"/>
      <c r="X89" s="1008"/>
      <c r="Y89" s="1008"/>
      <c r="Z89" s="1005"/>
      <c r="AA89" s="1005"/>
      <c r="AB89" s="1005"/>
      <c r="AC89" s="1005"/>
      <c r="AD89" s="1005"/>
      <c r="AE89" s="1005"/>
      <c r="AF89" s="1005"/>
      <c r="AG89" s="196"/>
      <c r="AH89" s="592"/>
      <c r="AI89" s="592"/>
      <c r="AJ89" s="592"/>
      <c r="AK89" s="196"/>
      <c r="AL89" s="197"/>
      <c r="AM89" s="197"/>
      <c r="AN89" s="197"/>
      <c r="AO89" s="197"/>
      <c r="AP89" s="1151"/>
      <c r="AQ89" s="1005"/>
      <c r="AR89" s="282"/>
      <c r="AS89" s="282"/>
      <c r="AT89" s="282"/>
      <c r="AU89" s="282"/>
      <c r="AV89" s="282"/>
      <c r="AW89" s="282"/>
      <c r="AX89" s="1151"/>
      <c r="AY89" s="1005"/>
      <c r="AZ89" s="282"/>
      <c r="BA89" s="282"/>
      <c r="BB89" s="282"/>
      <c r="BC89" s="282"/>
      <c r="BD89" s="282"/>
      <c r="BE89" s="282"/>
      <c r="BF89" s="1151"/>
      <c r="BG89" s="1005"/>
      <c r="BH89" s="282"/>
      <c r="BI89" s="282"/>
      <c r="BJ89" s="282"/>
      <c r="BK89" s="282"/>
      <c r="BL89" s="282"/>
      <c r="BM89" s="282"/>
      <c r="BN89" s="1151"/>
      <c r="BO89" s="1005"/>
      <c r="BP89" s="282"/>
      <c r="BQ89" s="282"/>
      <c r="BR89" s="282"/>
      <c r="BS89" s="282"/>
      <c r="BT89" s="282"/>
      <c r="BU89" s="282"/>
    </row>
    <row r="90" spans="1:73" ht="40.15" customHeight="1" thickBot="1" x14ac:dyDescent="0.3">
      <c r="A90" s="151"/>
      <c r="B90" s="29"/>
      <c r="C90" s="1059"/>
      <c r="D90" s="1162"/>
      <c r="E90" s="1270"/>
      <c r="F90" s="1267"/>
      <c r="G90" s="1051"/>
      <c r="H90" s="1045"/>
      <c r="I90" s="1045"/>
      <c r="J90" s="1045"/>
      <c r="K90" s="1051"/>
      <c r="L90" s="1045"/>
      <c r="M90" s="1051"/>
      <c r="N90" s="1264"/>
      <c r="O90" s="1051"/>
      <c r="P90" s="1054"/>
      <c r="Q90" s="1057"/>
      <c r="R90" s="1042"/>
      <c r="S90" s="1042"/>
      <c r="T90" s="1024"/>
      <c r="U90" s="1009"/>
      <c r="V90" s="1009"/>
      <c r="W90" s="1009"/>
      <c r="X90" s="1009"/>
      <c r="Y90" s="1009"/>
      <c r="Z90" s="1006"/>
      <c r="AA90" s="1006"/>
      <c r="AB90" s="1006"/>
      <c r="AC90" s="1006"/>
      <c r="AD90" s="1006"/>
      <c r="AE90" s="1006"/>
      <c r="AF90" s="1006"/>
      <c r="AG90" s="715"/>
      <c r="AH90" s="716"/>
      <c r="AI90" s="716"/>
      <c r="AJ90" s="716"/>
      <c r="AK90" s="715"/>
      <c r="AL90" s="717"/>
      <c r="AM90" s="717"/>
      <c r="AN90" s="717"/>
      <c r="AO90" s="717"/>
      <c r="AP90" s="1152"/>
      <c r="AQ90" s="1006"/>
      <c r="AR90" s="718"/>
      <c r="AS90" s="718"/>
      <c r="AT90" s="718"/>
      <c r="AU90" s="718"/>
      <c r="AV90" s="718"/>
      <c r="AW90" s="718"/>
      <c r="AX90" s="1152"/>
      <c r="AY90" s="1006"/>
      <c r="AZ90" s="718"/>
      <c r="BA90" s="718"/>
      <c r="BB90" s="718"/>
      <c r="BC90" s="718"/>
      <c r="BD90" s="718"/>
      <c r="BE90" s="718"/>
      <c r="BF90" s="1152"/>
      <c r="BG90" s="1006"/>
      <c r="BH90" s="718"/>
      <c r="BI90" s="718"/>
      <c r="BJ90" s="718"/>
      <c r="BK90" s="718"/>
      <c r="BL90" s="718"/>
      <c r="BM90" s="718"/>
      <c r="BN90" s="1152"/>
      <c r="BO90" s="1006"/>
      <c r="BP90" s="718"/>
      <c r="BQ90" s="718"/>
      <c r="BR90" s="718"/>
      <c r="BS90" s="718"/>
      <c r="BT90" s="718"/>
      <c r="BU90" s="718"/>
    </row>
    <row r="91" spans="1:73" ht="40.15" customHeight="1" thickTop="1" x14ac:dyDescent="0.25">
      <c r="A91" s="151"/>
      <c r="B91" s="29"/>
      <c r="C91" s="1059"/>
      <c r="D91" s="1162"/>
      <c r="E91" s="1061">
        <v>137</v>
      </c>
      <c r="F91" s="1265" t="s">
        <v>3218</v>
      </c>
      <c r="G91" s="1049" t="s">
        <v>688</v>
      </c>
      <c r="H91" s="1043" t="s">
        <v>3019</v>
      </c>
      <c r="I91" s="1043" t="s">
        <v>2982</v>
      </c>
      <c r="J91" s="1043" t="s">
        <v>3184</v>
      </c>
      <c r="K91" s="1049" t="s">
        <v>3185</v>
      </c>
      <c r="L91" s="1043">
        <v>2302</v>
      </c>
      <c r="M91" s="1049" t="s">
        <v>3205</v>
      </c>
      <c r="N91" s="1262">
        <v>2026004540066</v>
      </c>
      <c r="O91" s="1049" t="s">
        <v>3206</v>
      </c>
      <c r="P91" s="1052" t="s">
        <v>688</v>
      </c>
      <c r="Q91" s="1055">
        <v>30</v>
      </c>
      <c r="R91" s="1040" t="s">
        <v>2871</v>
      </c>
      <c r="S91" s="1040"/>
      <c r="T91" s="1022"/>
      <c r="U91" s="1007"/>
      <c r="V91" s="1007"/>
      <c r="W91" s="1007"/>
      <c r="X91" s="1007"/>
      <c r="Y91" s="1007"/>
      <c r="Z91" s="1004">
        <f t="shared" si="41"/>
        <v>0</v>
      </c>
      <c r="AA91" s="1004">
        <f t="shared" si="40"/>
        <v>0</v>
      </c>
      <c r="AB91" s="1004">
        <f t="shared" si="40"/>
        <v>0</v>
      </c>
      <c r="AC91" s="1004">
        <f t="shared" si="40"/>
        <v>0</v>
      </c>
      <c r="AD91" s="1004">
        <f t="shared" si="40"/>
        <v>0</v>
      </c>
      <c r="AE91" s="1004">
        <f t="shared" si="40"/>
        <v>0</v>
      </c>
      <c r="AF91" s="1004">
        <f t="shared" si="40"/>
        <v>0</v>
      </c>
      <c r="AG91" s="714"/>
      <c r="AH91" s="593"/>
      <c r="AI91" s="593"/>
      <c r="AJ91" s="593"/>
      <c r="AK91" s="207"/>
      <c r="AL91" s="208"/>
      <c r="AM91" s="208"/>
      <c r="AN91" s="208"/>
      <c r="AO91" s="208"/>
      <c r="AP91" s="1150">
        <f>+U91</f>
        <v>0</v>
      </c>
      <c r="AQ91" s="1004">
        <f>SUM(AR91:AW94)</f>
        <v>0</v>
      </c>
      <c r="AR91" s="299"/>
      <c r="AS91" s="299"/>
      <c r="AT91" s="299"/>
      <c r="AU91" s="299"/>
      <c r="AV91" s="299"/>
      <c r="AW91" s="299"/>
      <c r="AX91" s="1150">
        <f>+V91</f>
        <v>0</v>
      </c>
      <c r="AY91" s="1004">
        <f>SUM(AZ91:BE94)</f>
        <v>0</v>
      </c>
      <c r="AZ91" s="299"/>
      <c r="BA91" s="299"/>
      <c r="BB91" s="299"/>
      <c r="BC91" s="299"/>
      <c r="BD91" s="299"/>
      <c r="BE91" s="299"/>
      <c r="BF91" s="1150">
        <f>+W91</f>
        <v>0</v>
      </c>
      <c r="BG91" s="1004">
        <f>SUM(BH91:BM94)</f>
        <v>0</v>
      </c>
      <c r="BH91" s="299"/>
      <c r="BI91" s="299"/>
      <c r="BJ91" s="299"/>
      <c r="BK91" s="299"/>
      <c r="BL91" s="299"/>
      <c r="BM91" s="299"/>
      <c r="BN91" s="1150">
        <f>+X91</f>
        <v>0</v>
      </c>
      <c r="BO91" s="1004">
        <f>SUM(BP91:BU94)</f>
        <v>0</v>
      </c>
      <c r="BP91" s="299"/>
      <c r="BQ91" s="299"/>
      <c r="BR91" s="299"/>
      <c r="BS91" s="299"/>
      <c r="BT91" s="299"/>
      <c r="BU91" s="299"/>
    </row>
    <row r="92" spans="1:73" ht="40.15" customHeight="1" x14ac:dyDescent="0.25">
      <c r="A92" s="151"/>
      <c r="B92" s="29"/>
      <c r="C92" s="1059"/>
      <c r="D92" s="1162"/>
      <c r="E92" s="1062"/>
      <c r="F92" s="1266"/>
      <c r="G92" s="1050"/>
      <c r="H92" s="1044"/>
      <c r="I92" s="1044"/>
      <c r="J92" s="1044"/>
      <c r="K92" s="1050"/>
      <c r="L92" s="1044"/>
      <c r="M92" s="1050"/>
      <c r="N92" s="1263"/>
      <c r="O92" s="1050"/>
      <c r="P92" s="1053"/>
      <c r="Q92" s="1056"/>
      <c r="R92" s="1041"/>
      <c r="S92" s="1041"/>
      <c r="T92" s="1023"/>
      <c r="U92" s="1008"/>
      <c r="V92" s="1008"/>
      <c r="W92" s="1008"/>
      <c r="X92" s="1008"/>
      <c r="Y92" s="1008"/>
      <c r="Z92" s="1005"/>
      <c r="AA92" s="1005"/>
      <c r="AB92" s="1005"/>
      <c r="AC92" s="1005"/>
      <c r="AD92" s="1005"/>
      <c r="AE92" s="1005"/>
      <c r="AF92" s="1005"/>
      <c r="AG92" s="479"/>
      <c r="AH92" s="592"/>
      <c r="AI92" s="592"/>
      <c r="AJ92" s="592"/>
      <c r="AK92" s="196"/>
      <c r="AL92" s="197"/>
      <c r="AM92" s="197"/>
      <c r="AN92" s="197"/>
      <c r="AO92" s="197"/>
      <c r="AP92" s="1151"/>
      <c r="AQ92" s="1005"/>
      <c r="AR92" s="282"/>
      <c r="AS92" s="282"/>
      <c r="AT92" s="282"/>
      <c r="AU92" s="282"/>
      <c r="AV92" s="282"/>
      <c r="AW92" s="282"/>
      <c r="AX92" s="1151"/>
      <c r="AY92" s="1005"/>
      <c r="AZ92" s="282"/>
      <c r="BA92" s="282"/>
      <c r="BB92" s="282"/>
      <c r="BC92" s="282"/>
      <c r="BD92" s="282"/>
      <c r="BE92" s="282"/>
      <c r="BF92" s="1151"/>
      <c r="BG92" s="1005"/>
      <c r="BH92" s="282"/>
      <c r="BI92" s="282"/>
      <c r="BJ92" s="282"/>
      <c r="BK92" s="282"/>
      <c r="BL92" s="282"/>
      <c r="BM92" s="282"/>
      <c r="BN92" s="1151"/>
      <c r="BO92" s="1005"/>
      <c r="BP92" s="282"/>
      <c r="BQ92" s="282"/>
      <c r="BR92" s="282"/>
      <c r="BS92" s="282"/>
      <c r="BT92" s="282"/>
      <c r="BU92" s="282"/>
    </row>
    <row r="93" spans="1:73" ht="40.15" customHeight="1" x14ac:dyDescent="0.25">
      <c r="A93" s="151"/>
      <c r="B93" s="29"/>
      <c r="C93" s="1059"/>
      <c r="D93" s="1162"/>
      <c r="E93" s="1062"/>
      <c r="F93" s="1266"/>
      <c r="G93" s="1050"/>
      <c r="H93" s="1044"/>
      <c r="I93" s="1044"/>
      <c r="J93" s="1044"/>
      <c r="K93" s="1050"/>
      <c r="L93" s="1044"/>
      <c r="M93" s="1050"/>
      <c r="N93" s="1263"/>
      <c r="O93" s="1050"/>
      <c r="P93" s="1053"/>
      <c r="Q93" s="1056"/>
      <c r="R93" s="1041"/>
      <c r="S93" s="1041"/>
      <c r="T93" s="1023"/>
      <c r="U93" s="1008"/>
      <c r="V93" s="1008"/>
      <c r="W93" s="1008"/>
      <c r="X93" s="1008"/>
      <c r="Y93" s="1008"/>
      <c r="Z93" s="1005"/>
      <c r="AA93" s="1005"/>
      <c r="AB93" s="1005"/>
      <c r="AC93" s="1005"/>
      <c r="AD93" s="1005"/>
      <c r="AE93" s="1005"/>
      <c r="AF93" s="1005"/>
      <c r="AG93" s="196"/>
      <c r="AH93" s="592"/>
      <c r="AI93" s="592"/>
      <c r="AJ93" s="592"/>
      <c r="AK93" s="196"/>
      <c r="AL93" s="197"/>
      <c r="AM93" s="197"/>
      <c r="AN93" s="197"/>
      <c r="AO93" s="197"/>
      <c r="AP93" s="1151"/>
      <c r="AQ93" s="1005"/>
      <c r="AR93" s="282"/>
      <c r="AS93" s="282"/>
      <c r="AT93" s="282"/>
      <c r="AU93" s="282"/>
      <c r="AV93" s="282"/>
      <c r="AW93" s="282"/>
      <c r="AX93" s="1151"/>
      <c r="AY93" s="1005"/>
      <c r="AZ93" s="282"/>
      <c r="BA93" s="282"/>
      <c r="BB93" s="282"/>
      <c r="BC93" s="282"/>
      <c r="BD93" s="282"/>
      <c r="BE93" s="282"/>
      <c r="BF93" s="1151"/>
      <c r="BG93" s="1005"/>
      <c r="BH93" s="282"/>
      <c r="BI93" s="282"/>
      <c r="BJ93" s="282"/>
      <c r="BK93" s="282"/>
      <c r="BL93" s="282"/>
      <c r="BM93" s="282"/>
      <c r="BN93" s="1151"/>
      <c r="BO93" s="1005"/>
      <c r="BP93" s="282"/>
      <c r="BQ93" s="282"/>
      <c r="BR93" s="282"/>
      <c r="BS93" s="282"/>
      <c r="BT93" s="282"/>
      <c r="BU93" s="282"/>
    </row>
    <row r="94" spans="1:73" ht="40.15" customHeight="1" thickBot="1" x14ac:dyDescent="0.3">
      <c r="A94" s="151"/>
      <c r="B94" s="29"/>
      <c r="C94" s="1059"/>
      <c r="D94" s="1162"/>
      <c r="E94" s="1063"/>
      <c r="F94" s="1267"/>
      <c r="G94" s="1051"/>
      <c r="H94" s="1045"/>
      <c r="I94" s="1045"/>
      <c r="J94" s="1045"/>
      <c r="K94" s="1051"/>
      <c r="L94" s="1045"/>
      <c r="M94" s="1051"/>
      <c r="N94" s="1264"/>
      <c r="O94" s="1051"/>
      <c r="P94" s="1054"/>
      <c r="Q94" s="1057"/>
      <c r="R94" s="1042"/>
      <c r="S94" s="1042"/>
      <c r="T94" s="1024"/>
      <c r="U94" s="1009"/>
      <c r="V94" s="1009"/>
      <c r="W94" s="1009"/>
      <c r="X94" s="1009"/>
      <c r="Y94" s="1009"/>
      <c r="Z94" s="1006"/>
      <c r="AA94" s="1006"/>
      <c r="AB94" s="1006"/>
      <c r="AC94" s="1006"/>
      <c r="AD94" s="1006"/>
      <c r="AE94" s="1006"/>
      <c r="AF94" s="1006"/>
      <c r="AG94" s="715"/>
      <c r="AH94" s="716"/>
      <c r="AI94" s="716"/>
      <c r="AJ94" s="716"/>
      <c r="AK94" s="715"/>
      <c r="AL94" s="717"/>
      <c r="AM94" s="717"/>
      <c r="AN94" s="717"/>
      <c r="AO94" s="717"/>
      <c r="AP94" s="1152"/>
      <c r="AQ94" s="1006"/>
      <c r="AR94" s="718"/>
      <c r="AS94" s="718"/>
      <c r="AT94" s="718"/>
      <c r="AU94" s="718"/>
      <c r="AV94" s="718"/>
      <c r="AW94" s="718"/>
      <c r="AX94" s="1152"/>
      <c r="AY94" s="1006"/>
      <c r="AZ94" s="718"/>
      <c r="BA94" s="718"/>
      <c r="BB94" s="718"/>
      <c r="BC94" s="718"/>
      <c r="BD94" s="718"/>
      <c r="BE94" s="718"/>
      <c r="BF94" s="1152"/>
      <c r="BG94" s="1006"/>
      <c r="BH94" s="718"/>
      <c r="BI94" s="718"/>
      <c r="BJ94" s="718"/>
      <c r="BK94" s="718"/>
      <c r="BL94" s="718"/>
      <c r="BM94" s="718"/>
      <c r="BN94" s="1152"/>
      <c r="BO94" s="1006"/>
      <c r="BP94" s="718"/>
      <c r="BQ94" s="718"/>
      <c r="BR94" s="718"/>
      <c r="BS94" s="718"/>
      <c r="BT94" s="718"/>
      <c r="BU94" s="718"/>
    </row>
    <row r="95" spans="1:73" ht="40.15" customHeight="1" thickTop="1" x14ac:dyDescent="0.25">
      <c r="A95" s="151"/>
      <c r="B95" s="29"/>
      <c r="C95" s="1059"/>
      <c r="D95" s="1162"/>
      <c r="E95" s="1061">
        <v>138</v>
      </c>
      <c r="F95" s="1265" t="s">
        <v>3219</v>
      </c>
      <c r="G95" s="1049" t="s">
        <v>689</v>
      </c>
      <c r="H95" s="1043" t="s">
        <v>272</v>
      </c>
      <c r="I95" s="1043" t="s">
        <v>2982</v>
      </c>
      <c r="J95" s="1043" t="s">
        <v>3184</v>
      </c>
      <c r="K95" s="1049" t="s">
        <v>3185</v>
      </c>
      <c r="L95" s="1043">
        <v>2302</v>
      </c>
      <c r="M95" s="1049" t="s">
        <v>3205</v>
      </c>
      <c r="N95" s="1262">
        <v>2026004540066</v>
      </c>
      <c r="O95" s="1049" t="s">
        <v>3206</v>
      </c>
      <c r="P95" s="1052" t="s">
        <v>689</v>
      </c>
      <c r="Q95" s="1055">
        <v>1</v>
      </c>
      <c r="R95" s="1040" t="s">
        <v>2871</v>
      </c>
      <c r="S95" s="1040"/>
      <c r="T95" s="1022"/>
      <c r="U95" s="1007"/>
      <c r="V95" s="1007"/>
      <c r="W95" s="1007"/>
      <c r="X95" s="1007"/>
      <c r="Y95" s="1007"/>
      <c r="Z95" s="1004">
        <f t="shared" si="41"/>
        <v>0</v>
      </c>
      <c r="AA95" s="1004">
        <f t="shared" si="40"/>
        <v>0</v>
      </c>
      <c r="AB95" s="1004">
        <f t="shared" si="40"/>
        <v>0</v>
      </c>
      <c r="AC95" s="1004">
        <f t="shared" si="40"/>
        <v>0</v>
      </c>
      <c r="AD95" s="1004">
        <f t="shared" si="40"/>
        <v>0</v>
      </c>
      <c r="AE95" s="1004">
        <f t="shared" si="40"/>
        <v>0</v>
      </c>
      <c r="AF95" s="1004">
        <f t="shared" si="40"/>
        <v>0</v>
      </c>
      <c r="AG95" s="714"/>
      <c r="AH95" s="593"/>
      <c r="AI95" s="593"/>
      <c r="AJ95" s="593"/>
      <c r="AK95" s="207"/>
      <c r="AL95" s="208"/>
      <c r="AM95" s="208"/>
      <c r="AN95" s="208"/>
      <c r="AO95" s="208"/>
      <c r="AP95" s="1150">
        <f>+U95</f>
        <v>0</v>
      </c>
      <c r="AQ95" s="1004">
        <f>SUM(AR95:AW98)</f>
        <v>0</v>
      </c>
      <c r="AR95" s="299"/>
      <c r="AS95" s="299"/>
      <c r="AT95" s="299"/>
      <c r="AU95" s="299"/>
      <c r="AV95" s="299"/>
      <c r="AW95" s="299"/>
      <c r="AX95" s="1150">
        <f>+V95</f>
        <v>0</v>
      </c>
      <c r="AY95" s="1004">
        <f>SUM(AZ95:BE98)</f>
        <v>0</v>
      </c>
      <c r="AZ95" s="299"/>
      <c r="BA95" s="299"/>
      <c r="BB95" s="299"/>
      <c r="BC95" s="299"/>
      <c r="BD95" s="299"/>
      <c r="BE95" s="299"/>
      <c r="BF95" s="1150">
        <f>+W95</f>
        <v>0</v>
      </c>
      <c r="BG95" s="1004">
        <f>SUM(BH95:BM98)</f>
        <v>0</v>
      </c>
      <c r="BH95" s="299"/>
      <c r="BI95" s="299"/>
      <c r="BJ95" s="299"/>
      <c r="BK95" s="299"/>
      <c r="BL95" s="299"/>
      <c r="BM95" s="299"/>
      <c r="BN95" s="1150">
        <f>+X95</f>
        <v>0</v>
      </c>
      <c r="BO95" s="1004">
        <f>SUM(BP95:BU98)</f>
        <v>0</v>
      </c>
      <c r="BP95" s="299"/>
      <c r="BQ95" s="299"/>
      <c r="BR95" s="299"/>
      <c r="BS95" s="299"/>
      <c r="BT95" s="299"/>
      <c r="BU95" s="299"/>
    </row>
    <row r="96" spans="1:73" ht="40.15" customHeight="1" x14ac:dyDescent="0.25">
      <c r="A96" s="151"/>
      <c r="B96" s="29"/>
      <c r="C96" s="1059"/>
      <c r="D96" s="1162"/>
      <c r="E96" s="1062"/>
      <c r="F96" s="1266"/>
      <c r="G96" s="1050"/>
      <c r="H96" s="1044"/>
      <c r="I96" s="1044"/>
      <c r="J96" s="1044"/>
      <c r="K96" s="1050"/>
      <c r="L96" s="1044"/>
      <c r="M96" s="1050"/>
      <c r="N96" s="1263"/>
      <c r="O96" s="1050"/>
      <c r="P96" s="1053"/>
      <c r="Q96" s="1056"/>
      <c r="R96" s="1041"/>
      <c r="S96" s="1041"/>
      <c r="T96" s="1023"/>
      <c r="U96" s="1008"/>
      <c r="V96" s="1008"/>
      <c r="W96" s="1008"/>
      <c r="X96" s="1008"/>
      <c r="Y96" s="1008"/>
      <c r="Z96" s="1005"/>
      <c r="AA96" s="1005"/>
      <c r="AB96" s="1005"/>
      <c r="AC96" s="1005"/>
      <c r="AD96" s="1005"/>
      <c r="AE96" s="1005"/>
      <c r="AF96" s="1005"/>
      <c r="AG96" s="479"/>
      <c r="AH96" s="592"/>
      <c r="AI96" s="592"/>
      <c r="AJ96" s="592"/>
      <c r="AK96" s="196"/>
      <c r="AL96" s="197"/>
      <c r="AM96" s="197"/>
      <c r="AN96" s="197"/>
      <c r="AO96" s="197"/>
      <c r="AP96" s="1151"/>
      <c r="AQ96" s="1005"/>
      <c r="AR96" s="282"/>
      <c r="AS96" s="282"/>
      <c r="AT96" s="282"/>
      <c r="AU96" s="282"/>
      <c r="AV96" s="282"/>
      <c r="AW96" s="282"/>
      <c r="AX96" s="1151"/>
      <c r="AY96" s="1005"/>
      <c r="AZ96" s="282"/>
      <c r="BA96" s="282"/>
      <c r="BB96" s="282"/>
      <c r="BC96" s="282"/>
      <c r="BD96" s="282"/>
      <c r="BE96" s="282"/>
      <c r="BF96" s="1151"/>
      <c r="BG96" s="1005"/>
      <c r="BH96" s="282"/>
      <c r="BI96" s="282"/>
      <c r="BJ96" s="282"/>
      <c r="BK96" s="282"/>
      <c r="BL96" s="282"/>
      <c r="BM96" s="282"/>
      <c r="BN96" s="1151"/>
      <c r="BO96" s="1005"/>
      <c r="BP96" s="282"/>
      <c r="BQ96" s="282"/>
      <c r="BR96" s="282"/>
      <c r="BS96" s="282"/>
      <c r="BT96" s="282"/>
      <c r="BU96" s="282"/>
    </row>
    <row r="97" spans="1:73" ht="40.15" customHeight="1" x14ac:dyDescent="0.25">
      <c r="A97" s="151"/>
      <c r="B97" s="29"/>
      <c r="C97" s="1059"/>
      <c r="D97" s="1162"/>
      <c r="E97" s="1062"/>
      <c r="F97" s="1266"/>
      <c r="G97" s="1050"/>
      <c r="H97" s="1044"/>
      <c r="I97" s="1044"/>
      <c r="J97" s="1044"/>
      <c r="K97" s="1050"/>
      <c r="L97" s="1044"/>
      <c r="M97" s="1050"/>
      <c r="N97" s="1263"/>
      <c r="O97" s="1050"/>
      <c r="P97" s="1053"/>
      <c r="Q97" s="1056"/>
      <c r="R97" s="1041"/>
      <c r="S97" s="1041"/>
      <c r="T97" s="1023"/>
      <c r="U97" s="1008"/>
      <c r="V97" s="1008"/>
      <c r="W97" s="1008"/>
      <c r="X97" s="1008"/>
      <c r="Y97" s="1008"/>
      <c r="Z97" s="1005"/>
      <c r="AA97" s="1005"/>
      <c r="AB97" s="1005"/>
      <c r="AC97" s="1005"/>
      <c r="AD97" s="1005"/>
      <c r="AE97" s="1005"/>
      <c r="AF97" s="1005"/>
      <c r="AG97" s="196"/>
      <c r="AH97" s="592"/>
      <c r="AI97" s="592"/>
      <c r="AJ97" s="592"/>
      <c r="AK97" s="196"/>
      <c r="AL97" s="197"/>
      <c r="AM97" s="197"/>
      <c r="AN97" s="197"/>
      <c r="AO97" s="197"/>
      <c r="AP97" s="1151"/>
      <c r="AQ97" s="1005"/>
      <c r="AR97" s="282"/>
      <c r="AS97" s="282"/>
      <c r="AT97" s="282"/>
      <c r="AU97" s="282"/>
      <c r="AV97" s="282"/>
      <c r="AW97" s="282"/>
      <c r="AX97" s="1151"/>
      <c r="AY97" s="1005"/>
      <c r="AZ97" s="282"/>
      <c r="BA97" s="282"/>
      <c r="BB97" s="282"/>
      <c r="BC97" s="282"/>
      <c r="BD97" s="282"/>
      <c r="BE97" s="282"/>
      <c r="BF97" s="1151"/>
      <c r="BG97" s="1005"/>
      <c r="BH97" s="282"/>
      <c r="BI97" s="282"/>
      <c r="BJ97" s="282"/>
      <c r="BK97" s="282"/>
      <c r="BL97" s="282"/>
      <c r="BM97" s="282"/>
      <c r="BN97" s="1151"/>
      <c r="BO97" s="1005"/>
      <c r="BP97" s="282"/>
      <c r="BQ97" s="282"/>
      <c r="BR97" s="282"/>
      <c r="BS97" s="282"/>
      <c r="BT97" s="282"/>
      <c r="BU97" s="282"/>
    </row>
    <row r="98" spans="1:73" ht="40.15" customHeight="1" thickBot="1" x14ac:dyDescent="0.3">
      <c r="A98" s="151"/>
      <c r="B98" s="29"/>
      <c r="C98" s="1059"/>
      <c r="D98" s="1162"/>
      <c r="E98" s="1063"/>
      <c r="F98" s="1267"/>
      <c r="G98" s="1051"/>
      <c r="H98" s="1045"/>
      <c r="I98" s="1045"/>
      <c r="J98" s="1045"/>
      <c r="K98" s="1051"/>
      <c r="L98" s="1045"/>
      <c r="M98" s="1051"/>
      <c r="N98" s="1264"/>
      <c r="O98" s="1051"/>
      <c r="P98" s="1054"/>
      <c r="Q98" s="1057"/>
      <c r="R98" s="1042"/>
      <c r="S98" s="1042"/>
      <c r="T98" s="1024"/>
      <c r="U98" s="1009"/>
      <c r="V98" s="1009"/>
      <c r="W98" s="1009"/>
      <c r="X98" s="1009"/>
      <c r="Y98" s="1009"/>
      <c r="Z98" s="1006"/>
      <c r="AA98" s="1006"/>
      <c r="AB98" s="1006"/>
      <c r="AC98" s="1006"/>
      <c r="AD98" s="1006"/>
      <c r="AE98" s="1006"/>
      <c r="AF98" s="1006"/>
      <c r="AG98" s="715"/>
      <c r="AH98" s="716"/>
      <c r="AI98" s="716"/>
      <c r="AJ98" s="716"/>
      <c r="AK98" s="715"/>
      <c r="AL98" s="717"/>
      <c r="AM98" s="717"/>
      <c r="AN98" s="717"/>
      <c r="AO98" s="717"/>
      <c r="AP98" s="1152"/>
      <c r="AQ98" s="1006"/>
      <c r="AR98" s="718"/>
      <c r="AS98" s="718"/>
      <c r="AT98" s="718"/>
      <c r="AU98" s="718"/>
      <c r="AV98" s="718"/>
      <c r="AW98" s="718"/>
      <c r="AX98" s="1152"/>
      <c r="AY98" s="1006"/>
      <c r="AZ98" s="718"/>
      <c r="BA98" s="718"/>
      <c r="BB98" s="718"/>
      <c r="BC98" s="718"/>
      <c r="BD98" s="718"/>
      <c r="BE98" s="718"/>
      <c r="BF98" s="1152"/>
      <c r="BG98" s="1006"/>
      <c r="BH98" s="718"/>
      <c r="BI98" s="718"/>
      <c r="BJ98" s="718"/>
      <c r="BK98" s="718"/>
      <c r="BL98" s="718"/>
      <c r="BM98" s="718"/>
      <c r="BN98" s="1152"/>
      <c r="BO98" s="1006"/>
      <c r="BP98" s="718"/>
      <c r="BQ98" s="718"/>
      <c r="BR98" s="718"/>
      <c r="BS98" s="718"/>
      <c r="BT98" s="718"/>
      <c r="BU98" s="718"/>
    </row>
    <row r="99" spans="1:73" ht="40.15" customHeight="1" thickTop="1" x14ac:dyDescent="0.25">
      <c r="A99" s="151"/>
      <c r="B99" s="29" t="s">
        <v>3156</v>
      </c>
      <c r="C99" s="1059"/>
      <c r="D99" s="1162"/>
      <c r="E99" s="1268">
        <v>139</v>
      </c>
      <c r="F99" s="1265" t="s">
        <v>3220</v>
      </c>
      <c r="G99" s="1049" t="s">
        <v>690</v>
      </c>
      <c r="H99" s="1043" t="s">
        <v>2943</v>
      </c>
      <c r="I99" s="1043" t="s">
        <v>2982</v>
      </c>
      <c r="J99" s="1043" t="s">
        <v>3184</v>
      </c>
      <c r="K99" s="1049" t="s">
        <v>3185</v>
      </c>
      <c r="L99" s="1043">
        <v>2302</v>
      </c>
      <c r="M99" s="1049" t="s">
        <v>3205</v>
      </c>
      <c r="N99" s="1262">
        <v>2026004540066</v>
      </c>
      <c r="O99" s="1049" t="s">
        <v>3206</v>
      </c>
      <c r="P99" s="1052" t="s">
        <v>690</v>
      </c>
      <c r="Q99" s="1055">
        <v>2</v>
      </c>
      <c r="R99" s="1040" t="s">
        <v>2871</v>
      </c>
      <c r="S99" s="1040"/>
      <c r="T99" s="1022"/>
      <c r="U99" s="1007"/>
      <c r="V99" s="1007"/>
      <c r="W99" s="1007"/>
      <c r="X99" s="1007"/>
      <c r="Y99" s="1007"/>
      <c r="Z99" s="1004">
        <f t="shared" si="41"/>
        <v>0</v>
      </c>
      <c r="AA99" s="1004">
        <f t="shared" ref="AA99:AF111" si="42">SUM(AR99:AR102,AZ99:AZ102,BH99:BH102,BP99:BP102)</f>
        <v>0</v>
      </c>
      <c r="AB99" s="1004">
        <f t="shared" si="42"/>
        <v>0</v>
      </c>
      <c r="AC99" s="1004">
        <f t="shared" si="42"/>
        <v>0</v>
      </c>
      <c r="AD99" s="1004">
        <f t="shared" si="42"/>
        <v>0</v>
      </c>
      <c r="AE99" s="1004">
        <f t="shared" si="42"/>
        <v>0</v>
      </c>
      <c r="AF99" s="1004">
        <f t="shared" si="42"/>
        <v>0</v>
      </c>
      <c r="AG99" s="714"/>
      <c r="AH99" s="593"/>
      <c r="AI99" s="593"/>
      <c r="AJ99" s="593"/>
      <c r="AK99" s="207"/>
      <c r="AL99" s="208"/>
      <c r="AM99" s="208"/>
      <c r="AN99" s="208"/>
      <c r="AO99" s="208"/>
      <c r="AP99" s="1150">
        <f>+U99</f>
        <v>0</v>
      </c>
      <c r="AQ99" s="1004">
        <f>SUM(AR99:AW102)</f>
        <v>0</v>
      </c>
      <c r="AR99" s="299"/>
      <c r="AS99" s="299"/>
      <c r="AT99" s="299"/>
      <c r="AU99" s="299"/>
      <c r="AV99" s="299"/>
      <c r="AW99" s="299"/>
      <c r="AX99" s="1150">
        <f>+V99</f>
        <v>0</v>
      </c>
      <c r="AY99" s="1004">
        <f>SUM(AZ99:BE102)</f>
        <v>0</v>
      </c>
      <c r="AZ99" s="299"/>
      <c r="BA99" s="299"/>
      <c r="BB99" s="299"/>
      <c r="BC99" s="299"/>
      <c r="BD99" s="299"/>
      <c r="BE99" s="299"/>
      <c r="BF99" s="1150">
        <f>+W99</f>
        <v>0</v>
      </c>
      <c r="BG99" s="1004">
        <f>SUM(BH99:BM102)</f>
        <v>0</v>
      </c>
      <c r="BH99" s="299"/>
      <c r="BI99" s="299"/>
      <c r="BJ99" s="299"/>
      <c r="BK99" s="299"/>
      <c r="BL99" s="299"/>
      <c r="BM99" s="299"/>
      <c r="BN99" s="1150">
        <f>+X99</f>
        <v>0</v>
      </c>
      <c r="BO99" s="1004">
        <f>SUM(BP99:BU102)</f>
        <v>0</v>
      </c>
      <c r="BP99" s="299"/>
      <c r="BQ99" s="299"/>
      <c r="BR99" s="299"/>
      <c r="BS99" s="299"/>
      <c r="BT99" s="299"/>
      <c r="BU99" s="299"/>
    </row>
    <row r="100" spans="1:73" ht="40.15" customHeight="1" x14ac:dyDescent="0.25">
      <c r="A100" s="151"/>
      <c r="B100" s="29"/>
      <c r="C100" s="1059"/>
      <c r="D100" s="1162"/>
      <c r="E100" s="1269"/>
      <c r="F100" s="1266"/>
      <c r="G100" s="1050"/>
      <c r="H100" s="1044"/>
      <c r="I100" s="1044"/>
      <c r="J100" s="1044"/>
      <c r="K100" s="1050"/>
      <c r="L100" s="1044"/>
      <c r="M100" s="1050"/>
      <c r="N100" s="1263"/>
      <c r="O100" s="1050"/>
      <c r="P100" s="1053"/>
      <c r="Q100" s="1056"/>
      <c r="R100" s="1041"/>
      <c r="S100" s="1041"/>
      <c r="T100" s="1023"/>
      <c r="U100" s="1008"/>
      <c r="V100" s="1008"/>
      <c r="W100" s="1008"/>
      <c r="X100" s="1008"/>
      <c r="Y100" s="1008"/>
      <c r="Z100" s="1005"/>
      <c r="AA100" s="1005"/>
      <c r="AB100" s="1005"/>
      <c r="AC100" s="1005"/>
      <c r="AD100" s="1005"/>
      <c r="AE100" s="1005"/>
      <c r="AF100" s="1005"/>
      <c r="AG100" s="479"/>
      <c r="AH100" s="592"/>
      <c r="AI100" s="592"/>
      <c r="AJ100" s="592"/>
      <c r="AK100" s="196"/>
      <c r="AL100" s="197"/>
      <c r="AM100" s="197"/>
      <c r="AN100" s="197"/>
      <c r="AO100" s="197"/>
      <c r="AP100" s="1151"/>
      <c r="AQ100" s="1005"/>
      <c r="AR100" s="282"/>
      <c r="AS100" s="282"/>
      <c r="AT100" s="282"/>
      <c r="AU100" s="282"/>
      <c r="AV100" s="282"/>
      <c r="AW100" s="282"/>
      <c r="AX100" s="1151"/>
      <c r="AY100" s="1005"/>
      <c r="AZ100" s="282"/>
      <c r="BA100" s="282"/>
      <c r="BB100" s="282"/>
      <c r="BC100" s="282"/>
      <c r="BD100" s="282"/>
      <c r="BE100" s="282"/>
      <c r="BF100" s="1151"/>
      <c r="BG100" s="1005"/>
      <c r="BH100" s="282"/>
      <c r="BI100" s="282"/>
      <c r="BJ100" s="282"/>
      <c r="BK100" s="282"/>
      <c r="BL100" s="282"/>
      <c r="BM100" s="282"/>
      <c r="BN100" s="1151"/>
      <c r="BO100" s="1005"/>
      <c r="BP100" s="282"/>
      <c r="BQ100" s="282"/>
      <c r="BR100" s="282"/>
      <c r="BS100" s="282"/>
      <c r="BT100" s="282"/>
      <c r="BU100" s="282"/>
    </row>
    <row r="101" spans="1:73" ht="40.15" customHeight="1" x14ac:dyDescent="0.25">
      <c r="A101" s="151"/>
      <c r="B101" s="29"/>
      <c r="C101" s="1059"/>
      <c r="D101" s="1162"/>
      <c r="E101" s="1269"/>
      <c r="F101" s="1266"/>
      <c r="G101" s="1050"/>
      <c r="H101" s="1044"/>
      <c r="I101" s="1044"/>
      <c r="J101" s="1044"/>
      <c r="K101" s="1050"/>
      <c r="L101" s="1044"/>
      <c r="M101" s="1050"/>
      <c r="N101" s="1263"/>
      <c r="O101" s="1050"/>
      <c r="P101" s="1053"/>
      <c r="Q101" s="1056"/>
      <c r="R101" s="1041"/>
      <c r="S101" s="1041"/>
      <c r="T101" s="1023"/>
      <c r="U101" s="1008"/>
      <c r="V101" s="1008"/>
      <c r="W101" s="1008"/>
      <c r="X101" s="1008"/>
      <c r="Y101" s="1008"/>
      <c r="Z101" s="1005"/>
      <c r="AA101" s="1005"/>
      <c r="AB101" s="1005"/>
      <c r="AC101" s="1005"/>
      <c r="AD101" s="1005"/>
      <c r="AE101" s="1005"/>
      <c r="AF101" s="1005"/>
      <c r="AG101" s="196"/>
      <c r="AH101" s="592"/>
      <c r="AI101" s="592"/>
      <c r="AJ101" s="592"/>
      <c r="AK101" s="196"/>
      <c r="AL101" s="197"/>
      <c r="AM101" s="197"/>
      <c r="AN101" s="197"/>
      <c r="AO101" s="197"/>
      <c r="AP101" s="1151"/>
      <c r="AQ101" s="1005"/>
      <c r="AR101" s="282"/>
      <c r="AS101" s="282"/>
      <c r="AT101" s="282"/>
      <c r="AU101" s="282"/>
      <c r="AV101" s="282"/>
      <c r="AW101" s="282"/>
      <c r="AX101" s="1151"/>
      <c r="AY101" s="1005"/>
      <c r="AZ101" s="282"/>
      <c r="BA101" s="282"/>
      <c r="BB101" s="282"/>
      <c r="BC101" s="282"/>
      <c r="BD101" s="282"/>
      <c r="BE101" s="282"/>
      <c r="BF101" s="1151"/>
      <c r="BG101" s="1005"/>
      <c r="BH101" s="282"/>
      <c r="BI101" s="282"/>
      <c r="BJ101" s="282"/>
      <c r="BK101" s="282"/>
      <c r="BL101" s="282"/>
      <c r="BM101" s="282"/>
      <c r="BN101" s="1151"/>
      <c r="BO101" s="1005"/>
      <c r="BP101" s="282"/>
      <c r="BQ101" s="282"/>
      <c r="BR101" s="282"/>
      <c r="BS101" s="282"/>
      <c r="BT101" s="282"/>
      <c r="BU101" s="282"/>
    </row>
    <row r="102" spans="1:73" ht="40.15" customHeight="1" thickBot="1" x14ac:dyDescent="0.3">
      <c r="A102" s="151"/>
      <c r="B102" s="29"/>
      <c r="C102" s="1059"/>
      <c r="D102" s="1162"/>
      <c r="E102" s="1270"/>
      <c r="F102" s="1267"/>
      <c r="G102" s="1051"/>
      <c r="H102" s="1045"/>
      <c r="I102" s="1045"/>
      <c r="J102" s="1045"/>
      <c r="K102" s="1051"/>
      <c r="L102" s="1045"/>
      <c r="M102" s="1051"/>
      <c r="N102" s="1264"/>
      <c r="O102" s="1051"/>
      <c r="P102" s="1054"/>
      <c r="Q102" s="1057"/>
      <c r="R102" s="1042"/>
      <c r="S102" s="1042"/>
      <c r="T102" s="1024"/>
      <c r="U102" s="1009"/>
      <c r="V102" s="1009"/>
      <c r="W102" s="1009"/>
      <c r="X102" s="1009"/>
      <c r="Y102" s="1009"/>
      <c r="Z102" s="1006"/>
      <c r="AA102" s="1006"/>
      <c r="AB102" s="1006"/>
      <c r="AC102" s="1006"/>
      <c r="AD102" s="1006"/>
      <c r="AE102" s="1006"/>
      <c r="AF102" s="1006"/>
      <c r="AG102" s="715"/>
      <c r="AH102" s="716"/>
      <c r="AI102" s="716"/>
      <c r="AJ102" s="716"/>
      <c r="AK102" s="715"/>
      <c r="AL102" s="717"/>
      <c r="AM102" s="717"/>
      <c r="AN102" s="717"/>
      <c r="AO102" s="717"/>
      <c r="AP102" s="1152"/>
      <c r="AQ102" s="1006"/>
      <c r="AR102" s="718"/>
      <c r="AS102" s="718"/>
      <c r="AT102" s="718"/>
      <c r="AU102" s="718"/>
      <c r="AV102" s="718"/>
      <c r="AW102" s="718"/>
      <c r="AX102" s="1152"/>
      <c r="AY102" s="1006"/>
      <c r="AZ102" s="718"/>
      <c r="BA102" s="718"/>
      <c r="BB102" s="718"/>
      <c r="BC102" s="718"/>
      <c r="BD102" s="718"/>
      <c r="BE102" s="718"/>
      <c r="BF102" s="1152"/>
      <c r="BG102" s="1006"/>
      <c r="BH102" s="718"/>
      <c r="BI102" s="718"/>
      <c r="BJ102" s="718"/>
      <c r="BK102" s="718"/>
      <c r="BL102" s="718"/>
      <c r="BM102" s="718"/>
      <c r="BN102" s="1152"/>
      <c r="BO102" s="1006"/>
      <c r="BP102" s="718"/>
      <c r="BQ102" s="718"/>
      <c r="BR102" s="718"/>
      <c r="BS102" s="718"/>
      <c r="BT102" s="718"/>
      <c r="BU102" s="718"/>
    </row>
    <row r="103" spans="1:73" ht="40.15" customHeight="1" thickTop="1" x14ac:dyDescent="0.25">
      <c r="A103" s="151"/>
      <c r="B103" s="29"/>
      <c r="C103" s="1059"/>
      <c r="D103" s="1162"/>
      <c r="E103" s="1061">
        <v>140</v>
      </c>
      <c r="F103" s="1265" t="s">
        <v>3221</v>
      </c>
      <c r="G103" s="1049" t="s">
        <v>691</v>
      </c>
      <c r="H103" s="1043" t="s">
        <v>272</v>
      </c>
      <c r="I103" s="1043" t="s">
        <v>2982</v>
      </c>
      <c r="J103" s="1043" t="s">
        <v>3184</v>
      </c>
      <c r="K103" s="1049" t="s">
        <v>3185</v>
      </c>
      <c r="L103" s="1043">
        <v>2302</v>
      </c>
      <c r="M103" s="1049" t="s">
        <v>3205</v>
      </c>
      <c r="N103" s="1262">
        <v>2026004540066</v>
      </c>
      <c r="O103" s="1049" t="s">
        <v>3206</v>
      </c>
      <c r="P103" s="1052" t="s">
        <v>691</v>
      </c>
      <c r="Q103" s="1055">
        <v>1</v>
      </c>
      <c r="R103" s="1040" t="s">
        <v>2871</v>
      </c>
      <c r="S103" s="1040"/>
      <c r="T103" s="1022"/>
      <c r="U103" s="1007"/>
      <c r="V103" s="1007"/>
      <c r="W103" s="1007"/>
      <c r="X103" s="1007"/>
      <c r="Y103" s="1007"/>
      <c r="Z103" s="1004">
        <f t="shared" si="41"/>
        <v>0</v>
      </c>
      <c r="AA103" s="1004">
        <f t="shared" si="42"/>
        <v>0</v>
      </c>
      <c r="AB103" s="1004">
        <f t="shared" si="42"/>
        <v>0</v>
      </c>
      <c r="AC103" s="1004">
        <f t="shared" si="42"/>
        <v>0</v>
      </c>
      <c r="AD103" s="1004">
        <f t="shared" si="42"/>
        <v>0</v>
      </c>
      <c r="AE103" s="1004">
        <f t="shared" si="42"/>
        <v>0</v>
      </c>
      <c r="AF103" s="1004">
        <f t="shared" si="42"/>
        <v>0</v>
      </c>
      <c r="AG103" s="714"/>
      <c r="AH103" s="593"/>
      <c r="AI103" s="593"/>
      <c r="AJ103" s="593"/>
      <c r="AK103" s="207"/>
      <c r="AL103" s="208"/>
      <c r="AM103" s="208"/>
      <c r="AN103" s="208"/>
      <c r="AO103" s="208"/>
      <c r="AP103" s="1150">
        <f>+U103</f>
        <v>0</v>
      </c>
      <c r="AQ103" s="1004">
        <f>SUM(AR103:AW106)</f>
        <v>0</v>
      </c>
      <c r="AR103" s="299"/>
      <c r="AS103" s="299"/>
      <c r="AT103" s="299"/>
      <c r="AU103" s="299"/>
      <c r="AV103" s="299"/>
      <c r="AW103" s="299"/>
      <c r="AX103" s="1150">
        <f>+V103</f>
        <v>0</v>
      </c>
      <c r="AY103" s="1004">
        <f>SUM(AZ103:BE106)</f>
        <v>0</v>
      </c>
      <c r="AZ103" s="299"/>
      <c r="BA103" s="299"/>
      <c r="BB103" s="299"/>
      <c r="BC103" s="299"/>
      <c r="BD103" s="299"/>
      <c r="BE103" s="299"/>
      <c r="BF103" s="1150">
        <f>+W103</f>
        <v>0</v>
      </c>
      <c r="BG103" s="1004">
        <f>SUM(BH103:BM106)</f>
        <v>0</v>
      </c>
      <c r="BH103" s="299"/>
      <c r="BI103" s="299"/>
      <c r="BJ103" s="299"/>
      <c r="BK103" s="299"/>
      <c r="BL103" s="299"/>
      <c r="BM103" s="299"/>
      <c r="BN103" s="1150">
        <f>+X103</f>
        <v>0</v>
      </c>
      <c r="BO103" s="1004">
        <f>SUM(BP103:BU106)</f>
        <v>0</v>
      </c>
      <c r="BP103" s="299"/>
      <c r="BQ103" s="299"/>
      <c r="BR103" s="299"/>
      <c r="BS103" s="299"/>
      <c r="BT103" s="299"/>
      <c r="BU103" s="299"/>
    </row>
    <row r="104" spans="1:73" ht="40.15" customHeight="1" x14ac:dyDescent="0.25">
      <c r="A104" s="151"/>
      <c r="B104" s="29"/>
      <c r="C104" s="1059"/>
      <c r="D104" s="1162"/>
      <c r="E104" s="1062"/>
      <c r="F104" s="1266"/>
      <c r="G104" s="1050"/>
      <c r="H104" s="1044"/>
      <c r="I104" s="1044"/>
      <c r="J104" s="1044"/>
      <c r="K104" s="1050"/>
      <c r="L104" s="1044"/>
      <c r="M104" s="1050"/>
      <c r="N104" s="1263"/>
      <c r="O104" s="1050"/>
      <c r="P104" s="1053"/>
      <c r="Q104" s="1056"/>
      <c r="R104" s="1041"/>
      <c r="S104" s="1041"/>
      <c r="T104" s="1023"/>
      <c r="U104" s="1008"/>
      <c r="V104" s="1008"/>
      <c r="W104" s="1008"/>
      <c r="X104" s="1008"/>
      <c r="Y104" s="1008"/>
      <c r="Z104" s="1005"/>
      <c r="AA104" s="1005"/>
      <c r="AB104" s="1005"/>
      <c r="AC104" s="1005"/>
      <c r="AD104" s="1005"/>
      <c r="AE104" s="1005"/>
      <c r="AF104" s="1005"/>
      <c r="AG104" s="479"/>
      <c r="AH104" s="592"/>
      <c r="AI104" s="592"/>
      <c r="AJ104" s="592"/>
      <c r="AK104" s="196"/>
      <c r="AL104" s="197"/>
      <c r="AM104" s="197"/>
      <c r="AN104" s="197"/>
      <c r="AO104" s="197"/>
      <c r="AP104" s="1151"/>
      <c r="AQ104" s="1005"/>
      <c r="AR104" s="282"/>
      <c r="AS104" s="282"/>
      <c r="AT104" s="282"/>
      <c r="AU104" s="282"/>
      <c r="AV104" s="282"/>
      <c r="AW104" s="282"/>
      <c r="AX104" s="1151"/>
      <c r="AY104" s="1005"/>
      <c r="AZ104" s="282"/>
      <c r="BA104" s="282"/>
      <c r="BB104" s="282"/>
      <c r="BC104" s="282"/>
      <c r="BD104" s="282"/>
      <c r="BE104" s="282"/>
      <c r="BF104" s="1151"/>
      <c r="BG104" s="1005"/>
      <c r="BH104" s="282"/>
      <c r="BI104" s="282"/>
      <c r="BJ104" s="282"/>
      <c r="BK104" s="282"/>
      <c r="BL104" s="282"/>
      <c r="BM104" s="282"/>
      <c r="BN104" s="1151"/>
      <c r="BO104" s="1005"/>
      <c r="BP104" s="282"/>
      <c r="BQ104" s="282"/>
      <c r="BR104" s="282"/>
      <c r="BS104" s="282"/>
      <c r="BT104" s="282"/>
      <c r="BU104" s="282"/>
    </row>
    <row r="105" spans="1:73" ht="40.15" customHeight="1" x14ac:dyDescent="0.25">
      <c r="A105" s="151"/>
      <c r="B105" s="29"/>
      <c r="C105" s="1059"/>
      <c r="D105" s="1162"/>
      <c r="E105" s="1062"/>
      <c r="F105" s="1266"/>
      <c r="G105" s="1050"/>
      <c r="H105" s="1044"/>
      <c r="I105" s="1044"/>
      <c r="J105" s="1044"/>
      <c r="K105" s="1050"/>
      <c r="L105" s="1044"/>
      <c r="M105" s="1050"/>
      <c r="N105" s="1263"/>
      <c r="O105" s="1050"/>
      <c r="P105" s="1053"/>
      <c r="Q105" s="1056"/>
      <c r="R105" s="1041"/>
      <c r="S105" s="1041"/>
      <c r="T105" s="1023"/>
      <c r="U105" s="1008"/>
      <c r="V105" s="1008"/>
      <c r="W105" s="1008"/>
      <c r="X105" s="1008"/>
      <c r="Y105" s="1008"/>
      <c r="Z105" s="1005"/>
      <c r="AA105" s="1005"/>
      <c r="AB105" s="1005"/>
      <c r="AC105" s="1005"/>
      <c r="AD105" s="1005"/>
      <c r="AE105" s="1005"/>
      <c r="AF105" s="1005"/>
      <c r="AG105" s="196"/>
      <c r="AH105" s="592"/>
      <c r="AI105" s="592"/>
      <c r="AJ105" s="592"/>
      <c r="AK105" s="196"/>
      <c r="AL105" s="197"/>
      <c r="AM105" s="197"/>
      <c r="AN105" s="197"/>
      <c r="AO105" s="197"/>
      <c r="AP105" s="1151"/>
      <c r="AQ105" s="1005"/>
      <c r="AR105" s="282"/>
      <c r="AS105" s="282"/>
      <c r="AT105" s="282"/>
      <c r="AU105" s="282"/>
      <c r="AV105" s="282"/>
      <c r="AW105" s="282"/>
      <c r="AX105" s="1151"/>
      <c r="AY105" s="1005"/>
      <c r="AZ105" s="282"/>
      <c r="BA105" s="282"/>
      <c r="BB105" s="282"/>
      <c r="BC105" s="282"/>
      <c r="BD105" s="282"/>
      <c r="BE105" s="282"/>
      <c r="BF105" s="1151"/>
      <c r="BG105" s="1005"/>
      <c r="BH105" s="282"/>
      <c r="BI105" s="282"/>
      <c r="BJ105" s="282"/>
      <c r="BK105" s="282"/>
      <c r="BL105" s="282"/>
      <c r="BM105" s="282"/>
      <c r="BN105" s="1151"/>
      <c r="BO105" s="1005"/>
      <c r="BP105" s="282"/>
      <c r="BQ105" s="282"/>
      <c r="BR105" s="282"/>
      <c r="BS105" s="282"/>
      <c r="BT105" s="282"/>
      <c r="BU105" s="282"/>
    </row>
    <row r="106" spans="1:73" ht="40.15" customHeight="1" thickBot="1" x14ac:dyDescent="0.3">
      <c r="A106" s="151"/>
      <c r="B106" s="29"/>
      <c r="C106" s="1059"/>
      <c r="D106" s="1162"/>
      <c r="E106" s="1063"/>
      <c r="F106" s="1267"/>
      <c r="G106" s="1051"/>
      <c r="H106" s="1045"/>
      <c r="I106" s="1045"/>
      <c r="J106" s="1045"/>
      <c r="K106" s="1051"/>
      <c r="L106" s="1045"/>
      <c r="M106" s="1051"/>
      <c r="N106" s="1264"/>
      <c r="O106" s="1051"/>
      <c r="P106" s="1054"/>
      <c r="Q106" s="1057"/>
      <c r="R106" s="1042"/>
      <c r="S106" s="1042"/>
      <c r="T106" s="1024"/>
      <c r="U106" s="1009"/>
      <c r="V106" s="1009"/>
      <c r="W106" s="1009"/>
      <c r="X106" s="1009"/>
      <c r="Y106" s="1009"/>
      <c r="Z106" s="1006"/>
      <c r="AA106" s="1006"/>
      <c r="AB106" s="1006"/>
      <c r="AC106" s="1006"/>
      <c r="AD106" s="1006"/>
      <c r="AE106" s="1006"/>
      <c r="AF106" s="1006"/>
      <c r="AG106" s="715"/>
      <c r="AH106" s="716"/>
      <c r="AI106" s="716"/>
      <c r="AJ106" s="716"/>
      <c r="AK106" s="715"/>
      <c r="AL106" s="717"/>
      <c r="AM106" s="717"/>
      <c r="AN106" s="717"/>
      <c r="AO106" s="717"/>
      <c r="AP106" s="1152"/>
      <c r="AQ106" s="1006"/>
      <c r="AR106" s="718"/>
      <c r="AS106" s="718"/>
      <c r="AT106" s="718"/>
      <c r="AU106" s="718"/>
      <c r="AV106" s="718"/>
      <c r="AW106" s="718"/>
      <c r="AX106" s="1152"/>
      <c r="AY106" s="1006"/>
      <c r="AZ106" s="718"/>
      <c r="BA106" s="718"/>
      <c r="BB106" s="718"/>
      <c r="BC106" s="718"/>
      <c r="BD106" s="718"/>
      <c r="BE106" s="718"/>
      <c r="BF106" s="1152"/>
      <c r="BG106" s="1006"/>
      <c r="BH106" s="718"/>
      <c r="BI106" s="718"/>
      <c r="BJ106" s="718"/>
      <c r="BK106" s="718"/>
      <c r="BL106" s="718"/>
      <c r="BM106" s="718"/>
      <c r="BN106" s="1152"/>
      <c r="BO106" s="1006"/>
      <c r="BP106" s="718"/>
      <c r="BQ106" s="718"/>
      <c r="BR106" s="718"/>
      <c r="BS106" s="718"/>
      <c r="BT106" s="718"/>
      <c r="BU106" s="718"/>
    </row>
    <row r="107" spans="1:73" ht="40.15" customHeight="1" thickTop="1" x14ac:dyDescent="0.25">
      <c r="A107" s="151"/>
      <c r="B107" s="29"/>
      <c r="C107" s="1059"/>
      <c r="D107" s="1162"/>
      <c r="E107" s="1268">
        <v>141</v>
      </c>
      <c r="F107" s="1265" t="s">
        <v>3222</v>
      </c>
      <c r="G107" s="1049" t="s">
        <v>692</v>
      </c>
      <c r="H107" s="1043" t="s">
        <v>2978</v>
      </c>
      <c r="I107" s="1043" t="s">
        <v>2982</v>
      </c>
      <c r="J107" s="1043" t="s">
        <v>3184</v>
      </c>
      <c r="K107" s="1049" t="s">
        <v>3185</v>
      </c>
      <c r="L107" s="1043">
        <v>2302</v>
      </c>
      <c r="M107" s="1049" t="s">
        <v>3205</v>
      </c>
      <c r="N107" s="1262">
        <v>2026004540066</v>
      </c>
      <c r="O107" s="1049" t="s">
        <v>3206</v>
      </c>
      <c r="P107" s="1052" t="s">
        <v>692</v>
      </c>
      <c r="Q107" s="1055">
        <v>8</v>
      </c>
      <c r="R107" s="1040" t="s">
        <v>2871</v>
      </c>
      <c r="S107" s="1040"/>
      <c r="T107" s="1022"/>
      <c r="U107" s="1007"/>
      <c r="V107" s="1007"/>
      <c r="W107" s="1007"/>
      <c r="X107" s="1007"/>
      <c r="Y107" s="1007"/>
      <c r="Z107" s="1004">
        <f t="shared" si="41"/>
        <v>0</v>
      </c>
      <c r="AA107" s="1004">
        <f t="shared" si="42"/>
        <v>0</v>
      </c>
      <c r="AB107" s="1004">
        <f t="shared" si="42"/>
        <v>0</v>
      </c>
      <c r="AC107" s="1004">
        <f t="shared" si="42"/>
        <v>0</v>
      </c>
      <c r="AD107" s="1004">
        <f t="shared" si="42"/>
        <v>0</v>
      </c>
      <c r="AE107" s="1004">
        <f t="shared" si="42"/>
        <v>0</v>
      </c>
      <c r="AF107" s="1004">
        <f t="shared" si="42"/>
        <v>0</v>
      </c>
      <c r="AG107" s="714"/>
      <c r="AH107" s="593"/>
      <c r="AI107" s="593"/>
      <c r="AJ107" s="593"/>
      <c r="AK107" s="207"/>
      <c r="AL107" s="208"/>
      <c r="AM107" s="208"/>
      <c r="AN107" s="208"/>
      <c r="AO107" s="208"/>
      <c r="AP107" s="1150">
        <f>+U107</f>
        <v>0</v>
      </c>
      <c r="AQ107" s="1004">
        <f>SUM(AR107:AW110)</f>
        <v>0</v>
      </c>
      <c r="AR107" s="299"/>
      <c r="AS107" s="299"/>
      <c r="AT107" s="299"/>
      <c r="AU107" s="299"/>
      <c r="AV107" s="299"/>
      <c r="AW107" s="299"/>
      <c r="AX107" s="1150">
        <f>+V107</f>
        <v>0</v>
      </c>
      <c r="AY107" s="1004">
        <f>SUM(AZ107:BE110)</f>
        <v>0</v>
      </c>
      <c r="AZ107" s="299"/>
      <c r="BA107" s="299"/>
      <c r="BB107" s="299"/>
      <c r="BC107" s="299"/>
      <c r="BD107" s="299"/>
      <c r="BE107" s="299"/>
      <c r="BF107" s="1150">
        <f>+W107</f>
        <v>0</v>
      </c>
      <c r="BG107" s="1004">
        <f>SUM(BH107:BM110)</f>
        <v>0</v>
      </c>
      <c r="BH107" s="299"/>
      <c r="BI107" s="299"/>
      <c r="BJ107" s="299"/>
      <c r="BK107" s="299"/>
      <c r="BL107" s="299"/>
      <c r="BM107" s="299"/>
      <c r="BN107" s="1150">
        <f>+X107</f>
        <v>0</v>
      </c>
      <c r="BO107" s="1004">
        <f>SUM(BP107:BU110)</f>
        <v>0</v>
      </c>
      <c r="BP107" s="299"/>
      <c r="BQ107" s="299"/>
      <c r="BR107" s="299"/>
      <c r="BS107" s="299"/>
      <c r="BT107" s="299"/>
      <c r="BU107" s="299"/>
    </row>
    <row r="108" spans="1:73" ht="40.15" customHeight="1" x14ac:dyDescent="0.25">
      <c r="A108" s="151"/>
      <c r="B108" s="29"/>
      <c r="C108" s="1059"/>
      <c r="D108" s="1162"/>
      <c r="E108" s="1269"/>
      <c r="F108" s="1266"/>
      <c r="G108" s="1050"/>
      <c r="H108" s="1044"/>
      <c r="I108" s="1044"/>
      <c r="J108" s="1044"/>
      <c r="K108" s="1050"/>
      <c r="L108" s="1044"/>
      <c r="M108" s="1050"/>
      <c r="N108" s="1263"/>
      <c r="O108" s="1050"/>
      <c r="P108" s="1053"/>
      <c r="Q108" s="1056"/>
      <c r="R108" s="1041"/>
      <c r="S108" s="1041"/>
      <c r="T108" s="1023"/>
      <c r="U108" s="1008"/>
      <c r="V108" s="1008"/>
      <c r="W108" s="1008"/>
      <c r="X108" s="1008"/>
      <c r="Y108" s="1008"/>
      <c r="Z108" s="1005"/>
      <c r="AA108" s="1005"/>
      <c r="AB108" s="1005"/>
      <c r="AC108" s="1005"/>
      <c r="AD108" s="1005"/>
      <c r="AE108" s="1005"/>
      <c r="AF108" s="1005"/>
      <c r="AG108" s="479"/>
      <c r="AH108" s="592"/>
      <c r="AI108" s="592"/>
      <c r="AJ108" s="592"/>
      <c r="AK108" s="196"/>
      <c r="AL108" s="197"/>
      <c r="AM108" s="197"/>
      <c r="AN108" s="197"/>
      <c r="AO108" s="197"/>
      <c r="AP108" s="1151"/>
      <c r="AQ108" s="1005"/>
      <c r="AR108" s="282"/>
      <c r="AS108" s="282"/>
      <c r="AT108" s="282"/>
      <c r="AU108" s="282"/>
      <c r="AV108" s="282"/>
      <c r="AW108" s="282"/>
      <c r="AX108" s="1151"/>
      <c r="AY108" s="1005"/>
      <c r="AZ108" s="282"/>
      <c r="BA108" s="282"/>
      <c r="BB108" s="282"/>
      <c r="BC108" s="282"/>
      <c r="BD108" s="282"/>
      <c r="BE108" s="282"/>
      <c r="BF108" s="1151"/>
      <c r="BG108" s="1005"/>
      <c r="BH108" s="282"/>
      <c r="BI108" s="282"/>
      <c r="BJ108" s="282"/>
      <c r="BK108" s="282"/>
      <c r="BL108" s="282"/>
      <c r="BM108" s="282"/>
      <c r="BN108" s="1151"/>
      <c r="BO108" s="1005"/>
      <c r="BP108" s="282"/>
      <c r="BQ108" s="282"/>
      <c r="BR108" s="282"/>
      <c r="BS108" s="282"/>
      <c r="BT108" s="282"/>
      <c r="BU108" s="282"/>
    </row>
    <row r="109" spans="1:73" ht="40.15" customHeight="1" x14ac:dyDescent="0.25">
      <c r="A109" s="151"/>
      <c r="B109" s="29"/>
      <c r="C109" s="1059"/>
      <c r="D109" s="1162"/>
      <c r="E109" s="1269"/>
      <c r="F109" s="1266"/>
      <c r="G109" s="1050"/>
      <c r="H109" s="1044"/>
      <c r="I109" s="1044"/>
      <c r="J109" s="1044"/>
      <c r="K109" s="1050"/>
      <c r="L109" s="1044"/>
      <c r="M109" s="1050"/>
      <c r="N109" s="1263"/>
      <c r="O109" s="1050"/>
      <c r="P109" s="1053"/>
      <c r="Q109" s="1056"/>
      <c r="R109" s="1041"/>
      <c r="S109" s="1041"/>
      <c r="T109" s="1023"/>
      <c r="U109" s="1008"/>
      <c r="V109" s="1008"/>
      <c r="W109" s="1008"/>
      <c r="X109" s="1008"/>
      <c r="Y109" s="1008"/>
      <c r="Z109" s="1005"/>
      <c r="AA109" s="1005"/>
      <c r="AB109" s="1005"/>
      <c r="AC109" s="1005"/>
      <c r="AD109" s="1005"/>
      <c r="AE109" s="1005"/>
      <c r="AF109" s="1005"/>
      <c r="AG109" s="196"/>
      <c r="AH109" s="592"/>
      <c r="AI109" s="592"/>
      <c r="AJ109" s="592"/>
      <c r="AK109" s="196"/>
      <c r="AL109" s="197"/>
      <c r="AM109" s="197"/>
      <c r="AN109" s="197"/>
      <c r="AO109" s="197"/>
      <c r="AP109" s="1151"/>
      <c r="AQ109" s="1005"/>
      <c r="AR109" s="282"/>
      <c r="AS109" s="282"/>
      <c r="AT109" s="282"/>
      <c r="AU109" s="282"/>
      <c r="AV109" s="282"/>
      <c r="AW109" s="282"/>
      <c r="AX109" s="1151"/>
      <c r="AY109" s="1005"/>
      <c r="AZ109" s="282"/>
      <c r="BA109" s="282"/>
      <c r="BB109" s="282"/>
      <c r="BC109" s="282"/>
      <c r="BD109" s="282"/>
      <c r="BE109" s="282"/>
      <c r="BF109" s="1151"/>
      <c r="BG109" s="1005"/>
      <c r="BH109" s="282"/>
      <c r="BI109" s="282"/>
      <c r="BJ109" s="282"/>
      <c r="BK109" s="282"/>
      <c r="BL109" s="282"/>
      <c r="BM109" s="282"/>
      <c r="BN109" s="1151"/>
      <c r="BO109" s="1005"/>
      <c r="BP109" s="282"/>
      <c r="BQ109" s="282"/>
      <c r="BR109" s="282"/>
      <c r="BS109" s="282"/>
      <c r="BT109" s="282"/>
      <c r="BU109" s="282"/>
    </row>
    <row r="110" spans="1:73" ht="40.15" customHeight="1" thickBot="1" x14ac:dyDescent="0.3">
      <c r="A110" s="151"/>
      <c r="B110" s="29"/>
      <c r="C110" s="1059"/>
      <c r="D110" s="1162"/>
      <c r="E110" s="1270"/>
      <c r="F110" s="1267"/>
      <c r="G110" s="1051"/>
      <c r="H110" s="1045"/>
      <c r="I110" s="1045"/>
      <c r="J110" s="1045"/>
      <c r="K110" s="1051"/>
      <c r="L110" s="1045"/>
      <c r="M110" s="1051"/>
      <c r="N110" s="1264"/>
      <c r="O110" s="1051"/>
      <c r="P110" s="1054"/>
      <c r="Q110" s="1057"/>
      <c r="R110" s="1042"/>
      <c r="S110" s="1042"/>
      <c r="T110" s="1024"/>
      <c r="U110" s="1009"/>
      <c r="V110" s="1009"/>
      <c r="W110" s="1009"/>
      <c r="X110" s="1009"/>
      <c r="Y110" s="1009"/>
      <c r="Z110" s="1006"/>
      <c r="AA110" s="1006"/>
      <c r="AB110" s="1006"/>
      <c r="AC110" s="1006"/>
      <c r="AD110" s="1006"/>
      <c r="AE110" s="1006"/>
      <c r="AF110" s="1006"/>
      <c r="AG110" s="715"/>
      <c r="AH110" s="716"/>
      <c r="AI110" s="716"/>
      <c r="AJ110" s="716"/>
      <c r="AK110" s="715"/>
      <c r="AL110" s="717"/>
      <c r="AM110" s="717"/>
      <c r="AN110" s="717"/>
      <c r="AO110" s="717"/>
      <c r="AP110" s="1152"/>
      <c r="AQ110" s="1006"/>
      <c r="AR110" s="718"/>
      <c r="AS110" s="718"/>
      <c r="AT110" s="718"/>
      <c r="AU110" s="718"/>
      <c r="AV110" s="718"/>
      <c r="AW110" s="718"/>
      <c r="AX110" s="1152"/>
      <c r="AY110" s="1006"/>
      <c r="AZ110" s="718"/>
      <c r="BA110" s="718"/>
      <c r="BB110" s="718"/>
      <c r="BC110" s="718"/>
      <c r="BD110" s="718"/>
      <c r="BE110" s="718"/>
      <c r="BF110" s="1152"/>
      <c r="BG110" s="1006"/>
      <c r="BH110" s="718"/>
      <c r="BI110" s="718"/>
      <c r="BJ110" s="718"/>
      <c r="BK110" s="718"/>
      <c r="BL110" s="718"/>
      <c r="BM110" s="718"/>
      <c r="BN110" s="1152"/>
      <c r="BO110" s="1006"/>
      <c r="BP110" s="718"/>
      <c r="BQ110" s="718"/>
      <c r="BR110" s="718"/>
      <c r="BS110" s="718"/>
      <c r="BT110" s="718"/>
      <c r="BU110" s="718"/>
    </row>
    <row r="111" spans="1:73" ht="40.15" customHeight="1" thickTop="1" x14ac:dyDescent="0.25">
      <c r="A111" s="151"/>
      <c r="B111" s="29"/>
      <c r="C111" s="1059"/>
      <c r="D111" s="1162"/>
      <c r="E111" s="1061">
        <v>142</v>
      </c>
      <c r="F111" s="1265" t="s">
        <v>3223</v>
      </c>
      <c r="G111" s="1049" t="s">
        <v>693</v>
      </c>
      <c r="H111" s="1043" t="s">
        <v>3011</v>
      </c>
      <c r="I111" s="1043" t="s">
        <v>2982</v>
      </c>
      <c r="J111" s="1043" t="s">
        <v>3184</v>
      </c>
      <c r="K111" s="1049" t="s">
        <v>3185</v>
      </c>
      <c r="L111" s="1043">
        <v>2302</v>
      </c>
      <c r="M111" s="1049" t="s">
        <v>3205</v>
      </c>
      <c r="N111" s="1262">
        <v>2026004540066</v>
      </c>
      <c r="O111" s="1049" t="s">
        <v>3206</v>
      </c>
      <c r="P111" s="1052" t="s">
        <v>693</v>
      </c>
      <c r="Q111" s="1055">
        <v>4</v>
      </c>
      <c r="R111" s="1040" t="s">
        <v>2871</v>
      </c>
      <c r="S111" s="1040"/>
      <c r="T111" s="1022"/>
      <c r="U111" s="1007"/>
      <c r="V111" s="1007"/>
      <c r="W111" s="1007"/>
      <c r="X111" s="1007"/>
      <c r="Y111" s="1007"/>
      <c r="Z111" s="1004">
        <f t="shared" si="41"/>
        <v>0</v>
      </c>
      <c r="AA111" s="1004">
        <f t="shared" si="42"/>
        <v>0</v>
      </c>
      <c r="AB111" s="1004">
        <f t="shared" si="42"/>
        <v>0</v>
      </c>
      <c r="AC111" s="1004">
        <f t="shared" si="42"/>
        <v>0</v>
      </c>
      <c r="AD111" s="1004">
        <f t="shared" si="42"/>
        <v>0</v>
      </c>
      <c r="AE111" s="1004">
        <f t="shared" si="42"/>
        <v>0</v>
      </c>
      <c r="AF111" s="1004">
        <f t="shared" si="42"/>
        <v>0</v>
      </c>
      <c r="AG111" s="714"/>
      <c r="AH111" s="593"/>
      <c r="AI111" s="593"/>
      <c r="AJ111" s="593"/>
      <c r="AK111" s="207"/>
      <c r="AL111" s="208"/>
      <c r="AM111" s="208"/>
      <c r="AN111" s="208"/>
      <c r="AO111" s="208"/>
      <c r="AP111" s="1150">
        <f>+U111</f>
        <v>0</v>
      </c>
      <c r="AQ111" s="1004">
        <f>SUM(AR111:AW114)</f>
        <v>0</v>
      </c>
      <c r="AR111" s="299"/>
      <c r="AS111" s="299"/>
      <c r="AT111" s="299"/>
      <c r="AU111" s="299"/>
      <c r="AV111" s="299"/>
      <c r="AW111" s="299"/>
      <c r="AX111" s="1150">
        <f>+V111</f>
        <v>0</v>
      </c>
      <c r="AY111" s="1004">
        <f>SUM(AZ111:BE114)</f>
        <v>0</v>
      </c>
      <c r="AZ111" s="299"/>
      <c r="BA111" s="299"/>
      <c r="BB111" s="299"/>
      <c r="BC111" s="299"/>
      <c r="BD111" s="299"/>
      <c r="BE111" s="299"/>
      <c r="BF111" s="1150">
        <f>+W111</f>
        <v>0</v>
      </c>
      <c r="BG111" s="1004">
        <f>SUM(BH111:BM114)</f>
        <v>0</v>
      </c>
      <c r="BH111" s="299"/>
      <c r="BI111" s="299"/>
      <c r="BJ111" s="299"/>
      <c r="BK111" s="299"/>
      <c r="BL111" s="299"/>
      <c r="BM111" s="299"/>
      <c r="BN111" s="1150">
        <f>+X111</f>
        <v>0</v>
      </c>
      <c r="BO111" s="1004">
        <f>SUM(BP111:BU114)</f>
        <v>0</v>
      </c>
      <c r="BP111" s="299"/>
      <c r="BQ111" s="299"/>
      <c r="BR111" s="299"/>
      <c r="BS111" s="299"/>
      <c r="BT111" s="299"/>
      <c r="BU111" s="299"/>
    </row>
    <row r="112" spans="1:73" ht="40.15" customHeight="1" x14ac:dyDescent="0.25">
      <c r="A112" s="151"/>
      <c r="B112" s="29"/>
      <c r="C112" s="1059"/>
      <c r="D112" s="1162"/>
      <c r="E112" s="1062"/>
      <c r="F112" s="1266"/>
      <c r="G112" s="1050"/>
      <c r="H112" s="1044"/>
      <c r="I112" s="1044"/>
      <c r="J112" s="1044"/>
      <c r="K112" s="1050"/>
      <c r="L112" s="1044"/>
      <c r="M112" s="1050"/>
      <c r="N112" s="1263"/>
      <c r="O112" s="1050"/>
      <c r="P112" s="1053"/>
      <c r="Q112" s="1056"/>
      <c r="R112" s="1041"/>
      <c r="S112" s="1041"/>
      <c r="T112" s="1023"/>
      <c r="U112" s="1008"/>
      <c r="V112" s="1008"/>
      <c r="W112" s="1008"/>
      <c r="X112" s="1008"/>
      <c r="Y112" s="1008"/>
      <c r="Z112" s="1005"/>
      <c r="AA112" s="1005"/>
      <c r="AB112" s="1005"/>
      <c r="AC112" s="1005"/>
      <c r="AD112" s="1005"/>
      <c r="AE112" s="1005"/>
      <c r="AF112" s="1005"/>
      <c r="AG112" s="479"/>
      <c r="AH112" s="592"/>
      <c r="AI112" s="592"/>
      <c r="AJ112" s="592"/>
      <c r="AK112" s="196"/>
      <c r="AL112" s="197"/>
      <c r="AM112" s="197"/>
      <c r="AN112" s="197"/>
      <c r="AO112" s="197"/>
      <c r="AP112" s="1151"/>
      <c r="AQ112" s="1005"/>
      <c r="AR112" s="282"/>
      <c r="AS112" s="282"/>
      <c r="AT112" s="282"/>
      <c r="AU112" s="282"/>
      <c r="AV112" s="282"/>
      <c r="AW112" s="282"/>
      <c r="AX112" s="1151"/>
      <c r="AY112" s="1005"/>
      <c r="AZ112" s="282"/>
      <c r="BA112" s="282"/>
      <c r="BB112" s="282"/>
      <c r="BC112" s="282"/>
      <c r="BD112" s="282"/>
      <c r="BE112" s="282"/>
      <c r="BF112" s="1151"/>
      <c r="BG112" s="1005"/>
      <c r="BH112" s="282"/>
      <c r="BI112" s="282"/>
      <c r="BJ112" s="282"/>
      <c r="BK112" s="282"/>
      <c r="BL112" s="282"/>
      <c r="BM112" s="282"/>
      <c r="BN112" s="1151"/>
      <c r="BO112" s="1005"/>
      <c r="BP112" s="282"/>
      <c r="BQ112" s="282"/>
      <c r="BR112" s="282"/>
      <c r="BS112" s="282"/>
      <c r="BT112" s="282"/>
      <c r="BU112" s="282"/>
    </row>
    <row r="113" spans="1:73" ht="40.15" customHeight="1" x14ac:dyDescent="0.25">
      <c r="A113" s="151"/>
      <c r="B113" s="29"/>
      <c r="C113" s="1059"/>
      <c r="D113" s="1162"/>
      <c r="E113" s="1062"/>
      <c r="F113" s="1266"/>
      <c r="G113" s="1050"/>
      <c r="H113" s="1044"/>
      <c r="I113" s="1044"/>
      <c r="J113" s="1044"/>
      <c r="K113" s="1050"/>
      <c r="L113" s="1044"/>
      <c r="M113" s="1050"/>
      <c r="N113" s="1263"/>
      <c r="O113" s="1050"/>
      <c r="P113" s="1053"/>
      <c r="Q113" s="1056"/>
      <c r="R113" s="1041"/>
      <c r="S113" s="1041"/>
      <c r="T113" s="1023"/>
      <c r="U113" s="1008"/>
      <c r="V113" s="1008"/>
      <c r="W113" s="1008"/>
      <c r="X113" s="1008"/>
      <c r="Y113" s="1008"/>
      <c r="Z113" s="1005"/>
      <c r="AA113" s="1005"/>
      <c r="AB113" s="1005"/>
      <c r="AC113" s="1005"/>
      <c r="AD113" s="1005"/>
      <c r="AE113" s="1005"/>
      <c r="AF113" s="1005"/>
      <c r="AG113" s="196"/>
      <c r="AH113" s="592"/>
      <c r="AI113" s="592"/>
      <c r="AJ113" s="592"/>
      <c r="AK113" s="196"/>
      <c r="AL113" s="197"/>
      <c r="AM113" s="197"/>
      <c r="AN113" s="197"/>
      <c r="AO113" s="197"/>
      <c r="AP113" s="1151"/>
      <c r="AQ113" s="1005"/>
      <c r="AR113" s="282"/>
      <c r="AS113" s="282"/>
      <c r="AT113" s="282"/>
      <c r="AU113" s="282"/>
      <c r="AV113" s="282"/>
      <c r="AW113" s="282"/>
      <c r="AX113" s="1151"/>
      <c r="AY113" s="1005"/>
      <c r="AZ113" s="282"/>
      <c r="BA113" s="282"/>
      <c r="BB113" s="282"/>
      <c r="BC113" s="282"/>
      <c r="BD113" s="282"/>
      <c r="BE113" s="282"/>
      <c r="BF113" s="1151"/>
      <c r="BG113" s="1005"/>
      <c r="BH113" s="282"/>
      <c r="BI113" s="282"/>
      <c r="BJ113" s="282"/>
      <c r="BK113" s="282"/>
      <c r="BL113" s="282"/>
      <c r="BM113" s="282"/>
      <c r="BN113" s="1151"/>
      <c r="BO113" s="1005"/>
      <c r="BP113" s="282"/>
      <c r="BQ113" s="282"/>
      <c r="BR113" s="282"/>
      <c r="BS113" s="282"/>
      <c r="BT113" s="282"/>
      <c r="BU113" s="282"/>
    </row>
    <row r="114" spans="1:73" ht="40.15" customHeight="1" thickBot="1" x14ac:dyDescent="0.3">
      <c r="A114" s="151"/>
      <c r="B114" s="29"/>
      <c r="C114" s="1059"/>
      <c r="D114" s="1162"/>
      <c r="E114" s="1063"/>
      <c r="F114" s="1267"/>
      <c r="G114" s="1051"/>
      <c r="H114" s="1045"/>
      <c r="I114" s="1045"/>
      <c r="J114" s="1045"/>
      <c r="K114" s="1051"/>
      <c r="L114" s="1045"/>
      <c r="M114" s="1051"/>
      <c r="N114" s="1264"/>
      <c r="O114" s="1051"/>
      <c r="P114" s="1054"/>
      <c r="Q114" s="1057"/>
      <c r="R114" s="1042"/>
      <c r="S114" s="1042"/>
      <c r="T114" s="1024"/>
      <c r="U114" s="1009"/>
      <c r="V114" s="1009"/>
      <c r="W114" s="1009"/>
      <c r="X114" s="1009"/>
      <c r="Y114" s="1009"/>
      <c r="Z114" s="1006"/>
      <c r="AA114" s="1006"/>
      <c r="AB114" s="1006"/>
      <c r="AC114" s="1006"/>
      <c r="AD114" s="1006"/>
      <c r="AE114" s="1006"/>
      <c r="AF114" s="1006"/>
      <c r="AG114" s="715"/>
      <c r="AH114" s="716"/>
      <c r="AI114" s="716"/>
      <c r="AJ114" s="716"/>
      <c r="AK114" s="715"/>
      <c r="AL114" s="717"/>
      <c r="AM114" s="717"/>
      <c r="AN114" s="717"/>
      <c r="AO114" s="717"/>
      <c r="AP114" s="1152"/>
      <c r="AQ114" s="1006"/>
      <c r="AR114" s="718"/>
      <c r="AS114" s="718"/>
      <c r="AT114" s="718"/>
      <c r="AU114" s="718"/>
      <c r="AV114" s="718"/>
      <c r="AW114" s="718"/>
      <c r="AX114" s="1152"/>
      <c r="AY114" s="1006"/>
      <c r="AZ114" s="718"/>
      <c r="BA114" s="718"/>
      <c r="BB114" s="718"/>
      <c r="BC114" s="718"/>
      <c r="BD114" s="718"/>
      <c r="BE114" s="718"/>
      <c r="BF114" s="1152"/>
      <c r="BG114" s="1006"/>
      <c r="BH114" s="718"/>
      <c r="BI114" s="718"/>
      <c r="BJ114" s="718"/>
      <c r="BK114" s="718"/>
      <c r="BL114" s="718"/>
      <c r="BM114" s="718"/>
      <c r="BN114" s="1152"/>
      <c r="BO114" s="1006"/>
      <c r="BP114" s="718"/>
      <c r="BQ114" s="718"/>
      <c r="BR114" s="718"/>
      <c r="BS114" s="718"/>
      <c r="BT114" s="718"/>
      <c r="BU114" s="718"/>
    </row>
    <row r="115" spans="1:73" ht="40.15" customHeight="1" thickTop="1" x14ac:dyDescent="0.25">
      <c r="A115" s="151"/>
      <c r="B115" s="29"/>
      <c r="C115" s="1059"/>
      <c r="D115" s="1162"/>
      <c r="E115" s="1061">
        <v>143</v>
      </c>
      <c r="F115" s="1265" t="s">
        <v>3224</v>
      </c>
      <c r="G115" s="1049" t="s">
        <v>694</v>
      </c>
      <c r="H115" s="1043" t="s">
        <v>3225</v>
      </c>
      <c r="I115" s="1043" t="s">
        <v>2982</v>
      </c>
      <c r="J115" s="1043" t="s">
        <v>3184</v>
      </c>
      <c r="K115" s="1049" t="s">
        <v>3185</v>
      </c>
      <c r="L115" s="1043">
        <v>2302</v>
      </c>
      <c r="M115" s="1049" t="s">
        <v>3205</v>
      </c>
      <c r="N115" s="1262">
        <v>2026004540066</v>
      </c>
      <c r="O115" s="1049" t="s">
        <v>3206</v>
      </c>
      <c r="P115" s="1052" t="s">
        <v>694</v>
      </c>
      <c r="Q115" s="1055">
        <v>25</v>
      </c>
      <c r="R115" s="1040" t="s">
        <v>2871</v>
      </c>
      <c r="S115" s="1040"/>
      <c r="T115" s="1022"/>
      <c r="U115" s="1007"/>
      <c r="V115" s="1007"/>
      <c r="W115" s="1007"/>
      <c r="X115" s="1007"/>
      <c r="Y115" s="1007"/>
      <c r="Z115" s="1004">
        <f t="shared" si="41"/>
        <v>0</v>
      </c>
      <c r="AA115" s="1004">
        <f t="shared" ref="AA115:AF127" si="43">SUM(AR115:AR118,AZ115:AZ118,BH115:BH118,BP115:BP118)</f>
        <v>0</v>
      </c>
      <c r="AB115" s="1004">
        <f t="shared" si="43"/>
        <v>0</v>
      </c>
      <c r="AC115" s="1004">
        <f t="shared" si="43"/>
        <v>0</v>
      </c>
      <c r="AD115" s="1004">
        <f t="shared" si="43"/>
        <v>0</v>
      </c>
      <c r="AE115" s="1004">
        <f t="shared" si="43"/>
        <v>0</v>
      </c>
      <c r="AF115" s="1004">
        <f t="shared" si="43"/>
        <v>0</v>
      </c>
      <c r="AG115" s="714"/>
      <c r="AH115" s="593"/>
      <c r="AI115" s="593"/>
      <c r="AJ115" s="593"/>
      <c r="AK115" s="207"/>
      <c r="AL115" s="208"/>
      <c r="AM115" s="208"/>
      <c r="AN115" s="208"/>
      <c r="AO115" s="208"/>
      <c r="AP115" s="1150">
        <f>+U115</f>
        <v>0</v>
      </c>
      <c r="AQ115" s="1004">
        <f>SUM(AR115:AW118)</f>
        <v>0</v>
      </c>
      <c r="AR115" s="299"/>
      <c r="AS115" s="299"/>
      <c r="AT115" s="299"/>
      <c r="AU115" s="299"/>
      <c r="AV115" s="299"/>
      <c r="AW115" s="299"/>
      <c r="AX115" s="1150">
        <f>+V115</f>
        <v>0</v>
      </c>
      <c r="AY115" s="1004">
        <f>SUM(AZ115:BE118)</f>
        <v>0</v>
      </c>
      <c r="AZ115" s="299"/>
      <c r="BA115" s="299"/>
      <c r="BB115" s="299"/>
      <c r="BC115" s="299"/>
      <c r="BD115" s="299"/>
      <c r="BE115" s="299"/>
      <c r="BF115" s="1150">
        <f>+W115</f>
        <v>0</v>
      </c>
      <c r="BG115" s="1004">
        <f>SUM(BH115:BM118)</f>
        <v>0</v>
      </c>
      <c r="BH115" s="299"/>
      <c r="BI115" s="299"/>
      <c r="BJ115" s="299"/>
      <c r="BK115" s="299"/>
      <c r="BL115" s="299"/>
      <c r="BM115" s="299"/>
      <c r="BN115" s="1150">
        <f>+X115</f>
        <v>0</v>
      </c>
      <c r="BO115" s="1004">
        <f>SUM(BP115:BU118)</f>
        <v>0</v>
      </c>
      <c r="BP115" s="299"/>
      <c r="BQ115" s="299"/>
      <c r="BR115" s="299"/>
      <c r="BS115" s="299"/>
      <c r="BT115" s="299"/>
      <c r="BU115" s="299"/>
    </row>
    <row r="116" spans="1:73" ht="40.15" customHeight="1" x14ac:dyDescent="0.25">
      <c r="A116" s="151"/>
      <c r="B116" s="29"/>
      <c r="C116" s="1059"/>
      <c r="D116" s="1162"/>
      <c r="E116" s="1062"/>
      <c r="F116" s="1266"/>
      <c r="G116" s="1050"/>
      <c r="H116" s="1044"/>
      <c r="I116" s="1044"/>
      <c r="J116" s="1044"/>
      <c r="K116" s="1050"/>
      <c r="L116" s="1044"/>
      <c r="M116" s="1050"/>
      <c r="N116" s="1263"/>
      <c r="O116" s="1050"/>
      <c r="P116" s="1053"/>
      <c r="Q116" s="1056"/>
      <c r="R116" s="1041"/>
      <c r="S116" s="1041"/>
      <c r="T116" s="1023"/>
      <c r="U116" s="1008"/>
      <c r="V116" s="1008"/>
      <c r="W116" s="1008"/>
      <c r="X116" s="1008"/>
      <c r="Y116" s="1008"/>
      <c r="Z116" s="1005"/>
      <c r="AA116" s="1005"/>
      <c r="AB116" s="1005"/>
      <c r="AC116" s="1005"/>
      <c r="AD116" s="1005"/>
      <c r="AE116" s="1005"/>
      <c r="AF116" s="1005"/>
      <c r="AG116" s="479"/>
      <c r="AH116" s="592"/>
      <c r="AI116" s="592"/>
      <c r="AJ116" s="592"/>
      <c r="AK116" s="196"/>
      <c r="AL116" s="197"/>
      <c r="AM116" s="197"/>
      <c r="AN116" s="197"/>
      <c r="AO116" s="197"/>
      <c r="AP116" s="1151"/>
      <c r="AQ116" s="1005"/>
      <c r="AR116" s="282"/>
      <c r="AS116" s="282"/>
      <c r="AT116" s="282"/>
      <c r="AU116" s="282"/>
      <c r="AV116" s="282"/>
      <c r="AW116" s="282"/>
      <c r="AX116" s="1151"/>
      <c r="AY116" s="1005"/>
      <c r="AZ116" s="282"/>
      <c r="BA116" s="282"/>
      <c r="BB116" s="282"/>
      <c r="BC116" s="282"/>
      <c r="BD116" s="282"/>
      <c r="BE116" s="282"/>
      <c r="BF116" s="1151"/>
      <c r="BG116" s="1005"/>
      <c r="BH116" s="282"/>
      <c r="BI116" s="282"/>
      <c r="BJ116" s="282"/>
      <c r="BK116" s="282"/>
      <c r="BL116" s="282"/>
      <c r="BM116" s="282"/>
      <c r="BN116" s="1151"/>
      <c r="BO116" s="1005"/>
      <c r="BP116" s="282"/>
      <c r="BQ116" s="282"/>
      <c r="BR116" s="282"/>
      <c r="BS116" s="282"/>
      <c r="BT116" s="282"/>
      <c r="BU116" s="282"/>
    </row>
    <row r="117" spans="1:73" ht="40.15" customHeight="1" x14ac:dyDescent="0.25">
      <c r="A117" s="151"/>
      <c r="B117" s="29"/>
      <c r="C117" s="1059"/>
      <c r="D117" s="1162"/>
      <c r="E117" s="1062"/>
      <c r="F117" s="1266"/>
      <c r="G117" s="1050"/>
      <c r="H117" s="1044"/>
      <c r="I117" s="1044"/>
      <c r="J117" s="1044"/>
      <c r="K117" s="1050"/>
      <c r="L117" s="1044"/>
      <c r="M117" s="1050"/>
      <c r="N117" s="1263"/>
      <c r="O117" s="1050"/>
      <c r="P117" s="1053"/>
      <c r="Q117" s="1056"/>
      <c r="R117" s="1041"/>
      <c r="S117" s="1041"/>
      <c r="T117" s="1023"/>
      <c r="U117" s="1008"/>
      <c r="V117" s="1008"/>
      <c r="W117" s="1008"/>
      <c r="X117" s="1008"/>
      <c r="Y117" s="1008"/>
      <c r="Z117" s="1005"/>
      <c r="AA117" s="1005"/>
      <c r="AB117" s="1005"/>
      <c r="AC117" s="1005"/>
      <c r="AD117" s="1005"/>
      <c r="AE117" s="1005"/>
      <c r="AF117" s="1005"/>
      <c r="AG117" s="196"/>
      <c r="AH117" s="592"/>
      <c r="AI117" s="592"/>
      <c r="AJ117" s="592"/>
      <c r="AK117" s="196"/>
      <c r="AL117" s="197"/>
      <c r="AM117" s="197"/>
      <c r="AN117" s="197"/>
      <c r="AO117" s="197"/>
      <c r="AP117" s="1151"/>
      <c r="AQ117" s="1005"/>
      <c r="AR117" s="282"/>
      <c r="AS117" s="282"/>
      <c r="AT117" s="282"/>
      <c r="AU117" s="282"/>
      <c r="AV117" s="282"/>
      <c r="AW117" s="282"/>
      <c r="AX117" s="1151"/>
      <c r="AY117" s="1005"/>
      <c r="AZ117" s="282"/>
      <c r="BA117" s="282"/>
      <c r="BB117" s="282"/>
      <c r="BC117" s="282"/>
      <c r="BD117" s="282"/>
      <c r="BE117" s="282"/>
      <c r="BF117" s="1151"/>
      <c r="BG117" s="1005"/>
      <c r="BH117" s="282"/>
      <c r="BI117" s="282"/>
      <c r="BJ117" s="282"/>
      <c r="BK117" s="282"/>
      <c r="BL117" s="282"/>
      <c r="BM117" s="282"/>
      <c r="BN117" s="1151"/>
      <c r="BO117" s="1005"/>
      <c r="BP117" s="282"/>
      <c r="BQ117" s="282"/>
      <c r="BR117" s="282"/>
      <c r="BS117" s="282"/>
      <c r="BT117" s="282"/>
      <c r="BU117" s="282"/>
    </row>
    <row r="118" spans="1:73" ht="40.15" customHeight="1" thickBot="1" x14ac:dyDescent="0.3">
      <c r="A118" s="151"/>
      <c r="B118" s="29"/>
      <c r="C118" s="1060"/>
      <c r="D118" s="1163"/>
      <c r="E118" s="1063"/>
      <c r="F118" s="1267"/>
      <c r="G118" s="1051"/>
      <c r="H118" s="1045"/>
      <c r="I118" s="1045"/>
      <c r="J118" s="1045"/>
      <c r="K118" s="1051"/>
      <c r="L118" s="1045"/>
      <c r="M118" s="1051"/>
      <c r="N118" s="1264"/>
      <c r="O118" s="1051"/>
      <c r="P118" s="1054"/>
      <c r="Q118" s="1057"/>
      <c r="R118" s="1042"/>
      <c r="S118" s="1042"/>
      <c r="T118" s="1024"/>
      <c r="U118" s="1009"/>
      <c r="V118" s="1009"/>
      <c r="W118" s="1009"/>
      <c r="X118" s="1009"/>
      <c r="Y118" s="1009"/>
      <c r="Z118" s="1006"/>
      <c r="AA118" s="1006"/>
      <c r="AB118" s="1006"/>
      <c r="AC118" s="1006"/>
      <c r="AD118" s="1006"/>
      <c r="AE118" s="1006"/>
      <c r="AF118" s="1006"/>
      <c r="AG118" s="715"/>
      <c r="AH118" s="716"/>
      <c r="AI118" s="716"/>
      <c r="AJ118" s="716"/>
      <c r="AK118" s="715"/>
      <c r="AL118" s="717"/>
      <c r="AM118" s="717"/>
      <c r="AN118" s="717"/>
      <c r="AO118" s="717"/>
      <c r="AP118" s="1152"/>
      <c r="AQ118" s="1006"/>
      <c r="AR118" s="718"/>
      <c r="AS118" s="718"/>
      <c r="AT118" s="718"/>
      <c r="AU118" s="718"/>
      <c r="AV118" s="718"/>
      <c r="AW118" s="718"/>
      <c r="AX118" s="1152"/>
      <c r="AY118" s="1006"/>
      <c r="AZ118" s="718"/>
      <c r="BA118" s="718"/>
      <c r="BB118" s="718"/>
      <c r="BC118" s="718"/>
      <c r="BD118" s="718"/>
      <c r="BE118" s="718"/>
      <c r="BF118" s="1152"/>
      <c r="BG118" s="1006"/>
      <c r="BH118" s="718"/>
      <c r="BI118" s="718"/>
      <c r="BJ118" s="718"/>
      <c r="BK118" s="718"/>
      <c r="BL118" s="718"/>
      <c r="BM118" s="718"/>
      <c r="BN118" s="1152"/>
      <c r="BO118" s="1006"/>
      <c r="BP118" s="718"/>
      <c r="BQ118" s="718"/>
      <c r="BR118" s="718"/>
      <c r="BS118" s="718"/>
      <c r="BT118" s="718"/>
      <c r="BU118" s="718"/>
    </row>
    <row r="119" spans="1:73" ht="40.15" customHeight="1" thickTop="1" x14ac:dyDescent="0.25">
      <c r="A119" s="151"/>
      <c r="B119" s="24"/>
      <c r="C119" s="1058" t="s">
        <v>695</v>
      </c>
      <c r="D119" s="1049" t="s">
        <v>696</v>
      </c>
      <c r="E119" s="1061">
        <v>144</v>
      </c>
      <c r="F119" s="1265" t="s">
        <v>3226</v>
      </c>
      <c r="G119" s="1049" t="s">
        <v>697</v>
      </c>
      <c r="H119" s="1043" t="s">
        <v>272</v>
      </c>
      <c r="I119" s="1043" t="s">
        <v>2982</v>
      </c>
      <c r="J119" s="1043" t="s">
        <v>3184</v>
      </c>
      <c r="K119" s="1049" t="s">
        <v>3185</v>
      </c>
      <c r="L119" s="1043">
        <v>2302</v>
      </c>
      <c r="M119" s="1049" t="s">
        <v>3205</v>
      </c>
      <c r="N119" s="1262">
        <v>2026004540066</v>
      </c>
      <c r="O119" s="1049" t="s">
        <v>3206</v>
      </c>
      <c r="P119" s="1052" t="s">
        <v>697</v>
      </c>
      <c r="Q119" s="1055">
        <v>1</v>
      </c>
      <c r="R119" s="1040" t="s">
        <v>2871</v>
      </c>
      <c r="S119" s="1040"/>
      <c r="T119" s="1022"/>
      <c r="U119" s="1007"/>
      <c r="V119" s="1007"/>
      <c r="W119" s="1007"/>
      <c r="X119" s="1007"/>
      <c r="Y119" s="1007"/>
      <c r="Z119" s="1004">
        <f t="shared" si="41"/>
        <v>0</v>
      </c>
      <c r="AA119" s="1004">
        <f t="shared" si="43"/>
        <v>0</v>
      </c>
      <c r="AB119" s="1004">
        <f t="shared" si="43"/>
        <v>0</v>
      </c>
      <c r="AC119" s="1004">
        <f t="shared" si="43"/>
        <v>0</v>
      </c>
      <c r="AD119" s="1004">
        <f t="shared" si="43"/>
        <v>0</v>
      </c>
      <c r="AE119" s="1004">
        <f t="shared" si="43"/>
        <v>0</v>
      </c>
      <c r="AF119" s="1004">
        <f t="shared" si="43"/>
        <v>0</v>
      </c>
      <c r="AG119" s="714"/>
      <c r="AH119" s="593"/>
      <c r="AI119" s="593"/>
      <c r="AJ119" s="593"/>
      <c r="AK119" s="207"/>
      <c r="AL119" s="208"/>
      <c r="AM119" s="208"/>
      <c r="AN119" s="208"/>
      <c r="AO119" s="208"/>
      <c r="AP119" s="1150">
        <f>+U119</f>
        <v>0</v>
      </c>
      <c r="AQ119" s="1004">
        <f>SUM(AR119:AW122)</f>
        <v>0</v>
      </c>
      <c r="AR119" s="299"/>
      <c r="AS119" s="299"/>
      <c r="AT119" s="299"/>
      <c r="AU119" s="299"/>
      <c r="AV119" s="299"/>
      <c r="AW119" s="299"/>
      <c r="AX119" s="1150">
        <f>+V119</f>
        <v>0</v>
      </c>
      <c r="AY119" s="1004">
        <f>SUM(AZ119:BE122)</f>
        <v>0</v>
      </c>
      <c r="AZ119" s="299"/>
      <c r="BA119" s="299"/>
      <c r="BB119" s="299"/>
      <c r="BC119" s="299"/>
      <c r="BD119" s="299"/>
      <c r="BE119" s="299"/>
      <c r="BF119" s="1150">
        <f>+W119</f>
        <v>0</v>
      </c>
      <c r="BG119" s="1004">
        <f>SUM(BH119:BM122)</f>
        <v>0</v>
      </c>
      <c r="BH119" s="299"/>
      <c r="BI119" s="299"/>
      <c r="BJ119" s="299"/>
      <c r="BK119" s="299"/>
      <c r="BL119" s="299"/>
      <c r="BM119" s="299"/>
      <c r="BN119" s="1150">
        <f>+X119</f>
        <v>0</v>
      </c>
      <c r="BO119" s="1004">
        <f>SUM(BP119:BU122)</f>
        <v>0</v>
      </c>
      <c r="BP119" s="299"/>
      <c r="BQ119" s="299"/>
      <c r="BR119" s="299"/>
      <c r="BS119" s="299"/>
      <c r="BT119" s="299"/>
      <c r="BU119" s="299"/>
    </row>
    <row r="120" spans="1:73" ht="40.15" customHeight="1" x14ac:dyDescent="0.25">
      <c r="A120" s="151"/>
      <c r="B120" s="24"/>
      <c r="C120" s="1059"/>
      <c r="D120" s="1050"/>
      <c r="E120" s="1062"/>
      <c r="F120" s="1266"/>
      <c r="G120" s="1050"/>
      <c r="H120" s="1044"/>
      <c r="I120" s="1044"/>
      <c r="J120" s="1044"/>
      <c r="K120" s="1050"/>
      <c r="L120" s="1044"/>
      <c r="M120" s="1050"/>
      <c r="N120" s="1263"/>
      <c r="O120" s="1050"/>
      <c r="P120" s="1053"/>
      <c r="Q120" s="1056"/>
      <c r="R120" s="1041"/>
      <c r="S120" s="1041"/>
      <c r="T120" s="1023"/>
      <c r="U120" s="1008"/>
      <c r="V120" s="1008"/>
      <c r="W120" s="1008"/>
      <c r="X120" s="1008"/>
      <c r="Y120" s="1008"/>
      <c r="Z120" s="1005"/>
      <c r="AA120" s="1005"/>
      <c r="AB120" s="1005"/>
      <c r="AC120" s="1005"/>
      <c r="AD120" s="1005"/>
      <c r="AE120" s="1005"/>
      <c r="AF120" s="1005"/>
      <c r="AG120" s="479"/>
      <c r="AH120" s="592"/>
      <c r="AI120" s="592"/>
      <c r="AJ120" s="592"/>
      <c r="AK120" s="196"/>
      <c r="AL120" s="197"/>
      <c r="AM120" s="197"/>
      <c r="AN120" s="197"/>
      <c r="AO120" s="197"/>
      <c r="AP120" s="1151"/>
      <c r="AQ120" s="1005"/>
      <c r="AR120" s="282"/>
      <c r="AS120" s="282"/>
      <c r="AT120" s="282"/>
      <c r="AU120" s="282"/>
      <c r="AV120" s="282"/>
      <c r="AW120" s="282"/>
      <c r="AX120" s="1151"/>
      <c r="AY120" s="1005"/>
      <c r="AZ120" s="282"/>
      <c r="BA120" s="282"/>
      <c r="BB120" s="282"/>
      <c r="BC120" s="282"/>
      <c r="BD120" s="282"/>
      <c r="BE120" s="282"/>
      <c r="BF120" s="1151"/>
      <c r="BG120" s="1005"/>
      <c r="BH120" s="282"/>
      <c r="BI120" s="282"/>
      <c r="BJ120" s="282"/>
      <c r="BK120" s="282"/>
      <c r="BL120" s="282"/>
      <c r="BM120" s="282"/>
      <c r="BN120" s="1151"/>
      <c r="BO120" s="1005"/>
      <c r="BP120" s="282"/>
      <c r="BQ120" s="282"/>
      <c r="BR120" s="282"/>
      <c r="BS120" s="282"/>
      <c r="BT120" s="282"/>
      <c r="BU120" s="282"/>
    </row>
    <row r="121" spans="1:73" ht="40.15" customHeight="1" x14ac:dyDescent="0.25">
      <c r="A121" s="151"/>
      <c r="B121" s="24"/>
      <c r="C121" s="1059"/>
      <c r="D121" s="1050"/>
      <c r="E121" s="1062"/>
      <c r="F121" s="1266"/>
      <c r="G121" s="1050"/>
      <c r="H121" s="1044"/>
      <c r="I121" s="1044"/>
      <c r="J121" s="1044"/>
      <c r="K121" s="1050"/>
      <c r="L121" s="1044"/>
      <c r="M121" s="1050"/>
      <c r="N121" s="1263"/>
      <c r="O121" s="1050"/>
      <c r="P121" s="1053"/>
      <c r="Q121" s="1056"/>
      <c r="R121" s="1041"/>
      <c r="S121" s="1041"/>
      <c r="T121" s="1023"/>
      <c r="U121" s="1008"/>
      <c r="V121" s="1008"/>
      <c r="W121" s="1008"/>
      <c r="X121" s="1008"/>
      <c r="Y121" s="1008"/>
      <c r="Z121" s="1005"/>
      <c r="AA121" s="1005"/>
      <c r="AB121" s="1005"/>
      <c r="AC121" s="1005"/>
      <c r="AD121" s="1005"/>
      <c r="AE121" s="1005"/>
      <c r="AF121" s="1005"/>
      <c r="AG121" s="196"/>
      <c r="AH121" s="592"/>
      <c r="AI121" s="592"/>
      <c r="AJ121" s="592"/>
      <c r="AK121" s="196"/>
      <c r="AL121" s="197"/>
      <c r="AM121" s="197"/>
      <c r="AN121" s="197"/>
      <c r="AO121" s="197"/>
      <c r="AP121" s="1151"/>
      <c r="AQ121" s="1005"/>
      <c r="AR121" s="282"/>
      <c r="AS121" s="282"/>
      <c r="AT121" s="282"/>
      <c r="AU121" s="282"/>
      <c r="AV121" s="282"/>
      <c r="AW121" s="282"/>
      <c r="AX121" s="1151"/>
      <c r="AY121" s="1005"/>
      <c r="AZ121" s="282"/>
      <c r="BA121" s="282"/>
      <c r="BB121" s="282"/>
      <c r="BC121" s="282"/>
      <c r="BD121" s="282"/>
      <c r="BE121" s="282"/>
      <c r="BF121" s="1151"/>
      <c r="BG121" s="1005"/>
      <c r="BH121" s="282"/>
      <c r="BI121" s="282"/>
      <c r="BJ121" s="282"/>
      <c r="BK121" s="282"/>
      <c r="BL121" s="282"/>
      <c r="BM121" s="282"/>
      <c r="BN121" s="1151"/>
      <c r="BO121" s="1005"/>
      <c r="BP121" s="282"/>
      <c r="BQ121" s="282"/>
      <c r="BR121" s="282"/>
      <c r="BS121" s="282"/>
      <c r="BT121" s="282"/>
      <c r="BU121" s="282"/>
    </row>
    <row r="122" spans="1:73" ht="40.15" customHeight="1" thickBot="1" x14ac:dyDescent="0.3">
      <c r="A122" s="151"/>
      <c r="B122" s="24"/>
      <c r="C122" s="1060"/>
      <c r="D122" s="1051"/>
      <c r="E122" s="1063"/>
      <c r="F122" s="1267"/>
      <c r="G122" s="1051"/>
      <c r="H122" s="1045"/>
      <c r="I122" s="1045"/>
      <c r="J122" s="1045"/>
      <c r="K122" s="1051"/>
      <c r="L122" s="1045"/>
      <c r="M122" s="1051"/>
      <c r="N122" s="1264"/>
      <c r="O122" s="1051"/>
      <c r="P122" s="1054"/>
      <c r="Q122" s="1057"/>
      <c r="R122" s="1042"/>
      <c r="S122" s="1042"/>
      <c r="T122" s="1024"/>
      <c r="U122" s="1009"/>
      <c r="V122" s="1009"/>
      <c r="W122" s="1009"/>
      <c r="X122" s="1009"/>
      <c r="Y122" s="1009"/>
      <c r="Z122" s="1006"/>
      <c r="AA122" s="1006"/>
      <c r="AB122" s="1006"/>
      <c r="AC122" s="1006"/>
      <c r="AD122" s="1006"/>
      <c r="AE122" s="1006"/>
      <c r="AF122" s="1006"/>
      <c r="AG122" s="715"/>
      <c r="AH122" s="716"/>
      <c r="AI122" s="716"/>
      <c r="AJ122" s="716"/>
      <c r="AK122" s="715"/>
      <c r="AL122" s="717"/>
      <c r="AM122" s="717"/>
      <c r="AN122" s="717"/>
      <c r="AO122" s="717"/>
      <c r="AP122" s="1152"/>
      <c r="AQ122" s="1006"/>
      <c r="AR122" s="718"/>
      <c r="AS122" s="718"/>
      <c r="AT122" s="718"/>
      <c r="AU122" s="718"/>
      <c r="AV122" s="718"/>
      <c r="AW122" s="718"/>
      <c r="AX122" s="1152"/>
      <c r="AY122" s="1006"/>
      <c r="AZ122" s="718"/>
      <c r="BA122" s="718"/>
      <c r="BB122" s="718"/>
      <c r="BC122" s="718"/>
      <c r="BD122" s="718"/>
      <c r="BE122" s="718"/>
      <c r="BF122" s="1152"/>
      <c r="BG122" s="1006"/>
      <c r="BH122" s="718"/>
      <c r="BI122" s="718"/>
      <c r="BJ122" s="718"/>
      <c r="BK122" s="718"/>
      <c r="BL122" s="718"/>
      <c r="BM122" s="718"/>
      <c r="BN122" s="1152"/>
      <c r="BO122" s="1006"/>
      <c r="BP122" s="718"/>
      <c r="BQ122" s="718"/>
      <c r="BR122" s="718"/>
      <c r="BS122" s="718"/>
      <c r="BT122" s="718"/>
      <c r="BU122" s="718"/>
    </row>
    <row r="123" spans="1:73" ht="40.15" customHeight="1" thickTop="1" x14ac:dyDescent="0.25">
      <c r="A123" s="151"/>
      <c r="B123" s="24" t="s">
        <v>3225</v>
      </c>
      <c r="C123" s="1058" t="s">
        <v>698</v>
      </c>
      <c r="D123" s="1049" t="s">
        <v>699</v>
      </c>
      <c r="E123" s="1268">
        <v>145</v>
      </c>
      <c r="F123" s="1265" t="s">
        <v>3227</v>
      </c>
      <c r="G123" s="1049" t="s">
        <v>700</v>
      </c>
      <c r="H123" s="1043" t="s">
        <v>3004</v>
      </c>
      <c r="I123" s="1043" t="s">
        <v>2982</v>
      </c>
      <c r="J123" s="1043" t="s">
        <v>3184</v>
      </c>
      <c r="K123" s="1049" t="s">
        <v>3185</v>
      </c>
      <c r="L123" s="1043" t="s">
        <v>3186</v>
      </c>
      <c r="M123" s="1049" t="s">
        <v>3187</v>
      </c>
      <c r="N123" s="1262">
        <v>2026004540048</v>
      </c>
      <c r="O123" s="1049" t="s">
        <v>3188</v>
      </c>
      <c r="P123" s="1052" t="s">
        <v>700</v>
      </c>
      <c r="Q123" s="1055">
        <v>20</v>
      </c>
      <c r="R123" s="1040" t="s">
        <v>2871</v>
      </c>
      <c r="S123" s="1040"/>
      <c r="T123" s="1022"/>
      <c r="U123" s="1007"/>
      <c r="V123" s="1007"/>
      <c r="W123" s="1007"/>
      <c r="X123" s="1007"/>
      <c r="Y123" s="1007"/>
      <c r="Z123" s="1004">
        <f t="shared" si="41"/>
        <v>0</v>
      </c>
      <c r="AA123" s="1004">
        <f t="shared" si="43"/>
        <v>0</v>
      </c>
      <c r="AB123" s="1004">
        <f t="shared" si="43"/>
        <v>0</v>
      </c>
      <c r="AC123" s="1004">
        <f t="shared" si="43"/>
        <v>0</v>
      </c>
      <c r="AD123" s="1004">
        <f t="shared" si="43"/>
        <v>0</v>
      </c>
      <c r="AE123" s="1004">
        <f t="shared" si="43"/>
        <v>0</v>
      </c>
      <c r="AF123" s="1004">
        <f t="shared" si="43"/>
        <v>0</v>
      </c>
      <c r="AG123" s="714"/>
      <c r="AH123" s="593"/>
      <c r="AI123" s="593"/>
      <c r="AJ123" s="593"/>
      <c r="AK123" s="207"/>
      <c r="AL123" s="208"/>
      <c r="AM123" s="208"/>
      <c r="AN123" s="208"/>
      <c r="AO123" s="208"/>
      <c r="AP123" s="1150">
        <f>+U123</f>
        <v>0</v>
      </c>
      <c r="AQ123" s="1004">
        <f>SUM(AR123:AW126)</f>
        <v>0</v>
      </c>
      <c r="AR123" s="299"/>
      <c r="AS123" s="299"/>
      <c r="AT123" s="299"/>
      <c r="AU123" s="299"/>
      <c r="AV123" s="299"/>
      <c r="AW123" s="299"/>
      <c r="AX123" s="1150">
        <f>+V123</f>
        <v>0</v>
      </c>
      <c r="AY123" s="1004">
        <f>SUM(AZ123:BE126)</f>
        <v>0</v>
      </c>
      <c r="AZ123" s="299"/>
      <c r="BA123" s="299"/>
      <c r="BB123" s="299"/>
      <c r="BC123" s="299"/>
      <c r="BD123" s="299"/>
      <c r="BE123" s="299"/>
      <c r="BF123" s="1150">
        <f>+W123</f>
        <v>0</v>
      </c>
      <c r="BG123" s="1004">
        <f>SUM(BH123:BM126)</f>
        <v>0</v>
      </c>
      <c r="BH123" s="299"/>
      <c r="BI123" s="299"/>
      <c r="BJ123" s="299"/>
      <c r="BK123" s="299"/>
      <c r="BL123" s="299"/>
      <c r="BM123" s="299"/>
      <c r="BN123" s="1150">
        <f>+X123</f>
        <v>0</v>
      </c>
      <c r="BO123" s="1004">
        <f>SUM(BP123:BU126)</f>
        <v>0</v>
      </c>
      <c r="BP123" s="299"/>
      <c r="BQ123" s="299"/>
      <c r="BR123" s="299"/>
      <c r="BS123" s="299"/>
      <c r="BT123" s="299"/>
      <c r="BU123" s="299"/>
    </row>
    <row r="124" spans="1:73" ht="40.15" customHeight="1" x14ac:dyDescent="0.25">
      <c r="A124" s="151"/>
      <c r="B124" s="24"/>
      <c r="C124" s="1059"/>
      <c r="D124" s="1050"/>
      <c r="E124" s="1269"/>
      <c r="F124" s="1266"/>
      <c r="G124" s="1050"/>
      <c r="H124" s="1044"/>
      <c r="I124" s="1044"/>
      <c r="J124" s="1044"/>
      <c r="K124" s="1050"/>
      <c r="L124" s="1044"/>
      <c r="M124" s="1050"/>
      <c r="N124" s="1263"/>
      <c r="O124" s="1050"/>
      <c r="P124" s="1053"/>
      <c r="Q124" s="1056"/>
      <c r="R124" s="1041"/>
      <c r="S124" s="1041"/>
      <c r="T124" s="1023"/>
      <c r="U124" s="1008"/>
      <c r="V124" s="1008"/>
      <c r="W124" s="1008"/>
      <c r="X124" s="1008"/>
      <c r="Y124" s="1008"/>
      <c r="Z124" s="1005"/>
      <c r="AA124" s="1005"/>
      <c r="AB124" s="1005"/>
      <c r="AC124" s="1005"/>
      <c r="AD124" s="1005"/>
      <c r="AE124" s="1005"/>
      <c r="AF124" s="1005"/>
      <c r="AG124" s="479"/>
      <c r="AH124" s="592"/>
      <c r="AI124" s="592"/>
      <c r="AJ124" s="592"/>
      <c r="AK124" s="196"/>
      <c r="AL124" s="197"/>
      <c r="AM124" s="197"/>
      <c r="AN124" s="197"/>
      <c r="AO124" s="197"/>
      <c r="AP124" s="1151"/>
      <c r="AQ124" s="1005"/>
      <c r="AR124" s="282"/>
      <c r="AS124" s="282"/>
      <c r="AT124" s="282"/>
      <c r="AU124" s="282"/>
      <c r="AV124" s="282"/>
      <c r="AW124" s="282"/>
      <c r="AX124" s="1151"/>
      <c r="AY124" s="1005"/>
      <c r="AZ124" s="282"/>
      <c r="BA124" s="282"/>
      <c r="BB124" s="282"/>
      <c r="BC124" s="282"/>
      <c r="BD124" s="282"/>
      <c r="BE124" s="282"/>
      <c r="BF124" s="1151"/>
      <c r="BG124" s="1005"/>
      <c r="BH124" s="282"/>
      <c r="BI124" s="282"/>
      <c r="BJ124" s="282"/>
      <c r="BK124" s="282"/>
      <c r="BL124" s="282"/>
      <c r="BM124" s="282"/>
      <c r="BN124" s="1151"/>
      <c r="BO124" s="1005"/>
      <c r="BP124" s="282"/>
      <c r="BQ124" s="282"/>
      <c r="BR124" s="282"/>
      <c r="BS124" s="282"/>
      <c r="BT124" s="282"/>
      <c r="BU124" s="282"/>
    </row>
    <row r="125" spans="1:73" ht="40.15" customHeight="1" x14ac:dyDescent="0.25">
      <c r="A125" s="151"/>
      <c r="B125" s="24"/>
      <c r="C125" s="1059"/>
      <c r="D125" s="1050"/>
      <c r="E125" s="1269"/>
      <c r="F125" s="1266"/>
      <c r="G125" s="1050"/>
      <c r="H125" s="1044"/>
      <c r="I125" s="1044"/>
      <c r="J125" s="1044"/>
      <c r="K125" s="1050"/>
      <c r="L125" s="1044"/>
      <c r="M125" s="1050"/>
      <c r="N125" s="1263"/>
      <c r="O125" s="1050"/>
      <c r="P125" s="1053"/>
      <c r="Q125" s="1056"/>
      <c r="R125" s="1041"/>
      <c r="S125" s="1041"/>
      <c r="T125" s="1023"/>
      <c r="U125" s="1008"/>
      <c r="V125" s="1008"/>
      <c r="W125" s="1008"/>
      <c r="X125" s="1008"/>
      <c r="Y125" s="1008"/>
      <c r="Z125" s="1005"/>
      <c r="AA125" s="1005"/>
      <c r="AB125" s="1005"/>
      <c r="AC125" s="1005"/>
      <c r="AD125" s="1005"/>
      <c r="AE125" s="1005"/>
      <c r="AF125" s="1005"/>
      <c r="AG125" s="196"/>
      <c r="AH125" s="592"/>
      <c r="AI125" s="592"/>
      <c r="AJ125" s="592"/>
      <c r="AK125" s="196"/>
      <c r="AL125" s="197"/>
      <c r="AM125" s="197"/>
      <c r="AN125" s="197"/>
      <c r="AO125" s="197"/>
      <c r="AP125" s="1151"/>
      <c r="AQ125" s="1005"/>
      <c r="AR125" s="282"/>
      <c r="AS125" s="282"/>
      <c r="AT125" s="282"/>
      <c r="AU125" s="282"/>
      <c r="AV125" s="282"/>
      <c r="AW125" s="282"/>
      <c r="AX125" s="1151"/>
      <c r="AY125" s="1005"/>
      <c r="AZ125" s="282"/>
      <c r="BA125" s="282"/>
      <c r="BB125" s="282"/>
      <c r="BC125" s="282"/>
      <c r="BD125" s="282"/>
      <c r="BE125" s="282"/>
      <c r="BF125" s="1151"/>
      <c r="BG125" s="1005"/>
      <c r="BH125" s="282"/>
      <c r="BI125" s="282"/>
      <c r="BJ125" s="282"/>
      <c r="BK125" s="282"/>
      <c r="BL125" s="282"/>
      <c r="BM125" s="282"/>
      <c r="BN125" s="1151"/>
      <c r="BO125" s="1005"/>
      <c r="BP125" s="282"/>
      <c r="BQ125" s="282"/>
      <c r="BR125" s="282"/>
      <c r="BS125" s="282"/>
      <c r="BT125" s="282"/>
      <c r="BU125" s="282"/>
    </row>
    <row r="126" spans="1:73" ht="40.15" customHeight="1" thickBot="1" x14ac:dyDescent="0.3">
      <c r="A126" s="151"/>
      <c r="B126" s="24"/>
      <c r="C126" s="1060"/>
      <c r="D126" s="1051"/>
      <c r="E126" s="1270"/>
      <c r="F126" s="1267"/>
      <c r="G126" s="1051"/>
      <c r="H126" s="1045"/>
      <c r="I126" s="1045"/>
      <c r="J126" s="1045"/>
      <c r="K126" s="1051"/>
      <c r="L126" s="1045"/>
      <c r="M126" s="1051"/>
      <c r="N126" s="1264"/>
      <c r="O126" s="1051"/>
      <c r="P126" s="1054"/>
      <c r="Q126" s="1057"/>
      <c r="R126" s="1042"/>
      <c r="S126" s="1042"/>
      <c r="T126" s="1024"/>
      <c r="U126" s="1009"/>
      <c r="V126" s="1009"/>
      <c r="W126" s="1009"/>
      <c r="X126" s="1009"/>
      <c r="Y126" s="1009"/>
      <c r="Z126" s="1006"/>
      <c r="AA126" s="1006"/>
      <c r="AB126" s="1006"/>
      <c r="AC126" s="1006"/>
      <c r="AD126" s="1006"/>
      <c r="AE126" s="1006"/>
      <c r="AF126" s="1006"/>
      <c r="AG126" s="715"/>
      <c r="AH126" s="716"/>
      <c r="AI126" s="716"/>
      <c r="AJ126" s="716"/>
      <c r="AK126" s="715"/>
      <c r="AL126" s="717"/>
      <c r="AM126" s="717"/>
      <c r="AN126" s="717"/>
      <c r="AO126" s="717"/>
      <c r="AP126" s="1152"/>
      <c r="AQ126" s="1006"/>
      <c r="AR126" s="718"/>
      <c r="AS126" s="718"/>
      <c r="AT126" s="718"/>
      <c r="AU126" s="718"/>
      <c r="AV126" s="718"/>
      <c r="AW126" s="718"/>
      <c r="AX126" s="1152"/>
      <c r="AY126" s="1006"/>
      <c r="AZ126" s="718"/>
      <c r="BA126" s="718"/>
      <c r="BB126" s="718"/>
      <c r="BC126" s="718"/>
      <c r="BD126" s="718"/>
      <c r="BE126" s="718"/>
      <c r="BF126" s="1152"/>
      <c r="BG126" s="1006"/>
      <c r="BH126" s="718"/>
      <c r="BI126" s="718"/>
      <c r="BJ126" s="718"/>
      <c r="BK126" s="718"/>
      <c r="BL126" s="718"/>
      <c r="BM126" s="718"/>
      <c r="BN126" s="1152"/>
      <c r="BO126" s="1006"/>
      <c r="BP126" s="718"/>
      <c r="BQ126" s="718"/>
      <c r="BR126" s="718"/>
      <c r="BS126" s="718"/>
      <c r="BT126" s="718"/>
      <c r="BU126" s="718"/>
    </row>
    <row r="127" spans="1:73" ht="40.15" customHeight="1" thickTop="1" x14ac:dyDescent="0.25">
      <c r="A127" s="151"/>
      <c r="B127" s="24"/>
      <c r="C127" s="1058" t="s">
        <v>701</v>
      </c>
      <c r="D127" s="1049" t="s">
        <v>702</v>
      </c>
      <c r="E127" s="1061">
        <v>146</v>
      </c>
      <c r="F127" s="1265" t="s">
        <v>3228</v>
      </c>
      <c r="G127" s="1049" t="s">
        <v>703</v>
      </c>
      <c r="H127" s="1043" t="s">
        <v>3133</v>
      </c>
      <c r="I127" s="1043" t="s">
        <v>2982</v>
      </c>
      <c r="J127" s="1043" t="s">
        <v>3184</v>
      </c>
      <c r="K127" s="1049" t="s">
        <v>3185</v>
      </c>
      <c r="L127" s="1043">
        <v>2302</v>
      </c>
      <c r="M127" s="1049" t="s">
        <v>3205</v>
      </c>
      <c r="N127" s="1262">
        <v>2026004540066</v>
      </c>
      <c r="O127" s="1049" t="s">
        <v>3206</v>
      </c>
      <c r="P127" s="1052" t="s">
        <v>703</v>
      </c>
      <c r="Q127" s="1055">
        <v>10</v>
      </c>
      <c r="R127" s="1040" t="s">
        <v>2871</v>
      </c>
      <c r="S127" s="1040"/>
      <c r="T127" s="1022"/>
      <c r="U127" s="1007"/>
      <c r="V127" s="1007"/>
      <c r="W127" s="1007"/>
      <c r="X127" s="1007"/>
      <c r="Y127" s="1007"/>
      <c r="Z127" s="1004">
        <f t="shared" si="41"/>
        <v>0</v>
      </c>
      <c r="AA127" s="1004">
        <f t="shared" si="43"/>
        <v>0</v>
      </c>
      <c r="AB127" s="1004">
        <f t="shared" si="43"/>
        <v>0</v>
      </c>
      <c r="AC127" s="1004">
        <f t="shared" si="43"/>
        <v>0</v>
      </c>
      <c r="AD127" s="1004">
        <f t="shared" si="43"/>
        <v>0</v>
      </c>
      <c r="AE127" s="1004">
        <f t="shared" si="43"/>
        <v>0</v>
      </c>
      <c r="AF127" s="1004">
        <f t="shared" si="43"/>
        <v>0</v>
      </c>
      <c r="AG127" s="714"/>
      <c r="AH127" s="593"/>
      <c r="AI127" s="593"/>
      <c r="AJ127" s="593"/>
      <c r="AK127" s="207"/>
      <c r="AL127" s="208"/>
      <c r="AM127" s="208"/>
      <c r="AN127" s="208"/>
      <c r="AO127" s="208"/>
      <c r="AP127" s="1150">
        <f>+U127</f>
        <v>0</v>
      </c>
      <c r="AQ127" s="1004">
        <f>SUM(AR127:AW130)</f>
        <v>0</v>
      </c>
      <c r="AR127" s="299"/>
      <c r="AS127" s="299"/>
      <c r="AT127" s="299"/>
      <c r="AU127" s="299"/>
      <c r="AV127" s="299"/>
      <c r="AW127" s="299"/>
      <c r="AX127" s="1150">
        <f>+V127</f>
        <v>0</v>
      </c>
      <c r="AY127" s="1004">
        <f>SUM(AZ127:BE130)</f>
        <v>0</v>
      </c>
      <c r="AZ127" s="299"/>
      <c r="BA127" s="299"/>
      <c r="BB127" s="299"/>
      <c r="BC127" s="299"/>
      <c r="BD127" s="299"/>
      <c r="BE127" s="299"/>
      <c r="BF127" s="1150">
        <f>+W127</f>
        <v>0</v>
      </c>
      <c r="BG127" s="1004">
        <f>SUM(BH127:BM130)</f>
        <v>0</v>
      </c>
      <c r="BH127" s="299"/>
      <c r="BI127" s="299"/>
      <c r="BJ127" s="299"/>
      <c r="BK127" s="299"/>
      <c r="BL127" s="299"/>
      <c r="BM127" s="299"/>
      <c r="BN127" s="1150">
        <f>+X127</f>
        <v>0</v>
      </c>
      <c r="BO127" s="1004">
        <f>SUM(BP127:BU130)</f>
        <v>0</v>
      </c>
      <c r="BP127" s="299"/>
      <c r="BQ127" s="299"/>
      <c r="BR127" s="299"/>
      <c r="BS127" s="299"/>
      <c r="BT127" s="299"/>
      <c r="BU127" s="299"/>
    </row>
    <row r="128" spans="1:73" ht="40.15" customHeight="1" x14ac:dyDescent="0.25">
      <c r="A128" s="151"/>
      <c r="B128" s="24"/>
      <c r="C128" s="1059"/>
      <c r="D128" s="1050"/>
      <c r="E128" s="1062"/>
      <c r="F128" s="1266"/>
      <c r="G128" s="1050"/>
      <c r="H128" s="1044"/>
      <c r="I128" s="1044"/>
      <c r="J128" s="1044"/>
      <c r="K128" s="1050"/>
      <c r="L128" s="1044"/>
      <c r="M128" s="1050"/>
      <c r="N128" s="1263"/>
      <c r="O128" s="1050"/>
      <c r="P128" s="1053"/>
      <c r="Q128" s="1056"/>
      <c r="R128" s="1041"/>
      <c r="S128" s="1041"/>
      <c r="T128" s="1023"/>
      <c r="U128" s="1008"/>
      <c r="V128" s="1008"/>
      <c r="W128" s="1008"/>
      <c r="X128" s="1008"/>
      <c r="Y128" s="1008"/>
      <c r="Z128" s="1005"/>
      <c r="AA128" s="1005"/>
      <c r="AB128" s="1005"/>
      <c r="AC128" s="1005"/>
      <c r="AD128" s="1005"/>
      <c r="AE128" s="1005"/>
      <c r="AF128" s="1005"/>
      <c r="AG128" s="479"/>
      <c r="AH128" s="592"/>
      <c r="AI128" s="592"/>
      <c r="AJ128" s="592"/>
      <c r="AK128" s="196"/>
      <c r="AL128" s="197"/>
      <c r="AM128" s="197"/>
      <c r="AN128" s="197"/>
      <c r="AO128" s="197"/>
      <c r="AP128" s="1151"/>
      <c r="AQ128" s="1005"/>
      <c r="AR128" s="282"/>
      <c r="AS128" s="282"/>
      <c r="AT128" s="282"/>
      <c r="AU128" s="282"/>
      <c r="AV128" s="282"/>
      <c r="AW128" s="282"/>
      <c r="AX128" s="1151"/>
      <c r="AY128" s="1005"/>
      <c r="AZ128" s="282"/>
      <c r="BA128" s="282"/>
      <c r="BB128" s="282"/>
      <c r="BC128" s="282"/>
      <c r="BD128" s="282"/>
      <c r="BE128" s="282"/>
      <c r="BF128" s="1151"/>
      <c r="BG128" s="1005"/>
      <c r="BH128" s="282"/>
      <c r="BI128" s="282"/>
      <c r="BJ128" s="282"/>
      <c r="BK128" s="282"/>
      <c r="BL128" s="282"/>
      <c r="BM128" s="282"/>
      <c r="BN128" s="1151"/>
      <c r="BO128" s="1005"/>
      <c r="BP128" s="282"/>
      <c r="BQ128" s="282"/>
      <c r="BR128" s="282"/>
      <c r="BS128" s="282"/>
      <c r="BT128" s="282"/>
      <c r="BU128" s="282"/>
    </row>
    <row r="129" spans="1:73" ht="40.15" customHeight="1" x14ac:dyDescent="0.25">
      <c r="A129" s="151"/>
      <c r="B129" s="24"/>
      <c r="C129" s="1059"/>
      <c r="D129" s="1050"/>
      <c r="E129" s="1062"/>
      <c r="F129" s="1266"/>
      <c r="G129" s="1050"/>
      <c r="H129" s="1044"/>
      <c r="I129" s="1044"/>
      <c r="J129" s="1044"/>
      <c r="K129" s="1050"/>
      <c r="L129" s="1044"/>
      <c r="M129" s="1050"/>
      <c r="N129" s="1263"/>
      <c r="O129" s="1050"/>
      <c r="P129" s="1053"/>
      <c r="Q129" s="1056"/>
      <c r="R129" s="1041"/>
      <c r="S129" s="1041"/>
      <c r="T129" s="1023"/>
      <c r="U129" s="1008"/>
      <c r="V129" s="1008"/>
      <c r="W129" s="1008"/>
      <c r="X129" s="1008"/>
      <c r="Y129" s="1008"/>
      <c r="Z129" s="1005"/>
      <c r="AA129" s="1005"/>
      <c r="AB129" s="1005"/>
      <c r="AC129" s="1005"/>
      <c r="AD129" s="1005"/>
      <c r="AE129" s="1005"/>
      <c r="AF129" s="1005"/>
      <c r="AG129" s="196"/>
      <c r="AH129" s="592"/>
      <c r="AI129" s="592"/>
      <c r="AJ129" s="592"/>
      <c r="AK129" s="196"/>
      <c r="AL129" s="197"/>
      <c r="AM129" s="197"/>
      <c r="AN129" s="197"/>
      <c r="AO129" s="197"/>
      <c r="AP129" s="1151"/>
      <c r="AQ129" s="1005"/>
      <c r="AR129" s="282"/>
      <c r="AS129" s="282"/>
      <c r="AT129" s="282"/>
      <c r="AU129" s="282"/>
      <c r="AV129" s="282"/>
      <c r="AW129" s="282"/>
      <c r="AX129" s="1151"/>
      <c r="AY129" s="1005"/>
      <c r="AZ129" s="282"/>
      <c r="BA129" s="282"/>
      <c r="BB129" s="282"/>
      <c r="BC129" s="282"/>
      <c r="BD129" s="282"/>
      <c r="BE129" s="282"/>
      <c r="BF129" s="1151"/>
      <c r="BG129" s="1005"/>
      <c r="BH129" s="282"/>
      <c r="BI129" s="282"/>
      <c r="BJ129" s="282"/>
      <c r="BK129" s="282"/>
      <c r="BL129" s="282"/>
      <c r="BM129" s="282"/>
      <c r="BN129" s="1151"/>
      <c r="BO129" s="1005"/>
      <c r="BP129" s="282"/>
      <c r="BQ129" s="282"/>
      <c r="BR129" s="282"/>
      <c r="BS129" s="282"/>
      <c r="BT129" s="282"/>
      <c r="BU129" s="282"/>
    </row>
    <row r="130" spans="1:73" ht="40.15" customHeight="1" thickBot="1" x14ac:dyDescent="0.3">
      <c r="A130" s="151"/>
      <c r="B130" s="24"/>
      <c r="C130" s="1060"/>
      <c r="D130" s="1051"/>
      <c r="E130" s="1063"/>
      <c r="F130" s="1267"/>
      <c r="G130" s="1051"/>
      <c r="H130" s="1045"/>
      <c r="I130" s="1045"/>
      <c r="J130" s="1045"/>
      <c r="K130" s="1051"/>
      <c r="L130" s="1045"/>
      <c r="M130" s="1051"/>
      <c r="N130" s="1264"/>
      <c r="O130" s="1051"/>
      <c r="P130" s="1054"/>
      <c r="Q130" s="1057"/>
      <c r="R130" s="1042"/>
      <c r="S130" s="1042"/>
      <c r="T130" s="1024"/>
      <c r="U130" s="1009"/>
      <c r="V130" s="1009"/>
      <c r="W130" s="1009"/>
      <c r="X130" s="1009"/>
      <c r="Y130" s="1009"/>
      <c r="Z130" s="1006"/>
      <c r="AA130" s="1006"/>
      <c r="AB130" s="1006"/>
      <c r="AC130" s="1006"/>
      <c r="AD130" s="1006"/>
      <c r="AE130" s="1006"/>
      <c r="AF130" s="1006"/>
      <c r="AG130" s="715"/>
      <c r="AH130" s="716"/>
      <c r="AI130" s="716"/>
      <c r="AJ130" s="716"/>
      <c r="AK130" s="715"/>
      <c r="AL130" s="717"/>
      <c r="AM130" s="717"/>
      <c r="AN130" s="717"/>
      <c r="AO130" s="717"/>
      <c r="AP130" s="1152"/>
      <c r="AQ130" s="1006"/>
      <c r="AR130" s="718"/>
      <c r="AS130" s="718"/>
      <c r="AT130" s="718"/>
      <c r="AU130" s="718"/>
      <c r="AV130" s="718"/>
      <c r="AW130" s="718"/>
      <c r="AX130" s="1152"/>
      <c r="AY130" s="1006"/>
      <c r="AZ130" s="718"/>
      <c r="BA130" s="718"/>
      <c r="BB130" s="718"/>
      <c r="BC130" s="718"/>
      <c r="BD130" s="718"/>
      <c r="BE130" s="718"/>
      <c r="BF130" s="1152"/>
      <c r="BG130" s="1006"/>
      <c r="BH130" s="718"/>
      <c r="BI130" s="718"/>
      <c r="BJ130" s="718"/>
      <c r="BK130" s="718"/>
      <c r="BL130" s="718"/>
      <c r="BM130" s="718"/>
      <c r="BN130" s="1152"/>
      <c r="BO130" s="1006"/>
      <c r="BP130" s="718"/>
      <c r="BQ130" s="718"/>
      <c r="BR130" s="718"/>
      <c r="BS130" s="718"/>
      <c r="BT130" s="718"/>
      <c r="BU130" s="718"/>
    </row>
    <row r="131" spans="1:73" ht="40.15" customHeight="1" thickTop="1" x14ac:dyDescent="0.25">
      <c r="A131" s="151"/>
      <c r="B131" s="29" t="s">
        <v>3229</v>
      </c>
      <c r="C131" s="1058" t="s">
        <v>704</v>
      </c>
      <c r="D131" s="1161" t="s">
        <v>705</v>
      </c>
      <c r="E131" s="1268">
        <v>147</v>
      </c>
      <c r="F131" s="1265" t="s">
        <v>3230</v>
      </c>
      <c r="G131" s="1049" t="s">
        <v>706</v>
      </c>
      <c r="H131" s="1043" t="s">
        <v>272</v>
      </c>
      <c r="I131" s="1049" t="s">
        <v>3231</v>
      </c>
      <c r="J131" s="1043" t="s">
        <v>3184</v>
      </c>
      <c r="K131" s="1049" t="s">
        <v>3185</v>
      </c>
      <c r="L131" s="1043">
        <v>2302</v>
      </c>
      <c r="M131" s="1049" t="s">
        <v>3205</v>
      </c>
      <c r="N131" s="1262">
        <v>2026004540066</v>
      </c>
      <c r="O131" s="1049" t="s">
        <v>3206</v>
      </c>
      <c r="P131" s="1052" t="s">
        <v>706</v>
      </c>
      <c r="Q131" s="1055">
        <v>1</v>
      </c>
      <c r="R131" s="1040" t="s">
        <v>2871</v>
      </c>
      <c r="S131" s="1040"/>
      <c r="T131" s="1022"/>
      <c r="U131" s="1007"/>
      <c r="V131" s="1007"/>
      <c r="W131" s="1007"/>
      <c r="X131" s="1007"/>
      <c r="Y131" s="1007"/>
      <c r="Z131" s="1004">
        <f t="shared" si="41"/>
        <v>0</v>
      </c>
      <c r="AA131" s="1004">
        <f t="shared" ref="AA131:AF135" si="44">SUM(AR131:AR134,AZ131:AZ134,BH131:BH134,BP131:BP134)</f>
        <v>0</v>
      </c>
      <c r="AB131" s="1004">
        <f t="shared" si="44"/>
        <v>0</v>
      </c>
      <c r="AC131" s="1004">
        <f t="shared" si="44"/>
        <v>0</v>
      </c>
      <c r="AD131" s="1004">
        <f t="shared" si="44"/>
        <v>0</v>
      </c>
      <c r="AE131" s="1004">
        <f t="shared" si="44"/>
        <v>0</v>
      </c>
      <c r="AF131" s="1004">
        <f t="shared" si="44"/>
        <v>0</v>
      </c>
      <c r="AG131" s="714"/>
      <c r="AH131" s="593"/>
      <c r="AI131" s="593"/>
      <c r="AJ131" s="593"/>
      <c r="AK131" s="207"/>
      <c r="AL131" s="208"/>
      <c r="AM131" s="208"/>
      <c r="AN131" s="208"/>
      <c r="AO131" s="208"/>
      <c r="AP131" s="1150">
        <f>+U131</f>
        <v>0</v>
      </c>
      <c r="AQ131" s="1004">
        <f>SUM(AR131:AW134)</f>
        <v>0</v>
      </c>
      <c r="AR131" s="299"/>
      <c r="AS131" s="299"/>
      <c r="AT131" s="299"/>
      <c r="AU131" s="299"/>
      <c r="AV131" s="299"/>
      <c r="AW131" s="299"/>
      <c r="AX131" s="1150">
        <f>+V131</f>
        <v>0</v>
      </c>
      <c r="AY131" s="1004">
        <f>SUM(AZ131:BE134)</f>
        <v>0</v>
      </c>
      <c r="AZ131" s="299"/>
      <c r="BA131" s="299"/>
      <c r="BB131" s="299"/>
      <c r="BC131" s="299"/>
      <c r="BD131" s="299"/>
      <c r="BE131" s="299"/>
      <c r="BF131" s="1150">
        <f>+W131</f>
        <v>0</v>
      </c>
      <c r="BG131" s="1004">
        <f>SUM(BH131:BM134)</f>
        <v>0</v>
      </c>
      <c r="BH131" s="299"/>
      <c r="BI131" s="299"/>
      <c r="BJ131" s="299"/>
      <c r="BK131" s="299"/>
      <c r="BL131" s="299"/>
      <c r="BM131" s="299"/>
      <c r="BN131" s="1150">
        <f>+X131</f>
        <v>0</v>
      </c>
      <c r="BO131" s="1004">
        <f>SUM(BP131:BU134)</f>
        <v>0</v>
      </c>
      <c r="BP131" s="299"/>
      <c r="BQ131" s="299"/>
      <c r="BR131" s="299"/>
      <c r="BS131" s="299"/>
      <c r="BT131" s="299"/>
      <c r="BU131" s="299"/>
    </row>
    <row r="132" spans="1:73" ht="40.15" customHeight="1" x14ac:dyDescent="0.25">
      <c r="A132" s="151"/>
      <c r="B132" s="29"/>
      <c r="C132" s="1059"/>
      <c r="D132" s="1162"/>
      <c r="E132" s="1269"/>
      <c r="F132" s="1266"/>
      <c r="G132" s="1050"/>
      <c r="H132" s="1044"/>
      <c r="I132" s="1050"/>
      <c r="J132" s="1044"/>
      <c r="K132" s="1050"/>
      <c r="L132" s="1044"/>
      <c r="M132" s="1050"/>
      <c r="N132" s="1263"/>
      <c r="O132" s="1050"/>
      <c r="P132" s="1053"/>
      <c r="Q132" s="1056"/>
      <c r="R132" s="1041"/>
      <c r="S132" s="1041"/>
      <c r="T132" s="1023"/>
      <c r="U132" s="1008"/>
      <c r="V132" s="1008"/>
      <c r="W132" s="1008"/>
      <c r="X132" s="1008"/>
      <c r="Y132" s="1008"/>
      <c r="Z132" s="1005"/>
      <c r="AA132" s="1005"/>
      <c r="AB132" s="1005"/>
      <c r="AC132" s="1005"/>
      <c r="AD132" s="1005"/>
      <c r="AE132" s="1005"/>
      <c r="AF132" s="1005"/>
      <c r="AG132" s="479"/>
      <c r="AH132" s="592"/>
      <c r="AI132" s="592"/>
      <c r="AJ132" s="592"/>
      <c r="AK132" s="196"/>
      <c r="AL132" s="197"/>
      <c r="AM132" s="197"/>
      <c r="AN132" s="197"/>
      <c r="AO132" s="197"/>
      <c r="AP132" s="1151"/>
      <c r="AQ132" s="1005"/>
      <c r="AR132" s="282"/>
      <c r="AS132" s="282"/>
      <c r="AT132" s="282"/>
      <c r="AU132" s="282"/>
      <c r="AV132" s="282"/>
      <c r="AW132" s="282"/>
      <c r="AX132" s="1151"/>
      <c r="AY132" s="1005"/>
      <c r="AZ132" s="282"/>
      <c r="BA132" s="282"/>
      <c r="BB132" s="282"/>
      <c r="BC132" s="282"/>
      <c r="BD132" s="282"/>
      <c r="BE132" s="282"/>
      <c r="BF132" s="1151"/>
      <c r="BG132" s="1005"/>
      <c r="BH132" s="282"/>
      <c r="BI132" s="282"/>
      <c r="BJ132" s="282"/>
      <c r="BK132" s="282"/>
      <c r="BL132" s="282"/>
      <c r="BM132" s="282"/>
      <c r="BN132" s="1151"/>
      <c r="BO132" s="1005"/>
      <c r="BP132" s="282"/>
      <c r="BQ132" s="282"/>
      <c r="BR132" s="282"/>
      <c r="BS132" s="282"/>
      <c r="BT132" s="282"/>
      <c r="BU132" s="282"/>
    </row>
    <row r="133" spans="1:73" ht="40.15" customHeight="1" x14ac:dyDescent="0.25">
      <c r="A133" s="151"/>
      <c r="B133" s="29"/>
      <c r="C133" s="1059"/>
      <c r="D133" s="1162"/>
      <c r="E133" s="1269"/>
      <c r="F133" s="1266"/>
      <c r="G133" s="1050"/>
      <c r="H133" s="1044"/>
      <c r="I133" s="1050"/>
      <c r="J133" s="1044"/>
      <c r="K133" s="1050"/>
      <c r="L133" s="1044"/>
      <c r="M133" s="1050"/>
      <c r="N133" s="1263"/>
      <c r="O133" s="1050"/>
      <c r="P133" s="1053"/>
      <c r="Q133" s="1056"/>
      <c r="R133" s="1041"/>
      <c r="S133" s="1041"/>
      <c r="T133" s="1023"/>
      <c r="U133" s="1008"/>
      <c r="V133" s="1008"/>
      <c r="W133" s="1008"/>
      <c r="X133" s="1008"/>
      <c r="Y133" s="1008"/>
      <c r="Z133" s="1005"/>
      <c r="AA133" s="1005"/>
      <c r="AB133" s="1005"/>
      <c r="AC133" s="1005"/>
      <c r="AD133" s="1005"/>
      <c r="AE133" s="1005"/>
      <c r="AF133" s="1005"/>
      <c r="AG133" s="196"/>
      <c r="AH133" s="592"/>
      <c r="AI133" s="592"/>
      <c r="AJ133" s="592"/>
      <c r="AK133" s="196"/>
      <c r="AL133" s="197"/>
      <c r="AM133" s="197"/>
      <c r="AN133" s="197"/>
      <c r="AO133" s="197"/>
      <c r="AP133" s="1151"/>
      <c r="AQ133" s="1005"/>
      <c r="AR133" s="282"/>
      <c r="AS133" s="282"/>
      <c r="AT133" s="282"/>
      <c r="AU133" s="282"/>
      <c r="AV133" s="282"/>
      <c r="AW133" s="282"/>
      <c r="AX133" s="1151"/>
      <c r="AY133" s="1005"/>
      <c r="AZ133" s="282"/>
      <c r="BA133" s="282"/>
      <c r="BB133" s="282"/>
      <c r="BC133" s="282"/>
      <c r="BD133" s="282"/>
      <c r="BE133" s="282"/>
      <c r="BF133" s="1151"/>
      <c r="BG133" s="1005"/>
      <c r="BH133" s="282"/>
      <c r="BI133" s="282"/>
      <c r="BJ133" s="282"/>
      <c r="BK133" s="282"/>
      <c r="BL133" s="282"/>
      <c r="BM133" s="282"/>
      <c r="BN133" s="1151"/>
      <c r="BO133" s="1005"/>
      <c r="BP133" s="282"/>
      <c r="BQ133" s="282"/>
      <c r="BR133" s="282"/>
      <c r="BS133" s="282"/>
      <c r="BT133" s="282"/>
      <c r="BU133" s="282"/>
    </row>
    <row r="134" spans="1:73" ht="40.15" customHeight="1" thickBot="1" x14ac:dyDescent="0.3">
      <c r="A134" s="151"/>
      <c r="B134" s="29"/>
      <c r="C134" s="1059"/>
      <c r="D134" s="1162"/>
      <c r="E134" s="1270"/>
      <c r="F134" s="1267"/>
      <c r="G134" s="1051"/>
      <c r="H134" s="1045"/>
      <c r="I134" s="1051"/>
      <c r="J134" s="1045"/>
      <c r="K134" s="1051"/>
      <c r="L134" s="1045"/>
      <c r="M134" s="1051"/>
      <c r="N134" s="1264"/>
      <c r="O134" s="1051"/>
      <c r="P134" s="1054"/>
      <c r="Q134" s="1057"/>
      <c r="R134" s="1042"/>
      <c r="S134" s="1042"/>
      <c r="T134" s="1024"/>
      <c r="U134" s="1009"/>
      <c r="V134" s="1009"/>
      <c r="W134" s="1009"/>
      <c r="X134" s="1009"/>
      <c r="Y134" s="1009"/>
      <c r="Z134" s="1006"/>
      <c r="AA134" s="1006"/>
      <c r="AB134" s="1006"/>
      <c r="AC134" s="1006"/>
      <c r="AD134" s="1006"/>
      <c r="AE134" s="1006"/>
      <c r="AF134" s="1006"/>
      <c r="AG134" s="715"/>
      <c r="AH134" s="716"/>
      <c r="AI134" s="716"/>
      <c r="AJ134" s="716"/>
      <c r="AK134" s="715"/>
      <c r="AL134" s="717"/>
      <c r="AM134" s="717"/>
      <c r="AN134" s="717"/>
      <c r="AO134" s="717"/>
      <c r="AP134" s="1152"/>
      <c r="AQ134" s="1006"/>
      <c r="AR134" s="718"/>
      <c r="AS134" s="718"/>
      <c r="AT134" s="718"/>
      <c r="AU134" s="718"/>
      <c r="AV134" s="718"/>
      <c r="AW134" s="718"/>
      <c r="AX134" s="1152"/>
      <c r="AY134" s="1006"/>
      <c r="AZ134" s="718"/>
      <c r="BA134" s="718"/>
      <c r="BB134" s="718"/>
      <c r="BC134" s="718"/>
      <c r="BD134" s="718"/>
      <c r="BE134" s="718"/>
      <c r="BF134" s="1152"/>
      <c r="BG134" s="1006"/>
      <c r="BH134" s="718"/>
      <c r="BI134" s="718"/>
      <c r="BJ134" s="718"/>
      <c r="BK134" s="718"/>
      <c r="BL134" s="718"/>
      <c r="BM134" s="718"/>
      <c r="BN134" s="1152"/>
      <c r="BO134" s="1006"/>
      <c r="BP134" s="718"/>
      <c r="BQ134" s="718"/>
      <c r="BR134" s="718"/>
      <c r="BS134" s="718"/>
      <c r="BT134" s="718"/>
      <c r="BU134" s="718"/>
    </row>
    <row r="135" spans="1:73" ht="40.15" customHeight="1" thickTop="1" x14ac:dyDescent="0.25">
      <c r="A135" s="151"/>
      <c r="B135" s="29" t="s">
        <v>3004</v>
      </c>
      <c r="C135" s="1059"/>
      <c r="D135" s="1162"/>
      <c r="E135" s="1268">
        <v>148</v>
      </c>
      <c r="F135" s="1265" t="s">
        <v>3232</v>
      </c>
      <c r="G135" s="1049" t="s">
        <v>707</v>
      </c>
      <c r="H135" s="1043" t="s">
        <v>272</v>
      </c>
      <c r="I135" s="1043" t="s">
        <v>2982</v>
      </c>
      <c r="J135" s="1043" t="s">
        <v>3184</v>
      </c>
      <c r="K135" s="1049" t="s">
        <v>3185</v>
      </c>
      <c r="L135" s="1043">
        <v>2302</v>
      </c>
      <c r="M135" s="1049" t="s">
        <v>3205</v>
      </c>
      <c r="N135" s="1262">
        <v>2026004540066</v>
      </c>
      <c r="O135" s="1049" t="s">
        <v>3206</v>
      </c>
      <c r="P135" s="1052" t="s">
        <v>707</v>
      </c>
      <c r="Q135" s="1055">
        <v>1</v>
      </c>
      <c r="R135" s="1040" t="s">
        <v>2871</v>
      </c>
      <c r="S135" s="1040"/>
      <c r="T135" s="1022"/>
      <c r="U135" s="1007"/>
      <c r="V135" s="1007"/>
      <c r="W135" s="1007"/>
      <c r="X135" s="1007"/>
      <c r="Y135" s="1007"/>
      <c r="Z135" s="1004">
        <f t="shared" si="41"/>
        <v>0</v>
      </c>
      <c r="AA135" s="1004">
        <f t="shared" si="44"/>
        <v>0</v>
      </c>
      <c r="AB135" s="1004">
        <f t="shared" si="44"/>
        <v>0</v>
      </c>
      <c r="AC135" s="1004">
        <f t="shared" si="44"/>
        <v>0</v>
      </c>
      <c r="AD135" s="1004">
        <f t="shared" si="44"/>
        <v>0</v>
      </c>
      <c r="AE135" s="1004">
        <f t="shared" si="44"/>
        <v>0</v>
      </c>
      <c r="AF135" s="1004">
        <f t="shared" si="44"/>
        <v>0</v>
      </c>
      <c r="AG135" s="714"/>
      <c r="AH135" s="593"/>
      <c r="AI135" s="593"/>
      <c r="AJ135" s="593"/>
      <c r="AK135" s="207"/>
      <c r="AL135" s="208"/>
      <c r="AM135" s="208"/>
      <c r="AN135" s="208"/>
      <c r="AO135" s="208"/>
      <c r="AP135" s="1150">
        <f>+U135</f>
        <v>0</v>
      </c>
      <c r="AQ135" s="1004">
        <f>SUM(AR135:AW138)</f>
        <v>0</v>
      </c>
      <c r="AR135" s="299"/>
      <c r="AS135" s="299"/>
      <c r="AT135" s="299"/>
      <c r="AU135" s="299"/>
      <c r="AV135" s="299"/>
      <c r="AW135" s="299"/>
      <c r="AX135" s="1150">
        <f>+V135</f>
        <v>0</v>
      </c>
      <c r="AY135" s="1004">
        <f>SUM(AZ135:BE138)</f>
        <v>0</v>
      </c>
      <c r="AZ135" s="299"/>
      <c r="BA135" s="299"/>
      <c r="BB135" s="299"/>
      <c r="BC135" s="299"/>
      <c r="BD135" s="299"/>
      <c r="BE135" s="299"/>
      <c r="BF135" s="1150">
        <f>+W135</f>
        <v>0</v>
      </c>
      <c r="BG135" s="1004">
        <f>SUM(BH135:BM138)</f>
        <v>0</v>
      </c>
      <c r="BH135" s="299"/>
      <c r="BI135" s="299"/>
      <c r="BJ135" s="299"/>
      <c r="BK135" s="299"/>
      <c r="BL135" s="299"/>
      <c r="BM135" s="299"/>
      <c r="BN135" s="1150">
        <f>+X135</f>
        <v>0</v>
      </c>
      <c r="BO135" s="1004">
        <f>SUM(BP135:BU138)</f>
        <v>0</v>
      </c>
      <c r="BP135" s="299"/>
      <c r="BQ135" s="299"/>
      <c r="BR135" s="299"/>
      <c r="BS135" s="299"/>
      <c r="BT135" s="299"/>
      <c r="BU135" s="299"/>
    </row>
    <row r="136" spans="1:73" ht="40.15" customHeight="1" x14ac:dyDescent="0.25">
      <c r="A136" s="151"/>
      <c r="B136" s="29"/>
      <c r="C136" s="1059"/>
      <c r="D136" s="1162"/>
      <c r="E136" s="1269"/>
      <c r="F136" s="1266"/>
      <c r="G136" s="1050"/>
      <c r="H136" s="1044"/>
      <c r="I136" s="1044"/>
      <c r="J136" s="1044"/>
      <c r="K136" s="1050"/>
      <c r="L136" s="1044"/>
      <c r="M136" s="1050"/>
      <c r="N136" s="1263"/>
      <c r="O136" s="1050"/>
      <c r="P136" s="1053"/>
      <c r="Q136" s="1056"/>
      <c r="R136" s="1041"/>
      <c r="S136" s="1041"/>
      <c r="T136" s="1023"/>
      <c r="U136" s="1008"/>
      <c r="V136" s="1008"/>
      <c r="W136" s="1008"/>
      <c r="X136" s="1008"/>
      <c r="Y136" s="1008"/>
      <c r="Z136" s="1005"/>
      <c r="AA136" s="1005"/>
      <c r="AB136" s="1005"/>
      <c r="AC136" s="1005"/>
      <c r="AD136" s="1005"/>
      <c r="AE136" s="1005"/>
      <c r="AF136" s="1005"/>
      <c r="AG136" s="479"/>
      <c r="AH136" s="592"/>
      <c r="AI136" s="592"/>
      <c r="AJ136" s="592"/>
      <c r="AK136" s="196"/>
      <c r="AL136" s="197"/>
      <c r="AM136" s="197"/>
      <c r="AN136" s="197"/>
      <c r="AO136" s="197"/>
      <c r="AP136" s="1151"/>
      <c r="AQ136" s="1005"/>
      <c r="AR136" s="282"/>
      <c r="AS136" s="282"/>
      <c r="AT136" s="282"/>
      <c r="AU136" s="282"/>
      <c r="AV136" s="282"/>
      <c r="AW136" s="282"/>
      <c r="AX136" s="1151"/>
      <c r="AY136" s="1005"/>
      <c r="AZ136" s="282"/>
      <c r="BA136" s="282"/>
      <c r="BB136" s="282"/>
      <c r="BC136" s="282"/>
      <c r="BD136" s="282"/>
      <c r="BE136" s="282"/>
      <c r="BF136" s="1151"/>
      <c r="BG136" s="1005"/>
      <c r="BH136" s="282"/>
      <c r="BI136" s="282"/>
      <c r="BJ136" s="282"/>
      <c r="BK136" s="282"/>
      <c r="BL136" s="282"/>
      <c r="BM136" s="282"/>
      <c r="BN136" s="1151"/>
      <c r="BO136" s="1005"/>
      <c r="BP136" s="282"/>
      <c r="BQ136" s="282"/>
      <c r="BR136" s="282"/>
      <c r="BS136" s="282"/>
      <c r="BT136" s="282"/>
      <c r="BU136" s="282"/>
    </row>
    <row r="137" spans="1:73" ht="40.15" customHeight="1" x14ac:dyDescent="0.25">
      <c r="A137" s="151"/>
      <c r="B137" s="29"/>
      <c r="C137" s="1059"/>
      <c r="D137" s="1162"/>
      <c r="E137" s="1269"/>
      <c r="F137" s="1266"/>
      <c r="G137" s="1050"/>
      <c r="H137" s="1044"/>
      <c r="I137" s="1044"/>
      <c r="J137" s="1044"/>
      <c r="K137" s="1050"/>
      <c r="L137" s="1044"/>
      <c r="M137" s="1050"/>
      <c r="N137" s="1263"/>
      <c r="O137" s="1050"/>
      <c r="P137" s="1053"/>
      <c r="Q137" s="1056"/>
      <c r="R137" s="1041"/>
      <c r="S137" s="1041"/>
      <c r="T137" s="1023"/>
      <c r="U137" s="1008"/>
      <c r="V137" s="1008"/>
      <c r="W137" s="1008"/>
      <c r="X137" s="1008"/>
      <c r="Y137" s="1008"/>
      <c r="Z137" s="1005"/>
      <c r="AA137" s="1005"/>
      <c r="AB137" s="1005"/>
      <c r="AC137" s="1005"/>
      <c r="AD137" s="1005"/>
      <c r="AE137" s="1005"/>
      <c r="AF137" s="1005"/>
      <c r="AG137" s="196"/>
      <c r="AH137" s="592"/>
      <c r="AI137" s="592"/>
      <c r="AJ137" s="592"/>
      <c r="AK137" s="196"/>
      <c r="AL137" s="197"/>
      <c r="AM137" s="197"/>
      <c r="AN137" s="197"/>
      <c r="AO137" s="197"/>
      <c r="AP137" s="1151"/>
      <c r="AQ137" s="1005"/>
      <c r="AR137" s="282"/>
      <c r="AS137" s="282"/>
      <c r="AT137" s="282"/>
      <c r="AU137" s="282"/>
      <c r="AV137" s="282"/>
      <c r="AW137" s="282"/>
      <c r="AX137" s="1151"/>
      <c r="AY137" s="1005"/>
      <c r="AZ137" s="282"/>
      <c r="BA137" s="282"/>
      <c r="BB137" s="282"/>
      <c r="BC137" s="282"/>
      <c r="BD137" s="282"/>
      <c r="BE137" s="282"/>
      <c r="BF137" s="1151"/>
      <c r="BG137" s="1005"/>
      <c r="BH137" s="282"/>
      <c r="BI137" s="282"/>
      <c r="BJ137" s="282"/>
      <c r="BK137" s="282"/>
      <c r="BL137" s="282"/>
      <c r="BM137" s="282"/>
      <c r="BN137" s="1151"/>
      <c r="BO137" s="1005"/>
      <c r="BP137" s="282"/>
      <c r="BQ137" s="282"/>
      <c r="BR137" s="282"/>
      <c r="BS137" s="282"/>
      <c r="BT137" s="282"/>
      <c r="BU137" s="282"/>
    </row>
    <row r="138" spans="1:73" ht="40.15" customHeight="1" thickBot="1" x14ac:dyDescent="0.3">
      <c r="A138" s="151"/>
      <c r="B138" s="29"/>
      <c r="C138" s="1060"/>
      <c r="D138" s="1163"/>
      <c r="E138" s="1270"/>
      <c r="F138" s="1267"/>
      <c r="G138" s="1051"/>
      <c r="H138" s="1045"/>
      <c r="I138" s="1045"/>
      <c r="J138" s="1045"/>
      <c r="K138" s="1051"/>
      <c r="L138" s="1045"/>
      <c r="M138" s="1051"/>
      <c r="N138" s="1264"/>
      <c r="O138" s="1051"/>
      <c r="P138" s="1054"/>
      <c r="Q138" s="1057"/>
      <c r="R138" s="1042"/>
      <c r="S138" s="1042"/>
      <c r="T138" s="1024"/>
      <c r="U138" s="1009"/>
      <c r="V138" s="1009"/>
      <c r="W138" s="1009"/>
      <c r="X138" s="1009"/>
      <c r="Y138" s="1009"/>
      <c r="Z138" s="1006"/>
      <c r="AA138" s="1006"/>
      <c r="AB138" s="1006"/>
      <c r="AC138" s="1006"/>
      <c r="AD138" s="1006"/>
      <c r="AE138" s="1006"/>
      <c r="AF138" s="1006"/>
      <c r="AG138" s="715"/>
      <c r="AH138" s="716"/>
      <c r="AI138" s="716"/>
      <c r="AJ138" s="716"/>
      <c r="AK138" s="715"/>
      <c r="AL138" s="717"/>
      <c r="AM138" s="717"/>
      <c r="AN138" s="717"/>
      <c r="AO138" s="717"/>
      <c r="AP138" s="1152"/>
      <c r="AQ138" s="1006"/>
      <c r="AR138" s="718"/>
      <c r="AS138" s="718"/>
      <c r="AT138" s="718"/>
      <c r="AU138" s="718"/>
      <c r="AV138" s="718"/>
      <c r="AW138" s="718"/>
      <c r="AX138" s="1152"/>
      <c r="AY138" s="1006"/>
      <c r="AZ138" s="718"/>
      <c r="BA138" s="718"/>
      <c r="BB138" s="718"/>
      <c r="BC138" s="718"/>
      <c r="BD138" s="718"/>
      <c r="BE138" s="718"/>
      <c r="BF138" s="1152"/>
      <c r="BG138" s="1006"/>
      <c r="BH138" s="718"/>
      <c r="BI138" s="718"/>
      <c r="BJ138" s="718"/>
      <c r="BK138" s="718"/>
      <c r="BL138" s="718"/>
      <c r="BM138" s="718"/>
      <c r="BN138" s="1152"/>
      <c r="BO138" s="1006"/>
      <c r="BP138" s="718"/>
      <c r="BQ138" s="718"/>
      <c r="BR138" s="718"/>
      <c r="BS138" s="718"/>
      <c r="BT138" s="718"/>
      <c r="BU138" s="718"/>
    </row>
    <row r="139" spans="1:73" ht="40.15" customHeight="1" thickTop="1" thickBot="1" x14ac:dyDescent="0.3">
      <c r="A139" s="151"/>
      <c r="B139" s="924" t="s">
        <v>708</v>
      </c>
      <c r="C139" s="145" t="s">
        <v>79</v>
      </c>
      <c r="D139" s="354"/>
      <c r="E139" s="432"/>
      <c r="F139" s="445"/>
      <c r="G139" s="356"/>
      <c r="H139" s="357"/>
      <c r="I139" s="357"/>
      <c r="J139" s="358"/>
      <c r="K139" s="358"/>
      <c r="L139" s="354"/>
      <c r="M139" s="359"/>
      <c r="N139" s="387"/>
      <c r="O139" s="361"/>
      <c r="P139" s="339"/>
      <c r="Q139" s="187"/>
      <c r="R139" s="146"/>
      <c r="S139" s="934"/>
      <c r="T139" s="147"/>
      <c r="U139" s="28"/>
      <c r="V139" s="13"/>
      <c r="W139" s="13"/>
      <c r="X139" s="13"/>
      <c r="Y139" s="927"/>
      <c r="Z139" s="933">
        <f t="shared" ref="Z139:AF148" si="45">+AQ139+AY139+BG139+BO139</f>
        <v>0</v>
      </c>
      <c r="AA139" s="933">
        <f t="shared" si="45"/>
        <v>0</v>
      </c>
      <c r="AB139" s="932">
        <f t="shared" si="45"/>
        <v>0</v>
      </c>
      <c r="AC139" s="932">
        <f t="shared" si="45"/>
        <v>0</v>
      </c>
      <c r="AD139" s="932">
        <f t="shared" si="45"/>
        <v>0</v>
      </c>
      <c r="AE139" s="932">
        <f t="shared" si="45"/>
        <v>0</v>
      </c>
      <c r="AF139" s="932">
        <f t="shared" si="45"/>
        <v>0</v>
      </c>
      <c r="AG139" s="195"/>
      <c r="AH139" s="195"/>
      <c r="AI139" s="195"/>
      <c r="AJ139" s="195"/>
      <c r="AK139" s="195"/>
      <c r="AL139" s="195"/>
      <c r="AM139" s="195"/>
      <c r="AN139" s="195"/>
      <c r="AO139" s="195"/>
      <c r="AP139" s="18"/>
      <c r="AQ139" s="929">
        <f t="shared" ref="AQ139" si="46">SUM(AQ140:AQ151)</f>
        <v>0</v>
      </c>
      <c r="AR139" s="929">
        <f>SUM(AR140:AR151)</f>
        <v>0</v>
      </c>
      <c r="AS139" s="929">
        <f t="shared" ref="AS139:AW139" si="47">SUM(AS140:AS151)</f>
        <v>0</v>
      </c>
      <c r="AT139" s="929">
        <f t="shared" si="47"/>
        <v>0</v>
      </c>
      <c r="AU139" s="929">
        <f t="shared" si="47"/>
        <v>0</v>
      </c>
      <c r="AV139" s="929">
        <f t="shared" si="47"/>
        <v>0</v>
      </c>
      <c r="AW139" s="929">
        <f t="shared" si="47"/>
        <v>0</v>
      </c>
      <c r="AX139" s="18"/>
      <c r="AY139" s="929">
        <f t="shared" ref="AY139" si="48">SUM(AY140:AY151)</f>
        <v>0</v>
      </c>
      <c r="AZ139" s="929">
        <f>SUM(AZ140:AZ151)</f>
        <v>0</v>
      </c>
      <c r="BA139" s="929">
        <f t="shared" ref="BA139:BE139" si="49">SUM(BA140:BA151)</f>
        <v>0</v>
      </c>
      <c r="BB139" s="929">
        <f t="shared" si="49"/>
        <v>0</v>
      </c>
      <c r="BC139" s="929">
        <f t="shared" si="49"/>
        <v>0</v>
      </c>
      <c r="BD139" s="929">
        <f t="shared" si="49"/>
        <v>0</v>
      </c>
      <c r="BE139" s="929">
        <f t="shared" si="49"/>
        <v>0</v>
      </c>
      <c r="BF139" s="18"/>
      <c r="BG139" s="929">
        <f t="shared" ref="BG139" si="50">SUM(BG140:BG151)</f>
        <v>0</v>
      </c>
      <c r="BH139" s="929">
        <f>SUM(BH140:BH151)</f>
        <v>0</v>
      </c>
      <c r="BI139" s="929">
        <f t="shared" ref="BI139:BM139" si="51">SUM(BI140:BI151)</f>
        <v>0</v>
      </c>
      <c r="BJ139" s="929">
        <f t="shared" si="51"/>
        <v>0</v>
      </c>
      <c r="BK139" s="929">
        <f t="shared" si="51"/>
        <v>0</v>
      </c>
      <c r="BL139" s="929">
        <f t="shared" si="51"/>
        <v>0</v>
      </c>
      <c r="BM139" s="929">
        <f t="shared" si="51"/>
        <v>0</v>
      </c>
      <c r="BN139" s="18"/>
      <c r="BO139" s="929">
        <f t="shared" ref="BO139" si="52">SUM(BO140:BO151)</f>
        <v>0</v>
      </c>
      <c r="BP139" s="929">
        <f>SUM(BP140:BP151)</f>
        <v>0</v>
      </c>
      <c r="BQ139" s="929">
        <f t="shared" ref="BQ139:BU139" si="53">SUM(BQ140:BQ151)</f>
        <v>0</v>
      </c>
      <c r="BR139" s="929">
        <f t="shared" si="53"/>
        <v>0</v>
      </c>
      <c r="BS139" s="929">
        <f t="shared" si="53"/>
        <v>0</v>
      </c>
      <c r="BT139" s="929">
        <f t="shared" si="53"/>
        <v>0</v>
      </c>
      <c r="BU139" s="929">
        <f t="shared" si="53"/>
        <v>0</v>
      </c>
    </row>
    <row r="140" spans="1:73" ht="40.15" customHeight="1" thickTop="1" x14ac:dyDescent="0.25">
      <c r="A140" s="151"/>
      <c r="B140" s="24"/>
      <c r="C140" s="1058" t="s">
        <v>709</v>
      </c>
      <c r="D140" s="1049" t="s">
        <v>710</v>
      </c>
      <c r="E140" s="1061">
        <v>149</v>
      </c>
      <c r="F140" s="1265" t="s">
        <v>3233</v>
      </c>
      <c r="G140" s="1049" t="s">
        <v>711</v>
      </c>
      <c r="H140" s="1043" t="s">
        <v>3025</v>
      </c>
      <c r="I140" s="1043" t="s">
        <v>2982</v>
      </c>
      <c r="J140" s="1043" t="s">
        <v>3234</v>
      </c>
      <c r="K140" s="1049" t="s">
        <v>3235</v>
      </c>
      <c r="L140" s="1043">
        <v>3906</v>
      </c>
      <c r="M140" s="1049" t="s">
        <v>3236</v>
      </c>
      <c r="N140" s="1262">
        <v>2026004540081</v>
      </c>
      <c r="O140" s="1049" t="s">
        <v>3237</v>
      </c>
      <c r="P140" s="1052" t="s">
        <v>711</v>
      </c>
      <c r="Q140" s="1055">
        <v>40</v>
      </c>
      <c r="R140" s="1040" t="s">
        <v>2871</v>
      </c>
      <c r="S140" s="1040"/>
      <c r="T140" s="1022"/>
      <c r="U140" s="1007"/>
      <c r="V140" s="1007"/>
      <c r="W140" s="1007"/>
      <c r="X140" s="1007"/>
      <c r="Y140" s="1007"/>
      <c r="Z140" s="1004">
        <f t="shared" si="45"/>
        <v>0</v>
      </c>
      <c r="AA140" s="1004">
        <f t="shared" ref="AA140:AF148" si="54">SUM(AR140:AR143,AZ140:AZ143,BH140:BH143,BP140:BP143)</f>
        <v>0</v>
      </c>
      <c r="AB140" s="1004">
        <f t="shared" si="54"/>
        <v>0</v>
      </c>
      <c r="AC140" s="1004">
        <f t="shared" si="54"/>
        <v>0</v>
      </c>
      <c r="AD140" s="1004">
        <f t="shared" si="54"/>
        <v>0</v>
      </c>
      <c r="AE140" s="1004">
        <f t="shared" si="54"/>
        <v>0</v>
      </c>
      <c r="AF140" s="1004">
        <f t="shared" si="54"/>
        <v>0</v>
      </c>
      <c r="AG140" s="714"/>
      <c r="AH140" s="593"/>
      <c r="AI140" s="593"/>
      <c r="AJ140" s="593"/>
      <c r="AK140" s="207"/>
      <c r="AL140" s="208"/>
      <c r="AM140" s="208"/>
      <c r="AN140" s="208"/>
      <c r="AO140" s="208"/>
      <c r="AP140" s="1150">
        <f>+U140</f>
        <v>0</v>
      </c>
      <c r="AQ140" s="1004">
        <f>SUM(AR140:AW143)</f>
        <v>0</v>
      </c>
      <c r="AR140" s="299"/>
      <c r="AS140" s="299"/>
      <c r="AT140" s="299"/>
      <c r="AU140" s="299"/>
      <c r="AV140" s="299"/>
      <c r="AW140" s="299"/>
      <c r="AX140" s="1150">
        <f>+V140</f>
        <v>0</v>
      </c>
      <c r="AY140" s="1004">
        <f>SUM(AZ140:BE143)</f>
        <v>0</v>
      </c>
      <c r="AZ140" s="299"/>
      <c r="BA140" s="299"/>
      <c r="BB140" s="299"/>
      <c r="BC140" s="299"/>
      <c r="BD140" s="299"/>
      <c r="BE140" s="299"/>
      <c r="BF140" s="1150">
        <f>+W140</f>
        <v>0</v>
      </c>
      <c r="BG140" s="1004">
        <f>SUM(BH140:BM143)</f>
        <v>0</v>
      </c>
      <c r="BH140" s="299"/>
      <c r="BI140" s="299"/>
      <c r="BJ140" s="299"/>
      <c r="BK140" s="299"/>
      <c r="BL140" s="299"/>
      <c r="BM140" s="299"/>
      <c r="BN140" s="1150">
        <f>+X140</f>
        <v>0</v>
      </c>
      <c r="BO140" s="1004">
        <f>SUM(BP140:BU143)</f>
        <v>0</v>
      </c>
      <c r="BP140" s="299"/>
      <c r="BQ140" s="299"/>
      <c r="BR140" s="299"/>
      <c r="BS140" s="299"/>
      <c r="BT140" s="299"/>
      <c r="BU140" s="299"/>
    </row>
    <row r="141" spans="1:73" ht="40.15" customHeight="1" x14ac:dyDescent="0.25">
      <c r="A141" s="151"/>
      <c r="B141" s="24"/>
      <c r="C141" s="1059"/>
      <c r="D141" s="1050"/>
      <c r="E141" s="1062"/>
      <c r="F141" s="1266"/>
      <c r="G141" s="1050"/>
      <c r="H141" s="1044"/>
      <c r="I141" s="1044"/>
      <c r="J141" s="1044"/>
      <c r="K141" s="1050"/>
      <c r="L141" s="1044"/>
      <c r="M141" s="1050"/>
      <c r="N141" s="1263"/>
      <c r="O141" s="1050"/>
      <c r="P141" s="1053"/>
      <c r="Q141" s="1056"/>
      <c r="R141" s="1041"/>
      <c r="S141" s="1041"/>
      <c r="T141" s="1023"/>
      <c r="U141" s="1008"/>
      <c r="V141" s="1008"/>
      <c r="W141" s="1008"/>
      <c r="X141" s="1008"/>
      <c r="Y141" s="1008"/>
      <c r="Z141" s="1005"/>
      <c r="AA141" s="1005"/>
      <c r="AB141" s="1005"/>
      <c r="AC141" s="1005"/>
      <c r="AD141" s="1005"/>
      <c r="AE141" s="1005"/>
      <c r="AF141" s="1005"/>
      <c r="AG141" s="479"/>
      <c r="AH141" s="592"/>
      <c r="AI141" s="592"/>
      <c r="AJ141" s="592"/>
      <c r="AK141" s="196"/>
      <c r="AL141" s="197"/>
      <c r="AM141" s="197"/>
      <c r="AN141" s="197"/>
      <c r="AO141" s="197"/>
      <c r="AP141" s="1151"/>
      <c r="AQ141" s="1005"/>
      <c r="AR141" s="282"/>
      <c r="AS141" s="282"/>
      <c r="AT141" s="282"/>
      <c r="AU141" s="282"/>
      <c r="AV141" s="282"/>
      <c r="AW141" s="282"/>
      <c r="AX141" s="1151"/>
      <c r="AY141" s="1005"/>
      <c r="AZ141" s="282"/>
      <c r="BA141" s="282"/>
      <c r="BB141" s="282"/>
      <c r="BC141" s="282"/>
      <c r="BD141" s="282"/>
      <c r="BE141" s="282"/>
      <c r="BF141" s="1151"/>
      <c r="BG141" s="1005"/>
      <c r="BH141" s="282"/>
      <c r="BI141" s="282"/>
      <c r="BJ141" s="282"/>
      <c r="BK141" s="282"/>
      <c r="BL141" s="282"/>
      <c r="BM141" s="282"/>
      <c r="BN141" s="1151"/>
      <c r="BO141" s="1005"/>
      <c r="BP141" s="282"/>
      <c r="BQ141" s="282"/>
      <c r="BR141" s="282"/>
      <c r="BS141" s="282"/>
      <c r="BT141" s="282"/>
      <c r="BU141" s="282"/>
    </row>
    <row r="142" spans="1:73" ht="40.15" customHeight="1" x14ac:dyDescent="0.25">
      <c r="A142" s="151"/>
      <c r="B142" s="24"/>
      <c r="C142" s="1059"/>
      <c r="D142" s="1050"/>
      <c r="E142" s="1062"/>
      <c r="F142" s="1266"/>
      <c r="G142" s="1050"/>
      <c r="H142" s="1044"/>
      <c r="I142" s="1044"/>
      <c r="J142" s="1044"/>
      <c r="K142" s="1050"/>
      <c r="L142" s="1044"/>
      <c r="M142" s="1050"/>
      <c r="N142" s="1263"/>
      <c r="O142" s="1050"/>
      <c r="P142" s="1053"/>
      <c r="Q142" s="1056"/>
      <c r="R142" s="1041"/>
      <c r="S142" s="1041"/>
      <c r="T142" s="1023"/>
      <c r="U142" s="1008"/>
      <c r="V142" s="1008"/>
      <c r="W142" s="1008"/>
      <c r="X142" s="1008"/>
      <c r="Y142" s="1008"/>
      <c r="Z142" s="1005"/>
      <c r="AA142" s="1005"/>
      <c r="AB142" s="1005"/>
      <c r="AC142" s="1005"/>
      <c r="AD142" s="1005"/>
      <c r="AE142" s="1005"/>
      <c r="AF142" s="1005"/>
      <c r="AG142" s="196"/>
      <c r="AH142" s="592"/>
      <c r="AI142" s="592"/>
      <c r="AJ142" s="592"/>
      <c r="AK142" s="196"/>
      <c r="AL142" s="197"/>
      <c r="AM142" s="197"/>
      <c r="AN142" s="197"/>
      <c r="AO142" s="197"/>
      <c r="AP142" s="1151"/>
      <c r="AQ142" s="1005"/>
      <c r="AR142" s="282"/>
      <c r="AS142" s="282"/>
      <c r="AT142" s="282"/>
      <c r="AU142" s="282"/>
      <c r="AV142" s="282"/>
      <c r="AW142" s="282"/>
      <c r="AX142" s="1151"/>
      <c r="AY142" s="1005"/>
      <c r="AZ142" s="282"/>
      <c r="BA142" s="282"/>
      <c r="BB142" s="282"/>
      <c r="BC142" s="282"/>
      <c r="BD142" s="282"/>
      <c r="BE142" s="282"/>
      <c r="BF142" s="1151"/>
      <c r="BG142" s="1005"/>
      <c r="BH142" s="282"/>
      <c r="BI142" s="282"/>
      <c r="BJ142" s="282"/>
      <c r="BK142" s="282"/>
      <c r="BL142" s="282"/>
      <c r="BM142" s="282"/>
      <c r="BN142" s="1151"/>
      <c r="BO142" s="1005"/>
      <c r="BP142" s="282"/>
      <c r="BQ142" s="282"/>
      <c r="BR142" s="282"/>
      <c r="BS142" s="282"/>
      <c r="BT142" s="282"/>
      <c r="BU142" s="282"/>
    </row>
    <row r="143" spans="1:73" ht="40.15" customHeight="1" thickBot="1" x14ac:dyDescent="0.3">
      <c r="A143" s="151"/>
      <c r="B143" s="24"/>
      <c r="C143" s="1060"/>
      <c r="D143" s="1051"/>
      <c r="E143" s="1063"/>
      <c r="F143" s="1267"/>
      <c r="G143" s="1051"/>
      <c r="H143" s="1045"/>
      <c r="I143" s="1045"/>
      <c r="J143" s="1045"/>
      <c r="K143" s="1051"/>
      <c r="L143" s="1045"/>
      <c r="M143" s="1051"/>
      <c r="N143" s="1264"/>
      <c r="O143" s="1051"/>
      <c r="P143" s="1054"/>
      <c r="Q143" s="1057"/>
      <c r="R143" s="1042"/>
      <c r="S143" s="1042"/>
      <c r="T143" s="1024"/>
      <c r="U143" s="1009"/>
      <c r="V143" s="1009"/>
      <c r="W143" s="1009"/>
      <c r="X143" s="1009"/>
      <c r="Y143" s="1009"/>
      <c r="Z143" s="1006"/>
      <c r="AA143" s="1006"/>
      <c r="AB143" s="1006"/>
      <c r="AC143" s="1006"/>
      <c r="AD143" s="1006"/>
      <c r="AE143" s="1006"/>
      <c r="AF143" s="1006"/>
      <c r="AG143" s="715"/>
      <c r="AH143" s="716"/>
      <c r="AI143" s="716"/>
      <c r="AJ143" s="716"/>
      <c r="AK143" s="715"/>
      <c r="AL143" s="717"/>
      <c r="AM143" s="717"/>
      <c r="AN143" s="717"/>
      <c r="AO143" s="717"/>
      <c r="AP143" s="1152"/>
      <c r="AQ143" s="1006"/>
      <c r="AR143" s="718"/>
      <c r="AS143" s="718"/>
      <c r="AT143" s="718"/>
      <c r="AU143" s="718"/>
      <c r="AV143" s="718"/>
      <c r="AW143" s="718"/>
      <c r="AX143" s="1152"/>
      <c r="AY143" s="1006"/>
      <c r="AZ143" s="718"/>
      <c r="BA143" s="718"/>
      <c r="BB143" s="718"/>
      <c r="BC143" s="718"/>
      <c r="BD143" s="718"/>
      <c r="BE143" s="718"/>
      <c r="BF143" s="1152"/>
      <c r="BG143" s="1006"/>
      <c r="BH143" s="718"/>
      <c r="BI143" s="718"/>
      <c r="BJ143" s="718"/>
      <c r="BK143" s="718"/>
      <c r="BL143" s="718"/>
      <c r="BM143" s="718"/>
      <c r="BN143" s="1152"/>
      <c r="BO143" s="1006"/>
      <c r="BP143" s="718"/>
      <c r="BQ143" s="718"/>
      <c r="BR143" s="718"/>
      <c r="BS143" s="718"/>
      <c r="BT143" s="718"/>
      <c r="BU143" s="718"/>
    </row>
    <row r="144" spans="1:73" ht="40.15" customHeight="1" thickTop="1" x14ac:dyDescent="0.25">
      <c r="A144" s="151"/>
      <c r="B144" s="29"/>
      <c r="C144" s="1058" t="s">
        <v>712</v>
      </c>
      <c r="D144" s="1161" t="s">
        <v>713</v>
      </c>
      <c r="E144" s="1061">
        <v>150</v>
      </c>
      <c r="F144" s="1265" t="s">
        <v>3238</v>
      </c>
      <c r="G144" s="1049" t="s">
        <v>714</v>
      </c>
      <c r="H144" s="1043" t="s">
        <v>2952</v>
      </c>
      <c r="I144" s="1043" t="s">
        <v>2982</v>
      </c>
      <c r="J144" s="1043" t="s">
        <v>3234</v>
      </c>
      <c r="K144" s="1049" t="s">
        <v>3235</v>
      </c>
      <c r="L144" s="1043">
        <v>3906</v>
      </c>
      <c r="M144" s="1049" t="s">
        <v>3236</v>
      </c>
      <c r="N144" s="1262">
        <v>2026004540081</v>
      </c>
      <c r="O144" s="1049" t="s">
        <v>3237</v>
      </c>
      <c r="P144" s="1052" t="s">
        <v>714</v>
      </c>
      <c r="Q144" s="1055">
        <v>3</v>
      </c>
      <c r="R144" s="1040" t="s">
        <v>2871</v>
      </c>
      <c r="S144" s="1040"/>
      <c r="T144" s="1022"/>
      <c r="U144" s="1007"/>
      <c r="V144" s="1007"/>
      <c r="W144" s="1007"/>
      <c r="X144" s="1007"/>
      <c r="Y144" s="1007"/>
      <c r="Z144" s="1004">
        <f t="shared" si="45"/>
        <v>0</v>
      </c>
      <c r="AA144" s="1004">
        <f t="shared" si="54"/>
        <v>0</v>
      </c>
      <c r="AB144" s="1004">
        <f t="shared" si="54"/>
        <v>0</v>
      </c>
      <c r="AC144" s="1004">
        <f t="shared" si="54"/>
        <v>0</v>
      </c>
      <c r="AD144" s="1004">
        <f t="shared" si="54"/>
        <v>0</v>
      </c>
      <c r="AE144" s="1004">
        <f t="shared" si="54"/>
        <v>0</v>
      </c>
      <c r="AF144" s="1004">
        <f t="shared" si="54"/>
        <v>0</v>
      </c>
      <c r="AG144" s="714"/>
      <c r="AH144" s="593"/>
      <c r="AI144" s="593"/>
      <c r="AJ144" s="593"/>
      <c r="AK144" s="207"/>
      <c r="AL144" s="208"/>
      <c r="AM144" s="208"/>
      <c r="AN144" s="208"/>
      <c r="AO144" s="208"/>
      <c r="AP144" s="1150">
        <f>+U144</f>
        <v>0</v>
      </c>
      <c r="AQ144" s="1004">
        <f>SUM(AR144:AW147)</f>
        <v>0</v>
      </c>
      <c r="AR144" s="299"/>
      <c r="AS144" s="299"/>
      <c r="AT144" s="299"/>
      <c r="AU144" s="299"/>
      <c r="AV144" s="299"/>
      <c r="AW144" s="299"/>
      <c r="AX144" s="1150">
        <f>+V144</f>
        <v>0</v>
      </c>
      <c r="AY144" s="1004">
        <f>SUM(AZ144:BE147)</f>
        <v>0</v>
      </c>
      <c r="AZ144" s="299"/>
      <c r="BA144" s="299"/>
      <c r="BB144" s="299"/>
      <c r="BC144" s="299"/>
      <c r="BD144" s="299"/>
      <c r="BE144" s="299"/>
      <c r="BF144" s="1150">
        <f>+W144</f>
        <v>0</v>
      </c>
      <c r="BG144" s="1004">
        <f>SUM(BH144:BM147)</f>
        <v>0</v>
      </c>
      <c r="BH144" s="299"/>
      <c r="BI144" s="299"/>
      <c r="BJ144" s="299"/>
      <c r="BK144" s="299"/>
      <c r="BL144" s="299"/>
      <c r="BM144" s="299"/>
      <c r="BN144" s="1150">
        <f>+X144</f>
        <v>0</v>
      </c>
      <c r="BO144" s="1004">
        <f>SUM(BP144:BU147)</f>
        <v>0</v>
      </c>
      <c r="BP144" s="299"/>
      <c r="BQ144" s="299"/>
      <c r="BR144" s="299"/>
      <c r="BS144" s="299"/>
      <c r="BT144" s="299"/>
      <c r="BU144" s="299"/>
    </row>
    <row r="145" spans="1:73" ht="40.15" customHeight="1" x14ac:dyDescent="0.25">
      <c r="A145" s="151"/>
      <c r="B145" s="29"/>
      <c r="C145" s="1059"/>
      <c r="D145" s="1162"/>
      <c r="E145" s="1062"/>
      <c r="F145" s="1266"/>
      <c r="G145" s="1050"/>
      <c r="H145" s="1044"/>
      <c r="I145" s="1044"/>
      <c r="J145" s="1044"/>
      <c r="K145" s="1050"/>
      <c r="L145" s="1044"/>
      <c r="M145" s="1050"/>
      <c r="N145" s="1263"/>
      <c r="O145" s="1050"/>
      <c r="P145" s="1053"/>
      <c r="Q145" s="1056"/>
      <c r="R145" s="1041"/>
      <c r="S145" s="1041"/>
      <c r="T145" s="1023"/>
      <c r="U145" s="1008"/>
      <c r="V145" s="1008"/>
      <c r="W145" s="1008"/>
      <c r="X145" s="1008"/>
      <c r="Y145" s="1008"/>
      <c r="Z145" s="1005"/>
      <c r="AA145" s="1005"/>
      <c r="AB145" s="1005"/>
      <c r="AC145" s="1005"/>
      <c r="AD145" s="1005"/>
      <c r="AE145" s="1005"/>
      <c r="AF145" s="1005"/>
      <c r="AG145" s="479"/>
      <c r="AH145" s="592"/>
      <c r="AI145" s="592"/>
      <c r="AJ145" s="592"/>
      <c r="AK145" s="196"/>
      <c r="AL145" s="197"/>
      <c r="AM145" s="197"/>
      <c r="AN145" s="197"/>
      <c r="AO145" s="197"/>
      <c r="AP145" s="1151"/>
      <c r="AQ145" s="1005"/>
      <c r="AR145" s="282"/>
      <c r="AS145" s="282"/>
      <c r="AT145" s="282"/>
      <c r="AU145" s="282"/>
      <c r="AV145" s="282"/>
      <c r="AW145" s="282"/>
      <c r="AX145" s="1151"/>
      <c r="AY145" s="1005"/>
      <c r="AZ145" s="282"/>
      <c r="BA145" s="282"/>
      <c r="BB145" s="282"/>
      <c r="BC145" s="282"/>
      <c r="BD145" s="282"/>
      <c r="BE145" s="282"/>
      <c r="BF145" s="1151"/>
      <c r="BG145" s="1005"/>
      <c r="BH145" s="282"/>
      <c r="BI145" s="282"/>
      <c r="BJ145" s="282"/>
      <c r="BK145" s="282"/>
      <c r="BL145" s="282"/>
      <c r="BM145" s="282"/>
      <c r="BN145" s="1151"/>
      <c r="BO145" s="1005"/>
      <c r="BP145" s="282"/>
      <c r="BQ145" s="282"/>
      <c r="BR145" s="282"/>
      <c r="BS145" s="282"/>
      <c r="BT145" s="282"/>
      <c r="BU145" s="282"/>
    </row>
    <row r="146" spans="1:73" ht="40.15" customHeight="1" x14ac:dyDescent="0.25">
      <c r="A146" s="151"/>
      <c r="B146" s="29"/>
      <c r="C146" s="1059"/>
      <c r="D146" s="1162"/>
      <c r="E146" s="1062"/>
      <c r="F146" s="1266"/>
      <c r="G146" s="1050"/>
      <c r="H146" s="1044"/>
      <c r="I146" s="1044"/>
      <c r="J146" s="1044"/>
      <c r="K146" s="1050"/>
      <c r="L146" s="1044"/>
      <c r="M146" s="1050"/>
      <c r="N146" s="1263"/>
      <c r="O146" s="1050"/>
      <c r="P146" s="1053"/>
      <c r="Q146" s="1056"/>
      <c r="R146" s="1041"/>
      <c r="S146" s="1041"/>
      <c r="T146" s="1023"/>
      <c r="U146" s="1008"/>
      <c r="V146" s="1008"/>
      <c r="W146" s="1008"/>
      <c r="X146" s="1008"/>
      <c r="Y146" s="1008"/>
      <c r="Z146" s="1005"/>
      <c r="AA146" s="1005"/>
      <c r="AB146" s="1005"/>
      <c r="AC146" s="1005"/>
      <c r="AD146" s="1005"/>
      <c r="AE146" s="1005"/>
      <c r="AF146" s="1005"/>
      <c r="AG146" s="196"/>
      <c r="AH146" s="592"/>
      <c r="AI146" s="592"/>
      <c r="AJ146" s="592"/>
      <c r="AK146" s="196"/>
      <c r="AL146" s="197"/>
      <c r="AM146" s="197"/>
      <c r="AN146" s="197"/>
      <c r="AO146" s="197"/>
      <c r="AP146" s="1151"/>
      <c r="AQ146" s="1005"/>
      <c r="AR146" s="282"/>
      <c r="AS146" s="282"/>
      <c r="AT146" s="282"/>
      <c r="AU146" s="282"/>
      <c r="AV146" s="282"/>
      <c r="AW146" s="282"/>
      <c r="AX146" s="1151"/>
      <c r="AY146" s="1005"/>
      <c r="AZ146" s="282"/>
      <c r="BA146" s="282"/>
      <c r="BB146" s="282"/>
      <c r="BC146" s="282"/>
      <c r="BD146" s="282"/>
      <c r="BE146" s="282"/>
      <c r="BF146" s="1151"/>
      <c r="BG146" s="1005"/>
      <c r="BH146" s="282"/>
      <c r="BI146" s="282"/>
      <c r="BJ146" s="282"/>
      <c r="BK146" s="282"/>
      <c r="BL146" s="282"/>
      <c r="BM146" s="282"/>
      <c r="BN146" s="1151"/>
      <c r="BO146" s="1005"/>
      <c r="BP146" s="282"/>
      <c r="BQ146" s="282"/>
      <c r="BR146" s="282"/>
      <c r="BS146" s="282"/>
      <c r="BT146" s="282"/>
      <c r="BU146" s="282"/>
    </row>
    <row r="147" spans="1:73" ht="40.15" customHeight="1" thickBot="1" x14ac:dyDescent="0.3">
      <c r="A147" s="151"/>
      <c r="B147" s="29"/>
      <c r="C147" s="1059"/>
      <c r="D147" s="1162"/>
      <c r="E147" s="1063"/>
      <c r="F147" s="1267"/>
      <c r="G147" s="1051"/>
      <c r="H147" s="1045"/>
      <c r="I147" s="1045"/>
      <c r="J147" s="1045"/>
      <c r="K147" s="1051"/>
      <c r="L147" s="1045"/>
      <c r="M147" s="1051"/>
      <c r="N147" s="1264"/>
      <c r="O147" s="1051"/>
      <c r="P147" s="1054"/>
      <c r="Q147" s="1057"/>
      <c r="R147" s="1042"/>
      <c r="S147" s="1042"/>
      <c r="T147" s="1024"/>
      <c r="U147" s="1009"/>
      <c r="V147" s="1009"/>
      <c r="W147" s="1009"/>
      <c r="X147" s="1009"/>
      <c r="Y147" s="1009"/>
      <c r="Z147" s="1006"/>
      <c r="AA147" s="1006"/>
      <c r="AB147" s="1006"/>
      <c r="AC147" s="1006"/>
      <c r="AD147" s="1006"/>
      <c r="AE147" s="1006"/>
      <c r="AF147" s="1006"/>
      <c r="AG147" s="715"/>
      <c r="AH147" s="716"/>
      <c r="AI147" s="716"/>
      <c r="AJ147" s="716"/>
      <c r="AK147" s="715"/>
      <c r="AL147" s="717"/>
      <c r="AM147" s="717"/>
      <c r="AN147" s="717"/>
      <c r="AO147" s="717"/>
      <c r="AP147" s="1152"/>
      <c r="AQ147" s="1006"/>
      <c r="AR147" s="718"/>
      <c r="AS147" s="718"/>
      <c r="AT147" s="718"/>
      <c r="AU147" s="718"/>
      <c r="AV147" s="718"/>
      <c r="AW147" s="718"/>
      <c r="AX147" s="1152"/>
      <c r="AY147" s="1006"/>
      <c r="AZ147" s="718"/>
      <c r="BA147" s="718"/>
      <c r="BB147" s="718"/>
      <c r="BC147" s="718"/>
      <c r="BD147" s="718"/>
      <c r="BE147" s="718"/>
      <c r="BF147" s="1152"/>
      <c r="BG147" s="1006"/>
      <c r="BH147" s="718"/>
      <c r="BI147" s="718"/>
      <c r="BJ147" s="718"/>
      <c r="BK147" s="718"/>
      <c r="BL147" s="718"/>
      <c r="BM147" s="718"/>
      <c r="BN147" s="1152"/>
      <c r="BO147" s="1006"/>
      <c r="BP147" s="718"/>
      <c r="BQ147" s="718"/>
      <c r="BR147" s="718"/>
      <c r="BS147" s="718"/>
      <c r="BT147" s="718"/>
      <c r="BU147" s="718"/>
    </row>
    <row r="148" spans="1:73" ht="40.15" customHeight="1" thickTop="1" x14ac:dyDescent="0.25">
      <c r="A148" s="151"/>
      <c r="B148" s="29"/>
      <c r="C148" s="1059"/>
      <c r="D148" s="1162"/>
      <c r="E148" s="1061">
        <v>151</v>
      </c>
      <c r="F148" s="1265" t="s">
        <v>3239</v>
      </c>
      <c r="G148" s="1049" t="s">
        <v>714</v>
      </c>
      <c r="H148" s="1043" t="s">
        <v>2943</v>
      </c>
      <c r="I148" s="1043" t="s">
        <v>2982</v>
      </c>
      <c r="J148" s="1043" t="s">
        <v>3234</v>
      </c>
      <c r="K148" s="1049" t="s">
        <v>3235</v>
      </c>
      <c r="L148" s="1043">
        <v>3906</v>
      </c>
      <c r="M148" s="1049" t="s">
        <v>3236</v>
      </c>
      <c r="N148" s="1262">
        <v>2026004540081</v>
      </c>
      <c r="O148" s="1049" t="s">
        <v>3237</v>
      </c>
      <c r="P148" s="1052" t="s">
        <v>714</v>
      </c>
      <c r="Q148" s="1055">
        <v>2</v>
      </c>
      <c r="R148" s="1040" t="s">
        <v>2871</v>
      </c>
      <c r="S148" s="1040"/>
      <c r="T148" s="1022"/>
      <c r="U148" s="1007"/>
      <c r="V148" s="1007"/>
      <c r="W148" s="1007"/>
      <c r="X148" s="1007"/>
      <c r="Y148" s="1007"/>
      <c r="Z148" s="1004">
        <f t="shared" si="45"/>
        <v>0</v>
      </c>
      <c r="AA148" s="1004">
        <f t="shared" si="54"/>
        <v>0</v>
      </c>
      <c r="AB148" s="1004">
        <f t="shared" si="54"/>
        <v>0</v>
      </c>
      <c r="AC148" s="1004">
        <f t="shared" si="54"/>
        <v>0</v>
      </c>
      <c r="AD148" s="1004">
        <f t="shared" si="54"/>
        <v>0</v>
      </c>
      <c r="AE148" s="1004">
        <f t="shared" si="54"/>
        <v>0</v>
      </c>
      <c r="AF148" s="1004">
        <f t="shared" si="54"/>
        <v>0</v>
      </c>
      <c r="AG148" s="714"/>
      <c r="AH148" s="593"/>
      <c r="AI148" s="593"/>
      <c r="AJ148" s="593"/>
      <c r="AK148" s="207"/>
      <c r="AL148" s="208"/>
      <c r="AM148" s="208"/>
      <c r="AN148" s="208"/>
      <c r="AO148" s="208"/>
      <c r="AP148" s="1150">
        <f>+U148</f>
        <v>0</v>
      </c>
      <c r="AQ148" s="1004">
        <f>SUM(AR148:AW151)</f>
        <v>0</v>
      </c>
      <c r="AR148" s="299"/>
      <c r="AS148" s="299"/>
      <c r="AT148" s="299"/>
      <c r="AU148" s="299"/>
      <c r="AV148" s="299"/>
      <c r="AW148" s="299"/>
      <c r="AX148" s="1150">
        <f>+V148</f>
        <v>0</v>
      </c>
      <c r="AY148" s="1004">
        <f>SUM(AZ148:BE151)</f>
        <v>0</v>
      </c>
      <c r="AZ148" s="299"/>
      <c r="BA148" s="299"/>
      <c r="BB148" s="299"/>
      <c r="BC148" s="299"/>
      <c r="BD148" s="299"/>
      <c r="BE148" s="299"/>
      <c r="BF148" s="1150">
        <f>+W148</f>
        <v>0</v>
      </c>
      <c r="BG148" s="1004">
        <f>SUM(BH148:BM151)</f>
        <v>0</v>
      </c>
      <c r="BH148" s="299"/>
      <c r="BI148" s="299"/>
      <c r="BJ148" s="299"/>
      <c r="BK148" s="299"/>
      <c r="BL148" s="299"/>
      <c r="BM148" s="299"/>
      <c r="BN148" s="1150">
        <f>+X148</f>
        <v>0</v>
      </c>
      <c r="BO148" s="1004">
        <f>SUM(BP148:BU151)</f>
        <v>0</v>
      </c>
      <c r="BP148" s="299"/>
      <c r="BQ148" s="299"/>
      <c r="BR148" s="299"/>
      <c r="BS148" s="299"/>
      <c r="BT148" s="299"/>
      <c r="BU148" s="299"/>
    </row>
    <row r="149" spans="1:73" ht="40.15" customHeight="1" x14ac:dyDescent="0.25">
      <c r="A149" s="151"/>
      <c r="B149" s="29"/>
      <c r="C149" s="1059"/>
      <c r="D149" s="1162"/>
      <c r="E149" s="1062"/>
      <c r="F149" s="1266"/>
      <c r="G149" s="1050"/>
      <c r="H149" s="1044"/>
      <c r="I149" s="1044"/>
      <c r="J149" s="1044"/>
      <c r="K149" s="1050"/>
      <c r="L149" s="1044"/>
      <c r="M149" s="1050"/>
      <c r="N149" s="1263"/>
      <c r="O149" s="1050"/>
      <c r="P149" s="1053"/>
      <c r="Q149" s="1056"/>
      <c r="R149" s="1041"/>
      <c r="S149" s="1041"/>
      <c r="T149" s="1023"/>
      <c r="U149" s="1008"/>
      <c r="V149" s="1008"/>
      <c r="W149" s="1008"/>
      <c r="X149" s="1008"/>
      <c r="Y149" s="1008"/>
      <c r="Z149" s="1005"/>
      <c r="AA149" s="1005"/>
      <c r="AB149" s="1005"/>
      <c r="AC149" s="1005"/>
      <c r="AD149" s="1005"/>
      <c r="AE149" s="1005"/>
      <c r="AF149" s="1005"/>
      <c r="AG149" s="479"/>
      <c r="AH149" s="592"/>
      <c r="AI149" s="592"/>
      <c r="AJ149" s="592"/>
      <c r="AK149" s="196"/>
      <c r="AL149" s="197"/>
      <c r="AM149" s="197"/>
      <c r="AN149" s="197"/>
      <c r="AO149" s="197"/>
      <c r="AP149" s="1151"/>
      <c r="AQ149" s="1005"/>
      <c r="AR149" s="282"/>
      <c r="AS149" s="282"/>
      <c r="AT149" s="282"/>
      <c r="AU149" s="282"/>
      <c r="AV149" s="282"/>
      <c r="AW149" s="282"/>
      <c r="AX149" s="1151"/>
      <c r="AY149" s="1005"/>
      <c r="AZ149" s="282"/>
      <c r="BA149" s="282"/>
      <c r="BB149" s="282"/>
      <c r="BC149" s="282"/>
      <c r="BD149" s="282"/>
      <c r="BE149" s="282"/>
      <c r="BF149" s="1151"/>
      <c r="BG149" s="1005"/>
      <c r="BH149" s="282"/>
      <c r="BI149" s="282"/>
      <c r="BJ149" s="282"/>
      <c r="BK149" s="282"/>
      <c r="BL149" s="282"/>
      <c r="BM149" s="282"/>
      <c r="BN149" s="1151"/>
      <c r="BO149" s="1005"/>
      <c r="BP149" s="282"/>
      <c r="BQ149" s="282"/>
      <c r="BR149" s="282"/>
      <c r="BS149" s="282"/>
      <c r="BT149" s="282"/>
      <c r="BU149" s="282"/>
    </row>
    <row r="150" spans="1:73" ht="40.15" customHeight="1" x14ac:dyDescent="0.25">
      <c r="A150" s="151"/>
      <c r="B150" s="29"/>
      <c r="C150" s="1059"/>
      <c r="D150" s="1162"/>
      <c r="E150" s="1062"/>
      <c r="F150" s="1266"/>
      <c r="G150" s="1050"/>
      <c r="H150" s="1044"/>
      <c r="I150" s="1044"/>
      <c r="J150" s="1044"/>
      <c r="K150" s="1050"/>
      <c r="L150" s="1044"/>
      <c r="M150" s="1050"/>
      <c r="N150" s="1263"/>
      <c r="O150" s="1050"/>
      <c r="P150" s="1053"/>
      <c r="Q150" s="1056"/>
      <c r="R150" s="1041"/>
      <c r="S150" s="1041"/>
      <c r="T150" s="1023"/>
      <c r="U150" s="1008"/>
      <c r="V150" s="1008"/>
      <c r="W150" s="1008"/>
      <c r="X150" s="1008"/>
      <c r="Y150" s="1008"/>
      <c r="Z150" s="1005"/>
      <c r="AA150" s="1005"/>
      <c r="AB150" s="1005"/>
      <c r="AC150" s="1005"/>
      <c r="AD150" s="1005"/>
      <c r="AE150" s="1005"/>
      <c r="AF150" s="1005"/>
      <c r="AG150" s="196"/>
      <c r="AH150" s="592"/>
      <c r="AI150" s="592"/>
      <c r="AJ150" s="592"/>
      <c r="AK150" s="196"/>
      <c r="AL150" s="197"/>
      <c r="AM150" s="197"/>
      <c r="AN150" s="197"/>
      <c r="AO150" s="197"/>
      <c r="AP150" s="1151"/>
      <c r="AQ150" s="1005"/>
      <c r="AR150" s="282"/>
      <c r="AS150" s="282"/>
      <c r="AT150" s="282"/>
      <c r="AU150" s="282"/>
      <c r="AV150" s="282"/>
      <c r="AW150" s="282"/>
      <c r="AX150" s="1151"/>
      <c r="AY150" s="1005"/>
      <c r="AZ150" s="282"/>
      <c r="BA150" s="282"/>
      <c r="BB150" s="282"/>
      <c r="BC150" s="282"/>
      <c r="BD150" s="282"/>
      <c r="BE150" s="282"/>
      <c r="BF150" s="1151"/>
      <c r="BG150" s="1005"/>
      <c r="BH150" s="282"/>
      <c r="BI150" s="282"/>
      <c r="BJ150" s="282"/>
      <c r="BK150" s="282"/>
      <c r="BL150" s="282"/>
      <c r="BM150" s="282"/>
      <c r="BN150" s="1151"/>
      <c r="BO150" s="1005"/>
      <c r="BP150" s="282"/>
      <c r="BQ150" s="282"/>
      <c r="BR150" s="282"/>
      <c r="BS150" s="282"/>
      <c r="BT150" s="282"/>
      <c r="BU150" s="282"/>
    </row>
    <row r="151" spans="1:73" ht="40.15" customHeight="1" thickBot="1" x14ac:dyDescent="0.3">
      <c r="A151" s="151"/>
      <c r="B151" s="29"/>
      <c r="C151" s="1060"/>
      <c r="D151" s="1163"/>
      <c r="E151" s="1063"/>
      <c r="F151" s="1267"/>
      <c r="G151" s="1051"/>
      <c r="H151" s="1045"/>
      <c r="I151" s="1045"/>
      <c r="J151" s="1045"/>
      <c r="K151" s="1051"/>
      <c r="L151" s="1045"/>
      <c r="M151" s="1051"/>
      <c r="N151" s="1264"/>
      <c r="O151" s="1051"/>
      <c r="P151" s="1054"/>
      <c r="Q151" s="1057"/>
      <c r="R151" s="1042"/>
      <c r="S151" s="1042"/>
      <c r="T151" s="1024"/>
      <c r="U151" s="1009"/>
      <c r="V151" s="1009"/>
      <c r="W151" s="1009"/>
      <c r="X151" s="1009"/>
      <c r="Y151" s="1009"/>
      <c r="Z151" s="1006"/>
      <c r="AA151" s="1006"/>
      <c r="AB151" s="1006"/>
      <c r="AC151" s="1006"/>
      <c r="AD151" s="1006"/>
      <c r="AE151" s="1006"/>
      <c r="AF151" s="1006"/>
      <c r="AG151" s="715"/>
      <c r="AH151" s="716"/>
      <c r="AI151" s="716"/>
      <c r="AJ151" s="716"/>
      <c r="AK151" s="715"/>
      <c r="AL151" s="717"/>
      <c r="AM151" s="717"/>
      <c r="AN151" s="717"/>
      <c r="AO151" s="717"/>
      <c r="AP151" s="1152"/>
      <c r="AQ151" s="1006"/>
      <c r="AR151" s="718"/>
      <c r="AS151" s="718"/>
      <c r="AT151" s="718"/>
      <c r="AU151" s="718"/>
      <c r="AV151" s="718"/>
      <c r="AW151" s="718"/>
      <c r="AX151" s="1152"/>
      <c r="AY151" s="1006"/>
      <c r="AZ151" s="718"/>
      <c r="BA151" s="718"/>
      <c r="BB151" s="718"/>
      <c r="BC151" s="718"/>
      <c r="BD151" s="718"/>
      <c r="BE151" s="718"/>
      <c r="BF151" s="1152"/>
      <c r="BG151" s="1006"/>
      <c r="BH151" s="718"/>
      <c r="BI151" s="718"/>
      <c r="BJ151" s="718"/>
      <c r="BK151" s="718"/>
      <c r="BL151" s="718"/>
      <c r="BM151" s="718"/>
      <c r="BN151" s="1152"/>
      <c r="BO151" s="1006"/>
      <c r="BP151" s="718"/>
      <c r="BQ151" s="718"/>
      <c r="BR151" s="718"/>
      <c r="BS151" s="718"/>
      <c r="BT151" s="718"/>
      <c r="BU151" s="718"/>
    </row>
    <row r="152" spans="1:73" ht="40.15" customHeight="1" thickTop="1" x14ac:dyDescent="0.25">
      <c r="D152" s="348"/>
      <c r="E152" s="431"/>
      <c r="F152" s="444"/>
      <c r="G152" s="350"/>
      <c r="H152" s="351"/>
      <c r="I152" s="351"/>
      <c r="J152" s="352"/>
      <c r="K152" s="352"/>
      <c r="L152" s="348"/>
      <c r="M152" s="348"/>
      <c r="N152" s="348"/>
      <c r="O152" s="353"/>
      <c r="P152" s="348"/>
    </row>
    <row r="153" spans="1:73" ht="40.15" customHeight="1" x14ac:dyDescent="0.25">
      <c r="D153" s="348"/>
      <c r="E153" s="431"/>
      <c r="F153" s="444"/>
      <c r="G153" s="350"/>
      <c r="H153" s="351"/>
      <c r="I153" s="351"/>
      <c r="J153" s="352"/>
      <c r="K153" s="352"/>
      <c r="L153" s="348"/>
      <c r="M153" s="348"/>
      <c r="N153" s="348"/>
      <c r="O153" s="353"/>
      <c r="P153" s="348"/>
    </row>
    <row r="154" spans="1:73" ht="40.15" customHeight="1" x14ac:dyDescent="0.25">
      <c r="D154" s="348"/>
      <c r="E154" s="431"/>
      <c r="F154" s="444"/>
      <c r="G154" s="350"/>
      <c r="H154" s="351"/>
      <c r="I154" s="351"/>
      <c r="J154" s="352"/>
      <c r="K154" s="352"/>
      <c r="L154" s="348"/>
      <c r="M154" s="348"/>
      <c r="N154" s="348"/>
      <c r="O154" s="353"/>
      <c r="P154" s="348"/>
    </row>
    <row r="155" spans="1:73" ht="40.15" customHeight="1" x14ac:dyDescent="0.25">
      <c r="D155" s="348"/>
      <c r="E155" s="431"/>
      <c r="F155" s="444"/>
      <c r="G155" s="350"/>
      <c r="H155" s="351"/>
      <c r="I155" s="351"/>
      <c r="J155" s="352"/>
      <c r="K155" s="352"/>
      <c r="L155" s="348"/>
      <c r="M155" s="348"/>
      <c r="N155" s="348"/>
      <c r="O155" s="353"/>
      <c r="P155" s="348"/>
    </row>
    <row r="156" spans="1:73" ht="40.15" customHeight="1" x14ac:dyDescent="0.25">
      <c r="D156" s="348"/>
      <c r="E156" s="431"/>
      <c r="F156" s="444"/>
      <c r="G156" s="350"/>
      <c r="H156" s="351"/>
      <c r="I156" s="351"/>
      <c r="J156" s="352"/>
      <c r="K156" s="352"/>
      <c r="L156" s="348"/>
      <c r="M156" s="348"/>
      <c r="N156" s="348"/>
      <c r="O156" s="353"/>
      <c r="P156" s="348"/>
    </row>
    <row r="157" spans="1:73" ht="40.15" customHeight="1" x14ac:dyDescent="0.25">
      <c r="D157" s="348"/>
      <c r="E157" s="431"/>
      <c r="F157" s="444"/>
      <c r="G157" s="350"/>
      <c r="H157" s="351"/>
      <c r="I157" s="351"/>
      <c r="J157" s="352"/>
      <c r="K157" s="352"/>
      <c r="L157" s="348"/>
      <c r="M157" s="348"/>
      <c r="N157" s="348"/>
      <c r="O157" s="353"/>
      <c r="P157" s="348"/>
    </row>
    <row r="158" spans="1:73" ht="40.15" customHeight="1" x14ac:dyDescent="0.25">
      <c r="D158" s="348"/>
      <c r="E158" s="431"/>
      <c r="F158" s="444"/>
      <c r="G158" s="350"/>
      <c r="H158" s="351"/>
      <c r="I158" s="351"/>
      <c r="J158" s="352"/>
      <c r="K158" s="352"/>
      <c r="L158" s="348"/>
      <c r="M158" s="348"/>
      <c r="N158" s="348"/>
      <c r="O158" s="353"/>
      <c r="P158" s="348"/>
    </row>
    <row r="159" spans="1:73" ht="40.15" customHeight="1" x14ac:dyDescent="0.25">
      <c r="D159" s="348"/>
      <c r="E159" s="431"/>
      <c r="F159" s="444"/>
      <c r="G159" s="350"/>
      <c r="H159" s="351"/>
      <c r="I159" s="351"/>
      <c r="J159" s="352"/>
      <c r="K159" s="352"/>
      <c r="L159" s="348"/>
      <c r="M159" s="348"/>
      <c r="N159" s="348"/>
      <c r="O159" s="353"/>
      <c r="P159" s="348"/>
    </row>
    <row r="160" spans="1:73" ht="40.15" customHeight="1" x14ac:dyDescent="0.25">
      <c r="D160" s="348"/>
      <c r="E160" s="431"/>
      <c r="F160" s="444"/>
      <c r="G160" s="350"/>
      <c r="H160" s="351"/>
      <c r="I160" s="351"/>
      <c r="J160" s="352"/>
      <c r="K160" s="352"/>
      <c r="L160" s="348"/>
      <c r="M160" s="348"/>
      <c r="N160" s="348"/>
      <c r="O160" s="353"/>
      <c r="P160" s="348"/>
    </row>
    <row r="161" spans="4:16" ht="40.15" customHeight="1" x14ac:dyDescent="0.25">
      <c r="D161" s="348"/>
      <c r="E161" s="431"/>
      <c r="F161" s="444"/>
      <c r="G161" s="350"/>
      <c r="H161" s="351"/>
      <c r="I161" s="351"/>
      <c r="J161" s="352"/>
      <c r="K161" s="352"/>
      <c r="L161" s="348"/>
      <c r="M161" s="348"/>
      <c r="N161" s="348"/>
      <c r="O161" s="353"/>
      <c r="P161" s="348"/>
    </row>
    <row r="162" spans="4:16" ht="40.15" customHeight="1" x14ac:dyDescent="0.25">
      <c r="D162" s="348"/>
      <c r="E162" s="431"/>
      <c r="F162" s="444"/>
      <c r="G162" s="350"/>
      <c r="H162" s="351"/>
      <c r="I162" s="351"/>
      <c r="J162" s="352"/>
      <c r="K162" s="352"/>
      <c r="L162" s="348"/>
      <c r="M162" s="348"/>
      <c r="N162" s="348"/>
      <c r="O162" s="353"/>
      <c r="P162" s="348"/>
    </row>
    <row r="163" spans="4:16" ht="40.15" customHeight="1" x14ac:dyDescent="0.25">
      <c r="D163" s="348"/>
      <c r="E163" s="431"/>
      <c r="F163" s="444"/>
      <c r="G163" s="350"/>
      <c r="H163" s="351"/>
      <c r="I163" s="351"/>
      <c r="J163" s="352"/>
      <c r="K163" s="352"/>
      <c r="L163" s="348"/>
      <c r="M163" s="348"/>
      <c r="N163" s="348"/>
      <c r="O163" s="353"/>
      <c r="P163" s="348"/>
    </row>
    <row r="164" spans="4:16" ht="40.15" customHeight="1" x14ac:dyDescent="0.25">
      <c r="D164" s="348"/>
      <c r="E164" s="431"/>
      <c r="F164" s="444"/>
      <c r="G164" s="350"/>
      <c r="H164" s="351"/>
      <c r="I164" s="351"/>
      <c r="J164" s="352"/>
      <c r="K164" s="352"/>
      <c r="L164" s="348"/>
      <c r="M164" s="348"/>
      <c r="N164" s="348"/>
      <c r="O164" s="353"/>
      <c r="P164" s="348"/>
    </row>
    <row r="165" spans="4:16" ht="40.15" customHeight="1" x14ac:dyDescent="0.25">
      <c r="D165" s="348"/>
      <c r="E165" s="431"/>
      <c r="F165" s="444"/>
      <c r="G165" s="350"/>
      <c r="H165" s="351"/>
      <c r="I165" s="351"/>
      <c r="J165" s="352"/>
      <c r="K165" s="352"/>
      <c r="L165" s="348"/>
      <c r="M165" s="348"/>
      <c r="N165" s="348"/>
      <c r="O165" s="353"/>
      <c r="P165" s="348"/>
    </row>
    <row r="166" spans="4:16" ht="40.15" customHeight="1" x14ac:dyDescent="0.25">
      <c r="D166" s="348"/>
      <c r="E166" s="431"/>
      <c r="F166" s="444"/>
      <c r="G166" s="350"/>
      <c r="H166" s="351"/>
      <c r="I166" s="351"/>
      <c r="J166" s="352"/>
      <c r="K166" s="352"/>
      <c r="L166" s="348"/>
      <c r="M166" s="348"/>
      <c r="N166" s="348"/>
      <c r="O166" s="353"/>
      <c r="P166" s="348"/>
    </row>
    <row r="167" spans="4:16" ht="40.15" customHeight="1" x14ac:dyDescent="0.25">
      <c r="D167" s="348"/>
      <c r="E167" s="431"/>
      <c r="F167" s="444"/>
      <c r="G167" s="350"/>
      <c r="H167" s="351"/>
      <c r="I167" s="351"/>
      <c r="J167" s="352"/>
      <c r="K167" s="352"/>
      <c r="L167" s="348"/>
      <c r="M167" s="348"/>
      <c r="N167" s="348"/>
      <c r="O167" s="353"/>
      <c r="P167" s="348"/>
    </row>
    <row r="168" spans="4:16" ht="40.15" customHeight="1" x14ac:dyDescent="0.25">
      <c r="D168" s="348"/>
      <c r="E168" s="431"/>
      <c r="F168" s="444"/>
      <c r="G168" s="350"/>
      <c r="H168" s="351"/>
      <c r="I168" s="351"/>
      <c r="J168" s="352"/>
      <c r="K168" s="352"/>
      <c r="L168" s="348"/>
      <c r="M168" s="348"/>
      <c r="N168" s="348"/>
      <c r="O168" s="353"/>
      <c r="P168" s="348"/>
    </row>
    <row r="169" spans="4:16" ht="40.15" customHeight="1" x14ac:dyDescent="0.25">
      <c r="D169" s="348"/>
      <c r="E169" s="431"/>
      <c r="F169" s="444"/>
      <c r="G169" s="350"/>
      <c r="H169" s="351"/>
      <c r="I169" s="351"/>
      <c r="J169" s="352"/>
      <c r="K169" s="352"/>
      <c r="L169" s="348"/>
      <c r="M169" s="348"/>
      <c r="N169" s="348"/>
      <c r="O169" s="353"/>
      <c r="P169" s="348"/>
    </row>
    <row r="170" spans="4:16" ht="40.15" customHeight="1" x14ac:dyDescent="0.25">
      <c r="D170" s="348"/>
      <c r="E170" s="431"/>
      <c r="F170" s="444"/>
      <c r="G170" s="350"/>
      <c r="H170" s="351"/>
      <c r="I170" s="351"/>
      <c r="J170" s="352"/>
      <c r="K170" s="352"/>
      <c r="L170" s="348"/>
      <c r="M170" s="348"/>
      <c r="N170" s="348"/>
      <c r="O170" s="353"/>
      <c r="P170" s="348"/>
    </row>
    <row r="171" spans="4:16" ht="40.15" customHeight="1" x14ac:dyDescent="0.25">
      <c r="D171" s="348"/>
      <c r="E171" s="431"/>
      <c r="F171" s="444"/>
      <c r="G171" s="350"/>
      <c r="H171" s="351"/>
      <c r="I171" s="351"/>
      <c r="J171" s="352"/>
      <c r="K171" s="352"/>
      <c r="L171" s="348"/>
      <c r="M171" s="348"/>
      <c r="N171" s="348"/>
      <c r="O171" s="353"/>
      <c r="P171" s="348"/>
    </row>
    <row r="172" spans="4:16" ht="40.15" customHeight="1" x14ac:dyDescent="0.25">
      <c r="D172" s="348"/>
      <c r="E172" s="431"/>
      <c r="F172" s="444"/>
      <c r="G172" s="350"/>
      <c r="H172" s="351"/>
      <c r="I172" s="351"/>
      <c r="J172" s="352"/>
      <c r="K172" s="352"/>
      <c r="L172" s="348"/>
      <c r="M172" s="348"/>
      <c r="N172" s="348"/>
      <c r="O172" s="353"/>
      <c r="P172" s="348"/>
    </row>
    <row r="173" spans="4:16" ht="40.15" customHeight="1" x14ac:dyDescent="0.25">
      <c r="D173" s="348"/>
      <c r="E173" s="431"/>
      <c r="F173" s="444"/>
      <c r="G173" s="350"/>
      <c r="H173" s="351"/>
      <c r="I173" s="351"/>
      <c r="J173" s="352"/>
      <c r="K173" s="352"/>
      <c r="L173" s="348"/>
      <c r="M173" s="348"/>
      <c r="N173" s="348"/>
      <c r="O173" s="353"/>
      <c r="P173" s="348"/>
    </row>
    <row r="174" spans="4:16" ht="40.15" customHeight="1" x14ac:dyDescent="0.25">
      <c r="D174" s="348"/>
      <c r="E174" s="431"/>
      <c r="F174" s="444"/>
      <c r="G174" s="350"/>
      <c r="H174" s="351"/>
      <c r="I174" s="351"/>
      <c r="J174" s="352"/>
      <c r="K174" s="352"/>
      <c r="L174" s="348"/>
      <c r="M174" s="348"/>
      <c r="N174" s="348"/>
      <c r="O174" s="353"/>
      <c r="P174" s="348"/>
    </row>
    <row r="175" spans="4:16" ht="40.15" customHeight="1" x14ac:dyDescent="0.25">
      <c r="D175" s="348"/>
      <c r="E175" s="431"/>
      <c r="F175" s="444"/>
      <c r="G175" s="350"/>
      <c r="H175" s="351"/>
      <c r="I175" s="351"/>
      <c r="J175" s="352"/>
      <c r="K175" s="352"/>
      <c r="L175" s="348"/>
      <c r="M175" s="348"/>
      <c r="N175" s="348"/>
      <c r="O175" s="353"/>
      <c r="P175" s="348"/>
    </row>
    <row r="176" spans="4:16" ht="40.15" customHeight="1" x14ac:dyDescent="0.25">
      <c r="D176" s="348"/>
      <c r="E176" s="431"/>
      <c r="F176" s="444"/>
      <c r="G176" s="350"/>
      <c r="H176" s="351"/>
      <c r="I176" s="351"/>
      <c r="J176" s="352"/>
      <c r="K176" s="352"/>
      <c r="L176" s="348"/>
      <c r="M176" s="348"/>
      <c r="N176" s="348"/>
      <c r="O176" s="353"/>
      <c r="P176" s="348"/>
    </row>
    <row r="177" spans="4:16" ht="40.15" customHeight="1" x14ac:dyDescent="0.25">
      <c r="D177" s="348"/>
      <c r="E177" s="431"/>
      <c r="F177" s="444"/>
      <c r="G177" s="350"/>
      <c r="H177" s="351"/>
      <c r="I177" s="351"/>
      <c r="J177" s="352"/>
      <c r="K177" s="352"/>
      <c r="L177" s="348"/>
      <c r="M177" s="348"/>
      <c r="N177" s="348"/>
      <c r="O177" s="353"/>
      <c r="P177" s="348"/>
    </row>
    <row r="178" spans="4:16" ht="40.15" customHeight="1" x14ac:dyDescent="0.25">
      <c r="D178" s="348"/>
      <c r="E178" s="431"/>
      <c r="F178" s="444"/>
      <c r="G178" s="350"/>
      <c r="H178" s="351"/>
      <c r="I178" s="351"/>
      <c r="J178" s="352"/>
      <c r="K178" s="352"/>
      <c r="L178" s="348"/>
      <c r="M178" s="348"/>
      <c r="N178" s="348"/>
      <c r="O178" s="353"/>
      <c r="P178" s="348"/>
    </row>
    <row r="179" spans="4:16" ht="40.15" customHeight="1" x14ac:dyDescent="0.25">
      <c r="D179" s="348"/>
      <c r="E179" s="431"/>
      <c r="F179" s="444"/>
      <c r="G179" s="350"/>
      <c r="H179" s="351"/>
      <c r="I179" s="351"/>
      <c r="J179" s="352"/>
      <c r="K179" s="352"/>
      <c r="L179" s="348"/>
      <c r="M179" s="348"/>
      <c r="N179" s="348"/>
      <c r="O179" s="353"/>
      <c r="P179" s="348"/>
    </row>
    <row r="180" spans="4:16" ht="40.15" customHeight="1" x14ac:dyDescent="0.25">
      <c r="D180" s="348"/>
      <c r="E180" s="431"/>
      <c r="F180" s="444"/>
      <c r="G180" s="350"/>
      <c r="H180" s="351"/>
      <c r="I180" s="351"/>
      <c r="J180" s="352"/>
      <c r="K180" s="352"/>
      <c r="L180" s="348"/>
      <c r="M180" s="348"/>
      <c r="N180" s="348"/>
      <c r="O180" s="353"/>
      <c r="P180" s="348"/>
    </row>
    <row r="181" spans="4:16" ht="40.15" customHeight="1" x14ac:dyDescent="0.25">
      <c r="D181" s="348"/>
      <c r="E181" s="431"/>
      <c r="F181" s="444"/>
      <c r="G181" s="350"/>
      <c r="H181" s="351"/>
      <c r="I181" s="351"/>
      <c r="J181" s="352"/>
      <c r="K181" s="352"/>
      <c r="L181" s="348"/>
      <c r="M181" s="348"/>
      <c r="N181" s="348"/>
      <c r="O181" s="353"/>
      <c r="P181" s="348"/>
    </row>
    <row r="182" spans="4:16" ht="40.15" customHeight="1" x14ac:dyDescent="0.25">
      <c r="D182" s="348"/>
      <c r="E182" s="431"/>
      <c r="F182" s="444"/>
      <c r="G182" s="350"/>
      <c r="H182" s="351"/>
      <c r="I182" s="351"/>
      <c r="J182" s="352"/>
      <c r="K182" s="352"/>
      <c r="L182" s="348"/>
      <c r="M182" s="348"/>
      <c r="N182" s="348"/>
      <c r="O182" s="353"/>
      <c r="P182" s="348"/>
    </row>
    <row r="183" spans="4:16" ht="40.15" customHeight="1" x14ac:dyDescent="0.25">
      <c r="D183" s="348"/>
      <c r="E183" s="431"/>
      <c r="F183" s="444"/>
      <c r="G183" s="350"/>
      <c r="H183" s="351"/>
      <c r="I183" s="351"/>
      <c r="J183" s="352"/>
      <c r="K183" s="352"/>
      <c r="L183" s="348"/>
      <c r="M183" s="348"/>
      <c r="N183" s="348"/>
      <c r="O183" s="353"/>
      <c r="P183" s="348"/>
    </row>
    <row r="184" spans="4:16" ht="40.15" customHeight="1" x14ac:dyDescent="0.25">
      <c r="D184" s="348"/>
      <c r="E184" s="431"/>
      <c r="F184" s="444"/>
      <c r="G184" s="350"/>
      <c r="H184" s="351"/>
      <c r="I184" s="351"/>
      <c r="J184" s="352"/>
      <c r="K184" s="352"/>
      <c r="L184" s="348"/>
      <c r="M184" s="348"/>
      <c r="N184" s="348"/>
      <c r="O184" s="353"/>
      <c r="P184" s="348"/>
    </row>
    <row r="185" spans="4:16" ht="40.15" customHeight="1" x14ac:dyDescent="0.25">
      <c r="D185" s="348"/>
      <c r="E185" s="431"/>
      <c r="F185" s="444"/>
      <c r="G185" s="350"/>
      <c r="H185" s="351"/>
      <c r="I185" s="351"/>
      <c r="J185" s="352"/>
      <c r="K185" s="352"/>
      <c r="L185" s="348"/>
      <c r="M185" s="348"/>
      <c r="N185" s="348"/>
      <c r="O185" s="353"/>
      <c r="P185" s="348"/>
    </row>
    <row r="186" spans="4:16" ht="40.15" customHeight="1" x14ac:dyDescent="0.25">
      <c r="D186" s="348"/>
      <c r="E186" s="431"/>
      <c r="F186" s="444"/>
      <c r="G186" s="350"/>
      <c r="H186" s="351"/>
      <c r="I186" s="351"/>
      <c r="J186" s="352"/>
      <c r="K186" s="352"/>
      <c r="L186" s="348"/>
      <c r="M186" s="348"/>
      <c r="N186" s="348"/>
      <c r="O186" s="353"/>
      <c r="P186" s="348"/>
    </row>
    <row r="187" spans="4:16" ht="40.15" customHeight="1" x14ac:dyDescent="0.25">
      <c r="D187" s="348"/>
      <c r="E187" s="431"/>
      <c r="F187" s="444"/>
      <c r="G187" s="350"/>
      <c r="H187" s="351"/>
      <c r="I187" s="351"/>
      <c r="J187" s="352"/>
      <c r="K187" s="352"/>
      <c r="L187" s="348"/>
      <c r="M187" s="348"/>
      <c r="N187" s="348"/>
      <c r="O187" s="353"/>
      <c r="P187" s="348"/>
    </row>
    <row r="188" spans="4:16" ht="40.15" customHeight="1" x14ac:dyDescent="0.25">
      <c r="D188" s="348"/>
      <c r="E188" s="431"/>
      <c r="F188" s="444"/>
      <c r="G188" s="350"/>
      <c r="H188" s="351"/>
      <c r="I188" s="351"/>
      <c r="J188" s="352"/>
      <c r="K188" s="352"/>
      <c r="L188" s="348"/>
      <c r="M188" s="348"/>
      <c r="N188" s="348"/>
      <c r="O188" s="353"/>
      <c r="P188" s="348"/>
    </row>
    <row r="189" spans="4:16" ht="40.15" customHeight="1" x14ac:dyDescent="0.25">
      <c r="D189" s="348"/>
      <c r="E189" s="431"/>
      <c r="F189" s="444"/>
      <c r="G189" s="350"/>
      <c r="H189" s="351"/>
      <c r="I189" s="351"/>
      <c r="J189" s="352"/>
      <c r="K189" s="352"/>
      <c r="L189" s="348"/>
      <c r="M189" s="348"/>
      <c r="N189" s="348"/>
      <c r="O189" s="353"/>
      <c r="P189" s="348"/>
    </row>
    <row r="190" spans="4:16" ht="40.15" customHeight="1" x14ac:dyDescent="0.25">
      <c r="D190" s="348"/>
      <c r="E190" s="431"/>
      <c r="F190" s="444"/>
      <c r="G190" s="350"/>
      <c r="H190" s="351"/>
      <c r="I190" s="351"/>
      <c r="J190" s="352"/>
      <c r="K190" s="352"/>
      <c r="L190" s="348"/>
      <c r="M190" s="348"/>
      <c r="N190" s="348"/>
      <c r="O190" s="353"/>
      <c r="P190" s="348"/>
    </row>
    <row r="191" spans="4:16" ht="40.15" customHeight="1" x14ac:dyDescent="0.25">
      <c r="D191" s="348"/>
      <c r="E191" s="431"/>
      <c r="F191" s="444"/>
      <c r="G191" s="350"/>
      <c r="H191" s="351"/>
      <c r="I191" s="351"/>
      <c r="J191" s="352"/>
      <c r="K191" s="352"/>
      <c r="L191" s="348"/>
      <c r="M191" s="348"/>
      <c r="N191" s="348"/>
      <c r="O191" s="353"/>
      <c r="P191" s="348"/>
    </row>
    <row r="192" spans="4:16" ht="40.15" customHeight="1" x14ac:dyDescent="0.25">
      <c r="D192" s="348"/>
      <c r="E192" s="431"/>
      <c r="F192" s="444"/>
      <c r="G192" s="350"/>
      <c r="H192" s="351"/>
      <c r="I192" s="351"/>
      <c r="J192" s="352"/>
      <c r="K192" s="352"/>
      <c r="L192" s="348"/>
      <c r="M192" s="348"/>
      <c r="N192" s="348"/>
      <c r="O192" s="353"/>
      <c r="P192" s="348"/>
    </row>
    <row r="193" spans="4:16" ht="40.15" customHeight="1" x14ac:dyDescent="0.25">
      <c r="D193" s="348"/>
      <c r="E193" s="431"/>
      <c r="F193" s="444"/>
      <c r="G193" s="350"/>
      <c r="H193" s="351"/>
      <c r="I193" s="351"/>
      <c r="J193" s="352"/>
      <c r="K193" s="352"/>
      <c r="L193" s="348"/>
      <c r="M193" s="348"/>
      <c r="N193" s="348"/>
      <c r="O193" s="353"/>
      <c r="P193" s="348"/>
    </row>
    <row r="194" spans="4:16" ht="40.15" customHeight="1" x14ac:dyDescent="0.25">
      <c r="D194" s="348"/>
      <c r="E194" s="431"/>
      <c r="F194" s="444"/>
      <c r="G194" s="350"/>
      <c r="H194" s="351"/>
      <c r="I194" s="351"/>
      <c r="J194" s="352"/>
      <c r="K194" s="352"/>
      <c r="L194" s="348"/>
      <c r="M194" s="348"/>
      <c r="N194" s="348"/>
      <c r="O194" s="353"/>
      <c r="P194" s="348"/>
    </row>
    <row r="195" spans="4:16" ht="40.15" customHeight="1" x14ac:dyDescent="0.25">
      <c r="D195" s="348"/>
      <c r="E195" s="431"/>
      <c r="F195" s="444"/>
      <c r="G195" s="350"/>
      <c r="H195" s="351"/>
      <c r="I195" s="351"/>
      <c r="J195" s="352"/>
      <c r="K195" s="352"/>
      <c r="L195" s="348"/>
      <c r="M195" s="348"/>
      <c r="N195" s="348"/>
      <c r="O195" s="353"/>
      <c r="P195" s="348"/>
    </row>
    <row r="196" spans="4:16" ht="40.15" customHeight="1" x14ac:dyDescent="0.25">
      <c r="D196" s="348"/>
      <c r="E196" s="431"/>
      <c r="F196" s="444"/>
      <c r="G196" s="350"/>
      <c r="H196" s="351"/>
      <c r="I196" s="351"/>
      <c r="J196" s="352"/>
      <c r="K196" s="352"/>
      <c r="L196" s="348"/>
      <c r="M196" s="348"/>
      <c r="N196" s="348"/>
      <c r="O196" s="353"/>
      <c r="P196" s="348"/>
    </row>
    <row r="197" spans="4:16" ht="40.15" customHeight="1" x14ac:dyDescent="0.25">
      <c r="D197" s="348"/>
      <c r="E197" s="431"/>
      <c r="F197" s="444"/>
      <c r="G197" s="350"/>
      <c r="H197" s="351"/>
      <c r="I197" s="351"/>
      <c r="J197" s="352"/>
      <c r="K197" s="352"/>
      <c r="L197" s="348"/>
      <c r="M197" s="348"/>
      <c r="N197" s="348"/>
      <c r="O197" s="353"/>
      <c r="P197" s="348"/>
    </row>
    <row r="198" spans="4:16" ht="40.15" customHeight="1" x14ac:dyDescent="0.25">
      <c r="D198" s="348"/>
      <c r="E198" s="431"/>
      <c r="F198" s="444"/>
      <c r="G198" s="350"/>
      <c r="H198" s="351"/>
      <c r="I198" s="351"/>
      <c r="J198" s="352"/>
      <c r="K198" s="352"/>
      <c r="L198" s="348"/>
      <c r="M198" s="348"/>
      <c r="N198" s="348"/>
      <c r="O198" s="353"/>
      <c r="P198" s="348"/>
    </row>
    <row r="199" spans="4:16" ht="40.15" customHeight="1" x14ac:dyDescent="0.25">
      <c r="D199" s="348"/>
      <c r="E199" s="431"/>
      <c r="F199" s="444"/>
      <c r="G199" s="350"/>
      <c r="H199" s="351"/>
      <c r="I199" s="351"/>
      <c r="J199" s="352"/>
      <c r="K199" s="352"/>
      <c r="L199" s="348"/>
      <c r="M199" s="348"/>
      <c r="N199" s="348"/>
      <c r="O199" s="353"/>
      <c r="P199" s="348"/>
    </row>
    <row r="200" spans="4:16" ht="40.15" customHeight="1" x14ac:dyDescent="0.25">
      <c r="D200" s="348"/>
      <c r="E200" s="431"/>
      <c r="F200" s="444"/>
      <c r="G200" s="350"/>
      <c r="H200" s="351"/>
      <c r="I200" s="351"/>
      <c r="J200" s="352"/>
      <c r="K200" s="352"/>
      <c r="L200" s="348"/>
      <c r="M200" s="348"/>
      <c r="N200" s="348"/>
      <c r="O200" s="353"/>
      <c r="P200" s="348"/>
    </row>
    <row r="201" spans="4:16" ht="40.15" customHeight="1" x14ac:dyDescent="0.25">
      <c r="D201" s="348"/>
      <c r="E201" s="431"/>
      <c r="F201" s="444"/>
      <c r="G201" s="350"/>
      <c r="H201" s="351"/>
      <c r="I201" s="351"/>
      <c r="J201" s="352"/>
      <c r="K201" s="352"/>
      <c r="L201" s="348"/>
      <c r="M201" s="348"/>
      <c r="N201" s="348"/>
      <c r="O201" s="353"/>
      <c r="P201" s="348"/>
    </row>
    <row r="202" spans="4:16" ht="40.15" customHeight="1" x14ac:dyDescent="0.25">
      <c r="D202" s="348"/>
      <c r="E202" s="431"/>
      <c r="F202" s="444"/>
      <c r="G202" s="350"/>
      <c r="H202" s="351"/>
      <c r="I202" s="351"/>
      <c r="J202" s="352"/>
      <c r="K202" s="352"/>
      <c r="L202" s="348"/>
      <c r="M202" s="348"/>
      <c r="N202" s="348"/>
      <c r="O202" s="353"/>
      <c r="P202" s="348"/>
    </row>
    <row r="203" spans="4:16" ht="40.15" customHeight="1" x14ac:dyDescent="0.25">
      <c r="D203" s="348"/>
      <c r="E203" s="431"/>
      <c r="F203" s="444"/>
      <c r="G203" s="350"/>
      <c r="H203" s="351"/>
      <c r="I203" s="351"/>
      <c r="J203" s="352"/>
      <c r="K203" s="352"/>
      <c r="L203" s="348"/>
      <c r="M203" s="348"/>
      <c r="N203" s="348"/>
      <c r="O203" s="353"/>
      <c r="P203" s="348"/>
    </row>
    <row r="204" spans="4:16" ht="40.15" customHeight="1" x14ac:dyDescent="0.25">
      <c r="D204" s="348"/>
      <c r="E204" s="431"/>
      <c r="F204" s="444"/>
      <c r="G204" s="350"/>
      <c r="H204" s="351"/>
      <c r="I204" s="351"/>
      <c r="J204" s="352"/>
      <c r="K204" s="352"/>
      <c r="L204" s="348"/>
      <c r="M204" s="348"/>
      <c r="N204" s="348"/>
      <c r="O204" s="353"/>
      <c r="P204" s="348"/>
    </row>
    <row r="205" spans="4:16" ht="40.15" customHeight="1" x14ac:dyDescent="0.25">
      <c r="D205" s="348"/>
      <c r="E205" s="431"/>
      <c r="F205" s="444"/>
      <c r="G205" s="350"/>
      <c r="H205" s="351"/>
      <c r="I205" s="351"/>
      <c r="J205" s="352"/>
      <c r="K205" s="352"/>
      <c r="L205" s="348"/>
      <c r="M205" s="348"/>
      <c r="N205" s="348"/>
      <c r="O205" s="353"/>
      <c r="P205" s="348"/>
    </row>
    <row r="206" spans="4:16" ht="40.15" customHeight="1" x14ac:dyDescent="0.25">
      <c r="D206" s="348"/>
      <c r="E206" s="431"/>
      <c r="F206" s="444"/>
      <c r="G206" s="350"/>
      <c r="H206" s="351"/>
      <c r="I206" s="351"/>
      <c r="J206" s="352"/>
      <c r="K206" s="352"/>
      <c r="L206" s="348"/>
      <c r="M206" s="348"/>
      <c r="N206" s="348"/>
      <c r="O206" s="353"/>
      <c r="P206" s="348"/>
    </row>
    <row r="207" spans="4:16" ht="40.15" customHeight="1" x14ac:dyDescent="0.25">
      <c r="D207" s="348"/>
      <c r="E207" s="431"/>
      <c r="F207" s="444"/>
      <c r="G207" s="350"/>
      <c r="H207" s="351"/>
      <c r="I207" s="351"/>
      <c r="J207" s="352"/>
      <c r="K207" s="352"/>
      <c r="L207" s="348"/>
      <c r="M207" s="348"/>
      <c r="N207" s="348"/>
      <c r="O207" s="353"/>
      <c r="P207" s="348"/>
    </row>
    <row r="208" spans="4:16" ht="40.15" customHeight="1" x14ac:dyDescent="0.25">
      <c r="D208" s="348"/>
      <c r="E208" s="431"/>
      <c r="F208" s="444"/>
      <c r="G208" s="350"/>
      <c r="H208" s="351"/>
      <c r="I208" s="351"/>
      <c r="J208" s="352"/>
      <c r="K208" s="352"/>
      <c r="L208" s="348"/>
      <c r="M208" s="348"/>
      <c r="N208" s="348"/>
      <c r="O208" s="353"/>
      <c r="P208" s="348"/>
    </row>
    <row r="209" spans="4:16" ht="40.15" customHeight="1" x14ac:dyDescent="0.25">
      <c r="D209" s="348"/>
      <c r="E209" s="431"/>
      <c r="F209" s="444"/>
      <c r="G209" s="350"/>
      <c r="H209" s="351"/>
      <c r="I209" s="351"/>
      <c r="J209" s="352"/>
      <c r="K209" s="352"/>
      <c r="L209" s="348"/>
      <c r="M209" s="348"/>
      <c r="N209" s="348"/>
      <c r="O209" s="353"/>
      <c r="P209" s="348"/>
    </row>
    <row r="210" spans="4:16" ht="40.15" customHeight="1" x14ac:dyDescent="0.25">
      <c r="D210" s="348"/>
      <c r="E210" s="431"/>
      <c r="F210" s="444"/>
      <c r="G210" s="350"/>
      <c r="H210" s="351"/>
      <c r="I210" s="351"/>
      <c r="J210" s="352"/>
      <c r="K210" s="352"/>
      <c r="L210" s="348"/>
      <c r="M210" s="348"/>
      <c r="N210" s="348"/>
      <c r="O210" s="353"/>
      <c r="P210" s="348"/>
    </row>
    <row r="211" spans="4:16" ht="40.15" customHeight="1" x14ac:dyDescent="0.25">
      <c r="D211" s="348"/>
      <c r="E211" s="431"/>
      <c r="F211" s="444"/>
      <c r="G211" s="350"/>
      <c r="H211" s="351"/>
      <c r="I211" s="351"/>
      <c r="J211" s="352"/>
      <c r="K211" s="352"/>
      <c r="L211" s="348"/>
      <c r="M211" s="348"/>
      <c r="N211" s="348"/>
      <c r="O211" s="353"/>
      <c r="P211" s="348"/>
    </row>
    <row r="212" spans="4:16" ht="40.15" customHeight="1" x14ac:dyDescent="0.25">
      <c r="D212" s="348"/>
      <c r="E212" s="431"/>
      <c r="F212" s="444"/>
      <c r="G212" s="350"/>
      <c r="H212" s="351"/>
      <c r="I212" s="351"/>
      <c r="J212" s="352"/>
      <c r="K212" s="352"/>
      <c r="L212" s="348"/>
      <c r="M212" s="348"/>
      <c r="N212" s="348"/>
      <c r="O212" s="353"/>
      <c r="P212" s="348"/>
    </row>
    <row r="213" spans="4:16" ht="40.15" customHeight="1" x14ac:dyDescent="0.25">
      <c r="D213" s="348"/>
      <c r="E213" s="431"/>
      <c r="F213" s="444"/>
      <c r="G213" s="350"/>
      <c r="H213" s="351"/>
      <c r="I213" s="351"/>
      <c r="J213" s="352"/>
      <c r="K213" s="352"/>
      <c r="L213" s="348"/>
      <c r="M213" s="348"/>
      <c r="N213" s="348"/>
      <c r="O213" s="353"/>
      <c r="P213" s="348"/>
    </row>
    <row r="214" spans="4:16" ht="40.15" customHeight="1" x14ac:dyDescent="0.25">
      <c r="D214" s="348"/>
      <c r="E214" s="431"/>
      <c r="F214" s="444"/>
      <c r="G214" s="350"/>
      <c r="H214" s="351"/>
      <c r="I214" s="351"/>
      <c r="J214" s="352"/>
      <c r="K214" s="352"/>
      <c r="L214" s="348"/>
      <c r="M214" s="348"/>
      <c r="N214" s="348"/>
      <c r="O214" s="353"/>
      <c r="P214" s="348"/>
    </row>
    <row r="215" spans="4:16" ht="40.15" customHeight="1" x14ac:dyDescent="0.25">
      <c r="D215" s="348"/>
      <c r="E215" s="431"/>
      <c r="F215" s="444"/>
      <c r="G215" s="350"/>
      <c r="H215" s="351"/>
      <c r="I215" s="351"/>
      <c r="J215" s="352"/>
      <c r="K215" s="352"/>
      <c r="L215" s="348"/>
      <c r="M215" s="348"/>
      <c r="N215" s="348"/>
      <c r="O215" s="353"/>
      <c r="P215" s="348"/>
    </row>
    <row r="216" spans="4:16" ht="40.15" customHeight="1" x14ac:dyDescent="0.25">
      <c r="D216" s="348"/>
      <c r="E216" s="431"/>
      <c r="F216" s="444"/>
      <c r="G216" s="350"/>
      <c r="H216" s="351"/>
      <c r="I216" s="351"/>
      <c r="J216" s="352"/>
      <c r="K216" s="352"/>
      <c r="L216" s="348"/>
      <c r="M216" s="348"/>
      <c r="N216" s="348"/>
      <c r="O216" s="353"/>
      <c r="P216" s="348"/>
    </row>
    <row r="217" spans="4:16" ht="40.15" customHeight="1" x14ac:dyDescent="0.25">
      <c r="D217" s="348"/>
      <c r="E217" s="431"/>
      <c r="F217" s="444"/>
      <c r="G217" s="350"/>
      <c r="H217" s="351"/>
      <c r="I217" s="351"/>
      <c r="J217" s="352"/>
      <c r="K217" s="352"/>
      <c r="L217" s="348"/>
      <c r="M217" s="348"/>
      <c r="N217" s="348"/>
      <c r="O217" s="353"/>
      <c r="P217" s="348"/>
    </row>
    <row r="218" spans="4:16" ht="40.15" customHeight="1" x14ac:dyDescent="0.25">
      <c r="D218" s="348"/>
      <c r="E218" s="431"/>
      <c r="F218" s="444"/>
      <c r="G218" s="350"/>
      <c r="H218" s="351"/>
      <c r="I218" s="351"/>
      <c r="J218" s="352"/>
      <c r="K218" s="352"/>
      <c r="L218" s="348"/>
      <c r="M218" s="348"/>
      <c r="N218" s="348"/>
      <c r="O218" s="353"/>
      <c r="P218" s="348"/>
    </row>
    <row r="219" spans="4:16" ht="40.15" customHeight="1" x14ac:dyDescent="0.25">
      <c r="D219" s="348"/>
      <c r="E219" s="431"/>
      <c r="F219" s="444"/>
      <c r="G219" s="350"/>
      <c r="H219" s="351"/>
      <c r="I219" s="351"/>
      <c r="J219" s="352"/>
      <c r="K219" s="352"/>
      <c r="L219" s="348"/>
      <c r="M219" s="348"/>
      <c r="N219" s="348"/>
      <c r="O219" s="353"/>
      <c r="P219" s="348"/>
    </row>
    <row r="220" spans="4:16" ht="40.15" customHeight="1" x14ac:dyDescent="0.25">
      <c r="D220" s="348"/>
      <c r="E220" s="431"/>
      <c r="F220" s="444"/>
      <c r="G220" s="350"/>
      <c r="H220" s="351"/>
      <c r="I220" s="351"/>
      <c r="J220" s="352"/>
      <c r="K220" s="352"/>
      <c r="L220" s="348"/>
      <c r="M220" s="348"/>
      <c r="N220" s="348"/>
      <c r="O220" s="353"/>
      <c r="P220" s="348"/>
    </row>
    <row r="221" spans="4:16" ht="40.15" customHeight="1" x14ac:dyDescent="0.25">
      <c r="D221" s="348"/>
      <c r="E221" s="431"/>
      <c r="F221" s="444"/>
      <c r="G221" s="350"/>
      <c r="H221" s="351"/>
      <c r="I221" s="351"/>
      <c r="J221" s="352"/>
      <c r="K221" s="352"/>
      <c r="L221" s="348"/>
      <c r="M221" s="348"/>
      <c r="N221" s="348"/>
      <c r="O221" s="353"/>
      <c r="P221" s="348"/>
    </row>
    <row r="222" spans="4:16" ht="40.15" customHeight="1" x14ac:dyDescent="0.25">
      <c r="D222" s="348"/>
      <c r="E222" s="431"/>
      <c r="F222" s="444"/>
      <c r="G222" s="350"/>
      <c r="H222" s="351"/>
      <c r="I222" s="351"/>
      <c r="J222" s="352"/>
      <c r="K222" s="352"/>
      <c r="L222" s="348"/>
      <c r="M222" s="348"/>
      <c r="N222" s="348"/>
      <c r="O222" s="353"/>
      <c r="P222" s="348"/>
    </row>
    <row r="223" spans="4:16" ht="40.15" customHeight="1" x14ac:dyDescent="0.25">
      <c r="D223" s="348"/>
      <c r="E223" s="431"/>
      <c r="F223" s="444"/>
      <c r="G223" s="350"/>
      <c r="H223" s="351"/>
      <c r="I223" s="351"/>
      <c r="J223" s="352"/>
      <c r="K223" s="352"/>
      <c r="L223" s="348"/>
      <c r="M223" s="348"/>
      <c r="N223" s="348"/>
      <c r="O223" s="353"/>
      <c r="P223" s="348"/>
    </row>
    <row r="224" spans="4:16" ht="40.15" customHeight="1" x14ac:dyDescent="0.25">
      <c r="D224" s="348"/>
      <c r="E224" s="431"/>
      <c r="F224" s="444"/>
      <c r="G224" s="350"/>
      <c r="H224" s="351"/>
      <c r="I224" s="351"/>
      <c r="J224" s="352"/>
      <c r="K224" s="352"/>
      <c r="L224" s="348"/>
      <c r="M224" s="348"/>
      <c r="N224" s="348"/>
      <c r="O224" s="353"/>
      <c r="P224" s="348"/>
    </row>
    <row r="225" spans="4:16" ht="40.15" customHeight="1" x14ac:dyDescent="0.25">
      <c r="D225" s="348"/>
      <c r="E225" s="431"/>
      <c r="F225" s="444"/>
      <c r="G225" s="350"/>
      <c r="H225" s="351"/>
      <c r="I225" s="351"/>
      <c r="J225" s="352"/>
      <c r="K225" s="352"/>
      <c r="L225" s="348"/>
      <c r="M225" s="348"/>
      <c r="N225" s="348"/>
      <c r="O225" s="353"/>
      <c r="P225" s="348"/>
    </row>
    <row r="226" spans="4:16" ht="40.15" customHeight="1" x14ac:dyDescent="0.25">
      <c r="D226" s="348"/>
      <c r="E226" s="431"/>
      <c r="F226" s="444"/>
      <c r="G226" s="350"/>
      <c r="H226" s="351"/>
      <c r="I226" s="351"/>
      <c r="J226" s="352"/>
      <c r="K226" s="352"/>
      <c r="L226" s="348"/>
      <c r="M226" s="348"/>
      <c r="N226" s="348"/>
      <c r="O226" s="353"/>
      <c r="P226" s="348"/>
    </row>
    <row r="227" spans="4:16" ht="40.15" customHeight="1" x14ac:dyDescent="0.25">
      <c r="D227" s="348"/>
      <c r="E227" s="431"/>
      <c r="F227" s="444"/>
      <c r="G227" s="350"/>
      <c r="H227" s="351"/>
      <c r="I227" s="351"/>
      <c r="J227" s="352"/>
      <c r="K227" s="352"/>
      <c r="L227" s="348"/>
      <c r="M227" s="348"/>
      <c r="N227" s="348"/>
      <c r="O227" s="353"/>
      <c r="P227" s="348"/>
    </row>
    <row r="228" spans="4:16" ht="40.15" customHeight="1" x14ac:dyDescent="0.25">
      <c r="D228" s="348"/>
      <c r="E228" s="431"/>
      <c r="F228" s="444"/>
      <c r="G228" s="350"/>
      <c r="H228" s="351"/>
      <c r="I228" s="351"/>
      <c r="J228" s="352"/>
      <c r="K228" s="352"/>
      <c r="L228" s="348"/>
      <c r="M228" s="348"/>
      <c r="N228" s="348"/>
      <c r="O228" s="353"/>
      <c r="P228" s="348"/>
    </row>
    <row r="229" spans="4:16" ht="40.15" customHeight="1" x14ac:dyDescent="0.25">
      <c r="D229" s="348"/>
      <c r="E229" s="431"/>
      <c r="F229" s="444"/>
      <c r="G229" s="350"/>
      <c r="H229" s="351"/>
      <c r="I229" s="351"/>
      <c r="J229" s="352"/>
      <c r="K229" s="352"/>
      <c r="L229" s="348"/>
      <c r="M229" s="348"/>
      <c r="N229" s="348"/>
      <c r="O229" s="353"/>
      <c r="P229" s="348"/>
    </row>
    <row r="230" spans="4:16" ht="40.15" customHeight="1" x14ac:dyDescent="0.25">
      <c r="D230" s="348"/>
      <c r="E230" s="431"/>
      <c r="F230" s="444"/>
      <c r="G230" s="350"/>
      <c r="H230" s="351"/>
      <c r="I230" s="351"/>
      <c r="J230" s="352"/>
      <c r="K230" s="352"/>
      <c r="L230" s="348"/>
      <c r="M230" s="348"/>
      <c r="N230" s="348"/>
      <c r="O230" s="353"/>
      <c r="P230" s="348"/>
    </row>
    <row r="231" spans="4:16" ht="40.15" customHeight="1" x14ac:dyDescent="0.25">
      <c r="D231" s="348"/>
      <c r="E231" s="431"/>
      <c r="F231" s="444"/>
      <c r="G231" s="350"/>
      <c r="H231" s="351"/>
      <c r="I231" s="351"/>
      <c r="J231" s="352"/>
      <c r="K231" s="352"/>
      <c r="L231" s="348"/>
      <c r="M231" s="348"/>
      <c r="N231" s="348"/>
      <c r="O231" s="353"/>
      <c r="P231" s="348"/>
    </row>
    <row r="232" spans="4:16" ht="40.15" customHeight="1" x14ac:dyDescent="0.25">
      <c r="D232" s="348"/>
      <c r="E232" s="431"/>
      <c r="F232" s="444"/>
      <c r="G232" s="350"/>
      <c r="H232" s="351"/>
      <c r="I232" s="351"/>
      <c r="J232" s="352"/>
      <c r="K232" s="352"/>
      <c r="L232" s="348"/>
      <c r="M232" s="348"/>
      <c r="N232" s="348"/>
      <c r="O232" s="353"/>
      <c r="P232" s="348"/>
    </row>
    <row r="233" spans="4:16" ht="40.15" customHeight="1" x14ac:dyDescent="0.25">
      <c r="D233" s="348"/>
      <c r="E233" s="431"/>
      <c r="F233" s="444"/>
      <c r="G233" s="350"/>
      <c r="H233" s="351"/>
      <c r="I233" s="351"/>
      <c r="J233" s="352"/>
      <c r="K233" s="352"/>
      <c r="L233" s="348"/>
      <c r="M233" s="348"/>
      <c r="N233" s="348"/>
      <c r="O233" s="353"/>
      <c r="P233" s="348"/>
    </row>
    <row r="234" spans="4:16" ht="40.15" customHeight="1" x14ac:dyDescent="0.25">
      <c r="D234" s="348"/>
      <c r="E234" s="431"/>
      <c r="F234" s="444"/>
      <c r="G234" s="350"/>
      <c r="H234" s="351"/>
      <c r="I234" s="351"/>
      <c r="J234" s="352"/>
      <c r="K234" s="352"/>
      <c r="L234" s="348"/>
      <c r="M234" s="348"/>
      <c r="N234" s="348"/>
      <c r="O234" s="353"/>
      <c r="P234" s="348"/>
    </row>
    <row r="235" spans="4:16" ht="40.15" customHeight="1" x14ac:dyDescent="0.25">
      <c r="D235" s="348"/>
      <c r="E235" s="431"/>
      <c r="F235" s="444"/>
      <c r="G235" s="350"/>
      <c r="H235" s="351"/>
      <c r="I235" s="351"/>
      <c r="J235" s="352"/>
      <c r="K235" s="352"/>
      <c r="L235" s="348"/>
      <c r="M235" s="348"/>
      <c r="N235" s="348"/>
      <c r="O235" s="353"/>
      <c r="P235" s="348"/>
    </row>
    <row r="236" spans="4:16" ht="40.15" customHeight="1" x14ac:dyDescent="0.25">
      <c r="D236" s="348"/>
      <c r="E236" s="431"/>
      <c r="F236" s="444"/>
      <c r="G236" s="350"/>
      <c r="H236" s="351"/>
      <c r="I236" s="351"/>
      <c r="J236" s="352"/>
      <c r="K236" s="352"/>
      <c r="L236" s="348"/>
      <c r="M236" s="348"/>
      <c r="N236" s="348"/>
      <c r="O236" s="353"/>
      <c r="P236" s="348"/>
    </row>
    <row r="237" spans="4:16" ht="40.15" customHeight="1" x14ac:dyDescent="0.25">
      <c r="D237" s="348"/>
      <c r="E237" s="431"/>
      <c r="F237" s="444"/>
      <c r="G237" s="350"/>
      <c r="H237" s="351"/>
      <c r="I237" s="351"/>
      <c r="J237" s="352"/>
      <c r="K237" s="352"/>
      <c r="L237" s="348"/>
      <c r="M237" s="348"/>
      <c r="N237" s="348"/>
      <c r="O237" s="353"/>
      <c r="P237" s="348"/>
    </row>
    <row r="238" spans="4:16" ht="40.15" customHeight="1" x14ac:dyDescent="0.25">
      <c r="D238" s="348"/>
      <c r="E238" s="431"/>
      <c r="F238" s="444"/>
      <c r="G238" s="350"/>
      <c r="H238" s="351"/>
      <c r="I238" s="351"/>
      <c r="J238" s="352"/>
      <c r="K238" s="352"/>
      <c r="L238" s="348"/>
      <c r="M238" s="348"/>
      <c r="N238" s="348"/>
      <c r="O238" s="353"/>
      <c r="P238" s="348"/>
    </row>
    <row r="239" spans="4:16" ht="40.15" customHeight="1" x14ac:dyDescent="0.25">
      <c r="D239" s="348"/>
      <c r="E239" s="431"/>
      <c r="F239" s="444"/>
      <c r="G239" s="350"/>
      <c r="H239" s="351"/>
      <c r="I239" s="351"/>
      <c r="J239" s="352"/>
      <c r="K239" s="352"/>
      <c r="L239" s="348"/>
      <c r="M239" s="348"/>
      <c r="N239" s="348"/>
      <c r="O239" s="353"/>
      <c r="P239" s="348"/>
    </row>
    <row r="240" spans="4:16" ht="40.15" customHeight="1" x14ac:dyDescent="0.25">
      <c r="D240" s="348"/>
      <c r="E240" s="431"/>
      <c r="F240" s="444"/>
      <c r="G240" s="350"/>
      <c r="H240" s="351"/>
      <c r="I240" s="351"/>
      <c r="J240" s="352"/>
      <c r="K240" s="352"/>
      <c r="L240" s="348"/>
      <c r="M240" s="348"/>
      <c r="N240" s="348"/>
      <c r="O240" s="353"/>
      <c r="P240" s="348"/>
    </row>
    <row r="241" spans="4:16" ht="40.15" customHeight="1" x14ac:dyDescent="0.25">
      <c r="D241" s="348"/>
      <c r="E241" s="431"/>
      <c r="F241" s="444"/>
      <c r="G241" s="350"/>
      <c r="H241" s="351"/>
      <c r="I241" s="351"/>
      <c r="J241" s="352"/>
      <c r="K241" s="352"/>
      <c r="L241" s="348"/>
      <c r="M241" s="348"/>
      <c r="N241" s="348"/>
      <c r="O241" s="353"/>
      <c r="P241" s="348"/>
    </row>
    <row r="242" spans="4:16" ht="40.15" customHeight="1" x14ac:dyDescent="0.25">
      <c r="D242" s="348"/>
      <c r="E242" s="431"/>
      <c r="F242" s="444"/>
      <c r="G242" s="350"/>
      <c r="H242" s="351"/>
      <c r="I242" s="351"/>
      <c r="J242" s="352"/>
      <c r="K242" s="352"/>
      <c r="L242" s="348"/>
      <c r="M242" s="348"/>
      <c r="N242" s="348"/>
      <c r="O242" s="353"/>
      <c r="P242" s="348"/>
    </row>
    <row r="243" spans="4:16" ht="40.15" customHeight="1" x14ac:dyDescent="0.25">
      <c r="D243" s="348"/>
      <c r="E243" s="431"/>
      <c r="F243" s="444"/>
      <c r="G243" s="350"/>
      <c r="H243" s="351"/>
      <c r="I243" s="351"/>
      <c r="J243" s="352"/>
      <c r="K243" s="352"/>
      <c r="L243" s="348"/>
      <c r="M243" s="348"/>
      <c r="N243" s="348"/>
      <c r="O243" s="353"/>
      <c r="P243" s="348"/>
    </row>
    <row r="244" spans="4:16" ht="40.15" customHeight="1" x14ac:dyDescent="0.25">
      <c r="D244" s="348"/>
      <c r="E244" s="431"/>
      <c r="F244" s="444"/>
      <c r="G244" s="350"/>
      <c r="H244" s="351"/>
      <c r="I244" s="351"/>
      <c r="J244" s="352"/>
      <c r="K244" s="352"/>
      <c r="L244" s="348"/>
      <c r="M244" s="348"/>
      <c r="N244" s="348"/>
      <c r="O244" s="353"/>
      <c r="P244" s="348"/>
    </row>
    <row r="245" spans="4:16" ht="40.15" customHeight="1" x14ac:dyDescent="0.25">
      <c r="D245" s="348"/>
      <c r="E245" s="431"/>
      <c r="F245" s="444"/>
      <c r="G245" s="350"/>
      <c r="H245" s="351"/>
      <c r="I245" s="351"/>
      <c r="J245" s="352"/>
      <c r="K245" s="352"/>
      <c r="L245" s="348"/>
      <c r="M245" s="348"/>
      <c r="N245" s="348"/>
      <c r="O245" s="353"/>
      <c r="P245" s="348"/>
    </row>
    <row r="246" spans="4:16" ht="40.15" customHeight="1" x14ac:dyDescent="0.25">
      <c r="D246" s="348"/>
      <c r="E246" s="431"/>
      <c r="F246" s="444"/>
      <c r="G246" s="350"/>
      <c r="H246" s="351"/>
      <c r="I246" s="351"/>
      <c r="J246" s="352"/>
      <c r="K246" s="352"/>
      <c r="L246" s="348"/>
      <c r="M246" s="348"/>
      <c r="N246" s="348"/>
      <c r="O246" s="353"/>
      <c r="P246" s="348"/>
    </row>
    <row r="247" spans="4:16" ht="40.15" customHeight="1" x14ac:dyDescent="0.25">
      <c r="D247" s="348"/>
      <c r="E247" s="431"/>
      <c r="F247" s="444"/>
      <c r="G247" s="350"/>
      <c r="H247" s="351"/>
      <c r="I247" s="351"/>
      <c r="J247" s="352"/>
      <c r="K247" s="352"/>
      <c r="L247" s="348"/>
      <c r="M247" s="348"/>
      <c r="N247" s="348"/>
      <c r="O247" s="353"/>
      <c r="P247" s="348"/>
    </row>
    <row r="248" spans="4:16" ht="40.15" customHeight="1" x14ac:dyDescent="0.25">
      <c r="D248" s="348"/>
      <c r="E248" s="431"/>
      <c r="F248" s="444"/>
      <c r="G248" s="350"/>
      <c r="H248" s="351"/>
      <c r="I248" s="351"/>
      <c r="J248" s="352"/>
      <c r="K248" s="352"/>
      <c r="L248" s="348"/>
      <c r="M248" s="348"/>
      <c r="N248" s="348"/>
      <c r="O248" s="353"/>
      <c r="P248" s="348"/>
    </row>
    <row r="249" spans="4:16" ht="40.15" customHeight="1" x14ac:dyDescent="0.25">
      <c r="D249" s="348"/>
      <c r="E249" s="431"/>
      <c r="F249" s="444"/>
      <c r="G249" s="350"/>
      <c r="H249" s="351"/>
      <c r="I249" s="351"/>
      <c r="J249" s="352"/>
      <c r="K249" s="352"/>
      <c r="L249" s="348"/>
      <c r="M249" s="348"/>
      <c r="N249" s="348"/>
      <c r="O249" s="353"/>
      <c r="P249" s="348"/>
    </row>
    <row r="250" spans="4:16" ht="40.15" customHeight="1" x14ac:dyDescent="0.25">
      <c r="D250" s="348"/>
      <c r="E250" s="431"/>
      <c r="F250" s="444"/>
      <c r="G250" s="350"/>
      <c r="H250" s="351"/>
      <c r="I250" s="351"/>
      <c r="J250" s="352"/>
      <c r="K250" s="352"/>
      <c r="L250" s="348"/>
      <c r="M250" s="348"/>
      <c r="N250" s="348"/>
      <c r="O250" s="353"/>
      <c r="P250" s="348"/>
    </row>
    <row r="251" spans="4:16" ht="40.15" customHeight="1" x14ac:dyDescent="0.25">
      <c r="D251" s="348"/>
      <c r="E251" s="431"/>
      <c r="F251" s="444"/>
      <c r="G251" s="350"/>
      <c r="H251" s="351"/>
      <c r="I251" s="351"/>
      <c r="J251" s="352"/>
      <c r="K251" s="352"/>
      <c r="L251" s="348"/>
      <c r="M251" s="348"/>
      <c r="N251" s="348"/>
      <c r="O251" s="353"/>
      <c r="P251" s="348"/>
    </row>
    <row r="252" spans="4:16" ht="40.15" customHeight="1" x14ac:dyDescent="0.25">
      <c r="D252" s="348"/>
      <c r="E252" s="431"/>
      <c r="F252" s="444"/>
      <c r="G252" s="350"/>
      <c r="H252" s="351"/>
      <c r="I252" s="351"/>
      <c r="J252" s="352"/>
      <c r="K252" s="352"/>
      <c r="L252" s="348"/>
      <c r="M252" s="348"/>
      <c r="N252" s="348"/>
      <c r="O252" s="353"/>
      <c r="P252" s="348"/>
    </row>
    <row r="253" spans="4:16" ht="40.15" customHeight="1" x14ac:dyDescent="0.25">
      <c r="D253" s="348"/>
      <c r="E253" s="431"/>
      <c r="F253" s="444"/>
      <c r="G253" s="350"/>
      <c r="H253" s="351"/>
      <c r="I253" s="351"/>
      <c r="J253" s="352"/>
      <c r="K253" s="352"/>
      <c r="L253" s="348"/>
      <c r="M253" s="348"/>
      <c r="N253" s="348"/>
      <c r="O253" s="353"/>
      <c r="P253" s="348"/>
    </row>
    <row r="254" spans="4:16" ht="40.15" customHeight="1" x14ac:dyDescent="0.25">
      <c r="D254" s="348"/>
      <c r="E254" s="431"/>
      <c r="F254" s="444"/>
      <c r="G254" s="350"/>
      <c r="H254" s="351"/>
      <c r="I254" s="351"/>
      <c r="J254" s="352"/>
      <c r="K254" s="352"/>
      <c r="L254" s="348"/>
      <c r="M254" s="348"/>
      <c r="N254" s="348"/>
      <c r="O254" s="353"/>
      <c r="P254" s="348"/>
    </row>
    <row r="255" spans="4:16" ht="40.15" customHeight="1" x14ac:dyDescent="0.25">
      <c r="D255" s="348"/>
      <c r="E255" s="431"/>
      <c r="F255" s="444"/>
      <c r="G255" s="350"/>
      <c r="H255" s="351"/>
      <c r="I255" s="351"/>
      <c r="J255" s="352"/>
      <c r="K255" s="352"/>
      <c r="L255" s="348"/>
      <c r="M255" s="348"/>
      <c r="N255" s="348"/>
      <c r="O255" s="353"/>
      <c r="P255" s="348"/>
    </row>
    <row r="256" spans="4:16" ht="40.15" customHeight="1" x14ac:dyDescent="0.25">
      <c r="D256" s="348"/>
      <c r="E256" s="431"/>
      <c r="F256" s="444"/>
      <c r="G256" s="350"/>
      <c r="H256" s="351"/>
      <c r="I256" s="351"/>
      <c r="J256" s="352"/>
      <c r="K256" s="352"/>
      <c r="L256" s="348"/>
      <c r="M256" s="348"/>
      <c r="N256" s="348"/>
      <c r="O256" s="353"/>
      <c r="P256" s="348"/>
    </row>
    <row r="257" spans="4:16" ht="40.15" customHeight="1" x14ac:dyDescent="0.25">
      <c r="D257" s="348"/>
      <c r="E257" s="431"/>
      <c r="F257" s="444"/>
      <c r="G257" s="350"/>
      <c r="H257" s="351"/>
      <c r="I257" s="351"/>
      <c r="J257" s="352"/>
      <c r="K257" s="352"/>
      <c r="L257" s="348"/>
      <c r="M257" s="348"/>
      <c r="N257" s="348"/>
      <c r="O257" s="353"/>
      <c r="P257" s="348"/>
    </row>
    <row r="258" spans="4:16" ht="40.15" customHeight="1" x14ac:dyDescent="0.25">
      <c r="D258" s="348"/>
      <c r="E258" s="431"/>
      <c r="F258" s="444"/>
      <c r="G258" s="350"/>
      <c r="H258" s="351"/>
      <c r="I258" s="351"/>
      <c r="J258" s="352"/>
      <c r="K258" s="352"/>
      <c r="L258" s="348"/>
      <c r="M258" s="348"/>
      <c r="N258" s="348"/>
      <c r="O258" s="353"/>
      <c r="P258" s="348"/>
    </row>
    <row r="259" spans="4:16" ht="40.15" customHeight="1" x14ac:dyDescent="0.25">
      <c r="D259" s="348"/>
      <c r="E259" s="431"/>
      <c r="F259" s="444"/>
      <c r="G259" s="350"/>
      <c r="H259" s="351"/>
      <c r="I259" s="351"/>
      <c r="J259" s="352"/>
      <c r="K259" s="352"/>
      <c r="L259" s="348"/>
      <c r="M259" s="348"/>
      <c r="N259" s="348"/>
      <c r="O259" s="353"/>
      <c r="P259" s="348"/>
    </row>
    <row r="260" spans="4:16" ht="40.15" customHeight="1" x14ac:dyDescent="0.25">
      <c r="D260" s="348"/>
      <c r="E260" s="431"/>
      <c r="F260" s="444"/>
      <c r="G260" s="350"/>
      <c r="H260" s="351"/>
      <c r="I260" s="351"/>
      <c r="J260" s="352"/>
      <c r="K260" s="352"/>
      <c r="L260" s="348"/>
      <c r="M260" s="348"/>
      <c r="N260" s="348"/>
      <c r="O260" s="353"/>
      <c r="P260" s="348"/>
    </row>
    <row r="261" spans="4:16" ht="40.15" customHeight="1" x14ac:dyDescent="0.25">
      <c r="D261" s="348"/>
      <c r="E261" s="431"/>
      <c r="F261" s="444"/>
      <c r="G261" s="350"/>
      <c r="H261" s="351"/>
      <c r="I261" s="351"/>
      <c r="J261" s="352"/>
      <c r="K261" s="352"/>
      <c r="L261" s="348"/>
      <c r="M261" s="348"/>
      <c r="N261" s="348"/>
      <c r="O261" s="353"/>
      <c r="P261" s="348"/>
    </row>
    <row r="262" spans="4:16" ht="40.15" customHeight="1" x14ac:dyDescent="0.25">
      <c r="D262" s="348"/>
      <c r="E262" s="431"/>
      <c r="F262" s="444"/>
      <c r="G262" s="350"/>
      <c r="H262" s="351"/>
      <c r="I262" s="351"/>
      <c r="J262" s="352"/>
      <c r="K262" s="352"/>
      <c r="L262" s="348"/>
      <c r="M262" s="348"/>
      <c r="N262" s="348"/>
      <c r="O262" s="353"/>
      <c r="P262" s="348"/>
    </row>
    <row r="263" spans="4:16" ht="40.15" customHeight="1" x14ac:dyDescent="0.25">
      <c r="D263" s="348"/>
      <c r="E263" s="431"/>
      <c r="F263" s="444"/>
      <c r="G263" s="350"/>
      <c r="H263" s="351"/>
      <c r="I263" s="351"/>
      <c r="J263" s="352"/>
      <c r="K263" s="352"/>
      <c r="L263" s="348"/>
      <c r="M263" s="348"/>
      <c r="N263" s="348"/>
      <c r="O263" s="353"/>
      <c r="P263" s="348"/>
    </row>
    <row r="264" spans="4:16" ht="40.15" customHeight="1" x14ac:dyDescent="0.25">
      <c r="D264" s="348"/>
      <c r="E264" s="431"/>
      <c r="F264" s="444"/>
      <c r="G264" s="350"/>
      <c r="H264" s="351"/>
      <c r="I264" s="351"/>
      <c r="J264" s="352"/>
      <c r="K264" s="352"/>
      <c r="L264" s="348"/>
      <c r="M264" s="348"/>
      <c r="N264" s="348"/>
      <c r="O264" s="353"/>
      <c r="P264" s="348"/>
    </row>
    <row r="265" spans="4:16" ht="40.15" customHeight="1" x14ac:dyDescent="0.25">
      <c r="D265" s="348"/>
      <c r="E265" s="431"/>
      <c r="F265" s="444"/>
      <c r="G265" s="350"/>
      <c r="H265" s="351"/>
      <c r="I265" s="351"/>
      <c r="J265" s="352"/>
      <c r="K265" s="352"/>
      <c r="L265" s="348"/>
      <c r="M265" s="348"/>
      <c r="N265" s="348"/>
      <c r="O265" s="353"/>
      <c r="P265" s="348"/>
    </row>
    <row r="266" spans="4:16" ht="40.15" customHeight="1" x14ac:dyDescent="0.25">
      <c r="D266" s="348"/>
      <c r="E266" s="431"/>
      <c r="F266" s="444"/>
      <c r="G266" s="350"/>
      <c r="H266" s="351"/>
      <c r="I266" s="351"/>
      <c r="J266" s="352"/>
      <c r="K266" s="352"/>
      <c r="L266" s="348"/>
      <c r="M266" s="348"/>
      <c r="N266" s="348"/>
      <c r="O266" s="353"/>
      <c r="P266" s="348"/>
    </row>
    <row r="267" spans="4:16" ht="40.15" customHeight="1" x14ac:dyDescent="0.25">
      <c r="D267" s="348"/>
      <c r="E267" s="431"/>
      <c r="F267" s="444"/>
      <c r="G267" s="350"/>
      <c r="H267" s="351"/>
      <c r="I267" s="351"/>
      <c r="J267" s="352"/>
      <c r="K267" s="352"/>
      <c r="L267" s="348"/>
      <c r="M267" s="348"/>
      <c r="N267" s="348"/>
      <c r="O267" s="353"/>
      <c r="P267" s="348"/>
    </row>
    <row r="268" spans="4:16" ht="40.15" customHeight="1" x14ac:dyDescent="0.25">
      <c r="D268" s="348"/>
      <c r="E268" s="431"/>
      <c r="F268" s="444"/>
      <c r="G268" s="350"/>
      <c r="H268" s="351"/>
      <c r="I268" s="351"/>
      <c r="J268" s="352"/>
      <c r="K268" s="352"/>
      <c r="L268" s="348"/>
      <c r="M268" s="348"/>
      <c r="N268" s="348"/>
      <c r="O268" s="353"/>
      <c r="P268" s="348"/>
    </row>
    <row r="269" spans="4:16" ht="40.15" customHeight="1" x14ac:dyDescent="0.25">
      <c r="D269" s="348"/>
      <c r="E269" s="431"/>
      <c r="F269" s="444"/>
      <c r="G269" s="350"/>
      <c r="H269" s="351"/>
      <c r="I269" s="351"/>
      <c r="J269" s="352"/>
      <c r="K269" s="352"/>
      <c r="L269" s="348"/>
      <c r="M269" s="348"/>
      <c r="N269" s="348"/>
      <c r="O269" s="353"/>
      <c r="P269" s="348"/>
    </row>
    <row r="270" spans="4:16" ht="40.15" customHeight="1" x14ac:dyDescent="0.25">
      <c r="D270" s="348"/>
      <c r="E270" s="431"/>
      <c r="F270" s="444"/>
      <c r="G270" s="350"/>
      <c r="H270" s="351"/>
      <c r="I270" s="351"/>
      <c r="J270" s="352"/>
      <c r="K270" s="352"/>
      <c r="L270" s="348"/>
      <c r="M270" s="348"/>
      <c r="N270" s="348"/>
      <c r="O270" s="353"/>
      <c r="P270" s="348"/>
    </row>
    <row r="271" spans="4:16" ht="40.15" customHeight="1" x14ac:dyDescent="0.25">
      <c r="D271" s="348"/>
      <c r="E271" s="431"/>
      <c r="F271" s="444"/>
      <c r="G271" s="350"/>
      <c r="H271" s="351"/>
      <c r="I271" s="351"/>
      <c r="J271" s="352"/>
      <c r="K271" s="352"/>
      <c r="L271" s="348"/>
      <c r="M271" s="348"/>
      <c r="N271" s="348"/>
      <c r="O271" s="353"/>
      <c r="P271" s="348"/>
    </row>
    <row r="272" spans="4:16" ht="40.15" customHeight="1" x14ac:dyDescent="0.25">
      <c r="D272" s="348"/>
      <c r="E272" s="431"/>
      <c r="F272" s="444"/>
      <c r="G272" s="350"/>
      <c r="H272" s="351"/>
      <c r="I272" s="351"/>
      <c r="J272" s="352"/>
      <c r="K272" s="352"/>
      <c r="L272" s="348"/>
      <c r="M272" s="348"/>
      <c r="N272" s="348"/>
      <c r="O272" s="353"/>
      <c r="P272" s="348"/>
    </row>
    <row r="273" spans="4:16" ht="40.15" customHeight="1" x14ac:dyDescent="0.25">
      <c r="D273" s="348"/>
      <c r="E273" s="431"/>
      <c r="F273" s="444"/>
      <c r="G273" s="350"/>
      <c r="H273" s="351"/>
      <c r="I273" s="351"/>
      <c r="J273" s="352"/>
      <c r="K273" s="352"/>
      <c r="L273" s="348"/>
      <c r="M273" s="348"/>
      <c r="N273" s="348"/>
      <c r="O273" s="353"/>
      <c r="P273" s="348"/>
    </row>
    <row r="274" spans="4:16" ht="40.15" customHeight="1" x14ac:dyDescent="0.25">
      <c r="D274" s="348"/>
      <c r="E274" s="431"/>
      <c r="F274" s="444"/>
      <c r="G274" s="350"/>
      <c r="H274" s="351"/>
      <c r="I274" s="351"/>
      <c r="J274" s="352"/>
      <c r="K274" s="352"/>
      <c r="L274" s="348"/>
      <c r="M274" s="348"/>
      <c r="N274" s="348"/>
      <c r="O274" s="353"/>
      <c r="P274" s="348"/>
    </row>
    <row r="275" spans="4:16" ht="40.15" customHeight="1" x14ac:dyDescent="0.25">
      <c r="D275" s="348"/>
      <c r="E275" s="431"/>
      <c r="F275" s="444"/>
      <c r="G275" s="350"/>
      <c r="H275" s="351"/>
      <c r="I275" s="351"/>
      <c r="J275" s="352"/>
      <c r="K275" s="352"/>
      <c r="L275" s="348"/>
      <c r="M275" s="348"/>
      <c r="N275" s="348"/>
      <c r="O275" s="353"/>
      <c r="P275" s="348"/>
    </row>
    <row r="276" spans="4:16" ht="40.15" customHeight="1" x14ac:dyDescent="0.25">
      <c r="D276" s="348"/>
      <c r="E276" s="431"/>
      <c r="F276" s="444"/>
      <c r="G276" s="350"/>
      <c r="H276" s="351"/>
      <c r="I276" s="351"/>
      <c r="J276" s="352"/>
      <c r="K276" s="352"/>
      <c r="L276" s="348"/>
      <c r="M276" s="348"/>
      <c r="N276" s="348"/>
      <c r="O276" s="353"/>
      <c r="P276" s="348"/>
    </row>
    <row r="277" spans="4:16" ht="40.15" customHeight="1" x14ac:dyDescent="0.25">
      <c r="D277" s="348"/>
      <c r="E277" s="431"/>
      <c r="F277" s="444"/>
      <c r="G277" s="350"/>
      <c r="H277" s="351"/>
      <c r="I277" s="351"/>
      <c r="J277" s="352"/>
      <c r="K277" s="352"/>
      <c r="L277" s="348"/>
      <c r="M277" s="348"/>
      <c r="N277" s="348"/>
      <c r="O277" s="353"/>
      <c r="P277" s="348"/>
    </row>
    <row r="278" spans="4:16" ht="40.15" customHeight="1" x14ac:dyDescent="0.25">
      <c r="D278" s="348"/>
      <c r="E278" s="431"/>
      <c r="F278" s="444"/>
      <c r="G278" s="350"/>
      <c r="H278" s="351"/>
      <c r="I278" s="351"/>
      <c r="J278" s="352"/>
      <c r="K278" s="352"/>
      <c r="L278" s="348"/>
      <c r="M278" s="348"/>
      <c r="N278" s="348"/>
      <c r="O278" s="353"/>
      <c r="P278" s="348"/>
    </row>
    <row r="279" spans="4:16" ht="40.15" customHeight="1" x14ac:dyDescent="0.25">
      <c r="D279" s="348"/>
      <c r="E279" s="431"/>
      <c r="F279" s="444"/>
      <c r="G279" s="350"/>
      <c r="H279" s="351"/>
      <c r="I279" s="351"/>
      <c r="J279" s="352"/>
      <c r="K279" s="352"/>
      <c r="L279" s="348"/>
      <c r="M279" s="348"/>
      <c r="N279" s="348"/>
      <c r="O279" s="353"/>
      <c r="P279" s="348"/>
    </row>
    <row r="280" spans="4:16" ht="40.15" customHeight="1" x14ac:dyDescent="0.25">
      <c r="D280" s="348"/>
      <c r="E280" s="431"/>
      <c r="F280" s="444"/>
      <c r="G280" s="350"/>
      <c r="H280" s="351"/>
      <c r="I280" s="351"/>
      <c r="J280" s="352"/>
      <c r="K280" s="352"/>
      <c r="L280" s="348"/>
      <c r="M280" s="348"/>
      <c r="N280" s="348"/>
      <c r="O280" s="353"/>
      <c r="P280" s="348"/>
    </row>
    <row r="281" spans="4:16" ht="40.15" customHeight="1" x14ac:dyDescent="0.25">
      <c r="D281" s="348"/>
      <c r="E281" s="431"/>
      <c r="F281" s="444"/>
      <c r="G281" s="350"/>
      <c r="H281" s="351"/>
      <c r="I281" s="351"/>
      <c r="J281" s="352"/>
      <c r="K281" s="352"/>
      <c r="L281" s="348"/>
      <c r="M281" s="348"/>
      <c r="N281" s="348"/>
      <c r="O281" s="353"/>
      <c r="P281" s="348"/>
    </row>
    <row r="282" spans="4:16" ht="40.15" customHeight="1" x14ac:dyDescent="0.25">
      <c r="D282" s="348"/>
      <c r="E282" s="431"/>
      <c r="F282" s="444"/>
      <c r="G282" s="350"/>
      <c r="H282" s="351"/>
      <c r="I282" s="351"/>
      <c r="J282" s="352"/>
      <c r="K282" s="352"/>
      <c r="L282" s="348"/>
      <c r="M282" s="348"/>
      <c r="N282" s="348"/>
      <c r="O282" s="353"/>
      <c r="P282" s="348"/>
    </row>
    <row r="283" spans="4:16" ht="40.15" customHeight="1" x14ac:dyDescent="0.25">
      <c r="D283" s="348"/>
      <c r="E283" s="431"/>
      <c r="F283" s="444"/>
      <c r="G283" s="350"/>
      <c r="H283" s="351"/>
      <c r="I283" s="351"/>
      <c r="J283" s="352"/>
      <c r="K283" s="352"/>
      <c r="L283" s="348"/>
      <c r="M283" s="348"/>
      <c r="N283" s="348"/>
      <c r="O283" s="353"/>
      <c r="P283" s="348"/>
    </row>
    <row r="284" spans="4:16" ht="40.15" customHeight="1" x14ac:dyDescent="0.25">
      <c r="D284" s="348"/>
      <c r="E284" s="431"/>
      <c r="F284" s="444"/>
      <c r="G284" s="350"/>
      <c r="H284" s="351"/>
      <c r="I284" s="351"/>
      <c r="J284" s="352"/>
      <c r="K284" s="352"/>
      <c r="L284" s="348"/>
      <c r="M284" s="348"/>
      <c r="N284" s="348"/>
      <c r="O284" s="353"/>
      <c r="P284" s="348"/>
    </row>
    <row r="285" spans="4:16" ht="40.15" customHeight="1" x14ac:dyDescent="0.25">
      <c r="D285" s="348"/>
      <c r="E285" s="431"/>
      <c r="F285" s="444"/>
      <c r="G285" s="350"/>
      <c r="H285" s="351"/>
      <c r="I285" s="351"/>
      <c r="J285" s="352"/>
      <c r="K285" s="352"/>
      <c r="L285" s="348"/>
      <c r="M285" s="348"/>
      <c r="N285" s="348"/>
      <c r="O285" s="353"/>
      <c r="P285" s="348"/>
    </row>
    <row r="286" spans="4:16" ht="40.15" customHeight="1" x14ac:dyDescent="0.25">
      <c r="D286" s="348"/>
      <c r="E286" s="431"/>
      <c r="F286" s="444"/>
      <c r="G286" s="350"/>
      <c r="H286" s="351"/>
      <c r="I286" s="351"/>
      <c r="J286" s="352"/>
      <c r="K286" s="352"/>
      <c r="L286" s="348"/>
      <c r="M286" s="348"/>
      <c r="N286" s="348"/>
      <c r="O286" s="353"/>
      <c r="P286" s="348"/>
    </row>
    <row r="287" spans="4:16" ht="40.15" customHeight="1" x14ac:dyDescent="0.25">
      <c r="D287" s="348"/>
      <c r="E287" s="431"/>
      <c r="F287" s="444"/>
      <c r="G287" s="350"/>
      <c r="H287" s="351"/>
      <c r="I287" s="351"/>
      <c r="J287" s="352"/>
      <c r="K287" s="352"/>
      <c r="L287" s="348"/>
      <c r="M287" s="348"/>
      <c r="N287" s="348"/>
      <c r="O287" s="353"/>
      <c r="P287" s="348"/>
    </row>
    <row r="288" spans="4:16" ht="40.15" customHeight="1" x14ac:dyDescent="0.25">
      <c r="D288" s="348"/>
      <c r="E288" s="431"/>
      <c r="F288" s="444"/>
      <c r="G288" s="350"/>
      <c r="H288" s="351"/>
      <c r="I288" s="351"/>
      <c r="J288" s="352"/>
      <c r="K288" s="352"/>
      <c r="L288" s="348"/>
      <c r="M288" s="348"/>
      <c r="N288" s="348"/>
      <c r="O288" s="353"/>
      <c r="P288" s="348"/>
    </row>
    <row r="289" spans="4:16" ht="40.15" customHeight="1" x14ac:dyDescent="0.25">
      <c r="D289" s="348"/>
      <c r="E289" s="431"/>
      <c r="F289" s="444"/>
      <c r="G289" s="350"/>
      <c r="H289" s="351"/>
      <c r="I289" s="351"/>
      <c r="J289" s="352"/>
      <c r="K289" s="352"/>
      <c r="L289" s="348"/>
      <c r="M289" s="348"/>
      <c r="N289" s="348"/>
      <c r="O289" s="353"/>
      <c r="P289" s="348"/>
    </row>
    <row r="290" spans="4:16" ht="40.15" customHeight="1" x14ac:dyDescent="0.25">
      <c r="D290" s="348"/>
      <c r="E290" s="431"/>
      <c r="F290" s="444"/>
      <c r="G290" s="350"/>
      <c r="H290" s="351"/>
      <c r="I290" s="351"/>
      <c r="J290" s="352"/>
      <c r="K290" s="352"/>
      <c r="L290" s="348"/>
      <c r="M290" s="348"/>
      <c r="N290" s="348"/>
      <c r="O290" s="353"/>
      <c r="P290" s="348"/>
    </row>
    <row r="291" spans="4:16" ht="40.15" customHeight="1" x14ac:dyDescent="0.25">
      <c r="D291" s="348"/>
      <c r="E291" s="431"/>
      <c r="F291" s="444"/>
      <c r="G291" s="350"/>
      <c r="H291" s="351"/>
      <c r="I291" s="351"/>
      <c r="J291" s="352"/>
      <c r="K291" s="352"/>
      <c r="L291" s="348"/>
      <c r="M291" s="348"/>
      <c r="N291" s="348"/>
      <c r="O291" s="353"/>
      <c r="P291" s="348"/>
    </row>
    <row r="292" spans="4:16" ht="40.15" customHeight="1" x14ac:dyDescent="0.25">
      <c r="D292" s="348"/>
      <c r="E292" s="431"/>
      <c r="F292" s="444"/>
      <c r="G292" s="350"/>
      <c r="H292" s="351"/>
      <c r="I292" s="351"/>
      <c r="J292" s="352"/>
      <c r="K292" s="352"/>
      <c r="L292" s="348"/>
      <c r="M292" s="348"/>
      <c r="N292" s="348"/>
      <c r="O292" s="353"/>
      <c r="P292" s="348"/>
    </row>
    <row r="293" spans="4:16" ht="40.15" customHeight="1" x14ac:dyDescent="0.25">
      <c r="D293" s="348"/>
      <c r="E293" s="431"/>
      <c r="F293" s="444"/>
      <c r="G293" s="350"/>
      <c r="H293" s="351"/>
      <c r="I293" s="351"/>
      <c r="J293" s="352"/>
      <c r="K293" s="352"/>
      <c r="L293" s="348"/>
      <c r="M293" s="348"/>
      <c r="N293" s="348"/>
      <c r="O293" s="353"/>
      <c r="P293" s="348"/>
    </row>
    <row r="294" spans="4:16" ht="40.15" customHeight="1" x14ac:dyDescent="0.25">
      <c r="D294" s="348"/>
      <c r="E294" s="431"/>
      <c r="F294" s="444"/>
      <c r="G294" s="350"/>
      <c r="H294" s="351"/>
      <c r="I294" s="351"/>
      <c r="J294" s="352"/>
      <c r="K294" s="352"/>
      <c r="L294" s="348"/>
      <c r="M294" s="348"/>
      <c r="N294" s="348"/>
      <c r="O294" s="353"/>
      <c r="P294" s="348"/>
    </row>
    <row r="295" spans="4:16" ht="40.15" customHeight="1" x14ac:dyDescent="0.25">
      <c r="D295" s="348"/>
      <c r="E295" s="431"/>
      <c r="F295" s="444"/>
      <c r="G295" s="350"/>
      <c r="H295" s="351"/>
      <c r="I295" s="351"/>
      <c r="J295" s="352"/>
      <c r="K295" s="352"/>
      <c r="L295" s="348"/>
      <c r="M295" s="348"/>
      <c r="N295" s="348"/>
      <c r="O295" s="353"/>
      <c r="P295" s="348"/>
    </row>
    <row r="296" spans="4:16" ht="40.15" customHeight="1" x14ac:dyDescent="0.25">
      <c r="D296" s="348"/>
      <c r="E296" s="431"/>
      <c r="F296" s="444"/>
      <c r="G296" s="350"/>
      <c r="H296" s="351"/>
      <c r="I296" s="351"/>
      <c r="J296" s="352"/>
      <c r="K296" s="352"/>
      <c r="L296" s="348"/>
      <c r="M296" s="348"/>
      <c r="N296" s="348"/>
      <c r="O296" s="353"/>
      <c r="P296" s="348"/>
    </row>
    <row r="297" spans="4:16" ht="40.15" customHeight="1" x14ac:dyDescent="0.25">
      <c r="D297" s="348"/>
      <c r="E297" s="431"/>
      <c r="F297" s="444"/>
      <c r="G297" s="350"/>
      <c r="H297" s="351"/>
      <c r="I297" s="351"/>
      <c r="J297" s="352"/>
      <c r="K297" s="352"/>
      <c r="L297" s="348"/>
      <c r="M297" s="348"/>
      <c r="N297" s="348"/>
      <c r="O297" s="353"/>
      <c r="P297" s="348"/>
    </row>
    <row r="298" spans="4:16" ht="40.15" customHeight="1" x14ac:dyDescent="0.25">
      <c r="D298" s="348"/>
      <c r="E298" s="431"/>
      <c r="F298" s="444"/>
      <c r="G298" s="350"/>
      <c r="H298" s="351"/>
      <c r="I298" s="351"/>
      <c r="J298" s="352"/>
      <c r="K298" s="352"/>
      <c r="L298" s="348"/>
      <c r="M298" s="348"/>
      <c r="N298" s="348"/>
      <c r="O298" s="353"/>
      <c r="P298" s="348"/>
    </row>
    <row r="299" spans="4:16" ht="40.15" customHeight="1" x14ac:dyDescent="0.25">
      <c r="D299" s="348"/>
      <c r="E299" s="431"/>
      <c r="F299" s="444"/>
      <c r="G299" s="350"/>
      <c r="H299" s="351"/>
      <c r="I299" s="351"/>
      <c r="J299" s="352"/>
      <c r="K299" s="352"/>
      <c r="L299" s="348"/>
      <c r="M299" s="348"/>
      <c r="N299" s="348"/>
      <c r="O299" s="353"/>
      <c r="P299" s="348"/>
    </row>
    <row r="300" spans="4:16" ht="40.15" customHeight="1" x14ac:dyDescent="0.25">
      <c r="D300" s="348"/>
      <c r="E300" s="431"/>
      <c r="F300" s="444"/>
      <c r="G300" s="350"/>
      <c r="H300" s="351"/>
      <c r="I300" s="351"/>
      <c r="J300" s="352"/>
      <c r="K300" s="352"/>
      <c r="L300" s="348"/>
      <c r="M300" s="348"/>
      <c r="N300" s="348"/>
      <c r="O300" s="353"/>
      <c r="P300" s="348"/>
    </row>
    <row r="301" spans="4:16" ht="40.15" customHeight="1" x14ac:dyDescent="0.25">
      <c r="D301" s="348"/>
      <c r="E301" s="431"/>
      <c r="F301" s="444"/>
      <c r="G301" s="350"/>
      <c r="H301" s="351"/>
      <c r="I301" s="351"/>
      <c r="J301" s="352"/>
      <c r="K301" s="352"/>
      <c r="L301" s="348"/>
      <c r="M301" s="348"/>
      <c r="N301" s="348"/>
      <c r="O301" s="353"/>
      <c r="P301" s="348"/>
    </row>
    <row r="302" spans="4:16" ht="40.15" customHeight="1" x14ac:dyDescent="0.25">
      <c r="D302" s="348"/>
      <c r="E302" s="431"/>
      <c r="F302" s="444"/>
      <c r="G302" s="350"/>
      <c r="H302" s="351"/>
      <c r="I302" s="351"/>
      <c r="J302" s="352"/>
      <c r="K302" s="352"/>
      <c r="L302" s="348"/>
      <c r="M302" s="348"/>
      <c r="N302" s="348"/>
      <c r="O302" s="353"/>
      <c r="P302" s="348"/>
    </row>
    <row r="303" spans="4:16" ht="40.15" customHeight="1" x14ac:dyDescent="0.25">
      <c r="D303" s="348"/>
      <c r="E303" s="431"/>
      <c r="F303" s="444"/>
      <c r="G303" s="350"/>
      <c r="H303" s="351"/>
      <c r="I303" s="351"/>
      <c r="J303" s="352"/>
      <c r="K303" s="352"/>
      <c r="L303" s="348"/>
      <c r="M303" s="348"/>
      <c r="N303" s="348"/>
      <c r="O303" s="353"/>
      <c r="P303" s="348"/>
    </row>
    <row r="304" spans="4:16" ht="40.15" customHeight="1" x14ac:dyDescent="0.25">
      <c r="D304" s="348"/>
      <c r="E304" s="431"/>
      <c r="F304" s="444"/>
      <c r="G304" s="350"/>
      <c r="H304" s="351"/>
      <c r="I304" s="351"/>
      <c r="J304" s="352"/>
      <c r="K304" s="352"/>
      <c r="L304" s="348"/>
      <c r="M304" s="348"/>
      <c r="N304" s="348"/>
      <c r="O304" s="353"/>
      <c r="P304" s="348"/>
    </row>
    <row r="305" spans="4:16" ht="40.15" customHeight="1" x14ac:dyDescent="0.25">
      <c r="D305" s="348"/>
      <c r="E305" s="431"/>
      <c r="F305" s="444"/>
      <c r="G305" s="350"/>
      <c r="H305" s="351"/>
      <c r="I305" s="351"/>
      <c r="J305" s="352"/>
      <c r="K305" s="352"/>
      <c r="L305" s="348"/>
      <c r="M305" s="348"/>
      <c r="N305" s="348"/>
      <c r="O305" s="353"/>
      <c r="P305" s="348"/>
    </row>
    <row r="306" spans="4:16" ht="40.15" customHeight="1" x14ac:dyDescent="0.25">
      <c r="D306" s="348"/>
      <c r="E306" s="431"/>
      <c r="F306" s="444"/>
      <c r="G306" s="350"/>
      <c r="H306" s="351"/>
      <c r="I306" s="351"/>
      <c r="J306" s="352"/>
      <c r="K306" s="352"/>
      <c r="L306" s="348"/>
      <c r="M306" s="348"/>
      <c r="N306" s="348"/>
      <c r="O306" s="353"/>
      <c r="P306" s="348"/>
    </row>
    <row r="307" spans="4:16" ht="40.15" customHeight="1" x14ac:dyDescent="0.25">
      <c r="D307" s="348"/>
      <c r="E307" s="431"/>
      <c r="F307" s="444"/>
      <c r="G307" s="350"/>
      <c r="H307" s="351"/>
      <c r="I307" s="351"/>
      <c r="J307" s="352"/>
      <c r="K307" s="352"/>
      <c r="L307" s="348"/>
      <c r="M307" s="348"/>
      <c r="N307" s="348"/>
      <c r="O307" s="353"/>
      <c r="P307" s="348"/>
    </row>
    <row r="308" spans="4:16" ht="40.15" customHeight="1" x14ac:dyDescent="0.25">
      <c r="D308" s="348"/>
      <c r="E308" s="431"/>
      <c r="F308" s="444"/>
      <c r="G308" s="350"/>
      <c r="H308" s="351"/>
      <c r="I308" s="351"/>
      <c r="J308" s="352"/>
      <c r="K308" s="352"/>
      <c r="L308" s="348"/>
      <c r="M308" s="348"/>
      <c r="N308" s="348"/>
      <c r="O308" s="353"/>
      <c r="P308" s="348"/>
    </row>
    <row r="309" spans="4:16" ht="40.15" customHeight="1" x14ac:dyDescent="0.25">
      <c r="D309" s="348"/>
      <c r="E309" s="431"/>
      <c r="F309" s="444"/>
      <c r="G309" s="350"/>
      <c r="H309" s="351"/>
      <c r="I309" s="351"/>
      <c r="J309" s="352"/>
      <c r="K309" s="352"/>
      <c r="L309" s="348"/>
      <c r="M309" s="348"/>
      <c r="N309" s="348"/>
      <c r="O309" s="353"/>
      <c r="P309" s="348"/>
    </row>
    <row r="310" spans="4:16" ht="40.15" customHeight="1" x14ac:dyDescent="0.25">
      <c r="D310" s="348"/>
      <c r="E310" s="431"/>
      <c r="F310" s="444"/>
      <c r="G310" s="350"/>
      <c r="H310" s="351"/>
      <c r="I310" s="351"/>
      <c r="J310" s="352"/>
      <c r="K310" s="352"/>
      <c r="L310" s="348"/>
      <c r="M310" s="348"/>
      <c r="N310" s="348"/>
      <c r="O310" s="353"/>
      <c r="P310" s="348"/>
    </row>
    <row r="311" spans="4:16" ht="40.15" customHeight="1" x14ac:dyDescent="0.25">
      <c r="D311" s="348"/>
      <c r="E311" s="431"/>
      <c r="F311" s="444"/>
      <c r="G311" s="350"/>
      <c r="H311" s="351"/>
      <c r="I311" s="351"/>
      <c r="J311" s="352"/>
      <c r="K311" s="352"/>
      <c r="L311" s="348"/>
      <c r="M311" s="348"/>
      <c r="N311" s="348"/>
      <c r="O311" s="353"/>
      <c r="P311" s="348"/>
    </row>
    <row r="312" spans="4:16" ht="40.15" customHeight="1" x14ac:dyDescent="0.25">
      <c r="D312" s="348"/>
      <c r="E312" s="431"/>
      <c r="F312" s="444"/>
      <c r="G312" s="350"/>
      <c r="H312" s="351"/>
      <c r="I312" s="351"/>
      <c r="J312" s="352"/>
      <c r="K312" s="352"/>
      <c r="L312" s="348"/>
      <c r="M312" s="348"/>
      <c r="N312" s="348"/>
      <c r="O312" s="353"/>
      <c r="P312" s="348"/>
    </row>
    <row r="313" spans="4:16" ht="40.15" customHeight="1" x14ac:dyDescent="0.25">
      <c r="D313" s="348"/>
      <c r="E313" s="431"/>
      <c r="F313" s="444"/>
      <c r="G313" s="350"/>
      <c r="H313" s="351"/>
      <c r="I313" s="351"/>
      <c r="J313" s="352"/>
      <c r="K313" s="352"/>
      <c r="L313" s="348"/>
      <c r="M313" s="348"/>
      <c r="N313" s="348"/>
      <c r="O313" s="353"/>
      <c r="P313" s="348"/>
    </row>
    <row r="314" spans="4:16" ht="40.15" customHeight="1" x14ac:dyDescent="0.25">
      <c r="D314" s="348"/>
      <c r="E314" s="431"/>
      <c r="F314" s="444"/>
      <c r="G314" s="350"/>
      <c r="H314" s="351"/>
      <c r="I314" s="351"/>
      <c r="J314" s="352"/>
      <c r="K314" s="352"/>
      <c r="L314" s="348"/>
      <c r="M314" s="348"/>
      <c r="N314" s="348"/>
      <c r="O314" s="353"/>
      <c r="P314" s="348"/>
    </row>
    <row r="315" spans="4:16" ht="40.15" customHeight="1" x14ac:dyDescent="0.25">
      <c r="D315" s="348"/>
      <c r="E315" s="431"/>
      <c r="F315" s="444"/>
      <c r="G315" s="350"/>
      <c r="H315" s="351"/>
      <c r="I315" s="351"/>
      <c r="J315" s="352"/>
      <c r="K315" s="352"/>
      <c r="L315" s="348"/>
      <c r="M315" s="348"/>
      <c r="N315" s="348"/>
      <c r="O315" s="353"/>
      <c r="P315" s="348"/>
    </row>
    <row r="316" spans="4:16" ht="40.15" customHeight="1" x14ac:dyDescent="0.25">
      <c r="D316" s="348"/>
      <c r="E316" s="431"/>
      <c r="F316" s="444"/>
      <c r="G316" s="350"/>
      <c r="H316" s="351"/>
      <c r="I316" s="351"/>
      <c r="J316" s="352"/>
      <c r="K316" s="352"/>
      <c r="L316" s="348"/>
      <c r="M316" s="348"/>
      <c r="N316" s="348"/>
      <c r="O316" s="353"/>
      <c r="P316" s="348"/>
    </row>
    <row r="317" spans="4:16" ht="40.15" customHeight="1" x14ac:dyDescent="0.25">
      <c r="D317" s="348"/>
      <c r="E317" s="431"/>
      <c r="F317" s="444"/>
      <c r="G317" s="350"/>
      <c r="H317" s="351"/>
      <c r="I317" s="351"/>
      <c r="J317" s="352"/>
      <c r="K317" s="352"/>
      <c r="L317" s="348"/>
      <c r="M317" s="348"/>
      <c r="N317" s="348"/>
      <c r="O317" s="353"/>
      <c r="P317" s="348"/>
    </row>
    <row r="318" spans="4:16" ht="40.15" customHeight="1" x14ac:dyDescent="0.25">
      <c r="D318" s="348"/>
      <c r="E318" s="431"/>
      <c r="F318" s="444"/>
      <c r="G318" s="350"/>
      <c r="H318" s="351"/>
      <c r="I318" s="351"/>
      <c r="J318" s="352"/>
      <c r="K318" s="352"/>
      <c r="L318" s="348"/>
      <c r="M318" s="348"/>
      <c r="N318" s="348"/>
      <c r="O318" s="353"/>
      <c r="P318" s="348"/>
    </row>
    <row r="319" spans="4:16" ht="40.15" customHeight="1" x14ac:dyDescent="0.25">
      <c r="D319" s="348"/>
      <c r="E319" s="431"/>
      <c r="F319" s="444"/>
      <c r="G319" s="350"/>
      <c r="H319" s="351"/>
      <c r="I319" s="351"/>
      <c r="J319" s="352"/>
      <c r="K319" s="352"/>
      <c r="L319" s="348"/>
      <c r="M319" s="348"/>
      <c r="N319" s="348"/>
      <c r="O319" s="353"/>
      <c r="P319" s="348"/>
    </row>
    <row r="320" spans="4:16" ht="40.15" customHeight="1" x14ac:dyDescent="0.25">
      <c r="D320" s="348"/>
      <c r="E320" s="431"/>
      <c r="F320" s="444"/>
      <c r="G320" s="350"/>
      <c r="H320" s="351"/>
      <c r="I320" s="351"/>
      <c r="J320" s="352"/>
      <c r="K320" s="352"/>
      <c r="L320" s="348"/>
      <c r="M320" s="348"/>
      <c r="N320" s="348"/>
      <c r="O320" s="353"/>
      <c r="P320" s="348"/>
    </row>
    <row r="321" spans="4:16" ht="40.15" customHeight="1" x14ac:dyDescent="0.25">
      <c r="D321" s="348"/>
      <c r="E321" s="431"/>
      <c r="F321" s="444"/>
      <c r="G321" s="350"/>
      <c r="H321" s="351"/>
      <c r="I321" s="351"/>
      <c r="J321" s="352"/>
      <c r="K321" s="352"/>
      <c r="L321" s="348"/>
      <c r="M321" s="348"/>
      <c r="N321" s="348"/>
      <c r="O321" s="353"/>
      <c r="P321" s="348"/>
    </row>
    <row r="322" spans="4:16" ht="40.15" customHeight="1" x14ac:dyDescent="0.25">
      <c r="D322" s="348"/>
      <c r="E322" s="431"/>
      <c r="F322" s="444"/>
      <c r="G322" s="350"/>
      <c r="H322" s="351"/>
      <c r="I322" s="351"/>
      <c r="J322" s="352"/>
      <c r="K322" s="352"/>
      <c r="L322" s="348"/>
      <c r="M322" s="348"/>
      <c r="N322" s="348"/>
      <c r="O322" s="353"/>
      <c r="P322" s="348"/>
    </row>
    <row r="323" spans="4:16" ht="40.15" customHeight="1" x14ac:dyDescent="0.25">
      <c r="D323" s="348"/>
      <c r="E323" s="431"/>
      <c r="F323" s="444"/>
      <c r="G323" s="350"/>
      <c r="H323" s="351"/>
      <c r="I323" s="351"/>
      <c r="J323" s="352"/>
      <c r="K323" s="352"/>
      <c r="L323" s="348"/>
      <c r="M323" s="348"/>
      <c r="N323" s="348"/>
      <c r="O323" s="353"/>
      <c r="P323" s="348"/>
    </row>
    <row r="324" spans="4:16" ht="40.15" customHeight="1" x14ac:dyDescent="0.25">
      <c r="D324" s="348"/>
      <c r="E324" s="431"/>
      <c r="F324" s="444"/>
      <c r="G324" s="350"/>
      <c r="H324" s="351"/>
      <c r="I324" s="351"/>
      <c r="J324" s="352"/>
      <c r="K324" s="352"/>
      <c r="L324" s="348"/>
      <c r="M324" s="348"/>
      <c r="N324" s="348"/>
      <c r="O324" s="353"/>
      <c r="P324" s="348"/>
    </row>
    <row r="325" spans="4:16" ht="40.15" customHeight="1" x14ac:dyDescent="0.25">
      <c r="D325" s="348"/>
      <c r="E325" s="431"/>
      <c r="F325" s="444"/>
      <c r="G325" s="350"/>
      <c r="H325" s="351"/>
      <c r="I325" s="351"/>
      <c r="J325" s="352"/>
      <c r="K325" s="352"/>
      <c r="L325" s="348"/>
      <c r="M325" s="348"/>
      <c r="N325" s="348"/>
      <c r="O325" s="353"/>
      <c r="P325" s="348"/>
    </row>
    <row r="326" spans="4:16" ht="40.15" customHeight="1" x14ac:dyDescent="0.25">
      <c r="D326" s="348"/>
      <c r="E326" s="431"/>
      <c r="F326" s="444"/>
      <c r="G326" s="350"/>
      <c r="H326" s="351"/>
      <c r="I326" s="351"/>
      <c r="J326" s="352"/>
      <c r="K326" s="352"/>
      <c r="L326" s="348"/>
      <c r="M326" s="348"/>
      <c r="N326" s="348"/>
      <c r="O326" s="353"/>
      <c r="P326" s="348"/>
    </row>
    <row r="327" spans="4:16" ht="40.15" customHeight="1" x14ac:dyDescent="0.25">
      <c r="D327" s="348"/>
      <c r="E327" s="431"/>
      <c r="F327" s="444"/>
      <c r="G327" s="350"/>
      <c r="H327" s="351"/>
      <c r="I327" s="351"/>
      <c r="J327" s="352"/>
      <c r="K327" s="352"/>
      <c r="L327" s="348"/>
      <c r="M327" s="348"/>
      <c r="N327" s="348"/>
      <c r="O327" s="353"/>
      <c r="P327" s="348"/>
    </row>
    <row r="328" spans="4:16" ht="40.15" customHeight="1" x14ac:dyDescent="0.25">
      <c r="D328" s="348"/>
      <c r="E328" s="431"/>
      <c r="F328" s="444"/>
      <c r="G328" s="350"/>
      <c r="H328" s="351"/>
      <c r="I328" s="351"/>
      <c r="J328" s="352"/>
      <c r="K328" s="352"/>
      <c r="L328" s="348"/>
      <c r="M328" s="348"/>
      <c r="N328" s="348"/>
      <c r="O328" s="353"/>
      <c r="P328" s="348"/>
    </row>
    <row r="329" spans="4:16" ht="40.15" customHeight="1" x14ac:dyDescent="0.25">
      <c r="D329" s="348"/>
      <c r="E329" s="431"/>
      <c r="F329" s="444"/>
      <c r="G329" s="350"/>
      <c r="H329" s="351"/>
      <c r="I329" s="351"/>
      <c r="J329" s="352"/>
      <c r="K329" s="352"/>
      <c r="L329" s="348"/>
      <c r="M329" s="348"/>
      <c r="N329" s="348"/>
      <c r="O329" s="353"/>
      <c r="P329" s="348"/>
    </row>
    <row r="330" spans="4:16" ht="40.15" customHeight="1" x14ac:dyDescent="0.25">
      <c r="D330" s="348"/>
      <c r="E330" s="431"/>
      <c r="F330" s="444"/>
      <c r="G330" s="350"/>
      <c r="H330" s="351"/>
      <c r="I330" s="351"/>
      <c r="J330" s="352"/>
      <c r="K330" s="352"/>
      <c r="L330" s="348"/>
      <c r="M330" s="348"/>
      <c r="N330" s="348"/>
      <c r="O330" s="353"/>
      <c r="P330" s="348"/>
    </row>
    <row r="331" spans="4:16" ht="40.15" customHeight="1" x14ac:dyDescent="0.25">
      <c r="D331" s="348"/>
      <c r="E331" s="431"/>
      <c r="F331" s="444"/>
      <c r="G331" s="350"/>
      <c r="H331" s="351"/>
      <c r="I331" s="351"/>
      <c r="J331" s="352"/>
      <c r="K331" s="352"/>
      <c r="L331" s="348"/>
      <c r="M331" s="348"/>
      <c r="N331" s="348"/>
      <c r="O331" s="353"/>
      <c r="P331" s="348"/>
    </row>
    <row r="332" spans="4:16" ht="40.15" customHeight="1" x14ac:dyDescent="0.25">
      <c r="D332" s="348"/>
      <c r="E332" s="431"/>
      <c r="F332" s="444"/>
      <c r="G332" s="350"/>
      <c r="H332" s="351"/>
      <c r="I332" s="351"/>
      <c r="J332" s="352"/>
      <c r="K332" s="352"/>
      <c r="L332" s="348"/>
      <c r="M332" s="348"/>
      <c r="N332" s="348"/>
      <c r="O332" s="353"/>
      <c r="P332" s="348"/>
    </row>
    <row r="333" spans="4:16" ht="40.15" customHeight="1" x14ac:dyDescent="0.25">
      <c r="D333" s="348"/>
      <c r="E333" s="431"/>
      <c r="F333" s="444"/>
      <c r="G333" s="350"/>
      <c r="H333" s="351"/>
      <c r="I333" s="351"/>
      <c r="J333" s="352"/>
      <c r="K333" s="352"/>
      <c r="L333" s="348"/>
      <c r="M333" s="348"/>
      <c r="N333" s="348"/>
      <c r="O333" s="353"/>
      <c r="P333" s="348"/>
    </row>
    <row r="334" spans="4:16" ht="40.15" customHeight="1" x14ac:dyDescent="0.25">
      <c r="D334" s="348"/>
      <c r="E334" s="431"/>
      <c r="F334" s="444"/>
      <c r="G334" s="350"/>
      <c r="H334" s="351"/>
      <c r="I334" s="351"/>
      <c r="J334" s="352"/>
      <c r="K334" s="352"/>
      <c r="L334" s="348"/>
      <c r="M334" s="348"/>
      <c r="N334" s="348"/>
      <c r="O334" s="353"/>
      <c r="P334" s="348"/>
    </row>
    <row r="335" spans="4:16" ht="40.15" customHeight="1" x14ac:dyDescent="0.25">
      <c r="D335" s="348"/>
      <c r="E335" s="431"/>
      <c r="F335" s="444"/>
      <c r="G335" s="350"/>
      <c r="H335" s="351"/>
      <c r="I335" s="351"/>
      <c r="J335" s="352"/>
      <c r="K335" s="352"/>
      <c r="L335" s="348"/>
      <c r="M335" s="348"/>
      <c r="N335" s="348"/>
      <c r="O335" s="353"/>
      <c r="P335" s="348"/>
    </row>
    <row r="336" spans="4:16" ht="40.15" customHeight="1" x14ac:dyDescent="0.25">
      <c r="D336" s="348"/>
      <c r="E336" s="431"/>
      <c r="F336" s="444"/>
      <c r="G336" s="350"/>
      <c r="H336" s="351"/>
      <c r="I336" s="351"/>
      <c r="J336" s="352"/>
      <c r="K336" s="352"/>
      <c r="L336" s="348"/>
      <c r="M336" s="348"/>
      <c r="N336" s="348"/>
      <c r="O336" s="353"/>
      <c r="P336" s="348"/>
    </row>
    <row r="337" spans="4:16" ht="40.15" customHeight="1" x14ac:dyDescent="0.25">
      <c r="D337" s="348"/>
      <c r="E337" s="431"/>
      <c r="F337" s="444"/>
      <c r="G337" s="350"/>
      <c r="H337" s="351"/>
      <c r="I337" s="351"/>
      <c r="J337" s="352"/>
      <c r="K337" s="352"/>
      <c r="L337" s="348"/>
      <c r="M337" s="348"/>
      <c r="N337" s="348"/>
      <c r="O337" s="353"/>
      <c r="P337" s="348"/>
    </row>
    <row r="338" spans="4:16" ht="40.15" customHeight="1" x14ac:dyDescent="0.25">
      <c r="D338" s="348"/>
      <c r="E338" s="431"/>
      <c r="F338" s="444"/>
      <c r="G338" s="350"/>
      <c r="H338" s="351"/>
      <c r="I338" s="351"/>
      <c r="J338" s="352"/>
      <c r="K338" s="352"/>
      <c r="L338" s="348"/>
      <c r="M338" s="348"/>
      <c r="N338" s="348"/>
      <c r="O338" s="353"/>
      <c r="P338" s="348"/>
    </row>
    <row r="339" spans="4:16" ht="40.15" customHeight="1" x14ac:dyDescent="0.25">
      <c r="D339" s="348"/>
      <c r="E339" s="431"/>
      <c r="F339" s="444"/>
      <c r="G339" s="350"/>
      <c r="H339" s="351"/>
      <c r="I339" s="351"/>
      <c r="J339" s="352"/>
      <c r="K339" s="352"/>
      <c r="L339" s="348"/>
      <c r="M339" s="348"/>
      <c r="N339" s="348"/>
      <c r="O339" s="353"/>
      <c r="P339" s="348"/>
    </row>
    <row r="340" spans="4:16" ht="40.15" customHeight="1" x14ac:dyDescent="0.25">
      <c r="D340" s="348"/>
      <c r="E340" s="431"/>
      <c r="F340" s="444"/>
      <c r="G340" s="350"/>
      <c r="H340" s="351"/>
      <c r="I340" s="351"/>
      <c r="J340" s="352"/>
      <c r="K340" s="352"/>
      <c r="L340" s="348"/>
      <c r="M340" s="348"/>
      <c r="N340" s="348"/>
      <c r="O340" s="353"/>
      <c r="P340" s="348"/>
    </row>
    <row r="341" spans="4:16" ht="40.15" customHeight="1" x14ac:dyDescent="0.25">
      <c r="D341" s="348"/>
      <c r="E341" s="431"/>
      <c r="F341" s="444"/>
      <c r="G341" s="350"/>
      <c r="H341" s="351"/>
      <c r="I341" s="351"/>
      <c r="J341" s="352"/>
      <c r="K341" s="352"/>
      <c r="L341" s="348"/>
      <c r="M341" s="348"/>
      <c r="N341" s="348"/>
      <c r="O341" s="353"/>
      <c r="P341" s="348"/>
    </row>
    <row r="342" spans="4:16" ht="40.15" customHeight="1" x14ac:dyDescent="0.25">
      <c r="D342" s="348"/>
      <c r="E342" s="431"/>
      <c r="F342" s="444"/>
      <c r="G342" s="350"/>
      <c r="H342" s="351"/>
      <c r="I342" s="351"/>
      <c r="J342" s="352"/>
      <c r="K342" s="352"/>
      <c r="L342" s="348"/>
      <c r="M342" s="348"/>
      <c r="N342" s="348"/>
      <c r="O342" s="353"/>
      <c r="P342" s="348"/>
    </row>
    <row r="343" spans="4:16" ht="40.15" customHeight="1" x14ac:dyDescent="0.25">
      <c r="D343" s="348"/>
      <c r="E343" s="431"/>
      <c r="F343" s="444"/>
      <c r="G343" s="350"/>
      <c r="H343" s="351"/>
      <c r="I343" s="351"/>
      <c r="J343" s="352"/>
      <c r="K343" s="352"/>
      <c r="L343" s="348"/>
      <c r="M343" s="348"/>
      <c r="N343" s="348"/>
      <c r="O343" s="353"/>
      <c r="P343" s="348"/>
    </row>
    <row r="344" spans="4:16" ht="40.15" customHeight="1" x14ac:dyDescent="0.25">
      <c r="D344" s="348"/>
      <c r="E344" s="431"/>
      <c r="F344" s="444"/>
      <c r="G344" s="350"/>
      <c r="H344" s="351"/>
      <c r="I344" s="351"/>
      <c r="J344" s="352"/>
      <c r="K344" s="352"/>
      <c r="L344" s="348"/>
      <c r="M344" s="348"/>
      <c r="N344" s="348"/>
      <c r="O344" s="353"/>
      <c r="P344" s="348"/>
    </row>
    <row r="345" spans="4:16" ht="40.15" customHeight="1" x14ac:dyDescent="0.25">
      <c r="D345" s="348"/>
      <c r="E345" s="431"/>
      <c r="F345" s="444"/>
      <c r="G345" s="350"/>
      <c r="H345" s="351"/>
      <c r="I345" s="351"/>
      <c r="J345" s="352"/>
      <c r="K345" s="352"/>
      <c r="L345" s="348"/>
      <c r="M345" s="348"/>
      <c r="N345" s="348"/>
      <c r="O345" s="353"/>
      <c r="P345" s="348"/>
    </row>
    <row r="346" spans="4:16" ht="40.15" customHeight="1" x14ac:dyDescent="0.25">
      <c r="D346" s="348"/>
      <c r="E346" s="431"/>
      <c r="F346" s="444"/>
      <c r="G346" s="350"/>
      <c r="H346" s="351"/>
      <c r="I346" s="351"/>
      <c r="J346" s="352"/>
      <c r="K346" s="352"/>
      <c r="L346" s="348"/>
      <c r="M346" s="348"/>
      <c r="N346" s="348"/>
      <c r="O346" s="353"/>
      <c r="P346" s="348"/>
    </row>
    <row r="347" spans="4:16" ht="40.15" customHeight="1" x14ac:dyDescent="0.25">
      <c r="D347" s="348"/>
      <c r="E347" s="431"/>
      <c r="F347" s="444"/>
      <c r="G347" s="350"/>
      <c r="H347" s="351"/>
      <c r="I347" s="351"/>
      <c r="J347" s="352"/>
      <c r="K347" s="352"/>
      <c r="L347" s="348"/>
      <c r="M347" s="348"/>
      <c r="N347" s="348"/>
      <c r="O347" s="353"/>
      <c r="P347" s="348"/>
    </row>
    <row r="348" spans="4:16" ht="40.15" customHeight="1" x14ac:dyDescent="0.25">
      <c r="D348" s="348"/>
      <c r="E348" s="431"/>
      <c r="F348" s="444"/>
      <c r="G348" s="350"/>
      <c r="H348" s="351"/>
      <c r="I348" s="351"/>
      <c r="J348" s="352"/>
      <c r="K348" s="352"/>
      <c r="L348" s="348"/>
      <c r="M348" s="348"/>
      <c r="N348" s="348"/>
      <c r="O348" s="353"/>
      <c r="P348" s="348"/>
    </row>
    <row r="349" spans="4:16" ht="40.15" customHeight="1" x14ac:dyDescent="0.25">
      <c r="D349" s="348"/>
      <c r="E349" s="431"/>
      <c r="F349" s="444"/>
      <c r="G349" s="350"/>
      <c r="H349" s="351"/>
      <c r="I349" s="351"/>
      <c r="J349" s="352"/>
      <c r="K349" s="352"/>
      <c r="L349" s="348"/>
      <c r="M349" s="348"/>
      <c r="N349" s="348"/>
      <c r="O349" s="353"/>
      <c r="P349" s="348"/>
    </row>
    <row r="350" spans="4:16" ht="40.15" customHeight="1" x14ac:dyDescent="0.25">
      <c r="D350" s="348"/>
      <c r="E350" s="431"/>
      <c r="F350" s="444"/>
      <c r="G350" s="350"/>
      <c r="H350" s="351"/>
      <c r="I350" s="351"/>
      <c r="J350" s="352"/>
      <c r="K350" s="352"/>
      <c r="L350" s="348"/>
      <c r="M350" s="348"/>
      <c r="N350" s="348"/>
      <c r="O350" s="353"/>
      <c r="P350" s="348"/>
    </row>
    <row r="351" spans="4:16" ht="40.15" customHeight="1" x14ac:dyDescent="0.25">
      <c r="D351" s="348"/>
      <c r="E351" s="431"/>
      <c r="F351" s="444"/>
      <c r="G351" s="350"/>
      <c r="H351" s="351"/>
      <c r="I351" s="351"/>
      <c r="J351" s="352"/>
      <c r="K351" s="352"/>
      <c r="L351" s="348"/>
      <c r="M351" s="348"/>
      <c r="N351" s="348"/>
      <c r="O351" s="353"/>
      <c r="P351" s="348"/>
    </row>
    <row r="352" spans="4:16" ht="40.15" customHeight="1" x14ac:dyDescent="0.25">
      <c r="D352" s="348"/>
      <c r="E352" s="431"/>
      <c r="F352" s="444"/>
      <c r="G352" s="350"/>
      <c r="H352" s="351"/>
      <c r="I352" s="351"/>
      <c r="J352" s="352"/>
      <c r="K352" s="352"/>
      <c r="L352" s="348"/>
      <c r="M352" s="348"/>
      <c r="N352" s="348"/>
      <c r="O352" s="353"/>
      <c r="P352" s="348"/>
    </row>
    <row r="353" spans="4:16" ht="40.15" customHeight="1" x14ac:dyDescent="0.25">
      <c r="D353" s="348"/>
      <c r="E353" s="431"/>
      <c r="F353" s="444"/>
      <c r="G353" s="350"/>
      <c r="H353" s="351"/>
      <c r="I353" s="351"/>
      <c r="J353" s="352"/>
      <c r="K353" s="352"/>
      <c r="L353" s="348"/>
      <c r="M353" s="348"/>
      <c r="N353" s="348"/>
      <c r="O353" s="353"/>
      <c r="P353" s="348"/>
    </row>
    <row r="354" spans="4:16" ht="40.15" customHeight="1" x14ac:dyDescent="0.25">
      <c r="D354" s="348"/>
      <c r="E354" s="431"/>
      <c r="F354" s="444"/>
      <c r="G354" s="350"/>
      <c r="H354" s="351"/>
      <c r="I354" s="351"/>
      <c r="J354" s="352"/>
      <c r="K354" s="352"/>
      <c r="L354" s="348"/>
      <c r="M354" s="348"/>
      <c r="N354" s="348"/>
      <c r="O354" s="353"/>
      <c r="P354" s="348"/>
    </row>
    <row r="355" spans="4:16" ht="40.15" customHeight="1" x14ac:dyDescent="0.25">
      <c r="D355" s="348"/>
      <c r="E355" s="431"/>
      <c r="F355" s="444"/>
      <c r="G355" s="350"/>
      <c r="H355" s="351"/>
      <c r="I355" s="351"/>
      <c r="J355" s="352"/>
      <c r="K355" s="352"/>
      <c r="L355" s="348"/>
      <c r="M355" s="348"/>
      <c r="N355" s="348"/>
      <c r="O355" s="353"/>
      <c r="P355" s="348"/>
    </row>
    <row r="356" spans="4:16" ht="40.15" customHeight="1" x14ac:dyDescent="0.25">
      <c r="D356" s="348"/>
      <c r="E356" s="431"/>
      <c r="F356" s="444"/>
      <c r="G356" s="350"/>
      <c r="H356" s="351"/>
      <c r="I356" s="351"/>
      <c r="J356" s="352"/>
      <c r="K356" s="352"/>
      <c r="L356" s="348"/>
      <c r="M356" s="348"/>
      <c r="N356" s="348"/>
      <c r="O356" s="353"/>
      <c r="P356" s="348"/>
    </row>
    <row r="357" spans="4:16" ht="40.15" customHeight="1" x14ac:dyDescent="0.25">
      <c r="D357" s="348"/>
      <c r="E357" s="431"/>
      <c r="F357" s="444"/>
      <c r="G357" s="350"/>
      <c r="H357" s="351"/>
      <c r="I357" s="351"/>
      <c r="J357" s="352"/>
      <c r="K357" s="352"/>
      <c r="L357" s="348"/>
      <c r="M357" s="348"/>
      <c r="N357" s="348"/>
      <c r="O357" s="353"/>
      <c r="P357" s="348"/>
    </row>
    <row r="358" spans="4:16" ht="40.15" customHeight="1" x14ac:dyDescent="0.25">
      <c r="D358" s="348"/>
      <c r="E358" s="431"/>
      <c r="F358" s="444"/>
      <c r="G358" s="350"/>
      <c r="H358" s="351"/>
      <c r="I358" s="351"/>
      <c r="J358" s="352"/>
      <c r="K358" s="352"/>
      <c r="L358" s="348"/>
      <c r="M358" s="348"/>
      <c r="N358" s="348"/>
      <c r="O358" s="353"/>
      <c r="P358" s="348"/>
    </row>
    <row r="359" spans="4:16" ht="40.15" customHeight="1" x14ac:dyDescent="0.25">
      <c r="D359" s="348"/>
      <c r="E359" s="431"/>
      <c r="F359" s="444"/>
      <c r="G359" s="350"/>
      <c r="H359" s="351"/>
      <c r="I359" s="351"/>
      <c r="J359" s="352"/>
      <c r="K359" s="352"/>
      <c r="L359" s="348"/>
      <c r="M359" s="348"/>
      <c r="N359" s="348"/>
      <c r="O359" s="353"/>
      <c r="P359" s="348"/>
    </row>
    <row r="360" spans="4:16" ht="40.15" customHeight="1" x14ac:dyDescent="0.25">
      <c r="D360" s="348"/>
      <c r="E360" s="431"/>
      <c r="F360" s="444"/>
      <c r="G360" s="350"/>
      <c r="H360" s="351"/>
      <c r="I360" s="351"/>
      <c r="J360" s="352"/>
      <c r="K360" s="352"/>
      <c r="L360" s="348"/>
      <c r="M360" s="348"/>
      <c r="N360" s="348"/>
      <c r="O360" s="353"/>
      <c r="P360" s="348"/>
    </row>
    <row r="361" spans="4:16" ht="40.15" customHeight="1" x14ac:dyDescent="0.25">
      <c r="D361" s="348"/>
      <c r="E361" s="431"/>
      <c r="F361" s="444"/>
      <c r="G361" s="350"/>
      <c r="H361" s="351"/>
      <c r="I361" s="351"/>
      <c r="J361" s="352"/>
      <c r="K361" s="352"/>
      <c r="L361" s="348"/>
      <c r="M361" s="348"/>
      <c r="N361" s="348"/>
      <c r="O361" s="353"/>
      <c r="P361" s="348"/>
    </row>
    <row r="362" spans="4:16" ht="40.15" customHeight="1" x14ac:dyDescent="0.25">
      <c r="D362" s="348"/>
      <c r="E362" s="431"/>
      <c r="F362" s="444"/>
      <c r="G362" s="350"/>
      <c r="H362" s="351"/>
      <c r="I362" s="351"/>
      <c r="J362" s="352"/>
      <c r="K362" s="352"/>
      <c r="L362" s="348"/>
      <c r="M362" s="348"/>
      <c r="N362" s="348"/>
      <c r="O362" s="353"/>
      <c r="P362" s="348"/>
    </row>
    <row r="363" spans="4:16" ht="40.15" customHeight="1" x14ac:dyDescent="0.25">
      <c r="D363" s="348"/>
      <c r="E363" s="431"/>
      <c r="F363" s="444"/>
      <c r="G363" s="350"/>
      <c r="H363" s="351"/>
      <c r="I363" s="351"/>
      <c r="J363" s="352"/>
      <c r="K363" s="352"/>
      <c r="L363" s="348"/>
      <c r="M363" s="348"/>
      <c r="N363" s="348"/>
      <c r="O363" s="353"/>
      <c r="P363" s="348"/>
    </row>
    <row r="364" spans="4:16" ht="40.15" customHeight="1" x14ac:dyDescent="0.25">
      <c r="D364" s="348"/>
      <c r="E364" s="431"/>
      <c r="F364" s="444"/>
      <c r="G364" s="350"/>
      <c r="H364" s="351"/>
      <c r="I364" s="351"/>
      <c r="J364" s="352"/>
      <c r="K364" s="352"/>
      <c r="L364" s="348"/>
      <c r="M364" s="348"/>
      <c r="N364" s="348"/>
      <c r="O364" s="353"/>
      <c r="P364" s="348"/>
    </row>
    <row r="365" spans="4:16" ht="40.15" customHeight="1" x14ac:dyDescent="0.25">
      <c r="D365" s="348"/>
      <c r="E365" s="431"/>
      <c r="F365" s="444"/>
      <c r="G365" s="350"/>
      <c r="H365" s="351"/>
      <c r="I365" s="351"/>
      <c r="J365" s="352"/>
      <c r="K365" s="352"/>
      <c r="L365" s="348"/>
      <c r="M365" s="348"/>
      <c r="N365" s="348"/>
      <c r="O365" s="353"/>
      <c r="P365" s="348"/>
    </row>
    <row r="366" spans="4:16" ht="40.15" customHeight="1" x14ac:dyDescent="0.25">
      <c r="D366" s="348"/>
      <c r="E366" s="431"/>
      <c r="F366" s="444"/>
      <c r="G366" s="350"/>
      <c r="H366" s="351"/>
      <c r="I366" s="351"/>
      <c r="J366" s="352"/>
      <c r="K366" s="352"/>
      <c r="L366" s="348"/>
      <c r="M366" s="348"/>
      <c r="N366" s="348"/>
      <c r="O366" s="353"/>
      <c r="P366" s="348"/>
    </row>
    <row r="367" spans="4:16" ht="40.15" customHeight="1" x14ac:dyDescent="0.25">
      <c r="D367" s="348"/>
      <c r="E367" s="431"/>
      <c r="F367" s="444"/>
      <c r="G367" s="350"/>
      <c r="H367" s="351"/>
      <c r="I367" s="351"/>
      <c r="J367" s="352"/>
      <c r="K367" s="352"/>
      <c r="L367" s="348"/>
      <c r="M367" s="348"/>
      <c r="N367" s="348"/>
      <c r="O367" s="353"/>
      <c r="P367" s="348"/>
    </row>
    <row r="368" spans="4:16" ht="40.15" customHeight="1" x14ac:dyDescent="0.25">
      <c r="D368" s="348"/>
      <c r="E368" s="431"/>
      <c r="F368" s="444"/>
      <c r="G368" s="350"/>
      <c r="H368" s="351"/>
      <c r="I368" s="351"/>
      <c r="J368" s="352"/>
      <c r="K368" s="352"/>
      <c r="L368" s="348"/>
      <c r="M368" s="348"/>
      <c r="N368" s="348"/>
      <c r="O368" s="353"/>
      <c r="P368" s="348"/>
    </row>
    <row r="369" spans="4:16" ht="40.15" customHeight="1" x14ac:dyDescent="0.25">
      <c r="D369" s="348"/>
      <c r="E369" s="431"/>
      <c r="F369" s="444"/>
      <c r="G369" s="350"/>
      <c r="H369" s="351"/>
      <c r="I369" s="351"/>
      <c r="J369" s="352"/>
      <c r="K369" s="352"/>
      <c r="L369" s="348"/>
      <c r="M369" s="348"/>
      <c r="N369" s="348"/>
      <c r="O369" s="353"/>
      <c r="P369" s="348"/>
    </row>
    <row r="370" spans="4:16" ht="40.15" customHeight="1" x14ac:dyDescent="0.25">
      <c r="D370" s="348"/>
      <c r="E370" s="431"/>
      <c r="F370" s="444"/>
      <c r="G370" s="350"/>
      <c r="H370" s="351"/>
      <c r="I370" s="351"/>
      <c r="J370" s="352"/>
      <c r="K370" s="352"/>
      <c r="L370" s="348"/>
      <c r="M370" s="348"/>
      <c r="N370" s="348"/>
      <c r="O370" s="353"/>
      <c r="P370" s="348"/>
    </row>
    <row r="371" spans="4:16" ht="40.15" customHeight="1" x14ac:dyDescent="0.25">
      <c r="D371" s="348"/>
      <c r="E371" s="431"/>
      <c r="F371" s="444"/>
      <c r="G371" s="350"/>
      <c r="H371" s="351"/>
      <c r="I371" s="351"/>
      <c r="J371" s="352"/>
      <c r="K371" s="352"/>
      <c r="L371" s="348"/>
      <c r="M371" s="348"/>
      <c r="N371" s="348"/>
      <c r="O371" s="353"/>
      <c r="P371" s="348"/>
    </row>
    <row r="372" spans="4:16" ht="40.15" customHeight="1" x14ac:dyDescent="0.25">
      <c r="D372" s="348"/>
      <c r="E372" s="431"/>
      <c r="F372" s="444"/>
      <c r="G372" s="350"/>
      <c r="H372" s="351"/>
      <c r="I372" s="351"/>
      <c r="J372" s="352"/>
      <c r="K372" s="352"/>
      <c r="L372" s="348"/>
      <c r="M372" s="348"/>
      <c r="N372" s="348"/>
      <c r="O372" s="353"/>
      <c r="P372" s="348"/>
    </row>
    <row r="373" spans="4:16" ht="40.15" customHeight="1" x14ac:dyDescent="0.25">
      <c r="D373" s="348"/>
      <c r="E373" s="431"/>
      <c r="F373" s="444"/>
      <c r="G373" s="350"/>
      <c r="H373" s="351"/>
      <c r="I373" s="351"/>
      <c r="J373" s="352"/>
      <c r="K373" s="352"/>
      <c r="L373" s="348"/>
      <c r="M373" s="348"/>
      <c r="N373" s="348"/>
      <c r="O373" s="353"/>
      <c r="P373" s="348"/>
    </row>
    <row r="374" spans="4:16" ht="40.15" customHeight="1" x14ac:dyDescent="0.25">
      <c r="D374" s="348"/>
      <c r="E374" s="431"/>
      <c r="F374" s="444"/>
      <c r="G374" s="350"/>
      <c r="H374" s="351"/>
      <c r="I374" s="351"/>
      <c r="J374" s="352"/>
      <c r="K374" s="352"/>
      <c r="L374" s="348"/>
      <c r="M374" s="348"/>
      <c r="N374" s="348"/>
      <c r="O374" s="353"/>
      <c r="P374" s="348"/>
    </row>
    <row r="375" spans="4:16" ht="40.15" customHeight="1" x14ac:dyDescent="0.25">
      <c r="D375" s="348"/>
      <c r="E375" s="431"/>
      <c r="F375" s="444"/>
      <c r="G375" s="350"/>
      <c r="H375" s="351"/>
      <c r="I375" s="351"/>
      <c r="J375" s="352"/>
      <c r="K375" s="352"/>
      <c r="L375" s="348"/>
      <c r="M375" s="348"/>
      <c r="N375" s="348"/>
      <c r="O375" s="353"/>
      <c r="P375" s="348"/>
    </row>
    <row r="376" spans="4:16" ht="40.15" customHeight="1" x14ac:dyDescent="0.25">
      <c r="D376" s="348"/>
      <c r="E376" s="431"/>
      <c r="F376" s="444"/>
      <c r="G376" s="350"/>
      <c r="H376" s="351"/>
      <c r="I376" s="351"/>
      <c r="J376" s="352"/>
      <c r="K376" s="352"/>
      <c r="L376" s="348"/>
      <c r="M376" s="348"/>
      <c r="N376" s="348"/>
      <c r="O376" s="353"/>
      <c r="P376" s="348"/>
    </row>
    <row r="377" spans="4:16" ht="40.15" customHeight="1" x14ac:dyDescent="0.25">
      <c r="D377" s="348"/>
      <c r="E377" s="431"/>
      <c r="F377" s="444"/>
      <c r="G377" s="350"/>
      <c r="H377" s="351"/>
      <c r="I377" s="351"/>
      <c r="J377" s="352"/>
      <c r="K377" s="352"/>
      <c r="L377" s="348"/>
      <c r="M377" s="348"/>
      <c r="N377" s="348"/>
      <c r="O377" s="353"/>
      <c r="P377" s="348"/>
    </row>
    <row r="378" spans="4:16" ht="40.15" customHeight="1" x14ac:dyDescent="0.25">
      <c r="D378" s="348"/>
      <c r="E378" s="431"/>
      <c r="F378" s="444"/>
      <c r="G378" s="350"/>
      <c r="H378" s="351"/>
      <c r="I378" s="351"/>
      <c r="J378" s="352"/>
      <c r="K378" s="352"/>
      <c r="L378" s="348"/>
      <c r="M378" s="348"/>
      <c r="N378" s="348"/>
      <c r="O378" s="353"/>
      <c r="P378" s="348"/>
    </row>
    <row r="379" spans="4:16" ht="40.15" customHeight="1" x14ac:dyDescent="0.25">
      <c r="D379" s="348"/>
      <c r="E379" s="431"/>
      <c r="F379" s="444"/>
      <c r="G379" s="350"/>
      <c r="H379" s="351"/>
      <c r="I379" s="351"/>
      <c r="J379" s="352"/>
      <c r="K379" s="352"/>
      <c r="L379" s="348"/>
      <c r="M379" s="348"/>
      <c r="N379" s="348"/>
      <c r="O379" s="353"/>
      <c r="P379" s="348"/>
    </row>
    <row r="380" spans="4:16" ht="40.15" customHeight="1" x14ac:dyDescent="0.25">
      <c r="D380" s="348"/>
      <c r="E380" s="431"/>
      <c r="F380" s="444"/>
      <c r="G380" s="350"/>
      <c r="H380" s="351"/>
      <c r="I380" s="351"/>
      <c r="J380" s="352"/>
      <c r="K380" s="352"/>
      <c r="L380" s="348"/>
      <c r="M380" s="348"/>
      <c r="N380" s="348"/>
      <c r="O380" s="353"/>
      <c r="P380" s="348"/>
    </row>
    <row r="381" spans="4:16" ht="40.15" customHeight="1" x14ac:dyDescent="0.25">
      <c r="D381" s="348"/>
      <c r="E381" s="431"/>
      <c r="F381" s="444"/>
      <c r="G381" s="350"/>
      <c r="H381" s="351"/>
      <c r="I381" s="351"/>
      <c r="J381" s="352"/>
      <c r="K381" s="352"/>
      <c r="L381" s="348"/>
      <c r="M381" s="348"/>
      <c r="N381" s="348"/>
      <c r="O381" s="353"/>
      <c r="P381" s="348"/>
    </row>
    <row r="382" spans="4:16" ht="40.15" customHeight="1" x14ac:dyDescent="0.25">
      <c r="D382" s="348"/>
      <c r="E382" s="431"/>
      <c r="F382" s="444"/>
      <c r="G382" s="350"/>
      <c r="H382" s="351"/>
      <c r="I382" s="351"/>
      <c r="J382" s="352"/>
      <c r="K382" s="352"/>
      <c r="L382" s="348"/>
      <c r="M382" s="348"/>
      <c r="N382" s="348"/>
      <c r="O382" s="353"/>
      <c r="P382" s="348"/>
    </row>
    <row r="383" spans="4:16" ht="40.15" customHeight="1" x14ac:dyDescent="0.25">
      <c r="D383" s="348"/>
      <c r="E383" s="431"/>
      <c r="F383" s="444"/>
      <c r="G383" s="350"/>
      <c r="H383" s="351"/>
      <c r="I383" s="351"/>
      <c r="J383" s="352"/>
      <c r="K383" s="352"/>
      <c r="L383" s="348"/>
      <c r="M383" s="348"/>
      <c r="N383" s="348"/>
      <c r="O383" s="353"/>
      <c r="P383" s="348"/>
    </row>
    <row r="384" spans="4:16" ht="40.15" customHeight="1" x14ac:dyDescent="0.25">
      <c r="D384" s="348"/>
      <c r="E384" s="431"/>
      <c r="F384" s="444"/>
      <c r="G384" s="350"/>
      <c r="H384" s="351"/>
      <c r="I384" s="351"/>
      <c r="J384" s="352"/>
      <c r="K384" s="352"/>
      <c r="L384" s="348"/>
      <c r="M384" s="348"/>
      <c r="N384" s="348"/>
      <c r="O384" s="353"/>
      <c r="P384" s="348"/>
    </row>
    <row r="385" spans="4:16" ht="40.15" customHeight="1" x14ac:dyDescent="0.25">
      <c r="D385" s="348"/>
      <c r="E385" s="431"/>
      <c r="F385" s="444"/>
      <c r="G385" s="350"/>
      <c r="H385" s="351"/>
      <c r="I385" s="351"/>
      <c r="J385" s="352"/>
      <c r="K385" s="352"/>
      <c r="L385" s="348"/>
      <c r="M385" s="348"/>
      <c r="N385" s="348"/>
      <c r="O385" s="353"/>
      <c r="P385" s="348"/>
    </row>
    <row r="386" spans="4:16" ht="40.15" customHeight="1" x14ac:dyDescent="0.25">
      <c r="D386" s="348"/>
      <c r="E386" s="431"/>
      <c r="F386" s="444"/>
      <c r="G386" s="350"/>
      <c r="H386" s="351"/>
      <c r="I386" s="351"/>
      <c r="J386" s="352"/>
      <c r="K386" s="352"/>
      <c r="L386" s="348"/>
      <c r="M386" s="348"/>
      <c r="N386" s="348"/>
      <c r="O386" s="353"/>
      <c r="P386" s="348"/>
    </row>
    <row r="387" spans="4:16" ht="40.15" customHeight="1" x14ac:dyDescent="0.25">
      <c r="D387" s="348"/>
      <c r="E387" s="431"/>
      <c r="F387" s="444"/>
      <c r="G387" s="350"/>
      <c r="H387" s="351"/>
      <c r="I387" s="351"/>
      <c r="J387" s="352"/>
      <c r="K387" s="352"/>
      <c r="L387" s="348"/>
      <c r="M387" s="348"/>
      <c r="N387" s="348"/>
      <c r="O387" s="353"/>
      <c r="P387" s="348"/>
    </row>
    <row r="388" spans="4:16" ht="40.15" customHeight="1" x14ac:dyDescent="0.25">
      <c r="D388" s="348"/>
      <c r="E388" s="431"/>
      <c r="F388" s="444"/>
      <c r="G388" s="350"/>
      <c r="H388" s="351"/>
      <c r="I388" s="351"/>
      <c r="J388" s="352"/>
      <c r="K388" s="352"/>
      <c r="L388" s="348"/>
      <c r="M388" s="348"/>
      <c r="N388" s="348"/>
      <c r="O388" s="353"/>
      <c r="P388" s="348"/>
    </row>
    <row r="389" spans="4:16" ht="40.15" customHeight="1" x14ac:dyDescent="0.25">
      <c r="D389" s="348"/>
      <c r="E389" s="431"/>
      <c r="F389" s="444"/>
      <c r="G389" s="350"/>
      <c r="H389" s="351"/>
      <c r="I389" s="351"/>
      <c r="J389" s="352"/>
      <c r="K389" s="352"/>
      <c r="L389" s="348"/>
      <c r="M389" s="348"/>
      <c r="N389" s="348"/>
      <c r="O389" s="353"/>
      <c r="P389" s="348"/>
    </row>
    <row r="390" spans="4:16" ht="40.15" customHeight="1" x14ac:dyDescent="0.25">
      <c r="D390" s="348"/>
      <c r="E390" s="431"/>
      <c r="F390" s="444"/>
      <c r="G390" s="350"/>
      <c r="H390" s="351"/>
      <c r="I390" s="351"/>
      <c r="J390" s="352"/>
      <c r="K390" s="352"/>
      <c r="L390" s="348"/>
      <c r="M390" s="348"/>
      <c r="N390" s="348"/>
      <c r="O390" s="353"/>
      <c r="P390" s="348"/>
    </row>
    <row r="391" spans="4:16" ht="40.15" customHeight="1" x14ac:dyDescent="0.25">
      <c r="D391" s="348"/>
      <c r="E391" s="431"/>
      <c r="F391" s="444"/>
      <c r="G391" s="350"/>
      <c r="H391" s="351"/>
      <c r="I391" s="351"/>
      <c r="J391" s="352"/>
      <c r="K391" s="352"/>
      <c r="L391" s="348"/>
      <c r="M391" s="348"/>
      <c r="N391" s="348"/>
      <c r="O391" s="353"/>
      <c r="P391" s="348"/>
    </row>
    <row r="392" spans="4:16" ht="40.15" customHeight="1" x14ac:dyDescent="0.25">
      <c r="D392" s="348"/>
      <c r="E392" s="431"/>
      <c r="F392" s="444"/>
      <c r="G392" s="350"/>
      <c r="H392" s="351"/>
      <c r="I392" s="351"/>
      <c r="J392" s="352"/>
      <c r="K392" s="352"/>
      <c r="L392" s="348"/>
      <c r="M392" s="348"/>
      <c r="N392" s="348"/>
      <c r="O392" s="353"/>
      <c r="P392" s="348"/>
    </row>
    <row r="393" spans="4:16" ht="40.15" customHeight="1" x14ac:dyDescent="0.25">
      <c r="D393" s="348"/>
      <c r="E393" s="431"/>
      <c r="F393" s="444"/>
      <c r="G393" s="350"/>
      <c r="H393" s="351"/>
      <c r="I393" s="351"/>
      <c r="J393" s="352"/>
      <c r="K393" s="352"/>
      <c r="L393" s="348"/>
      <c r="M393" s="348"/>
      <c r="N393" s="348"/>
      <c r="O393" s="353"/>
      <c r="P393" s="348"/>
    </row>
    <row r="394" spans="4:16" ht="40.15" customHeight="1" x14ac:dyDescent="0.25">
      <c r="D394" s="348"/>
      <c r="E394" s="431"/>
      <c r="F394" s="444"/>
      <c r="G394" s="350"/>
      <c r="H394" s="351"/>
      <c r="I394" s="351"/>
      <c r="J394" s="352"/>
      <c r="K394" s="352"/>
      <c r="L394" s="348"/>
      <c r="M394" s="348"/>
      <c r="N394" s="348"/>
      <c r="O394" s="353"/>
      <c r="P394" s="348"/>
    </row>
    <row r="395" spans="4:16" ht="40.15" customHeight="1" x14ac:dyDescent="0.25">
      <c r="D395" s="348"/>
      <c r="E395" s="431"/>
      <c r="F395" s="444"/>
      <c r="G395" s="350"/>
      <c r="H395" s="351"/>
      <c r="I395" s="351"/>
      <c r="J395" s="352"/>
      <c r="K395" s="352"/>
      <c r="L395" s="348"/>
      <c r="M395" s="348"/>
      <c r="N395" s="348"/>
      <c r="O395" s="353"/>
      <c r="P395" s="348"/>
    </row>
    <row r="396" spans="4:16" ht="40.15" customHeight="1" x14ac:dyDescent="0.25">
      <c r="D396" s="348"/>
      <c r="E396" s="431"/>
      <c r="F396" s="444"/>
      <c r="G396" s="350"/>
      <c r="H396" s="351"/>
      <c r="I396" s="351"/>
      <c r="J396" s="352"/>
      <c r="K396" s="352"/>
      <c r="L396" s="348"/>
      <c r="M396" s="348"/>
      <c r="N396" s="348"/>
      <c r="O396" s="353"/>
      <c r="P396" s="348"/>
    </row>
    <row r="397" spans="4:16" ht="40.15" customHeight="1" x14ac:dyDescent="0.25">
      <c r="D397" s="348"/>
      <c r="E397" s="431"/>
      <c r="F397" s="444"/>
      <c r="G397" s="350"/>
      <c r="H397" s="351"/>
      <c r="I397" s="351"/>
      <c r="J397" s="352"/>
      <c r="K397" s="352"/>
      <c r="L397" s="348"/>
      <c r="M397" s="348"/>
      <c r="N397" s="348"/>
      <c r="O397" s="353"/>
      <c r="P397" s="348"/>
    </row>
    <row r="398" spans="4:16" ht="40.15" customHeight="1" x14ac:dyDescent="0.25">
      <c r="D398" s="348"/>
      <c r="E398" s="431"/>
      <c r="F398" s="444"/>
      <c r="G398" s="350"/>
      <c r="H398" s="351"/>
      <c r="I398" s="351"/>
      <c r="J398" s="352"/>
      <c r="K398" s="352"/>
      <c r="L398" s="348"/>
      <c r="M398" s="348"/>
      <c r="N398" s="348"/>
      <c r="O398" s="353"/>
      <c r="P398" s="348"/>
    </row>
    <row r="399" spans="4:16" ht="40.15" customHeight="1" x14ac:dyDescent="0.25">
      <c r="D399" s="348"/>
      <c r="E399" s="431"/>
      <c r="F399" s="444"/>
      <c r="G399" s="350"/>
      <c r="H399" s="351"/>
      <c r="I399" s="351"/>
      <c r="J399" s="352"/>
      <c r="K399" s="352"/>
      <c r="L399" s="348"/>
      <c r="M399" s="348"/>
      <c r="N399" s="348"/>
      <c r="O399" s="353"/>
      <c r="P399" s="348"/>
    </row>
    <row r="400" spans="4:16" ht="40.15" customHeight="1" x14ac:dyDescent="0.25">
      <c r="D400" s="348"/>
      <c r="E400" s="431"/>
      <c r="F400" s="444"/>
      <c r="G400" s="350"/>
      <c r="H400" s="351"/>
      <c r="I400" s="351"/>
      <c r="J400" s="352"/>
      <c r="K400" s="352"/>
      <c r="L400" s="348"/>
      <c r="M400" s="348"/>
      <c r="N400" s="348"/>
      <c r="O400" s="353"/>
      <c r="P400" s="348"/>
    </row>
    <row r="401" spans="4:16" ht="40.15" customHeight="1" x14ac:dyDescent="0.25">
      <c r="D401" s="348"/>
      <c r="E401" s="431"/>
      <c r="F401" s="444"/>
      <c r="G401" s="350"/>
      <c r="H401" s="351"/>
      <c r="I401" s="351"/>
      <c r="J401" s="352"/>
      <c r="K401" s="352"/>
      <c r="L401" s="348"/>
      <c r="M401" s="348"/>
      <c r="N401" s="348"/>
      <c r="O401" s="353"/>
      <c r="P401" s="348"/>
    </row>
    <row r="402" spans="4:16" ht="40.15" customHeight="1" x14ac:dyDescent="0.25">
      <c r="D402" s="348"/>
      <c r="E402" s="431"/>
      <c r="F402" s="444"/>
      <c r="G402" s="350"/>
      <c r="H402" s="351"/>
      <c r="I402" s="351"/>
      <c r="J402" s="352"/>
      <c r="K402" s="352"/>
      <c r="L402" s="348"/>
      <c r="M402" s="348"/>
      <c r="N402" s="348"/>
      <c r="O402" s="353"/>
      <c r="P402" s="348"/>
    </row>
    <row r="403" spans="4:16" ht="40.15" customHeight="1" x14ac:dyDescent="0.25">
      <c r="D403" s="348"/>
      <c r="E403" s="431"/>
      <c r="F403" s="444"/>
      <c r="G403" s="350"/>
      <c r="H403" s="351"/>
      <c r="I403" s="351"/>
      <c r="J403" s="352"/>
      <c r="K403" s="352"/>
      <c r="L403" s="348"/>
      <c r="M403" s="348"/>
      <c r="N403" s="348"/>
      <c r="O403" s="353"/>
      <c r="P403" s="348"/>
    </row>
    <row r="404" spans="4:16" ht="40.15" customHeight="1" x14ac:dyDescent="0.25">
      <c r="D404" s="348"/>
      <c r="E404" s="431"/>
      <c r="F404" s="444"/>
      <c r="G404" s="350"/>
      <c r="H404" s="351"/>
      <c r="I404" s="351"/>
      <c r="J404" s="352"/>
      <c r="K404" s="352"/>
      <c r="L404" s="348"/>
      <c r="M404" s="348"/>
      <c r="N404" s="348"/>
      <c r="O404" s="353"/>
      <c r="P404" s="348"/>
    </row>
    <row r="405" spans="4:16" ht="40.15" customHeight="1" x14ac:dyDescent="0.25">
      <c r="D405" s="348"/>
      <c r="E405" s="431"/>
      <c r="F405" s="444"/>
      <c r="G405" s="350"/>
      <c r="H405" s="351"/>
      <c r="I405" s="351"/>
      <c r="J405" s="352"/>
      <c r="K405" s="352"/>
      <c r="L405" s="348"/>
      <c r="M405" s="348"/>
      <c r="N405" s="348"/>
      <c r="O405" s="353"/>
      <c r="P405" s="348"/>
    </row>
    <row r="406" spans="4:16" ht="40.15" customHeight="1" x14ac:dyDescent="0.25">
      <c r="D406" s="348"/>
      <c r="E406" s="431"/>
      <c r="F406" s="444"/>
      <c r="G406" s="350"/>
      <c r="H406" s="351"/>
      <c r="I406" s="351"/>
      <c r="J406" s="352"/>
      <c r="K406" s="352"/>
      <c r="L406" s="348"/>
      <c r="M406" s="348"/>
      <c r="N406" s="348"/>
      <c r="O406" s="353"/>
      <c r="P406" s="348"/>
    </row>
    <row r="407" spans="4:16" ht="40.15" customHeight="1" x14ac:dyDescent="0.25">
      <c r="D407" s="348"/>
      <c r="E407" s="431"/>
      <c r="F407" s="444"/>
      <c r="G407" s="350"/>
      <c r="H407" s="351"/>
      <c r="I407" s="351"/>
      <c r="J407" s="352"/>
      <c r="K407" s="352"/>
      <c r="L407" s="348"/>
      <c r="M407" s="348"/>
      <c r="N407" s="348"/>
      <c r="O407" s="353"/>
      <c r="P407" s="348"/>
    </row>
    <row r="408" spans="4:16" ht="40.15" customHeight="1" x14ac:dyDescent="0.25">
      <c r="D408" s="348"/>
      <c r="E408" s="431"/>
      <c r="F408" s="444"/>
      <c r="G408" s="350"/>
      <c r="H408" s="351"/>
      <c r="I408" s="351"/>
      <c r="J408" s="352"/>
      <c r="K408" s="352"/>
      <c r="L408" s="348"/>
      <c r="M408" s="348"/>
      <c r="N408" s="348"/>
      <c r="O408" s="353"/>
      <c r="P408" s="348"/>
    </row>
    <row r="409" spans="4:16" ht="40.15" customHeight="1" x14ac:dyDescent="0.25">
      <c r="D409" s="348"/>
      <c r="E409" s="431"/>
      <c r="F409" s="444"/>
      <c r="G409" s="350"/>
      <c r="H409" s="351"/>
      <c r="I409" s="351"/>
      <c r="J409" s="352"/>
      <c r="K409" s="352"/>
      <c r="L409" s="348"/>
      <c r="M409" s="348"/>
      <c r="N409" s="348"/>
      <c r="O409" s="353"/>
      <c r="P409" s="348"/>
    </row>
    <row r="410" spans="4:16" ht="40.15" customHeight="1" x14ac:dyDescent="0.25">
      <c r="D410" s="348"/>
      <c r="E410" s="431"/>
      <c r="F410" s="444"/>
      <c r="G410" s="350"/>
      <c r="H410" s="351"/>
      <c r="I410" s="351"/>
      <c r="J410" s="352"/>
      <c r="K410" s="352"/>
      <c r="L410" s="348"/>
      <c r="M410" s="348"/>
      <c r="N410" s="348"/>
      <c r="O410" s="353"/>
      <c r="P410" s="348"/>
    </row>
    <row r="411" spans="4:16" ht="40.15" customHeight="1" x14ac:dyDescent="0.25">
      <c r="D411" s="348"/>
      <c r="E411" s="431"/>
      <c r="F411" s="444"/>
      <c r="G411" s="350"/>
      <c r="H411" s="351"/>
      <c r="I411" s="351"/>
      <c r="J411" s="352"/>
      <c r="K411" s="352"/>
      <c r="L411" s="348"/>
      <c r="M411" s="348"/>
      <c r="N411" s="348"/>
      <c r="O411" s="353"/>
      <c r="P411" s="348"/>
    </row>
    <row r="412" spans="4:16" ht="40.15" customHeight="1" x14ac:dyDescent="0.25">
      <c r="D412" s="348"/>
      <c r="E412" s="431"/>
      <c r="F412" s="444"/>
      <c r="G412" s="350"/>
      <c r="H412" s="351"/>
      <c r="I412" s="351"/>
      <c r="J412" s="352"/>
      <c r="K412" s="352"/>
      <c r="L412" s="348"/>
      <c r="M412" s="348"/>
      <c r="N412" s="348"/>
      <c r="O412" s="353"/>
      <c r="P412" s="348"/>
    </row>
    <row r="413" spans="4:16" ht="40.15" customHeight="1" x14ac:dyDescent="0.25">
      <c r="D413" s="348"/>
      <c r="E413" s="431"/>
      <c r="F413" s="444"/>
      <c r="G413" s="350"/>
      <c r="H413" s="351"/>
      <c r="I413" s="351"/>
      <c r="J413" s="352"/>
      <c r="K413" s="352"/>
      <c r="L413" s="348"/>
      <c r="M413" s="348"/>
      <c r="N413" s="348"/>
      <c r="O413" s="353"/>
      <c r="P413" s="348"/>
    </row>
    <row r="414" spans="4:16" ht="40.15" customHeight="1" x14ac:dyDescent="0.25">
      <c r="D414" s="348"/>
      <c r="E414" s="431"/>
      <c r="F414" s="444"/>
      <c r="G414" s="350"/>
      <c r="H414" s="351"/>
      <c r="I414" s="351"/>
      <c r="J414" s="352"/>
      <c r="K414" s="352"/>
      <c r="L414" s="348"/>
      <c r="M414" s="348"/>
      <c r="N414" s="348"/>
      <c r="O414" s="353"/>
      <c r="P414" s="348"/>
    </row>
    <row r="415" spans="4:16" ht="40.15" customHeight="1" x14ac:dyDescent="0.25">
      <c r="D415" s="348"/>
      <c r="E415" s="431"/>
      <c r="F415" s="444"/>
      <c r="G415" s="350"/>
      <c r="H415" s="351"/>
      <c r="I415" s="351"/>
      <c r="J415" s="352"/>
      <c r="K415" s="352"/>
      <c r="L415" s="348"/>
      <c r="M415" s="348"/>
      <c r="N415" s="348"/>
      <c r="O415" s="353"/>
      <c r="P415" s="348"/>
    </row>
    <row r="416" spans="4:16" ht="40.15" customHeight="1" x14ac:dyDescent="0.25">
      <c r="D416" s="348"/>
      <c r="E416" s="431"/>
      <c r="F416" s="444"/>
      <c r="G416" s="350"/>
      <c r="H416" s="351"/>
      <c r="I416" s="351"/>
      <c r="J416" s="352"/>
      <c r="K416" s="352"/>
      <c r="L416" s="348"/>
      <c r="M416" s="348"/>
      <c r="N416" s="348"/>
      <c r="O416" s="353"/>
      <c r="P416" s="348"/>
    </row>
    <row r="417" spans="4:16" ht="40.15" customHeight="1" x14ac:dyDescent="0.25">
      <c r="D417" s="348"/>
      <c r="E417" s="431"/>
      <c r="F417" s="444"/>
      <c r="G417" s="350"/>
      <c r="H417" s="351"/>
      <c r="I417" s="351"/>
      <c r="J417" s="352"/>
      <c r="K417" s="352"/>
      <c r="L417" s="348"/>
      <c r="M417" s="348"/>
      <c r="N417" s="348"/>
      <c r="O417" s="353"/>
      <c r="P417" s="348"/>
    </row>
    <row r="418" spans="4:16" ht="40.15" customHeight="1" x14ac:dyDescent="0.25">
      <c r="D418" s="348"/>
      <c r="E418" s="431"/>
      <c r="F418" s="444"/>
      <c r="G418" s="350"/>
      <c r="H418" s="351"/>
      <c r="I418" s="351"/>
      <c r="J418" s="352"/>
      <c r="K418" s="352"/>
      <c r="L418" s="348"/>
      <c r="M418" s="348"/>
      <c r="N418" s="348"/>
      <c r="O418" s="353"/>
      <c r="P418" s="348"/>
    </row>
    <row r="419" spans="4:16" ht="40.15" customHeight="1" x14ac:dyDescent="0.25">
      <c r="D419" s="348"/>
      <c r="E419" s="431"/>
      <c r="F419" s="444"/>
      <c r="G419" s="350"/>
      <c r="H419" s="351"/>
      <c r="I419" s="351"/>
      <c r="J419" s="352"/>
      <c r="K419" s="352"/>
      <c r="L419" s="348"/>
      <c r="M419" s="348"/>
      <c r="N419" s="348"/>
      <c r="O419" s="353"/>
      <c r="P419" s="348"/>
    </row>
    <row r="420" spans="4:16" ht="40.15" customHeight="1" x14ac:dyDescent="0.25">
      <c r="D420" s="348"/>
      <c r="E420" s="431"/>
      <c r="F420" s="444"/>
      <c r="G420" s="350"/>
      <c r="H420" s="351"/>
      <c r="I420" s="351"/>
      <c r="J420" s="352"/>
      <c r="K420" s="352"/>
      <c r="L420" s="348"/>
      <c r="M420" s="348"/>
      <c r="N420" s="348"/>
      <c r="O420" s="353"/>
      <c r="P420" s="348"/>
    </row>
    <row r="421" spans="4:16" ht="40.15" customHeight="1" x14ac:dyDescent="0.25">
      <c r="D421" s="348"/>
      <c r="E421" s="431"/>
      <c r="F421" s="444"/>
      <c r="G421" s="350"/>
      <c r="H421" s="351"/>
      <c r="I421" s="351"/>
      <c r="J421" s="352"/>
      <c r="K421" s="352"/>
      <c r="L421" s="348"/>
      <c r="M421" s="348"/>
      <c r="N421" s="348"/>
      <c r="O421" s="353"/>
      <c r="P421" s="348"/>
    </row>
    <row r="422" spans="4:16" ht="40.15" customHeight="1" x14ac:dyDescent="0.25">
      <c r="D422" s="348"/>
      <c r="E422" s="431"/>
      <c r="F422" s="444"/>
      <c r="G422" s="350"/>
      <c r="H422" s="351"/>
      <c r="I422" s="351"/>
      <c r="J422" s="352"/>
      <c r="K422" s="352"/>
      <c r="L422" s="348"/>
      <c r="M422" s="348"/>
      <c r="N422" s="348"/>
      <c r="O422" s="353"/>
      <c r="P422" s="348"/>
    </row>
    <row r="423" spans="4:16" ht="40.15" customHeight="1" x14ac:dyDescent="0.25">
      <c r="D423" s="348"/>
      <c r="E423" s="431"/>
      <c r="F423" s="444"/>
      <c r="G423" s="350"/>
      <c r="H423" s="351"/>
      <c r="I423" s="351"/>
      <c r="J423" s="352"/>
      <c r="K423" s="352"/>
      <c r="L423" s="348"/>
      <c r="M423" s="348"/>
      <c r="N423" s="348"/>
      <c r="O423" s="353"/>
      <c r="P423" s="348"/>
    </row>
    <row r="424" spans="4:16" ht="40.15" customHeight="1" x14ac:dyDescent="0.25">
      <c r="D424" s="348"/>
      <c r="E424" s="431"/>
      <c r="F424" s="444"/>
      <c r="G424" s="350"/>
      <c r="H424" s="351"/>
      <c r="I424" s="351"/>
      <c r="J424" s="352"/>
      <c r="K424" s="352"/>
      <c r="L424" s="348"/>
      <c r="M424" s="348"/>
      <c r="N424" s="348"/>
      <c r="O424" s="353"/>
      <c r="P424" s="348"/>
    </row>
    <row r="425" spans="4:16" ht="40.15" customHeight="1" x14ac:dyDescent="0.25">
      <c r="D425" s="348"/>
      <c r="E425" s="431"/>
      <c r="F425" s="444"/>
      <c r="G425" s="350"/>
      <c r="H425" s="351"/>
      <c r="I425" s="351"/>
      <c r="J425" s="352"/>
      <c r="K425" s="352"/>
      <c r="L425" s="348"/>
      <c r="M425" s="348"/>
      <c r="N425" s="348"/>
      <c r="O425" s="353"/>
      <c r="P425" s="348"/>
    </row>
    <row r="426" spans="4:16" ht="40.15" customHeight="1" x14ac:dyDescent="0.25">
      <c r="D426" s="348"/>
      <c r="E426" s="431"/>
      <c r="F426" s="444"/>
      <c r="G426" s="350"/>
      <c r="H426" s="351"/>
      <c r="I426" s="351"/>
      <c r="J426" s="352"/>
      <c r="K426" s="352"/>
      <c r="L426" s="348"/>
      <c r="M426" s="348"/>
      <c r="N426" s="348"/>
      <c r="O426" s="353"/>
      <c r="P426" s="348"/>
    </row>
    <row r="427" spans="4:16" ht="40.15" customHeight="1" x14ac:dyDescent="0.25">
      <c r="D427" s="348"/>
      <c r="E427" s="431"/>
      <c r="F427" s="444"/>
      <c r="G427" s="350"/>
      <c r="H427" s="351"/>
      <c r="I427" s="351"/>
      <c r="J427" s="352"/>
      <c r="K427" s="352"/>
      <c r="L427" s="348"/>
      <c r="M427" s="348"/>
      <c r="N427" s="348"/>
      <c r="O427" s="353"/>
      <c r="P427" s="348"/>
    </row>
    <row r="428" spans="4:16" ht="40.15" customHeight="1" x14ac:dyDescent="0.25">
      <c r="D428" s="348"/>
      <c r="E428" s="431"/>
      <c r="F428" s="444"/>
      <c r="G428" s="350"/>
      <c r="H428" s="351"/>
      <c r="I428" s="351"/>
      <c r="J428" s="352"/>
      <c r="K428" s="352"/>
      <c r="L428" s="348"/>
      <c r="M428" s="348"/>
      <c r="N428" s="348"/>
      <c r="O428" s="353"/>
      <c r="P428" s="348"/>
    </row>
    <row r="429" spans="4:16" ht="40.15" customHeight="1" x14ac:dyDescent="0.25">
      <c r="D429" s="348"/>
      <c r="E429" s="431"/>
      <c r="F429" s="444"/>
      <c r="G429" s="350"/>
      <c r="H429" s="351"/>
      <c r="I429" s="351"/>
      <c r="J429" s="352"/>
      <c r="K429" s="352"/>
      <c r="L429" s="348"/>
      <c r="M429" s="348"/>
      <c r="N429" s="348"/>
      <c r="O429" s="353"/>
      <c r="P429" s="348"/>
    </row>
    <row r="430" spans="4:16" ht="40.15" customHeight="1" x14ac:dyDescent="0.25">
      <c r="D430" s="348"/>
      <c r="E430" s="431"/>
      <c r="F430" s="444"/>
      <c r="G430" s="350"/>
      <c r="H430" s="351"/>
      <c r="I430" s="351"/>
      <c r="J430" s="352"/>
      <c r="K430" s="352"/>
      <c r="L430" s="348"/>
      <c r="M430" s="348"/>
      <c r="N430" s="348"/>
      <c r="O430" s="353"/>
      <c r="P430" s="348"/>
    </row>
    <row r="431" spans="4:16" ht="40.15" customHeight="1" x14ac:dyDescent="0.25">
      <c r="D431" s="348"/>
      <c r="E431" s="431"/>
      <c r="F431" s="444"/>
      <c r="G431" s="350"/>
      <c r="H431" s="351"/>
      <c r="I431" s="351"/>
      <c r="J431" s="352"/>
      <c r="K431" s="352"/>
      <c r="L431" s="348"/>
      <c r="M431" s="348"/>
      <c r="N431" s="348"/>
      <c r="O431" s="353"/>
      <c r="P431" s="348"/>
    </row>
    <row r="432" spans="4:16" ht="40.15" customHeight="1" x14ac:dyDescent="0.25">
      <c r="D432" s="348"/>
      <c r="E432" s="431"/>
      <c r="F432" s="444"/>
      <c r="G432" s="350"/>
      <c r="H432" s="351"/>
      <c r="I432" s="351"/>
      <c r="J432" s="352"/>
      <c r="K432" s="352"/>
      <c r="L432" s="348"/>
      <c r="M432" s="348"/>
      <c r="N432" s="348"/>
      <c r="O432" s="353"/>
      <c r="P432" s="348"/>
    </row>
    <row r="433" spans="4:16" ht="40.15" customHeight="1" x14ac:dyDescent="0.25">
      <c r="D433" s="348"/>
      <c r="E433" s="431"/>
      <c r="F433" s="444"/>
      <c r="G433" s="350"/>
      <c r="H433" s="351"/>
      <c r="I433" s="351"/>
      <c r="J433" s="352"/>
      <c r="K433" s="352"/>
      <c r="L433" s="348"/>
      <c r="M433" s="348"/>
      <c r="N433" s="348"/>
      <c r="O433" s="353"/>
      <c r="P433" s="348"/>
    </row>
    <row r="434" spans="4:16" ht="40.15" customHeight="1" x14ac:dyDescent="0.25">
      <c r="D434" s="348"/>
      <c r="E434" s="431"/>
      <c r="F434" s="444"/>
      <c r="G434" s="350"/>
      <c r="H434" s="351"/>
      <c r="I434" s="351"/>
      <c r="J434" s="352"/>
      <c r="K434" s="352"/>
      <c r="L434" s="348"/>
      <c r="M434" s="348"/>
      <c r="N434" s="348"/>
      <c r="O434" s="353"/>
      <c r="P434" s="348"/>
    </row>
    <row r="435" spans="4:16" ht="40.15" customHeight="1" x14ac:dyDescent="0.25">
      <c r="D435" s="348"/>
      <c r="E435" s="431"/>
      <c r="F435" s="444"/>
      <c r="G435" s="350"/>
      <c r="H435" s="351"/>
      <c r="I435" s="351"/>
      <c r="J435" s="352"/>
      <c r="K435" s="352"/>
      <c r="L435" s="348"/>
      <c r="M435" s="348"/>
      <c r="N435" s="348"/>
      <c r="O435" s="353"/>
      <c r="P435" s="348"/>
    </row>
    <row r="436" spans="4:16" ht="40.15" customHeight="1" x14ac:dyDescent="0.25">
      <c r="D436" s="348"/>
      <c r="E436" s="431"/>
      <c r="F436" s="444"/>
      <c r="G436" s="350"/>
      <c r="H436" s="351"/>
      <c r="I436" s="351"/>
      <c r="J436" s="352"/>
      <c r="K436" s="352"/>
      <c r="L436" s="348"/>
      <c r="M436" s="348"/>
      <c r="N436" s="348"/>
      <c r="O436" s="353"/>
      <c r="P436" s="348"/>
    </row>
    <row r="437" spans="4:16" ht="40.15" customHeight="1" x14ac:dyDescent="0.25">
      <c r="D437" s="348"/>
      <c r="E437" s="431"/>
      <c r="F437" s="444"/>
      <c r="G437" s="350"/>
      <c r="H437" s="351"/>
      <c r="I437" s="351"/>
      <c r="J437" s="352"/>
      <c r="K437" s="352"/>
      <c r="L437" s="348"/>
      <c r="M437" s="348"/>
      <c r="N437" s="348"/>
      <c r="O437" s="353"/>
      <c r="P437" s="348"/>
    </row>
    <row r="438" spans="4:16" ht="40.15" customHeight="1" x14ac:dyDescent="0.25">
      <c r="D438" s="348"/>
      <c r="E438" s="431"/>
      <c r="F438" s="444"/>
      <c r="G438" s="350"/>
      <c r="H438" s="351"/>
      <c r="I438" s="351"/>
      <c r="J438" s="352"/>
      <c r="K438" s="352"/>
      <c r="L438" s="348"/>
      <c r="M438" s="348"/>
      <c r="N438" s="348"/>
      <c r="O438" s="353"/>
      <c r="P438" s="348"/>
    </row>
    <row r="439" spans="4:16" ht="40.15" customHeight="1" x14ac:dyDescent="0.25">
      <c r="D439" s="348"/>
      <c r="E439" s="431"/>
      <c r="F439" s="444"/>
      <c r="G439" s="350"/>
      <c r="H439" s="351"/>
      <c r="I439" s="351"/>
      <c r="J439" s="352"/>
      <c r="K439" s="352"/>
      <c r="L439" s="348"/>
      <c r="M439" s="348"/>
      <c r="N439" s="348"/>
      <c r="O439" s="353"/>
      <c r="P439" s="348"/>
    </row>
    <row r="440" spans="4:16" ht="40.15" customHeight="1" x14ac:dyDescent="0.25">
      <c r="D440" s="348"/>
      <c r="E440" s="431"/>
      <c r="F440" s="444"/>
      <c r="G440" s="350"/>
      <c r="H440" s="351"/>
      <c r="I440" s="351"/>
      <c r="J440" s="352"/>
      <c r="K440" s="352"/>
      <c r="L440" s="348"/>
      <c r="M440" s="348"/>
      <c r="N440" s="348"/>
      <c r="O440" s="353"/>
      <c r="P440" s="348"/>
    </row>
    <row r="441" spans="4:16" ht="40.15" customHeight="1" x14ac:dyDescent="0.25">
      <c r="D441" s="348"/>
      <c r="E441" s="431"/>
      <c r="F441" s="444"/>
      <c r="G441" s="350"/>
      <c r="H441" s="351"/>
      <c r="I441" s="351"/>
      <c r="J441" s="352"/>
      <c r="K441" s="352"/>
      <c r="L441" s="348"/>
      <c r="M441" s="348"/>
      <c r="N441" s="348"/>
      <c r="O441" s="353"/>
      <c r="P441" s="348"/>
    </row>
    <row r="442" spans="4:16" ht="40.15" customHeight="1" x14ac:dyDescent="0.25">
      <c r="D442" s="348"/>
      <c r="E442" s="431"/>
      <c r="F442" s="444"/>
      <c r="G442" s="350"/>
      <c r="H442" s="351"/>
      <c r="I442" s="351"/>
      <c r="J442" s="352"/>
      <c r="K442" s="352"/>
      <c r="L442" s="348"/>
      <c r="M442" s="348"/>
      <c r="N442" s="348"/>
      <c r="O442" s="353"/>
      <c r="P442" s="348"/>
    </row>
    <row r="443" spans="4:16" ht="40.15" customHeight="1" x14ac:dyDescent="0.25">
      <c r="D443" s="348"/>
      <c r="E443" s="431"/>
      <c r="F443" s="444"/>
      <c r="G443" s="350"/>
      <c r="H443" s="351"/>
      <c r="I443" s="351"/>
      <c r="J443" s="352"/>
      <c r="K443" s="352"/>
      <c r="L443" s="348"/>
      <c r="M443" s="348"/>
      <c r="N443" s="348"/>
      <c r="O443" s="353"/>
      <c r="P443" s="348"/>
    </row>
    <row r="444" spans="4:16" ht="40.15" customHeight="1" x14ac:dyDescent="0.25">
      <c r="D444" s="348"/>
      <c r="E444" s="431"/>
      <c r="F444" s="444"/>
      <c r="G444" s="350"/>
      <c r="H444" s="351"/>
      <c r="I444" s="351"/>
      <c r="J444" s="352"/>
      <c r="K444" s="352"/>
      <c r="L444" s="348"/>
      <c r="M444" s="348"/>
      <c r="N444" s="348"/>
      <c r="O444" s="353"/>
      <c r="P444" s="348"/>
    </row>
    <row r="445" spans="4:16" ht="40.15" customHeight="1" x14ac:dyDescent="0.25">
      <c r="D445" s="348"/>
      <c r="E445" s="431"/>
      <c r="F445" s="444"/>
      <c r="G445" s="350"/>
      <c r="H445" s="351"/>
      <c r="I445" s="351"/>
      <c r="J445" s="352"/>
      <c r="K445" s="352"/>
      <c r="L445" s="348"/>
      <c r="M445" s="348"/>
      <c r="N445" s="348"/>
      <c r="O445" s="353"/>
      <c r="P445" s="348"/>
    </row>
    <row r="446" spans="4:16" ht="40.15" customHeight="1" x14ac:dyDescent="0.25">
      <c r="D446" s="348"/>
      <c r="E446" s="431"/>
      <c r="F446" s="444"/>
      <c r="G446" s="350"/>
      <c r="H446" s="351"/>
      <c r="I446" s="351"/>
      <c r="J446" s="352"/>
      <c r="K446" s="352"/>
      <c r="L446" s="348"/>
      <c r="M446" s="348"/>
      <c r="N446" s="348"/>
      <c r="O446" s="353"/>
      <c r="P446" s="348"/>
    </row>
    <row r="447" spans="4:16" ht="40.15" customHeight="1" x14ac:dyDescent="0.25">
      <c r="D447" s="348"/>
      <c r="E447" s="431"/>
      <c r="F447" s="444"/>
      <c r="G447" s="350"/>
      <c r="H447" s="351"/>
      <c r="I447" s="351"/>
      <c r="J447" s="352"/>
      <c r="K447" s="352"/>
      <c r="L447" s="348"/>
      <c r="M447" s="348"/>
      <c r="N447" s="348"/>
      <c r="O447" s="353"/>
      <c r="P447" s="348"/>
    </row>
    <row r="448" spans="4:16" ht="40.15" customHeight="1" x14ac:dyDescent="0.25">
      <c r="D448" s="348"/>
      <c r="E448" s="431"/>
      <c r="F448" s="444"/>
      <c r="G448" s="350"/>
      <c r="H448" s="351"/>
      <c r="I448" s="351"/>
      <c r="J448" s="352"/>
      <c r="K448" s="352"/>
      <c r="L448" s="348"/>
      <c r="M448" s="348"/>
      <c r="N448" s="348"/>
      <c r="O448" s="353"/>
      <c r="P448" s="348"/>
    </row>
    <row r="449" spans="4:16" ht="40.15" customHeight="1" x14ac:dyDescent="0.25">
      <c r="D449" s="348"/>
      <c r="E449" s="431"/>
      <c r="F449" s="444"/>
      <c r="G449" s="350"/>
      <c r="H449" s="351"/>
      <c r="I449" s="351"/>
      <c r="J449" s="352"/>
      <c r="K449" s="352"/>
      <c r="L449" s="348"/>
      <c r="M449" s="348"/>
      <c r="N449" s="348"/>
      <c r="O449" s="353"/>
      <c r="P449" s="348"/>
    </row>
    <row r="450" spans="4:16" ht="40.15" customHeight="1" x14ac:dyDescent="0.25">
      <c r="D450" s="348"/>
      <c r="E450" s="431"/>
      <c r="F450" s="444"/>
      <c r="G450" s="350"/>
      <c r="H450" s="351"/>
      <c r="I450" s="351"/>
      <c r="J450" s="352"/>
      <c r="K450" s="352"/>
      <c r="L450" s="348"/>
      <c r="M450" s="348"/>
      <c r="N450" s="348"/>
      <c r="O450" s="353"/>
      <c r="P450" s="348"/>
    </row>
    <row r="451" spans="4:16" ht="40.15" customHeight="1" x14ac:dyDescent="0.25">
      <c r="D451" s="348"/>
      <c r="E451" s="431"/>
      <c r="F451" s="444"/>
      <c r="G451" s="350"/>
      <c r="H451" s="351"/>
      <c r="I451" s="351"/>
      <c r="J451" s="352"/>
      <c r="K451" s="352"/>
      <c r="L451" s="348"/>
      <c r="M451" s="348"/>
      <c r="N451" s="348"/>
      <c r="O451" s="353"/>
      <c r="P451" s="348"/>
    </row>
    <row r="452" spans="4:16" ht="40.15" customHeight="1" x14ac:dyDescent="0.25">
      <c r="D452" s="348"/>
      <c r="E452" s="431"/>
      <c r="F452" s="444"/>
      <c r="G452" s="350"/>
      <c r="H452" s="351"/>
      <c r="I452" s="351"/>
      <c r="J452" s="352"/>
      <c r="K452" s="352"/>
      <c r="L452" s="348"/>
      <c r="M452" s="348"/>
      <c r="N452" s="348"/>
      <c r="O452" s="353"/>
      <c r="P452" s="348"/>
    </row>
    <row r="453" spans="4:16" ht="40.15" customHeight="1" x14ac:dyDescent="0.25">
      <c r="D453" s="348"/>
      <c r="E453" s="431"/>
      <c r="F453" s="444"/>
      <c r="G453" s="350"/>
      <c r="H453" s="351"/>
      <c r="I453" s="351"/>
      <c r="J453" s="352"/>
      <c r="K453" s="352"/>
      <c r="L453" s="348"/>
      <c r="M453" s="348"/>
      <c r="N453" s="348"/>
      <c r="O453" s="353"/>
      <c r="P453" s="348"/>
    </row>
    <row r="454" spans="4:16" ht="40.15" customHeight="1" x14ac:dyDescent="0.25">
      <c r="D454" s="348"/>
      <c r="E454" s="431"/>
      <c r="F454" s="444"/>
      <c r="G454" s="350"/>
      <c r="H454" s="351"/>
      <c r="I454" s="351"/>
      <c r="J454" s="352"/>
      <c r="K454" s="352"/>
      <c r="L454" s="348"/>
      <c r="M454" s="348"/>
      <c r="N454" s="348"/>
      <c r="O454" s="353"/>
      <c r="P454" s="348"/>
    </row>
    <row r="455" spans="4:16" ht="40.15" customHeight="1" x14ac:dyDescent="0.25">
      <c r="D455" s="348"/>
      <c r="E455" s="431"/>
      <c r="F455" s="444"/>
      <c r="G455" s="350"/>
      <c r="H455" s="351"/>
      <c r="I455" s="351"/>
      <c r="J455" s="352"/>
      <c r="K455" s="352"/>
      <c r="L455" s="348"/>
      <c r="M455" s="348"/>
      <c r="N455" s="348"/>
      <c r="O455" s="353"/>
      <c r="P455" s="348"/>
    </row>
    <row r="456" spans="4:16" ht="40.15" customHeight="1" x14ac:dyDescent="0.25">
      <c r="D456" s="348"/>
      <c r="E456" s="431"/>
      <c r="F456" s="444"/>
      <c r="G456" s="350"/>
      <c r="H456" s="351"/>
      <c r="I456" s="351"/>
      <c r="J456" s="352"/>
      <c r="K456" s="352"/>
      <c r="L456" s="348"/>
      <c r="M456" s="348"/>
      <c r="N456" s="348"/>
      <c r="O456" s="353"/>
      <c r="P456" s="348"/>
    </row>
    <row r="457" spans="4:16" ht="40.15" customHeight="1" x14ac:dyDescent="0.25">
      <c r="D457" s="348"/>
      <c r="E457" s="431"/>
      <c r="F457" s="444"/>
      <c r="G457" s="350"/>
      <c r="H457" s="351"/>
      <c r="I457" s="351"/>
      <c r="J457" s="352"/>
      <c r="K457" s="352"/>
      <c r="L457" s="348"/>
      <c r="M457" s="348"/>
      <c r="N457" s="348"/>
      <c r="O457" s="353"/>
      <c r="P457" s="348"/>
    </row>
    <row r="458" spans="4:16" ht="40.15" customHeight="1" x14ac:dyDescent="0.25">
      <c r="D458" s="348"/>
      <c r="E458" s="431"/>
      <c r="F458" s="444"/>
      <c r="G458" s="350"/>
      <c r="H458" s="351"/>
      <c r="I458" s="351"/>
      <c r="J458" s="352"/>
      <c r="K458" s="352"/>
      <c r="L458" s="348"/>
      <c r="M458" s="348"/>
      <c r="N458" s="348"/>
      <c r="O458" s="353"/>
      <c r="P458" s="348"/>
    </row>
    <row r="459" spans="4:16" ht="40.15" customHeight="1" x14ac:dyDescent="0.25">
      <c r="D459" s="348"/>
      <c r="E459" s="431"/>
      <c r="F459" s="444"/>
      <c r="G459" s="350"/>
      <c r="H459" s="351"/>
      <c r="I459" s="351"/>
      <c r="J459" s="352"/>
      <c r="K459" s="352"/>
      <c r="L459" s="348"/>
      <c r="M459" s="348"/>
      <c r="N459" s="348"/>
      <c r="O459" s="353"/>
      <c r="P459" s="348"/>
    </row>
    <row r="460" spans="4:16" ht="40.15" customHeight="1" x14ac:dyDescent="0.25">
      <c r="D460" s="348"/>
      <c r="E460" s="431"/>
      <c r="F460" s="444"/>
      <c r="G460" s="350"/>
      <c r="H460" s="351"/>
      <c r="I460" s="351"/>
      <c r="J460" s="352"/>
      <c r="K460" s="352"/>
      <c r="L460" s="348"/>
      <c r="M460" s="348"/>
      <c r="N460" s="348"/>
      <c r="O460" s="353"/>
      <c r="P460" s="348"/>
    </row>
    <row r="461" spans="4:16" ht="40.15" customHeight="1" x14ac:dyDescent="0.25">
      <c r="D461" s="348"/>
      <c r="E461" s="431"/>
      <c r="F461" s="444"/>
      <c r="G461" s="350"/>
      <c r="H461" s="351"/>
      <c r="I461" s="351"/>
      <c r="J461" s="352"/>
      <c r="K461" s="352"/>
      <c r="L461" s="348"/>
      <c r="M461" s="348"/>
      <c r="N461" s="348"/>
      <c r="O461" s="353"/>
      <c r="P461" s="348"/>
    </row>
    <row r="462" spans="4:16" ht="40.15" customHeight="1" x14ac:dyDescent="0.25">
      <c r="D462" s="348"/>
      <c r="E462" s="431"/>
      <c r="F462" s="444"/>
      <c r="G462" s="350"/>
      <c r="H462" s="351"/>
      <c r="I462" s="351"/>
      <c r="J462" s="352"/>
      <c r="K462" s="352"/>
      <c r="L462" s="348"/>
      <c r="M462" s="348"/>
      <c r="N462" s="348"/>
      <c r="O462" s="353"/>
      <c r="P462" s="348"/>
    </row>
    <row r="463" spans="4:16" ht="40.15" customHeight="1" x14ac:dyDescent="0.25">
      <c r="D463" s="348"/>
      <c r="E463" s="431"/>
      <c r="F463" s="444"/>
      <c r="G463" s="350"/>
      <c r="H463" s="351"/>
      <c r="I463" s="351"/>
      <c r="J463" s="352"/>
      <c r="K463" s="352"/>
      <c r="L463" s="348"/>
      <c r="M463" s="348"/>
      <c r="N463" s="348"/>
      <c r="O463" s="353"/>
      <c r="P463" s="348"/>
    </row>
    <row r="464" spans="4:16" ht="40.15" customHeight="1" x14ac:dyDescent="0.25">
      <c r="D464" s="348"/>
      <c r="E464" s="431"/>
      <c r="F464" s="444"/>
      <c r="G464" s="350"/>
      <c r="H464" s="351"/>
      <c r="I464" s="351"/>
      <c r="J464" s="352"/>
      <c r="K464" s="352"/>
      <c r="L464" s="348"/>
      <c r="M464" s="348"/>
      <c r="N464" s="348"/>
      <c r="O464" s="353"/>
      <c r="P464" s="348"/>
    </row>
    <row r="465" spans="4:16" ht="40.15" customHeight="1" x14ac:dyDescent="0.25">
      <c r="D465" s="348"/>
      <c r="E465" s="431"/>
      <c r="F465" s="444"/>
      <c r="G465" s="350"/>
      <c r="H465" s="351"/>
      <c r="I465" s="351"/>
      <c r="J465" s="352"/>
      <c r="K465" s="352"/>
      <c r="L465" s="348"/>
      <c r="M465" s="348"/>
      <c r="N465" s="348"/>
      <c r="O465" s="353"/>
      <c r="P465" s="348"/>
    </row>
    <row r="466" spans="4:16" ht="40.15" customHeight="1" x14ac:dyDescent="0.25">
      <c r="D466" s="348"/>
      <c r="E466" s="431"/>
      <c r="F466" s="444"/>
      <c r="G466" s="350"/>
      <c r="H466" s="351"/>
      <c r="I466" s="351"/>
      <c r="J466" s="352"/>
      <c r="K466" s="352"/>
      <c r="L466" s="348"/>
      <c r="M466" s="348"/>
      <c r="N466" s="348"/>
      <c r="O466" s="353"/>
      <c r="P466" s="348"/>
    </row>
    <row r="467" spans="4:16" ht="40.15" customHeight="1" x14ac:dyDescent="0.25">
      <c r="D467" s="348"/>
      <c r="E467" s="431"/>
      <c r="F467" s="444"/>
      <c r="G467" s="350"/>
      <c r="H467" s="351"/>
      <c r="I467" s="351"/>
      <c r="J467" s="352"/>
      <c r="K467" s="352"/>
      <c r="L467" s="348"/>
      <c r="M467" s="348"/>
      <c r="N467" s="348"/>
      <c r="O467" s="353"/>
      <c r="P467" s="348"/>
    </row>
    <row r="468" spans="4:16" ht="40.15" customHeight="1" x14ac:dyDescent="0.25">
      <c r="D468" s="348"/>
      <c r="E468" s="431"/>
      <c r="F468" s="444"/>
      <c r="G468" s="350"/>
      <c r="H468" s="351"/>
      <c r="I468" s="351"/>
      <c r="J468" s="352"/>
      <c r="K468" s="352"/>
      <c r="L468" s="348"/>
      <c r="M468" s="348"/>
      <c r="N468" s="348"/>
      <c r="O468" s="353"/>
      <c r="P468" s="348"/>
    </row>
    <row r="469" spans="4:16" ht="40.15" customHeight="1" x14ac:dyDescent="0.25">
      <c r="D469" s="348"/>
      <c r="E469" s="431"/>
      <c r="F469" s="444"/>
      <c r="G469" s="350"/>
      <c r="H469" s="351"/>
      <c r="I469" s="351"/>
      <c r="J469" s="352"/>
      <c r="K469" s="352"/>
      <c r="L469" s="348"/>
      <c r="M469" s="348"/>
      <c r="N469" s="348"/>
      <c r="O469" s="353"/>
      <c r="P469" s="348"/>
    </row>
    <row r="470" spans="4:16" ht="40.15" customHeight="1" x14ac:dyDescent="0.25">
      <c r="D470" s="348"/>
      <c r="E470" s="431"/>
      <c r="F470" s="444"/>
      <c r="G470" s="350"/>
      <c r="H470" s="351"/>
      <c r="I470" s="351"/>
      <c r="J470" s="352"/>
      <c r="K470" s="352"/>
      <c r="L470" s="348"/>
      <c r="M470" s="348"/>
      <c r="N470" s="348"/>
      <c r="O470" s="353"/>
      <c r="P470" s="348"/>
    </row>
    <row r="471" spans="4:16" ht="40.15" customHeight="1" x14ac:dyDescent="0.25">
      <c r="D471" s="348"/>
      <c r="E471" s="431"/>
      <c r="F471" s="444"/>
      <c r="G471" s="350"/>
      <c r="H471" s="351"/>
      <c r="I471" s="351"/>
      <c r="J471" s="352"/>
      <c r="K471" s="352"/>
      <c r="L471" s="348"/>
      <c r="M471" s="348"/>
      <c r="N471" s="348"/>
      <c r="O471" s="353"/>
      <c r="P471" s="348"/>
    </row>
    <row r="472" spans="4:16" ht="40.15" customHeight="1" x14ac:dyDescent="0.25">
      <c r="D472" s="348"/>
      <c r="E472" s="431"/>
      <c r="F472" s="444"/>
      <c r="G472" s="350"/>
      <c r="H472" s="351"/>
      <c r="I472" s="351"/>
      <c r="J472" s="352"/>
      <c r="K472" s="352"/>
      <c r="L472" s="348"/>
      <c r="M472" s="348"/>
      <c r="N472" s="348"/>
      <c r="O472" s="353"/>
      <c r="P472" s="348"/>
    </row>
    <row r="473" spans="4:16" ht="40.15" customHeight="1" x14ac:dyDescent="0.25">
      <c r="D473" s="348"/>
      <c r="E473" s="431"/>
      <c r="F473" s="444"/>
      <c r="G473" s="350"/>
      <c r="H473" s="351"/>
      <c r="I473" s="351"/>
      <c r="J473" s="352"/>
      <c r="K473" s="352"/>
      <c r="L473" s="348"/>
      <c r="M473" s="348"/>
      <c r="N473" s="348"/>
      <c r="O473" s="353"/>
      <c r="P473" s="348"/>
    </row>
    <row r="474" spans="4:16" ht="40.15" customHeight="1" x14ac:dyDescent="0.25">
      <c r="D474" s="348"/>
      <c r="E474" s="431"/>
      <c r="F474" s="444"/>
      <c r="G474" s="350"/>
      <c r="H474" s="351"/>
      <c r="I474" s="351"/>
      <c r="J474" s="352"/>
      <c r="K474" s="352"/>
      <c r="L474" s="348"/>
      <c r="M474" s="348"/>
      <c r="N474" s="348"/>
      <c r="O474" s="353"/>
      <c r="P474" s="348"/>
    </row>
    <row r="475" spans="4:16" ht="40.15" customHeight="1" x14ac:dyDescent="0.25">
      <c r="D475" s="348"/>
      <c r="E475" s="431"/>
      <c r="F475" s="444"/>
      <c r="G475" s="350"/>
      <c r="H475" s="351"/>
      <c r="I475" s="351"/>
      <c r="J475" s="352"/>
      <c r="K475" s="352"/>
      <c r="L475" s="348"/>
      <c r="M475" s="348"/>
      <c r="N475" s="348"/>
      <c r="O475" s="353"/>
      <c r="P475" s="348"/>
    </row>
    <row r="476" spans="4:16" ht="40.15" customHeight="1" x14ac:dyDescent="0.25">
      <c r="D476" s="348"/>
      <c r="E476" s="431"/>
      <c r="F476" s="444"/>
      <c r="G476" s="350"/>
      <c r="H476" s="351"/>
      <c r="I476" s="351"/>
      <c r="J476" s="352"/>
      <c r="K476" s="352"/>
      <c r="L476" s="348"/>
      <c r="M476" s="348"/>
      <c r="N476" s="348"/>
      <c r="O476" s="353"/>
      <c r="P476" s="348"/>
    </row>
    <row r="477" spans="4:16" ht="40.15" customHeight="1" x14ac:dyDescent="0.25">
      <c r="D477" s="348"/>
      <c r="E477" s="431"/>
      <c r="F477" s="444"/>
      <c r="G477" s="350"/>
      <c r="H477" s="351"/>
      <c r="I477" s="351"/>
      <c r="J477" s="352"/>
      <c r="K477" s="352"/>
      <c r="L477" s="348"/>
      <c r="M477" s="348"/>
      <c r="N477" s="348"/>
      <c r="O477" s="353"/>
      <c r="P477" s="348"/>
    </row>
    <row r="478" spans="4:16" ht="40.15" customHeight="1" x14ac:dyDescent="0.25">
      <c r="D478" s="348"/>
      <c r="E478" s="431"/>
      <c r="F478" s="444"/>
      <c r="G478" s="350"/>
      <c r="H478" s="351"/>
      <c r="I478" s="351"/>
      <c r="J478" s="352"/>
      <c r="K478" s="352"/>
      <c r="L478" s="348"/>
      <c r="M478" s="348"/>
      <c r="N478" s="348"/>
      <c r="O478" s="353"/>
      <c r="P478" s="348"/>
    </row>
    <row r="479" spans="4:16" ht="40.15" customHeight="1" x14ac:dyDescent="0.25">
      <c r="D479" s="348"/>
      <c r="E479" s="431"/>
      <c r="F479" s="444"/>
      <c r="G479" s="350"/>
      <c r="H479" s="351"/>
      <c r="I479" s="351"/>
      <c r="J479" s="352"/>
      <c r="K479" s="352"/>
      <c r="L479" s="348"/>
      <c r="M479" s="348"/>
      <c r="N479" s="348"/>
      <c r="O479" s="353"/>
      <c r="P479" s="348"/>
    </row>
    <row r="480" spans="4:16" ht="40.15" customHeight="1" x14ac:dyDescent="0.25">
      <c r="D480" s="348"/>
      <c r="E480" s="431"/>
      <c r="F480" s="444"/>
      <c r="G480" s="350"/>
      <c r="H480" s="351"/>
      <c r="I480" s="351"/>
      <c r="J480" s="352"/>
      <c r="K480" s="352"/>
      <c r="L480" s="348"/>
      <c r="M480" s="348"/>
      <c r="N480" s="348"/>
      <c r="O480" s="353"/>
      <c r="P480" s="348"/>
    </row>
    <row r="481" spans="4:16" ht="40.15" customHeight="1" x14ac:dyDescent="0.25">
      <c r="D481" s="348"/>
      <c r="E481" s="431"/>
      <c r="F481" s="444"/>
      <c r="G481" s="350"/>
      <c r="H481" s="351"/>
      <c r="I481" s="351"/>
      <c r="J481" s="352"/>
      <c r="K481" s="352"/>
      <c r="L481" s="348"/>
      <c r="M481" s="348"/>
      <c r="N481" s="348"/>
      <c r="O481" s="353"/>
      <c r="P481" s="348"/>
    </row>
    <row r="482" spans="4:16" ht="40.15" customHeight="1" x14ac:dyDescent="0.25">
      <c r="D482" s="348"/>
      <c r="E482" s="431"/>
      <c r="F482" s="444"/>
      <c r="G482" s="350"/>
      <c r="H482" s="351"/>
      <c r="I482" s="351"/>
      <c r="J482" s="352"/>
      <c r="K482" s="352"/>
      <c r="L482" s="348"/>
      <c r="M482" s="348"/>
      <c r="N482" s="348"/>
      <c r="O482" s="353"/>
      <c r="P482" s="348"/>
    </row>
    <row r="483" spans="4:16" ht="40.15" customHeight="1" x14ac:dyDescent="0.25">
      <c r="D483" s="348"/>
      <c r="E483" s="431"/>
      <c r="F483" s="444"/>
      <c r="G483" s="350"/>
      <c r="H483" s="351"/>
      <c r="I483" s="351"/>
      <c r="J483" s="352"/>
      <c r="K483" s="352"/>
      <c r="L483" s="348"/>
      <c r="M483" s="348"/>
      <c r="N483" s="348"/>
      <c r="O483" s="353"/>
      <c r="P483" s="348"/>
    </row>
    <row r="484" spans="4:16" ht="40.15" customHeight="1" x14ac:dyDescent="0.25">
      <c r="D484" s="348"/>
      <c r="E484" s="431"/>
      <c r="F484" s="444"/>
      <c r="G484" s="350"/>
      <c r="H484" s="351"/>
      <c r="I484" s="351"/>
      <c r="J484" s="352"/>
      <c r="K484" s="352"/>
      <c r="L484" s="348"/>
      <c r="M484" s="348"/>
      <c r="N484" s="348"/>
      <c r="O484" s="353"/>
      <c r="P484" s="348"/>
    </row>
    <row r="485" spans="4:16" ht="40.15" customHeight="1" x14ac:dyDescent="0.25">
      <c r="D485" s="348"/>
      <c r="E485" s="431"/>
      <c r="F485" s="444"/>
      <c r="G485" s="350"/>
      <c r="H485" s="351"/>
      <c r="I485" s="351"/>
      <c r="J485" s="352"/>
      <c r="K485" s="352"/>
      <c r="L485" s="348"/>
      <c r="M485" s="348"/>
      <c r="N485" s="348"/>
      <c r="O485" s="353"/>
      <c r="P485" s="348"/>
    </row>
    <row r="486" spans="4:16" ht="40.15" customHeight="1" x14ac:dyDescent="0.25">
      <c r="D486" s="348"/>
      <c r="E486" s="431"/>
      <c r="F486" s="444"/>
      <c r="G486" s="350"/>
      <c r="H486" s="351"/>
      <c r="I486" s="351"/>
      <c r="J486" s="352"/>
      <c r="K486" s="352"/>
      <c r="L486" s="348"/>
      <c r="M486" s="348"/>
      <c r="N486" s="348"/>
      <c r="O486" s="353"/>
      <c r="P486" s="348"/>
    </row>
    <row r="487" spans="4:16" ht="40.15" customHeight="1" x14ac:dyDescent="0.25">
      <c r="D487" s="348"/>
      <c r="E487" s="431"/>
      <c r="F487" s="444"/>
      <c r="G487" s="350"/>
      <c r="H487" s="351"/>
      <c r="I487" s="351"/>
      <c r="J487" s="352"/>
      <c r="K487" s="352"/>
      <c r="L487" s="348"/>
      <c r="M487" s="348"/>
      <c r="N487" s="348"/>
      <c r="O487" s="353"/>
      <c r="P487" s="348"/>
    </row>
    <row r="488" spans="4:16" ht="40.15" customHeight="1" x14ac:dyDescent="0.25">
      <c r="D488" s="348"/>
      <c r="E488" s="431"/>
      <c r="F488" s="444"/>
      <c r="G488" s="350"/>
      <c r="H488" s="351"/>
      <c r="I488" s="351"/>
      <c r="J488" s="352"/>
      <c r="K488" s="352"/>
      <c r="L488" s="348"/>
      <c r="M488" s="348"/>
      <c r="N488" s="348"/>
      <c r="O488" s="353"/>
      <c r="P488" s="348"/>
    </row>
    <row r="489" spans="4:16" ht="40.15" customHeight="1" x14ac:dyDescent="0.25">
      <c r="D489" s="348"/>
      <c r="E489" s="431"/>
      <c r="F489" s="444"/>
      <c r="G489" s="350"/>
      <c r="H489" s="351"/>
      <c r="I489" s="351"/>
      <c r="J489" s="352"/>
      <c r="K489" s="352"/>
      <c r="L489" s="348"/>
      <c r="M489" s="348"/>
      <c r="N489" s="348"/>
      <c r="O489" s="353"/>
      <c r="P489" s="348"/>
    </row>
    <row r="490" spans="4:16" ht="40.15" customHeight="1" x14ac:dyDescent="0.25">
      <c r="D490" s="348"/>
      <c r="E490" s="431"/>
      <c r="F490" s="444"/>
      <c r="G490" s="350"/>
      <c r="H490" s="351"/>
      <c r="I490" s="351"/>
      <c r="J490" s="352"/>
      <c r="K490" s="352"/>
      <c r="L490" s="348"/>
      <c r="M490" s="348"/>
      <c r="N490" s="348"/>
      <c r="O490" s="353"/>
      <c r="P490" s="348"/>
    </row>
    <row r="491" spans="4:16" ht="40.15" customHeight="1" x14ac:dyDescent="0.25">
      <c r="D491" s="348"/>
      <c r="E491" s="431"/>
      <c r="F491" s="444"/>
      <c r="G491" s="350"/>
      <c r="H491" s="351"/>
      <c r="I491" s="351"/>
      <c r="J491" s="352"/>
      <c r="K491" s="352"/>
      <c r="L491" s="348"/>
      <c r="M491" s="348"/>
      <c r="N491" s="348"/>
      <c r="O491" s="353"/>
      <c r="P491" s="348"/>
    </row>
    <row r="492" spans="4:16" ht="40.15" customHeight="1" x14ac:dyDescent="0.25">
      <c r="D492" s="348"/>
      <c r="E492" s="431"/>
      <c r="F492" s="444"/>
      <c r="G492" s="350"/>
      <c r="H492" s="351"/>
      <c r="I492" s="351"/>
      <c r="J492" s="352"/>
      <c r="K492" s="352"/>
      <c r="L492" s="348"/>
      <c r="M492" s="348"/>
      <c r="N492" s="348"/>
      <c r="O492" s="353"/>
      <c r="P492" s="348"/>
    </row>
    <row r="493" spans="4:16" ht="40.15" customHeight="1" x14ac:dyDescent="0.25">
      <c r="D493" s="348"/>
      <c r="E493" s="431"/>
      <c r="F493" s="444"/>
      <c r="G493" s="350"/>
      <c r="H493" s="351"/>
      <c r="I493" s="351"/>
      <c r="J493" s="352"/>
      <c r="K493" s="352"/>
      <c r="L493" s="348"/>
      <c r="M493" s="348"/>
      <c r="N493" s="348"/>
      <c r="O493" s="353"/>
      <c r="P493" s="348"/>
    </row>
    <row r="494" spans="4:16" ht="40.15" customHeight="1" x14ac:dyDescent="0.25">
      <c r="D494" s="348"/>
      <c r="E494" s="431"/>
      <c r="F494" s="444"/>
      <c r="G494" s="350"/>
      <c r="H494" s="351"/>
      <c r="I494" s="351"/>
      <c r="J494" s="352"/>
      <c r="K494" s="352"/>
      <c r="L494" s="348"/>
      <c r="M494" s="348"/>
      <c r="N494" s="348"/>
      <c r="O494" s="353"/>
      <c r="P494" s="348"/>
    </row>
    <row r="495" spans="4:16" ht="40.15" customHeight="1" x14ac:dyDescent="0.25">
      <c r="D495" s="348"/>
      <c r="E495" s="431"/>
      <c r="F495" s="444"/>
      <c r="G495" s="350"/>
      <c r="H495" s="351"/>
      <c r="I495" s="351"/>
      <c r="J495" s="352"/>
      <c r="K495" s="352"/>
      <c r="L495" s="348"/>
      <c r="M495" s="348"/>
      <c r="N495" s="348"/>
      <c r="O495" s="353"/>
      <c r="P495" s="348"/>
    </row>
    <row r="496" spans="4:16" ht="40.15" customHeight="1" x14ac:dyDescent="0.25">
      <c r="D496" s="348"/>
      <c r="E496" s="431"/>
      <c r="F496" s="444"/>
      <c r="G496" s="350"/>
      <c r="H496" s="351"/>
      <c r="I496" s="351"/>
      <c r="J496" s="352"/>
      <c r="K496" s="352"/>
      <c r="L496" s="348"/>
      <c r="M496" s="348"/>
      <c r="N496" s="348"/>
      <c r="O496" s="353"/>
      <c r="P496" s="348"/>
    </row>
    <row r="497" spans="4:16" ht="40.15" customHeight="1" x14ac:dyDescent="0.25">
      <c r="D497" s="348"/>
      <c r="E497" s="431"/>
      <c r="F497" s="444"/>
      <c r="G497" s="350"/>
      <c r="H497" s="351"/>
      <c r="I497" s="351"/>
      <c r="J497" s="352"/>
      <c r="K497" s="352"/>
      <c r="L497" s="348"/>
      <c r="M497" s="348"/>
      <c r="N497" s="348"/>
      <c r="O497" s="353"/>
      <c r="P497" s="348"/>
    </row>
    <row r="498" spans="4:16" ht="40.15" customHeight="1" x14ac:dyDescent="0.25">
      <c r="D498" s="348"/>
      <c r="E498" s="431"/>
      <c r="F498" s="444"/>
      <c r="G498" s="350"/>
      <c r="H498" s="351"/>
      <c r="I498" s="351"/>
      <c r="J498" s="352"/>
      <c r="K498" s="352"/>
      <c r="L498" s="348"/>
      <c r="M498" s="348"/>
      <c r="N498" s="348"/>
      <c r="O498" s="353"/>
      <c r="P498" s="348"/>
    </row>
    <row r="499" spans="4:16" ht="40.15" customHeight="1" x14ac:dyDescent="0.25">
      <c r="D499" s="348"/>
      <c r="E499" s="431"/>
      <c r="F499" s="444"/>
      <c r="G499" s="350"/>
      <c r="H499" s="351"/>
      <c r="I499" s="351"/>
      <c r="J499" s="352"/>
      <c r="K499" s="352"/>
      <c r="L499" s="348"/>
      <c r="M499" s="348"/>
      <c r="N499" s="348"/>
      <c r="O499" s="353"/>
      <c r="P499" s="348"/>
    </row>
    <row r="500" spans="4:16" ht="40.15" customHeight="1" x14ac:dyDescent="0.25">
      <c r="D500" s="348"/>
      <c r="E500" s="431"/>
      <c r="F500" s="444"/>
      <c r="G500" s="350"/>
      <c r="H500" s="351"/>
      <c r="I500" s="351"/>
      <c r="J500" s="352"/>
      <c r="K500" s="352"/>
      <c r="L500" s="348"/>
      <c r="M500" s="348"/>
      <c r="N500" s="348"/>
      <c r="O500" s="353"/>
      <c r="P500" s="348"/>
    </row>
    <row r="501" spans="4:16" ht="40.15" customHeight="1" x14ac:dyDescent="0.25">
      <c r="D501" s="348"/>
      <c r="E501" s="431"/>
      <c r="F501" s="444"/>
      <c r="G501" s="350"/>
      <c r="H501" s="351"/>
      <c r="I501" s="351"/>
      <c r="J501" s="352"/>
      <c r="K501" s="352"/>
      <c r="L501" s="348"/>
      <c r="M501" s="348"/>
      <c r="N501" s="348"/>
      <c r="O501" s="353"/>
      <c r="P501" s="348"/>
    </row>
    <row r="502" spans="4:16" ht="40.15" customHeight="1" x14ac:dyDescent="0.25">
      <c r="D502" s="348"/>
      <c r="E502" s="431"/>
      <c r="F502" s="444"/>
      <c r="G502" s="350"/>
      <c r="H502" s="351"/>
      <c r="I502" s="351"/>
      <c r="J502" s="352"/>
      <c r="K502" s="352"/>
      <c r="L502" s="348"/>
      <c r="M502" s="348"/>
      <c r="N502" s="348"/>
      <c r="O502" s="353"/>
      <c r="P502" s="348"/>
    </row>
    <row r="503" spans="4:16" ht="40.15" customHeight="1" x14ac:dyDescent="0.25">
      <c r="D503" s="348"/>
      <c r="E503" s="431"/>
      <c r="F503" s="444"/>
      <c r="G503" s="350"/>
      <c r="H503" s="351"/>
      <c r="I503" s="351"/>
      <c r="J503" s="352"/>
      <c r="K503" s="352"/>
      <c r="L503" s="348"/>
      <c r="M503" s="348"/>
      <c r="N503" s="348"/>
      <c r="O503" s="353"/>
      <c r="P503" s="348"/>
    </row>
    <row r="504" spans="4:16" ht="40.15" customHeight="1" x14ac:dyDescent="0.25">
      <c r="D504" s="348"/>
      <c r="E504" s="431"/>
      <c r="F504" s="444"/>
      <c r="G504" s="350"/>
      <c r="H504" s="351"/>
      <c r="I504" s="351"/>
      <c r="J504" s="352"/>
      <c r="K504" s="352"/>
      <c r="L504" s="348"/>
      <c r="M504" s="348"/>
      <c r="N504" s="348"/>
      <c r="O504" s="353"/>
      <c r="P504" s="348"/>
    </row>
    <row r="505" spans="4:16" ht="40.15" customHeight="1" x14ac:dyDescent="0.25">
      <c r="D505" s="348"/>
      <c r="E505" s="431"/>
      <c r="F505" s="444"/>
      <c r="G505" s="350"/>
      <c r="H505" s="351"/>
      <c r="I505" s="351"/>
      <c r="J505" s="352"/>
      <c r="K505" s="352"/>
      <c r="L505" s="348"/>
      <c r="M505" s="348"/>
      <c r="N505" s="348"/>
      <c r="O505" s="353"/>
      <c r="P505" s="348"/>
    </row>
    <row r="506" spans="4:16" ht="40.15" customHeight="1" x14ac:dyDescent="0.25">
      <c r="D506" s="348"/>
      <c r="E506" s="431"/>
      <c r="F506" s="444"/>
      <c r="G506" s="350"/>
      <c r="H506" s="351"/>
      <c r="I506" s="351"/>
      <c r="J506" s="352"/>
      <c r="K506" s="352"/>
      <c r="L506" s="348"/>
      <c r="M506" s="348"/>
      <c r="N506" s="348"/>
      <c r="O506" s="353"/>
      <c r="P506" s="348"/>
    </row>
    <row r="507" spans="4:16" ht="40.15" customHeight="1" x14ac:dyDescent="0.25">
      <c r="D507" s="348"/>
      <c r="E507" s="431"/>
      <c r="F507" s="444"/>
      <c r="G507" s="350"/>
      <c r="H507" s="351"/>
      <c r="I507" s="351"/>
      <c r="J507" s="352"/>
      <c r="K507" s="352"/>
      <c r="L507" s="348"/>
      <c r="M507" s="348"/>
      <c r="N507" s="348"/>
      <c r="O507" s="353"/>
      <c r="P507" s="348"/>
    </row>
    <row r="508" spans="4:16" ht="40.15" customHeight="1" x14ac:dyDescent="0.25">
      <c r="D508" s="348"/>
      <c r="E508" s="431"/>
      <c r="F508" s="444"/>
      <c r="G508" s="350"/>
      <c r="H508" s="351"/>
      <c r="I508" s="351"/>
      <c r="J508" s="352"/>
      <c r="K508" s="352"/>
      <c r="L508" s="348"/>
      <c r="M508" s="348"/>
      <c r="N508" s="348"/>
      <c r="O508" s="353"/>
      <c r="P508" s="348"/>
    </row>
    <row r="509" spans="4:16" ht="40.15" customHeight="1" x14ac:dyDescent="0.25">
      <c r="D509" s="348"/>
      <c r="E509" s="431"/>
      <c r="F509" s="444"/>
      <c r="G509" s="350"/>
      <c r="H509" s="351"/>
      <c r="I509" s="351"/>
      <c r="J509" s="352"/>
      <c r="K509" s="352"/>
      <c r="L509" s="348"/>
      <c r="M509" s="348"/>
      <c r="N509" s="348"/>
      <c r="O509" s="353"/>
      <c r="P509" s="348"/>
    </row>
    <row r="510" spans="4:16" ht="40.15" customHeight="1" x14ac:dyDescent="0.25">
      <c r="D510" s="348"/>
      <c r="E510" s="431"/>
      <c r="F510" s="444"/>
      <c r="G510" s="350"/>
      <c r="H510" s="351"/>
      <c r="I510" s="351"/>
      <c r="J510" s="352"/>
      <c r="K510" s="352"/>
      <c r="L510" s="348"/>
      <c r="M510" s="348"/>
      <c r="N510" s="348"/>
      <c r="O510" s="353"/>
      <c r="P510" s="348"/>
    </row>
    <row r="511" spans="4:16" ht="40.15" customHeight="1" x14ac:dyDescent="0.25">
      <c r="D511" s="348"/>
      <c r="E511" s="431"/>
      <c r="F511" s="444"/>
      <c r="G511" s="350"/>
      <c r="H511" s="351"/>
      <c r="I511" s="351"/>
      <c r="J511" s="352"/>
      <c r="K511" s="352"/>
      <c r="L511" s="348"/>
      <c r="M511" s="348"/>
      <c r="N511" s="348"/>
      <c r="O511" s="353"/>
      <c r="P511" s="348"/>
    </row>
    <row r="512" spans="4:16" ht="40.15" customHeight="1" x14ac:dyDescent="0.25">
      <c r="D512" s="348"/>
      <c r="E512" s="431"/>
      <c r="F512" s="444"/>
      <c r="G512" s="350"/>
      <c r="H512" s="351"/>
      <c r="I512" s="351"/>
      <c r="J512" s="352"/>
      <c r="K512" s="352"/>
      <c r="L512" s="348"/>
      <c r="M512" s="348"/>
      <c r="N512" s="348"/>
      <c r="O512" s="353"/>
      <c r="P512" s="348"/>
    </row>
    <row r="513" spans="4:16" ht="40.15" customHeight="1" x14ac:dyDescent="0.25">
      <c r="D513" s="348"/>
      <c r="E513" s="431"/>
      <c r="F513" s="444"/>
      <c r="G513" s="350"/>
      <c r="H513" s="351"/>
      <c r="I513" s="351"/>
      <c r="J513" s="352"/>
      <c r="K513" s="352"/>
      <c r="L513" s="348"/>
      <c r="M513" s="348"/>
      <c r="N513" s="348"/>
      <c r="O513" s="353"/>
      <c r="P513" s="348"/>
    </row>
    <row r="514" spans="4:16" ht="40.15" customHeight="1" x14ac:dyDescent="0.25">
      <c r="D514" s="348"/>
      <c r="E514" s="431"/>
      <c r="F514" s="444"/>
      <c r="G514" s="350"/>
      <c r="H514" s="351"/>
      <c r="I514" s="351"/>
      <c r="J514" s="352"/>
      <c r="K514" s="352"/>
      <c r="L514" s="348"/>
      <c r="M514" s="348"/>
      <c r="N514" s="348"/>
      <c r="O514" s="353"/>
      <c r="P514" s="348"/>
    </row>
    <row r="515" spans="4:16" ht="40.15" customHeight="1" x14ac:dyDescent="0.25">
      <c r="D515" s="348"/>
      <c r="E515" s="431"/>
      <c r="F515" s="444"/>
      <c r="G515" s="350"/>
      <c r="H515" s="351"/>
      <c r="I515" s="351"/>
      <c r="J515" s="352"/>
      <c r="K515" s="352"/>
      <c r="L515" s="348"/>
      <c r="M515" s="348"/>
      <c r="N515" s="348"/>
      <c r="O515" s="353"/>
      <c r="P515" s="348"/>
    </row>
    <row r="516" spans="4:16" ht="40.15" customHeight="1" x14ac:dyDescent="0.25">
      <c r="D516" s="348"/>
      <c r="E516" s="431"/>
      <c r="F516" s="444"/>
      <c r="G516" s="350"/>
      <c r="H516" s="351"/>
      <c r="I516" s="351"/>
      <c r="J516" s="352"/>
      <c r="K516" s="352"/>
      <c r="L516" s="348"/>
      <c r="M516" s="348"/>
      <c r="N516" s="348"/>
      <c r="O516" s="353"/>
      <c r="P516" s="348"/>
    </row>
    <row r="517" spans="4:16" ht="40.15" customHeight="1" x14ac:dyDescent="0.25">
      <c r="D517" s="348"/>
      <c r="E517" s="431"/>
      <c r="F517" s="444"/>
      <c r="G517" s="350"/>
      <c r="H517" s="351"/>
      <c r="I517" s="351"/>
      <c r="J517" s="352"/>
      <c r="K517" s="352"/>
      <c r="L517" s="348"/>
      <c r="M517" s="348"/>
      <c r="N517" s="348"/>
      <c r="O517" s="353"/>
      <c r="P517" s="348"/>
    </row>
    <row r="518" spans="4:16" ht="40.15" customHeight="1" x14ac:dyDescent="0.25">
      <c r="D518" s="348"/>
      <c r="E518" s="431"/>
      <c r="F518" s="444"/>
      <c r="G518" s="350"/>
      <c r="H518" s="351"/>
      <c r="I518" s="351"/>
      <c r="J518" s="352"/>
      <c r="K518" s="352"/>
      <c r="L518" s="348"/>
      <c r="M518" s="348"/>
      <c r="N518" s="348"/>
      <c r="O518" s="353"/>
      <c r="P518" s="348"/>
    </row>
    <row r="519" spans="4:16" ht="40.15" customHeight="1" x14ac:dyDescent="0.25">
      <c r="D519" s="348"/>
      <c r="E519" s="431"/>
      <c r="F519" s="444"/>
      <c r="G519" s="350"/>
      <c r="H519" s="351"/>
      <c r="I519" s="351"/>
      <c r="J519" s="352"/>
      <c r="K519" s="352"/>
      <c r="L519" s="348"/>
      <c r="M519" s="348"/>
      <c r="N519" s="348"/>
      <c r="O519" s="353"/>
      <c r="P519" s="348"/>
    </row>
    <row r="520" spans="4:16" ht="40.15" customHeight="1" x14ac:dyDescent="0.25">
      <c r="D520" s="348"/>
      <c r="E520" s="431"/>
      <c r="F520" s="444"/>
      <c r="G520" s="350"/>
      <c r="H520" s="351"/>
      <c r="I520" s="351"/>
      <c r="J520" s="352"/>
      <c r="K520" s="352"/>
      <c r="L520" s="348"/>
      <c r="M520" s="348"/>
      <c r="N520" s="348"/>
      <c r="O520" s="353"/>
      <c r="P520" s="348"/>
    </row>
    <row r="521" spans="4:16" ht="40.15" customHeight="1" x14ac:dyDescent="0.25">
      <c r="D521" s="348"/>
      <c r="E521" s="431"/>
      <c r="F521" s="444"/>
      <c r="G521" s="350"/>
      <c r="H521" s="351"/>
      <c r="I521" s="351"/>
      <c r="J521" s="352"/>
      <c r="K521" s="352"/>
      <c r="L521" s="348"/>
      <c r="M521" s="348"/>
      <c r="N521" s="348"/>
      <c r="O521" s="353"/>
      <c r="P521" s="348"/>
    </row>
    <row r="522" spans="4:16" ht="40.15" customHeight="1" x14ac:dyDescent="0.25">
      <c r="D522" s="348"/>
      <c r="E522" s="431"/>
      <c r="F522" s="444"/>
      <c r="G522" s="350"/>
      <c r="H522" s="351"/>
      <c r="I522" s="351"/>
      <c r="J522" s="352"/>
      <c r="K522" s="352"/>
      <c r="L522" s="348"/>
      <c r="M522" s="348"/>
      <c r="N522" s="348"/>
      <c r="O522" s="353"/>
      <c r="P522" s="348"/>
    </row>
    <row r="523" spans="4:16" ht="40.15" customHeight="1" x14ac:dyDescent="0.25">
      <c r="D523" s="348"/>
      <c r="E523" s="431"/>
      <c r="F523" s="444"/>
      <c r="G523" s="350"/>
      <c r="H523" s="351"/>
      <c r="I523" s="351"/>
      <c r="J523" s="352"/>
      <c r="K523" s="352"/>
      <c r="L523" s="348"/>
      <c r="M523" s="348"/>
      <c r="N523" s="348"/>
      <c r="O523" s="353"/>
      <c r="P523" s="348"/>
    </row>
    <row r="524" spans="4:16" ht="40.15" customHeight="1" x14ac:dyDescent="0.25">
      <c r="D524" s="348"/>
      <c r="E524" s="431"/>
      <c r="F524" s="444"/>
      <c r="G524" s="350"/>
      <c r="H524" s="351"/>
      <c r="I524" s="351"/>
      <c r="J524" s="352"/>
      <c r="K524" s="352"/>
      <c r="L524" s="348"/>
      <c r="M524" s="348"/>
      <c r="N524" s="348"/>
      <c r="O524" s="353"/>
      <c r="P524" s="348"/>
    </row>
    <row r="525" spans="4:16" ht="40.15" customHeight="1" x14ac:dyDescent="0.25">
      <c r="D525" s="348"/>
      <c r="E525" s="431"/>
      <c r="F525" s="444"/>
      <c r="G525" s="350"/>
      <c r="H525" s="351"/>
      <c r="I525" s="351"/>
      <c r="J525" s="352"/>
      <c r="K525" s="352"/>
      <c r="L525" s="348"/>
      <c r="M525" s="348"/>
      <c r="N525" s="348"/>
      <c r="O525" s="353"/>
      <c r="P525" s="348"/>
    </row>
    <row r="526" spans="4:16" ht="40.15" customHeight="1" x14ac:dyDescent="0.25">
      <c r="D526" s="348"/>
      <c r="E526" s="431"/>
      <c r="F526" s="444"/>
      <c r="G526" s="350"/>
      <c r="H526" s="351"/>
      <c r="I526" s="351"/>
      <c r="J526" s="352"/>
      <c r="K526" s="352"/>
      <c r="L526" s="348"/>
      <c r="M526" s="348"/>
      <c r="N526" s="348"/>
      <c r="O526" s="353"/>
      <c r="P526" s="348"/>
    </row>
    <row r="527" spans="4:16" ht="40.15" customHeight="1" x14ac:dyDescent="0.25">
      <c r="D527" s="348"/>
      <c r="E527" s="431"/>
      <c r="F527" s="444"/>
      <c r="G527" s="350"/>
      <c r="H527" s="351"/>
      <c r="I527" s="351"/>
      <c r="J527" s="352"/>
      <c r="K527" s="352"/>
      <c r="L527" s="348"/>
      <c r="M527" s="348"/>
      <c r="N527" s="348"/>
      <c r="O527" s="353"/>
      <c r="P527" s="348"/>
    </row>
    <row r="528" spans="4:16" ht="40.15" customHeight="1" x14ac:dyDescent="0.25">
      <c r="D528" s="348"/>
      <c r="E528" s="431"/>
      <c r="F528" s="444"/>
      <c r="G528" s="350"/>
      <c r="H528" s="351"/>
      <c r="I528" s="351"/>
      <c r="J528" s="352"/>
      <c r="K528" s="352"/>
      <c r="L528" s="348"/>
      <c r="M528" s="348"/>
      <c r="N528" s="348"/>
      <c r="O528" s="353"/>
      <c r="P528" s="348"/>
    </row>
    <row r="529" spans="4:16" ht="40.15" customHeight="1" x14ac:dyDescent="0.25">
      <c r="D529" s="348"/>
      <c r="E529" s="431"/>
      <c r="F529" s="444"/>
      <c r="G529" s="350"/>
      <c r="H529" s="351"/>
      <c r="I529" s="351"/>
      <c r="J529" s="352"/>
      <c r="K529" s="352"/>
      <c r="L529" s="348"/>
      <c r="M529" s="348"/>
      <c r="N529" s="348"/>
      <c r="O529" s="353"/>
      <c r="P529" s="348"/>
    </row>
    <row r="530" spans="4:16" ht="40.15" customHeight="1" x14ac:dyDescent="0.25">
      <c r="D530" s="348"/>
      <c r="E530" s="431"/>
      <c r="F530" s="444"/>
      <c r="G530" s="350"/>
      <c r="H530" s="351"/>
      <c r="I530" s="351"/>
      <c r="J530" s="352"/>
      <c r="K530" s="352"/>
      <c r="L530" s="348"/>
      <c r="M530" s="348"/>
      <c r="N530" s="348"/>
      <c r="O530" s="353"/>
      <c r="P530" s="348"/>
    </row>
    <row r="531" spans="4:16" ht="40.15" customHeight="1" x14ac:dyDescent="0.25">
      <c r="D531" s="348"/>
      <c r="E531" s="431"/>
      <c r="F531" s="444"/>
      <c r="G531" s="350"/>
      <c r="H531" s="351"/>
      <c r="I531" s="351"/>
      <c r="J531" s="352"/>
      <c r="K531" s="352"/>
      <c r="L531" s="348"/>
      <c r="M531" s="348"/>
      <c r="N531" s="348"/>
      <c r="O531" s="353"/>
      <c r="P531" s="348"/>
    </row>
    <row r="532" spans="4:16" ht="40.15" customHeight="1" x14ac:dyDescent="0.25">
      <c r="D532" s="348"/>
      <c r="E532" s="431"/>
      <c r="F532" s="444"/>
      <c r="G532" s="350"/>
      <c r="H532" s="351"/>
      <c r="I532" s="351"/>
      <c r="J532" s="352"/>
      <c r="K532" s="352"/>
      <c r="L532" s="348"/>
      <c r="M532" s="348"/>
      <c r="N532" s="348"/>
      <c r="O532" s="353"/>
      <c r="P532" s="348"/>
    </row>
    <row r="533" spans="4:16" ht="40.15" customHeight="1" x14ac:dyDescent="0.25">
      <c r="D533" s="348"/>
      <c r="E533" s="431"/>
      <c r="F533" s="444"/>
      <c r="G533" s="350"/>
      <c r="H533" s="351"/>
      <c r="I533" s="351"/>
      <c r="J533" s="352"/>
      <c r="K533" s="352"/>
      <c r="L533" s="348"/>
      <c r="M533" s="348"/>
      <c r="N533" s="348"/>
      <c r="O533" s="353"/>
      <c r="P533" s="348"/>
    </row>
    <row r="534" spans="4:16" ht="40.15" customHeight="1" x14ac:dyDescent="0.25">
      <c r="D534" s="348"/>
      <c r="E534" s="431"/>
      <c r="F534" s="444"/>
      <c r="G534" s="350"/>
      <c r="H534" s="351"/>
      <c r="I534" s="351"/>
      <c r="J534" s="352"/>
      <c r="K534" s="352"/>
      <c r="L534" s="348"/>
      <c r="M534" s="348"/>
      <c r="N534" s="348"/>
      <c r="O534" s="353"/>
      <c r="P534" s="348"/>
    </row>
    <row r="535" spans="4:16" ht="40.15" customHeight="1" x14ac:dyDescent="0.25">
      <c r="D535" s="348"/>
      <c r="E535" s="431"/>
      <c r="F535" s="444"/>
      <c r="G535" s="350"/>
      <c r="H535" s="351"/>
      <c r="I535" s="351"/>
      <c r="J535" s="352"/>
      <c r="K535" s="352"/>
      <c r="L535" s="348"/>
      <c r="M535" s="348"/>
      <c r="N535" s="348"/>
      <c r="O535" s="353"/>
      <c r="P535" s="348"/>
    </row>
    <row r="536" spans="4:16" ht="40.15" customHeight="1" x14ac:dyDescent="0.25">
      <c r="D536" s="348"/>
      <c r="E536" s="431"/>
      <c r="F536" s="444"/>
      <c r="G536" s="350"/>
      <c r="H536" s="351"/>
      <c r="I536" s="351"/>
      <c r="J536" s="352"/>
      <c r="K536" s="352"/>
      <c r="L536" s="348"/>
      <c r="M536" s="348"/>
      <c r="N536" s="348"/>
      <c r="O536" s="353"/>
      <c r="P536" s="348"/>
    </row>
    <row r="537" spans="4:16" ht="40.15" customHeight="1" x14ac:dyDescent="0.25">
      <c r="D537" s="348"/>
      <c r="E537" s="431"/>
      <c r="F537" s="444"/>
      <c r="G537" s="350"/>
      <c r="H537" s="351"/>
      <c r="I537" s="351"/>
      <c r="J537" s="352"/>
      <c r="K537" s="352"/>
      <c r="L537" s="348"/>
      <c r="M537" s="348"/>
      <c r="N537" s="348"/>
      <c r="O537" s="353"/>
      <c r="P537" s="348"/>
    </row>
    <row r="538" spans="4:16" ht="40.15" customHeight="1" x14ac:dyDescent="0.25">
      <c r="D538" s="348"/>
      <c r="E538" s="431"/>
      <c r="F538" s="444"/>
      <c r="G538" s="350"/>
      <c r="H538" s="351"/>
      <c r="I538" s="351"/>
      <c r="J538" s="352"/>
      <c r="K538" s="352"/>
      <c r="L538" s="348"/>
      <c r="M538" s="348"/>
      <c r="N538" s="348"/>
      <c r="O538" s="353"/>
      <c r="P538" s="348"/>
    </row>
    <row r="539" spans="4:16" ht="40.15" customHeight="1" x14ac:dyDescent="0.25">
      <c r="D539" s="348"/>
      <c r="E539" s="431"/>
      <c r="F539" s="444"/>
      <c r="G539" s="350"/>
      <c r="H539" s="351"/>
      <c r="I539" s="351"/>
      <c r="J539" s="352"/>
      <c r="K539" s="352"/>
      <c r="L539" s="348"/>
      <c r="M539" s="348"/>
      <c r="N539" s="348"/>
      <c r="O539" s="353"/>
      <c r="P539" s="348"/>
    </row>
    <row r="540" spans="4:16" ht="40.15" customHeight="1" x14ac:dyDescent="0.25">
      <c r="D540" s="348"/>
      <c r="E540" s="431"/>
      <c r="F540" s="444"/>
      <c r="G540" s="350"/>
      <c r="H540" s="351"/>
      <c r="I540" s="351"/>
      <c r="J540" s="352"/>
      <c r="K540" s="352"/>
      <c r="L540" s="348"/>
      <c r="M540" s="348"/>
      <c r="N540" s="348"/>
      <c r="O540" s="353"/>
      <c r="P540" s="348"/>
    </row>
    <row r="541" spans="4:16" ht="40.15" customHeight="1" x14ac:dyDescent="0.25">
      <c r="D541" s="348"/>
      <c r="E541" s="431"/>
      <c r="F541" s="444"/>
      <c r="G541" s="350"/>
      <c r="H541" s="351"/>
      <c r="I541" s="351"/>
      <c r="J541" s="352"/>
      <c r="K541" s="352"/>
      <c r="L541" s="348"/>
      <c r="M541" s="348"/>
      <c r="N541" s="348"/>
      <c r="O541" s="353"/>
      <c r="P541" s="348"/>
    </row>
    <row r="542" spans="4:16" ht="40.15" customHeight="1" x14ac:dyDescent="0.25">
      <c r="D542" s="348"/>
      <c r="E542" s="431"/>
      <c r="F542" s="444"/>
      <c r="G542" s="350"/>
      <c r="H542" s="351"/>
      <c r="I542" s="351"/>
      <c r="J542" s="352"/>
      <c r="K542" s="352"/>
      <c r="L542" s="348"/>
      <c r="M542" s="348"/>
      <c r="N542" s="348"/>
      <c r="O542" s="353"/>
      <c r="P542" s="348"/>
    </row>
    <row r="543" spans="4:16" ht="40.15" customHeight="1" x14ac:dyDescent="0.25">
      <c r="D543" s="348"/>
      <c r="E543" s="431"/>
      <c r="F543" s="444"/>
      <c r="G543" s="350"/>
      <c r="H543" s="351"/>
      <c r="I543" s="351"/>
      <c r="J543" s="352"/>
      <c r="K543" s="352"/>
      <c r="L543" s="348"/>
      <c r="M543" s="348"/>
      <c r="N543" s="348"/>
      <c r="O543" s="353"/>
      <c r="P543" s="348"/>
    </row>
    <row r="544" spans="4:16" ht="40.15" customHeight="1" x14ac:dyDescent="0.25">
      <c r="D544" s="348"/>
      <c r="E544" s="431"/>
      <c r="F544" s="444"/>
      <c r="G544" s="350"/>
      <c r="H544" s="351"/>
      <c r="I544" s="351"/>
      <c r="J544" s="352"/>
      <c r="K544" s="352"/>
      <c r="L544" s="348"/>
      <c r="M544" s="348"/>
      <c r="N544" s="348"/>
      <c r="O544" s="353"/>
      <c r="P544" s="348"/>
    </row>
    <row r="545" spans="4:16" ht="40.15" customHeight="1" x14ac:dyDescent="0.25">
      <c r="D545" s="348"/>
      <c r="E545" s="431"/>
      <c r="F545" s="444"/>
      <c r="G545" s="350"/>
      <c r="H545" s="351"/>
      <c r="I545" s="351"/>
      <c r="J545" s="352"/>
      <c r="K545" s="352"/>
      <c r="L545" s="348"/>
      <c r="M545" s="348"/>
      <c r="N545" s="348"/>
      <c r="O545" s="353"/>
      <c r="P545" s="348"/>
    </row>
    <row r="546" spans="4:16" ht="40.15" customHeight="1" x14ac:dyDescent="0.25">
      <c r="D546" s="348"/>
      <c r="E546" s="431"/>
      <c r="F546" s="444"/>
      <c r="G546" s="350"/>
      <c r="H546" s="351"/>
      <c r="I546" s="351"/>
      <c r="J546" s="352"/>
      <c r="K546" s="352"/>
      <c r="L546" s="348"/>
      <c r="M546" s="348"/>
      <c r="N546" s="348"/>
      <c r="O546" s="353"/>
      <c r="P546" s="348"/>
    </row>
    <row r="547" spans="4:16" ht="40.15" customHeight="1" x14ac:dyDescent="0.25">
      <c r="D547" s="348"/>
      <c r="E547" s="431"/>
      <c r="F547" s="444"/>
      <c r="G547" s="350"/>
      <c r="H547" s="351"/>
      <c r="I547" s="351"/>
      <c r="J547" s="352"/>
      <c r="K547" s="352"/>
      <c r="L547" s="348"/>
      <c r="M547" s="348"/>
      <c r="N547" s="348"/>
      <c r="O547" s="353"/>
      <c r="P547" s="348"/>
    </row>
    <row r="548" spans="4:16" ht="40.15" customHeight="1" x14ac:dyDescent="0.25">
      <c r="D548" s="348"/>
      <c r="E548" s="431"/>
      <c r="F548" s="444"/>
      <c r="G548" s="350"/>
      <c r="H548" s="351"/>
      <c r="I548" s="351"/>
      <c r="J548" s="352"/>
      <c r="K548" s="352"/>
      <c r="L548" s="348"/>
      <c r="M548" s="348"/>
      <c r="N548" s="348"/>
      <c r="O548" s="353"/>
      <c r="P548" s="348"/>
    </row>
    <row r="549" spans="4:16" ht="40.15" customHeight="1" x14ac:dyDescent="0.25">
      <c r="D549" s="348"/>
      <c r="E549" s="431"/>
      <c r="F549" s="444"/>
      <c r="G549" s="350"/>
      <c r="H549" s="351"/>
      <c r="I549" s="351"/>
      <c r="J549" s="352"/>
      <c r="K549" s="352"/>
      <c r="L549" s="348"/>
      <c r="M549" s="348"/>
      <c r="N549" s="348"/>
      <c r="O549" s="353"/>
      <c r="P549" s="348"/>
    </row>
    <row r="550" spans="4:16" ht="40.15" customHeight="1" x14ac:dyDescent="0.25">
      <c r="D550" s="348"/>
      <c r="E550" s="431"/>
      <c r="F550" s="444"/>
      <c r="G550" s="350"/>
      <c r="H550" s="351"/>
      <c r="I550" s="351"/>
      <c r="J550" s="352"/>
      <c r="K550" s="352"/>
      <c r="L550" s="348"/>
      <c r="M550" s="348"/>
      <c r="N550" s="348"/>
      <c r="O550" s="353"/>
      <c r="P550" s="348"/>
    </row>
    <row r="551" spans="4:16" ht="40.15" customHeight="1" x14ac:dyDescent="0.25">
      <c r="D551" s="348"/>
      <c r="E551" s="431"/>
      <c r="F551" s="444"/>
      <c r="G551" s="350"/>
      <c r="H551" s="351"/>
      <c r="I551" s="351"/>
      <c r="J551" s="352"/>
      <c r="K551" s="352"/>
      <c r="L551" s="348"/>
      <c r="M551" s="348"/>
      <c r="N551" s="348"/>
      <c r="O551" s="353"/>
      <c r="P551" s="348"/>
    </row>
    <row r="552" spans="4:16" ht="40.15" customHeight="1" x14ac:dyDescent="0.25">
      <c r="D552" s="348"/>
      <c r="E552" s="431"/>
      <c r="F552" s="444"/>
      <c r="G552" s="350"/>
      <c r="H552" s="351"/>
      <c r="I552" s="351"/>
      <c r="J552" s="352"/>
      <c r="K552" s="352"/>
      <c r="L552" s="348"/>
      <c r="M552" s="348"/>
      <c r="N552" s="348"/>
      <c r="O552" s="353"/>
      <c r="P552" s="348"/>
    </row>
    <row r="553" spans="4:16" ht="40.15" customHeight="1" x14ac:dyDescent="0.25">
      <c r="D553" s="348"/>
      <c r="E553" s="431"/>
      <c r="F553" s="444"/>
      <c r="G553" s="350"/>
      <c r="H553" s="351"/>
      <c r="I553" s="351"/>
      <c r="J553" s="352"/>
      <c r="K553" s="352"/>
      <c r="L553" s="348"/>
      <c r="M553" s="348"/>
      <c r="N553" s="348"/>
      <c r="O553" s="353"/>
      <c r="P553" s="348"/>
    </row>
    <row r="554" spans="4:16" ht="40.15" customHeight="1" x14ac:dyDescent="0.25">
      <c r="D554" s="348"/>
      <c r="E554" s="431"/>
      <c r="F554" s="444"/>
      <c r="G554" s="350"/>
      <c r="H554" s="351"/>
      <c r="I554" s="351"/>
      <c r="J554" s="352"/>
      <c r="K554" s="352"/>
      <c r="L554" s="348"/>
      <c r="M554" s="348"/>
      <c r="N554" s="348"/>
      <c r="O554" s="353"/>
      <c r="P554" s="348"/>
    </row>
    <row r="555" spans="4:16" ht="40.15" customHeight="1" x14ac:dyDescent="0.25">
      <c r="D555" s="348"/>
      <c r="E555" s="431"/>
      <c r="F555" s="444"/>
      <c r="G555" s="350"/>
      <c r="H555" s="351"/>
      <c r="I555" s="351"/>
      <c r="J555" s="352"/>
      <c r="K555" s="352"/>
      <c r="L555" s="348"/>
      <c r="M555" s="348"/>
      <c r="N555" s="348"/>
      <c r="O555" s="353"/>
      <c r="P555" s="348"/>
    </row>
    <row r="556" spans="4:16" ht="40.15" customHeight="1" x14ac:dyDescent="0.25">
      <c r="D556" s="348"/>
      <c r="E556" s="431"/>
      <c r="F556" s="444"/>
      <c r="G556" s="350"/>
      <c r="H556" s="351"/>
      <c r="I556" s="351"/>
      <c r="J556" s="352"/>
      <c r="K556" s="352"/>
      <c r="L556" s="348"/>
      <c r="M556" s="348"/>
      <c r="N556" s="348"/>
      <c r="O556" s="353"/>
      <c r="P556" s="348"/>
    </row>
    <row r="557" spans="4:16" ht="40.15" customHeight="1" x14ac:dyDescent="0.25">
      <c r="D557" s="348"/>
      <c r="E557" s="431"/>
      <c r="F557" s="444"/>
      <c r="G557" s="350"/>
      <c r="H557" s="351"/>
      <c r="I557" s="351"/>
      <c r="J557" s="352"/>
      <c r="K557" s="352"/>
      <c r="L557" s="348"/>
      <c r="M557" s="348"/>
      <c r="N557" s="348"/>
      <c r="O557" s="353"/>
      <c r="P557" s="348"/>
    </row>
    <row r="558" spans="4:16" ht="40.15" customHeight="1" x14ac:dyDescent="0.25">
      <c r="D558" s="348"/>
      <c r="E558" s="431"/>
      <c r="F558" s="444"/>
      <c r="G558" s="350"/>
      <c r="H558" s="351"/>
      <c r="I558" s="351"/>
      <c r="J558" s="352"/>
      <c r="K558" s="352"/>
      <c r="L558" s="348"/>
      <c r="M558" s="348"/>
      <c r="N558" s="348"/>
      <c r="O558" s="353"/>
      <c r="P558" s="348"/>
    </row>
    <row r="559" spans="4:16" ht="40.15" customHeight="1" x14ac:dyDescent="0.25">
      <c r="D559" s="348"/>
      <c r="E559" s="431"/>
      <c r="F559" s="444"/>
      <c r="G559" s="350"/>
      <c r="H559" s="351"/>
      <c r="I559" s="351"/>
      <c r="J559" s="352"/>
      <c r="K559" s="352"/>
      <c r="L559" s="348"/>
      <c r="M559" s="348"/>
      <c r="N559" s="348"/>
      <c r="O559" s="353"/>
      <c r="P559" s="348"/>
    </row>
    <row r="560" spans="4:16" ht="40.15" customHeight="1" x14ac:dyDescent="0.25">
      <c r="D560" s="348"/>
      <c r="E560" s="431"/>
      <c r="F560" s="444"/>
      <c r="G560" s="350"/>
      <c r="H560" s="351"/>
      <c r="I560" s="351"/>
      <c r="J560" s="352"/>
      <c r="K560" s="352"/>
      <c r="L560" s="348"/>
      <c r="M560" s="348"/>
      <c r="N560" s="348"/>
      <c r="O560" s="353"/>
      <c r="P560" s="348"/>
    </row>
    <row r="561" spans="4:16" ht="40.15" customHeight="1" x14ac:dyDescent="0.25">
      <c r="D561" s="348"/>
      <c r="E561" s="431"/>
      <c r="F561" s="444"/>
      <c r="G561" s="350"/>
      <c r="H561" s="351"/>
      <c r="I561" s="351"/>
      <c r="J561" s="352"/>
      <c r="K561" s="352"/>
      <c r="L561" s="348"/>
      <c r="M561" s="348"/>
      <c r="N561" s="348"/>
      <c r="O561" s="353"/>
      <c r="P561" s="348"/>
    </row>
    <row r="562" spans="4:16" ht="40.15" customHeight="1" x14ac:dyDescent="0.25">
      <c r="D562" s="348"/>
      <c r="E562" s="431"/>
      <c r="F562" s="444"/>
      <c r="G562" s="350"/>
      <c r="H562" s="351"/>
      <c r="I562" s="351"/>
      <c r="J562" s="352"/>
      <c r="K562" s="352"/>
      <c r="L562" s="348"/>
      <c r="M562" s="348"/>
      <c r="N562" s="348"/>
      <c r="O562" s="353"/>
      <c r="P562" s="348"/>
    </row>
    <row r="563" spans="4:16" ht="40.15" customHeight="1" x14ac:dyDescent="0.25">
      <c r="D563" s="348"/>
      <c r="E563" s="431"/>
      <c r="F563" s="444"/>
      <c r="G563" s="350"/>
      <c r="H563" s="351"/>
      <c r="I563" s="351"/>
      <c r="J563" s="352"/>
      <c r="K563" s="352"/>
      <c r="L563" s="348"/>
      <c r="M563" s="348"/>
      <c r="N563" s="348"/>
      <c r="O563" s="353"/>
      <c r="P563" s="348"/>
    </row>
    <row r="564" spans="4:16" ht="40.15" customHeight="1" x14ac:dyDescent="0.25">
      <c r="D564" s="348"/>
      <c r="E564" s="431"/>
      <c r="F564" s="444"/>
      <c r="G564" s="350"/>
      <c r="H564" s="351"/>
      <c r="I564" s="351"/>
      <c r="J564" s="352"/>
      <c r="K564" s="352"/>
      <c r="L564" s="348"/>
      <c r="M564" s="348"/>
      <c r="N564" s="348"/>
      <c r="O564" s="353"/>
      <c r="P564" s="348"/>
    </row>
    <row r="565" spans="4:16" ht="40.15" customHeight="1" x14ac:dyDescent="0.25">
      <c r="D565" s="348"/>
      <c r="E565" s="431"/>
      <c r="F565" s="444"/>
      <c r="G565" s="350"/>
      <c r="H565" s="351"/>
      <c r="I565" s="351"/>
      <c r="J565" s="352"/>
      <c r="K565" s="352"/>
      <c r="L565" s="348"/>
      <c r="M565" s="348"/>
      <c r="N565" s="348"/>
      <c r="O565" s="353"/>
      <c r="P565" s="348"/>
    </row>
    <row r="566" spans="4:16" ht="40.15" customHeight="1" x14ac:dyDescent="0.25">
      <c r="D566" s="348"/>
      <c r="E566" s="431"/>
      <c r="F566" s="444"/>
      <c r="G566" s="350"/>
      <c r="H566" s="351"/>
      <c r="I566" s="351"/>
      <c r="J566" s="352"/>
      <c r="K566" s="352"/>
      <c r="L566" s="348"/>
      <c r="M566" s="348"/>
      <c r="N566" s="348"/>
      <c r="O566" s="353"/>
      <c r="P566" s="348"/>
    </row>
    <row r="567" spans="4:16" ht="40.15" customHeight="1" x14ac:dyDescent="0.25">
      <c r="D567" s="348"/>
      <c r="E567" s="431"/>
      <c r="F567" s="444"/>
      <c r="G567" s="350"/>
      <c r="H567" s="351"/>
      <c r="I567" s="351"/>
      <c r="J567" s="352"/>
      <c r="K567" s="352"/>
      <c r="L567" s="348"/>
      <c r="M567" s="348"/>
      <c r="N567" s="348"/>
      <c r="O567" s="353"/>
      <c r="P567" s="348"/>
    </row>
    <row r="568" spans="4:16" ht="40.15" customHeight="1" x14ac:dyDescent="0.25">
      <c r="D568" s="348"/>
      <c r="E568" s="431"/>
      <c r="F568" s="444"/>
      <c r="G568" s="350"/>
      <c r="H568" s="351"/>
      <c r="I568" s="351"/>
      <c r="J568" s="352"/>
      <c r="K568" s="352"/>
      <c r="L568" s="348"/>
      <c r="M568" s="348"/>
      <c r="N568" s="348"/>
      <c r="O568" s="353"/>
      <c r="P568" s="348"/>
    </row>
    <row r="569" spans="4:16" ht="40.15" customHeight="1" x14ac:dyDescent="0.25">
      <c r="D569" s="348"/>
      <c r="E569" s="431"/>
      <c r="F569" s="444"/>
      <c r="G569" s="350"/>
      <c r="H569" s="351"/>
      <c r="I569" s="351"/>
      <c r="J569" s="352"/>
      <c r="K569" s="352"/>
      <c r="L569" s="348"/>
      <c r="M569" s="348"/>
      <c r="N569" s="348"/>
      <c r="O569" s="353"/>
      <c r="P569" s="348"/>
    </row>
    <row r="570" spans="4:16" ht="40.15" customHeight="1" x14ac:dyDescent="0.25">
      <c r="D570" s="348"/>
      <c r="E570" s="431"/>
      <c r="F570" s="444"/>
      <c r="G570" s="350"/>
      <c r="H570" s="351"/>
      <c r="I570" s="351"/>
      <c r="J570" s="352"/>
      <c r="K570" s="352"/>
      <c r="L570" s="348"/>
      <c r="M570" s="348"/>
      <c r="N570" s="348"/>
      <c r="O570" s="353"/>
      <c r="P570" s="348"/>
    </row>
    <row r="571" spans="4:16" ht="40.15" customHeight="1" x14ac:dyDescent="0.25">
      <c r="D571" s="348"/>
      <c r="E571" s="431"/>
      <c r="F571" s="444"/>
      <c r="G571" s="350"/>
      <c r="H571" s="351"/>
      <c r="I571" s="351"/>
      <c r="J571" s="352"/>
      <c r="K571" s="352"/>
      <c r="L571" s="348"/>
      <c r="M571" s="348"/>
      <c r="N571" s="348"/>
      <c r="O571" s="353"/>
      <c r="P571" s="348"/>
    </row>
    <row r="572" spans="4:16" ht="40.15" customHeight="1" x14ac:dyDescent="0.25">
      <c r="D572" s="348"/>
      <c r="E572" s="431"/>
      <c r="F572" s="444"/>
      <c r="G572" s="350"/>
      <c r="H572" s="351"/>
      <c r="I572" s="351"/>
      <c r="J572" s="352"/>
      <c r="K572" s="352"/>
      <c r="L572" s="348"/>
      <c r="M572" s="348"/>
      <c r="N572" s="348"/>
      <c r="O572" s="353"/>
      <c r="P572" s="348"/>
    </row>
    <row r="573" spans="4:16" ht="40.15" customHeight="1" x14ac:dyDescent="0.25">
      <c r="D573" s="348"/>
      <c r="E573" s="431"/>
      <c r="F573" s="444"/>
      <c r="G573" s="350"/>
      <c r="H573" s="351"/>
      <c r="I573" s="351"/>
      <c r="J573" s="352"/>
      <c r="K573" s="352"/>
      <c r="L573" s="348"/>
      <c r="M573" s="348"/>
      <c r="N573" s="348"/>
      <c r="O573" s="353"/>
      <c r="P573" s="348"/>
    </row>
    <row r="574" spans="4:16" ht="40.15" customHeight="1" x14ac:dyDescent="0.25">
      <c r="D574" s="348"/>
      <c r="E574" s="431"/>
      <c r="F574" s="444"/>
      <c r="G574" s="350"/>
      <c r="H574" s="351"/>
      <c r="I574" s="351"/>
      <c r="J574" s="352"/>
      <c r="K574" s="352"/>
      <c r="L574" s="348"/>
      <c r="M574" s="348"/>
      <c r="N574" s="348"/>
      <c r="O574" s="353"/>
      <c r="P574" s="348"/>
    </row>
    <row r="575" spans="4:16" ht="40.15" customHeight="1" x14ac:dyDescent="0.25">
      <c r="D575" s="348"/>
      <c r="E575" s="431"/>
      <c r="F575" s="444"/>
      <c r="G575" s="350"/>
      <c r="H575" s="351"/>
      <c r="I575" s="351"/>
      <c r="J575" s="352"/>
      <c r="K575" s="352"/>
      <c r="L575" s="348"/>
      <c r="M575" s="348"/>
      <c r="N575" s="348"/>
      <c r="O575" s="353"/>
      <c r="P575" s="348"/>
    </row>
    <row r="576" spans="4:16" ht="40.15" customHeight="1" x14ac:dyDescent="0.25">
      <c r="D576" s="348"/>
      <c r="E576" s="431"/>
      <c r="F576" s="444"/>
      <c r="G576" s="350"/>
      <c r="H576" s="351"/>
      <c r="I576" s="351"/>
      <c r="J576" s="352"/>
      <c r="K576" s="352"/>
      <c r="L576" s="348"/>
      <c r="M576" s="348"/>
      <c r="N576" s="348"/>
      <c r="O576" s="353"/>
      <c r="P576" s="348"/>
    </row>
    <row r="577" spans="4:16" ht="40.15" customHeight="1" x14ac:dyDescent="0.25">
      <c r="D577" s="348"/>
      <c r="E577" s="431"/>
      <c r="F577" s="444"/>
      <c r="G577" s="350"/>
      <c r="H577" s="351"/>
      <c r="I577" s="351"/>
      <c r="J577" s="352"/>
      <c r="K577" s="352"/>
      <c r="L577" s="348"/>
      <c r="M577" s="348"/>
      <c r="N577" s="348"/>
      <c r="O577" s="353"/>
      <c r="P577" s="348"/>
    </row>
    <row r="578" spans="4:16" ht="40.15" customHeight="1" x14ac:dyDescent="0.25">
      <c r="D578" s="348"/>
      <c r="E578" s="431"/>
      <c r="F578" s="444"/>
      <c r="G578" s="350"/>
      <c r="H578" s="351"/>
      <c r="I578" s="351"/>
      <c r="J578" s="352"/>
      <c r="K578" s="352"/>
      <c r="L578" s="348"/>
      <c r="M578" s="348"/>
      <c r="N578" s="348"/>
      <c r="O578" s="353"/>
      <c r="P578" s="348"/>
    </row>
    <row r="579" spans="4:16" ht="40.15" customHeight="1" x14ac:dyDescent="0.25">
      <c r="D579" s="348"/>
      <c r="E579" s="431"/>
      <c r="F579" s="444"/>
      <c r="G579" s="350"/>
      <c r="H579" s="351"/>
      <c r="I579" s="351"/>
      <c r="J579" s="352"/>
      <c r="K579" s="352"/>
      <c r="L579" s="348"/>
      <c r="M579" s="348"/>
      <c r="N579" s="348"/>
      <c r="O579" s="353"/>
      <c r="P579" s="348"/>
    </row>
    <row r="580" spans="4:16" ht="40.15" customHeight="1" x14ac:dyDescent="0.25">
      <c r="D580" s="348"/>
      <c r="E580" s="431"/>
      <c r="F580" s="444"/>
      <c r="G580" s="350"/>
      <c r="H580" s="351"/>
      <c r="I580" s="351"/>
      <c r="J580" s="352"/>
      <c r="K580" s="352"/>
      <c r="L580" s="348"/>
      <c r="M580" s="348"/>
      <c r="N580" s="348"/>
      <c r="O580" s="353"/>
      <c r="P580" s="348"/>
    </row>
    <row r="581" spans="4:16" ht="40.15" customHeight="1" x14ac:dyDescent="0.25">
      <c r="D581" s="348"/>
      <c r="E581" s="431"/>
      <c r="F581" s="444"/>
      <c r="G581" s="350"/>
      <c r="H581" s="351"/>
      <c r="I581" s="351"/>
      <c r="J581" s="352"/>
      <c r="K581" s="352"/>
      <c r="L581" s="348"/>
      <c r="M581" s="348"/>
      <c r="N581" s="348"/>
      <c r="O581" s="353"/>
      <c r="P581" s="348"/>
    </row>
    <row r="582" spans="4:16" ht="40.15" customHeight="1" x14ac:dyDescent="0.25">
      <c r="D582" s="348"/>
      <c r="E582" s="431"/>
      <c r="F582" s="444"/>
      <c r="G582" s="350"/>
      <c r="H582" s="351"/>
      <c r="I582" s="351"/>
      <c r="J582" s="352"/>
      <c r="K582" s="352"/>
      <c r="L582" s="348"/>
      <c r="M582" s="348"/>
      <c r="N582" s="348"/>
      <c r="O582" s="353"/>
      <c r="P582" s="348"/>
    </row>
    <row r="583" spans="4:16" ht="40.15" customHeight="1" x14ac:dyDescent="0.25">
      <c r="D583" s="348"/>
      <c r="E583" s="431"/>
      <c r="F583" s="444"/>
      <c r="G583" s="350"/>
      <c r="H583" s="351"/>
      <c r="I583" s="351"/>
      <c r="J583" s="352"/>
      <c r="K583" s="352"/>
      <c r="L583" s="348"/>
      <c r="M583" s="348"/>
      <c r="N583" s="348"/>
      <c r="O583" s="353"/>
      <c r="P583" s="348"/>
    </row>
    <row r="584" spans="4:16" ht="40.15" customHeight="1" x14ac:dyDescent="0.25">
      <c r="D584" s="326"/>
      <c r="E584" s="431"/>
      <c r="F584" s="156"/>
      <c r="G584" s="328"/>
      <c r="H584" s="324"/>
      <c r="I584" s="324"/>
      <c r="J584" s="329"/>
      <c r="K584" s="329"/>
      <c r="L584" s="326"/>
      <c r="M584" s="326"/>
      <c r="N584" s="326"/>
      <c r="O584" s="330"/>
      <c r="P584" s="326"/>
    </row>
    <row r="585" spans="4:16" x14ac:dyDescent="0.25">
      <c r="F585" s="156"/>
    </row>
    <row r="586" spans="4:16" x14ac:dyDescent="0.25">
      <c r="F586" s="156"/>
    </row>
    <row r="587" spans="4:16" x14ac:dyDescent="0.25">
      <c r="F587" s="156"/>
    </row>
    <row r="588" spans="4:16" x14ac:dyDescent="0.25">
      <c r="F588" s="15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row r="597" spans="6:6" x14ac:dyDescent="0.25">
      <c r="F597" s="156"/>
    </row>
    <row r="598" spans="6:6" x14ac:dyDescent="0.25">
      <c r="F598" s="156"/>
    </row>
    <row r="599" spans="6:6" x14ac:dyDescent="0.25">
      <c r="F599" s="156"/>
    </row>
    <row r="600" spans="6:6" x14ac:dyDescent="0.25">
      <c r="F600" s="156"/>
    </row>
    <row r="601" spans="6:6" x14ac:dyDescent="0.25">
      <c r="F601" s="156"/>
    </row>
  </sheetData>
  <mergeCells count="1353">
    <mergeCell ref="Q3:Q5"/>
    <mergeCell ref="R3:R5"/>
    <mergeCell ref="P3:P5"/>
    <mergeCell ref="AP144:AP147"/>
    <mergeCell ref="AQ144:AQ147"/>
    <mergeCell ref="AX144:AX147"/>
    <mergeCell ref="AY144:AY147"/>
    <mergeCell ref="BF144:BF147"/>
    <mergeCell ref="BG144:BG147"/>
    <mergeCell ref="BN144:BN147"/>
    <mergeCell ref="BO144:BO147"/>
    <mergeCell ref="AP148:AP151"/>
    <mergeCell ref="AQ148:AQ151"/>
    <mergeCell ref="AX148:AX151"/>
    <mergeCell ref="AY148:AY151"/>
    <mergeCell ref="BF148:BF151"/>
    <mergeCell ref="BG148:BG151"/>
    <mergeCell ref="BN148:BN151"/>
    <mergeCell ref="BO148:BO151"/>
    <mergeCell ref="AP131:AP134"/>
    <mergeCell ref="AQ131:AQ134"/>
    <mergeCell ref="AX131:AX134"/>
    <mergeCell ref="AY131:AY134"/>
    <mergeCell ref="BF131:BF134"/>
    <mergeCell ref="BG131:BG134"/>
    <mergeCell ref="BN131:BN134"/>
    <mergeCell ref="BO131:BO134"/>
    <mergeCell ref="AP135:AP138"/>
    <mergeCell ref="AQ135:AQ138"/>
    <mergeCell ref="AX135:AX138"/>
    <mergeCell ref="AY135:AY138"/>
    <mergeCell ref="BF135:BF138"/>
    <mergeCell ref="BG135:BG138"/>
    <mergeCell ref="BN135:BN138"/>
    <mergeCell ref="BO135:BO138"/>
    <mergeCell ref="AP140:AP143"/>
    <mergeCell ref="AQ140:AQ143"/>
    <mergeCell ref="AX140:AX143"/>
    <mergeCell ref="AY140:AY143"/>
    <mergeCell ref="BF140:BF143"/>
    <mergeCell ref="BG140:BG143"/>
    <mergeCell ref="BN140:BN143"/>
    <mergeCell ref="BO140:BO143"/>
    <mergeCell ref="AP119:AP122"/>
    <mergeCell ref="AQ119:AQ122"/>
    <mergeCell ref="AX119:AX122"/>
    <mergeCell ref="AY119:AY122"/>
    <mergeCell ref="BF119:BF122"/>
    <mergeCell ref="BG119:BG122"/>
    <mergeCell ref="BN119:BN122"/>
    <mergeCell ref="BO119:BO122"/>
    <mergeCell ref="AP123:AP126"/>
    <mergeCell ref="AQ123:AQ126"/>
    <mergeCell ref="AX123:AX126"/>
    <mergeCell ref="AY123:AY126"/>
    <mergeCell ref="BF123:BF126"/>
    <mergeCell ref="BG123:BG126"/>
    <mergeCell ref="BN123:BN126"/>
    <mergeCell ref="BO123:BO126"/>
    <mergeCell ref="AP127:AP130"/>
    <mergeCell ref="AQ127:AQ130"/>
    <mergeCell ref="AX127:AX130"/>
    <mergeCell ref="AY127:AY130"/>
    <mergeCell ref="BF127:BF130"/>
    <mergeCell ref="BG127:BG130"/>
    <mergeCell ref="BN127:BN130"/>
    <mergeCell ref="BO127:BO130"/>
    <mergeCell ref="AP107:AP110"/>
    <mergeCell ref="AQ107:AQ110"/>
    <mergeCell ref="AX107:AX110"/>
    <mergeCell ref="AY107:AY110"/>
    <mergeCell ref="BF107:BF110"/>
    <mergeCell ref="BG107:BG110"/>
    <mergeCell ref="BN107:BN110"/>
    <mergeCell ref="BO107:BO110"/>
    <mergeCell ref="AP111:AP114"/>
    <mergeCell ref="AQ111:AQ114"/>
    <mergeCell ref="AX111:AX114"/>
    <mergeCell ref="AY111:AY114"/>
    <mergeCell ref="BF111:BF114"/>
    <mergeCell ref="BG111:BG114"/>
    <mergeCell ref="BN111:BN114"/>
    <mergeCell ref="BO111:BO114"/>
    <mergeCell ref="AP115:AP118"/>
    <mergeCell ref="AQ115:AQ118"/>
    <mergeCell ref="AX115:AX118"/>
    <mergeCell ref="AY115:AY118"/>
    <mergeCell ref="BF115:BF118"/>
    <mergeCell ref="BG115:BG118"/>
    <mergeCell ref="BN115:BN118"/>
    <mergeCell ref="BO115:BO118"/>
    <mergeCell ref="AP95:AP98"/>
    <mergeCell ref="AQ95:AQ98"/>
    <mergeCell ref="AX95:AX98"/>
    <mergeCell ref="AY95:AY98"/>
    <mergeCell ref="BF95:BF98"/>
    <mergeCell ref="BG95:BG98"/>
    <mergeCell ref="BN95:BN98"/>
    <mergeCell ref="BO95:BO98"/>
    <mergeCell ref="AP99:AP102"/>
    <mergeCell ref="AQ99:AQ102"/>
    <mergeCell ref="AX99:AX102"/>
    <mergeCell ref="AY99:AY102"/>
    <mergeCell ref="BF99:BF102"/>
    <mergeCell ref="BG99:BG102"/>
    <mergeCell ref="BN99:BN102"/>
    <mergeCell ref="BO99:BO102"/>
    <mergeCell ref="AP103:AP106"/>
    <mergeCell ref="AQ103:AQ106"/>
    <mergeCell ref="AX103:AX106"/>
    <mergeCell ref="AY103:AY106"/>
    <mergeCell ref="BF103:BF106"/>
    <mergeCell ref="BG103:BG106"/>
    <mergeCell ref="BN103:BN106"/>
    <mergeCell ref="BO103:BO106"/>
    <mergeCell ref="AP83:AP86"/>
    <mergeCell ref="AQ83:AQ86"/>
    <mergeCell ref="AX83:AX86"/>
    <mergeCell ref="AY83:AY86"/>
    <mergeCell ref="BF83:BF86"/>
    <mergeCell ref="BG83:BG86"/>
    <mergeCell ref="BN83:BN86"/>
    <mergeCell ref="BO83:BO86"/>
    <mergeCell ref="AP87:AP90"/>
    <mergeCell ref="AQ87:AQ90"/>
    <mergeCell ref="AX87:AX90"/>
    <mergeCell ref="AY87:AY90"/>
    <mergeCell ref="BF87:BF90"/>
    <mergeCell ref="BG87:BG90"/>
    <mergeCell ref="BN87:BN90"/>
    <mergeCell ref="BO87:BO90"/>
    <mergeCell ref="AP91:AP94"/>
    <mergeCell ref="AQ91:AQ94"/>
    <mergeCell ref="AX91:AX94"/>
    <mergeCell ref="AY91:AY94"/>
    <mergeCell ref="BF91:BF94"/>
    <mergeCell ref="BG91:BG94"/>
    <mergeCell ref="BN91:BN94"/>
    <mergeCell ref="BO91:BO94"/>
    <mergeCell ref="AP70:AP73"/>
    <mergeCell ref="AQ70:AQ73"/>
    <mergeCell ref="AX70:AX73"/>
    <mergeCell ref="AY70:AY73"/>
    <mergeCell ref="BF70:BF73"/>
    <mergeCell ref="BG70:BG73"/>
    <mergeCell ref="BN70:BN73"/>
    <mergeCell ref="BO70:BO73"/>
    <mergeCell ref="AP74:AP77"/>
    <mergeCell ref="AQ74:AQ77"/>
    <mergeCell ref="AX74:AX77"/>
    <mergeCell ref="AY74:AY77"/>
    <mergeCell ref="BF74:BF77"/>
    <mergeCell ref="BG74:BG77"/>
    <mergeCell ref="BN74:BN77"/>
    <mergeCell ref="BO74:BO77"/>
    <mergeCell ref="AP78:AP81"/>
    <mergeCell ref="AQ78:AQ81"/>
    <mergeCell ref="AX78:AX81"/>
    <mergeCell ref="AY78:AY81"/>
    <mergeCell ref="BF78:BF81"/>
    <mergeCell ref="BG78:BG81"/>
    <mergeCell ref="BN78:BN81"/>
    <mergeCell ref="BO78:BO81"/>
    <mergeCell ref="AP58:AP61"/>
    <mergeCell ref="AQ58:AQ61"/>
    <mergeCell ref="AX58:AX61"/>
    <mergeCell ref="AY58:AY61"/>
    <mergeCell ref="BF58:BF61"/>
    <mergeCell ref="BG58:BG61"/>
    <mergeCell ref="BN58:BN61"/>
    <mergeCell ref="BO58:BO61"/>
    <mergeCell ref="AP62:AP65"/>
    <mergeCell ref="AQ62:AQ65"/>
    <mergeCell ref="AX62:AX65"/>
    <mergeCell ref="AY62:AY65"/>
    <mergeCell ref="BF62:BF65"/>
    <mergeCell ref="BG62:BG65"/>
    <mergeCell ref="BN62:BN65"/>
    <mergeCell ref="BO62:BO65"/>
    <mergeCell ref="AP66:AP69"/>
    <mergeCell ref="AQ66:AQ69"/>
    <mergeCell ref="AX66:AX69"/>
    <mergeCell ref="AY66:AY69"/>
    <mergeCell ref="BF66:BF69"/>
    <mergeCell ref="BG66:BG69"/>
    <mergeCell ref="BN66:BN69"/>
    <mergeCell ref="BO66:BO69"/>
    <mergeCell ref="AP46:AP49"/>
    <mergeCell ref="AQ46:AQ49"/>
    <mergeCell ref="AX46:AX49"/>
    <mergeCell ref="AY46:AY49"/>
    <mergeCell ref="BF46:BF49"/>
    <mergeCell ref="BG46:BG49"/>
    <mergeCell ref="BN46:BN49"/>
    <mergeCell ref="BO46:BO49"/>
    <mergeCell ref="AP50:AP53"/>
    <mergeCell ref="AQ50:AQ53"/>
    <mergeCell ref="AX50:AX53"/>
    <mergeCell ref="AY50:AY53"/>
    <mergeCell ref="BF50:BF53"/>
    <mergeCell ref="BG50:BG53"/>
    <mergeCell ref="BN50:BN53"/>
    <mergeCell ref="BO50:BO53"/>
    <mergeCell ref="AP54:AP57"/>
    <mergeCell ref="AQ54:AQ57"/>
    <mergeCell ref="AX54:AX57"/>
    <mergeCell ref="AY54:AY57"/>
    <mergeCell ref="BF54:BF57"/>
    <mergeCell ref="BG54:BG57"/>
    <mergeCell ref="BN54:BN57"/>
    <mergeCell ref="BO54:BO57"/>
    <mergeCell ref="AP33:AP36"/>
    <mergeCell ref="AQ33:AQ36"/>
    <mergeCell ref="AX33:AX36"/>
    <mergeCell ref="AY33:AY36"/>
    <mergeCell ref="BF33:BF36"/>
    <mergeCell ref="BG33:BG36"/>
    <mergeCell ref="BN33:BN36"/>
    <mergeCell ref="BO33:BO36"/>
    <mergeCell ref="AP37:AP40"/>
    <mergeCell ref="AQ37:AQ40"/>
    <mergeCell ref="AX37:AX40"/>
    <mergeCell ref="AY37:AY40"/>
    <mergeCell ref="BF37:BF40"/>
    <mergeCell ref="BG37:BG40"/>
    <mergeCell ref="BN37:BN40"/>
    <mergeCell ref="BO37:BO40"/>
    <mergeCell ref="AP41:AP44"/>
    <mergeCell ref="AQ41:AQ44"/>
    <mergeCell ref="AX41:AX44"/>
    <mergeCell ref="AY41:AY44"/>
    <mergeCell ref="BF41:BF44"/>
    <mergeCell ref="BG41:BG44"/>
    <mergeCell ref="BN41:BN44"/>
    <mergeCell ref="BO41:BO44"/>
    <mergeCell ref="AP21:AP24"/>
    <mergeCell ref="AQ21:AQ24"/>
    <mergeCell ref="AX21:AX24"/>
    <mergeCell ref="AY21:AY24"/>
    <mergeCell ref="BF21:BF24"/>
    <mergeCell ref="BG21:BG24"/>
    <mergeCell ref="BN21:BN24"/>
    <mergeCell ref="BO21:BO24"/>
    <mergeCell ref="AP25:AP28"/>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P17:AP20"/>
    <mergeCell ref="AQ17:AQ20"/>
    <mergeCell ref="AX17:AX20"/>
    <mergeCell ref="AY17:AY20"/>
    <mergeCell ref="BF17:BF20"/>
    <mergeCell ref="BG17:BG20"/>
    <mergeCell ref="BN17:BN20"/>
    <mergeCell ref="BO17:BO20"/>
    <mergeCell ref="AF148:AF151"/>
    <mergeCell ref="Z148:Z151"/>
    <mergeCell ref="AA148:AA151"/>
    <mergeCell ref="AB148:AB151"/>
    <mergeCell ref="AC148:AC151"/>
    <mergeCell ref="AD148:AD151"/>
    <mergeCell ref="AE148:AE151"/>
    <mergeCell ref="T148:T151"/>
    <mergeCell ref="U148:U151"/>
    <mergeCell ref="V148:V151"/>
    <mergeCell ref="W148:W151"/>
    <mergeCell ref="X148:X151"/>
    <mergeCell ref="Y148:Y151"/>
    <mergeCell ref="N148:N151"/>
    <mergeCell ref="O148:O151"/>
    <mergeCell ref="P148:P151"/>
    <mergeCell ref="Q148:Q151"/>
    <mergeCell ref="R148:R151"/>
    <mergeCell ref="S148:S151"/>
    <mergeCell ref="H148:H151"/>
    <mergeCell ref="I148:I151"/>
    <mergeCell ref="J148:J151"/>
    <mergeCell ref="K148:K151"/>
    <mergeCell ref="L148:L151"/>
    <mergeCell ref="M148:M151"/>
    <mergeCell ref="Z144:Z147"/>
    <mergeCell ref="AA144:AA147"/>
    <mergeCell ref="AB144:AB147"/>
    <mergeCell ref="AC144:AC147"/>
    <mergeCell ref="AD144:AD147"/>
    <mergeCell ref="AE144:AE147"/>
    <mergeCell ref="T144:T147"/>
    <mergeCell ref="U144:U147"/>
    <mergeCell ref="V144:V147"/>
    <mergeCell ref="W144:W147"/>
    <mergeCell ref="X144:X147"/>
    <mergeCell ref="Y144:Y147"/>
    <mergeCell ref="N144:N147"/>
    <mergeCell ref="O144:O147"/>
    <mergeCell ref="P144:P147"/>
    <mergeCell ref="Q144:Q147"/>
    <mergeCell ref="R144:R147"/>
    <mergeCell ref="S144:S147"/>
    <mergeCell ref="H144:H147"/>
    <mergeCell ref="I144:I147"/>
    <mergeCell ref="J144:J147"/>
    <mergeCell ref="K144:K147"/>
    <mergeCell ref="L144:L147"/>
    <mergeCell ref="M144:M147"/>
    <mergeCell ref="AD140:AD143"/>
    <mergeCell ref="AE140:AE143"/>
    <mergeCell ref="AF140:AF143"/>
    <mergeCell ref="C144:C151"/>
    <mergeCell ref="D144:D151"/>
    <mergeCell ref="E144:E147"/>
    <mergeCell ref="F144:F147"/>
    <mergeCell ref="G144:G147"/>
    <mergeCell ref="V140:V143"/>
    <mergeCell ref="W140:W143"/>
    <mergeCell ref="X140:X143"/>
    <mergeCell ref="Y140:Y143"/>
    <mergeCell ref="Z140:Z143"/>
    <mergeCell ref="AA140:AA143"/>
    <mergeCell ref="P140:P143"/>
    <mergeCell ref="Q140:Q143"/>
    <mergeCell ref="R140:R143"/>
    <mergeCell ref="S140:S143"/>
    <mergeCell ref="T140:T143"/>
    <mergeCell ref="U140:U143"/>
    <mergeCell ref="J140:J143"/>
    <mergeCell ref="K140:K143"/>
    <mergeCell ref="L140:L143"/>
    <mergeCell ref="M140:M143"/>
    <mergeCell ref="N140:N143"/>
    <mergeCell ref="O140:O143"/>
    <mergeCell ref="AF144:AF147"/>
    <mergeCell ref="E148:E151"/>
    <mergeCell ref="C140:C143"/>
    <mergeCell ref="D140:D143"/>
    <mergeCell ref="F148:F151"/>
    <mergeCell ref="G148:G151"/>
    <mergeCell ref="E140:E143"/>
    <mergeCell ref="F140:F143"/>
    <mergeCell ref="G140:G143"/>
    <mergeCell ref="H140:H143"/>
    <mergeCell ref="I140:I143"/>
    <mergeCell ref="X135:X138"/>
    <mergeCell ref="Y135:Y138"/>
    <mergeCell ref="Z135:Z138"/>
    <mergeCell ref="AA135:AA138"/>
    <mergeCell ref="AB135:AB138"/>
    <mergeCell ref="AC135:AC138"/>
    <mergeCell ref="R135:R138"/>
    <mergeCell ref="S135:S138"/>
    <mergeCell ref="T135:T138"/>
    <mergeCell ref="U135:U138"/>
    <mergeCell ref="V135:V138"/>
    <mergeCell ref="W135:W138"/>
    <mergeCell ref="L135:L138"/>
    <mergeCell ref="M135:M138"/>
    <mergeCell ref="N135:N138"/>
    <mergeCell ref="O135:O138"/>
    <mergeCell ref="P135:P138"/>
    <mergeCell ref="Q135:Q138"/>
    <mergeCell ref="AB140:AB143"/>
    <mergeCell ref="AC140:AC143"/>
    <mergeCell ref="AE131:AE134"/>
    <mergeCell ref="AF131:AF134"/>
    <mergeCell ref="E135:E138"/>
    <mergeCell ref="F135:F138"/>
    <mergeCell ref="G135:G138"/>
    <mergeCell ref="H135:H138"/>
    <mergeCell ref="I135:I138"/>
    <mergeCell ref="J135:J138"/>
    <mergeCell ref="K135:K138"/>
    <mergeCell ref="X131:X134"/>
    <mergeCell ref="Y131:Y134"/>
    <mergeCell ref="Z131:Z134"/>
    <mergeCell ref="AA131:AA134"/>
    <mergeCell ref="AB131:AB134"/>
    <mergeCell ref="AC131:AC134"/>
    <mergeCell ref="R131:R134"/>
    <mergeCell ref="S131:S134"/>
    <mergeCell ref="T131:T134"/>
    <mergeCell ref="U131:U134"/>
    <mergeCell ref="V131:V134"/>
    <mergeCell ref="W131:W134"/>
    <mergeCell ref="L131:L134"/>
    <mergeCell ref="M131:M134"/>
    <mergeCell ref="N131:N134"/>
    <mergeCell ref="O131:O134"/>
    <mergeCell ref="P131:P134"/>
    <mergeCell ref="Q131:Q134"/>
    <mergeCell ref="AD135:AD138"/>
    <mergeCell ref="AE135:AE138"/>
    <mergeCell ref="AF135:AF138"/>
    <mergeCell ref="C131:C138"/>
    <mergeCell ref="D131:D138"/>
    <mergeCell ref="E131:E134"/>
    <mergeCell ref="F131:F134"/>
    <mergeCell ref="G131:G134"/>
    <mergeCell ref="H131:H134"/>
    <mergeCell ref="I131:I134"/>
    <mergeCell ref="J131:J134"/>
    <mergeCell ref="K131:K134"/>
    <mergeCell ref="Z127:Z130"/>
    <mergeCell ref="AA127:AA130"/>
    <mergeCell ref="AB127:AB130"/>
    <mergeCell ref="AC127:AC130"/>
    <mergeCell ref="AD127:AD130"/>
    <mergeCell ref="AE127:AE130"/>
    <mergeCell ref="T127:T130"/>
    <mergeCell ref="U127:U130"/>
    <mergeCell ref="V127:V130"/>
    <mergeCell ref="W127:W130"/>
    <mergeCell ref="X127:X130"/>
    <mergeCell ref="Y127:Y130"/>
    <mergeCell ref="N127:N130"/>
    <mergeCell ref="O127:O130"/>
    <mergeCell ref="P127:P130"/>
    <mergeCell ref="Q127:Q130"/>
    <mergeCell ref="R127:R130"/>
    <mergeCell ref="S127:S130"/>
    <mergeCell ref="H127:H130"/>
    <mergeCell ref="I127:I130"/>
    <mergeCell ref="J127:J130"/>
    <mergeCell ref="K127:K130"/>
    <mergeCell ref="AD131:AD134"/>
    <mergeCell ref="L127:L130"/>
    <mergeCell ref="M127:M130"/>
    <mergeCell ref="AB123:AB126"/>
    <mergeCell ref="AC123:AC126"/>
    <mergeCell ref="AD123:AD126"/>
    <mergeCell ref="AE123:AE126"/>
    <mergeCell ref="AF123:AF126"/>
    <mergeCell ref="C127:C130"/>
    <mergeCell ref="D127:D130"/>
    <mergeCell ref="E127:E130"/>
    <mergeCell ref="F127:F130"/>
    <mergeCell ref="G127:G130"/>
    <mergeCell ref="V123:V126"/>
    <mergeCell ref="W123:W126"/>
    <mergeCell ref="X123:X126"/>
    <mergeCell ref="Y123:Y126"/>
    <mergeCell ref="Z123:Z126"/>
    <mergeCell ref="AA123:AA126"/>
    <mergeCell ref="P123:P126"/>
    <mergeCell ref="Q123:Q126"/>
    <mergeCell ref="R123:R126"/>
    <mergeCell ref="S123:S126"/>
    <mergeCell ref="T123:T126"/>
    <mergeCell ref="U123:U126"/>
    <mergeCell ref="J123:J126"/>
    <mergeCell ref="K123:K126"/>
    <mergeCell ref="L123:L126"/>
    <mergeCell ref="M123:M126"/>
    <mergeCell ref="N123:N126"/>
    <mergeCell ref="O123:O126"/>
    <mergeCell ref="AF127:AF130"/>
    <mergeCell ref="AF119:AF122"/>
    <mergeCell ref="C123:C126"/>
    <mergeCell ref="D123:D126"/>
    <mergeCell ref="E123:E126"/>
    <mergeCell ref="F123:F126"/>
    <mergeCell ref="G123:G126"/>
    <mergeCell ref="H123:H126"/>
    <mergeCell ref="I123:I126"/>
    <mergeCell ref="X119:X122"/>
    <mergeCell ref="Y119:Y122"/>
    <mergeCell ref="Z119:Z122"/>
    <mergeCell ref="AA119:AA122"/>
    <mergeCell ref="AB119:AB122"/>
    <mergeCell ref="AC119:AC122"/>
    <mergeCell ref="R119:R122"/>
    <mergeCell ref="S119:S122"/>
    <mergeCell ref="T119:T122"/>
    <mergeCell ref="U119:U122"/>
    <mergeCell ref="V119:V122"/>
    <mergeCell ref="W119:W122"/>
    <mergeCell ref="L119:L122"/>
    <mergeCell ref="M119:M122"/>
    <mergeCell ref="N119:N122"/>
    <mergeCell ref="O119:O122"/>
    <mergeCell ref="P119:P122"/>
    <mergeCell ref="Q119:Q122"/>
    <mergeCell ref="C119:C122"/>
    <mergeCell ref="D119:D122"/>
    <mergeCell ref="E119:E122"/>
    <mergeCell ref="F119:F122"/>
    <mergeCell ref="G119:G122"/>
    <mergeCell ref="H119:H122"/>
    <mergeCell ref="I119:I122"/>
    <mergeCell ref="J119:J122"/>
    <mergeCell ref="K119:K122"/>
    <mergeCell ref="Z115:Z118"/>
    <mergeCell ref="AA115:AA118"/>
    <mergeCell ref="AB115:AB118"/>
    <mergeCell ref="AC115:AC118"/>
    <mergeCell ref="AD115:AD118"/>
    <mergeCell ref="AE115:AE118"/>
    <mergeCell ref="T115:T118"/>
    <mergeCell ref="U115:U118"/>
    <mergeCell ref="V115:V118"/>
    <mergeCell ref="W115:W118"/>
    <mergeCell ref="X115:X118"/>
    <mergeCell ref="Y115:Y118"/>
    <mergeCell ref="N115:N118"/>
    <mergeCell ref="O115:O118"/>
    <mergeCell ref="P115:P118"/>
    <mergeCell ref="Q115:Q118"/>
    <mergeCell ref="R115:R118"/>
    <mergeCell ref="S115:S118"/>
    <mergeCell ref="AD119:AD122"/>
    <mergeCell ref="AE119:AE122"/>
    <mergeCell ref="AF111:AF114"/>
    <mergeCell ref="E115:E118"/>
    <mergeCell ref="F115:F118"/>
    <mergeCell ref="G115:G118"/>
    <mergeCell ref="H115:H118"/>
    <mergeCell ref="I115:I118"/>
    <mergeCell ref="J115:J118"/>
    <mergeCell ref="K115:K118"/>
    <mergeCell ref="L115:L118"/>
    <mergeCell ref="M115:M118"/>
    <mergeCell ref="Z111:Z114"/>
    <mergeCell ref="AA111:AA114"/>
    <mergeCell ref="AB111:AB114"/>
    <mergeCell ref="AC111:AC114"/>
    <mergeCell ref="AD111:AD114"/>
    <mergeCell ref="AE111:AE114"/>
    <mergeCell ref="T111:T114"/>
    <mergeCell ref="U111:U114"/>
    <mergeCell ref="V111:V114"/>
    <mergeCell ref="W111:W114"/>
    <mergeCell ref="X111:X114"/>
    <mergeCell ref="Y111:Y114"/>
    <mergeCell ref="N111:N114"/>
    <mergeCell ref="O111:O114"/>
    <mergeCell ref="P111:P114"/>
    <mergeCell ref="Q111:Q114"/>
    <mergeCell ref="R111:R114"/>
    <mergeCell ref="S111:S114"/>
    <mergeCell ref="AF115:AF118"/>
    <mergeCell ref="E111:E114"/>
    <mergeCell ref="F111:F114"/>
    <mergeCell ref="G111:G114"/>
    <mergeCell ref="H111:H114"/>
    <mergeCell ref="I111:I114"/>
    <mergeCell ref="J111:J114"/>
    <mergeCell ref="K111:K114"/>
    <mergeCell ref="L111:L114"/>
    <mergeCell ref="M111:M114"/>
    <mergeCell ref="Z107:Z110"/>
    <mergeCell ref="AA107:AA110"/>
    <mergeCell ref="AB107:AB110"/>
    <mergeCell ref="AC107:AC110"/>
    <mergeCell ref="AD107:AD110"/>
    <mergeCell ref="AE107:AE110"/>
    <mergeCell ref="T107:T110"/>
    <mergeCell ref="U107:U110"/>
    <mergeCell ref="V107:V110"/>
    <mergeCell ref="W107:W110"/>
    <mergeCell ref="X107:X110"/>
    <mergeCell ref="Y107:Y110"/>
    <mergeCell ref="N107:N110"/>
    <mergeCell ref="O107:O110"/>
    <mergeCell ref="P107:P110"/>
    <mergeCell ref="Q107:Q110"/>
    <mergeCell ref="R107:R110"/>
    <mergeCell ref="S107:S110"/>
    <mergeCell ref="AF103:AF106"/>
    <mergeCell ref="E107:E110"/>
    <mergeCell ref="F107:F110"/>
    <mergeCell ref="G107:G110"/>
    <mergeCell ref="H107:H110"/>
    <mergeCell ref="I107:I110"/>
    <mergeCell ref="J107:J110"/>
    <mergeCell ref="K107:K110"/>
    <mergeCell ref="L107:L110"/>
    <mergeCell ref="M107:M110"/>
    <mergeCell ref="Z103:Z106"/>
    <mergeCell ref="AA103:AA106"/>
    <mergeCell ref="AB103:AB106"/>
    <mergeCell ref="AC103:AC106"/>
    <mergeCell ref="AD103:AD106"/>
    <mergeCell ref="AE103:AE106"/>
    <mergeCell ref="T103:T106"/>
    <mergeCell ref="U103:U106"/>
    <mergeCell ref="V103:V106"/>
    <mergeCell ref="W103:W106"/>
    <mergeCell ref="X103:X106"/>
    <mergeCell ref="Y103:Y106"/>
    <mergeCell ref="N103:N106"/>
    <mergeCell ref="O103:O106"/>
    <mergeCell ref="P103:P106"/>
    <mergeCell ref="Q103:Q106"/>
    <mergeCell ref="R103:R106"/>
    <mergeCell ref="S103:S106"/>
    <mergeCell ref="AF107:AF110"/>
    <mergeCell ref="E103:E106"/>
    <mergeCell ref="F103:F106"/>
    <mergeCell ref="G103:G106"/>
    <mergeCell ref="H103:H106"/>
    <mergeCell ref="I103:I106"/>
    <mergeCell ref="J103:J106"/>
    <mergeCell ref="K103:K106"/>
    <mergeCell ref="L103:L106"/>
    <mergeCell ref="M103:M106"/>
    <mergeCell ref="Z99:Z102"/>
    <mergeCell ref="AA99:AA102"/>
    <mergeCell ref="AB99:AB102"/>
    <mergeCell ref="AC99:AC102"/>
    <mergeCell ref="AD99:AD102"/>
    <mergeCell ref="AE99:AE102"/>
    <mergeCell ref="T99:T102"/>
    <mergeCell ref="U99:U102"/>
    <mergeCell ref="V99:V102"/>
    <mergeCell ref="W99:W102"/>
    <mergeCell ref="X99:X102"/>
    <mergeCell ref="Y99:Y102"/>
    <mergeCell ref="N99:N102"/>
    <mergeCell ref="O99:O102"/>
    <mergeCell ref="P99:P102"/>
    <mergeCell ref="Q99:Q102"/>
    <mergeCell ref="R99:R102"/>
    <mergeCell ref="S99:S102"/>
    <mergeCell ref="AF95:AF98"/>
    <mergeCell ref="E99:E102"/>
    <mergeCell ref="F99:F102"/>
    <mergeCell ref="G99:G102"/>
    <mergeCell ref="H99:H102"/>
    <mergeCell ref="I99:I102"/>
    <mergeCell ref="J99:J102"/>
    <mergeCell ref="K99:K102"/>
    <mergeCell ref="L99:L102"/>
    <mergeCell ref="M99:M102"/>
    <mergeCell ref="Z95:Z98"/>
    <mergeCell ref="AA95:AA98"/>
    <mergeCell ref="AB95:AB98"/>
    <mergeCell ref="AC95:AC98"/>
    <mergeCell ref="AD95:AD98"/>
    <mergeCell ref="AE95:AE98"/>
    <mergeCell ref="T95:T98"/>
    <mergeCell ref="U95:U98"/>
    <mergeCell ref="V95:V98"/>
    <mergeCell ref="W95:W98"/>
    <mergeCell ref="X95:X98"/>
    <mergeCell ref="Y95:Y98"/>
    <mergeCell ref="N95:N98"/>
    <mergeCell ref="O95:O98"/>
    <mergeCell ref="P95:P98"/>
    <mergeCell ref="Q95:Q98"/>
    <mergeCell ref="R95:R98"/>
    <mergeCell ref="S95:S98"/>
    <mergeCell ref="AF99:AF102"/>
    <mergeCell ref="E95:E98"/>
    <mergeCell ref="F95:F98"/>
    <mergeCell ref="G95:G98"/>
    <mergeCell ref="H95:H98"/>
    <mergeCell ref="I95:I98"/>
    <mergeCell ref="J95:J98"/>
    <mergeCell ref="K95:K98"/>
    <mergeCell ref="L95:L98"/>
    <mergeCell ref="M95:M98"/>
    <mergeCell ref="Z91:Z94"/>
    <mergeCell ref="AA91:AA94"/>
    <mergeCell ref="AB91:AB94"/>
    <mergeCell ref="AC91:AC94"/>
    <mergeCell ref="AD91:AD94"/>
    <mergeCell ref="AE91:AE94"/>
    <mergeCell ref="T91:T94"/>
    <mergeCell ref="U91:U94"/>
    <mergeCell ref="V91:V94"/>
    <mergeCell ref="W91:W94"/>
    <mergeCell ref="X91:X94"/>
    <mergeCell ref="Y91:Y94"/>
    <mergeCell ref="N91:N94"/>
    <mergeCell ref="O91:O94"/>
    <mergeCell ref="P91:P94"/>
    <mergeCell ref="Q91:Q94"/>
    <mergeCell ref="R91:R94"/>
    <mergeCell ref="S91:S94"/>
    <mergeCell ref="AF87:AF90"/>
    <mergeCell ref="E91:E94"/>
    <mergeCell ref="F91:F94"/>
    <mergeCell ref="G91:G94"/>
    <mergeCell ref="H91:H94"/>
    <mergeCell ref="I91:I94"/>
    <mergeCell ref="J91:J94"/>
    <mergeCell ref="K91:K94"/>
    <mergeCell ref="L91:L94"/>
    <mergeCell ref="M91:M94"/>
    <mergeCell ref="Z87:Z90"/>
    <mergeCell ref="AA87:AA90"/>
    <mergeCell ref="AB87:AB90"/>
    <mergeCell ref="AC87:AC90"/>
    <mergeCell ref="AD87:AD90"/>
    <mergeCell ref="AE87:AE90"/>
    <mergeCell ref="T87:T90"/>
    <mergeCell ref="U87:U90"/>
    <mergeCell ref="V87:V90"/>
    <mergeCell ref="W87:W90"/>
    <mergeCell ref="X87:X90"/>
    <mergeCell ref="Y87:Y90"/>
    <mergeCell ref="N87:N90"/>
    <mergeCell ref="O87:O90"/>
    <mergeCell ref="P87:P90"/>
    <mergeCell ref="Q87:Q90"/>
    <mergeCell ref="R87:R90"/>
    <mergeCell ref="S87:S90"/>
    <mergeCell ref="AF91:AF94"/>
    <mergeCell ref="F87:F90"/>
    <mergeCell ref="G87:G90"/>
    <mergeCell ref="H87:H90"/>
    <mergeCell ref="I87:I90"/>
    <mergeCell ref="J87:J90"/>
    <mergeCell ref="K87:K90"/>
    <mergeCell ref="L87:L90"/>
    <mergeCell ref="M87:M90"/>
    <mergeCell ref="Z83:Z86"/>
    <mergeCell ref="AA83:AA86"/>
    <mergeCell ref="AB83:AB86"/>
    <mergeCell ref="AC83:AC86"/>
    <mergeCell ref="AD83:AD86"/>
    <mergeCell ref="AE83:AE86"/>
    <mergeCell ref="T83:T86"/>
    <mergeCell ref="U83:U86"/>
    <mergeCell ref="V83:V86"/>
    <mergeCell ref="W83:W86"/>
    <mergeCell ref="X83:X86"/>
    <mergeCell ref="Y83:Y86"/>
    <mergeCell ref="N83:N86"/>
    <mergeCell ref="O83:O86"/>
    <mergeCell ref="P83:P86"/>
    <mergeCell ref="Q83:Q86"/>
    <mergeCell ref="R83:R86"/>
    <mergeCell ref="S83:S86"/>
    <mergeCell ref="H83:H86"/>
    <mergeCell ref="I83:I86"/>
    <mergeCell ref="J83:J86"/>
    <mergeCell ref="K83:K86"/>
    <mergeCell ref="L83:L86"/>
    <mergeCell ref="M83:M86"/>
    <mergeCell ref="AB78:AB81"/>
    <mergeCell ref="AC78:AC81"/>
    <mergeCell ref="AD78:AD81"/>
    <mergeCell ref="AE78:AE81"/>
    <mergeCell ref="AF78:AF81"/>
    <mergeCell ref="C83:C118"/>
    <mergeCell ref="D83:D118"/>
    <mergeCell ref="E83:E86"/>
    <mergeCell ref="F83:F86"/>
    <mergeCell ref="G83:G86"/>
    <mergeCell ref="V78:V81"/>
    <mergeCell ref="W78:W81"/>
    <mergeCell ref="X78:X81"/>
    <mergeCell ref="Y78:Y81"/>
    <mergeCell ref="Z78:Z81"/>
    <mergeCell ref="AA78:AA81"/>
    <mergeCell ref="P78:P81"/>
    <mergeCell ref="Q78:Q81"/>
    <mergeCell ref="R78:R81"/>
    <mergeCell ref="S78:S81"/>
    <mergeCell ref="T78:T81"/>
    <mergeCell ref="U78:U81"/>
    <mergeCell ref="J78:J81"/>
    <mergeCell ref="K78:K81"/>
    <mergeCell ref="L78:L81"/>
    <mergeCell ref="M78:M81"/>
    <mergeCell ref="N78:N81"/>
    <mergeCell ref="O78:O81"/>
    <mergeCell ref="AF83:AF86"/>
    <mergeCell ref="E87:E90"/>
    <mergeCell ref="AB74:AB77"/>
    <mergeCell ref="AC74:AC77"/>
    <mergeCell ref="AD74:AD77"/>
    <mergeCell ref="AE74:AE77"/>
    <mergeCell ref="AF74:AF77"/>
    <mergeCell ref="E78:E81"/>
    <mergeCell ref="F78:F81"/>
    <mergeCell ref="G78:G81"/>
    <mergeCell ref="H78:H81"/>
    <mergeCell ref="I78:I81"/>
    <mergeCell ref="V74:V77"/>
    <mergeCell ref="W74:W77"/>
    <mergeCell ref="X74:X77"/>
    <mergeCell ref="Y74:Y77"/>
    <mergeCell ref="Z74:Z77"/>
    <mergeCell ref="AA74:AA77"/>
    <mergeCell ref="P74:P77"/>
    <mergeCell ref="Q74:Q77"/>
    <mergeCell ref="R74:R77"/>
    <mergeCell ref="S74:S77"/>
    <mergeCell ref="T74:T77"/>
    <mergeCell ref="U74:U77"/>
    <mergeCell ref="J74:J77"/>
    <mergeCell ref="K74:K77"/>
    <mergeCell ref="L74:L77"/>
    <mergeCell ref="M74:M77"/>
    <mergeCell ref="N74:N77"/>
    <mergeCell ref="O74:O77"/>
    <mergeCell ref="W70:W73"/>
    <mergeCell ref="X70:X73"/>
    <mergeCell ref="Y70:Y73"/>
    <mergeCell ref="Z70:Z73"/>
    <mergeCell ref="AA70:AA73"/>
    <mergeCell ref="P70:P73"/>
    <mergeCell ref="Q70:Q73"/>
    <mergeCell ref="R70:R73"/>
    <mergeCell ref="S70:S73"/>
    <mergeCell ref="T70:T73"/>
    <mergeCell ref="U70:U73"/>
    <mergeCell ref="J70:J73"/>
    <mergeCell ref="K70:K73"/>
    <mergeCell ref="L70:L73"/>
    <mergeCell ref="M70:M73"/>
    <mergeCell ref="N70:N73"/>
    <mergeCell ref="O70:O73"/>
    <mergeCell ref="AD66:AD69"/>
    <mergeCell ref="AE66:AE69"/>
    <mergeCell ref="AF66:AF69"/>
    <mergeCell ref="E70:E73"/>
    <mergeCell ref="F70:F73"/>
    <mergeCell ref="G70:G73"/>
    <mergeCell ref="H70:H73"/>
    <mergeCell ref="I70:I73"/>
    <mergeCell ref="V66:V69"/>
    <mergeCell ref="W66:W69"/>
    <mergeCell ref="X66:X69"/>
    <mergeCell ref="Y66:Y69"/>
    <mergeCell ref="Z66:Z69"/>
    <mergeCell ref="AA66:AA69"/>
    <mergeCell ref="P66:P69"/>
    <mergeCell ref="Q66:Q69"/>
    <mergeCell ref="R66:R69"/>
    <mergeCell ref="S66:S69"/>
    <mergeCell ref="T66:T69"/>
    <mergeCell ref="U66:U69"/>
    <mergeCell ref="J66:J69"/>
    <mergeCell ref="K66:K69"/>
    <mergeCell ref="L66:L69"/>
    <mergeCell ref="M66:M69"/>
    <mergeCell ref="N66:N69"/>
    <mergeCell ref="O66:O69"/>
    <mergeCell ref="AB70:AB73"/>
    <mergeCell ref="AC70:AC73"/>
    <mergeCell ref="AD70:AD73"/>
    <mergeCell ref="AE70:AE73"/>
    <mergeCell ref="AF70:AF73"/>
    <mergeCell ref="V70:V73"/>
    <mergeCell ref="C66:C81"/>
    <mergeCell ref="D66:D81"/>
    <mergeCell ref="E66:E69"/>
    <mergeCell ref="F66:F69"/>
    <mergeCell ref="G66:G69"/>
    <mergeCell ref="H66:H69"/>
    <mergeCell ref="I66:I69"/>
    <mergeCell ref="X62:X65"/>
    <mergeCell ref="Y62:Y65"/>
    <mergeCell ref="Z62:Z65"/>
    <mergeCell ref="AA62:AA65"/>
    <mergeCell ref="AB62:AB65"/>
    <mergeCell ref="AC62:AC65"/>
    <mergeCell ref="R62:R65"/>
    <mergeCell ref="S62:S65"/>
    <mergeCell ref="T62:T65"/>
    <mergeCell ref="U62:U65"/>
    <mergeCell ref="V62:V65"/>
    <mergeCell ref="W62:W65"/>
    <mergeCell ref="L62:L65"/>
    <mergeCell ref="M62:M65"/>
    <mergeCell ref="N62:N65"/>
    <mergeCell ref="O62:O65"/>
    <mergeCell ref="P62:P65"/>
    <mergeCell ref="Q62:Q65"/>
    <mergeCell ref="AB66:AB69"/>
    <mergeCell ref="AC66:AC69"/>
    <mergeCell ref="E74:E77"/>
    <mergeCell ref="F74:F77"/>
    <mergeCell ref="G74:G77"/>
    <mergeCell ref="H74:H77"/>
    <mergeCell ref="I74:I77"/>
    <mergeCell ref="AF58:AF61"/>
    <mergeCell ref="E62:E65"/>
    <mergeCell ref="F62:F65"/>
    <mergeCell ref="G62:G65"/>
    <mergeCell ref="H62:H65"/>
    <mergeCell ref="I62:I65"/>
    <mergeCell ref="J62:J65"/>
    <mergeCell ref="K62:K65"/>
    <mergeCell ref="X58:X61"/>
    <mergeCell ref="Y58:Y61"/>
    <mergeCell ref="Z58:Z61"/>
    <mergeCell ref="AA58:AA61"/>
    <mergeCell ref="AB58:AB61"/>
    <mergeCell ref="AC58:AC61"/>
    <mergeCell ref="R58:R61"/>
    <mergeCell ref="S58:S61"/>
    <mergeCell ref="T58:T61"/>
    <mergeCell ref="U58:U61"/>
    <mergeCell ref="V58:V61"/>
    <mergeCell ref="W58:W61"/>
    <mergeCell ref="L58:L61"/>
    <mergeCell ref="M58:M61"/>
    <mergeCell ref="N58:N61"/>
    <mergeCell ref="O58:O61"/>
    <mergeCell ref="P58:P61"/>
    <mergeCell ref="Q58:Q61"/>
    <mergeCell ref="AD62:AD65"/>
    <mergeCell ref="AE62:AE65"/>
    <mergeCell ref="AF62:AF65"/>
    <mergeCell ref="C58:C65"/>
    <mergeCell ref="D58:D65"/>
    <mergeCell ref="E58:E61"/>
    <mergeCell ref="F58:F61"/>
    <mergeCell ref="G58:G61"/>
    <mergeCell ref="H58:H61"/>
    <mergeCell ref="I58:I61"/>
    <mergeCell ref="J58:J61"/>
    <mergeCell ref="K58:K61"/>
    <mergeCell ref="Z54:Z57"/>
    <mergeCell ref="AA54:AA57"/>
    <mergeCell ref="AB54:AB57"/>
    <mergeCell ref="AC54:AC57"/>
    <mergeCell ref="AD54:AD57"/>
    <mergeCell ref="AE54:AE57"/>
    <mergeCell ref="T54:T57"/>
    <mergeCell ref="U54:U57"/>
    <mergeCell ref="V54:V57"/>
    <mergeCell ref="W54:W57"/>
    <mergeCell ref="X54:X57"/>
    <mergeCell ref="Y54:Y57"/>
    <mergeCell ref="N54:N57"/>
    <mergeCell ref="O54:O57"/>
    <mergeCell ref="P54:P57"/>
    <mergeCell ref="Q54:Q57"/>
    <mergeCell ref="R54:R57"/>
    <mergeCell ref="S54:S57"/>
    <mergeCell ref="AD58:AD61"/>
    <mergeCell ref="AE58:AE61"/>
    <mergeCell ref="AF50:AF53"/>
    <mergeCell ref="E54:E57"/>
    <mergeCell ref="F54:F57"/>
    <mergeCell ref="G54:G57"/>
    <mergeCell ref="H54:H57"/>
    <mergeCell ref="I54:I57"/>
    <mergeCell ref="J54:J57"/>
    <mergeCell ref="K54:K57"/>
    <mergeCell ref="L54:L57"/>
    <mergeCell ref="M54:M57"/>
    <mergeCell ref="Z50:Z53"/>
    <mergeCell ref="AA50:AA53"/>
    <mergeCell ref="AB50:AB53"/>
    <mergeCell ref="AC50:AC53"/>
    <mergeCell ref="AD50:AD53"/>
    <mergeCell ref="AE50:AE53"/>
    <mergeCell ref="T50:T53"/>
    <mergeCell ref="U50:U53"/>
    <mergeCell ref="V50:V53"/>
    <mergeCell ref="W50:W53"/>
    <mergeCell ref="X50:X53"/>
    <mergeCell ref="Y50:Y53"/>
    <mergeCell ref="N50:N53"/>
    <mergeCell ref="O50:O53"/>
    <mergeCell ref="P50:P53"/>
    <mergeCell ref="Q50:Q53"/>
    <mergeCell ref="R50:R53"/>
    <mergeCell ref="S50:S53"/>
    <mergeCell ref="AF54:AF57"/>
    <mergeCell ref="F50:F53"/>
    <mergeCell ref="G50:G53"/>
    <mergeCell ref="H50:H53"/>
    <mergeCell ref="I50:I53"/>
    <mergeCell ref="J50:J53"/>
    <mergeCell ref="K50:K53"/>
    <mergeCell ref="L50:L53"/>
    <mergeCell ref="M50:M53"/>
    <mergeCell ref="Z46:Z49"/>
    <mergeCell ref="AA46:AA49"/>
    <mergeCell ref="AB46:AB49"/>
    <mergeCell ref="AC46:AC49"/>
    <mergeCell ref="AD46:AD49"/>
    <mergeCell ref="AE46:AE49"/>
    <mergeCell ref="T46:T49"/>
    <mergeCell ref="U46:U49"/>
    <mergeCell ref="V46:V49"/>
    <mergeCell ref="W46:W49"/>
    <mergeCell ref="X46:X49"/>
    <mergeCell ref="Y46:Y49"/>
    <mergeCell ref="N46:N49"/>
    <mergeCell ref="O46:O49"/>
    <mergeCell ref="P46:P49"/>
    <mergeCell ref="Q46:Q49"/>
    <mergeCell ref="R46:R49"/>
    <mergeCell ref="S46:S49"/>
    <mergeCell ref="H46:H49"/>
    <mergeCell ref="I46:I49"/>
    <mergeCell ref="J46:J49"/>
    <mergeCell ref="K46:K49"/>
    <mergeCell ref="L46:L49"/>
    <mergeCell ref="M46:M49"/>
    <mergeCell ref="AB41:AB44"/>
    <mergeCell ref="AC41:AC44"/>
    <mergeCell ref="AD41:AD44"/>
    <mergeCell ref="AE41:AE44"/>
    <mergeCell ref="AF41:AF44"/>
    <mergeCell ref="C46:C57"/>
    <mergeCell ref="D46:D57"/>
    <mergeCell ref="E46:E49"/>
    <mergeCell ref="F46:F49"/>
    <mergeCell ref="G46:G49"/>
    <mergeCell ref="V41:V44"/>
    <mergeCell ref="W41:W44"/>
    <mergeCell ref="X41:X44"/>
    <mergeCell ref="Y41:Y44"/>
    <mergeCell ref="Z41:Z44"/>
    <mergeCell ref="AA41:AA44"/>
    <mergeCell ref="P41:P44"/>
    <mergeCell ref="Q41:Q44"/>
    <mergeCell ref="R41:R44"/>
    <mergeCell ref="S41:S44"/>
    <mergeCell ref="T41:T44"/>
    <mergeCell ref="U41:U44"/>
    <mergeCell ref="J41:J44"/>
    <mergeCell ref="K41:K44"/>
    <mergeCell ref="L41:L44"/>
    <mergeCell ref="M41:M44"/>
    <mergeCell ref="N41:N44"/>
    <mergeCell ref="O41:O44"/>
    <mergeCell ref="AF46:AF49"/>
    <mergeCell ref="E50:E53"/>
    <mergeCell ref="AE37:AE40"/>
    <mergeCell ref="AF37:AF40"/>
    <mergeCell ref="C41:C44"/>
    <mergeCell ref="D41:D44"/>
    <mergeCell ref="E41:E44"/>
    <mergeCell ref="F41:F44"/>
    <mergeCell ref="G41:G44"/>
    <mergeCell ref="H41:H44"/>
    <mergeCell ref="I41:I44"/>
    <mergeCell ref="X37:X40"/>
    <mergeCell ref="Y37:Y40"/>
    <mergeCell ref="Z37:Z40"/>
    <mergeCell ref="AA37:AA40"/>
    <mergeCell ref="AB37:AB40"/>
    <mergeCell ref="AC37:AC40"/>
    <mergeCell ref="R37:R40"/>
    <mergeCell ref="S37:S40"/>
    <mergeCell ref="T37:T40"/>
    <mergeCell ref="U37:U40"/>
    <mergeCell ref="V37:V40"/>
    <mergeCell ref="W37:W40"/>
    <mergeCell ref="L37:L40"/>
    <mergeCell ref="M37:M40"/>
    <mergeCell ref="N37:N40"/>
    <mergeCell ref="O37:O40"/>
    <mergeCell ref="P37:P40"/>
    <mergeCell ref="Q37:Q40"/>
    <mergeCell ref="C37:C40"/>
    <mergeCell ref="D37:D40"/>
    <mergeCell ref="E37:E40"/>
    <mergeCell ref="F37:F40"/>
    <mergeCell ref="G37:G40"/>
    <mergeCell ref="H37:H40"/>
    <mergeCell ref="I37:I40"/>
    <mergeCell ref="J37:J40"/>
    <mergeCell ref="K37:K40"/>
    <mergeCell ref="Z33:Z36"/>
    <mergeCell ref="AA33:AA36"/>
    <mergeCell ref="AB33:AB36"/>
    <mergeCell ref="AC33:AC36"/>
    <mergeCell ref="AD33:AD36"/>
    <mergeCell ref="AE33:AE36"/>
    <mergeCell ref="T33:T36"/>
    <mergeCell ref="U33:U36"/>
    <mergeCell ref="V33:V36"/>
    <mergeCell ref="W33:W36"/>
    <mergeCell ref="X33:X36"/>
    <mergeCell ref="Y33:Y36"/>
    <mergeCell ref="N33:N36"/>
    <mergeCell ref="O33:O36"/>
    <mergeCell ref="P33:P36"/>
    <mergeCell ref="Q33:Q36"/>
    <mergeCell ref="R33:R36"/>
    <mergeCell ref="S33:S36"/>
    <mergeCell ref="H33:H36"/>
    <mergeCell ref="I33:I36"/>
    <mergeCell ref="J33:J36"/>
    <mergeCell ref="K33:K36"/>
    <mergeCell ref="AD37:AD40"/>
    <mergeCell ref="L33:L36"/>
    <mergeCell ref="M33:M36"/>
    <mergeCell ref="AB29:AB32"/>
    <mergeCell ref="AC29:AC32"/>
    <mergeCell ref="AD29:AD32"/>
    <mergeCell ref="AE29:AE32"/>
    <mergeCell ref="AF29:AF32"/>
    <mergeCell ref="C33:C36"/>
    <mergeCell ref="D33:D36"/>
    <mergeCell ref="E33:E36"/>
    <mergeCell ref="F33:F36"/>
    <mergeCell ref="G33:G36"/>
    <mergeCell ref="V29:V32"/>
    <mergeCell ref="W29:W32"/>
    <mergeCell ref="X29:X32"/>
    <mergeCell ref="Y29:Y32"/>
    <mergeCell ref="Z29:Z32"/>
    <mergeCell ref="AA29:AA32"/>
    <mergeCell ref="P29:P32"/>
    <mergeCell ref="Q29:Q32"/>
    <mergeCell ref="R29:R32"/>
    <mergeCell ref="S29:S32"/>
    <mergeCell ref="T29:T32"/>
    <mergeCell ref="U29:U32"/>
    <mergeCell ref="J29:J32"/>
    <mergeCell ref="K29:K32"/>
    <mergeCell ref="L29:L32"/>
    <mergeCell ref="M29:M32"/>
    <mergeCell ref="N29:N32"/>
    <mergeCell ref="O29:O32"/>
    <mergeCell ref="AF33:AF36"/>
    <mergeCell ref="C29:C32"/>
    <mergeCell ref="D29:D32"/>
    <mergeCell ref="E29:E32"/>
    <mergeCell ref="F29:F32"/>
    <mergeCell ref="G29:G32"/>
    <mergeCell ref="H29:H32"/>
    <mergeCell ref="I29:I32"/>
    <mergeCell ref="X25:X28"/>
    <mergeCell ref="Y25:Y28"/>
    <mergeCell ref="Z25:Z28"/>
    <mergeCell ref="AA25:AA28"/>
    <mergeCell ref="AB25:AB28"/>
    <mergeCell ref="AC25:AC28"/>
    <mergeCell ref="R25:R28"/>
    <mergeCell ref="S25:S28"/>
    <mergeCell ref="T25:T28"/>
    <mergeCell ref="U25:U28"/>
    <mergeCell ref="V25:V28"/>
    <mergeCell ref="W25:W28"/>
    <mergeCell ref="L25:L28"/>
    <mergeCell ref="M25:M28"/>
    <mergeCell ref="N25:N28"/>
    <mergeCell ref="O25:O28"/>
    <mergeCell ref="P25:P28"/>
    <mergeCell ref="Q25:Q28"/>
    <mergeCell ref="E25:E28"/>
    <mergeCell ref="F25:F28"/>
    <mergeCell ref="G25:G28"/>
    <mergeCell ref="H25:H28"/>
    <mergeCell ref="AD21:AD24"/>
    <mergeCell ref="AE21:AE24"/>
    <mergeCell ref="AF21:AF24"/>
    <mergeCell ref="I25:I28"/>
    <mergeCell ref="J25:J28"/>
    <mergeCell ref="K25:K28"/>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D25:AD28"/>
    <mergeCell ref="AE25:AE28"/>
    <mergeCell ref="AF25:AF28"/>
    <mergeCell ref="E21:E24"/>
    <mergeCell ref="F21:F24"/>
    <mergeCell ref="G21:G24"/>
    <mergeCell ref="H21:H24"/>
    <mergeCell ref="I21:I24"/>
    <mergeCell ref="J21:J24"/>
    <mergeCell ref="K21:K24"/>
    <mergeCell ref="X17:X20"/>
    <mergeCell ref="Y17:Y20"/>
    <mergeCell ref="Z17:Z20"/>
    <mergeCell ref="AA17:AA20"/>
    <mergeCell ref="AB17:AB20"/>
    <mergeCell ref="AC17:AC20"/>
    <mergeCell ref="R17:R20"/>
    <mergeCell ref="S17:S20"/>
    <mergeCell ref="T17:T20"/>
    <mergeCell ref="U17:U20"/>
    <mergeCell ref="V17:V20"/>
    <mergeCell ref="W17:W20"/>
    <mergeCell ref="L17:L20"/>
    <mergeCell ref="M17:M20"/>
    <mergeCell ref="N17:N20"/>
    <mergeCell ref="O17:O20"/>
    <mergeCell ref="P17:P20"/>
    <mergeCell ref="Q17:Q20"/>
    <mergeCell ref="Q9:Q12"/>
    <mergeCell ref="AD13:AD16"/>
    <mergeCell ref="AE13:AE16"/>
    <mergeCell ref="AF13:AF16"/>
    <mergeCell ref="E17:E20"/>
    <mergeCell ref="F17:F20"/>
    <mergeCell ref="G17:G20"/>
    <mergeCell ref="H17:H20"/>
    <mergeCell ref="I17:I20"/>
    <mergeCell ref="J17:J20"/>
    <mergeCell ref="K17:K20"/>
    <mergeCell ref="X13:X16"/>
    <mergeCell ref="Y13:Y16"/>
    <mergeCell ref="Z13:Z16"/>
    <mergeCell ref="AA13:AA16"/>
    <mergeCell ref="AB13:AB16"/>
    <mergeCell ref="AC13:AC16"/>
    <mergeCell ref="R13:R16"/>
    <mergeCell ref="S13:S16"/>
    <mergeCell ref="T13:T16"/>
    <mergeCell ref="U13:U16"/>
    <mergeCell ref="V13:V16"/>
    <mergeCell ref="W13:W16"/>
    <mergeCell ref="L13:L16"/>
    <mergeCell ref="M13:M16"/>
    <mergeCell ref="N13:N16"/>
    <mergeCell ref="O13:O16"/>
    <mergeCell ref="P13:P16"/>
    <mergeCell ref="Q13:Q16"/>
    <mergeCell ref="AD17:AD20"/>
    <mergeCell ref="AE17:AE20"/>
    <mergeCell ref="AF17:AF20"/>
    <mergeCell ref="B3:D3"/>
    <mergeCell ref="E3:E5"/>
    <mergeCell ref="F3:I3"/>
    <mergeCell ref="AF4:AF5"/>
    <mergeCell ref="AP4:AP5"/>
    <mergeCell ref="AQ4:AQ5"/>
    <mergeCell ref="AR4:AU4"/>
    <mergeCell ref="T4:T5"/>
    <mergeCell ref="AD9:AD12"/>
    <mergeCell ref="AE9:AE12"/>
    <mergeCell ref="AF9:AF12"/>
    <mergeCell ref="E13:E16"/>
    <mergeCell ref="F13:F16"/>
    <mergeCell ref="G13:G16"/>
    <mergeCell ref="H13:H16"/>
    <mergeCell ref="I13:I16"/>
    <mergeCell ref="J13:J16"/>
    <mergeCell ref="K13:K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Y4:Y5"/>
    <mergeCell ref="Z4:Z5"/>
    <mergeCell ref="BU4:BU5"/>
    <mergeCell ref="C9:C28"/>
    <mergeCell ref="D9:D28"/>
    <mergeCell ref="E9:E12"/>
    <mergeCell ref="F9:F12"/>
    <mergeCell ref="G9:G12"/>
    <mergeCell ref="H9:H12"/>
    <mergeCell ref="I9:I12"/>
    <mergeCell ref="J9:J12"/>
    <mergeCell ref="K9:K12"/>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G3:AG5"/>
    <mergeCell ref="AH3:AH5"/>
    <mergeCell ref="AI3:AI5"/>
    <mergeCell ref="N9:N12"/>
    <mergeCell ref="O9:O12"/>
    <mergeCell ref="P9:P12"/>
    <mergeCell ref="J3:K3"/>
    <mergeCell ref="L3:M3"/>
    <mergeCell ref="N3:O3"/>
    <mergeCell ref="N4:N5"/>
    <mergeCell ref="O4:O5"/>
    <mergeCell ref="U4:U5"/>
    <mergeCell ref="V4:V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AV4:AV5"/>
    <mergeCell ref="AW4:AW5"/>
    <mergeCell ref="AX4:AX5"/>
    <mergeCell ref="AY4:AY5"/>
    <mergeCell ref="T3:X3"/>
    <mergeCell ref="Y3:AF3"/>
    <mergeCell ref="AJ3:AJ5"/>
    <mergeCell ref="W4:W5"/>
    <mergeCell ref="X4:X5"/>
  </mergeCells>
  <conditionalFormatting sqref="S9">
    <cfRule type="expression" dxfId="763" priority="91">
      <formula>T9&lt;&gt;U9+V9+W9+X9</formula>
    </cfRule>
    <cfRule type="expression" dxfId="762" priority="90">
      <formula>T9=U9+V9+W9+X9</formula>
    </cfRule>
  </conditionalFormatting>
  <conditionalFormatting sqref="S13">
    <cfRule type="expression" dxfId="761" priority="89">
      <formula>T13&lt;&gt;U13+V13+W13+X13</formula>
    </cfRule>
    <cfRule type="expression" dxfId="760" priority="88">
      <formula>T13=U13+V13+W13+X13</formula>
    </cfRule>
  </conditionalFormatting>
  <conditionalFormatting sqref="S17">
    <cfRule type="expression" dxfId="759" priority="87">
      <formula>T17&lt;&gt;U17+V17+W17+X17</formula>
    </cfRule>
    <cfRule type="expression" dxfId="758" priority="86">
      <formula>T17=U17+V17+W17+X17</formula>
    </cfRule>
  </conditionalFormatting>
  <conditionalFormatting sqref="S21">
    <cfRule type="expression" dxfId="757" priority="84">
      <formula>T21=U21+V21+W21+X21</formula>
    </cfRule>
    <cfRule type="expression" dxfId="756" priority="85">
      <formula>T21&lt;&gt;U21+V21+W21+X21</formula>
    </cfRule>
  </conditionalFormatting>
  <conditionalFormatting sqref="S25">
    <cfRule type="expression" dxfId="755" priority="83">
      <formula>T25&lt;&gt;U25+V25+W25+X25</formula>
    </cfRule>
    <cfRule type="expression" dxfId="754" priority="82">
      <formula>T25=U25+V25+W25+X25</formula>
    </cfRule>
  </conditionalFormatting>
  <conditionalFormatting sqref="S29 S33 S37 S41">
    <cfRule type="expression" dxfId="753" priority="81">
      <formula>T29&lt;&gt;U29+V29+W29+X29</formula>
    </cfRule>
    <cfRule type="expression" dxfId="752" priority="80">
      <formula>T29=U29+V29+W29+X29</formula>
    </cfRule>
  </conditionalFormatting>
  <conditionalFormatting sqref="S46">
    <cfRule type="expression" dxfId="751" priority="79">
      <formula>T46&lt;&gt;U46+V46+W46+X46</formula>
    </cfRule>
    <cfRule type="expression" dxfId="750" priority="78">
      <formula>T46=U46+V46+W46+X46</formula>
    </cfRule>
  </conditionalFormatting>
  <conditionalFormatting sqref="S50">
    <cfRule type="expression" dxfId="749" priority="77">
      <formula>T50&lt;&gt;U50+V50+W50+X50</formula>
    </cfRule>
    <cfRule type="expression" dxfId="748" priority="76">
      <formula>T50=U50+V50+W50+X50</formula>
    </cfRule>
  </conditionalFormatting>
  <conditionalFormatting sqref="S54">
    <cfRule type="expression" dxfId="747" priority="75">
      <formula>T54&lt;&gt;U54+V54+W54+X54</formula>
    </cfRule>
    <cfRule type="expression" dxfId="746" priority="74">
      <formula>T54=U54+V54+W54+X54</formula>
    </cfRule>
  </conditionalFormatting>
  <conditionalFormatting sqref="S58">
    <cfRule type="expression" dxfId="745" priority="73">
      <formula>T58&lt;&gt;U58+V58+W58+X58</formula>
    </cfRule>
    <cfRule type="expression" dxfId="744" priority="72">
      <formula>T58=U58+V58+W58+X58</formula>
    </cfRule>
  </conditionalFormatting>
  <conditionalFormatting sqref="S62">
    <cfRule type="expression" dxfId="743" priority="71">
      <formula>T62&lt;&gt;U62+V62+W62+X62</formula>
    </cfRule>
    <cfRule type="expression" dxfId="742" priority="70">
      <formula>T62=U62+V62+W62+X62</formula>
    </cfRule>
  </conditionalFormatting>
  <conditionalFormatting sqref="S66">
    <cfRule type="expression" dxfId="741" priority="69">
      <formula>T66&lt;&gt;U66+V66+W66+X66</formula>
    </cfRule>
    <cfRule type="expression" dxfId="740" priority="68">
      <formula>T66=U66+V66+W66+X66</formula>
    </cfRule>
  </conditionalFormatting>
  <conditionalFormatting sqref="S70">
    <cfRule type="expression" dxfId="739" priority="67">
      <formula>T70&lt;&gt;U70+V70+W70+X70</formula>
    </cfRule>
    <cfRule type="expression" dxfId="738" priority="66">
      <formula>T70=U70+V70+W70+X70</formula>
    </cfRule>
  </conditionalFormatting>
  <conditionalFormatting sqref="S74">
    <cfRule type="expression" dxfId="737" priority="65">
      <formula>T74&lt;&gt;U74+V74+W74+X74</formula>
    </cfRule>
    <cfRule type="expression" dxfId="736" priority="64">
      <formula>T74=U74+V74+W74+X74</formula>
    </cfRule>
  </conditionalFormatting>
  <conditionalFormatting sqref="S78">
    <cfRule type="expression" dxfId="735" priority="63">
      <formula>T78&lt;&gt;U78+V78+W78+X78</formula>
    </cfRule>
    <cfRule type="expression" dxfId="734" priority="62">
      <formula>T78=U78+V78+W78+X78</formula>
    </cfRule>
  </conditionalFormatting>
  <conditionalFormatting sqref="S83">
    <cfRule type="expression" dxfId="733" priority="61">
      <formula>T83&lt;&gt;U83+V83+W83+X83</formula>
    </cfRule>
    <cfRule type="expression" dxfId="732" priority="60">
      <formula>T83=U83+V83+W83+X83</formula>
    </cfRule>
  </conditionalFormatting>
  <conditionalFormatting sqref="S87">
    <cfRule type="expression" dxfId="731" priority="58">
      <formula>T87=U87+V87+W87+X87</formula>
    </cfRule>
    <cfRule type="expression" dxfId="730" priority="59">
      <formula>T87&lt;&gt;U87+V87+W87+X87</formula>
    </cfRule>
  </conditionalFormatting>
  <conditionalFormatting sqref="S91">
    <cfRule type="expression" dxfId="729" priority="57">
      <formula>T91&lt;&gt;U91+V91+W91+X91</formula>
    </cfRule>
    <cfRule type="expression" dxfId="728" priority="56">
      <formula>T91=U91+V91+W91+X91</formula>
    </cfRule>
  </conditionalFormatting>
  <conditionalFormatting sqref="S95">
    <cfRule type="expression" dxfId="727" priority="55">
      <formula>T95&lt;&gt;U95+V95+W95+X95</formula>
    </cfRule>
    <cfRule type="expression" dxfId="726" priority="54">
      <formula>T95=U95+V95+W95+X95</formula>
    </cfRule>
  </conditionalFormatting>
  <conditionalFormatting sqref="S99">
    <cfRule type="expression" dxfId="725" priority="53">
      <formula>T99&lt;&gt;U99+V99+W99+X99</formula>
    </cfRule>
    <cfRule type="expression" dxfId="724" priority="52">
      <formula>T99=U99+V99+W99+X99</formula>
    </cfRule>
  </conditionalFormatting>
  <conditionalFormatting sqref="S103">
    <cfRule type="expression" dxfId="723" priority="51">
      <formula>T103&lt;&gt;U103+V103+W103+X103</formula>
    </cfRule>
    <cfRule type="expression" dxfId="722" priority="50">
      <formula>T103=U103+V103+W103+X103</formula>
    </cfRule>
  </conditionalFormatting>
  <conditionalFormatting sqref="S107">
    <cfRule type="expression" dxfId="721" priority="49">
      <formula>T107&lt;&gt;U107+V107+W107+X107</formula>
    </cfRule>
    <cfRule type="expression" dxfId="720" priority="48">
      <formula>T107=U107+V107+W107+X107</formula>
    </cfRule>
  </conditionalFormatting>
  <conditionalFormatting sqref="S111">
    <cfRule type="expression" dxfId="719" priority="47">
      <formula>T111&lt;&gt;U111+V111+W111+X111</formula>
    </cfRule>
    <cfRule type="expression" dxfId="718" priority="46">
      <formula>T111=U111+V111+W111+X111</formula>
    </cfRule>
  </conditionalFormatting>
  <conditionalFormatting sqref="S115">
    <cfRule type="expression" dxfId="717" priority="45">
      <formula>T115&lt;&gt;U115+V115+W115+X115</formula>
    </cfRule>
    <cfRule type="expression" dxfId="716" priority="44">
      <formula>T115=U115+V115+W115+X115</formula>
    </cfRule>
  </conditionalFormatting>
  <conditionalFormatting sqref="S119 S123">
    <cfRule type="expression" dxfId="715" priority="43">
      <formula>T119&lt;&gt;U119+V119+W119+X119</formula>
    </cfRule>
    <cfRule type="expression" dxfId="714" priority="42">
      <formula>T119=U119+V119+W119+X119</formula>
    </cfRule>
  </conditionalFormatting>
  <conditionalFormatting sqref="S127">
    <cfRule type="expression" dxfId="713" priority="40">
      <formula>T127=U127+V127+W127+X127</formula>
    </cfRule>
    <cfRule type="expression" dxfId="712" priority="41">
      <formula>T127&lt;&gt;U127+V127+W127+X127</formula>
    </cfRule>
  </conditionalFormatting>
  <conditionalFormatting sqref="S131">
    <cfRule type="expression" dxfId="711" priority="39">
      <formula>T131&lt;&gt;U131+V131+W131+X131</formula>
    </cfRule>
    <cfRule type="expression" dxfId="710" priority="38">
      <formula>T131=U131+V131+W131+X131</formula>
    </cfRule>
  </conditionalFormatting>
  <conditionalFormatting sqref="S135">
    <cfRule type="expression" dxfId="709" priority="37">
      <formula>T135&lt;&gt;U135+V135+W135+X135</formula>
    </cfRule>
    <cfRule type="expression" dxfId="708" priority="36">
      <formula>T135=U135+V135+W135+X135</formula>
    </cfRule>
  </conditionalFormatting>
  <conditionalFormatting sqref="S140">
    <cfRule type="expression" dxfId="707" priority="35">
      <formula>T140&lt;&gt;U140+V140+W140+X140</formula>
    </cfRule>
    <cfRule type="expression" dxfId="706" priority="34">
      <formula>T140=U140+V140+W140+X140</formula>
    </cfRule>
  </conditionalFormatting>
  <conditionalFormatting sqref="S144">
    <cfRule type="expression" dxfId="705" priority="33">
      <formula>T144&lt;&gt;U144+V144+W144+X144</formula>
    </cfRule>
    <cfRule type="expression" dxfId="704" priority="32">
      <formula>T144=U144+V144+W144+X144</formula>
    </cfRule>
  </conditionalFormatting>
  <conditionalFormatting sqref="S148">
    <cfRule type="expression" dxfId="703" priority="31">
      <formula>T148&lt;&gt;U148+V148+W148+X148</formula>
    </cfRule>
    <cfRule type="expression" dxfId="702" priority="30">
      <formula>T148=U148+V148+W148+X148</formula>
    </cfRule>
  </conditionalFormatting>
  <conditionalFormatting sqref="Y7:Y9">
    <cfRule type="expression" dxfId="701" priority="1">
      <formula>Y7&lt;&gt;Z7</formula>
    </cfRule>
  </conditionalFormatting>
  <conditionalFormatting sqref="Y13">
    <cfRule type="expression" dxfId="700" priority="6">
      <formula>Y13&lt;&gt;Z13</formula>
    </cfRule>
  </conditionalFormatting>
  <conditionalFormatting sqref="Y17 Y21 Y25 Y29 Y33 Y37 Y41">
    <cfRule type="expression" dxfId="699" priority="5">
      <formula>Y17&lt;&gt;Z17</formula>
    </cfRule>
  </conditionalFormatting>
  <conditionalFormatting sqref="Y45:Y46 Y50 Y54 Y58 Y62 Y66 Y70 Y74 Y78">
    <cfRule type="expression" dxfId="698" priority="4">
      <formula>Y45&lt;&gt;Z45</formula>
    </cfRule>
  </conditionalFormatting>
  <conditionalFormatting sqref="Y82:Y83 Y87 Y91 Y95 Y99 Y103 Y107 Y111 Y115 Y119 Y123 Y127 Y131 Y135">
    <cfRule type="expression" dxfId="697" priority="3">
      <formula>Y82&lt;&gt;Z82</formula>
    </cfRule>
  </conditionalFormatting>
  <conditionalFormatting sqref="Y139:Y140 Y144 Y148">
    <cfRule type="expression" dxfId="696" priority="2">
      <formula>Y139&lt;&gt;Z139</formula>
    </cfRule>
  </conditionalFormatting>
  <conditionalFormatting sqref="Z7:AO7">
    <cfRule type="expression" dxfId="695" priority="93">
      <formula>Z$4=#REF!</formula>
    </cfRule>
  </conditionalFormatting>
  <conditionalFormatting sqref="AQ7:AW7">
    <cfRule type="expression" dxfId="694" priority="92">
      <formula>AQ$4=#REF!</formula>
    </cfRule>
  </conditionalFormatting>
  <conditionalFormatting sqref="AY7:BE7">
    <cfRule type="expression" dxfId="693" priority="10">
      <formula>AY$4=#REF!</formula>
    </cfRule>
  </conditionalFormatting>
  <conditionalFormatting sqref="BG7:BM7">
    <cfRule type="expression" dxfId="692" priority="9">
      <formula>BG$4=#REF!</formula>
    </cfRule>
  </conditionalFormatting>
  <conditionalFormatting sqref="BO7:BU7">
    <cfRule type="expression" dxfId="691" priority="8">
      <formula>BO$4=#REF!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colBreaks count="4" manualBreakCount="4">
    <brk id="13" max="150" man="1"/>
    <brk id="17" max="150" man="1"/>
    <brk id="41" max="150" man="1"/>
    <brk id="57" max="15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8F8F"/>
  </sheetPr>
  <dimension ref="A1:BU601"/>
  <sheetViews>
    <sheetView tabSelected="1" zoomScale="70" zoomScaleNormal="70" zoomScaleSheetLayoutView="30" workbookViewId="0">
      <pane xSplit="5" ySplit="6" topLeftCell="F7" activePane="bottomRight" state="frozen"/>
      <selection pane="topRight" activeCell="F1" sqref="F1:F1048576"/>
      <selection pane="bottomLeft" activeCell="F1" sqref="F1:F1048576"/>
      <selection pane="bottomRight"/>
    </sheetView>
  </sheetViews>
  <sheetFormatPr baseColWidth="10" defaultColWidth="11.42578125" defaultRowHeight="15.75" x14ac:dyDescent="0.25"/>
  <cols>
    <col min="1" max="1" width="7.7109375" style="153" customWidth="1"/>
    <col min="2" max="2" width="7.7109375" style="5" customWidth="1"/>
    <col min="3" max="3" width="8.7109375" style="156" customWidth="1"/>
    <col min="4" max="4" width="52.7109375" style="20" customWidth="1"/>
    <col min="5" max="5" width="8.7109375" style="20" customWidth="1"/>
    <col min="6" max="6" width="12.7109375" style="20" customWidth="1"/>
    <col min="7" max="7" width="18.7109375" style="193" customWidth="1"/>
    <col min="8" max="10" width="10.7109375" style="20" customWidth="1"/>
    <col min="11" max="11" width="20.7109375" style="20" customWidth="1"/>
    <col min="12" max="12" width="10.7109375" style="20" customWidth="1"/>
    <col min="13" max="13" width="40.7109375" style="20" customWidth="1"/>
    <col min="14" max="14" width="20.7109375" style="20" customWidth="1"/>
    <col min="15" max="15" width="140.7109375" style="230" customWidth="1"/>
    <col min="16" max="16" width="36.7109375" style="21" customWidth="1"/>
    <col min="17" max="17" width="14.7109375" style="21" customWidth="1"/>
    <col min="18" max="18" width="14.5703125" style="20" customWidth="1"/>
    <col min="19" max="19" width="9.42578125" style="20" customWidth="1"/>
    <col min="20" max="20" width="15" style="7" customWidth="1"/>
    <col min="21" max="24" width="15" style="6" customWidth="1"/>
    <col min="25" max="25" width="15.140625" style="6" customWidth="1"/>
    <col min="26" max="32" width="15.140625" style="2" customWidth="1"/>
    <col min="33" max="33" width="64.7109375" style="2" customWidth="1"/>
    <col min="34" max="34" width="14.7109375" style="2" customWidth="1"/>
    <col min="35" max="35" width="16.7109375" style="2" customWidth="1"/>
    <col min="36" max="36" width="14.7109375" style="2" customWidth="1"/>
    <col min="37" max="37" width="50.7109375" style="221" customWidth="1"/>
    <col min="38" max="41" width="13.28515625" style="2" customWidth="1"/>
    <col min="42" max="42" width="13.28515625" style="3" customWidth="1"/>
    <col min="43"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2" width="13.28515625" style="4" customWidth="1"/>
    <col min="63" max="65" width="13.28515625" style="1" customWidth="1"/>
    <col min="66" max="66" width="13.28515625" style="3" customWidth="1"/>
    <col min="67" max="70" width="13.28515625" style="4" customWidth="1"/>
    <col min="71" max="73" width="13.28515625" style="1" customWidth="1"/>
    <col min="74" max="109" width="12.7109375" style="1" customWidth="1"/>
    <col min="110" max="16384" width="11.42578125" style="1"/>
  </cols>
  <sheetData>
    <row r="1" spans="1:73" s="184" customFormat="1" ht="30" customHeight="1" x14ac:dyDescent="0.25">
      <c r="A1" s="671"/>
      <c r="B1" s="183"/>
      <c r="D1" s="186" t="s">
        <v>2879</v>
      </c>
      <c r="E1" s="185" t="s">
        <v>2880</v>
      </c>
      <c r="F1" s="183" t="s">
        <v>2881</v>
      </c>
      <c r="G1" s="209"/>
      <c r="H1" s="185"/>
      <c r="I1" s="185"/>
      <c r="J1" s="185"/>
      <c r="K1" s="185"/>
      <c r="L1" s="185"/>
      <c r="M1" s="660" t="s">
        <v>2882</v>
      </c>
      <c r="O1" s="222" t="s">
        <v>2995</v>
      </c>
      <c r="Q1" s="660" t="s">
        <v>2882</v>
      </c>
      <c r="R1" s="183"/>
      <c r="S1" s="183"/>
      <c r="T1" s="183" t="s">
        <v>2886</v>
      </c>
      <c r="U1" s="183"/>
      <c r="V1" s="183"/>
      <c r="W1" s="183"/>
      <c r="X1" s="183"/>
      <c r="Y1" s="183"/>
      <c r="Z1" s="183"/>
      <c r="AA1" s="183"/>
      <c r="AB1" s="183"/>
      <c r="AF1" s="660" t="s">
        <v>2882</v>
      </c>
      <c r="AG1" s="182" t="s">
        <v>2885</v>
      </c>
      <c r="AH1" s="186"/>
      <c r="AI1" s="186"/>
      <c r="AJ1" s="186"/>
      <c r="AK1" s="185"/>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148"/>
      <c r="B2" s="106"/>
      <c r="F2" s="106" t="s">
        <v>3240</v>
      </c>
      <c r="G2" s="210"/>
      <c r="H2" s="216"/>
      <c r="I2" s="216"/>
      <c r="J2" s="216"/>
      <c r="K2" s="216"/>
      <c r="O2" s="224" t="str">
        <f>+F2</f>
        <v>SECRETARÍA DE GESTIÓN MINERO ENERGÉTICA SOSTENIBLE</v>
      </c>
      <c r="Q2" s="106"/>
      <c r="R2" s="181"/>
      <c r="S2" s="181"/>
      <c r="T2" s="181"/>
      <c r="U2" s="181"/>
      <c r="V2" s="181"/>
      <c r="X2" s="106" t="str">
        <f>+F2</f>
        <v>SECRETARÍA DE GESTIÓN MINERO ENERGÉTICA SOSTENIBLE</v>
      </c>
      <c r="Y2" s="181"/>
      <c r="Z2" s="181"/>
      <c r="AA2" s="181"/>
      <c r="AB2" s="181"/>
      <c r="AE2" s="106"/>
      <c r="AF2" s="106"/>
      <c r="AG2" s="106"/>
      <c r="AH2" s="106" t="str">
        <f>+F2</f>
        <v>SECRETARÍA DE GESTIÓN MINERO ENERGÉTICA SOSTENIBLE</v>
      </c>
      <c r="AI2" s="106"/>
      <c r="AJ2" s="106"/>
      <c r="AK2" s="178"/>
      <c r="AL2" s="106"/>
      <c r="AM2" s="106"/>
      <c r="AN2" s="106"/>
      <c r="AO2" s="106"/>
      <c r="AP2" s="181"/>
      <c r="AQ2" s="181"/>
      <c r="AR2" s="181"/>
      <c r="AT2" s="181"/>
      <c r="AU2" s="106" t="str">
        <f>+X2</f>
        <v>SECRETARÍA DE GESTIÓN MINERO ENERGÉTICA SOSTENIBLE</v>
      </c>
      <c r="AV2" s="181"/>
      <c r="AW2" s="181"/>
      <c r="AX2" s="181"/>
      <c r="AY2" s="181"/>
      <c r="AZ2" s="181"/>
      <c r="BA2" s="181"/>
      <c r="BC2" s="106"/>
      <c r="BD2" s="106"/>
      <c r="BE2" s="106"/>
      <c r="BF2" s="181"/>
      <c r="BG2" s="181"/>
      <c r="BH2" s="181"/>
      <c r="BI2" s="106"/>
      <c r="BJ2" s="181"/>
      <c r="BK2" s="106" t="str">
        <f>+AU2</f>
        <v>SECRETARÍA DE GESTIÓN MINERO ENERGÉTICA SOSTENIBLE</v>
      </c>
      <c r="BL2" s="181"/>
      <c r="BM2" s="181"/>
      <c r="BN2" s="181"/>
      <c r="BO2" s="181"/>
      <c r="BP2" s="181"/>
      <c r="BQ2" s="181"/>
      <c r="BS2" s="106"/>
      <c r="BT2" s="106"/>
      <c r="BU2" s="106"/>
    </row>
    <row r="3" spans="1:73" ht="30" customHeight="1" thickBot="1" x14ac:dyDescent="0.3">
      <c r="A3" s="105" t="s">
        <v>2888</v>
      </c>
      <c r="B3" s="1113" t="s">
        <v>2889</v>
      </c>
      <c r="C3" s="1114"/>
      <c r="D3" s="1115"/>
      <c r="E3" s="1116" t="s">
        <v>268</v>
      </c>
      <c r="F3" s="1119" t="s">
        <v>2890</v>
      </c>
      <c r="G3" s="1120"/>
      <c r="H3" s="1120"/>
      <c r="I3" s="1121"/>
      <c r="J3" s="1119" t="s">
        <v>2890</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07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ht="30" customHeight="1" x14ac:dyDescent="0.25">
      <c r="A5" s="150"/>
      <c r="B5" s="104"/>
      <c r="C5" s="921" t="s">
        <v>2934</v>
      </c>
      <c r="D5" s="321" t="s">
        <v>267</v>
      </c>
      <c r="E5" s="1118"/>
      <c r="F5" s="1075"/>
      <c r="G5" s="1127"/>
      <c r="H5" s="1073"/>
      <c r="I5" s="1073"/>
      <c r="J5" s="1075"/>
      <c r="K5" s="1075"/>
      <c r="L5" s="1075"/>
      <c r="M5" s="1075"/>
      <c r="N5" s="1077"/>
      <c r="O5" s="1138"/>
      <c r="P5" s="1149"/>
      <c r="Q5" s="1146"/>
      <c r="R5" s="1143"/>
      <c r="S5" s="110"/>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15"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14.2</v>
      </c>
      <c r="U6" s="302">
        <v>14.2</v>
      </c>
      <c r="V6" s="302">
        <v>14.2</v>
      </c>
      <c r="W6" s="302">
        <v>14.2</v>
      </c>
      <c r="X6" s="302">
        <v>14.2</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ht="39.950000000000003" customHeight="1" thickBot="1" x14ac:dyDescent="0.3">
      <c r="A7" s="679" t="s">
        <v>3241</v>
      </c>
      <c r="B7" s="8" t="s">
        <v>715</v>
      </c>
      <c r="C7" s="155"/>
      <c r="D7" s="46"/>
      <c r="E7" s="46"/>
      <c r="F7" s="46"/>
      <c r="G7" s="192"/>
      <c r="H7" s="46"/>
      <c r="I7" s="46"/>
      <c r="J7" s="46"/>
      <c r="K7" s="46"/>
      <c r="L7" s="46"/>
      <c r="M7" s="46"/>
      <c r="N7" s="46"/>
      <c r="O7" s="260"/>
      <c r="P7" s="108"/>
      <c r="Q7" s="108"/>
      <c r="R7" s="930"/>
      <c r="S7" s="930"/>
      <c r="T7" s="930"/>
      <c r="U7" s="12"/>
      <c r="V7" s="12"/>
      <c r="W7" s="12"/>
      <c r="X7" s="12"/>
      <c r="Y7" s="946">
        <f>Y8</f>
        <v>988.51136799999995</v>
      </c>
      <c r="Z7" s="682">
        <f>+Z8</f>
        <v>988.51136799999995</v>
      </c>
      <c r="AA7" s="682">
        <f t="shared" ref="AA7:AF7" si="0">+AA8</f>
        <v>988.51136799999995</v>
      </c>
      <c r="AB7" s="682">
        <f t="shared" si="0"/>
        <v>0</v>
      </c>
      <c r="AC7" s="682">
        <f t="shared" si="0"/>
        <v>0</v>
      </c>
      <c r="AD7" s="682">
        <f t="shared" si="0"/>
        <v>0</v>
      </c>
      <c r="AE7" s="682">
        <f t="shared" si="0"/>
        <v>0</v>
      </c>
      <c r="AF7" s="682">
        <f t="shared" si="0"/>
        <v>0</v>
      </c>
      <c r="AG7" s="194"/>
      <c r="AH7" s="194"/>
      <c r="AI7" s="194"/>
      <c r="AJ7" s="194"/>
      <c r="AK7" s="218"/>
      <c r="AL7" s="194"/>
      <c r="AM7" s="194"/>
      <c r="AN7" s="194"/>
      <c r="AO7" s="194"/>
      <c r="AP7" s="17"/>
      <c r="AQ7" s="682">
        <f>+AQ8</f>
        <v>222.12784199999999</v>
      </c>
      <c r="AR7" s="682">
        <f t="shared" ref="AR7:AW7" si="1">+AR8</f>
        <v>222.12784199999999</v>
      </c>
      <c r="AS7" s="682">
        <f t="shared" si="1"/>
        <v>0</v>
      </c>
      <c r="AT7" s="682">
        <f t="shared" si="1"/>
        <v>0</v>
      </c>
      <c r="AU7" s="682">
        <f t="shared" si="1"/>
        <v>0</v>
      </c>
      <c r="AV7" s="682">
        <f t="shared" si="1"/>
        <v>0</v>
      </c>
      <c r="AW7" s="682">
        <f t="shared" si="1"/>
        <v>0</v>
      </c>
      <c r="AX7" s="17"/>
      <c r="AY7" s="682">
        <f>+AY8</f>
        <v>366.55341040000002</v>
      </c>
      <c r="AZ7" s="682">
        <f t="shared" ref="AZ7:BE7" si="2">+AZ8</f>
        <v>366.55341040000002</v>
      </c>
      <c r="BA7" s="682">
        <f t="shared" si="2"/>
        <v>0</v>
      </c>
      <c r="BB7" s="682">
        <f t="shared" si="2"/>
        <v>0</v>
      </c>
      <c r="BC7" s="682">
        <f t="shared" si="2"/>
        <v>0</v>
      </c>
      <c r="BD7" s="682">
        <f t="shared" si="2"/>
        <v>0</v>
      </c>
      <c r="BE7" s="682">
        <f t="shared" si="2"/>
        <v>0</v>
      </c>
      <c r="BF7" s="17"/>
      <c r="BG7" s="682">
        <f>+BG8</f>
        <v>266.55341039999996</v>
      </c>
      <c r="BH7" s="682">
        <f t="shared" ref="BH7:BM7" si="3">+BH8</f>
        <v>266.55341039999996</v>
      </c>
      <c r="BI7" s="682">
        <f t="shared" si="3"/>
        <v>0</v>
      </c>
      <c r="BJ7" s="682">
        <f t="shared" si="3"/>
        <v>0</v>
      </c>
      <c r="BK7" s="682">
        <f t="shared" si="3"/>
        <v>0</v>
      </c>
      <c r="BL7" s="682">
        <f t="shared" si="3"/>
        <v>0</v>
      </c>
      <c r="BM7" s="682">
        <f t="shared" si="3"/>
        <v>0</v>
      </c>
      <c r="BN7" s="17"/>
      <c r="BO7" s="682">
        <f>+BO8</f>
        <v>133.27670519999998</v>
      </c>
      <c r="BP7" s="682">
        <f t="shared" ref="BP7:BU7" si="4">+BP8</f>
        <v>133.27670519999998</v>
      </c>
      <c r="BQ7" s="682">
        <f t="shared" si="4"/>
        <v>0</v>
      </c>
      <c r="BR7" s="682">
        <f t="shared" si="4"/>
        <v>0</v>
      </c>
      <c r="BS7" s="682">
        <f t="shared" si="4"/>
        <v>0</v>
      </c>
      <c r="BT7" s="682">
        <f t="shared" si="4"/>
        <v>0</v>
      </c>
      <c r="BU7" s="682">
        <f t="shared" si="4"/>
        <v>0</v>
      </c>
    </row>
    <row r="8" spans="1:73" ht="39.950000000000003" customHeight="1" thickTop="1" thickBot="1" x14ac:dyDescent="0.3">
      <c r="A8" s="151"/>
      <c r="B8" s="924" t="s">
        <v>716</v>
      </c>
      <c r="C8" s="238" t="s">
        <v>717</v>
      </c>
      <c r="D8" s="692"/>
      <c r="E8" s="692"/>
      <c r="F8" s="692"/>
      <c r="G8" s="693"/>
      <c r="H8" s="665"/>
      <c r="I8" s="665"/>
      <c r="J8" s="694"/>
      <c r="K8" s="694"/>
      <c r="L8" s="692"/>
      <c r="M8" s="310"/>
      <c r="N8" s="695"/>
      <c r="O8" s="666"/>
      <c r="P8" s="666"/>
      <c r="Q8" s="666"/>
      <c r="R8" s="666"/>
      <c r="S8" s="698"/>
      <c r="T8" s="699"/>
      <c r="U8" s="668"/>
      <c r="V8" s="668"/>
      <c r="W8" s="668"/>
      <c r="X8" s="668"/>
      <c r="Y8" s="244">
        <f>SUM(Y9:Y28)</f>
        <v>988.51136799999995</v>
      </c>
      <c r="Z8" s="700">
        <f t="shared" ref="Z8:AF21" si="5">+AQ8+AY8+BG8+BO8</f>
        <v>988.51136799999995</v>
      </c>
      <c r="AA8" s="700">
        <f t="shared" si="5"/>
        <v>988.51136799999995</v>
      </c>
      <c r="AB8" s="700">
        <f t="shared" si="5"/>
        <v>0</v>
      </c>
      <c r="AC8" s="700">
        <f t="shared" si="5"/>
        <v>0</v>
      </c>
      <c r="AD8" s="700">
        <f t="shared" si="5"/>
        <v>0</v>
      </c>
      <c r="AE8" s="700">
        <f t="shared" si="5"/>
        <v>0</v>
      </c>
      <c r="AF8" s="700">
        <f t="shared" si="5"/>
        <v>0</v>
      </c>
      <c r="AG8" s="246"/>
      <c r="AH8" s="246"/>
      <c r="AI8" s="246"/>
      <c r="AJ8" s="246"/>
      <c r="AK8" s="246"/>
      <c r="AL8" s="246"/>
      <c r="AM8" s="246"/>
      <c r="AN8" s="246"/>
      <c r="AO8" s="246"/>
      <c r="AP8" s="669"/>
      <c r="AQ8" s="670">
        <f t="shared" ref="AQ8" si="6">SUM(AQ9:AQ28)</f>
        <v>222.12784199999999</v>
      </c>
      <c r="AR8" s="670">
        <f>SUM(AR9:AR28)</f>
        <v>222.12784199999999</v>
      </c>
      <c r="AS8" s="670">
        <f t="shared" ref="AS8:AW8" si="7">SUM(AS9:AS28)</f>
        <v>0</v>
      </c>
      <c r="AT8" s="670">
        <f t="shared" si="7"/>
        <v>0</v>
      </c>
      <c r="AU8" s="670">
        <f t="shared" si="7"/>
        <v>0</v>
      </c>
      <c r="AV8" s="670">
        <f t="shared" si="7"/>
        <v>0</v>
      </c>
      <c r="AW8" s="670">
        <f t="shared" si="7"/>
        <v>0</v>
      </c>
      <c r="AX8" s="669"/>
      <c r="AY8" s="670">
        <f t="shared" ref="AY8" si="8">SUM(AY9:AY28)</f>
        <v>366.55341040000002</v>
      </c>
      <c r="AZ8" s="670">
        <f>SUM(AZ9:AZ28)</f>
        <v>366.55341040000002</v>
      </c>
      <c r="BA8" s="670">
        <f t="shared" ref="BA8:BE8" si="9">SUM(BA9:BA28)</f>
        <v>0</v>
      </c>
      <c r="BB8" s="670">
        <f t="shared" si="9"/>
        <v>0</v>
      </c>
      <c r="BC8" s="670">
        <f t="shared" si="9"/>
        <v>0</v>
      </c>
      <c r="BD8" s="670">
        <f t="shared" si="9"/>
        <v>0</v>
      </c>
      <c r="BE8" s="670">
        <f t="shared" si="9"/>
        <v>0</v>
      </c>
      <c r="BF8" s="669"/>
      <c r="BG8" s="670">
        <f t="shared" ref="BG8" si="10">SUM(BG9:BG28)</f>
        <v>266.55341039999996</v>
      </c>
      <c r="BH8" s="670">
        <f>SUM(BH9:BH28)</f>
        <v>266.55341039999996</v>
      </c>
      <c r="BI8" s="670">
        <f t="shared" ref="BI8:BM8" si="11">SUM(BI9:BI28)</f>
        <v>0</v>
      </c>
      <c r="BJ8" s="670">
        <f t="shared" si="11"/>
        <v>0</v>
      </c>
      <c r="BK8" s="670">
        <f t="shared" si="11"/>
        <v>0</v>
      </c>
      <c r="BL8" s="670">
        <f t="shared" si="11"/>
        <v>0</v>
      </c>
      <c r="BM8" s="670">
        <f t="shared" si="11"/>
        <v>0</v>
      </c>
      <c r="BN8" s="669"/>
      <c r="BO8" s="670">
        <f t="shared" ref="BO8" si="12">SUM(BO9:BO28)</f>
        <v>133.27670519999998</v>
      </c>
      <c r="BP8" s="670">
        <f>SUM(BP9:BP28)</f>
        <v>133.27670519999998</v>
      </c>
      <c r="BQ8" s="670">
        <f t="shared" ref="BQ8:BU8" si="13">SUM(BQ9:BQ28)</f>
        <v>0</v>
      </c>
      <c r="BR8" s="670">
        <f t="shared" si="13"/>
        <v>0</v>
      </c>
      <c r="BS8" s="670">
        <f t="shared" si="13"/>
        <v>0</v>
      </c>
      <c r="BT8" s="670">
        <f t="shared" si="13"/>
        <v>0</v>
      </c>
      <c r="BU8" s="670">
        <f t="shared" si="13"/>
        <v>0</v>
      </c>
    </row>
    <row r="9" spans="1:73" ht="39.950000000000003" customHeight="1" thickTop="1" x14ac:dyDescent="0.25">
      <c r="A9" s="151"/>
      <c r="B9" s="24"/>
      <c r="C9" s="1058" t="s">
        <v>721</v>
      </c>
      <c r="D9" s="1049" t="s">
        <v>719</v>
      </c>
      <c r="E9" s="1061">
        <v>152</v>
      </c>
      <c r="F9" s="1064" t="s">
        <v>3242</v>
      </c>
      <c r="G9" s="1049" t="s">
        <v>3243</v>
      </c>
      <c r="H9" s="1043" t="s">
        <v>272</v>
      </c>
      <c r="I9" s="1043" t="s">
        <v>3244</v>
      </c>
      <c r="J9" s="1043" t="s">
        <v>3245</v>
      </c>
      <c r="K9" s="1043" t="s">
        <v>3246</v>
      </c>
      <c r="L9" s="1043" t="s">
        <v>3247</v>
      </c>
      <c r="M9" s="1049" t="s">
        <v>3248</v>
      </c>
      <c r="N9" s="1262" t="s">
        <v>3249</v>
      </c>
      <c r="O9" s="1049" t="s">
        <v>3250</v>
      </c>
      <c r="P9" s="1052" t="s">
        <v>720</v>
      </c>
      <c r="Q9" s="1055">
        <v>1</v>
      </c>
      <c r="R9" s="1040" t="s">
        <v>2871</v>
      </c>
      <c r="S9" s="1040" t="s">
        <v>2871</v>
      </c>
      <c r="T9" s="1022">
        <v>0</v>
      </c>
      <c r="U9" s="1007">
        <v>0</v>
      </c>
      <c r="V9" s="1007">
        <v>0</v>
      </c>
      <c r="W9" s="1007">
        <v>0</v>
      </c>
      <c r="X9" s="1007">
        <v>0</v>
      </c>
      <c r="Y9" s="1007">
        <v>0</v>
      </c>
      <c r="Z9" s="1004">
        <f t="shared" si="5"/>
        <v>0</v>
      </c>
      <c r="AA9" s="1004">
        <f t="shared" ref="AA9:AF9" si="14">SUM(AR9:AR12,AZ9:AZ12,BH9:BH12,BP9:BP12)</f>
        <v>0</v>
      </c>
      <c r="AB9" s="1004">
        <f t="shared" si="14"/>
        <v>0</v>
      </c>
      <c r="AC9" s="1004">
        <f t="shared" si="14"/>
        <v>0</v>
      </c>
      <c r="AD9" s="1004">
        <f t="shared" si="14"/>
        <v>0</v>
      </c>
      <c r="AE9" s="1004">
        <f t="shared" si="14"/>
        <v>0</v>
      </c>
      <c r="AF9" s="1004">
        <f t="shared" si="14"/>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ht="40.15" customHeight="1" x14ac:dyDescent="0.25">
      <c r="A10" s="151"/>
      <c r="B10" s="24"/>
      <c r="C10" s="1059"/>
      <c r="D10" s="1050"/>
      <c r="E10" s="1062"/>
      <c r="F10" s="1065"/>
      <c r="G10" s="1050"/>
      <c r="H10" s="1044"/>
      <c r="I10" s="1044"/>
      <c r="J10" s="1044"/>
      <c r="K10" s="1044"/>
      <c r="L10" s="1044"/>
      <c r="M10" s="1050"/>
      <c r="N10" s="1263"/>
      <c r="O10" s="1050"/>
      <c r="P10" s="1053"/>
      <c r="Q10" s="1056"/>
      <c r="R10" s="1041"/>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40.15" customHeight="1" x14ac:dyDescent="0.25">
      <c r="A11" s="151"/>
      <c r="B11" s="24"/>
      <c r="C11" s="1059"/>
      <c r="D11" s="1050"/>
      <c r="E11" s="1062"/>
      <c r="F11" s="1065"/>
      <c r="G11" s="1050"/>
      <c r="H11" s="1044"/>
      <c r="I11" s="1044"/>
      <c r="J11" s="1044"/>
      <c r="K11" s="1044"/>
      <c r="L11" s="1044"/>
      <c r="M11" s="1050"/>
      <c r="N11" s="1263"/>
      <c r="O11" s="1050"/>
      <c r="P11" s="1053"/>
      <c r="Q11" s="1056"/>
      <c r="R11" s="1041"/>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40.15" customHeight="1" x14ac:dyDescent="0.25">
      <c r="A12" s="151"/>
      <c r="B12" s="24"/>
      <c r="C12" s="1060"/>
      <c r="D12" s="1051"/>
      <c r="E12" s="1063"/>
      <c r="F12" s="1066"/>
      <c r="G12" s="1051"/>
      <c r="H12" s="1045"/>
      <c r="I12" s="1045"/>
      <c r="J12" s="1045"/>
      <c r="K12" s="1045"/>
      <c r="L12" s="1045"/>
      <c r="M12" s="1051"/>
      <c r="N12" s="1264"/>
      <c r="O12" s="1051"/>
      <c r="P12" s="1054"/>
      <c r="Q12" s="1057"/>
      <c r="R12" s="1042"/>
      <c r="S12" s="1042"/>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40.15" customHeight="1" x14ac:dyDescent="0.25">
      <c r="A13" s="151"/>
      <c r="B13" s="24"/>
      <c r="C13" s="1058" t="s">
        <v>724</v>
      </c>
      <c r="D13" s="1049" t="s">
        <v>722</v>
      </c>
      <c r="E13" s="1061">
        <v>153</v>
      </c>
      <c r="F13" s="1064" t="s">
        <v>3251</v>
      </c>
      <c r="G13" s="1049" t="s">
        <v>459</v>
      </c>
      <c r="H13" s="1043" t="s">
        <v>3025</v>
      </c>
      <c r="I13" s="1043" t="s">
        <v>3244</v>
      </c>
      <c r="J13" s="1043" t="s">
        <v>3245</v>
      </c>
      <c r="K13" s="1043" t="s">
        <v>3246</v>
      </c>
      <c r="L13" s="1043" t="s">
        <v>3252</v>
      </c>
      <c r="M13" s="1049" t="s">
        <v>3253</v>
      </c>
      <c r="N13" s="1046">
        <v>2024004540052</v>
      </c>
      <c r="O13" s="1049" t="s">
        <v>3254</v>
      </c>
      <c r="P13" s="1052" t="s">
        <v>723</v>
      </c>
      <c r="Q13" s="1055">
        <v>40</v>
      </c>
      <c r="R13" s="1040" t="s">
        <v>2871</v>
      </c>
      <c r="S13" s="1040" t="s">
        <v>2871</v>
      </c>
      <c r="T13" s="1022">
        <v>5</v>
      </c>
      <c r="U13" s="1007">
        <v>1</v>
      </c>
      <c r="V13" s="1007">
        <v>2</v>
      </c>
      <c r="W13" s="1007">
        <v>1</v>
      </c>
      <c r="X13" s="1007">
        <v>1</v>
      </c>
      <c r="Y13" s="1271">
        <v>529.13636799999995</v>
      </c>
      <c r="Z13" s="1004">
        <f t="shared" si="5"/>
        <v>529.13636800000006</v>
      </c>
      <c r="AA13" s="1004">
        <f t="shared" ref="AA13:AF21" si="15">SUM(AR13:AR16,AZ13:AZ16,BH13:BH16,BP13:BP16)</f>
        <v>529.13636799999995</v>
      </c>
      <c r="AB13" s="1004">
        <f t="shared" si="15"/>
        <v>0</v>
      </c>
      <c r="AC13" s="1004">
        <f t="shared" si="15"/>
        <v>0</v>
      </c>
      <c r="AD13" s="1004">
        <f t="shared" si="15"/>
        <v>0</v>
      </c>
      <c r="AE13" s="1004">
        <f t="shared" si="15"/>
        <v>0</v>
      </c>
      <c r="AF13" s="1004">
        <f t="shared" si="15"/>
        <v>0</v>
      </c>
      <c r="AG13" s="714" t="s">
        <v>3255</v>
      </c>
      <c r="AH13" s="593" t="s">
        <v>2868</v>
      </c>
      <c r="AI13" s="593" t="s">
        <v>2873</v>
      </c>
      <c r="AJ13" s="593" t="s">
        <v>2870</v>
      </c>
      <c r="AK13" s="207" t="s">
        <v>3256</v>
      </c>
      <c r="AL13" s="208">
        <v>46037</v>
      </c>
      <c r="AM13" s="208">
        <v>46341</v>
      </c>
      <c r="AN13" s="208"/>
      <c r="AO13" s="208"/>
      <c r="AP13" s="1150">
        <f>+U13</f>
        <v>1</v>
      </c>
      <c r="AQ13" s="1004">
        <f>SUM(AR13:AW16)</f>
        <v>107.284092</v>
      </c>
      <c r="AR13" s="299">
        <v>70.889020000000002</v>
      </c>
      <c r="AS13" s="299"/>
      <c r="AT13" s="299"/>
      <c r="AU13" s="299"/>
      <c r="AV13" s="299"/>
      <c r="AW13" s="299"/>
      <c r="AX13" s="1150">
        <f>+V13</f>
        <v>2</v>
      </c>
      <c r="AY13" s="1004">
        <f>SUM(AZ13:BE16)</f>
        <v>228.74091039999999</v>
      </c>
      <c r="AZ13" s="299">
        <v>85.066823999999997</v>
      </c>
      <c r="BA13" s="299"/>
      <c r="BB13" s="299"/>
      <c r="BC13" s="299"/>
      <c r="BD13" s="299"/>
      <c r="BE13" s="299"/>
      <c r="BF13" s="1150">
        <f>+W13</f>
        <v>1</v>
      </c>
      <c r="BG13" s="1004">
        <f>SUM(BH13:BM16)</f>
        <v>128.74091039999999</v>
      </c>
      <c r="BH13" s="299">
        <v>85.066823999999997</v>
      </c>
      <c r="BI13" s="299"/>
      <c r="BJ13" s="299"/>
      <c r="BK13" s="299"/>
      <c r="BL13" s="299"/>
      <c r="BM13" s="299"/>
      <c r="BN13" s="1150">
        <f>+X13</f>
        <v>1</v>
      </c>
      <c r="BO13" s="1004">
        <f>SUM(BP13:BU16)</f>
        <v>64.370455199999995</v>
      </c>
      <c r="BP13" s="299">
        <v>42.533411999999998</v>
      </c>
      <c r="BQ13" s="299"/>
      <c r="BR13" s="299"/>
      <c r="BS13" s="299"/>
      <c r="BT13" s="299"/>
      <c r="BU13" s="299"/>
    </row>
    <row r="14" spans="1:73" ht="40.15" customHeight="1" x14ac:dyDescent="0.25">
      <c r="A14" s="151"/>
      <c r="B14" s="24"/>
      <c r="C14" s="1059"/>
      <c r="D14" s="1050"/>
      <c r="E14" s="1062"/>
      <c r="F14" s="1065"/>
      <c r="G14" s="1050"/>
      <c r="H14" s="1044"/>
      <c r="I14" s="1044"/>
      <c r="J14" s="1044"/>
      <c r="K14" s="1044"/>
      <c r="L14" s="1044"/>
      <c r="M14" s="1050"/>
      <c r="N14" s="1047"/>
      <c r="O14" s="1050"/>
      <c r="P14" s="1053"/>
      <c r="Q14" s="1056"/>
      <c r="R14" s="1041"/>
      <c r="S14" s="1041"/>
      <c r="T14" s="1023"/>
      <c r="U14" s="1008"/>
      <c r="V14" s="1008"/>
      <c r="W14" s="1008"/>
      <c r="X14" s="1008"/>
      <c r="Y14" s="1272"/>
      <c r="Z14" s="1005"/>
      <c r="AA14" s="1005"/>
      <c r="AB14" s="1005"/>
      <c r="AC14" s="1005"/>
      <c r="AD14" s="1005"/>
      <c r="AE14" s="1005"/>
      <c r="AF14" s="1005"/>
      <c r="AG14" s="479" t="s">
        <v>3257</v>
      </c>
      <c r="AH14" s="592" t="s">
        <v>2872</v>
      </c>
      <c r="AI14" s="592" t="s">
        <v>2878</v>
      </c>
      <c r="AJ14" s="592" t="s">
        <v>2870</v>
      </c>
      <c r="AK14" s="196" t="s">
        <v>3258</v>
      </c>
      <c r="AL14" s="197">
        <v>46037</v>
      </c>
      <c r="AM14" s="197">
        <v>46341</v>
      </c>
      <c r="AN14" s="197"/>
      <c r="AO14" s="197"/>
      <c r="AP14" s="1151"/>
      <c r="AQ14" s="1005"/>
      <c r="AR14" s="282">
        <v>36.395071999999999</v>
      </c>
      <c r="AS14" s="282"/>
      <c r="AT14" s="282"/>
      <c r="AU14" s="282"/>
      <c r="AV14" s="282"/>
      <c r="AW14" s="282"/>
      <c r="AX14" s="1151"/>
      <c r="AY14" s="1005"/>
      <c r="AZ14" s="282">
        <v>143.67408639999999</v>
      </c>
      <c r="BA14" s="282"/>
      <c r="BB14" s="282"/>
      <c r="BC14" s="282"/>
      <c r="BD14" s="282"/>
      <c r="BE14" s="282"/>
      <c r="BF14" s="1151"/>
      <c r="BG14" s="1005"/>
      <c r="BH14" s="282">
        <v>43.6740864</v>
      </c>
      <c r="BI14" s="282"/>
      <c r="BJ14" s="282"/>
      <c r="BK14" s="282"/>
      <c r="BL14" s="282"/>
      <c r="BM14" s="282"/>
      <c r="BN14" s="1151"/>
      <c r="BO14" s="1005"/>
      <c r="BP14" s="282">
        <v>21.8370432</v>
      </c>
      <c r="BQ14" s="282"/>
      <c r="BR14" s="282"/>
      <c r="BS14" s="282"/>
      <c r="BT14" s="282"/>
      <c r="BU14" s="282"/>
    </row>
    <row r="15" spans="1:73" ht="40.15" customHeight="1" x14ac:dyDescent="0.25">
      <c r="A15" s="151"/>
      <c r="B15" s="24"/>
      <c r="C15" s="1059"/>
      <c r="D15" s="1050"/>
      <c r="E15" s="1062"/>
      <c r="F15" s="1065"/>
      <c r="G15" s="1050"/>
      <c r="H15" s="1044"/>
      <c r="I15" s="1044"/>
      <c r="J15" s="1044"/>
      <c r="K15" s="1044"/>
      <c r="L15" s="1044"/>
      <c r="M15" s="1050"/>
      <c r="N15" s="1047"/>
      <c r="O15" s="1050"/>
      <c r="P15" s="1053"/>
      <c r="Q15" s="1056"/>
      <c r="R15" s="1041"/>
      <c r="S15" s="1041"/>
      <c r="T15" s="1023"/>
      <c r="U15" s="1008"/>
      <c r="V15" s="1008"/>
      <c r="W15" s="1008"/>
      <c r="X15" s="1008"/>
      <c r="Y15" s="1272"/>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40.15" customHeight="1" x14ac:dyDescent="0.25">
      <c r="A16" s="151"/>
      <c r="B16" s="24"/>
      <c r="C16" s="1060"/>
      <c r="D16" s="1051"/>
      <c r="E16" s="1063"/>
      <c r="F16" s="1066"/>
      <c r="G16" s="1051"/>
      <c r="H16" s="1045"/>
      <c r="I16" s="1045"/>
      <c r="J16" s="1045"/>
      <c r="K16" s="1045"/>
      <c r="L16" s="1045"/>
      <c r="M16" s="1051"/>
      <c r="N16" s="1048"/>
      <c r="O16" s="1051"/>
      <c r="P16" s="1054"/>
      <c r="Q16" s="1057"/>
      <c r="R16" s="1042"/>
      <c r="S16" s="1042"/>
      <c r="T16" s="1024"/>
      <c r="U16" s="1009"/>
      <c r="V16" s="1009"/>
      <c r="W16" s="1009"/>
      <c r="X16" s="1009"/>
      <c r="Y16" s="1273"/>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40.15" customHeight="1" x14ac:dyDescent="0.25">
      <c r="A17" s="151"/>
      <c r="B17" s="24"/>
      <c r="C17" s="1058" t="s">
        <v>727</v>
      </c>
      <c r="D17" s="1049" t="s">
        <v>725</v>
      </c>
      <c r="E17" s="1061">
        <v>154</v>
      </c>
      <c r="F17" s="1064" t="s">
        <v>3251</v>
      </c>
      <c r="G17" s="1049" t="s">
        <v>459</v>
      </c>
      <c r="H17" s="1043" t="s">
        <v>3004</v>
      </c>
      <c r="I17" s="1043" t="s">
        <v>3244</v>
      </c>
      <c r="J17" s="1043" t="s">
        <v>3245</v>
      </c>
      <c r="K17" s="1043" t="s">
        <v>3246</v>
      </c>
      <c r="L17" s="1043" t="s">
        <v>3252</v>
      </c>
      <c r="M17" s="1049" t="s">
        <v>3253</v>
      </c>
      <c r="N17" s="1046">
        <v>2024004540052</v>
      </c>
      <c r="O17" s="1049" t="s">
        <v>3254</v>
      </c>
      <c r="P17" s="1052" t="s">
        <v>726</v>
      </c>
      <c r="Q17" s="1055">
        <v>20</v>
      </c>
      <c r="R17" s="1040" t="s">
        <v>2871</v>
      </c>
      <c r="S17" s="1040" t="s">
        <v>2871</v>
      </c>
      <c r="T17" s="1022">
        <v>5</v>
      </c>
      <c r="U17" s="1007">
        <v>1</v>
      </c>
      <c r="V17" s="1007">
        <v>2</v>
      </c>
      <c r="W17" s="1007">
        <v>1</v>
      </c>
      <c r="X17" s="1007">
        <v>1</v>
      </c>
      <c r="Y17" s="1271">
        <v>107.1</v>
      </c>
      <c r="Z17" s="1004">
        <f t="shared" si="5"/>
        <v>107.1</v>
      </c>
      <c r="AA17" s="1004">
        <f t="shared" si="15"/>
        <v>107.1</v>
      </c>
      <c r="AB17" s="1004">
        <f t="shared" si="15"/>
        <v>0</v>
      </c>
      <c r="AC17" s="1004">
        <f t="shared" si="15"/>
        <v>0</v>
      </c>
      <c r="AD17" s="1004">
        <f t="shared" si="15"/>
        <v>0</v>
      </c>
      <c r="AE17" s="1004">
        <f t="shared" si="15"/>
        <v>0</v>
      </c>
      <c r="AF17" s="1004">
        <f t="shared" si="15"/>
        <v>0</v>
      </c>
      <c r="AG17" s="714" t="s">
        <v>3259</v>
      </c>
      <c r="AH17" s="975" t="s">
        <v>2868</v>
      </c>
      <c r="AI17" s="975" t="s">
        <v>2876</v>
      </c>
      <c r="AJ17" s="975" t="s">
        <v>2870</v>
      </c>
      <c r="AK17" s="207" t="s">
        <v>3260</v>
      </c>
      <c r="AL17" s="208">
        <v>46037</v>
      </c>
      <c r="AM17" s="208">
        <v>46341</v>
      </c>
      <c r="AN17" s="208"/>
      <c r="AO17" s="208"/>
      <c r="AP17" s="1150">
        <f>+U17</f>
        <v>1</v>
      </c>
      <c r="AQ17" s="1004">
        <f>SUM(AR17:AW20)</f>
        <v>26.774999999999999</v>
      </c>
      <c r="AR17" s="299">
        <v>26.774999999999999</v>
      </c>
      <c r="AS17" s="299"/>
      <c r="AT17" s="299"/>
      <c r="AU17" s="299"/>
      <c r="AV17" s="299"/>
      <c r="AW17" s="299"/>
      <c r="AX17" s="1150">
        <f>+V17</f>
        <v>2</v>
      </c>
      <c r="AY17" s="1004">
        <f>SUM(AZ17:BE20)</f>
        <v>32.130000000000003</v>
      </c>
      <c r="AZ17" s="299">
        <v>32.130000000000003</v>
      </c>
      <c r="BA17" s="299"/>
      <c r="BB17" s="299"/>
      <c r="BC17" s="299"/>
      <c r="BD17" s="299"/>
      <c r="BE17" s="299"/>
      <c r="BF17" s="1150">
        <f>+W17</f>
        <v>1</v>
      </c>
      <c r="BG17" s="1004">
        <f>SUM(BH17:BM20)</f>
        <v>32.130000000000003</v>
      </c>
      <c r="BH17" s="299">
        <v>32.130000000000003</v>
      </c>
      <c r="BI17" s="299"/>
      <c r="BJ17" s="299"/>
      <c r="BK17" s="299"/>
      <c r="BL17" s="299"/>
      <c r="BM17" s="299"/>
      <c r="BN17" s="1150">
        <f>+X17</f>
        <v>1</v>
      </c>
      <c r="BO17" s="1004">
        <f>SUM(BP17:BU20)</f>
        <v>16.065000000000001</v>
      </c>
      <c r="BP17" s="299">
        <v>16.065000000000001</v>
      </c>
      <c r="BQ17" s="299"/>
      <c r="BR17" s="299"/>
      <c r="BS17" s="299"/>
      <c r="BT17" s="299"/>
      <c r="BU17" s="299"/>
    </row>
    <row r="18" spans="1:73" ht="40.15" customHeight="1" x14ac:dyDescent="0.25">
      <c r="A18" s="151"/>
      <c r="B18" s="24"/>
      <c r="C18" s="1059"/>
      <c r="D18" s="1050"/>
      <c r="E18" s="1062"/>
      <c r="F18" s="1065"/>
      <c r="G18" s="1050"/>
      <c r="H18" s="1044"/>
      <c r="I18" s="1044"/>
      <c r="J18" s="1044"/>
      <c r="K18" s="1044"/>
      <c r="L18" s="1044"/>
      <c r="M18" s="1050"/>
      <c r="N18" s="1047"/>
      <c r="O18" s="1050"/>
      <c r="P18" s="1053"/>
      <c r="Q18" s="1056"/>
      <c r="R18" s="1041"/>
      <c r="S18" s="1041"/>
      <c r="T18" s="1023"/>
      <c r="U18" s="1008"/>
      <c r="V18" s="1008"/>
      <c r="W18" s="1008"/>
      <c r="X18" s="1008"/>
      <c r="Y18" s="1272"/>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row>
    <row r="19" spans="1:73" ht="40.15" customHeight="1" x14ac:dyDescent="0.25">
      <c r="A19" s="151"/>
      <c r="B19" s="24"/>
      <c r="C19" s="1059"/>
      <c r="D19" s="1050"/>
      <c r="E19" s="1062"/>
      <c r="F19" s="1065"/>
      <c r="G19" s="1050"/>
      <c r="H19" s="1044"/>
      <c r="I19" s="1044"/>
      <c r="J19" s="1044"/>
      <c r="K19" s="1044"/>
      <c r="L19" s="1044"/>
      <c r="M19" s="1050"/>
      <c r="N19" s="1047"/>
      <c r="O19" s="1050"/>
      <c r="P19" s="1053"/>
      <c r="Q19" s="1056"/>
      <c r="R19" s="1041"/>
      <c r="S19" s="1041"/>
      <c r="T19" s="1023"/>
      <c r="U19" s="1008"/>
      <c r="V19" s="1008"/>
      <c r="W19" s="1008"/>
      <c r="X19" s="1008"/>
      <c r="Y19" s="1272"/>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40.15" customHeight="1" x14ac:dyDescent="0.25">
      <c r="A20" s="151"/>
      <c r="B20" s="24"/>
      <c r="C20" s="1060"/>
      <c r="D20" s="1051"/>
      <c r="E20" s="1063"/>
      <c r="F20" s="1066"/>
      <c r="G20" s="1051"/>
      <c r="H20" s="1045"/>
      <c r="I20" s="1045"/>
      <c r="J20" s="1045"/>
      <c r="K20" s="1045"/>
      <c r="L20" s="1045"/>
      <c r="M20" s="1051"/>
      <c r="N20" s="1048"/>
      <c r="O20" s="1051"/>
      <c r="P20" s="1054"/>
      <c r="Q20" s="1057"/>
      <c r="R20" s="1042"/>
      <c r="S20" s="1042"/>
      <c r="T20" s="1024"/>
      <c r="U20" s="1009"/>
      <c r="V20" s="1009"/>
      <c r="W20" s="1009"/>
      <c r="X20" s="1009"/>
      <c r="Y20" s="1273"/>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row>
    <row r="21" spans="1:73" ht="40.15" customHeight="1" x14ac:dyDescent="0.25">
      <c r="A21" s="151"/>
      <c r="B21" s="24"/>
      <c r="C21" s="1058" t="s">
        <v>729</v>
      </c>
      <c r="D21" s="1049" t="s">
        <v>728</v>
      </c>
      <c r="E21" s="1061">
        <v>155</v>
      </c>
      <c r="F21" s="1064" t="s">
        <v>3251</v>
      </c>
      <c r="G21" s="1049" t="s">
        <v>459</v>
      </c>
      <c r="H21" s="1043" t="s">
        <v>2954</v>
      </c>
      <c r="I21" s="1043" t="s">
        <v>3244</v>
      </c>
      <c r="J21" s="1043" t="s">
        <v>3245</v>
      </c>
      <c r="K21" s="1043" t="s">
        <v>3246</v>
      </c>
      <c r="L21" s="1043" t="s">
        <v>3252</v>
      </c>
      <c r="M21" s="1049" t="s">
        <v>3253</v>
      </c>
      <c r="N21" s="1046">
        <v>2024004540052</v>
      </c>
      <c r="O21" s="1049" t="s">
        <v>3254</v>
      </c>
      <c r="P21" s="1052" t="s">
        <v>485</v>
      </c>
      <c r="Q21" s="1055">
        <v>200</v>
      </c>
      <c r="R21" s="1040" t="s">
        <v>2871</v>
      </c>
      <c r="S21" s="1040" t="s">
        <v>2871</v>
      </c>
      <c r="T21" s="1022">
        <v>50</v>
      </c>
      <c r="U21" s="1007">
        <v>20</v>
      </c>
      <c r="V21" s="1007">
        <v>10</v>
      </c>
      <c r="W21" s="1007">
        <v>10</v>
      </c>
      <c r="X21" s="1007">
        <v>10</v>
      </c>
      <c r="Y21" s="1271">
        <v>352.27499999999998</v>
      </c>
      <c r="Z21" s="1004">
        <f t="shared" si="5"/>
        <v>352.27500000000003</v>
      </c>
      <c r="AA21" s="1004">
        <f t="shared" si="15"/>
        <v>352.27500000000003</v>
      </c>
      <c r="AB21" s="1004">
        <f t="shared" si="15"/>
        <v>0</v>
      </c>
      <c r="AC21" s="1004">
        <f t="shared" si="15"/>
        <v>0</v>
      </c>
      <c r="AD21" s="1004">
        <f t="shared" si="15"/>
        <v>0</v>
      </c>
      <c r="AE21" s="1004">
        <f t="shared" si="15"/>
        <v>0</v>
      </c>
      <c r="AF21" s="1004">
        <f t="shared" si="15"/>
        <v>0</v>
      </c>
      <c r="AG21" s="976" t="s">
        <v>3261</v>
      </c>
      <c r="AH21" s="975" t="s">
        <v>2868</v>
      </c>
      <c r="AI21" s="975" t="s">
        <v>2876</v>
      </c>
      <c r="AJ21" s="975" t="s">
        <v>2870</v>
      </c>
      <c r="AK21" s="977" t="s">
        <v>3262</v>
      </c>
      <c r="AL21" s="208">
        <v>46037</v>
      </c>
      <c r="AM21" s="208">
        <v>46341</v>
      </c>
      <c r="AN21" s="208"/>
      <c r="AO21" s="208"/>
      <c r="AP21" s="1150">
        <f>+U21</f>
        <v>20</v>
      </c>
      <c r="AQ21" s="1004">
        <f>SUM(AR21:AW24)</f>
        <v>88.068749999999994</v>
      </c>
      <c r="AR21" s="299">
        <v>88.068749999999994</v>
      </c>
      <c r="AS21" s="299"/>
      <c r="AT21" s="299"/>
      <c r="AU21" s="299"/>
      <c r="AV21" s="299"/>
      <c r="AW21" s="299"/>
      <c r="AX21" s="1150">
        <f>+V21</f>
        <v>10</v>
      </c>
      <c r="AY21" s="1004">
        <f>SUM(AZ21:BE24)</f>
        <v>105.6825</v>
      </c>
      <c r="AZ21" s="299">
        <v>105.6825</v>
      </c>
      <c r="BA21" s="299"/>
      <c r="BB21" s="299"/>
      <c r="BC21" s="299"/>
      <c r="BD21" s="299"/>
      <c r="BE21" s="299"/>
      <c r="BF21" s="1150">
        <f>+W21</f>
        <v>10</v>
      </c>
      <c r="BG21" s="1004">
        <f>SUM(BH21:BM24)</f>
        <v>105.6825</v>
      </c>
      <c r="BH21" s="299">
        <v>105.6825</v>
      </c>
      <c r="BI21" s="299"/>
      <c r="BJ21" s="299"/>
      <c r="BK21" s="299"/>
      <c r="BL21" s="299"/>
      <c r="BM21" s="299"/>
      <c r="BN21" s="1150">
        <f>+X21</f>
        <v>10</v>
      </c>
      <c r="BO21" s="1004">
        <f>SUM(BP21:BU24)</f>
        <v>52.841250000000002</v>
      </c>
      <c r="BP21" s="299">
        <v>52.841250000000002</v>
      </c>
      <c r="BQ21" s="299"/>
      <c r="BR21" s="299"/>
      <c r="BS21" s="299"/>
      <c r="BT21" s="299"/>
      <c r="BU21" s="299"/>
    </row>
    <row r="22" spans="1:73" ht="40.15" customHeight="1" x14ac:dyDescent="0.25">
      <c r="A22" s="151"/>
      <c r="B22" s="24"/>
      <c r="C22" s="1059"/>
      <c r="D22" s="1050"/>
      <c r="E22" s="1062"/>
      <c r="F22" s="1065"/>
      <c r="G22" s="1050"/>
      <c r="H22" s="1044"/>
      <c r="I22" s="1044"/>
      <c r="J22" s="1044"/>
      <c r="K22" s="1044"/>
      <c r="L22" s="1044"/>
      <c r="M22" s="1050"/>
      <c r="N22" s="1047"/>
      <c r="O22" s="1050"/>
      <c r="P22" s="1053"/>
      <c r="Q22" s="1056"/>
      <c r="R22" s="1041"/>
      <c r="S22" s="1041"/>
      <c r="T22" s="1023"/>
      <c r="U22" s="1008"/>
      <c r="V22" s="1008"/>
      <c r="W22" s="1008"/>
      <c r="X22" s="1008"/>
      <c r="Y22" s="1272"/>
      <c r="Z22" s="1005"/>
      <c r="AA22" s="1005"/>
      <c r="AB22" s="1005"/>
      <c r="AC22" s="1005"/>
      <c r="AD22" s="1005"/>
      <c r="AE22" s="1005"/>
      <c r="AF22" s="1005"/>
      <c r="AG22" s="479"/>
      <c r="AH22" s="592"/>
      <c r="AI22" s="592"/>
      <c r="AJ22" s="592"/>
      <c r="AK22" s="196"/>
      <c r="AL22" s="197"/>
      <c r="AM22" s="197"/>
      <c r="AN22" s="197"/>
      <c r="AO22" s="197"/>
      <c r="AP22" s="1151"/>
      <c r="AQ22" s="1005"/>
      <c r="AR22" s="282"/>
      <c r="AS22" s="282"/>
      <c r="AT22" s="282"/>
      <c r="AU22" s="282"/>
      <c r="AV22" s="282"/>
      <c r="AW22" s="282"/>
      <c r="AX22" s="1151"/>
      <c r="AY22" s="1005"/>
      <c r="AZ22" s="282"/>
      <c r="BA22" s="282"/>
      <c r="BB22" s="282"/>
      <c r="BC22" s="282"/>
      <c r="BD22" s="282"/>
      <c r="BE22" s="282"/>
      <c r="BF22" s="1151"/>
      <c r="BG22" s="1005"/>
      <c r="BH22" s="282"/>
      <c r="BI22" s="282"/>
      <c r="BJ22" s="282"/>
      <c r="BK22" s="282"/>
      <c r="BL22" s="282"/>
      <c r="BM22" s="282"/>
      <c r="BN22" s="1151"/>
      <c r="BO22" s="1005"/>
      <c r="BP22" s="282"/>
      <c r="BQ22" s="282"/>
      <c r="BR22" s="282"/>
      <c r="BS22" s="282"/>
      <c r="BT22" s="282"/>
      <c r="BU22" s="282"/>
    </row>
    <row r="23" spans="1:73" ht="40.15" customHeight="1" x14ac:dyDescent="0.25">
      <c r="A23" s="151"/>
      <c r="B23" s="24"/>
      <c r="C23" s="1059"/>
      <c r="D23" s="1050"/>
      <c r="E23" s="1062"/>
      <c r="F23" s="1065"/>
      <c r="G23" s="1050"/>
      <c r="H23" s="1044"/>
      <c r="I23" s="1044"/>
      <c r="J23" s="1044"/>
      <c r="K23" s="1044"/>
      <c r="L23" s="1044"/>
      <c r="M23" s="1050"/>
      <c r="N23" s="1047"/>
      <c r="O23" s="1050"/>
      <c r="P23" s="1053"/>
      <c r="Q23" s="1056"/>
      <c r="R23" s="1041"/>
      <c r="S23" s="1041"/>
      <c r="T23" s="1023"/>
      <c r="U23" s="1008"/>
      <c r="V23" s="1008"/>
      <c r="W23" s="1008"/>
      <c r="X23" s="1008"/>
      <c r="Y23" s="1272"/>
      <c r="Z23" s="1005"/>
      <c r="AA23" s="1005"/>
      <c r="AB23" s="1005"/>
      <c r="AC23" s="1005"/>
      <c r="AD23" s="1005"/>
      <c r="AE23" s="1005"/>
      <c r="AF23" s="1005"/>
      <c r="AG23" s="196"/>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row>
    <row r="24" spans="1:73" ht="40.15" customHeight="1" thickBot="1" x14ac:dyDescent="0.3">
      <c r="A24" s="151"/>
      <c r="B24" s="24"/>
      <c r="C24" s="1060"/>
      <c r="D24" s="1051"/>
      <c r="E24" s="1063"/>
      <c r="F24" s="1066"/>
      <c r="G24" s="1051"/>
      <c r="H24" s="1045"/>
      <c r="I24" s="1045"/>
      <c r="J24" s="1045"/>
      <c r="K24" s="1045"/>
      <c r="L24" s="1045"/>
      <c r="M24" s="1051"/>
      <c r="N24" s="1048"/>
      <c r="O24" s="1051"/>
      <c r="P24" s="1054"/>
      <c r="Q24" s="1057"/>
      <c r="R24" s="1042"/>
      <c r="S24" s="1042"/>
      <c r="T24" s="1024"/>
      <c r="U24" s="1009"/>
      <c r="V24" s="1009"/>
      <c r="W24" s="1009"/>
      <c r="X24" s="1009"/>
      <c r="Y24" s="1273"/>
      <c r="Z24" s="1006"/>
      <c r="AA24" s="1006"/>
      <c r="AB24" s="1006"/>
      <c r="AC24" s="1006"/>
      <c r="AD24" s="1006"/>
      <c r="AE24" s="1006"/>
      <c r="AF24" s="1006"/>
      <c r="AG24" s="715"/>
      <c r="AH24" s="716"/>
      <c r="AI24" s="716"/>
      <c r="AJ24" s="716"/>
      <c r="AK24" s="715"/>
      <c r="AL24" s="717"/>
      <c r="AM24" s="717"/>
      <c r="AN24" s="717"/>
      <c r="AO24" s="717"/>
      <c r="AP24" s="1152"/>
      <c r="AQ24" s="1006"/>
      <c r="AR24" s="718"/>
      <c r="AS24" s="718"/>
      <c r="AT24" s="718"/>
      <c r="AU24" s="718"/>
      <c r="AV24" s="718"/>
      <c r="AW24" s="718"/>
      <c r="AX24" s="1152"/>
      <c r="AY24" s="1006"/>
      <c r="AZ24" s="718"/>
      <c r="BA24" s="718"/>
      <c r="BB24" s="718"/>
      <c r="BC24" s="718"/>
      <c r="BD24" s="718"/>
      <c r="BE24" s="718"/>
      <c r="BF24" s="1152"/>
      <c r="BG24" s="1006"/>
      <c r="BH24" s="718"/>
      <c r="BI24" s="718"/>
      <c r="BJ24" s="718"/>
      <c r="BK24" s="718"/>
      <c r="BL24" s="718"/>
      <c r="BM24" s="718"/>
      <c r="BN24" s="1152"/>
      <c r="BO24" s="1006"/>
      <c r="BP24" s="718"/>
      <c r="BQ24" s="718"/>
      <c r="BR24" s="718"/>
      <c r="BS24" s="718"/>
      <c r="BT24" s="718"/>
      <c r="BU24" s="718"/>
    </row>
    <row r="25" spans="1:73" ht="40.15" customHeight="1" thickTop="1" x14ac:dyDescent="0.25">
      <c r="A25" s="151"/>
      <c r="B25" s="24"/>
      <c r="C25" s="1058" t="s">
        <v>3263</v>
      </c>
      <c r="D25" s="1049" t="s">
        <v>730</v>
      </c>
      <c r="E25" s="1061">
        <v>156</v>
      </c>
      <c r="F25" s="1064" t="s">
        <v>3251</v>
      </c>
      <c r="G25" s="1049" t="s">
        <v>459</v>
      </c>
      <c r="H25" s="1043" t="s">
        <v>2952</v>
      </c>
      <c r="I25" s="1043" t="s">
        <v>3244</v>
      </c>
      <c r="J25" s="1043" t="s">
        <v>3245</v>
      </c>
      <c r="K25" s="1043" t="s">
        <v>3246</v>
      </c>
      <c r="L25" s="1043" t="s">
        <v>3252</v>
      </c>
      <c r="M25" s="1049" t="s">
        <v>3253</v>
      </c>
      <c r="N25" s="1046">
        <v>2024004540052</v>
      </c>
      <c r="O25" s="1049" t="s">
        <v>3254</v>
      </c>
      <c r="P25" s="1052" t="s">
        <v>731</v>
      </c>
      <c r="Q25" s="1055">
        <v>3</v>
      </c>
      <c r="R25" s="1040" t="s">
        <v>2871</v>
      </c>
      <c r="S25" s="1040" t="s">
        <v>2871</v>
      </c>
      <c r="T25" s="1022">
        <v>0</v>
      </c>
      <c r="U25" s="1007">
        <v>0</v>
      </c>
      <c r="V25" s="1007">
        <v>0</v>
      </c>
      <c r="W25" s="1007">
        <v>0</v>
      </c>
      <c r="X25" s="1007">
        <v>0</v>
      </c>
      <c r="Y25" s="1007"/>
      <c r="Z25" s="1004">
        <f t="shared" ref="Z25" si="16">+AQ25+AY25+BG25+BO25</f>
        <v>0</v>
      </c>
      <c r="AA25" s="1004">
        <f t="shared" ref="AA25:AF25" si="17">SUM(AR25:AR28,AZ25:AZ28,BH25:BH28,BP25:BP28)</f>
        <v>0</v>
      </c>
      <c r="AB25" s="1004">
        <f t="shared" si="17"/>
        <v>0</v>
      </c>
      <c r="AC25" s="1004">
        <f t="shared" si="17"/>
        <v>0</v>
      </c>
      <c r="AD25" s="1004">
        <f t="shared" si="17"/>
        <v>0</v>
      </c>
      <c r="AE25" s="1004">
        <f t="shared" si="17"/>
        <v>0</v>
      </c>
      <c r="AF25" s="1004">
        <f t="shared" si="17"/>
        <v>0</v>
      </c>
      <c r="AG25" s="714"/>
      <c r="AH25" s="593"/>
      <c r="AI25" s="593"/>
      <c r="AJ25" s="593"/>
      <c r="AK25" s="207"/>
      <c r="AL25" s="208"/>
      <c r="AM25" s="208"/>
      <c r="AN25" s="208"/>
      <c r="AO25" s="208"/>
      <c r="AP25" s="1150">
        <f>+U25</f>
        <v>0</v>
      </c>
      <c r="AQ25" s="1004">
        <f>SUM(AR25:AW28)</f>
        <v>0</v>
      </c>
      <c r="AR25" s="299"/>
      <c r="AS25" s="299"/>
      <c r="AT25" s="299"/>
      <c r="AU25" s="299"/>
      <c r="AV25" s="299"/>
      <c r="AW25" s="299"/>
      <c r="AX25" s="1150">
        <f>+V25</f>
        <v>0</v>
      </c>
      <c r="AY25" s="1004">
        <f>SUM(AZ25:BE28)</f>
        <v>0</v>
      </c>
      <c r="AZ25" s="299"/>
      <c r="BA25" s="299"/>
      <c r="BB25" s="299"/>
      <c r="BC25" s="299"/>
      <c r="BD25" s="299"/>
      <c r="BE25" s="299"/>
      <c r="BF25" s="1150">
        <f>+W25</f>
        <v>0</v>
      </c>
      <c r="BG25" s="1004">
        <f>SUM(BH25:BM28)</f>
        <v>0</v>
      </c>
      <c r="BH25" s="299"/>
      <c r="BI25" s="299"/>
      <c r="BJ25" s="299"/>
      <c r="BK25" s="299"/>
      <c r="BL25" s="299"/>
      <c r="BM25" s="299"/>
      <c r="BN25" s="1150">
        <f>+X25</f>
        <v>0</v>
      </c>
      <c r="BO25" s="1004">
        <f>SUM(BP25:BU28)</f>
        <v>0</v>
      </c>
      <c r="BP25" s="299"/>
      <c r="BQ25" s="299"/>
      <c r="BR25" s="299"/>
      <c r="BS25" s="299"/>
      <c r="BT25" s="299"/>
      <c r="BU25" s="299"/>
    </row>
    <row r="26" spans="1:73" ht="40.15" customHeight="1" x14ac:dyDescent="0.25">
      <c r="A26" s="151"/>
      <c r="B26" s="24"/>
      <c r="C26" s="1059"/>
      <c r="D26" s="1050"/>
      <c r="E26" s="1062"/>
      <c r="F26" s="1065"/>
      <c r="G26" s="1050"/>
      <c r="H26" s="1044"/>
      <c r="I26" s="1044"/>
      <c r="J26" s="1044"/>
      <c r="K26" s="1044"/>
      <c r="L26" s="1044"/>
      <c r="M26" s="1050"/>
      <c r="N26" s="1047"/>
      <c r="O26" s="1050"/>
      <c r="P26" s="1053"/>
      <c r="Q26" s="1056"/>
      <c r="R26" s="1041"/>
      <c r="S26" s="1041"/>
      <c r="T26" s="1023"/>
      <c r="U26" s="1008"/>
      <c r="V26" s="1008"/>
      <c r="W26" s="1008"/>
      <c r="X26" s="1008"/>
      <c r="Y26" s="1008"/>
      <c r="Z26" s="1005"/>
      <c r="AA26" s="1005"/>
      <c r="AB26" s="1005"/>
      <c r="AC26" s="1005"/>
      <c r="AD26" s="1005"/>
      <c r="AE26" s="1005"/>
      <c r="AF26" s="1005"/>
      <c r="AG26" s="479"/>
      <c r="AH26" s="592"/>
      <c r="AI26" s="592"/>
      <c r="AJ26" s="592"/>
      <c r="AK26" s="196"/>
      <c r="AL26" s="197"/>
      <c r="AM26" s="197"/>
      <c r="AN26" s="197"/>
      <c r="AO26" s="197"/>
      <c r="AP26" s="1151"/>
      <c r="AQ26" s="1005"/>
      <c r="AR26" s="282"/>
      <c r="AS26" s="282"/>
      <c r="AT26" s="282"/>
      <c r="AU26" s="282"/>
      <c r="AV26" s="282"/>
      <c r="AW26" s="282"/>
      <c r="AX26" s="1151"/>
      <c r="AY26" s="1005"/>
      <c r="AZ26" s="282"/>
      <c r="BA26" s="282"/>
      <c r="BB26" s="282"/>
      <c r="BC26" s="282"/>
      <c r="BD26" s="282"/>
      <c r="BE26" s="282"/>
      <c r="BF26" s="1151"/>
      <c r="BG26" s="1005"/>
      <c r="BH26" s="282"/>
      <c r="BI26" s="282"/>
      <c r="BJ26" s="282"/>
      <c r="BK26" s="282"/>
      <c r="BL26" s="282"/>
      <c r="BM26" s="282"/>
      <c r="BN26" s="1151"/>
      <c r="BO26" s="1005"/>
      <c r="BP26" s="282"/>
      <c r="BQ26" s="282"/>
      <c r="BR26" s="282"/>
      <c r="BS26" s="282"/>
      <c r="BT26" s="282"/>
      <c r="BU26" s="282"/>
    </row>
    <row r="27" spans="1:73" ht="40.15" customHeight="1" x14ac:dyDescent="0.25">
      <c r="A27" s="151"/>
      <c r="B27" s="24"/>
      <c r="C27" s="1059"/>
      <c r="D27" s="1050"/>
      <c r="E27" s="1062"/>
      <c r="F27" s="1065"/>
      <c r="G27" s="1050"/>
      <c r="H27" s="1044"/>
      <c r="I27" s="1044"/>
      <c r="J27" s="1044"/>
      <c r="K27" s="1044"/>
      <c r="L27" s="1044"/>
      <c r="M27" s="1050"/>
      <c r="N27" s="1047"/>
      <c r="O27" s="1050"/>
      <c r="P27" s="1053"/>
      <c r="Q27" s="1056"/>
      <c r="R27" s="1041"/>
      <c r="S27" s="1041"/>
      <c r="T27" s="1023"/>
      <c r="U27" s="1008"/>
      <c r="V27" s="1008"/>
      <c r="W27" s="1008"/>
      <c r="X27" s="1008"/>
      <c r="Y27" s="1008"/>
      <c r="Z27" s="1005"/>
      <c r="AA27" s="1005"/>
      <c r="AB27" s="1005"/>
      <c r="AC27" s="1005"/>
      <c r="AD27" s="1005"/>
      <c r="AE27" s="1005"/>
      <c r="AF27" s="1005"/>
      <c r="AG27" s="196"/>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row>
    <row r="28" spans="1:73" ht="40.15" customHeight="1" thickBot="1" x14ac:dyDescent="0.3">
      <c r="A28" s="151"/>
      <c r="B28" s="24"/>
      <c r="C28" s="1060"/>
      <c r="D28" s="1051"/>
      <c r="E28" s="1063"/>
      <c r="F28" s="1066"/>
      <c r="G28" s="1051"/>
      <c r="H28" s="1045"/>
      <c r="I28" s="1045"/>
      <c r="J28" s="1045"/>
      <c r="K28" s="1045"/>
      <c r="L28" s="1045"/>
      <c r="M28" s="1051"/>
      <c r="N28" s="1048"/>
      <c r="O28" s="1051"/>
      <c r="P28" s="1054"/>
      <c r="Q28" s="1057"/>
      <c r="R28" s="1042"/>
      <c r="S28" s="1042"/>
      <c r="T28" s="1024"/>
      <c r="U28" s="1009"/>
      <c r="V28" s="1009"/>
      <c r="W28" s="1009"/>
      <c r="X28" s="1009"/>
      <c r="Y28" s="1009"/>
      <c r="Z28" s="1006"/>
      <c r="AA28" s="1006"/>
      <c r="AB28" s="1006"/>
      <c r="AC28" s="1006"/>
      <c r="AD28" s="1006"/>
      <c r="AE28" s="1006"/>
      <c r="AF28" s="1006"/>
      <c r="AG28" s="715"/>
      <c r="AH28" s="716"/>
      <c r="AI28" s="716"/>
      <c r="AJ28" s="716"/>
      <c r="AK28" s="715"/>
      <c r="AL28" s="717"/>
      <c r="AM28" s="717"/>
      <c r="AN28" s="717"/>
      <c r="AO28" s="717"/>
      <c r="AP28" s="1152"/>
      <c r="AQ28" s="1006"/>
      <c r="AR28" s="718"/>
      <c r="AS28" s="718"/>
      <c r="AT28" s="718"/>
      <c r="AU28" s="718"/>
      <c r="AV28" s="718"/>
      <c r="AW28" s="718"/>
      <c r="AX28" s="1152"/>
      <c r="AY28" s="1006"/>
      <c r="AZ28" s="718"/>
      <c r="BA28" s="718"/>
      <c r="BB28" s="718"/>
      <c r="BC28" s="718"/>
      <c r="BD28" s="718"/>
      <c r="BE28" s="718"/>
      <c r="BF28" s="1152"/>
      <c r="BG28" s="1006"/>
      <c r="BH28" s="718"/>
      <c r="BI28" s="718"/>
      <c r="BJ28" s="718"/>
      <c r="BK28" s="718"/>
      <c r="BL28" s="718"/>
      <c r="BM28" s="718"/>
      <c r="BN28" s="1152"/>
      <c r="BO28" s="1006"/>
      <c r="BP28" s="718"/>
      <c r="BQ28" s="718"/>
      <c r="BR28" s="718"/>
      <c r="BS28" s="718"/>
      <c r="BT28" s="718"/>
      <c r="BU28" s="718"/>
    </row>
    <row r="29" spans="1:73" ht="40.15" customHeight="1" thickTop="1" x14ac:dyDescent="0.25">
      <c r="A29" s="152"/>
      <c r="C29" s="125"/>
      <c r="D29" s="377"/>
      <c r="E29" s="435"/>
      <c r="F29" s="448"/>
      <c r="G29" s="210"/>
      <c r="H29" s="210"/>
      <c r="I29" s="210"/>
      <c r="J29" s="210"/>
      <c r="K29" s="210"/>
      <c r="L29" s="210"/>
      <c r="M29" s="210"/>
      <c r="N29" s="378"/>
      <c r="O29" s="210"/>
      <c r="P29" s="377"/>
      <c r="Q29" s="9"/>
      <c r="R29" s="11"/>
      <c r="S29" s="11"/>
      <c r="T29" s="10"/>
      <c r="U29" s="40"/>
      <c r="V29" s="127"/>
      <c r="W29" s="127"/>
      <c r="X29" s="127"/>
      <c r="Y29" s="42"/>
      <c r="Z29" s="43"/>
      <c r="AA29" s="43"/>
      <c r="AB29" s="43"/>
      <c r="AC29" s="43"/>
      <c r="AD29" s="43"/>
      <c r="AE29" s="43"/>
      <c r="AF29" s="43"/>
      <c r="AG29" s="43"/>
      <c r="AH29" s="43"/>
      <c r="AI29" s="43"/>
      <c r="AJ29" s="43"/>
      <c r="AK29" s="482"/>
      <c r="AL29" s="43"/>
      <c r="AM29" s="43"/>
      <c r="AN29" s="43"/>
      <c r="AO29" s="43"/>
      <c r="AP29" s="44"/>
      <c r="AQ29" s="43"/>
      <c r="AR29" s="45"/>
      <c r="AS29" s="45"/>
      <c r="AT29" s="45"/>
      <c r="AU29" s="45"/>
      <c r="AV29" s="45"/>
      <c r="AW29" s="45"/>
      <c r="AX29" s="44"/>
      <c r="AY29" s="43"/>
      <c r="AZ29" s="45"/>
      <c r="BA29" s="45"/>
      <c r="BB29" s="45"/>
      <c r="BC29" s="45"/>
      <c r="BD29" s="45"/>
      <c r="BE29" s="45"/>
      <c r="BF29" s="44"/>
      <c r="BG29" s="43"/>
      <c r="BH29" s="45"/>
      <c r="BI29" s="45"/>
      <c r="BJ29" s="45"/>
      <c r="BK29" s="45"/>
      <c r="BL29" s="45"/>
      <c r="BM29" s="45"/>
      <c r="BN29" s="44"/>
      <c r="BO29" s="43"/>
      <c r="BP29" s="45"/>
      <c r="BQ29" s="45"/>
      <c r="BR29" s="45"/>
      <c r="BS29" s="45"/>
      <c r="BT29" s="45"/>
      <c r="BU29" s="45"/>
    </row>
    <row r="30" spans="1:73" ht="40.15" customHeight="1" thickBot="1" x14ac:dyDescent="0.3">
      <c r="A30" s="679" t="s">
        <v>732</v>
      </c>
      <c r="B30" s="8" t="s">
        <v>733</v>
      </c>
      <c r="C30" s="252"/>
      <c r="D30" s="271"/>
      <c r="E30" s="438"/>
      <c r="F30" s="451"/>
      <c r="G30" s="397"/>
      <c r="H30" s="271"/>
      <c r="I30" s="271"/>
      <c r="J30" s="271"/>
      <c r="K30" s="271"/>
      <c r="L30" s="271"/>
      <c r="M30" s="271"/>
      <c r="N30" s="396"/>
      <c r="O30" s="705"/>
      <c r="P30" s="399"/>
      <c r="Q30" s="685"/>
      <c r="R30" s="701"/>
      <c r="S30" s="701"/>
      <c r="T30" s="701"/>
      <c r="U30" s="689"/>
      <c r="V30" s="689"/>
      <c r="W30" s="689"/>
      <c r="X30" s="689"/>
      <c r="Y30" s="312">
        <f>Y31+Y48</f>
        <v>41321.013631999995</v>
      </c>
      <c r="Z30" s="278">
        <f>+Z31+Z48</f>
        <v>41321.013631999995</v>
      </c>
      <c r="AA30" s="278">
        <f t="shared" ref="AA30:AF30" si="18">+AA31+AA48</f>
        <v>1796.7416320000002</v>
      </c>
      <c r="AB30" s="278">
        <f t="shared" si="18"/>
        <v>0</v>
      </c>
      <c r="AC30" s="278">
        <f t="shared" si="18"/>
        <v>0</v>
      </c>
      <c r="AD30" s="278">
        <f t="shared" si="18"/>
        <v>0</v>
      </c>
      <c r="AE30" s="278">
        <f t="shared" si="18"/>
        <v>39524.271999999997</v>
      </c>
      <c r="AF30" s="278">
        <f t="shared" si="18"/>
        <v>0</v>
      </c>
      <c r="AG30" s="279"/>
      <c r="AH30" s="279"/>
      <c r="AI30" s="279"/>
      <c r="AJ30" s="279"/>
      <c r="AK30" s="706"/>
      <c r="AL30" s="279"/>
      <c r="AM30" s="279"/>
      <c r="AN30" s="279"/>
      <c r="AO30" s="279"/>
      <c r="AP30" s="280"/>
      <c r="AQ30" s="278">
        <f t="shared" ref="AQ30:AW30" si="19">+AQ31+AQ48</f>
        <v>298.02</v>
      </c>
      <c r="AR30" s="278">
        <f t="shared" si="19"/>
        <v>298.02</v>
      </c>
      <c r="AS30" s="278">
        <f t="shared" si="19"/>
        <v>0</v>
      </c>
      <c r="AT30" s="278">
        <f t="shared" si="19"/>
        <v>0</v>
      </c>
      <c r="AU30" s="278">
        <f t="shared" si="19"/>
        <v>0</v>
      </c>
      <c r="AV30" s="278">
        <f t="shared" si="19"/>
        <v>0</v>
      </c>
      <c r="AW30" s="278">
        <f t="shared" si="19"/>
        <v>0</v>
      </c>
      <c r="AX30" s="280"/>
      <c r="AY30" s="278">
        <f t="shared" ref="AY30:BE30" si="20">+AY31+AY48</f>
        <v>298.02</v>
      </c>
      <c r="AZ30" s="278">
        <f t="shared" si="20"/>
        <v>298.02</v>
      </c>
      <c r="BA30" s="278">
        <f t="shared" si="20"/>
        <v>0</v>
      </c>
      <c r="BB30" s="278">
        <f t="shared" si="20"/>
        <v>0</v>
      </c>
      <c r="BC30" s="278">
        <f t="shared" si="20"/>
        <v>0</v>
      </c>
      <c r="BD30" s="278">
        <f t="shared" si="20"/>
        <v>0</v>
      </c>
      <c r="BE30" s="278">
        <f t="shared" si="20"/>
        <v>0</v>
      </c>
      <c r="BF30" s="280"/>
      <c r="BG30" s="278">
        <f t="shared" ref="BG30:BM30" si="21">+BG31+BG48</f>
        <v>773.74800000000005</v>
      </c>
      <c r="BH30" s="278">
        <f t="shared" si="21"/>
        <v>773.74800000000005</v>
      </c>
      <c r="BI30" s="278">
        <f t="shared" si="21"/>
        <v>0</v>
      </c>
      <c r="BJ30" s="278">
        <f t="shared" si="21"/>
        <v>0</v>
      </c>
      <c r="BK30" s="278">
        <f t="shared" si="21"/>
        <v>0</v>
      </c>
      <c r="BL30" s="278">
        <f t="shared" si="21"/>
        <v>0</v>
      </c>
      <c r="BM30" s="278">
        <f t="shared" si="21"/>
        <v>0</v>
      </c>
      <c r="BN30" s="280"/>
      <c r="BO30" s="278">
        <f t="shared" ref="BO30:BU30" si="22">+BO31+BO48</f>
        <v>39951.225632000001</v>
      </c>
      <c r="BP30" s="278">
        <f t="shared" si="22"/>
        <v>426.95363199999997</v>
      </c>
      <c r="BQ30" s="278">
        <f t="shared" si="22"/>
        <v>0</v>
      </c>
      <c r="BR30" s="278">
        <f t="shared" si="22"/>
        <v>0</v>
      </c>
      <c r="BS30" s="278">
        <f t="shared" si="22"/>
        <v>0</v>
      </c>
      <c r="BT30" s="278">
        <f t="shared" si="22"/>
        <v>39524.271999999997</v>
      </c>
      <c r="BU30" s="278">
        <f t="shared" si="22"/>
        <v>0</v>
      </c>
    </row>
    <row r="31" spans="1:73" ht="40.35" customHeight="1" x14ac:dyDescent="0.25">
      <c r="A31" s="151"/>
      <c r="B31" s="924" t="s">
        <v>734</v>
      </c>
      <c r="C31" s="238" t="s">
        <v>83</v>
      </c>
      <c r="D31" s="421"/>
      <c r="E31" s="662"/>
      <c r="F31" s="447"/>
      <c r="G31" s="373"/>
      <c r="H31" s="421"/>
      <c r="I31" s="421"/>
      <c r="J31" s="421"/>
      <c r="K31" s="421"/>
      <c r="L31" s="421"/>
      <c r="M31" s="421"/>
      <c r="N31" s="707"/>
      <c r="O31" s="708"/>
      <c r="P31" s="376"/>
      <c r="Q31" s="694"/>
      <c r="R31" s="709"/>
      <c r="S31" s="710"/>
      <c r="T31" s="667"/>
      <c r="U31" s="668"/>
      <c r="V31" s="668"/>
      <c r="W31" s="668"/>
      <c r="X31" s="668"/>
      <c r="Y31" s="244">
        <f>SUM(Y32:Y47)</f>
        <v>40198.449999999997</v>
      </c>
      <c r="Z31" s="245">
        <f t="shared" ref="Z31:AF48" si="23">+AQ31+AY31+BG31+BO31</f>
        <v>40198.449999999997</v>
      </c>
      <c r="AA31" s="245">
        <f t="shared" si="23"/>
        <v>674.17800000000011</v>
      </c>
      <c r="AB31" s="245">
        <f t="shared" si="23"/>
        <v>0</v>
      </c>
      <c r="AC31" s="245">
        <f t="shared" si="23"/>
        <v>0</v>
      </c>
      <c r="AD31" s="245">
        <f t="shared" si="23"/>
        <v>0</v>
      </c>
      <c r="AE31" s="245">
        <f t="shared" si="23"/>
        <v>39524.271999999997</v>
      </c>
      <c r="AF31" s="245">
        <f t="shared" si="23"/>
        <v>0</v>
      </c>
      <c r="AG31" s="246"/>
      <c r="AH31" s="246"/>
      <c r="AI31" s="246"/>
      <c r="AJ31" s="246"/>
      <c r="AK31" s="711"/>
      <c r="AL31" s="246"/>
      <c r="AM31" s="246"/>
      <c r="AN31" s="246"/>
      <c r="AO31" s="246"/>
      <c r="AP31" s="669"/>
      <c r="AQ31" s="670">
        <f t="shared" ref="AQ31" si="24">SUM(AQ32:AQ47)</f>
        <v>59.534999999999997</v>
      </c>
      <c r="AR31" s="670">
        <f>SUM(AR32:AR47)</f>
        <v>59.534999999999997</v>
      </c>
      <c r="AS31" s="670">
        <f t="shared" ref="AS31:AW31" si="25">SUM(AS32:AS47)</f>
        <v>0</v>
      </c>
      <c r="AT31" s="670">
        <f t="shared" si="25"/>
        <v>0</v>
      </c>
      <c r="AU31" s="670">
        <f t="shared" si="25"/>
        <v>0</v>
      </c>
      <c r="AV31" s="670">
        <f t="shared" si="25"/>
        <v>0</v>
      </c>
      <c r="AW31" s="670">
        <f t="shared" si="25"/>
        <v>0</v>
      </c>
      <c r="AX31" s="669"/>
      <c r="AY31" s="670">
        <f t="shared" ref="AY31" si="26">SUM(AY32:AY47)</f>
        <v>59.534999999999997</v>
      </c>
      <c r="AZ31" s="670">
        <f>SUM(AZ32:AZ47)</f>
        <v>59.534999999999997</v>
      </c>
      <c r="BA31" s="670">
        <f t="shared" ref="BA31:BE31" si="27">SUM(BA32:BA47)</f>
        <v>0</v>
      </c>
      <c r="BB31" s="670">
        <f t="shared" si="27"/>
        <v>0</v>
      </c>
      <c r="BC31" s="670">
        <f t="shared" si="27"/>
        <v>0</v>
      </c>
      <c r="BD31" s="670">
        <f t="shared" si="27"/>
        <v>0</v>
      </c>
      <c r="BE31" s="670">
        <f t="shared" si="27"/>
        <v>0</v>
      </c>
      <c r="BF31" s="669"/>
      <c r="BG31" s="670">
        <f t="shared" ref="BG31" si="28">SUM(BG32:BG47)</f>
        <v>535.26300000000003</v>
      </c>
      <c r="BH31" s="670">
        <f>SUM(BH32:BH47)</f>
        <v>535.26300000000003</v>
      </c>
      <c r="BI31" s="670">
        <f t="shared" ref="BI31:BM31" si="29">SUM(BI32:BI47)</f>
        <v>0</v>
      </c>
      <c r="BJ31" s="670">
        <f t="shared" si="29"/>
        <v>0</v>
      </c>
      <c r="BK31" s="670">
        <f t="shared" si="29"/>
        <v>0</v>
      </c>
      <c r="BL31" s="670">
        <f t="shared" si="29"/>
        <v>0</v>
      </c>
      <c r="BM31" s="670">
        <f t="shared" si="29"/>
        <v>0</v>
      </c>
      <c r="BN31" s="669"/>
      <c r="BO31" s="670">
        <f t="shared" ref="BO31" si="30">SUM(BO32:BO47)</f>
        <v>39544.116999999998</v>
      </c>
      <c r="BP31" s="670">
        <f>SUM(BP32:BP47)</f>
        <v>19.844999999999999</v>
      </c>
      <c r="BQ31" s="670">
        <f t="shared" ref="BQ31:BU31" si="31">SUM(BQ32:BQ47)</f>
        <v>0</v>
      </c>
      <c r="BR31" s="670">
        <f t="shared" si="31"/>
        <v>0</v>
      </c>
      <c r="BS31" s="670">
        <f t="shared" si="31"/>
        <v>0</v>
      </c>
      <c r="BT31" s="670">
        <f t="shared" si="31"/>
        <v>39524.271999999997</v>
      </c>
      <c r="BU31" s="670">
        <f t="shared" si="31"/>
        <v>0</v>
      </c>
    </row>
    <row r="32" spans="1:73" ht="39.950000000000003" customHeight="1" x14ac:dyDescent="0.25">
      <c r="A32" s="151"/>
      <c r="B32" s="31"/>
      <c r="C32" s="1058" t="s">
        <v>735</v>
      </c>
      <c r="D32" s="1161" t="s">
        <v>736</v>
      </c>
      <c r="E32" s="1061">
        <v>157</v>
      </c>
      <c r="F32" s="1064" t="s">
        <v>3264</v>
      </c>
      <c r="G32" s="1049" t="s">
        <v>737</v>
      </c>
      <c r="H32" s="1043" t="s">
        <v>2978</v>
      </c>
      <c r="I32" s="1043" t="s">
        <v>2982</v>
      </c>
      <c r="J32" s="1043" t="s">
        <v>3245</v>
      </c>
      <c r="K32" s="1043" t="s">
        <v>3265</v>
      </c>
      <c r="L32" s="1043" t="s">
        <v>3266</v>
      </c>
      <c r="M32" s="1049" t="s">
        <v>3267</v>
      </c>
      <c r="N32" s="1046">
        <v>2024004540055</v>
      </c>
      <c r="O32" s="1049" t="s">
        <v>3268</v>
      </c>
      <c r="P32" s="1052" t="s">
        <v>737</v>
      </c>
      <c r="Q32" s="1055">
        <v>8</v>
      </c>
      <c r="R32" s="1040" t="s">
        <v>2871</v>
      </c>
      <c r="S32" s="1040"/>
      <c r="T32" s="1022">
        <v>6</v>
      </c>
      <c r="U32" s="1007">
        <v>2</v>
      </c>
      <c r="V32" s="1007">
        <v>1</v>
      </c>
      <c r="W32" s="1007">
        <v>1</v>
      </c>
      <c r="X32" s="1007">
        <v>2</v>
      </c>
      <c r="Y32" s="1007">
        <v>112.35</v>
      </c>
      <c r="Z32" s="1004">
        <f t="shared" si="23"/>
        <v>112.35</v>
      </c>
      <c r="AA32" s="1004">
        <f t="shared" ref="AA32:AF44" si="32">SUM(AR32:AR35,AZ32:AZ35,BH32:BH35,BP32:BP35)</f>
        <v>112.35</v>
      </c>
      <c r="AB32" s="1004">
        <f t="shared" si="32"/>
        <v>0</v>
      </c>
      <c r="AC32" s="1004">
        <f t="shared" si="32"/>
        <v>0</v>
      </c>
      <c r="AD32" s="1004">
        <f t="shared" si="32"/>
        <v>0</v>
      </c>
      <c r="AE32" s="1004">
        <f t="shared" si="32"/>
        <v>0</v>
      </c>
      <c r="AF32" s="1004">
        <f t="shared" si="32"/>
        <v>0</v>
      </c>
      <c r="AG32" s="714" t="s">
        <v>3269</v>
      </c>
      <c r="AH32" s="593" t="s">
        <v>2868</v>
      </c>
      <c r="AI32" s="593" t="s">
        <v>2876</v>
      </c>
      <c r="AJ32" s="593" t="s">
        <v>2870</v>
      </c>
      <c r="AK32" s="207" t="s">
        <v>3270</v>
      </c>
      <c r="AL32" s="208">
        <v>46035</v>
      </c>
      <c r="AM32" s="208">
        <v>46339</v>
      </c>
      <c r="AN32" s="208"/>
      <c r="AO32" s="208"/>
      <c r="AP32" s="1150">
        <f>+U32</f>
        <v>2</v>
      </c>
      <c r="AQ32" s="1004">
        <f>SUM(AR32:AW35)</f>
        <v>33.704999999999998</v>
      </c>
      <c r="AR32" s="299">
        <v>33.704999999999998</v>
      </c>
      <c r="AS32" s="299"/>
      <c r="AT32" s="299"/>
      <c r="AU32" s="299"/>
      <c r="AV32" s="299"/>
      <c r="AW32" s="299"/>
      <c r="AX32" s="1150">
        <f>+V32</f>
        <v>1</v>
      </c>
      <c r="AY32" s="1004">
        <f>SUM(AZ32:BE35)</f>
        <v>33.704999999999998</v>
      </c>
      <c r="AZ32" s="299">
        <v>33.704999999999998</v>
      </c>
      <c r="BA32" s="299"/>
      <c r="BB32" s="299"/>
      <c r="BC32" s="299"/>
      <c r="BD32" s="299"/>
      <c r="BE32" s="299"/>
      <c r="BF32" s="1150">
        <f>+W32</f>
        <v>1</v>
      </c>
      <c r="BG32" s="1004">
        <f>SUM(BH32:BM35)</f>
        <v>33.704999999999998</v>
      </c>
      <c r="BH32" s="299">
        <v>33.704999999999998</v>
      </c>
      <c r="BI32" s="299"/>
      <c r="BJ32" s="299"/>
      <c r="BK32" s="299"/>
      <c r="BL32" s="299"/>
      <c r="BM32" s="299"/>
      <c r="BN32" s="1150">
        <f>+X32</f>
        <v>2</v>
      </c>
      <c r="BO32" s="1004">
        <f>SUM(BP32:BU35)</f>
        <v>11.234999999999999</v>
      </c>
      <c r="BP32" s="299">
        <v>11.234999999999999</v>
      </c>
      <c r="BQ32" s="299"/>
      <c r="BR32" s="299"/>
      <c r="BS32" s="299"/>
      <c r="BT32" s="299"/>
      <c r="BU32" s="299"/>
    </row>
    <row r="33" spans="1:73" ht="40.15" customHeight="1" x14ac:dyDescent="0.25">
      <c r="A33" s="151"/>
      <c r="B33" s="31"/>
      <c r="C33" s="1059"/>
      <c r="D33" s="1162"/>
      <c r="E33" s="1062"/>
      <c r="F33" s="1065"/>
      <c r="G33" s="1050"/>
      <c r="H33" s="1044"/>
      <c r="I33" s="1044"/>
      <c r="J33" s="1044"/>
      <c r="K33" s="1044"/>
      <c r="L33" s="1044"/>
      <c r="M33" s="1050"/>
      <c r="N33" s="1047"/>
      <c r="O33" s="1050"/>
      <c r="P33" s="1053"/>
      <c r="Q33" s="1056"/>
      <c r="R33" s="1041"/>
      <c r="S33" s="1041"/>
      <c r="T33" s="1023"/>
      <c r="U33" s="1008"/>
      <c r="V33" s="1008"/>
      <c r="W33" s="1008"/>
      <c r="X33" s="1008"/>
      <c r="Y33" s="1008"/>
      <c r="Z33" s="1005"/>
      <c r="AA33" s="1005"/>
      <c r="AB33" s="1005"/>
      <c r="AC33" s="1005"/>
      <c r="AD33" s="1005"/>
      <c r="AE33" s="1005"/>
      <c r="AF33" s="1005"/>
      <c r="AG33" s="479"/>
      <c r="AH33" s="592"/>
      <c r="AI33" s="592"/>
      <c r="AJ33" s="592"/>
      <c r="AK33" s="196"/>
      <c r="AL33" s="197"/>
      <c r="AM33" s="197"/>
      <c r="AN33" s="197"/>
      <c r="AO33" s="197"/>
      <c r="AP33" s="1151"/>
      <c r="AQ33" s="1005"/>
      <c r="AR33" s="282"/>
      <c r="AS33" s="282"/>
      <c r="AT33" s="282"/>
      <c r="AU33" s="282"/>
      <c r="AV33" s="282"/>
      <c r="AW33" s="282"/>
      <c r="AX33" s="1151"/>
      <c r="AY33" s="1005"/>
      <c r="AZ33" s="282"/>
      <c r="BA33" s="282"/>
      <c r="BB33" s="282"/>
      <c r="BC33" s="282"/>
      <c r="BD33" s="282"/>
      <c r="BE33" s="282"/>
      <c r="BF33" s="1151"/>
      <c r="BG33" s="1005"/>
      <c r="BH33" s="282"/>
      <c r="BI33" s="282"/>
      <c r="BJ33" s="282"/>
      <c r="BK33" s="282"/>
      <c r="BL33" s="282"/>
      <c r="BM33" s="282"/>
      <c r="BN33" s="1151"/>
      <c r="BO33" s="1005"/>
      <c r="BP33" s="282"/>
      <c r="BQ33" s="282"/>
      <c r="BR33" s="282"/>
      <c r="BS33" s="282"/>
      <c r="BT33" s="282"/>
      <c r="BU33" s="282"/>
    </row>
    <row r="34" spans="1:73" ht="40.15" customHeight="1" x14ac:dyDescent="0.25">
      <c r="A34" s="151"/>
      <c r="B34" s="31"/>
      <c r="C34" s="1059"/>
      <c r="D34" s="1162"/>
      <c r="E34" s="1062"/>
      <c r="F34" s="1065"/>
      <c r="G34" s="1050"/>
      <c r="H34" s="1044"/>
      <c r="I34" s="1044"/>
      <c r="J34" s="1044"/>
      <c r="K34" s="1044"/>
      <c r="L34" s="1044"/>
      <c r="M34" s="1050"/>
      <c r="N34" s="1047"/>
      <c r="O34" s="1050"/>
      <c r="P34" s="1053"/>
      <c r="Q34" s="1056"/>
      <c r="R34" s="1041"/>
      <c r="S34" s="1041"/>
      <c r="T34" s="1023"/>
      <c r="U34" s="1008"/>
      <c r="V34" s="1008"/>
      <c r="W34" s="1008"/>
      <c r="X34" s="1008"/>
      <c r="Y34" s="1008"/>
      <c r="Z34" s="1005"/>
      <c r="AA34" s="1005"/>
      <c r="AB34" s="1005"/>
      <c r="AC34" s="1005"/>
      <c r="AD34" s="1005"/>
      <c r="AE34" s="1005"/>
      <c r="AF34" s="1005"/>
      <c r="AG34" s="196"/>
      <c r="AH34" s="592"/>
      <c r="AI34" s="592"/>
      <c r="AJ34" s="592"/>
      <c r="AK34" s="196"/>
      <c r="AL34" s="197"/>
      <c r="AM34" s="197"/>
      <c r="AN34" s="197"/>
      <c r="AO34" s="197"/>
      <c r="AP34" s="1151"/>
      <c r="AQ34" s="1005"/>
      <c r="AR34" s="282"/>
      <c r="AS34" s="282"/>
      <c r="AT34" s="282"/>
      <c r="AU34" s="282"/>
      <c r="AV34" s="282"/>
      <c r="AW34" s="282"/>
      <c r="AX34" s="1151"/>
      <c r="AY34" s="1005"/>
      <c r="AZ34" s="282"/>
      <c r="BA34" s="282"/>
      <c r="BB34" s="282"/>
      <c r="BC34" s="282"/>
      <c r="BD34" s="282"/>
      <c r="BE34" s="282"/>
      <c r="BF34" s="1151"/>
      <c r="BG34" s="1005"/>
      <c r="BH34" s="282"/>
      <c r="BI34" s="282"/>
      <c r="BJ34" s="282"/>
      <c r="BK34" s="282"/>
      <c r="BL34" s="282"/>
      <c r="BM34" s="282"/>
      <c r="BN34" s="1151"/>
      <c r="BO34" s="1005"/>
      <c r="BP34" s="282"/>
      <c r="BQ34" s="282"/>
      <c r="BR34" s="282"/>
      <c r="BS34" s="282"/>
      <c r="BT34" s="282"/>
      <c r="BU34" s="282"/>
    </row>
    <row r="35" spans="1:73" ht="40.15" customHeight="1" x14ac:dyDescent="0.25">
      <c r="A35" s="151"/>
      <c r="B35" s="31"/>
      <c r="C35" s="1059"/>
      <c r="D35" s="1162"/>
      <c r="E35" s="1063"/>
      <c r="F35" s="1066"/>
      <c r="G35" s="1051"/>
      <c r="H35" s="1045"/>
      <c r="I35" s="1045"/>
      <c r="J35" s="1045"/>
      <c r="K35" s="1045"/>
      <c r="L35" s="1045"/>
      <c r="M35" s="1051"/>
      <c r="N35" s="1048"/>
      <c r="O35" s="1051"/>
      <c r="P35" s="1054"/>
      <c r="Q35" s="1057"/>
      <c r="R35" s="1042"/>
      <c r="S35" s="1042"/>
      <c r="T35" s="1024"/>
      <c r="U35" s="1009"/>
      <c r="V35" s="1009"/>
      <c r="W35" s="1009"/>
      <c r="X35" s="1009"/>
      <c r="Y35" s="1009"/>
      <c r="Z35" s="1006"/>
      <c r="AA35" s="1006"/>
      <c r="AB35" s="1006"/>
      <c r="AC35" s="1006"/>
      <c r="AD35" s="1006"/>
      <c r="AE35" s="1006"/>
      <c r="AF35" s="1006"/>
      <c r="AG35" s="715"/>
      <c r="AH35" s="716"/>
      <c r="AI35" s="716"/>
      <c r="AJ35" s="716"/>
      <c r="AK35" s="715"/>
      <c r="AL35" s="717"/>
      <c r="AM35" s="717"/>
      <c r="AN35" s="717"/>
      <c r="AO35" s="717"/>
      <c r="AP35" s="1152"/>
      <c r="AQ35" s="1006"/>
      <c r="AR35" s="718"/>
      <c r="AS35" s="718"/>
      <c r="AT35" s="718"/>
      <c r="AU35" s="718"/>
      <c r="AV35" s="718"/>
      <c r="AW35" s="718"/>
      <c r="AX35" s="1152"/>
      <c r="AY35" s="1006"/>
      <c r="AZ35" s="718"/>
      <c r="BA35" s="718"/>
      <c r="BB35" s="718"/>
      <c r="BC35" s="718"/>
      <c r="BD35" s="718"/>
      <c r="BE35" s="718"/>
      <c r="BF35" s="1152"/>
      <c r="BG35" s="1006"/>
      <c r="BH35" s="718"/>
      <c r="BI35" s="718"/>
      <c r="BJ35" s="718"/>
      <c r="BK35" s="718"/>
      <c r="BL35" s="718"/>
      <c r="BM35" s="718"/>
      <c r="BN35" s="1152"/>
      <c r="BO35" s="1006"/>
      <c r="BP35" s="718"/>
      <c r="BQ35" s="718"/>
      <c r="BR35" s="718"/>
      <c r="BS35" s="718"/>
      <c r="BT35" s="718"/>
      <c r="BU35" s="718"/>
    </row>
    <row r="36" spans="1:73" ht="40.15" customHeight="1" x14ac:dyDescent="0.25">
      <c r="A36" s="151"/>
      <c r="B36" s="31"/>
      <c r="C36" s="1059"/>
      <c r="D36" s="1162"/>
      <c r="E36" s="1061">
        <v>158</v>
      </c>
      <c r="F36" s="1064" t="s">
        <v>3271</v>
      </c>
      <c r="G36" s="1049" t="s">
        <v>738</v>
      </c>
      <c r="H36" s="1043" t="s">
        <v>3272</v>
      </c>
      <c r="I36" s="1043" t="s">
        <v>2982</v>
      </c>
      <c r="J36" s="1043" t="s">
        <v>3245</v>
      </c>
      <c r="K36" s="1043" t="s">
        <v>3265</v>
      </c>
      <c r="L36" s="1043" t="s">
        <v>3266</v>
      </c>
      <c r="M36" s="1049" t="s">
        <v>3267</v>
      </c>
      <c r="N36" s="1046" t="s">
        <v>3273</v>
      </c>
      <c r="O36" s="1049" t="s">
        <v>3274</v>
      </c>
      <c r="P36" s="1052" t="s">
        <v>738</v>
      </c>
      <c r="Q36" s="1055">
        <v>4000</v>
      </c>
      <c r="R36" s="1040" t="s">
        <v>2871</v>
      </c>
      <c r="S36" s="1040"/>
      <c r="T36" s="1022">
        <v>1000</v>
      </c>
      <c r="U36" s="1007">
        <v>0</v>
      </c>
      <c r="V36" s="1007">
        <v>0</v>
      </c>
      <c r="W36" s="1007">
        <v>0</v>
      </c>
      <c r="X36" s="1007">
        <v>1000</v>
      </c>
      <c r="Y36" s="1007">
        <v>40000</v>
      </c>
      <c r="Z36" s="1280">
        <f t="shared" si="23"/>
        <v>40000</v>
      </c>
      <c r="AA36" s="1280">
        <f t="shared" si="32"/>
        <v>475.72800000000001</v>
      </c>
      <c r="AB36" s="1280">
        <f t="shared" si="32"/>
        <v>0</v>
      </c>
      <c r="AC36" s="1280">
        <f t="shared" si="32"/>
        <v>0</v>
      </c>
      <c r="AD36" s="1280">
        <f t="shared" si="32"/>
        <v>0</v>
      </c>
      <c r="AE36" s="1280">
        <f t="shared" si="32"/>
        <v>39524.271999999997</v>
      </c>
      <c r="AF36" s="1280">
        <f t="shared" si="32"/>
        <v>0</v>
      </c>
      <c r="AG36" s="714" t="s">
        <v>3275</v>
      </c>
      <c r="AH36" s="593"/>
      <c r="AI36" s="593" t="s">
        <v>3276</v>
      </c>
      <c r="AJ36" s="593" t="s">
        <v>2870</v>
      </c>
      <c r="AK36" s="207" t="s">
        <v>3277</v>
      </c>
      <c r="AL36" s="208">
        <v>46204</v>
      </c>
      <c r="AM36" s="208">
        <v>46387</v>
      </c>
      <c r="AN36" s="208"/>
      <c r="AO36" s="208"/>
      <c r="AP36" s="1150">
        <f>+U36</f>
        <v>0</v>
      </c>
      <c r="AQ36" s="1004">
        <f>SUM(AR36:AW39)</f>
        <v>0</v>
      </c>
      <c r="AR36" s="299"/>
      <c r="AS36" s="299"/>
      <c r="AT36" s="299"/>
      <c r="AU36" s="299"/>
      <c r="AV36" s="299"/>
      <c r="AW36" s="299"/>
      <c r="AX36" s="1150">
        <f>+V36</f>
        <v>0</v>
      </c>
      <c r="AY36" s="1004">
        <f>SUM(AZ36:BE39)</f>
        <v>0</v>
      </c>
      <c r="AZ36" s="299"/>
      <c r="BA36" s="299"/>
      <c r="BB36" s="299"/>
      <c r="BC36" s="299"/>
      <c r="BD36" s="299"/>
      <c r="BE36" s="299"/>
      <c r="BF36" s="1150">
        <f>+W36</f>
        <v>0</v>
      </c>
      <c r="BG36" s="1004">
        <f>SUM(BH36:BM39)</f>
        <v>475.72800000000001</v>
      </c>
      <c r="BH36" s="299">
        <v>475.72800000000001</v>
      </c>
      <c r="BI36" s="299"/>
      <c r="BJ36" s="299"/>
      <c r="BK36" s="299"/>
      <c r="BL36" s="299"/>
      <c r="BM36" s="299"/>
      <c r="BN36" s="1150">
        <f>+X36</f>
        <v>1000</v>
      </c>
      <c r="BO36" s="1280">
        <f>SUM(BP36:BU39)</f>
        <v>39524.271999999997</v>
      </c>
      <c r="BP36" s="299"/>
      <c r="BQ36" s="299"/>
      <c r="BR36" s="299"/>
      <c r="BS36" s="299"/>
      <c r="BT36" s="1277">
        <v>39524.271999999997</v>
      </c>
      <c r="BU36" s="299"/>
    </row>
    <row r="37" spans="1:73" ht="40.15" customHeight="1" x14ac:dyDescent="0.25">
      <c r="A37" s="151"/>
      <c r="B37" s="31"/>
      <c r="C37" s="1059"/>
      <c r="D37" s="1162"/>
      <c r="E37" s="1062"/>
      <c r="F37" s="1065"/>
      <c r="G37" s="1050"/>
      <c r="H37" s="1044"/>
      <c r="I37" s="1044"/>
      <c r="J37" s="1044"/>
      <c r="K37" s="1044"/>
      <c r="L37" s="1044"/>
      <c r="M37" s="1050"/>
      <c r="N37" s="1047"/>
      <c r="O37" s="1050"/>
      <c r="P37" s="1053"/>
      <c r="Q37" s="1056"/>
      <c r="R37" s="1041"/>
      <c r="S37" s="1041"/>
      <c r="T37" s="1023"/>
      <c r="U37" s="1008"/>
      <c r="V37" s="1008"/>
      <c r="W37" s="1008"/>
      <c r="X37" s="1008"/>
      <c r="Y37" s="1008"/>
      <c r="Z37" s="1281"/>
      <c r="AA37" s="1281"/>
      <c r="AB37" s="1281"/>
      <c r="AC37" s="1281"/>
      <c r="AD37" s="1281"/>
      <c r="AE37" s="1281"/>
      <c r="AF37" s="1281"/>
      <c r="AG37" s="479"/>
      <c r="AH37" s="592"/>
      <c r="AI37" s="592"/>
      <c r="AJ37" s="592"/>
      <c r="AK37" s="196"/>
      <c r="AL37" s="197"/>
      <c r="AM37" s="197"/>
      <c r="AN37" s="197"/>
      <c r="AO37" s="197"/>
      <c r="AP37" s="1151"/>
      <c r="AQ37" s="1005"/>
      <c r="AR37" s="282"/>
      <c r="AS37" s="282"/>
      <c r="AT37" s="282"/>
      <c r="AU37" s="282"/>
      <c r="AV37" s="282"/>
      <c r="AW37" s="282"/>
      <c r="AX37" s="1151"/>
      <c r="AY37" s="1005"/>
      <c r="AZ37" s="282"/>
      <c r="BA37" s="282"/>
      <c r="BB37" s="282"/>
      <c r="BC37" s="282"/>
      <c r="BD37" s="282"/>
      <c r="BE37" s="282"/>
      <c r="BF37" s="1151"/>
      <c r="BG37" s="1005"/>
      <c r="BH37" s="282"/>
      <c r="BI37" s="282"/>
      <c r="BJ37" s="282"/>
      <c r="BK37" s="282"/>
      <c r="BL37" s="282"/>
      <c r="BM37" s="282"/>
      <c r="BN37" s="1151"/>
      <c r="BO37" s="1281"/>
      <c r="BP37" s="282"/>
      <c r="BQ37" s="282"/>
      <c r="BR37" s="282"/>
      <c r="BS37" s="282"/>
      <c r="BT37" s="1278"/>
      <c r="BU37" s="282"/>
    </row>
    <row r="38" spans="1:73" ht="40.15" customHeight="1" x14ac:dyDescent="0.25">
      <c r="A38" s="151"/>
      <c r="B38" s="31"/>
      <c r="C38" s="1059"/>
      <c r="D38" s="1162"/>
      <c r="E38" s="1062"/>
      <c r="F38" s="1065"/>
      <c r="G38" s="1050"/>
      <c r="H38" s="1044"/>
      <c r="I38" s="1044"/>
      <c r="J38" s="1044"/>
      <c r="K38" s="1044"/>
      <c r="L38" s="1044"/>
      <c r="M38" s="1050"/>
      <c r="N38" s="1047"/>
      <c r="O38" s="1050"/>
      <c r="P38" s="1053"/>
      <c r="Q38" s="1056"/>
      <c r="R38" s="1041"/>
      <c r="S38" s="1041"/>
      <c r="T38" s="1023"/>
      <c r="U38" s="1008"/>
      <c r="V38" s="1008"/>
      <c r="W38" s="1008"/>
      <c r="X38" s="1008"/>
      <c r="Y38" s="1008"/>
      <c r="Z38" s="1281"/>
      <c r="AA38" s="1281"/>
      <c r="AB38" s="1281"/>
      <c r="AC38" s="1281"/>
      <c r="AD38" s="1281"/>
      <c r="AE38" s="1281"/>
      <c r="AF38" s="1281"/>
      <c r="AG38" s="196"/>
      <c r="AH38" s="592"/>
      <c r="AI38" s="592"/>
      <c r="AJ38" s="592"/>
      <c r="AK38" s="196"/>
      <c r="AL38" s="197"/>
      <c r="AM38" s="197"/>
      <c r="AN38" s="197"/>
      <c r="AO38" s="197"/>
      <c r="AP38" s="1151"/>
      <c r="AQ38" s="1005"/>
      <c r="AR38" s="282"/>
      <c r="AS38" s="282"/>
      <c r="AT38" s="282"/>
      <c r="AU38" s="282"/>
      <c r="AV38" s="282"/>
      <c r="AW38" s="282"/>
      <c r="AX38" s="1151"/>
      <c r="AY38" s="1005"/>
      <c r="AZ38" s="282"/>
      <c r="BA38" s="282"/>
      <c r="BB38" s="282"/>
      <c r="BC38" s="282"/>
      <c r="BD38" s="282"/>
      <c r="BE38" s="282"/>
      <c r="BF38" s="1151"/>
      <c r="BG38" s="1005"/>
      <c r="BH38" s="282"/>
      <c r="BI38" s="282"/>
      <c r="BJ38" s="282"/>
      <c r="BK38" s="282"/>
      <c r="BL38" s="282"/>
      <c r="BM38" s="282"/>
      <c r="BN38" s="1151"/>
      <c r="BO38" s="1281"/>
      <c r="BP38" s="282"/>
      <c r="BQ38" s="282"/>
      <c r="BR38" s="282"/>
      <c r="BS38" s="282"/>
      <c r="BT38" s="1278"/>
      <c r="BU38" s="282"/>
    </row>
    <row r="39" spans="1:73" ht="40.15" customHeight="1" x14ac:dyDescent="0.25">
      <c r="A39" s="151"/>
      <c r="B39" s="31"/>
      <c r="C39" s="1059"/>
      <c r="D39" s="1162"/>
      <c r="E39" s="1062"/>
      <c r="F39" s="1066"/>
      <c r="G39" s="1051"/>
      <c r="H39" s="1044"/>
      <c r="I39" s="1045"/>
      <c r="J39" s="1045"/>
      <c r="K39" s="1045"/>
      <c r="L39" s="1045"/>
      <c r="M39" s="1051"/>
      <c r="N39" s="1048"/>
      <c r="O39" s="1051"/>
      <c r="P39" s="1054"/>
      <c r="Q39" s="1056"/>
      <c r="R39" s="1042"/>
      <c r="S39" s="1041"/>
      <c r="T39" s="1023"/>
      <c r="U39" s="1008"/>
      <c r="V39" s="1008"/>
      <c r="W39" s="1008"/>
      <c r="X39" s="1008"/>
      <c r="Y39" s="1008"/>
      <c r="Z39" s="1281"/>
      <c r="AA39" s="1281"/>
      <c r="AB39" s="1281"/>
      <c r="AC39" s="1281"/>
      <c r="AD39" s="1281"/>
      <c r="AE39" s="1281"/>
      <c r="AF39" s="1281"/>
      <c r="AG39" s="715"/>
      <c r="AH39" s="716"/>
      <c r="AI39" s="716"/>
      <c r="AJ39" s="716"/>
      <c r="AK39" s="715"/>
      <c r="AL39" s="717"/>
      <c r="AM39" s="717"/>
      <c r="AN39" s="717"/>
      <c r="AO39" s="717"/>
      <c r="AP39" s="1152"/>
      <c r="AQ39" s="1006"/>
      <c r="AR39" s="718"/>
      <c r="AS39" s="718"/>
      <c r="AT39" s="718"/>
      <c r="AU39" s="718"/>
      <c r="AV39" s="718"/>
      <c r="AW39" s="718"/>
      <c r="AX39" s="1152"/>
      <c r="AY39" s="1006"/>
      <c r="AZ39" s="718"/>
      <c r="BA39" s="718"/>
      <c r="BB39" s="718"/>
      <c r="BC39" s="718"/>
      <c r="BD39" s="718"/>
      <c r="BE39" s="718"/>
      <c r="BF39" s="1152"/>
      <c r="BG39" s="1006"/>
      <c r="BH39" s="718"/>
      <c r="BI39" s="718"/>
      <c r="BJ39" s="718"/>
      <c r="BK39" s="718"/>
      <c r="BL39" s="718"/>
      <c r="BM39" s="718"/>
      <c r="BN39" s="1151"/>
      <c r="BO39" s="1281"/>
      <c r="BP39" s="718"/>
      <c r="BQ39" s="718"/>
      <c r="BR39" s="718"/>
      <c r="BS39" s="718"/>
      <c r="BT39" s="1278"/>
      <c r="BU39" s="718"/>
    </row>
    <row r="40" spans="1:73" ht="40.15" customHeight="1" x14ac:dyDescent="0.25">
      <c r="A40" s="151"/>
      <c r="B40" s="31"/>
      <c r="C40" s="1059"/>
      <c r="D40" s="1162"/>
      <c r="E40" s="1062"/>
      <c r="F40" s="1064" t="s">
        <v>3278</v>
      </c>
      <c r="G40" s="1049" t="s">
        <v>739</v>
      </c>
      <c r="H40" s="1044"/>
      <c r="I40" s="1043" t="s">
        <v>2982</v>
      </c>
      <c r="J40" s="1043" t="s">
        <v>3245</v>
      </c>
      <c r="K40" s="1043" t="s">
        <v>3265</v>
      </c>
      <c r="L40" s="1043" t="s">
        <v>3266</v>
      </c>
      <c r="M40" s="1049" t="s">
        <v>3267</v>
      </c>
      <c r="N40" s="1046" t="s">
        <v>3273</v>
      </c>
      <c r="O40" s="1049" t="s">
        <v>3274</v>
      </c>
      <c r="P40" s="1052" t="s">
        <v>739</v>
      </c>
      <c r="Q40" s="1056"/>
      <c r="R40" s="1040" t="s">
        <v>2871</v>
      </c>
      <c r="S40" s="1041"/>
      <c r="T40" s="1023"/>
      <c r="U40" s="1008"/>
      <c r="V40" s="1008"/>
      <c r="W40" s="1008"/>
      <c r="X40" s="1008"/>
      <c r="Y40" s="1008"/>
      <c r="Z40" s="1281"/>
      <c r="AA40" s="1281"/>
      <c r="AB40" s="1281"/>
      <c r="AC40" s="1281"/>
      <c r="AD40" s="1281"/>
      <c r="AE40" s="1281"/>
      <c r="AF40" s="1281"/>
      <c r="AG40" s="714"/>
      <c r="AH40" s="593"/>
      <c r="AI40" s="593"/>
      <c r="AJ40" s="593"/>
      <c r="AK40" s="207"/>
      <c r="AL40" s="208"/>
      <c r="AM40" s="208"/>
      <c r="AN40" s="208"/>
      <c r="AO40" s="208"/>
      <c r="AP40" s="1150">
        <f>+U40</f>
        <v>0</v>
      </c>
      <c r="AQ40" s="1004">
        <f>SUM(AR40:AW43)</f>
        <v>0</v>
      </c>
      <c r="AR40" s="299"/>
      <c r="AS40" s="299"/>
      <c r="AT40" s="299"/>
      <c r="AU40" s="299"/>
      <c r="AV40" s="299"/>
      <c r="AW40" s="299"/>
      <c r="AX40" s="1150">
        <f>+V40</f>
        <v>0</v>
      </c>
      <c r="AY40" s="1004">
        <f>SUM(AZ40:BE43)</f>
        <v>0</v>
      </c>
      <c r="AZ40" s="299"/>
      <c r="BA40" s="299"/>
      <c r="BB40" s="299"/>
      <c r="BC40" s="299"/>
      <c r="BD40" s="299"/>
      <c r="BE40" s="299"/>
      <c r="BF40" s="1150">
        <f>+W40</f>
        <v>0</v>
      </c>
      <c r="BG40" s="1004">
        <f>SUM(BH40:BM43)</f>
        <v>0</v>
      </c>
      <c r="BH40" s="299"/>
      <c r="BI40" s="299"/>
      <c r="BJ40" s="299"/>
      <c r="BK40" s="299"/>
      <c r="BL40" s="299"/>
      <c r="BM40" s="299"/>
      <c r="BN40" s="1151"/>
      <c r="BO40" s="1281"/>
      <c r="BP40" s="299"/>
      <c r="BQ40" s="299"/>
      <c r="BR40" s="299"/>
      <c r="BS40" s="299"/>
      <c r="BT40" s="1278"/>
      <c r="BU40" s="299"/>
    </row>
    <row r="41" spans="1:73" ht="40.15" customHeight="1" x14ac:dyDescent="0.25">
      <c r="A41" s="151"/>
      <c r="B41" s="31"/>
      <c r="C41" s="1059"/>
      <c r="D41" s="1162"/>
      <c r="E41" s="1062"/>
      <c r="F41" s="1065"/>
      <c r="G41" s="1050"/>
      <c r="H41" s="1044"/>
      <c r="I41" s="1044"/>
      <c r="J41" s="1044"/>
      <c r="K41" s="1044"/>
      <c r="L41" s="1044"/>
      <c r="M41" s="1050"/>
      <c r="N41" s="1047"/>
      <c r="O41" s="1050"/>
      <c r="P41" s="1053"/>
      <c r="Q41" s="1056"/>
      <c r="R41" s="1041"/>
      <c r="S41" s="1041"/>
      <c r="T41" s="1023"/>
      <c r="U41" s="1008"/>
      <c r="V41" s="1008"/>
      <c r="W41" s="1008"/>
      <c r="X41" s="1008"/>
      <c r="Y41" s="1008"/>
      <c r="Z41" s="1281"/>
      <c r="AA41" s="1281"/>
      <c r="AB41" s="1281"/>
      <c r="AC41" s="1281"/>
      <c r="AD41" s="1281"/>
      <c r="AE41" s="1281"/>
      <c r="AF41" s="1281"/>
      <c r="AG41" s="479"/>
      <c r="AH41" s="592"/>
      <c r="AI41" s="592"/>
      <c r="AJ41" s="592"/>
      <c r="AK41" s="196"/>
      <c r="AL41" s="197"/>
      <c r="AM41" s="197"/>
      <c r="AN41" s="197"/>
      <c r="AO41" s="197"/>
      <c r="AP41" s="1151"/>
      <c r="AQ41" s="1005"/>
      <c r="AR41" s="282"/>
      <c r="AS41" s="282"/>
      <c r="AT41" s="282"/>
      <c r="AU41" s="282"/>
      <c r="AV41" s="282"/>
      <c r="AW41" s="282"/>
      <c r="AX41" s="1151"/>
      <c r="AY41" s="1005"/>
      <c r="AZ41" s="282"/>
      <c r="BA41" s="282"/>
      <c r="BB41" s="282"/>
      <c r="BC41" s="282"/>
      <c r="BD41" s="282"/>
      <c r="BE41" s="282"/>
      <c r="BF41" s="1151"/>
      <c r="BG41" s="1005"/>
      <c r="BH41" s="282"/>
      <c r="BI41" s="282"/>
      <c r="BJ41" s="282"/>
      <c r="BK41" s="282"/>
      <c r="BL41" s="282"/>
      <c r="BM41" s="282"/>
      <c r="BN41" s="1151"/>
      <c r="BO41" s="1281"/>
      <c r="BP41" s="282"/>
      <c r="BQ41" s="282"/>
      <c r="BR41" s="282"/>
      <c r="BS41" s="282"/>
      <c r="BT41" s="1278"/>
      <c r="BU41" s="282"/>
    </row>
    <row r="42" spans="1:73" ht="40.15" customHeight="1" x14ac:dyDescent="0.25">
      <c r="A42" s="151"/>
      <c r="B42" s="31"/>
      <c r="C42" s="1059"/>
      <c r="D42" s="1162"/>
      <c r="E42" s="1062"/>
      <c r="F42" s="1065"/>
      <c r="G42" s="1050"/>
      <c r="H42" s="1044"/>
      <c r="I42" s="1044"/>
      <c r="J42" s="1044"/>
      <c r="K42" s="1044"/>
      <c r="L42" s="1044"/>
      <c r="M42" s="1050"/>
      <c r="N42" s="1047"/>
      <c r="O42" s="1050"/>
      <c r="P42" s="1053"/>
      <c r="Q42" s="1056"/>
      <c r="R42" s="1041"/>
      <c r="S42" s="1041"/>
      <c r="T42" s="1023"/>
      <c r="U42" s="1008"/>
      <c r="V42" s="1008"/>
      <c r="W42" s="1008"/>
      <c r="X42" s="1008"/>
      <c r="Y42" s="1008"/>
      <c r="Z42" s="1281"/>
      <c r="AA42" s="1281"/>
      <c r="AB42" s="1281"/>
      <c r="AC42" s="1281"/>
      <c r="AD42" s="1281"/>
      <c r="AE42" s="1281"/>
      <c r="AF42" s="1281"/>
      <c r="AG42" s="196"/>
      <c r="AH42" s="592"/>
      <c r="AI42" s="592"/>
      <c r="AJ42" s="592"/>
      <c r="AK42" s="196"/>
      <c r="AL42" s="197"/>
      <c r="AM42" s="197"/>
      <c r="AN42" s="197"/>
      <c r="AO42" s="197"/>
      <c r="AP42" s="1151"/>
      <c r="AQ42" s="1005"/>
      <c r="AR42" s="282"/>
      <c r="AS42" s="282"/>
      <c r="AT42" s="282"/>
      <c r="AU42" s="282"/>
      <c r="AV42" s="282"/>
      <c r="AW42" s="282"/>
      <c r="AX42" s="1151"/>
      <c r="AY42" s="1005"/>
      <c r="AZ42" s="282"/>
      <c r="BA42" s="282"/>
      <c r="BB42" s="282"/>
      <c r="BC42" s="282"/>
      <c r="BD42" s="282"/>
      <c r="BE42" s="282"/>
      <c r="BF42" s="1151"/>
      <c r="BG42" s="1005"/>
      <c r="BH42" s="282"/>
      <c r="BI42" s="282"/>
      <c r="BJ42" s="282"/>
      <c r="BK42" s="282"/>
      <c r="BL42" s="282"/>
      <c r="BM42" s="282"/>
      <c r="BN42" s="1151"/>
      <c r="BO42" s="1281"/>
      <c r="BP42" s="282"/>
      <c r="BQ42" s="282"/>
      <c r="BR42" s="282"/>
      <c r="BS42" s="282"/>
      <c r="BT42" s="1278"/>
      <c r="BU42" s="282"/>
    </row>
    <row r="43" spans="1:73" ht="40.15" customHeight="1" x14ac:dyDescent="0.25">
      <c r="A43" s="151"/>
      <c r="B43" s="31"/>
      <c r="C43" s="1060"/>
      <c r="D43" s="1163"/>
      <c r="E43" s="1063"/>
      <c r="F43" s="1066"/>
      <c r="G43" s="1051"/>
      <c r="H43" s="1045"/>
      <c r="I43" s="1045"/>
      <c r="J43" s="1045"/>
      <c r="K43" s="1045"/>
      <c r="L43" s="1045"/>
      <c r="M43" s="1051"/>
      <c r="N43" s="1048"/>
      <c r="O43" s="1051"/>
      <c r="P43" s="1054"/>
      <c r="Q43" s="1057"/>
      <c r="R43" s="1042"/>
      <c r="S43" s="1042"/>
      <c r="T43" s="1024"/>
      <c r="U43" s="1009"/>
      <c r="V43" s="1009"/>
      <c r="W43" s="1009"/>
      <c r="X43" s="1009"/>
      <c r="Y43" s="1009"/>
      <c r="Z43" s="1282"/>
      <c r="AA43" s="1282"/>
      <c r="AB43" s="1282"/>
      <c r="AC43" s="1282"/>
      <c r="AD43" s="1282"/>
      <c r="AE43" s="1282"/>
      <c r="AF43" s="1282"/>
      <c r="AG43" s="715"/>
      <c r="AH43" s="716"/>
      <c r="AI43" s="716"/>
      <c r="AJ43" s="716"/>
      <c r="AK43" s="715"/>
      <c r="AL43" s="717"/>
      <c r="AM43" s="717"/>
      <c r="AN43" s="717"/>
      <c r="AO43" s="717"/>
      <c r="AP43" s="1152"/>
      <c r="AQ43" s="1006"/>
      <c r="AR43" s="718"/>
      <c r="AS43" s="718"/>
      <c r="AT43" s="718"/>
      <c r="AU43" s="718"/>
      <c r="AV43" s="718"/>
      <c r="AW43" s="718"/>
      <c r="AX43" s="1152"/>
      <c r="AY43" s="1006"/>
      <c r="AZ43" s="718"/>
      <c r="BA43" s="718"/>
      <c r="BB43" s="718"/>
      <c r="BC43" s="718"/>
      <c r="BD43" s="718"/>
      <c r="BE43" s="718"/>
      <c r="BF43" s="1152"/>
      <c r="BG43" s="1006"/>
      <c r="BH43" s="718"/>
      <c r="BI43" s="718"/>
      <c r="BJ43" s="718"/>
      <c r="BK43" s="718"/>
      <c r="BL43" s="718"/>
      <c r="BM43" s="718"/>
      <c r="BN43" s="1152"/>
      <c r="BO43" s="1282"/>
      <c r="BP43" s="718"/>
      <c r="BQ43" s="718"/>
      <c r="BR43" s="718"/>
      <c r="BS43" s="718"/>
      <c r="BT43" s="1279"/>
      <c r="BU43" s="718"/>
    </row>
    <row r="44" spans="1:73" ht="57" customHeight="1" x14ac:dyDescent="0.25">
      <c r="A44" s="151"/>
      <c r="B44" s="24"/>
      <c r="C44" s="1058" t="s">
        <v>740</v>
      </c>
      <c r="D44" s="1049" t="s">
        <v>741</v>
      </c>
      <c r="E44" s="1061">
        <v>159</v>
      </c>
      <c r="F44" s="1064" t="s">
        <v>3279</v>
      </c>
      <c r="G44" s="1049" t="s">
        <v>742</v>
      </c>
      <c r="H44" s="1043" t="s">
        <v>272</v>
      </c>
      <c r="I44" s="1043" t="s">
        <v>2982</v>
      </c>
      <c r="J44" s="1043" t="s">
        <v>3245</v>
      </c>
      <c r="K44" s="1043" t="s">
        <v>3265</v>
      </c>
      <c r="L44" s="1043" t="s">
        <v>3280</v>
      </c>
      <c r="M44" s="1049" t="s">
        <v>3281</v>
      </c>
      <c r="N44" s="1046">
        <v>2024004540055</v>
      </c>
      <c r="O44" s="1049" t="s">
        <v>3268</v>
      </c>
      <c r="P44" s="1052" t="s">
        <v>742</v>
      </c>
      <c r="Q44" s="1055">
        <v>1</v>
      </c>
      <c r="R44" s="1040" t="s">
        <v>2871</v>
      </c>
      <c r="S44" s="1040"/>
      <c r="T44" s="1022">
        <v>0.4</v>
      </c>
      <c r="U44" s="1007">
        <v>0.1</v>
      </c>
      <c r="V44" s="1007">
        <v>0.1</v>
      </c>
      <c r="W44" s="1007">
        <v>0.1</v>
      </c>
      <c r="X44" s="1007">
        <v>0.1</v>
      </c>
      <c r="Y44" s="1007">
        <v>86.1</v>
      </c>
      <c r="Z44" s="1004">
        <f t="shared" si="23"/>
        <v>86.1</v>
      </c>
      <c r="AA44" s="1004">
        <f t="shared" si="32"/>
        <v>86.1</v>
      </c>
      <c r="AB44" s="1004">
        <f t="shared" si="32"/>
        <v>0</v>
      </c>
      <c r="AC44" s="1004">
        <f t="shared" si="32"/>
        <v>0</v>
      </c>
      <c r="AD44" s="1004">
        <f t="shared" si="32"/>
        <v>0</v>
      </c>
      <c r="AE44" s="1004">
        <f t="shared" si="32"/>
        <v>0</v>
      </c>
      <c r="AF44" s="1004">
        <f t="shared" si="32"/>
        <v>0</v>
      </c>
      <c r="AG44" s="714" t="s">
        <v>3282</v>
      </c>
      <c r="AH44" s="593" t="s">
        <v>2868</v>
      </c>
      <c r="AI44" s="593" t="s">
        <v>3283</v>
      </c>
      <c r="AJ44" s="593" t="s">
        <v>2870</v>
      </c>
      <c r="AK44" s="207" t="s">
        <v>1718</v>
      </c>
      <c r="AL44" s="208">
        <v>46035</v>
      </c>
      <c r="AM44" s="208">
        <v>46339</v>
      </c>
      <c r="AN44" s="208"/>
      <c r="AO44" s="208"/>
      <c r="AP44" s="1150">
        <f>+U44</f>
        <v>0.1</v>
      </c>
      <c r="AQ44" s="1004">
        <f>SUM(AR44:AW47)</f>
        <v>25.83</v>
      </c>
      <c r="AR44" s="299">
        <v>25.83</v>
      </c>
      <c r="AS44" s="299"/>
      <c r="AT44" s="299"/>
      <c r="AU44" s="299"/>
      <c r="AV44" s="299"/>
      <c r="AW44" s="299"/>
      <c r="AX44" s="1150">
        <f>+V44</f>
        <v>0.1</v>
      </c>
      <c r="AY44" s="1004">
        <f>SUM(AZ44:BE47)</f>
        <v>25.83</v>
      </c>
      <c r="AZ44" s="299">
        <v>25.83</v>
      </c>
      <c r="BA44" s="299"/>
      <c r="BB44" s="299"/>
      <c r="BC44" s="299"/>
      <c r="BD44" s="299"/>
      <c r="BE44" s="299"/>
      <c r="BF44" s="1150">
        <f>+W44</f>
        <v>0.1</v>
      </c>
      <c r="BG44" s="1004">
        <f>SUM(BH44:BM47)</f>
        <v>25.83</v>
      </c>
      <c r="BH44" s="299">
        <v>25.83</v>
      </c>
      <c r="BI44" s="299"/>
      <c r="BJ44" s="299"/>
      <c r="BK44" s="299"/>
      <c r="BL44" s="299"/>
      <c r="BM44" s="299"/>
      <c r="BN44" s="1150">
        <f>+X44</f>
        <v>0.1</v>
      </c>
      <c r="BO44" s="1004">
        <f>SUM(BP44:BU47)</f>
        <v>8.61</v>
      </c>
      <c r="BP44" s="299">
        <v>8.61</v>
      </c>
      <c r="BQ44" s="299"/>
      <c r="BR44" s="299"/>
      <c r="BS44" s="299"/>
      <c r="BT44" s="299"/>
      <c r="BU44" s="299"/>
    </row>
    <row r="45" spans="1:73" ht="40.15" customHeight="1" x14ac:dyDescent="0.25">
      <c r="A45" s="151"/>
      <c r="B45" s="24"/>
      <c r="C45" s="1059"/>
      <c r="D45" s="1050"/>
      <c r="E45" s="1062"/>
      <c r="F45" s="1065"/>
      <c r="G45" s="1050"/>
      <c r="H45" s="1044"/>
      <c r="I45" s="1044"/>
      <c r="J45" s="1044"/>
      <c r="K45" s="1044"/>
      <c r="L45" s="1044"/>
      <c r="M45" s="1050"/>
      <c r="N45" s="1047"/>
      <c r="O45" s="1050"/>
      <c r="P45" s="1053"/>
      <c r="Q45" s="1056"/>
      <c r="R45" s="1041"/>
      <c r="S45" s="1041"/>
      <c r="T45" s="1023"/>
      <c r="U45" s="1008"/>
      <c r="V45" s="1008"/>
      <c r="W45" s="1008"/>
      <c r="X45" s="1008"/>
      <c r="Y45" s="1008"/>
      <c r="Z45" s="1005"/>
      <c r="AA45" s="1005"/>
      <c r="AB45" s="1005"/>
      <c r="AC45" s="1005"/>
      <c r="AD45" s="1005"/>
      <c r="AE45" s="1005"/>
      <c r="AF45" s="1005"/>
      <c r="AG45" s="479"/>
      <c r="AH45" s="592"/>
      <c r="AI45" s="592"/>
      <c r="AJ45" s="592"/>
      <c r="AK45" s="196"/>
      <c r="AL45" s="197"/>
      <c r="AM45" s="197"/>
      <c r="AN45" s="197"/>
      <c r="AO45" s="197"/>
      <c r="AP45" s="1151"/>
      <c r="AQ45" s="1005"/>
      <c r="AR45" s="282"/>
      <c r="AS45" s="282"/>
      <c r="AT45" s="282"/>
      <c r="AU45" s="282"/>
      <c r="AV45" s="282"/>
      <c r="AW45" s="282"/>
      <c r="AX45" s="1151"/>
      <c r="AY45" s="1005"/>
      <c r="AZ45" s="282"/>
      <c r="BA45" s="282"/>
      <c r="BB45" s="282"/>
      <c r="BC45" s="282"/>
      <c r="BD45" s="282"/>
      <c r="BE45" s="282"/>
      <c r="BF45" s="1151"/>
      <c r="BG45" s="1005"/>
      <c r="BH45" s="282"/>
      <c r="BI45" s="282"/>
      <c r="BJ45" s="282"/>
      <c r="BK45" s="282"/>
      <c r="BL45" s="282"/>
      <c r="BM45" s="282"/>
      <c r="BN45" s="1151"/>
      <c r="BO45" s="1005"/>
      <c r="BP45" s="282"/>
      <c r="BQ45" s="282"/>
      <c r="BR45" s="282"/>
      <c r="BS45" s="282"/>
      <c r="BT45" s="282"/>
      <c r="BU45" s="282"/>
    </row>
    <row r="46" spans="1:73" ht="60" customHeight="1" x14ac:dyDescent="0.25">
      <c r="A46" s="151"/>
      <c r="B46" s="24"/>
      <c r="C46" s="1059"/>
      <c r="D46" s="1050"/>
      <c r="E46" s="1062"/>
      <c r="F46" s="1065"/>
      <c r="G46" s="1050"/>
      <c r="H46" s="1044"/>
      <c r="I46" s="1044"/>
      <c r="J46" s="1044"/>
      <c r="K46" s="1044"/>
      <c r="L46" s="1044"/>
      <c r="M46" s="1050"/>
      <c r="N46" s="1047"/>
      <c r="O46" s="1050"/>
      <c r="P46" s="1053"/>
      <c r="Q46" s="1056"/>
      <c r="R46" s="1041"/>
      <c r="S46" s="1041"/>
      <c r="T46" s="1023"/>
      <c r="U46" s="1008"/>
      <c r="V46" s="1008"/>
      <c r="W46" s="1008"/>
      <c r="X46" s="1008"/>
      <c r="Y46" s="1008"/>
      <c r="Z46" s="1005"/>
      <c r="AA46" s="1005"/>
      <c r="AB46" s="1005"/>
      <c r="AC46" s="1005"/>
      <c r="AD46" s="1005"/>
      <c r="AE46" s="1005"/>
      <c r="AF46" s="1005"/>
      <c r="AG46" s="196"/>
      <c r="AH46" s="592"/>
      <c r="AI46" s="592"/>
      <c r="AJ46" s="592"/>
      <c r="AK46" s="196"/>
      <c r="AL46" s="197"/>
      <c r="AM46" s="197"/>
      <c r="AN46" s="197"/>
      <c r="AO46" s="197"/>
      <c r="AP46" s="1151"/>
      <c r="AQ46" s="1005"/>
      <c r="AR46" s="282"/>
      <c r="AS46" s="282"/>
      <c r="AT46" s="282"/>
      <c r="AU46" s="282"/>
      <c r="AV46" s="282"/>
      <c r="AW46" s="282"/>
      <c r="AX46" s="1151"/>
      <c r="AY46" s="1005"/>
      <c r="AZ46" s="282"/>
      <c r="BA46" s="282"/>
      <c r="BB46" s="282"/>
      <c r="BC46" s="282"/>
      <c r="BD46" s="282"/>
      <c r="BE46" s="282"/>
      <c r="BF46" s="1151"/>
      <c r="BG46" s="1005"/>
      <c r="BH46" s="282"/>
      <c r="BI46" s="282"/>
      <c r="BJ46" s="282"/>
      <c r="BK46" s="282"/>
      <c r="BL46" s="282"/>
      <c r="BM46" s="282"/>
      <c r="BN46" s="1151"/>
      <c r="BO46" s="1005"/>
      <c r="BP46" s="282"/>
      <c r="BQ46" s="282"/>
      <c r="BR46" s="282"/>
      <c r="BS46" s="282"/>
      <c r="BT46" s="282"/>
      <c r="BU46" s="282"/>
    </row>
    <row r="47" spans="1:73" ht="40.15" customHeight="1" thickBot="1" x14ac:dyDescent="0.3">
      <c r="A47" s="151"/>
      <c r="B47" s="24"/>
      <c r="C47" s="1060"/>
      <c r="D47" s="1051"/>
      <c r="E47" s="1063"/>
      <c r="F47" s="1066"/>
      <c r="G47" s="1051"/>
      <c r="H47" s="1045"/>
      <c r="I47" s="1045"/>
      <c r="J47" s="1045"/>
      <c r="K47" s="1045"/>
      <c r="L47" s="1045"/>
      <c r="M47" s="1051"/>
      <c r="N47" s="1048"/>
      <c r="O47" s="1051"/>
      <c r="P47" s="1054"/>
      <c r="Q47" s="1057"/>
      <c r="R47" s="1042"/>
      <c r="S47" s="1042"/>
      <c r="T47" s="1024"/>
      <c r="U47" s="1009"/>
      <c r="V47" s="1009"/>
      <c r="W47" s="1009"/>
      <c r="X47" s="1009"/>
      <c r="Y47" s="1009"/>
      <c r="Z47" s="1006"/>
      <c r="AA47" s="1006"/>
      <c r="AB47" s="1006"/>
      <c r="AC47" s="1006"/>
      <c r="AD47" s="1006"/>
      <c r="AE47" s="1006"/>
      <c r="AF47" s="1006"/>
      <c r="AG47" s="715"/>
      <c r="AH47" s="716"/>
      <c r="AI47" s="716"/>
      <c r="AJ47" s="716"/>
      <c r="AK47" s="715"/>
      <c r="AL47" s="717"/>
      <c r="AM47" s="717"/>
      <c r="AN47" s="717"/>
      <c r="AO47" s="717"/>
      <c r="AP47" s="1152"/>
      <c r="AQ47" s="1006"/>
      <c r="AR47" s="718"/>
      <c r="AS47" s="718"/>
      <c r="AT47" s="718"/>
      <c r="AU47" s="718"/>
      <c r="AV47" s="718"/>
      <c r="AW47" s="718"/>
      <c r="AX47" s="1152"/>
      <c r="AY47" s="1006"/>
      <c r="AZ47" s="718"/>
      <c r="BA47" s="718"/>
      <c r="BB47" s="718"/>
      <c r="BC47" s="718"/>
      <c r="BD47" s="718"/>
      <c r="BE47" s="718"/>
      <c r="BF47" s="1152"/>
      <c r="BG47" s="1006"/>
      <c r="BH47" s="718"/>
      <c r="BI47" s="718"/>
      <c r="BJ47" s="718"/>
      <c r="BK47" s="718"/>
      <c r="BL47" s="718"/>
      <c r="BM47" s="718"/>
      <c r="BN47" s="1152"/>
      <c r="BO47" s="1006"/>
      <c r="BP47" s="718"/>
      <c r="BQ47" s="718"/>
      <c r="BR47" s="718"/>
      <c r="BS47" s="718"/>
      <c r="BT47" s="718"/>
      <c r="BU47" s="718"/>
    </row>
    <row r="48" spans="1:73" ht="40.15" customHeight="1" thickTop="1" thickBot="1" x14ac:dyDescent="0.3">
      <c r="A48" s="151"/>
      <c r="B48" s="924" t="s">
        <v>743</v>
      </c>
      <c r="C48" s="202" t="s">
        <v>744</v>
      </c>
      <c r="D48" s="333"/>
      <c r="E48" s="432"/>
      <c r="F48" s="445"/>
      <c r="G48" s="356"/>
      <c r="H48" s="354"/>
      <c r="I48" s="354"/>
      <c r="J48" s="354"/>
      <c r="K48" s="354"/>
      <c r="L48" s="354"/>
      <c r="M48" s="354"/>
      <c r="N48" s="355"/>
      <c r="O48" s="424"/>
      <c r="P48" s="358"/>
      <c r="Q48" s="139"/>
      <c r="R48" s="177"/>
      <c r="S48" s="117"/>
      <c r="T48" s="118"/>
      <c r="U48" s="13"/>
      <c r="V48" s="13"/>
      <c r="W48" s="13"/>
      <c r="X48" s="13"/>
      <c r="Y48" s="935">
        <f>SUM(Y49:Y76)</f>
        <v>1122.5636320000001</v>
      </c>
      <c r="Z48" s="932">
        <f t="shared" si="23"/>
        <v>1122.5636320000001</v>
      </c>
      <c r="AA48" s="932">
        <f t="shared" si="23"/>
        <v>1122.5636320000001</v>
      </c>
      <c r="AB48" s="932">
        <f t="shared" si="23"/>
        <v>0</v>
      </c>
      <c r="AC48" s="932">
        <f t="shared" si="23"/>
        <v>0</v>
      </c>
      <c r="AD48" s="932">
        <f t="shared" si="23"/>
        <v>0</v>
      </c>
      <c r="AE48" s="932">
        <f t="shared" si="23"/>
        <v>0</v>
      </c>
      <c r="AF48" s="932">
        <f t="shared" si="23"/>
        <v>0</v>
      </c>
      <c r="AG48" s="195"/>
      <c r="AH48" s="195"/>
      <c r="AI48" s="195"/>
      <c r="AJ48" s="195"/>
      <c r="AK48" s="219"/>
      <c r="AL48" s="195"/>
      <c r="AM48" s="195"/>
      <c r="AN48" s="195"/>
      <c r="AO48" s="195"/>
      <c r="AP48" s="18"/>
      <c r="AQ48" s="929">
        <f t="shared" ref="AQ48" si="33">SUM(AQ49:AQ76)</f>
        <v>238.48500000000001</v>
      </c>
      <c r="AR48" s="929">
        <f>SUM(AR49:AR76)</f>
        <v>238.48500000000001</v>
      </c>
      <c r="AS48" s="929">
        <f t="shared" ref="AS48:AW48" si="34">SUM(AS49:AS76)</f>
        <v>0</v>
      </c>
      <c r="AT48" s="929">
        <f t="shared" si="34"/>
        <v>0</v>
      </c>
      <c r="AU48" s="929">
        <f t="shared" si="34"/>
        <v>0</v>
      </c>
      <c r="AV48" s="929">
        <f t="shared" si="34"/>
        <v>0</v>
      </c>
      <c r="AW48" s="929">
        <f t="shared" si="34"/>
        <v>0</v>
      </c>
      <c r="AX48" s="18"/>
      <c r="AY48" s="929">
        <f t="shared" ref="AY48" si="35">SUM(AY49:AY76)</f>
        <v>238.48500000000001</v>
      </c>
      <c r="AZ48" s="929">
        <f>SUM(AZ49:AZ76)</f>
        <v>238.48500000000001</v>
      </c>
      <c r="BA48" s="929">
        <f t="shared" ref="BA48:BE48" si="36">SUM(BA49:BA76)</f>
        <v>0</v>
      </c>
      <c r="BB48" s="929">
        <f t="shared" si="36"/>
        <v>0</v>
      </c>
      <c r="BC48" s="929">
        <f t="shared" si="36"/>
        <v>0</v>
      </c>
      <c r="BD48" s="929">
        <f t="shared" si="36"/>
        <v>0</v>
      </c>
      <c r="BE48" s="929">
        <f t="shared" si="36"/>
        <v>0</v>
      </c>
      <c r="BF48" s="18"/>
      <c r="BG48" s="929">
        <f t="shared" ref="BG48" si="37">SUM(BG49:BG76)</f>
        <v>238.48500000000001</v>
      </c>
      <c r="BH48" s="929">
        <f>SUM(BH49:BH76)</f>
        <v>238.48500000000001</v>
      </c>
      <c r="BI48" s="929">
        <f t="shared" ref="BI48:BM48" si="38">SUM(BI49:BI76)</f>
        <v>0</v>
      </c>
      <c r="BJ48" s="929">
        <f t="shared" si="38"/>
        <v>0</v>
      </c>
      <c r="BK48" s="929">
        <f t="shared" si="38"/>
        <v>0</v>
      </c>
      <c r="BL48" s="929">
        <f t="shared" si="38"/>
        <v>0</v>
      </c>
      <c r="BM48" s="929">
        <f t="shared" si="38"/>
        <v>0</v>
      </c>
      <c r="BN48" s="18"/>
      <c r="BO48" s="929">
        <f t="shared" ref="BO48" si="39">SUM(BO49:BO76)</f>
        <v>407.108632</v>
      </c>
      <c r="BP48" s="929">
        <f>SUM(BP49:BP76)</f>
        <v>407.108632</v>
      </c>
      <c r="BQ48" s="929">
        <f t="shared" ref="BQ48:BU48" si="40">SUM(BQ49:BQ76)</f>
        <v>0</v>
      </c>
      <c r="BR48" s="929">
        <f t="shared" si="40"/>
        <v>0</v>
      </c>
      <c r="BS48" s="929">
        <f t="shared" si="40"/>
        <v>0</v>
      </c>
      <c r="BT48" s="929">
        <f t="shared" si="40"/>
        <v>0</v>
      </c>
      <c r="BU48" s="929">
        <f t="shared" si="40"/>
        <v>0</v>
      </c>
    </row>
    <row r="49" spans="1:73" ht="40.15" customHeight="1" thickTop="1" x14ac:dyDescent="0.25">
      <c r="A49" s="151"/>
      <c r="B49" s="31"/>
      <c r="C49" s="1058" t="s">
        <v>745</v>
      </c>
      <c r="D49" s="1161" t="s">
        <v>746</v>
      </c>
      <c r="E49" s="1061">
        <v>160</v>
      </c>
      <c r="F49" s="1064" t="s">
        <v>3284</v>
      </c>
      <c r="G49" s="1049" t="s">
        <v>747</v>
      </c>
      <c r="H49" s="1043" t="s">
        <v>3011</v>
      </c>
      <c r="I49" s="1043" t="s">
        <v>2982</v>
      </c>
      <c r="J49" s="1043" t="s">
        <v>3245</v>
      </c>
      <c r="K49" s="1043" t="s">
        <v>3265</v>
      </c>
      <c r="L49" s="1043" t="s">
        <v>3266</v>
      </c>
      <c r="M49" s="1049" t="s">
        <v>3267</v>
      </c>
      <c r="N49" s="1046" t="s">
        <v>3273</v>
      </c>
      <c r="O49" s="1049" t="s">
        <v>3285</v>
      </c>
      <c r="P49" s="1052" t="s">
        <v>747</v>
      </c>
      <c r="Q49" s="1055">
        <v>4</v>
      </c>
      <c r="R49" s="1040" t="s">
        <v>2871</v>
      </c>
      <c r="S49" s="1274"/>
      <c r="T49" s="1022"/>
      <c r="U49" s="1007"/>
      <c r="V49" s="1007"/>
      <c r="W49" s="1007"/>
      <c r="X49" s="1007"/>
      <c r="Y49" s="1007"/>
      <c r="Z49" s="1004">
        <f t="shared" ref="Z49:Z73" si="41">+AQ49+AY49+BG49+BO49</f>
        <v>0</v>
      </c>
      <c r="AA49" s="1004">
        <f t="shared" ref="AA49:AF61" si="42">SUM(AR49:AR52,AZ49:AZ52,BH49:BH52,BP49:BP52)</f>
        <v>0</v>
      </c>
      <c r="AB49" s="1004">
        <f t="shared" si="42"/>
        <v>0</v>
      </c>
      <c r="AC49" s="1004">
        <f t="shared" si="42"/>
        <v>0</v>
      </c>
      <c r="AD49" s="1004">
        <f t="shared" si="42"/>
        <v>0</v>
      </c>
      <c r="AE49" s="1004">
        <f t="shared" si="42"/>
        <v>0</v>
      </c>
      <c r="AF49" s="1004">
        <f t="shared" si="42"/>
        <v>0</v>
      </c>
      <c r="AG49" s="714"/>
      <c r="AH49" s="593"/>
      <c r="AI49" s="593"/>
      <c r="AJ49" s="593"/>
      <c r="AK49" s="207"/>
      <c r="AL49" s="208"/>
      <c r="AM49" s="208"/>
      <c r="AN49" s="208"/>
      <c r="AO49" s="208"/>
      <c r="AP49" s="1150">
        <f>+U49</f>
        <v>0</v>
      </c>
      <c r="AQ49" s="1004">
        <f>SUM(AR49:AW52)</f>
        <v>0</v>
      </c>
      <c r="AR49" s="299"/>
      <c r="AS49" s="299"/>
      <c r="AT49" s="299"/>
      <c r="AU49" s="299"/>
      <c r="AV49" s="299"/>
      <c r="AW49" s="299"/>
      <c r="AX49" s="1150">
        <f>+V49</f>
        <v>0</v>
      </c>
      <c r="AY49" s="1004">
        <f>SUM(AZ49:BE52)</f>
        <v>0</v>
      </c>
      <c r="AZ49" s="299"/>
      <c r="BA49" s="299"/>
      <c r="BB49" s="299"/>
      <c r="BC49" s="299"/>
      <c r="BD49" s="299"/>
      <c r="BE49" s="299"/>
      <c r="BF49" s="1150">
        <f>+W49</f>
        <v>0</v>
      </c>
      <c r="BG49" s="1004">
        <f>SUM(BH49:BM52)</f>
        <v>0</v>
      </c>
      <c r="BH49" s="299"/>
      <c r="BI49" s="299"/>
      <c r="BJ49" s="299"/>
      <c r="BK49" s="299"/>
      <c r="BL49" s="299"/>
      <c r="BM49" s="299"/>
      <c r="BN49" s="1150">
        <f>+X49</f>
        <v>0</v>
      </c>
      <c r="BO49" s="1004">
        <f>SUM(BP49:BU52)</f>
        <v>0</v>
      </c>
      <c r="BP49" s="299"/>
      <c r="BQ49" s="299"/>
      <c r="BR49" s="299"/>
      <c r="BS49" s="299"/>
      <c r="BT49" s="299"/>
      <c r="BU49" s="299"/>
    </row>
    <row r="50" spans="1:73" ht="40.15" customHeight="1" x14ac:dyDescent="0.25">
      <c r="A50" s="151"/>
      <c r="B50" s="31"/>
      <c r="C50" s="1059"/>
      <c r="D50" s="1162"/>
      <c r="E50" s="1062"/>
      <c r="F50" s="1065"/>
      <c r="G50" s="1050"/>
      <c r="H50" s="1044"/>
      <c r="I50" s="1044"/>
      <c r="J50" s="1044"/>
      <c r="K50" s="1044"/>
      <c r="L50" s="1044"/>
      <c r="M50" s="1050"/>
      <c r="N50" s="1047"/>
      <c r="O50" s="1050"/>
      <c r="P50" s="1053"/>
      <c r="Q50" s="1056"/>
      <c r="R50" s="1041"/>
      <c r="S50" s="1275"/>
      <c r="T50" s="1023"/>
      <c r="U50" s="1008"/>
      <c r="V50" s="1008"/>
      <c r="W50" s="1008"/>
      <c r="X50" s="1008"/>
      <c r="Y50" s="1008"/>
      <c r="Z50" s="1005"/>
      <c r="AA50" s="1005"/>
      <c r="AB50" s="1005"/>
      <c r="AC50" s="1005"/>
      <c r="AD50" s="1005"/>
      <c r="AE50" s="1005"/>
      <c r="AF50" s="1005"/>
      <c r="AG50" s="479"/>
      <c r="AH50" s="592"/>
      <c r="AI50" s="592"/>
      <c r="AJ50" s="592"/>
      <c r="AK50" s="196"/>
      <c r="AL50" s="197"/>
      <c r="AM50" s="197"/>
      <c r="AN50" s="197"/>
      <c r="AO50" s="197"/>
      <c r="AP50" s="1151"/>
      <c r="AQ50" s="1005"/>
      <c r="AR50" s="282"/>
      <c r="AS50" s="282"/>
      <c r="AT50" s="282"/>
      <c r="AU50" s="282"/>
      <c r="AV50" s="282"/>
      <c r="AW50" s="282"/>
      <c r="AX50" s="1151"/>
      <c r="AY50" s="1005"/>
      <c r="AZ50" s="282"/>
      <c r="BA50" s="282"/>
      <c r="BB50" s="282"/>
      <c r="BC50" s="282"/>
      <c r="BD50" s="282"/>
      <c r="BE50" s="282"/>
      <c r="BF50" s="1151"/>
      <c r="BG50" s="1005"/>
      <c r="BH50" s="282"/>
      <c r="BI50" s="282"/>
      <c r="BJ50" s="282"/>
      <c r="BK50" s="282"/>
      <c r="BL50" s="282"/>
      <c r="BM50" s="282"/>
      <c r="BN50" s="1151"/>
      <c r="BO50" s="1005"/>
      <c r="BP50" s="282"/>
      <c r="BQ50" s="282"/>
      <c r="BR50" s="282"/>
      <c r="BS50" s="282"/>
      <c r="BT50" s="282"/>
      <c r="BU50" s="282"/>
    </row>
    <row r="51" spans="1:73" ht="40.15" customHeight="1" x14ac:dyDescent="0.25">
      <c r="A51" s="151"/>
      <c r="B51" s="31"/>
      <c r="C51" s="1059"/>
      <c r="D51" s="1162"/>
      <c r="E51" s="1062"/>
      <c r="F51" s="1065"/>
      <c r="G51" s="1050"/>
      <c r="H51" s="1044"/>
      <c r="I51" s="1044"/>
      <c r="J51" s="1044"/>
      <c r="K51" s="1044"/>
      <c r="L51" s="1044"/>
      <c r="M51" s="1050"/>
      <c r="N51" s="1047"/>
      <c r="O51" s="1050"/>
      <c r="P51" s="1053"/>
      <c r="Q51" s="1056"/>
      <c r="R51" s="1041"/>
      <c r="S51" s="1275"/>
      <c r="T51" s="1023"/>
      <c r="U51" s="1008"/>
      <c r="V51" s="1008"/>
      <c r="W51" s="1008"/>
      <c r="X51" s="1008"/>
      <c r="Y51" s="1008"/>
      <c r="Z51" s="1005"/>
      <c r="AA51" s="1005"/>
      <c r="AB51" s="1005"/>
      <c r="AC51" s="1005"/>
      <c r="AD51" s="1005"/>
      <c r="AE51" s="1005"/>
      <c r="AF51" s="1005"/>
      <c r="AG51" s="196"/>
      <c r="AH51" s="592"/>
      <c r="AI51" s="592"/>
      <c r="AJ51" s="592"/>
      <c r="AK51" s="196"/>
      <c r="AL51" s="197"/>
      <c r="AM51" s="197"/>
      <c r="AN51" s="197"/>
      <c r="AO51" s="197"/>
      <c r="AP51" s="1151"/>
      <c r="AQ51" s="1005"/>
      <c r="AR51" s="282"/>
      <c r="AS51" s="282"/>
      <c r="AT51" s="282"/>
      <c r="AU51" s="282"/>
      <c r="AV51" s="282"/>
      <c r="AW51" s="282"/>
      <c r="AX51" s="1151"/>
      <c r="AY51" s="1005"/>
      <c r="AZ51" s="282"/>
      <c r="BA51" s="282"/>
      <c r="BB51" s="282"/>
      <c r="BC51" s="282"/>
      <c r="BD51" s="282"/>
      <c r="BE51" s="282"/>
      <c r="BF51" s="1151"/>
      <c r="BG51" s="1005"/>
      <c r="BH51" s="282"/>
      <c r="BI51" s="282"/>
      <c r="BJ51" s="282"/>
      <c r="BK51" s="282"/>
      <c r="BL51" s="282"/>
      <c r="BM51" s="282"/>
      <c r="BN51" s="1151"/>
      <c r="BO51" s="1005"/>
      <c r="BP51" s="282"/>
      <c r="BQ51" s="282"/>
      <c r="BR51" s="282"/>
      <c r="BS51" s="282"/>
      <c r="BT51" s="282"/>
      <c r="BU51" s="282"/>
    </row>
    <row r="52" spans="1:73" ht="40.15" customHeight="1" thickBot="1" x14ac:dyDescent="0.3">
      <c r="A52" s="151"/>
      <c r="B52" s="31"/>
      <c r="C52" s="1059"/>
      <c r="D52" s="1162"/>
      <c r="E52" s="1062"/>
      <c r="F52" s="1066"/>
      <c r="G52" s="1051"/>
      <c r="H52" s="1044"/>
      <c r="I52" s="1045"/>
      <c r="J52" s="1045"/>
      <c r="K52" s="1045"/>
      <c r="L52" s="1045"/>
      <c r="M52" s="1051"/>
      <c r="N52" s="1048"/>
      <c r="O52" s="1051"/>
      <c r="P52" s="1054"/>
      <c r="Q52" s="1056"/>
      <c r="R52" s="1042"/>
      <c r="S52" s="1275"/>
      <c r="T52" s="1024"/>
      <c r="U52" s="1009"/>
      <c r="V52" s="1009"/>
      <c r="W52" s="1009"/>
      <c r="X52" s="1009"/>
      <c r="Y52" s="1009"/>
      <c r="Z52" s="1006"/>
      <c r="AA52" s="1006"/>
      <c r="AB52" s="1006"/>
      <c r="AC52" s="1006"/>
      <c r="AD52" s="1006"/>
      <c r="AE52" s="1006"/>
      <c r="AF52" s="1006"/>
      <c r="AG52" s="715"/>
      <c r="AH52" s="716"/>
      <c r="AI52" s="716"/>
      <c r="AJ52" s="716"/>
      <c r="AK52" s="715"/>
      <c r="AL52" s="717"/>
      <c r="AM52" s="717"/>
      <c r="AN52" s="717"/>
      <c r="AO52" s="717"/>
      <c r="AP52" s="1152"/>
      <c r="AQ52" s="1006"/>
      <c r="AR52" s="718"/>
      <c r="AS52" s="718"/>
      <c r="AT52" s="718"/>
      <c r="AU52" s="718"/>
      <c r="AV52" s="718"/>
      <c r="AW52" s="718"/>
      <c r="AX52" s="1152"/>
      <c r="AY52" s="1006"/>
      <c r="AZ52" s="718"/>
      <c r="BA52" s="718"/>
      <c r="BB52" s="718"/>
      <c r="BC52" s="718"/>
      <c r="BD52" s="718"/>
      <c r="BE52" s="718"/>
      <c r="BF52" s="1152"/>
      <c r="BG52" s="1006"/>
      <c r="BH52" s="718"/>
      <c r="BI52" s="718"/>
      <c r="BJ52" s="718"/>
      <c r="BK52" s="718"/>
      <c r="BL52" s="718"/>
      <c r="BM52" s="718"/>
      <c r="BN52" s="1152"/>
      <c r="BO52" s="1006"/>
      <c r="BP52" s="718"/>
      <c r="BQ52" s="718"/>
      <c r="BR52" s="718"/>
      <c r="BS52" s="718"/>
      <c r="BT52" s="718"/>
      <c r="BU52" s="718"/>
    </row>
    <row r="53" spans="1:73" ht="40.15" customHeight="1" thickTop="1" x14ac:dyDescent="0.25">
      <c r="A53" s="151"/>
      <c r="B53" s="31"/>
      <c r="C53" s="1059"/>
      <c r="D53" s="1162"/>
      <c r="E53" s="1062"/>
      <c r="F53" s="1064" t="s">
        <v>3286</v>
      </c>
      <c r="G53" s="1049" t="s">
        <v>748</v>
      </c>
      <c r="H53" s="1044"/>
      <c r="I53" s="1043" t="s">
        <v>2982</v>
      </c>
      <c r="J53" s="1043" t="s">
        <v>3245</v>
      </c>
      <c r="K53" s="1043" t="s">
        <v>3265</v>
      </c>
      <c r="L53" s="1043" t="s">
        <v>3266</v>
      </c>
      <c r="M53" s="1043" t="s">
        <v>3267</v>
      </c>
      <c r="N53" s="1046" t="s">
        <v>3273</v>
      </c>
      <c r="O53" s="1049" t="s">
        <v>3285</v>
      </c>
      <c r="P53" s="1052" t="s">
        <v>748</v>
      </c>
      <c r="Q53" s="1056"/>
      <c r="R53" s="1040" t="s">
        <v>2871</v>
      </c>
      <c r="S53" s="1275"/>
      <c r="T53" s="1022"/>
      <c r="U53" s="1007"/>
      <c r="V53" s="1007"/>
      <c r="W53" s="1007"/>
      <c r="X53" s="1007"/>
      <c r="Y53" s="1007"/>
      <c r="Z53" s="1004">
        <f t="shared" si="41"/>
        <v>0</v>
      </c>
      <c r="AA53" s="1004">
        <f t="shared" si="42"/>
        <v>0</v>
      </c>
      <c r="AB53" s="1004">
        <f t="shared" si="42"/>
        <v>0</v>
      </c>
      <c r="AC53" s="1004">
        <f t="shared" si="42"/>
        <v>0</v>
      </c>
      <c r="AD53" s="1004">
        <f t="shared" si="42"/>
        <v>0</v>
      </c>
      <c r="AE53" s="1004">
        <f t="shared" si="42"/>
        <v>0</v>
      </c>
      <c r="AF53" s="1004">
        <f t="shared" si="42"/>
        <v>0</v>
      </c>
      <c r="AG53" s="714"/>
      <c r="AH53" s="593"/>
      <c r="AI53" s="593"/>
      <c r="AJ53" s="593"/>
      <c r="AK53" s="207"/>
      <c r="AL53" s="208"/>
      <c r="AM53" s="208"/>
      <c r="AN53" s="208"/>
      <c r="AO53" s="208"/>
      <c r="AP53" s="1150">
        <f>+U53</f>
        <v>0</v>
      </c>
      <c r="AQ53" s="1004">
        <f>SUM(AR53:AW56)</f>
        <v>0</v>
      </c>
      <c r="AR53" s="299"/>
      <c r="AS53" s="299"/>
      <c r="AT53" s="299"/>
      <c r="AU53" s="299"/>
      <c r="AV53" s="299"/>
      <c r="AW53" s="299"/>
      <c r="AX53" s="1150">
        <f>+V53</f>
        <v>0</v>
      </c>
      <c r="AY53" s="1004">
        <f>SUM(AZ53:BE56)</f>
        <v>0</v>
      </c>
      <c r="AZ53" s="299"/>
      <c r="BA53" s="299"/>
      <c r="BB53" s="299"/>
      <c r="BC53" s="299"/>
      <c r="BD53" s="299"/>
      <c r="BE53" s="299"/>
      <c r="BF53" s="1150">
        <f>+W53</f>
        <v>0</v>
      </c>
      <c r="BG53" s="1004">
        <f>SUM(BH53:BM56)</f>
        <v>0</v>
      </c>
      <c r="BH53" s="299"/>
      <c r="BI53" s="299"/>
      <c r="BJ53" s="299"/>
      <c r="BK53" s="299"/>
      <c r="BL53" s="299"/>
      <c r="BM53" s="299"/>
      <c r="BN53" s="1150">
        <f>+X53</f>
        <v>0</v>
      </c>
      <c r="BO53" s="1004">
        <f>SUM(BP53:BU56)</f>
        <v>0</v>
      </c>
      <c r="BP53" s="299"/>
      <c r="BQ53" s="299"/>
      <c r="BR53" s="299"/>
      <c r="BS53" s="299"/>
      <c r="BT53" s="299"/>
      <c r="BU53" s="299"/>
    </row>
    <row r="54" spans="1:73" ht="40.15" customHeight="1" x14ac:dyDescent="0.25">
      <c r="A54" s="151"/>
      <c r="B54" s="31"/>
      <c r="C54" s="1059"/>
      <c r="D54" s="1162"/>
      <c r="E54" s="1062"/>
      <c r="F54" s="1065"/>
      <c r="G54" s="1050"/>
      <c r="H54" s="1044"/>
      <c r="I54" s="1044"/>
      <c r="J54" s="1044"/>
      <c r="K54" s="1044"/>
      <c r="L54" s="1044"/>
      <c r="M54" s="1044"/>
      <c r="N54" s="1047"/>
      <c r="O54" s="1050"/>
      <c r="P54" s="1053"/>
      <c r="Q54" s="1056"/>
      <c r="R54" s="1041"/>
      <c r="S54" s="1275"/>
      <c r="T54" s="1023"/>
      <c r="U54" s="1008"/>
      <c r="V54" s="1008"/>
      <c r="W54" s="1008"/>
      <c r="X54" s="1008"/>
      <c r="Y54" s="1008"/>
      <c r="Z54" s="1005"/>
      <c r="AA54" s="1005"/>
      <c r="AB54" s="1005"/>
      <c r="AC54" s="1005"/>
      <c r="AD54" s="1005"/>
      <c r="AE54" s="1005"/>
      <c r="AF54" s="1005"/>
      <c r="AG54" s="479"/>
      <c r="AH54" s="592"/>
      <c r="AI54" s="592"/>
      <c r="AJ54" s="592"/>
      <c r="AK54" s="196"/>
      <c r="AL54" s="197"/>
      <c r="AM54" s="197"/>
      <c r="AN54" s="197"/>
      <c r="AO54" s="197"/>
      <c r="AP54" s="1151"/>
      <c r="AQ54" s="1005"/>
      <c r="AR54" s="282"/>
      <c r="AS54" s="282"/>
      <c r="AT54" s="282"/>
      <c r="AU54" s="282"/>
      <c r="AV54" s="282"/>
      <c r="AW54" s="282"/>
      <c r="AX54" s="1151"/>
      <c r="AY54" s="1005"/>
      <c r="AZ54" s="282"/>
      <c r="BA54" s="282"/>
      <c r="BB54" s="282"/>
      <c r="BC54" s="282"/>
      <c r="BD54" s="282"/>
      <c r="BE54" s="282"/>
      <c r="BF54" s="1151"/>
      <c r="BG54" s="1005"/>
      <c r="BH54" s="282"/>
      <c r="BI54" s="282"/>
      <c r="BJ54" s="282"/>
      <c r="BK54" s="282"/>
      <c r="BL54" s="282"/>
      <c r="BM54" s="282"/>
      <c r="BN54" s="1151"/>
      <c r="BO54" s="1005"/>
      <c r="BP54" s="282"/>
      <c r="BQ54" s="282"/>
      <c r="BR54" s="282"/>
      <c r="BS54" s="282"/>
      <c r="BT54" s="282"/>
      <c r="BU54" s="282"/>
    </row>
    <row r="55" spans="1:73" ht="39.75" customHeight="1" x14ac:dyDescent="0.25">
      <c r="A55" s="151"/>
      <c r="B55" s="31"/>
      <c r="C55" s="1059"/>
      <c r="D55" s="1162"/>
      <c r="E55" s="1062"/>
      <c r="F55" s="1065"/>
      <c r="G55" s="1050"/>
      <c r="H55" s="1044"/>
      <c r="I55" s="1044"/>
      <c r="J55" s="1044"/>
      <c r="K55" s="1044"/>
      <c r="L55" s="1044"/>
      <c r="M55" s="1044"/>
      <c r="N55" s="1047"/>
      <c r="O55" s="1050"/>
      <c r="P55" s="1053"/>
      <c r="Q55" s="1056"/>
      <c r="R55" s="1041"/>
      <c r="S55" s="1275"/>
      <c r="T55" s="1023"/>
      <c r="U55" s="1008"/>
      <c r="V55" s="1008"/>
      <c r="W55" s="1008"/>
      <c r="X55" s="1008"/>
      <c r="Y55" s="1008"/>
      <c r="Z55" s="1005"/>
      <c r="AA55" s="1005"/>
      <c r="AB55" s="1005"/>
      <c r="AC55" s="1005"/>
      <c r="AD55" s="1005"/>
      <c r="AE55" s="1005"/>
      <c r="AF55" s="1005"/>
      <c r="AG55" s="196"/>
      <c r="AH55" s="592"/>
      <c r="AI55" s="592"/>
      <c r="AJ55" s="592"/>
      <c r="AK55" s="196"/>
      <c r="AL55" s="197"/>
      <c r="AM55" s="197"/>
      <c r="AN55" s="197"/>
      <c r="AO55" s="197"/>
      <c r="AP55" s="1151"/>
      <c r="AQ55" s="1005"/>
      <c r="AR55" s="282"/>
      <c r="AS55" s="282"/>
      <c r="AT55" s="282"/>
      <c r="AU55" s="282"/>
      <c r="AV55" s="282"/>
      <c r="AW55" s="282"/>
      <c r="AX55" s="1151"/>
      <c r="AY55" s="1005"/>
      <c r="AZ55" s="282"/>
      <c r="BA55" s="282"/>
      <c r="BB55" s="282"/>
      <c r="BC55" s="282"/>
      <c r="BD55" s="282"/>
      <c r="BE55" s="282"/>
      <c r="BF55" s="1151"/>
      <c r="BG55" s="1005"/>
      <c r="BH55" s="282"/>
      <c r="BI55" s="282"/>
      <c r="BJ55" s="282"/>
      <c r="BK55" s="282"/>
      <c r="BL55" s="282"/>
      <c r="BM55" s="282"/>
      <c r="BN55" s="1151"/>
      <c r="BO55" s="1005"/>
      <c r="BP55" s="282"/>
      <c r="BQ55" s="282"/>
      <c r="BR55" s="282"/>
      <c r="BS55" s="282"/>
      <c r="BT55" s="282"/>
      <c r="BU55" s="282"/>
    </row>
    <row r="56" spans="1:73" ht="39.75" customHeight="1" thickBot="1" x14ac:dyDescent="0.3">
      <c r="A56" s="151"/>
      <c r="B56" s="31"/>
      <c r="C56" s="1059"/>
      <c r="D56" s="1162"/>
      <c r="E56" s="1062"/>
      <c r="F56" s="1066"/>
      <c r="G56" s="1051"/>
      <c r="H56" s="1044"/>
      <c r="I56" s="1045"/>
      <c r="J56" s="1045"/>
      <c r="K56" s="1045"/>
      <c r="L56" s="1045"/>
      <c r="M56" s="1045"/>
      <c r="N56" s="1048"/>
      <c r="O56" s="1051"/>
      <c r="P56" s="1054"/>
      <c r="Q56" s="1056"/>
      <c r="R56" s="1042"/>
      <c r="S56" s="1275"/>
      <c r="T56" s="1024"/>
      <c r="U56" s="1009"/>
      <c r="V56" s="1009"/>
      <c r="W56" s="1009"/>
      <c r="X56" s="1009"/>
      <c r="Y56" s="1009"/>
      <c r="Z56" s="1006"/>
      <c r="AA56" s="1006"/>
      <c r="AB56" s="1006"/>
      <c r="AC56" s="1006"/>
      <c r="AD56" s="1006"/>
      <c r="AE56" s="1006"/>
      <c r="AF56" s="1006"/>
      <c r="AG56" s="715"/>
      <c r="AH56" s="716"/>
      <c r="AI56" s="716"/>
      <c r="AJ56" s="716"/>
      <c r="AK56" s="715"/>
      <c r="AL56" s="717"/>
      <c r="AM56" s="717"/>
      <c r="AN56" s="717"/>
      <c r="AO56" s="717"/>
      <c r="AP56" s="1152"/>
      <c r="AQ56" s="1006"/>
      <c r="AR56" s="718"/>
      <c r="AS56" s="718"/>
      <c r="AT56" s="718"/>
      <c r="AU56" s="718"/>
      <c r="AV56" s="718"/>
      <c r="AW56" s="718"/>
      <c r="AX56" s="1152"/>
      <c r="AY56" s="1006"/>
      <c r="AZ56" s="718"/>
      <c r="BA56" s="718"/>
      <c r="BB56" s="718"/>
      <c r="BC56" s="718"/>
      <c r="BD56" s="718"/>
      <c r="BE56" s="718"/>
      <c r="BF56" s="1152"/>
      <c r="BG56" s="1006"/>
      <c r="BH56" s="718"/>
      <c r="BI56" s="718"/>
      <c r="BJ56" s="718"/>
      <c r="BK56" s="718"/>
      <c r="BL56" s="718"/>
      <c r="BM56" s="718"/>
      <c r="BN56" s="1152"/>
      <c r="BO56" s="1006"/>
      <c r="BP56" s="718"/>
      <c r="BQ56" s="718"/>
      <c r="BR56" s="718"/>
      <c r="BS56" s="718"/>
      <c r="BT56" s="718"/>
      <c r="BU56" s="718"/>
    </row>
    <row r="57" spans="1:73" ht="39.75" customHeight="1" thickTop="1" x14ac:dyDescent="0.25">
      <c r="A57" s="151"/>
      <c r="B57" s="31"/>
      <c r="C57" s="1059"/>
      <c r="D57" s="1162"/>
      <c r="E57" s="1062"/>
      <c r="F57" s="1064" t="s">
        <v>3287</v>
      </c>
      <c r="G57" s="1049" t="s">
        <v>749</v>
      </c>
      <c r="H57" s="1044"/>
      <c r="I57" s="1043" t="s">
        <v>2982</v>
      </c>
      <c r="J57" s="1043" t="s">
        <v>3245</v>
      </c>
      <c r="K57" s="1043" t="s">
        <v>3265</v>
      </c>
      <c r="L57" s="1043" t="s">
        <v>3266</v>
      </c>
      <c r="M57" s="1049" t="s">
        <v>3267</v>
      </c>
      <c r="N57" s="1046" t="s">
        <v>3273</v>
      </c>
      <c r="O57" s="1049" t="s">
        <v>3285</v>
      </c>
      <c r="P57" s="1052" t="s">
        <v>749</v>
      </c>
      <c r="Q57" s="1056"/>
      <c r="R57" s="1040" t="s">
        <v>2871</v>
      </c>
      <c r="S57" s="1275"/>
      <c r="T57" s="1022"/>
      <c r="U57" s="1007"/>
      <c r="V57" s="1007"/>
      <c r="W57" s="1007"/>
      <c r="X57" s="1007"/>
      <c r="Y57" s="1007"/>
      <c r="Z57" s="1004">
        <f t="shared" si="41"/>
        <v>0</v>
      </c>
      <c r="AA57" s="1004">
        <f t="shared" si="42"/>
        <v>0</v>
      </c>
      <c r="AB57" s="1004">
        <f t="shared" si="42"/>
        <v>0</v>
      </c>
      <c r="AC57" s="1004">
        <f t="shared" si="42"/>
        <v>0</v>
      </c>
      <c r="AD57" s="1004">
        <f t="shared" si="42"/>
        <v>0</v>
      </c>
      <c r="AE57" s="1004">
        <f t="shared" si="42"/>
        <v>0</v>
      </c>
      <c r="AF57" s="1004">
        <f t="shared" si="42"/>
        <v>0</v>
      </c>
      <c r="AG57" s="714"/>
      <c r="AH57" s="593"/>
      <c r="AI57" s="593"/>
      <c r="AJ57" s="593"/>
      <c r="AK57" s="207"/>
      <c r="AL57" s="208"/>
      <c r="AM57" s="208"/>
      <c r="AN57" s="208"/>
      <c r="AO57" s="208"/>
      <c r="AP57" s="1150">
        <f>+U57</f>
        <v>0</v>
      </c>
      <c r="AQ57" s="1004">
        <f>SUM(AR57:AW60)</f>
        <v>0</v>
      </c>
      <c r="AR57" s="299"/>
      <c r="AS57" s="299"/>
      <c r="AT57" s="299"/>
      <c r="AU57" s="299"/>
      <c r="AV57" s="299"/>
      <c r="AW57" s="299"/>
      <c r="AX57" s="1150">
        <f>+V57</f>
        <v>0</v>
      </c>
      <c r="AY57" s="1004">
        <f>SUM(AZ57:BE60)</f>
        <v>0</v>
      </c>
      <c r="AZ57" s="299"/>
      <c r="BA57" s="299"/>
      <c r="BB57" s="299"/>
      <c r="BC57" s="299"/>
      <c r="BD57" s="299"/>
      <c r="BE57" s="299"/>
      <c r="BF57" s="1150">
        <f>+W57</f>
        <v>0</v>
      </c>
      <c r="BG57" s="1004">
        <f>SUM(BH57:BM60)</f>
        <v>0</v>
      </c>
      <c r="BH57" s="299"/>
      <c r="BI57" s="299"/>
      <c r="BJ57" s="299"/>
      <c r="BK57" s="299"/>
      <c r="BL57" s="299"/>
      <c r="BM57" s="299"/>
      <c r="BN57" s="1150">
        <f>+X57</f>
        <v>0</v>
      </c>
      <c r="BO57" s="1004">
        <f>SUM(BP57:BU60)</f>
        <v>0</v>
      </c>
      <c r="BP57" s="299"/>
      <c r="BQ57" s="299"/>
      <c r="BR57" s="299"/>
      <c r="BS57" s="299"/>
      <c r="BT57" s="299"/>
      <c r="BU57" s="299"/>
    </row>
    <row r="58" spans="1:73" ht="39.75" customHeight="1" x14ac:dyDescent="0.25">
      <c r="A58" s="151"/>
      <c r="B58" s="31"/>
      <c r="C58" s="1059"/>
      <c r="D58" s="1162"/>
      <c r="E58" s="1062"/>
      <c r="F58" s="1065"/>
      <c r="G58" s="1050"/>
      <c r="H58" s="1044"/>
      <c r="I58" s="1044"/>
      <c r="J58" s="1044"/>
      <c r="K58" s="1044"/>
      <c r="L58" s="1044"/>
      <c r="M58" s="1050"/>
      <c r="N58" s="1047"/>
      <c r="O58" s="1050"/>
      <c r="P58" s="1053"/>
      <c r="Q58" s="1056"/>
      <c r="R58" s="1041"/>
      <c r="S58" s="1275"/>
      <c r="T58" s="1023"/>
      <c r="U58" s="1008"/>
      <c r="V58" s="1008"/>
      <c r="W58" s="1008"/>
      <c r="X58" s="1008"/>
      <c r="Y58" s="1008"/>
      <c r="Z58" s="1005"/>
      <c r="AA58" s="1005"/>
      <c r="AB58" s="1005"/>
      <c r="AC58" s="1005"/>
      <c r="AD58" s="1005"/>
      <c r="AE58" s="1005"/>
      <c r="AF58" s="1005"/>
      <c r="AG58" s="479"/>
      <c r="AH58" s="592"/>
      <c r="AI58" s="592"/>
      <c r="AJ58" s="592"/>
      <c r="AK58" s="196"/>
      <c r="AL58" s="197"/>
      <c r="AM58" s="197"/>
      <c r="AN58" s="197"/>
      <c r="AO58" s="197"/>
      <c r="AP58" s="1151"/>
      <c r="AQ58" s="1005"/>
      <c r="AR58" s="282"/>
      <c r="AS58" s="282"/>
      <c r="AT58" s="282"/>
      <c r="AU58" s="282"/>
      <c r="AV58" s="282"/>
      <c r="AW58" s="282"/>
      <c r="AX58" s="1151"/>
      <c r="AY58" s="1005"/>
      <c r="AZ58" s="282"/>
      <c r="BA58" s="282"/>
      <c r="BB58" s="282"/>
      <c r="BC58" s="282"/>
      <c r="BD58" s="282"/>
      <c r="BE58" s="282"/>
      <c r="BF58" s="1151"/>
      <c r="BG58" s="1005"/>
      <c r="BH58" s="282"/>
      <c r="BI58" s="282"/>
      <c r="BJ58" s="282"/>
      <c r="BK58" s="282"/>
      <c r="BL58" s="282"/>
      <c r="BM58" s="282"/>
      <c r="BN58" s="1151"/>
      <c r="BO58" s="1005"/>
      <c r="BP58" s="282"/>
      <c r="BQ58" s="282"/>
      <c r="BR58" s="282"/>
      <c r="BS58" s="282"/>
      <c r="BT58" s="282"/>
      <c r="BU58" s="282"/>
    </row>
    <row r="59" spans="1:73" ht="39.75" customHeight="1" x14ac:dyDescent="0.25">
      <c r="A59" s="151"/>
      <c r="B59" s="31"/>
      <c r="C59" s="1059"/>
      <c r="D59" s="1162"/>
      <c r="E59" s="1062"/>
      <c r="F59" s="1065"/>
      <c r="G59" s="1050"/>
      <c r="H59" s="1044"/>
      <c r="I59" s="1044"/>
      <c r="J59" s="1044"/>
      <c r="K59" s="1044"/>
      <c r="L59" s="1044"/>
      <c r="M59" s="1050"/>
      <c r="N59" s="1047"/>
      <c r="O59" s="1050"/>
      <c r="P59" s="1053"/>
      <c r="Q59" s="1056"/>
      <c r="R59" s="1041"/>
      <c r="S59" s="1275"/>
      <c r="T59" s="1023"/>
      <c r="U59" s="1008"/>
      <c r="V59" s="1008"/>
      <c r="W59" s="1008"/>
      <c r="X59" s="1008"/>
      <c r="Y59" s="1008"/>
      <c r="Z59" s="1005"/>
      <c r="AA59" s="1005"/>
      <c r="AB59" s="1005"/>
      <c r="AC59" s="1005"/>
      <c r="AD59" s="1005"/>
      <c r="AE59" s="1005"/>
      <c r="AF59" s="1005"/>
      <c r="AG59" s="196"/>
      <c r="AH59" s="592"/>
      <c r="AI59" s="592"/>
      <c r="AJ59" s="592"/>
      <c r="AK59" s="196"/>
      <c r="AL59" s="197"/>
      <c r="AM59" s="197"/>
      <c r="AN59" s="197"/>
      <c r="AO59" s="197"/>
      <c r="AP59" s="1151"/>
      <c r="AQ59" s="1005"/>
      <c r="AR59" s="282"/>
      <c r="AS59" s="282"/>
      <c r="AT59" s="282"/>
      <c r="AU59" s="282"/>
      <c r="AV59" s="282"/>
      <c r="AW59" s="282"/>
      <c r="AX59" s="1151"/>
      <c r="AY59" s="1005"/>
      <c r="AZ59" s="282"/>
      <c r="BA59" s="282"/>
      <c r="BB59" s="282"/>
      <c r="BC59" s="282"/>
      <c r="BD59" s="282"/>
      <c r="BE59" s="282"/>
      <c r="BF59" s="1151"/>
      <c r="BG59" s="1005"/>
      <c r="BH59" s="282"/>
      <c r="BI59" s="282"/>
      <c r="BJ59" s="282"/>
      <c r="BK59" s="282"/>
      <c r="BL59" s="282"/>
      <c r="BM59" s="282"/>
      <c r="BN59" s="1151"/>
      <c r="BO59" s="1005"/>
      <c r="BP59" s="282"/>
      <c r="BQ59" s="282"/>
      <c r="BR59" s="282"/>
      <c r="BS59" s="282"/>
      <c r="BT59" s="282"/>
      <c r="BU59" s="282"/>
    </row>
    <row r="60" spans="1:73" ht="39.75" customHeight="1" thickBot="1" x14ac:dyDescent="0.3">
      <c r="A60" s="151"/>
      <c r="B60" s="31"/>
      <c r="C60" s="1059"/>
      <c r="D60" s="1162"/>
      <c r="E60" s="1062"/>
      <c r="F60" s="1066"/>
      <c r="G60" s="1051"/>
      <c r="H60" s="1044"/>
      <c r="I60" s="1045"/>
      <c r="J60" s="1045"/>
      <c r="K60" s="1045"/>
      <c r="L60" s="1045"/>
      <c r="M60" s="1051"/>
      <c r="N60" s="1048"/>
      <c r="O60" s="1051"/>
      <c r="P60" s="1054"/>
      <c r="Q60" s="1056"/>
      <c r="R60" s="1042"/>
      <c r="S60" s="1275"/>
      <c r="T60" s="1024"/>
      <c r="U60" s="1009"/>
      <c r="V60" s="1009"/>
      <c r="W60" s="1009"/>
      <c r="X60" s="1009"/>
      <c r="Y60" s="1009"/>
      <c r="Z60" s="1006"/>
      <c r="AA60" s="1006"/>
      <c r="AB60" s="1006"/>
      <c r="AC60" s="1006"/>
      <c r="AD60" s="1006"/>
      <c r="AE60" s="1006"/>
      <c r="AF60" s="1006"/>
      <c r="AG60" s="715"/>
      <c r="AH60" s="716"/>
      <c r="AI60" s="716"/>
      <c r="AJ60" s="716"/>
      <c r="AK60" s="715"/>
      <c r="AL60" s="717"/>
      <c r="AM60" s="717"/>
      <c r="AN60" s="717"/>
      <c r="AO60" s="717"/>
      <c r="AP60" s="1152"/>
      <c r="AQ60" s="1006"/>
      <c r="AR60" s="718"/>
      <c r="AS60" s="718"/>
      <c r="AT60" s="718"/>
      <c r="AU60" s="718"/>
      <c r="AV60" s="718"/>
      <c r="AW60" s="718"/>
      <c r="AX60" s="1152"/>
      <c r="AY60" s="1006"/>
      <c r="AZ60" s="718"/>
      <c r="BA60" s="718"/>
      <c r="BB60" s="718"/>
      <c r="BC60" s="718"/>
      <c r="BD60" s="718"/>
      <c r="BE60" s="718"/>
      <c r="BF60" s="1152"/>
      <c r="BG60" s="1006"/>
      <c r="BH60" s="718"/>
      <c r="BI60" s="718"/>
      <c r="BJ60" s="718"/>
      <c r="BK60" s="718"/>
      <c r="BL60" s="718"/>
      <c r="BM60" s="718"/>
      <c r="BN60" s="1152"/>
      <c r="BO60" s="1006"/>
      <c r="BP60" s="718"/>
      <c r="BQ60" s="718"/>
      <c r="BR60" s="718"/>
      <c r="BS60" s="718"/>
      <c r="BT60" s="718"/>
      <c r="BU60" s="718"/>
    </row>
    <row r="61" spans="1:73" ht="39.75" customHeight="1" thickTop="1" x14ac:dyDescent="0.25">
      <c r="A61" s="151"/>
      <c r="B61" s="31"/>
      <c r="C61" s="1059"/>
      <c r="D61" s="1162"/>
      <c r="E61" s="1062"/>
      <c r="F61" s="1064" t="s">
        <v>3288</v>
      </c>
      <c r="G61" s="1049" t="s">
        <v>750</v>
      </c>
      <c r="H61" s="1044"/>
      <c r="I61" s="1043" t="s">
        <v>2982</v>
      </c>
      <c r="J61" s="1043" t="s">
        <v>3245</v>
      </c>
      <c r="K61" s="1043" t="s">
        <v>3265</v>
      </c>
      <c r="L61" s="1043" t="s">
        <v>3266</v>
      </c>
      <c r="M61" s="1049" t="s">
        <v>3267</v>
      </c>
      <c r="N61" s="1046" t="s">
        <v>3273</v>
      </c>
      <c r="O61" s="1049" t="s">
        <v>3285</v>
      </c>
      <c r="P61" s="1052" t="s">
        <v>750</v>
      </c>
      <c r="Q61" s="1056"/>
      <c r="R61" s="1040" t="s">
        <v>2871</v>
      </c>
      <c r="S61" s="1275"/>
      <c r="T61" s="1022"/>
      <c r="U61" s="1007"/>
      <c r="V61" s="1007"/>
      <c r="W61" s="1007"/>
      <c r="X61" s="1007"/>
      <c r="Y61" s="1007"/>
      <c r="Z61" s="1004">
        <f t="shared" si="41"/>
        <v>0</v>
      </c>
      <c r="AA61" s="1004">
        <f t="shared" si="42"/>
        <v>0</v>
      </c>
      <c r="AB61" s="1004">
        <f t="shared" si="42"/>
        <v>0</v>
      </c>
      <c r="AC61" s="1004">
        <f t="shared" si="42"/>
        <v>0</v>
      </c>
      <c r="AD61" s="1004">
        <f t="shared" si="42"/>
        <v>0</v>
      </c>
      <c r="AE61" s="1004">
        <f t="shared" si="42"/>
        <v>0</v>
      </c>
      <c r="AF61" s="1004">
        <f t="shared" si="42"/>
        <v>0</v>
      </c>
      <c r="AG61" s="714"/>
      <c r="AH61" s="593"/>
      <c r="AI61" s="593"/>
      <c r="AJ61" s="593"/>
      <c r="AK61" s="207"/>
      <c r="AL61" s="208"/>
      <c r="AM61" s="208"/>
      <c r="AN61" s="208"/>
      <c r="AO61" s="208"/>
      <c r="AP61" s="1150">
        <f>+U61</f>
        <v>0</v>
      </c>
      <c r="AQ61" s="1004">
        <f>SUM(AR61:AW64)</f>
        <v>0</v>
      </c>
      <c r="AR61" s="299"/>
      <c r="AS61" s="299"/>
      <c r="AT61" s="299"/>
      <c r="AU61" s="299"/>
      <c r="AV61" s="299"/>
      <c r="AW61" s="299"/>
      <c r="AX61" s="1150">
        <f>+V61</f>
        <v>0</v>
      </c>
      <c r="AY61" s="1004">
        <f>SUM(AZ61:BE64)</f>
        <v>0</v>
      </c>
      <c r="AZ61" s="299"/>
      <c r="BA61" s="299"/>
      <c r="BB61" s="299"/>
      <c r="BC61" s="299"/>
      <c r="BD61" s="299"/>
      <c r="BE61" s="299"/>
      <c r="BF61" s="1150">
        <f>+W61</f>
        <v>0</v>
      </c>
      <c r="BG61" s="1004">
        <f>SUM(BH61:BM64)</f>
        <v>0</v>
      </c>
      <c r="BH61" s="299"/>
      <c r="BI61" s="299"/>
      <c r="BJ61" s="299"/>
      <c r="BK61" s="299"/>
      <c r="BL61" s="299"/>
      <c r="BM61" s="299"/>
      <c r="BN61" s="1150">
        <f>+X61</f>
        <v>0</v>
      </c>
      <c r="BO61" s="1004">
        <f>SUM(BP61:BU64)</f>
        <v>0</v>
      </c>
      <c r="BP61" s="299"/>
      <c r="BQ61" s="299"/>
      <c r="BR61" s="299"/>
      <c r="BS61" s="299"/>
      <c r="BT61" s="299"/>
      <c r="BU61" s="299"/>
    </row>
    <row r="62" spans="1:73" ht="39.75" customHeight="1" x14ac:dyDescent="0.25">
      <c r="A62" s="151"/>
      <c r="B62" s="31"/>
      <c r="C62" s="1059"/>
      <c r="D62" s="1162"/>
      <c r="E62" s="1062"/>
      <c r="F62" s="1065"/>
      <c r="G62" s="1050"/>
      <c r="H62" s="1044"/>
      <c r="I62" s="1044"/>
      <c r="J62" s="1044"/>
      <c r="K62" s="1044"/>
      <c r="L62" s="1044"/>
      <c r="M62" s="1050"/>
      <c r="N62" s="1047"/>
      <c r="O62" s="1050"/>
      <c r="P62" s="1053"/>
      <c r="Q62" s="1056"/>
      <c r="R62" s="1041"/>
      <c r="S62" s="1275"/>
      <c r="T62" s="1023"/>
      <c r="U62" s="1008"/>
      <c r="V62" s="1008"/>
      <c r="W62" s="1008"/>
      <c r="X62" s="1008"/>
      <c r="Y62" s="1008"/>
      <c r="Z62" s="1005"/>
      <c r="AA62" s="1005"/>
      <c r="AB62" s="1005"/>
      <c r="AC62" s="1005"/>
      <c r="AD62" s="1005"/>
      <c r="AE62" s="1005"/>
      <c r="AF62" s="1005"/>
      <c r="AG62" s="479"/>
      <c r="AH62" s="592"/>
      <c r="AI62" s="592"/>
      <c r="AJ62" s="592"/>
      <c r="AK62" s="196"/>
      <c r="AL62" s="197"/>
      <c r="AM62" s="197"/>
      <c r="AN62" s="197"/>
      <c r="AO62" s="197"/>
      <c r="AP62" s="1151"/>
      <c r="AQ62" s="1005"/>
      <c r="AR62" s="282"/>
      <c r="AS62" s="282"/>
      <c r="AT62" s="282"/>
      <c r="AU62" s="282"/>
      <c r="AV62" s="282"/>
      <c r="AW62" s="282"/>
      <c r="AX62" s="1151"/>
      <c r="AY62" s="1005"/>
      <c r="AZ62" s="282"/>
      <c r="BA62" s="282"/>
      <c r="BB62" s="282"/>
      <c r="BC62" s="282"/>
      <c r="BD62" s="282"/>
      <c r="BE62" s="282"/>
      <c r="BF62" s="1151"/>
      <c r="BG62" s="1005"/>
      <c r="BH62" s="282"/>
      <c r="BI62" s="282"/>
      <c r="BJ62" s="282"/>
      <c r="BK62" s="282"/>
      <c r="BL62" s="282"/>
      <c r="BM62" s="282"/>
      <c r="BN62" s="1151"/>
      <c r="BO62" s="1005"/>
      <c r="BP62" s="282"/>
      <c r="BQ62" s="282"/>
      <c r="BR62" s="282"/>
      <c r="BS62" s="282"/>
      <c r="BT62" s="282"/>
      <c r="BU62" s="282"/>
    </row>
    <row r="63" spans="1:73" ht="39.75" customHeight="1" x14ac:dyDescent="0.25">
      <c r="A63" s="151"/>
      <c r="B63" s="31"/>
      <c r="C63" s="1059"/>
      <c r="D63" s="1162"/>
      <c r="E63" s="1062"/>
      <c r="F63" s="1065"/>
      <c r="G63" s="1050"/>
      <c r="H63" s="1044"/>
      <c r="I63" s="1044"/>
      <c r="J63" s="1044"/>
      <c r="K63" s="1044"/>
      <c r="L63" s="1044"/>
      <c r="M63" s="1050"/>
      <c r="N63" s="1047"/>
      <c r="O63" s="1050"/>
      <c r="P63" s="1053"/>
      <c r="Q63" s="1056"/>
      <c r="R63" s="1041"/>
      <c r="S63" s="1275"/>
      <c r="T63" s="1023"/>
      <c r="U63" s="1008"/>
      <c r="V63" s="1008"/>
      <c r="W63" s="1008"/>
      <c r="X63" s="1008"/>
      <c r="Y63" s="1008"/>
      <c r="Z63" s="1005"/>
      <c r="AA63" s="1005"/>
      <c r="AB63" s="1005"/>
      <c r="AC63" s="1005"/>
      <c r="AD63" s="1005"/>
      <c r="AE63" s="1005"/>
      <c r="AF63" s="1005"/>
      <c r="AG63" s="196"/>
      <c r="AH63" s="592"/>
      <c r="AI63" s="592"/>
      <c r="AJ63" s="592"/>
      <c r="AK63" s="196"/>
      <c r="AL63" s="197"/>
      <c r="AM63" s="197"/>
      <c r="AN63" s="197"/>
      <c r="AO63" s="197"/>
      <c r="AP63" s="1151"/>
      <c r="AQ63" s="1005"/>
      <c r="AR63" s="282"/>
      <c r="AS63" s="282"/>
      <c r="AT63" s="282"/>
      <c r="AU63" s="282"/>
      <c r="AV63" s="282"/>
      <c r="AW63" s="282"/>
      <c r="AX63" s="1151"/>
      <c r="AY63" s="1005"/>
      <c r="AZ63" s="282"/>
      <c r="BA63" s="282"/>
      <c r="BB63" s="282"/>
      <c r="BC63" s="282"/>
      <c r="BD63" s="282"/>
      <c r="BE63" s="282"/>
      <c r="BF63" s="1151"/>
      <c r="BG63" s="1005"/>
      <c r="BH63" s="282"/>
      <c r="BI63" s="282"/>
      <c r="BJ63" s="282"/>
      <c r="BK63" s="282"/>
      <c r="BL63" s="282"/>
      <c r="BM63" s="282"/>
      <c r="BN63" s="1151"/>
      <c r="BO63" s="1005"/>
      <c r="BP63" s="282"/>
      <c r="BQ63" s="282"/>
      <c r="BR63" s="282"/>
      <c r="BS63" s="282"/>
      <c r="BT63" s="282"/>
      <c r="BU63" s="282"/>
    </row>
    <row r="64" spans="1:73" ht="39.75" customHeight="1" thickBot="1" x14ac:dyDescent="0.3">
      <c r="A64" s="151"/>
      <c r="B64" s="31"/>
      <c r="C64" s="1060"/>
      <c r="D64" s="1163"/>
      <c r="E64" s="1063"/>
      <c r="F64" s="1066"/>
      <c r="G64" s="1051"/>
      <c r="H64" s="1045"/>
      <c r="I64" s="1045"/>
      <c r="J64" s="1045"/>
      <c r="K64" s="1045"/>
      <c r="L64" s="1045"/>
      <c r="M64" s="1051"/>
      <c r="N64" s="1048"/>
      <c r="O64" s="1051"/>
      <c r="P64" s="1054"/>
      <c r="Q64" s="1057"/>
      <c r="R64" s="1042"/>
      <c r="S64" s="1276"/>
      <c r="T64" s="1024"/>
      <c r="U64" s="1009"/>
      <c r="V64" s="1009"/>
      <c r="W64" s="1009"/>
      <c r="X64" s="1009"/>
      <c r="Y64" s="1009"/>
      <c r="Z64" s="1006"/>
      <c r="AA64" s="1006"/>
      <c r="AB64" s="1006"/>
      <c r="AC64" s="1006"/>
      <c r="AD64" s="1006"/>
      <c r="AE64" s="1006"/>
      <c r="AF64" s="1006"/>
      <c r="AG64" s="715"/>
      <c r="AH64" s="716"/>
      <c r="AI64" s="716"/>
      <c r="AJ64" s="716"/>
      <c r="AK64" s="715"/>
      <c r="AL64" s="717"/>
      <c r="AM64" s="717"/>
      <c r="AN64" s="717"/>
      <c r="AO64" s="717"/>
      <c r="AP64" s="1152"/>
      <c r="AQ64" s="1006"/>
      <c r="AR64" s="718"/>
      <c r="AS64" s="718"/>
      <c r="AT64" s="718"/>
      <c r="AU64" s="718"/>
      <c r="AV64" s="718"/>
      <c r="AW64" s="718"/>
      <c r="AX64" s="1152"/>
      <c r="AY64" s="1006"/>
      <c r="AZ64" s="718"/>
      <c r="BA64" s="718"/>
      <c r="BB64" s="718"/>
      <c r="BC64" s="718"/>
      <c r="BD64" s="718"/>
      <c r="BE64" s="718"/>
      <c r="BF64" s="1152"/>
      <c r="BG64" s="1006"/>
      <c r="BH64" s="718"/>
      <c r="BI64" s="718"/>
      <c r="BJ64" s="718"/>
      <c r="BK64" s="718"/>
      <c r="BL64" s="718"/>
      <c r="BM64" s="718"/>
      <c r="BN64" s="1152"/>
      <c r="BO64" s="1006"/>
      <c r="BP64" s="718"/>
      <c r="BQ64" s="718"/>
      <c r="BR64" s="718"/>
      <c r="BS64" s="718"/>
      <c r="BT64" s="718"/>
      <c r="BU64" s="718"/>
    </row>
    <row r="65" spans="1:73" ht="40.15" customHeight="1" thickTop="1" x14ac:dyDescent="0.25">
      <c r="A65" s="151"/>
      <c r="B65" s="24"/>
      <c r="C65" s="1058" t="s">
        <v>751</v>
      </c>
      <c r="D65" s="1049" t="s">
        <v>752</v>
      </c>
      <c r="E65" s="1061">
        <v>161</v>
      </c>
      <c r="F65" s="1064" t="s">
        <v>3289</v>
      </c>
      <c r="G65" s="1049" t="s">
        <v>485</v>
      </c>
      <c r="H65" s="1043" t="s">
        <v>3211</v>
      </c>
      <c r="I65" s="1043" t="s">
        <v>2982</v>
      </c>
      <c r="J65" s="1043" t="s">
        <v>3245</v>
      </c>
      <c r="K65" s="1043" t="s">
        <v>3265</v>
      </c>
      <c r="L65" s="1043" t="s">
        <v>3266</v>
      </c>
      <c r="M65" s="1049" t="s">
        <v>3267</v>
      </c>
      <c r="N65" s="1046">
        <v>2024004540022</v>
      </c>
      <c r="O65" s="1049" t="s">
        <v>3290</v>
      </c>
      <c r="P65" s="1052" t="s">
        <v>485</v>
      </c>
      <c r="Q65" s="1055">
        <v>3000</v>
      </c>
      <c r="R65" s="1040" t="s">
        <v>2871</v>
      </c>
      <c r="S65" s="1040"/>
      <c r="T65" s="1022">
        <v>1500</v>
      </c>
      <c r="U65" s="1007">
        <v>400</v>
      </c>
      <c r="V65" s="1007">
        <v>400</v>
      </c>
      <c r="W65" s="1007">
        <v>400</v>
      </c>
      <c r="X65" s="1007">
        <v>300</v>
      </c>
      <c r="Y65" s="1007">
        <v>480.9</v>
      </c>
      <c r="Z65" s="1004">
        <f t="shared" si="41"/>
        <v>480.90000000000009</v>
      </c>
      <c r="AA65" s="1004">
        <f t="shared" ref="AA65:AF73" si="43">SUM(AR65:AR68,AZ65:AZ68,BH65:BH68,BP65:BP68)</f>
        <v>480.90000000000009</v>
      </c>
      <c r="AB65" s="1004">
        <f t="shared" si="43"/>
        <v>0</v>
      </c>
      <c r="AC65" s="1004">
        <f t="shared" si="43"/>
        <v>0</v>
      </c>
      <c r="AD65" s="1004">
        <f t="shared" si="43"/>
        <v>0</v>
      </c>
      <c r="AE65" s="1004">
        <f t="shared" si="43"/>
        <v>0</v>
      </c>
      <c r="AF65" s="1004">
        <f t="shared" si="43"/>
        <v>0</v>
      </c>
      <c r="AG65" s="714" t="s">
        <v>3291</v>
      </c>
      <c r="AH65" s="593" t="s">
        <v>2868</v>
      </c>
      <c r="AI65" s="593" t="s">
        <v>3283</v>
      </c>
      <c r="AJ65" s="593" t="s">
        <v>2870</v>
      </c>
      <c r="AK65" s="207" t="s">
        <v>383</v>
      </c>
      <c r="AL65" s="208">
        <v>46035</v>
      </c>
      <c r="AM65" s="208">
        <v>46339</v>
      </c>
      <c r="AN65" s="208"/>
      <c r="AO65" s="208"/>
      <c r="AP65" s="1150">
        <f>+U65</f>
        <v>400</v>
      </c>
      <c r="AQ65" s="1004">
        <f>SUM(AR65:AW68)</f>
        <v>144.27000000000001</v>
      </c>
      <c r="AR65" s="299">
        <v>144.27000000000001</v>
      </c>
      <c r="AS65" s="299"/>
      <c r="AT65" s="299"/>
      <c r="AU65" s="299"/>
      <c r="AV65" s="299"/>
      <c r="AW65" s="299"/>
      <c r="AX65" s="1150">
        <f>+V65</f>
        <v>400</v>
      </c>
      <c r="AY65" s="1004">
        <f>SUM(AZ65:BE68)</f>
        <v>144.27000000000001</v>
      </c>
      <c r="AZ65" s="299">
        <v>144.27000000000001</v>
      </c>
      <c r="BA65" s="299"/>
      <c r="BB65" s="299"/>
      <c r="BC65" s="299"/>
      <c r="BD65" s="299"/>
      <c r="BE65" s="299"/>
      <c r="BF65" s="1150">
        <f>+W65</f>
        <v>400</v>
      </c>
      <c r="BG65" s="1004">
        <f>SUM(BH65:BM68)</f>
        <v>144.27000000000001</v>
      </c>
      <c r="BH65" s="299">
        <v>144.27000000000001</v>
      </c>
      <c r="BI65" s="299"/>
      <c r="BJ65" s="299"/>
      <c r="BK65" s="299"/>
      <c r="BL65" s="299"/>
      <c r="BM65" s="299"/>
      <c r="BN65" s="1150">
        <f>+X65</f>
        <v>300</v>
      </c>
      <c r="BO65" s="1004">
        <f>SUM(BP65:BU68)</f>
        <v>48.09</v>
      </c>
      <c r="BP65" s="299">
        <v>48.09</v>
      </c>
      <c r="BQ65" s="299"/>
      <c r="BR65" s="299"/>
      <c r="BS65" s="299"/>
      <c r="BT65" s="299"/>
      <c r="BU65" s="299"/>
    </row>
    <row r="66" spans="1:73" ht="40.15" customHeight="1" x14ac:dyDescent="0.25">
      <c r="A66" s="151"/>
      <c r="B66" s="24"/>
      <c r="C66" s="1059"/>
      <c r="D66" s="1050"/>
      <c r="E66" s="1062"/>
      <c r="F66" s="1065"/>
      <c r="G66" s="1050"/>
      <c r="H66" s="1044"/>
      <c r="I66" s="1044"/>
      <c r="J66" s="1044"/>
      <c r="K66" s="1044"/>
      <c r="L66" s="1044"/>
      <c r="M66" s="1050"/>
      <c r="N66" s="1047"/>
      <c r="O66" s="1050"/>
      <c r="P66" s="1053"/>
      <c r="Q66" s="1056"/>
      <c r="R66" s="1041"/>
      <c r="S66" s="1041"/>
      <c r="T66" s="1023"/>
      <c r="U66" s="1008"/>
      <c r="V66" s="1008"/>
      <c r="W66" s="1008"/>
      <c r="X66" s="1008"/>
      <c r="Y66" s="1008"/>
      <c r="Z66" s="1005"/>
      <c r="AA66" s="1005"/>
      <c r="AB66" s="1005"/>
      <c r="AC66" s="1005"/>
      <c r="AD66" s="1005"/>
      <c r="AE66" s="1005"/>
      <c r="AF66" s="1005"/>
      <c r="AG66" s="479"/>
      <c r="AH66" s="592"/>
      <c r="AI66" s="592"/>
      <c r="AJ66" s="592"/>
      <c r="AK66" s="196"/>
      <c r="AL66" s="197"/>
      <c r="AM66" s="197"/>
      <c r="AN66" s="197"/>
      <c r="AO66" s="197"/>
      <c r="AP66" s="1151"/>
      <c r="AQ66" s="1005"/>
      <c r="AR66" s="282"/>
      <c r="AS66" s="282"/>
      <c r="AT66" s="282"/>
      <c r="AU66" s="282"/>
      <c r="AV66" s="282"/>
      <c r="AW66" s="282"/>
      <c r="AX66" s="1151"/>
      <c r="AY66" s="1005"/>
      <c r="AZ66" s="282"/>
      <c r="BA66" s="282"/>
      <c r="BB66" s="282"/>
      <c r="BC66" s="282"/>
      <c r="BD66" s="282"/>
      <c r="BE66" s="282"/>
      <c r="BF66" s="1151"/>
      <c r="BG66" s="1005"/>
      <c r="BH66" s="282"/>
      <c r="BI66" s="282"/>
      <c r="BJ66" s="282"/>
      <c r="BK66" s="282"/>
      <c r="BL66" s="282"/>
      <c r="BM66" s="282"/>
      <c r="BN66" s="1151"/>
      <c r="BO66" s="1005"/>
      <c r="BP66" s="282"/>
      <c r="BQ66" s="282"/>
      <c r="BR66" s="282"/>
      <c r="BS66" s="282"/>
      <c r="BT66" s="282"/>
      <c r="BU66" s="282"/>
    </row>
    <row r="67" spans="1:73" ht="40.15" customHeight="1" x14ac:dyDescent="0.25">
      <c r="A67" s="151"/>
      <c r="B67" s="24"/>
      <c r="C67" s="1059"/>
      <c r="D67" s="1050"/>
      <c r="E67" s="1062"/>
      <c r="F67" s="1065"/>
      <c r="G67" s="1050"/>
      <c r="H67" s="1044"/>
      <c r="I67" s="1044"/>
      <c r="J67" s="1044"/>
      <c r="K67" s="1044"/>
      <c r="L67" s="1044"/>
      <c r="M67" s="1050"/>
      <c r="N67" s="1047"/>
      <c r="O67" s="1050"/>
      <c r="P67" s="1053"/>
      <c r="Q67" s="1056"/>
      <c r="R67" s="1041"/>
      <c r="S67" s="1041"/>
      <c r="T67" s="1023"/>
      <c r="U67" s="1008"/>
      <c r="V67" s="1008"/>
      <c r="W67" s="1008"/>
      <c r="X67" s="1008"/>
      <c r="Y67" s="1008"/>
      <c r="Z67" s="1005"/>
      <c r="AA67" s="1005"/>
      <c r="AB67" s="1005"/>
      <c r="AC67" s="1005"/>
      <c r="AD67" s="1005"/>
      <c r="AE67" s="1005"/>
      <c r="AF67" s="1005"/>
      <c r="AG67" s="196"/>
      <c r="AH67" s="592"/>
      <c r="AI67" s="592"/>
      <c r="AJ67" s="592"/>
      <c r="AK67" s="196"/>
      <c r="AL67" s="197"/>
      <c r="AM67" s="197"/>
      <c r="AN67" s="197"/>
      <c r="AO67" s="197"/>
      <c r="AP67" s="1151"/>
      <c r="AQ67" s="1005"/>
      <c r="AR67" s="282"/>
      <c r="AS67" s="282"/>
      <c r="AT67" s="282"/>
      <c r="AU67" s="282"/>
      <c r="AV67" s="282"/>
      <c r="AW67" s="282"/>
      <c r="AX67" s="1151"/>
      <c r="AY67" s="1005"/>
      <c r="AZ67" s="282"/>
      <c r="BA67" s="282"/>
      <c r="BB67" s="282"/>
      <c r="BC67" s="282"/>
      <c r="BD67" s="282"/>
      <c r="BE67" s="282"/>
      <c r="BF67" s="1151"/>
      <c r="BG67" s="1005"/>
      <c r="BH67" s="282"/>
      <c r="BI67" s="282"/>
      <c r="BJ67" s="282"/>
      <c r="BK67" s="282"/>
      <c r="BL67" s="282"/>
      <c r="BM67" s="282"/>
      <c r="BN67" s="1151"/>
      <c r="BO67" s="1005"/>
      <c r="BP67" s="282"/>
      <c r="BQ67" s="282"/>
      <c r="BR67" s="282"/>
      <c r="BS67" s="282"/>
      <c r="BT67" s="282"/>
      <c r="BU67" s="282"/>
    </row>
    <row r="68" spans="1:73" ht="40.15" customHeight="1" thickBot="1" x14ac:dyDescent="0.3">
      <c r="A68" s="151"/>
      <c r="B68" s="24"/>
      <c r="C68" s="1060"/>
      <c r="D68" s="1051"/>
      <c r="E68" s="1063"/>
      <c r="F68" s="1066"/>
      <c r="G68" s="1051"/>
      <c r="H68" s="1045"/>
      <c r="I68" s="1045"/>
      <c r="J68" s="1045"/>
      <c r="K68" s="1045"/>
      <c r="L68" s="1045"/>
      <c r="M68" s="1051"/>
      <c r="N68" s="1047"/>
      <c r="O68" s="1051"/>
      <c r="P68" s="1054"/>
      <c r="Q68" s="1057"/>
      <c r="R68" s="1042"/>
      <c r="S68" s="1042"/>
      <c r="T68" s="1024"/>
      <c r="U68" s="1009"/>
      <c r="V68" s="1009"/>
      <c r="W68" s="1009"/>
      <c r="X68" s="1009"/>
      <c r="Y68" s="1009"/>
      <c r="Z68" s="1006"/>
      <c r="AA68" s="1006"/>
      <c r="AB68" s="1006"/>
      <c r="AC68" s="1006"/>
      <c r="AD68" s="1006"/>
      <c r="AE68" s="1006"/>
      <c r="AF68" s="1006"/>
      <c r="AG68" s="715"/>
      <c r="AH68" s="716"/>
      <c r="AI68" s="716"/>
      <c r="AJ68" s="716"/>
      <c r="AK68" s="715"/>
      <c r="AL68" s="717"/>
      <c r="AM68" s="717"/>
      <c r="AN68" s="717"/>
      <c r="AO68" s="717"/>
      <c r="AP68" s="1152"/>
      <c r="AQ68" s="1006"/>
      <c r="AR68" s="718"/>
      <c r="AS68" s="718"/>
      <c r="AT68" s="718"/>
      <c r="AU68" s="718"/>
      <c r="AV68" s="718"/>
      <c r="AW68" s="718"/>
      <c r="AX68" s="1152"/>
      <c r="AY68" s="1006"/>
      <c r="AZ68" s="718"/>
      <c r="BA68" s="718"/>
      <c r="BB68" s="718"/>
      <c r="BC68" s="718"/>
      <c r="BD68" s="718"/>
      <c r="BE68" s="718"/>
      <c r="BF68" s="1152"/>
      <c r="BG68" s="1006"/>
      <c r="BH68" s="718"/>
      <c r="BI68" s="718"/>
      <c r="BJ68" s="718"/>
      <c r="BK68" s="718"/>
      <c r="BL68" s="718"/>
      <c r="BM68" s="718"/>
      <c r="BN68" s="1152"/>
      <c r="BO68" s="1006"/>
      <c r="BP68" s="718"/>
      <c r="BQ68" s="718"/>
      <c r="BR68" s="718"/>
      <c r="BS68" s="718"/>
      <c r="BT68" s="718"/>
      <c r="BU68" s="718"/>
    </row>
    <row r="69" spans="1:73" ht="40.15" customHeight="1" thickTop="1" x14ac:dyDescent="0.25">
      <c r="A69" s="151"/>
      <c r="B69" s="29"/>
      <c r="C69" s="1058" t="s">
        <v>753</v>
      </c>
      <c r="D69" s="1161" t="s">
        <v>754</v>
      </c>
      <c r="E69" s="1061">
        <v>162</v>
      </c>
      <c r="F69" s="1064" t="s">
        <v>3292</v>
      </c>
      <c r="G69" s="1049" t="s">
        <v>594</v>
      </c>
      <c r="H69" s="1043" t="s">
        <v>3293</v>
      </c>
      <c r="I69" s="1043" t="s">
        <v>2982</v>
      </c>
      <c r="J69" s="1043" t="s">
        <v>3245</v>
      </c>
      <c r="K69" s="1043" t="s">
        <v>3265</v>
      </c>
      <c r="L69" s="1043" t="s">
        <v>3266</v>
      </c>
      <c r="M69" s="1049" t="s">
        <v>3267</v>
      </c>
      <c r="N69" s="1047"/>
      <c r="O69" s="1049" t="s">
        <v>3290</v>
      </c>
      <c r="P69" s="1052" t="s">
        <v>755</v>
      </c>
      <c r="Q69" s="1055">
        <v>11</v>
      </c>
      <c r="R69" s="1040" t="s">
        <v>2871</v>
      </c>
      <c r="S69" s="1040"/>
      <c r="T69" s="1022">
        <v>4</v>
      </c>
      <c r="U69" s="1007">
        <v>1</v>
      </c>
      <c r="V69" s="1007">
        <v>1</v>
      </c>
      <c r="W69" s="1007">
        <v>1</v>
      </c>
      <c r="X69" s="1007">
        <v>1</v>
      </c>
      <c r="Y69" s="1007">
        <v>314.05</v>
      </c>
      <c r="Z69" s="1004">
        <f t="shared" si="41"/>
        <v>314.04999999999995</v>
      </c>
      <c r="AA69" s="1004">
        <f t="shared" si="43"/>
        <v>314.04999999999995</v>
      </c>
      <c r="AB69" s="1004">
        <f t="shared" si="43"/>
        <v>0</v>
      </c>
      <c r="AC69" s="1004">
        <f t="shared" si="43"/>
        <v>0</v>
      </c>
      <c r="AD69" s="1004">
        <f t="shared" si="43"/>
        <v>0</v>
      </c>
      <c r="AE69" s="1004">
        <f t="shared" si="43"/>
        <v>0</v>
      </c>
      <c r="AF69" s="1004">
        <f t="shared" si="43"/>
        <v>0</v>
      </c>
      <c r="AG69" s="714" t="s">
        <v>3294</v>
      </c>
      <c r="AH69" s="593" t="s">
        <v>2868</v>
      </c>
      <c r="AI69" s="593" t="s">
        <v>3283</v>
      </c>
      <c r="AJ69" s="593" t="s">
        <v>2870</v>
      </c>
      <c r="AK69" s="207" t="s">
        <v>3295</v>
      </c>
      <c r="AL69" s="208">
        <v>46035</v>
      </c>
      <c r="AM69" s="208">
        <v>46339</v>
      </c>
      <c r="AN69" s="208"/>
      <c r="AO69" s="208"/>
      <c r="AP69" s="1150">
        <f>+U69</f>
        <v>1</v>
      </c>
      <c r="AQ69" s="1004">
        <f>SUM(AR69:AW72)</f>
        <v>94.215000000000003</v>
      </c>
      <c r="AR69" s="299">
        <v>94.215000000000003</v>
      </c>
      <c r="AS69" s="299"/>
      <c r="AT69" s="299"/>
      <c r="AU69" s="299"/>
      <c r="AV69" s="299"/>
      <c r="AW69" s="299"/>
      <c r="AX69" s="1150">
        <f>+V69</f>
        <v>1</v>
      </c>
      <c r="AY69" s="1004">
        <f>SUM(AZ69:BE72)</f>
        <v>94.215000000000003</v>
      </c>
      <c r="AZ69" s="299">
        <v>94.215000000000003</v>
      </c>
      <c r="BA69" s="299"/>
      <c r="BB69" s="299"/>
      <c r="BC69" s="299"/>
      <c r="BD69" s="299"/>
      <c r="BE69" s="299"/>
      <c r="BF69" s="1150">
        <f>+W69</f>
        <v>1</v>
      </c>
      <c r="BG69" s="1004">
        <f>SUM(BH69:BM72)</f>
        <v>94.215000000000003</v>
      </c>
      <c r="BH69" s="299">
        <v>94.215000000000003</v>
      </c>
      <c r="BI69" s="299"/>
      <c r="BJ69" s="299"/>
      <c r="BK69" s="299"/>
      <c r="BL69" s="299"/>
      <c r="BM69" s="299"/>
      <c r="BN69" s="1150">
        <f>+X69</f>
        <v>1</v>
      </c>
      <c r="BO69" s="1004">
        <f>SUM(BP69:BU72)</f>
        <v>31.405000000000001</v>
      </c>
      <c r="BP69" s="299">
        <v>31.405000000000001</v>
      </c>
      <c r="BQ69" s="299"/>
      <c r="BR69" s="299"/>
      <c r="BS69" s="299"/>
      <c r="BT69" s="299"/>
      <c r="BU69" s="299"/>
    </row>
    <row r="70" spans="1:73" ht="40.15" customHeight="1" x14ac:dyDescent="0.25">
      <c r="A70" s="151"/>
      <c r="B70" s="29"/>
      <c r="C70" s="1059"/>
      <c r="D70" s="1162"/>
      <c r="E70" s="1062"/>
      <c r="F70" s="1065"/>
      <c r="G70" s="1050"/>
      <c r="H70" s="1044"/>
      <c r="I70" s="1044"/>
      <c r="J70" s="1044"/>
      <c r="K70" s="1044"/>
      <c r="L70" s="1044"/>
      <c r="M70" s="1050"/>
      <c r="N70" s="1047"/>
      <c r="O70" s="1050"/>
      <c r="P70" s="1053"/>
      <c r="Q70" s="1056"/>
      <c r="R70" s="1041"/>
      <c r="S70" s="1041"/>
      <c r="T70" s="1023"/>
      <c r="U70" s="1008"/>
      <c r="V70" s="1008"/>
      <c r="W70" s="1008"/>
      <c r="X70" s="1008"/>
      <c r="Y70" s="1008"/>
      <c r="Z70" s="1005"/>
      <c r="AA70" s="1005"/>
      <c r="AB70" s="1005"/>
      <c r="AC70" s="1005"/>
      <c r="AD70" s="1005"/>
      <c r="AE70" s="1005"/>
      <c r="AF70" s="1005"/>
      <c r="AG70" s="479"/>
      <c r="AH70" s="592"/>
      <c r="AI70" s="592"/>
      <c r="AJ70" s="592"/>
      <c r="AK70" s="196"/>
      <c r="AL70" s="197"/>
      <c r="AM70" s="197"/>
      <c r="AN70" s="197"/>
      <c r="AO70" s="197"/>
      <c r="AP70" s="1151"/>
      <c r="AQ70" s="1005"/>
      <c r="AR70" s="282"/>
      <c r="AS70" s="282"/>
      <c r="AT70" s="282"/>
      <c r="AU70" s="282"/>
      <c r="AV70" s="282"/>
      <c r="AW70" s="282"/>
      <c r="AX70" s="1151"/>
      <c r="AY70" s="1005"/>
      <c r="AZ70" s="282"/>
      <c r="BA70" s="282"/>
      <c r="BB70" s="282"/>
      <c r="BC70" s="282"/>
      <c r="BD70" s="282"/>
      <c r="BE70" s="282"/>
      <c r="BF70" s="1151"/>
      <c r="BG70" s="1005"/>
      <c r="BH70" s="282"/>
      <c r="BI70" s="282"/>
      <c r="BJ70" s="282"/>
      <c r="BK70" s="282"/>
      <c r="BL70" s="282"/>
      <c r="BM70" s="282"/>
      <c r="BN70" s="1151"/>
      <c r="BO70" s="1005"/>
      <c r="BP70" s="282"/>
      <c r="BQ70" s="282"/>
      <c r="BR70" s="282"/>
      <c r="BS70" s="282"/>
      <c r="BT70" s="282"/>
      <c r="BU70" s="282"/>
    </row>
    <row r="71" spans="1:73" ht="40.15" customHeight="1" x14ac:dyDescent="0.25">
      <c r="A71" s="151"/>
      <c r="B71" s="29"/>
      <c r="C71" s="1059"/>
      <c r="D71" s="1162"/>
      <c r="E71" s="1062"/>
      <c r="F71" s="1065"/>
      <c r="G71" s="1050"/>
      <c r="H71" s="1044"/>
      <c r="I71" s="1044"/>
      <c r="J71" s="1044"/>
      <c r="K71" s="1044"/>
      <c r="L71" s="1044"/>
      <c r="M71" s="1050"/>
      <c r="N71" s="1047"/>
      <c r="O71" s="1050"/>
      <c r="P71" s="1053"/>
      <c r="Q71" s="1056"/>
      <c r="R71" s="1041"/>
      <c r="S71" s="1041"/>
      <c r="T71" s="1023"/>
      <c r="U71" s="1008"/>
      <c r="V71" s="1008"/>
      <c r="W71" s="1008"/>
      <c r="X71" s="1008"/>
      <c r="Y71" s="1008"/>
      <c r="Z71" s="1005"/>
      <c r="AA71" s="1005"/>
      <c r="AB71" s="1005"/>
      <c r="AC71" s="1005"/>
      <c r="AD71" s="1005"/>
      <c r="AE71" s="1005"/>
      <c r="AF71" s="1005"/>
      <c r="AG71" s="196"/>
      <c r="AH71" s="592"/>
      <c r="AI71" s="592"/>
      <c r="AJ71" s="592"/>
      <c r="AK71" s="196"/>
      <c r="AL71" s="197"/>
      <c r="AM71" s="197"/>
      <c r="AN71" s="197"/>
      <c r="AO71" s="197"/>
      <c r="AP71" s="1151"/>
      <c r="AQ71" s="1005"/>
      <c r="AR71" s="282"/>
      <c r="AS71" s="282"/>
      <c r="AT71" s="282"/>
      <c r="AU71" s="282"/>
      <c r="AV71" s="282"/>
      <c r="AW71" s="282"/>
      <c r="AX71" s="1151"/>
      <c r="AY71" s="1005"/>
      <c r="AZ71" s="282"/>
      <c r="BA71" s="282"/>
      <c r="BB71" s="282"/>
      <c r="BC71" s="282"/>
      <c r="BD71" s="282"/>
      <c r="BE71" s="282"/>
      <c r="BF71" s="1151"/>
      <c r="BG71" s="1005"/>
      <c r="BH71" s="282"/>
      <c r="BI71" s="282"/>
      <c r="BJ71" s="282"/>
      <c r="BK71" s="282"/>
      <c r="BL71" s="282"/>
      <c r="BM71" s="282"/>
      <c r="BN71" s="1151"/>
      <c r="BO71" s="1005"/>
      <c r="BP71" s="282"/>
      <c r="BQ71" s="282"/>
      <c r="BR71" s="282"/>
      <c r="BS71" s="282"/>
      <c r="BT71" s="282"/>
      <c r="BU71" s="282"/>
    </row>
    <row r="72" spans="1:73" ht="40.15" customHeight="1" thickBot="1" x14ac:dyDescent="0.3">
      <c r="A72" s="151"/>
      <c r="B72" s="29"/>
      <c r="C72" s="1059"/>
      <c r="D72" s="1162"/>
      <c r="E72" s="1063"/>
      <c r="F72" s="1066"/>
      <c r="G72" s="1051"/>
      <c r="H72" s="1045"/>
      <c r="I72" s="1045"/>
      <c r="J72" s="1045"/>
      <c r="K72" s="1045"/>
      <c r="L72" s="1045"/>
      <c r="M72" s="1051"/>
      <c r="N72" s="1047"/>
      <c r="O72" s="1051"/>
      <c r="P72" s="1054"/>
      <c r="Q72" s="1057"/>
      <c r="R72" s="1042"/>
      <c r="S72" s="1042"/>
      <c r="T72" s="1024"/>
      <c r="U72" s="1009"/>
      <c r="V72" s="1009"/>
      <c r="W72" s="1009"/>
      <c r="X72" s="1009"/>
      <c r="Y72" s="1009"/>
      <c r="Z72" s="1006"/>
      <c r="AA72" s="1006"/>
      <c r="AB72" s="1006"/>
      <c r="AC72" s="1006"/>
      <c r="AD72" s="1006"/>
      <c r="AE72" s="1006"/>
      <c r="AF72" s="1006"/>
      <c r="AG72" s="715"/>
      <c r="AH72" s="716"/>
      <c r="AI72" s="716"/>
      <c r="AJ72" s="716"/>
      <c r="AK72" s="715"/>
      <c r="AL72" s="717"/>
      <c r="AM72" s="717"/>
      <c r="AN72" s="717"/>
      <c r="AO72" s="717"/>
      <c r="AP72" s="1152"/>
      <c r="AQ72" s="1006"/>
      <c r="AR72" s="718"/>
      <c r="AS72" s="718"/>
      <c r="AT72" s="718"/>
      <c r="AU72" s="718"/>
      <c r="AV72" s="718"/>
      <c r="AW72" s="718"/>
      <c r="AX72" s="1152"/>
      <c r="AY72" s="1006"/>
      <c r="AZ72" s="718"/>
      <c r="BA72" s="718"/>
      <c r="BB72" s="718"/>
      <c r="BC72" s="718"/>
      <c r="BD72" s="718"/>
      <c r="BE72" s="718"/>
      <c r="BF72" s="1152"/>
      <c r="BG72" s="1006"/>
      <c r="BH72" s="718"/>
      <c r="BI72" s="718"/>
      <c r="BJ72" s="718"/>
      <c r="BK72" s="718"/>
      <c r="BL72" s="718"/>
      <c r="BM72" s="718"/>
      <c r="BN72" s="1152"/>
      <c r="BO72" s="1006"/>
      <c r="BP72" s="718"/>
      <c r="BQ72" s="718"/>
      <c r="BR72" s="718"/>
      <c r="BS72" s="718"/>
      <c r="BT72" s="718"/>
      <c r="BU72" s="718"/>
    </row>
    <row r="73" spans="1:73" ht="40.15" customHeight="1" thickTop="1" x14ac:dyDescent="0.25">
      <c r="A73" s="151"/>
      <c r="B73" s="29"/>
      <c r="C73" s="1059"/>
      <c r="D73" s="1162"/>
      <c r="E73" s="1061">
        <v>163</v>
      </c>
      <c r="F73" s="1064" t="s">
        <v>3284</v>
      </c>
      <c r="G73" s="1049" t="s">
        <v>747</v>
      </c>
      <c r="H73" s="1043" t="s">
        <v>3293</v>
      </c>
      <c r="I73" s="1043" t="s">
        <v>2982</v>
      </c>
      <c r="J73" s="1043" t="s">
        <v>3245</v>
      </c>
      <c r="K73" s="1043" t="s">
        <v>3265</v>
      </c>
      <c r="L73" s="1043" t="s">
        <v>3266</v>
      </c>
      <c r="M73" s="1049" t="s">
        <v>3267</v>
      </c>
      <c r="N73" s="1047"/>
      <c r="O73" s="1049" t="s">
        <v>3290</v>
      </c>
      <c r="P73" s="1052" t="s">
        <v>747</v>
      </c>
      <c r="Q73" s="1055">
        <v>11</v>
      </c>
      <c r="R73" s="1040" t="s">
        <v>2871</v>
      </c>
      <c r="S73" s="1040"/>
      <c r="T73" s="1022">
        <v>4</v>
      </c>
      <c r="U73" s="1007"/>
      <c r="V73" s="1007"/>
      <c r="W73" s="1007">
        <v>2</v>
      </c>
      <c r="X73" s="1007">
        <v>2</v>
      </c>
      <c r="Y73" s="1007">
        <v>327.613632</v>
      </c>
      <c r="Z73" s="1004">
        <f t="shared" si="41"/>
        <v>327.613632</v>
      </c>
      <c r="AA73" s="1004">
        <f t="shared" si="43"/>
        <v>327.613632</v>
      </c>
      <c r="AB73" s="1004">
        <f t="shared" si="43"/>
        <v>0</v>
      </c>
      <c r="AC73" s="1004">
        <f t="shared" si="43"/>
        <v>0</v>
      </c>
      <c r="AD73" s="1004">
        <f t="shared" si="43"/>
        <v>0</v>
      </c>
      <c r="AE73" s="1004">
        <f t="shared" si="43"/>
        <v>0</v>
      </c>
      <c r="AF73" s="1004">
        <f t="shared" si="43"/>
        <v>0</v>
      </c>
      <c r="AG73" s="714" t="s">
        <v>3296</v>
      </c>
      <c r="AH73" s="593"/>
      <c r="AI73" s="593" t="s">
        <v>3276</v>
      </c>
      <c r="AJ73" s="593" t="s">
        <v>2870</v>
      </c>
      <c r="AK73" s="207" t="s">
        <v>747</v>
      </c>
      <c r="AL73" s="208">
        <v>46327</v>
      </c>
      <c r="AM73" s="208">
        <v>46387</v>
      </c>
      <c r="AN73" s="208"/>
      <c r="AO73" s="208"/>
      <c r="AP73" s="1150">
        <f>+U73</f>
        <v>0</v>
      </c>
      <c r="AQ73" s="1004">
        <f>SUM(AR73:AW76)</f>
        <v>0</v>
      </c>
      <c r="AR73" s="299"/>
      <c r="AS73" s="299"/>
      <c r="AT73" s="299"/>
      <c r="AU73" s="299"/>
      <c r="AV73" s="299"/>
      <c r="AW73" s="299"/>
      <c r="AX73" s="1150">
        <f>+V73</f>
        <v>0</v>
      </c>
      <c r="AY73" s="1004">
        <f>SUM(AZ73:BE76)</f>
        <v>0</v>
      </c>
      <c r="AZ73" s="299"/>
      <c r="BA73" s="299"/>
      <c r="BB73" s="299"/>
      <c r="BC73" s="299"/>
      <c r="BD73" s="299"/>
      <c r="BE73" s="299"/>
      <c r="BF73" s="1150">
        <f>+W73</f>
        <v>2</v>
      </c>
      <c r="BG73" s="1004">
        <f>SUM(BH73:BM76)</f>
        <v>0</v>
      </c>
      <c r="BH73" s="299"/>
      <c r="BI73" s="299"/>
      <c r="BJ73" s="299"/>
      <c r="BK73" s="299"/>
      <c r="BL73" s="299"/>
      <c r="BM73" s="299"/>
      <c r="BN73" s="1150">
        <f>+X73</f>
        <v>2</v>
      </c>
      <c r="BO73" s="1004">
        <f>SUM(BP73:BU76)</f>
        <v>327.613632</v>
      </c>
      <c r="BP73" s="299">
        <v>327.613632</v>
      </c>
      <c r="BQ73" s="299"/>
      <c r="BR73" s="299"/>
      <c r="BS73" s="299"/>
      <c r="BT73" s="299"/>
      <c r="BU73" s="299"/>
    </row>
    <row r="74" spans="1:73" ht="40.15" customHeight="1" x14ac:dyDescent="0.25">
      <c r="A74" s="151"/>
      <c r="B74" s="29"/>
      <c r="C74" s="1059"/>
      <c r="D74" s="1162"/>
      <c r="E74" s="1062"/>
      <c r="F74" s="1065"/>
      <c r="G74" s="1050"/>
      <c r="H74" s="1044"/>
      <c r="I74" s="1044"/>
      <c r="J74" s="1044"/>
      <c r="K74" s="1044"/>
      <c r="L74" s="1044"/>
      <c r="M74" s="1050"/>
      <c r="N74" s="1047"/>
      <c r="O74" s="1050"/>
      <c r="P74" s="1053"/>
      <c r="Q74" s="1056"/>
      <c r="R74" s="1041"/>
      <c r="S74" s="1041"/>
      <c r="T74" s="1023"/>
      <c r="U74" s="1008"/>
      <c r="V74" s="1008"/>
      <c r="W74" s="1008"/>
      <c r="X74" s="1008"/>
      <c r="Y74" s="1008"/>
      <c r="Z74" s="1005"/>
      <c r="AA74" s="1005"/>
      <c r="AB74" s="1005"/>
      <c r="AC74" s="1005"/>
      <c r="AD74" s="1005"/>
      <c r="AE74" s="1005"/>
      <c r="AF74" s="1005"/>
      <c r="AG74" s="479"/>
      <c r="AH74" s="592"/>
      <c r="AI74" s="592"/>
      <c r="AJ74" s="592"/>
      <c r="AK74" s="196"/>
      <c r="AL74" s="197"/>
      <c r="AM74" s="197"/>
      <c r="AN74" s="197"/>
      <c r="AO74" s="197"/>
      <c r="AP74" s="1151"/>
      <c r="AQ74" s="1005"/>
      <c r="AR74" s="282"/>
      <c r="AS74" s="282"/>
      <c r="AT74" s="282"/>
      <c r="AU74" s="282"/>
      <c r="AV74" s="282"/>
      <c r="AW74" s="282"/>
      <c r="AX74" s="1151"/>
      <c r="AY74" s="1005"/>
      <c r="AZ74" s="282"/>
      <c r="BA74" s="282"/>
      <c r="BB74" s="282"/>
      <c r="BC74" s="282"/>
      <c r="BD74" s="282"/>
      <c r="BE74" s="282"/>
      <c r="BF74" s="1151"/>
      <c r="BG74" s="1005"/>
      <c r="BH74" s="282"/>
      <c r="BI74" s="282"/>
      <c r="BJ74" s="282"/>
      <c r="BK74" s="282"/>
      <c r="BL74" s="282"/>
      <c r="BM74" s="282"/>
      <c r="BN74" s="1151"/>
      <c r="BO74" s="1005"/>
      <c r="BP74" s="282"/>
      <c r="BQ74" s="282"/>
      <c r="BR74" s="282"/>
      <c r="BS74" s="282"/>
      <c r="BT74" s="282"/>
      <c r="BU74" s="282"/>
    </row>
    <row r="75" spans="1:73" ht="40.15" customHeight="1" x14ac:dyDescent="0.25">
      <c r="A75" s="151"/>
      <c r="B75" s="29"/>
      <c r="C75" s="1059"/>
      <c r="D75" s="1162"/>
      <c r="E75" s="1062"/>
      <c r="F75" s="1065"/>
      <c r="G75" s="1050"/>
      <c r="H75" s="1044"/>
      <c r="I75" s="1044"/>
      <c r="J75" s="1044"/>
      <c r="K75" s="1044"/>
      <c r="L75" s="1044"/>
      <c r="M75" s="1050"/>
      <c r="N75" s="1047"/>
      <c r="O75" s="1050"/>
      <c r="P75" s="1053"/>
      <c r="Q75" s="1056"/>
      <c r="R75" s="1041"/>
      <c r="S75" s="1041"/>
      <c r="T75" s="1023"/>
      <c r="U75" s="1008"/>
      <c r="V75" s="1008"/>
      <c r="W75" s="1008"/>
      <c r="X75" s="1008"/>
      <c r="Y75" s="1008"/>
      <c r="Z75" s="1005"/>
      <c r="AA75" s="1005"/>
      <c r="AB75" s="1005"/>
      <c r="AC75" s="1005"/>
      <c r="AD75" s="1005"/>
      <c r="AE75" s="1005"/>
      <c r="AF75" s="1005"/>
      <c r="AG75" s="196"/>
      <c r="AH75" s="592"/>
      <c r="AI75" s="592"/>
      <c r="AJ75" s="592"/>
      <c r="AK75" s="196"/>
      <c r="AL75" s="197"/>
      <c r="AM75" s="197"/>
      <c r="AN75" s="197"/>
      <c r="AO75" s="197"/>
      <c r="AP75" s="1151"/>
      <c r="AQ75" s="1005"/>
      <c r="AR75" s="282"/>
      <c r="AS75" s="282"/>
      <c r="AT75" s="282"/>
      <c r="AU75" s="282"/>
      <c r="AV75" s="282"/>
      <c r="AW75" s="282"/>
      <c r="AX75" s="1151"/>
      <c r="AY75" s="1005"/>
      <c r="AZ75" s="282"/>
      <c r="BA75" s="282"/>
      <c r="BB75" s="282"/>
      <c r="BC75" s="282"/>
      <c r="BD75" s="282"/>
      <c r="BE75" s="282"/>
      <c r="BF75" s="1151"/>
      <c r="BG75" s="1005"/>
      <c r="BH75" s="282"/>
      <c r="BI75" s="282"/>
      <c r="BJ75" s="282"/>
      <c r="BK75" s="282"/>
      <c r="BL75" s="282"/>
      <c r="BM75" s="282"/>
      <c r="BN75" s="1151"/>
      <c r="BO75" s="1005"/>
      <c r="BP75" s="282"/>
      <c r="BQ75" s="282"/>
      <c r="BR75" s="282"/>
      <c r="BS75" s="282"/>
      <c r="BT75" s="282"/>
      <c r="BU75" s="282"/>
    </row>
    <row r="76" spans="1:73" ht="40.15" customHeight="1" thickBot="1" x14ac:dyDescent="0.3">
      <c r="A76" s="151"/>
      <c r="B76" s="29"/>
      <c r="C76" s="1060"/>
      <c r="D76" s="1163"/>
      <c r="E76" s="1063"/>
      <c r="F76" s="1066"/>
      <c r="G76" s="1051"/>
      <c r="H76" s="1045"/>
      <c r="I76" s="1045"/>
      <c r="J76" s="1045"/>
      <c r="K76" s="1045"/>
      <c r="L76" s="1045"/>
      <c r="M76" s="1051"/>
      <c r="N76" s="1048"/>
      <c r="O76" s="1051"/>
      <c r="P76" s="1054"/>
      <c r="Q76" s="1057"/>
      <c r="R76" s="1042"/>
      <c r="S76" s="1042"/>
      <c r="T76" s="1024"/>
      <c r="U76" s="1009"/>
      <c r="V76" s="1009"/>
      <c r="W76" s="1009"/>
      <c r="X76" s="1009"/>
      <c r="Y76" s="1009"/>
      <c r="Z76" s="1006"/>
      <c r="AA76" s="1006"/>
      <c r="AB76" s="1006"/>
      <c r="AC76" s="1006"/>
      <c r="AD76" s="1006"/>
      <c r="AE76" s="1006"/>
      <c r="AF76" s="1006"/>
      <c r="AG76" s="715"/>
      <c r="AH76" s="716"/>
      <c r="AI76" s="716"/>
      <c r="AJ76" s="716"/>
      <c r="AK76" s="715"/>
      <c r="AL76" s="717"/>
      <c r="AM76" s="717"/>
      <c r="AN76" s="717"/>
      <c r="AO76" s="717"/>
      <c r="AP76" s="1152"/>
      <c r="AQ76" s="1006"/>
      <c r="AR76" s="718"/>
      <c r="AS76" s="718"/>
      <c r="AT76" s="718"/>
      <c r="AU76" s="718"/>
      <c r="AV76" s="718"/>
      <c r="AW76" s="718"/>
      <c r="AX76" s="1152"/>
      <c r="AY76" s="1006"/>
      <c r="AZ76" s="718"/>
      <c r="BA76" s="718"/>
      <c r="BB76" s="718"/>
      <c r="BC76" s="718"/>
      <c r="BD76" s="718"/>
      <c r="BE76" s="718"/>
      <c r="BF76" s="1152"/>
      <c r="BG76" s="1006"/>
      <c r="BH76" s="718"/>
      <c r="BI76" s="718"/>
      <c r="BJ76" s="718"/>
      <c r="BK76" s="718"/>
      <c r="BL76" s="718"/>
      <c r="BM76" s="718"/>
      <c r="BN76" s="1152"/>
      <c r="BO76" s="1006"/>
      <c r="BP76" s="718"/>
      <c r="BQ76" s="718"/>
      <c r="BR76" s="718"/>
      <c r="BS76" s="718"/>
      <c r="BT76" s="718"/>
      <c r="BU76" s="718"/>
    </row>
    <row r="77" spans="1:73" ht="40.15" customHeight="1" thickTop="1" x14ac:dyDescent="0.25">
      <c r="A77" s="152"/>
      <c r="C77" s="125"/>
      <c r="D77" s="377"/>
      <c r="E77" s="435"/>
      <c r="F77" s="448"/>
      <c r="G77" s="210"/>
      <c r="H77" s="210"/>
      <c r="I77" s="210"/>
      <c r="J77" s="210"/>
      <c r="K77" s="210"/>
      <c r="L77" s="210"/>
      <c r="M77" s="210"/>
      <c r="N77" s="378"/>
      <c r="O77" s="210"/>
      <c r="P77" s="377"/>
      <c r="Q77" s="9"/>
      <c r="R77" s="11"/>
      <c r="S77" s="11"/>
      <c r="T77" s="10"/>
      <c r="U77" s="40"/>
      <c r="V77" s="127"/>
      <c r="W77" s="127"/>
      <c r="X77" s="127"/>
      <c r="Y77" s="42"/>
      <c r="Z77" s="43"/>
      <c r="AA77" s="43"/>
      <c r="AB77" s="43"/>
      <c r="AC77" s="43"/>
      <c r="AD77" s="43"/>
      <c r="AE77" s="43"/>
      <c r="AF77" s="43"/>
      <c r="AG77" s="43"/>
      <c r="AH77" s="43"/>
      <c r="AI77" s="43"/>
      <c r="AJ77" s="43"/>
      <c r="AK77" s="482"/>
      <c r="AL77" s="43"/>
      <c r="AM77" s="43"/>
      <c r="AN77" s="43"/>
      <c r="AO77" s="43"/>
      <c r="AP77" s="44"/>
      <c r="AQ77" s="43"/>
      <c r="AR77" s="45"/>
      <c r="AS77" s="45"/>
      <c r="AT77" s="45"/>
      <c r="AU77" s="45"/>
      <c r="AV77" s="45"/>
      <c r="AW77" s="45"/>
      <c r="AX77" s="44"/>
      <c r="AY77" s="43"/>
      <c r="AZ77" s="45"/>
      <c r="BA77" s="45"/>
      <c r="BB77" s="45"/>
      <c r="BC77" s="45"/>
      <c r="BD77" s="45"/>
      <c r="BE77" s="45"/>
      <c r="BF77" s="44"/>
      <c r="BG77" s="43"/>
      <c r="BH77" s="45"/>
      <c r="BI77" s="45"/>
      <c r="BJ77" s="45"/>
      <c r="BK77" s="45"/>
      <c r="BL77" s="45"/>
      <c r="BM77" s="45"/>
      <c r="BN77" s="44"/>
      <c r="BO77" s="43"/>
      <c r="BP77" s="45"/>
      <c r="BQ77" s="45"/>
      <c r="BR77" s="45"/>
      <c r="BS77" s="45"/>
      <c r="BT77" s="45"/>
      <c r="BU77" s="45"/>
    </row>
    <row r="78" spans="1:73" ht="40.15" customHeight="1" thickBot="1" x14ac:dyDescent="0.3">
      <c r="A78" s="679" t="s">
        <v>3297</v>
      </c>
      <c r="B78" s="8" t="s">
        <v>757</v>
      </c>
      <c r="C78" s="252"/>
      <c r="D78" s="271"/>
      <c r="E78" s="438"/>
      <c r="F78" s="451"/>
      <c r="G78" s="397"/>
      <c r="H78" s="271"/>
      <c r="I78" s="271"/>
      <c r="J78" s="271"/>
      <c r="K78" s="271"/>
      <c r="L78" s="271"/>
      <c r="M78" s="271"/>
      <c r="N78" s="396"/>
      <c r="O78" s="705"/>
      <c r="P78" s="399"/>
      <c r="Q78" s="685"/>
      <c r="R78" s="701"/>
      <c r="S78" s="701"/>
      <c r="T78" s="701"/>
      <c r="U78" s="689"/>
      <c r="V78" s="689"/>
      <c r="W78" s="689"/>
      <c r="X78" s="689"/>
      <c r="Y78" s="696"/>
      <c r="Z78" s="278">
        <f>+Z79</f>
        <v>9115</v>
      </c>
      <c r="AA78" s="278">
        <f t="shared" ref="AA78:AF78" si="44">+AA79</f>
        <v>7836</v>
      </c>
      <c r="AB78" s="278">
        <f t="shared" si="44"/>
        <v>0</v>
      </c>
      <c r="AC78" s="278">
        <f t="shared" si="44"/>
        <v>1279</v>
      </c>
      <c r="AD78" s="278">
        <f t="shared" si="44"/>
        <v>0</v>
      </c>
      <c r="AE78" s="278">
        <f t="shared" si="44"/>
        <v>0</v>
      </c>
      <c r="AF78" s="278">
        <f t="shared" si="44"/>
        <v>0</v>
      </c>
      <c r="AG78" s="279"/>
      <c r="AH78" s="279"/>
      <c r="AI78" s="279"/>
      <c r="AJ78" s="279"/>
      <c r="AK78" s="706"/>
      <c r="AL78" s="279"/>
      <c r="AM78" s="279"/>
      <c r="AN78" s="279"/>
      <c r="AO78" s="279"/>
      <c r="AP78" s="280"/>
      <c r="AQ78" s="278">
        <f>+AQ79</f>
        <v>1978</v>
      </c>
      <c r="AR78" s="278">
        <f t="shared" ref="AR78:AW78" si="45">+AR79</f>
        <v>1819</v>
      </c>
      <c r="AS78" s="278">
        <f t="shared" si="45"/>
        <v>0</v>
      </c>
      <c r="AT78" s="278">
        <f t="shared" si="45"/>
        <v>159</v>
      </c>
      <c r="AU78" s="278">
        <f t="shared" si="45"/>
        <v>0</v>
      </c>
      <c r="AV78" s="278">
        <f t="shared" si="45"/>
        <v>0</v>
      </c>
      <c r="AW78" s="278">
        <f t="shared" si="45"/>
        <v>0</v>
      </c>
      <c r="AX78" s="280"/>
      <c r="AY78" s="278">
        <f>+AY79</f>
        <v>3657</v>
      </c>
      <c r="AZ78" s="278">
        <f t="shared" ref="AZ78:BE78" si="46">+AZ79</f>
        <v>3177</v>
      </c>
      <c r="BA78" s="278">
        <f t="shared" si="46"/>
        <v>0</v>
      </c>
      <c r="BB78" s="278">
        <f t="shared" si="46"/>
        <v>480</v>
      </c>
      <c r="BC78" s="278">
        <f t="shared" si="46"/>
        <v>0</v>
      </c>
      <c r="BD78" s="278">
        <f t="shared" si="46"/>
        <v>0</v>
      </c>
      <c r="BE78" s="278">
        <f t="shared" si="46"/>
        <v>0</v>
      </c>
      <c r="BF78" s="280"/>
      <c r="BG78" s="278">
        <f>+BG79</f>
        <v>3270</v>
      </c>
      <c r="BH78" s="278">
        <f t="shared" ref="BH78:BM78" si="47">+BH79</f>
        <v>2790</v>
      </c>
      <c r="BI78" s="278">
        <f t="shared" si="47"/>
        <v>0</v>
      </c>
      <c r="BJ78" s="278">
        <f t="shared" si="47"/>
        <v>480</v>
      </c>
      <c r="BK78" s="278">
        <f t="shared" si="47"/>
        <v>0</v>
      </c>
      <c r="BL78" s="278">
        <f t="shared" si="47"/>
        <v>0</v>
      </c>
      <c r="BM78" s="278">
        <f t="shared" si="47"/>
        <v>0</v>
      </c>
      <c r="BN78" s="280"/>
      <c r="BO78" s="278">
        <f>+BO79</f>
        <v>210</v>
      </c>
      <c r="BP78" s="278">
        <f t="shared" ref="BP78:BU78" si="48">+BP79</f>
        <v>50</v>
      </c>
      <c r="BQ78" s="278">
        <f t="shared" si="48"/>
        <v>0</v>
      </c>
      <c r="BR78" s="278">
        <f t="shared" si="48"/>
        <v>160</v>
      </c>
      <c r="BS78" s="278">
        <f t="shared" si="48"/>
        <v>0</v>
      </c>
      <c r="BT78" s="278">
        <f t="shared" si="48"/>
        <v>0</v>
      </c>
      <c r="BU78" s="278">
        <f t="shared" si="48"/>
        <v>0</v>
      </c>
    </row>
    <row r="79" spans="1:73" ht="40.15" customHeight="1" x14ac:dyDescent="0.25">
      <c r="A79" s="151"/>
      <c r="B79" s="924" t="s">
        <v>758</v>
      </c>
      <c r="C79" s="238" t="s">
        <v>85</v>
      </c>
      <c r="D79" s="421"/>
      <c r="E79" s="662"/>
      <c r="F79" s="447"/>
      <c r="G79" s="373"/>
      <c r="H79" s="421"/>
      <c r="I79" s="421"/>
      <c r="J79" s="421"/>
      <c r="K79" s="421"/>
      <c r="L79" s="421"/>
      <c r="M79" s="421"/>
      <c r="N79" s="707"/>
      <c r="O79" s="708"/>
      <c r="P79" s="376"/>
      <c r="Q79" s="694"/>
      <c r="R79" s="709"/>
      <c r="S79" s="710"/>
      <c r="T79" s="667"/>
      <c r="U79" s="668"/>
      <c r="V79" s="668"/>
      <c r="W79" s="668"/>
      <c r="X79" s="668"/>
      <c r="Y79" s="248">
        <f>SUM(Y80:Y87)</f>
        <v>9115</v>
      </c>
      <c r="Z79" s="245">
        <f t="shared" ref="Z79:AF79" si="49">+AQ79+AY79+BG79+BO79</f>
        <v>9115</v>
      </c>
      <c r="AA79" s="245">
        <f t="shared" si="49"/>
        <v>7836</v>
      </c>
      <c r="AB79" s="245">
        <f t="shared" si="49"/>
        <v>0</v>
      </c>
      <c r="AC79" s="245">
        <f t="shared" si="49"/>
        <v>1279</v>
      </c>
      <c r="AD79" s="245">
        <f t="shared" si="49"/>
        <v>0</v>
      </c>
      <c r="AE79" s="245">
        <f t="shared" si="49"/>
        <v>0</v>
      </c>
      <c r="AF79" s="245">
        <f t="shared" si="49"/>
        <v>0</v>
      </c>
      <c r="AG79" s="246"/>
      <c r="AH79" s="246"/>
      <c r="AI79" s="246"/>
      <c r="AJ79" s="246"/>
      <c r="AK79" s="711"/>
      <c r="AL79" s="246"/>
      <c r="AM79" s="246"/>
      <c r="AN79" s="246"/>
      <c r="AO79" s="246"/>
      <c r="AP79" s="669"/>
      <c r="AQ79" s="670">
        <f t="shared" ref="AQ79" si="50">SUM(AQ80:AQ87)</f>
        <v>1978</v>
      </c>
      <c r="AR79" s="670">
        <f>SUM(AR80:AR87)</f>
        <v>1819</v>
      </c>
      <c r="AS79" s="670">
        <f t="shared" ref="AS79:AW79" si="51">SUM(AS80:AS87)</f>
        <v>0</v>
      </c>
      <c r="AT79" s="670">
        <f t="shared" si="51"/>
        <v>159</v>
      </c>
      <c r="AU79" s="670">
        <f t="shared" si="51"/>
        <v>0</v>
      </c>
      <c r="AV79" s="670">
        <f t="shared" si="51"/>
        <v>0</v>
      </c>
      <c r="AW79" s="670">
        <f t="shared" si="51"/>
        <v>0</v>
      </c>
      <c r="AX79" s="669"/>
      <c r="AY79" s="670">
        <f t="shared" ref="AY79" si="52">SUM(AY80:AY87)</f>
        <v>3657</v>
      </c>
      <c r="AZ79" s="670">
        <f>SUM(AZ80:AZ87)</f>
        <v>3177</v>
      </c>
      <c r="BA79" s="670">
        <f t="shared" ref="BA79:BE79" si="53">SUM(BA80:BA87)</f>
        <v>0</v>
      </c>
      <c r="BB79" s="670">
        <f t="shared" si="53"/>
        <v>480</v>
      </c>
      <c r="BC79" s="670">
        <f t="shared" si="53"/>
        <v>0</v>
      </c>
      <c r="BD79" s="670">
        <f t="shared" si="53"/>
        <v>0</v>
      </c>
      <c r="BE79" s="670">
        <f t="shared" si="53"/>
        <v>0</v>
      </c>
      <c r="BF79" s="669"/>
      <c r="BG79" s="670">
        <f t="shared" ref="BG79" si="54">SUM(BG80:BG87)</f>
        <v>3270</v>
      </c>
      <c r="BH79" s="670">
        <f>SUM(BH80:BH87)</f>
        <v>2790</v>
      </c>
      <c r="BI79" s="670">
        <f t="shared" ref="BI79:BM79" si="55">SUM(BI80:BI87)</f>
        <v>0</v>
      </c>
      <c r="BJ79" s="670">
        <f t="shared" si="55"/>
        <v>480</v>
      </c>
      <c r="BK79" s="670">
        <f t="shared" si="55"/>
        <v>0</v>
      </c>
      <c r="BL79" s="670">
        <f t="shared" si="55"/>
        <v>0</v>
      </c>
      <c r="BM79" s="670">
        <f t="shared" si="55"/>
        <v>0</v>
      </c>
      <c r="BN79" s="669"/>
      <c r="BO79" s="670">
        <f t="shared" ref="BO79" si="56">SUM(BO80:BO87)</f>
        <v>210</v>
      </c>
      <c r="BP79" s="670">
        <f>SUM(BP80:BP87)</f>
        <v>50</v>
      </c>
      <c r="BQ79" s="670">
        <f t="shared" ref="BQ79:BU79" si="57">SUM(BQ80:BQ87)</f>
        <v>0</v>
      </c>
      <c r="BR79" s="670">
        <f t="shared" si="57"/>
        <v>160</v>
      </c>
      <c r="BS79" s="670">
        <f t="shared" si="57"/>
        <v>0</v>
      </c>
      <c r="BT79" s="670">
        <f t="shared" si="57"/>
        <v>0</v>
      </c>
      <c r="BU79" s="670">
        <f t="shared" si="57"/>
        <v>0</v>
      </c>
    </row>
    <row r="80" spans="1:73" ht="40.15" customHeight="1" x14ac:dyDescent="0.25">
      <c r="A80" s="151"/>
      <c r="B80" s="24"/>
      <c r="C80" s="1058" t="s">
        <v>759</v>
      </c>
      <c r="D80" s="1049" t="s">
        <v>760</v>
      </c>
      <c r="E80" s="1061">
        <v>164</v>
      </c>
      <c r="F80" s="1064" t="s">
        <v>3298</v>
      </c>
      <c r="G80" s="1049" t="s">
        <v>3299</v>
      </c>
      <c r="H80" s="1043" t="s">
        <v>3300</v>
      </c>
      <c r="I80" s="1043" t="s">
        <v>3301</v>
      </c>
      <c r="J80" s="1043" t="s">
        <v>3245</v>
      </c>
      <c r="K80" s="1043" t="s">
        <v>3265</v>
      </c>
      <c r="L80" s="1043" t="s">
        <v>3302</v>
      </c>
      <c r="M80" s="1049" t="s">
        <v>3303</v>
      </c>
      <c r="N80" s="470" t="s">
        <v>3304</v>
      </c>
      <c r="O80" s="467" t="s">
        <v>3305</v>
      </c>
      <c r="P80" s="1052" t="s">
        <v>761</v>
      </c>
      <c r="Q80" s="1055">
        <v>12000</v>
      </c>
      <c r="R80" s="1040" t="s">
        <v>2871</v>
      </c>
      <c r="S80" s="1040" t="s">
        <v>2871</v>
      </c>
      <c r="T80" s="1022">
        <v>9970</v>
      </c>
      <c r="U80" s="1007">
        <v>2190</v>
      </c>
      <c r="V80" s="1007">
        <v>3980</v>
      </c>
      <c r="W80" s="1007">
        <v>3600</v>
      </c>
      <c r="X80" s="1007">
        <v>200</v>
      </c>
      <c r="Y80" s="1007">
        <v>9015</v>
      </c>
      <c r="Z80" s="1004">
        <f>+AQ80+AY80+BG80+BO80</f>
        <v>9015</v>
      </c>
      <c r="AA80" s="1004">
        <f t="shared" ref="AA80:AF84" si="58">SUM(AR80:AR83,AZ80:AZ83,BH80:BH83,BP80:BP83)</f>
        <v>7736</v>
      </c>
      <c r="AB80" s="1004">
        <f t="shared" si="58"/>
        <v>0</v>
      </c>
      <c r="AC80" s="1004">
        <f t="shared" si="58"/>
        <v>1279</v>
      </c>
      <c r="AD80" s="1004">
        <f t="shared" si="58"/>
        <v>0</v>
      </c>
      <c r="AE80" s="1004">
        <f t="shared" si="58"/>
        <v>0</v>
      </c>
      <c r="AF80" s="1004">
        <f t="shared" si="58"/>
        <v>0</v>
      </c>
      <c r="AH80" s="593"/>
      <c r="AI80" s="593"/>
      <c r="AJ80" s="593"/>
      <c r="AK80" s="207"/>
      <c r="AL80" s="208"/>
      <c r="AM80" s="208"/>
      <c r="AN80" s="208"/>
      <c r="AO80" s="208"/>
      <c r="AP80" s="1150">
        <f>+U80</f>
        <v>2190</v>
      </c>
      <c r="AQ80" s="1004">
        <f>SUM(AR80:AW83)</f>
        <v>1978</v>
      </c>
      <c r="AR80" s="299"/>
      <c r="AS80" s="299"/>
      <c r="AT80" s="299"/>
      <c r="AU80" s="299"/>
      <c r="AV80" s="299"/>
      <c r="AW80" s="299"/>
      <c r="AX80" s="1150">
        <f>+V80</f>
        <v>3980</v>
      </c>
      <c r="AY80" s="1004">
        <f>SUM(AZ80:BE83)</f>
        <v>3607</v>
      </c>
      <c r="AZ80" s="299"/>
      <c r="BA80" s="299"/>
      <c r="BB80" s="299"/>
      <c r="BC80" s="299"/>
      <c r="BD80" s="299"/>
      <c r="BE80" s="299"/>
      <c r="BF80" s="1150">
        <f>+W80</f>
        <v>3600</v>
      </c>
      <c r="BG80" s="1004">
        <f>SUM(BH80:BM83)</f>
        <v>3270</v>
      </c>
      <c r="BH80" s="299"/>
      <c r="BI80" s="299"/>
      <c r="BJ80" s="299"/>
      <c r="BK80" s="299"/>
      <c r="BL80" s="299"/>
      <c r="BM80" s="299"/>
      <c r="BN80" s="1150">
        <f>+X80</f>
        <v>200</v>
      </c>
      <c r="BO80" s="1004">
        <f>SUM(BP80:BU83)</f>
        <v>160</v>
      </c>
      <c r="BP80" s="299"/>
      <c r="BQ80" s="299"/>
      <c r="BR80" s="299"/>
      <c r="BS80" s="299"/>
      <c r="BT80" s="299"/>
      <c r="BU80" s="299"/>
    </row>
    <row r="81" spans="1:73" ht="40.15" customHeight="1" x14ac:dyDescent="0.25">
      <c r="A81" s="151"/>
      <c r="B81" s="24"/>
      <c r="C81" s="1059"/>
      <c r="D81" s="1050"/>
      <c r="E81" s="1062"/>
      <c r="F81" s="1065"/>
      <c r="G81" s="1050"/>
      <c r="H81" s="1044"/>
      <c r="I81" s="1044"/>
      <c r="J81" s="1044"/>
      <c r="K81" s="1044"/>
      <c r="L81" s="1044"/>
      <c r="M81" s="1050"/>
      <c r="N81" s="471">
        <v>2024004540115</v>
      </c>
      <c r="O81" s="466" t="s">
        <v>3306</v>
      </c>
      <c r="P81" s="1053"/>
      <c r="Q81" s="1056"/>
      <c r="R81" s="1041"/>
      <c r="S81" s="1041"/>
      <c r="T81" s="1023"/>
      <c r="U81" s="1008"/>
      <c r="V81" s="1008"/>
      <c r="W81" s="1008"/>
      <c r="X81" s="1008"/>
      <c r="Y81" s="1008"/>
      <c r="Z81" s="1005"/>
      <c r="AA81" s="1005"/>
      <c r="AB81" s="1005"/>
      <c r="AC81" s="1005"/>
      <c r="AD81" s="1005"/>
      <c r="AE81" s="1005"/>
      <c r="AF81" s="1005"/>
      <c r="AG81" s="714" t="s">
        <v>3307</v>
      </c>
      <c r="AH81" s="592" t="s">
        <v>2875</v>
      </c>
      <c r="AI81" s="592" t="s">
        <v>3283</v>
      </c>
      <c r="AJ81" s="592" t="s">
        <v>2870</v>
      </c>
      <c r="AK81" s="978" t="s">
        <v>761</v>
      </c>
      <c r="AL81" s="197">
        <v>46027</v>
      </c>
      <c r="AM81" s="197">
        <v>46386</v>
      </c>
      <c r="AN81" s="197"/>
      <c r="AO81" s="197"/>
      <c r="AP81" s="1151"/>
      <c r="AQ81" s="1005"/>
      <c r="AR81" s="282">
        <v>1819</v>
      </c>
      <c r="AS81" s="282"/>
      <c r="AT81" s="282">
        <v>159</v>
      </c>
      <c r="AU81" s="282"/>
      <c r="AV81" s="282"/>
      <c r="AW81" s="282"/>
      <c r="AX81" s="1151"/>
      <c r="AY81" s="1005"/>
      <c r="AZ81" s="282">
        <v>3127</v>
      </c>
      <c r="BA81" s="282"/>
      <c r="BB81" s="282">
        <v>480</v>
      </c>
      <c r="BC81" s="282"/>
      <c r="BD81" s="282"/>
      <c r="BE81" s="282"/>
      <c r="BF81" s="1151"/>
      <c r="BG81" s="1005"/>
      <c r="BH81" s="282">
        <v>2790</v>
      </c>
      <c r="BI81" s="282"/>
      <c r="BJ81" s="282">
        <v>480</v>
      </c>
      <c r="BK81" s="282"/>
      <c r="BL81" s="282"/>
      <c r="BM81" s="282"/>
      <c r="BN81" s="1151"/>
      <c r="BO81" s="1005"/>
      <c r="BP81" s="282"/>
      <c r="BQ81" s="282"/>
      <c r="BR81" s="282">
        <v>160</v>
      </c>
      <c r="BS81" s="282"/>
      <c r="BT81" s="282"/>
      <c r="BU81" s="282"/>
    </row>
    <row r="82" spans="1:73" ht="40.15" customHeight="1" x14ac:dyDescent="0.25">
      <c r="A82" s="151"/>
      <c r="B82" s="24"/>
      <c r="C82" s="1059"/>
      <c r="D82" s="1050"/>
      <c r="E82" s="1062"/>
      <c r="F82" s="1065"/>
      <c r="G82" s="1050"/>
      <c r="H82" s="1044"/>
      <c r="I82" s="1044"/>
      <c r="J82" s="1044"/>
      <c r="K82" s="1044"/>
      <c r="L82" s="1044"/>
      <c r="M82" s="1050"/>
      <c r="N82" s="483"/>
      <c r="O82" s="468"/>
      <c r="P82" s="1053"/>
      <c r="Q82" s="1056"/>
      <c r="R82" s="1041"/>
      <c r="S82" s="1041"/>
      <c r="T82" s="1023"/>
      <c r="U82" s="1008"/>
      <c r="V82" s="1008"/>
      <c r="W82" s="1008"/>
      <c r="X82" s="1008"/>
      <c r="Y82" s="1008"/>
      <c r="Z82" s="1005"/>
      <c r="AA82" s="1005"/>
      <c r="AB82" s="1005"/>
      <c r="AC82" s="1005"/>
      <c r="AD82" s="1005"/>
      <c r="AE82" s="1005"/>
      <c r="AF82" s="1005"/>
      <c r="AG82" s="196"/>
      <c r="AH82" s="592"/>
      <c r="AI82" s="592"/>
      <c r="AJ82" s="592"/>
      <c r="AK82" s="196"/>
      <c r="AL82" s="197"/>
      <c r="AM82" s="197"/>
      <c r="AN82" s="197"/>
      <c r="AO82" s="197"/>
      <c r="AP82" s="1151"/>
      <c r="AQ82" s="1005"/>
      <c r="AR82" s="282"/>
      <c r="AS82" s="282"/>
      <c r="AT82" s="282"/>
      <c r="AU82" s="282"/>
      <c r="AV82" s="282"/>
      <c r="AW82" s="282"/>
      <c r="AX82" s="1151"/>
      <c r="AY82" s="1005"/>
      <c r="AZ82" s="282"/>
      <c r="BA82" s="282"/>
      <c r="BB82" s="282"/>
      <c r="BC82" s="282"/>
      <c r="BD82" s="282"/>
      <c r="BE82" s="282"/>
      <c r="BF82" s="1151"/>
      <c r="BG82" s="1005"/>
      <c r="BH82" s="282"/>
      <c r="BI82" s="282"/>
      <c r="BJ82" s="282"/>
      <c r="BK82" s="282"/>
      <c r="BL82" s="282"/>
      <c r="BM82" s="282"/>
      <c r="BN82" s="1151"/>
      <c r="BO82" s="1005"/>
      <c r="BP82" s="282"/>
      <c r="BQ82" s="282"/>
      <c r="BR82" s="282"/>
      <c r="BS82" s="282"/>
      <c r="BT82" s="282"/>
      <c r="BU82" s="282"/>
    </row>
    <row r="83" spans="1:73" ht="40.15" customHeight="1" x14ac:dyDescent="0.25">
      <c r="A83" s="151"/>
      <c r="B83" s="24"/>
      <c r="C83" s="1060"/>
      <c r="D83" s="1051"/>
      <c r="E83" s="1063"/>
      <c r="F83" s="1066"/>
      <c r="G83" s="1051"/>
      <c r="H83" s="1045"/>
      <c r="I83" s="1045"/>
      <c r="J83" s="1045"/>
      <c r="K83" s="1045"/>
      <c r="L83" s="1045"/>
      <c r="M83" s="1051"/>
      <c r="N83" s="484"/>
      <c r="O83" s="469"/>
      <c r="P83" s="1054"/>
      <c r="Q83" s="1057"/>
      <c r="R83" s="1042"/>
      <c r="S83" s="1042"/>
      <c r="T83" s="1024"/>
      <c r="U83" s="1009"/>
      <c r="V83" s="1009"/>
      <c r="W83" s="1009"/>
      <c r="X83" s="1009"/>
      <c r="Y83" s="1009"/>
      <c r="Z83" s="1006"/>
      <c r="AA83" s="1006"/>
      <c r="AB83" s="1006"/>
      <c r="AC83" s="1006"/>
      <c r="AD83" s="1006"/>
      <c r="AE83" s="1006"/>
      <c r="AF83" s="1006"/>
      <c r="AG83" s="715"/>
      <c r="AH83" s="716"/>
      <c r="AI83" s="716"/>
      <c r="AJ83" s="716"/>
      <c r="AK83" s="715"/>
      <c r="AL83" s="717"/>
      <c r="AM83" s="717"/>
      <c r="AN83" s="717"/>
      <c r="AO83" s="717"/>
      <c r="AP83" s="1152"/>
      <c r="AQ83" s="1006"/>
      <c r="AR83" s="718"/>
      <c r="AS83" s="718"/>
      <c r="AT83" s="718"/>
      <c r="AU83" s="718"/>
      <c r="AV83" s="718"/>
      <c r="AW83" s="718"/>
      <c r="AX83" s="1152"/>
      <c r="AY83" s="1006"/>
      <c r="AZ83" s="718"/>
      <c r="BA83" s="718"/>
      <c r="BB83" s="718"/>
      <c r="BC83" s="718"/>
      <c r="BD83" s="718"/>
      <c r="BE83" s="718"/>
      <c r="BF83" s="1152"/>
      <c r="BG83" s="1006"/>
      <c r="BH83" s="718"/>
      <c r="BI83" s="718"/>
      <c r="BJ83" s="718"/>
      <c r="BK83" s="718"/>
      <c r="BL83" s="718"/>
      <c r="BM83" s="718"/>
      <c r="BN83" s="1152"/>
      <c r="BO83" s="1006"/>
      <c r="BP83" s="718"/>
      <c r="BQ83" s="718"/>
      <c r="BR83" s="718"/>
      <c r="BS83" s="718"/>
      <c r="BT83" s="718"/>
      <c r="BU83" s="718"/>
    </row>
    <row r="84" spans="1:73" ht="40.15" customHeight="1" x14ac:dyDescent="0.25">
      <c r="A84" s="151"/>
      <c r="B84" s="24"/>
      <c r="C84" s="1058" t="s">
        <v>762</v>
      </c>
      <c r="D84" s="1049" t="s">
        <v>763</v>
      </c>
      <c r="E84" s="1061">
        <v>165</v>
      </c>
      <c r="F84" s="1064" t="s">
        <v>3298</v>
      </c>
      <c r="G84" s="1049" t="s">
        <v>3299</v>
      </c>
      <c r="H84" s="1043" t="s">
        <v>3300</v>
      </c>
      <c r="I84" s="1043" t="s">
        <v>3301</v>
      </c>
      <c r="J84" s="1043" t="s">
        <v>3245</v>
      </c>
      <c r="K84" s="1043" t="s">
        <v>3265</v>
      </c>
      <c r="L84" s="1043" t="s">
        <v>3302</v>
      </c>
      <c r="M84" s="1049" t="s">
        <v>3303</v>
      </c>
      <c r="N84" s="485" t="s">
        <v>3304</v>
      </c>
      <c r="O84" s="467" t="s">
        <v>3308</v>
      </c>
      <c r="P84" s="1052" t="s">
        <v>764</v>
      </c>
      <c r="Q84" s="1055">
        <v>8</v>
      </c>
      <c r="R84" s="1040" t="s">
        <v>2871</v>
      </c>
      <c r="S84" s="1040" t="s">
        <v>2871</v>
      </c>
      <c r="T84" s="1022">
        <v>2</v>
      </c>
      <c r="U84" s="1007">
        <v>0</v>
      </c>
      <c r="V84" s="1007">
        <v>1</v>
      </c>
      <c r="W84" s="1007">
        <v>0</v>
      </c>
      <c r="X84" s="1007">
        <v>1</v>
      </c>
      <c r="Y84" s="1007">
        <v>100</v>
      </c>
      <c r="Z84" s="1004">
        <f>+AQ84+AY84+BG84+BO84</f>
        <v>100</v>
      </c>
      <c r="AA84" s="1004">
        <f t="shared" si="58"/>
        <v>100</v>
      </c>
      <c r="AB84" s="1004">
        <f t="shared" si="58"/>
        <v>0</v>
      </c>
      <c r="AC84" s="1004">
        <f t="shared" si="58"/>
        <v>0</v>
      </c>
      <c r="AD84" s="1004">
        <f t="shared" si="58"/>
        <v>0</v>
      </c>
      <c r="AE84" s="1004">
        <f t="shared" si="58"/>
        <v>0</v>
      </c>
      <c r="AF84" s="1004">
        <f t="shared" si="58"/>
        <v>0</v>
      </c>
      <c r="AH84" s="593"/>
      <c r="AI84" s="593"/>
      <c r="AJ84" s="593"/>
      <c r="AK84" s="207"/>
      <c r="AL84" s="208"/>
      <c r="AM84" s="208"/>
      <c r="AN84" s="208"/>
      <c r="AO84" s="208"/>
      <c r="AP84" s="1150">
        <f>+U84</f>
        <v>0</v>
      </c>
      <c r="AQ84" s="1004">
        <f>SUM(AR84:AW87)</f>
        <v>0</v>
      </c>
      <c r="AR84" s="299"/>
      <c r="AS84" s="299"/>
      <c r="AT84" s="299"/>
      <c r="AU84" s="299"/>
      <c r="AV84" s="299"/>
      <c r="AW84" s="299"/>
      <c r="AX84" s="1150">
        <f>+V84</f>
        <v>1</v>
      </c>
      <c r="AY84" s="1004">
        <f>SUM(AZ84:BE87)</f>
        <v>50</v>
      </c>
      <c r="AZ84" s="299"/>
      <c r="BA84" s="299"/>
      <c r="BB84" s="299"/>
      <c r="BC84" s="299"/>
      <c r="BD84" s="299"/>
      <c r="BE84" s="299"/>
      <c r="BF84" s="1150">
        <f>+W84</f>
        <v>0</v>
      </c>
      <c r="BG84" s="1004">
        <f>SUM(BH84:BM87)</f>
        <v>0</v>
      </c>
      <c r="BH84" s="299"/>
      <c r="BI84" s="299"/>
      <c r="BJ84" s="299"/>
      <c r="BK84" s="299"/>
      <c r="BL84" s="299"/>
      <c r="BM84" s="299"/>
      <c r="BN84" s="1150">
        <f>+X84</f>
        <v>1</v>
      </c>
      <c r="BO84" s="1004">
        <f>SUM(BP84:BU87)</f>
        <v>50</v>
      </c>
      <c r="BP84" s="299"/>
      <c r="BQ84" s="299"/>
      <c r="BR84" s="299"/>
      <c r="BS84" s="299"/>
      <c r="BT84" s="299"/>
      <c r="BU84" s="299"/>
    </row>
    <row r="85" spans="1:73" ht="40.15" customHeight="1" x14ac:dyDescent="0.25">
      <c r="A85" s="151"/>
      <c r="B85" s="24"/>
      <c r="C85" s="1059"/>
      <c r="D85" s="1050"/>
      <c r="E85" s="1062"/>
      <c r="F85" s="1065"/>
      <c r="G85" s="1050"/>
      <c r="H85" s="1044"/>
      <c r="I85" s="1044"/>
      <c r="J85" s="1044"/>
      <c r="K85" s="1044"/>
      <c r="L85" s="1044"/>
      <c r="M85" s="1050"/>
      <c r="N85" s="471">
        <v>2024004540115</v>
      </c>
      <c r="O85" s="466" t="s">
        <v>3306</v>
      </c>
      <c r="P85" s="1053"/>
      <c r="Q85" s="1056"/>
      <c r="R85" s="1041"/>
      <c r="S85" s="1041"/>
      <c r="T85" s="1023"/>
      <c r="U85" s="1008"/>
      <c r="V85" s="1008"/>
      <c r="W85" s="1008"/>
      <c r="X85" s="1008"/>
      <c r="Y85" s="1008"/>
      <c r="Z85" s="1005"/>
      <c r="AA85" s="1005"/>
      <c r="AB85" s="1005"/>
      <c r="AC85" s="1005"/>
      <c r="AD85" s="1005"/>
      <c r="AE85" s="1005"/>
      <c r="AF85" s="1005"/>
      <c r="AG85" s="714" t="s">
        <v>3309</v>
      </c>
      <c r="AH85" s="592" t="s">
        <v>2875</v>
      </c>
      <c r="AI85" s="592" t="s">
        <v>3283</v>
      </c>
      <c r="AJ85" s="592" t="s">
        <v>2870</v>
      </c>
      <c r="AK85" s="196" t="s">
        <v>3310</v>
      </c>
      <c r="AL85" s="197">
        <v>46158</v>
      </c>
      <c r="AM85" s="197">
        <v>46386</v>
      </c>
      <c r="AN85" s="197"/>
      <c r="AO85" s="197"/>
      <c r="AP85" s="1151"/>
      <c r="AQ85" s="1005"/>
      <c r="AR85" s="282"/>
      <c r="AS85" s="282"/>
      <c r="AT85" s="282"/>
      <c r="AU85" s="282"/>
      <c r="AV85" s="282"/>
      <c r="AW85" s="282"/>
      <c r="AX85" s="1151"/>
      <c r="AY85" s="1005"/>
      <c r="AZ85" s="282">
        <v>50</v>
      </c>
      <c r="BA85" s="282"/>
      <c r="BB85" s="282"/>
      <c r="BC85" s="282"/>
      <c r="BD85" s="282"/>
      <c r="BE85" s="282"/>
      <c r="BF85" s="1151"/>
      <c r="BG85" s="1005"/>
      <c r="BH85" s="282"/>
      <c r="BI85" s="282"/>
      <c r="BJ85" s="282"/>
      <c r="BK85" s="282"/>
      <c r="BL85" s="282"/>
      <c r="BM85" s="282"/>
      <c r="BN85" s="1151"/>
      <c r="BO85" s="1005"/>
      <c r="BP85" s="282">
        <v>50</v>
      </c>
      <c r="BQ85" s="282"/>
      <c r="BR85" s="282"/>
      <c r="BS85" s="282"/>
      <c r="BT85" s="282"/>
      <c r="BU85" s="282"/>
    </row>
    <row r="86" spans="1:73" ht="40.15" customHeight="1" x14ac:dyDescent="0.25">
      <c r="A86" s="151"/>
      <c r="B86" s="24"/>
      <c r="C86" s="1059"/>
      <c r="D86" s="1050"/>
      <c r="E86" s="1062"/>
      <c r="F86" s="1065"/>
      <c r="G86" s="1050"/>
      <c r="H86" s="1044"/>
      <c r="I86" s="1044"/>
      <c r="J86" s="1044"/>
      <c r="K86" s="1044"/>
      <c r="L86" s="1044"/>
      <c r="M86" s="1050"/>
      <c r="N86" s="486"/>
      <c r="O86" s="487"/>
      <c r="P86" s="1053"/>
      <c r="Q86" s="1056"/>
      <c r="R86" s="1041"/>
      <c r="S86" s="1041"/>
      <c r="T86" s="1023"/>
      <c r="U86" s="1008"/>
      <c r="V86" s="1008"/>
      <c r="W86" s="1008"/>
      <c r="X86" s="1008"/>
      <c r="Y86" s="1008"/>
      <c r="Z86" s="1005"/>
      <c r="AA86" s="1005"/>
      <c r="AB86" s="1005"/>
      <c r="AC86" s="1005"/>
      <c r="AD86" s="1005"/>
      <c r="AE86" s="1005"/>
      <c r="AF86" s="1005"/>
      <c r="AG86" s="196"/>
      <c r="AH86" s="592"/>
      <c r="AI86" s="592"/>
      <c r="AJ86" s="592"/>
      <c r="AK86" s="196"/>
      <c r="AL86" s="197"/>
      <c r="AM86" s="197"/>
      <c r="AN86" s="197"/>
      <c r="AO86" s="197"/>
      <c r="AP86" s="1151"/>
      <c r="AQ86" s="1005"/>
      <c r="AR86" s="282"/>
      <c r="AS86" s="282"/>
      <c r="AT86" s="282"/>
      <c r="AU86" s="282"/>
      <c r="AV86" s="282"/>
      <c r="AW86" s="282"/>
      <c r="AX86" s="1151"/>
      <c r="AY86" s="1005"/>
      <c r="AZ86" s="282"/>
      <c r="BA86" s="282"/>
      <c r="BB86" s="282"/>
      <c r="BC86" s="282"/>
      <c r="BD86" s="282"/>
      <c r="BE86" s="282"/>
      <c r="BF86" s="1151"/>
      <c r="BG86" s="1005"/>
      <c r="BH86" s="282"/>
      <c r="BI86" s="282"/>
      <c r="BJ86" s="282"/>
      <c r="BK86" s="282"/>
      <c r="BL86" s="282"/>
      <c r="BM86" s="282"/>
      <c r="BN86" s="1151"/>
      <c r="BO86" s="1005"/>
      <c r="BP86" s="282"/>
      <c r="BQ86" s="282"/>
      <c r="BR86" s="282"/>
      <c r="BS86" s="282"/>
      <c r="BT86" s="282"/>
      <c r="BU86" s="282"/>
    </row>
    <row r="87" spans="1:73" ht="40.15" customHeight="1" x14ac:dyDescent="0.25">
      <c r="A87" s="151"/>
      <c r="B87" s="24"/>
      <c r="C87" s="1060"/>
      <c r="D87" s="1051"/>
      <c r="E87" s="1063"/>
      <c r="F87" s="1066"/>
      <c r="G87" s="1051"/>
      <c r="H87" s="1045"/>
      <c r="I87" s="1045"/>
      <c r="J87" s="1045"/>
      <c r="K87" s="1045"/>
      <c r="L87" s="1045"/>
      <c r="M87" s="1051"/>
      <c r="N87" s="488"/>
      <c r="O87" s="489"/>
      <c r="P87" s="1054"/>
      <c r="Q87" s="1057"/>
      <c r="R87" s="1042"/>
      <c r="S87" s="1042"/>
      <c r="T87" s="1024"/>
      <c r="U87" s="1009"/>
      <c r="V87" s="1009"/>
      <c r="W87" s="1009"/>
      <c r="X87" s="1009"/>
      <c r="Y87" s="1009"/>
      <c r="Z87" s="1006"/>
      <c r="AA87" s="1006"/>
      <c r="AB87" s="1006"/>
      <c r="AC87" s="1006"/>
      <c r="AD87" s="1006"/>
      <c r="AE87" s="1006"/>
      <c r="AF87" s="1006"/>
      <c r="AG87" s="715"/>
      <c r="AH87" s="716"/>
      <c r="AI87" s="716"/>
      <c r="AJ87" s="716"/>
      <c r="AK87" s="715"/>
      <c r="AL87" s="717"/>
      <c r="AM87" s="717"/>
      <c r="AN87" s="717"/>
      <c r="AO87" s="717"/>
      <c r="AP87" s="1152"/>
      <c r="AQ87" s="1006"/>
      <c r="AR87" s="718"/>
      <c r="AS87" s="718"/>
      <c r="AT87" s="718"/>
      <c r="AU87" s="718"/>
      <c r="AV87" s="718"/>
      <c r="AW87" s="718"/>
      <c r="AX87" s="1152"/>
      <c r="AY87" s="1006"/>
      <c r="AZ87" s="718"/>
      <c r="BA87" s="718"/>
      <c r="BB87" s="718"/>
      <c r="BC87" s="718"/>
      <c r="BD87" s="718"/>
      <c r="BE87" s="718"/>
      <c r="BF87" s="1152"/>
      <c r="BG87" s="1006"/>
      <c r="BH87" s="718"/>
      <c r="BI87" s="718"/>
      <c r="BJ87" s="718"/>
      <c r="BK87" s="718"/>
      <c r="BL87" s="718"/>
      <c r="BM87" s="718"/>
      <c r="BN87" s="1152"/>
      <c r="BO87" s="1006"/>
      <c r="BP87" s="718"/>
      <c r="BQ87" s="718"/>
      <c r="BR87" s="718"/>
      <c r="BS87" s="718"/>
      <c r="BT87" s="718"/>
      <c r="BU87" s="718"/>
    </row>
    <row r="88" spans="1:73" ht="40.15" customHeight="1" x14ac:dyDescent="0.25">
      <c r="A88" s="152"/>
      <c r="C88" s="125"/>
      <c r="D88" s="377"/>
      <c r="E88" s="435"/>
      <c r="F88" s="448"/>
      <c r="G88" s="210"/>
      <c r="H88" s="210"/>
      <c r="I88" s="210"/>
      <c r="J88" s="210"/>
      <c r="K88" s="210"/>
      <c r="L88" s="210"/>
      <c r="M88" s="210"/>
      <c r="N88" s="378"/>
      <c r="O88" s="210"/>
      <c r="P88" s="377"/>
      <c r="Q88" s="9"/>
      <c r="R88" s="11"/>
      <c r="S88" s="11"/>
      <c r="T88" s="10"/>
      <c r="U88" s="40"/>
      <c r="V88" s="127"/>
      <c r="W88" s="127"/>
      <c r="X88" s="127"/>
      <c r="Y88" s="42"/>
      <c r="Z88" s="43"/>
      <c r="AA88" s="43"/>
      <c r="AB88" s="43"/>
      <c r="AC88" s="43"/>
      <c r="AD88" s="43"/>
      <c r="AE88" s="43"/>
      <c r="AF88" s="43"/>
      <c r="AG88" s="43"/>
      <c r="AH88" s="43"/>
      <c r="AI88" s="43"/>
      <c r="AJ88" s="43"/>
      <c r="AK88" s="482"/>
      <c r="AL88" s="43"/>
      <c r="AM88" s="43"/>
      <c r="AN88" s="43"/>
      <c r="AO88" s="43"/>
      <c r="AP88" s="44"/>
      <c r="AQ88" s="43"/>
      <c r="AR88" s="45"/>
      <c r="AS88" s="45"/>
      <c r="AT88" s="45"/>
      <c r="AU88" s="45"/>
      <c r="AV88" s="45"/>
      <c r="AW88" s="45"/>
      <c r="AX88" s="44"/>
      <c r="AY88" s="43"/>
      <c r="AZ88" s="45"/>
      <c r="BA88" s="45"/>
      <c r="BB88" s="45"/>
      <c r="BC88" s="45"/>
      <c r="BD88" s="45"/>
      <c r="BE88" s="45"/>
      <c r="BF88" s="44"/>
      <c r="BG88" s="43"/>
      <c r="BH88" s="45"/>
      <c r="BI88" s="45"/>
      <c r="BJ88" s="45"/>
      <c r="BK88" s="45"/>
      <c r="BL88" s="45"/>
      <c r="BM88" s="45"/>
      <c r="BN88" s="44"/>
      <c r="BO88" s="43"/>
      <c r="BP88" s="45"/>
      <c r="BQ88" s="45"/>
      <c r="BR88" s="45"/>
      <c r="BS88" s="45"/>
      <c r="BT88" s="45"/>
      <c r="BU88" s="45"/>
    </row>
    <row r="89" spans="1:73" ht="40.15" customHeight="1" thickBot="1" x14ac:dyDescent="0.3">
      <c r="A89" s="679" t="s">
        <v>3311</v>
      </c>
      <c r="B89" s="8" t="s">
        <v>765</v>
      </c>
      <c r="C89" s="155"/>
      <c r="D89" s="340"/>
      <c r="E89" s="430"/>
      <c r="F89" s="443"/>
      <c r="G89" s="342"/>
      <c r="H89" s="340"/>
      <c r="I89" s="340"/>
      <c r="J89" s="340"/>
      <c r="K89" s="340"/>
      <c r="L89" s="340"/>
      <c r="M89" s="340"/>
      <c r="N89" s="341"/>
      <c r="O89" s="428"/>
      <c r="P89" s="344"/>
      <c r="Q89" s="108"/>
      <c r="R89" s="930"/>
      <c r="S89" s="930"/>
      <c r="T89" s="930"/>
      <c r="U89" s="12"/>
      <c r="V89" s="12"/>
      <c r="W89" s="12"/>
      <c r="X89" s="12"/>
      <c r="Y89" s="681"/>
      <c r="Z89" s="682">
        <f>+Z90</f>
        <v>279300</v>
      </c>
      <c r="AA89" s="682">
        <v>279300</v>
      </c>
      <c r="AB89" s="682">
        <f t="shared" ref="AB89:AF89" si="59">+AB90</f>
        <v>0</v>
      </c>
      <c r="AC89" s="682">
        <f t="shared" si="59"/>
        <v>0</v>
      </c>
      <c r="AD89" s="682">
        <f t="shared" si="59"/>
        <v>0</v>
      </c>
      <c r="AE89" s="682">
        <f t="shared" si="59"/>
        <v>0</v>
      </c>
      <c r="AF89" s="682">
        <f t="shared" si="59"/>
        <v>0</v>
      </c>
      <c r="AG89" s="194"/>
      <c r="AH89" s="194"/>
      <c r="AI89" s="194"/>
      <c r="AJ89" s="194"/>
      <c r="AK89" s="218"/>
      <c r="AL89" s="194"/>
      <c r="AM89" s="194"/>
      <c r="AN89" s="194"/>
      <c r="AO89" s="194"/>
      <c r="AP89" s="17"/>
      <c r="AQ89" s="682">
        <f>+AQ90</f>
        <v>55860</v>
      </c>
      <c r="AR89" s="682">
        <f t="shared" ref="AR89:AW89" si="60">+AR90</f>
        <v>55860</v>
      </c>
      <c r="AS89" s="682">
        <f t="shared" si="60"/>
        <v>0</v>
      </c>
      <c r="AT89" s="682">
        <f t="shared" si="60"/>
        <v>0</v>
      </c>
      <c r="AU89" s="682">
        <f t="shared" si="60"/>
        <v>0</v>
      </c>
      <c r="AV89" s="682">
        <f t="shared" si="60"/>
        <v>0</v>
      </c>
      <c r="AW89" s="682">
        <f t="shared" si="60"/>
        <v>0</v>
      </c>
      <c r="AX89" s="17"/>
      <c r="AY89" s="682">
        <f>+AY90</f>
        <v>83790</v>
      </c>
      <c r="AZ89" s="682">
        <f t="shared" ref="AZ89:BE89" si="61">+AZ90</f>
        <v>83790</v>
      </c>
      <c r="BA89" s="682">
        <f t="shared" si="61"/>
        <v>0</v>
      </c>
      <c r="BB89" s="682">
        <f t="shared" si="61"/>
        <v>0</v>
      </c>
      <c r="BC89" s="682">
        <f t="shared" si="61"/>
        <v>0</v>
      </c>
      <c r="BD89" s="682">
        <f t="shared" si="61"/>
        <v>0</v>
      </c>
      <c r="BE89" s="682">
        <f t="shared" si="61"/>
        <v>0</v>
      </c>
      <c r="BF89" s="17"/>
      <c r="BG89" s="682">
        <f>+BG90</f>
        <v>83790</v>
      </c>
      <c r="BH89" s="682">
        <f t="shared" ref="BH89:BM89" si="62">+BH90</f>
        <v>83790</v>
      </c>
      <c r="BI89" s="682">
        <f t="shared" si="62"/>
        <v>0</v>
      </c>
      <c r="BJ89" s="682">
        <f t="shared" si="62"/>
        <v>0</v>
      </c>
      <c r="BK89" s="682">
        <f t="shared" si="62"/>
        <v>0</v>
      </c>
      <c r="BL89" s="682">
        <f t="shared" si="62"/>
        <v>0</v>
      </c>
      <c r="BM89" s="682">
        <f t="shared" si="62"/>
        <v>0</v>
      </c>
      <c r="BN89" s="17"/>
      <c r="BO89" s="682">
        <f>+BO90</f>
        <v>55860</v>
      </c>
      <c r="BP89" s="682">
        <f t="shared" ref="BP89:BU89" si="63">+BP90</f>
        <v>55860</v>
      </c>
      <c r="BQ89" s="682">
        <f t="shared" si="63"/>
        <v>0</v>
      </c>
      <c r="BR89" s="682">
        <f t="shared" si="63"/>
        <v>0</v>
      </c>
      <c r="BS89" s="682">
        <f t="shared" si="63"/>
        <v>0</v>
      </c>
      <c r="BT89" s="682">
        <f t="shared" si="63"/>
        <v>0</v>
      </c>
      <c r="BU89" s="682">
        <f t="shared" si="63"/>
        <v>0</v>
      </c>
    </row>
    <row r="90" spans="1:73" ht="40.15" customHeight="1" x14ac:dyDescent="0.25">
      <c r="A90" s="151"/>
      <c r="B90" s="924" t="s">
        <v>766</v>
      </c>
      <c r="C90" s="238" t="s">
        <v>3312</v>
      </c>
      <c r="D90" s="421"/>
      <c r="E90" s="662"/>
      <c r="F90" s="447"/>
      <c r="G90" s="373"/>
      <c r="H90" s="421"/>
      <c r="I90" s="421"/>
      <c r="J90" s="421"/>
      <c r="K90" s="421"/>
      <c r="L90" s="421"/>
      <c r="M90" s="421"/>
      <c r="N90" s="707"/>
      <c r="O90" s="708"/>
      <c r="P90" s="376"/>
      <c r="Q90" s="694"/>
      <c r="R90" s="709"/>
      <c r="S90" s="710"/>
      <c r="T90" s="667"/>
      <c r="U90" s="668"/>
      <c r="V90" s="668"/>
      <c r="W90" s="668"/>
      <c r="X90" s="668"/>
      <c r="Y90" s="972">
        <f>SUM(Y91)</f>
        <v>279300</v>
      </c>
      <c r="Z90" s="245">
        <f>+AQ90+AY90+BG90+BO90</f>
        <v>279300</v>
      </c>
      <c r="AA90" s="245">
        <f>+AR90+AZ90+BH90+BP90</f>
        <v>279300</v>
      </c>
      <c r="AB90" s="245">
        <f t="shared" ref="Z90:AF91" si="64">+AS90+BA90+BI90+BQ90</f>
        <v>0</v>
      </c>
      <c r="AC90" s="245">
        <f t="shared" si="64"/>
        <v>0</v>
      </c>
      <c r="AD90" s="245">
        <f t="shared" si="64"/>
        <v>0</v>
      </c>
      <c r="AE90" s="245">
        <f t="shared" si="64"/>
        <v>0</v>
      </c>
      <c r="AF90" s="245">
        <f t="shared" si="64"/>
        <v>0</v>
      </c>
      <c r="AG90" s="246"/>
      <c r="AH90" s="246"/>
      <c r="AI90" s="246"/>
      <c r="AJ90" s="246"/>
      <c r="AK90" s="711"/>
      <c r="AL90" s="246"/>
      <c r="AM90" s="246"/>
      <c r="AN90" s="246"/>
      <c r="AO90" s="246"/>
      <c r="AP90" s="669"/>
      <c r="AQ90" s="670">
        <f t="shared" ref="AQ90" si="65">SUM(AQ91:AQ94)</f>
        <v>55860</v>
      </c>
      <c r="AR90" s="670">
        <f>SUM(AR91:AR94)</f>
        <v>55860</v>
      </c>
      <c r="AS90" s="670">
        <f t="shared" ref="AS90:AW90" si="66">SUM(AS91:AS94)</f>
        <v>0</v>
      </c>
      <c r="AT90" s="670">
        <f t="shared" si="66"/>
        <v>0</v>
      </c>
      <c r="AU90" s="670">
        <f t="shared" si="66"/>
        <v>0</v>
      </c>
      <c r="AV90" s="670">
        <f t="shared" si="66"/>
        <v>0</v>
      </c>
      <c r="AW90" s="670">
        <f t="shared" si="66"/>
        <v>0</v>
      </c>
      <c r="AX90" s="669"/>
      <c r="AY90" s="670">
        <f t="shared" ref="AY90" si="67">SUM(AY91:AY94)</f>
        <v>83790</v>
      </c>
      <c r="AZ90" s="670">
        <f>SUM(AZ91:AZ94)</f>
        <v>83790</v>
      </c>
      <c r="BA90" s="670">
        <f t="shared" ref="BA90:BE90" si="68">SUM(BA91:BA94)</f>
        <v>0</v>
      </c>
      <c r="BB90" s="670">
        <f t="shared" si="68"/>
        <v>0</v>
      </c>
      <c r="BC90" s="670">
        <f t="shared" si="68"/>
        <v>0</v>
      </c>
      <c r="BD90" s="670">
        <f t="shared" si="68"/>
        <v>0</v>
      </c>
      <c r="BE90" s="670">
        <f t="shared" si="68"/>
        <v>0</v>
      </c>
      <c r="BF90" s="669"/>
      <c r="BG90" s="670">
        <f t="shared" ref="BG90" si="69">SUM(BG91:BG94)</f>
        <v>83790</v>
      </c>
      <c r="BH90" s="670">
        <f>SUM(BH91:BH94)</f>
        <v>83790</v>
      </c>
      <c r="BI90" s="670">
        <f t="shared" ref="BI90:BM90" si="70">SUM(BI91:BI94)</f>
        <v>0</v>
      </c>
      <c r="BJ90" s="670">
        <f t="shared" si="70"/>
        <v>0</v>
      </c>
      <c r="BK90" s="670">
        <f t="shared" si="70"/>
        <v>0</v>
      </c>
      <c r="BL90" s="670">
        <f t="shared" si="70"/>
        <v>0</v>
      </c>
      <c r="BM90" s="670">
        <f t="shared" si="70"/>
        <v>0</v>
      </c>
      <c r="BN90" s="669"/>
      <c r="BO90" s="670">
        <f t="shared" ref="BO90" si="71">SUM(BO91:BO94)</f>
        <v>55860</v>
      </c>
      <c r="BP90" s="670">
        <f>SUM(BP91:BP94)</f>
        <v>55860</v>
      </c>
      <c r="BQ90" s="670">
        <f t="shared" ref="BQ90:BU90" si="72">SUM(BQ91:BQ94)</f>
        <v>0</v>
      </c>
      <c r="BR90" s="670">
        <f t="shared" si="72"/>
        <v>0</v>
      </c>
      <c r="BS90" s="670">
        <f t="shared" si="72"/>
        <v>0</v>
      </c>
      <c r="BT90" s="670">
        <f t="shared" si="72"/>
        <v>0</v>
      </c>
      <c r="BU90" s="670">
        <f t="shared" si="72"/>
        <v>0</v>
      </c>
    </row>
    <row r="91" spans="1:73" ht="40.15" customHeight="1" x14ac:dyDescent="0.25">
      <c r="A91" s="151"/>
      <c r="B91" s="24"/>
      <c r="C91" s="1058" t="s">
        <v>767</v>
      </c>
      <c r="D91" s="1049" t="s">
        <v>768</v>
      </c>
      <c r="E91" s="1061">
        <v>166</v>
      </c>
      <c r="F91" s="1064">
        <v>210501700</v>
      </c>
      <c r="G91" s="1049" t="s">
        <v>3313</v>
      </c>
      <c r="H91" s="1043" t="s">
        <v>272</v>
      </c>
      <c r="I91" s="1043" t="s">
        <v>3301</v>
      </c>
      <c r="J91" s="1043" t="s">
        <v>3245</v>
      </c>
      <c r="K91" s="1043" t="s">
        <v>3265</v>
      </c>
      <c r="L91" s="1043" t="s">
        <v>3314</v>
      </c>
      <c r="M91" s="1049" t="s">
        <v>3315</v>
      </c>
      <c r="N91" s="1046">
        <v>2024004540050</v>
      </c>
      <c r="O91" s="1049" t="s">
        <v>3316</v>
      </c>
      <c r="P91" s="1052" t="s">
        <v>720</v>
      </c>
      <c r="Q91" s="1055">
        <v>1</v>
      </c>
      <c r="R91" s="1040" t="s">
        <v>2871</v>
      </c>
      <c r="S91" s="1040" t="s">
        <v>2871</v>
      </c>
      <c r="T91" s="1022" t="s">
        <v>3317</v>
      </c>
      <c r="U91" s="1007" t="s">
        <v>3318</v>
      </c>
      <c r="V91" s="1007" t="s">
        <v>3318</v>
      </c>
      <c r="W91" s="1007" t="s">
        <v>3318</v>
      </c>
      <c r="X91" s="1007" t="s">
        <v>3318</v>
      </c>
      <c r="Y91" s="1277">
        <v>279300</v>
      </c>
      <c r="Z91" s="1004">
        <f t="shared" si="64"/>
        <v>279300</v>
      </c>
      <c r="AA91" s="1004">
        <f t="shared" ref="AA91:AF91" si="73">SUM(AR91:AR94,AZ91:AZ94,BH91:BH94,BP91:BP94)</f>
        <v>279300</v>
      </c>
      <c r="AB91" s="1004">
        <f t="shared" si="73"/>
        <v>0</v>
      </c>
      <c r="AC91" s="1004">
        <f t="shared" si="73"/>
        <v>0</v>
      </c>
      <c r="AD91" s="1004">
        <f t="shared" si="73"/>
        <v>0</v>
      </c>
      <c r="AE91" s="1004">
        <f t="shared" si="73"/>
        <v>0</v>
      </c>
      <c r="AF91" s="1004">
        <f t="shared" si="73"/>
        <v>0</v>
      </c>
      <c r="AG91" s="970" t="s">
        <v>3319</v>
      </c>
      <c r="AH91" s="593" t="s">
        <v>2868</v>
      </c>
      <c r="AI91" s="593" t="s">
        <v>3283</v>
      </c>
      <c r="AJ91" s="593" t="s">
        <v>2870</v>
      </c>
      <c r="AK91" s="971" t="s">
        <v>3320</v>
      </c>
      <c r="AL91" s="974">
        <v>46048</v>
      </c>
      <c r="AM91" s="974" t="s">
        <v>3321</v>
      </c>
      <c r="AN91" s="208"/>
      <c r="AO91" s="208"/>
      <c r="AP91" s="1150" t="str">
        <f>+U91</f>
        <v>0,1</v>
      </c>
      <c r="AQ91" s="1004">
        <f>SUM(AR91:AW94)</f>
        <v>55860</v>
      </c>
      <c r="AR91" s="973">
        <v>55860</v>
      </c>
      <c r="AS91" s="299"/>
      <c r="AT91" s="299"/>
      <c r="AU91" s="299"/>
      <c r="AV91" s="299"/>
      <c r="AW91" s="299"/>
      <c r="AX91" s="1150" t="str">
        <f>+V91</f>
        <v>0,1</v>
      </c>
      <c r="AY91" s="1004">
        <f>SUM(AZ91:BE94)</f>
        <v>83790</v>
      </c>
      <c r="AZ91" s="299">
        <v>83790</v>
      </c>
      <c r="BA91" s="299"/>
      <c r="BB91" s="299"/>
      <c r="BC91" s="299"/>
      <c r="BD91" s="299"/>
      <c r="BE91" s="299"/>
      <c r="BF91" s="1150" t="str">
        <f>+W91</f>
        <v>0,1</v>
      </c>
      <c r="BG91" s="1004">
        <f>SUM(BH91:BM94)</f>
        <v>83790</v>
      </c>
      <c r="BH91" s="299">
        <v>83790</v>
      </c>
      <c r="BI91" s="299"/>
      <c r="BJ91" s="299"/>
      <c r="BK91" s="299"/>
      <c r="BL91" s="299"/>
      <c r="BM91" s="299"/>
      <c r="BN91" s="1150" t="str">
        <f>+X91</f>
        <v>0,1</v>
      </c>
      <c r="BO91" s="1004">
        <f>SUM(BP91:BU94)</f>
        <v>55860</v>
      </c>
      <c r="BP91" s="299">
        <v>55860</v>
      </c>
      <c r="BQ91" s="299"/>
      <c r="BR91" s="299"/>
      <c r="BS91" s="299"/>
      <c r="BT91" s="299"/>
      <c r="BU91" s="299"/>
    </row>
    <row r="92" spans="1:73" ht="40.15" customHeight="1" x14ac:dyDescent="0.25">
      <c r="A92" s="151"/>
      <c r="B92" s="24"/>
      <c r="C92" s="1059"/>
      <c r="D92" s="1050"/>
      <c r="E92" s="1062"/>
      <c r="F92" s="1065"/>
      <c r="G92" s="1050"/>
      <c r="H92" s="1044"/>
      <c r="I92" s="1044"/>
      <c r="J92" s="1044"/>
      <c r="K92" s="1044"/>
      <c r="L92" s="1044"/>
      <c r="M92" s="1050"/>
      <c r="N92" s="1047"/>
      <c r="O92" s="1050"/>
      <c r="P92" s="1053"/>
      <c r="Q92" s="1056"/>
      <c r="R92" s="1041"/>
      <c r="S92" s="1041"/>
      <c r="T92" s="1023"/>
      <c r="U92" s="1008"/>
      <c r="V92" s="1008"/>
      <c r="W92" s="1008"/>
      <c r="X92" s="1008"/>
      <c r="Y92" s="1008"/>
      <c r="Z92" s="1005"/>
      <c r="AA92" s="1005"/>
      <c r="AB92" s="1005"/>
      <c r="AC92" s="1005"/>
      <c r="AD92" s="1005"/>
      <c r="AE92" s="1005"/>
      <c r="AF92" s="1005"/>
      <c r="AG92" s="479"/>
      <c r="AH92" s="592"/>
      <c r="AI92" s="592"/>
      <c r="AJ92" s="592"/>
      <c r="AK92" s="196"/>
      <c r="AL92" s="197"/>
      <c r="AM92" s="197"/>
      <c r="AN92" s="197"/>
      <c r="AO92" s="197"/>
      <c r="AP92" s="1151"/>
      <c r="AQ92" s="1005"/>
      <c r="AR92" s="282"/>
      <c r="AS92" s="282"/>
      <c r="AT92" s="282"/>
      <c r="AU92" s="282"/>
      <c r="AV92" s="282"/>
      <c r="AW92" s="282"/>
      <c r="AX92" s="1151"/>
      <c r="AY92" s="1005"/>
      <c r="AZ92" s="282"/>
      <c r="BA92" s="282"/>
      <c r="BB92" s="282"/>
      <c r="BC92" s="282"/>
      <c r="BD92" s="282"/>
      <c r="BE92" s="282"/>
      <c r="BF92" s="1151"/>
      <c r="BG92" s="1005"/>
      <c r="BH92" s="282"/>
      <c r="BI92" s="282"/>
      <c r="BJ92" s="282"/>
      <c r="BK92" s="282"/>
      <c r="BL92" s="282"/>
      <c r="BM92" s="282"/>
      <c r="BN92" s="1151"/>
      <c r="BO92" s="1005"/>
      <c r="BP92" s="282"/>
      <c r="BQ92" s="282"/>
      <c r="BR92" s="282"/>
      <c r="BS92" s="282"/>
      <c r="BT92" s="282"/>
      <c r="BU92" s="282"/>
    </row>
    <row r="93" spans="1:73" ht="40.15" customHeight="1" x14ac:dyDescent="0.25">
      <c r="A93" s="151"/>
      <c r="B93" s="24"/>
      <c r="C93" s="1059"/>
      <c r="D93" s="1050"/>
      <c r="E93" s="1062"/>
      <c r="F93" s="1065"/>
      <c r="G93" s="1050"/>
      <c r="H93" s="1044"/>
      <c r="I93" s="1044"/>
      <c r="J93" s="1044"/>
      <c r="K93" s="1044"/>
      <c r="L93" s="1044"/>
      <c r="M93" s="1050"/>
      <c r="N93" s="1047"/>
      <c r="O93" s="1050"/>
      <c r="P93" s="1053"/>
      <c r="Q93" s="1056"/>
      <c r="R93" s="1041"/>
      <c r="S93" s="1041"/>
      <c r="T93" s="1023"/>
      <c r="U93" s="1008"/>
      <c r="V93" s="1008"/>
      <c r="W93" s="1008"/>
      <c r="X93" s="1008"/>
      <c r="Y93" s="1008"/>
      <c r="Z93" s="1005"/>
      <c r="AA93" s="1005"/>
      <c r="AB93" s="1005"/>
      <c r="AC93" s="1005"/>
      <c r="AD93" s="1005"/>
      <c r="AE93" s="1005"/>
      <c r="AF93" s="1005"/>
      <c r="AG93" s="196"/>
      <c r="AH93" s="592"/>
      <c r="AI93" s="592"/>
      <c r="AJ93" s="592"/>
      <c r="AK93" s="196"/>
      <c r="AL93" s="197"/>
      <c r="AM93" s="197"/>
      <c r="AN93" s="197"/>
      <c r="AO93" s="197"/>
      <c r="AP93" s="1151"/>
      <c r="AQ93" s="1005"/>
      <c r="AR93" s="282"/>
      <c r="AS93" s="282"/>
      <c r="AT93" s="282"/>
      <c r="AU93" s="282"/>
      <c r="AV93" s="282"/>
      <c r="AW93" s="282"/>
      <c r="AX93" s="1151"/>
      <c r="AY93" s="1005"/>
      <c r="AZ93" s="282"/>
      <c r="BA93" s="282"/>
      <c r="BB93" s="282"/>
      <c r="BC93" s="282"/>
      <c r="BD93" s="282"/>
      <c r="BE93" s="282"/>
      <c r="BF93" s="1151"/>
      <c r="BG93" s="1005"/>
      <c r="BH93" s="282"/>
      <c r="BI93" s="282"/>
      <c r="BJ93" s="282"/>
      <c r="BK93" s="282"/>
      <c r="BL93" s="282"/>
      <c r="BM93" s="282"/>
      <c r="BN93" s="1151"/>
      <c r="BO93" s="1005"/>
      <c r="BP93" s="282"/>
      <c r="BQ93" s="282"/>
      <c r="BR93" s="282"/>
      <c r="BS93" s="282"/>
      <c r="BT93" s="282"/>
      <c r="BU93" s="282"/>
    </row>
    <row r="94" spans="1:73" ht="40.15" customHeight="1" x14ac:dyDescent="0.25">
      <c r="A94" s="151"/>
      <c r="B94" s="24"/>
      <c r="C94" s="1060"/>
      <c r="D94" s="1051"/>
      <c r="E94" s="1063"/>
      <c r="F94" s="1066"/>
      <c r="G94" s="1051"/>
      <c r="H94" s="1045"/>
      <c r="I94" s="1045"/>
      <c r="J94" s="1045"/>
      <c r="K94" s="1045"/>
      <c r="L94" s="1045"/>
      <c r="M94" s="1051"/>
      <c r="N94" s="1048"/>
      <c r="O94" s="1051"/>
      <c r="P94" s="1054"/>
      <c r="Q94" s="1057"/>
      <c r="R94" s="1042"/>
      <c r="S94" s="1042"/>
      <c r="T94" s="1024"/>
      <c r="U94" s="1009"/>
      <c r="V94" s="1009"/>
      <c r="W94" s="1009"/>
      <c r="X94" s="1009"/>
      <c r="Y94" s="1009"/>
      <c r="Z94" s="1006"/>
      <c r="AA94" s="1006"/>
      <c r="AB94" s="1006"/>
      <c r="AC94" s="1006"/>
      <c r="AD94" s="1006"/>
      <c r="AE94" s="1006"/>
      <c r="AF94" s="1006"/>
      <c r="AG94" s="715"/>
      <c r="AH94" s="716"/>
      <c r="AI94" s="716"/>
      <c r="AJ94" s="716"/>
      <c r="AK94" s="715"/>
      <c r="AL94" s="717"/>
      <c r="AM94" s="717"/>
      <c r="AN94" s="717"/>
      <c r="AO94" s="717"/>
      <c r="AP94" s="1152"/>
      <c r="AQ94" s="1006"/>
      <c r="AR94" s="718"/>
      <c r="AS94" s="718"/>
      <c r="AT94" s="718"/>
      <c r="AU94" s="718"/>
      <c r="AV94" s="718"/>
      <c r="AW94" s="718"/>
      <c r="AX94" s="1152"/>
      <c r="AY94" s="1006"/>
      <c r="AZ94" s="718"/>
      <c r="BA94" s="718"/>
      <c r="BB94" s="718"/>
      <c r="BC94" s="718"/>
      <c r="BD94" s="718"/>
      <c r="BE94" s="718"/>
      <c r="BF94" s="1152"/>
      <c r="BG94" s="1006"/>
      <c r="BH94" s="718"/>
      <c r="BI94" s="718"/>
      <c r="BJ94" s="718"/>
      <c r="BK94" s="718"/>
      <c r="BL94" s="718"/>
      <c r="BM94" s="718"/>
      <c r="BN94" s="1152"/>
      <c r="BO94" s="1006"/>
      <c r="BP94" s="718"/>
      <c r="BQ94" s="718"/>
      <c r="BR94" s="718"/>
      <c r="BS94" s="718"/>
      <c r="BT94" s="718"/>
      <c r="BU94" s="718"/>
    </row>
    <row r="95" spans="1:73" ht="40.15" customHeight="1" x14ac:dyDescent="0.25">
      <c r="D95" s="348"/>
      <c r="E95" s="431"/>
      <c r="F95" s="444"/>
      <c r="G95" s="350"/>
      <c r="H95" s="348"/>
      <c r="I95" s="348"/>
      <c r="J95" s="348"/>
      <c r="K95" s="348"/>
      <c r="L95" s="348"/>
      <c r="M95" s="348"/>
      <c r="N95" s="348"/>
      <c r="O95" s="353"/>
      <c r="P95" s="352"/>
    </row>
    <row r="96" spans="1:73" ht="40.15" customHeight="1" x14ac:dyDescent="0.25">
      <c r="D96" s="348"/>
      <c r="E96" s="431"/>
      <c r="F96" s="444"/>
      <c r="G96" s="350"/>
      <c r="H96" s="348"/>
      <c r="I96" s="348"/>
      <c r="J96" s="348"/>
      <c r="K96" s="348"/>
      <c r="L96" s="348"/>
      <c r="M96" s="348"/>
      <c r="N96" s="348"/>
      <c r="O96" s="353"/>
      <c r="P96" s="352"/>
    </row>
    <row r="97" spans="4:16" ht="40.15" customHeight="1" x14ac:dyDescent="0.25">
      <c r="D97" s="348"/>
      <c r="E97" s="431"/>
      <c r="F97" s="444"/>
      <c r="G97" s="350"/>
      <c r="H97" s="348"/>
      <c r="I97" s="348"/>
      <c r="J97" s="348"/>
      <c r="K97" s="348"/>
      <c r="L97" s="348"/>
      <c r="M97" s="348"/>
      <c r="N97" s="348"/>
      <c r="O97" s="353"/>
      <c r="P97" s="352"/>
    </row>
    <row r="98" spans="4:16" ht="40.15" customHeight="1" x14ac:dyDescent="0.25">
      <c r="D98" s="348"/>
      <c r="E98" s="431"/>
      <c r="F98" s="444"/>
      <c r="G98" s="350"/>
      <c r="H98" s="348"/>
      <c r="I98" s="348"/>
      <c r="J98" s="348"/>
      <c r="K98" s="348"/>
      <c r="L98" s="348"/>
      <c r="M98" s="348"/>
      <c r="N98" s="348"/>
      <c r="O98" s="353"/>
      <c r="P98" s="352"/>
    </row>
    <row r="99" spans="4:16" ht="40.15" customHeight="1" x14ac:dyDescent="0.25">
      <c r="D99" s="348"/>
      <c r="E99" s="431"/>
      <c r="F99" s="444"/>
      <c r="G99" s="350"/>
      <c r="H99" s="348"/>
      <c r="I99" s="348"/>
      <c r="J99" s="348"/>
      <c r="K99" s="348"/>
      <c r="L99" s="348"/>
      <c r="M99" s="348"/>
      <c r="N99" s="348"/>
      <c r="O99" s="353"/>
      <c r="P99" s="352"/>
    </row>
    <row r="100" spans="4:16" ht="40.15" customHeight="1" x14ac:dyDescent="0.25">
      <c r="D100" s="348"/>
      <c r="E100" s="431"/>
      <c r="F100" s="444"/>
      <c r="G100" s="350"/>
      <c r="H100" s="348"/>
      <c r="I100" s="348"/>
      <c r="J100" s="348"/>
      <c r="K100" s="348"/>
      <c r="L100" s="348"/>
      <c r="M100" s="348"/>
      <c r="N100" s="348"/>
      <c r="O100" s="353"/>
      <c r="P100" s="352"/>
    </row>
    <row r="101" spans="4:16" ht="40.15" customHeight="1" x14ac:dyDescent="0.25">
      <c r="D101" s="348"/>
      <c r="E101" s="431"/>
      <c r="F101" s="444"/>
      <c r="G101" s="350"/>
      <c r="H101" s="348"/>
      <c r="I101" s="348"/>
      <c r="J101" s="348"/>
      <c r="K101" s="348"/>
      <c r="L101" s="348"/>
      <c r="M101" s="348"/>
      <c r="N101" s="348"/>
      <c r="O101" s="353"/>
      <c r="P101" s="352"/>
    </row>
    <row r="102" spans="4:16" ht="40.15" customHeight="1" x14ac:dyDescent="0.25">
      <c r="D102" s="348"/>
      <c r="E102" s="431"/>
      <c r="F102" s="444"/>
      <c r="G102" s="350"/>
      <c r="H102" s="348"/>
      <c r="I102" s="348"/>
      <c r="J102" s="348"/>
      <c r="K102" s="348"/>
      <c r="L102" s="348"/>
      <c r="M102" s="348"/>
      <c r="N102" s="348"/>
      <c r="O102" s="353"/>
      <c r="P102" s="352"/>
    </row>
    <row r="103" spans="4:16" ht="40.15" customHeight="1" x14ac:dyDescent="0.25">
      <c r="D103" s="348"/>
      <c r="E103" s="431"/>
      <c r="F103" s="444"/>
      <c r="G103" s="350"/>
      <c r="H103" s="348"/>
      <c r="I103" s="348"/>
      <c r="J103" s="348"/>
      <c r="K103" s="348"/>
      <c r="L103" s="348"/>
      <c r="M103" s="348"/>
      <c r="N103" s="348"/>
      <c r="O103" s="353"/>
      <c r="P103" s="352"/>
    </row>
    <row r="104" spans="4:16" ht="40.15" customHeight="1" x14ac:dyDescent="0.25">
      <c r="D104" s="348"/>
      <c r="E104" s="431"/>
      <c r="F104" s="444"/>
      <c r="G104" s="350"/>
      <c r="H104" s="348"/>
      <c r="I104" s="348"/>
      <c r="J104" s="348"/>
      <c r="K104" s="348"/>
      <c r="L104" s="348"/>
      <c r="M104" s="348"/>
      <c r="N104" s="348"/>
      <c r="O104" s="353"/>
      <c r="P104" s="352"/>
    </row>
    <row r="105" spans="4:16" ht="40.15" customHeight="1" x14ac:dyDescent="0.25">
      <c r="D105" s="348"/>
      <c r="E105" s="431"/>
      <c r="F105" s="444"/>
      <c r="G105" s="350"/>
      <c r="H105" s="348"/>
      <c r="I105" s="348"/>
      <c r="J105" s="348"/>
      <c r="K105" s="348"/>
      <c r="L105" s="348"/>
      <c r="M105" s="348"/>
      <c r="N105" s="348"/>
      <c r="O105" s="353"/>
      <c r="P105" s="352"/>
    </row>
    <row r="106" spans="4:16" ht="40.15" customHeight="1" x14ac:dyDescent="0.25">
      <c r="D106" s="348"/>
      <c r="E106" s="431"/>
      <c r="F106" s="444"/>
      <c r="G106" s="350"/>
      <c r="H106" s="348"/>
      <c r="I106" s="348"/>
      <c r="J106" s="348"/>
      <c r="K106" s="348"/>
      <c r="L106" s="348"/>
      <c r="M106" s="348"/>
      <c r="N106" s="348"/>
      <c r="O106" s="353"/>
      <c r="P106" s="352"/>
    </row>
    <row r="107" spans="4:16" ht="40.15" customHeight="1" x14ac:dyDescent="0.25">
      <c r="D107" s="348"/>
      <c r="E107" s="431"/>
      <c r="F107" s="444"/>
      <c r="G107" s="350"/>
      <c r="H107" s="348"/>
      <c r="I107" s="348"/>
      <c r="J107" s="348"/>
      <c r="K107" s="348"/>
      <c r="L107" s="348"/>
      <c r="M107" s="348"/>
      <c r="N107" s="348"/>
      <c r="O107" s="353"/>
      <c r="P107" s="352"/>
    </row>
    <row r="108" spans="4:16" ht="40.15" customHeight="1" x14ac:dyDescent="0.25">
      <c r="D108" s="348"/>
      <c r="E108" s="431"/>
      <c r="F108" s="444"/>
      <c r="G108" s="350"/>
      <c r="H108" s="348"/>
      <c r="I108" s="348"/>
      <c r="J108" s="348"/>
      <c r="K108" s="348"/>
      <c r="L108" s="348"/>
      <c r="M108" s="348"/>
      <c r="N108" s="348"/>
      <c r="O108" s="353"/>
      <c r="P108" s="352"/>
    </row>
    <row r="109" spans="4:16" ht="40.15" customHeight="1" x14ac:dyDescent="0.25">
      <c r="D109" s="348"/>
      <c r="E109" s="431"/>
      <c r="F109" s="444"/>
      <c r="G109" s="350"/>
      <c r="H109" s="348"/>
      <c r="I109" s="348"/>
      <c r="J109" s="348"/>
      <c r="K109" s="348"/>
      <c r="L109" s="348"/>
      <c r="M109" s="348"/>
      <c r="N109" s="348"/>
      <c r="O109" s="353"/>
      <c r="P109" s="352"/>
    </row>
    <row r="110" spans="4:16" ht="40.15" customHeight="1" x14ac:dyDescent="0.25">
      <c r="D110" s="348"/>
      <c r="E110" s="431"/>
      <c r="F110" s="444"/>
      <c r="G110" s="350"/>
      <c r="H110" s="348"/>
      <c r="I110" s="348"/>
      <c r="J110" s="348"/>
      <c r="K110" s="348"/>
      <c r="L110" s="348"/>
      <c r="M110" s="348"/>
      <c r="N110" s="348"/>
      <c r="O110" s="353"/>
      <c r="P110" s="352"/>
    </row>
    <row r="111" spans="4:16" ht="40.15" customHeight="1" x14ac:dyDescent="0.25">
      <c r="D111" s="348"/>
      <c r="E111" s="431"/>
      <c r="F111" s="444"/>
      <c r="G111" s="350"/>
      <c r="H111" s="348"/>
      <c r="I111" s="348"/>
      <c r="J111" s="348"/>
      <c r="K111" s="348"/>
      <c r="L111" s="348"/>
      <c r="M111" s="348"/>
      <c r="N111" s="348"/>
      <c r="O111" s="353"/>
      <c r="P111" s="352"/>
    </row>
    <row r="112" spans="4:16" ht="40.15" customHeight="1" x14ac:dyDescent="0.25">
      <c r="D112" s="348"/>
      <c r="E112" s="431"/>
      <c r="F112" s="444"/>
      <c r="G112" s="350"/>
      <c r="H112" s="348"/>
      <c r="I112" s="348"/>
      <c r="J112" s="348"/>
      <c r="K112" s="348"/>
      <c r="L112" s="348"/>
      <c r="M112" s="348"/>
      <c r="N112" s="348"/>
      <c r="O112" s="353"/>
      <c r="P112" s="352"/>
    </row>
    <row r="113" spans="4:16" ht="40.15" customHeight="1" x14ac:dyDescent="0.25">
      <c r="D113" s="348"/>
      <c r="E113" s="431"/>
      <c r="F113" s="444"/>
      <c r="G113" s="350"/>
      <c r="H113" s="348"/>
      <c r="I113" s="348"/>
      <c r="J113" s="348"/>
      <c r="K113" s="348"/>
      <c r="L113" s="348"/>
      <c r="M113" s="348"/>
      <c r="N113" s="348"/>
      <c r="O113" s="353"/>
      <c r="P113" s="352"/>
    </row>
    <row r="114" spans="4:16" ht="40.15" customHeight="1" x14ac:dyDescent="0.25">
      <c r="D114" s="348"/>
      <c r="E114" s="431"/>
      <c r="F114" s="444"/>
      <c r="G114" s="350"/>
      <c r="H114" s="348"/>
      <c r="I114" s="348"/>
      <c r="J114" s="348"/>
      <c r="K114" s="348"/>
      <c r="L114" s="348"/>
      <c r="M114" s="348"/>
      <c r="N114" s="348"/>
      <c r="O114" s="353"/>
      <c r="P114" s="352"/>
    </row>
    <row r="115" spans="4:16" ht="40.15" customHeight="1" x14ac:dyDescent="0.25">
      <c r="D115" s="348"/>
      <c r="E115" s="431"/>
      <c r="F115" s="444"/>
      <c r="G115" s="350"/>
      <c r="H115" s="348"/>
      <c r="I115" s="348"/>
      <c r="J115" s="348"/>
      <c r="K115" s="348"/>
      <c r="L115" s="348"/>
      <c r="M115" s="348"/>
      <c r="N115" s="348"/>
      <c r="O115" s="353"/>
      <c r="P115" s="352"/>
    </row>
    <row r="116" spans="4:16" ht="40.15" customHeight="1" x14ac:dyDescent="0.25">
      <c r="D116" s="348"/>
      <c r="E116" s="431"/>
      <c r="F116" s="444"/>
      <c r="G116" s="350"/>
      <c r="H116" s="348"/>
      <c r="I116" s="348"/>
      <c r="J116" s="348"/>
      <c r="K116" s="348"/>
      <c r="L116" s="348"/>
      <c r="M116" s="348"/>
      <c r="N116" s="348"/>
      <c r="O116" s="353"/>
      <c r="P116" s="352"/>
    </row>
    <row r="117" spans="4:16" ht="40.15" customHeight="1" x14ac:dyDescent="0.25">
      <c r="D117" s="348"/>
      <c r="E117" s="431"/>
      <c r="F117" s="444"/>
      <c r="G117" s="350"/>
      <c r="H117" s="348"/>
      <c r="I117" s="348"/>
      <c r="J117" s="348"/>
      <c r="K117" s="348"/>
      <c r="L117" s="348"/>
      <c r="M117" s="348"/>
      <c r="N117" s="348"/>
      <c r="O117" s="353"/>
      <c r="P117" s="352"/>
    </row>
    <row r="118" spans="4:16" ht="40.15" customHeight="1" x14ac:dyDescent="0.25">
      <c r="D118" s="348"/>
      <c r="E118" s="431"/>
      <c r="F118" s="444"/>
      <c r="G118" s="350"/>
      <c r="H118" s="348"/>
      <c r="I118" s="348"/>
      <c r="J118" s="348"/>
      <c r="K118" s="348"/>
      <c r="L118" s="348"/>
      <c r="M118" s="348"/>
      <c r="N118" s="348"/>
      <c r="O118" s="353"/>
      <c r="P118" s="352"/>
    </row>
    <row r="119" spans="4:16" ht="40.15" customHeight="1" x14ac:dyDescent="0.25">
      <c r="D119" s="348"/>
      <c r="E119" s="431"/>
      <c r="F119" s="444"/>
      <c r="G119" s="350"/>
      <c r="H119" s="348"/>
      <c r="I119" s="348"/>
      <c r="J119" s="348"/>
      <c r="K119" s="348"/>
      <c r="L119" s="348"/>
      <c r="M119" s="348"/>
      <c r="N119" s="348"/>
      <c r="O119" s="353"/>
      <c r="P119" s="352"/>
    </row>
    <row r="120" spans="4:16" ht="40.15" customHeight="1" x14ac:dyDescent="0.25">
      <c r="D120" s="348"/>
      <c r="E120" s="431"/>
      <c r="F120" s="444"/>
      <c r="G120" s="350"/>
      <c r="H120" s="348"/>
      <c r="I120" s="348"/>
      <c r="J120" s="348"/>
      <c r="K120" s="348"/>
      <c r="L120" s="348"/>
      <c r="M120" s="348"/>
      <c r="N120" s="348"/>
      <c r="O120" s="353"/>
      <c r="P120" s="352"/>
    </row>
    <row r="121" spans="4:16" ht="40.15" customHeight="1" x14ac:dyDescent="0.25">
      <c r="D121" s="348"/>
      <c r="E121" s="431"/>
      <c r="F121" s="444"/>
      <c r="G121" s="350"/>
      <c r="H121" s="348"/>
      <c r="I121" s="348"/>
      <c r="J121" s="348"/>
      <c r="K121" s="348"/>
      <c r="L121" s="348"/>
      <c r="M121" s="348"/>
      <c r="N121" s="348"/>
      <c r="O121" s="353"/>
      <c r="P121" s="352"/>
    </row>
    <row r="122" spans="4:16" ht="40.15" customHeight="1" x14ac:dyDescent="0.25">
      <c r="D122" s="348"/>
      <c r="E122" s="431"/>
      <c r="F122" s="444"/>
      <c r="G122" s="350"/>
      <c r="H122" s="348"/>
      <c r="I122" s="348"/>
      <c r="J122" s="348"/>
      <c r="K122" s="348"/>
      <c r="L122" s="348"/>
      <c r="M122" s="348"/>
      <c r="N122" s="348"/>
      <c r="O122" s="353"/>
      <c r="P122" s="352"/>
    </row>
    <row r="123" spans="4:16" ht="40.15" customHeight="1" x14ac:dyDescent="0.25">
      <c r="D123" s="348"/>
      <c r="E123" s="431"/>
      <c r="F123" s="444"/>
      <c r="G123" s="350"/>
      <c r="H123" s="348"/>
      <c r="I123" s="348"/>
      <c r="J123" s="348"/>
      <c r="K123" s="348"/>
      <c r="L123" s="348"/>
      <c r="M123" s="348"/>
      <c r="N123" s="348"/>
      <c r="O123" s="353"/>
      <c r="P123" s="352"/>
    </row>
    <row r="124" spans="4:16" ht="40.15" customHeight="1" x14ac:dyDescent="0.25">
      <c r="D124" s="348"/>
      <c r="E124" s="431"/>
      <c r="F124" s="444"/>
      <c r="G124" s="350"/>
      <c r="H124" s="348"/>
      <c r="I124" s="348"/>
      <c r="J124" s="348"/>
      <c r="K124" s="348"/>
      <c r="L124" s="348"/>
      <c r="M124" s="348"/>
      <c r="N124" s="348"/>
      <c r="O124" s="353"/>
      <c r="P124" s="352"/>
    </row>
    <row r="125" spans="4:16" ht="40.15" customHeight="1" x14ac:dyDescent="0.25">
      <c r="D125" s="348"/>
      <c r="E125" s="431"/>
      <c r="F125" s="444"/>
      <c r="G125" s="350"/>
      <c r="H125" s="348"/>
      <c r="I125" s="348"/>
      <c r="J125" s="348"/>
      <c r="K125" s="348"/>
      <c r="L125" s="348"/>
      <c r="M125" s="348"/>
      <c r="N125" s="348"/>
      <c r="O125" s="353"/>
      <c r="P125" s="352"/>
    </row>
    <row r="126" spans="4:16" ht="40.15" customHeight="1" x14ac:dyDescent="0.25">
      <c r="D126" s="348"/>
      <c r="E126" s="431"/>
      <c r="F126" s="444"/>
      <c r="G126" s="350"/>
      <c r="H126" s="348"/>
      <c r="I126" s="348"/>
      <c r="J126" s="348"/>
      <c r="K126" s="348"/>
      <c r="L126" s="348"/>
      <c r="M126" s="348"/>
      <c r="N126" s="348"/>
      <c r="O126" s="353"/>
      <c r="P126" s="352"/>
    </row>
    <row r="127" spans="4:16" ht="40.15" customHeight="1" x14ac:dyDescent="0.25">
      <c r="D127" s="348"/>
      <c r="E127" s="431"/>
      <c r="F127" s="444"/>
      <c r="G127" s="350"/>
      <c r="H127" s="348"/>
      <c r="I127" s="348"/>
      <c r="J127" s="348"/>
      <c r="K127" s="348"/>
      <c r="L127" s="348"/>
      <c r="M127" s="348"/>
      <c r="N127" s="348"/>
      <c r="O127" s="353"/>
      <c r="P127" s="352"/>
    </row>
    <row r="128" spans="4:16" ht="40.15" customHeight="1" x14ac:dyDescent="0.25">
      <c r="D128" s="348"/>
      <c r="E128" s="431"/>
      <c r="F128" s="444"/>
      <c r="G128" s="350"/>
      <c r="H128" s="348"/>
      <c r="I128" s="348"/>
      <c r="J128" s="348"/>
      <c r="K128" s="348"/>
      <c r="L128" s="348"/>
      <c r="M128" s="348"/>
      <c r="N128" s="348"/>
      <c r="O128" s="353"/>
      <c r="P128" s="352"/>
    </row>
    <row r="129" spans="4:16" ht="40.15" customHeight="1" x14ac:dyDescent="0.25">
      <c r="D129" s="348"/>
      <c r="E129" s="431"/>
      <c r="F129" s="444"/>
      <c r="G129" s="350"/>
      <c r="H129" s="348"/>
      <c r="I129" s="348"/>
      <c r="J129" s="348"/>
      <c r="K129" s="348"/>
      <c r="L129" s="348"/>
      <c r="M129" s="348"/>
      <c r="N129" s="348"/>
      <c r="O129" s="353"/>
      <c r="P129" s="352"/>
    </row>
    <row r="130" spans="4:16" ht="40.15" customHeight="1" x14ac:dyDescent="0.25">
      <c r="D130" s="348"/>
      <c r="E130" s="431"/>
      <c r="F130" s="444"/>
      <c r="G130" s="350"/>
      <c r="H130" s="348"/>
      <c r="I130" s="348"/>
      <c r="J130" s="348"/>
      <c r="K130" s="348"/>
      <c r="L130" s="348"/>
      <c r="M130" s="348"/>
      <c r="N130" s="348"/>
      <c r="O130" s="353"/>
      <c r="P130" s="352"/>
    </row>
    <row r="131" spans="4:16" ht="40.15" customHeight="1" x14ac:dyDescent="0.25">
      <c r="D131" s="348"/>
      <c r="E131" s="431"/>
      <c r="F131" s="444"/>
      <c r="G131" s="350"/>
      <c r="H131" s="348"/>
      <c r="I131" s="348"/>
      <c r="J131" s="348"/>
      <c r="K131" s="348"/>
      <c r="L131" s="348"/>
      <c r="M131" s="348"/>
      <c r="N131" s="348"/>
      <c r="O131" s="353"/>
      <c r="P131" s="352"/>
    </row>
    <row r="132" spans="4:16" ht="40.15" customHeight="1" x14ac:dyDescent="0.25">
      <c r="D132" s="348"/>
      <c r="E132" s="431"/>
      <c r="F132" s="444"/>
      <c r="G132" s="350"/>
      <c r="H132" s="348"/>
      <c r="I132" s="348"/>
      <c r="J132" s="348"/>
      <c r="K132" s="348"/>
      <c r="L132" s="348"/>
      <c r="M132" s="348"/>
      <c r="N132" s="348"/>
      <c r="O132" s="353"/>
      <c r="P132" s="352"/>
    </row>
    <row r="133" spans="4:16" ht="40.15" customHeight="1" x14ac:dyDescent="0.25">
      <c r="D133" s="348"/>
      <c r="E133" s="431"/>
      <c r="F133" s="444"/>
      <c r="G133" s="350"/>
      <c r="H133" s="348"/>
      <c r="I133" s="348"/>
      <c r="J133" s="348"/>
      <c r="K133" s="348"/>
      <c r="L133" s="348"/>
      <c r="M133" s="348"/>
      <c r="N133" s="348"/>
      <c r="O133" s="353"/>
      <c r="P133" s="352"/>
    </row>
    <row r="134" spans="4:16" ht="40.15" customHeight="1" x14ac:dyDescent="0.25">
      <c r="D134" s="348"/>
      <c r="E134" s="431"/>
      <c r="F134" s="444"/>
      <c r="G134" s="350"/>
      <c r="H134" s="348"/>
      <c r="I134" s="348"/>
      <c r="J134" s="348"/>
      <c r="K134" s="348"/>
      <c r="L134" s="348"/>
      <c r="M134" s="348"/>
      <c r="N134" s="348"/>
      <c r="O134" s="353"/>
      <c r="P134" s="352"/>
    </row>
    <row r="135" spans="4:16" ht="40.15" customHeight="1" x14ac:dyDescent="0.25">
      <c r="D135" s="348"/>
      <c r="E135" s="431"/>
      <c r="F135" s="444"/>
      <c r="G135" s="350"/>
      <c r="H135" s="348"/>
      <c r="I135" s="348"/>
      <c r="J135" s="348"/>
      <c r="K135" s="348"/>
      <c r="L135" s="348"/>
      <c r="M135" s="348"/>
      <c r="N135" s="348"/>
      <c r="O135" s="353"/>
      <c r="P135" s="352"/>
    </row>
    <row r="136" spans="4:16" ht="40.15" customHeight="1" x14ac:dyDescent="0.25">
      <c r="D136" s="348"/>
      <c r="E136" s="431"/>
      <c r="F136" s="444"/>
      <c r="G136" s="350"/>
      <c r="H136" s="348"/>
      <c r="I136" s="348"/>
      <c r="J136" s="348"/>
      <c r="K136" s="348"/>
      <c r="L136" s="348"/>
      <c r="M136" s="348"/>
      <c r="N136" s="348"/>
      <c r="O136" s="353"/>
      <c r="P136" s="352"/>
    </row>
    <row r="137" spans="4:16" ht="40.15" customHeight="1" x14ac:dyDescent="0.25">
      <c r="D137" s="348"/>
      <c r="E137" s="431"/>
      <c r="F137" s="444"/>
      <c r="G137" s="350"/>
      <c r="H137" s="348"/>
      <c r="I137" s="348"/>
      <c r="J137" s="348"/>
      <c r="K137" s="348"/>
      <c r="L137" s="348"/>
      <c r="M137" s="348"/>
      <c r="N137" s="348"/>
      <c r="O137" s="353"/>
      <c r="P137" s="352"/>
    </row>
    <row r="138" spans="4:16" ht="40.15" customHeight="1" x14ac:dyDescent="0.25">
      <c r="D138" s="348"/>
      <c r="E138" s="431"/>
      <c r="F138" s="444"/>
      <c r="G138" s="350"/>
      <c r="H138" s="348"/>
      <c r="I138" s="348"/>
      <c r="J138" s="348"/>
      <c r="K138" s="348"/>
      <c r="L138" s="348"/>
      <c r="M138" s="348"/>
      <c r="N138" s="348"/>
      <c r="O138" s="353"/>
      <c r="P138" s="352"/>
    </row>
    <row r="139" spans="4:16" ht="40.15" customHeight="1" x14ac:dyDescent="0.25">
      <c r="D139" s="348"/>
      <c r="E139" s="431"/>
      <c r="F139" s="444"/>
      <c r="G139" s="350"/>
      <c r="H139" s="348"/>
      <c r="I139" s="348"/>
      <c r="J139" s="348"/>
      <c r="K139" s="348"/>
      <c r="L139" s="348"/>
      <c r="M139" s="348"/>
      <c r="N139" s="348"/>
      <c r="O139" s="353"/>
      <c r="P139" s="352"/>
    </row>
    <row r="140" spans="4:16" ht="40.15" customHeight="1" x14ac:dyDescent="0.25">
      <c r="D140" s="348"/>
      <c r="E140" s="431"/>
      <c r="F140" s="444"/>
      <c r="G140" s="350"/>
      <c r="H140" s="348"/>
      <c r="I140" s="348"/>
      <c r="J140" s="348"/>
      <c r="K140" s="348"/>
      <c r="L140" s="348"/>
      <c r="M140" s="348"/>
      <c r="N140" s="348"/>
      <c r="O140" s="353"/>
      <c r="P140" s="352"/>
    </row>
    <row r="141" spans="4:16" ht="40.15" customHeight="1" x14ac:dyDescent="0.25">
      <c r="D141" s="348"/>
      <c r="E141" s="431"/>
      <c r="F141" s="444"/>
      <c r="G141" s="350"/>
      <c r="H141" s="348"/>
      <c r="I141" s="348"/>
      <c r="J141" s="348"/>
      <c r="K141" s="348"/>
      <c r="L141" s="348"/>
      <c r="M141" s="348"/>
      <c r="N141" s="348"/>
      <c r="O141" s="353"/>
      <c r="P141" s="352"/>
    </row>
    <row r="142" spans="4:16" ht="40.15" customHeight="1" x14ac:dyDescent="0.25">
      <c r="D142" s="348"/>
      <c r="E142" s="431"/>
      <c r="F142" s="444"/>
      <c r="G142" s="350"/>
      <c r="H142" s="348"/>
      <c r="I142" s="348"/>
      <c r="J142" s="348"/>
      <c r="K142" s="348"/>
      <c r="L142" s="348"/>
      <c r="M142" s="348"/>
      <c r="N142" s="348"/>
      <c r="O142" s="353"/>
      <c r="P142" s="352"/>
    </row>
    <row r="143" spans="4:16" ht="40.15" customHeight="1" x14ac:dyDescent="0.25">
      <c r="D143" s="348"/>
      <c r="E143" s="431"/>
      <c r="F143" s="444"/>
      <c r="G143" s="350"/>
      <c r="H143" s="348"/>
      <c r="I143" s="348"/>
      <c r="J143" s="348"/>
      <c r="K143" s="348"/>
      <c r="L143" s="348"/>
      <c r="M143" s="348"/>
      <c r="N143" s="348"/>
      <c r="O143" s="353"/>
      <c r="P143" s="352"/>
    </row>
    <row r="144" spans="4:16" ht="40.15" customHeight="1" x14ac:dyDescent="0.25">
      <c r="D144" s="348"/>
      <c r="E144" s="431"/>
      <c r="F144" s="444"/>
      <c r="G144" s="350"/>
      <c r="H144" s="348"/>
      <c r="I144" s="348"/>
      <c r="J144" s="348"/>
      <c r="K144" s="348"/>
      <c r="L144" s="348"/>
      <c r="M144" s="348"/>
      <c r="N144" s="348"/>
      <c r="O144" s="353"/>
      <c r="P144" s="352"/>
    </row>
    <row r="145" spans="4:16" ht="40.15" customHeight="1" x14ac:dyDescent="0.25">
      <c r="D145" s="348"/>
      <c r="E145" s="431"/>
      <c r="F145" s="444"/>
      <c r="G145" s="350"/>
      <c r="H145" s="348"/>
      <c r="I145" s="348"/>
      <c r="J145" s="348"/>
      <c r="K145" s="348"/>
      <c r="L145" s="348"/>
      <c r="M145" s="348"/>
      <c r="N145" s="348"/>
      <c r="O145" s="353"/>
      <c r="P145" s="352"/>
    </row>
    <row r="146" spans="4:16" ht="40.15" customHeight="1" x14ac:dyDescent="0.25">
      <c r="D146" s="348"/>
      <c r="E146" s="431"/>
      <c r="F146" s="444"/>
      <c r="G146" s="350"/>
      <c r="H146" s="348"/>
      <c r="I146" s="348"/>
      <c r="J146" s="348"/>
      <c r="K146" s="348"/>
      <c r="L146" s="348"/>
      <c r="M146" s="348"/>
      <c r="N146" s="348"/>
      <c r="O146" s="353"/>
      <c r="P146" s="352"/>
    </row>
    <row r="147" spans="4:16" ht="40.15" customHeight="1" x14ac:dyDescent="0.25">
      <c r="D147" s="348"/>
      <c r="E147" s="431"/>
      <c r="F147" s="444"/>
      <c r="G147" s="350"/>
      <c r="H147" s="348"/>
      <c r="I147" s="348"/>
      <c r="J147" s="348"/>
      <c r="K147" s="348"/>
      <c r="L147" s="348"/>
      <c r="M147" s="348"/>
      <c r="N147" s="348"/>
      <c r="O147" s="353"/>
      <c r="P147" s="352"/>
    </row>
    <row r="148" spans="4:16" ht="40.15" customHeight="1" x14ac:dyDescent="0.25">
      <c r="D148" s="348"/>
      <c r="E148" s="431"/>
      <c r="F148" s="444"/>
      <c r="G148" s="350"/>
      <c r="H148" s="348"/>
      <c r="I148" s="348"/>
      <c r="J148" s="348"/>
      <c r="K148" s="348"/>
      <c r="L148" s="348"/>
      <c r="M148" s="348"/>
      <c r="N148" s="348"/>
      <c r="O148" s="353"/>
      <c r="P148" s="352"/>
    </row>
    <row r="149" spans="4:16" ht="40.15" customHeight="1" x14ac:dyDescent="0.25">
      <c r="D149" s="348"/>
      <c r="E149" s="431"/>
      <c r="F149" s="444"/>
      <c r="G149" s="350"/>
      <c r="H149" s="348"/>
      <c r="I149" s="348"/>
      <c r="J149" s="348"/>
      <c r="K149" s="348"/>
      <c r="L149" s="348"/>
      <c r="M149" s="348"/>
      <c r="N149" s="348"/>
      <c r="O149" s="353"/>
      <c r="P149" s="352"/>
    </row>
    <row r="150" spans="4:16" ht="40.15" customHeight="1" x14ac:dyDescent="0.25">
      <c r="D150" s="348"/>
      <c r="E150" s="431"/>
      <c r="F150" s="444"/>
      <c r="G150" s="350"/>
      <c r="H150" s="348"/>
      <c r="I150" s="348"/>
      <c r="J150" s="348"/>
      <c r="K150" s="348"/>
      <c r="L150" s="348"/>
      <c r="M150" s="348"/>
      <c r="N150" s="348"/>
      <c r="O150" s="353"/>
      <c r="P150" s="352"/>
    </row>
    <row r="151" spans="4:16" ht="40.15" customHeight="1" x14ac:dyDescent="0.25">
      <c r="D151" s="348"/>
      <c r="E151" s="431"/>
      <c r="F151" s="444"/>
      <c r="G151" s="350"/>
      <c r="H151" s="348"/>
      <c r="I151" s="348"/>
      <c r="J151" s="348"/>
      <c r="K151" s="348"/>
      <c r="L151" s="348"/>
      <c r="M151" s="348"/>
      <c r="N151" s="348"/>
      <c r="O151" s="353"/>
      <c r="P151" s="352"/>
    </row>
    <row r="152" spans="4:16" ht="40.15" customHeight="1" x14ac:dyDescent="0.25">
      <c r="D152" s="348"/>
      <c r="E152" s="431"/>
      <c r="F152" s="444"/>
      <c r="G152" s="350"/>
      <c r="H152" s="348"/>
      <c r="I152" s="348"/>
      <c r="J152" s="348"/>
      <c r="K152" s="348"/>
      <c r="L152" s="348"/>
      <c r="M152" s="348"/>
      <c r="N152" s="348"/>
      <c r="O152" s="353"/>
      <c r="P152" s="352"/>
    </row>
    <row r="153" spans="4:16" ht="40.15" customHeight="1" x14ac:dyDescent="0.25">
      <c r="D153" s="348"/>
      <c r="E153" s="431"/>
      <c r="F153" s="444"/>
      <c r="G153" s="350"/>
      <c r="H153" s="348"/>
      <c r="I153" s="348"/>
      <c r="J153" s="348"/>
      <c r="K153" s="348"/>
      <c r="L153" s="348"/>
      <c r="M153" s="348"/>
      <c r="N153" s="348"/>
      <c r="O153" s="353"/>
      <c r="P153" s="352"/>
    </row>
    <row r="154" spans="4:16" ht="40.15" customHeight="1" x14ac:dyDescent="0.25">
      <c r="D154" s="348"/>
      <c r="E154" s="431"/>
      <c r="F154" s="444"/>
      <c r="G154" s="350"/>
      <c r="H154" s="348"/>
      <c r="I154" s="348"/>
      <c r="J154" s="348"/>
      <c r="K154" s="348"/>
      <c r="L154" s="348"/>
      <c r="M154" s="348"/>
      <c r="N154" s="348"/>
      <c r="O154" s="353"/>
      <c r="P154" s="352"/>
    </row>
    <row r="155" spans="4:16" ht="40.15" customHeight="1" x14ac:dyDescent="0.25">
      <c r="D155" s="348"/>
      <c r="E155" s="431"/>
      <c r="F155" s="444"/>
      <c r="G155" s="350"/>
      <c r="H155" s="348"/>
      <c r="I155" s="348"/>
      <c r="J155" s="348"/>
      <c r="K155" s="348"/>
      <c r="L155" s="348"/>
      <c r="M155" s="348"/>
      <c r="N155" s="348"/>
      <c r="O155" s="353"/>
      <c r="P155" s="352"/>
    </row>
    <row r="156" spans="4:16" ht="40.15" customHeight="1" x14ac:dyDescent="0.25">
      <c r="D156" s="348"/>
      <c r="E156" s="431"/>
      <c r="F156" s="444"/>
      <c r="G156" s="350"/>
      <c r="H156" s="348"/>
      <c r="I156" s="348"/>
      <c r="J156" s="348"/>
      <c r="K156" s="348"/>
      <c r="L156" s="348"/>
      <c r="M156" s="348"/>
      <c r="N156" s="348"/>
      <c r="O156" s="353"/>
      <c r="P156" s="352"/>
    </row>
    <row r="157" spans="4:16" ht="40.15" customHeight="1" x14ac:dyDescent="0.25">
      <c r="D157" s="348"/>
      <c r="E157" s="431"/>
      <c r="F157" s="444"/>
      <c r="G157" s="350"/>
      <c r="H157" s="348"/>
      <c r="I157" s="348"/>
      <c r="J157" s="348"/>
      <c r="K157" s="348"/>
      <c r="L157" s="348"/>
      <c r="M157" s="348"/>
      <c r="N157" s="348"/>
      <c r="O157" s="353"/>
      <c r="P157" s="352"/>
    </row>
    <row r="158" spans="4:16" ht="40.15" customHeight="1" x14ac:dyDescent="0.25">
      <c r="D158" s="348"/>
      <c r="E158" s="431"/>
      <c r="F158" s="444"/>
      <c r="G158" s="350"/>
      <c r="H158" s="348"/>
      <c r="I158" s="348"/>
      <c r="J158" s="348"/>
      <c r="K158" s="348"/>
      <c r="L158" s="348"/>
      <c r="M158" s="348"/>
      <c r="N158" s="348"/>
      <c r="O158" s="353"/>
      <c r="P158" s="352"/>
    </row>
    <row r="159" spans="4:16" ht="40.15" customHeight="1" x14ac:dyDescent="0.25">
      <c r="D159" s="348"/>
      <c r="E159" s="431"/>
      <c r="F159" s="444"/>
      <c r="G159" s="350"/>
      <c r="H159" s="348"/>
      <c r="I159" s="348"/>
      <c r="J159" s="348"/>
      <c r="K159" s="348"/>
      <c r="L159" s="348"/>
      <c r="M159" s="348"/>
      <c r="N159" s="348"/>
      <c r="O159" s="353"/>
      <c r="P159" s="352"/>
    </row>
    <row r="160" spans="4:16" ht="40.15" customHeight="1" x14ac:dyDescent="0.25">
      <c r="D160" s="348"/>
      <c r="E160" s="431"/>
      <c r="F160" s="444"/>
      <c r="G160" s="350"/>
      <c r="H160" s="348"/>
      <c r="I160" s="348"/>
      <c r="J160" s="348"/>
      <c r="K160" s="348"/>
      <c r="L160" s="348"/>
      <c r="M160" s="348"/>
      <c r="N160" s="348"/>
      <c r="O160" s="353"/>
      <c r="P160" s="352"/>
    </row>
    <row r="161" spans="4:16" ht="40.15" customHeight="1" x14ac:dyDescent="0.25">
      <c r="D161" s="348"/>
      <c r="E161" s="431"/>
      <c r="F161" s="444"/>
      <c r="G161" s="350"/>
      <c r="H161" s="348"/>
      <c r="I161" s="348"/>
      <c r="J161" s="348"/>
      <c r="K161" s="348"/>
      <c r="L161" s="348"/>
      <c r="M161" s="348"/>
      <c r="N161" s="348"/>
      <c r="O161" s="353"/>
      <c r="P161" s="352"/>
    </row>
    <row r="162" spans="4:16" ht="40.15" customHeight="1" x14ac:dyDescent="0.25">
      <c r="D162" s="348"/>
      <c r="E162" s="431"/>
      <c r="F162" s="444"/>
      <c r="G162" s="350"/>
      <c r="H162" s="348"/>
      <c r="I162" s="348"/>
      <c r="J162" s="348"/>
      <c r="K162" s="348"/>
      <c r="L162" s="348"/>
      <c r="M162" s="348"/>
      <c r="N162" s="348"/>
      <c r="O162" s="353"/>
      <c r="P162" s="352"/>
    </row>
    <row r="163" spans="4:16" ht="40.15" customHeight="1" x14ac:dyDescent="0.25">
      <c r="D163" s="348"/>
      <c r="E163" s="431"/>
      <c r="F163" s="444"/>
      <c r="G163" s="350"/>
      <c r="H163" s="348"/>
      <c r="I163" s="348"/>
      <c r="J163" s="348"/>
      <c r="K163" s="348"/>
      <c r="L163" s="348"/>
      <c r="M163" s="348"/>
      <c r="N163" s="348"/>
      <c r="O163" s="353"/>
      <c r="P163" s="352"/>
    </row>
    <row r="164" spans="4:16" ht="40.15" customHeight="1" x14ac:dyDescent="0.25">
      <c r="D164" s="348"/>
      <c r="E164" s="431"/>
      <c r="F164" s="444"/>
      <c r="G164" s="350"/>
      <c r="H164" s="348"/>
      <c r="I164" s="348"/>
      <c r="J164" s="348"/>
      <c r="K164" s="348"/>
      <c r="L164" s="348"/>
      <c r="M164" s="348"/>
      <c r="N164" s="348"/>
      <c r="O164" s="353"/>
      <c r="P164" s="352"/>
    </row>
    <row r="165" spans="4:16" ht="40.15" customHeight="1" x14ac:dyDescent="0.25">
      <c r="D165" s="348"/>
      <c r="E165" s="431"/>
      <c r="F165" s="444"/>
      <c r="G165" s="350"/>
      <c r="H165" s="348"/>
      <c r="I165" s="348"/>
      <c r="J165" s="348"/>
      <c r="K165" s="348"/>
      <c r="L165" s="348"/>
      <c r="M165" s="348"/>
      <c r="N165" s="348"/>
      <c r="O165" s="353"/>
      <c r="P165" s="352"/>
    </row>
    <row r="166" spans="4:16" ht="40.15" customHeight="1" x14ac:dyDescent="0.25">
      <c r="D166" s="348"/>
      <c r="E166" s="431"/>
      <c r="F166" s="444"/>
      <c r="G166" s="350"/>
      <c r="H166" s="348"/>
      <c r="I166" s="348"/>
      <c r="J166" s="348"/>
      <c r="K166" s="348"/>
      <c r="L166" s="348"/>
      <c r="M166" s="348"/>
      <c r="N166" s="348"/>
      <c r="O166" s="353"/>
      <c r="P166" s="352"/>
    </row>
    <row r="167" spans="4:16" ht="40.15" customHeight="1" x14ac:dyDescent="0.25">
      <c r="D167" s="348"/>
      <c r="E167" s="431"/>
      <c r="F167" s="444"/>
      <c r="G167" s="350"/>
      <c r="H167" s="348"/>
      <c r="I167" s="348"/>
      <c r="J167" s="348"/>
      <c r="K167" s="348"/>
      <c r="L167" s="348"/>
      <c r="M167" s="348"/>
      <c r="N167" s="348"/>
      <c r="O167" s="353"/>
      <c r="P167" s="352"/>
    </row>
    <row r="168" spans="4:16" ht="40.15" customHeight="1" x14ac:dyDescent="0.25">
      <c r="D168" s="348"/>
      <c r="E168" s="431"/>
      <c r="F168" s="444"/>
      <c r="G168" s="350"/>
      <c r="H168" s="348"/>
      <c r="I168" s="348"/>
      <c r="J168" s="348"/>
      <c r="K168" s="348"/>
      <c r="L168" s="348"/>
      <c r="M168" s="348"/>
      <c r="N168" s="348"/>
      <c r="O168" s="353"/>
      <c r="P168" s="352"/>
    </row>
    <row r="169" spans="4:16" ht="40.15" customHeight="1" x14ac:dyDescent="0.25">
      <c r="D169" s="348"/>
      <c r="E169" s="431"/>
      <c r="F169" s="444"/>
      <c r="G169" s="350"/>
      <c r="H169" s="348"/>
      <c r="I169" s="348"/>
      <c r="J169" s="348"/>
      <c r="K169" s="348"/>
      <c r="L169" s="348"/>
      <c r="M169" s="348"/>
      <c r="N169" s="348"/>
      <c r="O169" s="353"/>
      <c r="P169" s="352"/>
    </row>
    <row r="170" spans="4:16" ht="40.15" customHeight="1" x14ac:dyDescent="0.25">
      <c r="D170" s="348"/>
      <c r="E170" s="431"/>
      <c r="F170" s="444"/>
      <c r="G170" s="350"/>
      <c r="H170" s="348"/>
      <c r="I170" s="348"/>
      <c r="J170" s="348"/>
      <c r="K170" s="348"/>
      <c r="L170" s="348"/>
      <c r="M170" s="348"/>
      <c r="N170" s="348"/>
      <c r="O170" s="353"/>
      <c r="P170" s="352"/>
    </row>
    <row r="171" spans="4:16" ht="40.15" customHeight="1" x14ac:dyDescent="0.25">
      <c r="D171" s="348"/>
      <c r="E171" s="431"/>
      <c r="F171" s="444"/>
      <c r="G171" s="350"/>
      <c r="H171" s="348"/>
      <c r="I171" s="348"/>
      <c r="J171" s="348"/>
      <c r="K171" s="348"/>
      <c r="L171" s="348"/>
      <c r="M171" s="348"/>
      <c r="N171" s="348"/>
      <c r="O171" s="353"/>
      <c r="P171" s="352"/>
    </row>
    <row r="172" spans="4:16" ht="40.15" customHeight="1" x14ac:dyDescent="0.25">
      <c r="D172" s="348"/>
      <c r="E172" s="431"/>
      <c r="F172" s="444"/>
      <c r="G172" s="350"/>
      <c r="H172" s="348"/>
      <c r="I172" s="348"/>
      <c r="J172" s="348"/>
      <c r="K172" s="348"/>
      <c r="L172" s="348"/>
      <c r="M172" s="348"/>
      <c r="N172" s="348"/>
      <c r="O172" s="353"/>
      <c r="P172" s="352"/>
    </row>
    <row r="173" spans="4:16" ht="40.15" customHeight="1" x14ac:dyDescent="0.25">
      <c r="D173" s="348"/>
      <c r="E173" s="431"/>
      <c r="F173" s="444"/>
      <c r="G173" s="350"/>
      <c r="H173" s="348"/>
      <c r="I173" s="348"/>
      <c r="J173" s="348"/>
      <c r="K173" s="348"/>
      <c r="L173" s="348"/>
      <c r="M173" s="348"/>
      <c r="N173" s="348"/>
      <c r="O173" s="353"/>
      <c r="P173" s="352"/>
    </row>
    <row r="174" spans="4:16" ht="40.15" customHeight="1" x14ac:dyDescent="0.25">
      <c r="D174" s="348"/>
      <c r="E174" s="431"/>
      <c r="F174" s="444"/>
      <c r="G174" s="350"/>
      <c r="H174" s="348"/>
      <c r="I174" s="348"/>
      <c r="J174" s="348"/>
      <c r="K174" s="348"/>
      <c r="L174" s="348"/>
      <c r="M174" s="348"/>
      <c r="N174" s="348"/>
      <c r="O174" s="353"/>
      <c r="P174" s="352"/>
    </row>
    <row r="175" spans="4:16" ht="40.15" customHeight="1" x14ac:dyDescent="0.25">
      <c r="D175" s="348"/>
      <c r="E175" s="431"/>
      <c r="F175" s="444"/>
      <c r="G175" s="350"/>
      <c r="H175" s="348"/>
      <c r="I175" s="348"/>
      <c r="J175" s="348"/>
      <c r="K175" s="348"/>
      <c r="L175" s="348"/>
      <c r="M175" s="348"/>
      <c r="N175" s="348"/>
      <c r="O175" s="353"/>
      <c r="P175" s="352"/>
    </row>
    <row r="176" spans="4:16" ht="40.15" customHeight="1" x14ac:dyDescent="0.25">
      <c r="D176" s="348"/>
      <c r="E176" s="431"/>
      <c r="F176" s="444"/>
      <c r="G176" s="350"/>
      <c r="H176" s="348"/>
      <c r="I176" s="348"/>
      <c r="J176" s="348"/>
      <c r="K176" s="348"/>
      <c r="L176" s="348"/>
      <c r="M176" s="348"/>
      <c r="N176" s="348"/>
      <c r="O176" s="353"/>
      <c r="P176" s="352"/>
    </row>
    <row r="177" spans="4:16" ht="40.15" customHeight="1" x14ac:dyDescent="0.25">
      <c r="D177" s="348"/>
      <c r="E177" s="431"/>
      <c r="F177" s="444"/>
      <c r="G177" s="350"/>
      <c r="H177" s="348"/>
      <c r="I177" s="348"/>
      <c r="J177" s="348"/>
      <c r="K177" s="348"/>
      <c r="L177" s="348"/>
      <c r="M177" s="348"/>
      <c r="N177" s="348"/>
      <c r="O177" s="353"/>
      <c r="P177" s="352"/>
    </row>
    <row r="178" spans="4:16" ht="40.15" customHeight="1" x14ac:dyDescent="0.25">
      <c r="D178" s="348"/>
      <c r="E178" s="431"/>
      <c r="F178" s="444"/>
      <c r="G178" s="350"/>
      <c r="H178" s="348"/>
      <c r="I178" s="348"/>
      <c r="J178" s="348"/>
      <c r="K178" s="348"/>
      <c r="L178" s="348"/>
      <c r="M178" s="348"/>
      <c r="N178" s="348"/>
      <c r="O178" s="353"/>
      <c r="P178" s="352"/>
    </row>
    <row r="179" spans="4:16" ht="40.15" customHeight="1" x14ac:dyDescent="0.25">
      <c r="D179" s="348"/>
      <c r="E179" s="431"/>
      <c r="F179" s="444"/>
      <c r="G179" s="350"/>
      <c r="H179" s="348"/>
      <c r="I179" s="348"/>
      <c r="J179" s="348"/>
      <c r="K179" s="348"/>
      <c r="L179" s="348"/>
      <c r="M179" s="348"/>
      <c r="N179" s="348"/>
      <c r="O179" s="353"/>
      <c r="P179" s="352"/>
    </row>
    <row r="180" spans="4:16" ht="40.15" customHeight="1" x14ac:dyDescent="0.25">
      <c r="D180" s="348"/>
      <c r="E180" s="431"/>
      <c r="F180" s="444"/>
      <c r="G180" s="350"/>
      <c r="H180" s="348"/>
      <c r="I180" s="348"/>
      <c r="J180" s="348"/>
      <c r="K180" s="348"/>
      <c r="L180" s="348"/>
      <c r="M180" s="348"/>
      <c r="N180" s="348"/>
      <c r="O180" s="353"/>
      <c r="P180" s="352"/>
    </row>
    <row r="181" spans="4:16" ht="40.15" customHeight="1" x14ac:dyDescent="0.25">
      <c r="D181" s="348"/>
      <c r="E181" s="431"/>
      <c r="F181" s="444"/>
      <c r="G181" s="350"/>
      <c r="H181" s="348"/>
      <c r="I181" s="348"/>
      <c r="J181" s="348"/>
      <c r="K181" s="348"/>
      <c r="L181" s="348"/>
      <c r="M181" s="348"/>
      <c r="N181" s="348"/>
      <c r="O181" s="353"/>
      <c r="P181" s="352"/>
    </row>
    <row r="182" spans="4:16" ht="40.15" customHeight="1" x14ac:dyDescent="0.25">
      <c r="D182" s="348"/>
      <c r="E182" s="431"/>
      <c r="F182" s="444"/>
      <c r="G182" s="350"/>
      <c r="H182" s="348"/>
      <c r="I182" s="348"/>
      <c r="J182" s="348"/>
      <c r="K182" s="348"/>
      <c r="L182" s="348"/>
      <c r="M182" s="348"/>
      <c r="N182" s="348"/>
      <c r="O182" s="353"/>
      <c r="P182" s="352"/>
    </row>
    <row r="183" spans="4:16" ht="40.15" customHeight="1" x14ac:dyDescent="0.25">
      <c r="D183" s="348"/>
      <c r="E183" s="431"/>
      <c r="F183" s="444"/>
      <c r="G183" s="350"/>
      <c r="H183" s="348"/>
      <c r="I183" s="348"/>
      <c r="J183" s="348"/>
      <c r="K183" s="348"/>
      <c r="L183" s="348"/>
      <c r="M183" s="348"/>
      <c r="N183" s="348"/>
      <c r="O183" s="353"/>
      <c r="P183" s="352"/>
    </row>
    <row r="184" spans="4:16" ht="40.15" customHeight="1" x14ac:dyDescent="0.25">
      <c r="D184" s="348"/>
      <c r="E184" s="431"/>
      <c r="F184" s="444"/>
      <c r="G184" s="350"/>
      <c r="H184" s="348"/>
      <c r="I184" s="348"/>
      <c r="J184" s="348"/>
      <c r="K184" s="348"/>
      <c r="L184" s="348"/>
      <c r="M184" s="348"/>
      <c r="N184" s="348"/>
      <c r="O184" s="353"/>
      <c r="P184" s="352"/>
    </row>
    <row r="185" spans="4:16" ht="40.15" customHeight="1" x14ac:dyDescent="0.25">
      <c r="D185" s="348"/>
      <c r="E185" s="431"/>
      <c r="F185" s="444"/>
      <c r="G185" s="350"/>
      <c r="H185" s="348"/>
      <c r="I185" s="348"/>
      <c r="J185" s="348"/>
      <c r="K185" s="348"/>
      <c r="L185" s="348"/>
      <c r="M185" s="348"/>
      <c r="N185" s="348"/>
      <c r="O185" s="353"/>
      <c r="P185" s="352"/>
    </row>
    <row r="186" spans="4:16" ht="40.15" customHeight="1" x14ac:dyDescent="0.25">
      <c r="D186" s="348"/>
      <c r="E186" s="431"/>
      <c r="F186" s="444"/>
      <c r="G186" s="350"/>
      <c r="H186" s="348"/>
      <c r="I186" s="348"/>
      <c r="J186" s="348"/>
      <c r="K186" s="348"/>
      <c r="L186" s="348"/>
      <c r="M186" s="348"/>
      <c r="N186" s="348"/>
      <c r="O186" s="353"/>
      <c r="P186" s="352"/>
    </row>
    <row r="187" spans="4:16" ht="40.15" customHeight="1" x14ac:dyDescent="0.25">
      <c r="D187" s="348"/>
      <c r="E187" s="431"/>
      <c r="F187" s="444"/>
      <c r="G187" s="350"/>
      <c r="H187" s="348"/>
      <c r="I187" s="348"/>
      <c r="J187" s="348"/>
      <c r="K187" s="348"/>
      <c r="L187" s="348"/>
      <c r="M187" s="348"/>
      <c r="N187" s="348"/>
      <c r="O187" s="353"/>
      <c r="P187" s="352"/>
    </row>
    <row r="188" spans="4:16" ht="40.15" customHeight="1" x14ac:dyDescent="0.25">
      <c r="D188" s="348"/>
      <c r="E188" s="431"/>
      <c r="F188" s="444"/>
      <c r="G188" s="350"/>
      <c r="H188" s="348"/>
      <c r="I188" s="348"/>
      <c r="J188" s="348"/>
      <c r="K188" s="348"/>
      <c r="L188" s="348"/>
      <c r="M188" s="348"/>
      <c r="N188" s="348"/>
      <c r="O188" s="353"/>
      <c r="P188" s="352"/>
    </row>
    <row r="189" spans="4:16" ht="40.15" customHeight="1" x14ac:dyDescent="0.25">
      <c r="D189" s="348"/>
      <c r="E189" s="431"/>
      <c r="F189" s="444"/>
      <c r="G189" s="350"/>
      <c r="H189" s="348"/>
      <c r="I189" s="348"/>
      <c r="J189" s="348"/>
      <c r="K189" s="348"/>
      <c r="L189" s="348"/>
      <c r="M189" s="348"/>
      <c r="N189" s="348"/>
      <c r="O189" s="353"/>
      <c r="P189" s="352"/>
    </row>
    <row r="190" spans="4:16" ht="40.15" customHeight="1" x14ac:dyDescent="0.25">
      <c r="D190" s="348"/>
      <c r="E190" s="431"/>
      <c r="F190" s="444"/>
      <c r="G190" s="350"/>
      <c r="H190" s="348"/>
      <c r="I190" s="348"/>
      <c r="J190" s="348"/>
      <c r="K190" s="348"/>
      <c r="L190" s="348"/>
      <c r="M190" s="348"/>
      <c r="N190" s="348"/>
      <c r="O190" s="353"/>
      <c r="P190" s="352"/>
    </row>
    <row r="191" spans="4:16" ht="40.15" customHeight="1" x14ac:dyDescent="0.25">
      <c r="D191" s="348"/>
      <c r="E191" s="431"/>
      <c r="F191" s="444"/>
      <c r="G191" s="350"/>
      <c r="H191" s="348"/>
      <c r="I191" s="348"/>
      <c r="J191" s="348"/>
      <c r="K191" s="348"/>
      <c r="L191" s="348"/>
      <c r="M191" s="348"/>
      <c r="N191" s="348"/>
      <c r="O191" s="353"/>
      <c r="P191" s="352"/>
    </row>
    <row r="192" spans="4:16" ht="40.15" customHeight="1" x14ac:dyDescent="0.25">
      <c r="D192" s="348"/>
      <c r="E192" s="431"/>
      <c r="F192" s="444"/>
      <c r="G192" s="350"/>
      <c r="H192" s="348"/>
      <c r="I192" s="348"/>
      <c r="J192" s="348"/>
      <c r="K192" s="348"/>
      <c r="L192" s="348"/>
      <c r="M192" s="348"/>
      <c r="N192" s="348"/>
      <c r="O192" s="353"/>
      <c r="P192" s="352"/>
    </row>
    <row r="193" spans="4:16" ht="40.15" customHeight="1" x14ac:dyDescent="0.25">
      <c r="D193" s="348"/>
      <c r="E193" s="431"/>
      <c r="F193" s="444"/>
      <c r="G193" s="350"/>
      <c r="H193" s="348"/>
      <c r="I193" s="348"/>
      <c r="J193" s="348"/>
      <c r="K193" s="348"/>
      <c r="L193" s="348"/>
      <c r="M193" s="348"/>
      <c r="N193" s="348"/>
      <c r="O193" s="353"/>
      <c r="P193" s="352"/>
    </row>
    <row r="194" spans="4:16" ht="40.15" customHeight="1" x14ac:dyDescent="0.25">
      <c r="D194" s="348"/>
      <c r="E194" s="431"/>
      <c r="F194" s="444"/>
      <c r="G194" s="350"/>
      <c r="H194" s="348"/>
      <c r="I194" s="348"/>
      <c r="J194" s="348"/>
      <c r="K194" s="348"/>
      <c r="L194" s="348"/>
      <c r="M194" s="348"/>
      <c r="N194" s="348"/>
      <c r="O194" s="353"/>
      <c r="P194" s="352"/>
    </row>
    <row r="195" spans="4:16" ht="40.15" customHeight="1" x14ac:dyDescent="0.25">
      <c r="D195" s="348"/>
      <c r="E195" s="431"/>
      <c r="F195" s="444"/>
      <c r="G195" s="350"/>
      <c r="H195" s="348"/>
      <c r="I195" s="348"/>
      <c r="J195" s="348"/>
      <c r="K195" s="348"/>
      <c r="L195" s="348"/>
      <c r="M195" s="348"/>
      <c r="N195" s="348"/>
      <c r="O195" s="353"/>
      <c r="P195" s="352"/>
    </row>
    <row r="196" spans="4:16" ht="40.15" customHeight="1" x14ac:dyDescent="0.25">
      <c r="D196" s="348"/>
      <c r="E196" s="431"/>
      <c r="F196" s="444"/>
      <c r="G196" s="350"/>
      <c r="H196" s="348"/>
      <c r="I196" s="348"/>
      <c r="J196" s="348"/>
      <c r="K196" s="348"/>
      <c r="L196" s="348"/>
      <c r="M196" s="348"/>
      <c r="N196" s="348"/>
      <c r="O196" s="353"/>
      <c r="P196" s="352"/>
    </row>
    <row r="197" spans="4:16" ht="40.15" customHeight="1" x14ac:dyDescent="0.25">
      <c r="D197" s="348"/>
      <c r="E197" s="431"/>
      <c r="F197" s="444"/>
      <c r="G197" s="350"/>
      <c r="H197" s="348"/>
      <c r="I197" s="348"/>
      <c r="J197" s="348"/>
      <c r="K197" s="348"/>
      <c r="L197" s="348"/>
      <c r="M197" s="348"/>
      <c r="N197" s="348"/>
      <c r="O197" s="353"/>
      <c r="P197" s="352"/>
    </row>
    <row r="198" spans="4:16" ht="40.15" customHeight="1" x14ac:dyDescent="0.25">
      <c r="D198" s="348"/>
      <c r="E198" s="431"/>
      <c r="F198" s="444"/>
      <c r="G198" s="350"/>
      <c r="H198" s="348"/>
      <c r="I198" s="348"/>
      <c r="J198" s="348"/>
      <c r="K198" s="348"/>
      <c r="L198" s="348"/>
      <c r="M198" s="348"/>
      <c r="N198" s="348"/>
      <c r="O198" s="353"/>
      <c r="P198" s="352"/>
    </row>
    <row r="199" spans="4:16" ht="40.15" customHeight="1" x14ac:dyDescent="0.25">
      <c r="D199" s="348"/>
      <c r="E199" s="431"/>
      <c r="F199" s="444"/>
      <c r="G199" s="350"/>
      <c r="H199" s="348"/>
      <c r="I199" s="348"/>
      <c r="J199" s="348"/>
      <c r="K199" s="348"/>
      <c r="L199" s="348"/>
      <c r="M199" s="348"/>
      <c r="N199" s="348"/>
      <c r="O199" s="353"/>
      <c r="P199" s="352"/>
    </row>
    <row r="200" spans="4:16" ht="40.15" customHeight="1" x14ac:dyDescent="0.25">
      <c r="D200" s="348"/>
      <c r="E200" s="431"/>
      <c r="F200" s="444"/>
      <c r="G200" s="350"/>
      <c r="H200" s="348"/>
      <c r="I200" s="348"/>
      <c r="J200" s="348"/>
      <c r="K200" s="348"/>
      <c r="L200" s="348"/>
      <c r="M200" s="348"/>
      <c r="N200" s="348"/>
      <c r="O200" s="353"/>
      <c r="P200" s="352"/>
    </row>
    <row r="201" spans="4:16" ht="40.15" customHeight="1" x14ac:dyDescent="0.25">
      <c r="D201" s="348"/>
      <c r="E201" s="431"/>
      <c r="F201" s="444"/>
      <c r="G201" s="350"/>
      <c r="H201" s="348"/>
      <c r="I201" s="348"/>
      <c r="J201" s="348"/>
      <c r="K201" s="348"/>
      <c r="L201" s="348"/>
      <c r="M201" s="348"/>
      <c r="N201" s="348"/>
      <c r="O201" s="353"/>
      <c r="P201" s="352"/>
    </row>
    <row r="202" spans="4:16" ht="40.15" customHeight="1" x14ac:dyDescent="0.25">
      <c r="D202" s="348"/>
      <c r="E202" s="431"/>
      <c r="F202" s="444"/>
      <c r="G202" s="350"/>
      <c r="H202" s="348"/>
      <c r="I202" s="348"/>
      <c r="J202" s="348"/>
      <c r="K202" s="348"/>
      <c r="L202" s="348"/>
      <c r="M202" s="348"/>
      <c r="N202" s="348"/>
      <c r="O202" s="353"/>
      <c r="P202" s="352"/>
    </row>
    <row r="203" spans="4:16" ht="40.15" customHeight="1" x14ac:dyDescent="0.25">
      <c r="D203" s="348"/>
      <c r="E203" s="431"/>
      <c r="F203" s="444"/>
      <c r="G203" s="350"/>
      <c r="H203" s="348"/>
      <c r="I203" s="348"/>
      <c r="J203" s="348"/>
      <c r="K203" s="348"/>
      <c r="L203" s="348"/>
      <c r="M203" s="348"/>
      <c r="N203" s="348"/>
      <c r="O203" s="353"/>
      <c r="P203" s="352"/>
    </row>
    <row r="204" spans="4:16" ht="40.15" customHeight="1" x14ac:dyDescent="0.25">
      <c r="D204" s="348"/>
      <c r="E204" s="431"/>
      <c r="F204" s="444"/>
      <c r="G204" s="350"/>
      <c r="H204" s="348"/>
      <c r="I204" s="348"/>
      <c r="J204" s="348"/>
      <c r="K204" s="348"/>
      <c r="L204" s="348"/>
      <c r="M204" s="348"/>
      <c r="N204" s="348"/>
      <c r="O204" s="353"/>
      <c r="P204" s="352"/>
    </row>
    <row r="205" spans="4:16" ht="40.15" customHeight="1" x14ac:dyDescent="0.25">
      <c r="D205" s="348"/>
      <c r="E205" s="431"/>
      <c r="F205" s="444"/>
      <c r="G205" s="350"/>
      <c r="H205" s="348"/>
      <c r="I205" s="348"/>
      <c r="J205" s="348"/>
      <c r="K205" s="348"/>
      <c r="L205" s="348"/>
      <c r="M205" s="348"/>
      <c r="N205" s="348"/>
      <c r="O205" s="353"/>
      <c r="P205" s="352"/>
    </row>
    <row r="206" spans="4:16" ht="40.15" customHeight="1" x14ac:dyDescent="0.25">
      <c r="D206" s="348"/>
      <c r="E206" s="431"/>
      <c r="F206" s="444"/>
      <c r="G206" s="350"/>
      <c r="H206" s="348"/>
      <c r="I206" s="348"/>
      <c r="J206" s="348"/>
      <c r="K206" s="348"/>
      <c r="L206" s="348"/>
      <c r="M206" s="348"/>
      <c r="N206" s="348"/>
      <c r="O206" s="353"/>
      <c r="P206" s="352"/>
    </row>
    <row r="207" spans="4:16" ht="40.15" customHeight="1" x14ac:dyDescent="0.25">
      <c r="D207" s="348"/>
      <c r="E207" s="431"/>
      <c r="F207" s="444"/>
      <c r="G207" s="350"/>
      <c r="H207" s="348"/>
      <c r="I207" s="348"/>
      <c r="J207" s="348"/>
      <c r="K207" s="348"/>
      <c r="L207" s="348"/>
      <c r="M207" s="348"/>
      <c r="N207" s="348"/>
      <c r="O207" s="353"/>
      <c r="P207" s="352"/>
    </row>
    <row r="208" spans="4:16" ht="40.15" customHeight="1" x14ac:dyDescent="0.25">
      <c r="D208" s="348"/>
      <c r="E208" s="431"/>
      <c r="F208" s="444"/>
      <c r="G208" s="350"/>
      <c r="H208" s="348"/>
      <c r="I208" s="348"/>
      <c r="J208" s="348"/>
      <c r="K208" s="348"/>
      <c r="L208" s="348"/>
      <c r="M208" s="348"/>
      <c r="N208" s="348"/>
      <c r="O208" s="353"/>
      <c r="P208" s="352"/>
    </row>
    <row r="209" spans="4:16" ht="40.15" customHeight="1" x14ac:dyDescent="0.25">
      <c r="D209" s="348"/>
      <c r="E209" s="431"/>
      <c r="F209" s="444"/>
      <c r="G209" s="350"/>
      <c r="H209" s="348"/>
      <c r="I209" s="348"/>
      <c r="J209" s="348"/>
      <c r="K209" s="348"/>
      <c r="L209" s="348"/>
      <c r="M209" s="348"/>
      <c r="N209" s="348"/>
      <c r="O209" s="353"/>
      <c r="P209" s="352"/>
    </row>
    <row r="210" spans="4:16" ht="40.15" customHeight="1" x14ac:dyDescent="0.25">
      <c r="D210" s="348"/>
      <c r="E210" s="431"/>
      <c r="F210" s="444"/>
      <c r="G210" s="350"/>
      <c r="H210" s="348"/>
      <c r="I210" s="348"/>
      <c r="J210" s="348"/>
      <c r="K210" s="348"/>
      <c r="L210" s="348"/>
      <c r="M210" s="348"/>
      <c r="N210" s="348"/>
      <c r="O210" s="353"/>
      <c r="P210" s="352"/>
    </row>
    <row r="211" spans="4:16" ht="40.15" customHeight="1" x14ac:dyDescent="0.25">
      <c r="D211" s="348"/>
      <c r="E211" s="431"/>
      <c r="F211" s="444"/>
      <c r="G211" s="350"/>
      <c r="H211" s="348"/>
      <c r="I211" s="348"/>
      <c r="J211" s="348"/>
      <c r="K211" s="348"/>
      <c r="L211" s="348"/>
      <c r="M211" s="348"/>
      <c r="N211" s="348"/>
      <c r="O211" s="353"/>
      <c r="P211" s="352"/>
    </row>
    <row r="212" spans="4:16" ht="40.15" customHeight="1" x14ac:dyDescent="0.25">
      <c r="D212" s="348"/>
      <c r="E212" s="431"/>
      <c r="F212" s="444"/>
      <c r="G212" s="350"/>
      <c r="H212" s="348"/>
      <c r="I212" s="348"/>
      <c r="J212" s="348"/>
      <c r="K212" s="348"/>
      <c r="L212" s="348"/>
      <c r="M212" s="348"/>
      <c r="N212" s="348"/>
      <c r="O212" s="353"/>
      <c r="P212" s="352"/>
    </row>
    <row r="213" spans="4:16" ht="40.15" customHeight="1" x14ac:dyDescent="0.25">
      <c r="D213" s="348"/>
      <c r="E213" s="431"/>
      <c r="F213" s="444"/>
      <c r="G213" s="350"/>
      <c r="H213" s="348"/>
      <c r="I213" s="348"/>
      <c r="J213" s="348"/>
      <c r="K213" s="348"/>
      <c r="L213" s="348"/>
      <c r="M213" s="348"/>
      <c r="N213" s="348"/>
      <c r="O213" s="353"/>
      <c r="P213" s="352"/>
    </row>
    <row r="214" spans="4:16" ht="40.15" customHeight="1" x14ac:dyDescent="0.25">
      <c r="D214" s="348"/>
      <c r="E214" s="431"/>
      <c r="F214" s="444"/>
      <c r="G214" s="350"/>
      <c r="H214" s="348"/>
      <c r="I214" s="348"/>
      <c r="J214" s="348"/>
      <c r="K214" s="348"/>
      <c r="L214" s="348"/>
      <c r="M214" s="348"/>
      <c r="N214" s="348"/>
      <c r="O214" s="353"/>
      <c r="P214" s="352"/>
    </row>
    <row r="215" spans="4:16" ht="40.15" customHeight="1" x14ac:dyDescent="0.25">
      <c r="D215" s="348"/>
      <c r="E215" s="431"/>
      <c r="F215" s="444"/>
      <c r="G215" s="350"/>
      <c r="H215" s="348"/>
      <c r="I215" s="348"/>
      <c r="J215" s="348"/>
      <c r="K215" s="348"/>
      <c r="L215" s="348"/>
      <c r="M215" s="348"/>
      <c r="N215" s="348"/>
      <c r="O215" s="353"/>
      <c r="P215" s="352"/>
    </row>
    <row r="216" spans="4:16" ht="40.15" customHeight="1" x14ac:dyDescent="0.25">
      <c r="D216" s="348"/>
      <c r="E216" s="431"/>
      <c r="F216" s="444"/>
      <c r="G216" s="350"/>
      <c r="H216" s="348"/>
      <c r="I216" s="348"/>
      <c r="J216" s="348"/>
      <c r="K216" s="348"/>
      <c r="L216" s="348"/>
      <c r="M216" s="348"/>
      <c r="N216" s="348"/>
      <c r="O216" s="353"/>
      <c r="P216" s="352"/>
    </row>
    <row r="217" spans="4:16" ht="40.15" customHeight="1" x14ac:dyDescent="0.25">
      <c r="D217" s="348"/>
      <c r="E217" s="431"/>
      <c r="F217" s="444"/>
      <c r="G217" s="350"/>
      <c r="H217" s="348"/>
      <c r="I217" s="348"/>
      <c r="J217" s="348"/>
      <c r="K217" s="348"/>
      <c r="L217" s="348"/>
      <c r="M217" s="348"/>
      <c r="N217" s="348"/>
      <c r="O217" s="353"/>
      <c r="P217" s="352"/>
    </row>
    <row r="218" spans="4:16" ht="40.15" customHeight="1" x14ac:dyDescent="0.25">
      <c r="D218" s="348"/>
      <c r="E218" s="431"/>
      <c r="F218" s="444"/>
      <c r="G218" s="350"/>
      <c r="H218" s="348"/>
      <c r="I218" s="348"/>
      <c r="J218" s="348"/>
      <c r="K218" s="348"/>
      <c r="L218" s="348"/>
      <c r="M218" s="348"/>
      <c r="N218" s="348"/>
      <c r="O218" s="353"/>
      <c r="P218" s="352"/>
    </row>
    <row r="219" spans="4:16" ht="40.15" customHeight="1" x14ac:dyDescent="0.25">
      <c r="D219" s="348"/>
      <c r="E219" s="431"/>
      <c r="F219" s="444"/>
      <c r="G219" s="350"/>
      <c r="H219" s="348"/>
      <c r="I219" s="348"/>
      <c r="J219" s="348"/>
      <c r="K219" s="348"/>
      <c r="L219" s="348"/>
      <c r="M219" s="348"/>
      <c r="N219" s="348"/>
      <c r="O219" s="353"/>
      <c r="P219" s="352"/>
    </row>
    <row r="220" spans="4:16" ht="40.15" customHeight="1" x14ac:dyDescent="0.25">
      <c r="D220" s="348"/>
      <c r="E220" s="431"/>
      <c r="F220" s="444"/>
      <c r="G220" s="350"/>
      <c r="H220" s="348"/>
      <c r="I220" s="348"/>
      <c r="J220" s="348"/>
      <c r="K220" s="348"/>
      <c r="L220" s="348"/>
      <c r="M220" s="348"/>
      <c r="N220" s="348"/>
      <c r="O220" s="353"/>
      <c r="P220" s="352"/>
    </row>
    <row r="221" spans="4:16" ht="40.15" customHeight="1" x14ac:dyDescent="0.25">
      <c r="D221" s="348"/>
      <c r="E221" s="431"/>
      <c r="F221" s="444"/>
      <c r="G221" s="350"/>
      <c r="H221" s="348"/>
      <c r="I221" s="348"/>
      <c r="J221" s="348"/>
      <c r="K221" s="348"/>
      <c r="L221" s="348"/>
      <c r="M221" s="348"/>
      <c r="N221" s="348"/>
      <c r="O221" s="353"/>
      <c r="P221" s="352"/>
    </row>
    <row r="222" spans="4:16" ht="40.15" customHeight="1" x14ac:dyDescent="0.25">
      <c r="D222" s="348"/>
      <c r="E222" s="431"/>
      <c r="F222" s="444"/>
      <c r="G222" s="350"/>
      <c r="H222" s="348"/>
      <c r="I222" s="348"/>
      <c r="J222" s="348"/>
      <c r="K222" s="348"/>
      <c r="L222" s="348"/>
      <c r="M222" s="348"/>
      <c r="N222" s="348"/>
      <c r="O222" s="353"/>
      <c r="P222" s="352"/>
    </row>
    <row r="223" spans="4:16" ht="40.15" customHeight="1" x14ac:dyDescent="0.25">
      <c r="D223" s="348"/>
      <c r="E223" s="431"/>
      <c r="F223" s="444"/>
      <c r="G223" s="350"/>
      <c r="H223" s="348"/>
      <c r="I223" s="348"/>
      <c r="J223" s="348"/>
      <c r="K223" s="348"/>
      <c r="L223" s="348"/>
      <c r="M223" s="348"/>
      <c r="N223" s="348"/>
      <c r="O223" s="353"/>
      <c r="P223" s="352"/>
    </row>
    <row r="224" spans="4:16" ht="40.15" customHeight="1" x14ac:dyDescent="0.25">
      <c r="D224" s="348"/>
      <c r="E224" s="431"/>
      <c r="F224" s="444"/>
      <c r="G224" s="350"/>
      <c r="H224" s="348"/>
      <c r="I224" s="348"/>
      <c r="J224" s="348"/>
      <c r="K224" s="348"/>
      <c r="L224" s="348"/>
      <c r="M224" s="348"/>
      <c r="N224" s="348"/>
      <c r="O224" s="353"/>
      <c r="P224" s="352"/>
    </row>
    <row r="225" spans="4:16" ht="40.15" customHeight="1" x14ac:dyDescent="0.25">
      <c r="D225" s="348"/>
      <c r="E225" s="431"/>
      <c r="F225" s="444"/>
      <c r="G225" s="350"/>
      <c r="H225" s="348"/>
      <c r="I225" s="348"/>
      <c r="J225" s="348"/>
      <c r="K225" s="348"/>
      <c r="L225" s="348"/>
      <c r="M225" s="348"/>
      <c r="N225" s="348"/>
      <c r="O225" s="353"/>
      <c r="P225" s="352"/>
    </row>
    <row r="226" spans="4:16" ht="40.15" customHeight="1" x14ac:dyDescent="0.25">
      <c r="D226" s="348"/>
      <c r="E226" s="431"/>
      <c r="F226" s="444"/>
      <c r="G226" s="350"/>
      <c r="H226" s="348"/>
      <c r="I226" s="348"/>
      <c r="J226" s="348"/>
      <c r="K226" s="348"/>
      <c r="L226" s="348"/>
      <c r="M226" s="348"/>
      <c r="N226" s="348"/>
      <c r="O226" s="353"/>
      <c r="P226" s="352"/>
    </row>
    <row r="227" spans="4:16" ht="40.15" customHeight="1" x14ac:dyDescent="0.25">
      <c r="D227" s="348"/>
      <c r="E227" s="431"/>
      <c r="F227" s="444"/>
      <c r="G227" s="350"/>
      <c r="H227" s="348"/>
      <c r="I227" s="348"/>
      <c r="J227" s="348"/>
      <c r="K227" s="348"/>
      <c r="L227" s="348"/>
      <c r="M227" s="348"/>
      <c r="N227" s="348"/>
      <c r="O227" s="353"/>
      <c r="P227" s="352"/>
    </row>
    <row r="228" spans="4:16" ht="40.15" customHeight="1" x14ac:dyDescent="0.25">
      <c r="D228" s="348"/>
      <c r="E228" s="431"/>
      <c r="F228" s="444"/>
      <c r="G228" s="350"/>
      <c r="H228" s="348"/>
      <c r="I228" s="348"/>
      <c r="J228" s="348"/>
      <c r="K228" s="348"/>
      <c r="L228" s="348"/>
      <c r="M228" s="348"/>
      <c r="N228" s="348"/>
      <c r="O228" s="353"/>
      <c r="P228" s="352"/>
    </row>
    <row r="229" spans="4:16" ht="40.15" customHeight="1" x14ac:dyDescent="0.25">
      <c r="D229" s="348"/>
      <c r="E229" s="431"/>
      <c r="F229" s="444"/>
      <c r="G229" s="350"/>
      <c r="H229" s="348"/>
      <c r="I229" s="348"/>
      <c r="J229" s="348"/>
      <c r="K229" s="348"/>
      <c r="L229" s="348"/>
      <c r="M229" s="348"/>
      <c r="N229" s="348"/>
      <c r="O229" s="353"/>
      <c r="P229" s="352"/>
    </row>
    <row r="230" spans="4:16" ht="40.15" customHeight="1" x14ac:dyDescent="0.25">
      <c r="D230" s="348"/>
      <c r="E230" s="431"/>
      <c r="F230" s="444"/>
      <c r="G230" s="350"/>
      <c r="H230" s="348"/>
      <c r="I230" s="348"/>
      <c r="J230" s="348"/>
      <c r="K230" s="348"/>
      <c r="L230" s="348"/>
      <c r="M230" s="348"/>
      <c r="N230" s="348"/>
      <c r="O230" s="353"/>
      <c r="P230" s="352"/>
    </row>
    <row r="231" spans="4:16" ht="40.15" customHeight="1" x14ac:dyDescent="0.25">
      <c r="D231" s="348"/>
      <c r="E231" s="431"/>
      <c r="F231" s="444"/>
      <c r="G231" s="350"/>
      <c r="H231" s="348"/>
      <c r="I231" s="348"/>
      <c r="J231" s="348"/>
      <c r="K231" s="348"/>
      <c r="L231" s="348"/>
      <c r="M231" s="348"/>
      <c r="N231" s="348"/>
      <c r="O231" s="353"/>
      <c r="P231" s="352"/>
    </row>
    <row r="232" spans="4:16" ht="40.15" customHeight="1" x14ac:dyDescent="0.25">
      <c r="D232" s="348"/>
      <c r="E232" s="431"/>
      <c r="F232" s="444"/>
      <c r="G232" s="350"/>
      <c r="H232" s="348"/>
      <c r="I232" s="348"/>
      <c r="J232" s="348"/>
      <c r="K232" s="348"/>
      <c r="L232" s="348"/>
      <c r="M232" s="348"/>
      <c r="N232" s="348"/>
      <c r="O232" s="353"/>
      <c r="P232" s="352"/>
    </row>
    <row r="233" spans="4:16" ht="40.15" customHeight="1" x14ac:dyDescent="0.25">
      <c r="D233" s="348"/>
      <c r="E233" s="431"/>
      <c r="F233" s="444"/>
      <c r="G233" s="350"/>
      <c r="H233" s="348"/>
      <c r="I233" s="348"/>
      <c r="J233" s="348"/>
      <c r="K233" s="348"/>
      <c r="L233" s="348"/>
      <c r="M233" s="348"/>
      <c r="N233" s="348"/>
      <c r="O233" s="353"/>
      <c r="P233" s="352"/>
    </row>
    <row r="234" spans="4:16" ht="40.15" customHeight="1" x14ac:dyDescent="0.25">
      <c r="D234" s="348"/>
      <c r="E234" s="431"/>
      <c r="F234" s="444"/>
      <c r="G234" s="350"/>
      <c r="H234" s="348"/>
      <c r="I234" s="348"/>
      <c r="J234" s="348"/>
      <c r="K234" s="348"/>
      <c r="L234" s="348"/>
      <c r="M234" s="348"/>
      <c r="N234" s="348"/>
      <c r="O234" s="353"/>
      <c r="P234" s="352"/>
    </row>
    <row r="235" spans="4:16" ht="40.15" customHeight="1" x14ac:dyDescent="0.25">
      <c r="D235" s="348"/>
      <c r="E235" s="431"/>
      <c r="F235" s="444"/>
      <c r="G235" s="350"/>
      <c r="H235" s="348"/>
      <c r="I235" s="348"/>
      <c r="J235" s="348"/>
      <c r="K235" s="348"/>
      <c r="L235" s="348"/>
      <c r="M235" s="348"/>
      <c r="N235" s="348"/>
      <c r="O235" s="353"/>
      <c r="P235" s="352"/>
    </row>
    <row r="236" spans="4:16" ht="40.15" customHeight="1" x14ac:dyDescent="0.25">
      <c r="D236" s="348"/>
      <c r="E236" s="431"/>
      <c r="F236" s="444"/>
      <c r="G236" s="350"/>
      <c r="H236" s="348"/>
      <c r="I236" s="348"/>
      <c r="J236" s="348"/>
      <c r="K236" s="348"/>
      <c r="L236" s="348"/>
      <c r="M236" s="348"/>
      <c r="N236" s="348"/>
      <c r="O236" s="353"/>
      <c r="P236" s="352"/>
    </row>
    <row r="237" spans="4:16" ht="40.15" customHeight="1" x14ac:dyDescent="0.25">
      <c r="D237" s="348"/>
      <c r="E237" s="431"/>
      <c r="F237" s="444"/>
      <c r="G237" s="350"/>
      <c r="H237" s="348"/>
      <c r="I237" s="348"/>
      <c r="J237" s="348"/>
      <c r="K237" s="348"/>
      <c r="L237" s="348"/>
      <c r="M237" s="348"/>
      <c r="N237" s="348"/>
      <c r="O237" s="353"/>
      <c r="P237" s="352"/>
    </row>
    <row r="238" spans="4:16" ht="40.15" customHeight="1" x14ac:dyDescent="0.25">
      <c r="D238" s="348"/>
      <c r="E238" s="431"/>
      <c r="F238" s="444"/>
      <c r="G238" s="350"/>
      <c r="H238" s="348"/>
      <c r="I238" s="348"/>
      <c r="J238" s="348"/>
      <c r="K238" s="348"/>
      <c r="L238" s="348"/>
      <c r="M238" s="348"/>
      <c r="N238" s="348"/>
      <c r="O238" s="353"/>
      <c r="P238" s="352"/>
    </row>
    <row r="239" spans="4:16" ht="40.15" customHeight="1" x14ac:dyDescent="0.25">
      <c r="D239" s="348"/>
      <c r="E239" s="431"/>
      <c r="F239" s="444"/>
      <c r="G239" s="350"/>
      <c r="H239" s="348"/>
      <c r="I239" s="348"/>
      <c r="J239" s="348"/>
      <c r="K239" s="348"/>
      <c r="L239" s="348"/>
      <c r="M239" s="348"/>
      <c r="N239" s="348"/>
      <c r="O239" s="353"/>
      <c r="P239" s="352"/>
    </row>
    <row r="240" spans="4:16" ht="40.15" customHeight="1" x14ac:dyDescent="0.25">
      <c r="D240" s="348"/>
      <c r="E240" s="431"/>
      <c r="F240" s="444"/>
      <c r="G240" s="350"/>
      <c r="H240" s="348"/>
      <c r="I240" s="348"/>
      <c r="J240" s="348"/>
      <c r="K240" s="348"/>
      <c r="L240" s="348"/>
      <c r="M240" s="348"/>
      <c r="N240" s="348"/>
      <c r="O240" s="353"/>
      <c r="P240" s="352"/>
    </row>
    <row r="241" spans="4:16" ht="40.15" customHeight="1" x14ac:dyDescent="0.25">
      <c r="D241" s="348"/>
      <c r="E241" s="431"/>
      <c r="F241" s="444"/>
      <c r="G241" s="350"/>
      <c r="H241" s="348"/>
      <c r="I241" s="348"/>
      <c r="J241" s="348"/>
      <c r="K241" s="348"/>
      <c r="L241" s="348"/>
      <c r="M241" s="348"/>
      <c r="N241" s="348"/>
      <c r="O241" s="353"/>
      <c r="P241" s="352"/>
    </row>
    <row r="242" spans="4:16" ht="40.15" customHeight="1" x14ac:dyDescent="0.25">
      <c r="D242" s="348"/>
      <c r="E242" s="431"/>
      <c r="F242" s="444"/>
      <c r="G242" s="350"/>
      <c r="H242" s="348"/>
      <c r="I242" s="348"/>
      <c r="J242" s="348"/>
      <c r="K242" s="348"/>
      <c r="L242" s="348"/>
      <c r="M242" s="348"/>
      <c r="N242" s="348"/>
      <c r="O242" s="353"/>
      <c r="P242" s="352"/>
    </row>
    <row r="243" spans="4:16" ht="40.15" customHeight="1" x14ac:dyDescent="0.25">
      <c r="D243" s="348"/>
      <c r="E243" s="431"/>
      <c r="F243" s="444"/>
      <c r="G243" s="350"/>
      <c r="H243" s="348"/>
      <c r="I243" s="348"/>
      <c r="J243" s="348"/>
      <c r="K243" s="348"/>
      <c r="L243" s="348"/>
      <c r="M243" s="348"/>
      <c r="N243" s="348"/>
      <c r="O243" s="353"/>
      <c r="P243" s="352"/>
    </row>
    <row r="244" spans="4:16" ht="40.15" customHeight="1" x14ac:dyDescent="0.25">
      <c r="D244" s="348"/>
      <c r="E244" s="431"/>
      <c r="F244" s="444"/>
      <c r="G244" s="350"/>
      <c r="H244" s="348"/>
      <c r="I244" s="348"/>
      <c r="J244" s="348"/>
      <c r="K244" s="348"/>
      <c r="L244" s="348"/>
      <c r="M244" s="348"/>
      <c r="N244" s="348"/>
      <c r="O244" s="353"/>
      <c r="P244" s="352"/>
    </row>
    <row r="245" spans="4:16" ht="40.15" customHeight="1" x14ac:dyDescent="0.25">
      <c r="D245" s="348"/>
      <c r="E245" s="431"/>
      <c r="F245" s="444"/>
      <c r="G245" s="350"/>
      <c r="H245" s="348"/>
      <c r="I245" s="348"/>
      <c r="J245" s="348"/>
      <c r="K245" s="348"/>
      <c r="L245" s="348"/>
      <c r="M245" s="348"/>
      <c r="N245" s="348"/>
      <c r="O245" s="353"/>
      <c r="P245" s="352"/>
    </row>
    <row r="246" spans="4:16" ht="40.15" customHeight="1" x14ac:dyDescent="0.25">
      <c r="D246" s="348"/>
      <c r="E246" s="431"/>
      <c r="F246" s="444"/>
      <c r="G246" s="350"/>
      <c r="H246" s="348"/>
      <c r="I246" s="348"/>
      <c r="J246" s="348"/>
      <c r="K246" s="348"/>
      <c r="L246" s="348"/>
      <c r="M246" s="348"/>
      <c r="N246" s="348"/>
      <c r="O246" s="353"/>
      <c r="P246" s="352"/>
    </row>
    <row r="247" spans="4:16" ht="40.15" customHeight="1" x14ac:dyDescent="0.25">
      <c r="D247" s="348"/>
      <c r="E247" s="431"/>
      <c r="F247" s="444"/>
      <c r="G247" s="350"/>
      <c r="H247" s="348"/>
      <c r="I247" s="348"/>
      <c r="J247" s="348"/>
      <c r="K247" s="348"/>
      <c r="L247" s="348"/>
      <c r="M247" s="348"/>
      <c r="N247" s="348"/>
      <c r="O247" s="353"/>
      <c r="P247" s="352"/>
    </row>
    <row r="248" spans="4:16" ht="40.15" customHeight="1" x14ac:dyDescent="0.25">
      <c r="D248" s="348"/>
      <c r="E248" s="431"/>
      <c r="F248" s="444"/>
      <c r="G248" s="350"/>
      <c r="H248" s="348"/>
      <c r="I248" s="348"/>
      <c r="J248" s="348"/>
      <c r="K248" s="348"/>
      <c r="L248" s="348"/>
      <c r="M248" s="348"/>
      <c r="N248" s="348"/>
      <c r="O248" s="353"/>
      <c r="P248" s="352"/>
    </row>
    <row r="249" spans="4:16" ht="40.15" customHeight="1" x14ac:dyDescent="0.25">
      <c r="D249" s="348"/>
      <c r="E249" s="431"/>
      <c r="F249" s="444"/>
      <c r="G249" s="350"/>
      <c r="H249" s="348"/>
      <c r="I249" s="348"/>
      <c r="J249" s="348"/>
      <c r="K249" s="348"/>
      <c r="L249" s="348"/>
      <c r="M249" s="348"/>
      <c r="N249" s="348"/>
      <c r="O249" s="353"/>
      <c r="P249" s="352"/>
    </row>
    <row r="250" spans="4:16" ht="40.15" customHeight="1" x14ac:dyDescent="0.25">
      <c r="D250" s="348"/>
      <c r="E250" s="431"/>
      <c r="F250" s="444"/>
      <c r="G250" s="350"/>
      <c r="H250" s="348"/>
      <c r="I250" s="348"/>
      <c r="J250" s="348"/>
      <c r="K250" s="348"/>
      <c r="L250" s="348"/>
      <c r="M250" s="348"/>
      <c r="N250" s="348"/>
      <c r="O250" s="353"/>
      <c r="P250" s="352"/>
    </row>
    <row r="251" spans="4:16" ht="40.15" customHeight="1" x14ac:dyDescent="0.25">
      <c r="D251" s="348"/>
      <c r="E251" s="431"/>
      <c r="F251" s="444"/>
      <c r="G251" s="350"/>
      <c r="H251" s="348"/>
      <c r="I251" s="348"/>
      <c r="J251" s="348"/>
      <c r="K251" s="348"/>
      <c r="L251" s="348"/>
      <c r="M251" s="348"/>
      <c r="N251" s="348"/>
      <c r="O251" s="353"/>
      <c r="P251" s="352"/>
    </row>
    <row r="252" spans="4:16" ht="40.15" customHeight="1" x14ac:dyDescent="0.25">
      <c r="D252" s="348"/>
      <c r="E252" s="431"/>
      <c r="F252" s="444"/>
      <c r="G252" s="350"/>
      <c r="H252" s="348"/>
      <c r="I252" s="348"/>
      <c r="J252" s="348"/>
      <c r="K252" s="348"/>
      <c r="L252" s="348"/>
      <c r="M252" s="348"/>
      <c r="N252" s="348"/>
      <c r="O252" s="353"/>
      <c r="P252" s="352"/>
    </row>
    <row r="253" spans="4:16" ht="40.15" customHeight="1" x14ac:dyDescent="0.25">
      <c r="D253" s="348"/>
      <c r="E253" s="431"/>
      <c r="F253" s="444"/>
      <c r="G253" s="350"/>
      <c r="H253" s="348"/>
      <c r="I253" s="348"/>
      <c r="J253" s="348"/>
      <c r="K253" s="348"/>
      <c r="L253" s="348"/>
      <c r="M253" s="348"/>
      <c r="N253" s="348"/>
      <c r="O253" s="353"/>
      <c r="P253" s="352"/>
    </row>
    <row r="254" spans="4:16" ht="40.15" customHeight="1" x14ac:dyDescent="0.25">
      <c r="D254" s="348"/>
      <c r="E254" s="431"/>
      <c r="F254" s="444"/>
      <c r="G254" s="350"/>
      <c r="H254" s="348"/>
      <c r="I254" s="348"/>
      <c r="J254" s="348"/>
      <c r="K254" s="348"/>
      <c r="L254" s="348"/>
      <c r="M254" s="348"/>
      <c r="N254" s="348"/>
      <c r="O254" s="353"/>
      <c r="P254" s="352"/>
    </row>
    <row r="255" spans="4:16" ht="40.15" customHeight="1" x14ac:dyDescent="0.25">
      <c r="D255" s="348"/>
      <c r="E255" s="431"/>
      <c r="F255" s="444"/>
      <c r="G255" s="350"/>
      <c r="H255" s="348"/>
      <c r="I255" s="348"/>
      <c r="J255" s="348"/>
      <c r="K255" s="348"/>
      <c r="L255" s="348"/>
      <c r="M255" s="348"/>
      <c r="N255" s="348"/>
      <c r="O255" s="353"/>
      <c r="P255" s="352"/>
    </row>
    <row r="256" spans="4:16" ht="40.15" customHeight="1" x14ac:dyDescent="0.25">
      <c r="D256" s="348"/>
      <c r="E256" s="431"/>
      <c r="F256" s="444"/>
      <c r="G256" s="350"/>
      <c r="H256" s="348"/>
      <c r="I256" s="348"/>
      <c r="J256" s="348"/>
      <c r="K256" s="348"/>
      <c r="L256" s="348"/>
      <c r="M256" s="348"/>
      <c r="N256" s="348"/>
      <c r="O256" s="353"/>
      <c r="P256" s="352"/>
    </row>
    <row r="257" spans="4:16" ht="40.15" customHeight="1" x14ac:dyDescent="0.25">
      <c r="D257" s="348"/>
      <c r="E257" s="431"/>
      <c r="F257" s="444"/>
      <c r="G257" s="350"/>
      <c r="H257" s="348"/>
      <c r="I257" s="348"/>
      <c r="J257" s="348"/>
      <c r="K257" s="348"/>
      <c r="L257" s="348"/>
      <c r="M257" s="348"/>
      <c r="N257" s="348"/>
      <c r="O257" s="353"/>
      <c r="P257" s="352"/>
    </row>
    <row r="258" spans="4:16" ht="40.15" customHeight="1" x14ac:dyDescent="0.25">
      <c r="D258" s="348"/>
      <c r="E258" s="431"/>
      <c r="F258" s="444"/>
      <c r="G258" s="350"/>
      <c r="H258" s="348"/>
      <c r="I258" s="348"/>
      <c r="J258" s="348"/>
      <c r="K258" s="348"/>
      <c r="L258" s="348"/>
      <c r="M258" s="348"/>
      <c r="N258" s="348"/>
      <c r="O258" s="353"/>
      <c r="P258" s="352"/>
    </row>
    <row r="259" spans="4:16" ht="40.15" customHeight="1" x14ac:dyDescent="0.25">
      <c r="D259" s="348"/>
      <c r="E259" s="431"/>
      <c r="F259" s="444"/>
      <c r="G259" s="350"/>
      <c r="H259" s="348"/>
      <c r="I259" s="348"/>
      <c r="J259" s="348"/>
      <c r="K259" s="348"/>
      <c r="L259" s="348"/>
      <c r="M259" s="348"/>
      <c r="N259" s="348"/>
      <c r="O259" s="353"/>
      <c r="P259" s="352"/>
    </row>
    <row r="260" spans="4:16" ht="40.15" customHeight="1" x14ac:dyDescent="0.25">
      <c r="D260" s="348"/>
      <c r="E260" s="431"/>
      <c r="F260" s="444"/>
      <c r="G260" s="350"/>
      <c r="H260" s="348"/>
      <c r="I260" s="348"/>
      <c r="J260" s="348"/>
      <c r="K260" s="348"/>
      <c r="L260" s="348"/>
      <c r="M260" s="348"/>
      <c r="N260" s="348"/>
      <c r="O260" s="353"/>
      <c r="P260" s="352"/>
    </row>
    <row r="261" spans="4:16" ht="40.15" customHeight="1" x14ac:dyDescent="0.25">
      <c r="D261" s="348"/>
      <c r="E261" s="431"/>
      <c r="F261" s="444"/>
      <c r="G261" s="350"/>
      <c r="H261" s="348"/>
      <c r="I261" s="348"/>
      <c r="J261" s="348"/>
      <c r="K261" s="348"/>
      <c r="L261" s="348"/>
      <c r="M261" s="348"/>
      <c r="N261" s="348"/>
      <c r="O261" s="353"/>
      <c r="P261" s="352"/>
    </row>
    <row r="262" spans="4:16" ht="40.15" customHeight="1" x14ac:dyDescent="0.25">
      <c r="D262" s="348"/>
      <c r="E262" s="431"/>
      <c r="F262" s="444"/>
      <c r="G262" s="350"/>
      <c r="H262" s="348"/>
      <c r="I262" s="348"/>
      <c r="J262" s="348"/>
      <c r="K262" s="348"/>
      <c r="L262" s="348"/>
      <c r="M262" s="348"/>
      <c r="N262" s="348"/>
      <c r="O262" s="353"/>
      <c r="P262" s="352"/>
    </row>
    <row r="263" spans="4:16" ht="40.15" customHeight="1" x14ac:dyDescent="0.25">
      <c r="D263" s="348"/>
      <c r="E263" s="431"/>
      <c r="F263" s="444"/>
      <c r="G263" s="350"/>
      <c r="H263" s="348"/>
      <c r="I263" s="348"/>
      <c r="J263" s="348"/>
      <c r="K263" s="348"/>
      <c r="L263" s="348"/>
      <c r="M263" s="348"/>
      <c r="N263" s="348"/>
      <c r="O263" s="353"/>
      <c r="P263" s="352"/>
    </row>
    <row r="264" spans="4:16" ht="40.15" customHeight="1" x14ac:dyDescent="0.25">
      <c r="D264" s="348"/>
      <c r="E264" s="431"/>
      <c r="F264" s="444"/>
      <c r="G264" s="350"/>
      <c r="H264" s="348"/>
      <c r="I264" s="348"/>
      <c r="J264" s="348"/>
      <c r="K264" s="348"/>
      <c r="L264" s="348"/>
      <c r="M264" s="348"/>
      <c r="N264" s="348"/>
      <c r="O264" s="353"/>
      <c r="P264" s="352"/>
    </row>
    <row r="265" spans="4:16" ht="40.15" customHeight="1" x14ac:dyDescent="0.25">
      <c r="D265" s="348"/>
      <c r="E265" s="431"/>
      <c r="F265" s="444"/>
      <c r="G265" s="350"/>
      <c r="H265" s="348"/>
      <c r="I265" s="348"/>
      <c r="J265" s="348"/>
      <c r="K265" s="348"/>
      <c r="L265" s="348"/>
      <c r="M265" s="348"/>
      <c r="N265" s="348"/>
      <c r="O265" s="353"/>
      <c r="P265" s="352"/>
    </row>
    <row r="266" spans="4:16" ht="40.15" customHeight="1" x14ac:dyDescent="0.25">
      <c r="D266" s="348"/>
      <c r="E266" s="431"/>
      <c r="F266" s="444"/>
      <c r="G266" s="350"/>
      <c r="H266" s="348"/>
      <c r="I266" s="348"/>
      <c r="J266" s="348"/>
      <c r="K266" s="348"/>
      <c r="L266" s="348"/>
      <c r="M266" s="348"/>
      <c r="N266" s="348"/>
      <c r="O266" s="353"/>
      <c r="P266" s="352"/>
    </row>
    <row r="267" spans="4:16" ht="40.15" customHeight="1" x14ac:dyDescent="0.25">
      <c r="D267" s="348"/>
      <c r="E267" s="431"/>
      <c r="F267" s="444"/>
      <c r="G267" s="350"/>
      <c r="H267" s="348"/>
      <c r="I267" s="348"/>
      <c r="J267" s="348"/>
      <c r="K267" s="348"/>
      <c r="L267" s="348"/>
      <c r="M267" s="348"/>
      <c r="N267" s="348"/>
      <c r="O267" s="353"/>
      <c r="P267" s="352"/>
    </row>
    <row r="268" spans="4:16" ht="40.15" customHeight="1" x14ac:dyDescent="0.25">
      <c r="D268" s="348"/>
      <c r="E268" s="431"/>
      <c r="F268" s="444"/>
      <c r="G268" s="350"/>
      <c r="H268" s="348"/>
      <c r="I268" s="348"/>
      <c r="J268" s="348"/>
      <c r="K268" s="348"/>
      <c r="L268" s="348"/>
      <c r="M268" s="348"/>
      <c r="N268" s="348"/>
      <c r="O268" s="353"/>
      <c r="P268" s="352"/>
    </row>
    <row r="269" spans="4:16" ht="40.15" customHeight="1" x14ac:dyDescent="0.25">
      <c r="D269" s="348"/>
      <c r="E269" s="431"/>
      <c r="F269" s="444"/>
      <c r="G269" s="350"/>
      <c r="H269" s="348"/>
      <c r="I269" s="348"/>
      <c r="J269" s="348"/>
      <c r="K269" s="348"/>
      <c r="L269" s="348"/>
      <c r="M269" s="348"/>
      <c r="N269" s="348"/>
      <c r="O269" s="353"/>
      <c r="P269" s="352"/>
    </row>
    <row r="270" spans="4:16" ht="40.15" customHeight="1" x14ac:dyDescent="0.25">
      <c r="D270" s="348"/>
      <c r="E270" s="431"/>
      <c r="F270" s="444"/>
      <c r="G270" s="350"/>
      <c r="H270" s="348"/>
      <c r="I270" s="348"/>
      <c r="J270" s="348"/>
      <c r="K270" s="348"/>
      <c r="L270" s="348"/>
      <c r="M270" s="348"/>
      <c r="N270" s="348"/>
      <c r="O270" s="353"/>
      <c r="P270" s="352"/>
    </row>
    <row r="271" spans="4:16" ht="40.15" customHeight="1" x14ac:dyDescent="0.25">
      <c r="D271" s="348"/>
      <c r="E271" s="431"/>
      <c r="F271" s="444"/>
      <c r="G271" s="350"/>
      <c r="H271" s="348"/>
      <c r="I271" s="348"/>
      <c r="J271" s="348"/>
      <c r="K271" s="348"/>
      <c r="L271" s="348"/>
      <c r="M271" s="348"/>
      <c r="N271" s="348"/>
      <c r="O271" s="353"/>
      <c r="P271" s="352"/>
    </row>
    <row r="272" spans="4:16" ht="40.15" customHeight="1" x14ac:dyDescent="0.25">
      <c r="D272" s="348"/>
      <c r="E272" s="431"/>
      <c r="F272" s="444"/>
      <c r="G272" s="350"/>
      <c r="H272" s="348"/>
      <c r="I272" s="348"/>
      <c r="J272" s="348"/>
      <c r="K272" s="348"/>
      <c r="L272" s="348"/>
      <c r="M272" s="348"/>
      <c r="N272" s="348"/>
      <c r="O272" s="353"/>
      <c r="P272" s="352"/>
    </row>
    <row r="273" spans="4:16" ht="40.15" customHeight="1" x14ac:dyDescent="0.25">
      <c r="D273" s="348"/>
      <c r="E273" s="431"/>
      <c r="F273" s="444"/>
      <c r="G273" s="350"/>
      <c r="H273" s="348"/>
      <c r="I273" s="348"/>
      <c r="J273" s="348"/>
      <c r="K273" s="348"/>
      <c r="L273" s="348"/>
      <c r="M273" s="348"/>
      <c r="N273" s="348"/>
      <c r="O273" s="353"/>
      <c r="P273" s="352"/>
    </row>
    <row r="274" spans="4:16" ht="40.15" customHeight="1" x14ac:dyDescent="0.25">
      <c r="D274" s="348"/>
      <c r="E274" s="431"/>
      <c r="F274" s="444"/>
      <c r="G274" s="350"/>
      <c r="H274" s="348"/>
      <c r="I274" s="348"/>
      <c r="J274" s="348"/>
      <c r="K274" s="348"/>
      <c r="L274" s="348"/>
      <c r="M274" s="348"/>
      <c r="N274" s="348"/>
      <c r="O274" s="353"/>
      <c r="P274" s="352"/>
    </row>
    <row r="275" spans="4:16" ht="40.15" customHeight="1" x14ac:dyDescent="0.25">
      <c r="D275" s="348"/>
      <c r="E275" s="431"/>
      <c r="F275" s="444"/>
      <c r="G275" s="350"/>
      <c r="H275" s="348"/>
      <c r="I275" s="348"/>
      <c r="J275" s="348"/>
      <c r="K275" s="348"/>
      <c r="L275" s="348"/>
      <c r="M275" s="348"/>
      <c r="N275" s="348"/>
      <c r="O275" s="353"/>
      <c r="P275" s="352"/>
    </row>
    <row r="276" spans="4:16" ht="40.15" customHeight="1" x14ac:dyDescent="0.25">
      <c r="D276" s="348"/>
      <c r="E276" s="431"/>
      <c r="F276" s="444"/>
      <c r="G276" s="350"/>
      <c r="H276" s="348"/>
      <c r="I276" s="348"/>
      <c r="J276" s="348"/>
      <c r="K276" s="348"/>
      <c r="L276" s="348"/>
      <c r="M276" s="348"/>
      <c r="N276" s="348"/>
      <c r="O276" s="353"/>
      <c r="P276" s="352"/>
    </row>
    <row r="277" spans="4:16" ht="40.15" customHeight="1" x14ac:dyDescent="0.25">
      <c r="D277" s="348"/>
      <c r="E277" s="431"/>
      <c r="F277" s="444"/>
      <c r="G277" s="350"/>
      <c r="H277" s="348"/>
      <c r="I277" s="348"/>
      <c r="J277" s="348"/>
      <c r="K277" s="348"/>
      <c r="L277" s="348"/>
      <c r="M277" s="348"/>
      <c r="N277" s="348"/>
      <c r="O277" s="353"/>
      <c r="P277" s="352"/>
    </row>
    <row r="278" spans="4:16" ht="40.15" customHeight="1" x14ac:dyDescent="0.25">
      <c r="D278" s="348"/>
      <c r="E278" s="431"/>
      <c r="F278" s="444"/>
      <c r="G278" s="350"/>
      <c r="H278" s="348"/>
      <c r="I278" s="348"/>
      <c r="J278" s="348"/>
      <c r="K278" s="348"/>
      <c r="L278" s="348"/>
      <c r="M278" s="348"/>
      <c r="N278" s="348"/>
      <c r="O278" s="353"/>
      <c r="P278" s="352"/>
    </row>
    <row r="279" spans="4:16" ht="40.15" customHeight="1" x14ac:dyDescent="0.25">
      <c r="D279" s="348"/>
      <c r="E279" s="431"/>
      <c r="F279" s="444"/>
      <c r="G279" s="350"/>
      <c r="H279" s="348"/>
      <c r="I279" s="348"/>
      <c r="J279" s="348"/>
      <c r="K279" s="348"/>
      <c r="L279" s="348"/>
      <c r="M279" s="348"/>
      <c r="N279" s="348"/>
      <c r="O279" s="353"/>
      <c r="P279" s="352"/>
    </row>
    <row r="280" spans="4:16" ht="40.15" customHeight="1" x14ac:dyDescent="0.25">
      <c r="D280" s="348"/>
      <c r="E280" s="431"/>
      <c r="F280" s="444"/>
      <c r="G280" s="350"/>
      <c r="H280" s="348"/>
      <c r="I280" s="348"/>
      <c r="J280" s="348"/>
      <c r="K280" s="348"/>
      <c r="L280" s="348"/>
      <c r="M280" s="348"/>
      <c r="N280" s="348"/>
      <c r="O280" s="353"/>
      <c r="P280" s="352"/>
    </row>
    <row r="281" spans="4:16" ht="40.15" customHeight="1" x14ac:dyDescent="0.25">
      <c r="D281" s="348"/>
      <c r="E281" s="431"/>
      <c r="F281" s="444"/>
      <c r="G281" s="350"/>
      <c r="H281" s="348"/>
      <c r="I281" s="348"/>
      <c r="J281" s="348"/>
      <c r="K281" s="348"/>
      <c r="L281" s="348"/>
      <c r="M281" s="348"/>
      <c r="N281" s="348"/>
      <c r="O281" s="353"/>
      <c r="P281" s="352"/>
    </row>
    <row r="282" spans="4:16" ht="40.15" customHeight="1" x14ac:dyDescent="0.25">
      <c r="D282" s="348"/>
      <c r="E282" s="431"/>
      <c r="F282" s="444"/>
      <c r="G282" s="350"/>
      <c r="H282" s="348"/>
      <c r="I282" s="348"/>
      <c r="J282" s="348"/>
      <c r="K282" s="348"/>
      <c r="L282" s="348"/>
      <c r="M282" s="348"/>
      <c r="N282" s="348"/>
      <c r="O282" s="353"/>
      <c r="P282" s="352"/>
    </row>
    <row r="283" spans="4:16" ht="40.15" customHeight="1" x14ac:dyDescent="0.25">
      <c r="D283" s="348"/>
      <c r="E283" s="431"/>
      <c r="F283" s="444"/>
      <c r="G283" s="350"/>
      <c r="H283" s="348"/>
      <c r="I283" s="348"/>
      <c r="J283" s="348"/>
      <c r="K283" s="348"/>
      <c r="L283" s="348"/>
      <c r="M283" s="348"/>
      <c r="N283" s="348"/>
      <c r="O283" s="353"/>
      <c r="P283" s="352"/>
    </row>
    <row r="284" spans="4:16" ht="40.15" customHeight="1" x14ac:dyDescent="0.25">
      <c r="D284" s="348"/>
      <c r="E284" s="431"/>
      <c r="F284" s="444"/>
      <c r="G284" s="350"/>
      <c r="H284" s="348"/>
      <c r="I284" s="348"/>
      <c r="J284" s="348"/>
      <c r="K284" s="348"/>
      <c r="L284" s="348"/>
      <c r="M284" s="348"/>
      <c r="N284" s="348"/>
      <c r="O284" s="353"/>
      <c r="P284" s="352"/>
    </row>
    <row r="285" spans="4:16" ht="40.15" customHeight="1" x14ac:dyDescent="0.25">
      <c r="D285" s="348"/>
      <c r="E285" s="431"/>
      <c r="F285" s="444"/>
      <c r="G285" s="350"/>
      <c r="H285" s="348"/>
      <c r="I285" s="348"/>
      <c r="J285" s="348"/>
      <c r="K285" s="348"/>
      <c r="L285" s="348"/>
      <c r="M285" s="348"/>
      <c r="N285" s="348"/>
      <c r="O285" s="353"/>
      <c r="P285" s="352"/>
    </row>
    <row r="286" spans="4:16" ht="40.15" customHeight="1" x14ac:dyDescent="0.25">
      <c r="D286" s="348"/>
      <c r="E286" s="431"/>
      <c r="F286" s="444"/>
      <c r="G286" s="350"/>
      <c r="H286" s="348"/>
      <c r="I286" s="348"/>
      <c r="J286" s="348"/>
      <c r="K286" s="348"/>
      <c r="L286" s="348"/>
      <c r="M286" s="348"/>
      <c r="N286" s="348"/>
      <c r="O286" s="353"/>
      <c r="P286" s="352"/>
    </row>
    <row r="287" spans="4:16" ht="40.15" customHeight="1" x14ac:dyDescent="0.25">
      <c r="D287" s="348"/>
      <c r="E287" s="431"/>
      <c r="F287" s="444"/>
      <c r="G287" s="350"/>
      <c r="H287" s="348"/>
      <c r="I287" s="348"/>
      <c r="J287" s="348"/>
      <c r="K287" s="348"/>
      <c r="L287" s="348"/>
      <c r="M287" s="348"/>
      <c r="N287" s="348"/>
      <c r="O287" s="353"/>
      <c r="P287" s="352"/>
    </row>
    <row r="288" spans="4:16" ht="40.15" customHeight="1" x14ac:dyDescent="0.25">
      <c r="D288" s="348"/>
      <c r="E288" s="431"/>
      <c r="F288" s="444"/>
      <c r="G288" s="350"/>
      <c r="H288" s="348"/>
      <c r="I288" s="348"/>
      <c r="J288" s="348"/>
      <c r="K288" s="348"/>
      <c r="L288" s="348"/>
      <c r="M288" s="348"/>
      <c r="N288" s="348"/>
      <c r="O288" s="353"/>
      <c r="P288" s="352"/>
    </row>
    <row r="289" spans="4:16" ht="40.15" customHeight="1" x14ac:dyDescent="0.25">
      <c r="D289" s="348"/>
      <c r="E289" s="431"/>
      <c r="F289" s="444"/>
      <c r="G289" s="350"/>
      <c r="H289" s="348"/>
      <c r="I289" s="348"/>
      <c r="J289" s="348"/>
      <c r="K289" s="348"/>
      <c r="L289" s="348"/>
      <c r="M289" s="348"/>
      <c r="N289" s="348"/>
      <c r="O289" s="353"/>
      <c r="P289" s="352"/>
    </row>
    <row r="290" spans="4:16" ht="40.15" customHeight="1" x14ac:dyDescent="0.25">
      <c r="D290" s="348"/>
      <c r="E290" s="431"/>
      <c r="F290" s="444"/>
      <c r="G290" s="350"/>
      <c r="H290" s="348"/>
      <c r="I290" s="348"/>
      <c r="J290" s="348"/>
      <c r="K290" s="348"/>
      <c r="L290" s="348"/>
      <c r="M290" s="348"/>
      <c r="N290" s="348"/>
      <c r="O290" s="353"/>
      <c r="P290" s="352"/>
    </row>
    <row r="291" spans="4:16" ht="40.15" customHeight="1" x14ac:dyDescent="0.25">
      <c r="D291" s="348"/>
      <c r="E291" s="431"/>
      <c r="F291" s="444"/>
      <c r="G291" s="350"/>
      <c r="H291" s="348"/>
      <c r="I291" s="348"/>
      <c r="J291" s="348"/>
      <c r="K291" s="348"/>
      <c r="L291" s="348"/>
      <c r="M291" s="348"/>
      <c r="N291" s="348"/>
      <c r="O291" s="353"/>
      <c r="P291" s="352"/>
    </row>
    <row r="292" spans="4:16" ht="40.15" customHeight="1" x14ac:dyDescent="0.25">
      <c r="D292" s="348"/>
      <c r="E292" s="431"/>
      <c r="F292" s="444"/>
      <c r="G292" s="350"/>
      <c r="H292" s="348"/>
      <c r="I292" s="348"/>
      <c r="J292" s="348"/>
      <c r="K292" s="348"/>
      <c r="L292" s="348"/>
      <c r="M292" s="348"/>
      <c r="N292" s="348"/>
      <c r="O292" s="353"/>
      <c r="P292" s="352"/>
    </row>
    <row r="293" spans="4:16" ht="40.15" customHeight="1" x14ac:dyDescent="0.25">
      <c r="D293" s="348"/>
      <c r="E293" s="431"/>
      <c r="F293" s="444"/>
      <c r="G293" s="350"/>
      <c r="H293" s="348"/>
      <c r="I293" s="348"/>
      <c r="J293" s="348"/>
      <c r="K293" s="348"/>
      <c r="L293" s="348"/>
      <c r="M293" s="348"/>
      <c r="N293" s="348"/>
      <c r="O293" s="353"/>
      <c r="P293" s="352"/>
    </row>
    <row r="294" spans="4:16" ht="40.15" customHeight="1" x14ac:dyDescent="0.25">
      <c r="D294" s="348"/>
      <c r="E294" s="431"/>
      <c r="F294" s="444"/>
      <c r="G294" s="350"/>
      <c r="H294" s="348"/>
      <c r="I294" s="348"/>
      <c r="J294" s="348"/>
      <c r="K294" s="348"/>
      <c r="L294" s="348"/>
      <c r="M294" s="348"/>
      <c r="N294" s="348"/>
      <c r="O294" s="353"/>
      <c r="P294" s="352"/>
    </row>
    <row r="295" spans="4:16" ht="40.15" customHeight="1" x14ac:dyDescent="0.25">
      <c r="D295" s="348"/>
      <c r="E295" s="431"/>
      <c r="F295" s="444"/>
      <c r="G295" s="350"/>
      <c r="H295" s="348"/>
      <c r="I295" s="348"/>
      <c r="J295" s="348"/>
      <c r="K295" s="348"/>
      <c r="L295" s="348"/>
      <c r="M295" s="348"/>
      <c r="N295" s="348"/>
      <c r="O295" s="353"/>
      <c r="P295" s="352"/>
    </row>
    <row r="296" spans="4:16" ht="40.15" customHeight="1" x14ac:dyDescent="0.25">
      <c r="D296" s="348"/>
      <c r="E296" s="431"/>
      <c r="F296" s="444"/>
      <c r="G296" s="350"/>
      <c r="H296" s="348"/>
      <c r="I296" s="348"/>
      <c r="J296" s="348"/>
      <c r="K296" s="348"/>
      <c r="L296" s="348"/>
      <c r="M296" s="348"/>
      <c r="N296" s="348"/>
      <c r="O296" s="353"/>
      <c r="P296" s="352"/>
    </row>
    <row r="297" spans="4:16" ht="40.15" customHeight="1" x14ac:dyDescent="0.25">
      <c r="D297" s="348"/>
      <c r="E297" s="431"/>
      <c r="F297" s="444"/>
      <c r="G297" s="350"/>
      <c r="H297" s="348"/>
      <c r="I297" s="348"/>
      <c r="J297" s="348"/>
      <c r="K297" s="348"/>
      <c r="L297" s="348"/>
      <c r="M297" s="348"/>
      <c r="N297" s="348"/>
      <c r="O297" s="353"/>
      <c r="P297" s="352"/>
    </row>
    <row r="298" spans="4:16" ht="40.15" customHeight="1" x14ac:dyDescent="0.25">
      <c r="D298" s="348"/>
      <c r="E298" s="431"/>
      <c r="F298" s="444"/>
      <c r="G298" s="350"/>
      <c r="H298" s="348"/>
      <c r="I298" s="348"/>
      <c r="J298" s="348"/>
      <c r="K298" s="348"/>
      <c r="L298" s="348"/>
      <c r="M298" s="348"/>
      <c r="N298" s="348"/>
      <c r="O298" s="353"/>
      <c r="P298" s="352"/>
    </row>
    <row r="299" spans="4:16" ht="40.15" customHeight="1" x14ac:dyDescent="0.25">
      <c r="D299" s="348"/>
      <c r="E299" s="431"/>
      <c r="F299" s="444"/>
      <c r="G299" s="350"/>
      <c r="H299" s="348"/>
      <c r="I299" s="348"/>
      <c r="J299" s="348"/>
      <c r="K299" s="348"/>
      <c r="L299" s="348"/>
      <c r="M299" s="348"/>
      <c r="N299" s="348"/>
      <c r="O299" s="353"/>
      <c r="P299" s="352"/>
    </row>
    <row r="300" spans="4:16" ht="40.15" customHeight="1" x14ac:dyDescent="0.25">
      <c r="D300" s="348"/>
      <c r="E300" s="431"/>
      <c r="F300" s="444"/>
      <c r="G300" s="350"/>
      <c r="H300" s="348"/>
      <c r="I300" s="348"/>
      <c r="J300" s="348"/>
      <c r="K300" s="348"/>
      <c r="L300" s="348"/>
      <c r="M300" s="348"/>
      <c r="N300" s="348"/>
      <c r="O300" s="353"/>
      <c r="P300" s="352"/>
    </row>
    <row r="301" spans="4:16" ht="40.15" customHeight="1" x14ac:dyDescent="0.25">
      <c r="D301" s="348"/>
      <c r="E301" s="431"/>
      <c r="F301" s="444"/>
      <c r="G301" s="350"/>
      <c r="H301" s="348"/>
      <c r="I301" s="348"/>
      <c r="J301" s="348"/>
      <c r="K301" s="348"/>
      <c r="L301" s="348"/>
      <c r="M301" s="348"/>
      <c r="N301" s="348"/>
      <c r="O301" s="353"/>
      <c r="P301" s="352"/>
    </row>
    <row r="302" spans="4:16" ht="40.15" customHeight="1" x14ac:dyDescent="0.25">
      <c r="D302" s="348"/>
      <c r="E302" s="431"/>
      <c r="F302" s="444"/>
      <c r="G302" s="350"/>
      <c r="H302" s="348"/>
      <c r="I302" s="348"/>
      <c r="J302" s="348"/>
      <c r="K302" s="348"/>
      <c r="L302" s="348"/>
      <c r="M302" s="348"/>
      <c r="N302" s="348"/>
      <c r="O302" s="353"/>
      <c r="P302" s="352"/>
    </row>
    <row r="303" spans="4:16" ht="40.15" customHeight="1" x14ac:dyDescent="0.25">
      <c r="D303" s="348"/>
      <c r="E303" s="431"/>
      <c r="F303" s="444"/>
      <c r="G303" s="350"/>
      <c r="H303" s="348"/>
      <c r="I303" s="348"/>
      <c r="J303" s="348"/>
      <c r="K303" s="348"/>
      <c r="L303" s="348"/>
      <c r="M303" s="348"/>
      <c r="N303" s="348"/>
      <c r="O303" s="353"/>
      <c r="P303" s="352"/>
    </row>
    <row r="304" spans="4:16" ht="40.15" customHeight="1" x14ac:dyDescent="0.25">
      <c r="D304" s="348"/>
      <c r="E304" s="431"/>
      <c r="F304" s="444"/>
      <c r="G304" s="350"/>
      <c r="H304" s="348"/>
      <c r="I304" s="348"/>
      <c r="J304" s="348"/>
      <c r="K304" s="348"/>
      <c r="L304" s="348"/>
      <c r="M304" s="348"/>
      <c r="N304" s="348"/>
      <c r="O304" s="353"/>
      <c r="P304" s="352"/>
    </row>
    <row r="305" spans="4:16" ht="40.15" customHeight="1" x14ac:dyDescent="0.25">
      <c r="D305" s="348"/>
      <c r="E305" s="431"/>
      <c r="F305" s="444"/>
      <c r="G305" s="350"/>
      <c r="H305" s="348"/>
      <c r="I305" s="348"/>
      <c r="J305" s="348"/>
      <c r="K305" s="348"/>
      <c r="L305" s="348"/>
      <c r="M305" s="348"/>
      <c r="N305" s="348"/>
      <c r="O305" s="353"/>
      <c r="P305" s="352"/>
    </row>
    <row r="306" spans="4:16" ht="40.15" customHeight="1" x14ac:dyDescent="0.25">
      <c r="D306" s="348"/>
      <c r="E306" s="431"/>
      <c r="F306" s="444"/>
      <c r="G306" s="350"/>
      <c r="H306" s="348"/>
      <c r="I306" s="348"/>
      <c r="J306" s="348"/>
      <c r="K306" s="348"/>
      <c r="L306" s="348"/>
      <c r="M306" s="348"/>
      <c r="N306" s="348"/>
      <c r="O306" s="353"/>
      <c r="P306" s="352"/>
    </row>
    <row r="307" spans="4:16" ht="40.15" customHeight="1" x14ac:dyDescent="0.25">
      <c r="D307" s="348"/>
      <c r="E307" s="431"/>
      <c r="F307" s="444"/>
      <c r="G307" s="350"/>
      <c r="H307" s="348"/>
      <c r="I307" s="348"/>
      <c r="J307" s="348"/>
      <c r="K307" s="348"/>
      <c r="L307" s="348"/>
      <c r="M307" s="348"/>
      <c r="N307" s="348"/>
      <c r="O307" s="353"/>
      <c r="P307" s="352"/>
    </row>
    <row r="308" spans="4:16" ht="40.15" customHeight="1" x14ac:dyDescent="0.25">
      <c r="D308" s="348"/>
      <c r="E308" s="431"/>
      <c r="F308" s="444"/>
      <c r="G308" s="350"/>
      <c r="H308" s="348"/>
      <c r="I308" s="348"/>
      <c r="J308" s="348"/>
      <c r="K308" s="348"/>
      <c r="L308" s="348"/>
      <c r="M308" s="348"/>
      <c r="N308" s="348"/>
      <c r="O308" s="353"/>
      <c r="P308" s="352"/>
    </row>
    <row r="309" spans="4:16" ht="40.15" customHeight="1" x14ac:dyDescent="0.25">
      <c r="D309" s="348"/>
      <c r="E309" s="431"/>
      <c r="F309" s="444"/>
      <c r="G309" s="350"/>
      <c r="H309" s="348"/>
      <c r="I309" s="348"/>
      <c r="J309" s="348"/>
      <c r="K309" s="348"/>
      <c r="L309" s="348"/>
      <c r="M309" s="348"/>
      <c r="N309" s="348"/>
      <c r="O309" s="353"/>
      <c r="P309" s="352"/>
    </row>
    <row r="310" spans="4:16" ht="40.15" customHeight="1" x14ac:dyDescent="0.25">
      <c r="D310" s="348"/>
      <c r="E310" s="431"/>
      <c r="F310" s="444"/>
      <c r="G310" s="350"/>
      <c r="H310" s="348"/>
      <c r="I310" s="348"/>
      <c r="J310" s="348"/>
      <c r="K310" s="348"/>
      <c r="L310" s="348"/>
      <c r="M310" s="348"/>
      <c r="N310" s="348"/>
      <c r="O310" s="353"/>
      <c r="P310" s="352"/>
    </row>
    <row r="311" spans="4:16" ht="40.15" customHeight="1" x14ac:dyDescent="0.25">
      <c r="D311" s="348"/>
      <c r="E311" s="431"/>
      <c r="F311" s="444"/>
      <c r="G311" s="350"/>
      <c r="H311" s="348"/>
      <c r="I311" s="348"/>
      <c r="J311" s="348"/>
      <c r="K311" s="348"/>
      <c r="L311" s="348"/>
      <c r="M311" s="348"/>
      <c r="N311" s="348"/>
      <c r="O311" s="353"/>
      <c r="P311" s="352"/>
    </row>
    <row r="312" spans="4:16" ht="40.15" customHeight="1" x14ac:dyDescent="0.25">
      <c r="D312" s="348"/>
      <c r="E312" s="431"/>
      <c r="F312" s="444"/>
      <c r="G312" s="350"/>
      <c r="H312" s="348"/>
      <c r="I312" s="348"/>
      <c r="J312" s="348"/>
      <c r="K312" s="348"/>
      <c r="L312" s="348"/>
      <c r="M312" s="348"/>
      <c r="N312" s="348"/>
      <c r="O312" s="353"/>
      <c r="P312" s="352"/>
    </row>
    <row r="313" spans="4:16" ht="40.15" customHeight="1" x14ac:dyDescent="0.25">
      <c r="D313" s="348"/>
      <c r="E313" s="431"/>
      <c r="F313" s="444"/>
      <c r="G313" s="350"/>
      <c r="H313" s="348"/>
      <c r="I313" s="348"/>
      <c r="J313" s="348"/>
      <c r="K313" s="348"/>
      <c r="L313" s="348"/>
      <c r="M313" s="348"/>
      <c r="N313" s="348"/>
      <c r="O313" s="353"/>
      <c r="P313" s="352"/>
    </row>
    <row r="314" spans="4:16" ht="40.15" customHeight="1" x14ac:dyDescent="0.25">
      <c r="D314" s="348"/>
      <c r="E314" s="431"/>
      <c r="F314" s="444"/>
      <c r="G314" s="350"/>
      <c r="H314" s="348"/>
      <c r="I314" s="348"/>
      <c r="J314" s="348"/>
      <c r="K314" s="348"/>
      <c r="L314" s="348"/>
      <c r="M314" s="348"/>
      <c r="N314" s="348"/>
      <c r="O314" s="353"/>
      <c r="P314" s="352"/>
    </row>
    <row r="315" spans="4:16" ht="40.15" customHeight="1" x14ac:dyDescent="0.25">
      <c r="D315" s="348"/>
      <c r="E315" s="431"/>
      <c r="F315" s="444"/>
      <c r="G315" s="350"/>
      <c r="H315" s="348"/>
      <c r="I315" s="348"/>
      <c r="J315" s="348"/>
      <c r="K315" s="348"/>
      <c r="L315" s="348"/>
      <c r="M315" s="348"/>
      <c r="N315" s="348"/>
      <c r="O315" s="353"/>
      <c r="P315" s="352"/>
    </row>
    <row r="316" spans="4:16" ht="40.15" customHeight="1" x14ac:dyDescent="0.25">
      <c r="D316" s="348"/>
      <c r="E316" s="431"/>
      <c r="F316" s="444"/>
      <c r="G316" s="350"/>
      <c r="H316" s="348"/>
      <c r="I316" s="348"/>
      <c r="J316" s="348"/>
      <c r="K316" s="348"/>
      <c r="L316" s="348"/>
      <c r="M316" s="348"/>
      <c r="N316" s="348"/>
      <c r="O316" s="353"/>
      <c r="P316" s="352"/>
    </row>
    <row r="317" spans="4:16" ht="40.15" customHeight="1" x14ac:dyDescent="0.25">
      <c r="D317" s="348"/>
      <c r="E317" s="431"/>
      <c r="F317" s="444"/>
      <c r="G317" s="350"/>
      <c r="H317" s="348"/>
      <c r="I317" s="348"/>
      <c r="J317" s="348"/>
      <c r="K317" s="348"/>
      <c r="L317" s="348"/>
      <c r="M317" s="348"/>
      <c r="N317" s="348"/>
      <c r="O317" s="353"/>
      <c r="P317" s="352"/>
    </row>
    <row r="318" spans="4:16" ht="40.15" customHeight="1" x14ac:dyDescent="0.25">
      <c r="D318" s="348"/>
      <c r="E318" s="431"/>
      <c r="F318" s="444"/>
      <c r="G318" s="350"/>
      <c r="H318" s="348"/>
      <c r="I318" s="348"/>
      <c r="J318" s="348"/>
      <c r="K318" s="348"/>
      <c r="L318" s="348"/>
      <c r="M318" s="348"/>
      <c r="N318" s="348"/>
      <c r="O318" s="353"/>
      <c r="P318" s="352"/>
    </row>
    <row r="319" spans="4:16" ht="40.15" customHeight="1" x14ac:dyDescent="0.25">
      <c r="D319" s="348"/>
      <c r="E319" s="431"/>
      <c r="F319" s="444"/>
      <c r="G319" s="350"/>
      <c r="H319" s="348"/>
      <c r="I319" s="348"/>
      <c r="J319" s="348"/>
      <c r="K319" s="348"/>
      <c r="L319" s="348"/>
      <c r="M319" s="348"/>
      <c r="N319" s="348"/>
      <c r="O319" s="353"/>
      <c r="P319" s="352"/>
    </row>
    <row r="320" spans="4:16" ht="40.15" customHeight="1" x14ac:dyDescent="0.25">
      <c r="D320" s="348"/>
      <c r="E320" s="431"/>
      <c r="F320" s="444"/>
      <c r="G320" s="350"/>
      <c r="H320" s="348"/>
      <c r="I320" s="348"/>
      <c r="J320" s="348"/>
      <c r="K320" s="348"/>
      <c r="L320" s="348"/>
      <c r="M320" s="348"/>
      <c r="N320" s="348"/>
      <c r="O320" s="353"/>
      <c r="P320" s="352"/>
    </row>
    <row r="321" spans="4:16" ht="40.15" customHeight="1" x14ac:dyDescent="0.25">
      <c r="D321" s="348"/>
      <c r="E321" s="431"/>
      <c r="F321" s="444"/>
      <c r="G321" s="350"/>
      <c r="H321" s="348"/>
      <c r="I321" s="348"/>
      <c r="J321" s="348"/>
      <c r="K321" s="348"/>
      <c r="L321" s="348"/>
      <c r="M321" s="348"/>
      <c r="N321" s="348"/>
      <c r="O321" s="353"/>
      <c r="P321" s="352"/>
    </row>
    <row r="322" spans="4:16" ht="40.15" customHeight="1" x14ac:dyDescent="0.25">
      <c r="D322" s="348"/>
      <c r="E322" s="431"/>
      <c r="F322" s="444"/>
      <c r="G322" s="350"/>
      <c r="H322" s="348"/>
      <c r="I322" s="348"/>
      <c r="J322" s="348"/>
      <c r="K322" s="348"/>
      <c r="L322" s="348"/>
      <c r="M322" s="348"/>
      <c r="N322" s="348"/>
      <c r="O322" s="353"/>
      <c r="P322" s="352"/>
    </row>
    <row r="323" spans="4:16" ht="40.15" customHeight="1" x14ac:dyDescent="0.25">
      <c r="D323" s="348"/>
      <c r="E323" s="431"/>
      <c r="F323" s="444"/>
      <c r="G323" s="350"/>
      <c r="H323" s="348"/>
      <c r="I323" s="348"/>
      <c r="J323" s="348"/>
      <c r="K323" s="348"/>
      <c r="L323" s="348"/>
      <c r="M323" s="348"/>
      <c r="N323" s="348"/>
      <c r="O323" s="353"/>
      <c r="P323" s="352"/>
    </row>
    <row r="324" spans="4:16" ht="40.15" customHeight="1" x14ac:dyDescent="0.25">
      <c r="D324" s="348"/>
      <c r="E324" s="431"/>
      <c r="F324" s="444"/>
      <c r="G324" s="350"/>
      <c r="H324" s="348"/>
      <c r="I324" s="348"/>
      <c r="J324" s="348"/>
      <c r="K324" s="348"/>
      <c r="L324" s="348"/>
      <c r="M324" s="348"/>
      <c r="N324" s="348"/>
      <c r="O324" s="353"/>
      <c r="P324" s="352"/>
    </row>
    <row r="325" spans="4:16" ht="40.15" customHeight="1" x14ac:dyDescent="0.25">
      <c r="D325" s="348"/>
      <c r="E325" s="431"/>
      <c r="F325" s="444"/>
      <c r="G325" s="350"/>
      <c r="H325" s="348"/>
      <c r="I325" s="348"/>
      <c r="J325" s="348"/>
      <c r="K325" s="348"/>
      <c r="L325" s="348"/>
      <c r="M325" s="348"/>
      <c r="N325" s="348"/>
      <c r="O325" s="353"/>
      <c r="P325" s="352"/>
    </row>
    <row r="326" spans="4:16" ht="40.15" customHeight="1" x14ac:dyDescent="0.25">
      <c r="D326" s="348"/>
      <c r="E326" s="431"/>
      <c r="F326" s="444"/>
      <c r="G326" s="350"/>
      <c r="H326" s="348"/>
      <c r="I326" s="348"/>
      <c r="J326" s="348"/>
      <c r="K326" s="348"/>
      <c r="L326" s="348"/>
      <c r="M326" s="348"/>
      <c r="N326" s="348"/>
      <c r="O326" s="353"/>
      <c r="P326" s="352"/>
    </row>
    <row r="327" spans="4:16" ht="40.15" customHeight="1" x14ac:dyDescent="0.25">
      <c r="D327" s="348"/>
      <c r="E327" s="431"/>
      <c r="F327" s="444"/>
      <c r="G327" s="350"/>
      <c r="H327" s="348"/>
      <c r="I327" s="348"/>
      <c r="J327" s="348"/>
      <c r="K327" s="348"/>
      <c r="L327" s="348"/>
      <c r="M327" s="348"/>
      <c r="N327" s="348"/>
      <c r="O327" s="353"/>
      <c r="P327" s="352"/>
    </row>
    <row r="328" spans="4:16" ht="40.15" customHeight="1" x14ac:dyDescent="0.25">
      <c r="D328" s="348"/>
      <c r="E328" s="431"/>
      <c r="F328" s="444"/>
      <c r="G328" s="350"/>
      <c r="H328" s="348"/>
      <c r="I328" s="348"/>
      <c r="J328" s="348"/>
      <c r="K328" s="348"/>
      <c r="L328" s="348"/>
      <c r="M328" s="348"/>
      <c r="N328" s="348"/>
      <c r="O328" s="353"/>
      <c r="P328" s="352"/>
    </row>
    <row r="329" spans="4:16" ht="40.15" customHeight="1" x14ac:dyDescent="0.25">
      <c r="D329" s="348"/>
      <c r="E329" s="431"/>
      <c r="F329" s="444"/>
      <c r="G329" s="350"/>
      <c r="H329" s="348"/>
      <c r="I329" s="348"/>
      <c r="J329" s="348"/>
      <c r="K329" s="348"/>
      <c r="L329" s="348"/>
      <c r="M329" s="348"/>
      <c r="N329" s="348"/>
      <c r="O329" s="353"/>
      <c r="P329" s="352"/>
    </row>
    <row r="330" spans="4:16" ht="40.15" customHeight="1" x14ac:dyDescent="0.25">
      <c r="D330" s="348"/>
      <c r="E330" s="431"/>
      <c r="F330" s="444"/>
      <c r="G330" s="350"/>
      <c r="H330" s="348"/>
      <c r="I330" s="348"/>
      <c r="J330" s="348"/>
      <c r="K330" s="348"/>
      <c r="L330" s="348"/>
      <c r="M330" s="348"/>
      <c r="N330" s="348"/>
      <c r="O330" s="353"/>
      <c r="P330" s="352"/>
    </row>
    <row r="331" spans="4:16" ht="40.15" customHeight="1" x14ac:dyDescent="0.25">
      <c r="D331" s="348"/>
      <c r="E331" s="431"/>
      <c r="F331" s="444"/>
      <c r="G331" s="350"/>
      <c r="H331" s="348"/>
      <c r="I331" s="348"/>
      <c r="J331" s="348"/>
      <c r="K331" s="348"/>
      <c r="L331" s="348"/>
      <c r="M331" s="348"/>
      <c r="N331" s="348"/>
      <c r="O331" s="353"/>
      <c r="P331" s="352"/>
    </row>
    <row r="332" spans="4:16" ht="40.15" customHeight="1" x14ac:dyDescent="0.25">
      <c r="D332" s="348"/>
      <c r="E332" s="431"/>
      <c r="F332" s="444"/>
      <c r="G332" s="350"/>
      <c r="H332" s="348"/>
      <c r="I332" s="348"/>
      <c r="J332" s="348"/>
      <c r="K332" s="348"/>
      <c r="L332" s="348"/>
      <c r="M332" s="348"/>
      <c r="N332" s="348"/>
      <c r="O332" s="353"/>
      <c r="P332" s="352"/>
    </row>
    <row r="333" spans="4:16" ht="40.15" customHeight="1" x14ac:dyDescent="0.25">
      <c r="D333" s="348"/>
      <c r="E333" s="431"/>
      <c r="F333" s="444"/>
      <c r="G333" s="350"/>
      <c r="H333" s="348"/>
      <c r="I333" s="348"/>
      <c r="J333" s="348"/>
      <c r="K333" s="348"/>
      <c r="L333" s="348"/>
      <c r="M333" s="348"/>
      <c r="N333" s="348"/>
      <c r="O333" s="353"/>
      <c r="P333" s="352"/>
    </row>
    <row r="334" spans="4:16" ht="40.15" customHeight="1" x14ac:dyDescent="0.25">
      <c r="D334" s="348"/>
      <c r="E334" s="431"/>
      <c r="F334" s="444"/>
      <c r="G334" s="350"/>
      <c r="H334" s="348"/>
      <c r="I334" s="348"/>
      <c r="J334" s="348"/>
      <c r="K334" s="348"/>
      <c r="L334" s="348"/>
      <c r="M334" s="348"/>
      <c r="N334" s="348"/>
      <c r="O334" s="353"/>
      <c r="P334" s="352"/>
    </row>
    <row r="335" spans="4:16" ht="40.15" customHeight="1" x14ac:dyDescent="0.25">
      <c r="D335" s="348"/>
      <c r="E335" s="431"/>
      <c r="F335" s="444"/>
      <c r="G335" s="350"/>
      <c r="H335" s="348"/>
      <c r="I335" s="348"/>
      <c r="J335" s="348"/>
      <c r="K335" s="348"/>
      <c r="L335" s="348"/>
      <c r="M335" s="348"/>
      <c r="N335" s="348"/>
      <c r="O335" s="353"/>
      <c r="P335" s="352"/>
    </row>
    <row r="336" spans="4:16" ht="40.15" customHeight="1" x14ac:dyDescent="0.25">
      <c r="D336" s="348"/>
      <c r="E336" s="431"/>
      <c r="F336" s="444"/>
      <c r="G336" s="350"/>
      <c r="H336" s="348"/>
      <c r="I336" s="348"/>
      <c r="J336" s="348"/>
      <c r="K336" s="348"/>
      <c r="L336" s="348"/>
      <c r="M336" s="348"/>
      <c r="N336" s="348"/>
      <c r="O336" s="353"/>
      <c r="P336" s="352"/>
    </row>
    <row r="337" spans="4:16" ht="40.15" customHeight="1" x14ac:dyDescent="0.25">
      <c r="D337" s="348"/>
      <c r="E337" s="431"/>
      <c r="F337" s="444"/>
      <c r="G337" s="350"/>
      <c r="H337" s="348"/>
      <c r="I337" s="348"/>
      <c r="J337" s="348"/>
      <c r="K337" s="348"/>
      <c r="L337" s="348"/>
      <c r="M337" s="348"/>
      <c r="N337" s="348"/>
      <c r="O337" s="353"/>
      <c r="P337" s="352"/>
    </row>
    <row r="338" spans="4:16" ht="40.15" customHeight="1" x14ac:dyDescent="0.25">
      <c r="D338" s="348"/>
      <c r="E338" s="431"/>
      <c r="F338" s="444"/>
      <c r="G338" s="350"/>
      <c r="H338" s="348"/>
      <c r="I338" s="348"/>
      <c r="J338" s="348"/>
      <c r="K338" s="348"/>
      <c r="L338" s="348"/>
      <c r="M338" s="348"/>
      <c r="N338" s="348"/>
      <c r="O338" s="353"/>
      <c r="P338" s="352"/>
    </row>
    <row r="339" spans="4:16" ht="40.15" customHeight="1" x14ac:dyDescent="0.25">
      <c r="D339" s="348"/>
      <c r="E339" s="431"/>
      <c r="F339" s="444"/>
      <c r="G339" s="350"/>
      <c r="H339" s="348"/>
      <c r="I339" s="348"/>
      <c r="J339" s="348"/>
      <c r="K339" s="348"/>
      <c r="L339" s="348"/>
      <c r="M339" s="348"/>
      <c r="N339" s="348"/>
      <c r="O339" s="353"/>
      <c r="P339" s="352"/>
    </row>
    <row r="340" spans="4:16" ht="40.15" customHeight="1" x14ac:dyDescent="0.25">
      <c r="D340" s="348"/>
      <c r="E340" s="431"/>
      <c r="F340" s="444"/>
      <c r="G340" s="350"/>
      <c r="H340" s="348"/>
      <c r="I340" s="348"/>
      <c r="J340" s="348"/>
      <c r="K340" s="348"/>
      <c r="L340" s="348"/>
      <c r="M340" s="348"/>
      <c r="N340" s="348"/>
      <c r="O340" s="353"/>
      <c r="P340" s="352"/>
    </row>
    <row r="341" spans="4:16" ht="40.15" customHeight="1" x14ac:dyDescent="0.25">
      <c r="D341" s="348"/>
      <c r="E341" s="431"/>
      <c r="F341" s="444"/>
      <c r="G341" s="350"/>
      <c r="H341" s="348"/>
      <c r="I341" s="348"/>
      <c r="J341" s="348"/>
      <c r="K341" s="348"/>
      <c r="L341" s="348"/>
      <c r="M341" s="348"/>
      <c r="N341" s="348"/>
      <c r="O341" s="353"/>
      <c r="P341" s="352"/>
    </row>
    <row r="342" spans="4:16" ht="40.15" customHeight="1" x14ac:dyDescent="0.25">
      <c r="D342" s="348"/>
      <c r="E342" s="431"/>
      <c r="F342" s="444"/>
      <c r="G342" s="350"/>
      <c r="H342" s="348"/>
      <c r="I342" s="348"/>
      <c r="J342" s="348"/>
      <c r="K342" s="348"/>
      <c r="L342" s="348"/>
      <c r="M342" s="348"/>
      <c r="N342" s="348"/>
      <c r="O342" s="353"/>
      <c r="P342" s="352"/>
    </row>
    <row r="343" spans="4:16" ht="40.15" customHeight="1" x14ac:dyDescent="0.25">
      <c r="D343" s="348"/>
      <c r="E343" s="431"/>
      <c r="F343" s="444"/>
      <c r="G343" s="350"/>
      <c r="H343" s="348"/>
      <c r="I343" s="348"/>
      <c r="J343" s="348"/>
      <c r="K343" s="348"/>
      <c r="L343" s="348"/>
      <c r="M343" s="348"/>
      <c r="N343" s="348"/>
      <c r="O343" s="353"/>
      <c r="P343" s="352"/>
    </row>
    <row r="344" spans="4:16" ht="40.15" customHeight="1" x14ac:dyDescent="0.25">
      <c r="D344" s="348"/>
      <c r="E344" s="431"/>
      <c r="F344" s="444"/>
      <c r="G344" s="350"/>
      <c r="H344" s="348"/>
      <c r="I344" s="348"/>
      <c r="J344" s="348"/>
      <c r="K344" s="348"/>
      <c r="L344" s="348"/>
      <c r="M344" s="348"/>
      <c r="N344" s="348"/>
      <c r="O344" s="353"/>
      <c r="P344" s="352"/>
    </row>
    <row r="345" spans="4:16" ht="40.15" customHeight="1" x14ac:dyDescent="0.25">
      <c r="D345" s="348"/>
      <c r="E345" s="431"/>
      <c r="F345" s="444"/>
      <c r="G345" s="350"/>
      <c r="H345" s="348"/>
      <c r="I345" s="348"/>
      <c r="J345" s="348"/>
      <c r="K345" s="348"/>
      <c r="L345" s="348"/>
      <c r="M345" s="348"/>
      <c r="N345" s="348"/>
      <c r="O345" s="353"/>
      <c r="P345" s="352"/>
    </row>
    <row r="346" spans="4:16" ht="40.15" customHeight="1" x14ac:dyDescent="0.25">
      <c r="D346" s="348"/>
      <c r="E346" s="431"/>
      <c r="F346" s="444"/>
      <c r="G346" s="350"/>
      <c r="H346" s="348"/>
      <c r="I346" s="348"/>
      <c r="J346" s="348"/>
      <c r="K346" s="348"/>
      <c r="L346" s="348"/>
      <c r="M346" s="348"/>
      <c r="N346" s="348"/>
      <c r="O346" s="353"/>
      <c r="P346" s="352"/>
    </row>
    <row r="347" spans="4:16" ht="40.15" customHeight="1" x14ac:dyDescent="0.25">
      <c r="D347" s="348"/>
      <c r="E347" s="431"/>
      <c r="F347" s="444"/>
      <c r="G347" s="350"/>
      <c r="H347" s="348"/>
      <c r="I347" s="348"/>
      <c r="J347" s="348"/>
      <c r="K347" s="348"/>
      <c r="L347" s="348"/>
      <c r="M347" s="348"/>
      <c r="N347" s="348"/>
      <c r="O347" s="353"/>
      <c r="P347" s="352"/>
    </row>
    <row r="348" spans="4:16" ht="40.15" customHeight="1" x14ac:dyDescent="0.25">
      <c r="D348" s="348"/>
      <c r="E348" s="431"/>
      <c r="F348" s="444"/>
      <c r="G348" s="350"/>
      <c r="H348" s="348"/>
      <c r="I348" s="348"/>
      <c r="J348" s="348"/>
      <c r="K348" s="348"/>
      <c r="L348" s="348"/>
      <c r="M348" s="348"/>
      <c r="N348" s="348"/>
      <c r="O348" s="353"/>
      <c r="P348" s="352"/>
    </row>
    <row r="349" spans="4:16" ht="40.15" customHeight="1" x14ac:dyDescent="0.25">
      <c r="D349" s="348"/>
      <c r="E349" s="431"/>
      <c r="F349" s="444"/>
      <c r="G349" s="350"/>
      <c r="H349" s="348"/>
      <c r="I349" s="348"/>
      <c r="J349" s="348"/>
      <c r="K349" s="348"/>
      <c r="L349" s="348"/>
      <c r="M349" s="348"/>
      <c r="N349" s="348"/>
      <c r="O349" s="353"/>
      <c r="P349" s="352"/>
    </row>
    <row r="350" spans="4:16" ht="40.15" customHeight="1" x14ac:dyDescent="0.25">
      <c r="D350" s="348"/>
      <c r="E350" s="431"/>
      <c r="F350" s="444"/>
      <c r="G350" s="350"/>
      <c r="H350" s="348"/>
      <c r="I350" s="348"/>
      <c r="J350" s="348"/>
      <c r="K350" s="348"/>
      <c r="L350" s="348"/>
      <c r="M350" s="348"/>
      <c r="N350" s="348"/>
      <c r="O350" s="353"/>
      <c r="P350" s="352"/>
    </row>
    <row r="351" spans="4:16" ht="40.15" customHeight="1" x14ac:dyDescent="0.25">
      <c r="D351" s="348"/>
      <c r="E351" s="431"/>
      <c r="F351" s="444"/>
      <c r="G351" s="350"/>
      <c r="H351" s="348"/>
      <c r="I351" s="348"/>
      <c r="J351" s="348"/>
      <c r="K351" s="348"/>
      <c r="L351" s="348"/>
      <c r="M351" s="348"/>
      <c r="N351" s="348"/>
      <c r="O351" s="353"/>
      <c r="P351" s="352"/>
    </row>
    <row r="352" spans="4:16" ht="40.15" customHeight="1" x14ac:dyDescent="0.25">
      <c r="D352" s="348"/>
      <c r="E352" s="431"/>
      <c r="F352" s="444"/>
      <c r="G352" s="350"/>
      <c r="H352" s="348"/>
      <c r="I352" s="348"/>
      <c r="J352" s="348"/>
      <c r="K352" s="348"/>
      <c r="L352" s="348"/>
      <c r="M352" s="348"/>
      <c r="N352" s="348"/>
      <c r="O352" s="353"/>
      <c r="P352" s="352"/>
    </row>
    <row r="353" spans="4:16" ht="40.15" customHeight="1" x14ac:dyDescent="0.25">
      <c r="D353" s="348"/>
      <c r="E353" s="431"/>
      <c r="F353" s="444"/>
      <c r="G353" s="350"/>
      <c r="H353" s="348"/>
      <c r="I353" s="348"/>
      <c r="J353" s="348"/>
      <c r="K353" s="348"/>
      <c r="L353" s="348"/>
      <c r="M353" s="348"/>
      <c r="N353" s="348"/>
      <c r="O353" s="353"/>
      <c r="P353" s="352"/>
    </row>
    <row r="354" spans="4:16" ht="40.15" customHeight="1" x14ac:dyDescent="0.25">
      <c r="D354" s="348"/>
      <c r="E354" s="431"/>
      <c r="F354" s="444"/>
      <c r="G354" s="350"/>
      <c r="H354" s="348"/>
      <c r="I354" s="348"/>
      <c r="J354" s="348"/>
      <c r="K354" s="348"/>
      <c r="L354" s="348"/>
      <c r="M354" s="348"/>
      <c r="N354" s="348"/>
      <c r="O354" s="353"/>
      <c r="P354" s="352"/>
    </row>
    <row r="355" spans="4:16" ht="40.15" customHeight="1" x14ac:dyDescent="0.25">
      <c r="D355" s="348"/>
      <c r="E355" s="431"/>
      <c r="F355" s="444"/>
      <c r="G355" s="350"/>
      <c r="H355" s="348"/>
      <c r="I355" s="348"/>
      <c r="J355" s="348"/>
      <c r="K355" s="348"/>
      <c r="L355" s="348"/>
      <c r="M355" s="348"/>
      <c r="N355" s="348"/>
      <c r="O355" s="353"/>
      <c r="P355" s="352"/>
    </row>
    <row r="356" spans="4:16" ht="40.15" customHeight="1" x14ac:dyDescent="0.25">
      <c r="D356" s="348"/>
      <c r="E356" s="431"/>
      <c r="F356" s="444"/>
      <c r="G356" s="350"/>
      <c r="H356" s="348"/>
      <c r="I356" s="348"/>
      <c r="J356" s="348"/>
      <c r="K356" s="348"/>
      <c r="L356" s="348"/>
      <c r="M356" s="348"/>
      <c r="N356" s="348"/>
      <c r="O356" s="353"/>
      <c r="P356" s="352"/>
    </row>
    <row r="357" spans="4:16" ht="40.15" customHeight="1" x14ac:dyDescent="0.25">
      <c r="D357" s="348"/>
      <c r="E357" s="431"/>
      <c r="F357" s="444"/>
      <c r="G357" s="350"/>
      <c r="H357" s="348"/>
      <c r="I357" s="348"/>
      <c r="J357" s="348"/>
      <c r="K357" s="348"/>
      <c r="L357" s="348"/>
      <c r="M357" s="348"/>
      <c r="N357" s="348"/>
      <c r="O357" s="353"/>
      <c r="P357" s="352"/>
    </row>
    <row r="358" spans="4:16" ht="40.15" customHeight="1" x14ac:dyDescent="0.25">
      <c r="D358" s="348"/>
      <c r="E358" s="431"/>
      <c r="F358" s="444"/>
      <c r="G358" s="350"/>
      <c r="H358" s="348"/>
      <c r="I358" s="348"/>
      <c r="J358" s="348"/>
      <c r="K358" s="348"/>
      <c r="L358" s="348"/>
      <c r="M358" s="348"/>
      <c r="N358" s="348"/>
      <c r="O358" s="353"/>
      <c r="P358" s="352"/>
    </row>
    <row r="359" spans="4:16" ht="40.15" customHeight="1" x14ac:dyDescent="0.25">
      <c r="D359" s="348"/>
      <c r="E359" s="431"/>
      <c r="F359" s="444"/>
      <c r="G359" s="350"/>
      <c r="H359" s="348"/>
      <c r="I359" s="348"/>
      <c r="J359" s="348"/>
      <c r="K359" s="348"/>
      <c r="L359" s="348"/>
      <c r="M359" s="348"/>
      <c r="N359" s="348"/>
      <c r="O359" s="353"/>
      <c r="P359" s="352"/>
    </row>
    <row r="360" spans="4:16" ht="40.15" customHeight="1" x14ac:dyDescent="0.25">
      <c r="D360" s="348"/>
      <c r="E360" s="431"/>
      <c r="F360" s="444"/>
      <c r="G360" s="350"/>
      <c r="H360" s="348"/>
      <c r="I360" s="348"/>
      <c r="J360" s="348"/>
      <c r="K360" s="348"/>
      <c r="L360" s="348"/>
      <c r="M360" s="348"/>
      <c r="N360" s="348"/>
      <c r="O360" s="353"/>
      <c r="P360" s="352"/>
    </row>
    <row r="361" spans="4:16" ht="40.15" customHeight="1" x14ac:dyDescent="0.25">
      <c r="D361" s="348"/>
      <c r="E361" s="431"/>
      <c r="F361" s="444"/>
      <c r="G361" s="350"/>
      <c r="H361" s="348"/>
      <c r="I361" s="348"/>
      <c r="J361" s="348"/>
      <c r="K361" s="348"/>
      <c r="L361" s="348"/>
      <c r="M361" s="348"/>
      <c r="N361" s="348"/>
      <c r="O361" s="353"/>
      <c r="P361" s="352"/>
    </row>
    <row r="362" spans="4:16" ht="40.15" customHeight="1" x14ac:dyDescent="0.25">
      <c r="D362" s="348"/>
      <c r="E362" s="431"/>
      <c r="F362" s="444"/>
      <c r="G362" s="350"/>
      <c r="H362" s="348"/>
      <c r="I362" s="348"/>
      <c r="J362" s="348"/>
      <c r="K362" s="348"/>
      <c r="L362" s="348"/>
      <c r="M362" s="348"/>
      <c r="N362" s="348"/>
      <c r="O362" s="353"/>
      <c r="P362" s="352"/>
    </row>
    <row r="363" spans="4:16" ht="40.15" customHeight="1" x14ac:dyDescent="0.25">
      <c r="D363" s="348"/>
      <c r="E363" s="431"/>
      <c r="F363" s="444"/>
      <c r="G363" s="350"/>
      <c r="H363" s="348"/>
      <c r="I363" s="348"/>
      <c r="J363" s="348"/>
      <c r="K363" s="348"/>
      <c r="L363" s="348"/>
      <c r="M363" s="348"/>
      <c r="N363" s="348"/>
      <c r="O363" s="353"/>
      <c r="P363" s="352"/>
    </row>
    <row r="364" spans="4:16" ht="40.15" customHeight="1" x14ac:dyDescent="0.25">
      <c r="D364" s="348"/>
      <c r="E364" s="431"/>
      <c r="F364" s="444"/>
      <c r="G364" s="350"/>
      <c r="H364" s="348"/>
      <c r="I364" s="348"/>
      <c r="J364" s="348"/>
      <c r="K364" s="348"/>
      <c r="L364" s="348"/>
      <c r="M364" s="348"/>
      <c r="N364" s="348"/>
      <c r="O364" s="353"/>
      <c r="P364" s="352"/>
    </row>
    <row r="365" spans="4:16" ht="40.15" customHeight="1" x14ac:dyDescent="0.25">
      <c r="D365" s="348"/>
      <c r="E365" s="431"/>
      <c r="F365" s="444"/>
      <c r="G365" s="350"/>
      <c r="H365" s="348"/>
      <c r="I365" s="348"/>
      <c r="J365" s="348"/>
      <c r="K365" s="348"/>
      <c r="L365" s="348"/>
      <c r="M365" s="348"/>
      <c r="N365" s="348"/>
      <c r="O365" s="353"/>
      <c r="P365" s="352"/>
    </row>
    <row r="366" spans="4:16" ht="40.15" customHeight="1" x14ac:dyDescent="0.25">
      <c r="D366" s="348"/>
      <c r="E366" s="431"/>
      <c r="F366" s="444"/>
      <c r="G366" s="350"/>
      <c r="H366" s="348"/>
      <c r="I366" s="348"/>
      <c r="J366" s="348"/>
      <c r="K366" s="348"/>
      <c r="L366" s="348"/>
      <c r="M366" s="348"/>
      <c r="N366" s="348"/>
      <c r="O366" s="353"/>
      <c r="P366" s="352"/>
    </row>
    <row r="367" spans="4:16" ht="40.15" customHeight="1" x14ac:dyDescent="0.25">
      <c r="D367" s="348"/>
      <c r="E367" s="431"/>
      <c r="F367" s="444"/>
      <c r="G367" s="350"/>
      <c r="H367" s="348"/>
      <c r="I367" s="348"/>
      <c r="J367" s="348"/>
      <c r="K367" s="348"/>
      <c r="L367" s="348"/>
      <c r="M367" s="348"/>
      <c r="N367" s="348"/>
      <c r="O367" s="353"/>
      <c r="P367" s="352"/>
    </row>
    <row r="368" spans="4:16" ht="40.15" customHeight="1" x14ac:dyDescent="0.25">
      <c r="D368" s="348"/>
      <c r="E368" s="431"/>
      <c r="F368" s="444"/>
      <c r="G368" s="350"/>
      <c r="H368" s="348"/>
      <c r="I368" s="348"/>
      <c r="J368" s="348"/>
      <c r="K368" s="348"/>
      <c r="L368" s="348"/>
      <c r="M368" s="348"/>
      <c r="N368" s="348"/>
      <c r="O368" s="353"/>
      <c r="P368" s="352"/>
    </row>
    <row r="369" spans="4:16" ht="40.15" customHeight="1" x14ac:dyDescent="0.25">
      <c r="D369" s="348"/>
      <c r="E369" s="431"/>
      <c r="F369" s="444"/>
      <c r="G369" s="350"/>
      <c r="H369" s="348"/>
      <c r="I369" s="348"/>
      <c r="J369" s="348"/>
      <c r="K369" s="348"/>
      <c r="L369" s="348"/>
      <c r="M369" s="348"/>
      <c r="N369" s="348"/>
      <c r="O369" s="353"/>
      <c r="P369" s="352"/>
    </row>
    <row r="370" spans="4:16" ht="40.15" customHeight="1" x14ac:dyDescent="0.25">
      <c r="D370" s="348"/>
      <c r="E370" s="431"/>
      <c r="F370" s="444"/>
      <c r="G370" s="350"/>
      <c r="H370" s="348"/>
      <c r="I370" s="348"/>
      <c r="J370" s="348"/>
      <c r="K370" s="348"/>
      <c r="L370" s="348"/>
      <c r="M370" s="348"/>
      <c r="N370" s="348"/>
      <c r="O370" s="353"/>
      <c r="P370" s="352"/>
    </row>
    <row r="371" spans="4:16" ht="40.15" customHeight="1" x14ac:dyDescent="0.25">
      <c r="D371" s="348"/>
      <c r="E371" s="431"/>
      <c r="F371" s="444"/>
      <c r="G371" s="350"/>
      <c r="H371" s="348"/>
      <c r="I371" s="348"/>
      <c r="J371" s="348"/>
      <c r="K371" s="348"/>
      <c r="L371" s="348"/>
      <c r="M371" s="348"/>
      <c r="N371" s="348"/>
      <c r="O371" s="353"/>
      <c r="P371" s="352"/>
    </row>
    <row r="372" spans="4:16" ht="40.15" customHeight="1" x14ac:dyDescent="0.25">
      <c r="D372" s="348"/>
      <c r="E372" s="431"/>
      <c r="F372" s="444"/>
      <c r="G372" s="350"/>
      <c r="H372" s="348"/>
      <c r="I372" s="348"/>
      <c r="J372" s="348"/>
      <c r="K372" s="348"/>
      <c r="L372" s="348"/>
      <c r="M372" s="348"/>
      <c r="N372" s="348"/>
      <c r="O372" s="353"/>
      <c r="P372" s="352"/>
    </row>
    <row r="373" spans="4:16" ht="40.15" customHeight="1" x14ac:dyDescent="0.25">
      <c r="D373" s="348"/>
      <c r="E373" s="431"/>
      <c r="F373" s="444"/>
      <c r="G373" s="350"/>
      <c r="H373" s="348"/>
      <c r="I373" s="348"/>
      <c r="J373" s="348"/>
      <c r="K373" s="348"/>
      <c r="L373" s="348"/>
      <c r="M373" s="348"/>
      <c r="N373" s="348"/>
      <c r="O373" s="353"/>
      <c r="P373" s="352"/>
    </row>
    <row r="374" spans="4:16" ht="40.15" customHeight="1" x14ac:dyDescent="0.25">
      <c r="D374" s="348"/>
      <c r="E374" s="431"/>
      <c r="F374" s="444"/>
      <c r="G374" s="350"/>
      <c r="H374" s="348"/>
      <c r="I374" s="348"/>
      <c r="J374" s="348"/>
      <c r="K374" s="348"/>
      <c r="L374" s="348"/>
      <c r="M374" s="348"/>
      <c r="N374" s="348"/>
      <c r="O374" s="353"/>
      <c r="P374" s="352"/>
    </row>
    <row r="375" spans="4:16" ht="40.15" customHeight="1" x14ac:dyDescent="0.25">
      <c r="D375" s="348"/>
      <c r="E375" s="431"/>
      <c r="F375" s="444"/>
      <c r="G375" s="350"/>
      <c r="H375" s="348"/>
      <c r="I375" s="348"/>
      <c r="J375" s="348"/>
      <c r="K375" s="348"/>
      <c r="L375" s="348"/>
      <c r="M375" s="348"/>
      <c r="N375" s="348"/>
      <c r="O375" s="353"/>
      <c r="P375" s="352"/>
    </row>
    <row r="376" spans="4:16" ht="40.15" customHeight="1" x14ac:dyDescent="0.25">
      <c r="D376" s="348"/>
      <c r="E376" s="431"/>
      <c r="F376" s="444"/>
      <c r="G376" s="350"/>
      <c r="H376" s="348"/>
      <c r="I376" s="348"/>
      <c r="J376" s="348"/>
      <c r="K376" s="348"/>
      <c r="L376" s="348"/>
      <c r="M376" s="348"/>
      <c r="N376" s="348"/>
      <c r="O376" s="353"/>
      <c r="P376" s="352"/>
    </row>
    <row r="377" spans="4:16" ht="40.15" customHeight="1" x14ac:dyDescent="0.25">
      <c r="D377" s="348"/>
      <c r="E377" s="431"/>
      <c r="F377" s="444"/>
      <c r="G377" s="350"/>
      <c r="H377" s="348"/>
      <c r="I377" s="348"/>
      <c r="J377" s="348"/>
      <c r="K377" s="348"/>
      <c r="L377" s="348"/>
      <c r="M377" s="348"/>
      <c r="N377" s="348"/>
      <c r="O377" s="353"/>
      <c r="P377" s="352"/>
    </row>
    <row r="378" spans="4:16" ht="40.15" customHeight="1" x14ac:dyDescent="0.25">
      <c r="D378" s="348"/>
      <c r="E378" s="431"/>
      <c r="F378" s="444"/>
      <c r="G378" s="350"/>
      <c r="H378" s="348"/>
      <c r="I378" s="348"/>
      <c r="J378" s="348"/>
      <c r="K378" s="348"/>
      <c r="L378" s="348"/>
      <c r="M378" s="348"/>
      <c r="N378" s="348"/>
      <c r="O378" s="353"/>
      <c r="P378" s="352"/>
    </row>
    <row r="379" spans="4:16" ht="40.15" customHeight="1" x14ac:dyDescent="0.25">
      <c r="D379" s="348"/>
      <c r="E379" s="431"/>
      <c r="F379" s="444"/>
      <c r="G379" s="350"/>
      <c r="H379" s="348"/>
      <c r="I379" s="348"/>
      <c r="J379" s="348"/>
      <c r="K379" s="348"/>
      <c r="L379" s="348"/>
      <c r="M379" s="348"/>
      <c r="N379" s="348"/>
      <c r="O379" s="353"/>
      <c r="P379" s="352"/>
    </row>
    <row r="380" spans="4:16" ht="40.15" customHeight="1" x14ac:dyDescent="0.25">
      <c r="D380" s="348"/>
      <c r="E380" s="431"/>
      <c r="F380" s="444"/>
      <c r="G380" s="350"/>
      <c r="H380" s="348"/>
      <c r="I380" s="348"/>
      <c r="J380" s="348"/>
      <c r="K380" s="348"/>
      <c r="L380" s="348"/>
      <c r="M380" s="348"/>
      <c r="N380" s="348"/>
      <c r="O380" s="353"/>
      <c r="P380" s="352"/>
    </row>
    <row r="381" spans="4:16" ht="40.15" customHeight="1" x14ac:dyDescent="0.25">
      <c r="D381" s="348"/>
      <c r="E381" s="431"/>
      <c r="F381" s="444"/>
      <c r="G381" s="350"/>
      <c r="H381" s="348"/>
      <c r="I381" s="348"/>
      <c r="J381" s="348"/>
      <c r="K381" s="348"/>
      <c r="L381" s="348"/>
      <c r="M381" s="348"/>
      <c r="N381" s="348"/>
      <c r="O381" s="353"/>
      <c r="P381" s="352"/>
    </row>
    <row r="382" spans="4:16" ht="40.15" customHeight="1" x14ac:dyDescent="0.25">
      <c r="D382" s="348"/>
      <c r="E382" s="431"/>
      <c r="F382" s="444"/>
      <c r="G382" s="350"/>
      <c r="H382" s="348"/>
      <c r="I382" s="348"/>
      <c r="J382" s="348"/>
      <c r="K382" s="348"/>
      <c r="L382" s="348"/>
      <c r="M382" s="348"/>
      <c r="N382" s="348"/>
      <c r="O382" s="353"/>
      <c r="P382" s="352"/>
    </row>
    <row r="383" spans="4:16" ht="40.15" customHeight="1" x14ac:dyDescent="0.25">
      <c r="D383" s="348"/>
      <c r="E383" s="431"/>
      <c r="F383" s="444"/>
      <c r="G383" s="350"/>
      <c r="H383" s="348"/>
      <c r="I383" s="348"/>
      <c r="J383" s="348"/>
      <c r="K383" s="348"/>
      <c r="L383" s="348"/>
      <c r="M383" s="348"/>
      <c r="N383" s="348"/>
      <c r="O383" s="353"/>
      <c r="P383" s="352"/>
    </row>
    <row r="384" spans="4:16" ht="40.15" customHeight="1" x14ac:dyDescent="0.25">
      <c r="D384" s="348"/>
      <c r="E384" s="431"/>
      <c r="F384" s="444"/>
      <c r="G384" s="350"/>
      <c r="H384" s="348"/>
      <c r="I384" s="348"/>
      <c r="J384" s="348"/>
      <c r="K384" s="348"/>
      <c r="L384" s="348"/>
      <c r="M384" s="348"/>
      <c r="N384" s="348"/>
      <c r="O384" s="353"/>
      <c r="P384" s="352"/>
    </row>
    <row r="385" spans="4:16" ht="40.15" customHeight="1" x14ac:dyDescent="0.25">
      <c r="D385" s="348"/>
      <c r="E385" s="431"/>
      <c r="F385" s="444"/>
      <c r="G385" s="350"/>
      <c r="H385" s="348"/>
      <c r="I385" s="348"/>
      <c r="J385" s="348"/>
      <c r="K385" s="348"/>
      <c r="L385" s="348"/>
      <c r="M385" s="348"/>
      <c r="N385" s="348"/>
      <c r="O385" s="353"/>
      <c r="P385" s="352"/>
    </row>
    <row r="386" spans="4:16" ht="40.15" customHeight="1" x14ac:dyDescent="0.25">
      <c r="D386" s="348"/>
      <c r="E386" s="431"/>
      <c r="F386" s="444"/>
      <c r="G386" s="350"/>
      <c r="H386" s="348"/>
      <c r="I386" s="348"/>
      <c r="J386" s="348"/>
      <c r="K386" s="348"/>
      <c r="L386" s="348"/>
      <c r="M386" s="348"/>
      <c r="N386" s="348"/>
      <c r="O386" s="353"/>
      <c r="P386" s="352"/>
    </row>
    <row r="387" spans="4:16" ht="40.15" customHeight="1" x14ac:dyDescent="0.25">
      <c r="D387" s="348"/>
      <c r="E387" s="431"/>
      <c r="F387" s="444"/>
      <c r="G387" s="350"/>
      <c r="H387" s="348"/>
      <c r="I387" s="348"/>
      <c r="J387" s="348"/>
      <c r="K387" s="348"/>
      <c r="L387" s="348"/>
      <c r="M387" s="348"/>
      <c r="N387" s="348"/>
      <c r="O387" s="353"/>
      <c r="P387" s="352"/>
    </row>
    <row r="388" spans="4:16" ht="40.15" customHeight="1" x14ac:dyDescent="0.25">
      <c r="D388" s="348"/>
      <c r="E388" s="431"/>
      <c r="F388" s="444"/>
      <c r="G388" s="350"/>
      <c r="H388" s="348"/>
      <c r="I388" s="348"/>
      <c r="J388" s="348"/>
      <c r="K388" s="348"/>
      <c r="L388" s="348"/>
      <c r="M388" s="348"/>
      <c r="N388" s="348"/>
      <c r="O388" s="353"/>
      <c r="P388" s="352"/>
    </row>
    <row r="389" spans="4:16" ht="40.15" customHeight="1" x14ac:dyDescent="0.25">
      <c r="D389" s="348"/>
      <c r="E389" s="431"/>
      <c r="F389" s="444"/>
      <c r="G389" s="350"/>
      <c r="H389" s="348"/>
      <c r="I389" s="348"/>
      <c r="J389" s="348"/>
      <c r="K389" s="348"/>
      <c r="L389" s="348"/>
      <c r="M389" s="348"/>
      <c r="N389" s="348"/>
      <c r="O389" s="353"/>
      <c r="P389" s="352"/>
    </row>
    <row r="390" spans="4:16" ht="40.15" customHeight="1" x14ac:dyDescent="0.25">
      <c r="D390" s="348"/>
      <c r="E390" s="431"/>
      <c r="F390" s="444"/>
      <c r="G390" s="350"/>
      <c r="H390" s="348"/>
      <c r="I390" s="348"/>
      <c r="J390" s="348"/>
      <c r="K390" s="348"/>
      <c r="L390" s="348"/>
      <c r="M390" s="348"/>
      <c r="N390" s="348"/>
      <c r="O390" s="353"/>
      <c r="P390" s="352"/>
    </row>
    <row r="391" spans="4:16" ht="40.15" customHeight="1" x14ac:dyDescent="0.25">
      <c r="D391" s="348"/>
      <c r="E391" s="431"/>
      <c r="F391" s="444"/>
      <c r="G391" s="350"/>
      <c r="H391" s="348"/>
      <c r="I391" s="348"/>
      <c r="J391" s="348"/>
      <c r="K391" s="348"/>
      <c r="L391" s="348"/>
      <c r="M391" s="348"/>
      <c r="N391" s="348"/>
      <c r="O391" s="353"/>
      <c r="P391" s="352"/>
    </row>
    <row r="392" spans="4:16" ht="40.15" customHeight="1" x14ac:dyDescent="0.25">
      <c r="D392" s="348"/>
      <c r="E392" s="431"/>
      <c r="F392" s="444"/>
      <c r="G392" s="350"/>
      <c r="H392" s="348"/>
      <c r="I392" s="348"/>
      <c r="J392" s="348"/>
      <c r="K392" s="348"/>
      <c r="L392" s="348"/>
      <c r="M392" s="348"/>
      <c r="N392" s="348"/>
      <c r="O392" s="353"/>
      <c r="P392" s="352"/>
    </row>
    <row r="393" spans="4:16" ht="40.15" customHeight="1" x14ac:dyDescent="0.25">
      <c r="D393" s="348"/>
      <c r="E393" s="431"/>
      <c r="F393" s="444"/>
      <c r="G393" s="350"/>
      <c r="H393" s="348"/>
      <c r="I393" s="348"/>
      <c r="J393" s="348"/>
      <c r="K393" s="348"/>
      <c r="L393" s="348"/>
      <c r="M393" s="348"/>
      <c r="N393" s="348"/>
      <c r="O393" s="353"/>
      <c r="P393" s="352"/>
    </row>
    <row r="394" spans="4:16" ht="40.15" customHeight="1" x14ac:dyDescent="0.25">
      <c r="D394" s="348"/>
      <c r="E394" s="431"/>
      <c r="F394" s="444"/>
      <c r="G394" s="350"/>
      <c r="H394" s="348"/>
      <c r="I394" s="348"/>
      <c r="J394" s="348"/>
      <c r="K394" s="348"/>
      <c r="L394" s="348"/>
      <c r="M394" s="348"/>
      <c r="N394" s="348"/>
      <c r="O394" s="353"/>
      <c r="P394" s="352"/>
    </row>
    <row r="395" spans="4:16" ht="40.15" customHeight="1" x14ac:dyDescent="0.25">
      <c r="D395" s="348"/>
      <c r="E395" s="431"/>
      <c r="F395" s="444"/>
      <c r="G395" s="350"/>
      <c r="H395" s="348"/>
      <c r="I395" s="348"/>
      <c r="J395" s="348"/>
      <c r="K395" s="348"/>
      <c r="L395" s="348"/>
      <c r="M395" s="348"/>
      <c r="N395" s="348"/>
      <c r="O395" s="353"/>
      <c r="P395" s="352"/>
    </row>
    <row r="396" spans="4:16" ht="40.15" customHeight="1" x14ac:dyDescent="0.25">
      <c r="D396" s="348"/>
      <c r="E396" s="431"/>
      <c r="F396" s="444"/>
      <c r="G396" s="350"/>
      <c r="H396" s="348"/>
      <c r="I396" s="348"/>
      <c r="J396" s="348"/>
      <c r="K396" s="348"/>
      <c r="L396" s="348"/>
      <c r="M396" s="348"/>
      <c r="N396" s="348"/>
      <c r="O396" s="353"/>
      <c r="P396" s="352"/>
    </row>
    <row r="397" spans="4:16" ht="40.15" customHeight="1" x14ac:dyDescent="0.25">
      <c r="D397" s="348"/>
      <c r="E397" s="431"/>
      <c r="F397" s="444"/>
      <c r="G397" s="350"/>
      <c r="H397" s="348"/>
      <c r="I397" s="348"/>
      <c r="J397" s="348"/>
      <c r="K397" s="348"/>
      <c r="L397" s="348"/>
      <c r="M397" s="348"/>
      <c r="N397" s="348"/>
      <c r="O397" s="353"/>
      <c r="P397" s="352"/>
    </row>
    <row r="398" spans="4:16" ht="40.15" customHeight="1" x14ac:dyDescent="0.25">
      <c r="D398" s="348"/>
      <c r="E398" s="431"/>
      <c r="F398" s="444"/>
      <c r="G398" s="350"/>
      <c r="H398" s="348"/>
      <c r="I398" s="348"/>
      <c r="J398" s="348"/>
      <c r="K398" s="348"/>
      <c r="L398" s="348"/>
      <c r="M398" s="348"/>
      <c r="N398" s="348"/>
      <c r="O398" s="353"/>
      <c r="P398" s="352"/>
    </row>
    <row r="399" spans="4:16" ht="40.15" customHeight="1" x14ac:dyDescent="0.25">
      <c r="D399" s="348"/>
      <c r="E399" s="431"/>
      <c r="F399" s="444"/>
      <c r="G399" s="350"/>
      <c r="H399" s="348"/>
      <c r="I399" s="348"/>
      <c r="J399" s="348"/>
      <c r="K399" s="348"/>
      <c r="L399" s="348"/>
      <c r="M399" s="348"/>
      <c r="N399" s="348"/>
      <c r="O399" s="353"/>
      <c r="P399" s="352"/>
    </row>
    <row r="400" spans="4:16" ht="40.15" customHeight="1" x14ac:dyDescent="0.25">
      <c r="D400" s="348"/>
      <c r="E400" s="431"/>
      <c r="F400" s="444"/>
      <c r="G400" s="350"/>
      <c r="H400" s="348"/>
      <c r="I400" s="348"/>
      <c r="J400" s="348"/>
      <c r="K400" s="348"/>
      <c r="L400" s="348"/>
      <c r="M400" s="348"/>
      <c r="N400" s="348"/>
      <c r="O400" s="353"/>
      <c r="P400" s="352"/>
    </row>
    <row r="401" spans="4:16" ht="40.15" customHeight="1" x14ac:dyDescent="0.25">
      <c r="D401" s="348"/>
      <c r="E401" s="431"/>
      <c r="F401" s="444"/>
      <c r="G401" s="350"/>
      <c r="H401" s="348"/>
      <c r="I401" s="348"/>
      <c r="J401" s="348"/>
      <c r="K401" s="348"/>
      <c r="L401" s="348"/>
      <c r="M401" s="348"/>
      <c r="N401" s="348"/>
      <c r="O401" s="353"/>
      <c r="P401" s="352"/>
    </row>
    <row r="402" spans="4:16" ht="40.15" customHeight="1" x14ac:dyDescent="0.25">
      <c r="D402" s="348"/>
      <c r="E402" s="431"/>
      <c r="F402" s="444"/>
      <c r="G402" s="350"/>
      <c r="H402" s="348"/>
      <c r="I402" s="348"/>
      <c r="J402" s="348"/>
      <c r="K402" s="348"/>
      <c r="L402" s="348"/>
      <c r="M402" s="348"/>
      <c r="N402" s="348"/>
      <c r="O402" s="353"/>
      <c r="P402" s="352"/>
    </row>
    <row r="403" spans="4:16" ht="40.15" customHeight="1" x14ac:dyDescent="0.25">
      <c r="D403" s="348"/>
      <c r="E403" s="431"/>
      <c r="F403" s="444"/>
      <c r="G403" s="350"/>
      <c r="H403" s="348"/>
      <c r="I403" s="348"/>
      <c r="J403" s="348"/>
      <c r="K403" s="348"/>
      <c r="L403" s="348"/>
      <c r="M403" s="348"/>
      <c r="N403" s="348"/>
      <c r="O403" s="353"/>
      <c r="P403" s="352"/>
    </row>
    <row r="404" spans="4:16" ht="40.15" customHeight="1" x14ac:dyDescent="0.25">
      <c r="D404" s="348"/>
      <c r="E404" s="431"/>
      <c r="F404" s="444"/>
      <c r="G404" s="350"/>
      <c r="H404" s="348"/>
      <c r="I404" s="348"/>
      <c r="J404" s="348"/>
      <c r="K404" s="348"/>
      <c r="L404" s="348"/>
      <c r="M404" s="348"/>
      <c r="N404" s="348"/>
      <c r="O404" s="353"/>
      <c r="P404" s="352"/>
    </row>
    <row r="405" spans="4:16" ht="40.15" customHeight="1" x14ac:dyDescent="0.25">
      <c r="D405" s="348"/>
      <c r="E405" s="431"/>
      <c r="F405" s="444"/>
      <c r="G405" s="350"/>
      <c r="H405" s="348"/>
      <c r="I405" s="348"/>
      <c r="J405" s="348"/>
      <c r="K405" s="348"/>
      <c r="L405" s="348"/>
      <c r="M405" s="348"/>
      <c r="N405" s="348"/>
      <c r="O405" s="353"/>
      <c r="P405" s="352"/>
    </row>
    <row r="406" spans="4:16" ht="40.15" customHeight="1" x14ac:dyDescent="0.25">
      <c r="D406" s="348"/>
      <c r="E406" s="431"/>
      <c r="F406" s="444"/>
      <c r="G406" s="350"/>
      <c r="H406" s="348"/>
      <c r="I406" s="348"/>
      <c r="J406" s="348"/>
      <c r="K406" s="348"/>
      <c r="L406" s="348"/>
      <c r="M406" s="348"/>
      <c r="N406" s="348"/>
      <c r="O406" s="353"/>
      <c r="P406" s="352"/>
    </row>
    <row r="407" spans="4:16" ht="40.15" customHeight="1" x14ac:dyDescent="0.25">
      <c r="D407" s="348"/>
      <c r="E407" s="431"/>
      <c r="F407" s="444"/>
      <c r="G407" s="350"/>
      <c r="H407" s="348"/>
      <c r="I407" s="348"/>
      <c r="J407" s="348"/>
      <c r="K407" s="348"/>
      <c r="L407" s="348"/>
      <c r="M407" s="348"/>
      <c r="N407" s="348"/>
      <c r="O407" s="353"/>
      <c r="P407" s="352"/>
    </row>
    <row r="408" spans="4:16" ht="40.15" customHeight="1" x14ac:dyDescent="0.25">
      <c r="D408" s="348"/>
      <c r="E408" s="431"/>
      <c r="F408" s="444"/>
      <c r="G408" s="350"/>
      <c r="H408" s="348"/>
      <c r="I408" s="348"/>
      <c r="J408" s="348"/>
      <c r="K408" s="348"/>
      <c r="L408" s="348"/>
      <c r="M408" s="348"/>
      <c r="N408" s="348"/>
      <c r="O408" s="353"/>
      <c r="P408" s="352"/>
    </row>
    <row r="409" spans="4:16" ht="40.15" customHeight="1" x14ac:dyDescent="0.25">
      <c r="D409" s="348"/>
      <c r="E409" s="431"/>
      <c r="F409" s="444"/>
      <c r="G409" s="350"/>
      <c r="H409" s="348"/>
      <c r="I409" s="348"/>
      <c r="J409" s="348"/>
      <c r="K409" s="348"/>
      <c r="L409" s="348"/>
      <c r="M409" s="348"/>
      <c r="N409" s="348"/>
      <c r="O409" s="353"/>
      <c r="P409" s="352"/>
    </row>
    <row r="410" spans="4:16" ht="40.15" customHeight="1" x14ac:dyDescent="0.25">
      <c r="D410" s="348"/>
      <c r="E410" s="431"/>
      <c r="F410" s="444"/>
      <c r="G410" s="350"/>
      <c r="H410" s="348"/>
      <c r="I410" s="348"/>
      <c r="J410" s="348"/>
      <c r="K410" s="348"/>
      <c r="L410" s="348"/>
      <c r="M410" s="348"/>
      <c r="N410" s="348"/>
      <c r="O410" s="353"/>
      <c r="P410" s="352"/>
    </row>
    <row r="411" spans="4:16" ht="40.15" customHeight="1" x14ac:dyDescent="0.25">
      <c r="D411" s="348"/>
      <c r="E411" s="431"/>
      <c r="F411" s="444"/>
      <c r="G411" s="350"/>
      <c r="H411" s="348"/>
      <c r="I411" s="348"/>
      <c r="J411" s="348"/>
      <c r="K411" s="348"/>
      <c r="L411" s="348"/>
      <c r="M411" s="348"/>
      <c r="N411" s="348"/>
      <c r="O411" s="353"/>
      <c r="P411" s="352"/>
    </row>
    <row r="412" spans="4:16" ht="40.15" customHeight="1" x14ac:dyDescent="0.25">
      <c r="D412" s="348"/>
      <c r="E412" s="431"/>
      <c r="F412" s="444"/>
      <c r="G412" s="350"/>
      <c r="H412" s="348"/>
      <c r="I412" s="348"/>
      <c r="J412" s="348"/>
      <c r="K412" s="348"/>
      <c r="L412" s="348"/>
      <c r="M412" s="348"/>
      <c r="N412" s="348"/>
      <c r="O412" s="353"/>
      <c r="P412" s="352"/>
    </row>
    <row r="413" spans="4:16" ht="40.15" customHeight="1" x14ac:dyDescent="0.25">
      <c r="D413" s="348"/>
      <c r="E413" s="431"/>
      <c r="F413" s="444"/>
      <c r="G413" s="350"/>
      <c r="H413" s="348"/>
      <c r="I413" s="348"/>
      <c r="J413" s="348"/>
      <c r="K413" s="348"/>
      <c r="L413" s="348"/>
      <c r="M413" s="348"/>
      <c r="N413" s="348"/>
      <c r="O413" s="353"/>
      <c r="P413" s="352"/>
    </row>
    <row r="414" spans="4:16" ht="40.15" customHeight="1" x14ac:dyDescent="0.25">
      <c r="D414" s="348"/>
      <c r="E414" s="431"/>
      <c r="F414" s="444"/>
      <c r="G414" s="350"/>
      <c r="H414" s="348"/>
      <c r="I414" s="348"/>
      <c r="J414" s="348"/>
      <c r="K414" s="348"/>
      <c r="L414" s="348"/>
      <c r="M414" s="348"/>
      <c r="N414" s="348"/>
      <c r="O414" s="353"/>
      <c r="P414" s="352"/>
    </row>
    <row r="415" spans="4:16" ht="40.15" customHeight="1" x14ac:dyDescent="0.25">
      <c r="D415" s="348"/>
      <c r="E415" s="431"/>
      <c r="F415" s="444"/>
      <c r="G415" s="350"/>
      <c r="H415" s="348"/>
      <c r="I415" s="348"/>
      <c r="J415" s="348"/>
      <c r="K415" s="348"/>
      <c r="L415" s="348"/>
      <c r="M415" s="348"/>
      <c r="N415" s="348"/>
      <c r="O415" s="353"/>
      <c r="P415" s="352"/>
    </row>
    <row r="416" spans="4:16" ht="40.15" customHeight="1" x14ac:dyDescent="0.25">
      <c r="D416" s="348"/>
      <c r="E416" s="431"/>
      <c r="F416" s="444"/>
      <c r="G416" s="350"/>
      <c r="H416" s="348"/>
      <c r="I416" s="348"/>
      <c r="J416" s="348"/>
      <c r="K416" s="348"/>
      <c r="L416" s="348"/>
      <c r="M416" s="348"/>
      <c r="N416" s="348"/>
      <c r="O416" s="353"/>
      <c r="P416" s="352"/>
    </row>
    <row r="417" spans="4:16" ht="40.15" customHeight="1" x14ac:dyDescent="0.25">
      <c r="D417" s="348"/>
      <c r="E417" s="431"/>
      <c r="F417" s="444"/>
      <c r="G417" s="350"/>
      <c r="H417" s="348"/>
      <c r="I417" s="348"/>
      <c r="J417" s="348"/>
      <c r="K417" s="348"/>
      <c r="L417" s="348"/>
      <c r="M417" s="348"/>
      <c r="N417" s="348"/>
      <c r="O417" s="353"/>
      <c r="P417" s="352"/>
    </row>
    <row r="418" spans="4:16" ht="40.15" customHeight="1" x14ac:dyDescent="0.25">
      <c r="D418" s="348"/>
      <c r="E418" s="431"/>
      <c r="F418" s="444"/>
      <c r="G418" s="350"/>
      <c r="H418" s="348"/>
      <c r="I418" s="348"/>
      <c r="J418" s="348"/>
      <c r="K418" s="348"/>
      <c r="L418" s="348"/>
      <c r="M418" s="348"/>
      <c r="N418" s="348"/>
      <c r="O418" s="353"/>
      <c r="P418" s="352"/>
    </row>
    <row r="419" spans="4:16" ht="40.15" customHeight="1" x14ac:dyDescent="0.25">
      <c r="D419" s="348"/>
      <c r="E419" s="431"/>
      <c r="F419" s="444"/>
      <c r="G419" s="350"/>
      <c r="H419" s="348"/>
      <c r="I419" s="348"/>
      <c r="J419" s="348"/>
      <c r="K419" s="348"/>
      <c r="L419" s="348"/>
      <c r="M419" s="348"/>
      <c r="N419" s="348"/>
      <c r="O419" s="353"/>
      <c r="P419" s="352"/>
    </row>
    <row r="420" spans="4:16" ht="40.15" customHeight="1" x14ac:dyDescent="0.25">
      <c r="D420" s="348"/>
      <c r="E420" s="431"/>
      <c r="F420" s="444"/>
      <c r="G420" s="350"/>
      <c r="H420" s="348"/>
      <c r="I420" s="348"/>
      <c r="J420" s="348"/>
      <c r="K420" s="348"/>
      <c r="L420" s="348"/>
      <c r="M420" s="348"/>
      <c r="N420" s="348"/>
      <c r="O420" s="353"/>
      <c r="P420" s="352"/>
    </row>
    <row r="421" spans="4:16" ht="40.15" customHeight="1" x14ac:dyDescent="0.25">
      <c r="D421" s="348"/>
      <c r="E421" s="431"/>
      <c r="F421" s="444"/>
      <c r="G421" s="350"/>
      <c r="H421" s="348"/>
      <c r="I421" s="348"/>
      <c r="J421" s="348"/>
      <c r="K421" s="348"/>
      <c r="L421" s="348"/>
      <c r="M421" s="348"/>
      <c r="N421" s="348"/>
      <c r="O421" s="353"/>
      <c r="P421" s="352"/>
    </row>
    <row r="422" spans="4:16" ht="40.15" customHeight="1" x14ac:dyDescent="0.25">
      <c r="D422" s="348"/>
      <c r="E422" s="431"/>
      <c r="F422" s="444"/>
      <c r="G422" s="350"/>
      <c r="H422" s="348"/>
      <c r="I422" s="348"/>
      <c r="J422" s="348"/>
      <c r="K422" s="348"/>
      <c r="L422" s="348"/>
      <c r="M422" s="348"/>
      <c r="N422" s="348"/>
      <c r="O422" s="353"/>
      <c r="P422" s="352"/>
    </row>
    <row r="423" spans="4:16" ht="40.15" customHeight="1" x14ac:dyDescent="0.25">
      <c r="D423" s="348"/>
      <c r="E423" s="431"/>
      <c r="F423" s="444"/>
      <c r="G423" s="350"/>
      <c r="H423" s="348"/>
      <c r="I423" s="348"/>
      <c r="J423" s="348"/>
      <c r="K423" s="348"/>
      <c r="L423" s="348"/>
      <c r="M423" s="348"/>
      <c r="N423" s="348"/>
      <c r="O423" s="353"/>
      <c r="P423" s="352"/>
    </row>
    <row r="424" spans="4:16" ht="40.15" customHeight="1" x14ac:dyDescent="0.25">
      <c r="D424" s="348"/>
      <c r="E424" s="431"/>
      <c r="F424" s="444"/>
      <c r="G424" s="350"/>
      <c r="H424" s="348"/>
      <c r="I424" s="348"/>
      <c r="J424" s="348"/>
      <c r="K424" s="348"/>
      <c r="L424" s="348"/>
      <c r="M424" s="348"/>
      <c r="N424" s="348"/>
      <c r="O424" s="353"/>
      <c r="P424" s="352"/>
    </row>
    <row r="425" spans="4:16" ht="40.15" customHeight="1" x14ac:dyDescent="0.25">
      <c r="D425" s="348"/>
      <c r="E425" s="431"/>
      <c r="F425" s="444"/>
      <c r="G425" s="350"/>
      <c r="H425" s="348"/>
      <c r="I425" s="348"/>
      <c r="J425" s="348"/>
      <c r="K425" s="348"/>
      <c r="L425" s="348"/>
      <c r="M425" s="348"/>
      <c r="N425" s="348"/>
      <c r="O425" s="353"/>
      <c r="P425" s="352"/>
    </row>
    <row r="426" spans="4:16" ht="40.15" customHeight="1" x14ac:dyDescent="0.25">
      <c r="D426" s="348"/>
      <c r="E426" s="431"/>
      <c r="F426" s="444"/>
      <c r="G426" s="350"/>
      <c r="H426" s="348"/>
      <c r="I426" s="348"/>
      <c r="J426" s="348"/>
      <c r="K426" s="348"/>
      <c r="L426" s="348"/>
      <c r="M426" s="348"/>
      <c r="N426" s="348"/>
      <c r="O426" s="353"/>
      <c r="P426" s="352"/>
    </row>
    <row r="427" spans="4:16" ht="40.15" customHeight="1" x14ac:dyDescent="0.25">
      <c r="D427" s="348"/>
      <c r="E427" s="431"/>
      <c r="F427" s="444"/>
      <c r="G427" s="350"/>
      <c r="H427" s="348"/>
      <c r="I427" s="348"/>
      <c r="J427" s="348"/>
      <c r="K427" s="348"/>
      <c r="L427" s="348"/>
      <c r="M427" s="348"/>
      <c r="N427" s="348"/>
      <c r="O427" s="353"/>
      <c r="P427" s="352"/>
    </row>
    <row r="428" spans="4:16" ht="40.15" customHeight="1" x14ac:dyDescent="0.25">
      <c r="D428" s="348"/>
      <c r="E428" s="431"/>
      <c r="F428" s="444"/>
      <c r="G428" s="350"/>
      <c r="H428" s="348"/>
      <c r="I428" s="348"/>
      <c r="J428" s="348"/>
      <c r="K428" s="348"/>
      <c r="L428" s="348"/>
      <c r="M428" s="348"/>
      <c r="N428" s="348"/>
      <c r="O428" s="353"/>
      <c r="P428" s="352"/>
    </row>
    <row r="429" spans="4:16" ht="40.15" customHeight="1" x14ac:dyDescent="0.25">
      <c r="D429" s="348"/>
      <c r="E429" s="431"/>
      <c r="F429" s="444"/>
      <c r="G429" s="350"/>
      <c r="H429" s="348"/>
      <c r="I429" s="348"/>
      <c r="J429" s="348"/>
      <c r="K429" s="348"/>
      <c r="L429" s="348"/>
      <c r="M429" s="348"/>
      <c r="N429" s="348"/>
      <c r="O429" s="353"/>
      <c r="P429" s="352"/>
    </row>
    <row r="430" spans="4:16" ht="40.15" customHeight="1" x14ac:dyDescent="0.25">
      <c r="D430" s="348"/>
      <c r="E430" s="431"/>
      <c r="F430" s="444"/>
      <c r="G430" s="350"/>
      <c r="H430" s="348"/>
      <c r="I430" s="348"/>
      <c r="J430" s="348"/>
      <c r="K430" s="348"/>
      <c r="L430" s="348"/>
      <c r="M430" s="348"/>
      <c r="N430" s="348"/>
      <c r="O430" s="353"/>
      <c r="P430" s="352"/>
    </row>
    <row r="431" spans="4:16" ht="40.15" customHeight="1" x14ac:dyDescent="0.25">
      <c r="D431" s="348"/>
      <c r="E431" s="431"/>
      <c r="F431" s="444"/>
      <c r="G431" s="350"/>
      <c r="H431" s="348"/>
      <c r="I431" s="348"/>
      <c r="J431" s="348"/>
      <c r="K431" s="348"/>
      <c r="L431" s="348"/>
      <c r="M431" s="348"/>
      <c r="N431" s="348"/>
      <c r="O431" s="353"/>
      <c r="P431" s="352"/>
    </row>
    <row r="432" spans="4:16" ht="40.15" customHeight="1" x14ac:dyDescent="0.25">
      <c r="D432" s="348"/>
      <c r="E432" s="431"/>
      <c r="F432" s="444"/>
      <c r="G432" s="350"/>
      <c r="H432" s="348"/>
      <c r="I432" s="348"/>
      <c r="J432" s="348"/>
      <c r="K432" s="348"/>
      <c r="L432" s="348"/>
      <c r="M432" s="348"/>
      <c r="N432" s="348"/>
      <c r="O432" s="353"/>
      <c r="P432" s="352"/>
    </row>
    <row r="433" spans="4:16" ht="40.15" customHeight="1" x14ac:dyDescent="0.25">
      <c r="D433" s="348"/>
      <c r="E433" s="431"/>
      <c r="F433" s="444"/>
      <c r="G433" s="350"/>
      <c r="H433" s="348"/>
      <c r="I433" s="348"/>
      <c r="J433" s="348"/>
      <c r="K433" s="348"/>
      <c r="L433" s="348"/>
      <c r="M433" s="348"/>
      <c r="N433" s="348"/>
      <c r="O433" s="353"/>
      <c r="P433" s="352"/>
    </row>
    <row r="434" spans="4:16" ht="40.15" customHeight="1" x14ac:dyDescent="0.25">
      <c r="D434" s="348"/>
      <c r="E434" s="431"/>
      <c r="F434" s="444"/>
      <c r="G434" s="350"/>
      <c r="H434" s="348"/>
      <c r="I434" s="348"/>
      <c r="J434" s="348"/>
      <c r="K434" s="348"/>
      <c r="L434" s="348"/>
      <c r="M434" s="348"/>
      <c r="N434" s="348"/>
      <c r="O434" s="353"/>
      <c r="P434" s="352"/>
    </row>
    <row r="435" spans="4:16" ht="40.15" customHeight="1" x14ac:dyDescent="0.25">
      <c r="D435" s="348"/>
      <c r="E435" s="431"/>
      <c r="F435" s="444"/>
      <c r="G435" s="350"/>
      <c r="H435" s="348"/>
      <c r="I435" s="348"/>
      <c r="J435" s="348"/>
      <c r="K435" s="348"/>
      <c r="L435" s="348"/>
      <c r="M435" s="348"/>
      <c r="N435" s="348"/>
      <c r="O435" s="353"/>
      <c r="P435" s="352"/>
    </row>
    <row r="436" spans="4:16" ht="40.15" customHeight="1" x14ac:dyDescent="0.25">
      <c r="D436" s="348"/>
      <c r="E436" s="431"/>
      <c r="F436" s="444"/>
      <c r="G436" s="350"/>
      <c r="H436" s="348"/>
      <c r="I436" s="348"/>
      <c r="J436" s="348"/>
      <c r="K436" s="348"/>
      <c r="L436" s="348"/>
      <c r="M436" s="348"/>
      <c r="N436" s="348"/>
      <c r="O436" s="353"/>
      <c r="P436" s="352"/>
    </row>
    <row r="437" spans="4:16" ht="40.15" customHeight="1" x14ac:dyDescent="0.25">
      <c r="D437" s="348"/>
      <c r="E437" s="431"/>
      <c r="F437" s="444"/>
      <c r="G437" s="350"/>
      <c r="H437" s="348"/>
      <c r="I437" s="348"/>
      <c r="J437" s="348"/>
      <c r="K437" s="348"/>
      <c r="L437" s="348"/>
      <c r="M437" s="348"/>
      <c r="N437" s="348"/>
      <c r="O437" s="353"/>
      <c r="P437" s="352"/>
    </row>
    <row r="438" spans="4:16" ht="40.15" customHeight="1" x14ac:dyDescent="0.25">
      <c r="D438" s="348"/>
      <c r="E438" s="431"/>
      <c r="F438" s="444"/>
      <c r="G438" s="350"/>
      <c r="H438" s="348"/>
      <c r="I438" s="348"/>
      <c r="J438" s="348"/>
      <c r="K438" s="348"/>
      <c r="L438" s="348"/>
      <c r="M438" s="348"/>
      <c r="N438" s="348"/>
      <c r="O438" s="353"/>
      <c r="P438" s="352"/>
    </row>
    <row r="439" spans="4:16" ht="40.15" customHeight="1" x14ac:dyDescent="0.25">
      <c r="D439" s="348"/>
      <c r="E439" s="431"/>
      <c r="F439" s="444"/>
      <c r="G439" s="350"/>
      <c r="H439" s="348"/>
      <c r="I439" s="348"/>
      <c r="J439" s="348"/>
      <c r="K439" s="348"/>
      <c r="L439" s="348"/>
      <c r="M439" s="348"/>
      <c r="N439" s="348"/>
      <c r="O439" s="353"/>
      <c r="P439" s="352"/>
    </row>
    <row r="440" spans="4:16" ht="40.15" customHeight="1" x14ac:dyDescent="0.25">
      <c r="D440" s="348"/>
      <c r="E440" s="431"/>
      <c r="F440" s="444"/>
      <c r="G440" s="350"/>
      <c r="H440" s="348"/>
      <c r="I440" s="348"/>
      <c r="J440" s="348"/>
      <c r="K440" s="348"/>
      <c r="L440" s="348"/>
      <c r="M440" s="348"/>
      <c r="N440" s="348"/>
      <c r="O440" s="353"/>
      <c r="P440" s="352"/>
    </row>
    <row r="441" spans="4:16" ht="40.15" customHeight="1" x14ac:dyDescent="0.25">
      <c r="D441" s="348"/>
      <c r="E441" s="431"/>
      <c r="F441" s="444"/>
      <c r="G441" s="350"/>
      <c r="H441" s="348"/>
      <c r="I441" s="348"/>
      <c r="J441" s="348"/>
      <c r="K441" s="348"/>
      <c r="L441" s="348"/>
      <c r="M441" s="348"/>
      <c r="N441" s="348"/>
      <c r="O441" s="353"/>
      <c r="P441" s="352"/>
    </row>
    <row r="442" spans="4:16" ht="40.15" customHeight="1" x14ac:dyDescent="0.25">
      <c r="D442" s="348"/>
      <c r="E442" s="431"/>
      <c r="F442" s="444"/>
      <c r="G442" s="350"/>
      <c r="H442" s="348"/>
      <c r="I442" s="348"/>
      <c r="J442" s="348"/>
      <c r="K442" s="348"/>
      <c r="L442" s="348"/>
      <c r="M442" s="348"/>
      <c r="N442" s="348"/>
      <c r="O442" s="353"/>
      <c r="P442" s="352"/>
    </row>
    <row r="443" spans="4:16" ht="40.15" customHeight="1" x14ac:dyDescent="0.25">
      <c r="D443" s="348"/>
      <c r="E443" s="431"/>
      <c r="F443" s="444"/>
      <c r="G443" s="350"/>
      <c r="H443" s="348"/>
      <c r="I443" s="348"/>
      <c r="J443" s="348"/>
      <c r="K443" s="348"/>
      <c r="L443" s="348"/>
      <c r="M443" s="348"/>
      <c r="N443" s="348"/>
      <c r="O443" s="353"/>
      <c r="P443" s="352"/>
    </row>
    <row r="444" spans="4:16" ht="40.15" customHeight="1" x14ac:dyDescent="0.25">
      <c r="D444" s="348"/>
      <c r="E444" s="431"/>
      <c r="F444" s="444"/>
      <c r="G444" s="350"/>
      <c r="H444" s="348"/>
      <c r="I444" s="348"/>
      <c r="J444" s="348"/>
      <c r="K444" s="348"/>
      <c r="L444" s="348"/>
      <c r="M444" s="348"/>
      <c r="N444" s="348"/>
      <c r="O444" s="353"/>
      <c r="P444" s="352"/>
    </row>
    <row r="445" spans="4:16" ht="40.15" customHeight="1" x14ac:dyDescent="0.25">
      <c r="D445" s="348"/>
      <c r="E445" s="431"/>
      <c r="F445" s="444"/>
      <c r="G445" s="350"/>
      <c r="H445" s="348"/>
      <c r="I445" s="348"/>
      <c r="J445" s="348"/>
      <c r="K445" s="348"/>
      <c r="L445" s="348"/>
      <c r="M445" s="348"/>
      <c r="N445" s="348"/>
      <c r="O445" s="353"/>
      <c r="P445" s="352"/>
    </row>
    <row r="446" spans="4:16" ht="40.15" customHeight="1" x14ac:dyDescent="0.25">
      <c r="D446" s="348"/>
      <c r="E446" s="431"/>
      <c r="F446" s="444"/>
      <c r="G446" s="350"/>
      <c r="H446" s="348"/>
      <c r="I446" s="348"/>
      <c r="J446" s="348"/>
      <c r="K446" s="348"/>
      <c r="L446" s="348"/>
      <c r="M446" s="348"/>
      <c r="N446" s="348"/>
      <c r="O446" s="353"/>
      <c r="P446" s="352"/>
    </row>
    <row r="447" spans="4:16" ht="40.15" customHeight="1" x14ac:dyDescent="0.25">
      <c r="D447" s="348"/>
      <c r="E447" s="431"/>
      <c r="F447" s="444"/>
      <c r="G447" s="350"/>
      <c r="H447" s="348"/>
      <c r="I447" s="348"/>
      <c r="J447" s="348"/>
      <c r="K447" s="348"/>
      <c r="L447" s="348"/>
      <c r="M447" s="348"/>
      <c r="N447" s="348"/>
      <c r="O447" s="353"/>
      <c r="P447" s="352"/>
    </row>
    <row r="448" spans="4:16" ht="40.15" customHeight="1" x14ac:dyDescent="0.25">
      <c r="D448" s="348"/>
      <c r="E448" s="431"/>
      <c r="F448" s="444"/>
      <c r="G448" s="350"/>
      <c r="H448" s="348"/>
      <c r="I448" s="348"/>
      <c r="J448" s="348"/>
      <c r="K448" s="348"/>
      <c r="L448" s="348"/>
      <c r="M448" s="348"/>
      <c r="N448" s="348"/>
      <c r="O448" s="353"/>
      <c r="P448" s="352"/>
    </row>
    <row r="449" spans="4:16" ht="40.15" customHeight="1" x14ac:dyDescent="0.25">
      <c r="D449" s="348"/>
      <c r="E449" s="431"/>
      <c r="F449" s="444"/>
      <c r="G449" s="350"/>
      <c r="H449" s="348"/>
      <c r="I449" s="348"/>
      <c r="J449" s="348"/>
      <c r="K449" s="348"/>
      <c r="L449" s="348"/>
      <c r="M449" s="348"/>
      <c r="N449" s="348"/>
      <c r="O449" s="353"/>
      <c r="P449" s="352"/>
    </row>
    <row r="450" spans="4:16" ht="40.15" customHeight="1" x14ac:dyDescent="0.25">
      <c r="D450" s="348"/>
      <c r="E450" s="431"/>
      <c r="F450" s="444"/>
      <c r="G450" s="350"/>
      <c r="H450" s="348"/>
      <c r="I450" s="348"/>
      <c r="J450" s="348"/>
      <c r="K450" s="348"/>
      <c r="L450" s="348"/>
      <c r="M450" s="348"/>
      <c r="N450" s="348"/>
      <c r="O450" s="353"/>
      <c r="P450" s="352"/>
    </row>
    <row r="451" spans="4:16" ht="40.15" customHeight="1" x14ac:dyDescent="0.25">
      <c r="D451" s="348"/>
      <c r="E451" s="431"/>
      <c r="F451" s="444"/>
      <c r="G451" s="350"/>
      <c r="H451" s="348"/>
      <c r="I451" s="348"/>
      <c r="J451" s="348"/>
      <c r="K451" s="348"/>
      <c r="L451" s="348"/>
      <c r="M451" s="348"/>
      <c r="N451" s="348"/>
      <c r="O451" s="353"/>
      <c r="P451" s="352"/>
    </row>
    <row r="452" spans="4:16" ht="40.15" customHeight="1" x14ac:dyDescent="0.25">
      <c r="D452" s="348"/>
      <c r="E452" s="431"/>
      <c r="F452" s="444"/>
      <c r="G452" s="350"/>
      <c r="H452" s="348"/>
      <c r="I452" s="348"/>
      <c r="J452" s="348"/>
      <c r="K452" s="348"/>
      <c r="L452" s="348"/>
      <c r="M452" s="348"/>
      <c r="N452" s="348"/>
      <c r="O452" s="353"/>
      <c r="P452" s="352"/>
    </row>
    <row r="453" spans="4:16" ht="40.15" customHeight="1" x14ac:dyDescent="0.25">
      <c r="D453" s="348"/>
      <c r="E453" s="431"/>
      <c r="F453" s="444"/>
      <c r="G453" s="350"/>
      <c r="H453" s="348"/>
      <c r="I453" s="348"/>
      <c r="J453" s="348"/>
      <c r="K453" s="348"/>
      <c r="L453" s="348"/>
      <c r="M453" s="348"/>
      <c r="N453" s="348"/>
      <c r="O453" s="353"/>
      <c r="P453" s="352"/>
    </row>
    <row r="454" spans="4:16" ht="40.15" customHeight="1" x14ac:dyDescent="0.25">
      <c r="D454" s="348"/>
      <c r="E454" s="431"/>
      <c r="F454" s="444"/>
      <c r="G454" s="350"/>
      <c r="H454" s="348"/>
      <c r="I454" s="348"/>
      <c r="J454" s="348"/>
      <c r="K454" s="348"/>
      <c r="L454" s="348"/>
      <c r="M454" s="348"/>
      <c r="N454" s="348"/>
      <c r="O454" s="353"/>
      <c r="P454" s="352"/>
    </row>
    <row r="455" spans="4:16" ht="40.15" customHeight="1" x14ac:dyDescent="0.25">
      <c r="D455" s="348"/>
      <c r="E455" s="431"/>
      <c r="F455" s="444"/>
      <c r="G455" s="350"/>
      <c r="H455" s="348"/>
      <c r="I455" s="348"/>
      <c r="J455" s="348"/>
      <c r="K455" s="348"/>
      <c r="L455" s="348"/>
      <c r="M455" s="348"/>
      <c r="N455" s="348"/>
      <c r="O455" s="353"/>
      <c r="P455" s="352"/>
    </row>
    <row r="456" spans="4:16" ht="40.15" customHeight="1" x14ac:dyDescent="0.25">
      <c r="D456" s="348"/>
      <c r="E456" s="431"/>
      <c r="F456" s="444"/>
      <c r="G456" s="350"/>
      <c r="H456" s="348"/>
      <c r="I456" s="348"/>
      <c r="J456" s="348"/>
      <c r="K456" s="348"/>
      <c r="L456" s="348"/>
      <c r="M456" s="348"/>
      <c r="N456" s="348"/>
      <c r="O456" s="353"/>
      <c r="P456" s="352"/>
    </row>
    <row r="457" spans="4:16" ht="40.15" customHeight="1" x14ac:dyDescent="0.25">
      <c r="D457" s="348"/>
      <c r="E457" s="431"/>
      <c r="F457" s="444"/>
      <c r="G457" s="350"/>
      <c r="H457" s="348"/>
      <c r="I457" s="348"/>
      <c r="J457" s="348"/>
      <c r="K457" s="348"/>
      <c r="L457" s="348"/>
      <c r="M457" s="348"/>
      <c r="N457" s="348"/>
      <c r="O457" s="353"/>
      <c r="P457" s="352"/>
    </row>
    <row r="458" spans="4:16" ht="40.15" customHeight="1" x14ac:dyDescent="0.25">
      <c r="D458" s="348"/>
      <c r="E458" s="431"/>
      <c r="F458" s="444"/>
      <c r="G458" s="350"/>
      <c r="H458" s="348"/>
      <c r="I458" s="348"/>
      <c r="J458" s="348"/>
      <c r="K458" s="348"/>
      <c r="L458" s="348"/>
      <c r="M458" s="348"/>
      <c r="N458" s="348"/>
      <c r="O458" s="353"/>
      <c r="P458" s="352"/>
    </row>
    <row r="459" spans="4:16" ht="40.15" customHeight="1" x14ac:dyDescent="0.25">
      <c r="D459" s="348"/>
      <c r="E459" s="431"/>
      <c r="F459" s="444"/>
      <c r="G459" s="350"/>
      <c r="H459" s="348"/>
      <c r="I459" s="348"/>
      <c r="J459" s="348"/>
      <c r="K459" s="348"/>
      <c r="L459" s="348"/>
      <c r="M459" s="348"/>
      <c r="N459" s="348"/>
      <c r="O459" s="353"/>
      <c r="P459" s="352"/>
    </row>
    <row r="460" spans="4:16" ht="40.15" customHeight="1" x14ac:dyDescent="0.25">
      <c r="D460" s="348"/>
      <c r="E460" s="431"/>
      <c r="F460" s="444"/>
      <c r="G460" s="350"/>
      <c r="H460" s="348"/>
      <c r="I460" s="348"/>
      <c r="J460" s="348"/>
      <c r="K460" s="348"/>
      <c r="L460" s="348"/>
      <c r="M460" s="348"/>
      <c r="N460" s="348"/>
      <c r="O460" s="353"/>
      <c r="P460" s="352"/>
    </row>
    <row r="461" spans="4:16" ht="40.15" customHeight="1" x14ac:dyDescent="0.25">
      <c r="D461" s="348"/>
      <c r="E461" s="431"/>
      <c r="F461" s="444"/>
      <c r="G461" s="350"/>
      <c r="H461" s="348"/>
      <c r="I461" s="348"/>
      <c r="J461" s="348"/>
      <c r="K461" s="348"/>
      <c r="L461" s="348"/>
      <c r="M461" s="348"/>
      <c r="N461" s="348"/>
      <c r="O461" s="353"/>
      <c r="P461" s="352"/>
    </row>
    <row r="462" spans="4:16" ht="40.15" customHeight="1" x14ac:dyDescent="0.25">
      <c r="D462" s="348"/>
      <c r="E462" s="431"/>
      <c r="F462" s="444"/>
      <c r="G462" s="350"/>
      <c r="H462" s="348"/>
      <c r="I462" s="348"/>
      <c r="J462" s="348"/>
      <c r="K462" s="348"/>
      <c r="L462" s="348"/>
      <c r="M462" s="348"/>
      <c r="N462" s="348"/>
      <c r="O462" s="353"/>
      <c r="P462" s="352"/>
    </row>
    <row r="463" spans="4:16" ht="40.15" customHeight="1" x14ac:dyDescent="0.25">
      <c r="D463" s="348"/>
      <c r="E463" s="431"/>
      <c r="F463" s="444"/>
      <c r="G463" s="350"/>
      <c r="H463" s="348"/>
      <c r="I463" s="348"/>
      <c r="J463" s="348"/>
      <c r="K463" s="348"/>
      <c r="L463" s="348"/>
      <c r="M463" s="348"/>
      <c r="N463" s="348"/>
      <c r="O463" s="353"/>
      <c r="P463" s="352"/>
    </row>
    <row r="464" spans="4:16" ht="40.15" customHeight="1" x14ac:dyDescent="0.25">
      <c r="D464" s="348"/>
      <c r="E464" s="431"/>
      <c r="F464" s="444"/>
      <c r="G464" s="350"/>
      <c r="H464" s="348"/>
      <c r="I464" s="348"/>
      <c r="J464" s="348"/>
      <c r="K464" s="348"/>
      <c r="L464" s="348"/>
      <c r="M464" s="348"/>
      <c r="N464" s="348"/>
      <c r="O464" s="353"/>
      <c r="P464" s="352"/>
    </row>
    <row r="465" spans="4:16" ht="40.15" customHeight="1" x14ac:dyDescent="0.25">
      <c r="D465" s="348"/>
      <c r="E465" s="431"/>
      <c r="F465" s="444"/>
      <c r="G465" s="350"/>
      <c r="H465" s="348"/>
      <c r="I465" s="348"/>
      <c r="J465" s="348"/>
      <c r="K465" s="348"/>
      <c r="L465" s="348"/>
      <c r="M465" s="348"/>
      <c r="N465" s="348"/>
      <c r="O465" s="353"/>
      <c r="P465" s="352"/>
    </row>
    <row r="466" spans="4:16" ht="40.15" customHeight="1" x14ac:dyDescent="0.25">
      <c r="D466" s="348"/>
      <c r="E466" s="431"/>
      <c r="F466" s="444"/>
      <c r="G466" s="350"/>
      <c r="H466" s="348"/>
      <c r="I466" s="348"/>
      <c r="J466" s="348"/>
      <c r="K466" s="348"/>
      <c r="L466" s="348"/>
      <c r="M466" s="348"/>
      <c r="N466" s="348"/>
      <c r="O466" s="353"/>
      <c r="P466" s="352"/>
    </row>
    <row r="467" spans="4:16" ht="40.15" customHeight="1" x14ac:dyDescent="0.25">
      <c r="D467" s="348"/>
      <c r="E467" s="431"/>
      <c r="F467" s="444"/>
      <c r="G467" s="350"/>
      <c r="H467" s="348"/>
      <c r="I467" s="348"/>
      <c r="J467" s="348"/>
      <c r="K467" s="348"/>
      <c r="L467" s="348"/>
      <c r="M467" s="348"/>
      <c r="N467" s="348"/>
      <c r="O467" s="353"/>
      <c r="P467" s="352"/>
    </row>
    <row r="468" spans="4:16" ht="40.15" customHeight="1" x14ac:dyDescent="0.25">
      <c r="D468" s="348"/>
      <c r="E468" s="431"/>
      <c r="F468" s="444"/>
      <c r="G468" s="350"/>
      <c r="H468" s="348"/>
      <c r="I468" s="348"/>
      <c r="J468" s="348"/>
      <c r="K468" s="348"/>
      <c r="L468" s="348"/>
      <c r="M468" s="348"/>
      <c r="N468" s="348"/>
      <c r="O468" s="353"/>
      <c r="P468" s="352"/>
    </row>
    <row r="469" spans="4:16" ht="40.15" customHeight="1" x14ac:dyDescent="0.25">
      <c r="D469" s="348"/>
      <c r="E469" s="431"/>
      <c r="F469" s="444"/>
      <c r="G469" s="350"/>
      <c r="H469" s="348"/>
      <c r="I469" s="348"/>
      <c r="J469" s="348"/>
      <c r="K469" s="348"/>
      <c r="L469" s="348"/>
      <c r="M469" s="348"/>
      <c r="N469" s="348"/>
      <c r="O469" s="353"/>
      <c r="P469" s="352"/>
    </row>
    <row r="470" spans="4:16" ht="40.15" customHeight="1" x14ac:dyDescent="0.25">
      <c r="D470" s="348"/>
      <c r="E470" s="431"/>
      <c r="F470" s="444"/>
      <c r="G470" s="350"/>
      <c r="H470" s="348"/>
      <c r="I470" s="348"/>
      <c r="J470" s="348"/>
      <c r="K470" s="348"/>
      <c r="L470" s="348"/>
      <c r="M470" s="348"/>
      <c r="N470" s="348"/>
      <c r="O470" s="353"/>
      <c r="P470" s="352"/>
    </row>
    <row r="471" spans="4:16" ht="40.15" customHeight="1" x14ac:dyDescent="0.25">
      <c r="D471" s="348"/>
      <c r="E471" s="431"/>
      <c r="F471" s="444"/>
      <c r="G471" s="350"/>
      <c r="H471" s="348"/>
      <c r="I471" s="348"/>
      <c r="J471" s="348"/>
      <c r="K471" s="348"/>
      <c r="L471" s="348"/>
      <c r="M471" s="348"/>
      <c r="N471" s="348"/>
      <c r="O471" s="353"/>
      <c r="P471" s="352"/>
    </row>
    <row r="472" spans="4:16" ht="40.15" customHeight="1" x14ac:dyDescent="0.25">
      <c r="D472" s="348"/>
      <c r="E472" s="431"/>
      <c r="F472" s="444"/>
      <c r="G472" s="350"/>
      <c r="H472" s="348"/>
      <c r="I472" s="348"/>
      <c r="J472" s="348"/>
      <c r="K472" s="348"/>
      <c r="L472" s="348"/>
      <c r="M472" s="348"/>
      <c r="N472" s="348"/>
      <c r="O472" s="353"/>
      <c r="P472" s="352"/>
    </row>
    <row r="473" spans="4:16" ht="40.15" customHeight="1" x14ac:dyDescent="0.25">
      <c r="D473" s="348"/>
      <c r="E473" s="431"/>
      <c r="F473" s="444"/>
      <c r="G473" s="350"/>
      <c r="H473" s="348"/>
      <c r="I473" s="348"/>
      <c r="J473" s="348"/>
      <c r="K473" s="348"/>
      <c r="L473" s="348"/>
      <c r="M473" s="348"/>
      <c r="N473" s="348"/>
      <c r="O473" s="353"/>
      <c r="P473" s="352"/>
    </row>
    <row r="474" spans="4:16" ht="40.15" customHeight="1" x14ac:dyDescent="0.25">
      <c r="D474" s="348"/>
      <c r="E474" s="431"/>
      <c r="F474" s="444"/>
      <c r="G474" s="350"/>
      <c r="H474" s="348"/>
      <c r="I474" s="348"/>
      <c r="J474" s="348"/>
      <c r="K474" s="348"/>
      <c r="L474" s="348"/>
      <c r="M474" s="348"/>
      <c r="N474" s="348"/>
      <c r="O474" s="353"/>
      <c r="P474" s="352"/>
    </row>
    <row r="475" spans="4:16" ht="40.15" customHeight="1" x14ac:dyDescent="0.25">
      <c r="D475" s="348"/>
      <c r="E475" s="431"/>
      <c r="F475" s="444"/>
      <c r="G475" s="350"/>
      <c r="H475" s="348"/>
      <c r="I475" s="348"/>
      <c r="J475" s="348"/>
      <c r="K475" s="348"/>
      <c r="L475" s="348"/>
      <c r="M475" s="348"/>
      <c r="N475" s="348"/>
      <c r="O475" s="353"/>
      <c r="P475" s="352"/>
    </row>
    <row r="476" spans="4:16" ht="40.15" customHeight="1" x14ac:dyDescent="0.25">
      <c r="D476" s="348"/>
      <c r="E476" s="431"/>
      <c r="F476" s="444"/>
      <c r="G476" s="350"/>
      <c r="H476" s="348"/>
      <c r="I476" s="348"/>
      <c r="J476" s="348"/>
      <c r="K476" s="348"/>
      <c r="L476" s="348"/>
      <c r="M476" s="348"/>
      <c r="N476" s="348"/>
      <c r="O476" s="353"/>
      <c r="P476" s="352"/>
    </row>
    <row r="477" spans="4:16" ht="40.15" customHeight="1" x14ac:dyDescent="0.25">
      <c r="D477" s="348"/>
      <c r="E477" s="431"/>
      <c r="F477" s="444"/>
      <c r="G477" s="350"/>
      <c r="H477" s="348"/>
      <c r="I477" s="348"/>
      <c r="J477" s="348"/>
      <c r="K477" s="348"/>
      <c r="L477" s="348"/>
      <c r="M477" s="348"/>
      <c r="N477" s="348"/>
      <c r="O477" s="353"/>
      <c r="P477" s="352"/>
    </row>
    <row r="478" spans="4:16" ht="40.15" customHeight="1" x14ac:dyDescent="0.25">
      <c r="D478" s="348"/>
      <c r="E478" s="431"/>
      <c r="F478" s="444"/>
      <c r="G478" s="350"/>
      <c r="H478" s="348"/>
      <c r="I478" s="348"/>
      <c r="J478" s="348"/>
      <c r="K478" s="348"/>
      <c r="L478" s="348"/>
      <c r="M478" s="348"/>
      <c r="N478" s="348"/>
      <c r="O478" s="353"/>
      <c r="P478" s="352"/>
    </row>
    <row r="479" spans="4:16" ht="40.15" customHeight="1" x14ac:dyDescent="0.25">
      <c r="D479" s="348"/>
      <c r="E479" s="431"/>
      <c r="F479" s="444"/>
      <c r="G479" s="350"/>
      <c r="H479" s="348"/>
      <c r="I479" s="348"/>
      <c r="J479" s="348"/>
      <c r="K479" s="348"/>
      <c r="L479" s="348"/>
      <c r="M479" s="348"/>
      <c r="N479" s="348"/>
      <c r="O479" s="353"/>
      <c r="P479" s="352"/>
    </row>
    <row r="480" spans="4:16" ht="40.15" customHeight="1" x14ac:dyDescent="0.25">
      <c r="D480" s="348"/>
      <c r="E480" s="431"/>
      <c r="F480" s="444"/>
      <c r="G480" s="350"/>
      <c r="H480" s="348"/>
      <c r="I480" s="348"/>
      <c r="J480" s="348"/>
      <c r="K480" s="348"/>
      <c r="L480" s="348"/>
      <c r="M480" s="348"/>
      <c r="N480" s="348"/>
      <c r="O480" s="353"/>
      <c r="P480" s="352"/>
    </row>
    <row r="481" spans="4:16" ht="40.15" customHeight="1" x14ac:dyDescent="0.25">
      <c r="D481" s="348"/>
      <c r="E481" s="431"/>
      <c r="F481" s="444"/>
      <c r="G481" s="350"/>
      <c r="H481" s="348"/>
      <c r="I481" s="348"/>
      <c r="J481" s="348"/>
      <c r="K481" s="348"/>
      <c r="L481" s="348"/>
      <c r="M481" s="348"/>
      <c r="N481" s="348"/>
      <c r="O481" s="353"/>
      <c r="P481" s="352"/>
    </row>
    <row r="482" spans="4:16" ht="40.15" customHeight="1" x14ac:dyDescent="0.25">
      <c r="D482" s="348"/>
      <c r="E482" s="431"/>
      <c r="F482" s="444"/>
      <c r="G482" s="350"/>
      <c r="H482" s="348"/>
      <c r="I482" s="348"/>
      <c r="J482" s="348"/>
      <c r="K482" s="348"/>
      <c r="L482" s="348"/>
      <c r="M482" s="348"/>
      <c r="N482" s="348"/>
      <c r="O482" s="353"/>
      <c r="P482" s="352"/>
    </row>
    <row r="483" spans="4:16" ht="40.15" customHeight="1" x14ac:dyDescent="0.25">
      <c r="D483" s="348"/>
      <c r="E483" s="431"/>
      <c r="F483" s="444"/>
      <c r="G483" s="350"/>
      <c r="H483" s="348"/>
      <c r="I483" s="348"/>
      <c r="J483" s="348"/>
      <c r="K483" s="348"/>
      <c r="L483" s="348"/>
      <c r="M483" s="348"/>
      <c r="N483" s="348"/>
      <c r="O483" s="353"/>
      <c r="P483" s="352"/>
    </row>
    <row r="484" spans="4:16" ht="40.15" customHeight="1" x14ac:dyDescent="0.25">
      <c r="D484" s="348"/>
      <c r="E484" s="431"/>
      <c r="F484" s="444"/>
      <c r="G484" s="350"/>
      <c r="H484" s="348"/>
      <c r="I484" s="348"/>
      <c r="J484" s="348"/>
      <c r="K484" s="348"/>
      <c r="L484" s="348"/>
      <c r="M484" s="348"/>
      <c r="N484" s="348"/>
      <c r="O484" s="353"/>
      <c r="P484" s="352"/>
    </row>
    <row r="485" spans="4:16" ht="40.15" customHeight="1" x14ac:dyDescent="0.25">
      <c r="D485" s="348"/>
      <c r="E485" s="431"/>
      <c r="F485" s="444"/>
      <c r="G485" s="350"/>
      <c r="H485" s="348"/>
      <c r="I485" s="348"/>
      <c r="J485" s="348"/>
      <c r="K485" s="348"/>
      <c r="L485" s="348"/>
      <c r="M485" s="348"/>
      <c r="N485" s="348"/>
      <c r="O485" s="353"/>
      <c r="P485" s="352"/>
    </row>
    <row r="486" spans="4:16" ht="40.15" customHeight="1" x14ac:dyDescent="0.25">
      <c r="D486" s="348"/>
      <c r="E486" s="431"/>
      <c r="F486" s="444"/>
      <c r="G486" s="350"/>
      <c r="H486" s="348"/>
      <c r="I486" s="348"/>
      <c r="J486" s="348"/>
      <c r="K486" s="348"/>
      <c r="L486" s="348"/>
      <c r="M486" s="348"/>
      <c r="N486" s="348"/>
      <c r="O486" s="353"/>
      <c r="P486" s="352"/>
    </row>
    <row r="487" spans="4:16" ht="40.15" customHeight="1" x14ac:dyDescent="0.25">
      <c r="D487" s="348"/>
      <c r="E487" s="431"/>
      <c r="F487" s="444"/>
      <c r="G487" s="350"/>
      <c r="H487" s="348"/>
      <c r="I487" s="348"/>
      <c r="J487" s="348"/>
      <c r="K487" s="348"/>
      <c r="L487" s="348"/>
      <c r="M487" s="348"/>
      <c r="N487" s="348"/>
      <c r="O487" s="353"/>
      <c r="P487" s="352"/>
    </row>
    <row r="488" spans="4:16" ht="40.15" customHeight="1" x14ac:dyDescent="0.25">
      <c r="D488" s="348"/>
      <c r="E488" s="431"/>
      <c r="F488" s="444"/>
      <c r="G488" s="350"/>
      <c r="H488" s="348"/>
      <c r="I488" s="348"/>
      <c r="J488" s="348"/>
      <c r="K488" s="348"/>
      <c r="L488" s="348"/>
      <c r="M488" s="348"/>
      <c r="N488" s="348"/>
      <c r="O488" s="353"/>
      <c r="P488" s="352"/>
    </row>
    <row r="489" spans="4:16" ht="40.15" customHeight="1" x14ac:dyDescent="0.25">
      <c r="D489" s="348"/>
      <c r="E489" s="431"/>
      <c r="F489" s="444"/>
      <c r="G489" s="350"/>
      <c r="H489" s="348"/>
      <c r="I489" s="348"/>
      <c r="J489" s="348"/>
      <c r="K489" s="348"/>
      <c r="L489" s="348"/>
      <c r="M489" s="348"/>
      <c r="N489" s="348"/>
      <c r="O489" s="353"/>
      <c r="P489" s="352"/>
    </row>
    <row r="490" spans="4:16" ht="40.15" customHeight="1" x14ac:dyDescent="0.25">
      <c r="D490" s="348"/>
      <c r="E490" s="431"/>
      <c r="F490" s="444"/>
      <c r="G490" s="350"/>
      <c r="H490" s="348"/>
      <c r="I490" s="348"/>
      <c r="J490" s="348"/>
      <c r="K490" s="348"/>
      <c r="L490" s="348"/>
      <c r="M490" s="348"/>
      <c r="N490" s="348"/>
      <c r="O490" s="353"/>
      <c r="P490" s="352"/>
    </row>
    <row r="491" spans="4:16" ht="40.15" customHeight="1" x14ac:dyDescent="0.25">
      <c r="D491" s="348"/>
      <c r="E491" s="431"/>
      <c r="F491" s="444"/>
      <c r="G491" s="350"/>
      <c r="H491" s="348"/>
      <c r="I491" s="348"/>
      <c r="J491" s="348"/>
      <c r="K491" s="348"/>
      <c r="L491" s="348"/>
      <c r="M491" s="348"/>
      <c r="N491" s="348"/>
      <c r="O491" s="353"/>
      <c r="P491" s="352"/>
    </row>
    <row r="492" spans="4:16" ht="40.15" customHeight="1" x14ac:dyDescent="0.25">
      <c r="D492" s="348"/>
      <c r="E492" s="431"/>
      <c r="F492" s="444"/>
      <c r="G492" s="350"/>
      <c r="H492" s="348"/>
      <c r="I492" s="348"/>
      <c r="J492" s="348"/>
      <c r="K492" s="348"/>
      <c r="L492" s="348"/>
      <c r="M492" s="348"/>
      <c r="N492" s="348"/>
      <c r="O492" s="353"/>
      <c r="P492" s="352"/>
    </row>
    <row r="493" spans="4:16" ht="40.15" customHeight="1" x14ac:dyDescent="0.25">
      <c r="D493" s="348"/>
      <c r="E493" s="431"/>
      <c r="F493" s="444"/>
      <c r="G493" s="350"/>
      <c r="H493" s="348"/>
      <c r="I493" s="348"/>
      <c r="J493" s="348"/>
      <c r="K493" s="348"/>
      <c r="L493" s="348"/>
      <c r="M493" s="348"/>
      <c r="N493" s="348"/>
      <c r="O493" s="353"/>
      <c r="P493" s="352"/>
    </row>
    <row r="494" spans="4:16" ht="40.15" customHeight="1" x14ac:dyDescent="0.25">
      <c r="D494" s="348"/>
      <c r="E494" s="431"/>
      <c r="F494" s="444"/>
      <c r="G494" s="350"/>
      <c r="H494" s="348"/>
      <c r="I494" s="348"/>
      <c r="J494" s="348"/>
      <c r="K494" s="348"/>
      <c r="L494" s="348"/>
      <c r="M494" s="348"/>
      <c r="N494" s="348"/>
      <c r="O494" s="353"/>
      <c r="P494" s="352"/>
    </row>
    <row r="495" spans="4:16" ht="40.15" customHeight="1" x14ac:dyDescent="0.25">
      <c r="D495" s="348"/>
      <c r="E495" s="431"/>
      <c r="F495" s="444"/>
      <c r="G495" s="350"/>
      <c r="H495" s="348"/>
      <c r="I495" s="348"/>
      <c r="J495" s="348"/>
      <c r="K495" s="348"/>
      <c r="L495" s="348"/>
      <c r="M495" s="348"/>
      <c r="N495" s="348"/>
      <c r="O495" s="353"/>
      <c r="P495" s="352"/>
    </row>
    <row r="496" spans="4:16" ht="40.15" customHeight="1" x14ac:dyDescent="0.25">
      <c r="D496" s="348"/>
      <c r="E496" s="431"/>
      <c r="F496" s="444"/>
      <c r="G496" s="350"/>
      <c r="H496" s="348"/>
      <c r="I496" s="348"/>
      <c r="J496" s="348"/>
      <c r="K496" s="348"/>
      <c r="L496" s="348"/>
      <c r="M496" s="348"/>
      <c r="N496" s="348"/>
      <c r="O496" s="353"/>
      <c r="P496" s="352"/>
    </row>
    <row r="497" spans="4:16" ht="40.15" customHeight="1" x14ac:dyDescent="0.25">
      <c r="D497" s="348"/>
      <c r="E497" s="431"/>
      <c r="F497" s="444"/>
      <c r="G497" s="350"/>
      <c r="H497" s="348"/>
      <c r="I497" s="348"/>
      <c r="J497" s="348"/>
      <c r="K497" s="348"/>
      <c r="L497" s="348"/>
      <c r="M497" s="348"/>
      <c r="N497" s="348"/>
      <c r="O497" s="353"/>
      <c r="P497" s="352"/>
    </row>
    <row r="498" spans="4:16" ht="40.15" customHeight="1" x14ac:dyDescent="0.25">
      <c r="D498" s="348"/>
      <c r="E498" s="431"/>
      <c r="F498" s="444"/>
      <c r="G498" s="350"/>
      <c r="H498" s="348"/>
      <c r="I498" s="348"/>
      <c r="J498" s="348"/>
      <c r="K498" s="348"/>
      <c r="L498" s="348"/>
      <c r="M498" s="348"/>
      <c r="N498" s="348"/>
      <c r="O498" s="353"/>
      <c r="P498" s="352"/>
    </row>
    <row r="499" spans="4:16" ht="40.15" customHeight="1" x14ac:dyDescent="0.25">
      <c r="D499" s="348"/>
      <c r="E499" s="431"/>
      <c r="F499" s="444"/>
      <c r="G499" s="350"/>
      <c r="H499" s="348"/>
      <c r="I499" s="348"/>
      <c r="J499" s="348"/>
      <c r="K499" s="348"/>
      <c r="L499" s="348"/>
      <c r="M499" s="348"/>
      <c r="N499" s="348"/>
      <c r="O499" s="353"/>
      <c r="P499" s="352"/>
    </row>
    <row r="500" spans="4:16" ht="40.15" customHeight="1" x14ac:dyDescent="0.25">
      <c r="D500" s="348"/>
      <c r="E500" s="431"/>
      <c r="F500" s="444"/>
      <c r="G500" s="350"/>
      <c r="H500" s="348"/>
      <c r="I500" s="348"/>
      <c r="J500" s="348"/>
      <c r="K500" s="348"/>
      <c r="L500" s="348"/>
      <c r="M500" s="348"/>
      <c r="N500" s="348"/>
      <c r="O500" s="353"/>
      <c r="P500" s="352"/>
    </row>
    <row r="501" spans="4:16" ht="40.15" customHeight="1" x14ac:dyDescent="0.25">
      <c r="D501" s="348"/>
      <c r="E501" s="431"/>
      <c r="F501" s="444"/>
      <c r="G501" s="350"/>
      <c r="H501" s="348"/>
      <c r="I501" s="348"/>
      <c r="J501" s="348"/>
      <c r="K501" s="348"/>
      <c r="L501" s="348"/>
      <c r="M501" s="348"/>
      <c r="N501" s="348"/>
      <c r="O501" s="353"/>
      <c r="P501" s="352"/>
    </row>
    <row r="502" spans="4:16" ht="40.15" customHeight="1" x14ac:dyDescent="0.25">
      <c r="D502" s="348"/>
      <c r="E502" s="431"/>
      <c r="F502" s="444"/>
      <c r="G502" s="350"/>
      <c r="H502" s="348"/>
      <c r="I502" s="348"/>
      <c r="J502" s="348"/>
      <c r="K502" s="348"/>
      <c r="L502" s="348"/>
      <c r="M502" s="348"/>
      <c r="N502" s="348"/>
      <c r="O502" s="353"/>
      <c r="P502" s="352"/>
    </row>
    <row r="503" spans="4:16" ht="40.15" customHeight="1" x14ac:dyDescent="0.25">
      <c r="D503" s="348"/>
      <c r="E503" s="431"/>
      <c r="F503" s="444"/>
      <c r="G503" s="350"/>
      <c r="H503" s="348"/>
      <c r="I503" s="348"/>
      <c r="J503" s="348"/>
      <c r="K503" s="348"/>
      <c r="L503" s="348"/>
      <c r="M503" s="348"/>
      <c r="N503" s="348"/>
      <c r="O503" s="353"/>
      <c r="P503" s="352"/>
    </row>
    <row r="504" spans="4:16" ht="40.15" customHeight="1" x14ac:dyDescent="0.25">
      <c r="D504" s="348"/>
      <c r="E504" s="431"/>
      <c r="F504" s="444"/>
      <c r="G504" s="350"/>
      <c r="H504" s="348"/>
      <c r="I504" s="348"/>
      <c r="J504" s="348"/>
      <c r="K504" s="348"/>
      <c r="L504" s="348"/>
      <c r="M504" s="348"/>
      <c r="N504" s="348"/>
      <c r="O504" s="353"/>
      <c r="P504" s="352"/>
    </row>
    <row r="505" spans="4:16" ht="40.15" customHeight="1" x14ac:dyDescent="0.25">
      <c r="D505" s="348"/>
      <c r="E505" s="431"/>
      <c r="F505" s="444"/>
      <c r="G505" s="350"/>
      <c r="H505" s="348"/>
      <c r="I505" s="348"/>
      <c r="J505" s="348"/>
      <c r="K505" s="348"/>
      <c r="L505" s="348"/>
      <c r="M505" s="348"/>
      <c r="N505" s="348"/>
      <c r="O505" s="353"/>
      <c r="P505" s="352"/>
    </row>
    <row r="506" spans="4:16" ht="40.15" customHeight="1" x14ac:dyDescent="0.25">
      <c r="D506" s="348"/>
      <c r="E506" s="431"/>
      <c r="F506" s="444"/>
      <c r="G506" s="350"/>
      <c r="H506" s="348"/>
      <c r="I506" s="348"/>
      <c r="J506" s="348"/>
      <c r="K506" s="348"/>
      <c r="L506" s="348"/>
      <c r="M506" s="348"/>
      <c r="N506" s="348"/>
      <c r="O506" s="353"/>
      <c r="P506" s="352"/>
    </row>
    <row r="507" spans="4:16" ht="40.15" customHeight="1" x14ac:dyDescent="0.25">
      <c r="D507" s="348"/>
      <c r="E507" s="431"/>
      <c r="F507" s="444"/>
      <c r="G507" s="350"/>
      <c r="H507" s="348"/>
      <c r="I507" s="348"/>
      <c r="J507" s="348"/>
      <c r="K507" s="348"/>
      <c r="L507" s="348"/>
      <c r="M507" s="348"/>
      <c r="N507" s="348"/>
      <c r="O507" s="353"/>
      <c r="P507" s="352"/>
    </row>
    <row r="508" spans="4:16" ht="40.15" customHeight="1" x14ac:dyDescent="0.25">
      <c r="D508" s="348"/>
      <c r="E508" s="431"/>
      <c r="F508" s="444"/>
      <c r="G508" s="350"/>
      <c r="H508" s="348"/>
      <c r="I508" s="348"/>
      <c r="J508" s="348"/>
      <c r="K508" s="348"/>
      <c r="L508" s="348"/>
      <c r="M508" s="348"/>
      <c r="N508" s="348"/>
      <c r="O508" s="353"/>
      <c r="P508" s="352"/>
    </row>
    <row r="509" spans="4:16" ht="40.15" customHeight="1" x14ac:dyDescent="0.25">
      <c r="D509" s="348"/>
      <c r="E509" s="431"/>
      <c r="F509" s="444"/>
      <c r="G509" s="350"/>
      <c r="H509" s="348"/>
      <c r="I509" s="348"/>
      <c r="J509" s="348"/>
      <c r="K509" s="348"/>
      <c r="L509" s="348"/>
      <c r="M509" s="348"/>
      <c r="N509" s="348"/>
      <c r="O509" s="353"/>
      <c r="P509" s="352"/>
    </row>
    <row r="510" spans="4:16" ht="40.15" customHeight="1" x14ac:dyDescent="0.25">
      <c r="D510" s="348"/>
      <c r="E510" s="431"/>
      <c r="F510" s="444"/>
      <c r="G510" s="350"/>
      <c r="H510" s="348"/>
      <c r="I510" s="348"/>
      <c r="J510" s="348"/>
      <c r="K510" s="348"/>
      <c r="L510" s="348"/>
      <c r="M510" s="348"/>
      <c r="N510" s="348"/>
      <c r="O510" s="353"/>
      <c r="P510" s="352"/>
    </row>
    <row r="511" spans="4:16" ht="40.15" customHeight="1" x14ac:dyDescent="0.25">
      <c r="D511" s="348"/>
      <c r="E511" s="431"/>
      <c r="F511" s="444"/>
      <c r="G511" s="350"/>
      <c r="H511" s="348"/>
      <c r="I511" s="348"/>
      <c r="J511" s="348"/>
      <c r="K511" s="348"/>
      <c r="L511" s="348"/>
      <c r="M511" s="348"/>
      <c r="N511" s="348"/>
      <c r="O511" s="353"/>
      <c r="P511" s="352"/>
    </row>
    <row r="512" spans="4:16" ht="40.15" customHeight="1" x14ac:dyDescent="0.25">
      <c r="D512" s="348"/>
      <c r="E512" s="431"/>
      <c r="F512" s="444"/>
      <c r="G512" s="350"/>
      <c r="H512" s="348"/>
      <c r="I512" s="348"/>
      <c r="J512" s="348"/>
      <c r="K512" s="348"/>
      <c r="L512" s="348"/>
      <c r="M512" s="348"/>
      <c r="N512" s="348"/>
      <c r="O512" s="353"/>
      <c r="P512" s="352"/>
    </row>
    <row r="513" spans="4:16" ht="40.15" customHeight="1" x14ac:dyDescent="0.25">
      <c r="D513" s="348"/>
      <c r="E513" s="431"/>
      <c r="F513" s="444"/>
      <c r="G513" s="350"/>
      <c r="H513" s="348"/>
      <c r="I513" s="348"/>
      <c r="J513" s="348"/>
      <c r="K513" s="348"/>
      <c r="L513" s="348"/>
      <c r="M513" s="348"/>
      <c r="N513" s="348"/>
      <c r="O513" s="353"/>
      <c r="P513" s="352"/>
    </row>
    <row r="514" spans="4:16" ht="40.15" customHeight="1" x14ac:dyDescent="0.25">
      <c r="D514" s="348"/>
      <c r="E514" s="431"/>
      <c r="F514" s="444"/>
      <c r="G514" s="350"/>
      <c r="H514" s="348"/>
      <c r="I514" s="348"/>
      <c r="J514" s="348"/>
      <c r="K514" s="348"/>
      <c r="L514" s="348"/>
      <c r="M514" s="348"/>
      <c r="N514" s="348"/>
      <c r="O514" s="353"/>
      <c r="P514" s="352"/>
    </row>
    <row r="515" spans="4:16" ht="40.15" customHeight="1" x14ac:dyDescent="0.25">
      <c r="D515" s="348"/>
      <c r="E515" s="431"/>
      <c r="F515" s="444"/>
      <c r="G515" s="350"/>
      <c r="H515" s="348"/>
      <c r="I515" s="348"/>
      <c r="J515" s="348"/>
      <c r="K515" s="348"/>
      <c r="L515" s="348"/>
      <c r="M515" s="348"/>
      <c r="N515" s="348"/>
      <c r="O515" s="353"/>
      <c r="P515" s="352"/>
    </row>
    <row r="516" spans="4:16" ht="40.15" customHeight="1" x14ac:dyDescent="0.25">
      <c r="D516" s="348"/>
      <c r="E516" s="431"/>
      <c r="F516" s="444"/>
      <c r="G516" s="350"/>
      <c r="H516" s="348"/>
      <c r="I516" s="348"/>
      <c r="J516" s="348"/>
      <c r="K516" s="348"/>
      <c r="L516" s="348"/>
      <c r="M516" s="348"/>
      <c r="N516" s="348"/>
      <c r="O516" s="353"/>
      <c r="P516" s="352"/>
    </row>
    <row r="517" spans="4:16" ht="40.15" customHeight="1" x14ac:dyDescent="0.25">
      <c r="D517" s="348"/>
      <c r="E517" s="431"/>
      <c r="F517" s="444"/>
      <c r="G517" s="350"/>
      <c r="H517" s="348"/>
      <c r="I517" s="348"/>
      <c r="J517" s="348"/>
      <c r="K517" s="348"/>
      <c r="L517" s="348"/>
      <c r="M517" s="348"/>
      <c r="N517" s="348"/>
      <c r="O517" s="353"/>
      <c r="P517" s="352"/>
    </row>
    <row r="518" spans="4:16" ht="40.15" customHeight="1" x14ac:dyDescent="0.25">
      <c r="D518" s="348"/>
      <c r="E518" s="431"/>
      <c r="F518" s="444"/>
      <c r="G518" s="350"/>
      <c r="H518" s="348"/>
      <c r="I518" s="348"/>
      <c r="J518" s="348"/>
      <c r="K518" s="348"/>
      <c r="L518" s="348"/>
      <c r="M518" s="348"/>
      <c r="N518" s="348"/>
      <c r="O518" s="353"/>
      <c r="P518" s="352"/>
    </row>
    <row r="519" spans="4:16" ht="40.15" customHeight="1" x14ac:dyDescent="0.25">
      <c r="D519" s="348"/>
      <c r="E519" s="431"/>
      <c r="F519" s="444"/>
      <c r="G519" s="350"/>
      <c r="H519" s="348"/>
      <c r="I519" s="348"/>
      <c r="J519" s="348"/>
      <c r="K519" s="348"/>
      <c r="L519" s="348"/>
      <c r="M519" s="348"/>
      <c r="N519" s="348"/>
      <c r="O519" s="353"/>
      <c r="P519" s="352"/>
    </row>
    <row r="520" spans="4:16" ht="40.15" customHeight="1" x14ac:dyDescent="0.25">
      <c r="D520" s="348"/>
      <c r="E520" s="431"/>
      <c r="F520" s="444"/>
      <c r="G520" s="350"/>
      <c r="H520" s="348"/>
      <c r="I520" s="348"/>
      <c r="J520" s="348"/>
      <c r="K520" s="348"/>
      <c r="L520" s="348"/>
      <c r="M520" s="348"/>
      <c r="N520" s="348"/>
      <c r="O520" s="353"/>
      <c r="P520" s="352"/>
    </row>
    <row r="521" spans="4:16" ht="40.15" customHeight="1" x14ac:dyDescent="0.25">
      <c r="D521" s="348"/>
      <c r="E521" s="431"/>
      <c r="F521" s="444"/>
      <c r="G521" s="350"/>
      <c r="H521" s="348"/>
      <c r="I521" s="348"/>
      <c r="J521" s="348"/>
      <c r="K521" s="348"/>
      <c r="L521" s="348"/>
      <c r="M521" s="348"/>
      <c r="N521" s="348"/>
      <c r="O521" s="353"/>
      <c r="P521" s="352"/>
    </row>
    <row r="522" spans="4:16" ht="40.15" customHeight="1" x14ac:dyDescent="0.25">
      <c r="D522" s="348"/>
      <c r="E522" s="431"/>
      <c r="F522" s="444"/>
      <c r="G522" s="350"/>
      <c r="H522" s="348"/>
      <c r="I522" s="348"/>
      <c r="J522" s="348"/>
      <c r="K522" s="348"/>
      <c r="L522" s="348"/>
      <c r="M522" s="348"/>
      <c r="N522" s="348"/>
      <c r="O522" s="353"/>
      <c r="P522" s="352"/>
    </row>
    <row r="523" spans="4:16" ht="40.15" customHeight="1" x14ac:dyDescent="0.25">
      <c r="D523" s="348"/>
      <c r="E523" s="431"/>
      <c r="F523" s="444"/>
      <c r="G523" s="350"/>
      <c r="H523" s="348"/>
      <c r="I523" s="348"/>
      <c r="J523" s="348"/>
      <c r="K523" s="348"/>
      <c r="L523" s="348"/>
      <c r="M523" s="348"/>
      <c r="N523" s="348"/>
      <c r="O523" s="353"/>
      <c r="P523" s="352"/>
    </row>
    <row r="524" spans="4:16" ht="40.15" customHeight="1" x14ac:dyDescent="0.25">
      <c r="D524" s="348"/>
      <c r="E524" s="431"/>
      <c r="F524" s="444"/>
      <c r="G524" s="350"/>
      <c r="H524" s="348"/>
      <c r="I524" s="348"/>
      <c r="J524" s="348"/>
      <c r="K524" s="348"/>
      <c r="L524" s="348"/>
      <c r="M524" s="348"/>
      <c r="N524" s="348"/>
      <c r="O524" s="353"/>
      <c r="P524" s="352"/>
    </row>
    <row r="525" spans="4:16" ht="40.15" customHeight="1" x14ac:dyDescent="0.25">
      <c r="D525" s="348"/>
      <c r="E525" s="431"/>
      <c r="F525" s="444"/>
      <c r="G525" s="350"/>
      <c r="H525" s="348"/>
      <c r="I525" s="348"/>
      <c r="J525" s="348"/>
      <c r="K525" s="348"/>
      <c r="L525" s="348"/>
      <c r="M525" s="348"/>
      <c r="N525" s="348"/>
      <c r="O525" s="353"/>
      <c r="P525" s="352"/>
    </row>
    <row r="526" spans="4:16" ht="40.15" customHeight="1" x14ac:dyDescent="0.25">
      <c r="D526" s="348"/>
      <c r="E526" s="431"/>
      <c r="F526" s="444"/>
      <c r="G526" s="350"/>
      <c r="H526" s="348"/>
      <c r="I526" s="348"/>
      <c r="J526" s="348"/>
      <c r="K526" s="348"/>
      <c r="L526" s="348"/>
      <c r="M526" s="348"/>
      <c r="N526" s="348"/>
      <c r="O526" s="353"/>
      <c r="P526" s="352"/>
    </row>
    <row r="527" spans="4:16" ht="40.15" customHeight="1" x14ac:dyDescent="0.25">
      <c r="D527" s="348"/>
      <c r="E527" s="431"/>
      <c r="F527" s="444"/>
      <c r="G527" s="350"/>
      <c r="H527" s="348"/>
      <c r="I527" s="348"/>
      <c r="J527" s="348"/>
      <c r="K527" s="348"/>
      <c r="L527" s="348"/>
      <c r="M527" s="348"/>
      <c r="N527" s="348"/>
      <c r="O527" s="353"/>
      <c r="P527" s="352"/>
    </row>
    <row r="528" spans="4:16" ht="40.15" customHeight="1" x14ac:dyDescent="0.25">
      <c r="D528" s="348"/>
      <c r="E528" s="431"/>
      <c r="F528" s="444"/>
      <c r="G528" s="350"/>
      <c r="H528" s="348"/>
      <c r="I528" s="348"/>
      <c r="J528" s="348"/>
      <c r="K528" s="348"/>
      <c r="L528" s="348"/>
      <c r="M528" s="348"/>
      <c r="N528" s="348"/>
      <c r="O528" s="353"/>
      <c r="P528" s="352"/>
    </row>
    <row r="529" spans="4:16" ht="40.15" customHeight="1" x14ac:dyDescent="0.25">
      <c r="D529" s="348"/>
      <c r="E529" s="431"/>
      <c r="F529" s="444"/>
      <c r="G529" s="350"/>
      <c r="H529" s="348"/>
      <c r="I529" s="348"/>
      <c r="J529" s="348"/>
      <c r="K529" s="348"/>
      <c r="L529" s="348"/>
      <c r="M529" s="348"/>
      <c r="N529" s="348"/>
      <c r="O529" s="353"/>
      <c r="P529" s="352"/>
    </row>
    <row r="530" spans="4:16" ht="40.15" customHeight="1" x14ac:dyDescent="0.25">
      <c r="D530" s="348"/>
      <c r="E530" s="431"/>
      <c r="F530" s="444"/>
      <c r="G530" s="350"/>
      <c r="H530" s="348"/>
      <c r="I530" s="348"/>
      <c r="J530" s="348"/>
      <c r="K530" s="348"/>
      <c r="L530" s="348"/>
      <c r="M530" s="348"/>
      <c r="N530" s="348"/>
      <c r="O530" s="353"/>
      <c r="P530" s="352"/>
    </row>
    <row r="531" spans="4:16" ht="40.15" customHeight="1" x14ac:dyDescent="0.25">
      <c r="D531" s="348"/>
      <c r="E531" s="431"/>
      <c r="F531" s="444"/>
      <c r="G531" s="350"/>
      <c r="H531" s="348"/>
      <c r="I531" s="348"/>
      <c r="J531" s="348"/>
      <c r="K531" s="348"/>
      <c r="L531" s="348"/>
      <c r="M531" s="348"/>
      <c r="N531" s="348"/>
      <c r="O531" s="353"/>
      <c r="P531" s="352"/>
    </row>
    <row r="532" spans="4:16" ht="40.15" customHeight="1" x14ac:dyDescent="0.25">
      <c r="D532" s="348"/>
      <c r="E532" s="431"/>
      <c r="F532" s="444"/>
      <c r="G532" s="350"/>
      <c r="H532" s="348"/>
      <c r="I532" s="348"/>
      <c r="J532" s="348"/>
      <c r="K532" s="348"/>
      <c r="L532" s="348"/>
      <c r="M532" s="348"/>
      <c r="N532" s="348"/>
      <c r="O532" s="353"/>
      <c r="P532" s="352"/>
    </row>
    <row r="533" spans="4:16" ht="40.15" customHeight="1" x14ac:dyDescent="0.25">
      <c r="D533" s="348"/>
      <c r="E533" s="431"/>
      <c r="F533" s="444"/>
      <c r="G533" s="350"/>
      <c r="H533" s="348"/>
      <c r="I533" s="348"/>
      <c r="J533" s="348"/>
      <c r="K533" s="348"/>
      <c r="L533" s="348"/>
      <c r="M533" s="348"/>
      <c r="N533" s="348"/>
      <c r="O533" s="353"/>
      <c r="P533" s="352"/>
    </row>
    <row r="534" spans="4:16" ht="40.15" customHeight="1" x14ac:dyDescent="0.25">
      <c r="D534" s="348"/>
      <c r="E534" s="431"/>
      <c r="F534" s="444"/>
      <c r="G534" s="350"/>
      <c r="H534" s="348"/>
      <c r="I534" s="348"/>
      <c r="J534" s="348"/>
      <c r="K534" s="348"/>
      <c r="L534" s="348"/>
      <c r="M534" s="348"/>
      <c r="N534" s="348"/>
      <c r="O534" s="353"/>
      <c r="P534" s="352"/>
    </row>
    <row r="535" spans="4:16" ht="40.15" customHeight="1" x14ac:dyDescent="0.25">
      <c r="D535" s="348"/>
      <c r="E535" s="431"/>
      <c r="F535" s="444"/>
      <c r="G535" s="350"/>
      <c r="H535" s="348"/>
      <c r="I535" s="348"/>
      <c r="J535" s="348"/>
      <c r="K535" s="348"/>
      <c r="L535" s="348"/>
      <c r="M535" s="348"/>
      <c r="N535" s="348"/>
      <c r="O535" s="353"/>
      <c r="P535" s="352"/>
    </row>
    <row r="536" spans="4:16" ht="40.15" customHeight="1" x14ac:dyDescent="0.25">
      <c r="D536" s="348"/>
      <c r="E536" s="431"/>
      <c r="F536" s="444"/>
      <c r="G536" s="350"/>
      <c r="H536" s="348"/>
      <c r="I536" s="348"/>
      <c r="J536" s="348"/>
      <c r="K536" s="348"/>
      <c r="L536" s="348"/>
      <c r="M536" s="348"/>
      <c r="N536" s="348"/>
      <c r="O536" s="353"/>
      <c r="P536" s="352"/>
    </row>
    <row r="537" spans="4:16" ht="40.15" customHeight="1" x14ac:dyDescent="0.25">
      <c r="D537" s="348"/>
      <c r="E537" s="431"/>
      <c r="F537" s="444"/>
      <c r="G537" s="350"/>
      <c r="H537" s="348"/>
      <c r="I537" s="348"/>
      <c r="J537" s="348"/>
      <c r="K537" s="348"/>
      <c r="L537" s="348"/>
      <c r="M537" s="348"/>
      <c r="N537" s="348"/>
      <c r="O537" s="353"/>
      <c r="P537" s="352"/>
    </row>
    <row r="538" spans="4:16" ht="40.15" customHeight="1" x14ac:dyDescent="0.25">
      <c r="D538" s="348"/>
      <c r="E538" s="431"/>
      <c r="F538" s="444"/>
      <c r="G538" s="350"/>
      <c r="H538" s="348"/>
      <c r="I538" s="348"/>
      <c r="J538" s="348"/>
      <c r="K538" s="348"/>
      <c r="L538" s="348"/>
      <c r="M538" s="348"/>
      <c r="N538" s="348"/>
      <c r="O538" s="353"/>
      <c r="P538" s="352"/>
    </row>
    <row r="539" spans="4:16" ht="40.15" customHeight="1" x14ac:dyDescent="0.25">
      <c r="D539" s="348"/>
      <c r="E539" s="431"/>
      <c r="F539" s="444"/>
      <c r="G539" s="350"/>
      <c r="H539" s="348"/>
      <c r="I539" s="348"/>
      <c r="J539" s="348"/>
      <c r="K539" s="348"/>
      <c r="L539" s="348"/>
      <c r="M539" s="348"/>
      <c r="N539" s="348"/>
      <c r="O539" s="353"/>
      <c r="P539" s="352"/>
    </row>
    <row r="540" spans="4:16" ht="40.15" customHeight="1" x14ac:dyDescent="0.25">
      <c r="D540" s="348"/>
      <c r="E540" s="431"/>
      <c r="F540" s="444"/>
      <c r="G540" s="350"/>
      <c r="H540" s="348"/>
      <c r="I540" s="348"/>
      <c r="J540" s="348"/>
      <c r="K540" s="348"/>
      <c r="L540" s="348"/>
      <c r="M540" s="348"/>
      <c r="N540" s="348"/>
      <c r="O540" s="353"/>
      <c r="P540" s="352"/>
    </row>
    <row r="541" spans="4:16" ht="40.15" customHeight="1" x14ac:dyDescent="0.25">
      <c r="D541" s="348"/>
      <c r="E541" s="431"/>
      <c r="F541" s="444"/>
      <c r="G541" s="350"/>
      <c r="H541" s="348"/>
      <c r="I541" s="348"/>
      <c r="J541" s="348"/>
      <c r="K541" s="348"/>
      <c r="L541" s="348"/>
      <c r="M541" s="348"/>
      <c r="N541" s="348"/>
      <c r="O541" s="353"/>
      <c r="P541" s="352"/>
    </row>
    <row r="542" spans="4:16" ht="40.15" customHeight="1" x14ac:dyDescent="0.25">
      <c r="D542" s="348"/>
      <c r="E542" s="431"/>
      <c r="F542" s="444"/>
      <c r="G542" s="350"/>
      <c r="H542" s="348"/>
      <c r="I542" s="348"/>
      <c r="J542" s="348"/>
      <c r="K542" s="348"/>
      <c r="L542" s="348"/>
      <c r="M542" s="348"/>
      <c r="N542" s="348"/>
      <c r="O542" s="353"/>
      <c r="P542" s="352"/>
    </row>
    <row r="543" spans="4:16" ht="40.15" customHeight="1" x14ac:dyDescent="0.25">
      <c r="D543" s="348"/>
      <c r="E543" s="431"/>
      <c r="F543" s="444"/>
      <c r="G543" s="350"/>
      <c r="H543" s="348"/>
      <c r="I543" s="348"/>
      <c r="J543" s="348"/>
      <c r="K543" s="348"/>
      <c r="L543" s="348"/>
      <c r="M543" s="348"/>
      <c r="N543" s="348"/>
      <c r="O543" s="353"/>
      <c r="P543" s="352"/>
    </row>
    <row r="544" spans="4:16" ht="40.15" customHeight="1" x14ac:dyDescent="0.25">
      <c r="D544" s="348"/>
      <c r="E544" s="431"/>
      <c r="F544" s="444"/>
      <c r="G544" s="350"/>
      <c r="H544" s="348"/>
      <c r="I544" s="348"/>
      <c r="J544" s="348"/>
      <c r="K544" s="348"/>
      <c r="L544" s="348"/>
      <c r="M544" s="348"/>
      <c r="N544" s="348"/>
      <c r="O544" s="353"/>
      <c r="P544" s="352"/>
    </row>
    <row r="545" spans="4:16" ht="40.15" customHeight="1" x14ac:dyDescent="0.25">
      <c r="D545" s="348"/>
      <c r="E545" s="431"/>
      <c r="F545" s="444"/>
      <c r="G545" s="350"/>
      <c r="H545" s="348"/>
      <c r="I545" s="348"/>
      <c r="J545" s="348"/>
      <c r="K545" s="348"/>
      <c r="L545" s="348"/>
      <c r="M545" s="348"/>
      <c r="N545" s="348"/>
      <c r="O545" s="353"/>
      <c r="P545" s="352"/>
    </row>
    <row r="546" spans="4:16" ht="40.15" customHeight="1" x14ac:dyDescent="0.25">
      <c r="D546" s="348"/>
      <c r="E546" s="431"/>
      <c r="F546" s="444"/>
      <c r="G546" s="350"/>
      <c r="H546" s="348"/>
      <c r="I546" s="348"/>
      <c r="J546" s="348"/>
      <c r="K546" s="348"/>
      <c r="L546" s="348"/>
      <c r="M546" s="348"/>
      <c r="N546" s="348"/>
      <c r="O546" s="353"/>
      <c r="P546" s="352"/>
    </row>
    <row r="547" spans="4:16" ht="40.15" customHeight="1" x14ac:dyDescent="0.25">
      <c r="D547" s="348"/>
      <c r="E547" s="431"/>
      <c r="F547" s="444"/>
      <c r="G547" s="350"/>
      <c r="H547" s="348"/>
      <c r="I547" s="348"/>
      <c r="J547" s="348"/>
      <c r="K547" s="348"/>
      <c r="L547" s="348"/>
      <c r="M547" s="348"/>
      <c r="N547" s="348"/>
      <c r="O547" s="353"/>
      <c r="P547" s="352"/>
    </row>
    <row r="548" spans="4:16" ht="40.15" customHeight="1" x14ac:dyDescent="0.25">
      <c r="D548" s="348"/>
      <c r="E548" s="431"/>
      <c r="F548" s="444"/>
      <c r="G548" s="350"/>
      <c r="H548" s="348"/>
      <c r="I548" s="348"/>
      <c r="J548" s="348"/>
      <c r="K548" s="348"/>
      <c r="L548" s="348"/>
      <c r="M548" s="348"/>
      <c r="N548" s="348"/>
      <c r="O548" s="353"/>
      <c r="P548" s="352"/>
    </row>
    <row r="549" spans="4:16" ht="40.15" customHeight="1" x14ac:dyDescent="0.25">
      <c r="D549" s="348"/>
      <c r="E549" s="431"/>
      <c r="F549" s="444"/>
      <c r="G549" s="350"/>
      <c r="H549" s="348"/>
      <c r="I549" s="348"/>
      <c r="J549" s="348"/>
      <c r="K549" s="348"/>
      <c r="L549" s="348"/>
      <c r="M549" s="348"/>
      <c r="N549" s="348"/>
      <c r="O549" s="353"/>
      <c r="P549" s="352"/>
    </row>
    <row r="550" spans="4:16" ht="40.15" customHeight="1" x14ac:dyDescent="0.25">
      <c r="D550" s="348"/>
      <c r="E550" s="431"/>
      <c r="F550" s="444"/>
      <c r="G550" s="350"/>
      <c r="H550" s="348"/>
      <c r="I550" s="348"/>
      <c r="J550" s="348"/>
      <c r="K550" s="348"/>
      <c r="L550" s="348"/>
      <c r="M550" s="348"/>
      <c r="N550" s="348"/>
      <c r="O550" s="353"/>
      <c r="P550" s="352"/>
    </row>
    <row r="551" spans="4:16" ht="40.15" customHeight="1" x14ac:dyDescent="0.25">
      <c r="D551" s="348"/>
      <c r="E551" s="431"/>
      <c r="F551" s="444"/>
      <c r="G551" s="350"/>
      <c r="H551" s="348"/>
      <c r="I551" s="348"/>
      <c r="J551" s="348"/>
      <c r="K551" s="348"/>
      <c r="L551" s="348"/>
      <c r="M551" s="348"/>
      <c r="N551" s="348"/>
      <c r="O551" s="353"/>
      <c r="P551" s="352"/>
    </row>
    <row r="552" spans="4:16" ht="40.15" customHeight="1" x14ac:dyDescent="0.25">
      <c r="D552" s="348"/>
      <c r="E552" s="431"/>
      <c r="F552" s="444"/>
      <c r="G552" s="350"/>
      <c r="H552" s="348"/>
      <c r="I552" s="348"/>
      <c r="J552" s="348"/>
      <c r="K552" s="348"/>
      <c r="L552" s="348"/>
      <c r="M552" s="348"/>
      <c r="N552" s="348"/>
      <c r="O552" s="353"/>
      <c r="P552" s="352"/>
    </row>
    <row r="553" spans="4:16" ht="40.15" customHeight="1" x14ac:dyDescent="0.25">
      <c r="D553" s="348"/>
      <c r="E553" s="431"/>
      <c r="F553" s="444"/>
      <c r="G553" s="350"/>
      <c r="H553" s="348"/>
      <c r="I553" s="348"/>
      <c r="J553" s="348"/>
      <c r="K553" s="348"/>
      <c r="L553" s="348"/>
      <c r="M553" s="348"/>
      <c r="N553" s="348"/>
      <c r="O553" s="353"/>
      <c r="P553" s="352"/>
    </row>
    <row r="554" spans="4:16" ht="40.15" customHeight="1" x14ac:dyDescent="0.25">
      <c r="D554" s="348"/>
      <c r="E554" s="431"/>
      <c r="F554" s="444"/>
      <c r="G554" s="350"/>
      <c r="H554" s="348"/>
      <c r="I554" s="348"/>
      <c r="J554" s="348"/>
      <c r="K554" s="348"/>
      <c r="L554" s="348"/>
      <c r="M554" s="348"/>
      <c r="N554" s="348"/>
      <c r="O554" s="353"/>
      <c r="P554" s="352"/>
    </row>
    <row r="555" spans="4:16" ht="40.15" customHeight="1" x14ac:dyDescent="0.25">
      <c r="D555" s="348"/>
      <c r="E555" s="431"/>
      <c r="F555" s="444"/>
      <c r="G555" s="350"/>
      <c r="H555" s="348"/>
      <c r="I555" s="348"/>
      <c r="J555" s="348"/>
      <c r="K555" s="348"/>
      <c r="L555" s="348"/>
      <c r="M555" s="348"/>
      <c r="N555" s="348"/>
      <c r="O555" s="353"/>
      <c r="P555" s="352"/>
    </row>
    <row r="556" spans="4:16" ht="40.15" customHeight="1" x14ac:dyDescent="0.25">
      <c r="D556" s="348"/>
      <c r="E556" s="431"/>
      <c r="F556" s="444"/>
      <c r="G556" s="350"/>
      <c r="H556" s="348"/>
      <c r="I556" s="348"/>
      <c r="J556" s="348"/>
      <c r="K556" s="348"/>
      <c r="L556" s="348"/>
      <c r="M556" s="348"/>
      <c r="N556" s="348"/>
      <c r="O556" s="353"/>
      <c r="P556" s="352"/>
    </row>
    <row r="557" spans="4:16" ht="40.15" customHeight="1" x14ac:dyDescent="0.25">
      <c r="D557" s="348"/>
      <c r="E557" s="431"/>
      <c r="F557" s="444"/>
      <c r="G557" s="350"/>
      <c r="H557" s="348"/>
      <c r="I557" s="348"/>
      <c r="J557" s="348"/>
      <c r="K557" s="348"/>
      <c r="L557" s="348"/>
      <c r="M557" s="348"/>
      <c r="N557" s="348"/>
      <c r="O557" s="353"/>
      <c r="P557" s="352"/>
    </row>
    <row r="558" spans="4:16" ht="40.15" customHeight="1" x14ac:dyDescent="0.25">
      <c r="D558" s="348"/>
      <c r="E558" s="431"/>
      <c r="F558" s="444"/>
      <c r="G558" s="350"/>
      <c r="H558" s="348"/>
      <c r="I558" s="348"/>
      <c r="J558" s="348"/>
      <c r="K558" s="348"/>
      <c r="L558" s="348"/>
      <c r="M558" s="348"/>
      <c r="N558" s="348"/>
      <c r="O558" s="353"/>
      <c r="P558" s="352"/>
    </row>
    <row r="559" spans="4:16" ht="40.15" customHeight="1" x14ac:dyDescent="0.25">
      <c r="D559" s="348"/>
      <c r="E559" s="431"/>
      <c r="F559" s="444"/>
      <c r="G559" s="350"/>
      <c r="H559" s="348"/>
      <c r="I559" s="348"/>
      <c r="J559" s="348"/>
      <c r="K559" s="348"/>
      <c r="L559" s="348"/>
      <c r="M559" s="348"/>
      <c r="N559" s="348"/>
      <c r="O559" s="353"/>
      <c r="P559" s="352"/>
    </row>
    <row r="560" spans="4:16" ht="40.15" customHeight="1" x14ac:dyDescent="0.25">
      <c r="D560" s="348"/>
      <c r="E560" s="431"/>
      <c r="F560" s="444"/>
      <c r="G560" s="350"/>
      <c r="H560" s="348"/>
      <c r="I560" s="348"/>
      <c r="J560" s="348"/>
      <c r="K560" s="348"/>
      <c r="L560" s="348"/>
      <c r="M560" s="348"/>
      <c r="N560" s="348"/>
      <c r="O560" s="353"/>
      <c r="P560" s="352"/>
    </row>
    <row r="561" spans="4:16" ht="40.15" customHeight="1" x14ac:dyDescent="0.25">
      <c r="D561" s="348"/>
      <c r="E561" s="431"/>
      <c r="F561" s="444"/>
      <c r="G561" s="350"/>
      <c r="H561" s="348"/>
      <c r="I561" s="348"/>
      <c r="J561" s="348"/>
      <c r="K561" s="348"/>
      <c r="L561" s="348"/>
      <c r="M561" s="348"/>
      <c r="N561" s="348"/>
      <c r="O561" s="353"/>
      <c r="P561" s="352"/>
    </row>
    <row r="562" spans="4:16" ht="40.15" customHeight="1" x14ac:dyDescent="0.25">
      <c r="D562" s="348"/>
      <c r="E562" s="431"/>
      <c r="F562" s="444"/>
      <c r="G562" s="350"/>
      <c r="H562" s="348"/>
      <c r="I562" s="348"/>
      <c r="J562" s="348"/>
      <c r="K562" s="348"/>
      <c r="L562" s="348"/>
      <c r="M562" s="348"/>
      <c r="N562" s="348"/>
      <c r="O562" s="353"/>
      <c r="P562" s="352"/>
    </row>
    <row r="563" spans="4:16" ht="40.15" customHeight="1" x14ac:dyDescent="0.25">
      <c r="D563" s="348"/>
      <c r="E563" s="431"/>
      <c r="F563" s="444"/>
      <c r="G563" s="350"/>
      <c r="H563" s="348"/>
      <c r="I563" s="348"/>
      <c r="J563" s="348"/>
      <c r="K563" s="348"/>
      <c r="L563" s="348"/>
      <c r="M563" s="348"/>
      <c r="N563" s="348"/>
      <c r="O563" s="353"/>
      <c r="P563" s="352"/>
    </row>
    <row r="564" spans="4:16" ht="40.15" customHeight="1" x14ac:dyDescent="0.25">
      <c r="D564" s="348"/>
      <c r="E564" s="431"/>
      <c r="F564" s="444"/>
      <c r="G564" s="350"/>
      <c r="H564" s="348"/>
      <c r="I564" s="348"/>
      <c r="J564" s="348"/>
      <c r="K564" s="348"/>
      <c r="L564" s="348"/>
      <c r="M564" s="348"/>
      <c r="N564" s="348"/>
      <c r="O564" s="353"/>
      <c r="P564" s="352"/>
    </row>
    <row r="565" spans="4:16" ht="40.15" customHeight="1" x14ac:dyDescent="0.25">
      <c r="D565" s="348"/>
      <c r="E565" s="431"/>
      <c r="F565" s="444"/>
      <c r="G565" s="350"/>
      <c r="H565" s="348"/>
      <c r="I565" s="348"/>
      <c r="J565" s="348"/>
      <c r="K565" s="348"/>
      <c r="L565" s="348"/>
      <c r="M565" s="348"/>
      <c r="N565" s="348"/>
      <c r="O565" s="353"/>
      <c r="P565" s="352"/>
    </row>
    <row r="566" spans="4:16" ht="40.15" customHeight="1" x14ac:dyDescent="0.25">
      <c r="D566" s="348"/>
      <c r="E566" s="431"/>
      <c r="F566" s="444"/>
      <c r="G566" s="350"/>
      <c r="H566" s="348"/>
      <c r="I566" s="348"/>
      <c r="J566" s="348"/>
      <c r="K566" s="348"/>
      <c r="L566" s="348"/>
      <c r="M566" s="348"/>
      <c r="N566" s="348"/>
      <c r="O566" s="353"/>
      <c r="P566" s="352"/>
    </row>
    <row r="567" spans="4:16" ht="40.15" customHeight="1" x14ac:dyDescent="0.25">
      <c r="D567" s="348"/>
      <c r="E567" s="431"/>
      <c r="F567" s="444"/>
      <c r="G567" s="350"/>
      <c r="H567" s="348"/>
      <c r="I567" s="348"/>
      <c r="J567" s="348"/>
      <c r="K567" s="348"/>
      <c r="L567" s="348"/>
      <c r="M567" s="348"/>
      <c r="N567" s="348"/>
      <c r="O567" s="353"/>
      <c r="P567" s="352"/>
    </row>
    <row r="568" spans="4:16" ht="40.15" customHeight="1" x14ac:dyDescent="0.25">
      <c r="D568" s="348"/>
      <c r="E568" s="431"/>
      <c r="F568" s="444"/>
      <c r="G568" s="350"/>
      <c r="H568" s="348"/>
      <c r="I568" s="348"/>
      <c r="J568" s="348"/>
      <c r="K568" s="348"/>
      <c r="L568" s="348"/>
      <c r="M568" s="348"/>
      <c r="N568" s="348"/>
      <c r="O568" s="353"/>
      <c r="P568" s="352"/>
    </row>
    <row r="569" spans="4:16" ht="40.15" customHeight="1" x14ac:dyDescent="0.25">
      <c r="D569" s="348"/>
      <c r="E569" s="431"/>
      <c r="F569" s="444"/>
      <c r="G569" s="350"/>
      <c r="H569" s="348"/>
      <c r="I569" s="348"/>
      <c r="J569" s="348"/>
      <c r="K569" s="348"/>
      <c r="L569" s="348"/>
      <c r="M569" s="348"/>
      <c r="N569" s="348"/>
      <c r="O569" s="353"/>
      <c r="P569" s="352"/>
    </row>
    <row r="570" spans="4:16" ht="40.15" customHeight="1" x14ac:dyDescent="0.25">
      <c r="D570" s="348"/>
      <c r="E570" s="431"/>
      <c r="F570" s="444"/>
      <c r="G570" s="350"/>
      <c r="H570" s="348"/>
      <c r="I570" s="348"/>
      <c r="J570" s="348"/>
      <c r="K570" s="348"/>
      <c r="L570" s="348"/>
      <c r="M570" s="348"/>
      <c r="N570" s="348"/>
      <c r="O570" s="353"/>
      <c r="P570" s="352"/>
    </row>
    <row r="571" spans="4:16" ht="40.15" customHeight="1" x14ac:dyDescent="0.25">
      <c r="D571" s="348"/>
      <c r="E571" s="431"/>
      <c r="F571" s="444"/>
      <c r="G571" s="350"/>
      <c r="H571" s="348"/>
      <c r="I571" s="348"/>
      <c r="J571" s="348"/>
      <c r="K571" s="348"/>
      <c r="L571" s="348"/>
      <c r="M571" s="348"/>
      <c r="N571" s="348"/>
      <c r="O571" s="353"/>
      <c r="P571" s="352"/>
    </row>
    <row r="572" spans="4:16" ht="40.15" customHeight="1" x14ac:dyDescent="0.25">
      <c r="D572" s="348"/>
      <c r="E572" s="431"/>
      <c r="F572" s="444"/>
      <c r="G572" s="350"/>
      <c r="H572" s="348"/>
      <c r="I572" s="348"/>
      <c r="J572" s="348"/>
      <c r="K572" s="348"/>
      <c r="L572" s="348"/>
      <c r="M572" s="348"/>
      <c r="N572" s="348"/>
      <c r="O572" s="353"/>
      <c r="P572" s="352"/>
    </row>
    <row r="573" spans="4:16" ht="40.15" customHeight="1" x14ac:dyDescent="0.25">
      <c r="D573" s="348"/>
      <c r="E573" s="431"/>
      <c r="F573" s="444"/>
      <c r="G573" s="350"/>
      <c r="H573" s="348"/>
      <c r="I573" s="348"/>
      <c r="J573" s="348"/>
      <c r="K573" s="348"/>
      <c r="L573" s="348"/>
      <c r="M573" s="348"/>
      <c r="N573" s="348"/>
      <c r="O573" s="353"/>
      <c r="P573" s="352"/>
    </row>
    <row r="574" spans="4:16" ht="40.15" customHeight="1" x14ac:dyDescent="0.25">
      <c r="D574" s="348"/>
      <c r="E574" s="431"/>
      <c r="F574" s="444"/>
      <c r="G574" s="350"/>
      <c r="H574" s="348"/>
      <c r="I574" s="348"/>
      <c r="J574" s="348"/>
      <c r="K574" s="348"/>
      <c r="L574" s="348"/>
      <c r="M574" s="348"/>
      <c r="N574" s="348"/>
      <c r="O574" s="353"/>
      <c r="P574" s="352"/>
    </row>
    <row r="575" spans="4:16" ht="40.15" customHeight="1" x14ac:dyDescent="0.25">
      <c r="D575" s="348"/>
      <c r="E575" s="431"/>
      <c r="F575" s="444"/>
      <c r="G575" s="350"/>
      <c r="H575" s="348"/>
      <c r="I575" s="348"/>
      <c r="J575" s="348"/>
      <c r="K575" s="348"/>
      <c r="L575" s="348"/>
      <c r="M575" s="348"/>
      <c r="N575" s="348"/>
      <c r="O575" s="353"/>
      <c r="P575" s="352"/>
    </row>
    <row r="576" spans="4:16" ht="40.15" customHeight="1" x14ac:dyDescent="0.25">
      <c r="D576" s="348"/>
      <c r="E576" s="431"/>
      <c r="F576" s="444"/>
      <c r="G576" s="350"/>
      <c r="H576" s="348"/>
      <c r="I576" s="348"/>
      <c r="J576" s="348"/>
      <c r="K576" s="348"/>
      <c r="L576" s="348"/>
      <c r="M576" s="348"/>
      <c r="N576" s="348"/>
      <c r="O576" s="353"/>
      <c r="P576" s="352"/>
    </row>
    <row r="577" spans="4:16" ht="40.15" customHeight="1" x14ac:dyDescent="0.25">
      <c r="D577" s="348"/>
      <c r="E577" s="431"/>
      <c r="F577" s="444"/>
      <c r="G577" s="350"/>
      <c r="H577" s="348"/>
      <c r="I577" s="348"/>
      <c r="J577" s="348"/>
      <c r="K577" s="348"/>
      <c r="L577" s="348"/>
      <c r="M577" s="348"/>
      <c r="N577" s="348"/>
      <c r="O577" s="353"/>
      <c r="P577" s="352"/>
    </row>
    <row r="578" spans="4:16" ht="40.15" customHeight="1" x14ac:dyDescent="0.25">
      <c r="D578" s="348"/>
      <c r="E578" s="431"/>
      <c r="F578" s="444"/>
      <c r="G578" s="350"/>
      <c r="H578" s="348"/>
      <c r="I578" s="348"/>
      <c r="J578" s="348"/>
      <c r="K578" s="348"/>
      <c r="L578" s="348"/>
      <c r="M578" s="348"/>
      <c r="N578" s="348"/>
      <c r="O578" s="353"/>
      <c r="P578" s="352"/>
    </row>
    <row r="579" spans="4:16" ht="40.15" customHeight="1" x14ac:dyDescent="0.25">
      <c r="D579" s="348"/>
      <c r="E579" s="431"/>
      <c r="F579" s="444"/>
      <c r="G579" s="350"/>
      <c r="H579" s="348"/>
      <c r="I579" s="348"/>
      <c r="J579" s="348"/>
      <c r="K579" s="348"/>
      <c r="L579" s="348"/>
      <c r="M579" s="348"/>
      <c r="N579" s="348"/>
      <c r="O579" s="353"/>
      <c r="P579" s="352"/>
    </row>
    <row r="580" spans="4:16" ht="40.15" customHeight="1" x14ac:dyDescent="0.25">
      <c r="D580" s="348"/>
      <c r="E580" s="431"/>
      <c r="F580" s="444"/>
      <c r="G580" s="350"/>
      <c r="H580" s="348"/>
      <c r="I580" s="348"/>
      <c r="J580" s="348"/>
      <c r="K580" s="348"/>
      <c r="L580" s="348"/>
      <c r="M580" s="348"/>
      <c r="N580" s="348"/>
      <c r="O580" s="353"/>
      <c r="P580" s="352"/>
    </row>
    <row r="581" spans="4:16" ht="40.15" customHeight="1" x14ac:dyDescent="0.25">
      <c r="D581" s="348"/>
      <c r="E581" s="431"/>
      <c r="F581" s="444"/>
      <c r="G581" s="350"/>
      <c r="H581" s="348"/>
      <c r="I581" s="348"/>
      <c r="J581" s="348"/>
      <c r="K581" s="348"/>
      <c r="L581" s="348"/>
      <c r="M581" s="348"/>
      <c r="N581" s="348"/>
      <c r="O581" s="353"/>
      <c r="P581" s="352"/>
    </row>
    <row r="582" spans="4:16" ht="40.15" customHeight="1" x14ac:dyDescent="0.25">
      <c r="D582" s="348"/>
      <c r="E582" s="431"/>
      <c r="F582" s="444"/>
      <c r="G582" s="350"/>
      <c r="H582" s="348"/>
      <c r="I582" s="348"/>
      <c r="J582" s="348"/>
      <c r="K582" s="348"/>
      <c r="L582" s="348"/>
      <c r="M582" s="348"/>
      <c r="N582" s="348"/>
      <c r="O582" s="353"/>
      <c r="P582" s="352"/>
    </row>
    <row r="583" spans="4:16" ht="40.15" customHeight="1" x14ac:dyDescent="0.25">
      <c r="D583" s="348"/>
      <c r="E583" s="431"/>
      <c r="F583" s="444"/>
      <c r="G583" s="350"/>
      <c r="H583" s="348"/>
      <c r="I583" s="348"/>
      <c r="J583" s="348"/>
      <c r="K583" s="348"/>
      <c r="L583" s="348"/>
      <c r="M583" s="348"/>
      <c r="N583" s="348"/>
      <c r="O583" s="353"/>
      <c r="P583" s="352"/>
    </row>
    <row r="584" spans="4:16" ht="40.15" customHeight="1" x14ac:dyDescent="0.25">
      <c r="D584" s="326"/>
      <c r="E584" s="431"/>
      <c r="F584" s="156"/>
      <c r="G584" s="328"/>
      <c r="H584" s="326"/>
      <c r="I584" s="326"/>
      <c r="J584" s="326"/>
      <c r="K584" s="326"/>
      <c r="L584" s="326"/>
      <c r="M584" s="326"/>
      <c r="N584" s="326"/>
      <c r="O584" s="330"/>
      <c r="P584" s="329"/>
    </row>
    <row r="585" spans="4:16" x14ac:dyDescent="0.25">
      <c r="F585" s="156"/>
    </row>
    <row r="586" spans="4:16" x14ac:dyDescent="0.25">
      <c r="F586" s="156"/>
    </row>
    <row r="587" spans="4:16" x14ac:dyDescent="0.25">
      <c r="F587" s="156"/>
    </row>
    <row r="588" spans="4:16" x14ac:dyDescent="0.25">
      <c r="F588" s="15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row r="597" spans="6:6" x14ac:dyDescent="0.25">
      <c r="F597" s="156"/>
    </row>
    <row r="598" spans="6:6" x14ac:dyDescent="0.25">
      <c r="F598" s="156"/>
    </row>
    <row r="599" spans="6:6" x14ac:dyDescent="0.25">
      <c r="F599" s="156"/>
    </row>
    <row r="600" spans="6:6" x14ac:dyDescent="0.25">
      <c r="F600" s="156"/>
    </row>
    <row r="601" spans="6:6" x14ac:dyDescent="0.25">
      <c r="F601" s="156"/>
    </row>
  </sheetData>
  <mergeCells count="737">
    <mergeCell ref="U36:U43"/>
    <mergeCell ref="T36:T43"/>
    <mergeCell ref="V36:V43"/>
    <mergeCell ref="W36:W43"/>
    <mergeCell ref="X36:X43"/>
    <mergeCell ref="BT36:BT43"/>
    <mergeCell ref="BO36:BO43"/>
    <mergeCell ref="BN36:BN43"/>
    <mergeCell ref="AE36:AE43"/>
    <mergeCell ref="Z36:Z43"/>
    <mergeCell ref="AA36:AA43"/>
    <mergeCell ref="AB36:AB43"/>
    <mergeCell ref="AC36:AC43"/>
    <mergeCell ref="AD36:AD43"/>
    <mergeCell ref="AF36:AF43"/>
    <mergeCell ref="Y36:Y43"/>
    <mergeCell ref="AQ36:AQ39"/>
    <mergeCell ref="AX36:AX39"/>
    <mergeCell ref="AY36:AY39"/>
    <mergeCell ref="BF36:BF39"/>
    <mergeCell ref="BG36:BG39"/>
    <mergeCell ref="AP40:AP43"/>
    <mergeCell ref="AQ40:AQ43"/>
    <mergeCell ref="AX40:AX43"/>
    <mergeCell ref="AQ91:AQ94"/>
    <mergeCell ref="AX91:AX94"/>
    <mergeCell ref="AY91:AY94"/>
    <mergeCell ref="BF91:BF94"/>
    <mergeCell ref="BG91:BG94"/>
    <mergeCell ref="BN91:BN94"/>
    <mergeCell ref="BO91:BO94"/>
    <mergeCell ref="AP80:AP83"/>
    <mergeCell ref="AQ80:AQ83"/>
    <mergeCell ref="AX80:AX83"/>
    <mergeCell ref="AY80:AY83"/>
    <mergeCell ref="BF80:BF83"/>
    <mergeCell ref="BG80:BG83"/>
    <mergeCell ref="BN80:BN83"/>
    <mergeCell ref="BO80:BO83"/>
    <mergeCell ref="AP84:AP87"/>
    <mergeCell ref="AQ84:AQ87"/>
    <mergeCell ref="AX84:AX87"/>
    <mergeCell ref="AY84:AY87"/>
    <mergeCell ref="BF84:BF87"/>
    <mergeCell ref="BG84:BG87"/>
    <mergeCell ref="BN84:BN87"/>
    <mergeCell ref="BO84:BO87"/>
    <mergeCell ref="AP91:AP94"/>
    <mergeCell ref="AQ69:AQ72"/>
    <mergeCell ref="AX69:AX72"/>
    <mergeCell ref="AY69:AY72"/>
    <mergeCell ref="BF69:BF72"/>
    <mergeCell ref="BG69:BG72"/>
    <mergeCell ref="BN69:BN72"/>
    <mergeCell ref="BO69:BO72"/>
    <mergeCell ref="AP73:AP76"/>
    <mergeCell ref="AQ73:AQ76"/>
    <mergeCell ref="AX73:AX76"/>
    <mergeCell ref="AY73:AY76"/>
    <mergeCell ref="BF73:BF76"/>
    <mergeCell ref="BG73:BG76"/>
    <mergeCell ref="BN73:BN76"/>
    <mergeCell ref="BO73:BO76"/>
    <mergeCell ref="AP69:AP72"/>
    <mergeCell ref="AQ61:AQ64"/>
    <mergeCell ref="AX61:AX64"/>
    <mergeCell ref="AY61:AY64"/>
    <mergeCell ref="BF61:BF64"/>
    <mergeCell ref="BG61:BG64"/>
    <mergeCell ref="BN61:BN64"/>
    <mergeCell ref="BO61:BO64"/>
    <mergeCell ref="AP65:AP68"/>
    <mergeCell ref="AQ65:AQ68"/>
    <mergeCell ref="AX65:AX68"/>
    <mergeCell ref="AY65:AY68"/>
    <mergeCell ref="BF65:BF68"/>
    <mergeCell ref="BG65:BG68"/>
    <mergeCell ref="BN65:BN68"/>
    <mergeCell ref="BO65:BO68"/>
    <mergeCell ref="AP61:AP64"/>
    <mergeCell ref="AQ53:AQ56"/>
    <mergeCell ref="AX53:AX56"/>
    <mergeCell ref="AY53:AY56"/>
    <mergeCell ref="BF53:BF56"/>
    <mergeCell ref="BG53:BG56"/>
    <mergeCell ref="BN53:BN56"/>
    <mergeCell ref="BO53:BO56"/>
    <mergeCell ref="AP57:AP60"/>
    <mergeCell ref="AQ57:AQ60"/>
    <mergeCell ref="AX57:AX60"/>
    <mergeCell ref="AY57:AY60"/>
    <mergeCell ref="BF57:BF60"/>
    <mergeCell ref="BG57:BG60"/>
    <mergeCell ref="BN57:BN60"/>
    <mergeCell ref="BO57:BO60"/>
    <mergeCell ref="AP53:AP56"/>
    <mergeCell ref="AQ44:AQ47"/>
    <mergeCell ref="AX44:AX47"/>
    <mergeCell ref="AY44:AY47"/>
    <mergeCell ref="BF44:BF47"/>
    <mergeCell ref="BG44:BG47"/>
    <mergeCell ref="BN44:BN47"/>
    <mergeCell ref="BO44:BO47"/>
    <mergeCell ref="AP49:AP52"/>
    <mergeCell ref="AQ49:AQ52"/>
    <mergeCell ref="AX49:AX52"/>
    <mergeCell ref="AY49:AY52"/>
    <mergeCell ref="BF49:BF52"/>
    <mergeCell ref="BG49:BG52"/>
    <mergeCell ref="BN49:BN52"/>
    <mergeCell ref="BO49:BO52"/>
    <mergeCell ref="AP44:AP47"/>
    <mergeCell ref="AY40:AY43"/>
    <mergeCell ref="BF40:BF43"/>
    <mergeCell ref="BG40:BG43"/>
    <mergeCell ref="AP36:AP39"/>
    <mergeCell ref="AQ25:AQ28"/>
    <mergeCell ref="AX25:AX28"/>
    <mergeCell ref="AY25:AY28"/>
    <mergeCell ref="BF25:BF28"/>
    <mergeCell ref="BG25:BG28"/>
    <mergeCell ref="BN25:BN28"/>
    <mergeCell ref="BO25:BO28"/>
    <mergeCell ref="AP32:AP35"/>
    <mergeCell ref="AQ32:AQ35"/>
    <mergeCell ref="AX32:AX35"/>
    <mergeCell ref="AY32:AY35"/>
    <mergeCell ref="BF32:BF35"/>
    <mergeCell ref="BG32:BG35"/>
    <mergeCell ref="BN32:BN35"/>
    <mergeCell ref="BO32:BO35"/>
    <mergeCell ref="AP25:AP28"/>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P17:AP20"/>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P9:AP12"/>
    <mergeCell ref="AA91:AA94"/>
    <mergeCell ref="AB91:AB94"/>
    <mergeCell ref="AC91:AC94"/>
    <mergeCell ref="AD91:AD94"/>
    <mergeCell ref="AE91:AE94"/>
    <mergeCell ref="AF91:AF94"/>
    <mergeCell ref="U91:U94"/>
    <mergeCell ref="V91:V94"/>
    <mergeCell ref="W91:W94"/>
    <mergeCell ref="X91:X94"/>
    <mergeCell ref="Y91:Y94"/>
    <mergeCell ref="Z91:Z94"/>
    <mergeCell ref="O91:O94"/>
    <mergeCell ref="P91:P94"/>
    <mergeCell ref="Q91:Q94"/>
    <mergeCell ref="R91:R94"/>
    <mergeCell ref="S91:S94"/>
    <mergeCell ref="T91:T94"/>
    <mergeCell ref="I91:I94"/>
    <mergeCell ref="H84:H87"/>
    <mergeCell ref="P84:P87"/>
    <mergeCell ref="Q84:Q87"/>
    <mergeCell ref="R84:R87"/>
    <mergeCell ref="S84:S87"/>
    <mergeCell ref="T84:T87"/>
    <mergeCell ref="I84:I87"/>
    <mergeCell ref="J84:J87"/>
    <mergeCell ref="K84:K87"/>
    <mergeCell ref="L84:L87"/>
    <mergeCell ref="M84:M87"/>
    <mergeCell ref="J91:J94"/>
    <mergeCell ref="K91:K94"/>
    <mergeCell ref="L91:L94"/>
    <mergeCell ref="M91:M94"/>
    <mergeCell ref="N91:N94"/>
    <mergeCell ref="C91:C94"/>
    <mergeCell ref="D91:D94"/>
    <mergeCell ref="E91:E94"/>
    <mergeCell ref="F91:F94"/>
    <mergeCell ref="G91:G94"/>
    <mergeCell ref="H91:H94"/>
    <mergeCell ref="C84:C87"/>
    <mergeCell ref="D84:D87"/>
    <mergeCell ref="E84:E87"/>
    <mergeCell ref="F84:F87"/>
    <mergeCell ref="G84:G87"/>
    <mergeCell ref="AE80:AE83"/>
    <mergeCell ref="AF80:AF83"/>
    <mergeCell ref="U80:U83"/>
    <mergeCell ref="V80:V83"/>
    <mergeCell ref="W80:W83"/>
    <mergeCell ref="X80:X83"/>
    <mergeCell ref="Y80:Y83"/>
    <mergeCell ref="Z80:Z83"/>
    <mergeCell ref="Y84:Y87"/>
    <mergeCell ref="Z84:Z87"/>
    <mergeCell ref="AA84:AA87"/>
    <mergeCell ref="AB84:AB87"/>
    <mergeCell ref="AC84:AC87"/>
    <mergeCell ref="U84:U87"/>
    <mergeCell ref="V84:V87"/>
    <mergeCell ref="W84:W87"/>
    <mergeCell ref="X84:X87"/>
    <mergeCell ref="AE84:AE87"/>
    <mergeCell ref="AF84:AF87"/>
    <mergeCell ref="AD84:AD87"/>
    <mergeCell ref="AA80:AA83"/>
    <mergeCell ref="AB80:AB83"/>
    <mergeCell ref="AC80:AC83"/>
    <mergeCell ref="AD80:AD83"/>
    <mergeCell ref="Z73:Z76"/>
    <mergeCell ref="L80:L83"/>
    <mergeCell ref="M80:M83"/>
    <mergeCell ref="C80:C83"/>
    <mergeCell ref="D80:D83"/>
    <mergeCell ref="E80:E83"/>
    <mergeCell ref="F80:F83"/>
    <mergeCell ref="G80:G83"/>
    <mergeCell ref="H80:H83"/>
    <mergeCell ref="P80:P83"/>
    <mergeCell ref="Q80:Q83"/>
    <mergeCell ref="R80:R83"/>
    <mergeCell ref="S80:S83"/>
    <mergeCell ref="T80:T83"/>
    <mergeCell ref="I80:I83"/>
    <mergeCell ref="J80:J83"/>
    <mergeCell ref="K80:K83"/>
    <mergeCell ref="AF69:AF72"/>
    <mergeCell ref="E73:E76"/>
    <mergeCell ref="F73:F76"/>
    <mergeCell ref="G73:G76"/>
    <mergeCell ref="H73:H76"/>
    <mergeCell ref="I73:I76"/>
    <mergeCell ref="J73:J76"/>
    <mergeCell ref="K73:K76"/>
    <mergeCell ref="L73:L76"/>
    <mergeCell ref="M73:M76"/>
    <mergeCell ref="Z69:Z72"/>
    <mergeCell ref="AA69:AA72"/>
    <mergeCell ref="AB69:AB72"/>
    <mergeCell ref="AC69:AC72"/>
    <mergeCell ref="AD69:AD72"/>
    <mergeCell ref="AE69:AE72"/>
    <mergeCell ref="T69:T72"/>
    <mergeCell ref="U69:U72"/>
    <mergeCell ref="AA73:AA76"/>
    <mergeCell ref="AB73:AB76"/>
    <mergeCell ref="AC73:AC76"/>
    <mergeCell ref="AD73:AD76"/>
    <mergeCell ref="AE73:AE76"/>
    <mergeCell ref="AF73:AF76"/>
    <mergeCell ref="Y69:Y72"/>
    <mergeCell ref="M69:M72"/>
    <mergeCell ref="O69:O72"/>
    <mergeCell ref="P69:P72"/>
    <mergeCell ref="Q69:Q72"/>
    <mergeCell ref="R69:R72"/>
    <mergeCell ref="S69:S72"/>
    <mergeCell ref="O73:O76"/>
    <mergeCell ref="P73:P76"/>
    <mergeCell ref="Q73:Q76"/>
    <mergeCell ref="R73:R76"/>
    <mergeCell ref="S73:S76"/>
    <mergeCell ref="T73:T76"/>
    <mergeCell ref="U73:U76"/>
    <mergeCell ref="V73:V76"/>
    <mergeCell ref="W73:W76"/>
    <mergeCell ref="X73:X76"/>
    <mergeCell ref="Y73:Y76"/>
    <mergeCell ref="F69:F72"/>
    <mergeCell ref="G69:G72"/>
    <mergeCell ref="H69:H72"/>
    <mergeCell ref="AA65:AA68"/>
    <mergeCell ref="AB65:AB68"/>
    <mergeCell ref="AC65:AC68"/>
    <mergeCell ref="O65:O68"/>
    <mergeCell ref="P65:P68"/>
    <mergeCell ref="Q65:Q68"/>
    <mergeCell ref="R65:R68"/>
    <mergeCell ref="S65:S68"/>
    <mergeCell ref="T65:T68"/>
    <mergeCell ref="I65:I68"/>
    <mergeCell ref="J65:J68"/>
    <mergeCell ref="K65:K68"/>
    <mergeCell ref="L65:L68"/>
    <mergeCell ref="M65:M68"/>
    <mergeCell ref="N65:N76"/>
    <mergeCell ref="I69:I72"/>
    <mergeCell ref="J69:J72"/>
    <mergeCell ref="K69:K72"/>
    <mergeCell ref="V69:V72"/>
    <mergeCell ref="W69:W72"/>
    <mergeCell ref="X69:X72"/>
    <mergeCell ref="C49:C64"/>
    <mergeCell ref="AD65:AD68"/>
    <mergeCell ref="AE65:AE68"/>
    <mergeCell ref="AF65:AF68"/>
    <mergeCell ref="U65:U68"/>
    <mergeCell ref="V65:V68"/>
    <mergeCell ref="W65:W68"/>
    <mergeCell ref="X65:X68"/>
    <mergeCell ref="Y65:Y68"/>
    <mergeCell ref="Z65:Z68"/>
    <mergeCell ref="AE57:AE60"/>
    <mergeCell ref="AC61:AC64"/>
    <mergeCell ref="AD61:AD64"/>
    <mergeCell ref="AE61:AE64"/>
    <mergeCell ref="AF61:AF64"/>
    <mergeCell ref="V61:V64"/>
    <mergeCell ref="W61:W64"/>
    <mergeCell ref="X61:X64"/>
    <mergeCell ref="Y61:Y64"/>
    <mergeCell ref="Z61:Z64"/>
    <mergeCell ref="F57:F60"/>
    <mergeCell ref="G57:G60"/>
    <mergeCell ref="I57:I60"/>
    <mergeCell ref="J57:J60"/>
    <mergeCell ref="L69:L72"/>
    <mergeCell ref="C65:C68"/>
    <mergeCell ref="D65:D68"/>
    <mergeCell ref="E65:E68"/>
    <mergeCell ref="F65:F68"/>
    <mergeCell ref="G65:G68"/>
    <mergeCell ref="H65:H68"/>
    <mergeCell ref="AA61:AA64"/>
    <mergeCell ref="AB61:AB64"/>
    <mergeCell ref="M61:M64"/>
    <mergeCell ref="N61:N64"/>
    <mergeCell ref="O61:O64"/>
    <mergeCell ref="P61:P64"/>
    <mergeCell ref="R61:R64"/>
    <mergeCell ref="F61:F64"/>
    <mergeCell ref="G61:G64"/>
    <mergeCell ref="I61:I64"/>
    <mergeCell ref="J61:J64"/>
    <mergeCell ref="K61:K64"/>
    <mergeCell ref="L61:L64"/>
    <mergeCell ref="C69:C76"/>
    <mergeCell ref="D69:D76"/>
    <mergeCell ref="E69:E72"/>
    <mergeCell ref="U61:U64"/>
    <mergeCell ref="K57:K60"/>
    <mergeCell ref="L57:L60"/>
    <mergeCell ref="AA57:AA60"/>
    <mergeCell ref="M57:M60"/>
    <mergeCell ref="N57:N60"/>
    <mergeCell ref="S49:S64"/>
    <mergeCell ref="F53:F56"/>
    <mergeCell ref="G53:G56"/>
    <mergeCell ref="I53:I56"/>
    <mergeCell ref="J53:J56"/>
    <mergeCell ref="K53:K56"/>
    <mergeCell ref="L53:L56"/>
    <mergeCell ref="AA53:AA56"/>
    <mergeCell ref="M53:M56"/>
    <mergeCell ref="N53:N56"/>
    <mergeCell ref="O53:O56"/>
    <mergeCell ref="P53:P56"/>
    <mergeCell ref="R53:R56"/>
    <mergeCell ref="M49:M52"/>
    <mergeCell ref="O57:O60"/>
    <mergeCell ref="T61:T64"/>
    <mergeCell ref="P57:P60"/>
    <mergeCell ref="I49:I52"/>
    <mergeCell ref="J49:J52"/>
    <mergeCell ref="R49:R52"/>
    <mergeCell ref="AA49:AA52"/>
    <mergeCell ref="AB49:AB52"/>
    <mergeCell ref="AC49:AC52"/>
    <mergeCell ref="AD49:AD52"/>
    <mergeCell ref="R57:R60"/>
    <mergeCell ref="AB57:AB60"/>
    <mergeCell ref="AC57:AC60"/>
    <mergeCell ref="AD57:AD60"/>
    <mergeCell ref="T49:T52"/>
    <mergeCell ref="T53:T56"/>
    <mergeCell ref="T57:T60"/>
    <mergeCell ref="X57:X60"/>
    <mergeCell ref="Y57:Y60"/>
    <mergeCell ref="Z57:Z60"/>
    <mergeCell ref="U49:U52"/>
    <mergeCell ref="V49:V52"/>
    <mergeCell ref="W49:W52"/>
    <mergeCell ref="X49:X52"/>
    <mergeCell ref="Y49:Y52"/>
    <mergeCell ref="Z49:Z52"/>
    <mergeCell ref="AD53:AD56"/>
    <mergeCell ref="AB53:AB56"/>
    <mergeCell ref="AC53:AC56"/>
    <mergeCell ref="AF44:AF47"/>
    <mergeCell ref="Z44:Z47"/>
    <mergeCell ref="AA44:AA47"/>
    <mergeCell ref="AB44:AB47"/>
    <mergeCell ref="AC44:AC47"/>
    <mergeCell ref="AD44:AD47"/>
    <mergeCell ref="AE44:AE47"/>
    <mergeCell ref="AF57:AF60"/>
    <mergeCell ref="U57:U60"/>
    <mergeCell ref="V57:V60"/>
    <mergeCell ref="W57:W60"/>
    <mergeCell ref="AF49:AF52"/>
    <mergeCell ref="AE53:AE56"/>
    <mergeCell ref="AF53:AF56"/>
    <mergeCell ref="AE49:AE52"/>
    <mergeCell ref="U53:U56"/>
    <mergeCell ref="V53:V56"/>
    <mergeCell ref="W53:W56"/>
    <mergeCell ref="X53:X56"/>
    <mergeCell ref="Y53:Y56"/>
    <mergeCell ref="Z53:Z56"/>
    <mergeCell ref="D49:D64"/>
    <mergeCell ref="E49:E64"/>
    <mergeCell ref="F49:F52"/>
    <mergeCell ref="G49:G52"/>
    <mergeCell ref="H49:H64"/>
    <mergeCell ref="W44:W47"/>
    <mergeCell ref="X44:X47"/>
    <mergeCell ref="Y44:Y47"/>
    <mergeCell ref="Q44:Q47"/>
    <mergeCell ref="R44:R47"/>
    <mergeCell ref="S44:S47"/>
    <mergeCell ref="T44:T47"/>
    <mergeCell ref="U44:U47"/>
    <mergeCell ref="V44:V47"/>
    <mergeCell ref="K44:K47"/>
    <mergeCell ref="L44:L47"/>
    <mergeCell ref="M44:M47"/>
    <mergeCell ref="K49:K52"/>
    <mergeCell ref="L49:L52"/>
    <mergeCell ref="N49:N52"/>
    <mergeCell ref="P44:P47"/>
    <mergeCell ref="O49:O52"/>
    <mergeCell ref="P49:P52"/>
    <mergeCell ref="Q49:Q64"/>
    <mergeCell ref="N40:N43"/>
    <mergeCell ref="O40:O43"/>
    <mergeCell ref="C44:C47"/>
    <mergeCell ref="D44:D47"/>
    <mergeCell ref="E44:E47"/>
    <mergeCell ref="F44:F47"/>
    <mergeCell ref="G44:G47"/>
    <mergeCell ref="H44:H47"/>
    <mergeCell ref="I44:I47"/>
    <mergeCell ref="J44:J47"/>
    <mergeCell ref="N44:N47"/>
    <mergeCell ref="O44:O47"/>
    <mergeCell ref="E36:E43"/>
    <mergeCell ref="F36:F39"/>
    <mergeCell ref="G36:G39"/>
    <mergeCell ref="H36:H43"/>
    <mergeCell ref="I36:I39"/>
    <mergeCell ref="J36:J39"/>
    <mergeCell ref="K36:K39"/>
    <mergeCell ref="L36:L39"/>
    <mergeCell ref="M36:M39"/>
    <mergeCell ref="F40:F43"/>
    <mergeCell ref="G40:G43"/>
    <mergeCell ref="I40:I43"/>
    <mergeCell ref="AF32:AF35"/>
    <mergeCell ref="Z32:Z35"/>
    <mergeCell ref="AA32:AA35"/>
    <mergeCell ref="AB32:AB35"/>
    <mergeCell ref="AC32:AC35"/>
    <mergeCell ref="AD32:AD35"/>
    <mergeCell ref="AE32:AE35"/>
    <mergeCell ref="T32:T35"/>
    <mergeCell ref="U32:U35"/>
    <mergeCell ref="V32:V35"/>
    <mergeCell ref="W32:W35"/>
    <mergeCell ref="X32:X35"/>
    <mergeCell ref="Y32:Y35"/>
    <mergeCell ref="J40:J43"/>
    <mergeCell ref="K40:K43"/>
    <mergeCell ref="L40:L43"/>
    <mergeCell ref="M40:M43"/>
    <mergeCell ref="Q32:Q35"/>
    <mergeCell ref="R32:R35"/>
    <mergeCell ref="S32:S35"/>
    <mergeCell ref="H32:H35"/>
    <mergeCell ref="I32:I35"/>
    <mergeCell ref="J32:J35"/>
    <mergeCell ref="K32:K35"/>
    <mergeCell ref="L32:L35"/>
    <mergeCell ref="M32:M35"/>
    <mergeCell ref="N36:N39"/>
    <mergeCell ref="O36:O39"/>
    <mergeCell ref="P36:P39"/>
    <mergeCell ref="Q36:Q43"/>
    <mergeCell ref="R36:R39"/>
    <mergeCell ref="P40:P43"/>
    <mergeCell ref="R40:R43"/>
    <mergeCell ref="S36:S43"/>
    <mergeCell ref="N32:N35"/>
    <mergeCell ref="O32:O35"/>
    <mergeCell ref="P32:P35"/>
    <mergeCell ref="AB25:AB28"/>
    <mergeCell ref="AC25:AC28"/>
    <mergeCell ref="AD25:AD28"/>
    <mergeCell ref="AE25:AE28"/>
    <mergeCell ref="AF25:AF28"/>
    <mergeCell ref="C32:C43"/>
    <mergeCell ref="D32:D43"/>
    <mergeCell ref="E32:E35"/>
    <mergeCell ref="F32:F35"/>
    <mergeCell ref="G32:G35"/>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L25:L28"/>
    <mergeCell ref="M25:M28"/>
    <mergeCell ref="N25:N28"/>
    <mergeCell ref="O25:O28"/>
    <mergeCell ref="AD21:AD24"/>
    <mergeCell ref="AE21:AE24"/>
    <mergeCell ref="AF21:AF24"/>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F17:AF20"/>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I17:I20"/>
    <mergeCell ref="J17:J20"/>
    <mergeCell ref="K17:K20"/>
    <mergeCell ref="L17:L20"/>
    <mergeCell ref="M17:M20"/>
    <mergeCell ref="C21:C24"/>
    <mergeCell ref="D21:D24"/>
    <mergeCell ref="E21:E24"/>
    <mergeCell ref="F21:F24"/>
    <mergeCell ref="G21:G24"/>
    <mergeCell ref="H21:H24"/>
    <mergeCell ref="I21:I24"/>
    <mergeCell ref="J21:J24"/>
    <mergeCell ref="K21:K24"/>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Q17:Q20"/>
    <mergeCell ref="R17:R20"/>
    <mergeCell ref="S17:S20"/>
    <mergeCell ref="H17:H20"/>
    <mergeCell ref="AD9:AD12"/>
    <mergeCell ref="AE9:AE12"/>
    <mergeCell ref="AF9:AF12"/>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AB13:AB16"/>
    <mergeCell ref="AC13:AC16"/>
    <mergeCell ref="AD13:AD16"/>
    <mergeCell ref="AE13:AE16"/>
    <mergeCell ref="V9:V12"/>
    <mergeCell ref="W9:W12"/>
    <mergeCell ref="L9:L12"/>
    <mergeCell ref="M9:M12"/>
    <mergeCell ref="N9:N12"/>
    <mergeCell ref="O9:O12"/>
    <mergeCell ref="P9:P12"/>
    <mergeCell ref="Q9:Q12"/>
    <mergeCell ref="BU4:BU5"/>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F4:AF5"/>
    <mergeCell ref="Y3:AF3"/>
    <mergeCell ref="AG3:AG5"/>
    <mergeCell ref="AH3:AH5"/>
    <mergeCell ref="AP4:AP5"/>
    <mergeCell ref="AQ4:AQ5"/>
    <mergeCell ref="AR4:AU4"/>
    <mergeCell ref="T4:T5"/>
    <mergeCell ref="U4:U5"/>
    <mergeCell ref="V4:V5"/>
    <mergeCell ref="AI3:AI5"/>
    <mergeCell ref="AJ3:AJ5"/>
    <mergeCell ref="W4:W5"/>
    <mergeCell ref="X4:X5"/>
    <mergeCell ref="Y4:Y5"/>
    <mergeCell ref="Z4:Z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Q3:Q5"/>
    <mergeCell ref="R3:R5"/>
    <mergeCell ref="P3:P5"/>
    <mergeCell ref="AV4:AV5"/>
    <mergeCell ref="AW4:AW5"/>
    <mergeCell ref="AX4:AX5"/>
    <mergeCell ref="AY4:AY5"/>
    <mergeCell ref="T3:X3"/>
    <mergeCell ref="L13:L16"/>
    <mergeCell ref="B3:D3"/>
    <mergeCell ref="E3:E5"/>
    <mergeCell ref="F3:I3"/>
    <mergeCell ref="J3:K3"/>
    <mergeCell ref="L3:M3"/>
    <mergeCell ref="N3:O3"/>
    <mergeCell ref="N4:N5"/>
    <mergeCell ref="O4:O5"/>
    <mergeCell ref="C9:C12"/>
    <mergeCell ref="D9:D12"/>
    <mergeCell ref="E9:E12"/>
    <mergeCell ref="F9:F12"/>
    <mergeCell ref="G9:G12"/>
    <mergeCell ref="H9:H12"/>
    <mergeCell ref="I9:I12"/>
    <mergeCell ref="J9:J12"/>
    <mergeCell ref="K9:K12"/>
    <mergeCell ref="M13:M16"/>
    <mergeCell ref="N13:N16"/>
    <mergeCell ref="O13:O16"/>
  </mergeCells>
  <conditionalFormatting sqref="S9 S13 S17 S21 S25">
    <cfRule type="expression" dxfId="690" priority="52">
      <formula>T9&lt;&gt;U9+V9+W9+X9</formula>
    </cfRule>
    <cfRule type="expression" dxfId="689" priority="51">
      <formula>T9=U9+V9+W9+X9</formula>
    </cfRule>
  </conditionalFormatting>
  <conditionalFormatting sqref="S32">
    <cfRule type="expression" dxfId="688" priority="49">
      <formula>T32=U32+V32+W32+X32</formula>
    </cfRule>
    <cfRule type="expression" dxfId="687" priority="50">
      <formula>T32&lt;&gt;U32+V32+W32+X32</formula>
    </cfRule>
  </conditionalFormatting>
  <conditionalFormatting sqref="S36">
    <cfRule type="expression" dxfId="686" priority="48">
      <formula>T36&lt;&gt;$U$36+$V$36+$W$36+$X$36+$X$40+$W$40+$V$40+$U$40</formula>
    </cfRule>
    <cfRule type="expression" dxfId="685" priority="47">
      <formula>T36=$U$36+$V$36+$W$36+$X$36+$X$40+$W$40+$V$40+$U$40</formula>
    </cfRule>
  </conditionalFormatting>
  <conditionalFormatting sqref="S44">
    <cfRule type="expression" dxfId="684" priority="46">
      <formula>T44&lt;&gt;U44+V44+W44+X44</formula>
    </cfRule>
    <cfRule type="expression" dxfId="683" priority="45">
      <formula>T44=U44+V44+W44+X44</formula>
    </cfRule>
  </conditionalFormatting>
  <conditionalFormatting sqref="S49">
    <cfRule type="expression" dxfId="682" priority="61">
      <formula>#REF!&lt;&gt;#REF!+V49+W49+X49</formula>
    </cfRule>
    <cfRule type="expression" dxfId="681" priority="60">
      <formula>#REF!=#REF!+V49+W49+X49</formula>
    </cfRule>
  </conditionalFormatting>
  <conditionalFormatting sqref="S65">
    <cfRule type="expression" dxfId="680" priority="44">
      <formula>T65&lt;&gt;U65+V65+W65+X65</formula>
    </cfRule>
    <cfRule type="expression" dxfId="679" priority="43">
      <formula>T65=U65+V65+W65+X65</formula>
    </cfRule>
  </conditionalFormatting>
  <conditionalFormatting sqref="S69">
    <cfRule type="expression" dxfId="678" priority="42">
      <formula>T69&lt;&gt;U69+V69+W69+X69</formula>
    </cfRule>
    <cfRule type="expression" dxfId="677" priority="41">
      <formula>T69=U69+V69+W69+X69</formula>
    </cfRule>
  </conditionalFormatting>
  <conditionalFormatting sqref="S73">
    <cfRule type="expression" dxfId="676" priority="40">
      <formula>T73&lt;&gt;U73+V73+W73+X73</formula>
    </cfRule>
    <cfRule type="expression" dxfId="675" priority="39">
      <formula>T73=U73+V73+W73+X73</formula>
    </cfRule>
  </conditionalFormatting>
  <conditionalFormatting sqref="S80 S84">
    <cfRule type="expression" dxfId="674" priority="38">
      <formula>T80&lt;&gt;U80+V80+W80+X80</formula>
    </cfRule>
    <cfRule type="expression" dxfId="673" priority="37">
      <formula>T80=U80+V80+W80+X80</formula>
    </cfRule>
  </conditionalFormatting>
  <conditionalFormatting sqref="S91">
    <cfRule type="expression" dxfId="672" priority="36">
      <formula>T91&lt;&gt;U91+V91+W91+X91</formula>
    </cfRule>
    <cfRule type="expression" dxfId="671" priority="35">
      <formula>T91=U91+V91+W91+X91</formula>
    </cfRule>
  </conditionalFormatting>
  <conditionalFormatting sqref="Y7:Y9">
    <cfRule type="expression" dxfId="670" priority="3">
      <formula>Y7&lt;&gt;Z7</formula>
    </cfRule>
  </conditionalFormatting>
  <conditionalFormatting sqref="Y13">
    <cfRule type="expression" dxfId="669" priority="1">
      <formula>Y13&lt;&gt;Z13</formula>
    </cfRule>
  </conditionalFormatting>
  <conditionalFormatting sqref="Y17 Y21 Y25">
    <cfRule type="expression" dxfId="668" priority="8">
      <formula>Y17&lt;&gt;Z17</formula>
    </cfRule>
  </conditionalFormatting>
  <conditionalFormatting sqref="Y29:Y32 Y36 Y44">
    <cfRule type="expression" dxfId="667" priority="7">
      <formula>Y29&lt;&gt;Z29</formula>
    </cfRule>
  </conditionalFormatting>
  <conditionalFormatting sqref="Y48:Y49 Y53 Y57 Y61 Y65 Y69 Y73">
    <cfRule type="expression" dxfId="666" priority="6">
      <formula>Y48&lt;&gt;Z48</formula>
    </cfRule>
  </conditionalFormatting>
  <conditionalFormatting sqref="Y77:Y80 Y84">
    <cfRule type="expression" dxfId="665" priority="5">
      <formula>Y77&lt;&gt;Z77</formula>
    </cfRule>
  </conditionalFormatting>
  <conditionalFormatting sqref="Y88:Y91">
    <cfRule type="expression" dxfId="664" priority="2">
      <formula>Y88&lt;&gt;Z88</formula>
    </cfRule>
  </conditionalFormatting>
  <conditionalFormatting sqref="Z7:AO7">
    <cfRule type="expression" dxfId="663" priority="59">
      <formula>Z$5=#REF!</formula>
    </cfRule>
  </conditionalFormatting>
  <conditionalFormatting sqref="Z30:AO30">
    <cfRule type="expression" dxfId="662" priority="58">
      <formula>Z$5=#REF!</formula>
    </cfRule>
  </conditionalFormatting>
  <conditionalFormatting sqref="Z78:AO78 Z89:AO89">
    <cfRule type="expression" dxfId="661" priority="57">
      <formula>Z$5=#REF!</formula>
    </cfRule>
  </conditionalFormatting>
  <conditionalFormatting sqref="AQ7:AW7">
    <cfRule type="expression" dxfId="660" priority="56">
      <formula>AQ$5=#REF!</formula>
    </cfRule>
  </conditionalFormatting>
  <conditionalFormatting sqref="AQ30:AW30">
    <cfRule type="expression" dxfId="659" priority="55">
      <formula>AQ$5=#REF!</formula>
    </cfRule>
  </conditionalFormatting>
  <conditionalFormatting sqref="AQ78:AW78">
    <cfRule type="expression" dxfId="658" priority="54">
      <formula>AQ$5=#REF!</formula>
    </cfRule>
  </conditionalFormatting>
  <conditionalFormatting sqref="AQ89:AW89">
    <cfRule type="expression" dxfId="657" priority="53">
      <formula>AQ$5=#REF!</formula>
    </cfRule>
  </conditionalFormatting>
  <conditionalFormatting sqref="AY7:BE7">
    <cfRule type="expression" dxfId="656" priority="21">
      <formula>AY$5=#REF!</formula>
    </cfRule>
  </conditionalFormatting>
  <conditionalFormatting sqref="AY30:BE30">
    <cfRule type="expression" dxfId="655" priority="20">
      <formula>AY$5=#REF!</formula>
    </cfRule>
  </conditionalFormatting>
  <conditionalFormatting sqref="AY78:BE78">
    <cfRule type="expression" dxfId="654" priority="19">
      <formula>AY$5=#REF!</formula>
    </cfRule>
  </conditionalFormatting>
  <conditionalFormatting sqref="AY89:BE89">
    <cfRule type="expression" dxfId="653" priority="18">
      <formula>AY$5=#REF!</formula>
    </cfRule>
  </conditionalFormatting>
  <conditionalFormatting sqref="BG7:BM7">
    <cfRule type="expression" dxfId="652" priority="17">
      <formula>BG$5=#REF!</formula>
    </cfRule>
  </conditionalFormatting>
  <conditionalFormatting sqref="BG30:BM30">
    <cfRule type="expression" dxfId="651" priority="16">
      <formula>BG$5=#REF!</formula>
    </cfRule>
  </conditionalFormatting>
  <conditionalFormatting sqref="BG78:BM78">
    <cfRule type="expression" dxfId="650" priority="15">
      <formula>BG$5=#REF!</formula>
    </cfRule>
  </conditionalFormatting>
  <conditionalFormatting sqref="BG89:BM89">
    <cfRule type="expression" dxfId="649" priority="14">
      <formula>BG$5=#REF!</formula>
    </cfRule>
  </conditionalFormatting>
  <conditionalFormatting sqref="BO7:BU7">
    <cfRule type="expression" dxfId="648" priority="13">
      <formula>BO$5=#REF!</formula>
    </cfRule>
  </conditionalFormatting>
  <conditionalFormatting sqref="BO30:BU30">
    <cfRule type="expression" dxfId="647" priority="12">
      <formula>BO$5=#REF!</formula>
    </cfRule>
  </conditionalFormatting>
  <conditionalFormatting sqref="BO78:BU78">
    <cfRule type="expression" dxfId="646" priority="11">
      <formula>BO$5=#REF!</formula>
    </cfRule>
  </conditionalFormatting>
  <conditionalFormatting sqref="BO89:BU89">
    <cfRule type="expression" dxfId="645" priority="10">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1" manualBreakCount="1">
    <brk id="29" max="72" man="1"/>
  </rowBreaks>
  <colBreaks count="5" manualBreakCount="5">
    <brk id="13" max="93" man="1"/>
    <brk id="17" max="93" man="1"/>
    <brk id="32" max="93" man="1"/>
    <brk id="41" max="93" man="1"/>
    <brk id="57" max="93"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8F8F"/>
  </sheetPr>
  <dimension ref="A1:BU60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5" customWidth="1"/>
    <col min="3" max="3" width="8.7109375" style="156" customWidth="1"/>
    <col min="4" max="4" width="52.7109375" style="20" customWidth="1"/>
    <col min="5" max="5" width="8.7109375" style="20" customWidth="1"/>
    <col min="6" max="6" width="12.7109375" style="20" customWidth="1"/>
    <col min="7" max="7" width="18.7109375" style="193" customWidth="1"/>
    <col min="8" max="9" width="10.7109375" style="7" customWidth="1"/>
    <col min="10" max="10" width="10.7109375" style="21" customWidth="1"/>
    <col min="11" max="11" width="20.7109375" style="21" customWidth="1"/>
    <col min="12" max="12" width="10.7109375" style="20" customWidth="1"/>
    <col min="13" max="13" width="40.7109375" style="20" customWidth="1"/>
    <col min="14" max="14" width="20.7109375" style="20" customWidth="1"/>
    <col min="15" max="15" width="140.7109375" style="230" customWidth="1"/>
    <col min="16" max="16" width="36.7109375" style="20" customWidth="1"/>
    <col min="17" max="17" width="14.7109375" style="20" customWidth="1"/>
    <col min="18" max="18" width="14.5703125" style="20" customWidth="1"/>
    <col min="19" max="19" width="1.7109375" style="20" customWidth="1"/>
    <col min="20" max="20" width="15" style="7" customWidth="1"/>
    <col min="21" max="24" width="15" style="6" customWidth="1"/>
    <col min="25" max="25" width="15.140625" style="6" customWidth="1"/>
    <col min="26" max="32" width="15.140625" style="2" customWidth="1"/>
    <col min="33" max="33" width="64.7109375" style="2" customWidth="1"/>
    <col min="34" max="36" width="14.7109375" style="2" customWidth="1"/>
    <col min="37" max="37" width="50.7109375" style="2" customWidth="1"/>
    <col min="38" max="41" width="13.28515625" style="2" customWidth="1"/>
    <col min="42" max="42" width="13.28515625" style="3" customWidth="1"/>
    <col min="43"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2" width="13.28515625" style="4" customWidth="1"/>
    <col min="63" max="65" width="13.28515625" style="1" customWidth="1"/>
    <col min="66" max="66" width="13.28515625" style="3" customWidth="1"/>
    <col min="67" max="70" width="13.28515625" style="4" customWidth="1"/>
    <col min="71" max="73" width="13.28515625" style="1" customWidth="1"/>
    <col min="74" max="109" width="12.7109375" style="1" customWidth="1"/>
    <col min="110" max="16384" width="11.42578125" style="1"/>
  </cols>
  <sheetData>
    <row r="1" spans="1:73" s="184" customFormat="1" ht="30" customHeight="1" x14ac:dyDescent="0.25">
      <c r="A1" s="671"/>
      <c r="B1" s="183"/>
      <c r="D1" s="186" t="s">
        <v>2879</v>
      </c>
      <c r="E1" s="185" t="s">
        <v>2880</v>
      </c>
      <c r="F1" s="183" t="s">
        <v>2881</v>
      </c>
      <c r="G1" s="209"/>
      <c r="H1" s="185"/>
      <c r="I1" s="185"/>
      <c r="J1" s="185"/>
      <c r="K1" s="185"/>
      <c r="L1" s="185"/>
      <c r="M1" s="660" t="s">
        <v>2882</v>
      </c>
      <c r="O1" s="222" t="s">
        <v>2995</v>
      </c>
      <c r="Q1" s="660" t="s">
        <v>2882</v>
      </c>
      <c r="R1" s="183"/>
      <c r="S1" s="183"/>
      <c r="T1" s="183" t="s">
        <v>2886</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148"/>
      <c r="B2" s="106"/>
      <c r="F2" s="106" t="s">
        <v>3322</v>
      </c>
      <c r="G2" s="210"/>
      <c r="H2" s="216"/>
      <c r="I2" s="216"/>
      <c r="J2" s="216"/>
      <c r="K2" s="216"/>
      <c r="O2" s="224" t="str">
        <f>+F2</f>
        <v>SECRETARÍA DE AGUA POTABLE Y SANEAMIENTO BÁSICO</v>
      </c>
      <c r="Q2" s="106"/>
      <c r="R2" s="181"/>
      <c r="S2" s="181"/>
      <c r="T2" s="181"/>
      <c r="U2" s="181"/>
      <c r="V2" s="181"/>
      <c r="X2" s="106" t="str">
        <f>+F2</f>
        <v>SECRETARÍA DE AGUA POTABLE Y SANEAMIENTO BÁSICO</v>
      </c>
      <c r="Y2" s="181"/>
      <c r="Z2" s="181"/>
      <c r="AA2" s="181"/>
      <c r="AB2" s="181"/>
      <c r="AE2" s="106"/>
      <c r="AF2" s="106"/>
      <c r="AG2" s="106"/>
      <c r="AH2" s="106" t="str">
        <f>+F2</f>
        <v>SECRETARÍA DE AGUA POTABLE Y SANEAMIENTO BÁSICO</v>
      </c>
      <c r="AI2" s="106"/>
      <c r="AJ2" s="106"/>
      <c r="AK2" s="106"/>
      <c r="AL2" s="106"/>
      <c r="AM2" s="106"/>
      <c r="AN2" s="106"/>
      <c r="AO2" s="106"/>
      <c r="AP2" s="181"/>
      <c r="AQ2" s="181"/>
      <c r="AR2" s="181"/>
      <c r="AT2" s="181"/>
      <c r="AU2" s="106" t="str">
        <f>+X2</f>
        <v>SECRETARÍA DE AGUA POTABLE Y SANEAMIENTO BÁSICO</v>
      </c>
      <c r="AV2" s="181"/>
      <c r="AW2" s="181"/>
      <c r="AX2" s="181"/>
      <c r="AY2" s="181"/>
      <c r="AZ2" s="181"/>
      <c r="BA2" s="181"/>
      <c r="BC2" s="106"/>
      <c r="BD2" s="106"/>
      <c r="BE2" s="106"/>
      <c r="BF2" s="181"/>
      <c r="BG2" s="181"/>
      <c r="BH2" s="181"/>
      <c r="BI2" s="106"/>
      <c r="BJ2" s="181"/>
      <c r="BK2" s="106" t="str">
        <f>+AU2</f>
        <v>SECRETARÍA DE AGUA POTABLE Y SANEAMIENTO BÁSICO</v>
      </c>
      <c r="BL2" s="181"/>
      <c r="BM2" s="181"/>
      <c r="BN2" s="181"/>
      <c r="BO2" s="181"/>
      <c r="BP2" s="181"/>
      <c r="BQ2" s="181"/>
      <c r="BS2" s="106"/>
      <c r="BT2" s="106"/>
      <c r="BU2" s="106"/>
    </row>
    <row r="3" spans="1:73" ht="30" customHeight="1" thickBot="1" x14ac:dyDescent="0.3">
      <c r="A3" s="105" t="s">
        <v>2888</v>
      </c>
      <c r="B3" s="1113" t="s">
        <v>2889</v>
      </c>
      <c r="C3" s="1114"/>
      <c r="D3" s="1115"/>
      <c r="E3" s="1116" t="s">
        <v>268</v>
      </c>
      <c r="F3" s="1119" t="s">
        <v>2890</v>
      </c>
      <c r="G3" s="1120"/>
      <c r="H3" s="1120"/>
      <c r="I3" s="1121"/>
      <c r="J3" s="1119" t="s">
        <v>2890</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07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ht="30" customHeight="1" x14ac:dyDescent="0.25">
      <c r="A5" s="150"/>
      <c r="B5" s="104"/>
      <c r="C5" s="921" t="s">
        <v>2934</v>
      </c>
      <c r="D5" s="321" t="s">
        <v>267</v>
      </c>
      <c r="E5" s="1118"/>
      <c r="F5" s="1075"/>
      <c r="G5" s="1127"/>
      <c r="H5" s="1073"/>
      <c r="I5" s="1073"/>
      <c r="J5" s="1075"/>
      <c r="K5" s="1075"/>
      <c r="L5" s="1075"/>
      <c r="M5" s="1075"/>
      <c r="N5" s="1077"/>
      <c r="O5" s="1138"/>
      <c r="P5" s="1149"/>
      <c r="Q5" s="1146"/>
      <c r="R5" s="1143"/>
      <c r="S5" s="110"/>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15"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14.2</v>
      </c>
      <c r="U6" s="302">
        <v>14.2</v>
      </c>
      <c r="V6" s="302">
        <v>14.2</v>
      </c>
      <c r="W6" s="302">
        <v>14.2</v>
      </c>
      <c r="X6" s="302">
        <v>14.2</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ht="40.15" customHeight="1" thickBot="1" x14ac:dyDescent="0.3">
      <c r="A7" s="679" t="s">
        <v>3323</v>
      </c>
      <c r="B7" s="8" t="s">
        <v>87</v>
      </c>
      <c r="C7" s="155"/>
      <c r="D7" s="46"/>
      <c r="E7" s="46"/>
      <c r="F7" s="46"/>
      <c r="G7" s="192"/>
      <c r="H7" s="121"/>
      <c r="I7" s="121"/>
      <c r="J7" s="108"/>
      <c r="K7" s="108"/>
      <c r="L7" s="46"/>
      <c r="M7" s="46"/>
      <c r="N7" s="46"/>
      <c r="O7" s="227"/>
      <c r="P7" s="122"/>
      <c r="Q7" s="122"/>
      <c r="R7" s="122"/>
      <c r="S7" s="930"/>
      <c r="T7" s="680"/>
      <c r="U7" s="12"/>
      <c r="V7" s="12"/>
      <c r="W7" s="12"/>
      <c r="X7" s="12"/>
      <c r="Y7" s="681"/>
      <c r="Z7" s="682">
        <f t="shared" ref="Z7:AF7" si="0">+Z8+Z57</f>
        <v>0</v>
      </c>
      <c r="AA7" s="682">
        <f t="shared" si="0"/>
        <v>0</v>
      </c>
      <c r="AB7" s="682">
        <f t="shared" si="0"/>
        <v>0</v>
      </c>
      <c r="AC7" s="682">
        <f t="shared" si="0"/>
        <v>0</v>
      </c>
      <c r="AD7" s="682">
        <f t="shared" si="0"/>
        <v>0</v>
      </c>
      <c r="AE7" s="682">
        <f t="shared" si="0"/>
        <v>0</v>
      </c>
      <c r="AF7" s="682">
        <f t="shared" si="0"/>
        <v>0</v>
      </c>
      <c r="AG7" s="194"/>
      <c r="AH7" s="194"/>
      <c r="AI7" s="194"/>
      <c r="AJ7" s="194"/>
      <c r="AK7" s="194"/>
      <c r="AL7" s="194"/>
      <c r="AM7" s="194"/>
      <c r="AN7" s="194"/>
      <c r="AO7" s="194"/>
      <c r="AP7" s="17"/>
      <c r="AQ7" s="682">
        <f t="shared" ref="AQ7:AW7" si="1">+AQ8+AQ57</f>
        <v>0</v>
      </c>
      <c r="AR7" s="682">
        <f t="shared" si="1"/>
        <v>0</v>
      </c>
      <c r="AS7" s="682">
        <f t="shared" si="1"/>
        <v>0</v>
      </c>
      <c r="AT7" s="682">
        <f t="shared" si="1"/>
        <v>0</v>
      </c>
      <c r="AU7" s="682">
        <f t="shared" si="1"/>
        <v>0</v>
      </c>
      <c r="AV7" s="682">
        <f t="shared" si="1"/>
        <v>0</v>
      </c>
      <c r="AW7" s="682">
        <f t="shared" si="1"/>
        <v>0</v>
      </c>
      <c r="AX7" s="17"/>
      <c r="AY7" s="682">
        <f t="shared" ref="AY7:BE7" si="2">+AY8+AY57</f>
        <v>0</v>
      </c>
      <c r="AZ7" s="682">
        <f t="shared" si="2"/>
        <v>0</v>
      </c>
      <c r="BA7" s="682">
        <f t="shared" si="2"/>
        <v>0</v>
      </c>
      <c r="BB7" s="682">
        <f t="shared" si="2"/>
        <v>0</v>
      </c>
      <c r="BC7" s="682">
        <f t="shared" si="2"/>
        <v>0</v>
      </c>
      <c r="BD7" s="682">
        <f t="shared" si="2"/>
        <v>0</v>
      </c>
      <c r="BE7" s="682">
        <f t="shared" si="2"/>
        <v>0</v>
      </c>
      <c r="BF7" s="17"/>
      <c r="BG7" s="682">
        <f t="shared" ref="BG7:BM7" si="3">+BG8+BG57</f>
        <v>0</v>
      </c>
      <c r="BH7" s="682">
        <f t="shared" si="3"/>
        <v>0</v>
      </c>
      <c r="BI7" s="682">
        <f t="shared" si="3"/>
        <v>0</v>
      </c>
      <c r="BJ7" s="682">
        <f t="shared" si="3"/>
        <v>0</v>
      </c>
      <c r="BK7" s="682">
        <f t="shared" si="3"/>
        <v>0</v>
      </c>
      <c r="BL7" s="682">
        <f t="shared" si="3"/>
        <v>0</v>
      </c>
      <c r="BM7" s="682">
        <f t="shared" si="3"/>
        <v>0</v>
      </c>
      <c r="BN7" s="17"/>
      <c r="BO7" s="682">
        <f t="shared" ref="BO7:BU7" si="4">+BO8+BO57</f>
        <v>0</v>
      </c>
      <c r="BP7" s="682">
        <f t="shared" si="4"/>
        <v>0</v>
      </c>
      <c r="BQ7" s="682">
        <f t="shared" si="4"/>
        <v>0</v>
      </c>
      <c r="BR7" s="682">
        <f t="shared" si="4"/>
        <v>0</v>
      </c>
      <c r="BS7" s="682">
        <f t="shared" si="4"/>
        <v>0</v>
      </c>
      <c r="BT7" s="682">
        <f t="shared" si="4"/>
        <v>0</v>
      </c>
      <c r="BU7" s="682">
        <f t="shared" si="4"/>
        <v>0</v>
      </c>
    </row>
    <row r="8" spans="1:73" ht="39.950000000000003" customHeight="1" thickTop="1" thickBot="1" x14ac:dyDescent="0.3">
      <c r="A8" s="151"/>
      <c r="B8" s="924" t="s">
        <v>769</v>
      </c>
      <c r="C8" s="238" t="s">
        <v>89</v>
      </c>
      <c r="D8" s="692"/>
      <c r="E8" s="692"/>
      <c r="F8" s="692"/>
      <c r="G8" s="693"/>
      <c r="H8" s="665"/>
      <c r="I8" s="665"/>
      <c r="J8" s="694"/>
      <c r="K8" s="694"/>
      <c r="L8" s="692"/>
      <c r="M8" s="310"/>
      <c r="N8" s="695"/>
      <c r="O8" s="666"/>
      <c r="P8" s="666"/>
      <c r="Q8" s="666"/>
      <c r="R8" s="666"/>
      <c r="S8" s="698"/>
      <c r="T8" s="699"/>
      <c r="U8" s="668"/>
      <c r="V8" s="668"/>
      <c r="W8" s="668"/>
      <c r="X8" s="668"/>
      <c r="Y8" s="248"/>
      <c r="Z8" s="700">
        <f t="shared" ref="Z8:AF62" si="5">+AQ8+AY8+BG8+BO8</f>
        <v>0</v>
      </c>
      <c r="AA8" s="700">
        <f t="shared" si="5"/>
        <v>0</v>
      </c>
      <c r="AB8" s="700">
        <f t="shared" si="5"/>
        <v>0</v>
      </c>
      <c r="AC8" s="700">
        <f t="shared" si="5"/>
        <v>0</v>
      </c>
      <c r="AD8" s="700">
        <f t="shared" si="5"/>
        <v>0</v>
      </c>
      <c r="AE8" s="700">
        <f t="shared" si="5"/>
        <v>0</v>
      </c>
      <c r="AF8" s="700">
        <f t="shared" si="5"/>
        <v>0</v>
      </c>
      <c r="AG8" s="246"/>
      <c r="AH8" s="246"/>
      <c r="AI8" s="246"/>
      <c r="AJ8" s="246"/>
      <c r="AK8" s="246"/>
      <c r="AL8" s="246"/>
      <c r="AM8" s="246"/>
      <c r="AN8" s="246"/>
      <c r="AO8" s="246"/>
      <c r="AP8" s="669"/>
      <c r="AQ8" s="670">
        <f t="shared" ref="AQ8" si="6">SUM(AQ9:AQ12)</f>
        <v>0</v>
      </c>
      <c r="AR8" s="670">
        <f>SUM(AR9:AR12)</f>
        <v>0</v>
      </c>
      <c r="AS8" s="670">
        <f t="shared" ref="AS8:AW8" si="7">SUM(AS9:AS12)</f>
        <v>0</v>
      </c>
      <c r="AT8" s="670">
        <f t="shared" si="7"/>
        <v>0</v>
      </c>
      <c r="AU8" s="670">
        <f t="shared" si="7"/>
        <v>0</v>
      </c>
      <c r="AV8" s="670">
        <f t="shared" si="7"/>
        <v>0</v>
      </c>
      <c r="AW8" s="670">
        <f t="shared" si="7"/>
        <v>0</v>
      </c>
      <c r="AX8" s="669"/>
      <c r="AY8" s="670">
        <f t="shared" ref="AY8" si="8">SUM(AY9:AY12)</f>
        <v>0</v>
      </c>
      <c r="AZ8" s="670">
        <f>SUM(AZ9:AZ12)</f>
        <v>0</v>
      </c>
      <c r="BA8" s="670">
        <f t="shared" ref="BA8:BE8" si="9">SUM(BA9:BA12)</f>
        <v>0</v>
      </c>
      <c r="BB8" s="670">
        <f t="shared" si="9"/>
        <v>0</v>
      </c>
      <c r="BC8" s="670">
        <f t="shared" si="9"/>
        <v>0</v>
      </c>
      <c r="BD8" s="670">
        <f t="shared" si="9"/>
        <v>0</v>
      </c>
      <c r="BE8" s="670">
        <f t="shared" si="9"/>
        <v>0</v>
      </c>
      <c r="BF8" s="669"/>
      <c r="BG8" s="670">
        <f t="shared" ref="BG8" si="10">SUM(BG9:BG12)</f>
        <v>0</v>
      </c>
      <c r="BH8" s="670">
        <f>SUM(BH9:BH12)</f>
        <v>0</v>
      </c>
      <c r="BI8" s="670">
        <f t="shared" ref="BI8:BM8" si="11">SUM(BI9:BI12)</f>
        <v>0</v>
      </c>
      <c r="BJ8" s="670">
        <f t="shared" si="11"/>
        <v>0</v>
      </c>
      <c r="BK8" s="670">
        <f t="shared" si="11"/>
        <v>0</v>
      </c>
      <c r="BL8" s="670">
        <f t="shared" si="11"/>
        <v>0</v>
      </c>
      <c r="BM8" s="670">
        <f t="shared" si="11"/>
        <v>0</v>
      </c>
      <c r="BN8" s="669"/>
      <c r="BO8" s="670">
        <f t="shared" ref="BO8" si="12">SUM(BO9:BO12)</f>
        <v>0</v>
      </c>
      <c r="BP8" s="670">
        <f>SUM(BP9:BP12)</f>
        <v>0</v>
      </c>
      <c r="BQ8" s="670">
        <f t="shared" ref="BQ8:BU8" si="13">SUM(BQ9:BQ12)</f>
        <v>0</v>
      </c>
      <c r="BR8" s="670">
        <f t="shared" si="13"/>
        <v>0</v>
      </c>
      <c r="BS8" s="670">
        <f t="shared" si="13"/>
        <v>0</v>
      </c>
      <c r="BT8" s="670">
        <f t="shared" si="13"/>
        <v>0</v>
      </c>
      <c r="BU8" s="670">
        <f t="shared" si="13"/>
        <v>0</v>
      </c>
    </row>
    <row r="9" spans="1:73" ht="38.25" customHeight="1" thickTop="1" x14ac:dyDescent="0.25">
      <c r="A9" s="151"/>
      <c r="B9" s="24"/>
      <c r="C9" s="1058" t="s">
        <v>770</v>
      </c>
      <c r="D9" s="1049" t="s">
        <v>771</v>
      </c>
      <c r="E9" s="1061">
        <v>167</v>
      </c>
      <c r="F9" s="1064" t="s">
        <v>3324</v>
      </c>
      <c r="G9" s="1049" t="s">
        <v>775</v>
      </c>
      <c r="H9" s="1043" t="s">
        <v>3325</v>
      </c>
      <c r="I9" s="1043" t="s">
        <v>3244</v>
      </c>
      <c r="J9" s="1043" t="s">
        <v>3025</v>
      </c>
      <c r="K9" s="1049" t="s">
        <v>3326</v>
      </c>
      <c r="L9" s="1043" t="s">
        <v>3327</v>
      </c>
      <c r="M9" s="1049" t="s">
        <v>3328</v>
      </c>
      <c r="N9" s="1046">
        <v>2026004540037</v>
      </c>
      <c r="O9" s="1049" t="s">
        <v>3329</v>
      </c>
      <c r="P9" s="1052" t="s">
        <v>772</v>
      </c>
      <c r="Q9" s="1055">
        <v>1</v>
      </c>
      <c r="R9" s="1040" t="s">
        <v>2871</v>
      </c>
      <c r="S9" s="1040"/>
      <c r="T9" s="1022"/>
      <c r="U9" s="1007"/>
      <c r="V9" s="1007"/>
      <c r="W9" s="1007"/>
      <c r="X9" s="1007"/>
      <c r="Y9" s="1007"/>
      <c r="Z9" s="1004">
        <f t="shared" si="5"/>
        <v>0</v>
      </c>
      <c r="AA9" s="1004">
        <f t="shared" ref="AA9:AF21" si="14">SUM(AR9:AR12,AZ9:AZ12,BH9:BH12,BP9:BP12)</f>
        <v>0</v>
      </c>
      <c r="AB9" s="1004">
        <f t="shared" si="14"/>
        <v>0</v>
      </c>
      <c r="AC9" s="1004">
        <f t="shared" si="14"/>
        <v>0</v>
      </c>
      <c r="AD9" s="1004">
        <f t="shared" si="14"/>
        <v>0</v>
      </c>
      <c r="AE9" s="1004">
        <f t="shared" si="14"/>
        <v>0</v>
      </c>
      <c r="AF9" s="1004">
        <f t="shared" si="14"/>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ht="36.75" customHeight="1" x14ac:dyDescent="0.25">
      <c r="A10" s="151"/>
      <c r="B10" s="24"/>
      <c r="C10" s="1059"/>
      <c r="D10" s="1050"/>
      <c r="E10" s="1062"/>
      <c r="F10" s="1065"/>
      <c r="G10" s="1050"/>
      <c r="H10" s="1044"/>
      <c r="I10" s="1044"/>
      <c r="J10" s="1044"/>
      <c r="K10" s="1050"/>
      <c r="L10" s="1044"/>
      <c r="M10" s="1050"/>
      <c r="N10" s="1047"/>
      <c r="O10" s="1050"/>
      <c r="P10" s="1053"/>
      <c r="Q10" s="1056"/>
      <c r="R10" s="1041"/>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35.25" customHeight="1" x14ac:dyDescent="0.25">
      <c r="A11" s="151"/>
      <c r="B11" s="24"/>
      <c r="C11" s="1059"/>
      <c r="D11" s="1050"/>
      <c r="E11" s="1062"/>
      <c r="F11" s="1065"/>
      <c r="G11" s="1050"/>
      <c r="H11" s="1044"/>
      <c r="I11" s="1044"/>
      <c r="J11" s="1044"/>
      <c r="K11" s="1050"/>
      <c r="L11" s="1044"/>
      <c r="M11" s="1050"/>
      <c r="N11" s="1047"/>
      <c r="O11" s="1050"/>
      <c r="P11" s="1053"/>
      <c r="Q11" s="1056"/>
      <c r="R11" s="1041"/>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36" customHeight="1" thickBot="1" x14ac:dyDescent="0.3">
      <c r="A12" s="151"/>
      <c r="B12" s="24"/>
      <c r="C12" s="1060"/>
      <c r="D12" s="1051"/>
      <c r="E12" s="1063"/>
      <c r="F12" s="1066"/>
      <c r="G12" s="1051"/>
      <c r="H12" s="1045"/>
      <c r="I12" s="1045"/>
      <c r="J12" s="1045"/>
      <c r="K12" s="1051"/>
      <c r="L12" s="1045"/>
      <c r="M12" s="1051"/>
      <c r="N12" s="1048"/>
      <c r="O12" s="1051"/>
      <c r="P12" s="1054"/>
      <c r="Q12" s="1057"/>
      <c r="R12" s="1042"/>
      <c r="S12" s="1042"/>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40.15" customHeight="1" thickTop="1" x14ac:dyDescent="0.25">
      <c r="A13" s="151"/>
      <c r="B13" s="24"/>
      <c r="C13" s="1058" t="s">
        <v>773</v>
      </c>
      <c r="D13" s="1049" t="s">
        <v>774</v>
      </c>
      <c r="E13" s="1061">
        <v>168</v>
      </c>
      <c r="F13" s="1064" t="s">
        <v>3330</v>
      </c>
      <c r="G13" s="1049" t="s">
        <v>775</v>
      </c>
      <c r="H13" s="1043" t="s">
        <v>3331</v>
      </c>
      <c r="I13" s="1043" t="s">
        <v>3244</v>
      </c>
      <c r="J13" s="1043" t="s">
        <v>3025</v>
      </c>
      <c r="K13" s="1049" t="s">
        <v>3326</v>
      </c>
      <c r="L13" s="1043" t="s">
        <v>3327</v>
      </c>
      <c r="M13" s="1049" t="s">
        <v>3328</v>
      </c>
      <c r="N13" s="1046">
        <v>2026004540037</v>
      </c>
      <c r="O13" s="1049" t="s">
        <v>3329</v>
      </c>
      <c r="P13" s="1052" t="s">
        <v>775</v>
      </c>
      <c r="Q13" s="1055">
        <v>1</v>
      </c>
      <c r="R13" s="1040" t="s">
        <v>2871</v>
      </c>
      <c r="S13" s="1040"/>
      <c r="T13" s="1022"/>
      <c r="U13" s="1007"/>
      <c r="V13" s="1007"/>
      <c r="W13" s="1007"/>
      <c r="X13" s="1007"/>
      <c r="Y13" s="1007"/>
      <c r="Z13" s="1004">
        <f t="shared" si="5"/>
        <v>0</v>
      </c>
      <c r="AA13" s="1004">
        <f t="shared" si="14"/>
        <v>0</v>
      </c>
      <c r="AB13" s="1004">
        <f t="shared" si="14"/>
        <v>0</v>
      </c>
      <c r="AC13" s="1004">
        <f t="shared" si="14"/>
        <v>0</v>
      </c>
      <c r="AD13" s="1004">
        <f t="shared" si="14"/>
        <v>0</v>
      </c>
      <c r="AE13" s="1004">
        <f t="shared" si="14"/>
        <v>0</v>
      </c>
      <c r="AF13" s="1004">
        <f t="shared" si="14"/>
        <v>0</v>
      </c>
      <c r="AG13" s="714"/>
      <c r="AH13" s="593"/>
      <c r="AI13" s="593"/>
      <c r="AJ13" s="593"/>
      <c r="AK13" s="207"/>
      <c r="AL13" s="208"/>
      <c r="AM13" s="208"/>
      <c r="AN13" s="208"/>
      <c r="AO13" s="208"/>
      <c r="AP13" s="1150">
        <f>+U13</f>
        <v>0</v>
      </c>
      <c r="AQ13" s="1004">
        <f>SUM(AR13:AW16)</f>
        <v>0</v>
      </c>
      <c r="AR13" s="299"/>
      <c r="AS13" s="299"/>
      <c r="AT13" s="299"/>
      <c r="AU13" s="299"/>
      <c r="AV13" s="299"/>
      <c r="AW13" s="299"/>
      <c r="AX13" s="1150">
        <f>+V13</f>
        <v>0</v>
      </c>
      <c r="AY13" s="1004">
        <f>SUM(AZ13:BE16)</f>
        <v>0</v>
      </c>
      <c r="AZ13" s="299"/>
      <c r="BA13" s="299"/>
      <c r="BB13" s="299"/>
      <c r="BC13" s="299"/>
      <c r="BD13" s="299"/>
      <c r="BE13" s="299"/>
      <c r="BF13" s="1150">
        <f>+W13</f>
        <v>0</v>
      </c>
      <c r="BG13" s="1004">
        <f>SUM(BH13:BM16)</f>
        <v>0</v>
      </c>
      <c r="BH13" s="299"/>
      <c r="BI13" s="299"/>
      <c r="BJ13" s="299"/>
      <c r="BK13" s="299"/>
      <c r="BL13" s="299"/>
      <c r="BM13" s="299"/>
      <c r="BN13" s="1150">
        <f>+X13</f>
        <v>0</v>
      </c>
      <c r="BO13" s="1004">
        <f>SUM(BP13:BU16)</f>
        <v>0</v>
      </c>
      <c r="BP13" s="299"/>
      <c r="BQ13" s="299"/>
      <c r="BR13" s="299"/>
      <c r="BS13" s="299"/>
      <c r="BT13" s="299"/>
      <c r="BU13" s="299"/>
    </row>
    <row r="14" spans="1:73" ht="40.15" customHeight="1" x14ac:dyDescent="0.25">
      <c r="A14" s="151"/>
      <c r="B14" s="24"/>
      <c r="C14" s="1059"/>
      <c r="D14" s="1050"/>
      <c r="E14" s="1062"/>
      <c r="F14" s="1065"/>
      <c r="G14" s="1050"/>
      <c r="H14" s="1044"/>
      <c r="I14" s="1044"/>
      <c r="J14" s="1044"/>
      <c r="K14" s="1050"/>
      <c r="L14" s="1044"/>
      <c r="M14" s="1050"/>
      <c r="N14" s="1047"/>
      <c r="O14" s="1050"/>
      <c r="P14" s="1053"/>
      <c r="Q14" s="1056"/>
      <c r="R14" s="1041"/>
      <c r="S14" s="1041"/>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40.15" customHeight="1" x14ac:dyDescent="0.25">
      <c r="A15" s="151"/>
      <c r="B15" s="24"/>
      <c r="C15" s="1059"/>
      <c r="D15" s="1050"/>
      <c r="E15" s="1062"/>
      <c r="F15" s="1065"/>
      <c r="G15" s="1050"/>
      <c r="H15" s="1044"/>
      <c r="I15" s="1044"/>
      <c r="J15" s="1044"/>
      <c r="K15" s="1050"/>
      <c r="L15" s="1044"/>
      <c r="M15" s="1050"/>
      <c r="N15" s="1047"/>
      <c r="O15" s="1050"/>
      <c r="P15" s="1053"/>
      <c r="Q15" s="1056"/>
      <c r="R15" s="1041"/>
      <c r="S15" s="1041"/>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40.15" customHeight="1" thickBot="1" x14ac:dyDescent="0.3">
      <c r="A16" s="151"/>
      <c r="B16" s="24"/>
      <c r="C16" s="1060"/>
      <c r="D16" s="1051"/>
      <c r="E16" s="1063"/>
      <c r="F16" s="1066"/>
      <c r="G16" s="1051"/>
      <c r="H16" s="1045"/>
      <c r="I16" s="1045"/>
      <c r="J16" s="1045"/>
      <c r="K16" s="1051"/>
      <c r="L16" s="1045"/>
      <c r="M16" s="1051"/>
      <c r="N16" s="1048"/>
      <c r="O16" s="1051"/>
      <c r="P16" s="1054"/>
      <c r="Q16" s="1057"/>
      <c r="R16" s="1042"/>
      <c r="S16" s="1042"/>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40.15" customHeight="1" thickTop="1" x14ac:dyDescent="0.25">
      <c r="A17" s="151"/>
      <c r="B17" s="24"/>
      <c r="C17" s="1058" t="s">
        <v>776</v>
      </c>
      <c r="D17" s="1049" t="s">
        <v>777</v>
      </c>
      <c r="E17" s="1061">
        <v>169</v>
      </c>
      <c r="F17" s="1064" t="s">
        <v>3332</v>
      </c>
      <c r="G17" s="1049" t="s">
        <v>3333</v>
      </c>
      <c r="H17" s="1043" t="s">
        <v>3334</v>
      </c>
      <c r="I17" s="1043" t="s">
        <v>3244</v>
      </c>
      <c r="J17" s="1043" t="s">
        <v>3025</v>
      </c>
      <c r="K17" s="1049" t="s">
        <v>3326</v>
      </c>
      <c r="L17" s="1043" t="s">
        <v>3327</v>
      </c>
      <c r="M17" s="1049" t="s">
        <v>3328</v>
      </c>
      <c r="N17" s="1046">
        <v>2026004540037</v>
      </c>
      <c r="O17" s="1049" t="s">
        <v>3329</v>
      </c>
      <c r="P17" s="1052" t="s">
        <v>778</v>
      </c>
      <c r="Q17" s="1055">
        <v>5000</v>
      </c>
      <c r="R17" s="1040" t="s">
        <v>2871</v>
      </c>
      <c r="S17" s="1040"/>
      <c r="T17" s="1022"/>
      <c r="U17" s="1007"/>
      <c r="V17" s="1007"/>
      <c r="W17" s="1007"/>
      <c r="X17" s="1007"/>
      <c r="Y17" s="1007"/>
      <c r="Z17" s="1004">
        <f t="shared" si="5"/>
        <v>0</v>
      </c>
      <c r="AA17" s="1004">
        <f t="shared" si="14"/>
        <v>0</v>
      </c>
      <c r="AB17" s="1004">
        <f t="shared" si="14"/>
        <v>0</v>
      </c>
      <c r="AC17" s="1004">
        <f t="shared" si="14"/>
        <v>0</v>
      </c>
      <c r="AD17" s="1004">
        <f t="shared" si="14"/>
        <v>0</v>
      </c>
      <c r="AE17" s="1004">
        <f t="shared" si="14"/>
        <v>0</v>
      </c>
      <c r="AF17" s="1004">
        <f t="shared" si="14"/>
        <v>0</v>
      </c>
      <c r="AG17" s="714"/>
      <c r="AH17" s="593"/>
      <c r="AI17" s="593"/>
      <c r="AJ17" s="593"/>
      <c r="AK17" s="207"/>
      <c r="AL17" s="208"/>
      <c r="AM17" s="208"/>
      <c r="AN17" s="208"/>
      <c r="AO17" s="208"/>
      <c r="AP17" s="1150">
        <f>+U17</f>
        <v>0</v>
      </c>
      <c r="AQ17" s="1004">
        <f>SUM(AR17:AW20)</f>
        <v>0</v>
      </c>
      <c r="AR17" s="299"/>
      <c r="AS17" s="299"/>
      <c r="AT17" s="299"/>
      <c r="AU17" s="299"/>
      <c r="AV17" s="299"/>
      <c r="AW17" s="299"/>
      <c r="AX17" s="1150">
        <f>+V17</f>
        <v>0</v>
      </c>
      <c r="AY17" s="1004">
        <f>SUM(AZ17:BE20)</f>
        <v>0</v>
      </c>
      <c r="AZ17" s="299"/>
      <c r="BA17" s="299"/>
      <c r="BB17" s="299"/>
      <c r="BC17" s="299"/>
      <c r="BD17" s="299"/>
      <c r="BE17" s="299"/>
      <c r="BF17" s="1150">
        <f>+W17</f>
        <v>0</v>
      </c>
      <c r="BG17" s="1004">
        <f>SUM(BH17:BM20)</f>
        <v>0</v>
      </c>
      <c r="BH17" s="299"/>
      <c r="BI17" s="299"/>
      <c r="BJ17" s="299"/>
      <c r="BK17" s="299"/>
      <c r="BL17" s="299"/>
      <c r="BM17" s="299"/>
      <c r="BN17" s="1150">
        <f>+X17</f>
        <v>0</v>
      </c>
      <c r="BO17" s="1004">
        <f>SUM(BP17:BU20)</f>
        <v>0</v>
      </c>
      <c r="BP17" s="299"/>
      <c r="BQ17" s="299"/>
      <c r="BR17" s="299"/>
      <c r="BS17" s="299"/>
      <c r="BT17" s="299"/>
      <c r="BU17" s="299"/>
    </row>
    <row r="18" spans="1:73" ht="40.15" customHeight="1" x14ac:dyDescent="0.25">
      <c r="A18" s="151"/>
      <c r="B18" s="24"/>
      <c r="C18" s="1059"/>
      <c r="D18" s="1050"/>
      <c r="E18" s="1062"/>
      <c r="F18" s="1065"/>
      <c r="G18" s="1050"/>
      <c r="H18" s="1044"/>
      <c r="I18" s="1044"/>
      <c r="J18" s="1044"/>
      <c r="K18" s="1050"/>
      <c r="L18" s="1044"/>
      <c r="M18" s="1050"/>
      <c r="N18" s="1047"/>
      <c r="O18" s="1050"/>
      <c r="P18" s="1053"/>
      <c r="Q18" s="1056"/>
      <c r="R18" s="1041"/>
      <c r="S18" s="1041"/>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row>
    <row r="19" spans="1:73" ht="40.15" customHeight="1" x14ac:dyDescent="0.25">
      <c r="A19" s="151"/>
      <c r="B19" s="24"/>
      <c r="C19" s="1059"/>
      <c r="D19" s="1050"/>
      <c r="E19" s="1062"/>
      <c r="F19" s="1065"/>
      <c r="G19" s="1050"/>
      <c r="H19" s="1044"/>
      <c r="I19" s="1044"/>
      <c r="J19" s="1044"/>
      <c r="K19" s="1050"/>
      <c r="L19" s="1044"/>
      <c r="M19" s="1050"/>
      <c r="N19" s="1047"/>
      <c r="O19" s="1050"/>
      <c r="P19" s="1053"/>
      <c r="Q19" s="1056"/>
      <c r="R19" s="1041"/>
      <c r="S19" s="1041"/>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40.15" customHeight="1" thickBot="1" x14ac:dyDescent="0.3">
      <c r="A20" s="151"/>
      <c r="B20" s="24"/>
      <c r="C20" s="1060"/>
      <c r="D20" s="1051"/>
      <c r="E20" s="1063"/>
      <c r="F20" s="1066"/>
      <c r="G20" s="1051"/>
      <c r="H20" s="1045"/>
      <c r="I20" s="1045"/>
      <c r="J20" s="1045"/>
      <c r="K20" s="1051"/>
      <c r="L20" s="1045"/>
      <c r="M20" s="1051"/>
      <c r="N20" s="1048"/>
      <c r="O20" s="1051"/>
      <c r="P20" s="1054"/>
      <c r="Q20" s="1057"/>
      <c r="R20" s="1042"/>
      <c r="S20" s="1042"/>
      <c r="T20" s="1024"/>
      <c r="U20" s="1009"/>
      <c r="V20" s="1009"/>
      <c r="W20" s="1009"/>
      <c r="X20" s="1009"/>
      <c r="Y20" s="1009"/>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row>
    <row r="21" spans="1:73" ht="40.15" customHeight="1" thickTop="1" x14ac:dyDescent="0.25">
      <c r="A21" s="151"/>
      <c r="B21" s="24"/>
      <c r="C21" s="1058" t="s">
        <v>779</v>
      </c>
      <c r="D21" s="1049" t="s">
        <v>780</v>
      </c>
      <c r="E21" s="1061">
        <v>170</v>
      </c>
      <c r="F21" s="1064" t="s">
        <v>3332</v>
      </c>
      <c r="G21" s="1049" t="s">
        <v>3333</v>
      </c>
      <c r="H21" s="1043" t="s">
        <v>3335</v>
      </c>
      <c r="I21" s="1043" t="s">
        <v>3244</v>
      </c>
      <c r="J21" s="1043" t="s">
        <v>3025</v>
      </c>
      <c r="K21" s="1049" t="s">
        <v>3326</v>
      </c>
      <c r="L21" s="1043" t="s">
        <v>3327</v>
      </c>
      <c r="M21" s="1049" t="s">
        <v>3328</v>
      </c>
      <c r="N21" s="1046">
        <v>2026004540037</v>
      </c>
      <c r="O21" s="1049" t="s">
        <v>3329</v>
      </c>
      <c r="P21" s="1052" t="s">
        <v>781</v>
      </c>
      <c r="Q21" s="1055">
        <v>1000</v>
      </c>
      <c r="R21" s="1040" t="s">
        <v>2871</v>
      </c>
      <c r="S21" s="1040"/>
      <c r="T21" s="1022"/>
      <c r="U21" s="1007"/>
      <c r="V21" s="1007"/>
      <c r="W21" s="1007"/>
      <c r="X21" s="1007"/>
      <c r="Y21" s="1007"/>
      <c r="Z21" s="1004">
        <f t="shared" si="5"/>
        <v>0</v>
      </c>
      <c r="AA21" s="1004">
        <f t="shared" si="14"/>
        <v>0</v>
      </c>
      <c r="AB21" s="1004">
        <f t="shared" si="14"/>
        <v>0</v>
      </c>
      <c r="AC21" s="1004">
        <f t="shared" si="14"/>
        <v>0</v>
      </c>
      <c r="AD21" s="1004">
        <f t="shared" si="14"/>
        <v>0</v>
      </c>
      <c r="AE21" s="1004">
        <f t="shared" si="14"/>
        <v>0</v>
      </c>
      <c r="AF21" s="1004">
        <f t="shared" si="14"/>
        <v>0</v>
      </c>
      <c r="AG21" s="714"/>
      <c r="AH21" s="593"/>
      <c r="AI21" s="593"/>
      <c r="AJ21" s="593"/>
      <c r="AK21" s="207"/>
      <c r="AL21" s="208"/>
      <c r="AM21" s="208"/>
      <c r="AN21" s="208"/>
      <c r="AO21" s="208"/>
      <c r="AP21" s="1150">
        <f>+U21</f>
        <v>0</v>
      </c>
      <c r="AQ21" s="1004">
        <f>SUM(AR21:AW24)</f>
        <v>0</v>
      </c>
      <c r="AR21" s="299"/>
      <c r="AS21" s="299"/>
      <c r="AT21" s="299"/>
      <c r="AU21" s="299"/>
      <c r="AV21" s="299"/>
      <c r="AW21" s="299"/>
      <c r="AX21" s="1150">
        <f>+V21</f>
        <v>0</v>
      </c>
      <c r="AY21" s="1004">
        <f>SUM(AZ21:BE24)</f>
        <v>0</v>
      </c>
      <c r="AZ21" s="299"/>
      <c r="BA21" s="299"/>
      <c r="BB21" s="299"/>
      <c r="BC21" s="299"/>
      <c r="BD21" s="299"/>
      <c r="BE21" s="299"/>
      <c r="BF21" s="1150">
        <f>+W21</f>
        <v>0</v>
      </c>
      <c r="BG21" s="1004">
        <f>SUM(BH21:BM24)</f>
        <v>0</v>
      </c>
      <c r="BH21" s="299"/>
      <c r="BI21" s="299"/>
      <c r="BJ21" s="299"/>
      <c r="BK21" s="299"/>
      <c r="BL21" s="299"/>
      <c r="BM21" s="299"/>
      <c r="BN21" s="1150">
        <f>+X21</f>
        <v>0</v>
      </c>
      <c r="BO21" s="1004">
        <f>SUM(BP21:BU24)</f>
        <v>0</v>
      </c>
      <c r="BP21" s="299"/>
      <c r="BQ21" s="299"/>
      <c r="BR21" s="299"/>
      <c r="BS21" s="299"/>
      <c r="BT21" s="299"/>
      <c r="BU21" s="299"/>
    </row>
    <row r="22" spans="1:73" ht="40.15" customHeight="1" x14ac:dyDescent="0.25">
      <c r="A22" s="151"/>
      <c r="B22" s="24"/>
      <c r="C22" s="1059"/>
      <c r="D22" s="1050"/>
      <c r="E22" s="1062"/>
      <c r="F22" s="1065"/>
      <c r="G22" s="1050"/>
      <c r="H22" s="1044"/>
      <c r="I22" s="1044"/>
      <c r="J22" s="1044"/>
      <c r="K22" s="1050"/>
      <c r="L22" s="1044"/>
      <c r="M22" s="1050"/>
      <c r="N22" s="1047"/>
      <c r="O22" s="1050"/>
      <c r="P22" s="1053"/>
      <c r="Q22" s="1056"/>
      <c r="R22" s="1041"/>
      <c r="S22" s="1041"/>
      <c r="T22" s="1023"/>
      <c r="U22" s="1008"/>
      <c r="V22" s="1008"/>
      <c r="W22" s="1008"/>
      <c r="X22" s="1008"/>
      <c r="Y22" s="1008"/>
      <c r="Z22" s="1005"/>
      <c r="AA22" s="1005"/>
      <c r="AB22" s="1005"/>
      <c r="AC22" s="1005"/>
      <c r="AD22" s="1005"/>
      <c r="AE22" s="1005"/>
      <c r="AF22" s="1005"/>
      <c r="AG22" s="479"/>
      <c r="AH22" s="592"/>
      <c r="AI22" s="592"/>
      <c r="AJ22" s="592"/>
      <c r="AK22" s="196"/>
      <c r="AL22" s="197"/>
      <c r="AM22" s="197"/>
      <c r="AN22" s="197"/>
      <c r="AO22" s="197"/>
      <c r="AP22" s="1151"/>
      <c r="AQ22" s="1005"/>
      <c r="AR22" s="282"/>
      <c r="AS22" s="282"/>
      <c r="AT22" s="282"/>
      <c r="AU22" s="282"/>
      <c r="AV22" s="282"/>
      <c r="AW22" s="282"/>
      <c r="AX22" s="1151"/>
      <c r="AY22" s="1005"/>
      <c r="AZ22" s="282"/>
      <c r="BA22" s="282"/>
      <c r="BB22" s="282"/>
      <c r="BC22" s="282"/>
      <c r="BD22" s="282"/>
      <c r="BE22" s="282"/>
      <c r="BF22" s="1151"/>
      <c r="BG22" s="1005"/>
      <c r="BH22" s="282"/>
      <c r="BI22" s="282"/>
      <c r="BJ22" s="282"/>
      <c r="BK22" s="282"/>
      <c r="BL22" s="282"/>
      <c r="BM22" s="282"/>
      <c r="BN22" s="1151"/>
      <c r="BO22" s="1005"/>
      <c r="BP22" s="282"/>
      <c r="BQ22" s="282"/>
      <c r="BR22" s="282"/>
      <c r="BS22" s="282"/>
      <c r="BT22" s="282"/>
      <c r="BU22" s="282"/>
    </row>
    <row r="23" spans="1:73" ht="40.15" customHeight="1" x14ac:dyDescent="0.25">
      <c r="A23" s="151"/>
      <c r="B23" s="24"/>
      <c r="C23" s="1059"/>
      <c r="D23" s="1050"/>
      <c r="E23" s="1062"/>
      <c r="F23" s="1065"/>
      <c r="G23" s="1050"/>
      <c r="H23" s="1044"/>
      <c r="I23" s="1044"/>
      <c r="J23" s="1044"/>
      <c r="K23" s="1050"/>
      <c r="L23" s="1044"/>
      <c r="M23" s="1050"/>
      <c r="N23" s="1047"/>
      <c r="O23" s="1050"/>
      <c r="P23" s="1053"/>
      <c r="Q23" s="1056"/>
      <c r="R23" s="1041"/>
      <c r="S23" s="1041"/>
      <c r="T23" s="1023"/>
      <c r="U23" s="1008"/>
      <c r="V23" s="1008"/>
      <c r="W23" s="1008"/>
      <c r="X23" s="1008"/>
      <c r="Y23" s="1008"/>
      <c r="Z23" s="1005"/>
      <c r="AA23" s="1005"/>
      <c r="AB23" s="1005"/>
      <c r="AC23" s="1005"/>
      <c r="AD23" s="1005"/>
      <c r="AE23" s="1005"/>
      <c r="AF23" s="1005"/>
      <c r="AG23" s="196"/>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row>
    <row r="24" spans="1:73" ht="40.15" customHeight="1" thickBot="1" x14ac:dyDescent="0.3">
      <c r="A24" s="151"/>
      <c r="B24" s="24"/>
      <c r="C24" s="1060"/>
      <c r="D24" s="1051"/>
      <c r="E24" s="1063"/>
      <c r="F24" s="1066"/>
      <c r="G24" s="1051"/>
      <c r="H24" s="1045"/>
      <c r="I24" s="1045"/>
      <c r="J24" s="1045"/>
      <c r="K24" s="1051"/>
      <c r="L24" s="1045"/>
      <c r="M24" s="1051"/>
      <c r="N24" s="1048"/>
      <c r="O24" s="1051"/>
      <c r="P24" s="1054"/>
      <c r="Q24" s="1057"/>
      <c r="R24" s="1042"/>
      <c r="S24" s="1042"/>
      <c r="T24" s="1024"/>
      <c r="U24" s="1009"/>
      <c r="V24" s="1009"/>
      <c r="W24" s="1009"/>
      <c r="X24" s="1009"/>
      <c r="Y24" s="1009"/>
      <c r="Z24" s="1006"/>
      <c r="AA24" s="1006"/>
      <c r="AB24" s="1006"/>
      <c r="AC24" s="1006"/>
      <c r="AD24" s="1006"/>
      <c r="AE24" s="1006"/>
      <c r="AF24" s="1006"/>
      <c r="AG24" s="715"/>
      <c r="AH24" s="716"/>
      <c r="AI24" s="716"/>
      <c r="AJ24" s="716"/>
      <c r="AK24" s="715"/>
      <c r="AL24" s="717"/>
      <c r="AM24" s="717"/>
      <c r="AN24" s="717"/>
      <c r="AO24" s="717"/>
      <c r="AP24" s="1152"/>
      <c r="AQ24" s="1006"/>
      <c r="AR24" s="718"/>
      <c r="AS24" s="718"/>
      <c r="AT24" s="718"/>
      <c r="AU24" s="718"/>
      <c r="AV24" s="718"/>
      <c r="AW24" s="718"/>
      <c r="AX24" s="1152"/>
      <c r="AY24" s="1006"/>
      <c r="AZ24" s="718"/>
      <c r="BA24" s="718"/>
      <c r="BB24" s="718"/>
      <c r="BC24" s="718"/>
      <c r="BD24" s="718"/>
      <c r="BE24" s="718"/>
      <c r="BF24" s="1152"/>
      <c r="BG24" s="1006"/>
      <c r="BH24" s="718"/>
      <c r="BI24" s="718"/>
      <c r="BJ24" s="718"/>
      <c r="BK24" s="718"/>
      <c r="BL24" s="718"/>
      <c r="BM24" s="718"/>
      <c r="BN24" s="1152"/>
      <c r="BO24" s="1006"/>
      <c r="BP24" s="718"/>
      <c r="BQ24" s="718"/>
      <c r="BR24" s="718"/>
      <c r="BS24" s="718"/>
      <c r="BT24" s="718"/>
      <c r="BU24" s="718"/>
    </row>
    <row r="25" spans="1:73" ht="40.15" customHeight="1" thickTop="1" x14ac:dyDescent="0.25">
      <c r="A25" s="151"/>
      <c r="B25" s="24"/>
      <c r="C25" s="1058" t="s">
        <v>782</v>
      </c>
      <c r="D25" s="1049" t="s">
        <v>783</v>
      </c>
      <c r="E25" s="1061">
        <v>171</v>
      </c>
      <c r="F25" s="1064" t="s">
        <v>3336</v>
      </c>
      <c r="G25" s="1049" t="s">
        <v>3337</v>
      </c>
      <c r="H25" s="1043" t="s">
        <v>3338</v>
      </c>
      <c r="I25" s="1043" t="s">
        <v>3244</v>
      </c>
      <c r="J25" s="1043" t="s">
        <v>3025</v>
      </c>
      <c r="K25" s="1049" t="s">
        <v>3326</v>
      </c>
      <c r="L25" s="1043" t="s">
        <v>3327</v>
      </c>
      <c r="M25" s="1049" t="s">
        <v>3328</v>
      </c>
      <c r="N25" s="1046">
        <v>2026004540037</v>
      </c>
      <c r="O25" s="1049" t="s">
        <v>3329</v>
      </c>
      <c r="P25" s="1052" t="s">
        <v>784</v>
      </c>
      <c r="Q25" s="1055">
        <v>1000</v>
      </c>
      <c r="R25" s="1040" t="s">
        <v>2871</v>
      </c>
      <c r="S25" s="1040"/>
      <c r="T25" s="1022"/>
      <c r="U25" s="1007"/>
      <c r="V25" s="1007"/>
      <c r="W25" s="1007"/>
      <c r="X25" s="1007"/>
      <c r="Y25" s="1007"/>
      <c r="Z25" s="1004">
        <f t="shared" si="5"/>
        <v>0</v>
      </c>
      <c r="AA25" s="1004">
        <f t="shared" ref="AA25:AF37" si="15">SUM(AR25:AR28,AZ25:AZ28,BH25:BH28,BP25:BP28)</f>
        <v>0</v>
      </c>
      <c r="AB25" s="1004">
        <f t="shared" si="15"/>
        <v>0</v>
      </c>
      <c r="AC25" s="1004">
        <f t="shared" si="15"/>
        <v>0</v>
      </c>
      <c r="AD25" s="1004">
        <f t="shared" si="15"/>
        <v>0</v>
      </c>
      <c r="AE25" s="1004">
        <f t="shared" si="15"/>
        <v>0</v>
      </c>
      <c r="AF25" s="1004">
        <f t="shared" si="15"/>
        <v>0</v>
      </c>
      <c r="AG25" s="714"/>
      <c r="AH25" s="593"/>
      <c r="AI25" s="593"/>
      <c r="AJ25" s="593"/>
      <c r="AK25" s="207"/>
      <c r="AL25" s="208"/>
      <c r="AM25" s="208"/>
      <c r="AN25" s="208"/>
      <c r="AO25" s="208"/>
      <c r="AP25" s="1150">
        <f>+U25</f>
        <v>0</v>
      </c>
      <c r="AQ25" s="1004">
        <f>SUM(AR25:AW28)</f>
        <v>0</v>
      </c>
      <c r="AR25" s="299"/>
      <c r="AS25" s="299"/>
      <c r="AT25" s="299"/>
      <c r="AU25" s="299"/>
      <c r="AV25" s="299"/>
      <c r="AW25" s="299"/>
      <c r="AX25" s="1150">
        <f>+V25</f>
        <v>0</v>
      </c>
      <c r="AY25" s="1004">
        <f>SUM(AZ25:BE28)</f>
        <v>0</v>
      </c>
      <c r="AZ25" s="299"/>
      <c r="BA25" s="299"/>
      <c r="BB25" s="299"/>
      <c r="BC25" s="299"/>
      <c r="BD25" s="299"/>
      <c r="BE25" s="299"/>
      <c r="BF25" s="1150">
        <f>+W25</f>
        <v>0</v>
      </c>
      <c r="BG25" s="1004">
        <f>SUM(BH25:BM28)</f>
        <v>0</v>
      </c>
      <c r="BH25" s="299"/>
      <c r="BI25" s="299"/>
      <c r="BJ25" s="299"/>
      <c r="BK25" s="299"/>
      <c r="BL25" s="299"/>
      <c r="BM25" s="299"/>
      <c r="BN25" s="1150">
        <f>+X25</f>
        <v>0</v>
      </c>
      <c r="BO25" s="1004">
        <f>SUM(BP25:BU28)</f>
        <v>0</v>
      </c>
      <c r="BP25" s="299"/>
      <c r="BQ25" s="299"/>
      <c r="BR25" s="299"/>
      <c r="BS25" s="299"/>
      <c r="BT25" s="299"/>
      <c r="BU25" s="299"/>
    </row>
    <row r="26" spans="1:73" ht="40.15" customHeight="1" x14ac:dyDescent="0.25">
      <c r="A26" s="151"/>
      <c r="B26" s="24"/>
      <c r="C26" s="1059"/>
      <c r="D26" s="1050"/>
      <c r="E26" s="1062"/>
      <c r="F26" s="1065"/>
      <c r="G26" s="1050"/>
      <c r="H26" s="1044"/>
      <c r="I26" s="1044"/>
      <c r="J26" s="1044"/>
      <c r="K26" s="1050"/>
      <c r="L26" s="1044"/>
      <c r="M26" s="1050"/>
      <c r="N26" s="1047"/>
      <c r="O26" s="1050"/>
      <c r="P26" s="1053"/>
      <c r="Q26" s="1056"/>
      <c r="R26" s="1041"/>
      <c r="S26" s="1041"/>
      <c r="T26" s="1023"/>
      <c r="U26" s="1008"/>
      <c r="V26" s="1008"/>
      <c r="W26" s="1008"/>
      <c r="X26" s="1008"/>
      <c r="Y26" s="1008"/>
      <c r="Z26" s="1005"/>
      <c r="AA26" s="1005"/>
      <c r="AB26" s="1005"/>
      <c r="AC26" s="1005"/>
      <c r="AD26" s="1005"/>
      <c r="AE26" s="1005"/>
      <c r="AF26" s="1005"/>
      <c r="AG26" s="479"/>
      <c r="AH26" s="592"/>
      <c r="AI26" s="592"/>
      <c r="AJ26" s="592"/>
      <c r="AK26" s="196"/>
      <c r="AL26" s="197"/>
      <c r="AM26" s="197"/>
      <c r="AN26" s="197"/>
      <c r="AO26" s="197"/>
      <c r="AP26" s="1151"/>
      <c r="AQ26" s="1005"/>
      <c r="AR26" s="282"/>
      <c r="AS26" s="282"/>
      <c r="AT26" s="282"/>
      <c r="AU26" s="282"/>
      <c r="AV26" s="282"/>
      <c r="AW26" s="282"/>
      <c r="AX26" s="1151"/>
      <c r="AY26" s="1005"/>
      <c r="AZ26" s="282"/>
      <c r="BA26" s="282"/>
      <c r="BB26" s="282"/>
      <c r="BC26" s="282"/>
      <c r="BD26" s="282"/>
      <c r="BE26" s="282"/>
      <c r="BF26" s="1151"/>
      <c r="BG26" s="1005"/>
      <c r="BH26" s="282"/>
      <c r="BI26" s="282"/>
      <c r="BJ26" s="282"/>
      <c r="BK26" s="282"/>
      <c r="BL26" s="282"/>
      <c r="BM26" s="282"/>
      <c r="BN26" s="1151"/>
      <c r="BO26" s="1005"/>
      <c r="BP26" s="282"/>
      <c r="BQ26" s="282"/>
      <c r="BR26" s="282"/>
      <c r="BS26" s="282"/>
      <c r="BT26" s="282"/>
      <c r="BU26" s="282"/>
    </row>
    <row r="27" spans="1:73" ht="40.15" customHeight="1" x14ac:dyDescent="0.25">
      <c r="A27" s="151"/>
      <c r="B27" s="24"/>
      <c r="C27" s="1059"/>
      <c r="D27" s="1050"/>
      <c r="E27" s="1062"/>
      <c r="F27" s="1065"/>
      <c r="G27" s="1050"/>
      <c r="H27" s="1044"/>
      <c r="I27" s="1044"/>
      <c r="J27" s="1044"/>
      <c r="K27" s="1050"/>
      <c r="L27" s="1044"/>
      <c r="M27" s="1050"/>
      <c r="N27" s="1047"/>
      <c r="O27" s="1050"/>
      <c r="P27" s="1053"/>
      <c r="Q27" s="1056"/>
      <c r="R27" s="1041"/>
      <c r="S27" s="1041"/>
      <c r="T27" s="1023"/>
      <c r="U27" s="1008"/>
      <c r="V27" s="1008"/>
      <c r="W27" s="1008"/>
      <c r="X27" s="1008"/>
      <c r="Y27" s="1008"/>
      <c r="Z27" s="1005"/>
      <c r="AA27" s="1005"/>
      <c r="AB27" s="1005"/>
      <c r="AC27" s="1005"/>
      <c r="AD27" s="1005"/>
      <c r="AE27" s="1005"/>
      <c r="AF27" s="1005"/>
      <c r="AG27" s="196"/>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row>
    <row r="28" spans="1:73" ht="40.15" customHeight="1" thickBot="1" x14ac:dyDescent="0.3">
      <c r="A28" s="151"/>
      <c r="B28" s="24"/>
      <c r="C28" s="1060"/>
      <c r="D28" s="1051"/>
      <c r="E28" s="1063"/>
      <c r="F28" s="1066"/>
      <c r="G28" s="1051"/>
      <c r="H28" s="1045"/>
      <c r="I28" s="1045"/>
      <c r="J28" s="1045"/>
      <c r="K28" s="1051"/>
      <c r="L28" s="1045"/>
      <c r="M28" s="1051"/>
      <c r="N28" s="1048"/>
      <c r="O28" s="1051"/>
      <c r="P28" s="1054"/>
      <c r="Q28" s="1057"/>
      <c r="R28" s="1042"/>
      <c r="S28" s="1042"/>
      <c r="T28" s="1024"/>
      <c r="U28" s="1009"/>
      <c r="V28" s="1009"/>
      <c r="W28" s="1009"/>
      <c r="X28" s="1009"/>
      <c r="Y28" s="1009"/>
      <c r="Z28" s="1006"/>
      <c r="AA28" s="1006"/>
      <c r="AB28" s="1006"/>
      <c r="AC28" s="1006"/>
      <c r="AD28" s="1006"/>
      <c r="AE28" s="1006"/>
      <c r="AF28" s="1006"/>
      <c r="AG28" s="715"/>
      <c r="AH28" s="716"/>
      <c r="AI28" s="716"/>
      <c r="AJ28" s="716"/>
      <c r="AK28" s="715"/>
      <c r="AL28" s="717"/>
      <c r="AM28" s="717"/>
      <c r="AN28" s="717"/>
      <c r="AO28" s="717"/>
      <c r="AP28" s="1152"/>
      <c r="AQ28" s="1006"/>
      <c r="AR28" s="718"/>
      <c r="AS28" s="718"/>
      <c r="AT28" s="718"/>
      <c r="AU28" s="718"/>
      <c r="AV28" s="718"/>
      <c r="AW28" s="718"/>
      <c r="AX28" s="1152"/>
      <c r="AY28" s="1006"/>
      <c r="AZ28" s="718"/>
      <c r="BA28" s="718"/>
      <c r="BB28" s="718"/>
      <c r="BC28" s="718"/>
      <c r="BD28" s="718"/>
      <c r="BE28" s="718"/>
      <c r="BF28" s="1152"/>
      <c r="BG28" s="1006"/>
      <c r="BH28" s="718"/>
      <c r="BI28" s="718"/>
      <c r="BJ28" s="718"/>
      <c r="BK28" s="718"/>
      <c r="BL28" s="718"/>
      <c r="BM28" s="718"/>
      <c r="BN28" s="1152"/>
      <c r="BO28" s="1006"/>
      <c r="BP28" s="718"/>
      <c r="BQ28" s="718"/>
      <c r="BR28" s="718"/>
      <c r="BS28" s="718"/>
      <c r="BT28" s="718"/>
      <c r="BU28" s="718"/>
    </row>
    <row r="29" spans="1:73" ht="40.15" customHeight="1" thickTop="1" x14ac:dyDescent="0.25">
      <c r="A29" s="151"/>
      <c r="B29" s="24"/>
      <c r="C29" s="1058" t="s">
        <v>785</v>
      </c>
      <c r="D29" s="1049" t="s">
        <v>786</v>
      </c>
      <c r="E29" s="1061">
        <v>172</v>
      </c>
      <c r="F29" s="1064" t="s">
        <v>3339</v>
      </c>
      <c r="G29" s="1049" t="s">
        <v>597</v>
      </c>
      <c r="H29" s="1043" t="s">
        <v>3340</v>
      </c>
      <c r="I29" s="1043" t="s">
        <v>3244</v>
      </c>
      <c r="J29" s="1043" t="s">
        <v>3025</v>
      </c>
      <c r="K29" s="1049" t="s">
        <v>3326</v>
      </c>
      <c r="L29" s="1043" t="s">
        <v>3327</v>
      </c>
      <c r="M29" s="1049" t="s">
        <v>3328</v>
      </c>
      <c r="N29" s="1046">
        <v>2026004540067</v>
      </c>
      <c r="O29" s="1049" t="s">
        <v>3341</v>
      </c>
      <c r="P29" s="1052" t="s">
        <v>597</v>
      </c>
      <c r="Q29" s="1055">
        <v>4</v>
      </c>
      <c r="R29" s="1040" t="s">
        <v>2871</v>
      </c>
      <c r="S29" s="1040"/>
      <c r="T29" s="1022"/>
      <c r="U29" s="1007"/>
      <c r="V29" s="1007"/>
      <c r="W29" s="1007"/>
      <c r="X29" s="1007"/>
      <c r="Y29" s="1007"/>
      <c r="Z29" s="1004">
        <f t="shared" si="5"/>
        <v>0</v>
      </c>
      <c r="AA29" s="1004">
        <f t="shared" si="15"/>
        <v>0</v>
      </c>
      <c r="AB29" s="1004">
        <f t="shared" si="15"/>
        <v>0</v>
      </c>
      <c r="AC29" s="1004">
        <f t="shared" si="15"/>
        <v>0</v>
      </c>
      <c r="AD29" s="1004">
        <f t="shared" si="15"/>
        <v>0</v>
      </c>
      <c r="AE29" s="1004">
        <f t="shared" si="15"/>
        <v>0</v>
      </c>
      <c r="AF29" s="1004">
        <f t="shared" si="15"/>
        <v>0</v>
      </c>
      <c r="AG29" s="714"/>
      <c r="AH29" s="593"/>
      <c r="AI29" s="593"/>
      <c r="AJ29" s="593"/>
      <c r="AK29" s="207"/>
      <c r="AL29" s="208"/>
      <c r="AM29" s="208"/>
      <c r="AN29" s="208"/>
      <c r="AO29" s="208"/>
      <c r="AP29" s="1150">
        <f>+U29</f>
        <v>0</v>
      </c>
      <c r="AQ29" s="1004">
        <f>SUM(AR29:AW32)</f>
        <v>0</v>
      </c>
      <c r="AR29" s="299"/>
      <c r="AS29" s="299"/>
      <c r="AT29" s="299"/>
      <c r="AU29" s="299"/>
      <c r="AV29" s="299"/>
      <c r="AW29" s="299"/>
      <c r="AX29" s="1150">
        <f>+V29</f>
        <v>0</v>
      </c>
      <c r="AY29" s="1004">
        <f>SUM(AZ29:BE32)</f>
        <v>0</v>
      </c>
      <c r="AZ29" s="299"/>
      <c r="BA29" s="299"/>
      <c r="BB29" s="299"/>
      <c r="BC29" s="299"/>
      <c r="BD29" s="299"/>
      <c r="BE29" s="299"/>
      <c r="BF29" s="1150">
        <f>+W29</f>
        <v>0</v>
      </c>
      <c r="BG29" s="1004">
        <f>SUM(BH29:BM32)</f>
        <v>0</v>
      </c>
      <c r="BH29" s="299"/>
      <c r="BI29" s="299"/>
      <c r="BJ29" s="299"/>
      <c r="BK29" s="299"/>
      <c r="BL29" s="299"/>
      <c r="BM29" s="299"/>
      <c r="BN29" s="1150">
        <f>+X29</f>
        <v>0</v>
      </c>
      <c r="BO29" s="1004">
        <f>SUM(BP29:BU32)</f>
        <v>0</v>
      </c>
      <c r="BP29" s="299"/>
      <c r="BQ29" s="299"/>
      <c r="BR29" s="299"/>
      <c r="BS29" s="299"/>
      <c r="BT29" s="299"/>
      <c r="BU29" s="299"/>
    </row>
    <row r="30" spans="1:73" ht="40.15" customHeight="1" x14ac:dyDescent="0.25">
      <c r="A30" s="151"/>
      <c r="B30" s="24"/>
      <c r="C30" s="1059"/>
      <c r="D30" s="1050"/>
      <c r="E30" s="1062"/>
      <c r="F30" s="1065"/>
      <c r="G30" s="1050"/>
      <c r="H30" s="1044"/>
      <c r="I30" s="1044"/>
      <c r="J30" s="1044"/>
      <c r="K30" s="1050"/>
      <c r="L30" s="1044"/>
      <c r="M30" s="1050"/>
      <c r="N30" s="1047"/>
      <c r="O30" s="1050"/>
      <c r="P30" s="1053"/>
      <c r="Q30" s="1056"/>
      <c r="R30" s="1041"/>
      <c r="S30" s="1041"/>
      <c r="T30" s="1023"/>
      <c r="U30" s="1008"/>
      <c r="V30" s="1008"/>
      <c r="W30" s="1008"/>
      <c r="X30" s="1008"/>
      <c r="Y30" s="1008"/>
      <c r="Z30" s="1005"/>
      <c r="AA30" s="1005"/>
      <c r="AB30" s="1005"/>
      <c r="AC30" s="1005"/>
      <c r="AD30" s="1005"/>
      <c r="AE30" s="1005"/>
      <c r="AF30" s="1005"/>
      <c r="AG30" s="479"/>
      <c r="AH30" s="592"/>
      <c r="AI30" s="592"/>
      <c r="AJ30" s="592"/>
      <c r="AK30" s="196"/>
      <c r="AL30" s="197"/>
      <c r="AM30" s="197"/>
      <c r="AN30" s="197"/>
      <c r="AO30" s="197"/>
      <c r="AP30" s="1151"/>
      <c r="AQ30" s="1005"/>
      <c r="AR30" s="282"/>
      <c r="AS30" s="282"/>
      <c r="AT30" s="282"/>
      <c r="AU30" s="282"/>
      <c r="AV30" s="282"/>
      <c r="AW30" s="282"/>
      <c r="AX30" s="1151"/>
      <c r="AY30" s="1005"/>
      <c r="AZ30" s="282"/>
      <c r="BA30" s="282"/>
      <c r="BB30" s="282"/>
      <c r="BC30" s="282"/>
      <c r="BD30" s="282"/>
      <c r="BE30" s="282"/>
      <c r="BF30" s="1151"/>
      <c r="BG30" s="1005"/>
      <c r="BH30" s="282"/>
      <c r="BI30" s="282"/>
      <c r="BJ30" s="282"/>
      <c r="BK30" s="282"/>
      <c r="BL30" s="282"/>
      <c r="BM30" s="282"/>
      <c r="BN30" s="1151"/>
      <c r="BO30" s="1005"/>
      <c r="BP30" s="282"/>
      <c r="BQ30" s="282"/>
      <c r="BR30" s="282"/>
      <c r="BS30" s="282"/>
      <c r="BT30" s="282"/>
      <c r="BU30" s="282"/>
    </row>
    <row r="31" spans="1:73" ht="40.15" customHeight="1" x14ac:dyDescent="0.25">
      <c r="A31" s="151"/>
      <c r="B31" s="24"/>
      <c r="C31" s="1059"/>
      <c r="D31" s="1050"/>
      <c r="E31" s="1062"/>
      <c r="F31" s="1065"/>
      <c r="G31" s="1050"/>
      <c r="H31" s="1044"/>
      <c r="I31" s="1044"/>
      <c r="J31" s="1044"/>
      <c r="K31" s="1050"/>
      <c r="L31" s="1044"/>
      <c r="M31" s="1050"/>
      <c r="N31" s="1047"/>
      <c r="O31" s="1050"/>
      <c r="P31" s="1053"/>
      <c r="Q31" s="1056"/>
      <c r="R31" s="1041"/>
      <c r="S31" s="1041"/>
      <c r="T31" s="1023"/>
      <c r="U31" s="1008"/>
      <c r="V31" s="1008"/>
      <c r="W31" s="1008"/>
      <c r="X31" s="1008"/>
      <c r="Y31" s="1008"/>
      <c r="Z31" s="1005"/>
      <c r="AA31" s="1005"/>
      <c r="AB31" s="1005"/>
      <c r="AC31" s="1005"/>
      <c r="AD31" s="1005"/>
      <c r="AE31" s="1005"/>
      <c r="AF31" s="1005"/>
      <c r="AG31" s="196"/>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row>
    <row r="32" spans="1:73" ht="40.15" customHeight="1" thickBot="1" x14ac:dyDescent="0.3">
      <c r="A32" s="151"/>
      <c r="B32" s="24"/>
      <c r="C32" s="1060"/>
      <c r="D32" s="1051"/>
      <c r="E32" s="1063"/>
      <c r="F32" s="1066"/>
      <c r="G32" s="1051"/>
      <c r="H32" s="1045"/>
      <c r="I32" s="1045"/>
      <c r="J32" s="1045"/>
      <c r="K32" s="1051"/>
      <c r="L32" s="1045"/>
      <c r="M32" s="1051"/>
      <c r="N32" s="1048"/>
      <c r="O32" s="1051"/>
      <c r="P32" s="1054"/>
      <c r="Q32" s="1057"/>
      <c r="R32" s="1042"/>
      <c r="S32" s="1042"/>
      <c r="T32" s="1024"/>
      <c r="U32" s="1009"/>
      <c r="V32" s="1009"/>
      <c r="W32" s="1009"/>
      <c r="X32" s="1009"/>
      <c r="Y32" s="1009"/>
      <c r="Z32" s="1006"/>
      <c r="AA32" s="1006"/>
      <c r="AB32" s="1006"/>
      <c r="AC32" s="1006"/>
      <c r="AD32" s="1006"/>
      <c r="AE32" s="1006"/>
      <c r="AF32" s="1006"/>
      <c r="AG32" s="715"/>
      <c r="AH32" s="716"/>
      <c r="AI32" s="716"/>
      <c r="AJ32" s="716"/>
      <c r="AK32" s="715"/>
      <c r="AL32" s="717"/>
      <c r="AM32" s="717"/>
      <c r="AN32" s="717"/>
      <c r="AO32" s="717"/>
      <c r="AP32" s="1152"/>
      <c r="AQ32" s="1006"/>
      <c r="AR32" s="718"/>
      <c r="AS32" s="718"/>
      <c r="AT32" s="718"/>
      <c r="AU32" s="718"/>
      <c r="AV32" s="718"/>
      <c r="AW32" s="718"/>
      <c r="AX32" s="1152"/>
      <c r="AY32" s="1006"/>
      <c r="AZ32" s="718"/>
      <c r="BA32" s="718"/>
      <c r="BB32" s="718"/>
      <c r="BC32" s="718"/>
      <c r="BD32" s="718"/>
      <c r="BE32" s="718"/>
      <c r="BF32" s="1152"/>
      <c r="BG32" s="1006"/>
      <c r="BH32" s="718"/>
      <c r="BI32" s="718"/>
      <c r="BJ32" s="718"/>
      <c r="BK32" s="718"/>
      <c r="BL32" s="718"/>
      <c r="BM32" s="718"/>
      <c r="BN32" s="1152"/>
      <c r="BO32" s="1006"/>
      <c r="BP32" s="718"/>
      <c r="BQ32" s="718"/>
      <c r="BR32" s="718"/>
      <c r="BS32" s="718"/>
      <c r="BT32" s="718"/>
      <c r="BU32" s="718"/>
    </row>
    <row r="33" spans="1:73" ht="40.15" customHeight="1" thickTop="1" x14ac:dyDescent="0.25">
      <c r="A33" s="151"/>
      <c r="B33" s="24"/>
      <c r="C33" s="1058" t="s">
        <v>787</v>
      </c>
      <c r="D33" s="1049" t="s">
        <v>788</v>
      </c>
      <c r="E33" s="1061">
        <v>173</v>
      </c>
      <c r="F33" s="1064" t="s">
        <v>3339</v>
      </c>
      <c r="G33" s="1049" t="s">
        <v>597</v>
      </c>
      <c r="H33" s="1043" t="s">
        <v>3342</v>
      </c>
      <c r="I33" s="1043" t="s">
        <v>3244</v>
      </c>
      <c r="J33" s="1043" t="s">
        <v>3025</v>
      </c>
      <c r="K33" s="1049" t="s">
        <v>3326</v>
      </c>
      <c r="L33" s="1043" t="s">
        <v>3327</v>
      </c>
      <c r="M33" s="1049" t="s">
        <v>3328</v>
      </c>
      <c r="N33" s="1046">
        <v>2026004540067</v>
      </c>
      <c r="O33" s="1049" t="s">
        <v>3341</v>
      </c>
      <c r="P33" s="1052" t="s">
        <v>789</v>
      </c>
      <c r="Q33" s="1055">
        <v>1</v>
      </c>
      <c r="R33" s="1040" t="s">
        <v>2871</v>
      </c>
      <c r="S33" s="1040"/>
      <c r="T33" s="1022"/>
      <c r="U33" s="1007"/>
      <c r="V33" s="1007"/>
      <c r="W33" s="1007"/>
      <c r="X33" s="1007"/>
      <c r="Y33" s="1007"/>
      <c r="Z33" s="1004">
        <f t="shared" si="5"/>
        <v>0</v>
      </c>
      <c r="AA33" s="1004">
        <f t="shared" si="15"/>
        <v>0</v>
      </c>
      <c r="AB33" s="1004">
        <f t="shared" si="15"/>
        <v>0</v>
      </c>
      <c r="AC33" s="1004">
        <f t="shared" si="15"/>
        <v>0</v>
      </c>
      <c r="AD33" s="1004">
        <f t="shared" si="15"/>
        <v>0</v>
      </c>
      <c r="AE33" s="1004">
        <f t="shared" si="15"/>
        <v>0</v>
      </c>
      <c r="AF33" s="1004">
        <f t="shared" si="15"/>
        <v>0</v>
      </c>
      <c r="AG33" s="714"/>
      <c r="AH33" s="593"/>
      <c r="AI33" s="593"/>
      <c r="AJ33" s="593"/>
      <c r="AK33" s="207"/>
      <c r="AL33" s="208"/>
      <c r="AM33" s="208"/>
      <c r="AN33" s="208"/>
      <c r="AO33" s="208"/>
      <c r="AP33" s="1150">
        <f>+U33</f>
        <v>0</v>
      </c>
      <c r="AQ33" s="1004">
        <f>SUM(AR33:AW36)</f>
        <v>0</v>
      </c>
      <c r="AR33" s="299"/>
      <c r="AS33" s="299"/>
      <c r="AT33" s="299"/>
      <c r="AU33" s="299"/>
      <c r="AV33" s="299"/>
      <c r="AW33" s="299"/>
      <c r="AX33" s="1150">
        <f>+V33</f>
        <v>0</v>
      </c>
      <c r="AY33" s="1004">
        <f>SUM(AZ33:BE36)</f>
        <v>0</v>
      </c>
      <c r="AZ33" s="299"/>
      <c r="BA33" s="299"/>
      <c r="BB33" s="299"/>
      <c r="BC33" s="299"/>
      <c r="BD33" s="299"/>
      <c r="BE33" s="299"/>
      <c r="BF33" s="1150">
        <f>+W33</f>
        <v>0</v>
      </c>
      <c r="BG33" s="1004">
        <f>SUM(BH33:BM36)</f>
        <v>0</v>
      </c>
      <c r="BH33" s="299"/>
      <c r="BI33" s="299"/>
      <c r="BJ33" s="299"/>
      <c r="BK33" s="299"/>
      <c r="BL33" s="299"/>
      <c r="BM33" s="299"/>
      <c r="BN33" s="1150">
        <f>+X33</f>
        <v>0</v>
      </c>
      <c r="BO33" s="1004">
        <f>SUM(BP33:BU36)</f>
        <v>0</v>
      </c>
      <c r="BP33" s="299"/>
      <c r="BQ33" s="299"/>
      <c r="BR33" s="299"/>
      <c r="BS33" s="299"/>
      <c r="BT33" s="299"/>
      <c r="BU33" s="299"/>
    </row>
    <row r="34" spans="1:73" ht="40.15" customHeight="1" x14ac:dyDescent="0.25">
      <c r="A34" s="151"/>
      <c r="B34" s="24"/>
      <c r="C34" s="1059"/>
      <c r="D34" s="1050"/>
      <c r="E34" s="1062"/>
      <c r="F34" s="1065"/>
      <c r="G34" s="1050"/>
      <c r="H34" s="1044"/>
      <c r="I34" s="1044"/>
      <c r="J34" s="1044"/>
      <c r="K34" s="1050"/>
      <c r="L34" s="1044"/>
      <c r="M34" s="1050"/>
      <c r="N34" s="1047"/>
      <c r="O34" s="1050"/>
      <c r="P34" s="1053"/>
      <c r="Q34" s="1056"/>
      <c r="R34" s="1041"/>
      <c r="S34" s="1041"/>
      <c r="T34" s="1023"/>
      <c r="U34" s="1008"/>
      <c r="V34" s="1008"/>
      <c r="W34" s="1008"/>
      <c r="X34" s="1008"/>
      <c r="Y34" s="1008"/>
      <c r="Z34" s="1005"/>
      <c r="AA34" s="1005"/>
      <c r="AB34" s="1005"/>
      <c r="AC34" s="1005"/>
      <c r="AD34" s="1005"/>
      <c r="AE34" s="1005"/>
      <c r="AF34" s="1005"/>
      <c r="AG34" s="479"/>
      <c r="AH34" s="592"/>
      <c r="AI34" s="592"/>
      <c r="AJ34" s="592"/>
      <c r="AK34" s="196"/>
      <c r="AL34" s="197"/>
      <c r="AM34" s="197"/>
      <c r="AN34" s="197"/>
      <c r="AO34" s="197"/>
      <c r="AP34" s="1151"/>
      <c r="AQ34" s="1005"/>
      <c r="AR34" s="282"/>
      <c r="AS34" s="282"/>
      <c r="AT34" s="282"/>
      <c r="AU34" s="282"/>
      <c r="AV34" s="282"/>
      <c r="AW34" s="282"/>
      <c r="AX34" s="1151"/>
      <c r="AY34" s="1005"/>
      <c r="AZ34" s="282"/>
      <c r="BA34" s="282"/>
      <c r="BB34" s="282"/>
      <c r="BC34" s="282"/>
      <c r="BD34" s="282"/>
      <c r="BE34" s="282"/>
      <c r="BF34" s="1151"/>
      <c r="BG34" s="1005"/>
      <c r="BH34" s="282"/>
      <c r="BI34" s="282"/>
      <c r="BJ34" s="282"/>
      <c r="BK34" s="282"/>
      <c r="BL34" s="282"/>
      <c r="BM34" s="282"/>
      <c r="BN34" s="1151"/>
      <c r="BO34" s="1005"/>
      <c r="BP34" s="282"/>
      <c r="BQ34" s="282"/>
      <c r="BR34" s="282"/>
      <c r="BS34" s="282"/>
      <c r="BT34" s="282"/>
      <c r="BU34" s="282"/>
    </row>
    <row r="35" spans="1:73" ht="40.15" customHeight="1" x14ac:dyDescent="0.25">
      <c r="A35" s="151"/>
      <c r="B35" s="24"/>
      <c r="C35" s="1059"/>
      <c r="D35" s="1050"/>
      <c r="E35" s="1062"/>
      <c r="F35" s="1065"/>
      <c r="G35" s="1050"/>
      <c r="H35" s="1044"/>
      <c r="I35" s="1044"/>
      <c r="J35" s="1044"/>
      <c r="K35" s="1050"/>
      <c r="L35" s="1044"/>
      <c r="M35" s="1050"/>
      <c r="N35" s="1047"/>
      <c r="O35" s="1050"/>
      <c r="P35" s="1053"/>
      <c r="Q35" s="1056"/>
      <c r="R35" s="1041"/>
      <c r="S35" s="1041"/>
      <c r="T35" s="1023"/>
      <c r="U35" s="1008"/>
      <c r="V35" s="1008"/>
      <c r="W35" s="1008"/>
      <c r="X35" s="1008"/>
      <c r="Y35" s="1008"/>
      <c r="Z35" s="1005"/>
      <c r="AA35" s="1005"/>
      <c r="AB35" s="1005"/>
      <c r="AC35" s="1005"/>
      <c r="AD35" s="1005"/>
      <c r="AE35" s="1005"/>
      <c r="AF35" s="1005"/>
      <c r="AG35" s="196"/>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row>
    <row r="36" spans="1:73" ht="40.15" customHeight="1" thickBot="1" x14ac:dyDescent="0.3">
      <c r="A36" s="151"/>
      <c r="B36" s="24"/>
      <c r="C36" s="1060"/>
      <c r="D36" s="1051"/>
      <c r="E36" s="1063"/>
      <c r="F36" s="1066"/>
      <c r="G36" s="1051"/>
      <c r="H36" s="1045"/>
      <c r="I36" s="1045"/>
      <c r="J36" s="1045"/>
      <c r="K36" s="1051"/>
      <c r="L36" s="1045"/>
      <c r="M36" s="1051"/>
      <c r="N36" s="1048"/>
      <c r="O36" s="1051"/>
      <c r="P36" s="1054"/>
      <c r="Q36" s="1057"/>
      <c r="R36" s="1042"/>
      <c r="S36" s="1042"/>
      <c r="T36" s="1024"/>
      <c r="U36" s="1009"/>
      <c r="V36" s="1009"/>
      <c r="W36" s="1009"/>
      <c r="X36" s="1009"/>
      <c r="Y36" s="1009"/>
      <c r="Z36" s="1006"/>
      <c r="AA36" s="1006"/>
      <c r="AB36" s="1006"/>
      <c r="AC36" s="1006"/>
      <c r="AD36" s="1006"/>
      <c r="AE36" s="1006"/>
      <c r="AF36" s="1006"/>
      <c r="AG36" s="715"/>
      <c r="AH36" s="716"/>
      <c r="AI36" s="716"/>
      <c r="AJ36" s="716"/>
      <c r="AK36" s="715"/>
      <c r="AL36" s="717"/>
      <c r="AM36" s="717"/>
      <c r="AN36" s="717"/>
      <c r="AO36" s="717"/>
      <c r="AP36" s="1152"/>
      <c r="AQ36" s="1006"/>
      <c r="AR36" s="718"/>
      <c r="AS36" s="718"/>
      <c r="AT36" s="718"/>
      <c r="AU36" s="718"/>
      <c r="AV36" s="718"/>
      <c r="AW36" s="718"/>
      <c r="AX36" s="1152"/>
      <c r="AY36" s="1006"/>
      <c r="AZ36" s="718"/>
      <c r="BA36" s="718"/>
      <c r="BB36" s="718"/>
      <c r="BC36" s="718"/>
      <c r="BD36" s="718"/>
      <c r="BE36" s="718"/>
      <c r="BF36" s="1152"/>
      <c r="BG36" s="1006"/>
      <c r="BH36" s="718"/>
      <c r="BI36" s="718"/>
      <c r="BJ36" s="718"/>
      <c r="BK36" s="718"/>
      <c r="BL36" s="718"/>
      <c r="BM36" s="718"/>
      <c r="BN36" s="1152"/>
      <c r="BO36" s="1006"/>
      <c r="BP36" s="718"/>
      <c r="BQ36" s="718"/>
      <c r="BR36" s="718"/>
      <c r="BS36" s="718"/>
      <c r="BT36" s="718"/>
      <c r="BU36" s="718"/>
    </row>
    <row r="37" spans="1:73" ht="40.15" customHeight="1" thickTop="1" x14ac:dyDescent="0.25">
      <c r="A37" s="151"/>
      <c r="B37" s="24"/>
      <c r="C37" s="1058" t="s">
        <v>790</v>
      </c>
      <c r="D37" s="1049" t="s">
        <v>791</v>
      </c>
      <c r="E37" s="1061">
        <v>174</v>
      </c>
      <c r="F37" s="1064" t="s">
        <v>3332</v>
      </c>
      <c r="G37" s="1049" t="s">
        <v>3343</v>
      </c>
      <c r="H37" s="1043" t="s">
        <v>3344</v>
      </c>
      <c r="I37" s="1043" t="s">
        <v>3244</v>
      </c>
      <c r="J37" s="1043" t="s">
        <v>3025</v>
      </c>
      <c r="K37" s="1049" t="s">
        <v>3326</v>
      </c>
      <c r="L37" s="1043" t="s">
        <v>3327</v>
      </c>
      <c r="M37" s="1049" t="s">
        <v>3328</v>
      </c>
      <c r="N37" s="1046">
        <v>2026004540037</v>
      </c>
      <c r="O37" s="1049" t="s">
        <v>3329</v>
      </c>
      <c r="P37" s="1052" t="s">
        <v>792</v>
      </c>
      <c r="Q37" s="1055">
        <v>20</v>
      </c>
      <c r="R37" s="1040" t="s">
        <v>2871</v>
      </c>
      <c r="S37" s="1040"/>
      <c r="T37" s="1022"/>
      <c r="U37" s="1007"/>
      <c r="V37" s="1007"/>
      <c r="W37" s="1007"/>
      <c r="X37" s="1007"/>
      <c r="Y37" s="1007"/>
      <c r="Z37" s="1004">
        <f t="shared" si="5"/>
        <v>0</v>
      </c>
      <c r="AA37" s="1004">
        <f t="shared" si="15"/>
        <v>0</v>
      </c>
      <c r="AB37" s="1004">
        <f t="shared" si="15"/>
        <v>0</v>
      </c>
      <c r="AC37" s="1004">
        <f t="shared" si="15"/>
        <v>0</v>
      </c>
      <c r="AD37" s="1004">
        <f t="shared" si="15"/>
        <v>0</v>
      </c>
      <c r="AE37" s="1004">
        <f t="shared" si="15"/>
        <v>0</v>
      </c>
      <c r="AF37" s="1004">
        <f t="shared" si="15"/>
        <v>0</v>
      </c>
      <c r="AG37" s="714"/>
      <c r="AH37" s="593"/>
      <c r="AI37" s="593"/>
      <c r="AJ37" s="593"/>
      <c r="AK37" s="207"/>
      <c r="AL37" s="208"/>
      <c r="AM37" s="208"/>
      <c r="AN37" s="208"/>
      <c r="AO37" s="208"/>
      <c r="AP37" s="1150">
        <f>+U37</f>
        <v>0</v>
      </c>
      <c r="AQ37" s="1004">
        <f>SUM(AR37:AW40)</f>
        <v>0</v>
      </c>
      <c r="AR37" s="299"/>
      <c r="AS37" s="299"/>
      <c r="AT37" s="299"/>
      <c r="AU37" s="299"/>
      <c r="AV37" s="299"/>
      <c r="AW37" s="299"/>
      <c r="AX37" s="1150">
        <f>+V37</f>
        <v>0</v>
      </c>
      <c r="AY37" s="1004">
        <f>SUM(AZ37:BE40)</f>
        <v>0</v>
      </c>
      <c r="AZ37" s="299"/>
      <c r="BA37" s="299"/>
      <c r="BB37" s="299"/>
      <c r="BC37" s="299"/>
      <c r="BD37" s="299"/>
      <c r="BE37" s="299"/>
      <c r="BF37" s="1150">
        <f>+W37</f>
        <v>0</v>
      </c>
      <c r="BG37" s="1004">
        <f>SUM(BH37:BM40)</f>
        <v>0</v>
      </c>
      <c r="BH37" s="299"/>
      <c r="BI37" s="299"/>
      <c r="BJ37" s="299"/>
      <c r="BK37" s="299"/>
      <c r="BL37" s="299"/>
      <c r="BM37" s="299"/>
      <c r="BN37" s="1150">
        <f>+X37</f>
        <v>0</v>
      </c>
      <c r="BO37" s="1004">
        <f>SUM(BP37:BU40)</f>
        <v>0</v>
      </c>
      <c r="BP37" s="299"/>
      <c r="BQ37" s="299"/>
      <c r="BR37" s="299"/>
      <c r="BS37" s="299"/>
      <c r="BT37" s="299"/>
      <c r="BU37" s="299"/>
    </row>
    <row r="38" spans="1:73" ht="40.15" customHeight="1" x14ac:dyDescent="0.25">
      <c r="A38" s="151"/>
      <c r="B38" s="24"/>
      <c r="C38" s="1059"/>
      <c r="D38" s="1050"/>
      <c r="E38" s="1062"/>
      <c r="F38" s="1065"/>
      <c r="G38" s="1050"/>
      <c r="H38" s="1044"/>
      <c r="I38" s="1044"/>
      <c r="J38" s="1044"/>
      <c r="K38" s="1050"/>
      <c r="L38" s="1044"/>
      <c r="M38" s="1050"/>
      <c r="N38" s="1047"/>
      <c r="O38" s="1050"/>
      <c r="P38" s="1053"/>
      <c r="Q38" s="1056"/>
      <c r="R38" s="1041"/>
      <c r="S38" s="1041"/>
      <c r="T38" s="1023"/>
      <c r="U38" s="1008"/>
      <c r="V38" s="1008"/>
      <c r="W38" s="1008"/>
      <c r="X38" s="1008"/>
      <c r="Y38" s="1008"/>
      <c r="Z38" s="1005"/>
      <c r="AA38" s="1005"/>
      <c r="AB38" s="1005"/>
      <c r="AC38" s="1005"/>
      <c r="AD38" s="1005"/>
      <c r="AE38" s="1005"/>
      <c r="AF38" s="1005"/>
      <c r="AG38" s="479"/>
      <c r="AH38" s="592"/>
      <c r="AI38" s="592"/>
      <c r="AJ38" s="592"/>
      <c r="AK38" s="196"/>
      <c r="AL38" s="197"/>
      <c r="AM38" s="197"/>
      <c r="AN38" s="197"/>
      <c r="AO38" s="197"/>
      <c r="AP38" s="1151"/>
      <c r="AQ38" s="1005"/>
      <c r="AR38" s="282"/>
      <c r="AS38" s="282"/>
      <c r="AT38" s="282"/>
      <c r="AU38" s="282"/>
      <c r="AV38" s="282"/>
      <c r="AW38" s="282"/>
      <c r="AX38" s="1151"/>
      <c r="AY38" s="1005"/>
      <c r="AZ38" s="282"/>
      <c r="BA38" s="282"/>
      <c r="BB38" s="282"/>
      <c r="BC38" s="282"/>
      <c r="BD38" s="282"/>
      <c r="BE38" s="282"/>
      <c r="BF38" s="1151"/>
      <c r="BG38" s="1005"/>
      <c r="BH38" s="282"/>
      <c r="BI38" s="282"/>
      <c r="BJ38" s="282"/>
      <c r="BK38" s="282"/>
      <c r="BL38" s="282"/>
      <c r="BM38" s="282"/>
      <c r="BN38" s="1151"/>
      <c r="BO38" s="1005"/>
      <c r="BP38" s="282"/>
      <c r="BQ38" s="282"/>
      <c r="BR38" s="282"/>
      <c r="BS38" s="282"/>
      <c r="BT38" s="282"/>
      <c r="BU38" s="282"/>
    </row>
    <row r="39" spans="1:73" ht="40.15" customHeight="1" x14ac:dyDescent="0.25">
      <c r="A39" s="151"/>
      <c r="B39" s="24"/>
      <c r="C39" s="1059"/>
      <c r="D39" s="1050"/>
      <c r="E39" s="1062"/>
      <c r="F39" s="1065"/>
      <c r="G39" s="1050"/>
      <c r="H39" s="1044"/>
      <c r="I39" s="1044"/>
      <c r="J39" s="1044"/>
      <c r="K39" s="1050"/>
      <c r="L39" s="1044"/>
      <c r="M39" s="1050"/>
      <c r="N39" s="1047"/>
      <c r="O39" s="1050"/>
      <c r="P39" s="1053"/>
      <c r="Q39" s="1056"/>
      <c r="R39" s="1041"/>
      <c r="S39" s="1041"/>
      <c r="T39" s="1023"/>
      <c r="U39" s="1008"/>
      <c r="V39" s="1008"/>
      <c r="W39" s="1008"/>
      <c r="X39" s="1008"/>
      <c r="Y39" s="1008"/>
      <c r="Z39" s="1005"/>
      <c r="AA39" s="1005"/>
      <c r="AB39" s="1005"/>
      <c r="AC39" s="1005"/>
      <c r="AD39" s="1005"/>
      <c r="AE39" s="1005"/>
      <c r="AF39" s="1005"/>
      <c r="AG39" s="196"/>
      <c r="AH39" s="592"/>
      <c r="AI39" s="592"/>
      <c r="AJ39" s="592"/>
      <c r="AK39" s="196"/>
      <c r="AL39" s="197"/>
      <c r="AM39" s="197"/>
      <c r="AN39" s="197"/>
      <c r="AO39" s="197"/>
      <c r="AP39" s="1151"/>
      <c r="AQ39" s="1005"/>
      <c r="AR39" s="282"/>
      <c r="AS39" s="282"/>
      <c r="AT39" s="282"/>
      <c r="AU39" s="282"/>
      <c r="AV39" s="282"/>
      <c r="AW39" s="282"/>
      <c r="AX39" s="1151"/>
      <c r="AY39" s="1005"/>
      <c r="AZ39" s="282"/>
      <c r="BA39" s="282"/>
      <c r="BB39" s="282"/>
      <c r="BC39" s="282"/>
      <c r="BD39" s="282"/>
      <c r="BE39" s="282"/>
      <c r="BF39" s="1151"/>
      <c r="BG39" s="1005"/>
      <c r="BH39" s="282"/>
      <c r="BI39" s="282"/>
      <c r="BJ39" s="282"/>
      <c r="BK39" s="282"/>
      <c r="BL39" s="282"/>
      <c r="BM39" s="282"/>
      <c r="BN39" s="1151"/>
      <c r="BO39" s="1005"/>
      <c r="BP39" s="282"/>
      <c r="BQ39" s="282"/>
      <c r="BR39" s="282"/>
      <c r="BS39" s="282"/>
      <c r="BT39" s="282"/>
      <c r="BU39" s="282"/>
    </row>
    <row r="40" spans="1:73" ht="40.15" customHeight="1" thickBot="1" x14ac:dyDescent="0.3">
      <c r="A40" s="151"/>
      <c r="B40" s="24"/>
      <c r="C40" s="1060"/>
      <c r="D40" s="1051"/>
      <c r="E40" s="1063"/>
      <c r="F40" s="1066"/>
      <c r="G40" s="1051"/>
      <c r="H40" s="1045"/>
      <c r="I40" s="1045"/>
      <c r="J40" s="1045"/>
      <c r="K40" s="1051"/>
      <c r="L40" s="1045"/>
      <c r="M40" s="1051"/>
      <c r="N40" s="1048"/>
      <c r="O40" s="1051"/>
      <c r="P40" s="1054"/>
      <c r="Q40" s="1057"/>
      <c r="R40" s="1042"/>
      <c r="S40" s="1042"/>
      <c r="T40" s="1024"/>
      <c r="U40" s="1009"/>
      <c r="V40" s="1009"/>
      <c r="W40" s="1009"/>
      <c r="X40" s="1009"/>
      <c r="Y40" s="1009"/>
      <c r="Z40" s="1006"/>
      <c r="AA40" s="1006"/>
      <c r="AB40" s="1006"/>
      <c r="AC40" s="1006"/>
      <c r="AD40" s="1006"/>
      <c r="AE40" s="1006"/>
      <c r="AF40" s="1006"/>
      <c r="AG40" s="715"/>
      <c r="AH40" s="716"/>
      <c r="AI40" s="716"/>
      <c r="AJ40" s="716"/>
      <c r="AK40" s="715"/>
      <c r="AL40" s="717"/>
      <c r="AM40" s="717"/>
      <c r="AN40" s="717"/>
      <c r="AO40" s="717"/>
      <c r="AP40" s="1152"/>
      <c r="AQ40" s="1006"/>
      <c r="AR40" s="718"/>
      <c r="AS40" s="718"/>
      <c r="AT40" s="718"/>
      <c r="AU40" s="718"/>
      <c r="AV40" s="718"/>
      <c r="AW40" s="718"/>
      <c r="AX40" s="1152"/>
      <c r="AY40" s="1006"/>
      <c r="AZ40" s="718"/>
      <c r="BA40" s="718"/>
      <c r="BB40" s="718"/>
      <c r="BC40" s="718"/>
      <c r="BD40" s="718"/>
      <c r="BE40" s="718"/>
      <c r="BF40" s="1152"/>
      <c r="BG40" s="1006"/>
      <c r="BH40" s="718"/>
      <c r="BI40" s="718"/>
      <c r="BJ40" s="718"/>
      <c r="BK40" s="718"/>
      <c r="BL40" s="718"/>
      <c r="BM40" s="718"/>
      <c r="BN40" s="1152"/>
      <c r="BO40" s="1006"/>
      <c r="BP40" s="718"/>
      <c r="BQ40" s="718"/>
      <c r="BR40" s="718"/>
      <c r="BS40" s="718"/>
      <c r="BT40" s="718"/>
      <c r="BU40" s="718"/>
    </row>
    <row r="41" spans="1:73" ht="40.15" customHeight="1" thickTop="1" x14ac:dyDescent="0.25">
      <c r="A41" s="151"/>
      <c r="B41" s="24"/>
      <c r="C41" s="1058" t="s">
        <v>793</v>
      </c>
      <c r="D41" s="1049" t="s">
        <v>794</v>
      </c>
      <c r="E41" s="1061">
        <v>175</v>
      </c>
      <c r="F41" s="1064" t="s">
        <v>3339</v>
      </c>
      <c r="G41" s="1049" t="s">
        <v>3345</v>
      </c>
      <c r="H41" s="1043" t="s">
        <v>3346</v>
      </c>
      <c r="I41" s="1043" t="s">
        <v>3244</v>
      </c>
      <c r="J41" s="1043" t="s">
        <v>3025</v>
      </c>
      <c r="K41" s="1049" t="s">
        <v>3326</v>
      </c>
      <c r="L41" s="1043" t="s">
        <v>3327</v>
      </c>
      <c r="M41" s="1049" t="s">
        <v>3328</v>
      </c>
      <c r="N41" s="1046">
        <v>2026004540067</v>
      </c>
      <c r="O41" s="1049" t="s">
        <v>3341</v>
      </c>
      <c r="P41" s="1052" t="s">
        <v>795</v>
      </c>
      <c r="Q41" s="1055">
        <v>3</v>
      </c>
      <c r="R41" s="1040" t="s">
        <v>2871</v>
      </c>
      <c r="S41" s="1040"/>
      <c r="T41" s="1022"/>
      <c r="U41" s="1007"/>
      <c r="V41" s="1007"/>
      <c r="W41" s="1007"/>
      <c r="X41" s="1007"/>
      <c r="Y41" s="1007"/>
      <c r="Z41" s="1004">
        <f t="shared" si="5"/>
        <v>0</v>
      </c>
      <c r="AA41" s="1004">
        <f t="shared" ref="AA41:AF53" si="16">SUM(AR41:AR44,AZ41:AZ44,BH41:BH44,BP41:BP44)</f>
        <v>0</v>
      </c>
      <c r="AB41" s="1004">
        <f t="shared" si="16"/>
        <v>0</v>
      </c>
      <c r="AC41" s="1004">
        <f t="shared" si="16"/>
        <v>0</v>
      </c>
      <c r="AD41" s="1004">
        <f t="shared" si="16"/>
        <v>0</v>
      </c>
      <c r="AE41" s="1004">
        <f t="shared" si="16"/>
        <v>0</v>
      </c>
      <c r="AF41" s="1004">
        <f t="shared" si="16"/>
        <v>0</v>
      </c>
      <c r="AG41" s="714"/>
      <c r="AH41" s="593"/>
      <c r="AI41" s="593"/>
      <c r="AJ41" s="593"/>
      <c r="AK41" s="207"/>
      <c r="AL41" s="208"/>
      <c r="AM41" s="208"/>
      <c r="AN41" s="208"/>
      <c r="AO41" s="208"/>
      <c r="AP41" s="1150">
        <f>+U41</f>
        <v>0</v>
      </c>
      <c r="AQ41" s="1004">
        <f>SUM(AR41:AW44)</f>
        <v>0</v>
      </c>
      <c r="AR41" s="299"/>
      <c r="AS41" s="299"/>
      <c r="AT41" s="299"/>
      <c r="AU41" s="299"/>
      <c r="AV41" s="299"/>
      <c r="AW41" s="299"/>
      <c r="AX41" s="1150">
        <f>+V41</f>
        <v>0</v>
      </c>
      <c r="AY41" s="1004">
        <f>SUM(AZ41:BE44)</f>
        <v>0</v>
      </c>
      <c r="AZ41" s="299"/>
      <c r="BA41" s="299"/>
      <c r="BB41" s="299"/>
      <c r="BC41" s="299"/>
      <c r="BD41" s="299"/>
      <c r="BE41" s="299"/>
      <c r="BF41" s="1150">
        <f>+W41</f>
        <v>0</v>
      </c>
      <c r="BG41" s="1004">
        <f>SUM(BH41:BM44)</f>
        <v>0</v>
      </c>
      <c r="BH41" s="299"/>
      <c r="BI41" s="299"/>
      <c r="BJ41" s="299"/>
      <c r="BK41" s="299"/>
      <c r="BL41" s="299"/>
      <c r="BM41" s="299"/>
      <c r="BN41" s="1150">
        <f>+X41</f>
        <v>0</v>
      </c>
      <c r="BO41" s="1004">
        <f>SUM(BP41:BU44)</f>
        <v>0</v>
      </c>
      <c r="BP41" s="299"/>
      <c r="BQ41" s="299"/>
      <c r="BR41" s="299"/>
      <c r="BS41" s="299"/>
      <c r="BT41" s="299"/>
      <c r="BU41" s="299"/>
    </row>
    <row r="42" spans="1:73" ht="40.15" customHeight="1" x14ac:dyDescent="0.25">
      <c r="A42" s="151"/>
      <c r="B42" s="24"/>
      <c r="C42" s="1059"/>
      <c r="D42" s="1050"/>
      <c r="E42" s="1062"/>
      <c r="F42" s="1065"/>
      <c r="G42" s="1050"/>
      <c r="H42" s="1044"/>
      <c r="I42" s="1044"/>
      <c r="J42" s="1044"/>
      <c r="K42" s="1050"/>
      <c r="L42" s="1044"/>
      <c r="M42" s="1050"/>
      <c r="N42" s="1047"/>
      <c r="O42" s="1050"/>
      <c r="P42" s="1053"/>
      <c r="Q42" s="1056"/>
      <c r="R42" s="1041"/>
      <c r="S42" s="1041"/>
      <c r="T42" s="1023"/>
      <c r="U42" s="1008"/>
      <c r="V42" s="1008"/>
      <c r="W42" s="1008"/>
      <c r="X42" s="1008"/>
      <c r="Y42" s="1008"/>
      <c r="Z42" s="1005"/>
      <c r="AA42" s="1005"/>
      <c r="AB42" s="1005"/>
      <c r="AC42" s="1005"/>
      <c r="AD42" s="1005"/>
      <c r="AE42" s="1005"/>
      <c r="AF42" s="1005"/>
      <c r="AG42" s="479"/>
      <c r="AH42" s="592"/>
      <c r="AI42" s="592"/>
      <c r="AJ42" s="592"/>
      <c r="AK42" s="196"/>
      <c r="AL42" s="197"/>
      <c r="AM42" s="197"/>
      <c r="AN42" s="197"/>
      <c r="AO42" s="197"/>
      <c r="AP42" s="1151"/>
      <c r="AQ42" s="1005"/>
      <c r="AR42" s="282"/>
      <c r="AS42" s="282"/>
      <c r="AT42" s="282"/>
      <c r="AU42" s="282"/>
      <c r="AV42" s="282"/>
      <c r="AW42" s="282"/>
      <c r="AX42" s="1151"/>
      <c r="AY42" s="1005"/>
      <c r="AZ42" s="282"/>
      <c r="BA42" s="282"/>
      <c r="BB42" s="282"/>
      <c r="BC42" s="282"/>
      <c r="BD42" s="282"/>
      <c r="BE42" s="282"/>
      <c r="BF42" s="1151"/>
      <c r="BG42" s="1005"/>
      <c r="BH42" s="282"/>
      <c r="BI42" s="282"/>
      <c r="BJ42" s="282"/>
      <c r="BK42" s="282"/>
      <c r="BL42" s="282"/>
      <c r="BM42" s="282"/>
      <c r="BN42" s="1151"/>
      <c r="BO42" s="1005"/>
      <c r="BP42" s="282"/>
      <c r="BQ42" s="282"/>
      <c r="BR42" s="282"/>
      <c r="BS42" s="282"/>
      <c r="BT42" s="282"/>
      <c r="BU42" s="282"/>
    </row>
    <row r="43" spans="1:73" ht="40.15" customHeight="1" x14ac:dyDescent="0.25">
      <c r="A43" s="151"/>
      <c r="B43" s="24"/>
      <c r="C43" s="1059"/>
      <c r="D43" s="1050"/>
      <c r="E43" s="1062"/>
      <c r="F43" s="1065"/>
      <c r="G43" s="1050"/>
      <c r="H43" s="1044"/>
      <c r="I43" s="1044"/>
      <c r="J43" s="1044"/>
      <c r="K43" s="1050"/>
      <c r="L43" s="1044"/>
      <c r="M43" s="1050"/>
      <c r="N43" s="1047"/>
      <c r="O43" s="1050"/>
      <c r="P43" s="1053"/>
      <c r="Q43" s="1056"/>
      <c r="R43" s="1041"/>
      <c r="S43" s="1041"/>
      <c r="T43" s="1023"/>
      <c r="U43" s="1008"/>
      <c r="V43" s="1008"/>
      <c r="W43" s="1008"/>
      <c r="X43" s="1008"/>
      <c r="Y43" s="1008"/>
      <c r="Z43" s="1005"/>
      <c r="AA43" s="1005"/>
      <c r="AB43" s="1005"/>
      <c r="AC43" s="1005"/>
      <c r="AD43" s="1005"/>
      <c r="AE43" s="1005"/>
      <c r="AF43" s="1005"/>
      <c r="AG43" s="196"/>
      <c r="AH43" s="592"/>
      <c r="AI43" s="592"/>
      <c r="AJ43" s="592"/>
      <c r="AK43" s="196"/>
      <c r="AL43" s="197"/>
      <c r="AM43" s="197"/>
      <c r="AN43" s="197"/>
      <c r="AO43" s="197"/>
      <c r="AP43" s="1151"/>
      <c r="AQ43" s="1005"/>
      <c r="AR43" s="282"/>
      <c r="AS43" s="282"/>
      <c r="AT43" s="282"/>
      <c r="AU43" s="282"/>
      <c r="AV43" s="282"/>
      <c r="AW43" s="282"/>
      <c r="AX43" s="1151"/>
      <c r="AY43" s="1005"/>
      <c r="AZ43" s="282"/>
      <c r="BA43" s="282"/>
      <c r="BB43" s="282"/>
      <c r="BC43" s="282"/>
      <c r="BD43" s="282"/>
      <c r="BE43" s="282"/>
      <c r="BF43" s="1151"/>
      <c r="BG43" s="1005"/>
      <c r="BH43" s="282"/>
      <c r="BI43" s="282"/>
      <c r="BJ43" s="282"/>
      <c r="BK43" s="282"/>
      <c r="BL43" s="282"/>
      <c r="BM43" s="282"/>
      <c r="BN43" s="1151"/>
      <c r="BO43" s="1005"/>
      <c r="BP43" s="282"/>
      <c r="BQ43" s="282"/>
      <c r="BR43" s="282"/>
      <c r="BS43" s="282"/>
      <c r="BT43" s="282"/>
      <c r="BU43" s="282"/>
    </row>
    <row r="44" spans="1:73" ht="40.15" customHeight="1" thickBot="1" x14ac:dyDescent="0.3">
      <c r="A44" s="151"/>
      <c r="B44" s="24"/>
      <c r="C44" s="1060"/>
      <c r="D44" s="1051"/>
      <c r="E44" s="1063"/>
      <c r="F44" s="1066"/>
      <c r="G44" s="1051"/>
      <c r="H44" s="1045"/>
      <c r="I44" s="1045"/>
      <c r="J44" s="1045"/>
      <c r="K44" s="1051"/>
      <c r="L44" s="1045"/>
      <c r="M44" s="1051"/>
      <c r="N44" s="1048"/>
      <c r="O44" s="1051"/>
      <c r="P44" s="1054"/>
      <c r="Q44" s="1057"/>
      <c r="R44" s="1042"/>
      <c r="S44" s="1042"/>
      <c r="T44" s="1024"/>
      <c r="U44" s="1009"/>
      <c r="V44" s="1009"/>
      <c r="W44" s="1009"/>
      <c r="X44" s="1009"/>
      <c r="Y44" s="1009"/>
      <c r="Z44" s="1006"/>
      <c r="AA44" s="1006"/>
      <c r="AB44" s="1006"/>
      <c r="AC44" s="1006"/>
      <c r="AD44" s="1006"/>
      <c r="AE44" s="1006"/>
      <c r="AF44" s="1006"/>
      <c r="AG44" s="715"/>
      <c r="AH44" s="716"/>
      <c r="AI44" s="716"/>
      <c r="AJ44" s="716"/>
      <c r="AK44" s="715"/>
      <c r="AL44" s="717"/>
      <c r="AM44" s="717"/>
      <c r="AN44" s="717"/>
      <c r="AO44" s="717"/>
      <c r="AP44" s="1152"/>
      <c r="AQ44" s="1006"/>
      <c r="AR44" s="718"/>
      <c r="AS44" s="718"/>
      <c r="AT44" s="718"/>
      <c r="AU44" s="718"/>
      <c r="AV44" s="718"/>
      <c r="AW44" s="718"/>
      <c r="AX44" s="1152"/>
      <c r="AY44" s="1006"/>
      <c r="AZ44" s="718"/>
      <c r="BA44" s="718"/>
      <c r="BB44" s="718"/>
      <c r="BC44" s="718"/>
      <c r="BD44" s="718"/>
      <c r="BE44" s="718"/>
      <c r="BF44" s="1152"/>
      <c r="BG44" s="1006"/>
      <c r="BH44" s="718"/>
      <c r="BI44" s="718"/>
      <c r="BJ44" s="718"/>
      <c r="BK44" s="718"/>
      <c r="BL44" s="718"/>
      <c r="BM44" s="718"/>
      <c r="BN44" s="1152"/>
      <c r="BO44" s="1006"/>
      <c r="BP44" s="718"/>
      <c r="BQ44" s="718"/>
      <c r="BR44" s="718"/>
      <c r="BS44" s="718"/>
      <c r="BT44" s="718"/>
      <c r="BU44" s="718"/>
    </row>
    <row r="45" spans="1:73" ht="40.15" customHeight="1" thickTop="1" x14ac:dyDescent="0.25">
      <c r="A45" s="151"/>
      <c r="B45" s="24"/>
      <c r="C45" s="1058" t="s">
        <v>796</v>
      </c>
      <c r="D45" s="1049" t="s">
        <v>797</v>
      </c>
      <c r="E45" s="1061">
        <v>176</v>
      </c>
      <c r="F45" s="1064" t="s">
        <v>3339</v>
      </c>
      <c r="G45" s="1049" t="s">
        <v>3347</v>
      </c>
      <c r="H45" s="1043" t="s">
        <v>3348</v>
      </c>
      <c r="I45" s="1043" t="s">
        <v>3244</v>
      </c>
      <c r="J45" s="1043" t="s">
        <v>3025</v>
      </c>
      <c r="K45" s="1049" t="s">
        <v>3326</v>
      </c>
      <c r="L45" s="1043" t="s">
        <v>3327</v>
      </c>
      <c r="M45" s="1049" t="s">
        <v>3328</v>
      </c>
      <c r="N45" s="1046">
        <v>2026004540067</v>
      </c>
      <c r="O45" s="1049" t="s">
        <v>3341</v>
      </c>
      <c r="P45" s="1052" t="s">
        <v>798</v>
      </c>
      <c r="Q45" s="1055">
        <v>6</v>
      </c>
      <c r="R45" s="1040" t="s">
        <v>2871</v>
      </c>
      <c r="S45" s="1040"/>
      <c r="T45" s="1022"/>
      <c r="U45" s="1007"/>
      <c r="V45" s="1007"/>
      <c r="W45" s="1007"/>
      <c r="X45" s="1007"/>
      <c r="Y45" s="1007"/>
      <c r="Z45" s="1004">
        <f t="shared" si="5"/>
        <v>0</v>
      </c>
      <c r="AA45" s="1004">
        <f t="shared" si="16"/>
        <v>0</v>
      </c>
      <c r="AB45" s="1004">
        <f t="shared" si="16"/>
        <v>0</v>
      </c>
      <c r="AC45" s="1004">
        <f t="shared" si="16"/>
        <v>0</v>
      </c>
      <c r="AD45" s="1004">
        <f t="shared" si="16"/>
        <v>0</v>
      </c>
      <c r="AE45" s="1004">
        <f t="shared" si="16"/>
        <v>0</v>
      </c>
      <c r="AF45" s="1004">
        <f t="shared" si="16"/>
        <v>0</v>
      </c>
      <c r="AG45" s="714"/>
      <c r="AH45" s="593"/>
      <c r="AI45" s="593"/>
      <c r="AJ45" s="593"/>
      <c r="AK45" s="207"/>
      <c r="AL45" s="208"/>
      <c r="AM45" s="208"/>
      <c r="AN45" s="208"/>
      <c r="AO45" s="208"/>
      <c r="AP45" s="1150">
        <f>+U45</f>
        <v>0</v>
      </c>
      <c r="AQ45" s="1004">
        <f>SUM(AR45:AW48)</f>
        <v>0</v>
      </c>
      <c r="AR45" s="299"/>
      <c r="AS45" s="299"/>
      <c r="AT45" s="299"/>
      <c r="AU45" s="299"/>
      <c r="AV45" s="299"/>
      <c r="AW45" s="299"/>
      <c r="AX45" s="1150">
        <f>+V45</f>
        <v>0</v>
      </c>
      <c r="AY45" s="1004">
        <f>SUM(AZ45:BE48)</f>
        <v>0</v>
      </c>
      <c r="AZ45" s="299"/>
      <c r="BA45" s="299"/>
      <c r="BB45" s="299"/>
      <c r="BC45" s="299"/>
      <c r="BD45" s="299"/>
      <c r="BE45" s="299"/>
      <c r="BF45" s="1150">
        <f>+W45</f>
        <v>0</v>
      </c>
      <c r="BG45" s="1004">
        <f>SUM(BH45:BM48)</f>
        <v>0</v>
      </c>
      <c r="BH45" s="299"/>
      <c r="BI45" s="299"/>
      <c r="BJ45" s="299"/>
      <c r="BK45" s="299"/>
      <c r="BL45" s="299"/>
      <c r="BM45" s="299"/>
      <c r="BN45" s="1150">
        <f>+X45</f>
        <v>0</v>
      </c>
      <c r="BO45" s="1004">
        <f>SUM(BP45:BU48)</f>
        <v>0</v>
      </c>
      <c r="BP45" s="299"/>
      <c r="BQ45" s="299"/>
      <c r="BR45" s="299"/>
      <c r="BS45" s="299"/>
      <c r="BT45" s="299"/>
      <c r="BU45" s="299"/>
    </row>
    <row r="46" spans="1:73" ht="40.15" customHeight="1" x14ac:dyDescent="0.25">
      <c r="A46" s="151"/>
      <c r="B46" s="24"/>
      <c r="C46" s="1059"/>
      <c r="D46" s="1050"/>
      <c r="E46" s="1062"/>
      <c r="F46" s="1065"/>
      <c r="G46" s="1050"/>
      <c r="H46" s="1044"/>
      <c r="I46" s="1044"/>
      <c r="J46" s="1044"/>
      <c r="K46" s="1050"/>
      <c r="L46" s="1044"/>
      <c r="M46" s="1050"/>
      <c r="N46" s="1047"/>
      <c r="O46" s="1050"/>
      <c r="P46" s="1053"/>
      <c r="Q46" s="1056"/>
      <c r="R46" s="1041"/>
      <c r="S46" s="1041"/>
      <c r="T46" s="1023"/>
      <c r="U46" s="1008"/>
      <c r="V46" s="1008"/>
      <c r="W46" s="1008"/>
      <c r="X46" s="1008"/>
      <c r="Y46" s="1008"/>
      <c r="Z46" s="1005"/>
      <c r="AA46" s="1005"/>
      <c r="AB46" s="1005"/>
      <c r="AC46" s="1005"/>
      <c r="AD46" s="1005"/>
      <c r="AE46" s="1005"/>
      <c r="AF46" s="1005"/>
      <c r="AG46" s="479"/>
      <c r="AH46" s="592"/>
      <c r="AI46" s="592"/>
      <c r="AJ46" s="592"/>
      <c r="AK46" s="196"/>
      <c r="AL46" s="197"/>
      <c r="AM46" s="197"/>
      <c r="AN46" s="197"/>
      <c r="AO46" s="197"/>
      <c r="AP46" s="1151"/>
      <c r="AQ46" s="1005"/>
      <c r="AR46" s="282"/>
      <c r="AS46" s="282"/>
      <c r="AT46" s="282"/>
      <c r="AU46" s="282"/>
      <c r="AV46" s="282"/>
      <c r="AW46" s="282"/>
      <c r="AX46" s="1151"/>
      <c r="AY46" s="1005"/>
      <c r="AZ46" s="282"/>
      <c r="BA46" s="282"/>
      <c r="BB46" s="282"/>
      <c r="BC46" s="282"/>
      <c r="BD46" s="282"/>
      <c r="BE46" s="282"/>
      <c r="BF46" s="1151"/>
      <c r="BG46" s="1005"/>
      <c r="BH46" s="282"/>
      <c r="BI46" s="282"/>
      <c r="BJ46" s="282"/>
      <c r="BK46" s="282"/>
      <c r="BL46" s="282"/>
      <c r="BM46" s="282"/>
      <c r="BN46" s="1151"/>
      <c r="BO46" s="1005"/>
      <c r="BP46" s="282"/>
      <c r="BQ46" s="282"/>
      <c r="BR46" s="282"/>
      <c r="BS46" s="282"/>
      <c r="BT46" s="282"/>
      <c r="BU46" s="282"/>
    </row>
    <row r="47" spans="1:73" ht="40.15" customHeight="1" x14ac:dyDescent="0.25">
      <c r="A47" s="151"/>
      <c r="B47" s="24"/>
      <c r="C47" s="1059"/>
      <c r="D47" s="1050"/>
      <c r="E47" s="1062"/>
      <c r="F47" s="1065"/>
      <c r="G47" s="1050"/>
      <c r="H47" s="1044"/>
      <c r="I47" s="1044"/>
      <c r="J47" s="1044"/>
      <c r="K47" s="1050"/>
      <c r="L47" s="1044"/>
      <c r="M47" s="1050"/>
      <c r="N47" s="1047"/>
      <c r="O47" s="1050"/>
      <c r="P47" s="1053"/>
      <c r="Q47" s="1056"/>
      <c r="R47" s="1041"/>
      <c r="S47" s="1041"/>
      <c r="T47" s="1023"/>
      <c r="U47" s="1008"/>
      <c r="V47" s="1008"/>
      <c r="W47" s="1008"/>
      <c r="X47" s="1008"/>
      <c r="Y47" s="1008"/>
      <c r="Z47" s="1005"/>
      <c r="AA47" s="1005"/>
      <c r="AB47" s="1005"/>
      <c r="AC47" s="1005"/>
      <c r="AD47" s="1005"/>
      <c r="AE47" s="1005"/>
      <c r="AF47" s="1005"/>
      <c r="AG47" s="196"/>
      <c r="AH47" s="592"/>
      <c r="AI47" s="592"/>
      <c r="AJ47" s="592"/>
      <c r="AK47" s="196"/>
      <c r="AL47" s="197"/>
      <c r="AM47" s="197"/>
      <c r="AN47" s="197"/>
      <c r="AO47" s="197"/>
      <c r="AP47" s="1151"/>
      <c r="AQ47" s="1005"/>
      <c r="AR47" s="282"/>
      <c r="AS47" s="282"/>
      <c r="AT47" s="282"/>
      <c r="AU47" s="282"/>
      <c r="AV47" s="282"/>
      <c r="AW47" s="282"/>
      <c r="AX47" s="1151"/>
      <c r="AY47" s="1005"/>
      <c r="AZ47" s="282"/>
      <c r="BA47" s="282"/>
      <c r="BB47" s="282"/>
      <c r="BC47" s="282"/>
      <c r="BD47" s="282"/>
      <c r="BE47" s="282"/>
      <c r="BF47" s="1151"/>
      <c r="BG47" s="1005"/>
      <c r="BH47" s="282"/>
      <c r="BI47" s="282"/>
      <c r="BJ47" s="282"/>
      <c r="BK47" s="282"/>
      <c r="BL47" s="282"/>
      <c r="BM47" s="282"/>
      <c r="BN47" s="1151"/>
      <c r="BO47" s="1005"/>
      <c r="BP47" s="282"/>
      <c r="BQ47" s="282"/>
      <c r="BR47" s="282"/>
      <c r="BS47" s="282"/>
      <c r="BT47" s="282"/>
      <c r="BU47" s="282"/>
    </row>
    <row r="48" spans="1:73" ht="40.15" customHeight="1" thickBot="1" x14ac:dyDescent="0.3">
      <c r="A48" s="151"/>
      <c r="B48" s="24"/>
      <c r="C48" s="1060"/>
      <c r="D48" s="1051"/>
      <c r="E48" s="1063"/>
      <c r="F48" s="1066"/>
      <c r="G48" s="1051"/>
      <c r="H48" s="1045"/>
      <c r="I48" s="1045"/>
      <c r="J48" s="1045"/>
      <c r="K48" s="1051"/>
      <c r="L48" s="1045"/>
      <c r="M48" s="1051"/>
      <c r="N48" s="1048"/>
      <c r="O48" s="1051"/>
      <c r="P48" s="1054"/>
      <c r="Q48" s="1057"/>
      <c r="R48" s="1042"/>
      <c r="S48" s="1042"/>
      <c r="T48" s="1024"/>
      <c r="U48" s="1009"/>
      <c r="V48" s="1009"/>
      <c r="W48" s="1009"/>
      <c r="X48" s="1009"/>
      <c r="Y48" s="1009"/>
      <c r="Z48" s="1006"/>
      <c r="AA48" s="1006"/>
      <c r="AB48" s="1006"/>
      <c r="AC48" s="1006"/>
      <c r="AD48" s="1006"/>
      <c r="AE48" s="1006"/>
      <c r="AF48" s="1006"/>
      <c r="AG48" s="715"/>
      <c r="AH48" s="716"/>
      <c r="AI48" s="716"/>
      <c r="AJ48" s="716"/>
      <c r="AK48" s="715"/>
      <c r="AL48" s="717"/>
      <c r="AM48" s="717"/>
      <c r="AN48" s="717"/>
      <c r="AO48" s="717"/>
      <c r="AP48" s="1152"/>
      <c r="AQ48" s="1006"/>
      <c r="AR48" s="718"/>
      <c r="AS48" s="718"/>
      <c r="AT48" s="718"/>
      <c r="AU48" s="718"/>
      <c r="AV48" s="718"/>
      <c r="AW48" s="718"/>
      <c r="AX48" s="1152"/>
      <c r="AY48" s="1006"/>
      <c r="AZ48" s="718"/>
      <c r="BA48" s="718"/>
      <c r="BB48" s="718"/>
      <c r="BC48" s="718"/>
      <c r="BD48" s="718"/>
      <c r="BE48" s="718"/>
      <c r="BF48" s="1152"/>
      <c r="BG48" s="1006"/>
      <c r="BH48" s="718"/>
      <c r="BI48" s="718"/>
      <c r="BJ48" s="718"/>
      <c r="BK48" s="718"/>
      <c r="BL48" s="718"/>
      <c r="BM48" s="718"/>
      <c r="BN48" s="1152"/>
      <c r="BO48" s="1006"/>
      <c r="BP48" s="718"/>
      <c r="BQ48" s="718"/>
      <c r="BR48" s="718"/>
      <c r="BS48" s="718"/>
      <c r="BT48" s="718"/>
      <c r="BU48" s="718"/>
    </row>
    <row r="49" spans="1:73" ht="40.15" customHeight="1" thickTop="1" x14ac:dyDescent="0.25">
      <c r="A49" s="151"/>
      <c r="B49" s="24"/>
      <c r="C49" s="1058" t="s">
        <v>799</v>
      </c>
      <c r="D49" s="1049" t="s">
        <v>800</v>
      </c>
      <c r="E49" s="1061">
        <v>177</v>
      </c>
      <c r="F49" s="1064" t="s">
        <v>3339</v>
      </c>
      <c r="G49" s="1049" t="s">
        <v>3347</v>
      </c>
      <c r="H49" s="1043" t="s">
        <v>3349</v>
      </c>
      <c r="I49" s="1043" t="s">
        <v>3244</v>
      </c>
      <c r="J49" s="1043" t="s">
        <v>3025</v>
      </c>
      <c r="K49" s="1049" t="s">
        <v>3326</v>
      </c>
      <c r="L49" s="1043" t="s">
        <v>3327</v>
      </c>
      <c r="M49" s="1049" t="s">
        <v>3328</v>
      </c>
      <c r="N49" s="1046">
        <v>2026004540067</v>
      </c>
      <c r="O49" s="1049" t="s">
        <v>3341</v>
      </c>
      <c r="P49" s="1052" t="s">
        <v>801</v>
      </c>
      <c r="Q49" s="1055">
        <v>1</v>
      </c>
      <c r="R49" s="1040" t="s">
        <v>2871</v>
      </c>
      <c r="S49" s="1040"/>
      <c r="T49" s="1022"/>
      <c r="U49" s="1007"/>
      <c r="V49" s="1007"/>
      <c r="W49" s="1007"/>
      <c r="X49" s="1007"/>
      <c r="Y49" s="1007"/>
      <c r="Z49" s="1004">
        <f t="shared" si="5"/>
        <v>0</v>
      </c>
      <c r="AA49" s="1004">
        <f t="shared" si="16"/>
        <v>0</v>
      </c>
      <c r="AB49" s="1004">
        <f t="shared" si="16"/>
        <v>0</v>
      </c>
      <c r="AC49" s="1004">
        <f t="shared" si="16"/>
        <v>0</v>
      </c>
      <c r="AD49" s="1004">
        <f t="shared" si="16"/>
        <v>0</v>
      </c>
      <c r="AE49" s="1004">
        <f t="shared" si="16"/>
        <v>0</v>
      </c>
      <c r="AF49" s="1004">
        <f t="shared" si="16"/>
        <v>0</v>
      </c>
      <c r="AG49" s="714"/>
      <c r="AH49" s="593"/>
      <c r="AI49" s="593"/>
      <c r="AJ49" s="593"/>
      <c r="AK49" s="207"/>
      <c r="AL49" s="208"/>
      <c r="AM49" s="208"/>
      <c r="AN49" s="208"/>
      <c r="AO49" s="208"/>
      <c r="AP49" s="1150">
        <f>+U49</f>
        <v>0</v>
      </c>
      <c r="AQ49" s="1004">
        <f>SUM(AR49:AW52)</f>
        <v>0</v>
      </c>
      <c r="AR49" s="299"/>
      <c r="AS49" s="299"/>
      <c r="AT49" s="299"/>
      <c r="AU49" s="299"/>
      <c r="AV49" s="299"/>
      <c r="AW49" s="299"/>
      <c r="AX49" s="1150">
        <f>+V49</f>
        <v>0</v>
      </c>
      <c r="AY49" s="1004">
        <f>SUM(AZ49:BE52)</f>
        <v>0</v>
      </c>
      <c r="AZ49" s="299"/>
      <c r="BA49" s="299"/>
      <c r="BB49" s="299"/>
      <c r="BC49" s="299"/>
      <c r="BD49" s="299"/>
      <c r="BE49" s="299"/>
      <c r="BF49" s="1150">
        <f>+W49</f>
        <v>0</v>
      </c>
      <c r="BG49" s="1004">
        <f>SUM(BH49:BM52)</f>
        <v>0</v>
      </c>
      <c r="BH49" s="299"/>
      <c r="BI49" s="299"/>
      <c r="BJ49" s="299"/>
      <c r="BK49" s="299"/>
      <c r="BL49" s="299"/>
      <c r="BM49" s="299"/>
      <c r="BN49" s="1150">
        <f>+X49</f>
        <v>0</v>
      </c>
      <c r="BO49" s="1004">
        <f>SUM(BP49:BU52)</f>
        <v>0</v>
      </c>
      <c r="BP49" s="299"/>
      <c r="BQ49" s="299"/>
      <c r="BR49" s="299"/>
      <c r="BS49" s="299"/>
      <c r="BT49" s="299"/>
      <c r="BU49" s="299"/>
    </row>
    <row r="50" spans="1:73" ht="40.15" customHeight="1" x14ac:dyDescent="0.25">
      <c r="A50" s="151"/>
      <c r="B50" s="24"/>
      <c r="C50" s="1059"/>
      <c r="D50" s="1050"/>
      <c r="E50" s="1062"/>
      <c r="F50" s="1065"/>
      <c r="G50" s="1050"/>
      <c r="H50" s="1044"/>
      <c r="I50" s="1044"/>
      <c r="J50" s="1044"/>
      <c r="K50" s="1050"/>
      <c r="L50" s="1044"/>
      <c r="M50" s="1050"/>
      <c r="N50" s="1047"/>
      <c r="O50" s="1050"/>
      <c r="P50" s="1053"/>
      <c r="Q50" s="1056"/>
      <c r="R50" s="1041"/>
      <c r="S50" s="1041"/>
      <c r="T50" s="1023"/>
      <c r="U50" s="1008"/>
      <c r="V50" s="1008"/>
      <c r="W50" s="1008"/>
      <c r="X50" s="1008"/>
      <c r="Y50" s="1008"/>
      <c r="Z50" s="1005"/>
      <c r="AA50" s="1005"/>
      <c r="AB50" s="1005"/>
      <c r="AC50" s="1005"/>
      <c r="AD50" s="1005"/>
      <c r="AE50" s="1005"/>
      <c r="AF50" s="1005"/>
      <c r="AG50" s="479"/>
      <c r="AH50" s="592"/>
      <c r="AI50" s="592"/>
      <c r="AJ50" s="592"/>
      <c r="AK50" s="196"/>
      <c r="AL50" s="197"/>
      <c r="AM50" s="197"/>
      <c r="AN50" s="197"/>
      <c r="AO50" s="197"/>
      <c r="AP50" s="1151"/>
      <c r="AQ50" s="1005"/>
      <c r="AR50" s="282"/>
      <c r="AS50" s="282"/>
      <c r="AT50" s="282"/>
      <c r="AU50" s="282"/>
      <c r="AV50" s="282"/>
      <c r="AW50" s="282"/>
      <c r="AX50" s="1151"/>
      <c r="AY50" s="1005"/>
      <c r="AZ50" s="282"/>
      <c r="BA50" s="282"/>
      <c r="BB50" s="282"/>
      <c r="BC50" s="282"/>
      <c r="BD50" s="282"/>
      <c r="BE50" s="282"/>
      <c r="BF50" s="1151"/>
      <c r="BG50" s="1005"/>
      <c r="BH50" s="282"/>
      <c r="BI50" s="282"/>
      <c r="BJ50" s="282"/>
      <c r="BK50" s="282"/>
      <c r="BL50" s="282"/>
      <c r="BM50" s="282"/>
      <c r="BN50" s="1151"/>
      <c r="BO50" s="1005"/>
      <c r="BP50" s="282"/>
      <c r="BQ50" s="282"/>
      <c r="BR50" s="282"/>
      <c r="BS50" s="282"/>
      <c r="BT50" s="282"/>
      <c r="BU50" s="282"/>
    </row>
    <row r="51" spans="1:73" ht="40.15" customHeight="1" x14ac:dyDescent="0.25">
      <c r="A51" s="151"/>
      <c r="B51" s="24"/>
      <c r="C51" s="1059"/>
      <c r="D51" s="1050"/>
      <c r="E51" s="1062"/>
      <c r="F51" s="1065"/>
      <c r="G51" s="1050"/>
      <c r="H51" s="1044"/>
      <c r="I51" s="1044"/>
      <c r="J51" s="1044"/>
      <c r="K51" s="1050"/>
      <c r="L51" s="1044"/>
      <c r="M51" s="1050"/>
      <c r="N51" s="1047"/>
      <c r="O51" s="1050"/>
      <c r="P51" s="1053"/>
      <c r="Q51" s="1056"/>
      <c r="R51" s="1041"/>
      <c r="S51" s="1041"/>
      <c r="T51" s="1023"/>
      <c r="U51" s="1008"/>
      <c r="V51" s="1008"/>
      <c r="W51" s="1008"/>
      <c r="X51" s="1008"/>
      <c r="Y51" s="1008"/>
      <c r="Z51" s="1005"/>
      <c r="AA51" s="1005"/>
      <c r="AB51" s="1005"/>
      <c r="AC51" s="1005"/>
      <c r="AD51" s="1005"/>
      <c r="AE51" s="1005"/>
      <c r="AF51" s="1005"/>
      <c r="AG51" s="196"/>
      <c r="AH51" s="592"/>
      <c r="AI51" s="592"/>
      <c r="AJ51" s="592"/>
      <c r="AK51" s="196"/>
      <c r="AL51" s="197"/>
      <c r="AM51" s="197"/>
      <c r="AN51" s="197"/>
      <c r="AO51" s="197"/>
      <c r="AP51" s="1151"/>
      <c r="AQ51" s="1005"/>
      <c r="AR51" s="282"/>
      <c r="AS51" s="282"/>
      <c r="AT51" s="282"/>
      <c r="AU51" s="282"/>
      <c r="AV51" s="282"/>
      <c r="AW51" s="282"/>
      <c r="AX51" s="1151"/>
      <c r="AY51" s="1005"/>
      <c r="AZ51" s="282"/>
      <c r="BA51" s="282"/>
      <c r="BB51" s="282"/>
      <c r="BC51" s="282"/>
      <c r="BD51" s="282"/>
      <c r="BE51" s="282"/>
      <c r="BF51" s="1151"/>
      <c r="BG51" s="1005"/>
      <c r="BH51" s="282"/>
      <c r="BI51" s="282"/>
      <c r="BJ51" s="282"/>
      <c r="BK51" s="282"/>
      <c r="BL51" s="282"/>
      <c r="BM51" s="282"/>
      <c r="BN51" s="1151"/>
      <c r="BO51" s="1005"/>
      <c r="BP51" s="282"/>
      <c r="BQ51" s="282"/>
      <c r="BR51" s="282"/>
      <c r="BS51" s="282"/>
      <c r="BT51" s="282"/>
      <c r="BU51" s="282"/>
    </row>
    <row r="52" spans="1:73" ht="40.15" customHeight="1" thickBot="1" x14ac:dyDescent="0.3">
      <c r="A52" s="151"/>
      <c r="B52" s="24"/>
      <c r="C52" s="1060"/>
      <c r="D52" s="1051"/>
      <c r="E52" s="1063"/>
      <c r="F52" s="1066"/>
      <c r="G52" s="1051"/>
      <c r="H52" s="1045"/>
      <c r="I52" s="1045"/>
      <c r="J52" s="1045"/>
      <c r="K52" s="1051"/>
      <c r="L52" s="1045"/>
      <c r="M52" s="1051"/>
      <c r="N52" s="1048"/>
      <c r="O52" s="1051"/>
      <c r="P52" s="1054"/>
      <c r="Q52" s="1057"/>
      <c r="R52" s="1042"/>
      <c r="S52" s="1042"/>
      <c r="T52" s="1024"/>
      <c r="U52" s="1009"/>
      <c r="V52" s="1009"/>
      <c r="W52" s="1009"/>
      <c r="X52" s="1009"/>
      <c r="Y52" s="1009"/>
      <c r="Z52" s="1006"/>
      <c r="AA52" s="1006"/>
      <c r="AB52" s="1006"/>
      <c r="AC52" s="1006"/>
      <c r="AD52" s="1006"/>
      <c r="AE52" s="1006"/>
      <c r="AF52" s="1006"/>
      <c r="AG52" s="715"/>
      <c r="AH52" s="716"/>
      <c r="AI52" s="716"/>
      <c r="AJ52" s="716"/>
      <c r="AK52" s="715"/>
      <c r="AL52" s="717"/>
      <c r="AM52" s="717"/>
      <c r="AN52" s="717"/>
      <c r="AO52" s="717"/>
      <c r="AP52" s="1152"/>
      <c r="AQ52" s="1006"/>
      <c r="AR52" s="718"/>
      <c r="AS52" s="718"/>
      <c r="AT52" s="718"/>
      <c r="AU52" s="718"/>
      <c r="AV52" s="718"/>
      <c r="AW52" s="718"/>
      <c r="AX52" s="1152"/>
      <c r="AY52" s="1006"/>
      <c r="AZ52" s="718"/>
      <c r="BA52" s="718"/>
      <c r="BB52" s="718"/>
      <c r="BC52" s="718"/>
      <c r="BD52" s="718"/>
      <c r="BE52" s="718"/>
      <c r="BF52" s="1152"/>
      <c r="BG52" s="1006"/>
      <c r="BH52" s="718"/>
      <c r="BI52" s="718"/>
      <c r="BJ52" s="718"/>
      <c r="BK52" s="718"/>
      <c r="BL52" s="718"/>
      <c r="BM52" s="718"/>
      <c r="BN52" s="1152"/>
      <c r="BO52" s="1006"/>
      <c r="BP52" s="718"/>
      <c r="BQ52" s="718"/>
      <c r="BR52" s="718"/>
      <c r="BS52" s="718"/>
      <c r="BT52" s="718"/>
      <c r="BU52" s="718"/>
    </row>
    <row r="53" spans="1:73" ht="40.15" customHeight="1" thickTop="1" x14ac:dyDescent="0.25">
      <c r="A53" s="151"/>
      <c r="B53" s="24"/>
      <c r="C53" s="1058" t="s">
        <v>802</v>
      </c>
      <c r="D53" s="1049" t="s">
        <v>803</v>
      </c>
      <c r="E53" s="1061">
        <v>178</v>
      </c>
      <c r="F53" s="1064" t="s">
        <v>3339</v>
      </c>
      <c r="G53" s="1049" t="s">
        <v>3347</v>
      </c>
      <c r="H53" s="1043" t="s">
        <v>3350</v>
      </c>
      <c r="I53" s="1043" t="s">
        <v>3244</v>
      </c>
      <c r="J53" s="1043" t="s">
        <v>3025</v>
      </c>
      <c r="K53" s="1049" t="s">
        <v>3326</v>
      </c>
      <c r="L53" s="1043" t="s">
        <v>3327</v>
      </c>
      <c r="M53" s="1049" t="s">
        <v>3328</v>
      </c>
      <c r="N53" s="1046">
        <v>2026004540067</v>
      </c>
      <c r="O53" s="1049" t="s">
        <v>3341</v>
      </c>
      <c r="P53" s="1052" t="s">
        <v>804</v>
      </c>
      <c r="Q53" s="1055">
        <v>4</v>
      </c>
      <c r="R53" s="1040" t="s">
        <v>2871</v>
      </c>
      <c r="S53" s="1040"/>
      <c r="T53" s="1022"/>
      <c r="U53" s="1007"/>
      <c r="V53" s="1007"/>
      <c r="W53" s="1007"/>
      <c r="X53" s="1007"/>
      <c r="Y53" s="1007"/>
      <c r="Z53" s="1004">
        <f t="shared" si="5"/>
        <v>0</v>
      </c>
      <c r="AA53" s="1004">
        <f t="shared" si="16"/>
        <v>0</v>
      </c>
      <c r="AB53" s="1004">
        <f t="shared" si="16"/>
        <v>0</v>
      </c>
      <c r="AC53" s="1004">
        <f t="shared" si="16"/>
        <v>0</v>
      </c>
      <c r="AD53" s="1004">
        <f t="shared" si="16"/>
        <v>0</v>
      </c>
      <c r="AE53" s="1004">
        <f t="shared" si="16"/>
        <v>0</v>
      </c>
      <c r="AF53" s="1004">
        <f t="shared" si="16"/>
        <v>0</v>
      </c>
      <c r="AG53" s="714"/>
      <c r="AH53" s="593"/>
      <c r="AI53" s="593"/>
      <c r="AJ53" s="593"/>
      <c r="AK53" s="207"/>
      <c r="AL53" s="208"/>
      <c r="AM53" s="208"/>
      <c r="AN53" s="208"/>
      <c r="AO53" s="208"/>
      <c r="AP53" s="1150">
        <f>+U53</f>
        <v>0</v>
      </c>
      <c r="AQ53" s="1004">
        <f>SUM(AR53:AW56)</f>
        <v>0</v>
      </c>
      <c r="AR53" s="299"/>
      <c r="AS53" s="299"/>
      <c r="AT53" s="299"/>
      <c r="AU53" s="299"/>
      <c r="AV53" s="299"/>
      <c r="AW53" s="299"/>
      <c r="AX53" s="1150">
        <f>+V53</f>
        <v>0</v>
      </c>
      <c r="AY53" s="1004">
        <f>SUM(AZ53:BE56)</f>
        <v>0</v>
      </c>
      <c r="AZ53" s="299"/>
      <c r="BA53" s="299"/>
      <c r="BB53" s="299"/>
      <c r="BC53" s="299"/>
      <c r="BD53" s="299"/>
      <c r="BE53" s="299"/>
      <c r="BF53" s="1150">
        <f>+W53</f>
        <v>0</v>
      </c>
      <c r="BG53" s="1004">
        <f>SUM(BH53:BM56)</f>
        <v>0</v>
      </c>
      <c r="BH53" s="299"/>
      <c r="BI53" s="299"/>
      <c r="BJ53" s="299"/>
      <c r="BK53" s="299"/>
      <c r="BL53" s="299"/>
      <c r="BM53" s="299"/>
      <c r="BN53" s="1150">
        <f>+X53</f>
        <v>0</v>
      </c>
      <c r="BO53" s="1004">
        <f>SUM(BP53:BU56)</f>
        <v>0</v>
      </c>
      <c r="BP53" s="299"/>
      <c r="BQ53" s="299"/>
      <c r="BR53" s="299"/>
      <c r="BS53" s="299"/>
      <c r="BT53" s="299"/>
      <c r="BU53" s="299"/>
    </row>
    <row r="54" spans="1:73" ht="40.15" customHeight="1" x14ac:dyDescent="0.25">
      <c r="A54" s="151"/>
      <c r="B54" s="24"/>
      <c r="C54" s="1059"/>
      <c r="D54" s="1050"/>
      <c r="E54" s="1062"/>
      <c r="F54" s="1065"/>
      <c r="G54" s="1050"/>
      <c r="H54" s="1044"/>
      <c r="I54" s="1044"/>
      <c r="J54" s="1044"/>
      <c r="K54" s="1050"/>
      <c r="L54" s="1044"/>
      <c r="M54" s="1050"/>
      <c r="N54" s="1047"/>
      <c r="O54" s="1050"/>
      <c r="P54" s="1053"/>
      <c r="Q54" s="1056"/>
      <c r="R54" s="1041"/>
      <c r="S54" s="1041"/>
      <c r="T54" s="1023"/>
      <c r="U54" s="1008"/>
      <c r="V54" s="1008"/>
      <c r="W54" s="1008"/>
      <c r="X54" s="1008"/>
      <c r="Y54" s="1008"/>
      <c r="Z54" s="1005"/>
      <c r="AA54" s="1005"/>
      <c r="AB54" s="1005"/>
      <c r="AC54" s="1005"/>
      <c r="AD54" s="1005"/>
      <c r="AE54" s="1005"/>
      <c r="AF54" s="1005"/>
      <c r="AG54" s="479"/>
      <c r="AH54" s="592"/>
      <c r="AI54" s="592"/>
      <c r="AJ54" s="592"/>
      <c r="AK54" s="196"/>
      <c r="AL54" s="197"/>
      <c r="AM54" s="197"/>
      <c r="AN54" s="197"/>
      <c r="AO54" s="197"/>
      <c r="AP54" s="1151"/>
      <c r="AQ54" s="1005"/>
      <c r="AR54" s="282"/>
      <c r="AS54" s="282"/>
      <c r="AT54" s="282"/>
      <c r="AU54" s="282"/>
      <c r="AV54" s="282"/>
      <c r="AW54" s="282"/>
      <c r="AX54" s="1151"/>
      <c r="AY54" s="1005"/>
      <c r="AZ54" s="282"/>
      <c r="BA54" s="282"/>
      <c r="BB54" s="282"/>
      <c r="BC54" s="282"/>
      <c r="BD54" s="282"/>
      <c r="BE54" s="282"/>
      <c r="BF54" s="1151"/>
      <c r="BG54" s="1005"/>
      <c r="BH54" s="282"/>
      <c r="BI54" s="282"/>
      <c r="BJ54" s="282"/>
      <c r="BK54" s="282"/>
      <c r="BL54" s="282"/>
      <c r="BM54" s="282"/>
      <c r="BN54" s="1151"/>
      <c r="BO54" s="1005"/>
      <c r="BP54" s="282"/>
      <c r="BQ54" s="282"/>
      <c r="BR54" s="282"/>
      <c r="BS54" s="282"/>
      <c r="BT54" s="282"/>
      <c r="BU54" s="282"/>
    </row>
    <row r="55" spans="1:73" ht="40.15" customHeight="1" x14ac:dyDescent="0.25">
      <c r="A55" s="151"/>
      <c r="B55" s="24"/>
      <c r="C55" s="1059"/>
      <c r="D55" s="1050"/>
      <c r="E55" s="1062"/>
      <c r="F55" s="1065"/>
      <c r="G55" s="1050"/>
      <c r="H55" s="1044"/>
      <c r="I55" s="1044"/>
      <c r="J55" s="1044"/>
      <c r="K55" s="1050"/>
      <c r="L55" s="1044"/>
      <c r="M55" s="1050"/>
      <c r="N55" s="1047"/>
      <c r="O55" s="1050"/>
      <c r="P55" s="1053"/>
      <c r="Q55" s="1056"/>
      <c r="R55" s="1041"/>
      <c r="S55" s="1041"/>
      <c r="T55" s="1023"/>
      <c r="U55" s="1008"/>
      <c r="V55" s="1008"/>
      <c r="W55" s="1008"/>
      <c r="X55" s="1008"/>
      <c r="Y55" s="1008"/>
      <c r="Z55" s="1005"/>
      <c r="AA55" s="1005"/>
      <c r="AB55" s="1005"/>
      <c r="AC55" s="1005"/>
      <c r="AD55" s="1005"/>
      <c r="AE55" s="1005"/>
      <c r="AF55" s="1005"/>
      <c r="AG55" s="196"/>
      <c r="AH55" s="592"/>
      <c r="AI55" s="592"/>
      <c r="AJ55" s="592"/>
      <c r="AK55" s="196"/>
      <c r="AL55" s="197"/>
      <c r="AM55" s="197"/>
      <c r="AN55" s="197"/>
      <c r="AO55" s="197"/>
      <c r="AP55" s="1151"/>
      <c r="AQ55" s="1005"/>
      <c r="AR55" s="282"/>
      <c r="AS55" s="282"/>
      <c r="AT55" s="282"/>
      <c r="AU55" s="282"/>
      <c r="AV55" s="282"/>
      <c r="AW55" s="282"/>
      <c r="AX55" s="1151"/>
      <c r="AY55" s="1005"/>
      <c r="AZ55" s="282"/>
      <c r="BA55" s="282"/>
      <c r="BB55" s="282"/>
      <c r="BC55" s="282"/>
      <c r="BD55" s="282"/>
      <c r="BE55" s="282"/>
      <c r="BF55" s="1151"/>
      <c r="BG55" s="1005"/>
      <c r="BH55" s="282"/>
      <c r="BI55" s="282"/>
      <c r="BJ55" s="282"/>
      <c r="BK55" s="282"/>
      <c r="BL55" s="282"/>
      <c r="BM55" s="282"/>
      <c r="BN55" s="1151"/>
      <c r="BO55" s="1005"/>
      <c r="BP55" s="282"/>
      <c r="BQ55" s="282"/>
      <c r="BR55" s="282"/>
      <c r="BS55" s="282"/>
      <c r="BT55" s="282"/>
      <c r="BU55" s="282"/>
    </row>
    <row r="56" spans="1:73" ht="40.15" customHeight="1" thickBot="1" x14ac:dyDescent="0.3">
      <c r="A56" s="151"/>
      <c r="B56" s="24"/>
      <c r="C56" s="1060"/>
      <c r="D56" s="1051"/>
      <c r="E56" s="1063"/>
      <c r="F56" s="1066"/>
      <c r="G56" s="1051"/>
      <c r="H56" s="1045"/>
      <c r="I56" s="1045"/>
      <c r="J56" s="1045"/>
      <c r="K56" s="1051"/>
      <c r="L56" s="1045"/>
      <c r="M56" s="1051"/>
      <c r="N56" s="1048"/>
      <c r="O56" s="1051"/>
      <c r="P56" s="1054"/>
      <c r="Q56" s="1057"/>
      <c r="R56" s="1042"/>
      <c r="S56" s="1042"/>
      <c r="T56" s="1024"/>
      <c r="U56" s="1009"/>
      <c r="V56" s="1009"/>
      <c r="W56" s="1009"/>
      <c r="X56" s="1009"/>
      <c r="Y56" s="1009"/>
      <c r="Z56" s="1006"/>
      <c r="AA56" s="1006"/>
      <c r="AB56" s="1006"/>
      <c r="AC56" s="1006"/>
      <c r="AD56" s="1006"/>
      <c r="AE56" s="1006"/>
      <c r="AF56" s="1006"/>
      <c r="AG56" s="715"/>
      <c r="AH56" s="716"/>
      <c r="AI56" s="716"/>
      <c r="AJ56" s="716"/>
      <c r="AK56" s="715"/>
      <c r="AL56" s="717"/>
      <c r="AM56" s="717"/>
      <c r="AN56" s="717"/>
      <c r="AO56" s="717"/>
      <c r="AP56" s="1152"/>
      <c r="AQ56" s="1006"/>
      <c r="AR56" s="718"/>
      <c r="AS56" s="718"/>
      <c r="AT56" s="718"/>
      <c r="AU56" s="718"/>
      <c r="AV56" s="718"/>
      <c r="AW56" s="718"/>
      <c r="AX56" s="1152"/>
      <c r="AY56" s="1006"/>
      <c r="AZ56" s="718"/>
      <c r="BA56" s="718"/>
      <c r="BB56" s="718"/>
      <c r="BC56" s="718"/>
      <c r="BD56" s="718"/>
      <c r="BE56" s="718"/>
      <c r="BF56" s="1152"/>
      <c r="BG56" s="1006"/>
      <c r="BH56" s="718"/>
      <c r="BI56" s="718"/>
      <c r="BJ56" s="718"/>
      <c r="BK56" s="718"/>
      <c r="BL56" s="718"/>
      <c r="BM56" s="718"/>
      <c r="BN56" s="1152"/>
      <c r="BO56" s="1006"/>
      <c r="BP56" s="718"/>
      <c r="BQ56" s="718"/>
      <c r="BR56" s="718"/>
      <c r="BS56" s="718"/>
      <c r="BT56" s="718"/>
      <c r="BU56" s="718"/>
    </row>
    <row r="57" spans="1:73" ht="40.15" customHeight="1" thickTop="1" thickBot="1" x14ac:dyDescent="0.3">
      <c r="A57" s="15"/>
      <c r="B57" s="924" t="s">
        <v>805</v>
      </c>
      <c r="C57" s="145" t="s">
        <v>806</v>
      </c>
      <c r="D57" s="354"/>
      <c r="E57" s="432"/>
      <c r="F57" s="445"/>
      <c r="G57" s="356"/>
      <c r="H57" s="357"/>
      <c r="I57" s="357"/>
      <c r="J57" s="358"/>
      <c r="K57" s="358"/>
      <c r="L57" s="354"/>
      <c r="M57" s="359"/>
      <c r="N57" s="387"/>
      <c r="O57" s="361"/>
      <c r="P57" s="426"/>
      <c r="Q57" s="188"/>
      <c r="R57" s="188"/>
      <c r="S57" s="119"/>
      <c r="T57" s="936"/>
      <c r="U57" s="13"/>
      <c r="V57" s="13"/>
      <c r="W57" s="13"/>
      <c r="X57" s="13"/>
      <c r="Y57" s="927"/>
      <c r="Z57" s="932">
        <f t="shared" si="5"/>
        <v>0</v>
      </c>
      <c r="AA57" s="932">
        <f t="shared" si="5"/>
        <v>0</v>
      </c>
      <c r="AB57" s="932">
        <f t="shared" si="5"/>
        <v>0</v>
      </c>
      <c r="AC57" s="932">
        <f t="shared" si="5"/>
        <v>0</v>
      </c>
      <c r="AD57" s="932">
        <f t="shared" si="5"/>
        <v>0</v>
      </c>
      <c r="AE57" s="932">
        <f t="shared" si="5"/>
        <v>0</v>
      </c>
      <c r="AF57" s="932">
        <f t="shared" si="5"/>
        <v>0</v>
      </c>
      <c r="AG57" s="195"/>
      <c r="AH57" s="195"/>
      <c r="AI57" s="195"/>
      <c r="AJ57" s="195"/>
      <c r="AK57" s="195"/>
      <c r="AL57" s="195"/>
      <c r="AM57" s="229"/>
      <c r="AN57" s="229"/>
      <c r="AO57" s="229"/>
      <c r="AP57" s="18"/>
      <c r="AQ57" s="929">
        <f t="shared" ref="AQ57" si="17">SUM(AR58:AR77)</f>
        <v>0</v>
      </c>
      <c r="AR57" s="929">
        <f>SUM(AS58:AS77)</f>
        <v>0</v>
      </c>
      <c r="AS57" s="929">
        <f t="shared" ref="AS57:AW57" si="18">SUM(AT58:AT77)</f>
        <v>0</v>
      </c>
      <c r="AT57" s="929">
        <f t="shared" si="18"/>
        <v>0</v>
      </c>
      <c r="AU57" s="929">
        <f t="shared" si="18"/>
        <v>0</v>
      </c>
      <c r="AV57" s="929">
        <f t="shared" si="18"/>
        <v>0</v>
      </c>
      <c r="AW57" s="929">
        <f t="shared" si="18"/>
        <v>0</v>
      </c>
      <c r="AX57" s="18"/>
      <c r="AY57" s="929">
        <f t="shared" ref="AY57" si="19">SUM(AZ58:AZ77)</f>
        <v>0</v>
      </c>
      <c r="AZ57" s="929">
        <f>SUM(BA58:BA77)</f>
        <v>0</v>
      </c>
      <c r="BA57" s="929">
        <f t="shared" ref="BA57:BE57" si="20">SUM(BB58:BB77)</f>
        <v>0</v>
      </c>
      <c r="BB57" s="929">
        <f t="shared" si="20"/>
        <v>0</v>
      </c>
      <c r="BC57" s="929">
        <f t="shared" si="20"/>
        <v>0</v>
      </c>
      <c r="BD57" s="929">
        <f t="shared" si="20"/>
        <v>0</v>
      </c>
      <c r="BE57" s="929">
        <f t="shared" si="20"/>
        <v>0</v>
      </c>
      <c r="BF57" s="18"/>
      <c r="BG57" s="929">
        <f t="shared" ref="BG57" si="21">SUM(BH58:BH77)</f>
        <v>0</v>
      </c>
      <c r="BH57" s="929">
        <f>SUM(BI58:BI77)</f>
        <v>0</v>
      </c>
      <c r="BI57" s="929">
        <f t="shared" ref="BI57:BM57" si="22">SUM(BJ58:BJ77)</f>
        <v>0</v>
      </c>
      <c r="BJ57" s="929">
        <f t="shared" si="22"/>
        <v>0</v>
      </c>
      <c r="BK57" s="929">
        <f t="shared" si="22"/>
        <v>0</v>
      </c>
      <c r="BL57" s="929">
        <f t="shared" si="22"/>
        <v>0</v>
      </c>
      <c r="BM57" s="929">
        <f t="shared" si="22"/>
        <v>0</v>
      </c>
      <c r="BN57" s="18"/>
      <c r="BO57" s="929">
        <f t="shared" ref="BO57" si="23">SUM(BP58:BP77)</f>
        <v>0</v>
      </c>
      <c r="BP57" s="929">
        <f>SUM(BQ58:BQ77)</f>
        <v>0</v>
      </c>
      <c r="BQ57" s="929">
        <f t="shared" ref="BQ57:BU57" si="24">SUM(BR58:BR77)</f>
        <v>0</v>
      </c>
      <c r="BR57" s="929">
        <f t="shared" si="24"/>
        <v>0</v>
      </c>
      <c r="BS57" s="929">
        <f t="shared" si="24"/>
        <v>0</v>
      </c>
      <c r="BT57" s="929">
        <f t="shared" si="24"/>
        <v>0</v>
      </c>
      <c r="BU57" s="929">
        <f t="shared" si="24"/>
        <v>0</v>
      </c>
    </row>
    <row r="58" spans="1:73" ht="40.15" customHeight="1" thickTop="1" x14ac:dyDescent="0.25">
      <c r="A58" s="151"/>
      <c r="B58" s="24"/>
      <c r="C58" s="1058" t="s">
        <v>807</v>
      </c>
      <c r="D58" s="1049" t="s">
        <v>808</v>
      </c>
      <c r="E58" s="1061">
        <v>179</v>
      </c>
      <c r="F58" s="1064" t="s">
        <v>3351</v>
      </c>
      <c r="G58" s="1049" t="s">
        <v>607</v>
      </c>
      <c r="H58" s="1043" t="s">
        <v>3352</v>
      </c>
      <c r="I58" s="1043" t="s">
        <v>3244</v>
      </c>
      <c r="J58" s="1043" t="s">
        <v>3025</v>
      </c>
      <c r="K58" s="1049" t="s">
        <v>3326</v>
      </c>
      <c r="L58" s="1043" t="s">
        <v>3327</v>
      </c>
      <c r="M58" s="1049" t="s">
        <v>3328</v>
      </c>
      <c r="N58" s="1046">
        <v>2026004540037</v>
      </c>
      <c r="O58" s="1049" t="s">
        <v>3329</v>
      </c>
      <c r="P58" s="1052" t="s">
        <v>809</v>
      </c>
      <c r="Q58" s="1055">
        <v>25</v>
      </c>
      <c r="R58" s="1040" t="s">
        <v>2871</v>
      </c>
      <c r="S58" s="1040"/>
      <c r="T58" s="1022"/>
      <c r="U58" s="1007"/>
      <c r="V58" s="1007"/>
      <c r="W58" s="1007"/>
      <c r="X58" s="1007"/>
      <c r="Y58" s="1007"/>
      <c r="Z58" s="1004">
        <f t="shared" si="5"/>
        <v>0</v>
      </c>
      <c r="AA58" s="1004">
        <f t="shared" ref="AA58:AF70" si="25">SUM(AR58:AR61,AZ58:AZ61,BH58:BH61,BP58:BP61)</f>
        <v>0</v>
      </c>
      <c r="AB58" s="1004">
        <f t="shared" si="25"/>
        <v>0</v>
      </c>
      <c r="AC58" s="1004">
        <f t="shared" si="25"/>
        <v>0</v>
      </c>
      <c r="AD58" s="1004">
        <f t="shared" si="25"/>
        <v>0</v>
      </c>
      <c r="AE58" s="1004">
        <f t="shared" si="25"/>
        <v>0</v>
      </c>
      <c r="AF58" s="1004">
        <f>SUM(AW58:AW61,BE58:BE61,BM58:BM61,BU58:BU61)</f>
        <v>0</v>
      </c>
      <c r="AG58" s="714"/>
      <c r="AH58" s="593"/>
      <c r="AI58" s="593"/>
      <c r="AJ58" s="593"/>
      <c r="AK58" s="207"/>
      <c r="AL58" s="208"/>
      <c r="AM58" s="208"/>
      <c r="AN58" s="208"/>
      <c r="AO58" s="208"/>
      <c r="AP58" s="1150">
        <f>+U58</f>
        <v>0</v>
      </c>
      <c r="AQ58" s="1004">
        <f>SUM(AR58:AW61)</f>
        <v>0</v>
      </c>
      <c r="AR58" s="299"/>
      <c r="AS58" s="299"/>
      <c r="AT58" s="299"/>
      <c r="AU58" s="299"/>
      <c r="AV58" s="299"/>
      <c r="AW58" s="299"/>
      <c r="AX58" s="1150">
        <f>+V58</f>
        <v>0</v>
      </c>
      <c r="AY58" s="1004">
        <f>SUM(AZ58:BE61)</f>
        <v>0</v>
      </c>
      <c r="AZ58" s="299"/>
      <c r="BA58" s="299"/>
      <c r="BB58" s="299"/>
      <c r="BC58" s="299"/>
      <c r="BD58" s="299"/>
      <c r="BE58" s="299"/>
      <c r="BF58" s="1150">
        <f>+W58</f>
        <v>0</v>
      </c>
      <c r="BG58" s="1004">
        <f>SUM(BH58:BM61)</f>
        <v>0</v>
      </c>
      <c r="BH58" s="299"/>
      <c r="BI58" s="299"/>
      <c r="BJ58" s="299"/>
      <c r="BK58" s="299"/>
      <c r="BL58" s="299"/>
      <c r="BM58" s="299"/>
      <c r="BN58" s="1150">
        <f>+X58</f>
        <v>0</v>
      </c>
      <c r="BO58" s="1004">
        <f>SUM(BP58:BU61)</f>
        <v>0</v>
      </c>
      <c r="BP58" s="299"/>
      <c r="BQ58" s="299"/>
      <c r="BR58" s="299"/>
      <c r="BS58" s="299"/>
      <c r="BT58" s="299"/>
      <c r="BU58" s="299"/>
    </row>
    <row r="59" spans="1:73" ht="40.15" customHeight="1" x14ac:dyDescent="0.25">
      <c r="A59" s="151"/>
      <c r="B59" s="24"/>
      <c r="C59" s="1059"/>
      <c r="D59" s="1050"/>
      <c r="E59" s="1062"/>
      <c r="F59" s="1065"/>
      <c r="G59" s="1050"/>
      <c r="H59" s="1044"/>
      <c r="I59" s="1044"/>
      <c r="J59" s="1044"/>
      <c r="K59" s="1050"/>
      <c r="L59" s="1044"/>
      <c r="M59" s="1050"/>
      <c r="N59" s="1047"/>
      <c r="O59" s="1050"/>
      <c r="P59" s="1053"/>
      <c r="Q59" s="1056"/>
      <c r="R59" s="1041"/>
      <c r="S59" s="1041"/>
      <c r="T59" s="1023"/>
      <c r="U59" s="1008"/>
      <c r="V59" s="1008"/>
      <c r="W59" s="1008"/>
      <c r="X59" s="1008"/>
      <c r="Y59" s="1008"/>
      <c r="Z59" s="1005"/>
      <c r="AA59" s="1005"/>
      <c r="AB59" s="1005"/>
      <c r="AC59" s="1005"/>
      <c r="AD59" s="1005"/>
      <c r="AE59" s="1005"/>
      <c r="AF59" s="1005"/>
      <c r="AG59" s="479"/>
      <c r="AH59" s="592"/>
      <c r="AI59" s="592"/>
      <c r="AJ59" s="592"/>
      <c r="AK59" s="196"/>
      <c r="AL59" s="197"/>
      <c r="AM59" s="197"/>
      <c r="AN59" s="197"/>
      <c r="AO59" s="197"/>
      <c r="AP59" s="1151"/>
      <c r="AQ59" s="1005"/>
      <c r="AR59" s="282"/>
      <c r="AS59" s="282"/>
      <c r="AT59" s="282"/>
      <c r="AU59" s="282"/>
      <c r="AV59" s="282"/>
      <c r="AW59" s="282"/>
      <c r="AX59" s="1151"/>
      <c r="AY59" s="1005"/>
      <c r="AZ59" s="282"/>
      <c r="BA59" s="282"/>
      <c r="BB59" s="282"/>
      <c r="BC59" s="282"/>
      <c r="BD59" s="282"/>
      <c r="BE59" s="282"/>
      <c r="BF59" s="1151"/>
      <c r="BG59" s="1005"/>
      <c r="BH59" s="282"/>
      <c r="BI59" s="282"/>
      <c r="BJ59" s="282"/>
      <c r="BK59" s="282"/>
      <c r="BL59" s="282"/>
      <c r="BM59" s="282"/>
      <c r="BN59" s="1151"/>
      <c r="BO59" s="1005"/>
      <c r="BP59" s="282"/>
      <c r="BQ59" s="282"/>
      <c r="BR59" s="282"/>
      <c r="BS59" s="282"/>
      <c r="BT59" s="282"/>
      <c r="BU59" s="282"/>
    </row>
    <row r="60" spans="1:73" ht="40.15" customHeight="1" x14ac:dyDescent="0.25">
      <c r="A60" s="151"/>
      <c r="B60" s="24"/>
      <c r="C60" s="1059"/>
      <c r="D60" s="1050"/>
      <c r="E60" s="1062"/>
      <c r="F60" s="1065"/>
      <c r="G60" s="1050"/>
      <c r="H60" s="1044"/>
      <c r="I60" s="1044"/>
      <c r="J60" s="1044"/>
      <c r="K60" s="1050"/>
      <c r="L60" s="1044"/>
      <c r="M60" s="1050"/>
      <c r="N60" s="1047"/>
      <c r="O60" s="1050"/>
      <c r="P60" s="1053"/>
      <c r="Q60" s="1056"/>
      <c r="R60" s="1041"/>
      <c r="S60" s="1041"/>
      <c r="T60" s="1023"/>
      <c r="U60" s="1008"/>
      <c r="V60" s="1008"/>
      <c r="W60" s="1008"/>
      <c r="X60" s="1008"/>
      <c r="Y60" s="1008"/>
      <c r="Z60" s="1005"/>
      <c r="AA60" s="1005"/>
      <c r="AB60" s="1005"/>
      <c r="AC60" s="1005"/>
      <c r="AD60" s="1005"/>
      <c r="AE60" s="1005"/>
      <c r="AF60" s="1005"/>
      <c r="AG60" s="196"/>
      <c r="AH60" s="592"/>
      <c r="AI60" s="592"/>
      <c r="AJ60" s="592"/>
      <c r="AK60" s="196"/>
      <c r="AL60" s="197"/>
      <c r="AM60" s="197"/>
      <c r="AN60" s="197"/>
      <c r="AO60" s="197"/>
      <c r="AP60" s="1151"/>
      <c r="AQ60" s="1005"/>
      <c r="AR60" s="282"/>
      <c r="AS60" s="282"/>
      <c r="AT60" s="282"/>
      <c r="AU60" s="282"/>
      <c r="AV60" s="282"/>
      <c r="AW60" s="282"/>
      <c r="AX60" s="1151"/>
      <c r="AY60" s="1005"/>
      <c r="AZ60" s="282"/>
      <c r="BA60" s="282"/>
      <c r="BB60" s="282"/>
      <c r="BC60" s="282"/>
      <c r="BD60" s="282"/>
      <c r="BE60" s="282"/>
      <c r="BF60" s="1151"/>
      <c r="BG60" s="1005"/>
      <c r="BH60" s="282"/>
      <c r="BI60" s="282"/>
      <c r="BJ60" s="282"/>
      <c r="BK60" s="282"/>
      <c r="BL60" s="282"/>
      <c r="BM60" s="282"/>
      <c r="BN60" s="1151"/>
      <c r="BO60" s="1005"/>
      <c r="BP60" s="282"/>
      <c r="BQ60" s="282"/>
      <c r="BR60" s="282"/>
      <c r="BS60" s="282"/>
      <c r="BT60" s="282"/>
      <c r="BU60" s="282"/>
    </row>
    <row r="61" spans="1:73" ht="40.15" customHeight="1" thickBot="1" x14ac:dyDescent="0.3">
      <c r="A61" s="151"/>
      <c r="B61" s="24"/>
      <c r="C61" s="1060"/>
      <c r="D61" s="1051"/>
      <c r="E61" s="1063"/>
      <c r="F61" s="1066"/>
      <c r="G61" s="1051"/>
      <c r="H61" s="1045"/>
      <c r="I61" s="1045"/>
      <c r="J61" s="1045"/>
      <c r="K61" s="1051"/>
      <c r="L61" s="1045"/>
      <c r="M61" s="1051"/>
      <c r="N61" s="1048"/>
      <c r="O61" s="1051"/>
      <c r="P61" s="1054"/>
      <c r="Q61" s="1057"/>
      <c r="R61" s="1042"/>
      <c r="S61" s="1042"/>
      <c r="T61" s="1024"/>
      <c r="U61" s="1009"/>
      <c r="V61" s="1009"/>
      <c r="W61" s="1009"/>
      <c r="X61" s="1009"/>
      <c r="Y61" s="1009"/>
      <c r="Z61" s="1006"/>
      <c r="AA61" s="1006"/>
      <c r="AB61" s="1006"/>
      <c r="AC61" s="1006"/>
      <c r="AD61" s="1006"/>
      <c r="AE61" s="1006"/>
      <c r="AF61" s="1006"/>
      <c r="AG61" s="715"/>
      <c r="AH61" s="716"/>
      <c r="AI61" s="716"/>
      <c r="AJ61" s="716"/>
      <c r="AK61" s="715"/>
      <c r="AL61" s="717"/>
      <c r="AM61" s="717"/>
      <c r="AN61" s="717"/>
      <c r="AO61" s="717"/>
      <c r="AP61" s="1152"/>
      <c r="AQ61" s="1006"/>
      <c r="AR61" s="718"/>
      <c r="AS61" s="718"/>
      <c r="AT61" s="718"/>
      <c r="AU61" s="718"/>
      <c r="AV61" s="718"/>
      <c r="AW61" s="718"/>
      <c r="AX61" s="1152"/>
      <c r="AY61" s="1006"/>
      <c r="AZ61" s="718"/>
      <c r="BA61" s="718"/>
      <c r="BB61" s="718"/>
      <c r="BC61" s="718"/>
      <c r="BD61" s="718"/>
      <c r="BE61" s="718"/>
      <c r="BF61" s="1152"/>
      <c r="BG61" s="1006"/>
      <c r="BH61" s="718"/>
      <c r="BI61" s="718"/>
      <c r="BJ61" s="718"/>
      <c r="BK61" s="718"/>
      <c r="BL61" s="718"/>
      <c r="BM61" s="718"/>
      <c r="BN61" s="1152"/>
      <c r="BO61" s="1006"/>
      <c r="BP61" s="718"/>
      <c r="BQ61" s="718"/>
      <c r="BR61" s="718"/>
      <c r="BS61" s="718"/>
      <c r="BT61" s="718"/>
      <c r="BU61" s="718"/>
    </row>
    <row r="62" spans="1:73" ht="40.15" customHeight="1" thickTop="1" x14ac:dyDescent="0.25">
      <c r="A62" s="151"/>
      <c r="B62" s="24"/>
      <c r="C62" s="1058" t="s">
        <v>810</v>
      </c>
      <c r="D62" s="1049" t="s">
        <v>811</v>
      </c>
      <c r="E62" s="1061">
        <v>180</v>
      </c>
      <c r="F62" s="1064" t="s">
        <v>3353</v>
      </c>
      <c r="G62" s="1049" t="s">
        <v>607</v>
      </c>
      <c r="H62" s="1043" t="s">
        <v>3198</v>
      </c>
      <c r="I62" s="1043" t="s">
        <v>3244</v>
      </c>
      <c r="J62" s="1043" t="s">
        <v>3025</v>
      </c>
      <c r="K62" s="1049" t="s">
        <v>3326</v>
      </c>
      <c r="L62" s="1043" t="s">
        <v>3327</v>
      </c>
      <c r="M62" s="1049" t="s">
        <v>3328</v>
      </c>
      <c r="N62" s="1046">
        <v>2026004540037</v>
      </c>
      <c r="O62" s="1049" t="s">
        <v>3329</v>
      </c>
      <c r="P62" s="1052" t="s">
        <v>809</v>
      </c>
      <c r="Q62" s="1055">
        <v>25</v>
      </c>
      <c r="R62" s="1040" t="s">
        <v>2871</v>
      </c>
      <c r="S62" s="1040"/>
      <c r="T62" s="1022"/>
      <c r="U62" s="1007"/>
      <c r="V62" s="1007"/>
      <c r="W62" s="1007"/>
      <c r="X62" s="1007"/>
      <c r="Y62" s="1007"/>
      <c r="Z62" s="1004">
        <f t="shared" si="5"/>
        <v>0</v>
      </c>
      <c r="AA62" s="1004">
        <f t="shared" si="25"/>
        <v>0</v>
      </c>
      <c r="AB62" s="1004">
        <f t="shared" si="25"/>
        <v>0</v>
      </c>
      <c r="AC62" s="1004">
        <f t="shared" si="25"/>
        <v>0</v>
      </c>
      <c r="AD62" s="1004">
        <f t="shared" si="25"/>
        <v>0</v>
      </c>
      <c r="AE62" s="1004">
        <f t="shared" si="25"/>
        <v>0</v>
      </c>
      <c r="AF62" s="1004">
        <f t="shared" si="25"/>
        <v>0</v>
      </c>
      <c r="AG62" s="714"/>
      <c r="AH62" s="593"/>
      <c r="AI62" s="593"/>
      <c r="AJ62" s="593"/>
      <c r="AK62" s="207"/>
      <c r="AL62" s="208"/>
      <c r="AM62" s="208"/>
      <c r="AN62" s="208"/>
      <c r="AO62" s="208"/>
      <c r="AP62" s="1150">
        <f>+U62</f>
        <v>0</v>
      </c>
      <c r="AQ62" s="1004">
        <f>SUM(AR62:AW65)</f>
        <v>0</v>
      </c>
      <c r="AR62" s="299"/>
      <c r="AS62" s="299"/>
      <c r="AT62" s="299"/>
      <c r="AU62" s="299"/>
      <c r="AV62" s="299"/>
      <c r="AW62" s="299"/>
      <c r="AX62" s="1150">
        <f>+V62</f>
        <v>0</v>
      </c>
      <c r="AY62" s="1004">
        <f>SUM(AZ62:BE65)</f>
        <v>0</v>
      </c>
      <c r="AZ62" s="299"/>
      <c r="BA62" s="299"/>
      <c r="BB62" s="299"/>
      <c r="BC62" s="299"/>
      <c r="BD62" s="299"/>
      <c r="BE62" s="299"/>
      <c r="BF62" s="1150">
        <f>+W62</f>
        <v>0</v>
      </c>
      <c r="BG62" s="1004">
        <f>SUM(BH62:BM65)</f>
        <v>0</v>
      </c>
      <c r="BH62" s="299"/>
      <c r="BI62" s="299"/>
      <c r="BJ62" s="299"/>
      <c r="BK62" s="299"/>
      <c r="BL62" s="299"/>
      <c r="BM62" s="299"/>
      <c r="BN62" s="1150">
        <f>+X62</f>
        <v>0</v>
      </c>
      <c r="BO62" s="1004">
        <f>SUM(BP62:BU65)</f>
        <v>0</v>
      </c>
      <c r="BP62" s="299"/>
      <c r="BQ62" s="299"/>
      <c r="BR62" s="299"/>
      <c r="BS62" s="299"/>
      <c r="BT62" s="299"/>
      <c r="BU62" s="299"/>
    </row>
    <row r="63" spans="1:73" ht="40.15" customHeight="1" x14ac:dyDescent="0.25">
      <c r="A63" s="151"/>
      <c r="B63" s="24"/>
      <c r="C63" s="1059"/>
      <c r="D63" s="1050"/>
      <c r="E63" s="1062"/>
      <c r="F63" s="1065"/>
      <c r="G63" s="1050"/>
      <c r="H63" s="1044"/>
      <c r="I63" s="1044"/>
      <c r="J63" s="1044"/>
      <c r="K63" s="1050"/>
      <c r="L63" s="1044"/>
      <c r="M63" s="1050"/>
      <c r="N63" s="1047"/>
      <c r="O63" s="1050"/>
      <c r="P63" s="1053"/>
      <c r="Q63" s="1056"/>
      <c r="R63" s="1041"/>
      <c r="S63" s="1041"/>
      <c r="T63" s="1023"/>
      <c r="U63" s="1008"/>
      <c r="V63" s="1008"/>
      <c r="W63" s="1008"/>
      <c r="X63" s="1008"/>
      <c r="Y63" s="1008"/>
      <c r="Z63" s="1005"/>
      <c r="AA63" s="1005"/>
      <c r="AB63" s="1005"/>
      <c r="AC63" s="1005"/>
      <c r="AD63" s="1005"/>
      <c r="AE63" s="1005"/>
      <c r="AF63" s="1005"/>
      <c r="AG63" s="479"/>
      <c r="AH63" s="592"/>
      <c r="AI63" s="592"/>
      <c r="AJ63" s="592"/>
      <c r="AK63" s="196"/>
      <c r="AL63" s="197"/>
      <c r="AM63" s="197"/>
      <c r="AN63" s="197"/>
      <c r="AO63" s="197"/>
      <c r="AP63" s="1151"/>
      <c r="AQ63" s="1005"/>
      <c r="AR63" s="282"/>
      <c r="AS63" s="282"/>
      <c r="AT63" s="282"/>
      <c r="AU63" s="282"/>
      <c r="AV63" s="282"/>
      <c r="AW63" s="282"/>
      <c r="AX63" s="1151"/>
      <c r="AY63" s="1005"/>
      <c r="AZ63" s="282"/>
      <c r="BA63" s="282"/>
      <c r="BB63" s="282"/>
      <c r="BC63" s="282"/>
      <c r="BD63" s="282"/>
      <c r="BE63" s="282"/>
      <c r="BF63" s="1151"/>
      <c r="BG63" s="1005"/>
      <c r="BH63" s="282"/>
      <c r="BI63" s="282"/>
      <c r="BJ63" s="282"/>
      <c r="BK63" s="282"/>
      <c r="BL63" s="282"/>
      <c r="BM63" s="282"/>
      <c r="BN63" s="1151"/>
      <c r="BO63" s="1005"/>
      <c r="BP63" s="282"/>
      <c r="BQ63" s="282"/>
      <c r="BR63" s="282"/>
      <c r="BS63" s="282"/>
      <c r="BT63" s="282"/>
      <c r="BU63" s="282"/>
    </row>
    <row r="64" spans="1:73" ht="40.15" customHeight="1" x14ac:dyDescent="0.25">
      <c r="A64" s="151"/>
      <c r="B64" s="24"/>
      <c r="C64" s="1059"/>
      <c r="D64" s="1050"/>
      <c r="E64" s="1062"/>
      <c r="F64" s="1065"/>
      <c r="G64" s="1050"/>
      <c r="H64" s="1044"/>
      <c r="I64" s="1044"/>
      <c r="J64" s="1044"/>
      <c r="K64" s="1050"/>
      <c r="L64" s="1044"/>
      <c r="M64" s="1050"/>
      <c r="N64" s="1047"/>
      <c r="O64" s="1050"/>
      <c r="P64" s="1053"/>
      <c r="Q64" s="1056"/>
      <c r="R64" s="1041"/>
      <c r="S64" s="1041"/>
      <c r="T64" s="1023"/>
      <c r="U64" s="1008"/>
      <c r="V64" s="1008"/>
      <c r="W64" s="1008"/>
      <c r="X64" s="1008"/>
      <c r="Y64" s="1008"/>
      <c r="Z64" s="1005"/>
      <c r="AA64" s="1005"/>
      <c r="AB64" s="1005"/>
      <c r="AC64" s="1005"/>
      <c r="AD64" s="1005"/>
      <c r="AE64" s="1005"/>
      <c r="AF64" s="1005"/>
      <c r="AG64" s="196"/>
      <c r="AH64" s="592"/>
      <c r="AI64" s="592"/>
      <c r="AJ64" s="592"/>
      <c r="AK64" s="196"/>
      <c r="AL64" s="197"/>
      <c r="AM64" s="197"/>
      <c r="AN64" s="197"/>
      <c r="AO64" s="197"/>
      <c r="AP64" s="1151"/>
      <c r="AQ64" s="1005"/>
      <c r="AR64" s="282"/>
      <c r="AS64" s="282"/>
      <c r="AT64" s="282"/>
      <c r="AU64" s="282"/>
      <c r="AV64" s="282"/>
      <c r="AW64" s="282"/>
      <c r="AX64" s="1151"/>
      <c r="AY64" s="1005"/>
      <c r="AZ64" s="282"/>
      <c r="BA64" s="282"/>
      <c r="BB64" s="282"/>
      <c r="BC64" s="282"/>
      <c r="BD64" s="282"/>
      <c r="BE64" s="282"/>
      <c r="BF64" s="1151"/>
      <c r="BG64" s="1005"/>
      <c r="BH64" s="282"/>
      <c r="BI64" s="282"/>
      <c r="BJ64" s="282"/>
      <c r="BK64" s="282"/>
      <c r="BL64" s="282"/>
      <c r="BM64" s="282"/>
      <c r="BN64" s="1151"/>
      <c r="BO64" s="1005"/>
      <c r="BP64" s="282"/>
      <c r="BQ64" s="282"/>
      <c r="BR64" s="282"/>
      <c r="BS64" s="282"/>
      <c r="BT64" s="282"/>
      <c r="BU64" s="282"/>
    </row>
    <row r="65" spans="1:73" ht="40.15" customHeight="1" thickBot="1" x14ac:dyDescent="0.3">
      <c r="A65" s="151"/>
      <c r="B65" s="24"/>
      <c r="C65" s="1060"/>
      <c r="D65" s="1051"/>
      <c r="E65" s="1063"/>
      <c r="F65" s="1066"/>
      <c r="G65" s="1051"/>
      <c r="H65" s="1045"/>
      <c r="I65" s="1045"/>
      <c r="J65" s="1045"/>
      <c r="K65" s="1051"/>
      <c r="L65" s="1045"/>
      <c r="M65" s="1051"/>
      <c r="N65" s="1048"/>
      <c r="O65" s="1051"/>
      <c r="P65" s="1054"/>
      <c r="Q65" s="1057"/>
      <c r="R65" s="1042"/>
      <c r="S65" s="1042"/>
      <c r="T65" s="1024"/>
      <c r="U65" s="1009"/>
      <c r="V65" s="1009"/>
      <c r="W65" s="1009"/>
      <c r="X65" s="1009"/>
      <c r="Y65" s="1009"/>
      <c r="Z65" s="1006"/>
      <c r="AA65" s="1006"/>
      <c r="AB65" s="1006"/>
      <c r="AC65" s="1006"/>
      <c r="AD65" s="1006"/>
      <c r="AE65" s="1006"/>
      <c r="AF65" s="1006"/>
      <c r="AG65" s="715"/>
      <c r="AH65" s="716"/>
      <c r="AI65" s="716"/>
      <c r="AJ65" s="716"/>
      <c r="AK65" s="715"/>
      <c r="AL65" s="717"/>
      <c r="AM65" s="717"/>
      <c r="AN65" s="717"/>
      <c r="AO65" s="717"/>
      <c r="AP65" s="1152"/>
      <c r="AQ65" s="1006"/>
      <c r="AR65" s="718"/>
      <c r="AS65" s="718"/>
      <c r="AT65" s="718"/>
      <c r="AU65" s="718"/>
      <c r="AV65" s="718"/>
      <c r="AW65" s="718"/>
      <c r="AX65" s="1152"/>
      <c r="AY65" s="1006"/>
      <c r="AZ65" s="718"/>
      <c r="BA65" s="718"/>
      <c r="BB65" s="718"/>
      <c r="BC65" s="718"/>
      <c r="BD65" s="718"/>
      <c r="BE65" s="718"/>
      <c r="BF65" s="1152"/>
      <c r="BG65" s="1006"/>
      <c r="BH65" s="718"/>
      <c r="BI65" s="718"/>
      <c r="BJ65" s="718"/>
      <c r="BK65" s="718"/>
      <c r="BL65" s="718"/>
      <c r="BM65" s="718"/>
      <c r="BN65" s="1152"/>
      <c r="BO65" s="1006"/>
      <c r="BP65" s="718"/>
      <c r="BQ65" s="718"/>
      <c r="BR65" s="718"/>
      <c r="BS65" s="718"/>
      <c r="BT65" s="718"/>
      <c r="BU65" s="718"/>
    </row>
    <row r="66" spans="1:73" ht="40.15" customHeight="1" thickTop="1" x14ac:dyDescent="0.25">
      <c r="A66" s="151"/>
      <c r="B66" s="24"/>
      <c r="C66" s="1058" t="s">
        <v>812</v>
      </c>
      <c r="D66" s="1049" t="s">
        <v>813</v>
      </c>
      <c r="E66" s="1061">
        <v>181</v>
      </c>
      <c r="F66" s="1064" t="s">
        <v>3354</v>
      </c>
      <c r="G66" s="1049" t="s">
        <v>480</v>
      </c>
      <c r="H66" s="1043" t="s">
        <v>3355</v>
      </c>
      <c r="I66" s="1043" t="s">
        <v>3244</v>
      </c>
      <c r="J66" s="1043" t="s">
        <v>3025</v>
      </c>
      <c r="K66" s="1049" t="s">
        <v>3326</v>
      </c>
      <c r="L66" s="1043" t="s">
        <v>3327</v>
      </c>
      <c r="M66" s="1049" t="s">
        <v>3328</v>
      </c>
      <c r="N66" s="1046">
        <v>2026004540037</v>
      </c>
      <c r="O66" s="1049" t="s">
        <v>3329</v>
      </c>
      <c r="P66" s="1052" t="s">
        <v>814</v>
      </c>
      <c r="Q66" s="1055">
        <v>1</v>
      </c>
      <c r="R66" s="1040" t="s">
        <v>2871</v>
      </c>
      <c r="S66" s="1040"/>
      <c r="T66" s="1022"/>
      <c r="U66" s="1007"/>
      <c r="V66" s="1007"/>
      <c r="W66" s="1007"/>
      <c r="X66" s="1007"/>
      <c r="Y66" s="1007"/>
      <c r="Z66" s="1004">
        <f t="shared" ref="Z66:Z74" si="26">+AQ66+AY66+BG66+BO66</f>
        <v>0</v>
      </c>
      <c r="AA66" s="1004">
        <f t="shared" si="25"/>
        <v>0</v>
      </c>
      <c r="AB66" s="1004">
        <f t="shared" si="25"/>
        <v>0</v>
      </c>
      <c r="AC66" s="1004">
        <f t="shared" si="25"/>
        <v>0</v>
      </c>
      <c r="AD66" s="1004">
        <f t="shared" si="25"/>
        <v>0</v>
      </c>
      <c r="AE66" s="1004">
        <f t="shared" si="25"/>
        <v>0</v>
      </c>
      <c r="AF66" s="1004">
        <f t="shared" si="25"/>
        <v>0</v>
      </c>
      <c r="AG66" s="714"/>
      <c r="AH66" s="593"/>
      <c r="AI66" s="593"/>
      <c r="AJ66" s="593"/>
      <c r="AK66" s="207"/>
      <c r="AL66" s="208"/>
      <c r="AM66" s="208"/>
      <c r="AN66" s="208"/>
      <c r="AO66" s="208"/>
      <c r="AP66" s="1150">
        <f>+U66</f>
        <v>0</v>
      </c>
      <c r="AQ66" s="1004">
        <f>SUM(AR66:AW69)</f>
        <v>0</v>
      </c>
      <c r="AR66" s="299"/>
      <c r="AS66" s="299"/>
      <c r="AT66" s="299"/>
      <c r="AU66" s="299"/>
      <c r="AV66" s="299"/>
      <c r="AW66" s="299"/>
      <c r="AX66" s="1150">
        <f>+V66</f>
        <v>0</v>
      </c>
      <c r="AY66" s="1004">
        <f>SUM(AZ66:BE69)</f>
        <v>0</v>
      </c>
      <c r="AZ66" s="299"/>
      <c r="BA66" s="299"/>
      <c r="BB66" s="299"/>
      <c r="BC66" s="299"/>
      <c r="BD66" s="299"/>
      <c r="BE66" s="299"/>
      <c r="BF66" s="1150">
        <f>+W66</f>
        <v>0</v>
      </c>
      <c r="BG66" s="1004">
        <f>SUM(BH66:BM69)</f>
        <v>0</v>
      </c>
      <c r="BH66" s="299"/>
      <c r="BI66" s="299"/>
      <c r="BJ66" s="299"/>
      <c r="BK66" s="299"/>
      <c r="BL66" s="299"/>
      <c r="BM66" s="299"/>
      <c r="BN66" s="1150">
        <f>+X66</f>
        <v>0</v>
      </c>
      <c r="BO66" s="1004">
        <f>SUM(BP66:BU69)</f>
        <v>0</v>
      </c>
      <c r="BP66" s="299"/>
      <c r="BQ66" s="299"/>
      <c r="BR66" s="299"/>
      <c r="BS66" s="299"/>
      <c r="BT66" s="299"/>
      <c r="BU66" s="299"/>
    </row>
    <row r="67" spans="1:73" ht="40.15" customHeight="1" x14ac:dyDescent="0.25">
      <c r="A67" s="151"/>
      <c r="B67" s="24"/>
      <c r="C67" s="1059"/>
      <c r="D67" s="1050"/>
      <c r="E67" s="1062"/>
      <c r="F67" s="1065"/>
      <c r="G67" s="1050"/>
      <c r="H67" s="1044"/>
      <c r="I67" s="1044"/>
      <c r="J67" s="1044"/>
      <c r="K67" s="1050"/>
      <c r="L67" s="1044"/>
      <c r="M67" s="1050"/>
      <c r="N67" s="1047"/>
      <c r="O67" s="1050"/>
      <c r="P67" s="1053"/>
      <c r="Q67" s="1056"/>
      <c r="R67" s="1041"/>
      <c r="S67" s="1041"/>
      <c r="T67" s="1023"/>
      <c r="U67" s="1008"/>
      <c r="V67" s="1008"/>
      <c r="W67" s="1008"/>
      <c r="X67" s="1008"/>
      <c r="Y67" s="1008"/>
      <c r="Z67" s="1005"/>
      <c r="AA67" s="1005"/>
      <c r="AB67" s="1005"/>
      <c r="AC67" s="1005"/>
      <c r="AD67" s="1005"/>
      <c r="AE67" s="1005"/>
      <c r="AF67" s="1005"/>
      <c r="AG67" s="479"/>
      <c r="AH67" s="592"/>
      <c r="AI67" s="592"/>
      <c r="AJ67" s="592"/>
      <c r="AK67" s="196"/>
      <c r="AL67" s="197"/>
      <c r="AM67" s="197"/>
      <c r="AN67" s="197"/>
      <c r="AO67" s="197"/>
      <c r="AP67" s="1151"/>
      <c r="AQ67" s="1005"/>
      <c r="AR67" s="282"/>
      <c r="AS67" s="282"/>
      <c r="AT67" s="282"/>
      <c r="AU67" s="282"/>
      <c r="AV67" s="282"/>
      <c r="AW67" s="282"/>
      <c r="AX67" s="1151"/>
      <c r="AY67" s="1005"/>
      <c r="AZ67" s="282"/>
      <c r="BA67" s="282"/>
      <c r="BB67" s="282"/>
      <c r="BC67" s="282"/>
      <c r="BD67" s="282"/>
      <c r="BE67" s="282"/>
      <c r="BF67" s="1151"/>
      <c r="BG67" s="1005"/>
      <c r="BH67" s="282"/>
      <c r="BI67" s="282"/>
      <c r="BJ67" s="282"/>
      <c r="BK67" s="282"/>
      <c r="BL67" s="282"/>
      <c r="BM67" s="282"/>
      <c r="BN67" s="1151"/>
      <c r="BO67" s="1005"/>
      <c r="BP67" s="282"/>
      <c r="BQ67" s="282"/>
      <c r="BR67" s="282"/>
      <c r="BS67" s="282"/>
      <c r="BT67" s="282"/>
      <c r="BU67" s="282"/>
    </row>
    <row r="68" spans="1:73" ht="40.15" customHeight="1" x14ac:dyDescent="0.25">
      <c r="A68" s="151"/>
      <c r="B68" s="24"/>
      <c r="C68" s="1059"/>
      <c r="D68" s="1050"/>
      <c r="E68" s="1062"/>
      <c r="F68" s="1065"/>
      <c r="G68" s="1050"/>
      <c r="H68" s="1044"/>
      <c r="I68" s="1044"/>
      <c r="J68" s="1044"/>
      <c r="K68" s="1050"/>
      <c r="L68" s="1044"/>
      <c r="M68" s="1050"/>
      <c r="N68" s="1047"/>
      <c r="O68" s="1050"/>
      <c r="P68" s="1053"/>
      <c r="Q68" s="1056"/>
      <c r="R68" s="1041"/>
      <c r="S68" s="1041"/>
      <c r="T68" s="1023"/>
      <c r="U68" s="1008"/>
      <c r="V68" s="1008"/>
      <c r="W68" s="1008"/>
      <c r="X68" s="1008"/>
      <c r="Y68" s="1008"/>
      <c r="Z68" s="1005"/>
      <c r="AA68" s="1005"/>
      <c r="AB68" s="1005"/>
      <c r="AC68" s="1005"/>
      <c r="AD68" s="1005"/>
      <c r="AE68" s="1005"/>
      <c r="AF68" s="1005"/>
      <c r="AG68" s="196"/>
      <c r="AH68" s="592"/>
      <c r="AI68" s="592"/>
      <c r="AJ68" s="592"/>
      <c r="AK68" s="196"/>
      <c r="AL68" s="197"/>
      <c r="AM68" s="197"/>
      <c r="AN68" s="197"/>
      <c r="AO68" s="197"/>
      <c r="AP68" s="1151"/>
      <c r="AQ68" s="1005"/>
      <c r="AR68" s="282"/>
      <c r="AS68" s="282"/>
      <c r="AT68" s="282"/>
      <c r="AU68" s="282"/>
      <c r="AV68" s="282"/>
      <c r="AW68" s="282"/>
      <c r="AX68" s="1151"/>
      <c r="AY68" s="1005"/>
      <c r="AZ68" s="282"/>
      <c r="BA68" s="282"/>
      <c r="BB68" s="282"/>
      <c r="BC68" s="282"/>
      <c r="BD68" s="282"/>
      <c r="BE68" s="282"/>
      <c r="BF68" s="1151"/>
      <c r="BG68" s="1005"/>
      <c r="BH68" s="282"/>
      <c r="BI68" s="282"/>
      <c r="BJ68" s="282"/>
      <c r="BK68" s="282"/>
      <c r="BL68" s="282"/>
      <c r="BM68" s="282"/>
      <c r="BN68" s="1151"/>
      <c r="BO68" s="1005"/>
      <c r="BP68" s="282"/>
      <c r="BQ68" s="282"/>
      <c r="BR68" s="282"/>
      <c r="BS68" s="282"/>
      <c r="BT68" s="282"/>
      <c r="BU68" s="282"/>
    </row>
    <row r="69" spans="1:73" ht="40.15" customHeight="1" thickBot="1" x14ac:dyDescent="0.3">
      <c r="A69" s="151"/>
      <c r="B69" s="24"/>
      <c r="C69" s="1060"/>
      <c r="D69" s="1051"/>
      <c r="E69" s="1063"/>
      <c r="F69" s="1066"/>
      <c r="G69" s="1051"/>
      <c r="H69" s="1045"/>
      <c r="I69" s="1045"/>
      <c r="J69" s="1045"/>
      <c r="K69" s="1051"/>
      <c r="L69" s="1045"/>
      <c r="M69" s="1051"/>
      <c r="N69" s="1048"/>
      <c r="O69" s="1051"/>
      <c r="P69" s="1054"/>
      <c r="Q69" s="1057"/>
      <c r="R69" s="1042"/>
      <c r="S69" s="1042"/>
      <c r="T69" s="1024"/>
      <c r="U69" s="1009"/>
      <c r="V69" s="1009"/>
      <c r="W69" s="1009"/>
      <c r="X69" s="1009"/>
      <c r="Y69" s="1009"/>
      <c r="Z69" s="1006"/>
      <c r="AA69" s="1006"/>
      <c r="AB69" s="1006"/>
      <c r="AC69" s="1006"/>
      <c r="AD69" s="1006"/>
      <c r="AE69" s="1006"/>
      <c r="AF69" s="1006"/>
      <c r="AG69" s="715"/>
      <c r="AH69" s="716"/>
      <c r="AI69" s="716"/>
      <c r="AJ69" s="716"/>
      <c r="AK69" s="715"/>
      <c r="AL69" s="717"/>
      <c r="AM69" s="717"/>
      <c r="AN69" s="717"/>
      <c r="AO69" s="717"/>
      <c r="AP69" s="1152"/>
      <c r="AQ69" s="1006"/>
      <c r="AR69" s="718"/>
      <c r="AS69" s="718"/>
      <c r="AT69" s="718"/>
      <c r="AU69" s="718"/>
      <c r="AV69" s="718"/>
      <c r="AW69" s="718"/>
      <c r="AX69" s="1152"/>
      <c r="AY69" s="1006"/>
      <c r="AZ69" s="718"/>
      <c r="BA69" s="718"/>
      <c r="BB69" s="718"/>
      <c r="BC69" s="718"/>
      <c r="BD69" s="718"/>
      <c r="BE69" s="718"/>
      <c r="BF69" s="1152"/>
      <c r="BG69" s="1006"/>
      <c r="BH69" s="718"/>
      <c r="BI69" s="718"/>
      <c r="BJ69" s="718"/>
      <c r="BK69" s="718"/>
      <c r="BL69" s="718"/>
      <c r="BM69" s="718"/>
      <c r="BN69" s="1152"/>
      <c r="BO69" s="1006"/>
      <c r="BP69" s="718"/>
      <c r="BQ69" s="718"/>
      <c r="BR69" s="718"/>
      <c r="BS69" s="718"/>
      <c r="BT69" s="718"/>
      <c r="BU69" s="718"/>
    </row>
    <row r="70" spans="1:73" ht="40.15" customHeight="1" thickTop="1" x14ac:dyDescent="0.25">
      <c r="A70" s="151"/>
      <c r="B70" s="24"/>
      <c r="C70" s="1058" t="s">
        <v>815</v>
      </c>
      <c r="D70" s="1049" t="s">
        <v>816</v>
      </c>
      <c r="E70" s="1061">
        <v>182</v>
      </c>
      <c r="F70" s="1064" t="s">
        <v>3354</v>
      </c>
      <c r="G70" s="1049" t="s">
        <v>480</v>
      </c>
      <c r="H70" s="1043" t="s">
        <v>3356</v>
      </c>
      <c r="I70" s="1043" t="s">
        <v>3244</v>
      </c>
      <c r="J70" s="1043" t="s">
        <v>3025</v>
      </c>
      <c r="K70" s="1049" t="s">
        <v>3326</v>
      </c>
      <c r="L70" s="1043" t="s">
        <v>3327</v>
      </c>
      <c r="M70" s="1049" t="s">
        <v>3328</v>
      </c>
      <c r="N70" s="1046">
        <v>2026004540037</v>
      </c>
      <c r="O70" s="1049" t="s">
        <v>3329</v>
      </c>
      <c r="P70" s="1052" t="s">
        <v>288</v>
      </c>
      <c r="Q70" s="1055">
        <v>1</v>
      </c>
      <c r="R70" s="1040" t="s">
        <v>2871</v>
      </c>
      <c r="S70" s="1040"/>
      <c r="T70" s="1022"/>
      <c r="U70" s="1007"/>
      <c r="V70" s="1007"/>
      <c r="W70" s="1007"/>
      <c r="X70" s="1007"/>
      <c r="Y70" s="1007"/>
      <c r="Z70" s="1004">
        <f t="shared" si="26"/>
        <v>0</v>
      </c>
      <c r="AA70" s="1004">
        <f t="shared" si="25"/>
        <v>0</v>
      </c>
      <c r="AB70" s="1004">
        <f t="shared" si="25"/>
        <v>0</v>
      </c>
      <c r="AC70" s="1004">
        <f t="shared" si="25"/>
        <v>0</v>
      </c>
      <c r="AD70" s="1004">
        <f t="shared" si="25"/>
        <v>0</v>
      </c>
      <c r="AE70" s="1004">
        <f t="shared" si="25"/>
        <v>0</v>
      </c>
      <c r="AF70" s="1004">
        <f t="shared" si="25"/>
        <v>0</v>
      </c>
      <c r="AG70" s="714"/>
      <c r="AH70" s="593"/>
      <c r="AI70" s="593"/>
      <c r="AJ70" s="593"/>
      <c r="AK70" s="207"/>
      <c r="AL70" s="208"/>
      <c r="AM70" s="208"/>
      <c r="AN70" s="208"/>
      <c r="AO70" s="208"/>
      <c r="AP70" s="1150">
        <f>+U70</f>
        <v>0</v>
      </c>
      <c r="AQ70" s="1004">
        <f>SUM(AR70:AW73)</f>
        <v>0</v>
      </c>
      <c r="AR70" s="299"/>
      <c r="AS70" s="299"/>
      <c r="AT70" s="299"/>
      <c r="AU70" s="299"/>
      <c r="AV70" s="299"/>
      <c r="AW70" s="299"/>
      <c r="AX70" s="1150">
        <f>+V70</f>
        <v>0</v>
      </c>
      <c r="AY70" s="1004">
        <f>SUM(AZ70:BE73)</f>
        <v>0</v>
      </c>
      <c r="AZ70" s="299"/>
      <c r="BA70" s="299"/>
      <c r="BB70" s="299"/>
      <c r="BC70" s="299"/>
      <c r="BD70" s="299"/>
      <c r="BE70" s="299"/>
      <c r="BF70" s="1150">
        <f>+W70</f>
        <v>0</v>
      </c>
      <c r="BG70" s="1004">
        <f>SUM(BH70:BM73)</f>
        <v>0</v>
      </c>
      <c r="BH70" s="299"/>
      <c r="BI70" s="299"/>
      <c r="BJ70" s="299"/>
      <c r="BK70" s="299"/>
      <c r="BL70" s="299"/>
      <c r="BM70" s="299"/>
      <c r="BN70" s="1150">
        <f>+X70</f>
        <v>0</v>
      </c>
      <c r="BO70" s="1004">
        <f>SUM(BP70:BU73)</f>
        <v>0</v>
      </c>
      <c r="BP70" s="299"/>
      <c r="BQ70" s="299"/>
      <c r="BR70" s="299"/>
      <c r="BS70" s="299"/>
      <c r="BT70" s="299"/>
      <c r="BU70" s="299"/>
    </row>
    <row r="71" spans="1:73" ht="40.15" customHeight="1" x14ac:dyDescent="0.25">
      <c r="A71" s="151"/>
      <c r="B71" s="24"/>
      <c r="C71" s="1059"/>
      <c r="D71" s="1050"/>
      <c r="E71" s="1062"/>
      <c r="F71" s="1065"/>
      <c r="G71" s="1050"/>
      <c r="H71" s="1044"/>
      <c r="I71" s="1044"/>
      <c r="J71" s="1044"/>
      <c r="K71" s="1050"/>
      <c r="L71" s="1044"/>
      <c r="M71" s="1050"/>
      <c r="N71" s="1047"/>
      <c r="O71" s="1050"/>
      <c r="P71" s="1053"/>
      <c r="Q71" s="1056"/>
      <c r="R71" s="1041"/>
      <c r="S71" s="1041"/>
      <c r="T71" s="1023"/>
      <c r="U71" s="1008"/>
      <c r="V71" s="1008"/>
      <c r="W71" s="1008"/>
      <c r="X71" s="1008"/>
      <c r="Y71" s="1008"/>
      <c r="Z71" s="1005"/>
      <c r="AA71" s="1005"/>
      <c r="AB71" s="1005"/>
      <c r="AC71" s="1005"/>
      <c r="AD71" s="1005"/>
      <c r="AE71" s="1005"/>
      <c r="AF71" s="1005"/>
      <c r="AG71" s="479"/>
      <c r="AH71" s="592"/>
      <c r="AI71" s="592"/>
      <c r="AJ71" s="592"/>
      <c r="AK71" s="196"/>
      <c r="AL71" s="197"/>
      <c r="AM71" s="197"/>
      <c r="AN71" s="197"/>
      <c r="AO71" s="197"/>
      <c r="AP71" s="1151"/>
      <c r="AQ71" s="1005"/>
      <c r="AR71" s="282"/>
      <c r="AS71" s="282"/>
      <c r="AT71" s="282"/>
      <c r="AU71" s="282"/>
      <c r="AV71" s="282"/>
      <c r="AW71" s="282"/>
      <c r="AX71" s="1151"/>
      <c r="AY71" s="1005"/>
      <c r="AZ71" s="282"/>
      <c r="BA71" s="282"/>
      <c r="BB71" s="282"/>
      <c r="BC71" s="282"/>
      <c r="BD71" s="282"/>
      <c r="BE71" s="282"/>
      <c r="BF71" s="1151"/>
      <c r="BG71" s="1005"/>
      <c r="BH71" s="282"/>
      <c r="BI71" s="282"/>
      <c r="BJ71" s="282"/>
      <c r="BK71" s="282"/>
      <c r="BL71" s="282"/>
      <c r="BM71" s="282"/>
      <c r="BN71" s="1151"/>
      <c r="BO71" s="1005"/>
      <c r="BP71" s="282"/>
      <c r="BQ71" s="282"/>
      <c r="BR71" s="282"/>
      <c r="BS71" s="282"/>
      <c r="BT71" s="282"/>
      <c r="BU71" s="282"/>
    </row>
    <row r="72" spans="1:73" ht="40.15" customHeight="1" x14ac:dyDescent="0.25">
      <c r="A72" s="151"/>
      <c r="B72" s="24"/>
      <c r="C72" s="1059"/>
      <c r="D72" s="1050"/>
      <c r="E72" s="1062"/>
      <c r="F72" s="1065"/>
      <c r="G72" s="1050"/>
      <c r="H72" s="1044"/>
      <c r="I72" s="1044"/>
      <c r="J72" s="1044"/>
      <c r="K72" s="1050"/>
      <c r="L72" s="1044"/>
      <c r="M72" s="1050"/>
      <c r="N72" s="1047"/>
      <c r="O72" s="1050"/>
      <c r="P72" s="1053"/>
      <c r="Q72" s="1056"/>
      <c r="R72" s="1041"/>
      <c r="S72" s="1041"/>
      <c r="T72" s="1023"/>
      <c r="U72" s="1008"/>
      <c r="V72" s="1008"/>
      <c r="W72" s="1008"/>
      <c r="X72" s="1008"/>
      <c r="Y72" s="1008"/>
      <c r="Z72" s="1005"/>
      <c r="AA72" s="1005"/>
      <c r="AB72" s="1005"/>
      <c r="AC72" s="1005"/>
      <c r="AD72" s="1005"/>
      <c r="AE72" s="1005"/>
      <c r="AF72" s="1005"/>
      <c r="AG72" s="196"/>
      <c r="AH72" s="592"/>
      <c r="AI72" s="592"/>
      <c r="AJ72" s="592"/>
      <c r="AK72" s="196"/>
      <c r="AL72" s="197"/>
      <c r="AM72" s="197"/>
      <c r="AN72" s="197"/>
      <c r="AO72" s="197"/>
      <c r="AP72" s="1151"/>
      <c r="AQ72" s="1005"/>
      <c r="AR72" s="282"/>
      <c r="AS72" s="282"/>
      <c r="AT72" s="282"/>
      <c r="AU72" s="282"/>
      <c r="AV72" s="282"/>
      <c r="AW72" s="282"/>
      <c r="AX72" s="1151"/>
      <c r="AY72" s="1005"/>
      <c r="AZ72" s="282"/>
      <c r="BA72" s="282"/>
      <c r="BB72" s="282"/>
      <c r="BC72" s="282"/>
      <c r="BD72" s="282"/>
      <c r="BE72" s="282"/>
      <c r="BF72" s="1151"/>
      <c r="BG72" s="1005"/>
      <c r="BH72" s="282"/>
      <c r="BI72" s="282"/>
      <c r="BJ72" s="282"/>
      <c r="BK72" s="282"/>
      <c r="BL72" s="282"/>
      <c r="BM72" s="282"/>
      <c r="BN72" s="1151"/>
      <c r="BO72" s="1005"/>
      <c r="BP72" s="282"/>
      <c r="BQ72" s="282"/>
      <c r="BR72" s="282"/>
      <c r="BS72" s="282"/>
      <c r="BT72" s="282"/>
      <c r="BU72" s="282"/>
    </row>
    <row r="73" spans="1:73" ht="40.15" customHeight="1" thickBot="1" x14ac:dyDescent="0.3">
      <c r="A73" s="151"/>
      <c r="B73" s="24"/>
      <c r="C73" s="1060"/>
      <c r="D73" s="1051"/>
      <c r="E73" s="1063"/>
      <c r="F73" s="1066"/>
      <c r="G73" s="1051"/>
      <c r="H73" s="1045"/>
      <c r="I73" s="1045"/>
      <c r="J73" s="1045"/>
      <c r="K73" s="1051"/>
      <c r="L73" s="1045"/>
      <c r="M73" s="1051"/>
      <c r="N73" s="1048"/>
      <c r="O73" s="1051"/>
      <c r="P73" s="1054"/>
      <c r="Q73" s="1057"/>
      <c r="R73" s="1042"/>
      <c r="S73" s="1042"/>
      <c r="T73" s="1024"/>
      <c r="U73" s="1009"/>
      <c r="V73" s="1009"/>
      <c r="W73" s="1009"/>
      <c r="X73" s="1009"/>
      <c r="Y73" s="1009"/>
      <c r="Z73" s="1006"/>
      <c r="AA73" s="1006"/>
      <c r="AB73" s="1006"/>
      <c r="AC73" s="1006"/>
      <c r="AD73" s="1006"/>
      <c r="AE73" s="1006"/>
      <c r="AF73" s="1006"/>
      <c r="AG73" s="715"/>
      <c r="AH73" s="716"/>
      <c r="AI73" s="716"/>
      <c r="AJ73" s="716"/>
      <c r="AK73" s="715"/>
      <c r="AL73" s="717"/>
      <c r="AM73" s="717"/>
      <c r="AN73" s="717"/>
      <c r="AO73" s="717"/>
      <c r="AP73" s="1152"/>
      <c r="AQ73" s="1006"/>
      <c r="AR73" s="718"/>
      <c r="AS73" s="718"/>
      <c r="AT73" s="718"/>
      <c r="AU73" s="718"/>
      <c r="AV73" s="718"/>
      <c r="AW73" s="718"/>
      <c r="AX73" s="1152"/>
      <c r="AY73" s="1006"/>
      <c r="AZ73" s="718"/>
      <c r="BA73" s="718"/>
      <c r="BB73" s="718"/>
      <c r="BC73" s="718"/>
      <c r="BD73" s="718"/>
      <c r="BE73" s="718"/>
      <c r="BF73" s="1152"/>
      <c r="BG73" s="1006"/>
      <c r="BH73" s="718"/>
      <c r="BI73" s="718"/>
      <c r="BJ73" s="718"/>
      <c r="BK73" s="718"/>
      <c r="BL73" s="718"/>
      <c r="BM73" s="718"/>
      <c r="BN73" s="1152"/>
      <c r="BO73" s="1006"/>
      <c r="BP73" s="718"/>
      <c r="BQ73" s="718"/>
      <c r="BR73" s="718"/>
      <c r="BS73" s="718"/>
      <c r="BT73" s="718"/>
      <c r="BU73" s="718"/>
    </row>
    <row r="74" spans="1:73" ht="40.15" customHeight="1" thickTop="1" x14ac:dyDescent="0.25">
      <c r="A74" s="151"/>
      <c r="B74" s="24"/>
      <c r="C74" s="1058" t="s">
        <v>817</v>
      </c>
      <c r="D74" s="1049" t="s">
        <v>818</v>
      </c>
      <c r="E74" s="1061">
        <v>183</v>
      </c>
      <c r="F74" s="1064" t="s">
        <v>3354</v>
      </c>
      <c r="G74" s="1049" t="s">
        <v>480</v>
      </c>
      <c r="H74" s="1043" t="s">
        <v>3357</v>
      </c>
      <c r="I74" s="1043" t="s">
        <v>3244</v>
      </c>
      <c r="J74" s="1043" t="s">
        <v>3025</v>
      </c>
      <c r="K74" s="1049" t="s">
        <v>3326</v>
      </c>
      <c r="L74" s="1043" t="s">
        <v>3327</v>
      </c>
      <c r="M74" s="1049" t="s">
        <v>3328</v>
      </c>
      <c r="N74" s="1046">
        <v>2026004540037</v>
      </c>
      <c r="O74" s="1049" t="s">
        <v>3329</v>
      </c>
      <c r="P74" s="1052" t="s">
        <v>288</v>
      </c>
      <c r="Q74" s="1055">
        <v>1</v>
      </c>
      <c r="R74" s="1040" t="s">
        <v>2871</v>
      </c>
      <c r="S74" s="1040"/>
      <c r="T74" s="1022"/>
      <c r="U74" s="1007"/>
      <c r="V74" s="1007"/>
      <c r="W74" s="1007"/>
      <c r="X74" s="1007"/>
      <c r="Y74" s="1007"/>
      <c r="Z74" s="1004">
        <f t="shared" si="26"/>
        <v>0</v>
      </c>
      <c r="AA74" s="1004">
        <f t="shared" ref="AA74:AF74" si="27">SUM(AR74:AR77,AZ74:AZ77,BH74:BH77,BP74:BP77)</f>
        <v>0</v>
      </c>
      <c r="AB74" s="1004">
        <f t="shared" si="27"/>
        <v>0</v>
      </c>
      <c r="AC74" s="1004">
        <f t="shared" si="27"/>
        <v>0</v>
      </c>
      <c r="AD74" s="1004">
        <f t="shared" si="27"/>
        <v>0</v>
      </c>
      <c r="AE74" s="1004">
        <f t="shared" si="27"/>
        <v>0</v>
      </c>
      <c r="AF74" s="1004">
        <f t="shared" si="27"/>
        <v>0</v>
      </c>
      <c r="AG74" s="714"/>
      <c r="AH74" s="593"/>
      <c r="AI74" s="593"/>
      <c r="AJ74" s="593"/>
      <c r="AK74" s="207"/>
      <c r="AL74" s="208"/>
      <c r="AM74" s="208"/>
      <c r="AN74" s="208"/>
      <c r="AO74" s="208"/>
      <c r="AP74" s="1150">
        <f>+U74</f>
        <v>0</v>
      </c>
      <c r="AQ74" s="1004">
        <f>SUM(AR74:AW77)</f>
        <v>0</v>
      </c>
      <c r="AR74" s="299"/>
      <c r="AS74" s="299"/>
      <c r="AT74" s="299"/>
      <c r="AU74" s="299"/>
      <c r="AV74" s="299"/>
      <c r="AW74" s="299"/>
      <c r="AX74" s="1150">
        <f>+V74</f>
        <v>0</v>
      </c>
      <c r="AY74" s="1004">
        <f>SUM(AZ74:BE77)</f>
        <v>0</v>
      </c>
      <c r="AZ74" s="299"/>
      <c r="BA74" s="299"/>
      <c r="BB74" s="299"/>
      <c r="BC74" s="299"/>
      <c r="BD74" s="299"/>
      <c r="BE74" s="299"/>
      <c r="BF74" s="1150">
        <f>+W74</f>
        <v>0</v>
      </c>
      <c r="BG74" s="1004">
        <f>SUM(BH74:BM77)</f>
        <v>0</v>
      </c>
      <c r="BH74" s="299"/>
      <c r="BI74" s="299"/>
      <c r="BJ74" s="299"/>
      <c r="BK74" s="299"/>
      <c r="BL74" s="299"/>
      <c r="BM74" s="299"/>
      <c r="BN74" s="1150">
        <f>+X74</f>
        <v>0</v>
      </c>
      <c r="BO74" s="1004">
        <f>SUM(BP74:BU77)</f>
        <v>0</v>
      </c>
      <c r="BP74" s="299"/>
      <c r="BQ74" s="299"/>
      <c r="BR74" s="299"/>
      <c r="BS74" s="299"/>
      <c r="BT74" s="299"/>
      <c r="BU74" s="299"/>
    </row>
    <row r="75" spans="1:73" ht="40.15" customHeight="1" x14ac:dyDescent="0.25">
      <c r="A75" s="151"/>
      <c r="B75" s="24"/>
      <c r="C75" s="1059"/>
      <c r="D75" s="1050"/>
      <c r="E75" s="1062"/>
      <c r="F75" s="1065"/>
      <c r="G75" s="1050"/>
      <c r="H75" s="1044"/>
      <c r="I75" s="1044"/>
      <c r="J75" s="1044"/>
      <c r="K75" s="1050"/>
      <c r="L75" s="1044"/>
      <c r="M75" s="1050"/>
      <c r="N75" s="1047"/>
      <c r="O75" s="1050"/>
      <c r="P75" s="1053"/>
      <c r="Q75" s="1056"/>
      <c r="R75" s="1041"/>
      <c r="S75" s="1041"/>
      <c r="T75" s="1023"/>
      <c r="U75" s="1008"/>
      <c r="V75" s="1008"/>
      <c r="W75" s="1008"/>
      <c r="X75" s="1008"/>
      <c r="Y75" s="1008"/>
      <c r="Z75" s="1005"/>
      <c r="AA75" s="1005"/>
      <c r="AB75" s="1005"/>
      <c r="AC75" s="1005"/>
      <c r="AD75" s="1005"/>
      <c r="AE75" s="1005"/>
      <c r="AF75" s="1005"/>
      <c r="AG75" s="479"/>
      <c r="AH75" s="592"/>
      <c r="AI75" s="592"/>
      <c r="AJ75" s="592"/>
      <c r="AK75" s="196"/>
      <c r="AL75" s="197"/>
      <c r="AM75" s="197"/>
      <c r="AN75" s="197"/>
      <c r="AO75" s="197"/>
      <c r="AP75" s="1151"/>
      <c r="AQ75" s="1005"/>
      <c r="AR75" s="282"/>
      <c r="AS75" s="282"/>
      <c r="AT75" s="282"/>
      <c r="AU75" s="282"/>
      <c r="AV75" s="282"/>
      <c r="AW75" s="282"/>
      <c r="AX75" s="1151"/>
      <c r="AY75" s="1005"/>
      <c r="AZ75" s="282"/>
      <c r="BA75" s="282"/>
      <c r="BB75" s="282"/>
      <c r="BC75" s="282"/>
      <c r="BD75" s="282"/>
      <c r="BE75" s="282"/>
      <c r="BF75" s="1151"/>
      <c r="BG75" s="1005"/>
      <c r="BH75" s="282"/>
      <c r="BI75" s="282"/>
      <c r="BJ75" s="282"/>
      <c r="BK75" s="282"/>
      <c r="BL75" s="282"/>
      <c r="BM75" s="282"/>
      <c r="BN75" s="1151"/>
      <c r="BO75" s="1005"/>
      <c r="BP75" s="282"/>
      <c r="BQ75" s="282"/>
      <c r="BR75" s="282"/>
      <c r="BS75" s="282"/>
      <c r="BT75" s="282"/>
      <c r="BU75" s="282"/>
    </row>
    <row r="76" spans="1:73" ht="40.15" customHeight="1" x14ac:dyDescent="0.25">
      <c r="A76" s="151"/>
      <c r="B76" s="24"/>
      <c r="C76" s="1059"/>
      <c r="D76" s="1050"/>
      <c r="E76" s="1062"/>
      <c r="F76" s="1065"/>
      <c r="G76" s="1050"/>
      <c r="H76" s="1044"/>
      <c r="I76" s="1044"/>
      <c r="J76" s="1044"/>
      <c r="K76" s="1050"/>
      <c r="L76" s="1044"/>
      <c r="M76" s="1050"/>
      <c r="N76" s="1047"/>
      <c r="O76" s="1050"/>
      <c r="P76" s="1053"/>
      <c r="Q76" s="1056"/>
      <c r="R76" s="1041"/>
      <c r="S76" s="1041"/>
      <c r="T76" s="1023"/>
      <c r="U76" s="1008"/>
      <c r="V76" s="1008"/>
      <c r="W76" s="1008"/>
      <c r="X76" s="1008"/>
      <c r="Y76" s="1008"/>
      <c r="Z76" s="1005"/>
      <c r="AA76" s="1005"/>
      <c r="AB76" s="1005"/>
      <c r="AC76" s="1005"/>
      <c r="AD76" s="1005"/>
      <c r="AE76" s="1005"/>
      <c r="AF76" s="1005"/>
      <c r="AG76" s="196"/>
      <c r="AH76" s="592"/>
      <c r="AI76" s="592"/>
      <c r="AJ76" s="592"/>
      <c r="AK76" s="196"/>
      <c r="AL76" s="197"/>
      <c r="AM76" s="197"/>
      <c r="AN76" s="197"/>
      <c r="AO76" s="197"/>
      <c r="AP76" s="1151"/>
      <c r="AQ76" s="1005"/>
      <c r="AR76" s="282"/>
      <c r="AS76" s="282"/>
      <c r="AT76" s="282"/>
      <c r="AU76" s="282"/>
      <c r="AV76" s="282"/>
      <c r="AW76" s="282"/>
      <c r="AX76" s="1151"/>
      <c r="AY76" s="1005"/>
      <c r="AZ76" s="282"/>
      <c r="BA76" s="282"/>
      <c r="BB76" s="282"/>
      <c r="BC76" s="282"/>
      <c r="BD76" s="282"/>
      <c r="BE76" s="282"/>
      <c r="BF76" s="1151"/>
      <c r="BG76" s="1005"/>
      <c r="BH76" s="282"/>
      <c r="BI76" s="282"/>
      <c r="BJ76" s="282"/>
      <c r="BK76" s="282"/>
      <c r="BL76" s="282"/>
      <c r="BM76" s="282"/>
      <c r="BN76" s="1151"/>
      <c r="BO76" s="1005"/>
      <c r="BP76" s="282"/>
      <c r="BQ76" s="282"/>
      <c r="BR76" s="282"/>
      <c r="BS76" s="282"/>
      <c r="BT76" s="282"/>
      <c r="BU76" s="282"/>
    </row>
    <row r="77" spans="1:73" ht="40.15" customHeight="1" thickBot="1" x14ac:dyDescent="0.3">
      <c r="A77" s="151"/>
      <c r="B77" s="24"/>
      <c r="C77" s="1060"/>
      <c r="D77" s="1051"/>
      <c r="E77" s="1063"/>
      <c r="F77" s="1066"/>
      <c r="G77" s="1051"/>
      <c r="H77" s="1045"/>
      <c r="I77" s="1045"/>
      <c r="J77" s="1045"/>
      <c r="K77" s="1051"/>
      <c r="L77" s="1045"/>
      <c r="M77" s="1051"/>
      <c r="N77" s="1048"/>
      <c r="O77" s="1051"/>
      <c r="P77" s="1054"/>
      <c r="Q77" s="1057"/>
      <c r="R77" s="1042"/>
      <c r="S77" s="1042"/>
      <c r="T77" s="1024"/>
      <c r="U77" s="1009"/>
      <c r="V77" s="1009"/>
      <c r="W77" s="1009"/>
      <c r="X77" s="1009"/>
      <c r="Y77" s="1009"/>
      <c r="Z77" s="1006"/>
      <c r="AA77" s="1006"/>
      <c r="AB77" s="1006"/>
      <c r="AC77" s="1006"/>
      <c r="AD77" s="1006"/>
      <c r="AE77" s="1006"/>
      <c r="AF77" s="1006"/>
      <c r="AG77" s="715"/>
      <c r="AH77" s="716"/>
      <c r="AI77" s="716"/>
      <c r="AJ77" s="716"/>
      <c r="AK77" s="715"/>
      <c r="AL77" s="717"/>
      <c r="AM77" s="717"/>
      <c r="AN77" s="717"/>
      <c r="AO77" s="717"/>
      <c r="AP77" s="1152"/>
      <c r="AQ77" s="1006"/>
      <c r="AR77" s="718"/>
      <c r="AS77" s="718"/>
      <c r="AT77" s="718"/>
      <c r="AU77" s="718"/>
      <c r="AV77" s="718"/>
      <c r="AW77" s="718"/>
      <c r="AX77" s="1152"/>
      <c r="AY77" s="1006"/>
      <c r="AZ77" s="718"/>
      <c r="BA77" s="718"/>
      <c r="BB77" s="718"/>
      <c r="BC77" s="718"/>
      <c r="BD77" s="718"/>
      <c r="BE77" s="718"/>
      <c r="BF77" s="1152"/>
      <c r="BG77" s="1006"/>
      <c r="BH77" s="718"/>
      <c r="BI77" s="718"/>
      <c r="BJ77" s="718"/>
      <c r="BK77" s="718"/>
      <c r="BL77" s="718"/>
      <c r="BM77" s="718"/>
      <c r="BN77" s="1152"/>
      <c r="BO77" s="1006"/>
      <c r="BP77" s="718"/>
      <c r="BQ77" s="718"/>
      <c r="BR77" s="718"/>
      <c r="BS77" s="718"/>
      <c r="BT77" s="718"/>
      <c r="BU77" s="718"/>
    </row>
    <row r="78" spans="1:73" ht="40.15" customHeight="1" thickTop="1" x14ac:dyDescent="0.25">
      <c r="B78" s="25"/>
      <c r="C78" s="30"/>
      <c r="D78" s="377"/>
      <c r="E78" s="435"/>
      <c r="F78" s="448"/>
      <c r="G78" s="212"/>
      <c r="H78" s="427"/>
      <c r="I78" s="427"/>
      <c r="J78" s="212"/>
      <c r="K78" s="212"/>
      <c r="L78" s="210"/>
      <c r="M78" s="210"/>
      <c r="N78" s="210"/>
      <c r="O78" s="210"/>
      <c r="P78" s="210"/>
      <c r="Q78" s="10"/>
      <c r="R78" s="10"/>
      <c r="S78" s="111"/>
      <c r="T78" s="154"/>
      <c r="U78" s="40"/>
      <c r="V78" s="40"/>
      <c r="W78" s="40"/>
      <c r="X78" s="40"/>
      <c r="Y78" s="40"/>
      <c r="Z78" s="115"/>
      <c r="AA78" s="115"/>
      <c r="AB78" s="115"/>
      <c r="AC78" s="115"/>
      <c r="AD78" s="115"/>
      <c r="AE78" s="115"/>
      <c r="AF78" s="115"/>
      <c r="AG78" s="115"/>
      <c r="AH78" s="115"/>
      <c r="AI78" s="115"/>
      <c r="AJ78" s="115"/>
      <c r="AK78" s="115"/>
      <c r="AL78" s="115"/>
      <c r="AM78" s="115"/>
      <c r="AN78" s="115"/>
      <c r="AO78" s="115"/>
      <c r="AP78" s="41"/>
      <c r="AQ78" s="115"/>
      <c r="AR78" s="116"/>
      <c r="AS78" s="116"/>
      <c r="AT78" s="116"/>
      <c r="AU78" s="116"/>
      <c r="AV78" s="116"/>
      <c r="AW78" s="116"/>
      <c r="AX78" s="41"/>
      <c r="AY78" s="115"/>
      <c r="AZ78" s="116"/>
      <c r="BA78" s="116"/>
      <c r="BB78" s="116"/>
      <c r="BC78" s="116"/>
      <c r="BD78" s="116"/>
      <c r="BE78" s="116"/>
      <c r="BF78" s="41"/>
      <c r="BG78" s="115"/>
      <c r="BH78" s="116"/>
      <c r="BI78" s="116"/>
      <c r="BJ78" s="116"/>
      <c r="BK78" s="116"/>
      <c r="BL78" s="116"/>
      <c r="BM78" s="116"/>
      <c r="BN78" s="41"/>
      <c r="BO78" s="115"/>
      <c r="BP78" s="116"/>
      <c r="BQ78" s="116"/>
      <c r="BR78" s="116"/>
      <c r="BS78" s="116"/>
      <c r="BT78" s="116"/>
      <c r="BU78" s="116"/>
    </row>
    <row r="79" spans="1:73" ht="40.15" customHeight="1" x14ac:dyDescent="0.25">
      <c r="B79" s="25"/>
      <c r="C79" s="30"/>
      <c r="D79" s="377"/>
      <c r="E79" s="435"/>
      <c r="F79" s="448"/>
      <c r="G79" s="212"/>
      <c r="H79" s="427"/>
      <c r="I79" s="427"/>
      <c r="J79" s="212"/>
      <c r="K79" s="212"/>
      <c r="L79" s="210"/>
      <c r="M79" s="210"/>
      <c r="N79" s="210"/>
      <c r="O79" s="210"/>
      <c r="P79" s="210"/>
      <c r="Q79" s="10"/>
      <c r="R79" s="10"/>
      <c r="S79" s="111"/>
      <c r="T79" s="154"/>
      <c r="U79" s="40"/>
      <c r="V79" s="40"/>
      <c r="W79" s="40"/>
      <c r="X79" s="40"/>
      <c r="Y79" s="40"/>
      <c r="Z79" s="115"/>
      <c r="AA79" s="115"/>
      <c r="AB79" s="115"/>
      <c r="AC79" s="115"/>
      <c r="AD79" s="115"/>
      <c r="AE79" s="115"/>
      <c r="AF79" s="115"/>
      <c r="AG79" s="115"/>
      <c r="AH79" s="115"/>
      <c r="AI79" s="115"/>
      <c r="AJ79" s="115"/>
      <c r="AK79" s="115"/>
      <c r="AL79" s="115"/>
      <c r="AM79" s="115"/>
      <c r="AN79" s="115"/>
      <c r="AO79" s="115"/>
      <c r="AP79" s="41"/>
      <c r="AQ79" s="115"/>
      <c r="AR79" s="116"/>
      <c r="AS79" s="116"/>
      <c r="AT79" s="116"/>
      <c r="AU79" s="116"/>
      <c r="AV79" s="116"/>
      <c r="AW79" s="116"/>
      <c r="AX79" s="41"/>
      <c r="AY79" s="115"/>
      <c r="AZ79" s="116"/>
      <c r="BA79" s="116"/>
      <c r="BB79" s="116"/>
      <c r="BC79" s="116"/>
      <c r="BD79" s="116"/>
      <c r="BE79" s="116"/>
      <c r="BF79" s="41"/>
      <c r="BG79" s="115"/>
      <c r="BH79" s="116"/>
      <c r="BI79" s="116"/>
      <c r="BJ79" s="116"/>
      <c r="BK79" s="116"/>
      <c r="BL79" s="116"/>
      <c r="BM79" s="116" t="s">
        <v>3358</v>
      </c>
      <c r="BN79" s="41"/>
      <c r="BO79" s="115"/>
      <c r="BP79" s="116"/>
      <c r="BQ79" s="116"/>
      <c r="BR79" s="116"/>
      <c r="BS79" s="116"/>
      <c r="BT79" s="116"/>
      <c r="BU79" s="116"/>
    </row>
    <row r="80" spans="1:73" ht="40.15" customHeight="1" x14ac:dyDescent="0.25">
      <c r="D80" s="348"/>
      <c r="E80" s="431"/>
      <c r="F80" s="444"/>
      <c r="G80" s="350"/>
      <c r="H80" s="351"/>
      <c r="I80" s="351"/>
      <c r="J80" s="352"/>
      <c r="K80" s="352"/>
      <c r="L80" s="348"/>
      <c r="M80" s="348"/>
      <c r="N80" s="348"/>
      <c r="O80" s="353"/>
      <c r="P80" s="348"/>
    </row>
    <row r="81" spans="4:16" ht="40.15" customHeight="1" x14ac:dyDescent="0.25">
      <c r="D81" s="348"/>
      <c r="E81" s="431"/>
      <c r="F81" s="444"/>
      <c r="G81" s="350"/>
      <c r="H81" s="351"/>
      <c r="I81" s="351"/>
      <c r="J81" s="352"/>
      <c r="K81" s="352"/>
      <c r="L81" s="348"/>
      <c r="M81" s="348"/>
      <c r="N81" s="348"/>
      <c r="O81" s="353"/>
      <c r="P81" s="348"/>
    </row>
    <row r="82" spans="4:16" ht="40.15" customHeight="1" x14ac:dyDescent="0.25">
      <c r="D82" s="348"/>
      <c r="E82" s="431"/>
      <c r="F82" s="444"/>
      <c r="G82" s="350"/>
      <c r="H82" s="351"/>
      <c r="I82" s="351"/>
      <c r="J82" s="352"/>
      <c r="K82" s="352"/>
      <c r="L82" s="348"/>
      <c r="M82" s="348"/>
      <c r="N82" s="348"/>
      <c r="O82" s="353"/>
      <c r="P82" s="348"/>
    </row>
    <row r="83" spans="4:16" ht="40.15" customHeight="1" x14ac:dyDescent="0.25">
      <c r="D83" s="348"/>
      <c r="E83" s="431"/>
      <c r="F83" s="444"/>
      <c r="G83" s="350"/>
      <c r="H83" s="351"/>
      <c r="I83" s="351"/>
      <c r="J83" s="352"/>
      <c r="K83" s="352"/>
      <c r="L83" s="348"/>
      <c r="M83" s="348"/>
      <c r="N83" s="348"/>
      <c r="O83" s="353"/>
      <c r="P83" s="348"/>
    </row>
    <row r="84" spans="4:16" ht="40.15" customHeight="1" x14ac:dyDescent="0.25">
      <c r="D84" s="348"/>
      <c r="E84" s="431"/>
      <c r="F84" s="444"/>
      <c r="G84" s="350"/>
      <c r="H84" s="351"/>
      <c r="I84" s="351"/>
      <c r="J84" s="352"/>
      <c r="K84" s="352"/>
      <c r="L84" s="348"/>
      <c r="M84" s="348"/>
      <c r="N84" s="348"/>
      <c r="O84" s="353"/>
      <c r="P84" s="348"/>
    </row>
    <row r="85" spans="4:16" ht="40.15" customHeight="1" x14ac:dyDescent="0.25">
      <c r="D85" s="348"/>
      <c r="E85" s="431"/>
      <c r="F85" s="444"/>
      <c r="G85" s="350"/>
      <c r="H85" s="351"/>
      <c r="I85" s="351"/>
      <c r="J85" s="352"/>
      <c r="K85" s="352"/>
      <c r="L85" s="348"/>
      <c r="M85" s="348"/>
      <c r="N85" s="348"/>
      <c r="O85" s="353"/>
      <c r="P85" s="348"/>
    </row>
    <row r="86" spans="4:16" ht="40.15" customHeight="1" x14ac:dyDescent="0.25">
      <c r="D86" s="348"/>
      <c r="E86" s="431"/>
      <c r="F86" s="444"/>
      <c r="G86" s="350"/>
      <c r="H86" s="351"/>
      <c r="I86" s="351"/>
      <c r="J86" s="352"/>
      <c r="K86" s="352"/>
      <c r="L86" s="348"/>
      <c r="M86" s="348"/>
      <c r="N86" s="348"/>
      <c r="O86" s="353"/>
      <c r="P86" s="348"/>
    </row>
    <row r="87" spans="4:16" ht="40.15" customHeight="1" x14ac:dyDescent="0.25">
      <c r="D87" s="348"/>
      <c r="E87" s="431"/>
      <c r="F87" s="444"/>
      <c r="G87" s="350"/>
      <c r="H87" s="351"/>
      <c r="I87" s="351"/>
      <c r="J87" s="352"/>
      <c r="K87" s="352"/>
      <c r="L87" s="348"/>
      <c r="M87" s="348"/>
      <c r="N87" s="348"/>
      <c r="O87" s="353"/>
      <c r="P87" s="348"/>
    </row>
    <row r="88" spans="4:16" ht="40.15" customHeight="1" x14ac:dyDescent="0.25">
      <c r="D88" s="348"/>
      <c r="E88" s="431"/>
      <c r="F88" s="444"/>
      <c r="G88" s="350"/>
      <c r="H88" s="351"/>
      <c r="I88" s="351"/>
      <c r="J88" s="352"/>
      <c r="K88" s="352"/>
      <c r="L88" s="348"/>
      <c r="M88" s="348"/>
      <c r="N88" s="348"/>
      <c r="O88" s="353"/>
      <c r="P88" s="348"/>
    </row>
    <row r="89" spans="4:16" ht="40.15" customHeight="1" x14ac:dyDescent="0.25">
      <c r="D89" s="348"/>
      <c r="E89" s="431"/>
      <c r="F89" s="444"/>
      <c r="G89" s="350"/>
      <c r="H89" s="351"/>
      <c r="I89" s="351"/>
      <c r="J89" s="352"/>
      <c r="K89" s="352"/>
      <c r="L89" s="348"/>
      <c r="M89" s="348"/>
      <c r="N89" s="348"/>
      <c r="O89" s="353"/>
      <c r="P89" s="348"/>
    </row>
    <row r="90" spans="4:16" ht="40.15" customHeight="1" x14ac:dyDescent="0.25">
      <c r="D90" s="348"/>
      <c r="E90" s="431"/>
      <c r="F90" s="444"/>
      <c r="G90" s="350"/>
      <c r="H90" s="351"/>
      <c r="I90" s="351"/>
      <c r="J90" s="352"/>
      <c r="K90" s="352"/>
      <c r="L90" s="348"/>
      <c r="M90" s="348"/>
      <c r="N90" s="348"/>
      <c r="O90" s="353"/>
      <c r="P90" s="348"/>
    </row>
    <row r="91" spans="4:16" ht="40.15" customHeight="1" x14ac:dyDescent="0.25">
      <c r="D91" s="348"/>
      <c r="E91" s="431"/>
      <c r="F91" s="444"/>
      <c r="G91" s="350"/>
      <c r="H91" s="351"/>
      <c r="I91" s="351"/>
      <c r="J91" s="352"/>
      <c r="K91" s="352"/>
      <c r="L91" s="348"/>
      <c r="M91" s="348"/>
      <c r="N91" s="348"/>
      <c r="O91" s="353"/>
      <c r="P91" s="348"/>
    </row>
    <row r="92" spans="4:16" ht="40.15" customHeight="1" x14ac:dyDescent="0.25">
      <c r="D92" s="348"/>
      <c r="E92" s="431"/>
      <c r="F92" s="444"/>
      <c r="G92" s="350"/>
      <c r="H92" s="351"/>
      <c r="I92" s="351"/>
      <c r="J92" s="352"/>
      <c r="K92" s="352"/>
      <c r="L92" s="348"/>
      <c r="M92" s="348"/>
      <c r="N92" s="348"/>
      <c r="O92" s="353"/>
      <c r="P92" s="348"/>
    </row>
    <row r="93" spans="4:16" ht="40.15" customHeight="1" x14ac:dyDescent="0.25">
      <c r="D93" s="348"/>
      <c r="E93" s="431"/>
      <c r="F93" s="444"/>
      <c r="G93" s="350"/>
      <c r="H93" s="351"/>
      <c r="I93" s="351"/>
      <c r="J93" s="352"/>
      <c r="K93" s="352"/>
      <c r="L93" s="348"/>
      <c r="M93" s="348"/>
      <c r="N93" s="348"/>
      <c r="O93" s="353"/>
      <c r="P93" s="348"/>
    </row>
    <row r="94" spans="4:16" ht="40.15" customHeight="1" x14ac:dyDescent="0.25">
      <c r="D94" s="348"/>
      <c r="E94" s="431"/>
      <c r="F94" s="444"/>
      <c r="G94" s="350"/>
      <c r="H94" s="351"/>
      <c r="I94" s="351"/>
      <c r="J94" s="352"/>
      <c r="K94" s="352"/>
      <c r="L94" s="348"/>
      <c r="M94" s="348"/>
      <c r="N94" s="348"/>
      <c r="O94" s="353"/>
      <c r="P94" s="348"/>
    </row>
    <row r="95" spans="4:16" ht="40.15" customHeight="1" x14ac:dyDescent="0.25">
      <c r="D95" s="348"/>
      <c r="E95" s="431"/>
      <c r="F95" s="444"/>
      <c r="G95" s="350"/>
      <c r="H95" s="351"/>
      <c r="I95" s="351"/>
      <c r="J95" s="352"/>
      <c r="K95" s="352"/>
      <c r="L95" s="348"/>
      <c r="M95" s="348"/>
      <c r="N95" s="348"/>
      <c r="O95" s="353"/>
      <c r="P95" s="348"/>
    </row>
    <row r="96" spans="4:16" ht="40.15" customHeight="1" x14ac:dyDescent="0.25">
      <c r="D96" s="348"/>
      <c r="E96" s="431"/>
      <c r="F96" s="444"/>
      <c r="G96" s="350"/>
      <c r="H96" s="351"/>
      <c r="I96" s="351"/>
      <c r="J96" s="352"/>
      <c r="K96" s="352"/>
      <c r="L96" s="348"/>
      <c r="M96" s="348"/>
      <c r="N96" s="348"/>
      <c r="O96" s="353"/>
      <c r="P96" s="348"/>
    </row>
    <row r="97" spans="4:16" ht="40.15" customHeight="1" x14ac:dyDescent="0.25">
      <c r="D97" s="348"/>
      <c r="E97" s="431"/>
      <c r="F97" s="444"/>
      <c r="G97" s="350"/>
      <c r="H97" s="351"/>
      <c r="I97" s="351"/>
      <c r="J97" s="352"/>
      <c r="K97" s="352"/>
      <c r="L97" s="348"/>
      <c r="M97" s="348"/>
      <c r="N97" s="348"/>
      <c r="O97" s="353"/>
      <c r="P97" s="348"/>
    </row>
    <row r="98" spans="4:16" ht="40.15" customHeight="1" x14ac:dyDescent="0.25">
      <c r="D98" s="348"/>
      <c r="E98" s="431"/>
      <c r="F98" s="444"/>
      <c r="G98" s="350"/>
      <c r="H98" s="351"/>
      <c r="I98" s="351"/>
      <c r="J98" s="352"/>
      <c r="K98" s="352"/>
      <c r="L98" s="348"/>
      <c r="M98" s="348"/>
      <c r="N98" s="348"/>
      <c r="O98" s="353"/>
      <c r="P98" s="348"/>
    </row>
    <row r="99" spans="4:16" ht="40.15" customHeight="1" x14ac:dyDescent="0.25">
      <c r="D99" s="348"/>
      <c r="E99" s="431"/>
      <c r="F99" s="444"/>
      <c r="G99" s="350"/>
      <c r="H99" s="351"/>
      <c r="I99" s="351"/>
      <c r="J99" s="352"/>
      <c r="K99" s="352"/>
      <c r="L99" s="348"/>
      <c r="M99" s="348"/>
      <c r="N99" s="348"/>
      <c r="O99" s="353"/>
      <c r="P99" s="348"/>
    </row>
    <row r="100" spans="4:16" ht="40.15" customHeight="1" x14ac:dyDescent="0.25">
      <c r="D100" s="348"/>
      <c r="E100" s="431"/>
      <c r="F100" s="444"/>
      <c r="G100" s="350"/>
      <c r="H100" s="351"/>
      <c r="I100" s="351"/>
      <c r="J100" s="352"/>
      <c r="K100" s="352"/>
      <c r="L100" s="348"/>
      <c r="M100" s="348"/>
      <c r="N100" s="348"/>
      <c r="O100" s="353"/>
      <c r="P100" s="348"/>
    </row>
    <row r="101" spans="4:16" ht="40.15" customHeight="1" x14ac:dyDescent="0.25">
      <c r="D101" s="348"/>
      <c r="E101" s="431"/>
      <c r="F101" s="444"/>
      <c r="G101" s="350"/>
      <c r="H101" s="351"/>
      <c r="I101" s="351"/>
      <c r="J101" s="352"/>
      <c r="K101" s="352"/>
      <c r="L101" s="348"/>
      <c r="M101" s="348"/>
      <c r="N101" s="348"/>
      <c r="O101" s="353"/>
      <c r="P101" s="348"/>
    </row>
    <row r="102" spans="4:16" ht="40.15" customHeight="1" x14ac:dyDescent="0.25">
      <c r="D102" s="348"/>
      <c r="E102" s="431"/>
      <c r="F102" s="444"/>
      <c r="G102" s="350"/>
      <c r="H102" s="351"/>
      <c r="I102" s="351"/>
      <c r="J102" s="352"/>
      <c r="K102" s="352"/>
      <c r="L102" s="348"/>
      <c r="M102" s="348"/>
      <c r="N102" s="348"/>
      <c r="O102" s="353"/>
      <c r="P102" s="348"/>
    </row>
    <row r="103" spans="4:16" ht="40.15" customHeight="1" x14ac:dyDescent="0.25">
      <c r="D103" s="348"/>
      <c r="E103" s="431"/>
      <c r="F103" s="444"/>
      <c r="G103" s="350"/>
      <c r="H103" s="351"/>
      <c r="I103" s="351"/>
      <c r="J103" s="352"/>
      <c r="K103" s="352"/>
      <c r="L103" s="348"/>
      <c r="M103" s="348"/>
      <c r="N103" s="348"/>
      <c r="O103" s="353"/>
      <c r="P103" s="348"/>
    </row>
    <row r="104" spans="4:16" ht="40.15" customHeight="1" x14ac:dyDescent="0.25">
      <c r="D104" s="348"/>
      <c r="E104" s="431"/>
      <c r="F104" s="444"/>
      <c r="G104" s="350"/>
      <c r="H104" s="351"/>
      <c r="I104" s="351"/>
      <c r="J104" s="352"/>
      <c r="K104" s="352"/>
      <c r="L104" s="348"/>
      <c r="M104" s="348"/>
      <c r="N104" s="348"/>
      <c r="O104" s="353"/>
      <c r="P104" s="348"/>
    </row>
    <row r="105" spans="4:16" ht="40.15" customHeight="1" x14ac:dyDescent="0.25">
      <c r="D105" s="348"/>
      <c r="E105" s="431"/>
      <c r="F105" s="444"/>
      <c r="G105" s="350"/>
      <c r="H105" s="351"/>
      <c r="I105" s="351"/>
      <c r="J105" s="352"/>
      <c r="K105" s="352"/>
      <c r="L105" s="348"/>
      <c r="M105" s="348"/>
      <c r="N105" s="348"/>
      <c r="O105" s="353"/>
      <c r="P105" s="348"/>
    </row>
    <row r="106" spans="4:16" ht="40.15" customHeight="1" x14ac:dyDescent="0.25">
      <c r="D106" s="348"/>
      <c r="E106" s="431"/>
      <c r="F106" s="444"/>
      <c r="G106" s="350"/>
      <c r="H106" s="351"/>
      <c r="I106" s="351"/>
      <c r="J106" s="352"/>
      <c r="K106" s="352"/>
      <c r="L106" s="348"/>
      <c r="M106" s="348"/>
      <c r="N106" s="348"/>
      <c r="O106" s="353"/>
      <c r="P106" s="348"/>
    </row>
    <row r="107" spans="4:16" ht="40.15" customHeight="1" x14ac:dyDescent="0.25">
      <c r="D107" s="348"/>
      <c r="E107" s="431"/>
      <c r="F107" s="444"/>
      <c r="G107" s="350"/>
      <c r="H107" s="351"/>
      <c r="I107" s="351"/>
      <c r="J107" s="352"/>
      <c r="K107" s="352"/>
      <c r="L107" s="348"/>
      <c r="M107" s="348"/>
      <c r="N107" s="348"/>
      <c r="O107" s="353"/>
      <c r="P107" s="348"/>
    </row>
    <row r="108" spans="4:16" ht="40.15" customHeight="1" x14ac:dyDescent="0.25">
      <c r="D108" s="348"/>
      <c r="E108" s="431"/>
      <c r="F108" s="444"/>
      <c r="G108" s="350"/>
      <c r="H108" s="351"/>
      <c r="I108" s="351"/>
      <c r="J108" s="352"/>
      <c r="K108" s="352"/>
      <c r="L108" s="348"/>
      <c r="M108" s="348"/>
      <c r="N108" s="348"/>
      <c r="O108" s="353"/>
      <c r="P108" s="348"/>
    </row>
    <row r="109" spans="4:16" ht="40.15" customHeight="1" x14ac:dyDescent="0.25">
      <c r="D109" s="348"/>
      <c r="E109" s="431"/>
      <c r="F109" s="444"/>
      <c r="G109" s="350"/>
      <c r="H109" s="351"/>
      <c r="I109" s="351"/>
      <c r="J109" s="352"/>
      <c r="K109" s="352"/>
      <c r="L109" s="348"/>
      <c r="M109" s="348"/>
      <c r="N109" s="348"/>
      <c r="O109" s="353"/>
      <c r="P109" s="348"/>
    </row>
    <row r="110" spans="4:16" ht="40.15" customHeight="1" x14ac:dyDescent="0.25">
      <c r="D110" s="348"/>
      <c r="E110" s="431"/>
      <c r="F110" s="444"/>
      <c r="G110" s="350"/>
      <c r="H110" s="351"/>
      <c r="I110" s="351"/>
      <c r="J110" s="352"/>
      <c r="K110" s="352"/>
      <c r="L110" s="348"/>
      <c r="M110" s="348"/>
      <c r="N110" s="348"/>
      <c r="O110" s="353"/>
      <c r="P110" s="348"/>
    </row>
    <row r="111" spans="4:16" ht="40.15" customHeight="1" x14ac:dyDescent="0.25">
      <c r="D111" s="348"/>
      <c r="E111" s="431"/>
      <c r="F111" s="444"/>
      <c r="G111" s="350"/>
      <c r="H111" s="351"/>
      <c r="I111" s="351"/>
      <c r="J111" s="352"/>
      <c r="K111" s="352"/>
      <c r="L111" s="348"/>
      <c r="M111" s="348"/>
      <c r="N111" s="348"/>
      <c r="O111" s="353"/>
      <c r="P111" s="348"/>
    </row>
    <row r="112" spans="4:16" ht="40.15" customHeight="1" x14ac:dyDescent="0.25">
      <c r="D112" s="348"/>
      <c r="E112" s="431"/>
      <c r="F112" s="444"/>
      <c r="G112" s="350"/>
      <c r="H112" s="351"/>
      <c r="I112" s="351"/>
      <c r="J112" s="352"/>
      <c r="K112" s="352"/>
      <c r="L112" s="348"/>
      <c r="M112" s="348"/>
      <c r="N112" s="348"/>
      <c r="O112" s="353"/>
      <c r="P112" s="348"/>
    </row>
    <row r="113" spans="4:16" ht="40.15" customHeight="1" x14ac:dyDescent="0.25">
      <c r="D113" s="348"/>
      <c r="E113" s="431"/>
      <c r="F113" s="444"/>
      <c r="G113" s="350"/>
      <c r="H113" s="351"/>
      <c r="I113" s="351"/>
      <c r="J113" s="352"/>
      <c r="K113" s="352"/>
      <c r="L113" s="348"/>
      <c r="M113" s="348"/>
      <c r="N113" s="348"/>
      <c r="O113" s="353"/>
      <c r="P113" s="348"/>
    </row>
    <row r="114" spans="4:16" ht="40.15" customHeight="1" x14ac:dyDescent="0.25">
      <c r="D114" s="348"/>
      <c r="E114" s="431"/>
      <c r="F114" s="444"/>
      <c r="G114" s="350"/>
      <c r="H114" s="351"/>
      <c r="I114" s="351"/>
      <c r="J114" s="352"/>
      <c r="K114" s="352"/>
      <c r="L114" s="348"/>
      <c r="M114" s="348"/>
      <c r="N114" s="348"/>
      <c r="O114" s="353"/>
      <c r="P114" s="348"/>
    </row>
    <row r="115" spans="4:16" ht="40.15" customHeight="1" x14ac:dyDescent="0.25">
      <c r="D115" s="348"/>
      <c r="E115" s="431"/>
      <c r="F115" s="444"/>
      <c r="G115" s="350"/>
      <c r="H115" s="351"/>
      <c r="I115" s="351"/>
      <c r="J115" s="352"/>
      <c r="K115" s="352"/>
      <c r="L115" s="348"/>
      <c r="M115" s="348"/>
      <c r="N115" s="348"/>
      <c r="O115" s="353"/>
      <c r="P115" s="348"/>
    </row>
    <row r="116" spans="4:16" ht="40.15" customHeight="1" x14ac:dyDescent="0.25">
      <c r="D116" s="348"/>
      <c r="E116" s="431"/>
      <c r="F116" s="444"/>
      <c r="G116" s="350"/>
      <c r="H116" s="351"/>
      <c r="I116" s="351"/>
      <c r="J116" s="352"/>
      <c r="K116" s="352"/>
      <c r="L116" s="348"/>
      <c r="M116" s="348"/>
      <c r="N116" s="348"/>
      <c r="O116" s="353"/>
      <c r="P116" s="348"/>
    </row>
    <row r="117" spans="4:16" ht="40.15" customHeight="1" x14ac:dyDescent="0.25">
      <c r="D117" s="348"/>
      <c r="E117" s="431"/>
      <c r="F117" s="444"/>
      <c r="G117" s="350"/>
      <c r="H117" s="351"/>
      <c r="I117" s="351"/>
      <c r="J117" s="352"/>
      <c r="K117" s="352"/>
      <c r="L117" s="348"/>
      <c r="M117" s="348"/>
      <c r="N117" s="348"/>
      <c r="O117" s="353"/>
      <c r="P117" s="348"/>
    </row>
    <row r="118" spans="4:16" ht="40.15" customHeight="1" x14ac:dyDescent="0.25">
      <c r="D118" s="348"/>
      <c r="E118" s="431"/>
      <c r="F118" s="444"/>
      <c r="G118" s="350"/>
      <c r="H118" s="351"/>
      <c r="I118" s="351"/>
      <c r="J118" s="352"/>
      <c r="K118" s="352"/>
      <c r="L118" s="348"/>
      <c r="M118" s="348"/>
      <c r="N118" s="348"/>
      <c r="O118" s="353"/>
      <c r="P118" s="348"/>
    </row>
    <row r="119" spans="4:16" ht="40.15" customHeight="1" x14ac:dyDescent="0.25">
      <c r="D119" s="348"/>
      <c r="E119" s="431"/>
      <c r="F119" s="444"/>
      <c r="G119" s="350"/>
      <c r="H119" s="351"/>
      <c r="I119" s="351"/>
      <c r="J119" s="352"/>
      <c r="K119" s="352"/>
      <c r="L119" s="348"/>
      <c r="M119" s="348"/>
      <c r="N119" s="348"/>
      <c r="O119" s="353"/>
      <c r="P119" s="348"/>
    </row>
    <row r="120" spans="4:16" ht="40.15" customHeight="1" x14ac:dyDescent="0.25">
      <c r="D120" s="348"/>
      <c r="E120" s="431"/>
      <c r="F120" s="444"/>
      <c r="G120" s="350"/>
      <c r="H120" s="351"/>
      <c r="I120" s="351"/>
      <c r="J120" s="352"/>
      <c r="K120" s="352"/>
      <c r="L120" s="348"/>
      <c r="M120" s="348"/>
      <c r="N120" s="348"/>
      <c r="O120" s="353"/>
      <c r="P120" s="348"/>
    </row>
    <row r="121" spans="4:16" ht="40.15" customHeight="1" x14ac:dyDescent="0.25">
      <c r="D121" s="348"/>
      <c r="E121" s="431"/>
      <c r="F121" s="444"/>
      <c r="G121" s="350"/>
      <c r="H121" s="351"/>
      <c r="I121" s="351"/>
      <c r="J121" s="352"/>
      <c r="K121" s="352"/>
      <c r="L121" s="348"/>
      <c r="M121" s="348"/>
      <c r="N121" s="348"/>
      <c r="O121" s="353"/>
      <c r="P121" s="348"/>
    </row>
    <row r="122" spans="4:16" ht="40.15" customHeight="1" x14ac:dyDescent="0.25">
      <c r="D122" s="348"/>
      <c r="E122" s="431"/>
      <c r="F122" s="444"/>
      <c r="G122" s="350"/>
      <c r="H122" s="351"/>
      <c r="I122" s="351"/>
      <c r="J122" s="352"/>
      <c r="K122" s="352"/>
      <c r="L122" s="348"/>
      <c r="M122" s="348"/>
      <c r="N122" s="348"/>
      <c r="O122" s="353"/>
      <c r="P122" s="348"/>
    </row>
    <row r="123" spans="4:16" ht="40.15" customHeight="1" x14ac:dyDescent="0.25">
      <c r="D123" s="348"/>
      <c r="E123" s="431"/>
      <c r="F123" s="444"/>
      <c r="G123" s="350"/>
      <c r="H123" s="351"/>
      <c r="I123" s="351"/>
      <c r="J123" s="352"/>
      <c r="K123" s="352"/>
      <c r="L123" s="348"/>
      <c r="M123" s="348"/>
      <c r="N123" s="348"/>
      <c r="O123" s="353"/>
      <c r="P123" s="348"/>
    </row>
    <row r="124" spans="4:16" ht="40.15" customHeight="1" x14ac:dyDescent="0.25">
      <c r="D124" s="348"/>
      <c r="E124" s="431"/>
      <c r="F124" s="444"/>
      <c r="G124" s="350"/>
      <c r="H124" s="351"/>
      <c r="I124" s="351"/>
      <c r="J124" s="352"/>
      <c r="K124" s="352"/>
      <c r="L124" s="348"/>
      <c r="M124" s="348"/>
      <c r="N124" s="348"/>
      <c r="O124" s="353"/>
      <c r="P124" s="348"/>
    </row>
    <row r="125" spans="4:16" ht="40.15" customHeight="1" x14ac:dyDescent="0.25">
      <c r="D125" s="348"/>
      <c r="E125" s="431"/>
      <c r="F125" s="444"/>
      <c r="G125" s="350"/>
      <c r="H125" s="351"/>
      <c r="I125" s="351"/>
      <c r="J125" s="352"/>
      <c r="K125" s="352"/>
      <c r="L125" s="348"/>
      <c r="M125" s="348"/>
      <c r="N125" s="348"/>
      <c r="O125" s="353"/>
      <c r="P125" s="348"/>
    </row>
    <row r="126" spans="4:16" ht="40.15" customHeight="1" x14ac:dyDescent="0.25">
      <c r="D126" s="348"/>
      <c r="E126" s="431"/>
      <c r="F126" s="444"/>
      <c r="G126" s="350"/>
      <c r="H126" s="351"/>
      <c r="I126" s="351"/>
      <c r="J126" s="352"/>
      <c r="K126" s="352"/>
      <c r="L126" s="348"/>
      <c r="M126" s="348"/>
      <c r="N126" s="348"/>
      <c r="O126" s="353"/>
      <c r="P126" s="348"/>
    </row>
    <row r="127" spans="4:16" ht="40.15" customHeight="1" x14ac:dyDescent="0.25">
      <c r="D127" s="348"/>
      <c r="E127" s="431"/>
      <c r="F127" s="444"/>
      <c r="G127" s="350"/>
      <c r="H127" s="351"/>
      <c r="I127" s="351"/>
      <c r="J127" s="352"/>
      <c r="K127" s="352"/>
      <c r="L127" s="348"/>
      <c r="M127" s="348"/>
      <c r="N127" s="348"/>
      <c r="O127" s="353"/>
      <c r="P127" s="348"/>
    </row>
    <row r="128" spans="4:16" ht="40.15" customHeight="1" x14ac:dyDescent="0.25">
      <c r="D128" s="348"/>
      <c r="E128" s="431"/>
      <c r="F128" s="444"/>
      <c r="G128" s="350"/>
      <c r="H128" s="351"/>
      <c r="I128" s="351"/>
      <c r="J128" s="352"/>
      <c r="K128" s="352"/>
      <c r="L128" s="348"/>
      <c r="M128" s="348"/>
      <c r="N128" s="348"/>
      <c r="O128" s="353"/>
      <c r="P128" s="348"/>
    </row>
    <row r="129" spans="4:16" ht="40.15" customHeight="1" x14ac:dyDescent="0.25">
      <c r="D129" s="348"/>
      <c r="E129" s="431"/>
      <c r="F129" s="444"/>
      <c r="G129" s="350"/>
      <c r="H129" s="351"/>
      <c r="I129" s="351"/>
      <c r="J129" s="352"/>
      <c r="K129" s="352"/>
      <c r="L129" s="348"/>
      <c r="M129" s="348"/>
      <c r="N129" s="348"/>
      <c r="O129" s="353"/>
      <c r="P129" s="348"/>
    </row>
    <row r="130" spans="4:16" ht="40.15" customHeight="1" x14ac:dyDescent="0.25">
      <c r="D130" s="348"/>
      <c r="E130" s="431"/>
      <c r="F130" s="444"/>
      <c r="G130" s="350"/>
      <c r="H130" s="351"/>
      <c r="I130" s="351"/>
      <c r="J130" s="352"/>
      <c r="K130" s="352"/>
      <c r="L130" s="348"/>
      <c r="M130" s="348"/>
      <c r="N130" s="348"/>
      <c r="O130" s="353"/>
      <c r="P130" s="348"/>
    </row>
    <row r="131" spans="4:16" ht="40.15" customHeight="1" x14ac:dyDescent="0.25">
      <c r="D131" s="348"/>
      <c r="E131" s="431"/>
      <c r="F131" s="444"/>
      <c r="G131" s="350"/>
      <c r="H131" s="351"/>
      <c r="I131" s="351"/>
      <c r="J131" s="352"/>
      <c r="K131" s="352"/>
      <c r="L131" s="348"/>
      <c r="M131" s="348"/>
      <c r="N131" s="348"/>
      <c r="O131" s="353"/>
      <c r="P131" s="348"/>
    </row>
    <row r="132" spans="4:16" ht="40.15" customHeight="1" x14ac:dyDescent="0.25">
      <c r="D132" s="348"/>
      <c r="E132" s="431"/>
      <c r="F132" s="444"/>
      <c r="G132" s="350"/>
      <c r="H132" s="351"/>
      <c r="I132" s="351"/>
      <c r="J132" s="352"/>
      <c r="K132" s="352"/>
      <c r="L132" s="348"/>
      <c r="M132" s="348"/>
      <c r="N132" s="348"/>
      <c r="O132" s="353"/>
      <c r="P132" s="348"/>
    </row>
    <row r="133" spans="4:16" ht="40.15" customHeight="1" x14ac:dyDescent="0.25">
      <c r="D133" s="348"/>
      <c r="E133" s="431"/>
      <c r="F133" s="444"/>
      <c r="G133" s="350"/>
      <c r="H133" s="351"/>
      <c r="I133" s="351"/>
      <c r="J133" s="352"/>
      <c r="K133" s="352"/>
      <c r="L133" s="348"/>
      <c r="M133" s="348"/>
      <c r="N133" s="348"/>
      <c r="O133" s="353"/>
      <c r="P133" s="348"/>
    </row>
    <row r="134" spans="4:16" ht="40.15" customHeight="1" x14ac:dyDescent="0.25">
      <c r="D134" s="348"/>
      <c r="E134" s="431"/>
      <c r="F134" s="444"/>
      <c r="G134" s="350"/>
      <c r="H134" s="351"/>
      <c r="I134" s="351"/>
      <c r="J134" s="352"/>
      <c r="K134" s="352"/>
      <c r="L134" s="348"/>
      <c r="M134" s="348"/>
      <c r="N134" s="348"/>
      <c r="O134" s="353"/>
      <c r="P134" s="348"/>
    </row>
    <row r="135" spans="4:16" ht="40.15" customHeight="1" x14ac:dyDescent="0.25">
      <c r="D135" s="348"/>
      <c r="E135" s="431"/>
      <c r="F135" s="444"/>
      <c r="G135" s="350"/>
      <c r="H135" s="351"/>
      <c r="I135" s="351"/>
      <c r="J135" s="352"/>
      <c r="K135" s="352"/>
      <c r="L135" s="348"/>
      <c r="M135" s="348"/>
      <c r="N135" s="348"/>
      <c r="O135" s="353"/>
      <c r="P135" s="348"/>
    </row>
    <row r="136" spans="4:16" ht="40.15" customHeight="1" x14ac:dyDescent="0.25">
      <c r="D136" s="348"/>
      <c r="E136" s="431"/>
      <c r="F136" s="444"/>
      <c r="G136" s="350"/>
      <c r="H136" s="351"/>
      <c r="I136" s="351"/>
      <c r="J136" s="352"/>
      <c r="K136" s="352"/>
      <c r="L136" s="348"/>
      <c r="M136" s="348"/>
      <c r="N136" s="348"/>
      <c r="O136" s="353"/>
      <c r="P136" s="348"/>
    </row>
    <row r="137" spans="4:16" ht="40.15" customHeight="1" x14ac:dyDescent="0.25">
      <c r="D137" s="348"/>
      <c r="E137" s="431"/>
      <c r="F137" s="444"/>
      <c r="G137" s="350"/>
      <c r="H137" s="351"/>
      <c r="I137" s="351"/>
      <c r="J137" s="352"/>
      <c r="K137" s="352"/>
      <c r="L137" s="348"/>
      <c r="M137" s="348"/>
      <c r="N137" s="348"/>
      <c r="O137" s="353"/>
      <c r="P137" s="348"/>
    </row>
    <row r="138" spans="4:16" ht="40.15" customHeight="1" x14ac:dyDescent="0.25">
      <c r="D138" s="348"/>
      <c r="E138" s="431"/>
      <c r="F138" s="444"/>
      <c r="G138" s="350"/>
      <c r="H138" s="351"/>
      <c r="I138" s="351"/>
      <c r="J138" s="352"/>
      <c r="K138" s="352"/>
      <c r="L138" s="348"/>
      <c r="M138" s="348"/>
      <c r="N138" s="348"/>
      <c r="O138" s="353"/>
      <c r="P138" s="348"/>
    </row>
    <row r="139" spans="4:16" ht="40.15" customHeight="1" x14ac:dyDescent="0.25">
      <c r="D139" s="348"/>
      <c r="E139" s="431"/>
      <c r="F139" s="444"/>
      <c r="G139" s="350"/>
      <c r="H139" s="351"/>
      <c r="I139" s="351"/>
      <c r="J139" s="352"/>
      <c r="K139" s="352"/>
      <c r="L139" s="348"/>
      <c r="M139" s="348"/>
      <c r="N139" s="348"/>
      <c r="O139" s="353"/>
      <c r="P139" s="348"/>
    </row>
    <row r="140" spans="4:16" ht="40.15" customHeight="1" x14ac:dyDescent="0.25">
      <c r="D140" s="348"/>
      <c r="E140" s="431"/>
      <c r="F140" s="444"/>
      <c r="G140" s="350"/>
      <c r="H140" s="351"/>
      <c r="I140" s="351"/>
      <c r="J140" s="352"/>
      <c r="K140" s="352"/>
      <c r="L140" s="348"/>
      <c r="M140" s="348"/>
      <c r="N140" s="348"/>
      <c r="O140" s="353"/>
      <c r="P140" s="348"/>
    </row>
    <row r="141" spans="4:16" ht="40.15" customHeight="1" x14ac:dyDescent="0.25">
      <c r="D141" s="348"/>
      <c r="E141" s="431"/>
      <c r="F141" s="444"/>
      <c r="G141" s="350"/>
      <c r="H141" s="351"/>
      <c r="I141" s="351"/>
      <c r="J141" s="352"/>
      <c r="K141" s="352"/>
      <c r="L141" s="348"/>
      <c r="M141" s="348"/>
      <c r="N141" s="348"/>
      <c r="O141" s="353"/>
      <c r="P141" s="348"/>
    </row>
    <row r="142" spans="4:16" ht="40.15" customHeight="1" x14ac:dyDescent="0.25">
      <c r="D142" s="348"/>
      <c r="E142" s="431"/>
      <c r="F142" s="444"/>
      <c r="G142" s="350"/>
      <c r="H142" s="351"/>
      <c r="I142" s="351"/>
      <c r="J142" s="352"/>
      <c r="K142" s="352"/>
      <c r="L142" s="348"/>
      <c r="M142" s="348"/>
      <c r="N142" s="348"/>
      <c r="O142" s="353"/>
      <c r="P142" s="348"/>
    </row>
    <row r="143" spans="4:16" ht="40.15" customHeight="1" x14ac:dyDescent="0.25">
      <c r="D143" s="348"/>
      <c r="E143" s="431"/>
      <c r="F143" s="444"/>
      <c r="G143" s="350"/>
      <c r="H143" s="351"/>
      <c r="I143" s="351"/>
      <c r="J143" s="352"/>
      <c r="K143" s="352"/>
      <c r="L143" s="348"/>
      <c r="M143" s="348"/>
      <c r="N143" s="348"/>
      <c r="O143" s="353"/>
      <c r="P143" s="348"/>
    </row>
    <row r="144" spans="4:16" ht="40.15" customHeight="1" x14ac:dyDescent="0.25">
      <c r="D144" s="348"/>
      <c r="E144" s="431"/>
      <c r="F144" s="444"/>
      <c r="G144" s="350"/>
      <c r="H144" s="351"/>
      <c r="I144" s="351"/>
      <c r="J144" s="352"/>
      <c r="K144" s="352"/>
      <c r="L144" s="348"/>
      <c r="M144" s="348"/>
      <c r="N144" s="348"/>
      <c r="O144" s="353"/>
      <c r="P144" s="348"/>
    </row>
    <row r="145" spans="4:16" ht="40.15" customHeight="1" x14ac:dyDescent="0.25">
      <c r="D145" s="348"/>
      <c r="E145" s="431"/>
      <c r="F145" s="444"/>
      <c r="G145" s="350"/>
      <c r="H145" s="351"/>
      <c r="I145" s="351"/>
      <c r="J145" s="352"/>
      <c r="K145" s="352"/>
      <c r="L145" s="348"/>
      <c r="M145" s="348"/>
      <c r="N145" s="348"/>
      <c r="O145" s="353"/>
      <c r="P145" s="348"/>
    </row>
    <row r="146" spans="4:16" ht="40.15" customHeight="1" x14ac:dyDescent="0.25">
      <c r="D146" s="348"/>
      <c r="E146" s="431"/>
      <c r="F146" s="444"/>
      <c r="G146" s="350"/>
      <c r="H146" s="351"/>
      <c r="I146" s="351"/>
      <c r="J146" s="352"/>
      <c r="K146" s="352"/>
      <c r="L146" s="348"/>
      <c r="M146" s="348"/>
      <c r="N146" s="348"/>
      <c r="O146" s="353"/>
      <c r="P146" s="348"/>
    </row>
    <row r="147" spans="4:16" ht="40.15" customHeight="1" x14ac:dyDescent="0.25">
      <c r="D147" s="348"/>
      <c r="E147" s="431"/>
      <c r="F147" s="444"/>
      <c r="G147" s="350"/>
      <c r="H147" s="351"/>
      <c r="I147" s="351"/>
      <c r="J147" s="352"/>
      <c r="K147" s="352"/>
      <c r="L147" s="348"/>
      <c r="M147" s="348"/>
      <c r="N147" s="348"/>
      <c r="O147" s="353"/>
      <c r="P147" s="348"/>
    </row>
    <row r="148" spans="4:16" ht="40.15" customHeight="1" x14ac:dyDescent="0.25">
      <c r="D148" s="348"/>
      <c r="E148" s="431"/>
      <c r="F148" s="444"/>
      <c r="G148" s="350"/>
      <c r="H148" s="351"/>
      <c r="I148" s="351"/>
      <c r="J148" s="352"/>
      <c r="K148" s="352"/>
      <c r="L148" s="348"/>
      <c r="M148" s="348"/>
      <c r="N148" s="348"/>
      <c r="O148" s="353"/>
      <c r="P148" s="348"/>
    </row>
    <row r="149" spans="4:16" ht="40.15" customHeight="1" x14ac:dyDescent="0.25">
      <c r="D149" s="348"/>
      <c r="E149" s="431"/>
      <c r="F149" s="444"/>
      <c r="G149" s="350"/>
      <c r="H149" s="351"/>
      <c r="I149" s="351"/>
      <c r="J149" s="352"/>
      <c r="K149" s="352"/>
      <c r="L149" s="348"/>
      <c r="M149" s="348"/>
      <c r="N149" s="348"/>
      <c r="O149" s="353"/>
      <c r="P149" s="348"/>
    </row>
    <row r="150" spans="4:16" ht="40.15" customHeight="1" x14ac:dyDescent="0.25">
      <c r="D150" s="348"/>
      <c r="E150" s="431"/>
      <c r="F150" s="444"/>
      <c r="G150" s="350"/>
      <c r="H150" s="351"/>
      <c r="I150" s="351"/>
      <c r="J150" s="352"/>
      <c r="K150" s="352"/>
      <c r="L150" s="348"/>
      <c r="M150" s="348"/>
      <c r="N150" s="348"/>
      <c r="O150" s="353"/>
      <c r="P150" s="348"/>
    </row>
    <row r="151" spans="4:16" ht="40.15" customHeight="1" x14ac:dyDescent="0.25">
      <c r="D151" s="348"/>
      <c r="E151" s="431"/>
      <c r="F151" s="444"/>
      <c r="G151" s="350"/>
      <c r="H151" s="351"/>
      <c r="I151" s="351"/>
      <c r="J151" s="352"/>
      <c r="K151" s="352"/>
      <c r="L151" s="348"/>
      <c r="M151" s="348"/>
      <c r="N151" s="348"/>
      <c r="O151" s="353"/>
      <c r="P151" s="348"/>
    </row>
    <row r="152" spans="4:16" ht="40.15" customHeight="1" x14ac:dyDescent="0.25">
      <c r="D152" s="348"/>
      <c r="E152" s="431"/>
      <c r="F152" s="444"/>
      <c r="G152" s="350"/>
      <c r="H152" s="351"/>
      <c r="I152" s="351"/>
      <c r="J152" s="352"/>
      <c r="K152" s="352"/>
      <c r="L152" s="348"/>
      <c r="M152" s="348"/>
      <c r="N152" s="348"/>
      <c r="O152" s="353"/>
      <c r="P152" s="348"/>
    </row>
    <row r="153" spans="4:16" ht="40.15" customHeight="1" x14ac:dyDescent="0.25">
      <c r="D153" s="348"/>
      <c r="E153" s="431"/>
      <c r="F153" s="444"/>
      <c r="G153" s="350"/>
      <c r="H153" s="351"/>
      <c r="I153" s="351"/>
      <c r="J153" s="352"/>
      <c r="K153" s="352"/>
      <c r="L153" s="348"/>
      <c r="M153" s="348"/>
      <c r="N153" s="348"/>
      <c r="O153" s="353"/>
      <c r="P153" s="348"/>
    </row>
    <row r="154" spans="4:16" ht="40.15" customHeight="1" x14ac:dyDescent="0.25">
      <c r="D154" s="348"/>
      <c r="E154" s="431"/>
      <c r="F154" s="444"/>
      <c r="G154" s="350"/>
      <c r="H154" s="351"/>
      <c r="I154" s="351"/>
      <c r="J154" s="352"/>
      <c r="K154" s="352"/>
      <c r="L154" s="348"/>
      <c r="M154" s="348"/>
      <c r="N154" s="348"/>
      <c r="O154" s="353"/>
      <c r="P154" s="348"/>
    </row>
    <row r="155" spans="4:16" ht="40.15" customHeight="1" x14ac:dyDescent="0.25">
      <c r="D155" s="348"/>
      <c r="E155" s="431"/>
      <c r="F155" s="444"/>
      <c r="G155" s="350"/>
      <c r="H155" s="351"/>
      <c r="I155" s="351"/>
      <c r="J155" s="352"/>
      <c r="K155" s="352"/>
      <c r="L155" s="348"/>
      <c r="M155" s="348"/>
      <c r="N155" s="348"/>
      <c r="O155" s="353"/>
      <c r="P155" s="348"/>
    </row>
    <row r="156" spans="4:16" ht="40.15" customHeight="1" x14ac:dyDescent="0.25">
      <c r="D156" s="348"/>
      <c r="E156" s="431"/>
      <c r="F156" s="444"/>
      <c r="G156" s="350"/>
      <c r="H156" s="351"/>
      <c r="I156" s="351"/>
      <c r="J156" s="352"/>
      <c r="K156" s="352"/>
      <c r="L156" s="348"/>
      <c r="M156" s="348"/>
      <c r="N156" s="348"/>
      <c r="O156" s="353"/>
      <c r="P156" s="348"/>
    </row>
    <row r="157" spans="4:16" ht="40.15" customHeight="1" x14ac:dyDescent="0.25">
      <c r="D157" s="348"/>
      <c r="E157" s="431"/>
      <c r="F157" s="444"/>
      <c r="G157" s="350"/>
      <c r="H157" s="351"/>
      <c r="I157" s="351"/>
      <c r="J157" s="352"/>
      <c r="K157" s="352"/>
      <c r="L157" s="348"/>
      <c r="M157" s="348"/>
      <c r="N157" s="348"/>
      <c r="O157" s="353"/>
      <c r="P157" s="348"/>
    </row>
    <row r="158" spans="4:16" ht="40.15" customHeight="1" x14ac:dyDescent="0.25">
      <c r="D158" s="348"/>
      <c r="E158" s="431"/>
      <c r="F158" s="444"/>
      <c r="G158" s="350"/>
      <c r="H158" s="351"/>
      <c r="I158" s="351"/>
      <c r="J158" s="352"/>
      <c r="K158" s="352"/>
      <c r="L158" s="348"/>
      <c r="M158" s="348"/>
      <c r="N158" s="348"/>
      <c r="O158" s="353"/>
      <c r="P158" s="348"/>
    </row>
    <row r="159" spans="4:16" ht="40.15" customHeight="1" x14ac:dyDescent="0.25">
      <c r="D159" s="348"/>
      <c r="E159" s="431"/>
      <c r="F159" s="444"/>
      <c r="G159" s="350"/>
      <c r="H159" s="351"/>
      <c r="I159" s="351"/>
      <c r="J159" s="352"/>
      <c r="K159" s="352"/>
      <c r="L159" s="348"/>
      <c r="M159" s="348"/>
      <c r="N159" s="348"/>
      <c r="O159" s="353"/>
      <c r="P159" s="348"/>
    </row>
    <row r="160" spans="4:16" ht="40.15" customHeight="1" x14ac:dyDescent="0.25">
      <c r="D160" s="348"/>
      <c r="E160" s="431"/>
      <c r="F160" s="444"/>
      <c r="G160" s="350"/>
      <c r="H160" s="351"/>
      <c r="I160" s="351"/>
      <c r="J160" s="352"/>
      <c r="K160" s="352"/>
      <c r="L160" s="348"/>
      <c r="M160" s="348"/>
      <c r="N160" s="348"/>
      <c r="O160" s="353"/>
      <c r="P160" s="348"/>
    </row>
    <row r="161" spans="4:16" ht="40.15" customHeight="1" x14ac:dyDescent="0.25">
      <c r="D161" s="348"/>
      <c r="E161" s="431"/>
      <c r="F161" s="444"/>
      <c r="G161" s="350"/>
      <c r="H161" s="351"/>
      <c r="I161" s="351"/>
      <c r="J161" s="352"/>
      <c r="K161" s="352"/>
      <c r="L161" s="348"/>
      <c r="M161" s="348"/>
      <c r="N161" s="348"/>
      <c r="O161" s="353"/>
      <c r="P161" s="348"/>
    </row>
    <row r="162" spans="4:16" ht="40.15" customHeight="1" x14ac:dyDescent="0.25">
      <c r="D162" s="348"/>
      <c r="E162" s="431"/>
      <c r="F162" s="444"/>
      <c r="G162" s="350"/>
      <c r="H162" s="351"/>
      <c r="I162" s="351"/>
      <c r="J162" s="352"/>
      <c r="K162" s="352"/>
      <c r="L162" s="348"/>
      <c r="M162" s="348"/>
      <c r="N162" s="348"/>
      <c r="O162" s="353"/>
      <c r="P162" s="348"/>
    </row>
    <row r="163" spans="4:16" ht="40.15" customHeight="1" x14ac:dyDescent="0.25">
      <c r="D163" s="348"/>
      <c r="E163" s="431"/>
      <c r="F163" s="444"/>
      <c r="G163" s="350"/>
      <c r="H163" s="351"/>
      <c r="I163" s="351"/>
      <c r="J163" s="352"/>
      <c r="K163" s="352"/>
      <c r="L163" s="348"/>
      <c r="M163" s="348"/>
      <c r="N163" s="348"/>
      <c r="O163" s="353"/>
      <c r="P163" s="348"/>
    </row>
    <row r="164" spans="4:16" ht="40.15" customHeight="1" x14ac:dyDescent="0.25">
      <c r="D164" s="348"/>
      <c r="E164" s="431"/>
      <c r="F164" s="444"/>
      <c r="G164" s="350"/>
      <c r="H164" s="351"/>
      <c r="I164" s="351"/>
      <c r="J164" s="352"/>
      <c r="K164" s="352"/>
      <c r="L164" s="348"/>
      <c r="M164" s="348"/>
      <c r="N164" s="348"/>
      <c r="O164" s="353"/>
      <c r="P164" s="348"/>
    </row>
    <row r="165" spans="4:16" ht="40.15" customHeight="1" x14ac:dyDescent="0.25">
      <c r="D165" s="348"/>
      <c r="E165" s="431"/>
      <c r="F165" s="444"/>
      <c r="G165" s="350"/>
      <c r="H165" s="351"/>
      <c r="I165" s="351"/>
      <c r="J165" s="352"/>
      <c r="K165" s="352"/>
      <c r="L165" s="348"/>
      <c r="M165" s="348"/>
      <c r="N165" s="348"/>
      <c r="O165" s="353"/>
      <c r="P165" s="348"/>
    </row>
    <row r="166" spans="4:16" ht="40.15" customHeight="1" x14ac:dyDescent="0.25">
      <c r="D166" s="348"/>
      <c r="E166" s="431"/>
      <c r="F166" s="444"/>
      <c r="G166" s="350"/>
      <c r="H166" s="351"/>
      <c r="I166" s="351"/>
      <c r="J166" s="352"/>
      <c r="K166" s="352"/>
      <c r="L166" s="348"/>
      <c r="M166" s="348"/>
      <c r="N166" s="348"/>
      <c r="O166" s="353"/>
      <c r="P166" s="348"/>
    </row>
    <row r="167" spans="4:16" ht="40.15" customHeight="1" x14ac:dyDescent="0.25">
      <c r="D167" s="348"/>
      <c r="E167" s="431"/>
      <c r="F167" s="444"/>
      <c r="G167" s="350"/>
      <c r="H167" s="351"/>
      <c r="I167" s="351"/>
      <c r="J167" s="352"/>
      <c r="K167" s="352"/>
      <c r="L167" s="348"/>
      <c r="M167" s="348"/>
      <c r="N167" s="348"/>
      <c r="O167" s="353"/>
      <c r="P167" s="348"/>
    </row>
    <row r="168" spans="4:16" ht="40.15" customHeight="1" x14ac:dyDescent="0.25">
      <c r="D168" s="348"/>
      <c r="E168" s="431"/>
      <c r="F168" s="444"/>
      <c r="G168" s="350"/>
      <c r="H168" s="351"/>
      <c r="I168" s="351"/>
      <c r="J168" s="352"/>
      <c r="K168" s="352"/>
      <c r="L168" s="348"/>
      <c r="M168" s="348"/>
      <c r="N168" s="348"/>
      <c r="O168" s="353"/>
      <c r="P168" s="348"/>
    </row>
    <row r="169" spans="4:16" ht="40.15" customHeight="1" x14ac:dyDescent="0.25">
      <c r="D169" s="348"/>
      <c r="E169" s="431"/>
      <c r="F169" s="444"/>
      <c r="G169" s="350"/>
      <c r="H169" s="351"/>
      <c r="I169" s="351"/>
      <c r="J169" s="352"/>
      <c r="K169" s="352"/>
      <c r="L169" s="348"/>
      <c r="M169" s="348"/>
      <c r="N169" s="348"/>
      <c r="O169" s="353"/>
      <c r="P169" s="348"/>
    </row>
    <row r="170" spans="4:16" ht="40.15" customHeight="1" x14ac:dyDescent="0.25">
      <c r="D170" s="348"/>
      <c r="E170" s="431"/>
      <c r="F170" s="444"/>
      <c r="G170" s="350"/>
      <c r="H170" s="351"/>
      <c r="I170" s="351"/>
      <c r="J170" s="352"/>
      <c r="K170" s="352"/>
      <c r="L170" s="348"/>
      <c r="M170" s="348"/>
      <c r="N170" s="348"/>
      <c r="O170" s="353"/>
      <c r="P170" s="348"/>
    </row>
    <row r="171" spans="4:16" ht="40.15" customHeight="1" x14ac:dyDescent="0.25">
      <c r="D171" s="348"/>
      <c r="E171" s="431"/>
      <c r="F171" s="444"/>
      <c r="G171" s="350"/>
      <c r="H171" s="351"/>
      <c r="I171" s="351"/>
      <c r="J171" s="352"/>
      <c r="K171" s="352"/>
      <c r="L171" s="348"/>
      <c r="M171" s="348"/>
      <c r="N171" s="348"/>
      <c r="O171" s="353"/>
      <c r="P171" s="348"/>
    </row>
    <row r="172" spans="4:16" ht="40.15" customHeight="1" x14ac:dyDescent="0.25">
      <c r="D172" s="348"/>
      <c r="E172" s="431"/>
      <c r="F172" s="444"/>
      <c r="G172" s="350"/>
      <c r="H172" s="351"/>
      <c r="I172" s="351"/>
      <c r="J172" s="352"/>
      <c r="K172" s="352"/>
      <c r="L172" s="348"/>
      <c r="M172" s="348"/>
      <c r="N172" s="348"/>
      <c r="O172" s="353"/>
      <c r="P172" s="348"/>
    </row>
    <row r="173" spans="4:16" ht="40.15" customHeight="1" x14ac:dyDescent="0.25">
      <c r="D173" s="348"/>
      <c r="E173" s="431"/>
      <c r="F173" s="444"/>
      <c r="G173" s="350"/>
      <c r="H173" s="351"/>
      <c r="I173" s="351"/>
      <c r="J173" s="352"/>
      <c r="K173" s="352"/>
      <c r="L173" s="348"/>
      <c r="M173" s="348"/>
      <c r="N173" s="348"/>
      <c r="O173" s="353"/>
      <c r="P173" s="348"/>
    </row>
    <row r="174" spans="4:16" ht="40.15" customHeight="1" x14ac:dyDescent="0.25">
      <c r="D174" s="348"/>
      <c r="E174" s="431"/>
      <c r="F174" s="444"/>
      <c r="G174" s="350"/>
      <c r="H174" s="351"/>
      <c r="I174" s="351"/>
      <c r="J174" s="352"/>
      <c r="K174" s="352"/>
      <c r="L174" s="348"/>
      <c r="M174" s="348"/>
      <c r="N174" s="348"/>
      <c r="O174" s="353"/>
      <c r="P174" s="348"/>
    </row>
    <row r="175" spans="4:16" ht="40.15" customHeight="1" x14ac:dyDescent="0.25">
      <c r="D175" s="348"/>
      <c r="E175" s="431"/>
      <c r="F175" s="444"/>
      <c r="G175" s="350"/>
      <c r="H175" s="351"/>
      <c r="I175" s="351"/>
      <c r="J175" s="352"/>
      <c r="K175" s="352"/>
      <c r="L175" s="348"/>
      <c r="M175" s="348"/>
      <c r="N175" s="348"/>
      <c r="O175" s="353"/>
      <c r="P175" s="348"/>
    </row>
    <row r="176" spans="4:16" ht="40.15" customHeight="1" x14ac:dyDescent="0.25">
      <c r="D176" s="348"/>
      <c r="E176" s="431"/>
      <c r="F176" s="444"/>
      <c r="G176" s="350"/>
      <c r="H176" s="351"/>
      <c r="I176" s="351"/>
      <c r="J176" s="352"/>
      <c r="K176" s="352"/>
      <c r="L176" s="348"/>
      <c r="M176" s="348"/>
      <c r="N176" s="348"/>
      <c r="O176" s="353"/>
      <c r="P176" s="348"/>
    </row>
    <row r="177" spans="4:16" ht="40.15" customHeight="1" x14ac:dyDescent="0.25">
      <c r="D177" s="348"/>
      <c r="E177" s="431"/>
      <c r="F177" s="444"/>
      <c r="G177" s="350"/>
      <c r="H177" s="351"/>
      <c r="I177" s="351"/>
      <c r="J177" s="352"/>
      <c r="K177" s="352"/>
      <c r="L177" s="348"/>
      <c r="M177" s="348"/>
      <c r="N177" s="348"/>
      <c r="O177" s="353"/>
      <c r="P177" s="348"/>
    </row>
    <row r="178" spans="4:16" ht="40.15" customHeight="1" x14ac:dyDescent="0.25">
      <c r="D178" s="348"/>
      <c r="E178" s="431"/>
      <c r="F178" s="444"/>
      <c r="G178" s="350"/>
      <c r="H178" s="351"/>
      <c r="I178" s="351"/>
      <c r="J178" s="352"/>
      <c r="K178" s="352"/>
      <c r="L178" s="348"/>
      <c r="M178" s="348"/>
      <c r="N178" s="348"/>
      <c r="O178" s="353"/>
      <c r="P178" s="348"/>
    </row>
    <row r="179" spans="4:16" ht="40.15" customHeight="1" x14ac:dyDescent="0.25">
      <c r="D179" s="348"/>
      <c r="E179" s="431"/>
      <c r="F179" s="444"/>
      <c r="G179" s="350"/>
      <c r="H179" s="351"/>
      <c r="I179" s="351"/>
      <c r="J179" s="352"/>
      <c r="K179" s="352"/>
      <c r="L179" s="348"/>
      <c r="M179" s="348"/>
      <c r="N179" s="348"/>
      <c r="O179" s="353"/>
      <c r="P179" s="348"/>
    </row>
    <row r="180" spans="4:16" ht="40.15" customHeight="1" x14ac:dyDescent="0.25">
      <c r="D180" s="348"/>
      <c r="E180" s="431"/>
      <c r="F180" s="444"/>
      <c r="G180" s="350"/>
      <c r="H180" s="351"/>
      <c r="I180" s="351"/>
      <c r="J180" s="352"/>
      <c r="K180" s="352"/>
      <c r="L180" s="348"/>
      <c r="M180" s="348"/>
      <c r="N180" s="348"/>
      <c r="O180" s="353"/>
      <c r="P180" s="348"/>
    </row>
    <row r="181" spans="4:16" ht="40.15" customHeight="1" x14ac:dyDescent="0.25">
      <c r="D181" s="348"/>
      <c r="E181" s="431"/>
      <c r="F181" s="444"/>
      <c r="G181" s="350"/>
      <c r="H181" s="351"/>
      <c r="I181" s="351"/>
      <c r="J181" s="352"/>
      <c r="K181" s="352"/>
      <c r="L181" s="348"/>
      <c r="M181" s="348"/>
      <c r="N181" s="348"/>
      <c r="O181" s="353"/>
      <c r="P181" s="348"/>
    </row>
    <row r="182" spans="4:16" ht="40.15" customHeight="1" x14ac:dyDescent="0.25">
      <c r="D182" s="348"/>
      <c r="E182" s="431"/>
      <c r="F182" s="444"/>
      <c r="G182" s="350"/>
      <c r="H182" s="351"/>
      <c r="I182" s="351"/>
      <c r="J182" s="352"/>
      <c r="K182" s="352"/>
      <c r="L182" s="348"/>
      <c r="M182" s="348"/>
      <c r="N182" s="348"/>
      <c r="O182" s="353"/>
      <c r="P182" s="348"/>
    </row>
    <row r="183" spans="4:16" ht="40.15" customHeight="1" x14ac:dyDescent="0.25">
      <c r="D183" s="348"/>
      <c r="E183" s="431"/>
      <c r="F183" s="444"/>
      <c r="G183" s="350"/>
      <c r="H183" s="351"/>
      <c r="I183" s="351"/>
      <c r="J183" s="352"/>
      <c r="K183" s="352"/>
      <c r="L183" s="348"/>
      <c r="M183" s="348"/>
      <c r="N183" s="348"/>
      <c r="O183" s="353"/>
      <c r="P183" s="348"/>
    </row>
    <row r="184" spans="4:16" ht="40.15" customHeight="1" x14ac:dyDescent="0.25">
      <c r="D184" s="348"/>
      <c r="E184" s="431"/>
      <c r="F184" s="444"/>
      <c r="G184" s="350"/>
      <c r="H184" s="351"/>
      <c r="I184" s="351"/>
      <c r="J184" s="352"/>
      <c r="K184" s="352"/>
      <c r="L184" s="348"/>
      <c r="M184" s="348"/>
      <c r="N184" s="348"/>
      <c r="O184" s="353"/>
      <c r="P184" s="348"/>
    </row>
    <row r="185" spans="4:16" ht="40.15" customHeight="1" x14ac:dyDescent="0.25">
      <c r="D185" s="348"/>
      <c r="E185" s="431"/>
      <c r="F185" s="444"/>
      <c r="G185" s="350"/>
      <c r="H185" s="351"/>
      <c r="I185" s="351"/>
      <c r="J185" s="352"/>
      <c r="K185" s="352"/>
      <c r="L185" s="348"/>
      <c r="M185" s="348"/>
      <c r="N185" s="348"/>
      <c r="O185" s="353"/>
      <c r="P185" s="348"/>
    </row>
    <row r="186" spans="4:16" ht="40.15" customHeight="1" x14ac:dyDescent="0.25">
      <c r="D186" s="348"/>
      <c r="E186" s="431"/>
      <c r="F186" s="444"/>
      <c r="G186" s="350"/>
      <c r="H186" s="351"/>
      <c r="I186" s="351"/>
      <c r="J186" s="352"/>
      <c r="K186" s="352"/>
      <c r="L186" s="348"/>
      <c r="M186" s="348"/>
      <c r="N186" s="348"/>
      <c r="O186" s="353"/>
      <c r="P186" s="348"/>
    </row>
    <row r="187" spans="4:16" ht="40.15" customHeight="1" x14ac:dyDescent="0.25">
      <c r="D187" s="348"/>
      <c r="E187" s="431"/>
      <c r="F187" s="444"/>
      <c r="G187" s="350"/>
      <c r="H187" s="351"/>
      <c r="I187" s="351"/>
      <c r="J187" s="352"/>
      <c r="K187" s="352"/>
      <c r="L187" s="348"/>
      <c r="M187" s="348"/>
      <c r="N187" s="348"/>
      <c r="O187" s="353"/>
      <c r="P187" s="348"/>
    </row>
    <row r="188" spans="4:16" ht="40.15" customHeight="1" x14ac:dyDescent="0.25">
      <c r="D188" s="348"/>
      <c r="E188" s="431"/>
      <c r="F188" s="444"/>
      <c r="G188" s="350"/>
      <c r="H188" s="351"/>
      <c r="I188" s="351"/>
      <c r="J188" s="352"/>
      <c r="K188" s="352"/>
      <c r="L188" s="348"/>
      <c r="M188" s="348"/>
      <c r="N188" s="348"/>
      <c r="O188" s="353"/>
      <c r="P188" s="348"/>
    </row>
    <row r="189" spans="4:16" ht="40.15" customHeight="1" x14ac:dyDescent="0.25">
      <c r="D189" s="348"/>
      <c r="E189" s="431"/>
      <c r="F189" s="444"/>
      <c r="G189" s="350"/>
      <c r="H189" s="351"/>
      <c r="I189" s="351"/>
      <c r="J189" s="352"/>
      <c r="K189" s="352"/>
      <c r="L189" s="348"/>
      <c r="M189" s="348"/>
      <c r="N189" s="348"/>
      <c r="O189" s="353"/>
      <c r="P189" s="348"/>
    </row>
    <row r="190" spans="4:16" ht="40.15" customHeight="1" x14ac:dyDescent="0.25">
      <c r="D190" s="348"/>
      <c r="E190" s="431"/>
      <c r="F190" s="444"/>
      <c r="G190" s="350"/>
      <c r="H190" s="351"/>
      <c r="I190" s="351"/>
      <c r="J190" s="352"/>
      <c r="K190" s="352"/>
      <c r="L190" s="348"/>
      <c r="M190" s="348"/>
      <c r="N190" s="348"/>
      <c r="O190" s="353"/>
      <c r="P190" s="348"/>
    </row>
    <row r="191" spans="4:16" ht="40.15" customHeight="1" x14ac:dyDescent="0.25">
      <c r="D191" s="348"/>
      <c r="E191" s="431"/>
      <c r="F191" s="444"/>
      <c r="G191" s="350"/>
      <c r="H191" s="351"/>
      <c r="I191" s="351"/>
      <c r="J191" s="352"/>
      <c r="K191" s="352"/>
      <c r="L191" s="348"/>
      <c r="M191" s="348"/>
      <c r="N191" s="348"/>
      <c r="O191" s="353"/>
      <c r="P191" s="348"/>
    </row>
    <row r="192" spans="4:16" ht="40.15" customHeight="1" x14ac:dyDescent="0.25">
      <c r="D192" s="348"/>
      <c r="E192" s="431"/>
      <c r="F192" s="444"/>
      <c r="G192" s="350"/>
      <c r="H192" s="351"/>
      <c r="I192" s="351"/>
      <c r="J192" s="352"/>
      <c r="K192" s="352"/>
      <c r="L192" s="348"/>
      <c r="M192" s="348"/>
      <c r="N192" s="348"/>
      <c r="O192" s="353"/>
      <c r="P192" s="348"/>
    </row>
    <row r="193" spans="4:16" ht="40.15" customHeight="1" x14ac:dyDescent="0.25">
      <c r="D193" s="348"/>
      <c r="E193" s="431"/>
      <c r="F193" s="444"/>
      <c r="G193" s="350"/>
      <c r="H193" s="351"/>
      <c r="I193" s="351"/>
      <c r="J193" s="352"/>
      <c r="K193" s="352"/>
      <c r="L193" s="348"/>
      <c r="M193" s="348"/>
      <c r="N193" s="348"/>
      <c r="O193" s="353"/>
      <c r="P193" s="348"/>
    </row>
    <row r="194" spans="4:16" ht="40.15" customHeight="1" x14ac:dyDescent="0.25">
      <c r="D194" s="348"/>
      <c r="E194" s="431"/>
      <c r="F194" s="444"/>
      <c r="G194" s="350"/>
      <c r="H194" s="351"/>
      <c r="I194" s="351"/>
      <c r="J194" s="352"/>
      <c r="K194" s="352"/>
      <c r="L194" s="348"/>
      <c r="M194" s="348"/>
      <c r="N194" s="348"/>
      <c r="O194" s="353"/>
      <c r="P194" s="348"/>
    </row>
    <row r="195" spans="4:16" ht="40.15" customHeight="1" x14ac:dyDescent="0.25">
      <c r="D195" s="348"/>
      <c r="E195" s="431"/>
      <c r="F195" s="444"/>
      <c r="G195" s="350"/>
      <c r="H195" s="351"/>
      <c r="I195" s="351"/>
      <c r="J195" s="352"/>
      <c r="K195" s="352"/>
      <c r="L195" s="348"/>
      <c r="M195" s="348"/>
      <c r="N195" s="348"/>
      <c r="O195" s="353"/>
      <c r="P195" s="348"/>
    </row>
    <row r="196" spans="4:16" ht="40.15" customHeight="1" x14ac:dyDescent="0.25">
      <c r="D196" s="348"/>
      <c r="E196" s="431"/>
      <c r="F196" s="444"/>
      <c r="G196" s="350"/>
      <c r="H196" s="351"/>
      <c r="I196" s="351"/>
      <c r="J196" s="352"/>
      <c r="K196" s="352"/>
      <c r="L196" s="348"/>
      <c r="M196" s="348"/>
      <c r="N196" s="348"/>
      <c r="O196" s="353"/>
      <c r="P196" s="348"/>
    </row>
    <row r="197" spans="4:16" ht="40.15" customHeight="1" x14ac:dyDescent="0.25">
      <c r="D197" s="348"/>
      <c r="E197" s="431"/>
      <c r="F197" s="444"/>
      <c r="G197" s="350"/>
      <c r="H197" s="351"/>
      <c r="I197" s="351"/>
      <c r="J197" s="352"/>
      <c r="K197" s="352"/>
      <c r="L197" s="348"/>
      <c r="M197" s="348"/>
      <c r="N197" s="348"/>
      <c r="O197" s="353"/>
      <c r="P197" s="348"/>
    </row>
    <row r="198" spans="4:16" ht="40.15" customHeight="1" x14ac:dyDescent="0.25">
      <c r="D198" s="348"/>
      <c r="E198" s="431"/>
      <c r="F198" s="444"/>
      <c r="G198" s="350"/>
      <c r="H198" s="351"/>
      <c r="I198" s="351"/>
      <c r="J198" s="352"/>
      <c r="K198" s="352"/>
      <c r="L198" s="348"/>
      <c r="M198" s="348"/>
      <c r="N198" s="348"/>
      <c r="O198" s="353"/>
      <c r="P198" s="348"/>
    </row>
    <row r="199" spans="4:16" ht="40.15" customHeight="1" x14ac:dyDescent="0.25">
      <c r="D199" s="348"/>
      <c r="E199" s="431"/>
      <c r="F199" s="444"/>
      <c r="G199" s="350"/>
      <c r="H199" s="351"/>
      <c r="I199" s="351"/>
      <c r="J199" s="352"/>
      <c r="K199" s="352"/>
      <c r="L199" s="348"/>
      <c r="M199" s="348"/>
      <c r="N199" s="348"/>
      <c r="O199" s="353"/>
      <c r="P199" s="348"/>
    </row>
    <row r="200" spans="4:16" ht="40.15" customHeight="1" x14ac:dyDescent="0.25">
      <c r="D200" s="348"/>
      <c r="E200" s="431"/>
      <c r="F200" s="444"/>
      <c r="G200" s="350"/>
      <c r="H200" s="351"/>
      <c r="I200" s="351"/>
      <c r="J200" s="352"/>
      <c r="K200" s="352"/>
      <c r="L200" s="348"/>
      <c r="M200" s="348"/>
      <c r="N200" s="348"/>
      <c r="O200" s="353"/>
      <c r="P200" s="348"/>
    </row>
    <row r="201" spans="4:16" ht="40.15" customHeight="1" x14ac:dyDescent="0.25">
      <c r="D201" s="348"/>
      <c r="E201" s="431"/>
      <c r="F201" s="444"/>
      <c r="G201" s="350"/>
      <c r="H201" s="351"/>
      <c r="I201" s="351"/>
      <c r="J201" s="352"/>
      <c r="K201" s="352"/>
      <c r="L201" s="348"/>
      <c r="M201" s="348"/>
      <c r="N201" s="348"/>
      <c r="O201" s="353"/>
      <c r="P201" s="348"/>
    </row>
    <row r="202" spans="4:16" ht="40.15" customHeight="1" x14ac:dyDescent="0.25">
      <c r="D202" s="348"/>
      <c r="E202" s="431"/>
      <c r="F202" s="444"/>
      <c r="G202" s="350"/>
      <c r="H202" s="351"/>
      <c r="I202" s="351"/>
      <c r="J202" s="352"/>
      <c r="K202" s="352"/>
      <c r="L202" s="348"/>
      <c r="M202" s="348"/>
      <c r="N202" s="348"/>
      <c r="O202" s="353"/>
      <c r="P202" s="348"/>
    </row>
    <row r="203" spans="4:16" ht="40.15" customHeight="1" x14ac:dyDescent="0.25">
      <c r="D203" s="348"/>
      <c r="E203" s="431"/>
      <c r="F203" s="444"/>
      <c r="G203" s="350"/>
      <c r="H203" s="351"/>
      <c r="I203" s="351"/>
      <c r="J203" s="352"/>
      <c r="K203" s="352"/>
      <c r="L203" s="348"/>
      <c r="M203" s="348"/>
      <c r="N203" s="348"/>
      <c r="O203" s="353"/>
      <c r="P203" s="348"/>
    </row>
    <row r="204" spans="4:16" ht="40.15" customHeight="1" x14ac:dyDescent="0.25">
      <c r="D204" s="348"/>
      <c r="E204" s="431"/>
      <c r="F204" s="444"/>
      <c r="G204" s="350"/>
      <c r="H204" s="351"/>
      <c r="I204" s="351"/>
      <c r="J204" s="352"/>
      <c r="K204" s="352"/>
      <c r="L204" s="348"/>
      <c r="M204" s="348"/>
      <c r="N204" s="348"/>
      <c r="O204" s="353"/>
      <c r="P204" s="348"/>
    </row>
    <row r="205" spans="4:16" ht="40.15" customHeight="1" x14ac:dyDescent="0.25">
      <c r="D205" s="348"/>
      <c r="E205" s="431"/>
      <c r="F205" s="444"/>
      <c r="G205" s="350"/>
      <c r="H205" s="351"/>
      <c r="I205" s="351"/>
      <c r="J205" s="352"/>
      <c r="K205" s="352"/>
      <c r="L205" s="348"/>
      <c r="M205" s="348"/>
      <c r="N205" s="348"/>
      <c r="O205" s="353"/>
      <c r="P205" s="348"/>
    </row>
    <row r="206" spans="4:16" ht="40.15" customHeight="1" x14ac:dyDescent="0.25">
      <c r="D206" s="348"/>
      <c r="E206" s="431"/>
      <c r="F206" s="444"/>
      <c r="G206" s="350"/>
      <c r="H206" s="351"/>
      <c r="I206" s="351"/>
      <c r="J206" s="352"/>
      <c r="K206" s="352"/>
      <c r="L206" s="348"/>
      <c r="M206" s="348"/>
      <c r="N206" s="348"/>
      <c r="O206" s="353"/>
      <c r="P206" s="348"/>
    </row>
    <row r="207" spans="4:16" ht="40.15" customHeight="1" x14ac:dyDescent="0.25">
      <c r="D207" s="348"/>
      <c r="E207" s="431"/>
      <c r="F207" s="444"/>
      <c r="G207" s="350"/>
      <c r="H207" s="351"/>
      <c r="I207" s="351"/>
      <c r="J207" s="352"/>
      <c r="K207" s="352"/>
      <c r="L207" s="348"/>
      <c r="M207" s="348"/>
      <c r="N207" s="348"/>
      <c r="O207" s="353"/>
      <c r="P207" s="348"/>
    </row>
    <row r="208" spans="4:16" ht="40.15" customHeight="1" x14ac:dyDescent="0.25">
      <c r="D208" s="348"/>
      <c r="E208" s="431"/>
      <c r="F208" s="444"/>
      <c r="G208" s="350"/>
      <c r="H208" s="351"/>
      <c r="I208" s="351"/>
      <c r="J208" s="352"/>
      <c r="K208" s="352"/>
      <c r="L208" s="348"/>
      <c r="M208" s="348"/>
      <c r="N208" s="348"/>
      <c r="O208" s="353"/>
      <c r="P208" s="348"/>
    </row>
    <row r="209" spans="4:16" ht="40.15" customHeight="1" x14ac:dyDescent="0.25">
      <c r="D209" s="348"/>
      <c r="E209" s="431"/>
      <c r="F209" s="444"/>
      <c r="G209" s="350"/>
      <c r="H209" s="351"/>
      <c r="I209" s="351"/>
      <c r="J209" s="352"/>
      <c r="K209" s="352"/>
      <c r="L209" s="348"/>
      <c r="M209" s="348"/>
      <c r="N209" s="348"/>
      <c r="O209" s="353"/>
      <c r="P209" s="348"/>
    </row>
    <row r="210" spans="4:16" ht="40.15" customHeight="1" x14ac:dyDescent="0.25">
      <c r="D210" s="348"/>
      <c r="E210" s="431"/>
      <c r="F210" s="444"/>
      <c r="G210" s="350"/>
      <c r="H210" s="351"/>
      <c r="I210" s="351"/>
      <c r="J210" s="352"/>
      <c r="K210" s="352"/>
      <c r="L210" s="348"/>
      <c r="M210" s="348"/>
      <c r="N210" s="348"/>
      <c r="O210" s="353"/>
      <c r="P210" s="348"/>
    </row>
    <row r="211" spans="4:16" ht="40.15" customHeight="1" x14ac:dyDescent="0.25">
      <c r="D211" s="348"/>
      <c r="E211" s="431"/>
      <c r="F211" s="444"/>
      <c r="G211" s="350"/>
      <c r="H211" s="351"/>
      <c r="I211" s="351"/>
      <c r="J211" s="352"/>
      <c r="K211" s="352"/>
      <c r="L211" s="348"/>
      <c r="M211" s="348"/>
      <c r="N211" s="348"/>
      <c r="O211" s="353"/>
      <c r="P211" s="348"/>
    </row>
    <row r="212" spans="4:16" ht="40.15" customHeight="1" x14ac:dyDescent="0.25">
      <c r="D212" s="348"/>
      <c r="E212" s="431"/>
      <c r="F212" s="444"/>
      <c r="G212" s="350"/>
      <c r="H212" s="351"/>
      <c r="I212" s="351"/>
      <c r="J212" s="352"/>
      <c r="K212" s="352"/>
      <c r="L212" s="348"/>
      <c r="M212" s="348"/>
      <c r="N212" s="348"/>
      <c r="O212" s="353"/>
      <c r="P212" s="348"/>
    </row>
    <row r="213" spans="4:16" ht="40.15" customHeight="1" x14ac:dyDescent="0.25">
      <c r="D213" s="348"/>
      <c r="E213" s="431"/>
      <c r="F213" s="444"/>
      <c r="G213" s="350"/>
      <c r="H213" s="351"/>
      <c r="I213" s="351"/>
      <c r="J213" s="352"/>
      <c r="K213" s="352"/>
      <c r="L213" s="348"/>
      <c r="M213" s="348"/>
      <c r="N213" s="348"/>
      <c r="O213" s="353"/>
      <c r="P213" s="348"/>
    </row>
    <row r="214" spans="4:16" ht="40.15" customHeight="1" x14ac:dyDescent="0.25">
      <c r="D214" s="348"/>
      <c r="E214" s="431"/>
      <c r="F214" s="444"/>
      <c r="G214" s="350"/>
      <c r="H214" s="351"/>
      <c r="I214" s="351"/>
      <c r="J214" s="352"/>
      <c r="K214" s="352"/>
      <c r="L214" s="348"/>
      <c r="M214" s="348"/>
      <c r="N214" s="348"/>
      <c r="O214" s="353"/>
      <c r="P214" s="348"/>
    </row>
    <row r="215" spans="4:16" ht="40.15" customHeight="1" x14ac:dyDescent="0.25">
      <c r="D215" s="348"/>
      <c r="E215" s="431"/>
      <c r="F215" s="444"/>
      <c r="G215" s="350"/>
      <c r="H215" s="351"/>
      <c r="I215" s="351"/>
      <c r="J215" s="352"/>
      <c r="K215" s="352"/>
      <c r="L215" s="348"/>
      <c r="M215" s="348"/>
      <c r="N215" s="348"/>
      <c r="O215" s="353"/>
      <c r="P215" s="348"/>
    </row>
    <row r="216" spans="4:16" ht="40.15" customHeight="1" x14ac:dyDescent="0.25">
      <c r="D216" s="348"/>
      <c r="E216" s="431"/>
      <c r="F216" s="444"/>
      <c r="G216" s="350"/>
      <c r="H216" s="351"/>
      <c r="I216" s="351"/>
      <c r="J216" s="352"/>
      <c r="K216" s="352"/>
      <c r="L216" s="348"/>
      <c r="M216" s="348"/>
      <c r="N216" s="348"/>
      <c r="O216" s="353"/>
      <c r="P216" s="348"/>
    </row>
    <row r="217" spans="4:16" ht="40.15" customHeight="1" x14ac:dyDescent="0.25">
      <c r="D217" s="348"/>
      <c r="E217" s="431"/>
      <c r="F217" s="444"/>
      <c r="G217" s="350"/>
      <c r="H217" s="351"/>
      <c r="I217" s="351"/>
      <c r="J217" s="352"/>
      <c r="K217" s="352"/>
      <c r="L217" s="348"/>
      <c r="M217" s="348"/>
      <c r="N217" s="348"/>
      <c r="O217" s="353"/>
      <c r="P217" s="348"/>
    </row>
    <row r="218" spans="4:16" ht="40.15" customHeight="1" x14ac:dyDescent="0.25">
      <c r="D218" s="348"/>
      <c r="E218" s="431"/>
      <c r="F218" s="444"/>
      <c r="G218" s="350"/>
      <c r="H218" s="351"/>
      <c r="I218" s="351"/>
      <c r="J218" s="352"/>
      <c r="K218" s="352"/>
      <c r="L218" s="348"/>
      <c r="M218" s="348"/>
      <c r="N218" s="348"/>
      <c r="O218" s="353"/>
      <c r="P218" s="348"/>
    </row>
    <row r="219" spans="4:16" ht="40.15" customHeight="1" x14ac:dyDescent="0.25">
      <c r="D219" s="348"/>
      <c r="E219" s="431"/>
      <c r="F219" s="444"/>
      <c r="G219" s="350"/>
      <c r="H219" s="351"/>
      <c r="I219" s="351"/>
      <c r="J219" s="352"/>
      <c r="K219" s="352"/>
      <c r="L219" s="348"/>
      <c r="M219" s="348"/>
      <c r="N219" s="348"/>
      <c r="O219" s="353"/>
      <c r="P219" s="348"/>
    </row>
    <row r="220" spans="4:16" ht="40.15" customHeight="1" x14ac:dyDescent="0.25">
      <c r="D220" s="348"/>
      <c r="E220" s="431"/>
      <c r="F220" s="444"/>
      <c r="G220" s="350"/>
      <c r="H220" s="351"/>
      <c r="I220" s="351"/>
      <c r="J220" s="352"/>
      <c r="K220" s="352"/>
      <c r="L220" s="348"/>
      <c r="M220" s="348"/>
      <c r="N220" s="348"/>
      <c r="O220" s="353"/>
      <c r="P220" s="348"/>
    </row>
    <row r="221" spans="4:16" ht="40.15" customHeight="1" x14ac:dyDescent="0.25">
      <c r="D221" s="348"/>
      <c r="E221" s="431"/>
      <c r="F221" s="444"/>
      <c r="G221" s="350"/>
      <c r="H221" s="351"/>
      <c r="I221" s="351"/>
      <c r="J221" s="352"/>
      <c r="K221" s="352"/>
      <c r="L221" s="348"/>
      <c r="M221" s="348"/>
      <c r="N221" s="348"/>
      <c r="O221" s="353"/>
      <c r="P221" s="348"/>
    </row>
    <row r="222" spans="4:16" ht="40.15" customHeight="1" x14ac:dyDescent="0.25">
      <c r="D222" s="348"/>
      <c r="E222" s="431"/>
      <c r="F222" s="444"/>
      <c r="G222" s="350"/>
      <c r="H222" s="351"/>
      <c r="I222" s="351"/>
      <c r="J222" s="352"/>
      <c r="K222" s="352"/>
      <c r="L222" s="348"/>
      <c r="M222" s="348"/>
      <c r="N222" s="348"/>
      <c r="O222" s="353"/>
      <c r="P222" s="348"/>
    </row>
    <row r="223" spans="4:16" ht="40.15" customHeight="1" x14ac:dyDescent="0.25">
      <c r="D223" s="348"/>
      <c r="E223" s="431"/>
      <c r="F223" s="444"/>
      <c r="G223" s="350"/>
      <c r="H223" s="351"/>
      <c r="I223" s="351"/>
      <c r="J223" s="352"/>
      <c r="K223" s="352"/>
      <c r="L223" s="348"/>
      <c r="M223" s="348"/>
      <c r="N223" s="348"/>
      <c r="O223" s="353"/>
      <c r="P223" s="348"/>
    </row>
    <row r="224" spans="4:16" ht="40.15" customHeight="1" x14ac:dyDescent="0.25">
      <c r="D224" s="348"/>
      <c r="E224" s="431"/>
      <c r="F224" s="444"/>
      <c r="G224" s="350"/>
      <c r="H224" s="351"/>
      <c r="I224" s="351"/>
      <c r="J224" s="352"/>
      <c r="K224" s="352"/>
      <c r="L224" s="348"/>
      <c r="M224" s="348"/>
      <c r="N224" s="348"/>
      <c r="O224" s="353"/>
      <c r="P224" s="348"/>
    </row>
    <row r="225" spans="4:16" ht="40.15" customHeight="1" x14ac:dyDescent="0.25">
      <c r="D225" s="348"/>
      <c r="E225" s="431"/>
      <c r="F225" s="444"/>
      <c r="G225" s="350"/>
      <c r="H225" s="351"/>
      <c r="I225" s="351"/>
      <c r="J225" s="352"/>
      <c r="K225" s="352"/>
      <c r="L225" s="348"/>
      <c r="M225" s="348"/>
      <c r="N225" s="348"/>
      <c r="O225" s="353"/>
      <c r="P225" s="348"/>
    </row>
    <row r="226" spans="4:16" ht="40.15" customHeight="1" x14ac:dyDescent="0.25">
      <c r="D226" s="348"/>
      <c r="E226" s="431"/>
      <c r="F226" s="444"/>
      <c r="G226" s="350"/>
      <c r="H226" s="351"/>
      <c r="I226" s="351"/>
      <c r="J226" s="352"/>
      <c r="K226" s="352"/>
      <c r="L226" s="348"/>
      <c r="M226" s="348"/>
      <c r="N226" s="348"/>
      <c r="O226" s="353"/>
      <c r="P226" s="348"/>
    </row>
    <row r="227" spans="4:16" ht="40.15" customHeight="1" x14ac:dyDescent="0.25">
      <c r="D227" s="348"/>
      <c r="E227" s="431"/>
      <c r="F227" s="444"/>
      <c r="G227" s="350"/>
      <c r="H227" s="351"/>
      <c r="I227" s="351"/>
      <c r="J227" s="352"/>
      <c r="K227" s="352"/>
      <c r="L227" s="348"/>
      <c r="M227" s="348"/>
      <c r="N227" s="348"/>
      <c r="O227" s="353"/>
      <c r="P227" s="348"/>
    </row>
    <row r="228" spans="4:16" ht="40.15" customHeight="1" x14ac:dyDescent="0.25">
      <c r="D228" s="348"/>
      <c r="E228" s="431"/>
      <c r="F228" s="444"/>
      <c r="G228" s="350"/>
      <c r="H228" s="351"/>
      <c r="I228" s="351"/>
      <c r="J228" s="352"/>
      <c r="K228" s="352"/>
      <c r="L228" s="348"/>
      <c r="M228" s="348"/>
      <c r="N228" s="348"/>
      <c r="O228" s="353"/>
      <c r="P228" s="348"/>
    </row>
    <row r="229" spans="4:16" ht="40.15" customHeight="1" x14ac:dyDescent="0.25">
      <c r="D229" s="348"/>
      <c r="E229" s="431"/>
      <c r="F229" s="444"/>
      <c r="G229" s="350"/>
      <c r="H229" s="351"/>
      <c r="I229" s="351"/>
      <c r="J229" s="352"/>
      <c r="K229" s="352"/>
      <c r="L229" s="348"/>
      <c r="M229" s="348"/>
      <c r="N229" s="348"/>
      <c r="O229" s="353"/>
      <c r="P229" s="348"/>
    </row>
    <row r="230" spans="4:16" ht="40.15" customHeight="1" x14ac:dyDescent="0.25">
      <c r="D230" s="348"/>
      <c r="E230" s="431"/>
      <c r="F230" s="444"/>
      <c r="G230" s="350"/>
      <c r="H230" s="351"/>
      <c r="I230" s="351"/>
      <c r="J230" s="352"/>
      <c r="K230" s="352"/>
      <c r="L230" s="348"/>
      <c r="M230" s="348"/>
      <c r="N230" s="348"/>
      <c r="O230" s="353"/>
      <c r="P230" s="348"/>
    </row>
    <row r="231" spans="4:16" ht="40.15" customHeight="1" x14ac:dyDescent="0.25">
      <c r="D231" s="348"/>
      <c r="E231" s="431"/>
      <c r="F231" s="444"/>
      <c r="G231" s="350"/>
      <c r="H231" s="351"/>
      <c r="I231" s="351"/>
      <c r="J231" s="352"/>
      <c r="K231" s="352"/>
      <c r="L231" s="348"/>
      <c r="M231" s="348"/>
      <c r="N231" s="348"/>
      <c r="O231" s="353"/>
      <c r="P231" s="348"/>
    </row>
    <row r="232" spans="4:16" ht="40.15" customHeight="1" x14ac:dyDescent="0.25">
      <c r="D232" s="348"/>
      <c r="E232" s="431"/>
      <c r="F232" s="444"/>
      <c r="G232" s="350"/>
      <c r="H232" s="351"/>
      <c r="I232" s="351"/>
      <c r="J232" s="352"/>
      <c r="K232" s="352"/>
      <c r="L232" s="348"/>
      <c r="M232" s="348"/>
      <c r="N232" s="348"/>
      <c r="O232" s="353"/>
      <c r="P232" s="348"/>
    </row>
    <row r="233" spans="4:16" ht="40.15" customHeight="1" x14ac:dyDescent="0.25">
      <c r="D233" s="348"/>
      <c r="E233" s="431"/>
      <c r="F233" s="444"/>
      <c r="G233" s="350"/>
      <c r="H233" s="351"/>
      <c r="I233" s="351"/>
      <c r="J233" s="352"/>
      <c r="K233" s="352"/>
      <c r="L233" s="348"/>
      <c r="M233" s="348"/>
      <c r="N233" s="348"/>
      <c r="O233" s="353"/>
      <c r="P233" s="348"/>
    </row>
    <row r="234" spans="4:16" ht="40.15" customHeight="1" x14ac:dyDescent="0.25">
      <c r="D234" s="348"/>
      <c r="E234" s="431"/>
      <c r="F234" s="444"/>
      <c r="G234" s="350"/>
      <c r="H234" s="351"/>
      <c r="I234" s="351"/>
      <c r="J234" s="352"/>
      <c r="K234" s="352"/>
      <c r="L234" s="348"/>
      <c r="M234" s="348"/>
      <c r="N234" s="348"/>
      <c r="O234" s="353"/>
      <c r="P234" s="348"/>
    </row>
    <row r="235" spans="4:16" ht="40.15" customHeight="1" x14ac:dyDescent="0.25">
      <c r="D235" s="348"/>
      <c r="E235" s="431"/>
      <c r="F235" s="444"/>
      <c r="G235" s="350"/>
      <c r="H235" s="351"/>
      <c r="I235" s="351"/>
      <c r="J235" s="352"/>
      <c r="K235" s="352"/>
      <c r="L235" s="348"/>
      <c r="M235" s="348"/>
      <c r="N235" s="348"/>
      <c r="O235" s="353"/>
      <c r="P235" s="348"/>
    </row>
    <row r="236" spans="4:16" ht="40.15" customHeight="1" x14ac:dyDescent="0.25">
      <c r="D236" s="348"/>
      <c r="E236" s="431"/>
      <c r="F236" s="444"/>
      <c r="G236" s="350"/>
      <c r="H236" s="351"/>
      <c r="I236" s="351"/>
      <c r="J236" s="352"/>
      <c r="K236" s="352"/>
      <c r="L236" s="348"/>
      <c r="M236" s="348"/>
      <c r="N236" s="348"/>
      <c r="O236" s="353"/>
      <c r="P236" s="348"/>
    </row>
    <row r="237" spans="4:16" ht="40.15" customHeight="1" x14ac:dyDescent="0.25">
      <c r="D237" s="348"/>
      <c r="E237" s="431"/>
      <c r="F237" s="444"/>
      <c r="G237" s="350"/>
      <c r="H237" s="351"/>
      <c r="I237" s="351"/>
      <c r="J237" s="352"/>
      <c r="K237" s="352"/>
      <c r="L237" s="348"/>
      <c r="M237" s="348"/>
      <c r="N237" s="348"/>
      <c r="O237" s="353"/>
      <c r="P237" s="348"/>
    </row>
    <row r="238" spans="4:16" ht="40.15" customHeight="1" x14ac:dyDescent="0.25">
      <c r="D238" s="348"/>
      <c r="E238" s="431"/>
      <c r="F238" s="444"/>
      <c r="G238" s="350"/>
      <c r="H238" s="351"/>
      <c r="I238" s="351"/>
      <c r="J238" s="352"/>
      <c r="K238" s="352"/>
      <c r="L238" s="348"/>
      <c r="M238" s="348"/>
      <c r="N238" s="348"/>
      <c r="O238" s="353"/>
      <c r="P238" s="348"/>
    </row>
    <row r="239" spans="4:16" ht="40.15" customHeight="1" x14ac:dyDescent="0.25">
      <c r="D239" s="348"/>
      <c r="E239" s="431"/>
      <c r="F239" s="444"/>
      <c r="G239" s="350"/>
      <c r="H239" s="351"/>
      <c r="I239" s="351"/>
      <c r="J239" s="352"/>
      <c r="K239" s="352"/>
      <c r="L239" s="348"/>
      <c r="M239" s="348"/>
      <c r="N239" s="348"/>
      <c r="O239" s="353"/>
      <c r="P239" s="348"/>
    </row>
    <row r="240" spans="4:16" ht="40.15" customHeight="1" x14ac:dyDescent="0.25">
      <c r="D240" s="348"/>
      <c r="E240" s="431"/>
      <c r="F240" s="444"/>
      <c r="G240" s="350"/>
      <c r="H240" s="351"/>
      <c r="I240" s="351"/>
      <c r="J240" s="352"/>
      <c r="K240" s="352"/>
      <c r="L240" s="348"/>
      <c r="M240" s="348"/>
      <c r="N240" s="348"/>
      <c r="O240" s="353"/>
      <c r="P240" s="348"/>
    </row>
    <row r="241" spans="4:16" ht="40.15" customHeight="1" x14ac:dyDescent="0.25">
      <c r="D241" s="348"/>
      <c r="E241" s="431"/>
      <c r="F241" s="444"/>
      <c r="G241" s="350"/>
      <c r="H241" s="351"/>
      <c r="I241" s="351"/>
      <c r="J241" s="352"/>
      <c r="K241" s="352"/>
      <c r="L241" s="348"/>
      <c r="M241" s="348"/>
      <c r="N241" s="348"/>
      <c r="O241" s="353"/>
      <c r="P241" s="348"/>
    </row>
    <row r="242" spans="4:16" ht="40.15" customHeight="1" x14ac:dyDescent="0.25">
      <c r="D242" s="348"/>
      <c r="E242" s="431"/>
      <c r="F242" s="444"/>
      <c r="G242" s="350"/>
      <c r="H242" s="351"/>
      <c r="I242" s="351"/>
      <c r="J242" s="352"/>
      <c r="K242" s="352"/>
      <c r="L242" s="348"/>
      <c r="M242" s="348"/>
      <c r="N242" s="348"/>
      <c r="O242" s="353"/>
      <c r="P242" s="348"/>
    </row>
    <row r="243" spans="4:16" ht="40.15" customHeight="1" x14ac:dyDescent="0.25">
      <c r="D243" s="348"/>
      <c r="E243" s="431"/>
      <c r="F243" s="444"/>
      <c r="G243" s="350"/>
      <c r="H243" s="351"/>
      <c r="I243" s="351"/>
      <c r="J243" s="352"/>
      <c r="K243" s="352"/>
      <c r="L243" s="348"/>
      <c r="M243" s="348"/>
      <c r="N243" s="348"/>
      <c r="O243" s="353"/>
      <c r="P243" s="348"/>
    </row>
    <row r="244" spans="4:16" ht="40.15" customHeight="1" x14ac:dyDescent="0.25">
      <c r="D244" s="348"/>
      <c r="E244" s="431"/>
      <c r="F244" s="444"/>
      <c r="G244" s="350"/>
      <c r="H244" s="351"/>
      <c r="I244" s="351"/>
      <c r="J244" s="352"/>
      <c r="K244" s="352"/>
      <c r="L244" s="348"/>
      <c r="M244" s="348"/>
      <c r="N244" s="348"/>
      <c r="O244" s="353"/>
      <c r="P244" s="348"/>
    </row>
    <row r="245" spans="4:16" ht="40.15" customHeight="1" x14ac:dyDescent="0.25">
      <c r="D245" s="348"/>
      <c r="E245" s="431"/>
      <c r="F245" s="444"/>
      <c r="G245" s="350"/>
      <c r="H245" s="351"/>
      <c r="I245" s="351"/>
      <c r="J245" s="352"/>
      <c r="K245" s="352"/>
      <c r="L245" s="348"/>
      <c r="M245" s="348"/>
      <c r="N245" s="348"/>
      <c r="O245" s="353"/>
      <c r="P245" s="348"/>
    </row>
    <row r="246" spans="4:16" ht="40.15" customHeight="1" x14ac:dyDescent="0.25">
      <c r="D246" s="348"/>
      <c r="E246" s="431"/>
      <c r="F246" s="444"/>
      <c r="G246" s="350"/>
      <c r="H246" s="351"/>
      <c r="I246" s="351"/>
      <c r="J246" s="352"/>
      <c r="K246" s="352"/>
      <c r="L246" s="348"/>
      <c r="M246" s="348"/>
      <c r="N246" s="348"/>
      <c r="O246" s="353"/>
      <c r="P246" s="348"/>
    </row>
    <row r="247" spans="4:16" ht="40.15" customHeight="1" x14ac:dyDescent="0.25">
      <c r="D247" s="348"/>
      <c r="E247" s="431"/>
      <c r="F247" s="444"/>
      <c r="G247" s="350"/>
      <c r="H247" s="351"/>
      <c r="I247" s="351"/>
      <c r="J247" s="352"/>
      <c r="K247" s="352"/>
      <c r="L247" s="348"/>
      <c r="M247" s="348"/>
      <c r="N247" s="348"/>
      <c r="O247" s="353"/>
      <c r="P247" s="348"/>
    </row>
    <row r="248" spans="4:16" ht="40.15" customHeight="1" x14ac:dyDescent="0.25">
      <c r="D248" s="348"/>
      <c r="E248" s="431"/>
      <c r="F248" s="444"/>
      <c r="G248" s="350"/>
      <c r="H248" s="351"/>
      <c r="I248" s="351"/>
      <c r="J248" s="352"/>
      <c r="K248" s="352"/>
      <c r="L248" s="348"/>
      <c r="M248" s="348"/>
      <c r="N248" s="348"/>
      <c r="O248" s="353"/>
      <c r="P248" s="348"/>
    </row>
    <row r="249" spans="4:16" ht="40.15" customHeight="1" x14ac:dyDescent="0.25">
      <c r="D249" s="348"/>
      <c r="E249" s="431"/>
      <c r="F249" s="444"/>
      <c r="G249" s="350"/>
      <c r="H249" s="351"/>
      <c r="I249" s="351"/>
      <c r="J249" s="352"/>
      <c r="K249" s="352"/>
      <c r="L249" s="348"/>
      <c r="M249" s="348"/>
      <c r="N249" s="348"/>
      <c r="O249" s="353"/>
      <c r="P249" s="348"/>
    </row>
    <row r="250" spans="4:16" ht="40.15" customHeight="1" x14ac:dyDescent="0.25">
      <c r="D250" s="348"/>
      <c r="E250" s="431"/>
      <c r="F250" s="444"/>
      <c r="G250" s="350"/>
      <c r="H250" s="351"/>
      <c r="I250" s="351"/>
      <c r="J250" s="352"/>
      <c r="K250" s="352"/>
      <c r="L250" s="348"/>
      <c r="M250" s="348"/>
      <c r="N250" s="348"/>
      <c r="O250" s="353"/>
      <c r="P250" s="348"/>
    </row>
    <row r="251" spans="4:16" ht="40.15" customHeight="1" x14ac:dyDescent="0.25">
      <c r="D251" s="348"/>
      <c r="E251" s="431"/>
      <c r="F251" s="444"/>
      <c r="G251" s="350"/>
      <c r="H251" s="351"/>
      <c r="I251" s="351"/>
      <c r="J251" s="352"/>
      <c r="K251" s="352"/>
      <c r="L251" s="348"/>
      <c r="M251" s="348"/>
      <c r="N251" s="348"/>
      <c r="O251" s="353"/>
      <c r="P251" s="348"/>
    </row>
    <row r="252" spans="4:16" ht="40.15" customHeight="1" x14ac:dyDescent="0.25">
      <c r="D252" s="348"/>
      <c r="E252" s="431"/>
      <c r="F252" s="444"/>
      <c r="G252" s="350"/>
      <c r="H252" s="351"/>
      <c r="I252" s="351"/>
      <c r="J252" s="352"/>
      <c r="K252" s="352"/>
      <c r="L252" s="348"/>
      <c r="M252" s="348"/>
      <c r="N252" s="348"/>
      <c r="O252" s="353"/>
      <c r="P252" s="348"/>
    </row>
    <row r="253" spans="4:16" ht="40.15" customHeight="1" x14ac:dyDescent="0.25">
      <c r="D253" s="348"/>
      <c r="E253" s="431"/>
      <c r="F253" s="444"/>
      <c r="G253" s="350"/>
      <c r="H253" s="351"/>
      <c r="I253" s="351"/>
      <c r="J253" s="352"/>
      <c r="K253" s="352"/>
      <c r="L253" s="348"/>
      <c r="M253" s="348"/>
      <c r="N253" s="348"/>
      <c r="O253" s="353"/>
      <c r="P253" s="348"/>
    </row>
    <row r="254" spans="4:16" ht="40.15" customHeight="1" x14ac:dyDescent="0.25">
      <c r="D254" s="348"/>
      <c r="E254" s="431"/>
      <c r="F254" s="444"/>
      <c r="G254" s="350"/>
      <c r="H254" s="351"/>
      <c r="I254" s="351"/>
      <c r="J254" s="352"/>
      <c r="K254" s="352"/>
      <c r="L254" s="348"/>
      <c r="M254" s="348"/>
      <c r="N254" s="348"/>
      <c r="O254" s="353"/>
      <c r="P254" s="348"/>
    </row>
    <row r="255" spans="4:16" ht="40.15" customHeight="1" x14ac:dyDescent="0.25">
      <c r="D255" s="348"/>
      <c r="E255" s="431"/>
      <c r="F255" s="444"/>
      <c r="G255" s="350"/>
      <c r="H255" s="351"/>
      <c r="I255" s="351"/>
      <c r="J255" s="352"/>
      <c r="K255" s="352"/>
      <c r="L255" s="348"/>
      <c r="M255" s="348"/>
      <c r="N255" s="348"/>
      <c r="O255" s="353"/>
      <c r="P255" s="348"/>
    </row>
    <row r="256" spans="4:16" ht="40.15" customHeight="1" x14ac:dyDescent="0.25">
      <c r="D256" s="348"/>
      <c r="E256" s="431"/>
      <c r="F256" s="444"/>
      <c r="G256" s="350"/>
      <c r="H256" s="351"/>
      <c r="I256" s="351"/>
      <c r="J256" s="352"/>
      <c r="K256" s="352"/>
      <c r="L256" s="348"/>
      <c r="M256" s="348"/>
      <c r="N256" s="348"/>
      <c r="O256" s="353"/>
      <c r="P256" s="348"/>
    </row>
    <row r="257" spans="4:16" ht="40.15" customHeight="1" x14ac:dyDescent="0.25">
      <c r="D257" s="348"/>
      <c r="E257" s="431"/>
      <c r="F257" s="444"/>
      <c r="G257" s="350"/>
      <c r="H257" s="351"/>
      <c r="I257" s="351"/>
      <c r="J257" s="352"/>
      <c r="K257" s="352"/>
      <c r="L257" s="348"/>
      <c r="M257" s="348"/>
      <c r="N257" s="348"/>
      <c r="O257" s="353"/>
      <c r="P257" s="348"/>
    </row>
    <row r="258" spans="4:16" ht="40.15" customHeight="1" x14ac:dyDescent="0.25">
      <c r="D258" s="348"/>
      <c r="E258" s="431"/>
      <c r="F258" s="444"/>
      <c r="G258" s="350"/>
      <c r="H258" s="351"/>
      <c r="I258" s="351"/>
      <c r="J258" s="352"/>
      <c r="K258" s="352"/>
      <c r="L258" s="348"/>
      <c r="M258" s="348"/>
      <c r="N258" s="348"/>
      <c r="O258" s="353"/>
      <c r="P258" s="348"/>
    </row>
    <row r="259" spans="4:16" ht="40.15" customHeight="1" x14ac:dyDescent="0.25">
      <c r="D259" s="348"/>
      <c r="E259" s="431"/>
      <c r="F259" s="444"/>
      <c r="G259" s="350"/>
      <c r="H259" s="351"/>
      <c r="I259" s="351"/>
      <c r="J259" s="352"/>
      <c r="K259" s="352"/>
      <c r="L259" s="348"/>
      <c r="M259" s="348"/>
      <c r="N259" s="348"/>
      <c r="O259" s="353"/>
      <c r="P259" s="348"/>
    </row>
    <row r="260" spans="4:16" ht="40.15" customHeight="1" x14ac:dyDescent="0.25">
      <c r="D260" s="348"/>
      <c r="E260" s="431"/>
      <c r="F260" s="444"/>
      <c r="G260" s="350"/>
      <c r="H260" s="351"/>
      <c r="I260" s="351"/>
      <c r="J260" s="352"/>
      <c r="K260" s="352"/>
      <c r="L260" s="348"/>
      <c r="M260" s="348"/>
      <c r="N260" s="348"/>
      <c r="O260" s="353"/>
      <c r="P260" s="348"/>
    </row>
    <row r="261" spans="4:16" ht="40.15" customHeight="1" x14ac:dyDescent="0.25">
      <c r="D261" s="348"/>
      <c r="E261" s="431"/>
      <c r="F261" s="444"/>
      <c r="G261" s="350"/>
      <c r="H261" s="351"/>
      <c r="I261" s="351"/>
      <c r="J261" s="352"/>
      <c r="K261" s="352"/>
      <c r="L261" s="348"/>
      <c r="M261" s="348"/>
      <c r="N261" s="348"/>
      <c r="O261" s="353"/>
      <c r="P261" s="348"/>
    </row>
    <row r="262" spans="4:16" ht="40.15" customHeight="1" x14ac:dyDescent="0.25">
      <c r="D262" s="348"/>
      <c r="E262" s="431"/>
      <c r="F262" s="444"/>
      <c r="G262" s="350"/>
      <c r="H262" s="351"/>
      <c r="I262" s="351"/>
      <c r="J262" s="352"/>
      <c r="K262" s="352"/>
      <c r="L262" s="348"/>
      <c r="M262" s="348"/>
      <c r="N262" s="348"/>
      <c r="O262" s="353"/>
      <c r="P262" s="348"/>
    </row>
    <row r="263" spans="4:16" ht="40.15" customHeight="1" x14ac:dyDescent="0.25">
      <c r="D263" s="348"/>
      <c r="E263" s="431"/>
      <c r="F263" s="444"/>
      <c r="G263" s="350"/>
      <c r="H263" s="351"/>
      <c r="I263" s="351"/>
      <c r="J263" s="352"/>
      <c r="K263" s="352"/>
      <c r="L263" s="348"/>
      <c r="M263" s="348"/>
      <c r="N263" s="348"/>
      <c r="O263" s="353"/>
      <c r="P263" s="348"/>
    </row>
    <row r="264" spans="4:16" ht="40.15" customHeight="1" x14ac:dyDescent="0.25">
      <c r="D264" s="348"/>
      <c r="E264" s="431"/>
      <c r="F264" s="444"/>
      <c r="G264" s="350"/>
      <c r="H264" s="351"/>
      <c r="I264" s="351"/>
      <c r="J264" s="352"/>
      <c r="K264" s="352"/>
      <c r="L264" s="348"/>
      <c r="M264" s="348"/>
      <c r="N264" s="348"/>
      <c r="O264" s="353"/>
      <c r="P264" s="348"/>
    </row>
    <row r="265" spans="4:16" ht="40.15" customHeight="1" x14ac:dyDescent="0.25">
      <c r="D265" s="348"/>
      <c r="E265" s="431"/>
      <c r="F265" s="444"/>
      <c r="G265" s="350"/>
      <c r="H265" s="351"/>
      <c r="I265" s="351"/>
      <c r="J265" s="352"/>
      <c r="K265" s="352"/>
      <c r="L265" s="348"/>
      <c r="M265" s="348"/>
      <c r="N265" s="348"/>
      <c r="O265" s="353"/>
      <c r="P265" s="348"/>
    </row>
    <row r="266" spans="4:16" ht="40.15" customHeight="1" x14ac:dyDescent="0.25">
      <c r="D266" s="348"/>
      <c r="E266" s="431"/>
      <c r="F266" s="444"/>
      <c r="G266" s="350"/>
      <c r="H266" s="351"/>
      <c r="I266" s="351"/>
      <c r="J266" s="352"/>
      <c r="K266" s="352"/>
      <c r="L266" s="348"/>
      <c r="M266" s="348"/>
      <c r="N266" s="348"/>
      <c r="O266" s="353"/>
      <c r="P266" s="348"/>
    </row>
    <row r="267" spans="4:16" ht="40.15" customHeight="1" x14ac:dyDescent="0.25">
      <c r="D267" s="348"/>
      <c r="E267" s="431"/>
      <c r="F267" s="444"/>
      <c r="G267" s="350"/>
      <c r="H267" s="351"/>
      <c r="I267" s="351"/>
      <c r="J267" s="352"/>
      <c r="K267" s="352"/>
      <c r="L267" s="348"/>
      <c r="M267" s="348"/>
      <c r="N267" s="348"/>
      <c r="O267" s="353"/>
      <c r="P267" s="348"/>
    </row>
    <row r="268" spans="4:16" ht="40.15" customHeight="1" x14ac:dyDescent="0.25">
      <c r="D268" s="348"/>
      <c r="E268" s="431"/>
      <c r="F268" s="444"/>
      <c r="G268" s="350"/>
      <c r="H268" s="351"/>
      <c r="I268" s="351"/>
      <c r="J268" s="352"/>
      <c r="K268" s="352"/>
      <c r="L268" s="348"/>
      <c r="M268" s="348"/>
      <c r="N268" s="348"/>
      <c r="O268" s="353"/>
      <c r="P268" s="348"/>
    </row>
    <row r="269" spans="4:16" ht="40.15" customHeight="1" x14ac:dyDescent="0.25">
      <c r="D269" s="348"/>
      <c r="E269" s="431"/>
      <c r="F269" s="444"/>
      <c r="G269" s="350"/>
      <c r="H269" s="351"/>
      <c r="I269" s="351"/>
      <c r="J269" s="352"/>
      <c r="K269" s="352"/>
      <c r="L269" s="348"/>
      <c r="M269" s="348"/>
      <c r="N269" s="348"/>
      <c r="O269" s="353"/>
      <c r="P269" s="348"/>
    </row>
    <row r="270" spans="4:16" ht="40.15" customHeight="1" x14ac:dyDescent="0.25">
      <c r="D270" s="348"/>
      <c r="E270" s="431"/>
      <c r="F270" s="444"/>
      <c r="G270" s="350"/>
      <c r="H270" s="351"/>
      <c r="I270" s="351"/>
      <c r="J270" s="352"/>
      <c r="K270" s="352"/>
      <c r="L270" s="348"/>
      <c r="M270" s="348"/>
      <c r="N270" s="348"/>
      <c r="O270" s="353"/>
      <c r="P270" s="348"/>
    </row>
    <row r="271" spans="4:16" ht="40.15" customHeight="1" x14ac:dyDescent="0.25">
      <c r="D271" s="348"/>
      <c r="E271" s="431"/>
      <c r="F271" s="444"/>
      <c r="G271" s="350"/>
      <c r="H271" s="351"/>
      <c r="I271" s="351"/>
      <c r="J271" s="352"/>
      <c r="K271" s="352"/>
      <c r="L271" s="348"/>
      <c r="M271" s="348"/>
      <c r="N271" s="348"/>
      <c r="O271" s="353"/>
      <c r="P271" s="348"/>
    </row>
    <row r="272" spans="4:16" ht="40.15" customHeight="1" x14ac:dyDescent="0.25">
      <c r="D272" s="348"/>
      <c r="E272" s="431"/>
      <c r="F272" s="444"/>
      <c r="G272" s="350"/>
      <c r="H272" s="351"/>
      <c r="I272" s="351"/>
      <c r="J272" s="352"/>
      <c r="K272" s="352"/>
      <c r="L272" s="348"/>
      <c r="M272" s="348"/>
      <c r="N272" s="348"/>
      <c r="O272" s="353"/>
      <c r="P272" s="348"/>
    </row>
    <row r="273" spans="4:16" ht="40.15" customHeight="1" x14ac:dyDescent="0.25">
      <c r="D273" s="348"/>
      <c r="E273" s="431"/>
      <c r="F273" s="444"/>
      <c r="G273" s="350"/>
      <c r="H273" s="351"/>
      <c r="I273" s="351"/>
      <c r="J273" s="352"/>
      <c r="K273" s="352"/>
      <c r="L273" s="348"/>
      <c r="M273" s="348"/>
      <c r="N273" s="348"/>
      <c r="O273" s="353"/>
      <c r="P273" s="348"/>
    </row>
    <row r="274" spans="4:16" ht="40.15" customHeight="1" x14ac:dyDescent="0.25">
      <c r="D274" s="348"/>
      <c r="E274" s="431"/>
      <c r="F274" s="444"/>
      <c r="G274" s="350"/>
      <c r="H274" s="351"/>
      <c r="I274" s="351"/>
      <c r="J274" s="352"/>
      <c r="K274" s="352"/>
      <c r="L274" s="348"/>
      <c r="M274" s="348"/>
      <c r="N274" s="348"/>
      <c r="O274" s="353"/>
      <c r="P274" s="348"/>
    </row>
    <row r="275" spans="4:16" ht="40.15" customHeight="1" x14ac:dyDescent="0.25">
      <c r="D275" s="348"/>
      <c r="E275" s="431"/>
      <c r="F275" s="444"/>
      <c r="G275" s="350"/>
      <c r="H275" s="351"/>
      <c r="I275" s="351"/>
      <c r="J275" s="352"/>
      <c r="K275" s="352"/>
      <c r="L275" s="348"/>
      <c r="M275" s="348"/>
      <c r="N275" s="348"/>
      <c r="O275" s="353"/>
      <c r="P275" s="348"/>
    </row>
    <row r="276" spans="4:16" ht="40.15" customHeight="1" x14ac:dyDescent="0.25">
      <c r="D276" s="348"/>
      <c r="E276" s="431"/>
      <c r="F276" s="444"/>
      <c r="G276" s="350"/>
      <c r="H276" s="351"/>
      <c r="I276" s="351"/>
      <c r="J276" s="352"/>
      <c r="K276" s="352"/>
      <c r="L276" s="348"/>
      <c r="M276" s="348"/>
      <c r="N276" s="348"/>
      <c r="O276" s="353"/>
      <c r="P276" s="348"/>
    </row>
    <row r="277" spans="4:16" ht="40.15" customHeight="1" x14ac:dyDescent="0.25">
      <c r="D277" s="348"/>
      <c r="E277" s="431"/>
      <c r="F277" s="444"/>
      <c r="G277" s="350"/>
      <c r="H277" s="351"/>
      <c r="I277" s="351"/>
      <c r="J277" s="352"/>
      <c r="K277" s="352"/>
      <c r="L277" s="348"/>
      <c r="M277" s="348"/>
      <c r="N277" s="348"/>
      <c r="O277" s="353"/>
      <c r="P277" s="348"/>
    </row>
    <row r="278" spans="4:16" ht="40.15" customHeight="1" x14ac:dyDescent="0.25">
      <c r="D278" s="348"/>
      <c r="E278" s="431"/>
      <c r="F278" s="444"/>
      <c r="G278" s="350"/>
      <c r="H278" s="351"/>
      <c r="I278" s="351"/>
      <c r="J278" s="352"/>
      <c r="K278" s="352"/>
      <c r="L278" s="348"/>
      <c r="M278" s="348"/>
      <c r="N278" s="348"/>
      <c r="O278" s="353"/>
      <c r="P278" s="348"/>
    </row>
    <row r="279" spans="4:16" ht="40.15" customHeight="1" x14ac:dyDescent="0.25">
      <c r="D279" s="348"/>
      <c r="E279" s="431"/>
      <c r="F279" s="444"/>
      <c r="G279" s="350"/>
      <c r="H279" s="351"/>
      <c r="I279" s="351"/>
      <c r="J279" s="352"/>
      <c r="K279" s="352"/>
      <c r="L279" s="348"/>
      <c r="M279" s="348"/>
      <c r="N279" s="348"/>
      <c r="O279" s="353"/>
      <c r="P279" s="348"/>
    </row>
    <row r="280" spans="4:16" ht="40.15" customHeight="1" x14ac:dyDescent="0.25">
      <c r="D280" s="348"/>
      <c r="E280" s="431"/>
      <c r="F280" s="444"/>
      <c r="G280" s="350"/>
      <c r="H280" s="351"/>
      <c r="I280" s="351"/>
      <c r="J280" s="352"/>
      <c r="K280" s="352"/>
      <c r="L280" s="348"/>
      <c r="M280" s="348"/>
      <c r="N280" s="348"/>
      <c r="O280" s="353"/>
      <c r="P280" s="348"/>
    </row>
    <row r="281" spans="4:16" ht="40.15" customHeight="1" x14ac:dyDescent="0.25">
      <c r="D281" s="348"/>
      <c r="E281" s="431"/>
      <c r="F281" s="444"/>
      <c r="G281" s="350"/>
      <c r="H281" s="351"/>
      <c r="I281" s="351"/>
      <c r="J281" s="352"/>
      <c r="K281" s="352"/>
      <c r="L281" s="348"/>
      <c r="M281" s="348"/>
      <c r="N281" s="348"/>
      <c r="O281" s="353"/>
      <c r="P281" s="348"/>
    </row>
    <row r="282" spans="4:16" ht="40.15" customHeight="1" x14ac:dyDescent="0.25">
      <c r="D282" s="348"/>
      <c r="E282" s="431"/>
      <c r="F282" s="444"/>
      <c r="G282" s="350"/>
      <c r="H282" s="351"/>
      <c r="I282" s="351"/>
      <c r="J282" s="352"/>
      <c r="K282" s="352"/>
      <c r="L282" s="348"/>
      <c r="M282" s="348"/>
      <c r="N282" s="348"/>
      <c r="O282" s="353"/>
      <c r="P282" s="348"/>
    </row>
    <row r="283" spans="4:16" ht="40.15" customHeight="1" x14ac:dyDescent="0.25">
      <c r="D283" s="348"/>
      <c r="E283" s="431"/>
      <c r="F283" s="444"/>
      <c r="G283" s="350"/>
      <c r="H283" s="351"/>
      <c r="I283" s="351"/>
      <c r="J283" s="352"/>
      <c r="K283" s="352"/>
      <c r="L283" s="348"/>
      <c r="M283" s="348"/>
      <c r="N283" s="348"/>
      <c r="O283" s="353"/>
      <c r="P283" s="348"/>
    </row>
    <row r="284" spans="4:16" ht="40.15" customHeight="1" x14ac:dyDescent="0.25">
      <c r="D284" s="348"/>
      <c r="E284" s="431"/>
      <c r="F284" s="444"/>
      <c r="G284" s="350"/>
      <c r="H284" s="351"/>
      <c r="I284" s="351"/>
      <c r="J284" s="352"/>
      <c r="K284" s="352"/>
      <c r="L284" s="348"/>
      <c r="M284" s="348"/>
      <c r="N284" s="348"/>
      <c r="O284" s="353"/>
      <c r="P284" s="348"/>
    </row>
    <row r="285" spans="4:16" ht="40.15" customHeight="1" x14ac:dyDescent="0.25">
      <c r="D285" s="348"/>
      <c r="E285" s="431"/>
      <c r="F285" s="444"/>
      <c r="G285" s="350"/>
      <c r="H285" s="351"/>
      <c r="I285" s="351"/>
      <c r="J285" s="352"/>
      <c r="K285" s="352"/>
      <c r="L285" s="348"/>
      <c r="M285" s="348"/>
      <c r="N285" s="348"/>
      <c r="O285" s="353"/>
      <c r="P285" s="348"/>
    </row>
    <row r="286" spans="4:16" ht="40.15" customHeight="1" x14ac:dyDescent="0.25">
      <c r="D286" s="348"/>
      <c r="E286" s="431"/>
      <c r="F286" s="444"/>
      <c r="G286" s="350"/>
      <c r="H286" s="351"/>
      <c r="I286" s="351"/>
      <c r="J286" s="352"/>
      <c r="K286" s="352"/>
      <c r="L286" s="348"/>
      <c r="M286" s="348"/>
      <c r="N286" s="348"/>
      <c r="O286" s="353"/>
      <c r="P286" s="348"/>
    </row>
    <row r="287" spans="4:16" ht="40.15" customHeight="1" x14ac:dyDescent="0.25">
      <c r="D287" s="348"/>
      <c r="E287" s="431"/>
      <c r="F287" s="444"/>
      <c r="G287" s="350"/>
      <c r="H287" s="351"/>
      <c r="I287" s="351"/>
      <c r="J287" s="352"/>
      <c r="K287" s="352"/>
      <c r="L287" s="348"/>
      <c r="M287" s="348"/>
      <c r="N287" s="348"/>
      <c r="O287" s="353"/>
      <c r="P287" s="348"/>
    </row>
    <row r="288" spans="4:16" ht="40.15" customHeight="1" x14ac:dyDescent="0.25">
      <c r="D288" s="348"/>
      <c r="E288" s="431"/>
      <c r="F288" s="444"/>
      <c r="G288" s="350"/>
      <c r="H288" s="351"/>
      <c r="I288" s="351"/>
      <c r="J288" s="352"/>
      <c r="K288" s="352"/>
      <c r="L288" s="348"/>
      <c r="M288" s="348"/>
      <c r="N288" s="348"/>
      <c r="O288" s="353"/>
      <c r="P288" s="348"/>
    </row>
    <row r="289" spans="4:16" ht="40.15" customHeight="1" x14ac:dyDescent="0.25">
      <c r="D289" s="348"/>
      <c r="E289" s="431"/>
      <c r="F289" s="444"/>
      <c r="G289" s="350"/>
      <c r="H289" s="351"/>
      <c r="I289" s="351"/>
      <c r="J289" s="352"/>
      <c r="K289" s="352"/>
      <c r="L289" s="348"/>
      <c r="M289" s="348"/>
      <c r="N289" s="348"/>
      <c r="O289" s="353"/>
      <c r="P289" s="348"/>
    </row>
    <row r="290" spans="4:16" ht="40.15" customHeight="1" x14ac:dyDescent="0.25">
      <c r="D290" s="348"/>
      <c r="E290" s="431"/>
      <c r="F290" s="444"/>
      <c r="G290" s="350"/>
      <c r="H290" s="351"/>
      <c r="I290" s="351"/>
      <c r="J290" s="352"/>
      <c r="K290" s="352"/>
      <c r="L290" s="348"/>
      <c r="M290" s="348"/>
      <c r="N290" s="348"/>
      <c r="O290" s="353"/>
      <c r="P290" s="348"/>
    </row>
    <row r="291" spans="4:16" ht="40.15" customHeight="1" x14ac:dyDescent="0.25">
      <c r="D291" s="348"/>
      <c r="E291" s="431"/>
      <c r="F291" s="444"/>
      <c r="G291" s="350"/>
      <c r="H291" s="351"/>
      <c r="I291" s="351"/>
      <c r="J291" s="352"/>
      <c r="K291" s="352"/>
      <c r="L291" s="348"/>
      <c r="M291" s="348"/>
      <c r="N291" s="348"/>
      <c r="O291" s="353"/>
      <c r="P291" s="348"/>
    </row>
    <row r="292" spans="4:16" ht="40.15" customHeight="1" x14ac:dyDescent="0.25">
      <c r="D292" s="348"/>
      <c r="E292" s="431"/>
      <c r="F292" s="444"/>
      <c r="G292" s="350"/>
      <c r="H292" s="351"/>
      <c r="I292" s="351"/>
      <c r="J292" s="352"/>
      <c r="K292" s="352"/>
      <c r="L292" s="348"/>
      <c r="M292" s="348"/>
      <c r="N292" s="348"/>
      <c r="O292" s="353"/>
      <c r="P292" s="348"/>
    </row>
    <row r="293" spans="4:16" ht="40.15" customHeight="1" x14ac:dyDescent="0.25">
      <c r="D293" s="348"/>
      <c r="E293" s="431"/>
      <c r="F293" s="444"/>
      <c r="G293" s="350"/>
      <c r="H293" s="351"/>
      <c r="I293" s="351"/>
      <c r="J293" s="352"/>
      <c r="K293" s="352"/>
      <c r="L293" s="348"/>
      <c r="M293" s="348"/>
      <c r="N293" s="348"/>
      <c r="O293" s="353"/>
      <c r="P293" s="348"/>
    </row>
    <row r="294" spans="4:16" ht="40.15" customHeight="1" x14ac:dyDescent="0.25">
      <c r="D294" s="348"/>
      <c r="E294" s="431"/>
      <c r="F294" s="444"/>
      <c r="G294" s="350"/>
      <c r="H294" s="351"/>
      <c r="I294" s="351"/>
      <c r="J294" s="352"/>
      <c r="K294" s="352"/>
      <c r="L294" s="348"/>
      <c r="M294" s="348"/>
      <c r="N294" s="348"/>
      <c r="O294" s="353"/>
      <c r="P294" s="348"/>
    </row>
    <row r="295" spans="4:16" ht="40.15" customHeight="1" x14ac:dyDescent="0.25">
      <c r="D295" s="348"/>
      <c r="E295" s="431"/>
      <c r="F295" s="444"/>
      <c r="G295" s="350"/>
      <c r="H295" s="351"/>
      <c r="I295" s="351"/>
      <c r="J295" s="352"/>
      <c r="K295" s="352"/>
      <c r="L295" s="348"/>
      <c r="M295" s="348"/>
      <c r="N295" s="348"/>
      <c r="O295" s="353"/>
      <c r="P295" s="348"/>
    </row>
    <row r="296" spans="4:16" ht="40.15" customHeight="1" x14ac:dyDescent="0.25">
      <c r="D296" s="348"/>
      <c r="E296" s="431"/>
      <c r="F296" s="444"/>
      <c r="G296" s="350"/>
      <c r="H296" s="351"/>
      <c r="I296" s="351"/>
      <c r="J296" s="352"/>
      <c r="K296" s="352"/>
      <c r="L296" s="348"/>
      <c r="M296" s="348"/>
      <c r="N296" s="348"/>
      <c r="O296" s="353"/>
      <c r="P296" s="348"/>
    </row>
    <row r="297" spans="4:16" ht="40.15" customHeight="1" x14ac:dyDescent="0.25">
      <c r="D297" s="348"/>
      <c r="E297" s="431"/>
      <c r="F297" s="444"/>
      <c r="G297" s="350"/>
      <c r="H297" s="351"/>
      <c r="I297" s="351"/>
      <c r="J297" s="352"/>
      <c r="K297" s="352"/>
      <c r="L297" s="348"/>
      <c r="M297" s="348"/>
      <c r="N297" s="348"/>
      <c r="O297" s="353"/>
      <c r="P297" s="348"/>
    </row>
    <row r="298" spans="4:16" ht="40.15" customHeight="1" x14ac:dyDescent="0.25">
      <c r="D298" s="348"/>
      <c r="E298" s="431"/>
      <c r="F298" s="444"/>
      <c r="G298" s="350"/>
      <c r="H298" s="351"/>
      <c r="I298" s="351"/>
      <c r="J298" s="352"/>
      <c r="K298" s="352"/>
      <c r="L298" s="348"/>
      <c r="M298" s="348"/>
      <c r="N298" s="348"/>
      <c r="O298" s="353"/>
      <c r="P298" s="348"/>
    </row>
    <row r="299" spans="4:16" ht="40.15" customHeight="1" x14ac:dyDescent="0.25">
      <c r="D299" s="348"/>
      <c r="E299" s="431"/>
      <c r="F299" s="444"/>
      <c r="G299" s="350"/>
      <c r="H299" s="351"/>
      <c r="I299" s="351"/>
      <c r="J299" s="352"/>
      <c r="K299" s="352"/>
      <c r="L299" s="348"/>
      <c r="M299" s="348"/>
      <c r="N299" s="348"/>
      <c r="O299" s="353"/>
      <c r="P299" s="348"/>
    </row>
    <row r="300" spans="4:16" ht="40.15" customHeight="1" x14ac:dyDescent="0.25">
      <c r="D300" s="348"/>
      <c r="E300" s="431"/>
      <c r="F300" s="444"/>
      <c r="G300" s="350"/>
      <c r="H300" s="351"/>
      <c r="I300" s="351"/>
      <c r="J300" s="352"/>
      <c r="K300" s="352"/>
      <c r="L300" s="348"/>
      <c r="M300" s="348"/>
      <c r="N300" s="348"/>
      <c r="O300" s="353"/>
      <c r="P300" s="348"/>
    </row>
    <row r="301" spans="4:16" ht="40.15" customHeight="1" x14ac:dyDescent="0.25">
      <c r="D301" s="348"/>
      <c r="E301" s="431"/>
      <c r="F301" s="444"/>
      <c r="G301" s="350"/>
      <c r="H301" s="351"/>
      <c r="I301" s="351"/>
      <c r="J301" s="352"/>
      <c r="K301" s="352"/>
      <c r="L301" s="348"/>
      <c r="M301" s="348"/>
      <c r="N301" s="348"/>
      <c r="O301" s="353"/>
      <c r="P301" s="348"/>
    </row>
    <row r="302" spans="4:16" ht="40.15" customHeight="1" x14ac:dyDescent="0.25">
      <c r="D302" s="348"/>
      <c r="E302" s="431"/>
      <c r="F302" s="444"/>
      <c r="G302" s="350"/>
      <c r="H302" s="351"/>
      <c r="I302" s="351"/>
      <c r="J302" s="352"/>
      <c r="K302" s="352"/>
      <c r="L302" s="348"/>
      <c r="M302" s="348"/>
      <c r="N302" s="348"/>
      <c r="O302" s="353"/>
      <c r="P302" s="348"/>
    </row>
    <row r="303" spans="4:16" ht="40.15" customHeight="1" x14ac:dyDescent="0.25">
      <c r="D303" s="348"/>
      <c r="E303" s="431"/>
      <c r="F303" s="444"/>
      <c r="G303" s="350"/>
      <c r="H303" s="351"/>
      <c r="I303" s="351"/>
      <c r="J303" s="352"/>
      <c r="K303" s="352"/>
      <c r="L303" s="348"/>
      <c r="M303" s="348"/>
      <c r="N303" s="348"/>
      <c r="O303" s="353"/>
      <c r="P303" s="348"/>
    </row>
    <row r="304" spans="4:16" ht="40.15" customHeight="1" x14ac:dyDescent="0.25">
      <c r="D304" s="348"/>
      <c r="E304" s="431"/>
      <c r="F304" s="444"/>
      <c r="G304" s="350"/>
      <c r="H304" s="351"/>
      <c r="I304" s="351"/>
      <c r="J304" s="352"/>
      <c r="K304" s="352"/>
      <c r="L304" s="348"/>
      <c r="M304" s="348"/>
      <c r="N304" s="348"/>
      <c r="O304" s="353"/>
      <c r="P304" s="348"/>
    </row>
    <row r="305" spans="4:16" ht="40.15" customHeight="1" x14ac:dyDescent="0.25">
      <c r="D305" s="348"/>
      <c r="E305" s="431"/>
      <c r="F305" s="444"/>
      <c r="G305" s="350"/>
      <c r="H305" s="351"/>
      <c r="I305" s="351"/>
      <c r="J305" s="352"/>
      <c r="K305" s="352"/>
      <c r="L305" s="348"/>
      <c r="M305" s="348"/>
      <c r="N305" s="348"/>
      <c r="O305" s="353"/>
      <c r="P305" s="348"/>
    </row>
    <row r="306" spans="4:16" ht="40.15" customHeight="1" x14ac:dyDescent="0.25">
      <c r="D306" s="348"/>
      <c r="E306" s="431"/>
      <c r="F306" s="444"/>
      <c r="G306" s="350"/>
      <c r="H306" s="351"/>
      <c r="I306" s="351"/>
      <c r="J306" s="352"/>
      <c r="K306" s="352"/>
      <c r="L306" s="348"/>
      <c r="M306" s="348"/>
      <c r="N306" s="348"/>
      <c r="O306" s="353"/>
      <c r="P306" s="348"/>
    </row>
    <row r="307" spans="4:16" ht="40.15" customHeight="1" x14ac:dyDescent="0.25">
      <c r="D307" s="348"/>
      <c r="E307" s="431"/>
      <c r="F307" s="444"/>
      <c r="G307" s="350"/>
      <c r="H307" s="351"/>
      <c r="I307" s="351"/>
      <c r="J307" s="352"/>
      <c r="K307" s="352"/>
      <c r="L307" s="348"/>
      <c r="M307" s="348"/>
      <c r="N307" s="348"/>
      <c r="O307" s="353"/>
      <c r="P307" s="348"/>
    </row>
    <row r="308" spans="4:16" ht="40.15" customHeight="1" x14ac:dyDescent="0.25">
      <c r="D308" s="348"/>
      <c r="E308" s="431"/>
      <c r="F308" s="444"/>
      <c r="G308" s="350"/>
      <c r="H308" s="351"/>
      <c r="I308" s="351"/>
      <c r="J308" s="352"/>
      <c r="K308" s="352"/>
      <c r="L308" s="348"/>
      <c r="M308" s="348"/>
      <c r="N308" s="348"/>
      <c r="O308" s="353"/>
      <c r="P308" s="348"/>
    </row>
    <row r="309" spans="4:16" ht="40.15" customHeight="1" x14ac:dyDescent="0.25">
      <c r="D309" s="348"/>
      <c r="E309" s="431"/>
      <c r="F309" s="444"/>
      <c r="G309" s="350"/>
      <c r="H309" s="351"/>
      <c r="I309" s="351"/>
      <c r="J309" s="352"/>
      <c r="K309" s="352"/>
      <c r="L309" s="348"/>
      <c r="M309" s="348"/>
      <c r="N309" s="348"/>
      <c r="O309" s="353"/>
      <c r="P309" s="348"/>
    </row>
    <row r="310" spans="4:16" ht="40.15" customHeight="1" x14ac:dyDescent="0.25">
      <c r="D310" s="348"/>
      <c r="E310" s="431"/>
      <c r="F310" s="444"/>
      <c r="G310" s="350"/>
      <c r="H310" s="351"/>
      <c r="I310" s="351"/>
      <c r="J310" s="352"/>
      <c r="K310" s="352"/>
      <c r="L310" s="348"/>
      <c r="M310" s="348"/>
      <c r="N310" s="348"/>
      <c r="O310" s="353"/>
      <c r="P310" s="348"/>
    </row>
    <row r="311" spans="4:16" ht="40.15" customHeight="1" x14ac:dyDescent="0.25">
      <c r="D311" s="348"/>
      <c r="E311" s="431"/>
      <c r="F311" s="444"/>
      <c r="G311" s="350"/>
      <c r="H311" s="351"/>
      <c r="I311" s="351"/>
      <c r="J311" s="352"/>
      <c r="K311" s="352"/>
      <c r="L311" s="348"/>
      <c r="M311" s="348"/>
      <c r="N311" s="348"/>
      <c r="O311" s="353"/>
      <c r="P311" s="348"/>
    </row>
    <row r="312" spans="4:16" ht="40.15" customHeight="1" x14ac:dyDescent="0.25">
      <c r="D312" s="348"/>
      <c r="E312" s="431"/>
      <c r="F312" s="444"/>
      <c r="G312" s="350"/>
      <c r="H312" s="351"/>
      <c r="I312" s="351"/>
      <c r="J312" s="352"/>
      <c r="K312" s="352"/>
      <c r="L312" s="348"/>
      <c r="M312" s="348"/>
      <c r="N312" s="348"/>
      <c r="O312" s="353"/>
      <c r="P312" s="348"/>
    </row>
    <row r="313" spans="4:16" ht="40.15" customHeight="1" x14ac:dyDescent="0.25">
      <c r="D313" s="348"/>
      <c r="E313" s="431"/>
      <c r="F313" s="444"/>
      <c r="G313" s="350"/>
      <c r="H313" s="351"/>
      <c r="I313" s="351"/>
      <c r="J313" s="352"/>
      <c r="K313" s="352"/>
      <c r="L313" s="348"/>
      <c r="M313" s="348"/>
      <c r="N313" s="348"/>
      <c r="O313" s="353"/>
      <c r="P313" s="348"/>
    </row>
    <row r="314" spans="4:16" ht="40.15" customHeight="1" x14ac:dyDescent="0.25">
      <c r="D314" s="348"/>
      <c r="E314" s="431"/>
      <c r="F314" s="444"/>
      <c r="G314" s="350"/>
      <c r="H314" s="351"/>
      <c r="I314" s="351"/>
      <c r="J314" s="352"/>
      <c r="K314" s="352"/>
      <c r="L314" s="348"/>
      <c r="M314" s="348"/>
      <c r="N314" s="348"/>
      <c r="O314" s="353"/>
      <c r="P314" s="348"/>
    </row>
    <row r="315" spans="4:16" ht="40.15" customHeight="1" x14ac:dyDescent="0.25">
      <c r="D315" s="348"/>
      <c r="E315" s="431"/>
      <c r="F315" s="444"/>
      <c r="G315" s="350"/>
      <c r="H315" s="351"/>
      <c r="I315" s="351"/>
      <c r="J315" s="352"/>
      <c r="K315" s="352"/>
      <c r="L315" s="348"/>
      <c r="M315" s="348"/>
      <c r="N315" s="348"/>
      <c r="O315" s="353"/>
      <c r="P315" s="348"/>
    </row>
    <row r="316" spans="4:16" ht="40.15" customHeight="1" x14ac:dyDescent="0.25">
      <c r="D316" s="348"/>
      <c r="E316" s="431"/>
      <c r="F316" s="444"/>
      <c r="G316" s="350"/>
      <c r="H316" s="351"/>
      <c r="I316" s="351"/>
      <c r="J316" s="352"/>
      <c r="K316" s="352"/>
      <c r="L316" s="348"/>
      <c r="M316" s="348"/>
      <c r="N316" s="348"/>
      <c r="O316" s="353"/>
      <c r="P316" s="348"/>
    </row>
    <row r="317" spans="4:16" ht="40.15" customHeight="1" x14ac:dyDescent="0.25">
      <c r="D317" s="348"/>
      <c r="E317" s="431"/>
      <c r="F317" s="444"/>
      <c r="G317" s="350"/>
      <c r="H317" s="351"/>
      <c r="I317" s="351"/>
      <c r="J317" s="352"/>
      <c r="K317" s="352"/>
      <c r="L317" s="348"/>
      <c r="M317" s="348"/>
      <c r="N317" s="348"/>
      <c r="O317" s="353"/>
      <c r="P317" s="348"/>
    </row>
    <row r="318" spans="4:16" ht="40.15" customHeight="1" x14ac:dyDescent="0.25">
      <c r="D318" s="348"/>
      <c r="E318" s="431"/>
      <c r="F318" s="444"/>
      <c r="G318" s="350"/>
      <c r="H318" s="351"/>
      <c r="I318" s="351"/>
      <c r="J318" s="352"/>
      <c r="K318" s="352"/>
      <c r="L318" s="348"/>
      <c r="M318" s="348"/>
      <c r="N318" s="348"/>
      <c r="O318" s="353"/>
      <c r="P318" s="348"/>
    </row>
    <row r="319" spans="4:16" ht="40.15" customHeight="1" x14ac:dyDescent="0.25">
      <c r="D319" s="348"/>
      <c r="E319" s="431"/>
      <c r="F319" s="444"/>
      <c r="G319" s="350"/>
      <c r="H319" s="351"/>
      <c r="I319" s="351"/>
      <c r="J319" s="352"/>
      <c r="K319" s="352"/>
      <c r="L319" s="348"/>
      <c r="M319" s="348"/>
      <c r="N319" s="348"/>
      <c r="O319" s="353"/>
      <c r="P319" s="348"/>
    </row>
    <row r="320" spans="4:16" ht="40.15" customHeight="1" x14ac:dyDescent="0.25">
      <c r="D320" s="348"/>
      <c r="E320" s="431"/>
      <c r="F320" s="444"/>
      <c r="G320" s="350"/>
      <c r="H320" s="351"/>
      <c r="I320" s="351"/>
      <c r="J320" s="352"/>
      <c r="K320" s="352"/>
      <c r="L320" s="348"/>
      <c r="M320" s="348"/>
      <c r="N320" s="348"/>
      <c r="O320" s="353"/>
      <c r="P320" s="348"/>
    </row>
    <row r="321" spans="4:16" ht="40.15" customHeight="1" x14ac:dyDescent="0.25">
      <c r="D321" s="348"/>
      <c r="E321" s="431"/>
      <c r="F321" s="444"/>
      <c r="G321" s="350"/>
      <c r="H321" s="351"/>
      <c r="I321" s="351"/>
      <c r="J321" s="352"/>
      <c r="K321" s="352"/>
      <c r="L321" s="348"/>
      <c r="M321" s="348"/>
      <c r="N321" s="348"/>
      <c r="O321" s="353"/>
      <c r="P321" s="348"/>
    </row>
    <row r="322" spans="4:16" ht="40.15" customHeight="1" x14ac:dyDescent="0.25">
      <c r="D322" s="348"/>
      <c r="E322" s="431"/>
      <c r="F322" s="444"/>
      <c r="G322" s="350"/>
      <c r="H322" s="351"/>
      <c r="I322" s="351"/>
      <c r="J322" s="352"/>
      <c r="K322" s="352"/>
      <c r="L322" s="348"/>
      <c r="M322" s="348"/>
      <c r="N322" s="348"/>
      <c r="O322" s="353"/>
      <c r="P322" s="348"/>
    </row>
    <row r="323" spans="4:16" ht="40.15" customHeight="1" x14ac:dyDescent="0.25">
      <c r="D323" s="348"/>
      <c r="E323" s="431"/>
      <c r="F323" s="444"/>
      <c r="G323" s="350"/>
      <c r="H323" s="351"/>
      <c r="I323" s="351"/>
      <c r="J323" s="352"/>
      <c r="K323" s="352"/>
      <c r="L323" s="348"/>
      <c r="M323" s="348"/>
      <c r="N323" s="348"/>
      <c r="O323" s="353"/>
      <c r="P323" s="348"/>
    </row>
    <row r="324" spans="4:16" ht="40.15" customHeight="1" x14ac:dyDescent="0.25">
      <c r="D324" s="348"/>
      <c r="E324" s="431"/>
      <c r="F324" s="444"/>
      <c r="G324" s="350"/>
      <c r="H324" s="351"/>
      <c r="I324" s="351"/>
      <c r="J324" s="352"/>
      <c r="K324" s="352"/>
      <c r="L324" s="348"/>
      <c r="M324" s="348"/>
      <c r="N324" s="348"/>
      <c r="O324" s="353"/>
      <c r="P324" s="348"/>
    </row>
    <row r="325" spans="4:16" ht="40.15" customHeight="1" x14ac:dyDescent="0.25">
      <c r="D325" s="348"/>
      <c r="E325" s="431"/>
      <c r="F325" s="444"/>
      <c r="G325" s="350"/>
      <c r="H325" s="351"/>
      <c r="I325" s="351"/>
      <c r="J325" s="352"/>
      <c r="K325" s="352"/>
      <c r="L325" s="348"/>
      <c r="M325" s="348"/>
      <c r="N325" s="348"/>
      <c r="O325" s="353"/>
      <c r="P325" s="348"/>
    </row>
    <row r="326" spans="4:16" ht="40.15" customHeight="1" x14ac:dyDescent="0.25">
      <c r="D326" s="348"/>
      <c r="E326" s="431"/>
      <c r="F326" s="444"/>
      <c r="G326" s="350"/>
      <c r="H326" s="351"/>
      <c r="I326" s="351"/>
      <c r="J326" s="352"/>
      <c r="K326" s="352"/>
      <c r="L326" s="348"/>
      <c r="M326" s="348"/>
      <c r="N326" s="348"/>
      <c r="O326" s="353"/>
      <c r="P326" s="348"/>
    </row>
    <row r="327" spans="4:16" ht="40.15" customHeight="1" x14ac:dyDescent="0.25">
      <c r="D327" s="348"/>
      <c r="E327" s="431"/>
      <c r="F327" s="444"/>
      <c r="G327" s="350"/>
      <c r="H327" s="351"/>
      <c r="I327" s="351"/>
      <c r="J327" s="352"/>
      <c r="K327" s="352"/>
      <c r="L327" s="348"/>
      <c r="M327" s="348"/>
      <c r="N327" s="348"/>
      <c r="O327" s="353"/>
      <c r="P327" s="348"/>
    </row>
    <row r="328" spans="4:16" ht="40.15" customHeight="1" x14ac:dyDescent="0.25">
      <c r="D328" s="348"/>
      <c r="E328" s="431"/>
      <c r="F328" s="444"/>
      <c r="G328" s="350"/>
      <c r="H328" s="351"/>
      <c r="I328" s="351"/>
      <c r="J328" s="352"/>
      <c r="K328" s="352"/>
      <c r="L328" s="348"/>
      <c r="M328" s="348"/>
      <c r="N328" s="348"/>
      <c r="O328" s="353"/>
      <c r="P328" s="348"/>
    </row>
    <row r="329" spans="4:16" ht="40.15" customHeight="1" x14ac:dyDescent="0.25">
      <c r="D329" s="348"/>
      <c r="E329" s="431"/>
      <c r="F329" s="444"/>
      <c r="G329" s="350"/>
      <c r="H329" s="351"/>
      <c r="I329" s="351"/>
      <c r="J329" s="352"/>
      <c r="K329" s="352"/>
      <c r="L329" s="348"/>
      <c r="M329" s="348"/>
      <c r="N329" s="348"/>
      <c r="O329" s="353"/>
      <c r="P329" s="348"/>
    </row>
    <row r="330" spans="4:16" ht="40.15" customHeight="1" x14ac:dyDescent="0.25">
      <c r="D330" s="348"/>
      <c r="E330" s="431"/>
      <c r="F330" s="444"/>
      <c r="G330" s="350"/>
      <c r="H330" s="351"/>
      <c r="I330" s="351"/>
      <c r="J330" s="352"/>
      <c r="K330" s="352"/>
      <c r="L330" s="348"/>
      <c r="M330" s="348"/>
      <c r="N330" s="348"/>
      <c r="O330" s="353"/>
      <c r="P330" s="348"/>
    </row>
    <row r="331" spans="4:16" ht="40.15" customHeight="1" x14ac:dyDescent="0.25">
      <c r="D331" s="348"/>
      <c r="E331" s="431"/>
      <c r="F331" s="444"/>
      <c r="G331" s="350"/>
      <c r="H331" s="351"/>
      <c r="I331" s="351"/>
      <c r="J331" s="352"/>
      <c r="K331" s="352"/>
      <c r="L331" s="348"/>
      <c r="M331" s="348"/>
      <c r="N331" s="348"/>
      <c r="O331" s="353"/>
      <c r="P331" s="348"/>
    </row>
    <row r="332" spans="4:16" ht="40.15" customHeight="1" x14ac:dyDescent="0.25">
      <c r="D332" s="348"/>
      <c r="E332" s="431"/>
      <c r="F332" s="444"/>
      <c r="G332" s="350"/>
      <c r="H332" s="351"/>
      <c r="I332" s="351"/>
      <c r="J332" s="352"/>
      <c r="K332" s="352"/>
      <c r="L332" s="348"/>
      <c r="M332" s="348"/>
      <c r="N332" s="348"/>
      <c r="O332" s="353"/>
      <c r="P332" s="348"/>
    </row>
    <row r="333" spans="4:16" ht="40.15" customHeight="1" x14ac:dyDescent="0.25">
      <c r="D333" s="348"/>
      <c r="E333" s="431"/>
      <c r="F333" s="444"/>
      <c r="G333" s="350"/>
      <c r="H333" s="351"/>
      <c r="I333" s="351"/>
      <c r="J333" s="352"/>
      <c r="K333" s="352"/>
      <c r="L333" s="348"/>
      <c r="M333" s="348"/>
      <c r="N333" s="348"/>
      <c r="O333" s="353"/>
      <c r="P333" s="348"/>
    </row>
    <row r="334" spans="4:16" ht="40.15" customHeight="1" x14ac:dyDescent="0.25">
      <c r="D334" s="348"/>
      <c r="E334" s="431"/>
      <c r="F334" s="444"/>
      <c r="G334" s="350"/>
      <c r="H334" s="351"/>
      <c r="I334" s="351"/>
      <c r="J334" s="352"/>
      <c r="K334" s="352"/>
      <c r="L334" s="348"/>
      <c r="M334" s="348"/>
      <c r="N334" s="348"/>
      <c r="O334" s="353"/>
      <c r="P334" s="348"/>
    </row>
    <row r="335" spans="4:16" ht="40.15" customHeight="1" x14ac:dyDescent="0.25">
      <c r="D335" s="348"/>
      <c r="E335" s="431"/>
      <c r="F335" s="444"/>
      <c r="G335" s="350"/>
      <c r="H335" s="351"/>
      <c r="I335" s="351"/>
      <c r="J335" s="352"/>
      <c r="K335" s="352"/>
      <c r="L335" s="348"/>
      <c r="M335" s="348"/>
      <c r="N335" s="348"/>
      <c r="O335" s="353"/>
      <c r="P335" s="348"/>
    </row>
    <row r="336" spans="4:16" ht="40.15" customHeight="1" x14ac:dyDescent="0.25">
      <c r="D336" s="348"/>
      <c r="E336" s="431"/>
      <c r="F336" s="444"/>
      <c r="G336" s="350"/>
      <c r="H336" s="351"/>
      <c r="I336" s="351"/>
      <c r="J336" s="352"/>
      <c r="K336" s="352"/>
      <c r="L336" s="348"/>
      <c r="M336" s="348"/>
      <c r="N336" s="348"/>
      <c r="O336" s="353"/>
      <c r="P336" s="348"/>
    </row>
    <row r="337" spans="4:16" ht="40.15" customHeight="1" x14ac:dyDescent="0.25">
      <c r="D337" s="348"/>
      <c r="E337" s="431"/>
      <c r="F337" s="444"/>
      <c r="G337" s="350"/>
      <c r="H337" s="351"/>
      <c r="I337" s="351"/>
      <c r="J337" s="352"/>
      <c r="K337" s="352"/>
      <c r="L337" s="348"/>
      <c r="M337" s="348"/>
      <c r="N337" s="348"/>
      <c r="O337" s="353"/>
      <c r="P337" s="348"/>
    </row>
    <row r="338" spans="4:16" ht="40.15" customHeight="1" x14ac:dyDescent="0.25">
      <c r="D338" s="348"/>
      <c r="E338" s="431"/>
      <c r="F338" s="444"/>
      <c r="G338" s="350"/>
      <c r="H338" s="351"/>
      <c r="I338" s="351"/>
      <c r="J338" s="352"/>
      <c r="K338" s="352"/>
      <c r="L338" s="348"/>
      <c r="M338" s="348"/>
      <c r="N338" s="348"/>
      <c r="O338" s="353"/>
      <c r="P338" s="348"/>
    </row>
    <row r="339" spans="4:16" ht="40.15" customHeight="1" x14ac:dyDescent="0.25">
      <c r="D339" s="348"/>
      <c r="E339" s="431"/>
      <c r="F339" s="444"/>
      <c r="G339" s="350"/>
      <c r="H339" s="351"/>
      <c r="I339" s="351"/>
      <c r="J339" s="352"/>
      <c r="K339" s="352"/>
      <c r="L339" s="348"/>
      <c r="M339" s="348"/>
      <c r="N339" s="348"/>
      <c r="O339" s="353"/>
      <c r="P339" s="348"/>
    </row>
    <row r="340" spans="4:16" ht="40.15" customHeight="1" x14ac:dyDescent="0.25">
      <c r="D340" s="348"/>
      <c r="E340" s="431"/>
      <c r="F340" s="444"/>
      <c r="G340" s="350"/>
      <c r="H340" s="351"/>
      <c r="I340" s="351"/>
      <c r="J340" s="352"/>
      <c r="K340" s="352"/>
      <c r="L340" s="348"/>
      <c r="M340" s="348"/>
      <c r="N340" s="348"/>
      <c r="O340" s="353"/>
      <c r="P340" s="348"/>
    </row>
    <row r="341" spans="4:16" ht="40.15" customHeight="1" x14ac:dyDescent="0.25">
      <c r="D341" s="348"/>
      <c r="E341" s="431"/>
      <c r="F341" s="444"/>
      <c r="G341" s="350"/>
      <c r="H341" s="351"/>
      <c r="I341" s="351"/>
      <c r="J341" s="352"/>
      <c r="K341" s="352"/>
      <c r="L341" s="348"/>
      <c r="M341" s="348"/>
      <c r="N341" s="348"/>
      <c r="O341" s="353"/>
      <c r="P341" s="348"/>
    </row>
    <row r="342" spans="4:16" ht="40.15" customHeight="1" x14ac:dyDescent="0.25">
      <c r="D342" s="348"/>
      <c r="E342" s="431"/>
      <c r="F342" s="444"/>
      <c r="G342" s="350"/>
      <c r="H342" s="351"/>
      <c r="I342" s="351"/>
      <c r="J342" s="352"/>
      <c r="K342" s="352"/>
      <c r="L342" s="348"/>
      <c r="M342" s="348"/>
      <c r="N342" s="348"/>
      <c r="O342" s="353"/>
      <c r="P342" s="348"/>
    </row>
    <row r="343" spans="4:16" ht="40.15" customHeight="1" x14ac:dyDescent="0.25">
      <c r="D343" s="348"/>
      <c r="E343" s="431"/>
      <c r="F343" s="444"/>
      <c r="G343" s="350"/>
      <c r="H343" s="351"/>
      <c r="I343" s="351"/>
      <c r="J343" s="352"/>
      <c r="K343" s="352"/>
      <c r="L343" s="348"/>
      <c r="M343" s="348"/>
      <c r="N343" s="348"/>
      <c r="O343" s="353"/>
      <c r="P343" s="348"/>
    </row>
    <row r="344" spans="4:16" ht="40.15" customHeight="1" x14ac:dyDescent="0.25">
      <c r="D344" s="348"/>
      <c r="E344" s="431"/>
      <c r="F344" s="444"/>
      <c r="G344" s="350"/>
      <c r="H344" s="351"/>
      <c r="I344" s="351"/>
      <c r="J344" s="352"/>
      <c r="K344" s="352"/>
      <c r="L344" s="348"/>
      <c r="M344" s="348"/>
      <c r="N344" s="348"/>
      <c r="O344" s="353"/>
      <c r="P344" s="348"/>
    </row>
    <row r="345" spans="4:16" ht="40.15" customHeight="1" x14ac:dyDescent="0.25">
      <c r="D345" s="348"/>
      <c r="E345" s="431"/>
      <c r="F345" s="444"/>
      <c r="G345" s="350"/>
      <c r="H345" s="351"/>
      <c r="I345" s="351"/>
      <c r="J345" s="352"/>
      <c r="K345" s="352"/>
      <c r="L345" s="348"/>
      <c r="M345" s="348"/>
      <c r="N345" s="348"/>
      <c r="O345" s="353"/>
      <c r="P345" s="348"/>
    </row>
    <row r="346" spans="4:16" ht="40.15" customHeight="1" x14ac:dyDescent="0.25">
      <c r="D346" s="348"/>
      <c r="E346" s="431"/>
      <c r="F346" s="444"/>
      <c r="G346" s="350"/>
      <c r="H346" s="351"/>
      <c r="I346" s="351"/>
      <c r="J346" s="352"/>
      <c r="K346" s="352"/>
      <c r="L346" s="348"/>
      <c r="M346" s="348"/>
      <c r="N346" s="348"/>
      <c r="O346" s="353"/>
      <c r="P346" s="348"/>
    </row>
    <row r="347" spans="4:16" ht="40.15" customHeight="1" x14ac:dyDescent="0.25">
      <c r="D347" s="348"/>
      <c r="E347" s="431"/>
      <c r="F347" s="444"/>
      <c r="G347" s="350"/>
      <c r="H347" s="351"/>
      <c r="I347" s="351"/>
      <c r="J347" s="352"/>
      <c r="K347" s="352"/>
      <c r="L347" s="348"/>
      <c r="M347" s="348"/>
      <c r="N347" s="348"/>
      <c r="O347" s="353"/>
      <c r="P347" s="348"/>
    </row>
    <row r="348" spans="4:16" ht="40.15" customHeight="1" x14ac:dyDescent="0.25">
      <c r="D348" s="348"/>
      <c r="E348" s="431"/>
      <c r="F348" s="444"/>
      <c r="G348" s="350"/>
      <c r="H348" s="351"/>
      <c r="I348" s="351"/>
      <c r="J348" s="352"/>
      <c r="K348" s="352"/>
      <c r="L348" s="348"/>
      <c r="M348" s="348"/>
      <c r="N348" s="348"/>
      <c r="O348" s="353"/>
      <c r="P348" s="348"/>
    </row>
    <row r="349" spans="4:16" ht="40.15" customHeight="1" x14ac:dyDescent="0.25">
      <c r="D349" s="348"/>
      <c r="E349" s="431"/>
      <c r="F349" s="444"/>
      <c r="G349" s="350"/>
      <c r="H349" s="351"/>
      <c r="I349" s="351"/>
      <c r="J349" s="352"/>
      <c r="K349" s="352"/>
      <c r="L349" s="348"/>
      <c r="M349" s="348"/>
      <c r="N349" s="348"/>
      <c r="O349" s="353"/>
      <c r="P349" s="348"/>
    </row>
    <row r="350" spans="4:16" ht="40.15" customHeight="1" x14ac:dyDescent="0.25">
      <c r="D350" s="348"/>
      <c r="E350" s="431"/>
      <c r="F350" s="444"/>
      <c r="G350" s="350"/>
      <c r="H350" s="351"/>
      <c r="I350" s="351"/>
      <c r="J350" s="352"/>
      <c r="K350" s="352"/>
      <c r="L350" s="348"/>
      <c r="M350" s="348"/>
      <c r="N350" s="348"/>
      <c r="O350" s="353"/>
      <c r="P350" s="348"/>
    </row>
    <row r="351" spans="4:16" ht="40.15" customHeight="1" x14ac:dyDescent="0.25">
      <c r="D351" s="348"/>
      <c r="E351" s="431"/>
      <c r="F351" s="444"/>
      <c r="G351" s="350"/>
      <c r="H351" s="351"/>
      <c r="I351" s="351"/>
      <c r="J351" s="352"/>
      <c r="K351" s="352"/>
      <c r="L351" s="348"/>
      <c r="M351" s="348"/>
      <c r="N351" s="348"/>
      <c r="O351" s="353"/>
      <c r="P351" s="348"/>
    </row>
    <row r="352" spans="4:16" ht="40.15" customHeight="1" x14ac:dyDescent="0.25">
      <c r="D352" s="348"/>
      <c r="E352" s="431"/>
      <c r="F352" s="444"/>
      <c r="G352" s="350"/>
      <c r="H352" s="351"/>
      <c r="I352" s="351"/>
      <c r="J352" s="352"/>
      <c r="K352" s="352"/>
      <c r="L352" s="348"/>
      <c r="M352" s="348"/>
      <c r="N352" s="348"/>
      <c r="O352" s="353"/>
      <c r="P352" s="348"/>
    </row>
    <row r="353" spans="4:16" ht="40.15" customHeight="1" x14ac:dyDescent="0.25">
      <c r="D353" s="348"/>
      <c r="E353" s="431"/>
      <c r="F353" s="444"/>
      <c r="G353" s="350"/>
      <c r="H353" s="351"/>
      <c r="I353" s="351"/>
      <c r="J353" s="352"/>
      <c r="K353" s="352"/>
      <c r="L353" s="348"/>
      <c r="M353" s="348"/>
      <c r="N353" s="348"/>
      <c r="O353" s="353"/>
      <c r="P353" s="348"/>
    </row>
    <row r="354" spans="4:16" ht="40.15" customHeight="1" x14ac:dyDescent="0.25">
      <c r="D354" s="348"/>
      <c r="E354" s="431"/>
      <c r="F354" s="444"/>
      <c r="G354" s="350"/>
      <c r="H354" s="351"/>
      <c r="I354" s="351"/>
      <c r="J354" s="352"/>
      <c r="K354" s="352"/>
      <c r="L354" s="348"/>
      <c r="M354" s="348"/>
      <c r="N354" s="348"/>
      <c r="O354" s="353"/>
      <c r="P354" s="348"/>
    </row>
    <row r="355" spans="4:16" ht="40.15" customHeight="1" x14ac:dyDescent="0.25">
      <c r="D355" s="348"/>
      <c r="E355" s="431"/>
      <c r="F355" s="444"/>
      <c r="G355" s="350"/>
      <c r="H355" s="351"/>
      <c r="I355" s="351"/>
      <c r="J355" s="352"/>
      <c r="K355" s="352"/>
      <c r="L355" s="348"/>
      <c r="M355" s="348"/>
      <c r="N355" s="348"/>
      <c r="O355" s="353"/>
      <c r="P355" s="348"/>
    </row>
    <row r="356" spans="4:16" ht="40.15" customHeight="1" x14ac:dyDescent="0.25">
      <c r="D356" s="348"/>
      <c r="E356" s="431"/>
      <c r="F356" s="444"/>
      <c r="G356" s="350"/>
      <c r="H356" s="351"/>
      <c r="I356" s="351"/>
      <c r="J356" s="352"/>
      <c r="K356" s="352"/>
      <c r="L356" s="348"/>
      <c r="M356" s="348"/>
      <c r="N356" s="348"/>
      <c r="O356" s="353"/>
      <c r="P356" s="348"/>
    </row>
    <row r="357" spans="4:16" ht="40.15" customHeight="1" x14ac:dyDescent="0.25">
      <c r="D357" s="348"/>
      <c r="E357" s="431"/>
      <c r="F357" s="444"/>
      <c r="G357" s="350"/>
      <c r="H357" s="351"/>
      <c r="I357" s="351"/>
      <c r="J357" s="352"/>
      <c r="K357" s="352"/>
      <c r="L357" s="348"/>
      <c r="M357" s="348"/>
      <c r="N357" s="348"/>
      <c r="O357" s="353"/>
      <c r="P357" s="348"/>
    </row>
    <row r="358" spans="4:16" ht="40.15" customHeight="1" x14ac:dyDescent="0.25">
      <c r="D358" s="348"/>
      <c r="E358" s="431"/>
      <c r="F358" s="444"/>
      <c r="G358" s="350"/>
      <c r="H358" s="351"/>
      <c r="I358" s="351"/>
      <c r="J358" s="352"/>
      <c r="K358" s="352"/>
      <c r="L358" s="348"/>
      <c r="M358" s="348"/>
      <c r="N358" s="348"/>
      <c r="O358" s="353"/>
      <c r="P358" s="348"/>
    </row>
    <row r="359" spans="4:16" ht="40.15" customHeight="1" x14ac:dyDescent="0.25">
      <c r="D359" s="348"/>
      <c r="E359" s="431"/>
      <c r="F359" s="444"/>
      <c r="G359" s="350"/>
      <c r="H359" s="351"/>
      <c r="I359" s="351"/>
      <c r="J359" s="352"/>
      <c r="K359" s="352"/>
      <c r="L359" s="348"/>
      <c r="M359" s="348"/>
      <c r="N359" s="348"/>
      <c r="O359" s="353"/>
      <c r="P359" s="348"/>
    </row>
    <row r="360" spans="4:16" ht="40.15" customHeight="1" x14ac:dyDescent="0.25">
      <c r="D360" s="348"/>
      <c r="E360" s="431"/>
      <c r="F360" s="444"/>
      <c r="G360" s="350"/>
      <c r="H360" s="351"/>
      <c r="I360" s="351"/>
      <c r="J360" s="352"/>
      <c r="K360" s="352"/>
      <c r="L360" s="348"/>
      <c r="M360" s="348"/>
      <c r="N360" s="348"/>
      <c r="O360" s="353"/>
      <c r="P360" s="348"/>
    </row>
    <row r="361" spans="4:16" ht="40.15" customHeight="1" x14ac:dyDescent="0.25">
      <c r="D361" s="348"/>
      <c r="E361" s="431"/>
      <c r="F361" s="444"/>
      <c r="G361" s="350"/>
      <c r="H361" s="351"/>
      <c r="I361" s="351"/>
      <c r="J361" s="352"/>
      <c r="K361" s="352"/>
      <c r="L361" s="348"/>
      <c r="M361" s="348"/>
      <c r="N361" s="348"/>
      <c r="O361" s="353"/>
      <c r="P361" s="348"/>
    </row>
    <row r="362" spans="4:16" ht="40.15" customHeight="1" x14ac:dyDescent="0.25">
      <c r="D362" s="348"/>
      <c r="E362" s="431"/>
      <c r="F362" s="444"/>
      <c r="G362" s="350"/>
      <c r="H362" s="351"/>
      <c r="I362" s="351"/>
      <c r="J362" s="352"/>
      <c r="K362" s="352"/>
      <c r="L362" s="348"/>
      <c r="M362" s="348"/>
      <c r="N362" s="348"/>
      <c r="O362" s="353"/>
      <c r="P362" s="348"/>
    </row>
    <row r="363" spans="4:16" ht="40.15" customHeight="1" x14ac:dyDescent="0.25">
      <c r="D363" s="348"/>
      <c r="E363" s="431"/>
      <c r="F363" s="444"/>
      <c r="G363" s="350"/>
      <c r="H363" s="351"/>
      <c r="I363" s="351"/>
      <c r="J363" s="352"/>
      <c r="K363" s="352"/>
      <c r="L363" s="348"/>
      <c r="M363" s="348"/>
      <c r="N363" s="348"/>
      <c r="O363" s="353"/>
      <c r="P363" s="348"/>
    </row>
    <row r="364" spans="4:16" ht="40.15" customHeight="1" x14ac:dyDescent="0.25">
      <c r="D364" s="348"/>
      <c r="E364" s="431"/>
      <c r="F364" s="444"/>
      <c r="G364" s="350"/>
      <c r="H364" s="351"/>
      <c r="I364" s="351"/>
      <c r="J364" s="352"/>
      <c r="K364" s="352"/>
      <c r="L364" s="348"/>
      <c r="M364" s="348"/>
      <c r="N364" s="348"/>
      <c r="O364" s="353"/>
      <c r="P364" s="348"/>
    </row>
    <row r="365" spans="4:16" ht="40.15" customHeight="1" x14ac:dyDescent="0.25">
      <c r="D365" s="348"/>
      <c r="E365" s="431"/>
      <c r="F365" s="444"/>
      <c r="G365" s="350"/>
      <c r="H365" s="351"/>
      <c r="I365" s="351"/>
      <c r="J365" s="352"/>
      <c r="K365" s="352"/>
      <c r="L365" s="348"/>
      <c r="M365" s="348"/>
      <c r="N365" s="348"/>
      <c r="O365" s="353"/>
      <c r="P365" s="348"/>
    </row>
    <row r="366" spans="4:16" ht="40.15" customHeight="1" x14ac:dyDescent="0.25">
      <c r="D366" s="348"/>
      <c r="E366" s="431"/>
      <c r="F366" s="444"/>
      <c r="G366" s="350"/>
      <c r="H366" s="351"/>
      <c r="I366" s="351"/>
      <c r="J366" s="352"/>
      <c r="K366" s="352"/>
      <c r="L366" s="348"/>
      <c r="M366" s="348"/>
      <c r="N366" s="348"/>
      <c r="O366" s="353"/>
      <c r="P366" s="348"/>
    </row>
    <row r="367" spans="4:16" ht="40.15" customHeight="1" x14ac:dyDescent="0.25">
      <c r="D367" s="348"/>
      <c r="E367" s="431"/>
      <c r="F367" s="444"/>
      <c r="G367" s="350"/>
      <c r="H367" s="351"/>
      <c r="I367" s="351"/>
      <c r="J367" s="352"/>
      <c r="K367" s="352"/>
      <c r="L367" s="348"/>
      <c r="M367" s="348"/>
      <c r="N367" s="348"/>
      <c r="O367" s="353"/>
      <c r="P367" s="348"/>
    </row>
    <row r="368" spans="4:16" ht="40.15" customHeight="1" x14ac:dyDescent="0.25">
      <c r="D368" s="348"/>
      <c r="E368" s="431"/>
      <c r="F368" s="444"/>
      <c r="G368" s="350"/>
      <c r="H368" s="351"/>
      <c r="I368" s="351"/>
      <c r="J368" s="352"/>
      <c r="K368" s="352"/>
      <c r="L368" s="348"/>
      <c r="M368" s="348"/>
      <c r="N368" s="348"/>
      <c r="O368" s="353"/>
      <c r="P368" s="348"/>
    </row>
    <row r="369" spans="4:16" ht="40.15" customHeight="1" x14ac:dyDescent="0.25">
      <c r="D369" s="348"/>
      <c r="E369" s="431"/>
      <c r="F369" s="444"/>
      <c r="G369" s="350"/>
      <c r="H369" s="351"/>
      <c r="I369" s="351"/>
      <c r="J369" s="352"/>
      <c r="K369" s="352"/>
      <c r="L369" s="348"/>
      <c r="M369" s="348"/>
      <c r="N369" s="348"/>
      <c r="O369" s="353"/>
      <c r="P369" s="348"/>
    </row>
    <row r="370" spans="4:16" ht="40.15" customHeight="1" x14ac:dyDescent="0.25">
      <c r="D370" s="348"/>
      <c r="E370" s="431"/>
      <c r="F370" s="444"/>
      <c r="G370" s="350"/>
      <c r="H370" s="351"/>
      <c r="I370" s="351"/>
      <c r="J370" s="352"/>
      <c r="K370" s="352"/>
      <c r="L370" s="348"/>
      <c r="M370" s="348"/>
      <c r="N370" s="348"/>
      <c r="O370" s="353"/>
      <c r="P370" s="348"/>
    </row>
    <row r="371" spans="4:16" ht="40.15" customHeight="1" x14ac:dyDescent="0.25">
      <c r="D371" s="348"/>
      <c r="E371" s="431"/>
      <c r="F371" s="444"/>
      <c r="G371" s="350"/>
      <c r="H371" s="351"/>
      <c r="I371" s="351"/>
      <c r="J371" s="352"/>
      <c r="K371" s="352"/>
      <c r="L371" s="348"/>
      <c r="M371" s="348"/>
      <c r="N371" s="348"/>
      <c r="O371" s="353"/>
      <c r="P371" s="348"/>
    </row>
    <row r="372" spans="4:16" ht="40.15" customHeight="1" x14ac:dyDescent="0.25">
      <c r="D372" s="348"/>
      <c r="E372" s="431"/>
      <c r="F372" s="444"/>
      <c r="G372" s="350"/>
      <c r="H372" s="351"/>
      <c r="I372" s="351"/>
      <c r="J372" s="352"/>
      <c r="K372" s="352"/>
      <c r="L372" s="348"/>
      <c r="M372" s="348"/>
      <c r="N372" s="348"/>
      <c r="O372" s="353"/>
      <c r="P372" s="348"/>
    </row>
    <row r="373" spans="4:16" ht="40.15" customHeight="1" x14ac:dyDescent="0.25">
      <c r="D373" s="348"/>
      <c r="E373" s="431"/>
      <c r="F373" s="444"/>
      <c r="G373" s="350"/>
      <c r="H373" s="351"/>
      <c r="I373" s="351"/>
      <c r="J373" s="352"/>
      <c r="K373" s="352"/>
      <c r="L373" s="348"/>
      <c r="M373" s="348"/>
      <c r="N373" s="348"/>
      <c r="O373" s="353"/>
      <c r="P373" s="348"/>
    </row>
    <row r="374" spans="4:16" ht="40.15" customHeight="1" x14ac:dyDescent="0.25">
      <c r="D374" s="348"/>
      <c r="E374" s="431"/>
      <c r="F374" s="444"/>
      <c r="G374" s="350"/>
      <c r="H374" s="351"/>
      <c r="I374" s="351"/>
      <c r="J374" s="352"/>
      <c r="K374" s="352"/>
      <c r="L374" s="348"/>
      <c r="M374" s="348"/>
      <c r="N374" s="348"/>
      <c r="O374" s="353"/>
      <c r="P374" s="348"/>
    </row>
    <row r="375" spans="4:16" ht="40.15" customHeight="1" x14ac:dyDescent="0.25">
      <c r="D375" s="348"/>
      <c r="E375" s="431"/>
      <c r="F375" s="444"/>
      <c r="G375" s="350"/>
      <c r="H375" s="351"/>
      <c r="I375" s="351"/>
      <c r="J375" s="352"/>
      <c r="K375" s="352"/>
      <c r="L375" s="348"/>
      <c r="M375" s="348"/>
      <c r="N375" s="348"/>
      <c r="O375" s="353"/>
      <c r="P375" s="348"/>
    </row>
    <row r="376" spans="4:16" ht="40.15" customHeight="1" x14ac:dyDescent="0.25">
      <c r="D376" s="348"/>
      <c r="E376" s="431"/>
      <c r="F376" s="444"/>
      <c r="G376" s="350"/>
      <c r="H376" s="351"/>
      <c r="I376" s="351"/>
      <c r="J376" s="352"/>
      <c r="K376" s="352"/>
      <c r="L376" s="348"/>
      <c r="M376" s="348"/>
      <c r="N376" s="348"/>
      <c r="O376" s="353"/>
      <c r="P376" s="348"/>
    </row>
    <row r="377" spans="4:16" ht="40.15" customHeight="1" x14ac:dyDescent="0.25">
      <c r="D377" s="348"/>
      <c r="E377" s="431"/>
      <c r="F377" s="444"/>
      <c r="G377" s="350"/>
      <c r="H377" s="351"/>
      <c r="I377" s="351"/>
      <c r="J377" s="352"/>
      <c r="K377" s="352"/>
      <c r="L377" s="348"/>
      <c r="M377" s="348"/>
      <c r="N377" s="348"/>
      <c r="O377" s="353"/>
      <c r="P377" s="348"/>
    </row>
    <row r="378" spans="4:16" ht="40.15" customHeight="1" x14ac:dyDescent="0.25">
      <c r="D378" s="348"/>
      <c r="E378" s="431"/>
      <c r="F378" s="444"/>
      <c r="G378" s="350"/>
      <c r="H378" s="351"/>
      <c r="I378" s="351"/>
      <c r="J378" s="352"/>
      <c r="K378" s="352"/>
      <c r="L378" s="348"/>
      <c r="M378" s="348"/>
      <c r="N378" s="348"/>
      <c r="O378" s="353"/>
      <c r="P378" s="348"/>
    </row>
    <row r="379" spans="4:16" ht="40.15" customHeight="1" x14ac:dyDescent="0.25">
      <c r="D379" s="348"/>
      <c r="E379" s="431"/>
      <c r="F379" s="444"/>
      <c r="G379" s="350"/>
      <c r="H379" s="351"/>
      <c r="I379" s="351"/>
      <c r="J379" s="352"/>
      <c r="K379" s="352"/>
      <c r="L379" s="348"/>
      <c r="M379" s="348"/>
      <c r="N379" s="348"/>
      <c r="O379" s="353"/>
      <c r="P379" s="348"/>
    </row>
    <row r="380" spans="4:16" ht="40.15" customHeight="1" x14ac:dyDescent="0.25">
      <c r="D380" s="348"/>
      <c r="E380" s="431"/>
      <c r="F380" s="444"/>
      <c r="G380" s="350"/>
      <c r="H380" s="351"/>
      <c r="I380" s="351"/>
      <c r="J380" s="352"/>
      <c r="K380" s="352"/>
      <c r="L380" s="348"/>
      <c r="M380" s="348"/>
      <c r="N380" s="348"/>
      <c r="O380" s="353"/>
      <c r="P380" s="348"/>
    </row>
    <row r="381" spans="4:16" ht="40.15" customHeight="1" x14ac:dyDescent="0.25">
      <c r="D381" s="348"/>
      <c r="E381" s="431"/>
      <c r="F381" s="444"/>
      <c r="G381" s="350"/>
      <c r="H381" s="351"/>
      <c r="I381" s="351"/>
      <c r="J381" s="352"/>
      <c r="K381" s="352"/>
      <c r="L381" s="348"/>
      <c r="M381" s="348"/>
      <c r="N381" s="348"/>
      <c r="O381" s="353"/>
      <c r="P381" s="348"/>
    </row>
    <row r="382" spans="4:16" ht="40.15" customHeight="1" x14ac:dyDescent="0.25">
      <c r="D382" s="348"/>
      <c r="E382" s="431"/>
      <c r="F382" s="444"/>
      <c r="G382" s="350"/>
      <c r="H382" s="351"/>
      <c r="I382" s="351"/>
      <c r="J382" s="352"/>
      <c r="K382" s="352"/>
      <c r="L382" s="348"/>
      <c r="M382" s="348"/>
      <c r="N382" s="348"/>
      <c r="O382" s="353"/>
      <c r="P382" s="348"/>
    </row>
    <row r="383" spans="4:16" ht="40.15" customHeight="1" x14ac:dyDescent="0.25">
      <c r="D383" s="348"/>
      <c r="E383" s="431"/>
      <c r="F383" s="444"/>
      <c r="G383" s="350"/>
      <c r="H383" s="351"/>
      <c r="I383" s="351"/>
      <c r="J383" s="352"/>
      <c r="K383" s="352"/>
      <c r="L383" s="348"/>
      <c r="M383" s="348"/>
      <c r="N383" s="348"/>
      <c r="O383" s="353"/>
      <c r="P383" s="348"/>
    </row>
    <row r="384" spans="4:16" ht="40.15" customHeight="1" x14ac:dyDescent="0.25">
      <c r="D384" s="348"/>
      <c r="E384" s="431"/>
      <c r="F384" s="444"/>
      <c r="G384" s="350"/>
      <c r="H384" s="351"/>
      <c r="I384" s="351"/>
      <c r="J384" s="352"/>
      <c r="K384" s="352"/>
      <c r="L384" s="348"/>
      <c r="M384" s="348"/>
      <c r="N384" s="348"/>
      <c r="O384" s="353"/>
      <c r="P384" s="348"/>
    </row>
    <row r="385" spans="4:16" ht="40.15" customHeight="1" x14ac:dyDescent="0.25">
      <c r="D385" s="348"/>
      <c r="E385" s="431"/>
      <c r="F385" s="444"/>
      <c r="G385" s="350"/>
      <c r="H385" s="351"/>
      <c r="I385" s="351"/>
      <c r="J385" s="352"/>
      <c r="K385" s="352"/>
      <c r="L385" s="348"/>
      <c r="M385" s="348"/>
      <c r="N385" s="348"/>
      <c r="O385" s="353"/>
      <c r="P385" s="348"/>
    </row>
    <row r="386" spans="4:16" ht="40.15" customHeight="1" x14ac:dyDescent="0.25">
      <c r="D386" s="348"/>
      <c r="E386" s="431"/>
      <c r="F386" s="444"/>
      <c r="G386" s="350"/>
      <c r="H386" s="351"/>
      <c r="I386" s="351"/>
      <c r="J386" s="352"/>
      <c r="K386" s="352"/>
      <c r="L386" s="348"/>
      <c r="M386" s="348"/>
      <c r="N386" s="348"/>
      <c r="O386" s="353"/>
      <c r="P386" s="348"/>
    </row>
    <row r="387" spans="4:16" ht="40.15" customHeight="1" x14ac:dyDescent="0.25">
      <c r="D387" s="348"/>
      <c r="E387" s="431"/>
      <c r="F387" s="444"/>
      <c r="G387" s="350"/>
      <c r="H387" s="351"/>
      <c r="I387" s="351"/>
      <c r="J387" s="352"/>
      <c r="K387" s="352"/>
      <c r="L387" s="348"/>
      <c r="M387" s="348"/>
      <c r="N387" s="348"/>
      <c r="O387" s="353"/>
      <c r="P387" s="348"/>
    </row>
    <row r="388" spans="4:16" ht="40.15" customHeight="1" x14ac:dyDescent="0.25">
      <c r="D388" s="348"/>
      <c r="E388" s="431"/>
      <c r="F388" s="444"/>
      <c r="G388" s="350"/>
      <c r="H388" s="351"/>
      <c r="I388" s="351"/>
      <c r="J388" s="352"/>
      <c r="K388" s="352"/>
      <c r="L388" s="348"/>
      <c r="M388" s="348"/>
      <c r="N388" s="348"/>
      <c r="O388" s="353"/>
      <c r="P388" s="348"/>
    </row>
    <row r="389" spans="4:16" ht="40.15" customHeight="1" x14ac:dyDescent="0.25">
      <c r="D389" s="348"/>
      <c r="E389" s="431"/>
      <c r="F389" s="444"/>
      <c r="G389" s="350"/>
      <c r="H389" s="351"/>
      <c r="I389" s="351"/>
      <c r="J389" s="352"/>
      <c r="K389" s="352"/>
      <c r="L389" s="348"/>
      <c r="M389" s="348"/>
      <c r="N389" s="348"/>
      <c r="O389" s="353"/>
      <c r="P389" s="348"/>
    </row>
    <row r="390" spans="4:16" ht="40.15" customHeight="1" x14ac:dyDescent="0.25">
      <c r="D390" s="348"/>
      <c r="E390" s="431"/>
      <c r="F390" s="444"/>
      <c r="G390" s="350"/>
      <c r="H390" s="351"/>
      <c r="I390" s="351"/>
      <c r="J390" s="352"/>
      <c r="K390" s="352"/>
      <c r="L390" s="348"/>
      <c r="M390" s="348"/>
      <c r="N390" s="348"/>
      <c r="O390" s="353"/>
      <c r="P390" s="348"/>
    </row>
    <row r="391" spans="4:16" ht="40.15" customHeight="1" x14ac:dyDescent="0.25">
      <c r="D391" s="348"/>
      <c r="E391" s="431"/>
      <c r="F391" s="444"/>
      <c r="G391" s="350"/>
      <c r="H391" s="351"/>
      <c r="I391" s="351"/>
      <c r="J391" s="352"/>
      <c r="K391" s="352"/>
      <c r="L391" s="348"/>
      <c r="M391" s="348"/>
      <c r="N391" s="348"/>
      <c r="O391" s="353"/>
      <c r="P391" s="348"/>
    </row>
    <row r="392" spans="4:16" ht="40.15" customHeight="1" x14ac:dyDescent="0.25">
      <c r="D392" s="348"/>
      <c r="E392" s="431"/>
      <c r="F392" s="444"/>
      <c r="G392" s="350"/>
      <c r="H392" s="351"/>
      <c r="I392" s="351"/>
      <c r="J392" s="352"/>
      <c r="K392" s="352"/>
      <c r="L392" s="348"/>
      <c r="M392" s="348"/>
      <c r="N392" s="348"/>
      <c r="O392" s="353"/>
      <c r="P392" s="348"/>
    </row>
    <row r="393" spans="4:16" ht="40.15" customHeight="1" x14ac:dyDescent="0.25">
      <c r="D393" s="348"/>
      <c r="E393" s="431"/>
      <c r="F393" s="444"/>
      <c r="G393" s="350"/>
      <c r="H393" s="351"/>
      <c r="I393" s="351"/>
      <c r="J393" s="352"/>
      <c r="K393" s="352"/>
      <c r="L393" s="348"/>
      <c r="M393" s="348"/>
      <c r="N393" s="348"/>
      <c r="O393" s="353"/>
      <c r="P393" s="348"/>
    </row>
    <row r="394" spans="4:16" ht="40.15" customHeight="1" x14ac:dyDescent="0.25">
      <c r="D394" s="348"/>
      <c r="E394" s="431"/>
      <c r="F394" s="444"/>
      <c r="G394" s="350"/>
      <c r="H394" s="351"/>
      <c r="I394" s="351"/>
      <c r="J394" s="352"/>
      <c r="K394" s="352"/>
      <c r="L394" s="348"/>
      <c r="M394" s="348"/>
      <c r="N394" s="348"/>
      <c r="O394" s="353"/>
      <c r="P394" s="348"/>
    </row>
    <row r="395" spans="4:16" ht="40.15" customHeight="1" x14ac:dyDescent="0.25">
      <c r="D395" s="348"/>
      <c r="E395" s="431"/>
      <c r="F395" s="444"/>
      <c r="G395" s="350"/>
      <c r="H395" s="351"/>
      <c r="I395" s="351"/>
      <c r="J395" s="352"/>
      <c r="K395" s="352"/>
      <c r="L395" s="348"/>
      <c r="M395" s="348"/>
      <c r="N395" s="348"/>
      <c r="O395" s="353"/>
      <c r="P395" s="348"/>
    </row>
    <row r="396" spans="4:16" ht="40.15" customHeight="1" x14ac:dyDescent="0.25">
      <c r="D396" s="348"/>
      <c r="E396" s="431"/>
      <c r="F396" s="444"/>
      <c r="G396" s="350"/>
      <c r="H396" s="351"/>
      <c r="I396" s="351"/>
      <c r="J396" s="352"/>
      <c r="K396" s="352"/>
      <c r="L396" s="348"/>
      <c r="M396" s="348"/>
      <c r="N396" s="348"/>
      <c r="O396" s="353"/>
      <c r="P396" s="348"/>
    </row>
    <row r="397" spans="4:16" ht="40.15" customHeight="1" x14ac:dyDescent="0.25">
      <c r="D397" s="348"/>
      <c r="E397" s="431"/>
      <c r="F397" s="444"/>
      <c r="G397" s="350"/>
      <c r="H397" s="351"/>
      <c r="I397" s="351"/>
      <c r="J397" s="352"/>
      <c r="K397" s="352"/>
      <c r="L397" s="348"/>
      <c r="M397" s="348"/>
      <c r="N397" s="348"/>
      <c r="O397" s="353"/>
      <c r="P397" s="348"/>
    </row>
    <row r="398" spans="4:16" ht="40.15" customHeight="1" x14ac:dyDescent="0.25">
      <c r="D398" s="348"/>
      <c r="E398" s="431"/>
      <c r="F398" s="444"/>
      <c r="G398" s="350"/>
      <c r="H398" s="351"/>
      <c r="I398" s="351"/>
      <c r="J398" s="352"/>
      <c r="K398" s="352"/>
      <c r="L398" s="348"/>
      <c r="M398" s="348"/>
      <c r="N398" s="348"/>
      <c r="O398" s="353"/>
      <c r="P398" s="348"/>
    </row>
    <row r="399" spans="4:16" ht="40.15" customHeight="1" x14ac:dyDescent="0.25">
      <c r="D399" s="348"/>
      <c r="E399" s="431"/>
      <c r="F399" s="444"/>
      <c r="G399" s="350"/>
      <c r="H399" s="351"/>
      <c r="I399" s="351"/>
      <c r="J399" s="352"/>
      <c r="K399" s="352"/>
      <c r="L399" s="348"/>
      <c r="M399" s="348"/>
      <c r="N399" s="348"/>
      <c r="O399" s="353"/>
      <c r="P399" s="348"/>
    </row>
    <row r="400" spans="4:16" ht="40.15" customHeight="1" x14ac:dyDescent="0.25">
      <c r="D400" s="348"/>
      <c r="E400" s="431"/>
      <c r="F400" s="444"/>
      <c r="G400" s="350"/>
      <c r="H400" s="351"/>
      <c r="I400" s="351"/>
      <c r="J400" s="352"/>
      <c r="K400" s="352"/>
      <c r="L400" s="348"/>
      <c r="M400" s="348"/>
      <c r="N400" s="348"/>
      <c r="O400" s="353"/>
      <c r="P400" s="348"/>
    </row>
    <row r="401" spans="4:16" ht="40.15" customHeight="1" x14ac:dyDescent="0.25">
      <c r="D401" s="348"/>
      <c r="E401" s="431"/>
      <c r="F401" s="444"/>
      <c r="G401" s="350"/>
      <c r="H401" s="351"/>
      <c r="I401" s="351"/>
      <c r="J401" s="352"/>
      <c r="K401" s="352"/>
      <c r="L401" s="348"/>
      <c r="M401" s="348"/>
      <c r="N401" s="348"/>
      <c r="O401" s="353"/>
      <c r="P401" s="348"/>
    </row>
    <row r="402" spans="4:16" ht="40.15" customHeight="1" x14ac:dyDescent="0.25">
      <c r="D402" s="348"/>
      <c r="E402" s="431"/>
      <c r="F402" s="444"/>
      <c r="G402" s="350"/>
      <c r="H402" s="351"/>
      <c r="I402" s="351"/>
      <c r="J402" s="352"/>
      <c r="K402" s="352"/>
      <c r="L402" s="348"/>
      <c r="M402" s="348"/>
      <c r="N402" s="348"/>
      <c r="O402" s="353"/>
      <c r="P402" s="348"/>
    </row>
    <row r="403" spans="4:16" ht="40.15" customHeight="1" x14ac:dyDescent="0.25">
      <c r="D403" s="348"/>
      <c r="E403" s="431"/>
      <c r="F403" s="444"/>
      <c r="G403" s="350"/>
      <c r="H403" s="351"/>
      <c r="I403" s="351"/>
      <c r="J403" s="352"/>
      <c r="K403" s="352"/>
      <c r="L403" s="348"/>
      <c r="M403" s="348"/>
      <c r="N403" s="348"/>
      <c r="O403" s="353"/>
      <c r="P403" s="348"/>
    </row>
    <row r="404" spans="4:16" ht="40.15" customHeight="1" x14ac:dyDescent="0.25">
      <c r="D404" s="348"/>
      <c r="E404" s="431"/>
      <c r="F404" s="444"/>
      <c r="G404" s="350"/>
      <c r="H404" s="351"/>
      <c r="I404" s="351"/>
      <c r="J404" s="352"/>
      <c r="K404" s="352"/>
      <c r="L404" s="348"/>
      <c r="M404" s="348"/>
      <c r="N404" s="348"/>
      <c r="O404" s="353"/>
      <c r="P404" s="348"/>
    </row>
    <row r="405" spans="4:16" ht="40.15" customHeight="1" x14ac:dyDescent="0.25">
      <c r="D405" s="348"/>
      <c r="E405" s="431"/>
      <c r="F405" s="444"/>
      <c r="G405" s="350"/>
      <c r="H405" s="351"/>
      <c r="I405" s="351"/>
      <c r="J405" s="352"/>
      <c r="K405" s="352"/>
      <c r="L405" s="348"/>
      <c r="M405" s="348"/>
      <c r="N405" s="348"/>
      <c r="O405" s="353"/>
      <c r="P405" s="348"/>
    </row>
    <row r="406" spans="4:16" ht="40.15" customHeight="1" x14ac:dyDescent="0.25">
      <c r="D406" s="348"/>
      <c r="E406" s="431"/>
      <c r="F406" s="444"/>
      <c r="G406" s="350"/>
      <c r="H406" s="351"/>
      <c r="I406" s="351"/>
      <c r="J406" s="352"/>
      <c r="K406" s="352"/>
      <c r="L406" s="348"/>
      <c r="M406" s="348"/>
      <c r="N406" s="348"/>
      <c r="O406" s="353"/>
      <c r="P406" s="348"/>
    </row>
    <row r="407" spans="4:16" ht="40.15" customHeight="1" x14ac:dyDescent="0.25">
      <c r="D407" s="348"/>
      <c r="E407" s="431"/>
      <c r="F407" s="444"/>
      <c r="G407" s="350"/>
      <c r="H407" s="351"/>
      <c r="I407" s="351"/>
      <c r="J407" s="352"/>
      <c r="K407" s="352"/>
      <c r="L407" s="348"/>
      <c r="M407" s="348"/>
      <c r="N407" s="348"/>
      <c r="O407" s="353"/>
      <c r="P407" s="348"/>
    </row>
    <row r="408" spans="4:16" ht="40.15" customHeight="1" x14ac:dyDescent="0.25">
      <c r="D408" s="348"/>
      <c r="E408" s="431"/>
      <c r="F408" s="444"/>
      <c r="G408" s="350"/>
      <c r="H408" s="351"/>
      <c r="I408" s="351"/>
      <c r="J408" s="352"/>
      <c r="K408" s="352"/>
      <c r="L408" s="348"/>
      <c r="M408" s="348"/>
      <c r="N408" s="348"/>
      <c r="O408" s="353"/>
      <c r="P408" s="348"/>
    </row>
    <row r="409" spans="4:16" ht="40.15" customHeight="1" x14ac:dyDescent="0.25">
      <c r="D409" s="348"/>
      <c r="E409" s="431"/>
      <c r="F409" s="444"/>
      <c r="G409" s="350"/>
      <c r="H409" s="351"/>
      <c r="I409" s="351"/>
      <c r="J409" s="352"/>
      <c r="K409" s="352"/>
      <c r="L409" s="348"/>
      <c r="M409" s="348"/>
      <c r="N409" s="348"/>
      <c r="O409" s="353"/>
      <c r="P409" s="348"/>
    </row>
    <row r="410" spans="4:16" ht="40.15" customHeight="1" x14ac:dyDescent="0.25">
      <c r="D410" s="348"/>
      <c r="E410" s="431"/>
      <c r="F410" s="444"/>
      <c r="G410" s="350"/>
      <c r="H410" s="351"/>
      <c r="I410" s="351"/>
      <c r="J410" s="352"/>
      <c r="K410" s="352"/>
      <c r="L410" s="348"/>
      <c r="M410" s="348"/>
      <c r="N410" s="348"/>
      <c r="O410" s="353"/>
      <c r="P410" s="348"/>
    </row>
    <row r="411" spans="4:16" ht="40.15" customHeight="1" x14ac:dyDescent="0.25">
      <c r="D411" s="348"/>
      <c r="E411" s="431"/>
      <c r="F411" s="444"/>
      <c r="G411" s="350"/>
      <c r="H411" s="351"/>
      <c r="I411" s="351"/>
      <c r="J411" s="352"/>
      <c r="K411" s="352"/>
      <c r="L411" s="348"/>
      <c r="M411" s="348"/>
      <c r="N411" s="348"/>
      <c r="O411" s="353"/>
      <c r="P411" s="348"/>
    </row>
    <row r="412" spans="4:16" ht="40.15" customHeight="1" x14ac:dyDescent="0.25">
      <c r="D412" s="348"/>
      <c r="E412" s="431"/>
      <c r="F412" s="444"/>
      <c r="G412" s="350"/>
      <c r="H412" s="351"/>
      <c r="I412" s="351"/>
      <c r="J412" s="352"/>
      <c r="K412" s="352"/>
      <c r="L412" s="348"/>
      <c r="M412" s="348"/>
      <c r="N412" s="348"/>
      <c r="O412" s="353"/>
      <c r="P412" s="348"/>
    </row>
    <row r="413" spans="4:16" ht="40.15" customHeight="1" x14ac:dyDescent="0.25">
      <c r="D413" s="348"/>
      <c r="E413" s="431"/>
      <c r="F413" s="444"/>
      <c r="G413" s="350"/>
      <c r="H413" s="351"/>
      <c r="I413" s="351"/>
      <c r="J413" s="352"/>
      <c r="K413" s="352"/>
      <c r="L413" s="348"/>
      <c r="M413" s="348"/>
      <c r="N413" s="348"/>
      <c r="O413" s="353"/>
      <c r="P413" s="348"/>
    </row>
    <row r="414" spans="4:16" ht="40.15" customHeight="1" x14ac:dyDescent="0.25">
      <c r="D414" s="348"/>
      <c r="E414" s="431"/>
      <c r="F414" s="444"/>
      <c r="G414" s="350"/>
      <c r="H414" s="351"/>
      <c r="I414" s="351"/>
      <c r="J414" s="352"/>
      <c r="K414" s="352"/>
      <c r="L414" s="348"/>
      <c r="M414" s="348"/>
      <c r="N414" s="348"/>
      <c r="O414" s="353"/>
      <c r="P414" s="348"/>
    </row>
    <row r="415" spans="4:16" ht="40.15" customHeight="1" x14ac:dyDescent="0.25">
      <c r="D415" s="348"/>
      <c r="E415" s="431"/>
      <c r="F415" s="444"/>
      <c r="G415" s="350"/>
      <c r="H415" s="351"/>
      <c r="I415" s="351"/>
      <c r="J415" s="352"/>
      <c r="K415" s="352"/>
      <c r="L415" s="348"/>
      <c r="M415" s="348"/>
      <c r="N415" s="348"/>
      <c r="O415" s="353"/>
      <c r="P415" s="348"/>
    </row>
    <row r="416" spans="4:16" ht="40.15" customHeight="1" x14ac:dyDescent="0.25">
      <c r="D416" s="348"/>
      <c r="E416" s="431"/>
      <c r="F416" s="444"/>
      <c r="G416" s="350"/>
      <c r="H416" s="351"/>
      <c r="I416" s="351"/>
      <c r="J416" s="352"/>
      <c r="K416" s="352"/>
      <c r="L416" s="348"/>
      <c r="M416" s="348"/>
      <c r="N416" s="348"/>
      <c r="O416" s="353"/>
      <c r="P416" s="348"/>
    </row>
    <row r="417" spans="4:16" ht="40.15" customHeight="1" x14ac:dyDescent="0.25">
      <c r="D417" s="348"/>
      <c r="E417" s="431"/>
      <c r="F417" s="444"/>
      <c r="G417" s="350"/>
      <c r="H417" s="351"/>
      <c r="I417" s="351"/>
      <c r="J417" s="352"/>
      <c r="K417" s="352"/>
      <c r="L417" s="348"/>
      <c r="M417" s="348"/>
      <c r="N417" s="348"/>
      <c r="O417" s="353"/>
      <c r="P417" s="348"/>
    </row>
    <row r="418" spans="4:16" ht="40.15" customHeight="1" x14ac:dyDescent="0.25">
      <c r="D418" s="348"/>
      <c r="E418" s="431"/>
      <c r="F418" s="444"/>
      <c r="G418" s="350"/>
      <c r="H418" s="351"/>
      <c r="I418" s="351"/>
      <c r="J418" s="352"/>
      <c r="K418" s="352"/>
      <c r="L418" s="348"/>
      <c r="M418" s="348"/>
      <c r="N418" s="348"/>
      <c r="O418" s="353"/>
      <c r="P418" s="348"/>
    </row>
    <row r="419" spans="4:16" ht="40.15" customHeight="1" x14ac:dyDescent="0.25">
      <c r="D419" s="348"/>
      <c r="E419" s="431"/>
      <c r="F419" s="444"/>
      <c r="G419" s="350"/>
      <c r="H419" s="351"/>
      <c r="I419" s="351"/>
      <c r="J419" s="352"/>
      <c r="K419" s="352"/>
      <c r="L419" s="348"/>
      <c r="M419" s="348"/>
      <c r="N419" s="348"/>
      <c r="O419" s="353"/>
      <c r="P419" s="348"/>
    </row>
    <row r="420" spans="4:16" ht="40.15" customHeight="1" x14ac:dyDescent="0.25">
      <c r="D420" s="348"/>
      <c r="E420" s="431"/>
      <c r="F420" s="444"/>
      <c r="G420" s="350"/>
      <c r="H420" s="351"/>
      <c r="I420" s="351"/>
      <c r="J420" s="352"/>
      <c r="K420" s="352"/>
      <c r="L420" s="348"/>
      <c r="M420" s="348"/>
      <c r="N420" s="348"/>
      <c r="O420" s="353"/>
      <c r="P420" s="348"/>
    </row>
    <row r="421" spans="4:16" ht="40.15" customHeight="1" x14ac:dyDescent="0.25">
      <c r="D421" s="348"/>
      <c r="E421" s="431"/>
      <c r="F421" s="444"/>
      <c r="G421" s="350"/>
      <c r="H421" s="351"/>
      <c r="I421" s="351"/>
      <c r="J421" s="352"/>
      <c r="K421" s="352"/>
      <c r="L421" s="348"/>
      <c r="M421" s="348"/>
      <c r="N421" s="348"/>
      <c r="O421" s="353"/>
      <c r="P421" s="348"/>
    </row>
    <row r="422" spans="4:16" ht="40.15" customHeight="1" x14ac:dyDescent="0.25">
      <c r="D422" s="348"/>
      <c r="E422" s="431"/>
      <c r="F422" s="444"/>
      <c r="G422" s="350"/>
      <c r="H422" s="351"/>
      <c r="I422" s="351"/>
      <c r="J422" s="352"/>
      <c r="K422" s="352"/>
      <c r="L422" s="348"/>
      <c r="M422" s="348"/>
      <c r="N422" s="348"/>
      <c r="O422" s="353"/>
      <c r="P422" s="348"/>
    </row>
    <row r="423" spans="4:16" ht="40.15" customHeight="1" x14ac:dyDescent="0.25">
      <c r="D423" s="348"/>
      <c r="E423" s="431"/>
      <c r="F423" s="444"/>
      <c r="G423" s="350"/>
      <c r="H423" s="351"/>
      <c r="I423" s="351"/>
      <c r="J423" s="352"/>
      <c r="K423" s="352"/>
      <c r="L423" s="348"/>
      <c r="M423" s="348"/>
      <c r="N423" s="348"/>
      <c r="O423" s="353"/>
      <c r="P423" s="348"/>
    </row>
    <row r="424" spans="4:16" ht="40.15" customHeight="1" x14ac:dyDescent="0.25">
      <c r="D424" s="348"/>
      <c r="E424" s="431"/>
      <c r="F424" s="444"/>
      <c r="G424" s="350"/>
      <c r="H424" s="351"/>
      <c r="I424" s="351"/>
      <c r="J424" s="352"/>
      <c r="K424" s="352"/>
      <c r="L424" s="348"/>
      <c r="M424" s="348"/>
      <c r="N424" s="348"/>
      <c r="O424" s="353"/>
      <c r="P424" s="348"/>
    </row>
    <row r="425" spans="4:16" ht="40.15" customHeight="1" x14ac:dyDescent="0.25">
      <c r="D425" s="348"/>
      <c r="E425" s="431"/>
      <c r="F425" s="444"/>
      <c r="G425" s="350"/>
      <c r="H425" s="351"/>
      <c r="I425" s="351"/>
      <c r="J425" s="352"/>
      <c r="K425" s="352"/>
      <c r="L425" s="348"/>
      <c r="M425" s="348"/>
      <c r="N425" s="348"/>
      <c r="O425" s="353"/>
      <c r="P425" s="348"/>
    </row>
    <row r="426" spans="4:16" ht="40.15" customHeight="1" x14ac:dyDescent="0.25">
      <c r="D426" s="348"/>
      <c r="E426" s="431"/>
      <c r="F426" s="444"/>
      <c r="G426" s="350"/>
      <c r="H426" s="351"/>
      <c r="I426" s="351"/>
      <c r="J426" s="352"/>
      <c r="K426" s="352"/>
      <c r="L426" s="348"/>
      <c r="M426" s="348"/>
      <c r="N426" s="348"/>
      <c r="O426" s="353"/>
      <c r="P426" s="348"/>
    </row>
    <row r="427" spans="4:16" ht="40.15" customHeight="1" x14ac:dyDescent="0.25">
      <c r="D427" s="348"/>
      <c r="E427" s="431"/>
      <c r="F427" s="444"/>
      <c r="G427" s="350"/>
      <c r="H427" s="351"/>
      <c r="I427" s="351"/>
      <c r="J427" s="352"/>
      <c r="K427" s="352"/>
      <c r="L427" s="348"/>
      <c r="M427" s="348"/>
      <c r="N427" s="348"/>
      <c r="O427" s="353"/>
      <c r="P427" s="348"/>
    </row>
    <row r="428" spans="4:16" ht="40.15" customHeight="1" x14ac:dyDescent="0.25">
      <c r="D428" s="348"/>
      <c r="E428" s="431"/>
      <c r="F428" s="444"/>
      <c r="G428" s="350"/>
      <c r="H428" s="351"/>
      <c r="I428" s="351"/>
      <c r="J428" s="352"/>
      <c r="K428" s="352"/>
      <c r="L428" s="348"/>
      <c r="M428" s="348"/>
      <c r="N428" s="348"/>
      <c r="O428" s="353"/>
      <c r="P428" s="348"/>
    </row>
    <row r="429" spans="4:16" ht="40.15" customHeight="1" x14ac:dyDescent="0.25">
      <c r="D429" s="348"/>
      <c r="E429" s="431"/>
      <c r="F429" s="444"/>
      <c r="G429" s="350"/>
      <c r="H429" s="351"/>
      <c r="I429" s="351"/>
      <c r="J429" s="352"/>
      <c r="K429" s="352"/>
      <c r="L429" s="348"/>
      <c r="M429" s="348"/>
      <c r="N429" s="348"/>
      <c r="O429" s="353"/>
      <c r="P429" s="348"/>
    </row>
    <row r="430" spans="4:16" ht="40.15" customHeight="1" x14ac:dyDescent="0.25">
      <c r="D430" s="348"/>
      <c r="E430" s="431"/>
      <c r="F430" s="444"/>
      <c r="G430" s="350"/>
      <c r="H430" s="351"/>
      <c r="I430" s="351"/>
      <c r="J430" s="352"/>
      <c r="K430" s="352"/>
      <c r="L430" s="348"/>
      <c r="M430" s="348"/>
      <c r="N430" s="348"/>
      <c r="O430" s="353"/>
      <c r="P430" s="348"/>
    </row>
    <row r="431" spans="4:16" ht="40.15" customHeight="1" x14ac:dyDescent="0.25">
      <c r="D431" s="348"/>
      <c r="E431" s="431"/>
      <c r="F431" s="444"/>
      <c r="G431" s="350"/>
      <c r="H431" s="351"/>
      <c r="I431" s="351"/>
      <c r="J431" s="352"/>
      <c r="K431" s="352"/>
      <c r="L431" s="348"/>
      <c r="M431" s="348"/>
      <c r="N431" s="348"/>
      <c r="O431" s="353"/>
      <c r="P431" s="348"/>
    </row>
    <row r="432" spans="4:16" ht="40.15" customHeight="1" x14ac:dyDescent="0.25">
      <c r="D432" s="348"/>
      <c r="E432" s="431"/>
      <c r="F432" s="444"/>
      <c r="G432" s="350"/>
      <c r="H432" s="351"/>
      <c r="I432" s="351"/>
      <c r="J432" s="352"/>
      <c r="K432" s="352"/>
      <c r="L432" s="348"/>
      <c r="M432" s="348"/>
      <c r="N432" s="348"/>
      <c r="O432" s="353"/>
      <c r="P432" s="348"/>
    </row>
    <row r="433" spans="4:16" ht="40.15" customHeight="1" x14ac:dyDescent="0.25">
      <c r="D433" s="348"/>
      <c r="E433" s="431"/>
      <c r="F433" s="444"/>
      <c r="G433" s="350"/>
      <c r="H433" s="351"/>
      <c r="I433" s="351"/>
      <c r="J433" s="352"/>
      <c r="K433" s="352"/>
      <c r="L433" s="348"/>
      <c r="M433" s="348"/>
      <c r="N433" s="348"/>
      <c r="O433" s="353"/>
      <c r="P433" s="348"/>
    </row>
    <row r="434" spans="4:16" ht="40.15" customHeight="1" x14ac:dyDescent="0.25">
      <c r="D434" s="348"/>
      <c r="E434" s="431"/>
      <c r="F434" s="444"/>
      <c r="G434" s="350"/>
      <c r="H434" s="351"/>
      <c r="I434" s="351"/>
      <c r="J434" s="352"/>
      <c r="K434" s="352"/>
      <c r="L434" s="348"/>
      <c r="M434" s="348"/>
      <c r="N434" s="348"/>
      <c r="O434" s="353"/>
      <c r="P434" s="348"/>
    </row>
    <row r="435" spans="4:16" ht="40.15" customHeight="1" x14ac:dyDescent="0.25">
      <c r="D435" s="348"/>
      <c r="E435" s="431"/>
      <c r="F435" s="444"/>
      <c r="G435" s="350"/>
      <c r="H435" s="351"/>
      <c r="I435" s="351"/>
      <c r="J435" s="352"/>
      <c r="K435" s="352"/>
      <c r="L435" s="348"/>
      <c r="M435" s="348"/>
      <c r="N435" s="348"/>
      <c r="O435" s="353"/>
      <c r="P435" s="348"/>
    </row>
    <row r="436" spans="4:16" ht="40.15" customHeight="1" x14ac:dyDescent="0.25">
      <c r="D436" s="348"/>
      <c r="E436" s="431"/>
      <c r="F436" s="444"/>
      <c r="G436" s="350"/>
      <c r="H436" s="351"/>
      <c r="I436" s="351"/>
      <c r="J436" s="352"/>
      <c r="K436" s="352"/>
      <c r="L436" s="348"/>
      <c r="M436" s="348"/>
      <c r="N436" s="348"/>
      <c r="O436" s="353"/>
      <c r="P436" s="348"/>
    </row>
    <row r="437" spans="4:16" ht="40.15" customHeight="1" x14ac:dyDescent="0.25">
      <c r="D437" s="348"/>
      <c r="E437" s="431"/>
      <c r="F437" s="444"/>
      <c r="G437" s="350"/>
      <c r="H437" s="351"/>
      <c r="I437" s="351"/>
      <c r="J437" s="352"/>
      <c r="K437" s="352"/>
      <c r="L437" s="348"/>
      <c r="M437" s="348"/>
      <c r="N437" s="348"/>
      <c r="O437" s="353"/>
      <c r="P437" s="348"/>
    </row>
    <row r="438" spans="4:16" ht="40.15" customHeight="1" x14ac:dyDescent="0.25">
      <c r="D438" s="348"/>
      <c r="E438" s="431"/>
      <c r="F438" s="444"/>
      <c r="G438" s="350"/>
      <c r="H438" s="351"/>
      <c r="I438" s="351"/>
      <c r="J438" s="352"/>
      <c r="K438" s="352"/>
      <c r="L438" s="348"/>
      <c r="M438" s="348"/>
      <c r="N438" s="348"/>
      <c r="O438" s="353"/>
      <c r="P438" s="348"/>
    </row>
    <row r="439" spans="4:16" ht="40.15" customHeight="1" x14ac:dyDescent="0.25">
      <c r="D439" s="348"/>
      <c r="E439" s="431"/>
      <c r="F439" s="444"/>
      <c r="G439" s="350"/>
      <c r="H439" s="351"/>
      <c r="I439" s="351"/>
      <c r="J439" s="352"/>
      <c r="K439" s="352"/>
      <c r="L439" s="348"/>
      <c r="M439" s="348"/>
      <c r="N439" s="348"/>
      <c r="O439" s="353"/>
      <c r="P439" s="348"/>
    </row>
    <row r="440" spans="4:16" ht="40.15" customHeight="1" x14ac:dyDescent="0.25">
      <c r="D440" s="348"/>
      <c r="E440" s="431"/>
      <c r="F440" s="444"/>
      <c r="G440" s="350"/>
      <c r="H440" s="351"/>
      <c r="I440" s="351"/>
      <c r="J440" s="352"/>
      <c r="K440" s="352"/>
      <c r="L440" s="348"/>
      <c r="M440" s="348"/>
      <c r="N440" s="348"/>
      <c r="O440" s="353"/>
      <c r="P440" s="348"/>
    </row>
    <row r="441" spans="4:16" ht="40.15" customHeight="1" x14ac:dyDescent="0.25">
      <c r="D441" s="348"/>
      <c r="E441" s="431"/>
      <c r="F441" s="444"/>
      <c r="G441" s="350"/>
      <c r="H441" s="351"/>
      <c r="I441" s="351"/>
      <c r="J441" s="352"/>
      <c r="K441" s="352"/>
      <c r="L441" s="348"/>
      <c r="M441" s="348"/>
      <c r="N441" s="348"/>
      <c r="O441" s="353"/>
      <c r="P441" s="348"/>
    </row>
    <row r="442" spans="4:16" ht="40.15" customHeight="1" x14ac:dyDescent="0.25">
      <c r="D442" s="348"/>
      <c r="E442" s="431"/>
      <c r="F442" s="444"/>
      <c r="G442" s="350"/>
      <c r="H442" s="351"/>
      <c r="I442" s="351"/>
      <c r="J442" s="352"/>
      <c r="K442" s="352"/>
      <c r="L442" s="348"/>
      <c r="M442" s="348"/>
      <c r="N442" s="348"/>
      <c r="O442" s="353"/>
      <c r="P442" s="348"/>
    </row>
    <row r="443" spans="4:16" ht="40.15" customHeight="1" x14ac:dyDescent="0.25">
      <c r="D443" s="348"/>
      <c r="E443" s="431"/>
      <c r="F443" s="444"/>
      <c r="G443" s="350"/>
      <c r="H443" s="351"/>
      <c r="I443" s="351"/>
      <c r="J443" s="352"/>
      <c r="K443" s="352"/>
      <c r="L443" s="348"/>
      <c r="M443" s="348"/>
      <c r="N443" s="348"/>
      <c r="O443" s="353"/>
      <c r="P443" s="348"/>
    </row>
    <row r="444" spans="4:16" ht="40.15" customHeight="1" x14ac:dyDescent="0.25">
      <c r="D444" s="348"/>
      <c r="E444" s="431"/>
      <c r="F444" s="444"/>
      <c r="G444" s="350"/>
      <c r="H444" s="351"/>
      <c r="I444" s="351"/>
      <c r="J444" s="352"/>
      <c r="K444" s="352"/>
      <c r="L444" s="348"/>
      <c r="M444" s="348"/>
      <c r="N444" s="348"/>
      <c r="O444" s="353"/>
      <c r="P444" s="348"/>
    </row>
    <row r="445" spans="4:16" ht="40.15" customHeight="1" x14ac:dyDescent="0.25">
      <c r="D445" s="348"/>
      <c r="E445" s="431"/>
      <c r="F445" s="444"/>
      <c r="G445" s="350"/>
      <c r="H445" s="351"/>
      <c r="I445" s="351"/>
      <c r="J445" s="352"/>
      <c r="K445" s="352"/>
      <c r="L445" s="348"/>
      <c r="M445" s="348"/>
      <c r="N445" s="348"/>
      <c r="O445" s="353"/>
      <c r="P445" s="348"/>
    </row>
    <row r="446" spans="4:16" ht="40.15" customHeight="1" x14ac:dyDescent="0.25">
      <c r="D446" s="348"/>
      <c r="E446" s="431"/>
      <c r="F446" s="444"/>
      <c r="G446" s="350"/>
      <c r="H446" s="351"/>
      <c r="I446" s="351"/>
      <c r="J446" s="352"/>
      <c r="K446" s="352"/>
      <c r="L446" s="348"/>
      <c r="M446" s="348"/>
      <c r="N446" s="348"/>
      <c r="O446" s="353"/>
      <c r="P446" s="348"/>
    </row>
    <row r="447" spans="4:16" ht="40.15" customHeight="1" x14ac:dyDescent="0.25">
      <c r="D447" s="348"/>
      <c r="E447" s="431"/>
      <c r="F447" s="444"/>
      <c r="G447" s="350"/>
      <c r="H447" s="351"/>
      <c r="I447" s="351"/>
      <c r="J447" s="352"/>
      <c r="K447" s="352"/>
      <c r="L447" s="348"/>
      <c r="M447" s="348"/>
      <c r="N447" s="348"/>
      <c r="O447" s="353"/>
      <c r="P447" s="348"/>
    </row>
    <row r="448" spans="4:16" ht="40.15" customHeight="1" x14ac:dyDescent="0.25">
      <c r="D448" s="348"/>
      <c r="E448" s="431"/>
      <c r="F448" s="444"/>
      <c r="G448" s="350"/>
      <c r="H448" s="351"/>
      <c r="I448" s="351"/>
      <c r="J448" s="352"/>
      <c r="K448" s="352"/>
      <c r="L448" s="348"/>
      <c r="M448" s="348"/>
      <c r="N448" s="348"/>
      <c r="O448" s="353"/>
      <c r="P448" s="348"/>
    </row>
    <row r="449" spans="4:16" ht="40.15" customHeight="1" x14ac:dyDescent="0.25">
      <c r="D449" s="348"/>
      <c r="E449" s="431"/>
      <c r="F449" s="444"/>
      <c r="G449" s="350"/>
      <c r="H449" s="351"/>
      <c r="I449" s="351"/>
      <c r="J449" s="352"/>
      <c r="K449" s="352"/>
      <c r="L449" s="348"/>
      <c r="M449" s="348"/>
      <c r="N449" s="348"/>
      <c r="O449" s="353"/>
      <c r="P449" s="348"/>
    </row>
    <row r="450" spans="4:16" ht="40.15" customHeight="1" x14ac:dyDescent="0.25">
      <c r="D450" s="348"/>
      <c r="E450" s="431"/>
      <c r="F450" s="444"/>
      <c r="G450" s="350"/>
      <c r="H450" s="351"/>
      <c r="I450" s="351"/>
      <c r="J450" s="352"/>
      <c r="K450" s="352"/>
      <c r="L450" s="348"/>
      <c r="M450" s="348"/>
      <c r="N450" s="348"/>
      <c r="O450" s="353"/>
      <c r="P450" s="348"/>
    </row>
    <row r="451" spans="4:16" ht="40.15" customHeight="1" x14ac:dyDescent="0.25">
      <c r="D451" s="348"/>
      <c r="E451" s="431"/>
      <c r="F451" s="444"/>
      <c r="G451" s="350"/>
      <c r="H451" s="351"/>
      <c r="I451" s="351"/>
      <c r="J451" s="352"/>
      <c r="K451" s="352"/>
      <c r="L451" s="348"/>
      <c r="M451" s="348"/>
      <c r="N451" s="348"/>
      <c r="O451" s="353"/>
      <c r="P451" s="348"/>
    </row>
    <row r="452" spans="4:16" ht="40.15" customHeight="1" x14ac:dyDescent="0.25">
      <c r="D452" s="348"/>
      <c r="E452" s="431"/>
      <c r="F452" s="444"/>
      <c r="G452" s="350"/>
      <c r="H452" s="351"/>
      <c r="I452" s="351"/>
      <c r="J452" s="352"/>
      <c r="K452" s="352"/>
      <c r="L452" s="348"/>
      <c r="M452" s="348"/>
      <c r="N452" s="348"/>
      <c r="O452" s="353"/>
      <c r="P452" s="348"/>
    </row>
    <row r="453" spans="4:16" ht="40.15" customHeight="1" x14ac:dyDescent="0.25">
      <c r="D453" s="348"/>
      <c r="E453" s="431"/>
      <c r="F453" s="444"/>
      <c r="G453" s="350"/>
      <c r="H453" s="351"/>
      <c r="I453" s="351"/>
      <c r="J453" s="352"/>
      <c r="K453" s="352"/>
      <c r="L453" s="348"/>
      <c r="M453" s="348"/>
      <c r="N453" s="348"/>
      <c r="O453" s="353"/>
      <c r="P453" s="348"/>
    </row>
    <row r="454" spans="4:16" ht="40.15" customHeight="1" x14ac:dyDescent="0.25">
      <c r="D454" s="348"/>
      <c r="E454" s="431"/>
      <c r="F454" s="444"/>
      <c r="G454" s="350"/>
      <c r="H454" s="351"/>
      <c r="I454" s="351"/>
      <c r="J454" s="352"/>
      <c r="K454" s="352"/>
      <c r="L454" s="348"/>
      <c r="M454" s="348"/>
      <c r="N454" s="348"/>
      <c r="O454" s="353"/>
      <c r="P454" s="348"/>
    </row>
    <row r="455" spans="4:16" ht="40.15" customHeight="1" x14ac:dyDescent="0.25">
      <c r="D455" s="348"/>
      <c r="E455" s="431"/>
      <c r="F455" s="444"/>
      <c r="G455" s="350"/>
      <c r="H455" s="351"/>
      <c r="I455" s="351"/>
      <c r="J455" s="352"/>
      <c r="K455" s="352"/>
      <c r="L455" s="348"/>
      <c r="M455" s="348"/>
      <c r="N455" s="348"/>
      <c r="O455" s="353"/>
      <c r="P455" s="348"/>
    </row>
    <row r="456" spans="4:16" ht="40.15" customHeight="1" x14ac:dyDescent="0.25">
      <c r="D456" s="348"/>
      <c r="E456" s="431"/>
      <c r="F456" s="444"/>
      <c r="G456" s="350"/>
      <c r="H456" s="351"/>
      <c r="I456" s="351"/>
      <c r="J456" s="352"/>
      <c r="K456" s="352"/>
      <c r="L456" s="348"/>
      <c r="M456" s="348"/>
      <c r="N456" s="348"/>
      <c r="O456" s="353"/>
      <c r="P456" s="348"/>
    </row>
    <row r="457" spans="4:16" ht="40.15" customHeight="1" x14ac:dyDescent="0.25">
      <c r="D457" s="348"/>
      <c r="E457" s="431"/>
      <c r="F457" s="444"/>
      <c r="G457" s="350"/>
      <c r="H457" s="351"/>
      <c r="I457" s="351"/>
      <c r="J457" s="352"/>
      <c r="K457" s="352"/>
      <c r="L457" s="348"/>
      <c r="M457" s="348"/>
      <c r="N457" s="348"/>
      <c r="O457" s="353"/>
      <c r="P457" s="348"/>
    </row>
    <row r="458" spans="4:16" ht="40.15" customHeight="1" x14ac:dyDescent="0.25">
      <c r="D458" s="348"/>
      <c r="E458" s="431"/>
      <c r="F458" s="444"/>
      <c r="G458" s="350"/>
      <c r="H458" s="351"/>
      <c r="I458" s="351"/>
      <c r="J458" s="352"/>
      <c r="K458" s="352"/>
      <c r="L458" s="348"/>
      <c r="M458" s="348"/>
      <c r="N458" s="348"/>
      <c r="O458" s="353"/>
      <c r="P458" s="348"/>
    </row>
    <row r="459" spans="4:16" ht="40.15" customHeight="1" x14ac:dyDescent="0.25">
      <c r="D459" s="348"/>
      <c r="E459" s="431"/>
      <c r="F459" s="444"/>
      <c r="G459" s="350"/>
      <c r="H459" s="351"/>
      <c r="I459" s="351"/>
      <c r="J459" s="352"/>
      <c r="K459" s="352"/>
      <c r="L459" s="348"/>
      <c r="M459" s="348"/>
      <c r="N459" s="348"/>
      <c r="O459" s="353"/>
      <c r="P459" s="348"/>
    </row>
    <row r="460" spans="4:16" ht="40.15" customHeight="1" x14ac:dyDescent="0.25">
      <c r="D460" s="348"/>
      <c r="E460" s="431"/>
      <c r="F460" s="444"/>
      <c r="G460" s="350"/>
      <c r="H460" s="351"/>
      <c r="I460" s="351"/>
      <c r="J460" s="352"/>
      <c r="K460" s="352"/>
      <c r="L460" s="348"/>
      <c r="M460" s="348"/>
      <c r="N460" s="348"/>
      <c r="O460" s="353"/>
      <c r="P460" s="348"/>
    </row>
    <row r="461" spans="4:16" ht="40.15" customHeight="1" x14ac:dyDescent="0.25">
      <c r="D461" s="348"/>
      <c r="E461" s="431"/>
      <c r="F461" s="444"/>
      <c r="G461" s="350"/>
      <c r="H461" s="351"/>
      <c r="I461" s="351"/>
      <c r="J461" s="352"/>
      <c r="K461" s="352"/>
      <c r="L461" s="348"/>
      <c r="M461" s="348"/>
      <c r="N461" s="348"/>
      <c r="O461" s="353"/>
      <c r="P461" s="348"/>
    </row>
    <row r="462" spans="4:16" ht="40.15" customHeight="1" x14ac:dyDescent="0.25">
      <c r="D462" s="348"/>
      <c r="E462" s="431"/>
      <c r="F462" s="444"/>
      <c r="G462" s="350"/>
      <c r="H462" s="351"/>
      <c r="I462" s="351"/>
      <c r="J462" s="352"/>
      <c r="K462" s="352"/>
      <c r="L462" s="348"/>
      <c r="M462" s="348"/>
      <c r="N462" s="348"/>
      <c r="O462" s="353"/>
      <c r="P462" s="348"/>
    </row>
    <row r="463" spans="4:16" ht="40.15" customHeight="1" x14ac:dyDescent="0.25">
      <c r="D463" s="348"/>
      <c r="E463" s="431"/>
      <c r="F463" s="444"/>
      <c r="G463" s="350"/>
      <c r="H463" s="351"/>
      <c r="I463" s="351"/>
      <c r="J463" s="352"/>
      <c r="K463" s="352"/>
      <c r="L463" s="348"/>
      <c r="M463" s="348"/>
      <c r="N463" s="348"/>
      <c r="O463" s="353"/>
      <c r="P463" s="348"/>
    </row>
    <row r="464" spans="4:16" ht="40.15" customHeight="1" x14ac:dyDescent="0.25">
      <c r="D464" s="348"/>
      <c r="E464" s="431"/>
      <c r="F464" s="444"/>
      <c r="G464" s="350"/>
      <c r="H464" s="351"/>
      <c r="I464" s="351"/>
      <c r="J464" s="352"/>
      <c r="K464" s="352"/>
      <c r="L464" s="348"/>
      <c r="M464" s="348"/>
      <c r="N464" s="348"/>
      <c r="O464" s="353"/>
      <c r="P464" s="348"/>
    </row>
    <row r="465" spans="4:16" ht="40.15" customHeight="1" x14ac:dyDescent="0.25">
      <c r="D465" s="348"/>
      <c r="E465" s="431"/>
      <c r="F465" s="444"/>
      <c r="G465" s="350"/>
      <c r="H465" s="351"/>
      <c r="I465" s="351"/>
      <c r="J465" s="352"/>
      <c r="K465" s="352"/>
      <c r="L465" s="348"/>
      <c r="M465" s="348"/>
      <c r="N465" s="348"/>
      <c r="O465" s="353"/>
      <c r="P465" s="348"/>
    </row>
    <row r="466" spans="4:16" ht="40.15" customHeight="1" x14ac:dyDescent="0.25">
      <c r="D466" s="348"/>
      <c r="E466" s="431"/>
      <c r="F466" s="444"/>
      <c r="G466" s="350"/>
      <c r="H466" s="351"/>
      <c r="I466" s="351"/>
      <c r="J466" s="352"/>
      <c r="K466" s="352"/>
      <c r="L466" s="348"/>
      <c r="M466" s="348"/>
      <c r="N466" s="348"/>
      <c r="O466" s="353"/>
      <c r="P466" s="348"/>
    </row>
    <row r="467" spans="4:16" ht="40.15" customHeight="1" x14ac:dyDescent="0.25">
      <c r="D467" s="348"/>
      <c r="E467" s="431"/>
      <c r="F467" s="444"/>
      <c r="G467" s="350"/>
      <c r="H467" s="351"/>
      <c r="I467" s="351"/>
      <c r="J467" s="352"/>
      <c r="K467" s="352"/>
      <c r="L467" s="348"/>
      <c r="M467" s="348"/>
      <c r="N467" s="348"/>
      <c r="O467" s="353"/>
      <c r="P467" s="348"/>
    </row>
    <row r="468" spans="4:16" ht="40.15" customHeight="1" x14ac:dyDescent="0.25">
      <c r="D468" s="348"/>
      <c r="E468" s="431"/>
      <c r="F468" s="444"/>
      <c r="G468" s="350"/>
      <c r="H468" s="351"/>
      <c r="I468" s="351"/>
      <c r="J468" s="352"/>
      <c r="K468" s="352"/>
      <c r="L468" s="348"/>
      <c r="M468" s="348"/>
      <c r="N468" s="348"/>
      <c r="O468" s="353"/>
      <c r="P468" s="348"/>
    </row>
    <row r="469" spans="4:16" ht="40.15" customHeight="1" x14ac:dyDescent="0.25">
      <c r="D469" s="348"/>
      <c r="E469" s="431"/>
      <c r="F469" s="444"/>
      <c r="G469" s="350"/>
      <c r="H469" s="351"/>
      <c r="I469" s="351"/>
      <c r="J469" s="352"/>
      <c r="K469" s="352"/>
      <c r="L469" s="348"/>
      <c r="M469" s="348"/>
      <c r="N469" s="348"/>
      <c r="O469" s="353"/>
      <c r="P469" s="348"/>
    </row>
    <row r="470" spans="4:16" ht="40.15" customHeight="1" x14ac:dyDescent="0.25">
      <c r="D470" s="348"/>
      <c r="E470" s="431"/>
      <c r="F470" s="444"/>
      <c r="G470" s="350"/>
      <c r="H470" s="351"/>
      <c r="I470" s="351"/>
      <c r="J470" s="352"/>
      <c r="K470" s="352"/>
      <c r="L470" s="348"/>
      <c r="M470" s="348"/>
      <c r="N470" s="348"/>
      <c r="O470" s="353"/>
      <c r="P470" s="348"/>
    </row>
    <row r="471" spans="4:16" ht="40.15" customHeight="1" x14ac:dyDescent="0.25">
      <c r="D471" s="348"/>
      <c r="E471" s="431"/>
      <c r="F471" s="444"/>
      <c r="G471" s="350"/>
      <c r="H471" s="351"/>
      <c r="I471" s="351"/>
      <c r="J471" s="352"/>
      <c r="K471" s="352"/>
      <c r="L471" s="348"/>
      <c r="M471" s="348"/>
      <c r="N471" s="348"/>
      <c r="O471" s="353"/>
      <c r="P471" s="348"/>
    </row>
    <row r="472" spans="4:16" ht="40.15" customHeight="1" x14ac:dyDescent="0.25">
      <c r="D472" s="348"/>
      <c r="E472" s="431"/>
      <c r="F472" s="444"/>
      <c r="G472" s="350"/>
      <c r="H472" s="351"/>
      <c r="I472" s="351"/>
      <c r="J472" s="352"/>
      <c r="K472" s="352"/>
      <c r="L472" s="348"/>
      <c r="M472" s="348"/>
      <c r="N472" s="348"/>
      <c r="O472" s="353"/>
      <c r="P472" s="348"/>
    </row>
    <row r="473" spans="4:16" ht="40.15" customHeight="1" x14ac:dyDescent="0.25">
      <c r="D473" s="348"/>
      <c r="E473" s="431"/>
      <c r="F473" s="444"/>
      <c r="G473" s="350"/>
      <c r="H473" s="351"/>
      <c r="I473" s="351"/>
      <c r="J473" s="352"/>
      <c r="K473" s="352"/>
      <c r="L473" s="348"/>
      <c r="M473" s="348"/>
      <c r="N473" s="348"/>
      <c r="O473" s="353"/>
      <c r="P473" s="348"/>
    </row>
    <row r="474" spans="4:16" ht="40.15" customHeight="1" x14ac:dyDescent="0.25">
      <c r="D474" s="348"/>
      <c r="E474" s="431"/>
      <c r="F474" s="444"/>
      <c r="G474" s="350"/>
      <c r="H474" s="351"/>
      <c r="I474" s="351"/>
      <c r="J474" s="352"/>
      <c r="K474" s="352"/>
      <c r="L474" s="348"/>
      <c r="M474" s="348"/>
      <c r="N474" s="348"/>
      <c r="O474" s="353"/>
      <c r="P474" s="348"/>
    </row>
    <row r="475" spans="4:16" ht="40.15" customHeight="1" x14ac:dyDescent="0.25">
      <c r="D475" s="348"/>
      <c r="E475" s="431"/>
      <c r="F475" s="444"/>
      <c r="G475" s="350"/>
      <c r="H475" s="351"/>
      <c r="I475" s="351"/>
      <c r="J475" s="352"/>
      <c r="K475" s="352"/>
      <c r="L475" s="348"/>
      <c r="M475" s="348"/>
      <c r="N475" s="348"/>
      <c r="O475" s="353"/>
      <c r="P475" s="348"/>
    </row>
    <row r="476" spans="4:16" ht="40.15" customHeight="1" x14ac:dyDescent="0.25">
      <c r="D476" s="348"/>
      <c r="E476" s="431"/>
      <c r="F476" s="444"/>
      <c r="G476" s="350"/>
      <c r="H476" s="351"/>
      <c r="I476" s="351"/>
      <c r="J476" s="352"/>
      <c r="K476" s="352"/>
      <c r="L476" s="348"/>
      <c r="M476" s="348"/>
      <c r="N476" s="348"/>
      <c r="O476" s="353"/>
      <c r="P476" s="348"/>
    </row>
    <row r="477" spans="4:16" ht="40.15" customHeight="1" x14ac:dyDescent="0.25">
      <c r="D477" s="348"/>
      <c r="E477" s="431"/>
      <c r="F477" s="444"/>
      <c r="G477" s="350"/>
      <c r="H477" s="351"/>
      <c r="I477" s="351"/>
      <c r="J477" s="352"/>
      <c r="K477" s="352"/>
      <c r="L477" s="348"/>
      <c r="M477" s="348"/>
      <c r="N477" s="348"/>
      <c r="O477" s="353"/>
      <c r="P477" s="348"/>
    </row>
    <row r="478" spans="4:16" ht="40.15" customHeight="1" x14ac:dyDescent="0.25">
      <c r="D478" s="348"/>
      <c r="E478" s="431"/>
      <c r="F478" s="444"/>
      <c r="G478" s="350"/>
      <c r="H478" s="351"/>
      <c r="I478" s="351"/>
      <c r="J478" s="352"/>
      <c r="K478" s="352"/>
      <c r="L478" s="348"/>
      <c r="M478" s="348"/>
      <c r="N478" s="348"/>
      <c r="O478" s="353"/>
      <c r="P478" s="348"/>
    </row>
    <row r="479" spans="4:16" ht="40.15" customHeight="1" x14ac:dyDescent="0.25">
      <c r="D479" s="348"/>
      <c r="E479" s="431"/>
      <c r="F479" s="444"/>
      <c r="G479" s="350"/>
      <c r="H479" s="351"/>
      <c r="I479" s="351"/>
      <c r="J479" s="352"/>
      <c r="K479" s="352"/>
      <c r="L479" s="348"/>
      <c r="M479" s="348"/>
      <c r="N479" s="348"/>
      <c r="O479" s="353"/>
      <c r="P479" s="348"/>
    </row>
    <row r="480" spans="4:16" ht="40.15" customHeight="1" x14ac:dyDescent="0.25">
      <c r="D480" s="348"/>
      <c r="E480" s="431"/>
      <c r="F480" s="444"/>
      <c r="G480" s="350"/>
      <c r="H480" s="351"/>
      <c r="I480" s="351"/>
      <c r="J480" s="352"/>
      <c r="K480" s="352"/>
      <c r="L480" s="348"/>
      <c r="M480" s="348"/>
      <c r="N480" s="348"/>
      <c r="O480" s="353"/>
      <c r="P480" s="348"/>
    </row>
    <row r="481" spans="4:16" ht="40.15" customHeight="1" x14ac:dyDescent="0.25">
      <c r="D481" s="348"/>
      <c r="E481" s="431"/>
      <c r="F481" s="444"/>
      <c r="G481" s="350"/>
      <c r="H481" s="351"/>
      <c r="I481" s="351"/>
      <c r="J481" s="352"/>
      <c r="K481" s="352"/>
      <c r="L481" s="348"/>
      <c r="M481" s="348"/>
      <c r="N481" s="348"/>
      <c r="O481" s="353"/>
      <c r="P481" s="348"/>
    </row>
    <row r="482" spans="4:16" ht="40.15" customHeight="1" x14ac:dyDescent="0.25">
      <c r="D482" s="348"/>
      <c r="E482" s="431"/>
      <c r="F482" s="444"/>
      <c r="G482" s="350"/>
      <c r="H482" s="351"/>
      <c r="I482" s="351"/>
      <c r="J482" s="352"/>
      <c r="K482" s="352"/>
      <c r="L482" s="348"/>
      <c r="M482" s="348"/>
      <c r="N482" s="348"/>
      <c r="O482" s="353"/>
      <c r="P482" s="348"/>
    </row>
    <row r="483" spans="4:16" ht="40.15" customHeight="1" x14ac:dyDescent="0.25">
      <c r="D483" s="348"/>
      <c r="E483" s="431"/>
      <c r="F483" s="444"/>
      <c r="G483" s="350"/>
      <c r="H483" s="351"/>
      <c r="I483" s="351"/>
      <c r="J483" s="352"/>
      <c r="K483" s="352"/>
      <c r="L483" s="348"/>
      <c r="M483" s="348"/>
      <c r="N483" s="348"/>
      <c r="O483" s="353"/>
      <c r="P483" s="348"/>
    </row>
    <row r="484" spans="4:16" ht="40.15" customHeight="1" x14ac:dyDescent="0.25">
      <c r="D484" s="348"/>
      <c r="E484" s="431"/>
      <c r="F484" s="444"/>
      <c r="G484" s="350"/>
      <c r="H484" s="351"/>
      <c r="I484" s="351"/>
      <c r="J484" s="352"/>
      <c r="K484" s="352"/>
      <c r="L484" s="348"/>
      <c r="M484" s="348"/>
      <c r="N484" s="348"/>
      <c r="O484" s="353"/>
      <c r="P484" s="348"/>
    </row>
    <row r="485" spans="4:16" ht="40.15" customHeight="1" x14ac:dyDescent="0.25">
      <c r="D485" s="348"/>
      <c r="E485" s="431"/>
      <c r="F485" s="444"/>
      <c r="G485" s="350"/>
      <c r="H485" s="351"/>
      <c r="I485" s="351"/>
      <c r="J485" s="352"/>
      <c r="K485" s="352"/>
      <c r="L485" s="348"/>
      <c r="M485" s="348"/>
      <c r="N485" s="348"/>
      <c r="O485" s="353"/>
      <c r="P485" s="348"/>
    </row>
    <row r="486" spans="4:16" ht="40.15" customHeight="1" x14ac:dyDescent="0.25">
      <c r="D486" s="348"/>
      <c r="E486" s="431"/>
      <c r="F486" s="444"/>
      <c r="G486" s="350"/>
      <c r="H486" s="351"/>
      <c r="I486" s="351"/>
      <c r="J486" s="352"/>
      <c r="K486" s="352"/>
      <c r="L486" s="348"/>
      <c r="M486" s="348"/>
      <c r="N486" s="348"/>
      <c r="O486" s="353"/>
      <c r="P486" s="348"/>
    </row>
    <row r="487" spans="4:16" ht="40.15" customHeight="1" x14ac:dyDescent="0.25">
      <c r="D487" s="348"/>
      <c r="E487" s="431"/>
      <c r="F487" s="444"/>
      <c r="G487" s="350"/>
      <c r="H487" s="351"/>
      <c r="I487" s="351"/>
      <c r="J487" s="352"/>
      <c r="K487" s="352"/>
      <c r="L487" s="348"/>
      <c r="M487" s="348"/>
      <c r="N487" s="348"/>
      <c r="O487" s="353"/>
      <c r="P487" s="348"/>
    </row>
    <row r="488" spans="4:16" ht="40.15" customHeight="1" x14ac:dyDescent="0.25">
      <c r="D488" s="348"/>
      <c r="E488" s="431"/>
      <c r="F488" s="444"/>
      <c r="G488" s="350"/>
      <c r="H488" s="351"/>
      <c r="I488" s="351"/>
      <c r="J488" s="352"/>
      <c r="K488" s="352"/>
      <c r="L488" s="348"/>
      <c r="M488" s="348"/>
      <c r="N488" s="348"/>
      <c r="O488" s="353"/>
      <c r="P488" s="348"/>
    </row>
    <row r="489" spans="4:16" ht="40.15" customHeight="1" x14ac:dyDescent="0.25">
      <c r="D489" s="348"/>
      <c r="E489" s="431"/>
      <c r="F489" s="444"/>
      <c r="G489" s="350"/>
      <c r="H489" s="351"/>
      <c r="I489" s="351"/>
      <c r="J489" s="352"/>
      <c r="K489" s="352"/>
      <c r="L489" s="348"/>
      <c r="M489" s="348"/>
      <c r="N489" s="348"/>
      <c r="O489" s="353"/>
      <c r="P489" s="348"/>
    </row>
    <row r="490" spans="4:16" ht="40.15" customHeight="1" x14ac:dyDescent="0.25">
      <c r="D490" s="348"/>
      <c r="E490" s="431"/>
      <c r="F490" s="444"/>
      <c r="G490" s="350"/>
      <c r="H490" s="351"/>
      <c r="I490" s="351"/>
      <c r="J490" s="352"/>
      <c r="K490" s="352"/>
      <c r="L490" s="348"/>
      <c r="M490" s="348"/>
      <c r="N490" s="348"/>
      <c r="O490" s="353"/>
      <c r="P490" s="348"/>
    </row>
    <row r="491" spans="4:16" ht="40.15" customHeight="1" x14ac:dyDescent="0.25">
      <c r="D491" s="348"/>
      <c r="E491" s="431"/>
      <c r="F491" s="444"/>
      <c r="G491" s="350"/>
      <c r="H491" s="351"/>
      <c r="I491" s="351"/>
      <c r="J491" s="352"/>
      <c r="K491" s="352"/>
      <c r="L491" s="348"/>
      <c r="M491" s="348"/>
      <c r="N491" s="348"/>
      <c r="O491" s="353"/>
      <c r="P491" s="348"/>
    </row>
    <row r="492" spans="4:16" ht="40.15" customHeight="1" x14ac:dyDescent="0.25">
      <c r="D492" s="348"/>
      <c r="E492" s="431"/>
      <c r="F492" s="444"/>
      <c r="G492" s="350"/>
      <c r="H492" s="351"/>
      <c r="I492" s="351"/>
      <c r="J492" s="352"/>
      <c r="K492" s="352"/>
      <c r="L492" s="348"/>
      <c r="M492" s="348"/>
      <c r="N492" s="348"/>
      <c r="O492" s="353"/>
      <c r="P492" s="348"/>
    </row>
    <row r="493" spans="4:16" ht="40.15" customHeight="1" x14ac:dyDescent="0.25">
      <c r="D493" s="348"/>
      <c r="E493" s="431"/>
      <c r="F493" s="444"/>
      <c r="G493" s="350"/>
      <c r="H493" s="351"/>
      <c r="I493" s="351"/>
      <c r="J493" s="352"/>
      <c r="K493" s="352"/>
      <c r="L493" s="348"/>
      <c r="M493" s="348"/>
      <c r="N493" s="348"/>
      <c r="O493" s="353"/>
      <c r="P493" s="348"/>
    </row>
    <row r="494" spans="4:16" ht="40.15" customHeight="1" x14ac:dyDescent="0.25">
      <c r="D494" s="348"/>
      <c r="E494" s="431"/>
      <c r="F494" s="444"/>
      <c r="G494" s="350"/>
      <c r="H494" s="351"/>
      <c r="I494" s="351"/>
      <c r="J494" s="352"/>
      <c r="K494" s="352"/>
      <c r="L494" s="348"/>
      <c r="M494" s="348"/>
      <c r="N494" s="348"/>
      <c r="O494" s="353"/>
      <c r="P494" s="348"/>
    </row>
    <row r="495" spans="4:16" ht="40.15" customHeight="1" x14ac:dyDescent="0.25">
      <c r="D495" s="348"/>
      <c r="E495" s="431"/>
      <c r="F495" s="444"/>
      <c r="G495" s="350"/>
      <c r="H495" s="351"/>
      <c r="I495" s="351"/>
      <c r="J495" s="352"/>
      <c r="K495" s="352"/>
      <c r="L495" s="348"/>
      <c r="M495" s="348"/>
      <c r="N495" s="348"/>
      <c r="O495" s="353"/>
      <c r="P495" s="348"/>
    </row>
    <row r="496" spans="4:16" ht="40.15" customHeight="1" x14ac:dyDescent="0.25">
      <c r="D496" s="348"/>
      <c r="E496" s="431"/>
      <c r="F496" s="444"/>
      <c r="G496" s="350"/>
      <c r="H496" s="351"/>
      <c r="I496" s="351"/>
      <c r="J496" s="352"/>
      <c r="K496" s="352"/>
      <c r="L496" s="348"/>
      <c r="M496" s="348"/>
      <c r="N496" s="348"/>
      <c r="O496" s="353"/>
      <c r="P496" s="348"/>
    </row>
    <row r="497" spans="4:16" ht="40.15" customHeight="1" x14ac:dyDescent="0.25">
      <c r="D497" s="348"/>
      <c r="E497" s="431"/>
      <c r="F497" s="444"/>
      <c r="G497" s="350"/>
      <c r="H497" s="351"/>
      <c r="I497" s="351"/>
      <c r="J497" s="352"/>
      <c r="K497" s="352"/>
      <c r="L497" s="348"/>
      <c r="M497" s="348"/>
      <c r="N497" s="348"/>
      <c r="O497" s="353"/>
      <c r="P497" s="348"/>
    </row>
    <row r="498" spans="4:16" ht="40.15" customHeight="1" x14ac:dyDescent="0.25">
      <c r="D498" s="348"/>
      <c r="E498" s="431"/>
      <c r="F498" s="444"/>
      <c r="G498" s="350"/>
      <c r="H498" s="351"/>
      <c r="I498" s="351"/>
      <c r="J498" s="352"/>
      <c r="K498" s="352"/>
      <c r="L498" s="348"/>
      <c r="M498" s="348"/>
      <c r="N498" s="348"/>
      <c r="O498" s="353"/>
      <c r="P498" s="348"/>
    </row>
    <row r="499" spans="4:16" ht="40.15" customHeight="1" x14ac:dyDescent="0.25">
      <c r="D499" s="348"/>
      <c r="E499" s="431"/>
      <c r="F499" s="444"/>
      <c r="G499" s="350"/>
      <c r="H499" s="351"/>
      <c r="I499" s="351"/>
      <c r="J499" s="352"/>
      <c r="K499" s="352"/>
      <c r="L499" s="348"/>
      <c r="M499" s="348"/>
      <c r="N499" s="348"/>
      <c r="O499" s="353"/>
      <c r="P499" s="348"/>
    </row>
    <row r="500" spans="4:16" ht="40.15" customHeight="1" x14ac:dyDescent="0.25">
      <c r="D500" s="348"/>
      <c r="E500" s="431"/>
      <c r="F500" s="444"/>
      <c r="G500" s="350"/>
      <c r="H500" s="351"/>
      <c r="I500" s="351"/>
      <c r="J500" s="352"/>
      <c r="K500" s="352"/>
      <c r="L500" s="348"/>
      <c r="M500" s="348"/>
      <c r="N500" s="348"/>
      <c r="O500" s="353"/>
      <c r="P500" s="348"/>
    </row>
    <row r="501" spans="4:16" ht="40.15" customHeight="1" x14ac:dyDescent="0.25">
      <c r="D501" s="348"/>
      <c r="E501" s="431"/>
      <c r="F501" s="444"/>
      <c r="G501" s="350"/>
      <c r="H501" s="351"/>
      <c r="I501" s="351"/>
      <c r="J501" s="352"/>
      <c r="K501" s="352"/>
      <c r="L501" s="348"/>
      <c r="M501" s="348"/>
      <c r="N501" s="348"/>
      <c r="O501" s="353"/>
      <c r="P501" s="348"/>
    </row>
    <row r="502" spans="4:16" ht="40.15" customHeight="1" x14ac:dyDescent="0.25">
      <c r="D502" s="348"/>
      <c r="E502" s="431"/>
      <c r="F502" s="444"/>
      <c r="G502" s="350"/>
      <c r="H502" s="351"/>
      <c r="I502" s="351"/>
      <c r="J502" s="352"/>
      <c r="K502" s="352"/>
      <c r="L502" s="348"/>
      <c r="M502" s="348"/>
      <c r="N502" s="348"/>
      <c r="O502" s="353"/>
      <c r="P502" s="348"/>
    </row>
    <row r="503" spans="4:16" ht="40.15" customHeight="1" x14ac:dyDescent="0.25">
      <c r="D503" s="348"/>
      <c r="E503" s="431"/>
      <c r="F503" s="444"/>
      <c r="G503" s="350"/>
      <c r="H503" s="351"/>
      <c r="I503" s="351"/>
      <c r="J503" s="352"/>
      <c r="K503" s="352"/>
      <c r="L503" s="348"/>
      <c r="M503" s="348"/>
      <c r="N503" s="348"/>
      <c r="O503" s="353"/>
      <c r="P503" s="348"/>
    </row>
    <row r="504" spans="4:16" ht="40.15" customHeight="1" x14ac:dyDescent="0.25">
      <c r="D504" s="348"/>
      <c r="E504" s="431"/>
      <c r="F504" s="444"/>
      <c r="G504" s="350"/>
      <c r="H504" s="351"/>
      <c r="I504" s="351"/>
      <c r="J504" s="352"/>
      <c r="K504" s="352"/>
      <c r="L504" s="348"/>
      <c r="M504" s="348"/>
      <c r="N504" s="348"/>
      <c r="O504" s="353"/>
      <c r="P504" s="348"/>
    </row>
    <row r="505" spans="4:16" ht="40.15" customHeight="1" x14ac:dyDescent="0.25">
      <c r="D505" s="348"/>
      <c r="E505" s="431"/>
      <c r="F505" s="444"/>
      <c r="G505" s="350"/>
      <c r="H505" s="351"/>
      <c r="I505" s="351"/>
      <c r="J505" s="352"/>
      <c r="K505" s="352"/>
      <c r="L505" s="348"/>
      <c r="M505" s="348"/>
      <c r="N505" s="348"/>
      <c r="O505" s="353"/>
      <c r="P505" s="348"/>
    </row>
    <row r="506" spans="4:16" ht="40.15" customHeight="1" x14ac:dyDescent="0.25">
      <c r="D506" s="348"/>
      <c r="E506" s="431"/>
      <c r="F506" s="444"/>
      <c r="G506" s="350"/>
      <c r="H506" s="351"/>
      <c r="I506" s="351"/>
      <c r="J506" s="352"/>
      <c r="K506" s="352"/>
      <c r="L506" s="348"/>
      <c r="M506" s="348"/>
      <c r="N506" s="348"/>
      <c r="O506" s="353"/>
      <c r="P506" s="348"/>
    </row>
    <row r="507" spans="4:16" ht="40.15" customHeight="1" x14ac:dyDescent="0.25">
      <c r="D507" s="348"/>
      <c r="E507" s="431"/>
      <c r="F507" s="444"/>
      <c r="G507" s="350"/>
      <c r="H507" s="351"/>
      <c r="I507" s="351"/>
      <c r="J507" s="352"/>
      <c r="K507" s="352"/>
      <c r="L507" s="348"/>
      <c r="M507" s="348"/>
      <c r="N507" s="348"/>
      <c r="O507" s="353"/>
      <c r="P507" s="348"/>
    </row>
    <row r="508" spans="4:16" ht="40.15" customHeight="1" x14ac:dyDescent="0.25">
      <c r="D508" s="348"/>
      <c r="E508" s="431"/>
      <c r="F508" s="444"/>
      <c r="G508" s="350"/>
      <c r="H508" s="351"/>
      <c r="I508" s="351"/>
      <c r="J508" s="352"/>
      <c r="K508" s="352"/>
      <c r="L508" s="348"/>
      <c r="M508" s="348"/>
      <c r="N508" s="348"/>
      <c r="O508" s="353"/>
      <c r="P508" s="348"/>
    </row>
    <row r="509" spans="4:16" ht="40.15" customHeight="1" x14ac:dyDescent="0.25">
      <c r="D509" s="348"/>
      <c r="E509" s="431"/>
      <c r="F509" s="444"/>
      <c r="G509" s="350"/>
      <c r="H509" s="351"/>
      <c r="I509" s="351"/>
      <c r="J509" s="352"/>
      <c r="K509" s="352"/>
      <c r="L509" s="348"/>
      <c r="M509" s="348"/>
      <c r="N509" s="348"/>
      <c r="O509" s="353"/>
      <c r="P509" s="348"/>
    </row>
    <row r="510" spans="4:16" ht="40.15" customHeight="1" x14ac:dyDescent="0.25">
      <c r="D510" s="348"/>
      <c r="E510" s="431"/>
      <c r="F510" s="444"/>
      <c r="G510" s="350"/>
      <c r="H510" s="351"/>
      <c r="I510" s="351"/>
      <c r="J510" s="352"/>
      <c r="K510" s="352"/>
      <c r="L510" s="348"/>
      <c r="M510" s="348"/>
      <c r="N510" s="348"/>
      <c r="O510" s="353"/>
      <c r="P510" s="348"/>
    </row>
    <row r="511" spans="4:16" ht="40.15" customHeight="1" x14ac:dyDescent="0.25">
      <c r="D511" s="348"/>
      <c r="E511" s="431"/>
      <c r="F511" s="444"/>
      <c r="G511" s="350"/>
      <c r="H511" s="351"/>
      <c r="I511" s="351"/>
      <c r="J511" s="352"/>
      <c r="K511" s="352"/>
      <c r="L511" s="348"/>
      <c r="M511" s="348"/>
      <c r="N511" s="348"/>
      <c r="O511" s="353"/>
      <c r="P511" s="348"/>
    </row>
    <row r="512" spans="4:16" ht="40.15" customHeight="1" x14ac:dyDescent="0.25">
      <c r="D512" s="348"/>
      <c r="E512" s="431"/>
      <c r="F512" s="444"/>
      <c r="G512" s="350"/>
      <c r="H512" s="351"/>
      <c r="I512" s="351"/>
      <c r="J512" s="352"/>
      <c r="K512" s="352"/>
      <c r="L512" s="348"/>
      <c r="M512" s="348"/>
      <c r="N512" s="348"/>
      <c r="O512" s="353"/>
      <c r="P512" s="348"/>
    </row>
    <row r="513" spans="4:16" ht="40.15" customHeight="1" x14ac:dyDescent="0.25">
      <c r="D513" s="348"/>
      <c r="E513" s="431"/>
      <c r="F513" s="444"/>
      <c r="G513" s="350"/>
      <c r="H513" s="351"/>
      <c r="I513" s="351"/>
      <c r="J513" s="352"/>
      <c r="K513" s="352"/>
      <c r="L513" s="348"/>
      <c r="M513" s="348"/>
      <c r="N513" s="348"/>
      <c r="O513" s="353"/>
      <c r="P513" s="348"/>
    </row>
    <row r="514" spans="4:16" ht="40.15" customHeight="1" x14ac:dyDescent="0.25">
      <c r="D514" s="348"/>
      <c r="E514" s="431"/>
      <c r="F514" s="444"/>
      <c r="G514" s="350"/>
      <c r="H514" s="351"/>
      <c r="I514" s="351"/>
      <c r="J514" s="352"/>
      <c r="K514" s="352"/>
      <c r="L514" s="348"/>
      <c r="M514" s="348"/>
      <c r="N514" s="348"/>
      <c r="O514" s="353"/>
      <c r="P514" s="348"/>
    </row>
    <row r="515" spans="4:16" ht="40.15" customHeight="1" x14ac:dyDescent="0.25">
      <c r="D515" s="348"/>
      <c r="E515" s="431"/>
      <c r="F515" s="444"/>
      <c r="G515" s="350"/>
      <c r="H515" s="351"/>
      <c r="I515" s="351"/>
      <c r="J515" s="352"/>
      <c r="K515" s="352"/>
      <c r="L515" s="348"/>
      <c r="M515" s="348"/>
      <c r="N515" s="348"/>
      <c r="O515" s="353"/>
      <c r="P515" s="348"/>
    </row>
    <row r="516" spans="4:16" ht="40.15" customHeight="1" x14ac:dyDescent="0.25">
      <c r="D516" s="348"/>
      <c r="E516" s="431"/>
      <c r="F516" s="444"/>
      <c r="G516" s="350"/>
      <c r="H516" s="351"/>
      <c r="I516" s="351"/>
      <c r="J516" s="352"/>
      <c r="K516" s="352"/>
      <c r="L516" s="348"/>
      <c r="M516" s="348"/>
      <c r="N516" s="348"/>
      <c r="O516" s="353"/>
      <c r="P516" s="348"/>
    </row>
    <row r="517" spans="4:16" ht="40.15" customHeight="1" x14ac:dyDescent="0.25">
      <c r="D517" s="348"/>
      <c r="E517" s="431"/>
      <c r="F517" s="444"/>
      <c r="G517" s="350"/>
      <c r="H517" s="351"/>
      <c r="I517" s="351"/>
      <c r="J517" s="352"/>
      <c r="K517" s="352"/>
      <c r="L517" s="348"/>
      <c r="M517" s="348"/>
      <c r="N517" s="348"/>
      <c r="O517" s="353"/>
      <c r="P517" s="348"/>
    </row>
    <row r="518" spans="4:16" ht="40.15" customHeight="1" x14ac:dyDescent="0.25">
      <c r="D518" s="348"/>
      <c r="E518" s="431"/>
      <c r="F518" s="444"/>
      <c r="G518" s="350"/>
      <c r="H518" s="351"/>
      <c r="I518" s="351"/>
      <c r="J518" s="352"/>
      <c r="K518" s="352"/>
      <c r="L518" s="348"/>
      <c r="M518" s="348"/>
      <c r="N518" s="348"/>
      <c r="O518" s="353"/>
      <c r="P518" s="348"/>
    </row>
    <row r="519" spans="4:16" ht="40.15" customHeight="1" x14ac:dyDescent="0.25">
      <c r="D519" s="348"/>
      <c r="E519" s="431"/>
      <c r="F519" s="444"/>
      <c r="G519" s="350"/>
      <c r="H519" s="351"/>
      <c r="I519" s="351"/>
      <c r="J519" s="352"/>
      <c r="K519" s="352"/>
      <c r="L519" s="348"/>
      <c r="M519" s="348"/>
      <c r="N519" s="348"/>
      <c r="O519" s="353"/>
      <c r="P519" s="348"/>
    </row>
    <row r="520" spans="4:16" ht="40.15" customHeight="1" x14ac:dyDescent="0.25">
      <c r="D520" s="348"/>
      <c r="E520" s="431"/>
      <c r="F520" s="444"/>
      <c r="G520" s="350"/>
      <c r="H520" s="351"/>
      <c r="I520" s="351"/>
      <c r="J520" s="352"/>
      <c r="K520" s="352"/>
      <c r="L520" s="348"/>
      <c r="M520" s="348"/>
      <c r="N520" s="348"/>
      <c r="O520" s="353"/>
      <c r="P520" s="348"/>
    </row>
    <row r="521" spans="4:16" ht="40.15" customHeight="1" x14ac:dyDescent="0.25">
      <c r="D521" s="348"/>
      <c r="E521" s="431"/>
      <c r="F521" s="444"/>
      <c r="G521" s="350"/>
      <c r="H521" s="351"/>
      <c r="I521" s="351"/>
      <c r="J521" s="352"/>
      <c r="K521" s="352"/>
      <c r="L521" s="348"/>
      <c r="M521" s="348"/>
      <c r="N521" s="348"/>
      <c r="O521" s="353"/>
      <c r="P521" s="348"/>
    </row>
    <row r="522" spans="4:16" ht="40.15" customHeight="1" x14ac:dyDescent="0.25">
      <c r="D522" s="348"/>
      <c r="E522" s="431"/>
      <c r="F522" s="444"/>
      <c r="G522" s="350"/>
      <c r="H522" s="351"/>
      <c r="I522" s="351"/>
      <c r="J522" s="352"/>
      <c r="K522" s="352"/>
      <c r="L522" s="348"/>
      <c r="M522" s="348"/>
      <c r="N522" s="348"/>
      <c r="O522" s="353"/>
      <c r="P522" s="348"/>
    </row>
    <row r="523" spans="4:16" ht="40.15" customHeight="1" x14ac:dyDescent="0.25">
      <c r="D523" s="348"/>
      <c r="E523" s="431"/>
      <c r="F523" s="444"/>
      <c r="G523" s="350"/>
      <c r="H523" s="351"/>
      <c r="I523" s="351"/>
      <c r="J523" s="352"/>
      <c r="K523" s="352"/>
      <c r="L523" s="348"/>
      <c r="M523" s="348"/>
      <c r="N523" s="348"/>
      <c r="O523" s="353"/>
      <c r="P523" s="348"/>
    </row>
    <row r="524" spans="4:16" ht="40.15" customHeight="1" x14ac:dyDescent="0.25">
      <c r="D524" s="348"/>
      <c r="E524" s="431"/>
      <c r="F524" s="444"/>
      <c r="G524" s="350"/>
      <c r="H524" s="351"/>
      <c r="I524" s="351"/>
      <c r="J524" s="352"/>
      <c r="K524" s="352"/>
      <c r="L524" s="348"/>
      <c r="M524" s="348"/>
      <c r="N524" s="348"/>
      <c r="O524" s="353"/>
      <c r="P524" s="348"/>
    </row>
    <row r="525" spans="4:16" ht="40.15" customHeight="1" x14ac:dyDescent="0.25">
      <c r="D525" s="348"/>
      <c r="E525" s="431"/>
      <c r="F525" s="444"/>
      <c r="G525" s="350"/>
      <c r="H525" s="351"/>
      <c r="I525" s="351"/>
      <c r="J525" s="352"/>
      <c r="K525" s="352"/>
      <c r="L525" s="348"/>
      <c r="M525" s="348"/>
      <c r="N525" s="348"/>
      <c r="O525" s="353"/>
      <c r="P525" s="348"/>
    </row>
    <row r="526" spans="4:16" ht="40.15" customHeight="1" x14ac:dyDescent="0.25">
      <c r="D526" s="348"/>
      <c r="E526" s="431"/>
      <c r="F526" s="444"/>
      <c r="G526" s="350"/>
      <c r="H526" s="351"/>
      <c r="I526" s="351"/>
      <c r="J526" s="352"/>
      <c r="K526" s="352"/>
      <c r="L526" s="348"/>
      <c r="M526" s="348"/>
      <c r="N526" s="348"/>
      <c r="O526" s="353"/>
      <c r="P526" s="348"/>
    </row>
    <row r="527" spans="4:16" ht="40.15" customHeight="1" x14ac:dyDescent="0.25">
      <c r="D527" s="348"/>
      <c r="E527" s="431"/>
      <c r="F527" s="444"/>
      <c r="G527" s="350"/>
      <c r="H527" s="351"/>
      <c r="I527" s="351"/>
      <c r="J527" s="352"/>
      <c r="K527" s="352"/>
      <c r="L527" s="348"/>
      <c r="M527" s="348"/>
      <c r="N527" s="348"/>
      <c r="O527" s="353"/>
      <c r="P527" s="348"/>
    </row>
    <row r="528" spans="4:16" ht="40.15" customHeight="1" x14ac:dyDescent="0.25">
      <c r="D528" s="348"/>
      <c r="E528" s="431"/>
      <c r="F528" s="444"/>
      <c r="G528" s="350"/>
      <c r="H528" s="351"/>
      <c r="I528" s="351"/>
      <c r="J528" s="352"/>
      <c r="K528" s="352"/>
      <c r="L528" s="348"/>
      <c r="M528" s="348"/>
      <c r="N528" s="348"/>
      <c r="O528" s="353"/>
      <c r="P528" s="348"/>
    </row>
    <row r="529" spans="4:16" ht="40.15" customHeight="1" x14ac:dyDescent="0.25">
      <c r="D529" s="348"/>
      <c r="E529" s="431"/>
      <c r="F529" s="444"/>
      <c r="G529" s="350"/>
      <c r="H529" s="351"/>
      <c r="I529" s="351"/>
      <c r="J529" s="352"/>
      <c r="K529" s="352"/>
      <c r="L529" s="348"/>
      <c r="M529" s="348"/>
      <c r="N529" s="348"/>
      <c r="O529" s="353"/>
      <c r="P529" s="348"/>
    </row>
    <row r="530" spans="4:16" ht="40.15" customHeight="1" x14ac:dyDescent="0.25">
      <c r="D530" s="348"/>
      <c r="E530" s="431"/>
      <c r="F530" s="444"/>
      <c r="G530" s="350"/>
      <c r="H530" s="351"/>
      <c r="I530" s="351"/>
      <c r="J530" s="352"/>
      <c r="K530" s="352"/>
      <c r="L530" s="348"/>
      <c r="M530" s="348"/>
      <c r="N530" s="348"/>
      <c r="O530" s="353"/>
      <c r="P530" s="348"/>
    </row>
    <row r="531" spans="4:16" ht="40.15" customHeight="1" x14ac:dyDescent="0.25">
      <c r="D531" s="348"/>
      <c r="E531" s="431"/>
      <c r="F531" s="444"/>
      <c r="G531" s="350"/>
      <c r="H531" s="351"/>
      <c r="I531" s="351"/>
      <c r="J531" s="352"/>
      <c r="K531" s="352"/>
      <c r="L531" s="348"/>
      <c r="M531" s="348"/>
      <c r="N531" s="348"/>
      <c r="O531" s="353"/>
      <c r="P531" s="348"/>
    </row>
    <row r="532" spans="4:16" ht="40.15" customHeight="1" x14ac:dyDescent="0.25">
      <c r="D532" s="348"/>
      <c r="E532" s="431"/>
      <c r="F532" s="444"/>
      <c r="G532" s="350"/>
      <c r="H532" s="351"/>
      <c r="I532" s="351"/>
      <c r="J532" s="352"/>
      <c r="K532" s="352"/>
      <c r="L532" s="348"/>
      <c r="M532" s="348"/>
      <c r="N532" s="348"/>
      <c r="O532" s="353"/>
      <c r="P532" s="348"/>
    </row>
    <row r="533" spans="4:16" ht="40.15" customHeight="1" x14ac:dyDescent="0.25">
      <c r="D533" s="348"/>
      <c r="E533" s="431"/>
      <c r="F533" s="444"/>
      <c r="G533" s="350"/>
      <c r="H533" s="351"/>
      <c r="I533" s="351"/>
      <c r="J533" s="352"/>
      <c r="K533" s="352"/>
      <c r="L533" s="348"/>
      <c r="M533" s="348"/>
      <c r="N533" s="348"/>
      <c r="O533" s="353"/>
      <c r="P533" s="348"/>
    </row>
    <row r="534" spans="4:16" ht="40.15" customHeight="1" x14ac:dyDescent="0.25">
      <c r="D534" s="348"/>
      <c r="E534" s="431"/>
      <c r="F534" s="444"/>
      <c r="G534" s="350"/>
      <c r="H534" s="351"/>
      <c r="I534" s="351"/>
      <c r="J534" s="352"/>
      <c r="K534" s="352"/>
      <c r="L534" s="348"/>
      <c r="M534" s="348"/>
      <c r="N534" s="348"/>
      <c r="O534" s="353"/>
      <c r="P534" s="348"/>
    </row>
    <row r="535" spans="4:16" ht="40.15" customHeight="1" x14ac:dyDescent="0.25">
      <c r="D535" s="348"/>
      <c r="E535" s="431"/>
      <c r="F535" s="444"/>
      <c r="G535" s="350"/>
      <c r="H535" s="351"/>
      <c r="I535" s="351"/>
      <c r="J535" s="352"/>
      <c r="K535" s="352"/>
      <c r="L535" s="348"/>
      <c r="M535" s="348"/>
      <c r="N535" s="348"/>
      <c r="O535" s="353"/>
      <c r="P535" s="348"/>
    </row>
    <row r="536" spans="4:16" ht="40.15" customHeight="1" x14ac:dyDescent="0.25">
      <c r="D536" s="348"/>
      <c r="E536" s="431"/>
      <c r="F536" s="444"/>
      <c r="G536" s="350"/>
      <c r="H536" s="351"/>
      <c r="I536" s="351"/>
      <c r="J536" s="352"/>
      <c r="K536" s="352"/>
      <c r="L536" s="348"/>
      <c r="M536" s="348"/>
      <c r="N536" s="348"/>
      <c r="O536" s="353"/>
      <c r="P536" s="348"/>
    </row>
    <row r="537" spans="4:16" ht="40.15" customHeight="1" x14ac:dyDescent="0.25">
      <c r="D537" s="348"/>
      <c r="E537" s="431"/>
      <c r="F537" s="444"/>
      <c r="G537" s="350"/>
      <c r="H537" s="351"/>
      <c r="I537" s="351"/>
      <c r="J537" s="352"/>
      <c r="K537" s="352"/>
      <c r="L537" s="348"/>
      <c r="M537" s="348"/>
      <c r="N537" s="348"/>
      <c r="O537" s="353"/>
      <c r="P537" s="348"/>
    </row>
    <row r="538" spans="4:16" ht="40.15" customHeight="1" x14ac:dyDescent="0.25">
      <c r="D538" s="348"/>
      <c r="E538" s="431"/>
      <c r="F538" s="444"/>
      <c r="G538" s="350"/>
      <c r="H538" s="351"/>
      <c r="I538" s="351"/>
      <c r="J538" s="352"/>
      <c r="K538" s="352"/>
      <c r="L538" s="348"/>
      <c r="M538" s="348"/>
      <c r="N538" s="348"/>
      <c r="O538" s="353"/>
      <c r="P538" s="348"/>
    </row>
    <row r="539" spans="4:16" ht="40.15" customHeight="1" x14ac:dyDescent="0.25">
      <c r="D539" s="348"/>
      <c r="E539" s="431"/>
      <c r="F539" s="444"/>
      <c r="G539" s="350"/>
      <c r="H539" s="351"/>
      <c r="I539" s="351"/>
      <c r="J539" s="352"/>
      <c r="K539" s="352"/>
      <c r="L539" s="348"/>
      <c r="M539" s="348"/>
      <c r="N539" s="348"/>
      <c r="O539" s="353"/>
      <c r="P539" s="348"/>
    </row>
    <row r="540" spans="4:16" ht="40.15" customHeight="1" x14ac:dyDescent="0.25">
      <c r="D540" s="348"/>
      <c r="E540" s="431"/>
      <c r="F540" s="444"/>
      <c r="G540" s="350"/>
      <c r="H540" s="351"/>
      <c r="I540" s="351"/>
      <c r="J540" s="352"/>
      <c r="K540" s="352"/>
      <c r="L540" s="348"/>
      <c r="M540" s="348"/>
      <c r="N540" s="348"/>
      <c r="O540" s="353"/>
      <c r="P540" s="348"/>
    </row>
    <row r="541" spans="4:16" ht="40.15" customHeight="1" x14ac:dyDescent="0.25">
      <c r="D541" s="348"/>
      <c r="E541" s="431"/>
      <c r="F541" s="444"/>
      <c r="G541" s="350"/>
      <c r="H541" s="351"/>
      <c r="I541" s="351"/>
      <c r="J541" s="352"/>
      <c r="K541" s="352"/>
      <c r="L541" s="348"/>
      <c r="M541" s="348"/>
      <c r="N541" s="348"/>
      <c r="O541" s="353"/>
      <c r="P541" s="348"/>
    </row>
    <row r="542" spans="4:16" ht="40.15" customHeight="1" x14ac:dyDescent="0.25">
      <c r="D542" s="348"/>
      <c r="E542" s="431"/>
      <c r="F542" s="444"/>
      <c r="G542" s="350"/>
      <c r="H542" s="351"/>
      <c r="I542" s="351"/>
      <c r="J542" s="352"/>
      <c r="K542" s="352"/>
      <c r="L542" s="348"/>
      <c r="M542" s="348"/>
      <c r="N542" s="348"/>
      <c r="O542" s="353"/>
      <c r="P542" s="348"/>
    </row>
    <row r="543" spans="4:16" ht="40.15" customHeight="1" x14ac:dyDescent="0.25">
      <c r="D543" s="348"/>
      <c r="E543" s="431"/>
      <c r="F543" s="444"/>
      <c r="G543" s="350"/>
      <c r="H543" s="351"/>
      <c r="I543" s="351"/>
      <c r="J543" s="352"/>
      <c r="K543" s="352"/>
      <c r="L543" s="348"/>
      <c r="M543" s="348"/>
      <c r="N543" s="348"/>
      <c r="O543" s="353"/>
      <c r="P543" s="348"/>
    </row>
    <row r="544" spans="4:16" ht="40.15" customHeight="1" x14ac:dyDescent="0.25">
      <c r="D544" s="348"/>
      <c r="E544" s="431"/>
      <c r="F544" s="444"/>
      <c r="G544" s="350"/>
      <c r="H544" s="351"/>
      <c r="I544" s="351"/>
      <c r="J544" s="352"/>
      <c r="K544" s="352"/>
      <c r="L544" s="348"/>
      <c r="M544" s="348"/>
      <c r="N544" s="348"/>
      <c r="O544" s="353"/>
      <c r="P544" s="348"/>
    </row>
    <row r="545" spans="4:16" ht="40.15" customHeight="1" x14ac:dyDescent="0.25">
      <c r="D545" s="348"/>
      <c r="E545" s="431"/>
      <c r="F545" s="444"/>
      <c r="G545" s="350"/>
      <c r="H545" s="351"/>
      <c r="I545" s="351"/>
      <c r="J545" s="352"/>
      <c r="K545" s="352"/>
      <c r="L545" s="348"/>
      <c r="M545" s="348"/>
      <c r="N545" s="348"/>
      <c r="O545" s="353"/>
      <c r="P545" s="348"/>
    </row>
    <row r="546" spans="4:16" ht="40.15" customHeight="1" x14ac:dyDescent="0.25">
      <c r="D546" s="348"/>
      <c r="E546" s="431"/>
      <c r="F546" s="444"/>
      <c r="G546" s="350"/>
      <c r="H546" s="351"/>
      <c r="I546" s="351"/>
      <c r="J546" s="352"/>
      <c r="K546" s="352"/>
      <c r="L546" s="348"/>
      <c r="M546" s="348"/>
      <c r="N546" s="348"/>
      <c r="O546" s="353"/>
      <c r="P546" s="348"/>
    </row>
    <row r="547" spans="4:16" ht="40.15" customHeight="1" x14ac:dyDescent="0.25">
      <c r="D547" s="348"/>
      <c r="E547" s="431"/>
      <c r="F547" s="444"/>
      <c r="G547" s="350"/>
      <c r="H547" s="351"/>
      <c r="I547" s="351"/>
      <c r="J547" s="352"/>
      <c r="K547" s="352"/>
      <c r="L547" s="348"/>
      <c r="M547" s="348"/>
      <c r="N547" s="348"/>
      <c r="O547" s="353"/>
      <c r="P547" s="348"/>
    </row>
    <row r="548" spans="4:16" ht="40.15" customHeight="1" x14ac:dyDescent="0.25">
      <c r="D548" s="348"/>
      <c r="E548" s="431"/>
      <c r="F548" s="444"/>
      <c r="G548" s="350"/>
      <c r="H548" s="351"/>
      <c r="I548" s="351"/>
      <c r="J548" s="352"/>
      <c r="K548" s="352"/>
      <c r="L548" s="348"/>
      <c r="M548" s="348"/>
      <c r="N548" s="348"/>
      <c r="O548" s="353"/>
      <c r="P548" s="348"/>
    </row>
    <row r="549" spans="4:16" ht="40.15" customHeight="1" x14ac:dyDescent="0.25">
      <c r="D549" s="348"/>
      <c r="E549" s="431"/>
      <c r="F549" s="444"/>
      <c r="G549" s="350"/>
      <c r="H549" s="351"/>
      <c r="I549" s="351"/>
      <c r="J549" s="352"/>
      <c r="K549" s="352"/>
      <c r="L549" s="348"/>
      <c r="M549" s="348"/>
      <c r="N549" s="348"/>
      <c r="O549" s="353"/>
      <c r="P549" s="348"/>
    </row>
    <row r="550" spans="4:16" ht="40.15" customHeight="1" x14ac:dyDescent="0.25">
      <c r="D550" s="348"/>
      <c r="E550" s="431"/>
      <c r="F550" s="444"/>
      <c r="G550" s="350"/>
      <c r="H550" s="351"/>
      <c r="I550" s="351"/>
      <c r="J550" s="352"/>
      <c r="K550" s="352"/>
      <c r="L550" s="348"/>
      <c r="M550" s="348"/>
      <c r="N550" s="348"/>
      <c r="O550" s="353"/>
      <c r="P550" s="348"/>
    </row>
    <row r="551" spans="4:16" ht="40.15" customHeight="1" x14ac:dyDescent="0.25">
      <c r="D551" s="348"/>
      <c r="E551" s="431"/>
      <c r="F551" s="444"/>
      <c r="G551" s="350"/>
      <c r="H551" s="351"/>
      <c r="I551" s="351"/>
      <c r="J551" s="352"/>
      <c r="K551" s="352"/>
      <c r="L551" s="348"/>
      <c r="M551" s="348"/>
      <c r="N551" s="348"/>
      <c r="O551" s="353"/>
      <c r="P551" s="348"/>
    </row>
    <row r="552" spans="4:16" ht="40.15" customHeight="1" x14ac:dyDescent="0.25">
      <c r="D552" s="348"/>
      <c r="E552" s="431"/>
      <c r="F552" s="444"/>
      <c r="G552" s="350"/>
      <c r="H552" s="351"/>
      <c r="I552" s="351"/>
      <c r="J552" s="352"/>
      <c r="K552" s="352"/>
      <c r="L552" s="348"/>
      <c r="M552" s="348"/>
      <c r="N552" s="348"/>
      <c r="O552" s="353"/>
      <c r="P552" s="348"/>
    </row>
    <row r="553" spans="4:16" ht="40.15" customHeight="1" x14ac:dyDescent="0.25">
      <c r="D553" s="348"/>
      <c r="E553" s="431"/>
      <c r="F553" s="444"/>
      <c r="G553" s="350"/>
      <c r="H553" s="351"/>
      <c r="I553" s="351"/>
      <c r="J553" s="352"/>
      <c r="K553" s="352"/>
      <c r="L553" s="348"/>
      <c r="M553" s="348"/>
      <c r="N553" s="348"/>
      <c r="O553" s="353"/>
      <c r="P553" s="348"/>
    </row>
    <row r="554" spans="4:16" ht="40.15" customHeight="1" x14ac:dyDescent="0.25">
      <c r="D554" s="348"/>
      <c r="E554" s="431"/>
      <c r="F554" s="444"/>
      <c r="G554" s="350"/>
      <c r="H554" s="351"/>
      <c r="I554" s="351"/>
      <c r="J554" s="352"/>
      <c r="K554" s="352"/>
      <c r="L554" s="348"/>
      <c r="M554" s="348"/>
      <c r="N554" s="348"/>
      <c r="O554" s="353"/>
      <c r="P554" s="348"/>
    </row>
    <row r="555" spans="4:16" ht="40.15" customHeight="1" x14ac:dyDescent="0.25">
      <c r="D555" s="348"/>
      <c r="E555" s="431"/>
      <c r="F555" s="444"/>
      <c r="G555" s="350"/>
      <c r="H555" s="351"/>
      <c r="I555" s="351"/>
      <c r="J555" s="352"/>
      <c r="K555" s="352"/>
      <c r="L555" s="348"/>
      <c r="M555" s="348"/>
      <c r="N555" s="348"/>
      <c r="O555" s="353"/>
      <c r="P555" s="348"/>
    </row>
    <row r="556" spans="4:16" ht="40.15" customHeight="1" x14ac:dyDescent="0.25">
      <c r="D556" s="348"/>
      <c r="E556" s="431"/>
      <c r="F556" s="444"/>
      <c r="G556" s="350"/>
      <c r="H556" s="351"/>
      <c r="I556" s="351"/>
      <c r="J556" s="352"/>
      <c r="K556" s="352"/>
      <c r="L556" s="348"/>
      <c r="M556" s="348"/>
      <c r="N556" s="348"/>
      <c r="O556" s="353"/>
      <c r="P556" s="348"/>
    </row>
    <row r="557" spans="4:16" ht="40.15" customHeight="1" x14ac:dyDescent="0.25">
      <c r="D557" s="348"/>
      <c r="E557" s="431"/>
      <c r="F557" s="444"/>
      <c r="G557" s="350"/>
      <c r="H557" s="351"/>
      <c r="I557" s="351"/>
      <c r="J557" s="352"/>
      <c r="K557" s="352"/>
      <c r="L557" s="348"/>
      <c r="M557" s="348"/>
      <c r="N557" s="348"/>
      <c r="O557" s="353"/>
      <c r="P557" s="348"/>
    </row>
    <row r="558" spans="4:16" ht="40.15" customHeight="1" x14ac:dyDescent="0.25">
      <c r="D558" s="348"/>
      <c r="E558" s="431"/>
      <c r="F558" s="444"/>
      <c r="G558" s="350"/>
      <c r="H558" s="351"/>
      <c r="I558" s="351"/>
      <c r="J558" s="352"/>
      <c r="K558" s="352"/>
      <c r="L558" s="348"/>
      <c r="M558" s="348"/>
      <c r="N558" s="348"/>
      <c r="O558" s="353"/>
      <c r="P558" s="348"/>
    </row>
    <row r="559" spans="4:16" ht="40.15" customHeight="1" x14ac:dyDescent="0.25">
      <c r="D559" s="348"/>
      <c r="E559" s="431"/>
      <c r="F559" s="444"/>
      <c r="G559" s="350"/>
      <c r="H559" s="351"/>
      <c r="I559" s="351"/>
      <c r="J559" s="352"/>
      <c r="K559" s="352"/>
      <c r="L559" s="348"/>
      <c r="M559" s="348"/>
      <c r="N559" s="348"/>
      <c r="O559" s="353"/>
      <c r="P559" s="348"/>
    </row>
    <row r="560" spans="4:16" ht="40.15" customHeight="1" x14ac:dyDescent="0.25">
      <c r="D560" s="348"/>
      <c r="E560" s="431"/>
      <c r="F560" s="444"/>
      <c r="G560" s="350"/>
      <c r="H560" s="351"/>
      <c r="I560" s="351"/>
      <c r="J560" s="352"/>
      <c r="K560" s="352"/>
      <c r="L560" s="348"/>
      <c r="M560" s="348"/>
      <c r="N560" s="348"/>
      <c r="O560" s="353"/>
      <c r="P560" s="348"/>
    </row>
    <row r="561" spans="4:16" ht="40.15" customHeight="1" x14ac:dyDescent="0.25">
      <c r="D561" s="348"/>
      <c r="E561" s="431"/>
      <c r="F561" s="444"/>
      <c r="G561" s="350"/>
      <c r="H561" s="351"/>
      <c r="I561" s="351"/>
      <c r="J561" s="352"/>
      <c r="K561" s="352"/>
      <c r="L561" s="348"/>
      <c r="M561" s="348"/>
      <c r="N561" s="348"/>
      <c r="O561" s="353"/>
      <c r="P561" s="348"/>
    </row>
    <row r="562" spans="4:16" ht="40.15" customHeight="1" x14ac:dyDescent="0.25">
      <c r="D562" s="348"/>
      <c r="E562" s="431"/>
      <c r="F562" s="444"/>
      <c r="G562" s="350"/>
      <c r="H562" s="351"/>
      <c r="I562" s="351"/>
      <c r="J562" s="352"/>
      <c r="K562" s="352"/>
      <c r="L562" s="348"/>
      <c r="M562" s="348"/>
      <c r="N562" s="348"/>
      <c r="O562" s="353"/>
      <c r="P562" s="348"/>
    </row>
    <row r="563" spans="4:16" ht="40.15" customHeight="1" x14ac:dyDescent="0.25">
      <c r="D563" s="348"/>
      <c r="E563" s="431"/>
      <c r="F563" s="444"/>
      <c r="G563" s="350"/>
      <c r="H563" s="351"/>
      <c r="I563" s="351"/>
      <c r="J563" s="352"/>
      <c r="K563" s="352"/>
      <c r="L563" s="348"/>
      <c r="M563" s="348"/>
      <c r="N563" s="348"/>
      <c r="O563" s="353"/>
      <c r="P563" s="348"/>
    </row>
    <row r="564" spans="4:16" ht="40.15" customHeight="1" x14ac:dyDescent="0.25">
      <c r="D564" s="348"/>
      <c r="E564" s="431"/>
      <c r="F564" s="444"/>
      <c r="G564" s="350"/>
      <c r="H564" s="351"/>
      <c r="I564" s="351"/>
      <c r="J564" s="352"/>
      <c r="K564" s="352"/>
      <c r="L564" s="348"/>
      <c r="M564" s="348"/>
      <c r="N564" s="348"/>
      <c r="O564" s="353"/>
      <c r="P564" s="348"/>
    </row>
    <row r="565" spans="4:16" ht="40.15" customHeight="1" x14ac:dyDescent="0.25">
      <c r="D565" s="348"/>
      <c r="E565" s="431"/>
      <c r="F565" s="444"/>
      <c r="G565" s="350"/>
      <c r="H565" s="351"/>
      <c r="I565" s="351"/>
      <c r="J565" s="352"/>
      <c r="K565" s="352"/>
      <c r="L565" s="348"/>
      <c r="M565" s="348"/>
      <c r="N565" s="348"/>
      <c r="O565" s="353"/>
      <c r="P565" s="348"/>
    </row>
    <row r="566" spans="4:16" ht="40.15" customHeight="1" x14ac:dyDescent="0.25">
      <c r="D566" s="348"/>
      <c r="E566" s="431"/>
      <c r="F566" s="444"/>
      <c r="G566" s="350"/>
      <c r="H566" s="351"/>
      <c r="I566" s="351"/>
      <c r="J566" s="352"/>
      <c r="K566" s="352"/>
      <c r="L566" s="348"/>
      <c r="M566" s="348"/>
      <c r="N566" s="348"/>
      <c r="O566" s="353"/>
      <c r="P566" s="348"/>
    </row>
    <row r="567" spans="4:16" ht="40.15" customHeight="1" x14ac:dyDescent="0.25">
      <c r="D567" s="348"/>
      <c r="E567" s="431"/>
      <c r="F567" s="444"/>
      <c r="G567" s="350"/>
      <c r="H567" s="351"/>
      <c r="I567" s="351"/>
      <c r="J567" s="352"/>
      <c r="K567" s="352"/>
      <c r="L567" s="348"/>
      <c r="M567" s="348"/>
      <c r="N567" s="348"/>
      <c r="O567" s="353"/>
      <c r="P567" s="348"/>
    </row>
    <row r="568" spans="4:16" ht="40.15" customHeight="1" x14ac:dyDescent="0.25">
      <c r="D568" s="348"/>
      <c r="E568" s="431"/>
      <c r="F568" s="444"/>
      <c r="G568" s="350"/>
      <c r="H568" s="351"/>
      <c r="I568" s="351"/>
      <c r="J568" s="352"/>
      <c r="K568" s="352"/>
      <c r="L568" s="348"/>
      <c r="M568" s="348"/>
      <c r="N568" s="348"/>
      <c r="O568" s="353"/>
      <c r="P568" s="348"/>
    </row>
    <row r="569" spans="4:16" ht="40.15" customHeight="1" x14ac:dyDescent="0.25">
      <c r="D569" s="348"/>
      <c r="E569" s="431"/>
      <c r="F569" s="444"/>
      <c r="G569" s="350"/>
      <c r="H569" s="351"/>
      <c r="I569" s="351"/>
      <c r="J569" s="352"/>
      <c r="K569" s="352"/>
      <c r="L569" s="348"/>
      <c r="M569" s="348"/>
      <c r="N569" s="348"/>
      <c r="O569" s="353"/>
      <c r="P569" s="348"/>
    </row>
    <row r="570" spans="4:16" ht="40.15" customHeight="1" x14ac:dyDescent="0.25">
      <c r="D570" s="348"/>
      <c r="E570" s="431"/>
      <c r="F570" s="444"/>
      <c r="G570" s="350"/>
      <c r="H570" s="351"/>
      <c r="I570" s="351"/>
      <c r="J570" s="352"/>
      <c r="K570" s="352"/>
      <c r="L570" s="348"/>
      <c r="M570" s="348"/>
      <c r="N570" s="348"/>
      <c r="O570" s="353"/>
      <c r="P570" s="348"/>
    </row>
    <row r="571" spans="4:16" ht="40.15" customHeight="1" x14ac:dyDescent="0.25">
      <c r="D571" s="348"/>
      <c r="E571" s="431"/>
      <c r="F571" s="444"/>
      <c r="G571" s="350"/>
      <c r="H571" s="351"/>
      <c r="I571" s="351"/>
      <c r="J571" s="352"/>
      <c r="K571" s="352"/>
      <c r="L571" s="348"/>
      <c r="M571" s="348"/>
      <c r="N571" s="348"/>
      <c r="O571" s="353"/>
      <c r="P571" s="348"/>
    </row>
    <row r="572" spans="4:16" ht="40.15" customHeight="1" x14ac:dyDescent="0.25">
      <c r="D572" s="348"/>
      <c r="E572" s="431"/>
      <c r="F572" s="444"/>
      <c r="G572" s="350"/>
      <c r="H572" s="351"/>
      <c r="I572" s="351"/>
      <c r="J572" s="352"/>
      <c r="K572" s="352"/>
      <c r="L572" s="348"/>
      <c r="M572" s="348"/>
      <c r="N572" s="348"/>
      <c r="O572" s="353"/>
      <c r="P572" s="348"/>
    </row>
    <row r="573" spans="4:16" ht="40.15" customHeight="1" x14ac:dyDescent="0.25">
      <c r="D573" s="348"/>
      <c r="E573" s="431"/>
      <c r="F573" s="444"/>
      <c r="G573" s="350"/>
      <c r="H573" s="351"/>
      <c r="I573" s="351"/>
      <c r="J573" s="352"/>
      <c r="K573" s="352"/>
      <c r="L573" s="348"/>
      <c r="M573" s="348"/>
      <c r="N573" s="348"/>
      <c r="O573" s="353"/>
      <c r="P573" s="348"/>
    </row>
    <row r="574" spans="4:16" ht="40.15" customHeight="1" x14ac:dyDescent="0.25">
      <c r="D574" s="348"/>
      <c r="E574" s="431"/>
      <c r="F574" s="444"/>
      <c r="G574" s="350"/>
      <c r="H574" s="351"/>
      <c r="I574" s="351"/>
      <c r="J574" s="352"/>
      <c r="K574" s="352"/>
      <c r="L574" s="348"/>
      <c r="M574" s="348"/>
      <c r="N574" s="348"/>
      <c r="O574" s="353"/>
      <c r="P574" s="348"/>
    </row>
    <row r="575" spans="4:16" ht="40.15" customHeight="1" x14ac:dyDescent="0.25">
      <c r="D575" s="348"/>
      <c r="E575" s="431"/>
      <c r="F575" s="444"/>
      <c r="G575" s="350"/>
      <c r="H575" s="351"/>
      <c r="I575" s="351"/>
      <c r="J575" s="352"/>
      <c r="K575" s="352"/>
      <c r="L575" s="348"/>
      <c r="M575" s="348"/>
      <c r="N575" s="348"/>
      <c r="O575" s="353"/>
      <c r="P575" s="348"/>
    </row>
    <row r="576" spans="4:16" ht="40.15" customHeight="1" x14ac:dyDescent="0.25">
      <c r="D576" s="348"/>
      <c r="E576" s="431"/>
      <c r="F576" s="444"/>
      <c r="G576" s="350"/>
      <c r="H576" s="351"/>
      <c r="I576" s="351"/>
      <c r="J576" s="352"/>
      <c r="K576" s="352"/>
      <c r="L576" s="348"/>
      <c r="M576" s="348"/>
      <c r="N576" s="348"/>
      <c r="O576" s="353"/>
      <c r="P576" s="348"/>
    </row>
    <row r="577" spans="4:16" ht="40.15" customHeight="1" x14ac:dyDescent="0.25">
      <c r="D577" s="348"/>
      <c r="E577" s="431"/>
      <c r="F577" s="444"/>
      <c r="G577" s="350"/>
      <c r="H577" s="351"/>
      <c r="I577" s="351"/>
      <c r="J577" s="352"/>
      <c r="K577" s="352"/>
      <c r="L577" s="348"/>
      <c r="M577" s="348"/>
      <c r="N577" s="348"/>
      <c r="O577" s="353"/>
      <c r="P577" s="348"/>
    </row>
    <row r="578" spans="4:16" ht="40.15" customHeight="1" x14ac:dyDescent="0.25">
      <c r="D578" s="348"/>
      <c r="E578" s="431"/>
      <c r="F578" s="444"/>
      <c r="G578" s="350"/>
      <c r="H578" s="351"/>
      <c r="I578" s="351"/>
      <c r="J578" s="352"/>
      <c r="K578" s="352"/>
      <c r="L578" s="348"/>
      <c r="M578" s="348"/>
      <c r="N578" s="348"/>
      <c r="O578" s="353"/>
      <c r="P578" s="348"/>
    </row>
    <row r="579" spans="4:16" ht="40.15" customHeight="1" x14ac:dyDescent="0.25">
      <c r="D579" s="348"/>
      <c r="E579" s="431"/>
      <c r="F579" s="444"/>
      <c r="G579" s="350"/>
      <c r="H579" s="351"/>
      <c r="I579" s="351"/>
      <c r="J579" s="352"/>
      <c r="K579" s="352"/>
      <c r="L579" s="348"/>
      <c r="M579" s="348"/>
      <c r="N579" s="348"/>
      <c r="O579" s="353"/>
      <c r="P579" s="348"/>
    </row>
    <row r="580" spans="4:16" ht="40.15" customHeight="1" x14ac:dyDescent="0.25">
      <c r="D580" s="348"/>
      <c r="E580" s="431"/>
      <c r="F580" s="444"/>
      <c r="G580" s="350"/>
      <c r="H580" s="351"/>
      <c r="I580" s="351"/>
      <c r="J580" s="352"/>
      <c r="K580" s="352"/>
      <c r="L580" s="348"/>
      <c r="M580" s="348"/>
      <c r="N580" s="348"/>
      <c r="O580" s="353"/>
      <c r="P580" s="348"/>
    </row>
    <row r="581" spans="4:16" ht="40.15" customHeight="1" x14ac:dyDescent="0.25">
      <c r="D581" s="348"/>
      <c r="E581" s="431"/>
      <c r="F581" s="444"/>
      <c r="G581" s="350"/>
      <c r="H581" s="351"/>
      <c r="I581" s="351"/>
      <c r="J581" s="352"/>
      <c r="K581" s="352"/>
      <c r="L581" s="348"/>
      <c r="M581" s="348"/>
      <c r="N581" s="348"/>
      <c r="O581" s="353"/>
      <c r="P581" s="348"/>
    </row>
    <row r="582" spans="4:16" ht="40.15" customHeight="1" x14ac:dyDescent="0.25">
      <c r="D582" s="348"/>
      <c r="E582" s="431"/>
      <c r="F582" s="444"/>
      <c r="G582" s="350"/>
      <c r="H582" s="351"/>
      <c r="I582" s="351"/>
      <c r="J582" s="352"/>
      <c r="K582" s="352"/>
      <c r="L582" s="348"/>
      <c r="M582" s="348"/>
      <c r="N582" s="348"/>
      <c r="O582" s="353"/>
      <c r="P582" s="348"/>
    </row>
    <row r="583" spans="4:16" ht="40.15" customHeight="1" x14ac:dyDescent="0.25">
      <c r="D583" s="348"/>
      <c r="E583" s="431"/>
      <c r="F583" s="444"/>
      <c r="G583" s="350"/>
      <c r="H583" s="351"/>
      <c r="I583" s="351"/>
      <c r="J583" s="352"/>
      <c r="K583" s="352"/>
      <c r="L583" s="348"/>
      <c r="M583" s="348"/>
      <c r="N583" s="348"/>
      <c r="O583" s="353"/>
      <c r="P583" s="348"/>
    </row>
    <row r="584" spans="4:16" ht="40.15" customHeight="1" x14ac:dyDescent="0.25">
      <c r="D584" s="326"/>
      <c r="E584" s="431"/>
      <c r="F584" s="156"/>
      <c r="G584" s="328"/>
      <c r="H584" s="324"/>
      <c r="I584" s="324"/>
      <c r="J584" s="329"/>
      <c r="K584" s="329"/>
      <c r="L584" s="326"/>
      <c r="M584" s="326"/>
      <c r="N584" s="326"/>
      <c r="O584" s="330"/>
      <c r="P584" s="326"/>
    </row>
    <row r="585" spans="4:16" x14ac:dyDescent="0.25">
      <c r="F585" s="156"/>
    </row>
    <row r="586" spans="4:16" x14ac:dyDescent="0.25">
      <c r="F586" s="156"/>
    </row>
    <row r="587" spans="4:16" x14ac:dyDescent="0.25">
      <c r="F587" s="156"/>
    </row>
    <row r="588" spans="4:16" x14ac:dyDescent="0.25">
      <c r="F588" s="15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row r="597" spans="6:6" x14ac:dyDescent="0.25">
      <c r="F597" s="156"/>
    </row>
    <row r="598" spans="6:6" x14ac:dyDescent="0.25">
      <c r="F598" s="156"/>
    </row>
    <row r="599" spans="6:6" x14ac:dyDescent="0.25">
      <c r="F599" s="156"/>
    </row>
    <row r="600" spans="6:6" x14ac:dyDescent="0.25">
      <c r="F600" s="156"/>
    </row>
    <row r="601" spans="6:6" x14ac:dyDescent="0.25">
      <c r="F601" s="156"/>
    </row>
  </sheetData>
  <mergeCells count="709">
    <mergeCell ref="AP74:AP77"/>
    <mergeCell ref="AQ74:AQ77"/>
    <mergeCell ref="AX74:AX77"/>
    <mergeCell ref="AY74:AY77"/>
    <mergeCell ref="BF74:BF77"/>
    <mergeCell ref="BG74:BG77"/>
    <mergeCell ref="BN74:BN77"/>
    <mergeCell ref="BO74:BO77"/>
    <mergeCell ref="AP66:AP69"/>
    <mergeCell ref="AQ66:AQ69"/>
    <mergeCell ref="AX66:AX69"/>
    <mergeCell ref="AY66:AY69"/>
    <mergeCell ref="BF66:BF69"/>
    <mergeCell ref="BG66:BG69"/>
    <mergeCell ref="BN66:BN69"/>
    <mergeCell ref="BO66:BO69"/>
    <mergeCell ref="AP70:AP73"/>
    <mergeCell ref="AQ70:AQ73"/>
    <mergeCell ref="AX70:AX73"/>
    <mergeCell ref="AY70:AY73"/>
    <mergeCell ref="BF70:BF73"/>
    <mergeCell ref="BG70:BG73"/>
    <mergeCell ref="BN70:BN73"/>
    <mergeCell ref="BO70:BO73"/>
    <mergeCell ref="AP58:AP61"/>
    <mergeCell ref="AQ58:AQ61"/>
    <mergeCell ref="AX58:AX61"/>
    <mergeCell ref="AY58:AY61"/>
    <mergeCell ref="BF58:BF61"/>
    <mergeCell ref="BG58:BG61"/>
    <mergeCell ref="BN58:BN61"/>
    <mergeCell ref="BO58:BO61"/>
    <mergeCell ref="AP62:AP65"/>
    <mergeCell ref="AQ62:AQ65"/>
    <mergeCell ref="AX62:AX65"/>
    <mergeCell ref="AY62:AY65"/>
    <mergeCell ref="BF62:BF65"/>
    <mergeCell ref="BG62:BG65"/>
    <mergeCell ref="BN62:BN65"/>
    <mergeCell ref="BO62:BO65"/>
    <mergeCell ref="AP49:AP52"/>
    <mergeCell ref="AQ49:AQ52"/>
    <mergeCell ref="AX49:AX52"/>
    <mergeCell ref="AY49:AY52"/>
    <mergeCell ref="BF49:BF52"/>
    <mergeCell ref="BG49:BG52"/>
    <mergeCell ref="BN49:BN52"/>
    <mergeCell ref="BO49:BO52"/>
    <mergeCell ref="AP53:AP56"/>
    <mergeCell ref="AQ53:AQ56"/>
    <mergeCell ref="AX53:AX56"/>
    <mergeCell ref="AY53:AY56"/>
    <mergeCell ref="BF53:BF56"/>
    <mergeCell ref="BG53:BG56"/>
    <mergeCell ref="BN53:BN56"/>
    <mergeCell ref="BO53:BO56"/>
    <mergeCell ref="AP41:AP44"/>
    <mergeCell ref="AQ41:AQ44"/>
    <mergeCell ref="AX41:AX44"/>
    <mergeCell ref="AY41:AY44"/>
    <mergeCell ref="BF41:BF44"/>
    <mergeCell ref="BG41:BG44"/>
    <mergeCell ref="BN41:BN44"/>
    <mergeCell ref="BO41:BO44"/>
    <mergeCell ref="AP45:AP48"/>
    <mergeCell ref="AQ45:AQ48"/>
    <mergeCell ref="AX45:AX48"/>
    <mergeCell ref="AY45:AY48"/>
    <mergeCell ref="BF45:BF48"/>
    <mergeCell ref="BG45:BG48"/>
    <mergeCell ref="BN45:BN48"/>
    <mergeCell ref="BO45:BO48"/>
    <mergeCell ref="AP33:AP36"/>
    <mergeCell ref="AQ33:AQ36"/>
    <mergeCell ref="AX33:AX36"/>
    <mergeCell ref="AY33:AY36"/>
    <mergeCell ref="BF33:BF36"/>
    <mergeCell ref="BG33:BG36"/>
    <mergeCell ref="BN33:BN36"/>
    <mergeCell ref="BO33:BO36"/>
    <mergeCell ref="AP37:AP40"/>
    <mergeCell ref="AQ37:AQ40"/>
    <mergeCell ref="AX37:AX40"/>
    <mergeCell ref="AY37:AY40"/>
    <mergeCell ref="BF37:BF40"/>
    <mergeCell ref="BG37:BG40"/>
    <mergeCell ref="BN37:BN40"/>
    <mergeCell ref="BO37:BO40"/>
    <mergeCell ref="AP25:AP28"/>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AP17:AP20"/>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B74:AB77"/>
    <mergeCell ref="AC74:AC77"/>
    <mergeCell ref="AD74:AD77"/>
    <mergeCell ref="AE74:AE77"/>
    <mergeCell ref="AF74:AF77"/>
    <mergeCell ref="V74:V77"/>
    <mergeCell ref="W74:W77"/>
    <mergeCell ref="X74:X77"/>
    <mergeCell ref="Y74:Y77"/>
    <mergeCell ref="Z74:Z77"/>
    <mergeCell ref="AA74:AA77"/>
    <mergeCell ref="P74:P77"/>
    <mergeCell ref="Q74:Q77"/>
    <mergeCell ref="R74:R77"/>
    <mergeCell ref="S74:S77"/>
    <mergeCell ref="T74:T77"/>
    <mergeCell ref="U74:U77"/>
    <mergeCell ref="J74:J77"/>
    <mergeCell ref="K74:K77"/>
    <mergeCell ref="L74:L77"/>
    <mergeCell ref="M74:M77"/>
    <mergeCell ref="N74:N77"/>
    <mergeCell ref="O74:O77"/>
    <mergeCell ref="AD70:AD73"/>
    <mergeCell ref="AE70:AE73"/>
    <mergeCell ref="AF70:AF73"/>
    <mergeCell ref="C74:C77"/>
    <mergeCell ref="D74:D77"/>
    <mergeCell ref="E74:E77"/>
    <mergeCell ref="F74:F77"/>
    <mergeCell ref="G74:G77"/>
    <mergeCell ref="H74:H77"/>
    <mergeCell ref="I74:I77"/>
    <mergeCell ref="X70:X73"/>
    <mergeCell ref="Y70:Y73"/>
    <mergeCell ref="Z70:Z73"/>
    <mergeCell ref="AA70:AA73"/>
    <mergeCell ref="AB70:AB73"/>
    <mergeCell ref="AC70:AC73"/>
    <mergeCell ref="R70:R73"/>
    <mergeCell ref="S70:S73"/>
    <mergeCell ref="T70:T73"/>
    <mergeCell ref="U70:U73"/>
    <mergeCell ref="V70:V73"/>
    <mergeCell ref="W70:W73"/>
    <mergeCell ref="L70:L73"/>
    <mergeCell ref="M70:M73"/>
    <mergeCell ref="N70:N73"/>
    <mergeCell ref="O70:O73"/>
    <mergeCell ref="P70:P73"/>
    <mergeCell ref="Q70:Q73"/>
    <mergeCell ref="AF66:AF69"/>
    <mergeCell ref="C70:C73"/>
    <mergeCell ref="D70:D73"/>
    <mergeCell ref="E70:E73"/>
    <mergeCell ref="F70:F73"/>
    <mergeCell ref="G70:G73"/>
    <mergeCell ref="H70:H73"/>
    <mergeCell ref="I70:I73"/>
    <mergeCell ref="J70:J73"/>
    <mergeCell ref="K70:K73"/>
    <mergeCell ref="Z66:Z69"/>
    <mergeCell ref="AA66:AA69"/>
    <mergeCell ref="AB66:AB69"/>
    <mergeCell ref="AC66:AC69"/>
    <mergeCell ref="AD66:AD69"/>
    <mergeCell ref="AE66:AE69"/>
    <mergeCell ref="T66:T69"/>
    <mergeCell ref="U66:U69"/>
    <mergeCell ref="V66:V69"/>
    <mergeCell ref="W66:W69"/>
    <mergeCell ref="X66:X69"/>
    <mergeCell ref="Y66:Y69"/>
    <mergeCell ref="N66:N69"/>
    <mergeCell ref="O66:O69"/>
    <mergeCell ref="P66:P69"/>
    <mergeCell ref="Q66:Q69"/>
    <mergeCell ref="R66:R69"/>
    <mergeCell ref="S66:S69"/>
    <mergeCell ref="H66:H69"/>
    <mergeCell ref="I66:I69"/>
    <mergeCell ref="J66:J69"/>
    <mergeCell ref="K66:K69"/>
    <mergeCell ref="L66:L69"/>
    <mergeCell ref="M66:M69"/>
    <mergeCell ref="AB62:AB65"/>
    <mergeCell ref="AC62:AC65"/>
    <mergeCell ref="AD62:AD65"/>
    <mergeCell ref="AE62:AE65"/>
    <mergeCell ref="AF62:AF65"/>
    <mergeCell ref="C66:C69"/>
    <mergeCell ref="D66:D69"/>
    <mergeCell ref="E66:E69"/>
    <mergeCell ref="F66:F69"/>
    <mergeCell ref="G66:G69"/>
    <mergeCell ref="V62:V65"/>
    <mergeCell ref="W62:W65"/>
    <mergeCell ref="X62:X65"/>
    <mergeCell ref="Y62:Y65"/>
    <mergeCell ref="Z62:Z65"/>
    <mergeCell ref="AA62:AA65"/>
    <mergeCell ref="P62:P65"/>
    <mergeCell ref="Q62:Q65"/>
    <mergeCell ref="R62:R65"/>
    <mergeCell ref="S62:S65"/>
    <mergeCell ref="T62:T65"/>
    <mergeCell ref="U62:U65"/>
    <mergeCell ref="J62:J65"/>
    <mergeCell ref="K62:K65"/>
    <mergeCell ref="L62:L65"/>
    <mergeCell ref="M62:M65"/>
    <mergeCell ref="N62:N65"/>
    <mergeCell ref="O62:O65"/>
    <mergeCell ref="AD58:AD61"/>
    <mergeCell ref="AE58:AE61"/>
    <mergeCell ref="AF58:AF61"/>
    <mergeCell ref="C62:C65"/>
    <mergeCell ref="D62:D65"/>
    <mergeCell ref="E62:E65"/>
    <mergeCell ref="F62:F65"/>
    <mergeCell ref="G62:G65"/>
    <mergeCell ref="H62:H65"/>
    <mergeCell ref="I62:I65"/>
    <mergeCell ref="X58:X61"/>
    <mergeCell ref="Y58:Y61"/>
    <mergeCell ref="Z58:Z61"/>
    <mergeCell ref="AA58:AA61"/>
    <mergeCell ref="AB58:AB61"/>
    <mergeCell ref="AC58:AC61"/>
    <mergeCell ref="R58:R61"/>
    <mergeCell ref="S58:S61"/>
    <mergeCell ref="T58:T61"/>
    <mergeCell ref="U58:U61"/>
    <mergeCell ref="V58:V61"/>
    <mergeCell ref="W58:W61"/>
    <mergeCell ref="L58:L61"/>
    <mergeCell ref="M58:M61"/>
    <mergeCell ref="N58:N61"/>
    <mergeCell ref="O58:O61"/>
    <mergeCell ref="P58:P61"/>
    <mergeCell ref="Q58:Q61"/>
    <mergeCell ref="AF53:AF56"/>
    <mergeCell ref="Z53:Z56"/>
    <mergeCell ref="AA53:AA56"/>
    <mergeCell ref="AB53:AB56"/>
    <mergeCell ref="AC53:AC56"/>
    <mergeCell ref="AD53:AD56"/>
    <mergeCell ref="AE53:AE56"/>
    <mergeCell ref="T53:T56"/>
    <mergeCell ref="U53:U56"/>
    <mergeCell ref="V53:V56"/>
    <mergeCell ref="W53:W56"/>
    <mergeCell ref="X53:X56"/>
    <mergeCell ref="Y53:Y56"/>
    <mergeCell ref="N53:N56"/>
    <mergeCell ref="O53:O56"/>
    <mergeCell ref="P53:P56"/>
    <mergeCell ref="C58:C61"/>
    <mergeCell ref="D58:D61"/>
    <mergeCell ref="E58:E61"/>
    <mergeCell ref="F58:F61"/>
    <mergeCell ref="G58:G61"/>
    <mergeCell ref="H58:H61"/>
    <mergeCell ref="I58:I61"/>
    <mergeCell ref="J58:J61"/>
    <mergeCell ref="K58:K61"/>
    <mergeCell ref="Q53:Q56"/>
    <mergeCell ref="R53:R56"/>
    <mergeCell ref="S53:S56"/>
    <mergeCell ref="H53:H56"/>
    <mergeCell ref="I53:I56"/>
    <mergeCell ref="J53:J56"/>
    <mergeCell ref="K53:K56"/>
    <mergeCell ref="L53:L56"/>
    <mergeCell ref="M53:M56"/>
    <mergeCell ref="AB49:AB52"/>
    <mergeCell ref="AC49:AC52"/>
    <mergeCell ref="AD49:AD52"/>
    <mergeCell ref="AE49:AE52"/>
    <mergeCell ref="AF49:AF52"/>
    <mergeCell ref="C53:C56"/>
    <mergeCell ref="D53:D56"/>
    <mergeCell ref="E53:E56"/>
    <mergeCell ref="F53:F56"/>
    <mergeCell ref="G53:G56"/>
    <mergeCell ref="V49:V52"/>
    <mergeCell ref="W49:W52"/>
    <mergeCell ref="X49:X52"/>
    <mergeCell ref="Y49:Y52"/>
    <mergeCell ref="Z49:Z52"/>
    <mergeCell ref="AA49:AA52"/>
    <mergeCell ref="P49:P52"/>
    <mergeCell ref="Q49:Q52"/>
    <mergeCell ref="R49:R52"/>
    <mergeCell ref="S49:S52"/>
    <mergeCell ref="T49:T52"/>
    <mergeCell ref="U49:U52"/>
    <mergeCell ref="J49:J52"/>
    <mergeCell ref="K49:K52"/>
    <mergeCell ref="L49:L52"/>
    <mergeCell ref="M49:M52"/>
    <mergeCell ref="N49:N52"/>
    <mergeCell ref="O49:O52"/>
    <mergeCell ref="AD45:AD48"/>
    <mergeCell ref="AE45:AE48"/>
    <mergeCell ref="AF45:AF48"/>
    <mergeCell ref="C49:C52"/>
    <mergeCell ref="D49:D52"/>
    <mergeCell ref="E49:E52"/>
    <mergeCell ref="F49:F52"/>
    <mergeCell ref="G49:G52"/>
    <mergeCell ref="H49:H52"/>
    <mergeCell ref="I49:I52"/>
    <mergeCell ref="X45:X48"/>
    <mergeCell ref="Y45:Y48"/>
    <mergeCell ref="Z45:Z48"/>
    <mergeCell ref="AA45:AA48"/>
    <mergeCell ref="AB45:AB48"/>
    <mergeCell ref="AC45:AC48"/>
    <mergeCell ref="R45:R48"/>
    <mergeCell ref="S45:S48"/>
    <mergeCell ref="T45:T48"/>
    <mergeCell ref="U45:U48"/>
    <mergeCell ref="V45:V48"/>
    <mergeCell ref="W45:W48"/>
    <mergeCell ref="L45:L48"/>
    <mergeCell ref="M45:M48"/>
    <mergeCell ref="N45:N48"/>
    <mergeCell ref="O45:O48"/>
    <mergeCell ref="P45:P48"/>
    <mergeCell ref="Q45:Q48"/>
    <mergeCell ref="AF41:AF44"/>
    <mergeCell ref="Z41:Z44"/>
    <mergeCell ref="AA41:AA44"/>
    <mergeCell ref="AB41:AB44"/>
    <mergeCell ref="AC41:AC44"/>
    <mergeCell ref="AD41:AD44"/>
    <mergeCell ref="AE41:AE44"/>
    <mergeCell ref="T41:T44"/>
    <mergeCell ref="U41:U44"/>
    <mergeCell ref="V41:V44"/>
    <mergeCell ref="W41:W44"/>
    <mergeCell ref="X41:X44"/>
    <mergeCell ref="Y41:Y44"/>
    <mergeCell ref="N41:N44"/>
    <mergeCell ref="O41:O44"/>
    <mergeCell ref="P41:P44"/>
    <mergeCell ref="C45:C48"/>
    <mergeCell ref="D45:D48"/>
    <mergeCell ref="E45:E48"/>
    <mergeCell ref="F45:F48"/>
    <mergeCell ref="G45:G48"/>
    <mergeCell ref="H45:H48"/>
    <mergeCell ref="I45:I48"/>
    <mergeCell ref="J45:J48"/>
    <mergeCell ref="K45:K48"/>
    <mergeCell ref="Q41:Q44"/>
    <mergeCell ref="R41:R44"/>
    <mergeCell ref="S41:S44"/>
    <mergeCell ref="H41:H44"/>
    <mergeCell ref="I41:I44"/>
    <mergeCell ref="J41:J44"/>
    <mergeCell ref="K41:K44"/>
    <mergeCell ref="L41:L44"/>
    <mergeCell ref="M41:M44"/>
    <mergeCell ref="AB37:AB40"/>
    <mergeCell ref="AC37:AC40"/>
    <mergeCell ref="AD37:AD40"/>
    <mergeCell ref="AE37:AE40"/>
    <mergeCell ref="AF37:AF40"/>
    <mergeCell ref="C41:C44"/>
    <mergeCell ref="D41:D44"/>
    <mergeCell ref="E41:E44"/>
    <mergeCell ref="F41:F44"/>
    <mergeCell ref="G41:G44"/>
    <mergeCell ref="V37:V40"/>
    <mergeCell ref="W37:W40"/>
    <mergeCell ref="X37:X40"/>
    <mergeCell ref="Y37:Y40"/>
    <mergeCell ref="Z37:Z40"/>
    <mergeCell ref="AA37:AA40"/>
    <mergeCell ref="P37:P40"/>
    <mergeCell ref="Q37:Q40"/>
    <mergeCell ref="R37:R40"/>
    <mergeCell ref="S37:S40"/>
    <mergeCell ref="T37:T40"/>
    <mergeCell ref="U37:U40"/>
    <mergeCell ref="J37:J40"/>
    <mergeCell ref="K37:K40"/>
    <mergeCell ref="L37:L40"/>
    <mergeCell ref="M37:M40"/>
    <mergeCell ref="N37:N40"/>
    <mergeCell ref="O37:O40"/>
    <mergeCell ref="AD33:AD36"/>
    <mergeCell ref="AE33:AE36"/>
    <mergeCell ref="AF33:AF36"/>
    <mergeCell ref="C37:C40"/>
    <mergeCell ref="D37:D40"/>
    <mergeCell ref="E37:E40"/>
    <mergeCell ref="F37:F40"/>
    <mergeCell ref="G37:G40"/>
    <mergeCell ref="H37:H40"/>
    <mergeCell ref="I37:I40"/>
    <mergeCell ref="X33:X36"/>
    <mergeCell ref="Y33:Y36"/>
    <mergeCell ref="Z33:Z36"/>
    <mergeCell ref="AA33:AA36"/>
    <mergeCell ref="AB33:AB36"/>
    <mergeCell ref="AC33:AC36"/>
    <mergeCell ref="R33:R36"/>
    <mergeCell ref="S33:S36"/>
    <mergeCell ref="T33:T36"/>
    <mergeCell ref="U33:U36"/>
    <mergeCell ref="V33:V36"/>
    <mergeCell ref="W33:W36"/>
    <mergeCell ref="L33:L36"/>
    <mergeCell ref="M33:M36"/>
    <mergeCell ref="N33:N36"/>
    <mergeCell ref="O33:O36"/>
    <mergeCell ref="P33:P36"/>
    <mergeCell ref="Q33:Q36"/>
    <mergeCell ref="AF29:AF32"/>
    <mergeCell ref="Z29:Z32"/>
    <mergeCell ref="AA29:AA32"/>
    <mergeCell ref="AB29:AB32"/>
    <mergeCell ref="AC29:AC32"/>
    <mergeCell ref="AD29:AD32"/>
    <mergeCell ref="AE29:AE32"/>
    <mergeCell ref="T29:T32"/>
    <mergeCell ref="U29:U32"/>
    <mergeCell ref="V29:V32"/>
    <mergeCell ref="W29:W32"/>
    <mergeCell ref="X29:X32"/>
    <mergeCell ref="Y29:Y32"/>
    <mergeCell ref="N29:N32"/>
    <mergeCell ref="O29:O32"/>
    <mergeCell ref="P29:P32"/>
    <mergeCell ref="C33:C36"/>
    <mergeCell ref="D33:D36"/>
    <mergeCell ref="E33:E36"/>
    <mergeCell ref="F33:F36"/>
    <mergeCell ref="G33:G36"/>
    <mergeCell ref="H33:H36"/>
    <mergeCell ref="I33:I36"/>
    <mergeCell ref="J33:J36"/>
    <mergeCell ref="K33:K36"/>
    <mergeCell ref="Q29:Q32"/>
    <mergeCell ref="R29:R32"/>
    <mergeCell ref="S29:S32"/>
    <mergeCell ref="H29:H32"/>
    <mergeCell ref="I29:I32"/>
    <mergeCell ref="J29:J32"/>
    <mergeCell ref="K29:K32"/>
    <mergeCell ref="L29:L32"/>
    <mergeCell ref="M29:M32"/>
    <mergeCell ref="AB25:AB28"/>
    <mergeCell ref="AC25:AC28"/>
    <mergeCell ref="AD25:AD28"/>
    <mergeCell ref="AE25:AE28"/>
    <mergeCell ref="AF25:AF28"/>
    <mergeCell ref="C29:C32"/>
    <mergeCell ref="D29:D32"/>
    <mergeCell ref="E29:E32"/>
    <mergeCell ref="F29:F32"/>
    <mergeCell ref="G29:G32"/>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L25:L28"/>
    <mergeCell ref="M25:M28"/>
    <mergeCell ref="N25:N28"/>
    <mergeCell ref="O25:O28"/>
    <mergeCell ref="AD21:AD24"/>
    <mergeCell ref="AE21:AE24"/>
    <mergeCell ref="AF21:AF24"/>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F17:AF20"/>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C21:C24"/>
    <mergeCell ref="D21:D24"/>
    <mergeCell ref="E21:E24"/>
    <mergeCell ref="F21:F24"/>
    <mergeCell ref="G21:G24"/>
    <mergeCell ref="H21:H24"/>
    <mergeCell ref="I21:I24"/>
    <mergeCell ref="J21:J24"/>
    <mergeCell ref="K21:K24"/>
    <mergeCell ref="Q17:Q20"/>
    <mergeCell ref="R17:R20"/>
    <mergeCell ref="S17:S20"/>
    <mergeCell ref="H17:H20"/>
    <mergeCell ref="I17:I20"/>
    <mergeCell ref="J17:J20"/>
    <mergeCell ref="K17:K20"/>
    <mergeCell ref="L17:L20"/>
    <mergeCell ref="M17:M20"/>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L13:L16"/>
    <mergeCell ref="M13:M16"/>
    <mergeCell ref="N13:N16"/>
    <mergeCell ref="O13:O16"/>
    <mergeCell ref="AD9:AD12"/>
    <mergeCell ref="AE9:AE12"/>
    <mergeCell ref="AF9:AF12"/>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N9:N12"/>
    <mergeCell ref="O9:O12"/>
    <mergeCell ref="P9:P12"/>
    <mergeCell ref="Q9:Q12"/>
    <mergeCell ref="BU4:BU5"/>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F4:AF5"/>
    <mergeCell ref="C9:C12"/>
    <mergeCell ref="D9:D12"/>
    <mergeCell ref="E9:E12"/>
    <mergeCell ref="F9:F12"/>
    <mergeCell ref="G9:G12"/>
    <mergeCell ref="H9:H12"/>
    <mergeCell ref="I9:I12"/>
    <mergeCell ref="J9:J12"/>
    <mergeCell ref="K9:K12"/>
    <mergeCell ref="Q3:Q5"/>
    <mergeCell ref="R3:R5"/>
    <mergeCell ref="P3:P5"/>
    <mergeCell ref="AV4:AV5"/>
    <mergeCell ref="AW4:AW5"/>
    <mergeCell ref="AX4:AX5"/>
    <mergeCell ref="AY4:AY5"/>
    <mergeCell ref="T3:X3"/>
    <mergeCell ref="Y3:AF3"/>
    <mergeCell ref="AG3:AG5"/>
    <mergeCell ref="AH3:AH5"/>
    <mergeCell ref="AP4:AP5"/>
    <mergeCell ref="AQ4:AQ5"/>
    <mergeCell ref="AR4:AU4"/>
    <mergeCell ref="T4:T5"/>
    <mergeCell ref="U4:U5"/>
    <mergeCell ref="V4:V5"/>
    <mergeCell ref="AI3:AI5"/>
    <mergeCell ref="AJ3:AJ5"/>
    <mergeCell ref="W4:W5"/>
    <mergeCell ref="X4:X5"/>
    <mergeCell ref="Y4:Y5"/>
    <mergeCell ref="Z4:Z5"/>
    <mergeCell ref="B3:D3"/>
    <mergeCell ref="E3:E5"/>
    <mergeCell ref="F3:I3"/>
    <mergeCell ref="J3:K3"/>
    <mergeCell ref="L3:M3"/>
    <mergeCell ref="N3:O3"/>
    <mergeCell ref="N4:N5"/>
    <mergeCell ref="O4:O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s>
  <conditionalFormatting sqref="S9 S13 S17 S21 S25 S29 S33 S37 S41 S45 S49 S53">
    <cfRule type="expression" dxfId="644" priority="15">
      <formula>T9=U9+V9+W9+X9</formula>
    </cfRule>
    <cfRule type="expression" dxfId="643" priority="16">
      <formula>T9&lt;&gt;U9+V9+W9+X9</formula>
    </cfRule>
  </conditionalFormatting>
  <conditionalFormatting sqref="S58 S62 S66 S70 S74">
    <cfRule type="expression" dxfId="642" priority="13">
      <formula>T58=U58+V58+W58+X58</formula>
    </cfRule>
    <cfRule type="expression" dxfId="641" priority="14">
      <formula>T58&lt;&gt;U58+V58+W58+X58</formula>
    </cfRule>
  </conditionalFormatting>
  <conditionalFormatting sqref="Y7:Y9">
    <cfRule type="expression" dxfId="640" priority="1">
      <formula>Y7&lt;&gt;Z7</formula>
    </cfRule>
  </conditionalFormatting>
  <conditionalFormatting sqref="Y13 Y17 Y21 Y25 Y29 Y33 Y37 Y41 Y45 Y49 Y53">
    <cfRule type="expression" dxfId="639" priority="3">
      <formula>Y13&lt;&gt;Z13</formula>
    </cfRule>
  </conditionalFormatting>
  <conditionalFormatting sqref="Y57:Y58 Y62 Y66 Y70 Y74">
    <cfRule type="expression" dxfId="638" priority="2">
      <formula>Y57&lt;&gt;Z57</formula>
    </cfRule>
  </conditionalFormatting>
  <conditionalFormatting sqref="Y78:Y79">
    <cfRule type="expression" dxfId="637" priority="17">
      <formula>Y78&lt;&gt;Z78</formula>
    </cfRule>
  </conditionalFormatting>
  <conditionalFormatting sqref="Z7:AO7">
    <cfRule type="expression" dxfId="636" priority="20">
      <formula>Z$5=#REF!</formula>
    </cfRule>
  </conditionalFormatting>
  <conditionalFormatting sqref="AQ7:AW7">
    <cfRule type="expression" dxfId="635" priority="19">
      <formula>AQ$5=#REF!</formula>
    </cfRule>
  </conditionalFormatting>
  <conditionalFormatting sqref="AS57">
    <cfRule type="expression" dxfId="634" priority="18">
      <formula>AS57&lt;&gt;AT57</formula>
    </cfRule>
  </conditionalFormatting>
  <conditionalFormatting sqref="AY7:BE7">
    <cfRule type="expression" dxfId="633" priority="9">
      <formula>AY$5=#REF!</formula>
    </cfRule>
  </conditionalFormatting>
  <conditionalFormatting sqref="BA57">
    <cfRule type="expression" dxfId="632" priority="8">
      <formula>BA57&lt;&gt;BB57</formula>
    </cfRule>
  </conditionalFormatting>
  <conditionalFormatting sqref="BG7:BM7">
    <cfRule type="expression" dxfId="631" priority="7">
      <formula>BG$5=#REF!</formula>
    </cfRule>
  </conditionalFormatting>
  <conditionalFormatting sqref="BI57">
    <cfRule type="expression" dxfId="630" priority="6">
      <formula>BI57&lt;&gt;BJ57</formula>
    </cfRule>
  </conditionalFormatting>
  <conditionalFormatting sqref="BO7:BU7">
    <cfRule type="expression" dxfId="629" priority="5">
      <formula>BO$5=#REF!</formula>
    </cfRule>
  </conditionalFormatting>
  <conditionalFormatting sqref="BQ57">
    <cfRule type="expression" dxfId="628" priority="4">
      <formula>BQ57&lt;&gt;BR57</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colBreaks count="5" manualBreakCount="5">
    <brk id="13" max="77" man="1"/>
    <brk id="17" max="77" man="1"/>
    <brk id="32" max="77" man="1"/>
    <brk id="41" max="77" man="1"/>
    <brk id="57" max="7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59999389629810485"/>
  </sheetPr>
  <dimension ref="A1:BY60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5" customWidth="1"/>
    <col min="3" max="3" width="8.7109375" style="156" customWidth="1"/>
    <col min="4" max="4" width="52.7109375" style="20" customWidth="1"/>
    <col min="5" max="5" width="8.7109375" style="20" customWidth="1"/>
    <col min="6" max="6" width="12.7109375" style="20" customWidth="1"/>
    <col min="7" max="7" width="18.7109375" style="193" customWidth="1"/>
    <col min="8" max="9" width="10.7109375" style="7" customWidth="1"/>
    <col min="10" max="10" width="10.7109375" style="21" customWidth="1"/>
    <col min="11" max="11" width="20.7109375" style="21" customWidth="1"/>
    <col min="12" max="12" width="10.7109375" style="20" customWidth="1"/>
    <col min="13" max="13" width="40.7109375" style="20" customWidth="1"/>
    <col min="14" max="14" width="20.7109375" style="20" customWidth="1"/>
    <col min="15" max="15" width="140.7109375" style="230" customWidth="1"/>
    <col min="16" max="16" width="36.7109375" style="20" customWidth="1"/>
    <col min="17" max="17" width="14.7109375" style="20" customWidth="1"/>
    <col min="18" max="18" width="14.5703125" style="20" customWidth="1"/>
    <col min="19" max="19" width="1.7109375" style="20" customWidth="1"/>
    <col min="20" max="20" width="15" style="7" customWidth="1"/>
    <col min="21" max="24" width="15" style="6" customWidth="1"/>
    <col min="25" max="25" width="15.140625" style="6" customWidth="1"/>
    <col min="26" max="32" width="15.140625" style="2" customWidth="1"/>
    <col min="33" max="33" width="64.7109375" style="2" customWidth="1"/>
    <col min="34" max="36" width="14.7109375" style="2" customWidth="1"/>
    <col min="37" max="37" width="50.7109375" style="2" customWidth="1"/>
    <col min="38" max="41" width="13.28515625" style="2" customWidth="1"/>
    <col min="42" max="42" width="13.28515625" style="3" customWidth="1"/>
    <col min="43"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2" width="13.28515625" style="4" customWidth="1"/>
    <col min="63" max="65" width="13.28515625" style="1" customWidth="1"/>
    <col min="66" max="66" width="13.28515625" style="3" customWidth="1"/>
    <col min="67" max="70" width="13.28515625" style="4" customWidth="1"/>
    <col min="71" max="73" width="13.28515625" style="1" customWidth="1"/>
    <col min="74" max="76" width="12.7109375" style="1" customWidth="1"/>
    <col min="77" max="77" width="27.42578125" style="1" customWidth="1"/>
    <col min="78" max="109" width="12.7109375" style="1" customWidth="1"/>
    <col min="110" max="16384" width="11.42578125" style="1"/>
  </cols>
  <sheetData>
    <row r="1" spans="1:73" s="184" customFormat="1" ht="30" customHeight="1" x14ac:dyDescent="0.25">
      <c r="A1" s="671"/>
      <c r="B1" s="183"/>
      <c r="D1" s="186" t="s">
        <v>2879</v>
      </c>
      <c r="E1" s="185" t="s">
        <v>2880</v>
      </c>
      <c r="F1" s="183" t="s">
        <v>2881</v>
      </c>
      <c r="G1" s="209"/>
      <c r="H1" s="185"/>
      <c r="I1" s="185"/>
      <c r="J1" s="185"/>
      <c r="K1" s="185"/>
      <c r="L1" s="185"/>
      <c r="M1" s="660" t="s">
        <v>2882</v>
      </c>
      <c r="O1" s="222" t="s">
        <v>2995</v>
      </c>
      <c r="Q1" s="660" t="s">
        <v>2882</v>
      </c>
      <c r="R1" s="183"/>
      <c r="S1" s="183"/>
      <c r="T1" s="183" t="s">
        <v>2886</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148"/>
      <c r="B2" s="106"/>
      <c r="F2" s="106" t="s">
        <v>3359</v>
      </c>
      <c r="G2" s="210"/>
      <c r="H2" s="216"/>
      <c r="I2" s="216"/>
      <c r="J2" s="216"/>
      <c r="K2" s="216"/>
      <c r="O2" s="224" t="str">
        <f>+F2</f>
        <v>SECRETARÍA DE EDUCACIÓN</v>
      </c>
      <c r="Q2" s="106"/>
      <c r="R2" s="181"/>
      <c r="S2" s="181"/>
      <c r="T2" s="181"/>
      <c r="U2" s="181"/>
      <c r="V2" s="181"/>
      <c r="X2" s="106" t="str">
        <f>+F2</f>
        <v>SECRETARÍA DE EDUCACIÓN</v>
      </c>
      <c r="Y2" s="181"/>
      <c r="Z2" s="181"/>
      <c r="AA2" s="181"/>
      <c r="AB2" s="181"/>
      <c r="AE2" s="106"/>
      <c r="AF2" s="106"/>
      <c r="AG2" s="106"/>
      <c r="AH2" s="106" t="str">
        <f>+F2</f>
        <v>SECRETARÍA DE EDUCACIÓN</v>
      </c>
      <c r="AI2" s="106"/>
      <c r="AJ2" s="106"/>
      <c r="AK2" s="106"/>
      <c r="AL2" s="106"/>
      <c r="AM2" s="106"/>
      <c r="AN2" s="106"/>
      <c r="AO2" s="106"/>
      <c r="AP2" s="181"/>
      <c r="AQ2" s="181"/>
      <c r="AR2" s="181"/>
      <c r="AT2" s="181"/>
      <c r="AU2" s="106" t="str">
        <f>+X2</f>
        <v>SECRETARÍA DE EDUCACIÓN</v>
      </c>
      <c r="AV2" s="181"/>
      <c r="AW2" s="181"/>
      <c r="AX2" s="181"/>
      <c r="AY2" s="181"/>
      <c r="AZ2" s="181"/>
      <c r="BA2" s="181"/>
      <c r="BC2" s="106"/>
      <c r="BD2" s="106"/>
      <c r="BE2" s="106"/>
      <c r="BF2" s="181"/>
      <c r="BG2" s="181"/>
      <c r="BH2" s="181"/>
      <c r="BI2" s="106"/>
      <c r="BJ2" s="181"/>
      <c r="BK2" s="106" t="str">
        <f>+AU2</f>
        <v>SECRETARÍA DE EDUCACIÓN</v>
      </c>
      <c r="BL2" s="181"/>
      <c r="BM2" s="181"/>
      <c r="BN2" s="181"/>
      <c r="BO2" s="181"/>
      <c r="BP2" s="181"/>
      <c r="BQ2" s="181"/>
      <c r="BS2" s="106"/>
      <c r="BT2" s="106"/>
      <c r="BU2" s="106"/>
    </row>
    <row r="3" spans="1:73" ht="30" customHeight="1" thickBot="1" x14ac:dyDescent="0.3">
      <c r="A3" s="105" t="s">
        <v>2888</v>
      </c>
      <c r="B3" s="1113" t="s">
        <v>2889</v>
      </c>
      <c r="C3" s="1114"/>
      <c r="D3" s="1115"/>
      <c r="E3" s="1116" t="s">
        <v>268</v>
      </c>
      <c r="F3" s="1119" t="s">
        <v>2890</v>
      </c>
      <c r="G3" s="1120"/>
      <c r="H3" s="1120"/>
      <c r="I3" s="1121"/>
      <c r="J3" s="1119" t="s">
        <v>2890</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07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ht="30" customHeight="1" x14ac:dyDescent="0.25">
      <c r="A5" s="150"/>
      <c r="B5" s="104"/>
      <c r="C5" s="921" t="s">
        <v>2934</v>
      </c>
      <c r="D5" s="321" t="s">
        <v>267</v>
      </c>
      <c r="E5" s="1118"/>
      <c r="F5" s="1075"/>
      <c r="G5" s="1127"/>
      <c r="H5" s="1073"/>
      <c r="I5" s="1073"/>
      <c r="J5" s="1075"/>
      <c r="K5" s="1075"/>
      <c r="L5" s="1075"/>
      <c r="M5" s="1075"/>
      <c r="N5" s="1077"/>
      <c r="O5" s="1138"/>
      <c r="P5" s="1149"/>
      <c r="Q5" s="1146"/>
      <c r="R5" s="1143"/>
      <c r="S5" s="110"/>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15"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14.2</v>
      </c>
      <c r="U6" s="302">
        <v>14.2</v>
      </c>
      <c r="V6" s="302">
        <v>14.2</v>
      </c>
      <c r="W6" s="302">
        <v>14.2</v>
      </c>
      <c r="X6" s="302">
        <v>14.2</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ht="40.15" customHeight="1" thickBot="1" x14ac:dyDescent="0.3">
      <c r="A7" s="679" t="s">
        <v>820</v>
      </c>
      <c r="B7" s="930" t="s">
        <v>92</v>
      </c>
      <c r="C7" s="252"/>
      <c r="D7" s="683"/>
      <c r="E7" s="683"/>
      <c r="F7" s="683"/>
      <c r="G7" s="684"/>
      <c r="H7" s="253"/>
      <c r="I7" s="253"/>
      <c r="J7" s="685"/>
      <c r="K7" s="685"/>
      <c r="L7" s="683"/>
      <c r="M7" s="683"/>
      <c r="N7" s="683"/>
      <c r="O7" s="686"/>
      <c r="P7" s="189"/>
      <c r="Q7" s="189"/>
      <c r="R7" s="189"/>
      <c r="S7" s="586"/>
      <c r="T7" s="255"/>
      <c r="U7" s="689"/>
      <c r="V7" s="689"/>
      <c r="W7" s="689"/>
      <c r="X7" s="689"/>
      <c r="Y7" s="696"/>
      <c r="Z7" s="278">
        <f t="shared" ref="Z7:AF7" si="0">+Z8+Z21+Z78+Z167+Z192</f>
        <v>0</v>
      </c>
      <c r="AA7" s="278">
        <f t="shared" si="0"/>
        <v>0</v>
      </c>
      <c r="AB7" s="278">
        <f t="shared" si="0"/>
        <v>0</v>
      </c>
      <c r="AC7" s="278">
        <f t="shared" si="0"/>
        <v>0</v>
      </c>
      <c r="AD7" s="278">
        <f t="shared" si="0"/>
        <v>0</v>
      </c>
      <c r="AE7" s="278">
        <f t="shared" si="0"/>
        <v>0</v>
      </c>
      <c r="AF7" s="278">
        <f t="shared" si="0"/>
        <v>0</v>
      </c>
      <c r="AG7" s="279"/>
      <c r="AH7" s="279"/>
      <c r="AI7" s="279"/>
      <c r="AJ7" s="279"/>
      <c r="AK7" s="279"/>
      <c r="AL7" s="279"/>
      <c r="AM7" s="279"/>
      <c r="AN7" s="279"/>
      <c r="AO7" s="279"/>
      <c r="AP7" s="280"/>
      <c r="AQ7" s="278">
        <f t="shared" ref="AQ7:AW7" si="1">+AQ8+AQ21+AQ78+AQ167+AQ192</f>
        <v>0</v>
      </c>
      <c r="AR7" s="278">
        <f t="shared" si="1"/>
        <v>0</v>
      </c>
      <c r="AS7" s="278">
        <f t="shared" si="1"/>
        <v>0</v>
      </c>
      <c r="AT7" s="278">
        <f t="shared" si="1"/>
        <v>0</v>
      </c>
      <c r="AU7" s="278">
        <f t="shared" si="1"/>
        <v>0</v>
      </c>
      <c r="AV7" s="278">
        <f t="shared" si="1"/>
        <v>0</v>
      </c>
      <c r="AW7" s="278">
        <f t="shared" si="1"/>
        <v>0</v>
      </c>
      <c r="AX7" s="280"/>
      <c r="AY7" s="278">
        <f t="shared" ref="AY7:BE7" si="2">+AY8+AY21+AY78+AY167+AY192</f>
        <v>0</v>
      </c>
      <c r="AZ7" s="278">
        <f t="shared" si="2"/>
        <v>0</v>
      </c>
      <c r="BA7" s="278">
        <f t="shared" si="2"/>
        <v>0</v>
      </c>
      <c r="BB7" s="278">
        <f t="shared" si="2"/>
        <v>0</v>
      </c>
      <c r="BC7" s="278">
        <f t="shared" si="2"/>
        <v>0</v>
      </c>
      <c r="BD7" s="278">
        <f t="shared" si="2"/>
        <v>0</v>
      </c>
      <c r="BE7" s="278">
        <f t="shared" si="2"/>
        <v>0</v>
      </c>
      <c r="BF7" s="280"/>
      <c r="BG7" s="278">
        <f t="shared" ref="BG7:BM7" si="3">+BG8+BG21+BG78+BG167+BG192</f>
        <v>0</v>
      </c>
      <c r="BH7" s="278">
        <f t="shared" si="3"/>
        <v>0</v>
      </c>
      <c r="BI7" s="278">
        <f t="shared" si="3"/>
        <v>0</v>
      </c>
      <c r="BJ7" s="278">
        <f t="shared" si="3"/>
        <v>0</v>
      </c>
      <c r="BK7" s="278">
        <f t="shared" si="3"/>
        <v>0</v>
      </c>
      <c r="BL7" s="278">
        <f t="shared" si="3"/>
        <v>0</v>
      </c>
      <c r="BM7" s="278">
        <f t="shared" si="3"/>
        <v>0</v>
      </c>
      <c r="BN7" s="280"/>
      <c r="BO7" s="278">
        <f t="shared" ref="BO7:BU7" si="4">+BO8+BO21+BO78+BO167+BO192</f>
        <v>0</v>
      </c>
      <c r="BP7" s="278">
        <f t="shared" si="4"/>
        <v>0</v>
      </c>
      <c r="BQ7" s="278">
        <f t="shared" si="4"/>
        <v>0</v>
      </c>
      <c r="BR7" s="278">
        <f t="shared" si="4"/>
        <v>0</v>
      </c>
      <c r="BS7" s="278">
        <f t="shared" si="4"/>
        <v>0</v>
      </c>
      <c r="BT7" s="278">
        <f t="shared" si="4"/>
        <v>0</v>
      </c>
      <c r="BU7" s="278">
        <f t="shared" si="4"/>
        <v>0</v>
      </c>
    </row>
    <row r="8" spans="1:73" ht="40.15" customHeight="1" thickTop="1" thickBot="1" x14ac:dyDescent="0.3">
      <c r="A8" s="15"/>
      <c r="B8" s="924" t="s">
        <v>821</v>
      </c>
      <c r="C8" s="238" t="s">
        <v>94</v>
      </c>
      <c r="D8" s="692"/>
      <c r="E8" s="692"/>
      <c r="F8" s="692"/>
      <c r="G8" s="693"/>
      <c r="H8" s="665"/>
      <c r="I8" s="665"/>
      <c r="J8" s="694"/>
      <c r="K8" s="694"/>
      <c r="L8" s="692"/>
      <c r="M8" s="310"/>
      <c r="N8" s="695"/>
      <c r="O8" s="666"/>
      <c r="P8" s="666"/>
      <c r="Q8" s="666"/>
      <c r="R8" s="666"/>
      <c r="S8" s="698"/>
      <c r="T8" s="703"/>
      <c r="U8" s="668"/>
      <c r="V8" s="668"/>
      <c r="W8" s="668"/>
      <c r="X8" s="668"/>
      <c r="Y8" s="248"/>
      <c r="Z8" s="245">
        <f t="shared" ref="Z8:AF21" si="5">+AQ8+AY8+BG8+BO8</f>
        <v>0</v>
      </c>
      <c r="AA8" s="245">
        <f t="shared" si="5"/>
        <v>0</v>
      </c>
      <c r="AB8" s="245">
        <f t="shared" si="5"/>
        <v>0</v>
      </c>
      <c r="AC8" s="245">
        <f t="shared" si="5"/>
        <v>0</v>
      </c>
      <c r="AD8" s="245">
        <f t="shared" si="5"/>
        <v>0</v>
      </c>
      <c r="AE8" s="245">
        <f t="shared" si="5"/>
        <v>0</v>
      </c>
      <c r="AF8" s="245">
        <f t="shared" si="5"/>
        <v>0</v>
      </c>
      <c r="AG8" s="246"/>
      <c r="AH8" s="246"/>
      <c r="AI8" s="246"/>
      <c r="AJ8" s="246"/>
      <c r="AK8" s="246"/>
      <c r="AL8" s="246"/>
      <c r="AM8" s="246"/>
      <c r="AN8" s="246"/>
      <c r="AO8" s="246"/>
      <c r="AP8" s="669"/>
      <c r="AQ8" s="670">
        <f t="shared" ref="AQ8:AW8" si="6">SUM(AQ9:AQ20)</f>
        <v>0</v>
      </c>
      <c r="AR8" s="670">
        <f t="shared" si="6"/>
        <v>0</v>
      </c>
      <c r="AS8" s="670">
        <f t="shared" si="6"/>
        <v>0</v>
      </c>
      <c r="AT8" s="670">
        <f t="shared" si="6"/>
        <v>0</v>
      </c>
      <c r="AU8" s="670">
        <f t="shared" si="6"/>
        <v>0</v>
      </c>
      <c r="AV8" s="670">
        <f t="shared" si="6"/>
        <v>0</v>
      </c>
      <c r="AW8" s="670">
        <f t="shared" si="6"/>
        <v>0</v>
      </c>
      <c r="AX8" s="669"/>
      <c r="AY8" s="670">
        <f t="shared" ref="AY8:BE8" si="7">SUM(AY9:AY20)</f>
        <v>0</v>
      </c>
      <c r="AZ8" s="670">
        <f t="shared" si="7"/>
        <v>0</v>
      </c>
      <c r="BA8" s="670">
        <f t="shared" si="7"/>
        <v>0</v>
      </c>
      <c r="BB8" s="670">
        <f t="shared" si="7"/>
        <v>0</v>
      </c>
      <c r="BC8" s="670">
        <f t="shared" si="7"/>
        <v>0</v>
      </c>
      <c r="BD8" s="670">
        <f t="shared" si="7"/>
        <v>0</v>
      </c>
      <c r="BE8" s="670">
        <f t="shared" si="7"/>
        <v>0</v>
      </c>
      <c r="BF8" s="669"/>
      <c r="BG8" s="670">
        <f t="shared" ref="BG8:BM8" si="8">SUM(BG9:BG20)</f>
        <v>0</v>
      </c>
      <c r="BH8" s="670">
        <f t="shared" si="8"/>
        <v>0</v>
      </c>
      <c r="BI8" s="670">
        <f t="shared" si="8"/>
        <v>0</v>
      </c>
      <c r="BJ8" s="670">
        <f t="shared" si="8"/>
        <v>0</v>
      </c>
      <c r="BK8" s="670">
        <f t="shared" si="8"/>
        <v>0</v>
      </c>
      <c r="BL8" s="670">
        <f t="shared" si="8"/>
        <v>0</v>
      </c>
      <c r="BM8" s="670">
        <f t="shared" si="8"/>
        <v>0</v>
      </c>
      <c r="BN8" s="669"/>
      <c r="BO8" s="670">
        <f t="shared" ref="BO8:BU8" si="9">SUM(BO9:BO20)</f>
        <v>0</v>
      </c>
      <c r="BP8" s="670">
        <f t="shared" si="9"/>
        <v>0</v>
      </c>
      <c r="BQ8" s="670">
        <f t="shared" si="9"/>
        <v>0</v>
      </c>
      <c r="BR8" s="670">
        <f t="shared" si="9"/>
        <v>0</v>
      </c>
      <c r="BS8" s="670">
        <f t="shared" si="9"/>
        <v>0</v>
      </c>
      <c r="BT8" s="670">
        <f t="shared" si="9"/>
        <v>0</v>
      </c>
      <c r="BU8" s="670">
        <f t="shared" si="9"/>
        <v>0</v>
      </c>
    </row>
    <row r="9" spans="1:73" ht="40.15" customHeight="1" thickTop="1" x14ac:dyDescent="0.25">
      <c r="A9" s="151"/>
      <c r="B9" s="24"/>
      <c r="C9" s="1058" t="s">
        <v>822</v>
      </c>
      <c r="D9" s="1049" t="s">
        <v>823</v>
      </c>
      <c r="E9" s="1061">
        <v>184</v>
      </c>
      <c r="F9" s="1064" t="s">
        <v>3360</v>
      </c>
      <c r="G9" s="1049" t="s">
        <v>1823</v>
      </c>
      <c r="H9" s="1043" t="s">
        <v>3211</v>
      </c>
      <c r="I9" s="1043" t="s">
        <v>2982</v>
      </c>
      <c r="J9" s="1043" t="s">
        <v>3361</v>
      </c>
      <c r="K9" s="1043" t="s">
        <v>92</v>
      </c>
      <c r="L9" s="1043" t="s">
        <v>3362</v>
      </c>
      <c r="M9" s="1049" t="s">
        <v>3363</v>
      </c>
      <c r="N9" s="1046">
        <v>2026004540042</v>
      </c>
      <c r="O9" s="1049" t="s">
        <v>3364</v>
      </c>
      <c r="P9" s="1052" t="s">
        <v>824</v>
      </c>
      <c r="Q9" s="1055">
        <v>3000</v>
      </c>
      <c r="R9" s="1040" t="s">
        <v>2871</v>
      </c>
      <c r="S9" s="1040"/>
      <c r="T9" s="1022"/>
      <c r="U9" s="1007"/>
      <c r="V9" s="1007"/>
      <c r="W9" s="1007"/>
      <c r="X9" s="1007"/>
      <c r="Y9" s="1007"/>
      <c r="Z9" s="1004">
        <f t="shared" si="5"/>
        <v>0</v>
      </c>
      <c r="AA9" s="1004">
        <f t="shared" ref="AA9:AF17" si="10">SUM(AR9:AR12,AZ9:AZ12,BH9:BH12,BP9:BP12)</f>
        <v>0</v>
      </c>
      <c r="AB9" s="1004">
        <f t="shared" si="10"/>
        <v>0</v>
      </c>
      <c r="AC9" s="1004">
        <f t="shared" si="10"/>
        <v>0</v>
      </c>
      <c r="AD9" s="1004">
        <f t="shared" si="10"/>
        <v>0</v>
      </c>
      <c r="AE9" s="1004">
        <f t="shared" si="10"/>
        <v>0</v>
      </c>
      <c r="AF9" s="1004">
        <f t="shared" si="10"/>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ht="40.15" customHeight="1" x14ac:dyDescent="0.25">
      <c r="A10" s="151"/>
      <c r="B10" s="24"/>
      <c r="C10" s="1059"/>
      <c r="D10" s="1050"/>
      <c r="E10" s="1062"/>
      <c r="F10" s="1065"/>
      <c r="G10" s="1050"/>
      <c r="H10" s="1044"/>
      <c r="I10" s="1044"/>
      <c r="J10" s="1044"/>
      <c r="K10" s="1044"/>
      <c r="L10" s="1044"/>
      <c r="M10" s="1050"/>
      <c r="N10" s="1047"/>
      <c r="O10" s="1050"/>
      <c r="P10" s="1053"/>
      <c r="Q10" s="1056"/>
      <c r="R10" s="1041"/>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40.15" customHeight="1" x14ac:dyDescent="0.25">
      <c r="A11" s="151"/>
      <c r="B11" s="24"/>
      <c r="C11" s="1059"/>
      <c r="D11" s="1050"/>
      <c r="E11" s="1062"/>
      <c r="F11" s="1065"/>
      <c r="G11" s="1050"/>
      <c r="H11" s="1044"/>
      <c r="I11" s="1044"/>
      <c r="J11" s="1044"/>
      <c r="K11" s="1044"/>
      <c r="L11" s="1044"/>
      <c r="M11" s="1050"/>
      <c r="N11" s="1047"/>
      <c r="O11" s="1050"/>
      <c r="P11" s="1053"/>
      <c r="Q11" s="1056"/>
      <c r="R11" s="1041"/>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40.15" customHeight="1" thickBot="1" x14ac:dyDescent="0.3">
      <c r="A12" s="151"/>
      <c r="B12" s="24"/>
      <c r="C12" s="1059"/>
      <c r="D12" s="1050"/>
      <c r="E12" s="1062"/>
      <c r="F12" s="1065"/>
      <c r="G12" s="1050"/>
      <c r="H12" s="1044"/>
      <c r="I12" s="1044"/>
      <c r="J12" s="1044"/>
      <c r="K12" s="1044"/>
      <c r="L12" s="1044"/>
      <c r="M12" s="1050"/>
      <c r="N12" s="1047"/>
      <c r="O12" s="1050"/>
      <c r="P12" s="1053"/>
      <c r="Q12" s="1056"/>
      <c r="R12" s="1041"/>
      <c r="S12" s="1041"/>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40.15" customHeight="1" thickTop="1" x14ac:dyDescent="0.25">
      <c r="A13" s="151"/>
      <c r="B13" s="24"/>
      <c r="C13" s="1058" t="s">
        <v>825</v>
      </c>
      <c r="D13" s="1049" t="s">
        <v>826</v>
      </c>
      <c r="E13" s="1061">
        <v>185</v>
      </c>
      <c r="F13" s="1064" t="s">
        <v>3365</v>
      </c>
      <c r="G13" s="1049" t="s">
        <v>3366</v>
      </c>
      <c r="H13" s="1043" t="s">
        <v>3367</v>
      </c>
      <c r="I13" s="1043" t="s">
        <v>2982</v>
      </c>
      <c r="J13" s="1043" t="s">
        <v>3361</v>
      </c>
      <c r="K13" s="1043" t="s">
        <v>92</v>
      </c>
      <c r="L13" s="1043" t="s">
        <v>3362</v>
      </c>
      <c r="M13" s="1049" t="s">
        <v>3363</v>
      </c>
      <c r="N13" s="1046">
        <v>2026004540042</v>
      </c>
      <c r="O13" s="1049" t="s">
        <v>3364</v>
      </c>
      <c r="P13" s="1052" t="s">
        <v>827</v>
      </c>
      <c r="Q13" s="1055">
        <v>216</v>
      </c>
      <c r="R13" s="1040" t="s">
        <v>2867</v>
      </c>
      <c r="S13" s="1040"/>
      <c r="T13" s="1022"/>
      <c r="U13" s="1007"/>
      <c r="V13" s="1007"/>
      <c r="W13" s="1007"/>
      <c r="X13" s="1007"/>
      <c r="Y13" s="1007"/>
      <c r="Z13" s="1004">
        <f t="shared" si="5"/>
        <v>0</v>
      </c>
      <c r="AA13" s="1004">
        <f t="shared" si="10"/>
        <v>0</v>
      </c>
      <c r="AB13" s="1004">
        <f t="shared" si="10"/>
        <v>0</v>
      </c>
      <c r="AC13" s="1004">
        <f t="shared" si="10"/>
        <v>0</v>
      </c>
      <c r="AD13" s="1004">
        <f t="shared" si="10"/>
        <v>0</v>
      </c>
      <c r="AE13" s="1004">
        <f t="shared" si="10"/>
        <v>0</v>
      </c>
      <c r="AF13" s="1004">
        <f t="shared" si="10"/>
        <v>0</v>
      </c>
      <c r="AG13" s="714"/>
      <c r="AH13" s="593"/>
      <c r="AI13" s="593"/>
      <c r="AJ13" s="593"/>
      <c r="AK13" s="207"/>
      <c r="AL13" s="208"/>
      <c r="AM13" s="208"/>
      <c r="AN13" s="208"/>
      <c r="AO13" s="208"/>
      <c r="AP13" s="1150">
        <f>+U13</f>
        <v>0</v>
      </c>
      <c r="AQ13" s="1004">
        <f>SUM(AR13:AW16)</f>
        <v>0</v>
      </c>
      <c r="AR13" s="299"/>
      <c r="AS13" s="299"/>
      <c r="AT13" s="299"/>
      <c r="AU13" s="299"/>
      <c r="AV13" s="299"/>
      <c r="AW13" s="299"/>
      <c r="AX13" s="1150">
        <f>+V13</f>
        <v>0</v>
      </c>
      <c r="AY13" s="1004">
        <f>SUM(AZ13:BE16)</f>
        <v>0</v>
      </c>
      <c r="AZ13" s="299"/>
      <c r="BA13" s="299"/>
      <c r="BB13" s="299"/>
      <c r="BC13" s="299"/>
      <c r="BD13" s="299"/>
      <c r="BE13" s="299"/>
      <c r="BF13" s="1150">
        <f>+W13</f>
        <v>0</v>
      </c>
      <c r="BG13" s="1004">
        <f>SUM(BH13:BM16)</f>
        <v>0</v>
      </c>
      <c r="BH13" s="299"/>
      <c r="BI13" s="299"/>
      <c r="BJ13" s="299"/>
      <c r="BK13" s="299"/>
      <c r="BL13" s="299"/>
      <c r="BM13" s="299"/>
      <c r="BN13" s="1150">
        <f>+X13</f>
        <v>0</v>
      </c>
      <c r="BO13" s="1004">
        <f>SUM(BP13:BU16)</f>
        <v>0</v>
      </c>
      <c r="BP13" s="299"/>
      <c r="BQ13" s="299"/>
      <c r="BR13" s="299"/>
      <c r="BS13" s="299"/>
      <c r="BT13" s="299"/>
      <c r="BU13" s="299"/>
    </row>
    <row r="14" spans="1:73" ht="40.15" customHeight="1" x14ac:dyDescent="0.25">
      <c r="A14" s="151"/>
      <c r="B14" s="24"/>
      <c r="C14" s="1059"/>
      <c r="D14" s="1050"/>
      <c r="E14" s="1062"/>
      <c r="F14" s="1065"/>
      <c r="G14" s="1050"/>
      <c r="H14" s="1044"/>
      <c r="I14" s="1044"/>
      <c r="J14" s="1044"/>
      <c r="K14" s="1044"/>
      <c r="L14" s="1044"/>
      <c r="M14" s="1050"/>
      <c r="N14" s="1047"/>
      <c r="O14" s="1050"/>
      <c r="P14" s="1053"/>
      <c r="Q14" s="1056"/>
      <c r="R14" s="1041"/>
      <c r="S14" s="1041"/>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40.15" customHeight="1" x14ac:dyDescent="0.25">
      <c r="A15" s="151"/>
      <c r="B15" s="24"/>
      <c r="C15" s="1059"/>
      <c r="D15" s="1050"/>
      <c r="E15" s="1062"/>
      <c r="F15" s="1065"/>
      <c r="G15" s="1050"/>
      <c r="H15" s="1044"/>
      <c r="I15" s="1044"/>
      <c r="J15" s="1044"/>
      <c r="K15" s="1044"/>
      <c r="L15" s="1044"/>
      <c r="M15" s="1050"/>
      <c r="N15" s="1047"/>
      <c r="O15" s="1050"/>
      <c r="P15" s="1053"/>
      <c r="Q15" s="1056"/>
      <c r="R15" s="1041"/>
      <c r="S15" s="1041"/>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40.15" customHeight="1" thickBot="1" x14ac:dyDescent="0.3">
      <c r="A16" s="151"/>
      <c r="B16" s="24"/>
      <c r="C16" s="1060"/>
      <c r="D16" s="1051"/>
      <c r="E16" s="1063"/>
      <c r="F16" s="1066"/>
      <c r="G16" s="1051"/>
      <c r="H16" s="1045"/>
      <c r="I16" s="1045"/>
      <c r="J16" s="1045"/>
      <c r="K16" s="1045"/>
      <c r="L16" s="1045"/>
      <c r="M16" s="1051"/>
      <c r="N16" s="1048"/>
      <c r="O16" s="1051"/>
      <c r="P16" s="1054"/>
      <c r="Q16" s="1057"/>
      <c r="R16" s="1042"/>
      <c r="S16" s="1042"/>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40.15" customHeight="1" thickTop="1" x14ac:dyDescent="0.25">
      <c r="A17" s="151"/>
      <c r="B17" s="24"/>
      <c r="C17" s="1058" t="s">
        <v>828</v>
      </c>
      <c r="D17" s="1049" t="s">
        <v>829</v>
      </c>
      <c r="E17" s="1061">
        <v>186</v>
      </c>
      <c r="F17" s="1064" t="s">
        <v>3368</v>
      </c>
      <c r="G17" s="1049" t="s">
        <v>830</v>
      </c>
      <c r="H17" s="1043" t="s">
        <v>3367</v>
      </c>
      <c r="I17" s="1043" t="s">
        <v>2982</v>
      </c>
      <c r="J17" s="1043" t="s">
        <v>3361</v>
      </c>
      <c r="K17" s="1043" t="s">
        <v>92</v>
      </c>
      <c r="L17" s="1043" t="s">
        <v>3362</v>
      </c>
      <c r="M17" s="1049" t="s">
        <v>3363</v>
      </c>
      <c r="N17" s="1046">
        <v>2026004540042</v>
      </c>
      <c r="O17" s="1049" t="s">
        <v>3364</v>
      </c>
      <c r="P17" s="1052" t="s">
        <v>830</v>
      </c>
      <c r="Q17" s="1055">
        <v>216</v>
      </c>
      <c r="R17" s="1040" t="s">
        <v>2867</v>
      </c>
      <c r="S17" s="1040"/>
      <c r="T17" s="1022"/>
      <c r="U17" s="1007"/>
      <c r="V17" s="1007"/>
      <c r="W17" s="1007"/>
      <c r="X17" s="1007"/>
      <c r="Y17" s="1007"/>
      <c r="Z17" s="1004">
        <f t="shared" si="5"/>
        <v>0</v>
      </c>
      <c r="AA17" s="1004">
        <f t="shared" si="10"/>
        <v>0</v>
      </c>
      <c r="AB17" s="1004">
        <f t="shared" si="10"/>
        <v>0</v>
      </c>
      <c r="AC17" s="1004">
        <f t="shared" si="10"/>
        <v>0</v>
      </c>
      <c r="AD17" s="1004">
        <f t="shared" si="10"/>
        <v>0</v>
      </c>
      <c r="AE17" s="1004">
        <f t="shared" si="10"/>
        <v>0</v>
      </c>
      <c r="AF17" s="1004">
        <f t="shared" si="10"/>
        <v>0</v>
      </c>
      <c r="AG17" s="714"/>
      <c r="AH17" s="593"/>
      <c r="AI17" s="593"/>
      <c r="AJ17" s="593"/>
      <c r="AK17" s="207"/>
      <c r="AL17" s="208"/>
      <c r="AM17" s="208"/>
      <c r="AN17" s="208"/>
      <c r="AO17" s="208"/>
      <c r="AP17" s="1150">
        <f>+U17</f>
        <v>0</v>
      </c>
      <c r="AQ17" s="1004">
        <f>SUM(AR17:AW20)</f>
        <v>0</v>
      </c>
      <c r="AR17" s="299"/>
      <c r="AS17" s="299"/>
      <c r="AT17" s="299"/>
      <c r="AU17" s="299"/>
      <c r="AV17" s="299"/>
      <c r="AW17" s="299"/>
      <c r="AX17" s="1150">
        <f>+V17</f>
        <v>0</v>
      </c>
      <c r="AY17" s="1004">
        <f>SUM(AZ17:BE20)</f>
        <v>0</v>
      </c>
      <c r="AZ17" s="299"/>
      <c r="BA17" s="299"/>
      <c r="BB17" s="299"/>
      <c r="BC17" s="299"/>
      <c r="BD17" s="299"/>
      <c r="BE17" s="299"/>
      <c r="BF17" s="1150">
        <f>+W17</f>
        <v>0</v>
      </c>
      <c r="BG17" s="1004">
        <f>SUM(BH17:BM20)</f>
        <v>0</v>
      </c>
      <c r="BH17" s="299"/>
      <c r="BI17" s="299"/>
      <c r="BJ17" s="299"/>
      <c r="BK17" s="299"/>
      <c r="BL17" s="299"/>
      <c r="BM17" s="299"/>
      <c r="BN17" s="1150">
        <f>+X17</f>
        <v>0</v>
      </c>
      <c r="BO17" s="1004">
        <f>SUM(BP17:BU20)</f>
        <v>0</v>
      </c>
      <c r="BP17" s="299"/>
      <c r="BQ17" s="299"/>
      <c r="BR17" s="299"/>
      <c r="BS17" s="299"/>
      <c r="BT17" s="299"/>
      <c r="BU17" s="299"/>
    </row>
    <row r="18" spans="1:73" ht="40.15" customHeight="1" x14ac:dyDescent="0.25">
      <c r="A18" s="151"/>
      <c r="B18" s="24"/>
      <c r="C18" s="1059"/>
      <c r="D18" s="1050"/>
      <c r="E18" s="1062"/>
      <c r="F18" s="1065"/>
      <c r="G18" s="1050"/>
      <c r="H18" s="1044"/>
      <c r="I18" s="1044"/>
      <c r="J18" s="1044"/>
      <c r="K18" s="1044"/>
      <c r="L18" s="1044"/>
      <c r="M18" s="1050"/>
      <c r="N18" s="1047"/>
      <c r="O18" s="1050"/>
      <c r="P18" s="1053"/>
      <c r="Q18" s="1056"/>
      <c r="R18" s="1041"/>
      <c r="S18" s="1041"/>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row>
    <row r="19" spans="1:73" ht="40.15" customHeight="1" x14ac:dyDescent="0.25">
      <c r="A19" s="151"/>
      <c r="B19" s="24"/>
      <c r="C19" s="1059"/>
      <c r="D19" s="1050"/>
      <c r="E19" s="1062"/>
      <c r="F19" s="1065"/>
      <c r="G19" s="1050"/>
      <c r="H19" s="1044"/>
      <c r="I19" s="1044"/>
      <c r="J19" s="1044"/>
      <c r="K19" s="1044"/>
      <c r="L19" s="1044"/>
      <c r="M19" s="1050"/>
      <c r="N19" s="1047"/>
      <c r="O19" s="1050"/>
      <c r="P19" s="1053"/>
      <c r="Q19" s="1056"/>
      <c r="R19" s="1041"/>
      <c r="S19" s="1041"/>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40.15" customHeight="1" thickBot="1" x14ac:dyDescent="0.3">
      <c r="A20" s="151"/>
      <c r="B20" s="24"/>
      <c r="C20" s="1059"/>
      <c r="D20" s="1050"/>
      <c r="E20" s="1062"/>
      <c r="F20" s="1065"/>
      <c r="G20" s="1050"/>
      <c r="H20" s="1044"/>
      <c r="I20" s="1044"/>
      <c r="J20" s="1044"/>
      <c r="K20" s="1044"/>
      <c r="L20" s="1044"/>
      <c r="M20" s="1050"/>
      <c r="N20" s="1047"/>
      <c r="O20" s="1050"/>
      <c r="P20" s="1053"/>
      <c r="Q20" s="1056"/>
      <c r="R20" s="1041"/>
      <c r="S20" s="1041"/>
      <c r="T20" s="1023"/>
      <c r="U20" s="1008"/>
      <c r="V20" s="1008"/>
      <c r="W20" s="1008"/>
      <c r="X20" s="1008"/>
      <c r="Y20" s="1008"/>
      <c r="Z20" s="1005"/>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row>
    <row r="21" spans="1:73" ht="40.15" customHeight="1" thickTop="1" thickBot="1" x14ac:dyDescent="0.3">
      <c r="A21" s="15"/>
      <c r="B21" s="924" t="s">
        <v>831</v>
      </c>
      <c r="C21" s="238" t="s">
        <v>95</v>
      </c>
      <c r="D21" s="421"/>
      <c r="E21" s="662"/>
      <c r="F21" s="447"/>
      <c r="G21" s="373"/>
      <c r="H21" s="375"/>
      <c r="I21" s="375"/>
      <c r="J21" s="376"/>
      <c r="K21" s="376"/>
      <c r="L21" s="421"/>
      <c r="M21" s="423"/>
      <c r="N21" s="663"/>
      <c r="O21" s="664"/>
      <c r="P21" s="664"/>
      <c r="Q21" s="666"/>
      <c r="R21" s="666"/>
      <c r="S21" s="719"/>
      <c r="T21" s="667"/>
      <c r="U21" s="668"/>
      <c r="V21" s="668"/>
      <c r="W21" s="668"/>
      <c r="X21" s="668"/>
      <c r="Y21" s="248"/>
      <c r="Z21" s="245">
        <f t="shared" si="5"/>
        <v>0</v>
      </c>
      <c r="AA21" s="294">
        <f>+AR21+AZ21+BH21+BP21</f>
        <v>0</v>
      </c>
      <c r="AB21" s="294">
        <f t="shared" si="5"/>
        <v>0</v>
      </c>
      <c r="AC21" s="294">
        <f t="shared" si="5"/>
        <v>0</v>
      </c>
      <c r="AD21" s="294">
        <f t="shared" si="5"/>
        <v>0</v>
      </c>
      <c r="AE21" s="294">
        <f t="shared" si="5"/>
        <v>0</v>
      </c>
      <c r="AF21" s="294">
        <f t="shared" si="5"/>
        <v>0</v>
      </c>
      <c r="AG21" s="229"/>
      <c r="AH21" s="229"/>
      <c r="AI21" s="229"/>
      <c r="AJ21" s="229"/>
      <c r="AK21" s="229"/>
      <c r="AL21" s="229"/>
      <c r="AM21" s="229"/>
      <c r="AN21" s="229"/>
      <c r="AO21" s="229"/>
      <c r="AP21" s="291"/>
      <c r="AQ21" s="309">
        <f t="shared" ref="AQ21:AW21" si="11">SUM(AQ22:AQ77)</f>
        <v>0</v>
      </c>
      <c r="AR21" s="309">
        <f t="shared" si="11"/>
        <v>0</v>
      </c>
      <c r="AS21" s="309">
        <f t="shared" si="11"/>
        <v>0</v>
      </c>
      <c r="AT21" s="309">
        <f t="shared" si="11"/>
        <v>0</v>
      </c>
      <c r="AU21" s="309">
        <f t="shared" si="11"/>
        <v>0</v>
      </c>
      <c r="AV21" s="309">
        <f t="shared" si="11"/>
        <v>0</v>
      </c>
      <c r="AW21" s="309">
        <f t="shared" si="11"/>
        <v>0</v>
      </c>
      <c r="AX21" s="291"/>
      <c r="AY21" s="309">
        <f t="shared" ref="AY21:BE21" si="12">SUM(AY22:AY77)</f>
        <v>0</v>
      </c>
      <c r="AZ21" s="309">
        <f t="shared" si="12"/>
        <v>0</v>
      </c>
      <c r="BA21" s="309">
        <f t="shared" si="12"/>
        <v>0</v>
      </c>
      <c r="BB21" s="309">
        <f t="shared" si="12"/>
        <v>0</v>
      </c>
      <c r="BC21" s="309">
        <f t="shared" si="12"/>
        <v>0</v>
      </c>
      <c r="BD21" s="309">
        <f t="shared" si="12"/>
        <v>0</v>
      </c>
      <c r="BE21" s="309">
        <f t="shared" si="12"/>
        <v>0</v>
      </c>
      <c r="BF21" s="291"/>
      <c r="BG21" s="309">
        <f t="shared" ref="BG21:BM21" si="13">SUM(BG22:BG77)</f>
        <v>0</v>
      </c>
      <c r="BH21" s="309">
        <f t="shared" si="13"/>
        <v>0</v>
      </c>
      <c r="BI21" s="309">
        <f t="shared" si="13"/>
        <v>0</v>
      </c>
      <c r="BJ21" s="309">
        <f t="shared" si="13"/>
        <v>0</v>
      </c>
      <c r="BK21" s="309">
        <f t="shared" si="13"/>
        <v>0</v>
      </c>
      <c r="BL21" s="309">
        <f t="shared" si="13"/>
        <v>0</v>
      </c>
      <c r="BM21" s="309">
        <f t="shared" si="13"/>
        <v>0</v>
      </c>
      <c r="BN21" s="291"/>
      <c r="BO21" s="309">
        <f t="shared" ref="BO21:BU21" si="14">SUM(BO22:BO77)</f>
        <v>0</v>
      </c>
      <c r="BP21" s="309">
        <f t="shared" si="14"/>
        <v>0</v>
      </c>
      <c r="BQ21" s="309">
        <f t="shared" si="14"/>
        <v>0</v>
      </c>
      <c r="BR21" s="309">
        <f t="shared" si="14"/>
        <v>0</v>
      </c>
      <c r="BS21" s="309">
        <f t="shared" si="14"/>
        <v>0</v>
      </c>
      <c r="BT21" s="309">
        <f t="shared" si="14"/>
        <v>0</v>
      </c>
      <c r="BU21" s="309">
        <f t="shared" si="14"/>
        <v>0</v>
      </c>
    </row>
    <row r="22" spans="1:73" ht="40.15" customHeight="1" thickTop="1" x14ac:dyDescent="0.25">
      <c r="A22" s="151"/>
      <c r="B22" s="24"/>
      <c r="C22" s="1058" t="s">
        <v>832</v>
      </c>
      <c r="D22" s="1049" t="s">
        <v>833</v>
      </c>
      <c r="E22" s="1061">
        <v>187</v>
      </c>
      <c r="F22" s="1064" t="s">
        <v>3369</v>
      </c>
      <c r="G22" s="1049" t="s">
        <v>3370</v>
      </c>
      <c r="H22" s="1043" t="s">
        <v>272</v>
      </c>
      <c r="I22" s="1043" t="s">
        <v>3041</v>
      </c>
      <c r="J22" s="1043" t="s">
        <v>3361</v>
      </c>
      <c r="K22" s="1043" t="s">
        <v>3371</v>
      </c>
      <c r="L22" s="1043" t="s">
        <v>3362</v>
      </c>
      <c r="M22" s="1049" t="s">
        <v>3372</v>
      </c>
      <c r="N22" s="1046">
        <v>2026004540062</v>
      </c>
      <c r="O22" s="1049" t="s">
        <v>3373</v>
      </c>
      <c r="P22" s="1052" t="s">
        <v>834</v>
      </c>
      <c r="Q22" s="1055">
        <v>1</v>
      </c>
      <c r="R22" s="1040" t="s">
        <v>2871</v>
      </c>
      <c r="S22" s="1040"/>
      <c r="T22" s="1022"/>
      <c r="U22" s="1007"/>
      <c r="V22" s="1007"/>
      <c r="W22" s="1007"/>
      <c r="X22" s="1007"/>
      <c r="Y22" s="1007"/>
      <c r="Z22" s="1004">
        <f t="shared" ref="Z22" si="15">+AQ22+AY22+BG22+BO22</f>
        <v>0</v>
      </c>
      <c r="AA22" s="1004">
        <f t="shared" ref="AA22" si="16">SUM(AR22:AR25,AZ22:AZ25,BH22:BH25,BP22:BP25)</f>
        <v>0</v>
      </c>
      <c r="AB22" s="1004">
        <f t="shared" ref="AB22" si="17">SUM(AS22:AS25,BA22:BA25,BI22:BI25,BQ22:BQ25)</f>
        <v>0</v>
      </c>
      <c r="AC22" s="1004">
        <f t="shared" ref="AC22" si="18">SUM(AT22:AT25,BB22:BB25,BJ22:BJ25,BR22:BR25)</f>
        <v>0</v>
      </c>
      <c r="AD22" s="1004">
        <f t="shared" ref="AD22" si="19">SUM(AU22:AU25,BC22:BC25,BK22:BK25,BS22:BS25)</f>
        <v>0</v>
      </c>
      <c r="AE22" s="1004">
        <f t="shared" ref="AE22" si="20">SUM(AV22:AV25,BD22:BD25,BL22:BL25,BT22:BT25)</f>
        <v>0</v>
      </c>
      <c r="AF22" s="1004">
        <f t="shared" ref="AF22" si="21">SUM(AW22:AW25,BE22:BE25,BM22:BM25,BU22:BU25)</f>
        <v>0</v>
      </c>
      <c r="AG22" s="714"/>
      <c r="AH22" s="593"/>
      <c r="AI22" s="593"/>
      <c r="AJ22" s="593"/>
      <c r="AK22" s="207"/>
      <c r="AL22" s="208"/>
      <c r="AM22" s="208"/>
      <c r="AN22" s="208"/>
      <c r="AO22" s="208"/>
      <c r="AP22" s="1150">
        <f>+U22</f>
        <v>0</v>
      </c>
      <c r="AQ22" s="1004">
        <f>SUM(AR22:AW25)</f>
        <v>0</v>
      </c>
      <c r="AR22" s="299"/>
      <c r="AS22" s="299"/>
      <c r="AT22" s="299"/>
      <c r="AU22" s="299"/>
      <c r="AV22" s="299"/>
      <c r="AW22" s="299"/>
      <c r="AX22" s="1150">
        <f>+V22</f>
        <v>0</v>
      </c>
      <c r="AY22" s="1004">
        <f>SUM(AZ22:BE25)</f>
        <v>0</v>
      </c>
      <c r="AZ22" s="299"/>
      <c r="BA22" s="299"/>
      <c r="BB22" s="299"/>
      <c r="BC22" s="299"/>
      <c r="BD22" s="299"/>
      <c r="BE22" s="299"/>
      <c r="BF22" s="1150">
        <f>+W22</f>
        <v>0</v>
      </c>
      <c r="BG22" s="1004">
        <f>SUM(BH22:BM25)</f>
        <v>0</v>
      </c>
      <c r="BH22" s="299"/>
      <c r="BI22" s="299"/>
      <c r="BJ22" s="299"/>
      <c r="BK22" s="299"/>
      <c r="BL22" s="299"/>
      <c r="BM22" s="299"/>
      <c r="BN22" s="1150">
        <f>+X22</f>
        <v>0</v>
      </c>
      <c r="BO22" s="1004">
        <f>SUM(BP22:BU25)</f>
        <v>0</v>
      </c>
      <c r="BP22" s="299"/>
      <c r="BQ22" s="299"/>
      <c r="BR22" s="299"/>
      <c r="BS22" s="299"/>
      <c r="BT22" s="299"/>
      <c r="BU22" s="299"/>
    </row>
    <row r="23" spans="1:73" ht="40.15" customHeight="1" x14ac:dyDescent="0.25">
      <c r="A23" s="151"/>
      <c r="B23" s="24"/>
      <c r="C23" s="1059"/>
      <c r="D23" s="1050"/>
      <c r="E23" s="1062"/>
      <c r="F23" s="1065"/>
      <c r="G23" s="1050"/>
      <c r="H23" s="1044"/>
      <c r="I23" s="1044"/>
      <c r="J23" s="1044"/>
      <c r="K23" s="1044"/>
      <c r="L23" s="1044"/>
      <c r="M23" s="1050"/>
      <c r="N23" s="1047"/>
      <c r="O23" s="1050"/>
      <c r="P23" s="1053"/>
      <c r="Q23" s="1056"/>
      <c r="R23" s="1041"/>
      <c r="S23" s="1041"/>
      <c r="T23" s="1023"/>
      <c r="U23" s="1008"/>
      <c r="V23" s="1008"/>
      <c r="W23" s="1008"/>
      <c r="X23" s="1008"/>
      <c r="Y23" s="1008"/>
      <c r="Z23" s="1005"/>
      <c r="AA23" s="1005"/>
      <c r="AB23" s="1005"/>
      <c r="AC23" s="1005"/>
      <c r="AD23" s="1005"/>
      <c r="AE23" s="1005"/>
      <c r="AF23" s="1005"/>
      <c r="AG23" s="479"/>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row>
    <row r="24" spans="1:73" ht="40.15" customHeight="1" x14ac:dyDescent="0.25">
      <c r="A24" s="151"/>
      <c r="B24" s="24"/>
      <c r="C24" s="1059"/>
      <c r="D24" s="1050"/>
      <c r="E24" s="1062"/>
      <c r="F24" s="1065"/>
      <c r="G24" s="1050"/>
      <c r="H24" s="1044"/>
      <c r="I24" s="1044"/>
      <c r="J24" s="1044"/>
      <c r="K24" s="1044"/>
      <c r="L24" s="1044"/>
      <c r="M24" s="1050"/>
      <c r="N24" s="1047"/>
      <c r="O24" s="1050"/>
      <c r="P24" s="1053"/>
      <c r="Q24" s="1056"/>
      <c r="R24" s="1041"/>
      <c r="S24" s="1041"/>
      <c r="T24" s="1023"/>
      <c r="U24" s="1008"/>
      <c r="V24" s="1008"/>
      <c r="W24" s="1008"/>
      <c r="X24" s="1008"/>
      <c r="Y24" s="1008"/>
      <c r="Z24" s="1005"/>
      <c r="AA24" s="1005"/>
      <c r="AB24" s="1005"/>
      <c r="AC24" s="1005"/>
      <c r="AD24" s="1005"/>
      <c r="AE24" s="1005"/>
      <c r="AF24" s="1005"/>
      <c r="AG24" s="196"/>
      <c r="AH24" s="592"/>
      <c r="AI24" s="592"/>
      <c r="AJ24" s="592"/>
      <c r="AK24" s="196"/>
      <c r="AL24" s="197"/>
      <c r="AM24" s="197"/>
      <c r="AN24" s="197"/>
      <c r="AO24" s="197"/>
      <c r="AP24" s="1151"/>
      <c r="AQ24" s="1005"/>
      <c r="AR24" s="282"/>
      <c r="AS24" s="282"/>
      <c r="AT24" s="282"/>
      <c r="AU24" s="282"/>
      <c r="AV24" s="282"/>
      <c r="AW24" s="282"/>
      <c r="AX24" s="1151"/>
      <c r="AY24" s="1005"/>
      <c r="AZ24" s="282"/>
      <c r="BA24" s="282"/>
      <c r="BB24" s="282"/>
      <c r="BC24" s="282"/>
      <c r="BD24" s="282"/>
      <c r="BE24" s="282"/>
      <c r="BF24" s="1151"/>
      <c r="BG24" s="1005"/>
      <c r="BH24" s="282"/>
      <c r="BI24" s="282"/>
      <c r="BJ24" s="282"/>
      <c r="BK24" s="282"/>
      <c r="BL24" s="282"/>
      <c r="BM24" s="282"/>
      <c r="BN24" s="1151"/>
      <c r="BO24" s="1005"/>
      <c r="BP24" s="282"/>
      <c r="BQ24" s="282"/>
      <c r="BR24" s="282"/>
      <c r="BS24" s="282"/>
      <c r="BT24" s="282"/>
      <c r="BU24" s="282"/>
    </row>
    <row r="25" spans="1:73" ht="40.15" customHeight="1" thickBot="1" x14ac:dyDescent="0.3">
      <c r="A25" s="151"/>
      <c r="B25" s="24"/>
      <c r="C25" s="1060"/>
      <c r="D25" s="1051"/>
      <c r="E25" s="1063"/>
      <c r="F25" s="1066"/>
      <c r="G25" s="1051"/>
      <c r="H25" s="1045"/>
      <c r="I25" s="1045"/>
      <c r="J25" s="1045"/>
      <c r="K25" s="1045"/>
      <c r="L25" s="1045"/>
      <c r="M25" s="1051"/>
      <c r="N25" s="1048"/>
      <c r="O25" s="1051"/>
      <c r="P25" s="1054"/>
      <c r="Q25" s="1057"/>
      <c r="R25" s="1042"/>
      <c r="S25" s="1042"/>
      <c r="T25" s="1024"/>
      <c r="U25" s="1009"/>
      <c r="V25" s="1009"/>
      <c r="W25" s="1009"/>
      <c r="X25" s="1009"/>
      <c r="Y25" s="1009"/>
      <c r="Z25" s="1006"/>
      <c r="AA25" s="1006"/>
      <c r="AB25" s="1006"/>
      <c r="AC25" s="1006"/>
      <c r="AD25" s="1006"/>
      <c r="AE25" s="1006"/>
      <c r="AF25" s="1006"/>
      <c r="AG25" s="715"/>
      <c r="AH25" s="716"/>
      <c r="AI25" s="716"/>
      <c r="AJ25" s="716"/>
      <c r="AK25" s="715"/>
      <c r="AL25" s="717"/>
      <c r="AM25" s="717"/>
      <c r="AN25" s="717"/>
      <c r="AO25" s="717"/>
      <c r="AP25" s="1152"/>
      <c r="AQ25" s="1006"/>
      <c r="AR25" s="718"/>
      <c r="AS25" s="718"/>
      <c r="AT25" s="718"/>
      <c r="AU25" s="718"/>
      <c r="AV25" s="718"/>
      <c r="AW25" s="718"/>
      <c r="AX25" s="1152"/>
      <c r="AY25" s="1006"/>
      <c r="AZ25" s="718"/>
      <c r="BA25" s="718"/>
      <c r="BB25" s="718"/>
      <c r="BC25" s="718"/>
      <c r="BD25" s="718"/>
      <c r="BE25" s="718"/>
      <c r="BF25" s="1152"/>
      <c r="BG25" s="1006"/>
      <c r="BH25" s="718"/>
      <c r="BI25" s="718"/>
      <c r="BJ25" s="718"/>
      <c r="BK25" s="718"/>
      <c r="BL25" s="718"/>
      <c r="BM25" s="718"/>
      <c r="BN25" s="1152"/>
      <c r="BO25" s="1006"/>
      <c r="BP25" s="718"/>
      <c r="BQ25" s="718"/>
      <c r="BR25" s="718"/>
      <c r="BS25" s="718"/>
      <c r="BT25" s="718"/>
      <c r="BU25" s="718"/>
    </row>
    <row r="26" spans="1:73" ht="40.15" customHeight="1" thickTop="1" x14ac:dyDescent="0.25">
      <c r="A26" s="151"/>
      <c r="B26" s="24"/>
      <c r="C26" s="1058" t="s">
        <v>835</v>
      </c>
      <c r="D26" s="1049" t="s">
        <v>836</v>
      </c>
      <c r="E26" s="1061">
        <v>188</v>
      </c>
      <c r="F26" s="1064" t="s">
        <v>3374</v>
      </c>
      <c r="G26" s="1049" t="s">
        <v>837</v>
      </c>
      <c r="H26" s="1043" t="s">
        <v>3099</v>
      </c>
      <c r="I26" s="1043" t="s">
        <v>3041</v>
      </c>
      <c r="J26" s="1043" t="s">
        <v>3361</v>
      </c>
      <c r="K26" s="1043" t="s">
        <v>3371</v>
      </c>
      <c r="L26" s="1043" t="s">
        <v>3362</v>
      </c>
      <c r="M26" s="1049" t="s">
        <v>3372</v>
      </c>
      <c r="N26" s="1046">
        <v>2026004540062</v>
      </c>
      <c r="O26" s="1049" t="s">
        <v>3373</v>
      </c>
      <c r="P26" s="1052" t="s">
        <v>837</v>
      </c>
      <c r="Q26" s="1055">
        <v>300</v>
      </c>
      <c r="R26" s="1040" t="s">
        <v>2871</v>
      </c>
      <c r="S26" s="1040"/>
      <c r="T26" s="1022"/>
      <c r="U26" s="1007"/>
      <c r="V26" s="1007"/>
      <c r="W26" s="1007"/>
      <c r="X26" s="1007"/>
      <c r="Y26" s="1007"/>
      <c r="Z26" s="1004">
        <f t="shared" ref="Z26" si="22">+AQ26+AY26+BG26+BO26</f>
        <v>0</v>
      </c>
      <c r="AA26" s="1004">
        <f t="shared" ref="AA26" si="23">SUM(AR26:AR29,AZ26:AZ29,BH26:BH29,BP26:BP29)</f>
        <v>0</v>
      </c>
      <c r="AB26" s="1004">
        <f t="shared" ref="AB26" si="24">SUM(AS26:AS29,BA26:BA29,BI26:BI29,BQ26:BQ29)</f>
        <v>0</v>
      </c>
      <c r="AC26" s="1004">
        <f t="shared" ref="AC26" si="25">SUM(AT26:AT29,BB26:BB29,BJ26:BJ29,BR26:BR29)</f>
        <v>0</v>
      </c>
      <c r="AD26" s="1004">
        <f t="shared" ref="AD26" si="26">SUM(AU26:AU29,BC26:BC29,BK26:BK29,BS26:BS29)</f>
        <v>0</v>
      </c>
      <c r="AE26" s="1004">
        <f t="shared" ref="AE26" si="27">SUM(AV26:AV29,BD26:BD29,BL26:BL29,BT26:BT29)</f>
        <v>0</v>
      </c>
      <c r="AF26" s="1004">
        <f t="shared" ref="AF26" si="28">SUM(AW26:AW29,BE26:BE29,BM26:BM29,BU26:BU29)</f>
        <v>0</v>
      </c>
      <c r="AG26" s="714"/>
      <c r="AH26" s="593"/>
      <c r="AI26" s="593"/>
      <c r="AJ26" s="593"/>
      <c r="AK26" s="207"/>
      <c r="AL26" s="208"/>
      <c r="AM26" s="208"/>
      <c r="AN26" s="208"/>
      <c r="AO26" s="208"/>
      <c r="AP26" s="1150">
        <f t="shared" ref="AP26" si="29">+U26</f>
        <v>0</v>
      </c>
      <c r="AQ26" s="1004">
        <f t="shared" ref="AQ26" si="30">SUM(AR26:AW29)</f>
        <v>0</v>
      </c>
      <c r="AR26" s="299"/>
      <c r="AS26" s="299"/>
      <c r="AT26" s="299"/>
      <c r="AU26" s="299"/>
      <c r="AV26" s="299"/>
      <c r="AW26" s="299"/>
      <c r="AX26" s="1150">
        <f t="shared" ref="AX26" si="31">+V26</f>
        <v>0</v>
      </c>
      <c r="AY26" s="1004">
        <f t="shared" ref="AY26" si="32">SUM(AZ26:BE29)</f>
        <v>0</v>
      </c>
      <c r="AZ26" s="299"/>
      <c r="BA26" s="299"/>
      <c r="BB26" s="299"/>
      <c r="BC26" s="299"/>
      <c r="BD26" s="299"/>
      <c r="BE26" s="299"/>
      <c r="BF26" s="1150">
        <f t="shared" ref="BF26" si="33">+W26</f>
        <v>0</v>
      </c>
      <c r="BG26" s="1004">
        <f t="shared" ref="BG26" si="34">SUM(BH26:BM29)</f>
        <v>0</v>
      </c>
      <c r="BH26" s="299"/>
      <c r="BI26" s="299"/>
      <c r="BJ26" s="299"/>
      <c r="BK26" s="299"/>
      <c r="BL26" s="299"/>
      <c r="BM26" s="299"/>
      <c r="BN26" s="1150">
        <f t="shared" ref="BN26" si="35">+X26</f>
        <v>0</v>
      </c>
      <c r="BO26" s="1004">
        <f t="shared" ref="BO26" si="36">SUM(BP26:BU29)</f>
        <v>0</v>
      </c>
      <c r="BP26" s="299"/>
      <c r="BQ26" s="299"/>
      <c r="BR26" s="299"/>
      <c r="BS26" s="299"/>
      <c r="BT26" s="299"/>
      <c r="BU26" s="299"/>
    </row>
    <row r="27" spans="1:73" ht="40.15" customHeight="1" x14ac:dyDescent="0.25">
      <c r="A27" s="151"/>
      <c r="B27" s="24"/>
      <c r="C27" s="1059"/>
      <c r="D27" s="1050"/>
      <c r="E27" s="1062"/>
      <c r="F27" s="1065"/>
      <c r="G27" s="1050"/>
      <c r="H27" s="1044"/>
      <c r="I27" s="1044"/>
      <c r="J27" s="1044"/>
      <c r="K27" s="1044"/>
      <c r="L27" s="1044"/>
      <c r="M27" s="1050"/>
      <c r="N27" s="1047"/>
      <c r="O27" s="1050"/>
      <c r="P27" s="1053"/>
      <c r="Q27" s="1056"/>
      <c r="R27" s="1041"/>
      <c r="S27" s="1041"/>
      <c r="T27" s="1023"/>
      <c r="U27" s="1008"/>
      <c r="V27" s="1008"/>
      <c r="W27" s="1008"/>
      <c r="X27" s="1008"/>
      <c r="Y27" s="1008"/>
      <c r="Z27" s="1005"/>
      <c r="AA27" s="1005"/>
      <c r="AB27" s="1005"/>
      <c r="AC27" s="1005"/>
      <c r="AD27" s="1005"/>
      <c r="AE27" s="1005"/>
      <c r="AF27" s="1005"/>
      <c r="AG27" s="479"/>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row>
    <row r="28" spans="1:73" ht="40.15" customHeight="1" x14ac:dyDescent="0.25">
      <c r="A28" s="151"/>
      <c r="B28" s="24"/>
      <c r="C28" s="1059"/>
      <c r="D28" s="1050"/>
      <c r="E28" s="1062"/>
      <c r="F28" s="1065"/>
      <c r="G28" s="1050"/>
      <c r="H28" s="1044"/>
      <c r="I28" s="1044"/>
      <c r="J28" s="1044"/>
      <c r="K28" s="1044"/>
      <c r="L28" s="1044"/>
      <c r="M28" s="1050"/>
      <c r="N28" s="1047"/>
      <c r="O28" s="1050"/>
      <c r="P28" s="1053"/>
      <c r="Q28" s="1056"/>
      <c r="R28" s="1041"/>
      <c r="S28" s="1041"/>
      <c r="T28" s="1023"/>
      <c r="U28" s="1008"/>
      <c r="V28" s="1008"/>
      <c r="W28" s="1008"/>
      <c r="X28" s="1008"/>
      <c r="Y28" s="1008"/>
      <c r="Z28" s="1005"/>
      <c r="AA28" s="1005"/>
      <c r="AB28" s="1005"/>
      <c r="AC28" s="1005"/>
      <c r="AD28" s="1005"/>
      <c r="AE28" s="1005"/>
      <c r="AF28" s="1005"/>
      <c r="AG28" s="196"/>
      <c r="AH28" s="592"/>
      <c r="AI28" s="592"/>
      <c r="AJ28" s="592"/>
      <c r="AK28" s="196"/>
      <c r="AL28" s="197"/>
      <c r="AM28" s="197"/>
      <c r="AN28" s="197"/>
      <c r="AO28" s="197"/>
      <c r="AP28" s="1151"/>
      <c r="AQ28" s="1005"/>
      <c r="AR28" s="282"/>
      <c r="AS28" s="282"/>
      <c r="AT28" s="282"/>
      <c r="AU28" s="282"/>
      <c r="AV28" s="282"/>
      <c r="AW28" s="282"/>
      <c r="AX28" s="1151"/>
      <c r="AY28" s="1005"/>
      <c r="AZ28" s="282"/>
      <c r="BA28" s="282"/>
      <c r="BB28" s="282"/>
      <c r="BC28" s="282"/>
      <c r="BD28" s="282"/>
      <c r="BE28" s="282"/>
      <c r="BF28" s="1151"/>
      <c r="BG28" s="1005"/>
      <c r="BH28" s="282"/>
      <c r="BI28" s="282"/>
      <c r="BJ28" s="282"/>
      <c r="BK28" s="282"/>
      <c r="BL28" s="282"/>
      <c r="BM28" s="282"/>
      <c r="BN28" s="1151"/>
      <c r="BO28" s="1005"/>
      <c r="BP28" s="282"/>
      <c r="BQ28" s="282"/>
      <c r="BR28" s="282"/>
      <c r="BS28" s="282"/>
      <c r="BT28" s="282"/>
      <c r="BU28" s="282"/>
    </row>
    <row r="29" spans="1:73" ht="40.15" customHeight="1" thickBot="1" x14ac:dyDescent="0.3">
      <c r="A29" s="151"/>
      <c r="B29" s="24"/>
      <c r="C29" s="1059"/>
      <c r="D29" s="1050"/>
      <c r="E29" s="1062"/>
      <c r="F29" s="1065"/>
      <c r="G29" s="1050"/>
      <c r="H29" s="1044"/>
      <c r="I29" s="1044"/>
      <c r="J29" s="1044"/>
      <c r="K29" s="1044"/>
      <c r="L29" s="1044"/>
      <c r="M29" s="1050"/>
      <c r="N29" s="1047"/>
      <c r="O29" s="1050"/>
      <c r="P29" s="1053"/>
      <c r="Q29" s="1056"/>
      <c r="R29" s="1041"/>
      <c r="S29" s="1041"/>
      <c r="T29" s="1024"/>
      <c r="U29" s="1009"/>
      <c r="V29" s="1009"/>
      <c r="W29" s="1009"/>
      <c r="X29" s="1009"/>
      <c r="Y29" s="1009"/>
      <c r="Z29" s="1006"/>
      <c r="AA29" s="1006"/>
      <c r="AB29" s="1006"/>
      <c r="AC29" s="1006"/>
      <c r="AD29" s="1006"/>
      <c r="AE29" s="1006"/>
      <c r="AF29" s="1006"/>
      <c r="AG29" s="715"/>
      <c r="AH29" s="716"/>
      <c r="AI29" s="716"/>
      <c r="AJ29" s="716"/>
      <c r="AK29" s="715"/>
      <c r="AL29" s="717"/>
      <c r="AM29" s="717"/>
      <c r="AN29" s="717"/>
      <c r="AO29" s="717"/>
      <c r="AP29" s="1152"/>
      <c r="AQ29" s="1006"/>
      <c r="AR29" s="718"/>
      <c r="AS29" s="718"/>
      <c r="AT29" s="718"/>
      <c r="AU29" s="718"/>
      <c r="AV29" s="718"/>
      <c r="AW29" s="718"/>
      <c r="AX29" s="1152"/>
      <c r="AY29" s="1006"/>
      <c r="AZ29" s="718"/>
      <c r="BA29" s="718"/>
      <c r="BB29" s="718"/>
      <c r="BC29" s="718"/>
      <c r="BD29" s="718"/>
      <c r="BE29" s="718"/>
      <c r="BF29" s="1152"/>
      <c r="BG29" s="1006"/>
      <c r="BH29" s="718"/>
      <c r="BI29" s="718"/>
      <c r="BJ29" s="718"/>
      <c r="BK29" s="718"/>
      <c r="BL29" s="718"/>
      <c r="BM29" s="718"/>
      <c r="BN29" s="1152"/>
      <c r="BO29" s="1006"/>
      <c r="BP29" s="718"/>
      <c r="BQ29" s="718"/>
      <c r="BR29" s="718"/>
      <c r="BS29" s="718"/>
      <c r="BT29" s="718"/>
      <c r="BU29" s="718"/>
    </row>
    <row r="30" spans="1:73" ht="40.15" customHeight="1" thickTop="1" x14ac:dyDescent="0.25">
      <c r="A30" s="151"/>
      <c r="B30" s="24"/>
      <c r="C30" s="1058" t="s">
        <v>838</v>
      </c>
      <c r="D30" s="1049" t="s">
        <v>839</v>
      </c>
      <c r="E30" s="1061">
        <v>189</v>
      </c>
      <c r="F30" s="1064" t="s">
        <v>3375</v>
      </c>
      <c r="G30" s="1049" t="s">
        <v>840</v>
      </c>
      <c r="H30" s="1043" t="s">
        <v>3154</v>
      </c>
      <c r="I30" s="1043" t="s">
        <v>3041</v>
      </c>
      <c r="J30" s="1043" t="s">
        <v>3361</v>
      </c>
      <c r="K30" s="1043" t="s">
        <v>3371</v>
      </c>
      <c r="L30" s="1043" t="s">
        <v>3362</v>
      </c>
      <c r="M30" s="1049" t="s">
        <v>3372</v>
      </c>
      <c r="N30" s="1046">
        <v>2026004540062</v>
      </c>
      <c r="O30" s="1049" t="s">
        <v>3373</v>
      </c>
      <c r="P30" s="1052" t="s">
        <v>840</v>
      </c>
      <c r="Q30" s="1055">
        <v>150</v>
      </c>
      <c r="R30" s="1040" t="s">
        <v>2871</v>
      </c>
      <c r="S30" s="1040"/>
      <c r="T30" s="1022"/>
      <c r="U30" s="1007"/>
      <c r="V30" s="1007"/>
      <c r="W30" s="1007"/>
      <c r="X30" s="1007"/>
      <c r="Y30" s="1007"/>
      <c r="Z30" s="1004">
        <f t="shared" ref="Z30" si="37">+AQ30+AY30+BG30+BO30</f>
        <v>0</v>
      </c>
      <c r="AA30" s="1004">
        <f t="shared" ref="AA30" si="38">SUM(AR30:AR33,AZ30:AZ33,BH30:BH33,BP30:BP33)</f>
        <v>0</v>
      </c>
      <c r="AB30" s="1004">
        <f t="shared" ref="AB30" si="39">SUM(AS30:AS33,BA30:BA33,BI30:BI33,BQ30:BQ33)</f>
        <v>0</v>
      </c>
      <c r="AC30" s="1004">
        <f t="shared" ref="AC30" si="40">SUM(AT30:AT33,BB30:BB33,BJ30:BJ33,BR30:BR33)</f>
        <v>0</v>
      </c>
      <c r="AD30" s="1004">
        <f t="shared" ref="AD30" si="41">SUM(AU30:AU33,BC30:BC33,BK30:BK33,BS30:BS33)</f>
        <v>0</v>
      </c>
      <c r="AE30" s="1004">
        <f t="shared" ref="AE30" si="42">SUM(AV30:AV33,BD30:BD33,BL30:BL33,BT30:BT33)</f>
        <v>0</v>
      </c>
      <c r="AF30" s="1004">
        <f t="shared" ref="AF30" si="43">SUM(AW30:AW33,BE30:BE33,BM30:BM33,BU30:BU33)</f>
        <v>0</v>
      </c>
      <c r="AG30" s="714"/>
      <c r="AH30" s="593"/>
      <c r="AI30" s="593"/>
      <c r="AJ30" s="593"/>
      <c r="AK30" s="207"/>
      <c r="AL30" s="208"/>
      <c r="AM30" s="208"/>
      <c r="AN30" s="208"/>
      <c r="AO30" s="208"/>
      <c r="AP30" s="1150">
        <f t="shared" ref="AP30" si="44">+U30</f>
        <v>0</v>
      </c>
      <c r="AQ30" s="1004">
        <f t="shared" ref="AQ30" si="45">SUM(AR30:AW33)</f>
        <v>0</v>
      </c>
      <c r="AR30" s="299"/>
      <c r="AS30" s="299"/>
      <c r="AT30" s="299"/>
      <c r="AU30" s="299"/>
      <c r="AV30" s="299"/>
      <c r="AW30" s="299"/>
      <c r="AX30" s="1150">
        <f t="shared" ref="AX30" si="46">+V30</f>
        <v>0</v>
      </c>
      <c r="AY30" s="1004">
        <f t="shared" ref="AY30" si="47">SUM(AZ30:BE33)</f>
        <v>0</v>
      </c>
      <c r="AZ30" s="299"/>
      <c r="BA30" s="299"/>
      <c r="BB30" s="299"/>
      <c r="BC30" s="299"/>
      <c r="BD30" s="299"/>
      <c r="BE30" s="299"/>
      <c r="BF30" s="1150">
        <f t="shared" ref="BF30" si="48">+W30</f>
        <v>0</v>
      </c>
      <c r="BG30" s="1004">
        <f t="shared" ref="BG30" si="49">SUM(BH30:BM33)</f>
        <v>0</v>
      </c>
      <c r="BH30" s="299"/>
      <c r="BI30" s="299"/>
      <c r="BJ30" s="299"/>
      <c r="BK30" s="299"/>
      <c r="BL30" s="299"/>
      <c r="BM30" s="299"/>
      <c r="BN30" s="1150">
        <f t="shared" ref="BN30" si="50">+X30</f>
        <v>0</v>
      </c>
      <c r="BO30" s="1004">
        <f t="shared" ref="BO30" si="51">SUM(BP30:BU33)</f>
        <v>0</v>
      </c>
      <c r="BP30" s="299"/>
      <c r="BQ30" s="299"/>
      <c r="BR30" s="299"/>
      <c r="BS30" s="299"/>
      <c r="BT30" s="299"/>
      <c r="BU30" s="299"/>
    </row>
    <row r="31" spans="1:73" ht="40.15" customHeight="1" x14ac:dyDescent="0.25">
      <c r="A31" s="151"/>
      <c r="B31" s="24"/>
      <c r="C31" s="1059"/>
      <c r="D31" s="1050"/>
      <c r="E31" s="1062"/>
      <c r="F31" s="1065"/>
      <c r="G31" s="1050"/>
      <c r="H31" s="1044"/>
      <c r="I31" s="1044"/>
      <c r="J31" s="1044"/>
      <c r="K31" s="1044"/>
      <c r="L31" s="1044"/>
      <c r="M31" s="1050"/>
      <c r="N31" s="1047"/>
      <c r="O31" s="1050"/>
      <c r="P31" s="1053"/>
      <c r="Q31" s="1056"/>
      <c r="R31" s="1041"/>
      <c r="S31" s="1041"/>
      <c r="T31" s="1023"/>
      <c r="U31" s="1008"/>
      <c r="V31" s="1008"/>
      <c r="W31" s="1008"/>
      <c r="X31" s="1008"/>
      <c r="Y31" s="1008"/>
      <c r="Z31" s="1005"/>
      <c r="AA31" s="1005"/>
      <c r="AB31" s="1005"/>
      <c r="AC31" s="1005"/>
      <c r="AD31" s="1005"/>
      <c r="AE31" s="1005"/>
      <c r="AF31" s="1005"/>
      <c r="AG31" s="479"/>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row>
    <row r="32" spans="1:73" ht="40.15" customHeight="1" x14ac:dyDescent="0.25">
      <c r="A32" s="151"/>
      <c r="B32" s="24"/>
      <c r="C32" s="1059"/>
      <c r="D32" s="1050"/>
      <c r="E32" s="1062"/>
      <c r="F32" s="1065"/>
      <c r="G32" s="1050"/>
      <c r="H32" s="1044"/>
      <c r="I32" s="1044"/>
      <c r="J32" s="1044"/>
      <c r="K32" s="1044"/>
      <c r="L32" s="1044"/>
      <c r="M32" s="1050"/>
      <c r="N32" s="1047"/>
      <c r="O32" s="1050"/>
      <c r="P32" s="1053"/>
      <c r="Q32" s="1056"/>
      <c r="R32" s="1041"/>
      <c r="S32" s="1041"/>
      <c r="T32" s="1023"/>
      <c r="U32" s="1008"/>
      <c r="V32" s="1008"/>
      <c r="W32" s="1008"/>
      <c r="X32" s="1008"/>
      <c r="Y32" s="1008"/>
      <c r="Z32" s="1005"/>
      <c r="AA32" s="1005"/>
      <c r="AB32" s="1005"/>
      <c r="AC32" s="1005"/>
      <c r="AD32" s="1005"/>
      <c r="AE32" s="1005"/>
      <c r="AF32" s="1005"/>
      <c r="AG32" s="196"/>
      <c r="AH32" s="592"/>
      <c r="AI32" s="592"/>
      <c r="AJ32" s="592"/>
      <c r="AK32" s="196"/>
      <c r="AL32" s="197"/>
      <c r="AM32" s="197"/>
      <c r="AN32" s="197"/>
      <c r="AO32" s="197"/>
      <c r="AP32" s="1151"/>
      <c r="AQ32" s="1005"/>
      <c r="AR32" s="282"/>
      <c r="AS32" s="282"/>
      <c r="AT32" s="282"/>
      <c r="AU32" s="282"/>
      <c r="AV32" s="282"/>
      <c r="AW32" s="282"/>
      <c r="AX32" s="1151"/>
      <c r="AY32" s="1005"/>
      <c r="AZ32" s="282"/>
      <c r="BA32" s="282"/>
      <c r="BB32" s="282"/>
      <c r="BC32" s="282"/>
      <c r="BD32" s="282"/>
      <c r="BE32" s="282"/>
      <c r="BF32" s="1151"/>
      <c r="BG32" s="1005"/>
      <c r="BH32" s="282"/>
      <c r="BI32" s="282"/>
      <c r="BJ32" s="282"/>
      <c r="BK32" s="282"/>
      <c r="BL32" s="282"/>
      <c r="BM32" s="282"/>
      <c r="BN32" s="1151"/>
      <c r="BO32" s="1005"/>
      <c r="BP32" s="282"/>
      <c r="BQ32" s="282"/>
      <c r="BR32" s="282"/>
      <c r="BS32" s="282"/>
      <c r="BT32" s="282"/>
      <c r="BU32" s="282"/>
    </row>
    <row r="33" spans="1:73" ht="40.15" customHeight="1" thickBot="1" x14ac:dyDescent="0.3">
      <c r="A33" s="151"/>
      <c r="B33" s="24"/>
      <c r="C33" s="1060"/>
      <c r="D33" s="1051"/>
      <c r="E33" s="1063"/>
      <c r="F33" s="1066"/>
      <c r="G33" s="1051"/>
      <c r="H33" s="1045"/>
      <c r="I33" s="1045"/>
      <c r="J33" s="1045"/>
      <c r="K33" s="1045"/>
      <c r="L33" s="1045"/>
      <c r="M33" s="1051"/>
      <c r="N33" s="1048"/>
      <c r="O33" s="1051"/>
      <c r="P33" s="1054"/>
      <c r="Q33" s="1057"/>
      <c r="R33" s="1042"/>
      <c r="S33" s="1042"/>
      <c r="T33" s="1024"/>
      <c r="U33" s="1009"/>
      <c r="V33" s="1009"/>
      <c r="W33" s="1009"/>
      <c r="X33" s="1009"/>
      <c r="Y33" s="1009"/>
      <c r="Z33" s="1006"/>
      <c r="AA33" s="1006"/>
      <c r="AB33" s="1006"/>
      <c r="AC33" s="1006"/>
      <c r="AD33" s="1006"/>
      <c r="AE33" s="1006"/>
      <c r="AF33" s="1006"/>
      <c r="AG33" s="715"/>
      <c r="AH33" s="716"/>
      <c r="AI33" s="716"/>
      <c r="AJ33" s="716"/>
      <c r="AK33" s="715"/>
      <c r="AL33" s="717"/>
      <c r="AM33" s="717"/>
      <c r="AN33" s="717"/>
      <c r="AO33" s="717"/>
      <c r="AP33" s="1152"/>
      <c r="AQ33" s="1006"/>
      <c r="AR33" s="718"/>
      <c r="AS33" s="718"/>
      <c r="AT33" s="718"/>
      <c r="AU33" s="718"/>
      <c r="AV33" s="718"/>
      <c r="AW33" s="718"/>
      <c r="AX33" s="1152"/>
      <c r="AY33" s="1006"/>
      <c r="AZ33" s="718"/>
      <c r="BA33" s="718"/>
      <c r="BB33" s="718"/>
      <c r="BC33" s="718"/>
      <c r="BD33" s="718"/>
      <c r="BE33" s="718"/>
      <c r="BF33" s="1152"/>
      <c r="BG33" s="1006"/>
      <c r="BH33" s="718"/>
      <c r="BI33" s="718"/>
      <c r="BJ33" s="718"/>
      <c r="BK33" s="718"/>
      <c r="BL33" s="718"/>
      <c r="BM33" s="718"/>
      <c r="BN33" s="1152"/>
      <c r="BO33" s="1006"/>
      <c r="BP33" s="718"/>
      <c r="BQ33" s="718"/>
      <c r="BR33" s="718"/>
      <c r="BS33" s="718"/>
      <c r="BT33" s="718"/>
      <c r="BU33" s="718"/>
    </row>
    <row r="34" spans="1:73" ht="40.15" customHeight="1" thickTop="1" x14ac:dyDescent="0.25">
      <c r="A34" s="151"/>
      <c r="B34" s="24"/>
      <c r="C34" s="1058" t="s">
        <v>841</v>
      </c>
      <c r="D34" s="1049" t="s">
        <v>842</v>
      </c>
      <c r="E34" s="1061">
        <v>190</v>
      </c>
      <c r="F34" s="1064" t="s">
        <v>3376</v>
      </c>
      <c r="G34" s="1049" t="s">
        <v>3377</v>
      </c>
      <c r="H34" s="1043" t="s">
        <v>2952</v>
      </c>
      <c r="I34" s="1043" t="s">
        <v>3041</v>
      </c>
      <c r="J34" s="1043" t="s">
        <v>3361</v>
      </c>
      <c r="K34" s="1043" t="s">
        <v>3371</v>
      </c>
      <c r="L34" s="1043" t="s">
        <v>3362</v>
      </c>
      <c r="M34" s="1049" t="s">
        <v>3372</v>
      </c>
      <c r="N34" s="1046">
        <v>2026004540018</v>
      </c>
      <c r="O34" s="1049" t="s">
        <v>3373</v>
      </c>
      <c r="P34" s="1052" t="s">
        <v>843</v>
      </c>
      <c r="Q34" s="1055">
        <v>3</v>
      </c>
      <c r="R34" s="1040" t="s">
        <v>2871</v>
      </c>
      <c r="S34" s="1040"/>
      <c r="T34" s="1022"/>
      <c r="U34" s="1007"/>
      <c r="V34" s="1007"/>
      <c r="W34" s="1007"/>
      <c r="X34" s="1007"/>
      <c r="Y34" s="1007"/>
      <c r="Z34" s="1004">
        <f t="shared" ref="Z34" si="52">+AQ34+AY34+BG34+BO34</f>
        <v>0</v>
      </c>
      <c r="AA34" s="1004">
        <f t="shared" ref="AA34" si="53">SUM(AR34:AR37,AZ34:AZ37,BH34:BH37,BP34:BP37)</f>
        <v>0</v>
      </c>
      <c r="AB34" s="1004">
        <f t="shared" ref="AB34" si="54">SUM(AS34:AS37,BA34:BA37,BI34:BI37,BQ34:BQ37)</f>
        <v>0</v>
      </c>
      <c r="AC34" s="1004">
        <f t="shared" ref="AC34" si="55">SUM(AT34:AT37,BB34:BB37,BJ34:BJ37,BR34:BR37)</f>
        <v>0</v>
      </c>
      <c r="AD34" s="1004">
        <f t="shared" ref="AD34" si="56">SUM(AU34:AU37,BC34:BC37,BK34:BK37,BS34:BS37)</f>
        <v>0</v>
      </c>
      <c r="AE34" s="1004">
        <f t="shared" ref="AE34" si="57">SUM(AV34:AV37,BD34:BD37,BL34:BL37,BT34:BT37)</f>
        <v>0</v>
      </c>
      <c r="AF34" s="1004">
        <f t="shared" ref="AF34" si="58">SUM(AW34:AW37,BE34:BE37,BM34:BM37,BU34:BU37)</f>
        <v>0</v>
      </c>
      <c r="AG34" s="714"/>
      <c r="AH34" s="593"/>
      <c r="AI34" s="593"/>
      <c r="AJ34" s="593"/>
      <c r="AK34" s="207"/>
      <c r="AL34" s="208"/>
      <c r="AM34" s="208"/>
      <c r="AN34" s="208"/>
      <c r="AO34" s="208"/>
      <c r="AP34" s="1150">
        <f t="shared" ref="AP34" si="59">+U34</f>
        <v>0</v>
      </c>
      <c r="AQ34" s="1004">
        <f t="shared" ref="AQ34" si="60">SUM(AR34:AW37)</f>
        <v>0</v>
      </c>
      <c r="AR34" s="299"/>
      <c r="AS34" s="299"/>
      <c r="AT34" s="299"/>
      <c r="AU34" s="299"/>
      <c r="AV34" s="299"/>
      <c r="AW34" s="299"/>
      <c r="AX34" s="1150">
        <f t="shared" ref="AX34" si="61">+V34</f>
        <v>0</v>
      </c>
      <c r="AY34" s="1004">
        <f t="shared" ref="AY34" si="62">SUM(AZ34:BE37)</f>
        <v>0</v>
      </c>
      <c r="AZ34" s="299"/>
      <c r="BA34" s="299"/>
      <c r="BB34" s="299"/>
      <c r="BC34" s="299"/>
      <c r="BD34" s="299"/>
      <c r="BE34" s="299"/>
      <c r="BF34" s="1150">
        <f t="shared" ref="BF34" si="63">+W34</f>
        <v>0</v>
      </c>
      <c r="BG34" s="1004">
        <f t="shared" ref="BG34" si="64">SUM(BH34:BM37)</f>
        <v>0</v>
      </c>
      <c r="BH34" s="299"/>
      <c r="BI34" s="299"/>
      <c r="BJ34" s="299"/>
      <c r="BK34" s="299"/>
      <c r="BL34" s="299"/>
      <c r="BM34" s="299"/>
      <c r="BN34" s="1150">
        <f t="shared" ref="BN34" si="65">+X34</f>
        <v>0</v>
      </c>
      <c r="BO34" s="1004">
        <f t="shared" ref="BO34" si="66">SUM(BP34:BU37)</f>
        <v>0</v>
      </c>
      <c r="BP34" s="299"/>
      <c r="BQ34" s="299"/>
      <c r="BR34" s="299"/>
      <c r="BS34" s="299"/>
      <c r="BT34" s="299"/>
      <c r="BU34" s="299"/>
    </row>
    <row r="35" spans="1:73" ht="40.15" customHeight="1" x14ac:dyDescent="0.25">
      <c r="A35" s="151"/>
      <c r="B35" s="24"/>
      <c r="C35" s="1059"/>
      <c r="D35" s="1050"/>
      <c r="E35" s="1062"/>
      <c r="F35" s="1065"/>
      <c r="G35" s="1050"/>
      <c r="H35" s="1044"/>
      <c r="I35" s="1044"/>
      <c r="J35" s="1044"/>
      <c r="K35" s="1044"/>
      <c r="L35" s="1044"/>
      <c r="M35" s="1050"/>
      <c r="N35" s="1047"/>
      <c r="O35" s="1050"/>
      <c r="P35" s="1053"/>
      <c r="Q35" s="1056"/>
      <c r="R35" s="1041"/>
      <c r="S35" s="1041"/>
      <c r="T35" s="1023"/>
      <c r="U35" s="1008"/>
      <c r="V35" s="1008"/>
      <c r="W35" s="1008"/>
      <c r="X35" s="1008"/>
      <c r="Y35" s="1008"/>
      <c r="Z35" s="1005"/>
      <c r="AA35" s="1005"/>
      <c r="AB35" s="1005"/>
      <c r="AC35" s="1005"/>
      <c r="AD35" s="1005"/>
      <c r="AE35" s="1005"/>
      <c r="AF35" s="1005"/>
      <c r="AG35" s="479"/>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row>
    <row r="36" spans="1:73" ht="40.15" customHeight="1" x14ac:dyDescent="0.25">
      <c r="A36" s="151"/>
      <c r="B36" s="24"/>
      <c r="C36" s="1059"/>
      <c r="D36" s="1050"/>
      <c r="E36" s="1062"/>
      <c r="F36" s="1065"/>
      <c r="G36" s="1050"/>
      <c r="H36" s="1044"/>
      <c r="I36" s="1044"/>
      <c r="J36" s="1044"/>
      <c r="K36" s="1044"/>
      <c r="L36" s="1044"/>
      <c r="M36" s="1050"/>
      <c r="N36" s="1047"/>
      <c r="O36" s="1050"/>
      <c r="P36" s="1053"/>
      <c r="Q36" s="1056"/>
      <c r="R36" s="1041"/>
      <c r="S36" s="1041"/>
      <c r="T36" s="1023"/>
      <c r="U36" s="1008"/>
      <c r="V36" s="1008"/>
      <c r="W36" s="1008"/>
      <c r="X36" s="1008"/>
      <c r="Y36" s="1008"/>
      <c r="Z36" s="1005"/>
      <c r="AA36" s="1005"/>
      <c r="AB36" s="1005"/>
      <c r="AC36" s="1005"/>
      <c r="AD36" s="1005"/>
      <c r="AE36" s="1005"/>
      <c r="AF36" s="1005"/>
      <c r="AG36" s="196"/>
      <c r="AH36" s="592"/>
      <c r="AI36" s="592"/>
      <c r="AJ36" s="592"/>
      <c r="AK36" s="196"/>
      <c r="AL36" s="197"/>
      <c r="AM36" s="197"/>
      <c r="AN36" s="197"/>
      <c r="AO36" s="197"/>
      <c r="AP36" s="1151"/>
      <c r="AQ36" s="1005"/>
      <c r="AR36" s="282"/>
      <c r="AS36" s="282"/>
      <c r="AT36" s="282"/>
      <c r="AU36" s="282"/>
      <c r="AV36" s="282"/>
      <c r="AW36" s="282"/>
      <c r="AX36" s="1151"/>
      <c r="AY36" s="1005"/>
      <c r="AZ36" s="282"/>
      <c r="BA36" s="282"/>
      <c r="BB36" s="282"/>
      <c r="BC36" s="282"/>
      <c r="BD36" s="282"/>
      <c r="BE36" s="282"/>
      <c r="BF36" s="1151"/>
      <c r="BG36" s="1005"/>
      <c r="BH36" s="282"/>
      <c r="BI36" s="282"/>
      <c r="BJ36" s="282"/>
      <c r="BK36" s="282"/>
      <c r="BL36" s="282"/>
      <c r="BM36" s="282"/>
      <c r="BN36" s="1151"/>
      <c r="BO36" s="1005"/>
      <c r="BP36" s="282"/>
      <c r="BQ36" s="282"/>
      <c r="BR36" s="282"/>
      <c r="BS36" s="282"/>
      <c r="BT36" s="282"/>
      <c r="BU36" s="282"/>
    </row>
    <row r="37" spans="1:73" ht="40.15" customHeight="1" thickBot="1" x14ac:dyDescent="0.3">
      <c r="A37" s="151"/>
      <c r="B37" s="24"/>
      <c r="C37" s="1060"/>
      <c r="D37" s="1051"/>
      <c r="E37" s="1063"/>
      <c r="F37" s="1066"/>
      <c r="G37" s="1051"/>
      <c r="H37" s="1045"/>
      <c r="I37" s="1045"/>
      <c r="J37" s="1045"/>
      <c r="K37" s="1045"/>
      <c r="L37" s="1045"/>
      <c r="M37" s="1051"/>
      <c r="N37" s="1048"/>
      <c r="O37" s="1051"/>
      <c r="P37" s="1054"/>
      <c r="Q37" s="1057"/>
      <c r="R37" s="1042"/>
      <c r="S37" s="1042"/>
      <c r="T37" s="1024"/>
      <c r="U37" s="1009"/>
      <c r="V37" s="1009"/>
      <c r="W37" s="1009"/>
      <c r="X37" s="1009"/>
      <c r="Y37" s="1009"/>
      <c r="Z37" s="1006"/>
      <c r="AA37" s="1006"/>
      <c r="AB37" s="1006"/>
      <c r="AC37" s="1006"/>
      <c r="AD37" s="1006"/>
      <c r="AE37" s="1006"/>
      <c r="AF37" s="1006"/>
      <c r="AG37" s="715"/>
      <c r="AH37" s="716"/>
      <c r="AI37" s="716"/>
      <c r="AJ37" s="716"/>
      <c r="AK37" s="715"/>
      <c r="AL37" s="717"/>
      <c r="AM37" s="717"/>
      <c r="AN37" s="717"/>
      <c r="AO37" s="717"/>
      <c r="AP37" s="1152"/>
      <c r="AQ37" s="1006"/>
      <c r="AR37" s="718"/>
      <c r="AS37" s="718"/>
      <c r="AT37" s="718"/>
      <c r="AU37" s="718"/>
      <c r="AV37" s="718"/>
      <c r="AW37" s="718"/>
      <c r="AX37" s="1152"/>
      <c r="AY37" s="1006"/>
      <c r="AZ37" s="718"/>
      <c r="BA37" s="718"/>
      <c r="BB37" s="718"/>
      <c r="BC37" s="718"/>
      <c r="BD37" s="718"/>
      <c r="BE37" s="718"/>
      <c r="BF37" s="1152"/>
      <c r="BG37" s="1006"/>
      <c r="BH37" s="718"/>
      <c r="BI37" s="718"/>
      <c r="BJ37" s="718"/>
      <c r="BK37" s="718"/>
      <c r="BL37" s="718"/>
      <c r="BM37" s="718"/>
      <c r="BN37" s="1152"/>
      <c r="BO37" s="1006"/>
      <c r="BP37" s="718"/>
      <c r="BQ37" s="718"/>
      <c r="BR37" s="718"/>
      <c r="BS37" s="718"/>
      <c r="BT37" s="718"/>
      <c r="BU37" s="718"/>
    </row>
    <row r="38" spans="1:73" ht="40.15" customHeight="1" thickTop="1" x14ac:dyDescent="0.25">
      <c r="A38" s="15"/>
      <c r="B38" s="29"/>
      <c r="C38" s="1058" t="s">
        <v>844</v>
      </c>
      <c r="D38" s="1161" t="s">
        <v>845</v>
      </c>
      <c r="E38" s="1061">
        <v>191</v>
      </c>
      <c r="F38" s="1064" t="s">
        <v>3378</v>
      </c>
      <c r="G38" s="1049" t="s">
        <v>846</v>
      </c>
      <c r="H38" s="1043" t="s">
        <v>3379</v>
      </c>
      <c r="I38" s="1043" t="s">
        <v>3041</v>
      </c>
      <c r="J38" s="1043" t="s">
        <v>3361</v>
      </c>
      <c r="K38" s="1043" t="s">
        <v>3371</v>
      </c>
      <c r="L38" s="1043" t="s">
        <v>3362</v>
      </c>
      <c r="M38" s="1049" t="s">
        <v>3372</v>
      </c>
      <c r="N38" s="1046" t="s">
        <v>3380</v>
      </c>
      <c r="O38" s="1049" t="s">
        <v>3381</v>
      </c>
      <c r="P38" s="1052" t="s">
        <v>846</v>
      </c>
      <c r="Q38" s="1055">
        <v>117000</v>
      </c>
      <c r="R38" s="1040" t="s">
        <v>2867</v>
      </c>
      <c r="S38" s="1040"/>
      <c r="T38" s="1022"/>
      <c r="U38" s="1007"/>
      <c r="V38" s="1007"/>
      <c r="W38" s="1007"/>
      <c r="X38" s="1007"/>
      <c r="Y38" s="1007"/>
      <c r="Z38" s="1004">
        <f t="shared" ref="Z38" si="67">+AQ38+AY38+BG38+BO38</f>
        <v>0</v>
      </c>
      <c r="AA38" s="1004">
        <f t="shared" ref="AA38" si="68">SUM(AR38:AR41,AZ38:AZ41,BH38:BH41,BP38:BP41)</f>
        <v>0</v>
      </c>
      <c r="AB38" s="1004">
        <f t="shared" ref="AB38" si="69">SUM(AS38:AS41,BA38:BA41,BI38:BI41,BQ38:BQ41)</f>
        <v>0</v>
      </c>
      <c r="AC38" s="1004">
        <f t="shared" ref="AC38" si="70">SUM(AT38:AT41,BB38:BB41,BJ38:BJ41,BR38:BR41)</f>
        <v>0</v>
      </c>
      <c r="AD38" s="1004">
        <f t="shared" ref="AD38" si="71">SUM(AU38:AU41,BC38:BC41,BK38:BK41,BS38:BS41)</f>
        <v>0</v>
      </c>
      <c r="AE38" s="1004">
        <f t="shared" ref="AE38" si="72">SUM(AV38:AV41,BD38:BD41,BL38:BL41,BT38:BT41)</f>
        <v>0</v>
      </c>
      <c r="AF38" s="1004">
        <f t="shared" ref="AF38" si="73">SUM(AW38:AW41,BE38:BE41,BM38:BM41,BU38:BU41)</f>
        <v>0</v>
      </c>
      <c r="AG38" s="714"/>
      <c r="AH38" s="593"/>
      <c r="AI38" s="593"/>
      <c r="AJ38" s="593"/>
      <c r="AK38" s="207"/>
      <c r="AL38" s="208"/>
      <c r="AM38" s="208"/>
      <c r="AN38" s="208"/>
      <c r="AO38" s="208"/>
      <c r="AP38" s="1150">
        <f t="shared" ref="AP38" si="74">+U38</f>
        <v>0</v>
      </c>
      <c r="AQ38" s="1004">
        <f t="shared" ref="AQ38" si="75">SUM(AR38:AW41)</f>
        <v>0</v>
      </c>
      <c r="AR38" s="299"/>
      <c r="AS38" s="299"/>
      <c r="AT38" s="299"/>
      <c r="AU38" s="299"/>
      <c r="AV38" s="299"/>
      <c r="AW38" s="299"/>
      <c r="AX38" s="1150">
        <f t="shared" ref="AX38" si="76">+V38</f>
        <v>0</v>
      </c>
      <c r="AY38" s="1004">
        <f t="shared" ref="AY38" si="77">SUM(AZ38:BE41)</f>
        <v>0</v>
      </c>
      <c r="AZ38" s="299"/>
      <c r="BA38" s="299"/>
      <c r="BB38" s="299"/>
      <c r="BC38" s="299"/>
      <c r="BD38" s="299"/>
      <c r="BE38" s="299"/>
      <c r="BF38" s="1150">
        <f t="shared" ref="BF38" si="78">+W38</f>
        <v>0</v>
      </c>
      <c r="BG38" s="1004">
        <f t="shared" ref="BG38" si="79">SUM(BH38:BM41)</f>
        <v>0</v>
      </c>
      <c r="BH38" s="299"/>
      <c r="BI38" s="299"/>
      <c r="BJ38" s="299"/>
      <c r="BK38" s="299"/>
      <c r="BL38" s="299"/>
      <c r="BM38" s="299"/>
      <c r="BN38" s="1150">
        <f t="shared" ref="BN38" si="80">+X38</f>
        <v>0</v>
      </c>
      <c r="BO38" s="1004">
        <f t="shared" ref="BO38" si="81">SUM(BP38:BU41)</f>
        <v>0</v>
      </c>
      <c r="BP38" s="299"/>
      <c r="BQ38" s="299"/>
      <c r="BR38" s="299"/>
      <c r="BS38" s="299"/>
      <c r="BT38" s="299"/>
      <c r="BU38" s="299"/>
    </row>
    <row r="39" spans="1:73" ht="40.15" customHeight="1" x14ac:dyDescent="0.25">
      <c r="A39" s="15"/>
      <c r="B39" s="29"/>
      <c r="C39" s="1059"/>
      <c r="D39" s="1162"/>
      <c r="E39" s="1062"/>
      <c r="F39" s="1065"/>
      <c r="G39" s="1050"/>
      <c r="H39" s="1044"/>
      <c r="I39" s="1044"/>
      <c r="J39" s="1044"/>
      <c r="K39" s="1044"/>
      <c r="L39" s="1044"/>
      <c r="M39" s="1050"/>
      <c r="N39" s="1047"/>
      <c r="O39" s="1050"/>
      <c r="P39" s="1053"/>
      <c r="Q39" s="1056"/>
      <c r="R39" s="1041"/>
      <c r="S39" s="1041"/>
      <c r="T39" s="1023"/>
      <c r="U39" s="1008"/>
      <c r="V39" s="1008"/>
      <c r="W39" s="1008"/>
      <c r="X39" s="1008"/>
      <c r="Y39" s="1008"/>
      <c r="Z39" s="1005"/>
      <c r="AA39" s="1005"/>
      <c r="AB39" s="1005"/>
      <c r="AC39" s="1005"/>
      <c r="AD39" s="1005"/>
      <c r="AE39" s="1005"/>
      <c r="AF39" s="1005"/>
      <c r="AG39" s="479"/>
      <c r="AH39" s="592"/>
      <c r="AI39" s="592"/>
      <c r="AJ39" s="592"/>
      <c r="AK39" s="196"/>
      <c r="AL39" s="197"/>
      <c r="AM39" s="197"/>
      <c r="AN39" s="197"/>
      <c r="AO39" s="197"/>
      <c r="AP39" s="1151"/>
      <c r="AQ39" s="1005"/>
      <c r="AR39" s="282"/>
      <c r="AS39" s="282"/>
      <c r="AT39" s="282"/>
      <c r="AU39" s="282"/>
      <c r="AV39" s="282"/>
      <c r="AW39" s="282"/>
      <c r="AX39" s="1151"/>
      <c r="AY39" s="1005"/>
      <c r="AZ39" s="282"/>
      <c r="BA39" s="282"/>
      <c r="BB39" s="282"/>
      <c r="BC39" s="282"/>
      <c r="BD39" s="282"/>
      <c r="BE39" s="282"/>
      <c r="BF39" s="1151"/>
      <c r="BG39" s="1005"/>
      <c r="BH39" s="282"/>
      <c r="BI39" s="282"/>
      <c r="BJ39" s="282"/>
      <c r="BK39" s="282"/>
      <c r="BL39" s="282"/>
      <c r="BM39" s="282"/>
      <c r="BN39" s="1151"/>
      <c r="BO39" s="1005"/>
      <c r="BP39" s="282"/>
      <c r="BQ39" s="282"/>
      <c r="BR39" s="282"/>
      <c r="BS39" s="282"/>
      <c r="BT39" s="282"/>
      <c r="BU39" s="282"/>
    </row>
    <row r="40" spans="1:73" ht="40.15" customHeight="1" x14ac:dyDescent="0.25">
      <c r="A40" s="15"/>
      <c r="B40" s="29"/>
      <c r="C40" s="1059"/>
      <c r="D40" s="1162"/>
      <c r="E40" s="1062"/>
      <c r="F40" s="1065"/>
      <c r="G40" s="1050"/>
      <c r="H40" s="1044"/>
      <c r="I40" s="1044"/>
      <c r="J40" s="1044"/>
      <c r="K40" s="1044"/>
      <c r="L40" s="1044"/>
      <c r="M40" s="1050"/>
      <c r="N40" s="1047"/>
      <c r="O40" s="1050"/>
      <c r="P40" s="1053"/>
      <c r="Q40" s="1056"/>
      <c r="R40" s="1041"/>
      <c r="S40" s="1041"/>
      <c r="T40" s="1023"/>
      <c r="U40" s="1008"/>
      <c r="V40" s="1008"/>
      <c r="W40" s="1008"/>
      <c r="X40" s="1008"/>
      <c r="Y40" s="1008"/>
      <c r="Z40" s="1005"/>
      <c r="AA40" s="1005"/>
      <c r="AB40" s="1005"/>
      <c r="AC40" s="1005"/>
      <c r="AD40" s="1005"/>
      <c r="AE40" s="1005"/>
      <c r="AF40" s="1005"/>
      <c r="AG40" s="196"/>
      <c r="AH40" s="592"/>
      <c r="AI40" s="592"/>
      <c r="AJ40" s="592"/>
      <c r="AK40" s="196"/>
      <c r="AL40" s="197"/>
      <c r="AM40" s="197"/>
      <c r="AN40" s="197"/>
      <c r="AO40" s="197"/>
      <c r="AP40" s="1151"/>
      <c r="AQ40" s="1005"/>
      <c r="AR40" s="282"/>
      <c r="AS40" s="282"/>
      <c r="AT40" s="282"/>
      <c r="AU40" s="282"/>
      <c r="AV40" s="282"/>
      <c r="AW40" s="282"/>
      <c r="AX40" s="1151"/>
      <c r="AY40" s="1005"/>
      <c r="AZ40" s="282"/>
      <c r="BA40" s="282"/>
      <c r="BB40" s="282"/>
      <c r="BC40" s="282"/>
      <c r="BD40" s="282"/>
      <c r="BE40" s="282"/>
      <c r="BF40" s="1151"/>
      <c r="BG40" s="1005"/>
      <c r="BH40" s="282"/>
      <c r="BI40" s="282"/>
      <c r="BJ40" s="282"/>
      <c r="BK40" s="282"/>
      <c r="BL40" s="282"/>
      <c r="BM40" s="282"/>
      <c r="BN40" s="1151"/>
      <c r="BO40" s="1005"/>
      <c r="BP40" s="282"/>
      <c r="BQ40" s="282"/>
      <c r="BR40" s="282"/>
      <c r="BS40" s="282"/>
      <c r="BT40" s="282"/>
      <c r="BU40" s="282"/>
    </row>
    <row r="41" spans="1:73" ht="40.15" customHeight="1" thickBot="1" x14ac:dyDescent="0.3">
      <c r="A41" s="15"/>
      <c r="B41" s="29"/>
      <c r="C41" s="1059"/>
      <c r="D41" s="1162"/>
      <c r="E41" s="1063"/>
      <c r="F41" s="1066"/>
      <c r="G41" s="1051"/>
      <c r="H41" s="1045"/>
      <c r="I41" s="1045"/>
      <c r="J41" s="1045"/>
      <c r="K41" s="1045"/>
      <c r="L41" s="1045"/>
      <c r="M41" s="1051"/>
      <c r="N41" s="1048"/>
      <c r="O41" s="1051"/>
      <c r="P41" s="1054"/>
      <c r="Q41" s="1057"/>
      <c r="R41" s="1042"/>
      <c r="S41" s="1042"/>
      <c r="T41" s="1024"/>
      <c r="U41" s="1009"/>
      <c r="V41" s="1009"/>
      <c r="W41" s="1009"/>
      <c r="X41" s="1009"/>
      <c r="Y41" s="1009"/>
      <c r="Z41" s="1006"/>
      <c r="AA41" s="1006"/>
      <c r="AB41" s="1006"/>
      <c r="AC41" s="1006"/>
      <c r="AD41" s="1006"/>
      <c r="AE41" s="1006"/>
      <c r="AF41" s="1006"/>
      <c r="AG41" s="715"/>
      <c r="AH41" s="716"/>
      <c r="AI41" s="716"/>
      <c r="AJ41" s="716"/>
      <c r="AK41" s="715"/>
      <c r="AL41" s="717"/>
      <c r="AM41" s="717"/>
      <c r="AN41" s="717"/>
      <c r="AO41" s="717"/>
      <c r="AP41" s="1152"/>
      <c r="AQ41" s="1006"/>
      <c r="AR41" s="718"/>
      <c r="AS41" s="718"/>
      <c r="AT41" s="718"/>
      <c r="AU41" s="718"/>
      <c r="AV41" s="718"/>
      <c r="AW41" s="718"/>
      <c r="AX41" s="1152"/>
      <c r="AY41" s="1006"/>
      <c r="AZ41" s="718"/>
      <c r="BA41" s="718"/>
      <c r="BB41" s="718"/>
      <c r="BC41" s="718"/>
      <c r="BD41" s="718"/>
      <c r="BE41" s="718"/>
      <c r="BF41" s="1152"/>
      <c r="BG41" s="1006"/>
      <c r="BH41" s="718"/>
      <c r="BI41" s="718"/>
      <c r="BJ41" s="718"/>
      <c r="BK41" s="718"/>
      <c r="BL41" s="718"/>
      <c r="BM41" s="718"/>
      <c r="BN41" s="1152"/>
      <c r="BO41" s="1006"/>
      <c r="BP41" s="718"/>
      <c r="BQ41" s="718"/>
      <c r="BR41" s="718"/>
      <c r="BS41" s="718"/>
      <c r="BT41" s="718"/>
      <c r="BU41" s="718"/>
    </row>
    <row r="42" spans="1:73" ht="40.15" customHeight="1" thickTop="1" x14ac:dyDescent="0.25">
      <c r="A42" s="15"/>
      <c r="B42" s="29"/>
      <c r="C42" s="1059"/>
      <c r="D42" s="1162"/>
      <c r="E42" s="1061">
        <v>192</v>
      </c>
      <c r="F42" s="1064" t="s">
        <v>3382</v>
      </c>
      <c r="G42" s="1049" t="s">
        <v>847</v>
      </c>
      <c r="H42" s="1043">
        <v>2500</v>
      </c>
      <c r="I42" s="1043" t="s">
        <v>3041</v>
      </c>
      <c r="J42" s="1043" t="s">
        <v>3361</v>
      </c>
      <c r="K42" s="1043" t="s">
        <v>3371</v>
      </c>
      <c r="L42" s="1043" t="s">
        <v>3362</v>
      </c>
      <c r="M42" s="1049" t="s">
        <v>3372</v>
      </c>
      <c r="N42" s="1046">
        <v>2026004540042</v>
      </c>
      <c r="O42" s="1049" t="s">
        <v>3364</v>
      </c>
      <c r="P42" s="1052" t="s">
        <v>847</v>
      </c>
      <c r="Q42" s="1055">
        <v>2500</v>
      </c>
      <c r="R42" s="1040" t="s">
        <v>2867</v>
      </c>
      <c r="S42" s="1040"/>
      <c r="T42" s="1022"/>
      <c r="U42" s="1007"/>
      <c r="V42" s="1007"/>
      <c r="W42" s="1007"/>
      <c r="X42" s="1007"/>
      <c r="Y42" s="1007"/>
      <c r="Z42" s="1004">
        <f t="shared" ref="Z42" si="82">+AQ42+AY42+BG42+BO42</f>
        <v>0</v>
      </c>
      <c r="AA42" s="1004">
        <f t="shared" ref="AA42" si="83">SUM(AR42:AR45,AZ42:AZ45,BH42:BH45,BP42:BP45)</f>
        <v>0</v>
      </c>
      <c r="AB42" s="1004">
        <f t="shared" ref="AB42" si="84">SUM(AS42:AS45,BA42:BA45,BI42:BI45,BQ42:BQ45)</f>
        <v>0</v>
      </c>
      <c r="AC42" s="1004">
        <f t="shared" ref="AC42" si="85">SUM(AT42:AT45,BB42:BB45,BJ42:BJ45,BR42:BR45)</f>
        <v>0</v>
      </c>
      <c r="AD42" s="1004">
        <f t="shared" ref="AD42" si="86">SUM(AU42:AU45,BC42:BC45,BK42:BK45,BS42:BS45)</f>
        <v>0</v>
      </c>
      <c r="AE42" s="1004">
        <f t="shared" ref="AE42" si="87">SUM(AV42:AV45,BD42:BD45,BL42:BL45,BT42:BT45)</f>
        <v>0</v>
      </c>
      <c r="AF42" s="1004">
        <f t="shared" ref="AF42" si="88">SUM(AW42:AW45,BE42:BE45,BM42:BM45,BU42:BU45)</f>
        <v>0</v>
      </c>
      <c r="AG42" s="714"/>
      <c r="AH42" s="593"/>
      <c r="AI42" s="593"/>
      <c r="AJ42" s="593"/>
      <c r="AK42" s="207"/>
      <c r="AL42" s="208"/>
      <c r="AM42" s="208"/>
      <c r="AN42" s="208"/>
      <c r="AO42" s="208"/>
      <c r="AP42" s="1150">
        <f t="shared" ref="AP42" si="89">+U42</f>
        <v>0</v>
      </c>
      <c r="AQ42" s="1004">
        <f t="shared" ref="AQ42" si="90">SUM(AR42:AW45)</f>
        <v>0</v>
      </c>
      <c r="AR42" s="299"/>
      <c r="AS42" s="299"/>
      <c r="AT42" s="299"/>
      <c r="AU42" s="299"/>
      <c r="AV42" s="299"/>
      <c r="AW42" s="299"/>
      <c r="AX42" s="1150">
        <f t="shared" ref="AX42" si="91">+V42</f>
        <v>0</v>
      </c>
      <c r="AY42" s="1004">
        <f t="shared" ref="AY42" si="92">SUM(AZ42:BE45)</f>
        <v>0</v>
      </c>
      <c r="AZ42" s="299"/>
      <c r="BA42" s="299"/>
      <c r="BB42" s="299"/>
      <c r="BC42" s="299"/>
      <c r="BD42" s="299"/>
      <c r="BE42" s="299"/>
      <c r="BF42" s="1150">
        <f t="shared" ref="BF42" si="93">+W42</f>
        <v>0</v>
      </c>
      <c r="BG42" s="1004">
        <f t="shared" ref="BG42" si="94">SUM(BH42:BM45)</f>
        <v>0</v>
      </c>
      <c r="BH42" s="299"/>
      <c r="BI42" s="299"/>
      <c r="BJ42" s="299"/>
      <c r="BK42" s="299"/>
      <c r="BL42" s="299"/>
      <c r="BM42" s="299"/>
      <c r="BN42" s="1150">
        <f t="shared" ref="BN42" si="95">+X42</f>
        <v>0</v>
      </c>
      <c r="BO42" s="1004">
        <f t="shared" ref="BO42" si="96">SUM(BP42:BU45)</f>
        <v>0</v>
      </c>
      <c r="BP42" s="299"/>
      <c r="BQ42" s="299"/>
      <c r="BR42" s="299"/>
      <c r="BS42" s="299"/>
      <c r="BT42" s="299"/>
      <c r="BU42" s="299"/>
    </row>
    <row r="43" spans="1:73" ht="40.15" customHeight="1" x14ac:dyDescent="0.25">
      <c r="A43" s="15"/>
      <c r="B43" s="29"/>
      <c r="C43" s="1059"/>
      <c r="D43" s="1162"/>
      <c r="E43" s="1062"/>
      <c r="F43" s="1065"/>
      <c r="G43" s="1050"/>
      <c r="H43" s="1044"/>
      <c r="I43" s="1044"/>
      <c r="J43" s="1044"/>
      <c r="K43" s="1044"/>
      <c r="L43" s="1044"/>
      <c r="M43" s="1050"/>
      <c r="N43" s="1047"/>
      <c r="O43" s="1050"/>
      <c r="P43" s="1053"/>
      <c r="Q43" s="1056"/>
      <c r="R43" s="1041"/>
      <c r="S43" s="1041"/>
      <c r="T43" s="1023"/>
      <c r="U43" s="1008"/>
      <c r="V43" s="1008"/>
      <c r="W43" s="1008"/>
      <c r="X43" s="1008"/>
      <c r="Y43" s="1008"/>
      <c r="Z43" s="1005"/>
      <c r="AA43" s="1005"/>
      <c r="AB43" s="1005"/>
      <c r="AC43" s="1005"/>
      <c r="AD43" s="1005"/>
      <c r="AE43" s="1005"/>
      <c r="AF43" s="1005"/>
      <c r="AG43" s="479"/>
      <c r="AH43" s="592"/>
      <c r="AI43" s="592"/>
      <c r="AJ43" s="592"/>
      <c r="AK43" s="196"/>
      <c r="AL43" s="197"/>
      <c r="AM43" s="197"/>
      <c r="AN43" s="197"/>
      <c r="AO43" s="197"/>
      <c r="AP43" s="1151"/>
      <c r="AQ43" s="1005"/>
      <c r="AR43" s="282"/>
      <c r="AS43" s="282"/>
      <c r="AT43" s="282"/>
      <c r="AU43" s="282"/>
      <c r="AV43" s="282"/>
      <c r="AW43" s="282"/>
      <c r="AX43" s="1151"/>
      <c r="AY43" s="1005"/>
      <c r="AZ43" s="282"/>
      <c r="BA43" s="282"/>
      <c r="BB43" s="282"/>
      <c r="BC43" s="282"/>
      <c r="BD43" s="282"/>
      <c r="BE43" s="282"/>
      <c r="BF43" s="1151"/>
      <c r="BG43" s="1005"/>
      <c r="BH43" s="282"/>
      <c r="BI43" s="282"/>
      <c r="BJ43" s="282"/>
      <c r="BK43" s="282"/>
      <c r="BL43" s="282"/>
      <c r="BM43" s="282"/>
      <c r="BN43" s="1151"/>
      <c r="BO43" s="1005"/>
      <c r="BP43" s="282"/>
      <c r="BQ43" s="282"/>
      <c r="BR43" s="282"/>
      <c r="BS43" s="282"/>
      <c r="BT43" s="282"/>
      <c r="BU43" s="282"/>
    </row>
    <row r="44" spans="1:73" ht="40.15" customHeight="1" x14ac:dyDescent="0.25">
      <c r="A44" s="15"/>
      <c r="B44" s="29"/>
      <c r="C44" s="1059"/>
      <c r="D44" s="1162"/>
      <c r="E44" s="1062"/>
      <c r="F44" s="1065"/>
      <c r="G44" s="1050"/>
      <c r="H44" s="1044"/>
      <c r="I44" s="1044"/>
      <c r="J44" s="1044"/>
      <c r="K44" s="1044"/>
      <c r="L44" s="1044"/>
      <c r="M44" s="1050"/>
      <c r="N44" s="1047"/>
      <c r="O44" s="1050"/>
      <c r="P44" s="1053"/>
      <c r="Q44" s="1056"/>
      <c r="R44" s="1041"/>
      <c r="S44" s="1041"/>
      <c r="T44" s="1023"/>
      <c r="U44" s="1008"/>
      <c r="V44" s="1008"/>
      <c r="W44" s="1008"/>
      <c r="X44" s="1008"/>
      <c r="Y44" s="1008"/>
      <c r="Z44" s="1005"/>
      <c r="AA44" s="1005"/>
      <c r="AB44" s="1005"/>
      <c r="AC44" s="1005"/>
      <c r="AD44" s="1005"/>
      <c r="AE44" s="1005"/>
      <c r="AF44" s="1005"/>
      <c r="AG44" s="196"/>
      <c r="AH44" s="592"/>
      <c r="AI44" s="592"/>
      <c r="AJ44" s="592"/>
      <c r="AK44" s="196"/>
      <c r="AL44" s="197"/>
      <c r="AM44" s="197"/>
      <c r="AN44" s="197"/>
      <c r="AO44" s="197"/>
      <c r="AP44" s="1151"/>
      <c r="AQ44" s="1005"/>
      <c r="AR44" s="282"/>
      <c r="AS44" s="282"/>
      <c r="AT44" s="282"/>
      <c r="AU44" s="282"/>
      <c r="AV44" s="282"/>
      <c r="AW44" s="282"/>
      <c r="AX44" s="1151"/>
      <c r="AY44" s="1005"/>
      <c r="AZ44" s="282"/>
      <c r="BA44" s="282"/>
      <c r="BB44" s="282"/>
      <c r="BC44" s="282"/>
      <c r="BD44" s="282"/>
      <c r="BE44" s="282"/>
      <c r="BF44" s="1151"/>
      <c r="BG44" s="1005"/>
      <c r="BH44" s="282"/>
      <c r="BI44" s="282"/>
      <c r="BJ44" s="282"/>
      <c r="BK44" s="282"/>
      <c r="BL44" s="282"/>
      <c r="BM44" s="282"/>
      <c r="BN44" s="1151"/>
      <c r="BO44" s="1005"/>
      <c r="BP44" s="282"/>
      <c r="BQ44" s="282"/>
      <c r="BR44" s="282"/>
      <c r="BS44" s="282"/>
      <c r="BT44" s="282"/>
      <c r="BU44" s="282"/>
    </row>
    <row r="45" spans="1:73" ht="40.15" customHeight="1" thickBot="1" x14ac:dyDescent="0.3">
      <c r="A45" s="15"/>
      <c r="B45" s="29"/>
      <c r="C45" s="1059"/>
      <c r="D45" s="1162"/>
      <c r="E45" s="1063"/>
      <c r="F45" s="1066"/>
      <c r="G45" s="1051"/>
      <c r="H45" s="1045"/>
      <c r="I45" s="1045"/>
      <c r="J45" s="1045"/>
      <c r="K45" s="1045"/>
      <c r="L45" s="1045"/>
      <c r="M45" s="1051"/>
      <c r="N45" s="1048"/>
      <c r="O45" s="1051"/>
      <c r="P45" s="1054"/>
      <c r="Q45" s="1057"/>
      <c r="R45" s="1042"/>
      <c r="S45" s="1042"/>
      <c r="T45" s="1024"/>
      <c r="U45" s="1009"/>
      <c r="V45" s="1009"/>
      <c r="W45" s="1009"/>
      <c r="X45" s="1009"/>
      <c r="Y45" s="1009"/>
      <c r="Z45" s="1006"/>
      <c r="AA45" s="1006"/>
      <c r="AB45" s="1006"/>
      <c r="AC45" s="1006"/>
      <c r="AD45" s="1006"/>
      <c r="AE45" s="1006"/>
      <c r="AF45" s="1006"/>
      <c r="AG45" s="715"/>
      <c r="AH45" s="716"/>
      <c r="AI45" s="716"/>
      <c r="AJ45" s="716"/>
      <c r="AK45" s="715"/>
      <c r="AL45" s="717"/>
      <c r="AM45" s="717"/>
      <c r="AN45" s="717"/>
      <c r="AO45" s="717"/>
      <c r="AP45" s="1152"/>
      <c r="AQ45" s="1006"/>
      <c r="AR45" s="718"/>
      <c r="AS45" s="718"/>
      <c r="AT45" s="718"/>
      <c r="AU45" s="718"/>
      <c r="AV45" s="718"/>
      <c r="AW45" s="718"/>
      <c r="AX45" s="1152"/>
      <c r="AY45" s="1006"/>
      <c r="AZ45" s="718"/>
      <c r="BA45" s="718"/>
      <c r="BB45" s="718"/>
      <c r="BC45" s="718"/>
      <c r="BD45" s="718"/>
      <c r="BE45" s="718"/>
      <c r="BF45" s="1152"/>
      <c r="BG45" s="1006"/>
      <c r="BH45" s="718"/>
      <c r="BI45" s="718"/>
      <c r="BJ45" s="718"/>
      <c r="BK45" s="718"/>
      <c r="BL45" s="718"/>
      <c r="BM45" s="718"/>
      <c r="BN45" s="1152"/>
      <c r="BO45" s="1006"/>
      <c r="BP45" s="718"/>
      <c r="BQ45" s="718"/>
      <c r="BR45" s="718"/>
      <c r="BS45" s="718"/>
      <c r="BT45" s="718"/>
      <c r="BU45" s="718"/>
    </row>
    <row r="46" spans="1:73" ht="40.15" customHeight="1" thickTop="1" x14ac:dyDescent="0.25">
      <c r="A46" s="15"/>
      <c r="B46" s="29"/>
      <c r="C46" s="1059"/>
      <c r="D46" s="1162"/>
      <c r="E46" s="1061">
        <v>193</v>
      </c>
      <c r="F46" s="1064" t="s">
        <v>3383</v>
      </c>
      <c r="G46" s="1049" t="s">
        <v>3384</v>
      </c>
      <c r="H46" s="1043" t="s">
        <v>3385</v>
      </c>
      <c r="I46" s="1043" t="s">
        <v>3041</v>
      </c>
      <c r="J46" s="1043" t="s">
        <v>3361</v>
      </c>
      <c r="K46" s="1043" t="s">
        <v>3371</v>
      </c>
      <c r="L46" s="1043" t="s">
        <v>3362</v>
      </c>
      <c r="M46" s="1049" t="s">
        <v>3372</v>
      </c>
      <c r="N46" s="1046">
        <v>2026004540083</v>
      </c>
      <c r="O46" s="1049" t="s">
        <v>3386</v>
      </c>
      <c r="P46" s="1052" t="s">
        <v>848</v>
      </c>
      <c r="Q46" s="1055">
        <v>1300</v>
      </c>
      <c r="R46" s="1040" t="s">
        <v>2867</v>
      </c>
      <c r="S46" s="1040"/>
      <c r="T46" s="1022"/>
      <c r="U46" s="1007"/>
      <c r="V46" s="1007"/>
      <c r="W46" s="1007"/>
      <c r="X46" s="1007"/>
      <c r="Y46" s="1007"/>
      <c r="Z46" s="1004">
        <f t="shared" ref="Z46" si="97">+AQ46+AY46+BG46+BO46</f>
        <v>0</v>
      </c>
      <c r="AA46" s="1004">
        <f t="shared" ref="AA46" si="98">SUM(AR46:AR49,AZ46:AZ49,BH46:BH49,BP46:BP49)</f>
        <v>0</v>
      </c>
      <c r="AB46" s="1004">
        <f t="shared" ref="AB46" si="99">SUM(AS46:AS49,BA46:BA49,BI46:BI49,BQ46:BQ49)</f>
        <v>0</v>
      </c>
      <c r="AC46" s="1004">
        <f t="shared" ref="AC46" si="100">SUM(AT46:AT49,BB46:BB49,BJ46:BJ49,BR46:BR49)</f>
        <v>0</v>
      </c>
      <c r="AD46" s="1004">
        <f t="shared" ref="AD46" si="101">SUM(AU46:AU49,BC46:BC49,BK46:BK49,BS46:BS49)</f>
        <v>0</v>
      </c>
      <c r="AE46" s="1004">
        <f t="shared" ref="AE46" si="102">SUM(AV46:AV49,BD46:BD49,BL46:BL49,BT46:BT49)</f>
        <v>0</v>
      </c>
      <c r="AF46" s="1004">
        <f t="shared" ref="AF46" si="103">SUM(AW46:AW49,BE46:BE49,BM46:BM49,BU46:BU49)</f>
        <v>0</v>
      </c>
      <c r="AG46" s="714"/>
      <c r="AH46" s="593"/>
      <c r="AI46" s="593"/>
      <c r="AJ46" s="593"/>
      <c r="AK46" s="207"/>
      <c r="AL46" s="208"/>
      <c r="AM46" s="208"/>
      <c r="AN46" s="208"/>
      <c r="AO46" s="208"/>
      <c r="AP46" s="1150">
        <f t="shared" ref="AP46" si="104">+U46</f>
        <v>0</v>
      </c>
      <c r="AQ46" s="1004">
        <f t="shared" ref="AQ46" si="105">SUM(AR46:AW49)</f>
        <v>0</v>
      </c>
      <c r="AR46" s="299"/>
      <c r="AS46" s="299"/>
      <c r="AT46" s="299"/>
      <c r="AU46" s="299"/>
      <c r="AV46" s="299"/>
      <c r="AW46" s="299"/>
      <c r="AX46" s="1150">
        <f t="shared" ref="AX46" si="106">+V46</f>
        <v>0</v>
      </c>
      <c r="AY46" s="1004">
        <f t="shared" ref="AY46" si="107">SUM(AZ46:BE49)</f>
        <v>0</v>
      </c>
      <c r="AZ46" s="299"/>
      <c r="BA46" s="299"/>
      <c r="BB46" s="299"/>
      <c r="BC46" s="299"/>
      <c r="BD46" s="299"/>
      <c r="BE46" s="299"/>
      <c r="BF46" s="1150">
        <f t="shared" ref="BF46" si="108">+W46</f>
        <v>0</v>
      </c>
      <c r="BG46" s="1004">
        <f t="shared" ref="BG46" si="109">SUM(BH46:BM49)</f>
        <v>0</v>
      </c>
      <c r="BH46" s="299"/>
      <c r="BI46" s="299"/>
      <c r="BJ46" s="299"/>
      <c r="BK46" s="299"/>
      <c r="BL46" s="299"/>
      <c r="BM46" s="299"/>
      <c r="BN46" s="1150">
        <f t="shared" ref="BN46" si="110">+X46</f>
        <v>0</v>
      </c>
      <c r="BO46" s="1004">
        <f t="shared" ref="BO46" si="111">SUM(BP46:BU49)</f>
        <v>0</v>
      </c>
      <c r="BP46" s="299"/>
      <c r="BQ46" s="299"/>
      <c r="BR46" s="299"/>
      <c r="BS46" s="299"/>
      <c r="BT46" s="299"/>
      <c r="BU46" s="299"/>
    </row>
    <row r="47" spans="1:73" ht="40.15" customHeight="1" x14ac:dyDescent="0.25">
      <c r="A47" s="15"/>
      <c r="B47" s="29"/>
      <c r="C47" s="1059"/>
      <c r="D47" s="1162"/>
      <c r="E47" s="1062"/>
      <c r="F47" s="1065"/>
      <c r="G47" s="1050"/>
      <c r="H47" s="1044"/>
      <c r="I47" s="1044"/>
      <c r="J47" s="1044"/>
      <c r="K47" s="1044"/>
      <c r="L47" s="1044"/>
      <c r="M47" s="1050"/>
      <c r="N47" s="1047"/>
      <c r="O47" s="1050"/>
      <c r="P47" s="1053"/>
      <c r="Q47" s="1056"/>
      <c r="R47" s="1041"/>
      <c r="S47" s="1041"/>
      <c r="T47" s="1023"/>
      <c r="U47" s="1008"/>
      <c r="V47" s="1008"/>
      <c r="W47" s="1008"/>
      <c r="X47" s="1008"/>
      <c r="Y47" s="1008"/>
      <c r="Z47" s="1005"/>
      <c r="AA47" s="1005"/>
      <c r="AB47" s="1005"/>
      <c r="AC47" s="1005"/>
      <c r="AD47" s="1005"/>
      <c r="AE47" s="1005"/>
      <c r="AF47" s="1005"/>
      <c r="AG47" s="479"/>
      <c r="AH47" s="592"/>
      <c r="AI47" s="592"/>
      <c r="AJ47" s="592"/>
      <c r="AK47" s="196"/>
      <c r="AL47" s="197"/>
      <c r="AM47" s="197"/>
      <c r="AN47" s="197"/>
      <c r="AO47" s="197"/>
      <c r="AP47" s="1151"/>
      <c r="AQ47" s="1005"/>
      <c r="AR47" s="282"/>
      <c r="AS47" s="282"/>
      <c r="AT47" s="282"/>
      <c r="AU47" s="282"/>
      <c r="AV47" s="282"/>
      <c r="AW47" s="282"/>
      <c r="AX47" s="1151"/>
      <c r="AY47" s="1005"/>
      <c r="AZ47" s="282"/>
      <c r="BA47" s="282"/>
      <c r="BB47" s="282"/>
      <c r="BC47" s="282"/>
      <c r="BD47" s="282"/>
      <c r="BE47" s="282"/>
      <c r="BF47" s="1151"/>
      <c r="BG47" s="1005"/>
      <c r="BH47" s="282"/>
      <c r="BI47" s="282"/>
      <c r="BJ47" s="282"/>
      <c r="BK47" s="282"/>
      <c r="BL47" s="282"/>
      <c r="BM47" s="282"/>
      <c r="BN47" s="1151"/>
      <c r="BO47" s="1005"/>
      <c r="BP47" s="282"/>
      <c r="BQ47" s="282"/>
      <c r="BR47" s="282"/>
      <c r="BS47" s="282"/>
      <c r="BT47" s="282"/>
      <c r="BU47" s="282"/>
    </row>
    <row r="48" spans="1:73" ht="40.15" customHeight="1" x14ac:dyDescent="0.25">
      <c r="A48" s="15"/>
      <c r="B48" s="29"/>
      <c r="C48" s="1059"/>
      <c r="D48" s="1162"/>
      <c r="E48" s="1062"/>
      <c r="F48" s="1065"/>
      <c r="G48" s="1050"/>
      <c r="H48" s="1044"/>
      <c r="I48" s="1044"/>
      <c r="J48" s="1044"/>
      <c r="K48" s="1044"/>
      <c r="L48" s="1044"/>
      <c r="M48" s="1050"/>
      <c r="N48" s="1047"/>
      <c r="O48" s="1050"/>
      <c r="P48" s="1053"/>
      <c r="Q48" s="1056"/>
      <c r="R48" s="1041"/>
      <c r="S48" s="1041"/>
      <c r="T48" s="1023"/>
      <c r="U48" s="1008"/>
      <c r="V48" s="1008"/>
      <c r="W48" s="1008"/>
      <c r="X48" s="1008"/>
      <c r="Y48" s="1008"/>
      <c r="Z48" s="1005"/>
      <c r="AA48" s="1005"/>
      <c r="AB48" s="1005"/>
      <c r="AC48" s="1005"/>
      <c r="AD48" s="1005"/>
      <c r="AE48" s="1005"/>
      <c r="AF48" s="1005"/>
      <c r="AG48" s="196"/>
      <c r="AH48" s="592"/>
      <c r="AI48" s="592"/>
      <c r="AJ48" s="592"/>
      <c r="AK48" s="196"/>
      <c r="AL48" s="197"/>
      <c r="AM48" s="197"/>
      <c r="AN48" s="197"/>
      <c r="AO48" s="197"/>
      <c r="AP48" s="1151"/>
      <c r="AQ48" s="1005"/>
      <c r="AR48" s="282"/>
      <c r="AS48" s="282"/>
      <c r="AT48" s="282"/>
      <c r="AU48" s="282"/>
      <c r="AV48" s="282"/>
      <c r="AW48" s="282"/>
      <c r="AX48" s="1151"/>
      <c r="AY48" s="1005"/>
      <c r="AZ48" s="282"/>
      <c r="BA48" s="282"/>
      <c r="BB48" s="282"/>
      <c r="BC48" s="282"/>
      <c r="BD48" s="282"/>
      <c r="BE48" s="282"/>
      <c r="BF48" s="1151"/>
      <c r="BG48" s="1005"/>
      <c r="BH48" s="282"/>
      <c r="BI48" s="282"/>
      <c r="BJ48" s="282"/>
      <c r="BK48" s="282"/>
      <c r="BL48" s="282"/>
      <c r="BM48" s="282"/>
      <c r="BN48" s="1151"/>
      <c r="BO48" s="1005"/>
      <c r="BP48" s="282"/>
      <c r="BQ48" s="282"/>
      <c r="BR48" s="282"/>
      <c r="BS48" s="282"/>
      <c r="BT48" s="282"/>
      <c r="BU48" s="282"/>
    </row>
    <row r="49" spans="1:77" ht="40.15" customHeight="1" thickBot="1" x14ac:dyDescent="0.3">
      <c r="A49" s="15"/>
      <c r="B49" s="29"/>
      <c r="C49" s="1059"/>
      <c r="D49" s="1162"/>
      <c r="E49" s="1063"/>
      <c r="F49" s="1066"/>
      <c r="G49" s="1051"/>
      <c r="H49" s="1045"/>
      <c r="I49" s="1045"/>
      <c r="J49" s="1045"/>
      <c r="K49" s="1045"/>
      <c r="L49" s="1045"/>
      <c r="M49" s="1051"/>
      <c r="N49" s="1048"/>
      <c r="O49" s="1051"/>
      <c r="P49" s="1054"/>
      <c r="Q49" s="1057"/>
      <c r="R49" s="1042"/>
      <c r="S49" s="1042"/>
      <c r="T49" s="1024"/>
      <c r="U49" s="1009"/>
      <c r="V49" s="1009"/>
      <c r="W49" s="1009"/>
      <c r="X49" s="1009"/>
      <c r="Y49" s="1009"/>
      <c r="Z49" s="1006"/>
      <c r="AA49" s="1006"/>
      <c r="AB49" s="1006"/>
      <c r="AC49" s="1006"/>
      <c r="AD49" s="1006"/>
      <c r="AE49" s="1006"/>
      <c r="AF49" s="1006"/>
      <c r="AG49" s="715"/>
      <c r="AH49" s="716"/>
      <c r="AI49" s="716"/>
      <c r="AJ49" s="716"/>
      <c r="AK49" s="715"/>
      <c r="AL49" s="717"/>
      <c r="AM49" s="717"/>
      <c r="AN49" s="717"/>
      <c r="AO49" s="717"/>
      <c r="AP49" s="1152"/>
      <c r="AQ49" s="1006"/>
      <c r="AR49" s="718"/>
      <c r="AS49" s="718"/>
      <c r="AT49" s="718"/>
      <c r="AU49" s="718"/>
      <c r="AV49" s="718"/>
      <c r="AW49" s="718"/>
      <c r="AX49" s="1152"/>
      <c r="AY49" s="1006"/>
      <c r="AZ49" s="718"/>
      <c r="BA49" s="718"/>
      <c r="BB49" s="718"/>
      <c r="BC49" s="718"/>
      <c r="BD49" s="718"/>
      <c r="BE49" s="718"/>
      <c r="BF49" s="1152"/>
      <c r="BG49" s="1006"/>
      <c r="BH49" s="718"/>
      <c r="BI49" s="718"/>
      <c r="BJ49" s="718"/>
      <c r="BK49" s="718"/>
      <c r="BL49" s="718"/>
      <c r="BM49" s="718"/>
      <c r="BN49" s="1152"/>
      <c r="BO49" s="1006"/>
      <c r="BP49" s="718"/>
      <c r="BQ49" s="718"/>
      <c r="BR49" s="718"/>
      <c r="BS49" s="718"/>
      <c r="BT49" s="718"/>
      <c r="BU49" s="718"/>
    </row>
    <row r="50" spans="1:77" ht="40.15" customHeight="1" thickTop="1" x14ac:dyDescent="0.25">
      <c r="A50" s="15"/>
      <c r="B50" s="29"/>
      <c r="C50" s="1059"/>
      <c r="D50" s="1162"/>
      <c r="E50" s="1061">
        <v>194</v>
      </c>
      <c r="F50" s="1064" t="s">
        <v>3387</v>
      </c>
      <c r="G50" s="1049" t="s">
        <v>849</v>
      </c>
      <c r="H50" s="1043" t="s">
        <v>2943</v>
      </c>
      <c r="I50" s="1043" t="s">
        <v>3041</v>
      </c>
      <c r="J50" s="1043" t="s">
        <v>3361</v>
      </c>
      <c r="K50" s="1043" t="s">
        <v>3371</v>
      </c>
      <c r="L50" s="1043" t="s">
        <v>3362</v>
      </c>
      <c r="M50" s="1049" t="s">
        <v>3372</v>
      </c>
      <c r="N50" s="1046">
        <v>2026004540042</v>
      </c>
      <c r="O50" s="1049" t="s">
        <v>3364</v>
      </c>
      <c r="P50" s="1052" t="s">
        <v>849</v>
      </c>
      <c r="Q50" s="1055">
        <v>2</v>
      </c>
      <c r="R50" s="1040" t="s">
        <v>2867</v>
      </c>
      <c r="S50" s="1040"/>
      <c r="T50" s="1022"/>
      <c r="U50" s="1007"/>
      <c r="V50" s="1007"/>
      <c r="W50" s="1007"/>
      <c r="X50" s="1007"/>
      <c r="Y50" s="1007"/>
      <c r="Z50" s="1004">
        <f t="shared" ref="Z50" si="112">+AQ50+AY50+BG50+BO50</f>
        <v>0</v>
      </c>
      <c r="AA50" s="1004">
        <f t="shared" ref="AA50" si="113">SUM(AR50:AR53,AZ50:AZ53,BH50:BH53,BP50:BP53)</f>
        <v>0</v>
      </c>
      <c r="AB50" s="1004">
        <f t="shared" ref="AB50" si="114">SUM(AS50:AS53,BA50:BA53,BI50:BI53,BQ50:BQ53)</f>
        <v>0</v>
      </c>
      <c r="AC50" s="1004">
        <f t="shared" ref="AC50" si="115">SUM(AT50:AT53,BB50:BB53,BJ50:BJ53,BR50:BR53)</f>
        <v>0</v>
      </c>
      <c r="AD50" s="1004">
        <f t="shared" ref="AD50" si="116">SUM(AU50:AU53,BC50:BC53,BK50:BK53,BS50:BS53)</f>
        <v>0</v>
      </c>
      <c r="AE50" s="1004">
        <f t="shared" ref="AE50" si="117">SUM(AV50:AV53,BD50:BD53,BL50:BL53,BT50:BT53)</f>
        <v>0</v>
      </c>
      <c r="AF50" s="1004">
        <f t="shared" ref="AF50" si="118">SUM(AW50:AW53,BE50:BE53,BM50:BM53,BU50:BU53)</f>
        <v>0</v>
      </c>
      <c r="AG50" s="714"/>
      <c r="AH50" s="593"/>
      <c r="AI50" s="593"/>
      <c r="AJ50" s="593"/>
      <c r="AK50" s="207"/>
      <c r="AL50" s="208"/>
      <c r="AM50" s="208"/>
      <c r="AN50" s="208"/>
      <c r="AO50" s="208"/>
      <c r="AP50" s="1150">
        <f t="shared" ref="AP50" si="119">+U50</f>
        <v>0</v>
      </c>
      <c r="AQ50" s="1004">
        <f t="shared" ref="AQ50" si="120">SUM(AR50:AW53)</f>
        <v>0</v>
      </c>
      <c r="AR50" s="299"/>
      <c r="AS50" s="299"/>
      <c r="AT50" s="299"/>
      <c r="AU50" s="299"/>
      <c r="AV50" s="299"/>
      <c r="AW50" s="299"/>
      <c r="AX50" s="1150">
        <f t="shared" ref="AX50" si="121">+V50</f>
        <v>0</v>
      </c>
      <c r="AY50" s="1004">
        <f t="shared" ref="AY50" si="122">SUM(AZ50:BE53)</f>
        <v>0</v>
      </c>
      <c r="AZ50" s="299"/>
      <c r="BA50" s="299"/>
      <c r="BB50" s="299"/>
      <c r="BC50" s="299"/>
      <c r="BD50" s="299"/>
      <c r="BE50" s="299"/>
      <c r="BF50" s="1150">
        <f t="shared" ref="BF50" si="123">+W50</f>
        <v>0</v>
      </c>
      <c r="BG50" s="1004">
        <f t="shared" ref="BG50" si="124">SUM(BH50:BM53)</f>
        <v>0</v>
      </c>
      <c r="BH50" s="299"/>
      <c r="BI50" s="299"/>
      <c r="BJ50" s="299"/>
      <c r="BK50" s="299"/>
      <c r="BL50" s="299"/>
      <c r="BM50" s="299"/>
      <c r="BN50" s="1150">
        <f t="shared" ref="BN50" si="125">+X50</f>
        <v>0</v>
      </c>
      <c r="BO50" s="1004">
        <f t="shared" ref="BO50" si="126">SUM(BP50:BU53)</f>
        <v>0</v>
      </c>
      <c r="BP50" s="299"/>
      <c r="BQ50" s="299"/>
      <c r="BR50" s="299"/>
      <c r="BS50" s="299"/>
      <c r="BT50" s="299"/>
      <c r="BU50" s="299"/>
    </row>
    <row r="51" spans="1:77" ht="40.15" customHeight="1" x14ac:dyDescent="0.25">
      <c r="A51" s="15"/>
      <c r="B51" s="29"/>
      <c r="C51" s="1059"/>
      <c r="D51" s="1162"/>
      <c r="E51" s="1062"/>
      <c r="F51" s="1065"/>
      <c r="G51" s="1050"/>
      <c r="H51" s="1044"/>
      <c r="I51" s="1044"/>
      <c r="J51" s="1044"/>
      <c r="K51" s="1044"/>
      <c r="L51" s="1044"/>
      <c r="M51" s="1050"/>
      <c r="N51" s="1047"/>
      <c r="O51" s="1050"/>
      <c r="P51" s="1053"/>
      <c r="Q51" s="1056"/>
      <c r="R51" s="1041"/>
      <c r="S51" s="1041"/>
      <c r="T51" s="1023"/>
      <c r="U51" s="1008"/>
      <c r="V51" s="1008"/>
      <c r="W51" s="1008"/>
      <c r="X51" s="1008"/>
      <c r="Y51" s="1008"/>
      <c r="Z51" s="1005"/>
      <c r="AA51" s="1005"/>
      <c r="AB51" s="1005"/>
      <c r="AC51" s="1005"/>
      <c r="AD51" s="1005"/>
      <c r="AE51" s="1005"/>
      <c r="AF51" s="1005"/>
      <c r="AG51" s="479"/>
      <c r="AH51" s="592"/>
      <c r="AI51" s="592"/>
      <c r="AJ51" s="592"/>
      <c r="AK51" s="196"/>
      <c r="AL51" s="197"/>
      <c r="AM51" s="197"/>
      <c r="AN51" s="197"/>
      <c r="AO51" s="197"/>
      <c r="AP51" s="1151"/>
      <c r="AQ51" s="1005"/>
      <c r="AR51" s="282"/>
      <c r="AS51" s="282"/>
      <c r="AT51" s="282"/>
      <c r="AU51" s="282"/>
      <c r="AV51" s="282"/>
      <c r="AW51" s="282"/>
      <c r="AX51" s="1151"/>
      <c r="AY51" s="1005"/>
      <c r="AZ51" s="282"/>
      <c r="BA51" s="282"/>
      <c r="BB51" s="282"/>
      <c r="BC51" s="282"/>
      <c r="BD51" s="282"/>
      <c r="BE51" s="282"/>
      <c r="BF51" s="1151"/>
      <c r="BG51" s="1005"/>
      <c r="BH51" s="282"/>
      <c r="BI51" s="282"/>
      <c r="BJ51" s="282"/>
      <c r="BK51" s="282"/>
      <c r="BL51" s="282"/>
      <c r="BM51" s="282"/>
      <c r="BN51" s="1151"/>
      <c r="BO51" s="1005"/>
      <c r="BP51" s="282"/>
      <c r="BQ51" s="282"/>
      <c r="BR51" s="282"/>
      <c r="BS51" s="282"/>
      <c r="BT51" s="282"/>
      <c r="BU51" s="282"/>
    </row>
    <row r="52" spans="1:77" ht="40.15" customHeight="1" x14ac:dyDescent="0.25">
      <c r="A52" s="15"/>
      <c r="B52" s="29"/>
      <c r="C52" s="1059"/>
      <c r="D52" s="1162"/>
      <c r="E52" s="1062"/>
      <c r="F52" s="1065"/>
      <c r="G52" s="1050"/>
      <c r="H52" s="1044"/>
      <c r="I52" s="1044"/>
      <c r="J52" s="1044"/>
      <c r="K52" s="1044"/>
      <c r="L52" s="1044"/>
      <c r="M52" s="1050"/>
      <c r="N52" s="1047"/>
      <c r="O52" s="1050"/>
      <c r="P52" s="1053"/>
      <c r="Q52" s="1056"/>
      <c r="R52" s="1041"/>
      <c r="S52" s="1041"/>
      <c r="T52" s="1023"/>
      <c r="U52" s="1008"/>
      <c r="V52" s="1008"/>
      <c r="W52" s="1008"/>
      <c r="X52" s="1008"/>
      <c r="Y52" s="1008"/>
      <c r="Z52" s="1005"/>
      <c r="AA52" s="1005"/>
      <c r="AB52" s="1005"/>
      <c r="AC52" s="1005"/>
      <c r="AD52" s="1005"/>
      <c r="AE52" s="1005"/>
      <c r="AF52" s="1005"/>
      <c r="AG52" s="196"/>
      <c r="AH52" s="592"/>
      <c r="AI52" s="592"/>
      <c r="AJ52" s="592"/>
      <c r="AK52" s="196"/>
      <c r="AL52" s="197"/>
      <c r="AM52" s="197"/>
      <c r="AN52" s="197"/>
      <c r="AO52" s="197"/>
      <c r="AP52" s="1151"/>
      <c r="AQ52" s="1005"/>
      <c r="AR52" s="282"/>
      <c r="AS52" s="282"/>
      <c r="AT52" s="282"/>
      <c r="AU52" s="282"/>
      <c r="AV52" s="282"/>
      <c r="AW52" s="282"/>
      <c r="AX52" s="1151"/>
      <c r="AY52" s="1005"/>
      <c r="AZ52" s="282"/>
      <c r="BA52" s="282"/>
      <c r="BB52" s="282"/>
      <c r="BC52" s="282"/>
      <c r="BD52" s="282"/>
      <c r="BE52" s="282"/>
      <c r="BF52" s="1151"/>
      <c r="BG52" s="1005"/>
      <c r="BH52" s="282"/>
      <c r="BI52" s="282"/>
      <c r="BJ52" s="282"/>
      <c r="BK52" s="282"/>
      <c r="BL52" s="282"/>
      <c r="BM52" s="282"/>
      <c r="BN52" s="1151"/>
      <c r="BO52" s="1005"/>
      <c r="BP52" s="282"/>
      <c r="BQ52" s="282"/>
      <c r="BR52" s="282"/>
      <c r="BS52" s="282"/>
      <c r="BT52" s="282"/>
      <c r="BU52" s="282"/>
    </row>
    <row r="53" spans="1:77" ht="40.15" customHeight="1" thickBot="1" x14ac:dyDescent="0.3">
      <c r="A53" s="15"/>
      <c r="B53" s="29"/>
      <c r="C53" s="1059"/>
      <c r="D53" s="1162"/>
      <c r="E53" s="1063"/>
      <c r="F53" s="1066"/>
      <c r="G53" s="1051"/>
      <c r="H53" s="1045"/>
      <c r="I53" s="1045"/>
      <c r="J53" s="1045"/>
      <c r="K53" s="1045"/>
      <c r="L53" s="1045"/>
      <c r="M53" s="1051"/>
      <c r="N53" s="1048"/>
      <c r="O53" s="1051"/>
      <c r="P53" s="1054"/>
      <c r="Q53" s="1057"/>
      <c r="R53" s="1042"/>
      <c r="S53" s="1042"/>
      <c r="T53" s="1024"/>
      <c r="U53" s="1009"/>
      <c r="V53" s="1009"/>
      <c r="W53" s="1009"/>
      <c r="X53" s="1009"/>
      <c r="Y53" s="1009"/>
      <c r="Z53" s="1006"/>
      <c r="AA53" s="1006"/>
      <c r="AB53" s="1006"/>
      <c r="AC53" s="1006"/>
      <c r="AD53" s="1006"/>
      <c r="AE53" s="1006"/>
      <c r="AF53" s="1006"/>
      <c r="AG53" s="715"/>
      <c r="AH53" s="716"/>
      <c r="AI53" s="716"/>
      <c r="AJ53" s="716"/>
      <c r="AK53" s="715"/>
      <c r="AL53" s="717"/>
      <c r="AM53" s="717"/>
      <c r="AN53" s="717"/>
      <c r="AO53" s="717"/>
      <c r="AP53" s="1152"/>
      <c r="AQ53" s="1006"/>
      <c r="AR53" s="718"/>
      <c r="AS53" s="718"/>
      <c r="AT53" s="718"/>
      <c r="AU53" s="718"/>
      <c r="AV53" s="718"/>
      <c r="AW53" s="718"/>
      <c r="AX53" s="1152"/>
      <c r="AY53" s="1006"/>
      <c r="AZ53" s="718"/>
      <c r="BA53" s="718"/>
      <c r="BB53" s="718"/>
      <c r="BC53" s="718"/>
      <c r="BD53" s="718"/>
      <c r="BE53" s="718"/>
      <c r="BF53" s="1152"/>
      <c r="BG53" s="1006"/>
      <c r="BH53" s="718"/>
      <c r="BI53" s="718"/>
      <c r="BJ53" s="718"/>
      <c r="BK53" s="718"/>
      <c r="BL53" s="718"/>
      <c r="BM53" s="718"/>
      <c r="BN53" s="1152"/>
      <c r="BO53" s="1006"/>
      <c r="BP53" s="718"/>
      <c r="BQ53" s="718"/>
      <c r="BR53" s="718"/>
      <c r="BS53" s="718"/>
      <c r="BT53" s="718"/>
      <c r="BU53" s="718"/>
    </row>
    <row r="54" spans="1:77" ht="40.15" customHeight="1" thickTop="1" x14ac:dyDescent="0.25">
      <c r="A54" s="15"/>
      <c r="B54" s="29"/>
      <c r="C54" s="1059"/>
      <c r="D54" s="1162"/>
      <c r="E54" s="1061">
        <v>195</v>
      </c>
      <c r="F54" s="1064" t="s">
        <v>3388</v>
      </c>
      <c r="G54" s="1049" t="s">
        <v>850</v>
      </c>
      <c r="H54" s="1043" t="s">
        <v>3389</v>
      </c>
      <c r="I54" s="1043" t="s">
        <v>3041</v>
      </c>
      <c r="J54" s="1043" t="s">
        <v>3361</v>
      </c>
      <c r="K54" s="1043" t="s">
        <v>3371</v>
      </c>
      <c r="L54" s="1043" t="s">
        <v>3362</v>
      </c>
      <c r="M54" s="1049" t="s">
        <v>3372</v>
      </c>
      <c r="N54" s="1046">
        <v>2026004540042</v>
      </c>
      <c r="O54" s="1049" t="s">
        <v>3364</v>
      </c>
      <c r="P54" s="1052" t="s">
        <v>850</v>
      </c>
      <c r="Q54" s="1055">
        <v>100000</v>
      </c>
      <c r="R54" s="1040" t="s">
        <v>2871</v>
      </c>
      <c r="S54" s="1040"/>
      <c r="T54" s="1022"/>
      <c r="U54" s="1007"/>
      <c r="V54" s="1007"/>
      <c r="W54" s="1007"/>
      <c r="X54" s="1007"/>
      <c r="Y54" s="1007"/>
      <c r="Z54" s="1004">
        <f t="shared" ref="Z54" si="127">+AQ54+AY54+BG54+BO54</f>
        <v>0</v>
      </c>
      <c r="AA54" s="1004">
        <f t="shared" ref="AA54" si="128">SUM(AR54:AR57,AZ54:AZ57,BH54:BH57,BP54:BP57)</f>
        <v>0</v>
      </c>
      <c r="AB54" s="1004">
        <f t="shared" ref="AB54" si="129">SUM(AS54:AS57,BA54:BA57,BI54:BI57,BQ54:BQ57)</f>
        <v>0</v>
      </c>
      <c r="AC54" s="1004">
        <f t="shared" ref="AC54" si="130">SUM(AT54:AT57,BB54:BB57,BJ54:BJ57,BR54:BR57)</f>
        <v>0</v>
      </c>
      <c r="AD54" s="1004">
        <f t="shared" ref="AD54" si="131">SUM(AU54:AU57,BC54:BC57,BK54:BK57,BS54:BS57)</f>
        <v>0</v>
      </c>
      <c r="AE54" s="1004">
        <f t="shared" ref="AE54" si="132">SUM(AV54:AV57,BD54:BD57,BL54:BL57,BT54:BT57)</f>
        <v>0</v>
      </c>
      <c r="AF54" s="1004">
        <f t="shared" ref="AF54" si="133">SUM(AW54:AW57,BE54:BE57,BM54:BM57,BU54:BU57)</f>
        <v>0</v>
      </c>
      <c r="AG54" s="714"/>
      <c r="AH54" s="593"/>
      <c r="AI54" s="593"/>
      <c r="AJ54" s="593"/>
      <c r="AK54" s="207"/>
      <c r="AL54" s="208"/>
      <c r="AM54" s="208"/>
      <c r="AN54" s="208"/>
      <c r="AO54" s="208"/>
      <c r="AP54" s="1150">
        <f t="shared" ref="AP54" si="134">+U54</f>
        <v>0</v>
      </c>
      <c r="AQ54" s="1004">
        <f t="shared" ref="AQ54" si="135">SUM(AR54:AW57)</f>
        <v>0</v>
      </c>
      <c r="AR54" s="299"/>
      <c r="AS54" s="299"/>
      <c r="AT54" s="299"/>
      <c r="AU54" s="299"/>
      <c r="AV54" s="299"/>
      <c r="AW54" s="299"/>
      <c r="AX54" s="1150">
        <f t="shared" ref="AX54" si="136">+V54</f>
        <v>0</v>
      </c>
      <c r="AY54" s="1004">
        <f t="shared" ref="AY54" si="137">SUM(AZ54:BE57)</f>
        <v>0</v>
      </c>
      <c r="AZ54" s="299"/>
      <c r="BA54" s="299"/>
      <c r="BB54" s="299"/>
      <c r="BC54" s="299"/>
      <c r="BD54" s="299"/>
      <c r="BE54" s="299"/>
      <c r="BF54" s="1150">
        <f t="shared" ref="BF54" si="138">+W54</f>
        <v>0</v>
      </c>
      <c r="BG54" s="1004">
        <f t="shared" ref="BG54" si="139">SUM(BH54:BM57)</f>
        <v>0</v>
      </c>
      <c r="BH54" s="299"/>
      <c r="BI54" s="299"/>
      <c r="BJ54" s="299"/>
      <c r="BK54" s="299"/>
      <c r="BL54" s="299"/>
      <c r="BM54" s="299"/>
      <c r="BN54" s="1150">
        <f t="shared" ref="BN54" si="140">+X54</f>
        <v>0</v>
      </c>
      <c r="BO54" s="1004">
        <f t="shared" ref="BO54" si="141">SUM(BP54:BU57)</f>
        <v>0</v>
      </c>
      <c r="BP54" s="299"/>
      <c r="BQ54" s="299"/>
      <c r="BR54" s="299"/>
      <c r="BS54" s="299"/>
      <c r="BT54" s="299"/>
      <c r="BU54" s="299"/>
      <c r="BY54" s="491"/>
    </row>
    <row r="55" spans="1:77" ht="40.15" customHeight="1" x14ac:dyDescent="0.25">
      <c r="A55" s="15"/>
      <c r="B55" s="29"/>
      <c r="C55" s="1059"/>
      <c r="D55" s="1162"/>
      <c r="E55" s="1062"/>
      <c r="F55" s="1065"/>
      <c r="G55" s="1050"/>
      <c r="H55" s="1044"/>
      <c r="I55" s="1044"/>
      <c r="J55" s="1044"/>
      <c r="K55" s="1044"/>
      <c r="L55" s="1044"/>
      <c r="M55" s="1050"/>
      <c r="N55" s="1047"/>
      <c r="O55" s="1050"/>
      <c r="P55" s="1053"/>
      <c r="Q55" s="1056"/>
      <c r="R55" s="1041"/>
      <c r="S55" s="1041"/>
      <c r="T55" s="1023"/>
      <c r="U55" s="1008"/>
      <c r="V55" s="1008"/>
      <c r="W55" s="1008"/>
      <c r="X55" s="1008"/>
      <c r="Y55" s="1008"/>
      <c r="Z55" s="1005"/>
      <c r="AA55" s="1005"/>
      <c r="AB55" s="1005"/>
      <c r="AC55" s="1005"/>
      <c r="AD55" s="1005"/>
      <c r="AE55" s="1005"/>
      <c r="AF55" s="1005"/>
      <c r="AG55" s="479"/>
      <c r="AH55" s="592"/>
      <c r="AI55" s="592"/>
      <c r="AJ55" s="592"/>
      <c r="AK55" s="196"/>
      <c r="AL55" s="197"/>
      <c r="AM55" s="197"/>
      <c r="AN55" s="197"/>
      <c r="AO55" s="197"/>
      <c r="AP55" s="1151"/>
      <c r="AQ55" s="1005"/>
      <c r="AR55" s="282"/>
      <c r="AS55" s="282"/>
      <c r="AT55" s="282"/>
      <c r="AU55" s="282"/>
      <c r="AV55" s="282"/>
      <c r="AW55" s="282"/>
      <c r="AX55" s="1151"/>
      <c r="AY55" s="1005"/>
      <c r="AZ55" s="282"/>
      <c r="BA55" s="282"/>
      <c r="BB55" s="282"/>
      <c r="BC55" s="282"/>
      <c r="BD55" s="282"/>
      <c r="BE55" s="282"/>
      <c r="BF55" s="1151"/>
      <c r="BG55" s="1005"/>
      <c r="BH55" s="282"/>
      <c r="BI55" s="282"/>
      <c r="BJ55" s="282"/>
      <c r="BK55" s="282"/>
      <c r="BL55" s="282"/>
      <c r="BM55" s="282"/>
      <c r="BN55" s="1151"/>
      <c r="BO55" s="1005"/>
      <c r="BP55" s="282"/>
      <c r="BQ55" s="282"/>
      <c r="BR55" s="282"/>
      <c r="BS55" s="282"/>
      <c r="BT55" s="282"/>
      <c r="BU55" s="282"/>
    </row>
    <row r="56" spans="1:77" ht="40.15" customHeight="1" x14ac:dyDescent="0.25">
      <c r="A56" s="15"/>
      <c r="B56" s="29"/>
      <c r="C56" s="1059"/>
      <c r="D56" s="1162"/>
      <c r="E56" s="1062"/>
      <c r="F56" s="1065"/>
      <c r="G56" s="1050"/>
      <c r="H56" s="1044"/>
      <c r="I56" s="1044"/>
      <c r="J56" s="1044"/>
      <c r="K56" s="1044"/>
      <c r="L56" s="1044"/>
      <c r="M56" s="1050"/>
      <c r="N56" s="1047"/>
      <c r="O56" s="1050"/>
      <c r="P56" s="1053"/>
      <c r="Q56" s="1056"/>
      <c r="R56" s="1041"/>
      <c r="S56" s="1041"/>
      <c r="T56" s="1023"/>
      <c r="U56" s="1008"/>
      <c r="V56" s="1008"/>
      <c r="W56" s="1008"/>
      <c r="X56" s="1008"/>
      <c r="Y56" s="1008"/>
      <c r="Z56" s="1005"/>
      <c r="AA56" s="1005"/>
      <c r="AB56" s="1005"/>
      <c r="AC56" s="1005"/>
      <c r="AD56" s="1005"/>
      <c r="AE56" s="1005"/>
      <c r="AF56" s="1005"/>
      <c r="AG56" s="196"/>
      <c r="AH56" s="592"/>
      <c r="AI56" s="592"/>
      <c r="AJ56" s="592"/>
      <c r="AK56" s="196"/>
      <c r="AL56" s="197"/>
      <c r="AM56" s="197"/>
      <c r="AN56" s="197"/>
      <c r="AO56" s="197"/>
      <c r="AP56" s="1151"/>
      <c r="AQ56" s="1005"/>
      <c r="AR56" s="282"/>
      <c r="AS56" s="282"/>
      <c r="AT56" s="282"/>
      <c r="AU56" s="282"/>
      <c r="AV56" s="282"/>
      <c r="AW56" s="282"/>
      <c r="AX56" s="1151"/>
      <c r="AY56" s="1005"/>
      <c r="AZ56" s="282"/>
      <c r="BA56" s="282"/>
      <c r="BB56" s="282"/>
      <c r="BC56" s="282"/>
      <c r="BD56" s="282"/>
      <c r="BE56" s="282"/>
      <c r="BF56" s="1151"/>
      <c r="BG56" s="1005"/>
      <c r="BH56" s="282"/>
      <c r="BI56" s="282"/>
      <c r="BJ56" s="282"/>
      <c r="BK56" s="282"/>
      <c r="BL56" s="282"/>
      <c r="BM56" s="282"/>
      <c r="BN56" s="1151"/>
      <c r="BO56" s="1005"/>
      <c r="BP56" s="282"/>
      <c r="BQ56" s="282"/>
      <c r="BR56" s="282"/>
      <c r="BS56" s="282"/>
      <c r="BT56" s="282"/>
      <c r="BU56" s="282"/>
    </row>
    <row r="57" spans="1:77" ht="40.15" customHeight="1" thickBot="1" x14ac:dyDescent="0.3">
      <c r="A57" s="15"/>
      <c r="B57" s="29"/>
      <c r="C57" s="1060"/>
      <c r="D57" s="1163"/>
      <c r="E57" s="1063"/>
      <c r="F57" s="1066"/>
      <c r="G57" s="1051"/>
      <c r="H57" s="1045"/>
      <c r="I57" s="1045"/>
      <c r="J57" s="1045"/>
      <c r="K57" s="1045"/>
      <c r="L57" s="1045"/>
      <c r="M57" s="1051"/>
      <c r="N57" s="1048"/>
      <c r="O57" s="1051"/>
      <c r="P57" s="1054"/>
      <c r="Q57" s="1057"/>
      <c r="R57" s="1042"/>
      <c r="S57" s="1042"/>
      <c r="T57" s="1024"/>
      <c r="U57" s="1009"/>
      <c r="V57" s="1009"/>
      <c r="W57" s="1009"/>
      <c r="X57" s="1009"/>
      <c r="Y57" s="1009"/>
      <c r="Z57" s="1006"/>
      <c r="AA57" s="1006"/>
      <c r="AB57" s="1006"/>
      <c r="AC57" s="1006"/>
      <c r="AD57" s="1006"/>
      <c r="AE57" s="1006"/>
      <c r="AF57" s="1006"/>
      <c r="AG57" s="715"/>
      <c r="AH57" s="716"/>
      <c r="AI57" s="716"/>
      <c r="AJ57" s="716"/>
      <c r="AK57" s="715"/>
      <c r="AL57" s="717"/>
      <c r="AM57" s="717"/>
      <c r="AN57" s="717"/>
      <c r="AO57" s="717"/>
      <c r="AP57" s="1152"/>
      <c r="AQ57" s="1006"/>
      <c r="AR57" s="718"/>
      <c r="AS57" s="718"/>
      <c r="AT57" s="718"/>
      <c r="AU57" s="718"/>
      <c r="AV57" s="718"/>
      <c r="AW57" s="718"/>
      <c r="AX57" s="1152"/>
      <c r="AY57" s="1006"/>
      <c r="AZ57" s="718"/>
      <c r="BA57" s="718"/>
      <c r="BB57" s="718"/>
      <c r="BC57" s="718"/>
      <c r="BD57" s="718"/>
      <c r="BE57" s="718"/>
      <c r="BF57" s="1152"/>
      <c r="BG57" s="1006"/>
      <c r="BH57" s="718"/>
      <c r="BI57" s="718"/>
      <c r="BJ57" s="718"/>
      <c r="BK57" s="718"/>
      <c r="BL57" s="718"/>
      <c r="BM57" s="718"/>
      <c r="BN57" s="1152"/>
      <c r="BO57" s="1006"/>
      <c r="BP57" s="718"/>
      <c r="BQ57" s="718"/>
      <c r="BR57" s="718"/>
      <c r="BS57" s="718"/>
      <c r="BT57" s="718"/>
      <c r="BU57" s="718"/>
    </row>
    <row r="58" spans="1:77" ht="40.15" customHeight="1" thickTop="1" x14ac:dyDescent="0.25">
      <c r="A58" s="151"/>
      <c r="B58" s="29"/>
      <c r="C58" s="1058" t="s">
        <v>851</v>
      </c>
      <c r="D58" s="1161" t="s">
        <v>852</v>
      </c>
      <c r="E58" s="1061">
        <v>196</v>
      </c>
      <c r="F58" s="1064" t="s">
        <v>3390</v>
      </c>
      <c r="G58" s="1049" t="s">
        <v>853</v>
      </c>
      <c r="H58" s="1043" t="s">
        <v>3391</v>
      </c>
      <c r="I58" s="1043" t="s">
        <v>3041</v>
      </c>
      <c r="J58" s="1043" t="s">
        <v>3361</v>
      </c>
      <c r="K58" s="1043" t="s">
        <v>3371</v>
      </c>
      <c r="L58" s="1043" t="s">
        <v>3362</v>
      </c>
      <c r="M58" s="1049" t="s">
        <v>3372</v>
      </c>
      <c r="N58" s="1046">
        <v>2026004540042</v>
      </c>
      <c r="O58" s="1049" t="s">
        <v>3364</v>
      </c>
      <c r="P58" s="1052" t="s">
        <v>853</v>
      </c>
      <c r="Q58" s="1055">
        <v>2100</v>
      </c>
      <c r="R58" s="1040" t="s">
        <v>2867</v>
      </c>
      <c r="S58" s="1040"/>
      <c r="T58" s="1022"/>
      <c r="U58" s="1007"/>
      <c r="V58" s="1007"/>
      <c r="W58" s="1007"/>
      <c r="X58" s="1007"/>
      <c r="Y58" s="1007"/>
      <c r="Z58" s="1004">
        <f t="shared" ref="Z58" si="142">+AQ58+AY58+BG58+BO58</f>
        <v>0</v>
      </c>
      <c r="AA58" s="1004">
        <f t="shared" ref="AA58" si="143">SUM(AR58:AR61,AZ58:AZ61,BH58:BH61,BP58:BP61)</f>
        <v>0</v>
      </c>
      <c r="AB58" s="1004">
        <f t="shared" ref="AB58" si="144">SUM(AS58:AS61,BA58:BA61,BI58:BI61,BQ58:BQ61)</f>
        <v>0</v>
      </c>
      <c r="AC58" s="1004">
        <f t="shared" ref="AC58" si="145">SUM(AT58:AT61,BB58:BB61,BJ58:BJ61,BR58:BR61)</f>
        <v>0</v>
      </c>
      <c r="AD58" s="1004">
        <f t="shared" ref="AD58" si="146">SUM(AU58:AU61,BC58:BC61,BK58:BK61,BS58:BS61)</f>
        <v>0</v>
      </c>
      <c r="AE58" s="1004">
        <f t="shared" ref="AE58" si="147">SUM(AV58:AV61,BD58:BD61,BL58:BL61,BT58:BT61)</f>
        <v>0</v>
      </c>
      <c r="AF58" s="1004">
        <f t="shared" ref="AF58" si="148">SUM(AW58:AW61,BE58:BE61,BM58:BM61,BU58:BU61)</f>
        <v>0</v>
      </c>
      <c r="AG58" s="714"/>
      <c r="AH58" s="593"/>
      <c r="AI58" s="593"/>
      <c r="AJ58" s="593"/>
      <c r="AK58" s="207"/>
      <c r="AL58" s="208"/>
      <c r="AM58" s="208"/>
      <c r="AN58" s="208"/>
      <c r="AO58" s="208"/>
      <c r="AP58" s="1150">
        <f t="shared" ref="AP58" si="149">+U58</f>
        <v>0</v>
      </c>
      <c r="AQ58" s="1004">
        <f t="shared" ref="AQ58" si="150">SUM(AR58:AW61)</f>
        <v>0</v>
      </c>
      <c r="AR58" s="299"/>
      <c r="AS58" s="299"/>
      <c r="AT58" s="299"/>
      <c r="AU58" s="299"/>
      <c r="AV58" s="299"/>
      <c r="AW58" s="299"/>
      <c r="AX58" s="1150">
        <f t="shared" ref="AX58" si="151">+V58</f>
        <v>0</v>
      </c>
      <c r="AY58" s="1004">
        <f t="shared" ref="AY58" si="152">SUM(AZ58:BE61)</f>
        <v>0</v>
      </c>
      <c r="AZ58" s="299"/>
      <c r="BA58" s="299"/>
      <c r="BB58" s="299"/>
      <c r="BC58" s="299"/>
      <c r="BD58" s="299"/>
      <c r="BE58" s="299"/>
      <c r="BF58" s="1150">
        <f t="shared" ref="BF58" si="153">+W58</f>
        <v>0</v>
      </c>
      <c r="BG58" s="1004">
        <f t="shared" ref="BG58" si="154">SUM(BH58:BM61)</f>
        <v>0</v>
      </c>
      <c r="BH58" s="299"/>
      <c r="BI58" s="299"/>
      <c r="BJ58" s="299"/>
      <c r="BK58" s="299"/>
      <c r="BL58" s="299"/>
      <c r="BM58" s="299"/>
      <c r="BN58" s="1150">
        <f t="shared" ref="BN58" si="155">+X58</f>
        <v>0</v>
      </c>
      <c r="BO58" s="1004">
        <f t="shared" ref="BO58" si="156">SUM(BP58:BU61)</f>
        <v>0</v>
      </c>
      <c r="BP58" s="299"/>
      <c r="BQ58" s="299"/>
      <c r="BR58" s="299"/>
      <c r="BS58" s="299"/>
      <c r="BT58" s="299"/>
      <c r="BU58" s="299"/>
    </row>
    <row r="59" spans="1:77" ht="40.15" customHeight="1" x14ac:dyDescent="0.25">
      <c r="A59" s="151"/>
      <c r="B59" s="29"/>
      <c r="C59" s="1059"/>
      <c r="D59" s="1162"/>
      <c r="E59" s="1062"/>
      <c r="F59" s="1065"/>
      <c r="G59" s="1050"/>
      <c r="H59" s="1044"/>
      <c r="I59" s="1044"/>
      <c r="J59" s="1044"/>
      <c r="K59" s="1044"/>
      <c r="L59" s="1044"/>
      <c r="M59" s="1050"/>
      <c r="N59" s="1047"/>
      <c r="O59" s="1050"/>
      <c r="P59" s="1053"/>
      <c r="Q59" s="1056"/>
      <c r="R59" s="1041"/>
      <c r="S59" s="1041"/>
      <c r="T59" s="1023"/>
      <c r="U59" s="1008"/>
      <c r="V59" s="1008"/>
      <c r="W59" s="1008"/>
      <c r="X59" s="1008"/>
      <c r="Y59" s="1008"/>
      <c r="Z59" s="1005"/>
      <c r="AA59" s="1005"/>
      <c r="AB59" s="1005"/>
      <c r="AC59" s="1005"/>
      <c r="AD59" s="1005"/>
      <c r="AE59" s="1005"/>
      <c r="AF59" s="1005"/>
      <c r="AG59" s="479"/>
      <c r="AH59" s="592"/>
      <c r="AI59" s="592"/>
      <c r="AJ59" s="592"/>
      <c r="AK59" s="196"/>
      <c r="AL59" s="197"/>
      <c r="AM59" s="197"/>
      <c r="AN59" s="197"/>
      <c r="AO59" s="197"/>
      <c r="AP59" s="1151"/>
      <c r="AQ59" s="1005"/>
      <c r="AR59" s="282"/>
      <c r="AS59" s="282"/>
      <c r="AT59" s="282"/>
      <c r="AU59" s="282"/>
      <c r="AV59" s="282"/>
      <c r="AW59" s="282"/>
      <c r="AX59" s="1151"/>
      <c r="AY59" s="1005"/>
      <c r="AZ59" s="282"/>
      <c r="BA59" s="282"/>
      <c r="BB59" s="282"/>
      <c r="BC59" s="282"/>
      <c r="BD59" s="282"/>
      <c r="BE59" s="282"/>
      <c r="BF59" s="1151"/>
      <c r="BG59" s="1005"/>
      <c r="BH59" s="282"/>
      <c r="BI59" s="282"/>
      <c r="BJ59" s="282"/>
      <c r="BK59" s="282"/>
      <c r="BL59" s="282"/>
      <c r="BM59" s="282"/>
      <c r="BN59" s="1151"/>
      <c r="BO59" s="1005"/>
      <c r="BP59" s="282"/>
      <c r="BQ59" s="282"/>
      <c r="BR59" s="282"/>
      <c r="BS59" s="282"/>
      <c r="BT59" s="282"/>
      <c r="BU59" s="282"/>
    </row>
    <row r="60" spans="1:77" ht="40.15" customHeight="1" x14ac:dyDescent="0.25">
      <c r="A60" s="151"/>
      <c r="B60" s="29"/>
      <c r="C60" s="1059"/>
      <c r="D60" s="1162"/>
      <c r="E60" s="1062"/>
      <c r="F60" s="1065"/>
      <c r="G60" s="1050"/>
      <c r="H60" s="1044"/>
      <c r="I60" s="1044"/>
      <c r="J60" s="1044"/>
      <c r="K60" s="1044"/>
      <c r="L60" s="1044"/>
      <c r="M60" s="1050"/>
      <c r="N60" s="1047"/>
      <c r="O60" s="1050"/>
      <c r="P60" s="1053"/>
      <c r="Q60" s="1056"/>
      <c r="R60" s="1041"/>
      <c r="S60" s="1041"/>
      <c r="T60" s="1023"/>
      <c r="U60" s="1008"/>
      <c r="V60" s="1008"/>
      <c r="W60" s="1008"/>
      <c r="X60" s="1008"/>
      <c r="Y60" s="1008"/>
      <c r="Z60" s="1005"/>
      <c r="AA60" s="1005"/>
      <c r="AB60" s="1005"/>
      <c r="AC60" s="1005"/>
      <c r="AD60" s="1005"/>
      <c r="AE60" s="1005"/>
      <c r="AF60" s="1005"/>
      <c r="AG60" s="196"/>
      <c r="AH60" s="592"/>
      <c r="AI60" s="592"/>
      <c r="AJ60" s="592"/>
      <c r="AK60" s="196"/>
      <c r="AL60" s="197"/>
      <c r="AM60" s="197"/>
      <c r="AN60" s="197"/>
      <c r="AO60" s="197"/>
      <c r="AP60" s="1151"/>
      <c r="AQ60" s="1005"/>
      <c r="AR60" s="282"/>
      <c r="AS60" s="282"/>
      <c r="AT60" s="282"/>
      <c r="AU60" s="282"/>
      <c r="AV60" s="282"/>
      <c r="AW60" s="282"/>
      <c r="AX60" s="1151"/>
      <c r="AY60" s="1005"/>
      <c r="AZ60" s="282"/>
      <c r="BA60" s="282"/>
      <c r="BB60" s="282"/>
      <c r="BC60" s="282"/>
      <c r="BD60" s="282"/>
      <c r="BE60" s="282"/>
      <c r="BF60" s="1151"/>
      <c r="BG60" s="1005"/>
      <c r="BH60" s="282"/>
      <c r="BI60" s="282"/>
      <c r="BJ60" s="282"/>
      <c r="BK60" s="282"/>
      <c r="BL60" s="282"/>
      <c r="BM60" s="282"/>
      <c r="BN60" s="1151"/>
      <c r="BO60" s="1005"/>
      <c r="BP60" s="282"/>
      <c r="BQ60" s="282"/>
      <c r="BR60" s="282"/>
      <c r="BS60" s="282"/>
      <c r="BT60" s="282"/>
      <c r="BU60" s="282"/>
    </row>
    <row r="61" spans="1:77" ht="40.15" customHeight="1" thickBot="1" x14ac:dyDescent="0.3">
      <c r="A61" s="151"/>
      <c r="B61" s="29"/>
      <c r="C61" s="1059"/>
      <c r="D61" s="1162"/>
      <c r="E61" s="1063"/>
      <c r="F61" s="1066"/>
      <c r="G61" s="1051"/>
      <c r="H61" s="1045"/>
      <c r="I61" s="1045"/>
      <c r="J61" s="1045"/>
      <c r="K61" s="1045"/>
      <c r="L61" s="1045"/>
      <c r="M61" s="1051"/>
      <c r="N61" s="1048"/>
      <c r="O61" s="1051"/>
      <c r="P61" s="1054"/>
      <c r="Q61" s="1057"/>
      <c r="R61" s="1042"/>
      <c r="S61" s="1042"/>
      <c r="T61" s="1024"/>
      <c r="U61" s="1009"/>
      <c r="V61" s="1009"/>
      <c r="W61" s="1009"/>
      <c r="X61" s="1009"/>
      <c r="Y61" s="1009"/>
      <c r="Z61" s="1006"/>
      <c r="AA61" s="1006"/>
      <c r="AB61" s="1006"/>
      <c r="AC61" s="1006"/>
      <c r="AD61" s="1006"/>
      <c r="AE61" s="1006"/>
      <c r="AF61" s="1006"/>
      <c r="AG61" s="715"/>
      <c r="AH61" s="716"/>
      <c r="AI61" s="716"/>
      <c r="AJ61" s="716"/>
      <c r="AK61" s="715"/>
      <c r="AL61" s="717"/>
      <c r="AM61" s="717"/>
      <c r="AN61" s="717"/>
      <c r="AO61" s="717"/>
      <c r="AP61" s="1152"/>
      <c r="AQ61" s="1006"/>
      <c r="AR61" s="718"/>
      <c r="AS61" s="718"/>
      <c r="AT61" s="718"/>
      <c r="AU61" s="718"/>
      <c r="AV61" s="718"/>
      <c r="AW61" s="718"/>
      <c r="AX61" s="1152"/>
      <c r="AY61" s="1006"/>
      <c r="AZ61" s="718"/>
      <c r="BA61" s="718"/>
      <c r="BB61" s="718"/>
      <c r="BC61" s="718"/>
      <c r="BD61" s="718"/>
      <c r="BE61" s="718"/>
      <c r="BF61" s="1152"/>
      <c r="BG61" s="1006"/>
      <c r="BH61" s="718"/>
      <c r="BI61" s="718"/>
      <c r="BJ61" s="718"/>
      <c r="BK61" s="718"/>
      <c r="BL61" s="718"/>
      <c r="BM61" s="718"/>
      <c r="BN61" s="1152"/>
      <c r="BO61" s="1006"/>
      <c r="BP61" s="718"/>
      <c r="BQ61" s="718"/>
      <c r="BR61" s="718"/>
      <c r="BS61" s="718"/>
      <c r="BT61" s="718"/>
      <c r="BU61" s="718"/>
    </row>
    <row r="62" spans="1:77" ht="40.15" customHeight="1" thickTop="1" x14ac:dyDescent="0.25">
      <c r="A62" s="151"/>
      <c r="B62" s="29"/>
      <c r="C62" s="1059"/>
      <c r="D62" s="1162"/>
      <c r="E62" s="1061">
        <v>197</v>
      </c>
      <c r="F62" s="1064" t="s">
        <v>3392</v>
      </c>
      <c r="G62" s="1049" t="s">
        <v>3393</v>
      </c>
      <c r="H62" s="1043" t="s">
        <v>3394</v>
      </c>
      <c r="I62" s="1043" t="s">
        <v>3041</v>
      </c>
      <c r="J62" s="1043" t="s">
        <v>3361</v>
      </c>
      <c r="K62" s="1043" t="s">
        <v>3371</v>
      </c>
      <c r="L62" s="1043" t="s">
        <v>3362</v>
      </c>
      <c r="M62" s="1049" t="s">
        <v>3372</v>
      </c>
      <c r="N62" s="1046">
        <v>2026004540042</v>
      </c>
      <c r="O62" s="1049" t="s">
        <v>3364</v>
      </c>
      <c r="P62" s="1052" t="s">
        <v>854</v>
      </c>
      <c r="Q62" s="1055">
        <v>1600</v>
      </c>
      <c r="R62" s="1040" t="s">
        <v>2867</v>
      </c>
      <c r="S62" s="1040"/>
      <c r="T62" s="1022"/>
      <c r="U62" s="1007"/>
      <c r="V62" s="1007"/>
      <c r="W62" s="1007"/>
      <c r="X62" s="1007"/>
      <c r="Y62" s="1007"/>
      <c r="Z62" s="1004">
        <f t="shared" ref="Z62" si="157">+AQ62+AY62+BG62+BO62</f>
        <v>0</v>
      </c>
      <c r="AA62" s="1004">
        <f t="shared" ref="AA62" si="158">SUM(AR62:AR65,AZ62:AZ65,BH62:BH65,BP62:BP65)</f>
        <v>0</v>
      </c>
      <c r="AB62" s="1004">
        <f t="shared" ref="AB62" si="159">SUM(AS62:AS65,BA62:BA65,BI62:BI65,BQ62:BQ65)</f>
        <v>0</v>
      </c>
      <c r="AC62" s="1004">
        <f t="shared" ref="AC62" si="160">SUM(AT62:AT65,BB62:BB65,BJ62:BJ65,BR62:BR65)</f>
        <v>0</v>
      </c>
      <c r="AD62" s="1004">
        <f t="shared" ref="AD62" si="161">SUM(AU62:AU65,BC62:BC65,BK62:BK65,BS62:BS65)</f>
        <v>0</v>
      </c>
      <c r="AE62" s="1004">
        <f t="shared" ref="AE62" si="162">SUM(AV62:AV65,BD62:BD65,BL62:BL65,BT62:BT65)</f>
        <v>0</v>
      </c>
      <c r="AF62" s="1004">
        <f t="shared" ref="AF62" si="163">SUM(AW62:AW65,BE62:BE65,BM62:BM65,BU62:BU65)</f>
        <v>0</v>
      </c>
      <c r="AG62" s="714"/>
      <c r="AH62" s="593"/>
      <c r="AI62" s="593"/>
      <c r="AJ62" s="593"/>
      <c r="AK62" s="207"/>
      <c r="AL62" s="208"/>
      <c r="AM62" s="208"/>
      <c r="AN62" s="208"/>
      <c r="AO62" s="208"/>
      <c r="AP62" s="1150">
        <f t="shared" ref="AP62" si="164">+U62</f>
        <v>0</v>
      </c>
      <c r="AQ62" s="1004">
        <f t="shared" ref="AQ62" si="165">SUM(AR62:AW65)</f>
        <v>0</v>
      </c>
      <c r="AR62" s="299"/>
      <c r="AS62" s="299"/>
      <c r="AT62" s="299"/>
      <c r="AU62" s="299"/>
      <c r="AV62" s="299"/>
      <c r="AW62" s="299"/>
      <c r="AX62" s="1150">
        <f t="shared" ref="AX62" si="166">+V62</f>
        <v>0</v>
      </c>
      <c r="AY62" s="1004">
        <f t="shared" ref="AY62" si="167">SUM(AZ62:BE65)</f>
        <v>0</v>
      </c>
      <c r="AZ62" s="299"/>
      <c r="BA62" s="299"/>
      <c r="BB62" s="299"/>
      <c r="BC62" s="299"/>
      <c r="BD62" s="299"/>
      <c r="BE62" s="299"/>
      <c r="BF62" s="1150">
        <f t="shared" ref="BF62" si="168">+W62</f>
        <v>0</v>
      </c>
      <c r="BG62" s="1004">
        <f t="shared" ref="BG62" si="169">SUM(BH62:BM65)</f>
        <v>0</v>
      </c>
      <c r="BH62" s="299"/>
      <c r="BI62" s="299"/>
      <c r="BJ62" s="299"/>
      <c r="BK62" s="299"/>
      <c r="BL62" s="299"/>
      <c r="BM62" s="299"/>
      <c r="BN62" s="1150">
        <f t="shared" ref="BN62" si="170">+X62</f>
        <v>0</v>
      </c>
      <c r="BO62" s="1004">
        <f t="shared" ref="BO62" si="171">SUM(BP62:BU65)</f>
        <v>0</v>
      </c>
      <c r="BP62" s="299"/>
      <c r="BQ62" s="299"/>
      <c r="BR62" s="299"/>
      <c r="BS62" s="299"/>
      <c r="BT62" s="299"/>
      <c r="BU62" s="299"/>
    </row>
    <row r="63" spans="1:77" ht="40.15" customHeight="1" x14ac:dyDescent="0.25">
      <c r="A63" s="151"/>
      <c r="B63" s="29"/>
      <c r="C63" s="1059"/>
      <c r="D63" s="1162"/>
      <c r="E63" s="1062"/>
      <c r="F63" s="1065"/>
      <c r="G63" s="1050"/>
      <c r="H63" s="1044"/>
      <c r="I63" s="1044"/>
      <c r="J63" s="1044"/>
      <c r="K63" s="1044"/>
      <c r="L63" s="1044"/>
      <c r="M63" s="1050"/>
      <c r="N63" s="1047"/>
      <c r="O63" s="1050"/>
      <c r="P63" s="1053"/>
      <c r="Q63" s="1056"/>
      <c r="R63" s="1041"/>
      <c r="S63" s="1041"/>
      <c r="T63" s="1023"/>
      <c r="U63" s="1008"/>
      <c r="V63" s="1008"/>
      <c r="W63" s="1008"/>
      <c r="X63" s="1008"/>
      <c r="Y63" s="1008"/>
      <c r="Z63" s="1005"/>
      <c r="AA63" s="1005"/>
      <c r="AB63" s="1005"/>
      <c r="AC63" s="1005"/>
      <c r="AD63" s="1005"/>
      <c r="AE63" s="1005"/>
      <c r="AF63" s="1005"/>
      <c r="AG63" s="479"/>
      <c r="AH63" s="592"/>
      <c r="AI63" s="592"/>
      <c r="AJ63" s="592"/>
      <c r="AK63" s="196"/>
      <c r="AL63" s="197"/>
      <c r="AM63" s="197"/>
      <c r="AN63" s="197"/>
      <c r="AO63" s="197"/>
      <c r="AP63" s="1151"/>
      <c r="AQ63" s="1005"/>
      <c r="AR63" s="282"/>
      <c r="AS63" s="282"/>
      <c r="AT63" s="282"/>
      <c r="AU63" s="282"/>
      <c r="AV63" s="282"/>
      <c r="AW63" s="282"/>
      <c r="AX63" s="1151"/>
      <c r="AY63" s="1005"/>
      <c r="AZ63" s="282"/>
      <c r="BA63" s="282"/>
      <c r="BB63" s="282"/>
      <c r="BC63" s="282"/>
      <c r="BD63" s="282"/>
      <c r="BE63" s="282"/>
      <c r="BF63" s="1151"/>
      <c r="BG63" s="1005"/>
      <c r="BH63" s="282"/>
      <c r="BI63" s="282"/>
      <c r="BJ63" s="282"/>
      <c r="BK63" s="282"/>
      <c r="BL63" s="282"/>
      <c r="BM63" s="282"/>
      <c r="BN63" s="1151"/>
      <c r="BO63" s="1005"/>
      <c r="BP63" s="282"/>
      <c r="BQ63" s="282"/>
      <c r="BR63" s="282"/>
      <c r="BS63" s="282"/>
      <c r="BT63" s="282"/>
      <c r="BU63" s="282"/>
    </row>
    <row r="64" spans="1:77" ht="40.15" customHeight="1" x14ac:dyDescent="0.25">
      <c r="A64" s="151"/>
      <c r="B64" s="29"/>
      <c r="C64" s="1059"/>
      <c r="D64" s="1162"/>
      <c r="E64" s="1062"/>
      <c r="F64" s="1065"/>
      <c r="G64" s="1050"/>
      <c r="H64" s="1044"/>
      <c r="I64" s="1044"/>
      <c r="J64" s="1044"/>
      <c r="K64" s="1044"/>
      <c r="L64" s="1044"/>
      <c r="M64" s="1050"/>
      <c r="N64" s="1047"/>
      <c r="O64" s="1050"/>
      <c r="P64" s="1053"/>
      <c r="Q64" s="1056"/>
      <c r="R64" s="1041"/>
      <c r="S64" s="1041"/>
      <c r="T64" s="1023"/>
      <c r="U64" s="1008"/>
      <c r="V64" s="1008"/>
      <c r="W64" s="1008"/>
      <c r="X64" s="1008"/>
      <c r="Y64" s="1008"/>
      <c r="Z64" s="1005"/>
      <c r="AA64" s="1005"/>
      <c r="AB64" s="1005"/>
      <c r="AC64" s="1005"/>
      <c r="AD64" s="1005"/>
      <c r="AE64" s="1005"/>
      <c r="AF64" s="1005"/>
      <c r="AG64" s="196"/>
      <c r="AH64" s="592"/>
      <c r="AI64" s="592"/>
      <c r="AJ64" s="592"/>
      <c r="AK64" s="196"/>
      <c r="AL64" s="197"/>
      <c r="AM64" s="197"/>
      <c r="AN64" s="197"/>
      <c r="AO64" s="197"/>
      <c r="AP64" s="1151"/>
      <c r="AQ64" s="1005"/>
      <c r="AR64" s="282"/>
      <c r="AS64" s="282"/>
      <c r="AT64" s="282"/>
      <c r="AU64" s="282"/>
      <c r="AV64" s="282"/>
      <c r="AW64" s="282"/>
      <c r="AX64" s="1151"/>
      <c r="AY64" s="1005"/>
      <c r="AZ64" s="282"/>
      <c r="BA64" s="282"/>
      <c r="BB64" s="282"/>
      <c r="BC64" s="282"/>
      <c r="BD64" s="282"/>
      <c r="BE64" s="282"/>
      <c r="BF64" s="1151"/>
      <c r="BG64" s="1005"/>
      <c r="BH64" s="282"/>
      <c r="BI64" s="282"/>
      <c r="BJ64" s="282"/>
      <c r="BK64" s="282"/>
      <c r="BL64" s="282"/>
      <c r="BM64" s="282"/>
      <c r="BN64" s="1151"/>
      <c r="BO64" s="1005"/>
      <c r="BP64" s="282"/>
      <c r="BQ64" s="282"/>
      <c r="BR64" s="282"/>
      <c r="BS64" s="282"/>
      <c r="BT64" s="282"/>
      <c r="BU64" s="282"/>
    </row>
    <row r="65" spans="1:73" ht="40.15" customHeight="1" thickBot="1" x14ac:dyDescent="0.3">
      <c r="A65" s="151"/>
      <c r="B65" s="29"/>
      <c r="C65" s="1059"/>
      <c r="D65" s="1162"/>
      <c r="E65" s="1062"/>
      <c r="F65" s="1065"/>
      <c r="G65" s="1050"/>
      <c r="H65" s="1044"/>
      <c r="I65" s="1044"/>
      <c r="J65" s="1044"/>
      <c r="K65" s="1044"/>
      <c r="L65" s="1044"/>
      <c r="M65" s="1050"/>
      <c r="N65" s="1047"/>
      <c r="O65" s="1050"/>
      <c r="P65" s="1053"/>
      <c r="Q65" s="1056"/>
      <c r="R65" s="1041"/>
      <c r="S65" s="1041"/>
      <c r="T65" s="1024"/>
      <c r="U65" s="1009"/>
      <c r="V65" s="1009"/>
      <c r="W65" s="1009"/>
      <c r="X65" s="1009"/>
      <c r="Y65" s="1009"/>
      <c r="Z65" s="1006"/>
      <c r="AA65" s="1006"/>
      <c r="AB65" s="1006"/>
      <c r="AC65" s="1006"/>
      <c r="AD65" s="1006"/>
      <c r="AE65" s="1006"/>
      <c r="AF65" s="1006"/>
      <c r="AG65" s="715"/>
      <c r="AH65" s="716"/>
      <c r="AI65" s="716"/>
      <c r="AJ65" s="716"/>
      <c r="AK65" s="715"/>
      <c r="AL65" s="717"/>
      <c r="AM65" s="717"/>
      <c r="AN65" s="717"/>
      <c r="AO65" s="717"/>
      <c r="AP65" s="1152"/>
      <c r="AQ65" s="1006"/>
      <c r="AR65" s="718"/>
      <c r="AS65" s="718"/>
      <c r="AT65" s="718"/>
      <c r="AU65" s="718"/>
      <c r="AV65" s="718"/>
      <c r="AW65" s="718"/>
      <c r="AX65" s="1152"/>
      <c r="AY65" s="1006"/>
      <c r="AZ65" s="718"/>
      <c r="BA65" s="718"/>
      <c r="BB65" s="718"/>
      <c r="BC65" s="718"/>
      <c r="BD65" s="718"/>
      <c r="BE65" s="718"/>
      <c r="BF65" s="1152"/>
      <c r="BG65" s="1006"/>
      <c r="BH65" s="718"/>
      <c r="BI65" s="718"/>
      <c r="BJ65" s="718"/>
      <c r="BK65" s="718"/>
      <c r="BL65" s="718"/>
      <c r="BM65" s="718"/>
      <c r="BN65" s="1152"/>
      <c r="BO65" s="1006"/>
      <c r="BP65" s="718"/>
      <c r="BQ65" s="718"/>
      <c r="BR65" s="718"/>
      <c r="BS65" s="718"/>
      <c r="BT65" s="718"/>
      <c r="BU65" s="718"/>
    </row>
    <row r="66" spans="1:73" ht="40.15" customHeight="1" thickTop="1" x14ac:dyDescent="0.25">
      <c r="A66" s="151"/>
      <c r="B66" s="24"/>
      <c r="C66" s="1058" t="s">
        <v>855</v>
      </c>
      <c r="D66" s="1049" t="s">
        <v>856</v>
      </c>
      <c r="E66" s="1061">
        <v>198</v>
      </c>
      <c r="F66" s="1064" t="s">
        <v>3395</v>
      </c>
      <c r="G66" s="1049" t="s">
        <v>857</v>
      </c>
      <c r="H66" s="1043" t="s">
        <v>3396</v>
      </c>
      <c r="I66" s="1043" t="s">
        <v>3041</v>
      </c>
      <c r="J66" s="1043" t="s">
        <v>3361</v>
      </c>
      <c r="K66" s="1043" t="s">
        <v>3371</v>
      </c>
      <c r="L66" s="1043" t="s">
        <v>3362</v>
      </c>
      <c r="M66" s="1049" t="s">
        <v>3372</v>
      </c>
      <c r="N66" s="1046">
        <v>2026004540042</v>
      </c>
      <c r="O66" s="1049" t="s">
        <v>3364</v>
      </c>
      <c r="P66" s="1052" t="s">
        <v>857</v>
      </c>
      <c r="Q66" s="1055">
        <v>1200</v>
      </c>
      <c r="R66" s="1040" t="s">
        <v>2867</v>
      </c>
      <c r="S66" s="1040"/>
      <c r="T66" s="1022"/>
      <c r="U66" s="1007"/>
      <c r="V66" s="1007"/>
      <c r="W66" s="1007"/>
      <c r="X66" s="1007"/>
      <c r="Y66" s="1007"/>
      <c r="Z66" s="1004">
        <f t="shared" ref="Z66" si="172">+AQ66+AY66+BG66+BO66</f>
        <v>0</v>
      </c>
      <c r="AA66" s="1004">
        <f t="shared" ref="AA66" si="173">SUM(AR66:AR69,AZ66:AZ69,BH66:BH69,BP66:BP69)</f>
        <v>0</v>
      </c>
      <c r="AB66" s="1004">
        <f t="shared" ref="AB66" si="174">SUM(AS66:AS69,BA66:BA69,BI66:BI69,BQ66:BQ69)</f>
        <v>0</v>
      </c>
      <c r="AC66" s="1004">
        <f t="shared" ref="AC66" si="175">SUM(AT66:AT69,BB66:BB69,BJ66:BJ69,BR66:BR69)</f>
        <v>0</v>
      </c>
      <c r="AD66" s="1004">
        <f t="shared" ref="AD66" si="176">SUM(AU66:AU69,BC66:BC69,BK66:BK69,BS66:BS69)</f>
        <v>0</v>
      </c>
      <c r="AE66" s="1004">
        <f t="shared" ref="AE66" si="177">SUM(AV66:AV69,BD66:BD69,BL66:BL69,BT66:BT69)</f>
        <v>0</v>
      </c>
      <c r="AF66" s="1004">
        <f t="shared" ref="AF66" si="178">SUM(AW66:AW69,BE66:BE69,BM66:BM69,BU66:BU69)</f>
        <v>0</v>
      </c>
      <c r="AG66" s="714"/>
      <c r="AH66" s="593"/>
      <c r="AI66" s="593"/>
      <c r="AJ66" s="593"/>
      <c r="AK66" s="207"/>
      <c r="AL66" s="208"/>
      <c r="AM66" s="208"/>
      <c r="AN66" s="208"/>
      <c r="AO66" s="208"/>
      <c r="AP66" s="1150">
        <f t="shared" ref="AP66" si="179">+U66</f>
        <v>0</v>
      </c>
      <c r="AQ66" s="1004">
        <f t="shared" ref="AQ66" si="180">SUM(AR66:AW69)</f>
        <v>0</v>
      </c>
      <c r="AR66" s="299"/>
      <c r="AS66" s="299"/>
      <c r="AT66" s="299"/>
      <c r="AU66" s="299"/>
      <c r="AV66" s="299"/>
      <c r="AW66" s="299"/>
      <c r="AX66" s="1150">
        <f t="shared" ref="AX66" si="181">+V66</f>
        <v>0</v>
      </c>
      <c r="AY66" s="1004">
        <f t="shared" ref="AY66" si="182">SUM(AZ66:BE69)</f>
        <v>0</v>
      </c>
      <c r="AZ66" s="299"/>
      <c r="BA66" s="299"/>
      <c r="BB66" s="299"/>
      <c r="BC66" s="299"/>
      <c r="BD66" s="299"/>
      <c r="BE66" s="299"/>
      <c r="BF66" s="1150">
        <f t="shared" ref="BF66" si="183">+W66</f>
        <v>0</v>
      </c>
      <c r="BG66" s="1004">
        <f t="shared" ref="BG66" si="184">SUM(BH66:BM69)</f>
        <v>0</v>
      </c>
      <c r="BH66" s="299"/>
      <c r="BI66" s="299"/>
      <c r="BJ66" s="299"/>
      <c r="BK66" s="299"/>
      <c r="BL66" s="299"/>
      <c r="BM66" s="299"/>
      <c r="BN66" s="1150">
        <f t="shared" ref="BN66" si="185">+X66</f>
        <v>0</v>
      </c>
      <c r="BO66" s="1004">
        <f t="shared" ref="BO66" si="186">SUM(BP66:BU69)</f>
        <v>0</v>
      </c>
      <c r="BP66" s="299"/>
      <c r="BQ66" s="299"/>
      <c r="BR66" s="299"/>
      <c r="BS66" s="299"/>
      <c r="BT66" s="299"/>
      <c r="BU66" s="299"/>
    </row>
    <row r="67" spans="1:73" ht="40.15" customHeight="1" x14ac:dyDescent="0.25">
      <c r="A67" s="151"/>
      <c r="B67" s="24"/>
      <c r="C67" s="1059"/>
      <c r="D67" s="1050"/>
      <c r="E67" s="1062"/>
      <c r="F67" s="1065"/>
      <c r="G67" s="1050"/>
      <c r="H67" s="1044"/>
      <c r="I67" s="1044"/>
      <c r="J67" s="1044"/>
      <c r="K67" s="1044"/>
      <c r="L67" s="1044"/>
      <c r="M67" s="1050"/>
      <c r="N67" s="1047"/>
      <c r="O67" s="1050"/>
      <c r="P67" s="1053"/>
      <c r="Q67" s="1056"/>
      <c r="R67" s="1041"/>
      <c r="S67" s="1041"/>
      <c r="T67" s="1023"/>
      <c r="U67" s="1008"/>
      <c r="V67" s="1008"/>
      <c r="W67" s="1008"/>
      <c r="X67" s="1008"/>
      <c r="Y67" s="1008"/>
      <c r="Z67" s="1005"/>
      <c r="AA67" s="1005"/>
      <c r="AB67" s="1005"/>
      <c r="AC67" s="1005"/>
      <c r="AD67" s="1005"/>
      <c r="AE67" s="1005"/>
      <c r="AF67" s="1005"/>
      <c r="AG67" s="479"/>
      <c r="AH67" s="592"/>
      <c r="AI67" s="592"/>
      <c r="AJ67" s="592"/>
      <c r="AK67" s="196"/>
      <c r="AL67" s="197"/>
      <c r="AM67" s="197"/>
      <c r="AN67" s="197"/>
      <c r="AO67" s="197"/>
      <c r="AP67" s="1151"/>
      <c r="AQ67" s="1005"/>
      <c r="AR67" s="282"/>
      <c r="AS67" s="282"/>
      <c r="AT67" s="282"/>
      <c r="AU67" s="282"/>
      <c r="AV67" s="282"/>
      <c r="AW67" s="282"/>
      <c r="AX67" s="1151"/>
      <c r="AY67" s="1005"/>
      <c r="AZ67" s="282"/>
      <c r="BA67" s="282"/>
      <c r="BB67" s="282"/>
      <c r="BC67" s="282"/>
      <c r="BD67" s="282"/>
      <c r="BE67" s="282"/>
      <c r="BF67" s="1151"/>
      <c r="BG67" s="1005"/>
      <c r="BH67" s="282"/>
      <c r="BI67" s="282"/>
      <c r="BJ67" s="282"/>
      <c r="BK67" s="282"/>
      <c r="BL67" s="282"/>
      <c r="BM67" s="282"/>
      <c r="BN67" s="1151"/>
      <c r="BO67" s="1005"/>
      <c r="BP67" s="282"/>
      <c r="BQ67" s="282"/>
      <c r="BR67" s="282"/>
      <c r="BS67" s="282"/>
      <c r="BT67" s="282"/>
      <c r="BU67" s="282"/>
    </row>
    <row r="68" spans="1:73" ht="40.15" customHeight="1" x14ac:dyDescent="0.25">
      <c r="A68" s="151"/>
      <c r="B68" s="24"/>
      <c r="C68" s="1059"/>
      <c r="D68" s="1050"/>
      <c r="E68" s="1062"/>
      <c r="F68" s="1065"/>
      <c r="G68" s="1050"/>
      <c r="H68" s="1044"/>
      <c r="I68" s="1044"/>
      <c r="J68" s="1044"/>
      <c r="K68" s="1044"/>
      <c r="L68" s="1044"/>
      <c r="M68" s="1050"/>
      <c r="N68" s="1047"/>
      <c r="O68" s="1050"/>
      <c r="P68" s="1053"/>
      <c r="Q68" s="1056"/>
      <c r="R68" s="1041"/>
      <c r="S68" s="1041"/>
      <c r="T68" s="1023"/>
      <c r="U68" s="1008"/>
      <c r="V68" s="1008"/>
      <c r="W68" s="1008"/>
      <c r="X68" s="1008"/>
      <c r="Y68" s="1008"/>
      <c r="Z68" s="1005"/>
      <c r="AA68" s="1005"/>
      <c r="AB68" s="1005"/>
      <c r="AC68" s="1005"/>
      <c r="AD68" s="1005"/>
      <c r="AE68" s="1005"/>
      <c r="AF68" s="1005"/>
      <c r="AG68" s="196"/>
      <c r="AH68" s="592"/>
      <c r="AI68" s="592"/>
      <c r="AJ68" s="592"/>
      <c r="AK68" s="196"/>
      <c r="AL68" s="197"/>
      <c r="AM68" s="197"/>
      <c r="AN68" s="197"/>
      <c r="AO68" s="197"/>
      <c r="AP68" s="1151"/>
      <c r="AQ68" s="1005"/>
      <c r="AR68" s="282"/>
      <c r="AS68" s="282"/>
      <c r="AT68" s="282"/>
      <c r="AU68" s="282"/>
      <c r="AV68" s="282"/>
      <c r="AW68" s="282"/>
      <c r="AX68" s="1151"/>
      <c r="AY68" s="1005"/>
      <c r="AZ68" s="282"/>
      <c r="BA68" s="282"/>
      <c r="BB68" s="282"/>
      <c r="BC68" s="282"/>
      <c r="BD68" s="282"/>
      <c r="BE68" s="282"/>
      <c r="BF68" s="1151"/>
      <c r="BG68" s="1005"/>
      <c r="BH68" s="282"/>
      <c r="BI68" s="282"/>
      <c r="BJ68" s="282"/>
      <c r="BK68" s="282"/>
      <c r="BL68" s="282"/>
      <c r="BM68" s="282"/>
      <c r="BN68" s="1151"/>
      <c r="BO68" s="1005"/>
      <c r="BP68" s="282"/>
      <c r="BQ68" s="282"/>
      <c r="BR68" s="282"/>
      <c r="BS68" s="282"/>
      <c r="BT68" s="282"/>
      <c r="BU68" s="282"/>
    </row>
    <row r="69" spans="1:73" ht="40.15" customHeight="1" thickBot="1" x14ac:dyDescent="0.3">
      <c r="A69" s="151"/>
      <c r="B69" s="24"/>
      <c r="C69" s="1059"/>
      <c r="D69" s="1050"/>
      <c r="E69" s="1062"/>
      <c r="F69" s="1065"/>
      <c r="G69" s="1050"/>
      <c r="H69" s="1044"/>
      <c r="I69" s="1044"/>
      <c r="J69" s="1044"/>
      <c r="K69" s="1044"/>
      <c r="L69" s="1044"/>
      <c r="M69" s="1050"/>
      <c r="N69" s="1047"/>
      <c r="O69" s="1050"/>
      <c r="P69" s="1053"/>
      <c r="Q69" s="1056"/>
      <c r="R69" s="1041"/>
      <c r="S69" s="1041"/>
      <c r="T69" s="1024"/>
      <c r="U69" s="1009"/>
      <c r="V69" s="1009"/>
      <c r="W69" s="1009"/>
      <c r="X69" s="1009"/>
      <c r="Y69" s="1009"/>
      <c r="Z69" s="1006"/>
      <c r="AA69" s="1006"/>
      <c r="AB69" s="1006"/>
      <c r="AC69" s="1006"/>
      <c r="AD69" s="1006"/>
      <c r="AE69" s="1006"/>
      <c r="AF69" s="1006"/>
      <c r="AG69" s="715"/>
      <c r="AH69" s="716"/>
      <c r="AI69" s="716"/>
      <c r="AJ69" s="716"/>
      <c r="AK69" s="715"/>
      <c r="AL69" s="717"/>
      <c r="AM69" s="717"/>
      <c r="AN69" s="717"/>
      <c r="AO69" s="717"/>
      <c r="AP69" s="1152"/>
      <c r="AQ69" s="1006"/>
      <c r="AR69" s="718"/>
      <c r="AS69" s="718"/>
      <c r="AT69" s="718"/>
      <c r="AU69" s="718"/>
      <c r="AV69" s="718"/>
      <c r="AW69" s="718"/>
      <c r="AX69" s="1152"/>
      <c r="AY69" s="1006"/>
      <c r="AZ69" s="718"/>
      <c r="BA69" s="718"/>
      <c r="BB69" s="718"/>
      <c r="BC69" s="718"/>
      <c r="BD69" s="718"/>
      <c r="BE69" s="718"/>
      <c r="BF69" s="1152"/>
      <c r="BG69" s="1006"/>
      <c r="BH69" s="718"/>
      <c r="BI69" s="718"/>
      <c r="BJ69" s="718"/>
      <c r="BK69" s="718"/>
      <c r="BL69" s="718"/>
      <c r="BM69" s="718"/>
      <c r="BN69" s="1152"/>
      <c r="BO69" s="1006"/>
      <c r="BP69" s="718"/>
      <c r="BQ69" s="718"/>
      <c r="BR69" s="718"/>
      <c r="BS69" s="718"/>
      <c r="BT69" s="718"/>
      <c r="BU69" s="718"/>
    </row>
    <row r="70" spans="1:73" ht="40.15" customHeight="1" thickTop="1" x14ac:dyDescent="0.25">
      <c r="A70" s="151"/>
      <c r="B70" s="24"/>
      <c r="C70" s="1058" t="s">
        <v>858</v>
      </c>
      <c r="D70" s="1049" t="s">
        <v>859</v>
      </c>
      <c r="E70" s="1061">
        <v>199</v>
      </c>
      <c r="F70" s="1064" t="s">
        <v>3397</v>
      </c>
      <c r="G70" s="1049" t="s">
        <v>860</v>
      </c>
      <c r="H70" s="1043" t="s">
        <v>272</v>
      </c>
      <c r="I70" s="1043" t="s">
        <v>3041</v>
      </c>
      <c r="J70" s="1043" t="s">
        <v>3361</v>
      </c>
      <c r="K70" s="1043" t="s">
        <v>3371</v>
      </c>
      <c r="L70" s="1043" t="s">
        <v>3362</v>
      </c>
      <c r="M70" s="1049" t="s">
        <v>3372</v>
      </c>
      <c r="N70" s="1046">
        <v>2026004540042</v>
      </c>
      <c r="O70" s="1049" t="s">
        <v>3364</v>
      </c>
      <c r="P70" s="1052" t="s">
        <v>860</v>
      </c>
      <c r="Q70" s="1055">
        <v>1</v>
      </c>
      <c r="R70" s="1040" t="s">
        <v>2867</v>
      </c>
      <c r="S70" s="1040"/>
      <c r="T70" s="1022"/>
      <c r="U70" s="1007"/>
      <c r="V70" s="1007"/>
      <c r="W70" s="1007"/>
      <c r="X70" s="1007"/>
      <c r="Y70" s="1007"/>
      <c r="Z70" s="1004">
        <f t="shared" ref="Z70" si="187">+AQ70+AY70+BG70+BO70</f>
        <v>0</v>
      </c>
      <c r="AA70" s="1004">
        <f t="shared" ref="AA70" si="188">SUM(AR70:AR73,AZ70:AZ73,BH70:BH73,BP70:BP73)</f>
        <v>0</v>
      </c>
      <c r="AB70" s="1004">
        <f t="shared" ref="AB70" si="189">SUM(AS70:AS73,BA70:BA73,BI70:BI73,BQ70:BQ73)</f>
        <v>0</v>
      </c>
      <c r="AC70" s="1004">
        <f t="shared" ref="AC70" si="190">SUM(AT70:AT73,BB70:BB73,BJ70:BJ73,BR70:BR73)</f>
        <v>0</v>
      </c>
      <c r="AD70" s="1004">
        <f t="shared" ref="AD70" si="191">SUM(AU70:AU73,BC70:BC73,BK70:BK73,BS70:BS73)</f>
        <v>0</v>
      </c>
      <c r="AE70" s="1004">
        <f t="shared" ref="AE70" si="192">SUM(AV70:AV73,BD70:BD73,BL70:BL73,BT70:BT73)</f>
        <v>0</v>
      </c>
      <c r="AF70" s="1004">
        <f t="shared" ref="AF70" si="193">SUM(AW70:AW73,BE70:BE73,BM70:BM73,BU70:BU73)</f>
        <v>0</v>
      </c>
      <c r="AG70" s="714"/>
      <c r="AH70" s="593"/>
      <c r="AI70" s="593"/>
      <c r="AJ70" s="593"/>
      <c r="AK70" s="207"/>
      <c r="AL70" s="208"/>
      <c r="AM70" s="208"/>
      <c r="AN70" s="208"/>
      <c r="AO70" s="208"/>
      <c r="AP70" s="1150">
        <f t="shared" ref="AP70" si="194">+U70</f>
        <v>0</v>
      </c>
      <c r="AQ70" s="1004">
        <f t="shared" ref="AQ70" si="195">SUM(AR70:AW73)</f>
        <v>0</v>
      </c>
      <c r="AR70" s="299"/>
      <c r="AS70" s="299"/>
      <c r="AT70" s="299"/>
      <c r="AU70" s="299"/>
      <c r="AV70" s="299"/>
      <c r="AW70" s="299"/>
      <c r="AX70" s="1150">
        <f t="shared" ref="AX70" si="196">+V70</f>
        <v>0</v>
      </c>
      <c r="AY70" s="1004">
        <f t="shared" ref="AY70" si="197">SUM(AZ70:BE73)</f>
        <v>0</v>
      </c>
      <c r="AZ70" s="299"/>
      <c r="BA70" s="299"/>
      <c r="BB70" s="299"/>
      <c r="BC70" s="299"/>
      <c r="BD70" s="299"/>
      <c r="BE70" s="299"/>
      <c r="BF70" s="1150">
        <f t="shared" ref="BF70" si="198">+W70</f>
        <v>0</v>
      </c>
      <c r="BG70" s="1004">
        <f t="shared" ref="BG70" si="199">SUM(BH70:BM73)</f>
        <v>0</v>
      </c>
      <c r="BH70" s="299"/>
      <c r="BI70" s="299"/>
      <c r="BJ70" s="299"/>
      <c r="BK70" s="299"/>
      <c r="BL70" s="299"/>
      <c r="BM70" s="299"/>
      <c r="BN70" s="1150">
        <f t="shared" ref="BN70" si="200">+X70</f>
        <v>0</v>
      </c>
      <c r="BO70" s="1004">
        <f t="shared" ref="BO70" si="201">SUM(BP70:BU73)</f>
        <v>0</v>
      </c>
      <c r="BP70" s="299"/>
      <c r="BQ70" s="299"/>
      <c r="BR70" s="299"/>
      <c r="BS70" s="299"/>
      <c r="BT70" s="299"/>
      <c r="BU70" s="299"/>
    </row>
    <row r="71" spans="1:73" ht="40.15" customHeight="1" x14ac:dyDescent="0.25">
      <c r="A71" s="151"/>
      <c r="B71" s="24"/>
      <c r="C71" s="1059"/>
      <c r="D71" s="1050"/>
      <c r="E71" s="1062"/>
      <c r="F71" s="1065"/>
      <c r="G71" s="1050"/>
      <c r="H71" s="1044"/>
      <c r="I71" s="1044"/>
      <c r="J71" s="1044"/>
      <c r="K71" s="1044"/>
      <c r="L71" s="1044"/>
      <c r="M71" s="1050"/>
      <c r="N71" s="1047"/>
      <c r="O71" s="1050"/>
      <c r="P71" s="1053"/>
      <c r="Q71" s="1056"/>
      <c r="R71" s="1041"/>
      <c r="S71" s="1041"/>
      <c r="T71" s="1023"/>
      <c r="U71" s="1008"/>
      <c r="V71" s="1008"/>
      <c r="W71" s="1008"/>
      <c r="X71" s="1008"/>
      <c r="Y71" s="1008"/>
      <c r="Z71" s="1005"/>
      <c r="AA71" s="1005"/>
      <c r="AB71" s="1005"/>
      <c r="AC71" s="1005"/>
      <c r="AD71" s="1005"/>
      <c r="AE71" s="1005"/>
      <c r="AF71" s="1005"/>
      <c r="AG71" s="479"/>
      <c r="AH71" s="592"/>
      <c r="AI71" s="592"/>
      <c r="AJ71" s="592"/>
      <c r="AK71" s="196"/>
      <c r="AL71" s="197"/>
      <c r="AM71" s="197"/>
      <c r="AN71" s="197"/>
      <c r="AO71" s="197"/>
      <c r="AP71" s="1151"/>
      <c r="AQ71" s="1005"/>
      <c r="AR71" s="282"/>
      <c r="AS71" s="282"/>
      <c r="AT71" s="282"/>
      <c r="AU71" s="282"/>
      <c r="AV71" s="282"/>
      <c r="AW71" s="282"/>
      <c r="AX71" s="1151"/>
      <c r="AY71" s="1005"/>
      <c r="AZ71" s="282"/>
      <c r="BA71" s="282"/>
      <c r="BB71" s="282"/>
      <c r="BC71" s="282"/>
      <c r="BD71" s="282"/>
      <c r="BE71" s="282"/>
      <c r="BF71" s="1151"/>
      <c r="BG71" s="1005"/>
      <c r="BH71" s="282"/>
      <c r="BI71" s="282"/>
      <c r="BJ71" s="282"/>
      <c r="BK71" s="282"/>
      <c r="BL71" s="282"/>
      <c r="BM71" s="282"/>
      <c r="BN71" s="1151"/>
      <c r="BO71" s="1005"/>
      <c r="BP71" s="282"/>
      <c r="BQ71" s="282"/>
      <c r="BR71" s="282"/>
      <c r="BS71" s="282"/>
      <c r="BT71" s="282"/>
      <c r="BU71" s="282"/>
    </row>
    <row r="72" spans="1:73" ht="40.15" customHeight="1" x14ac:dyDescent="0.25">
      <c r="A72" s="151"/>
      <c r="B72" s="24"/>
      <c r="C72" s="1059"/>
      <c r="D72" s="1050"/>
      <c r="E72" s="1062"/>
      <c r="F72" s="1065"/>
      <c r="G72" s="1050"/>
      <c r="H72" s="1044"/>
      <c r="I72" s="1044"/>
      <c r="J72" s="1044"/>
      <c r="K72" s="1044"/>
      <c r="L72" s="1044"/>
      <c r="M72" s="1050"/>
      <c r="N72" s="1047"/>
      <c r="O72" s="1050"/>
      <c r="P72" s="1053"/>
      <c r="Q72" s="1056"/>
      <c r="R72" s="1041"/>
      <c r="S72" s="1041"/>
      <c r="T72" s="1023"/>
      <c r="U72" s="1008"/>
      <c r="V72" s="1008"/>
      <c r="W72" s="1008"/>
      <c r="X72" s="1008"/>
      <c r="Y72" s="1008"/>
      <c r="Z72" s="1005"/>
      <c r="AA72" s="1005"/>
      <c r="AB72" s="1005"/>
      <c r="AC72" s="1005"/>
      <c r="AD72" s="1005"/>
      <c r="AE72" s="1005"/>
      <c r="AF72" s="1005"/>
      <c r="AG72" s="196"/>
      <c r="AH72" s="592"/>
      <c r="AI72" s="592"/>
      <c r="AJ72" s="592"/>
      <c r="AK72" s="196"/>
      <c r="AL72" s="197"/>
      <c r="AM72" s="197"/>
      <c r="AN72" s="197"/>
      <c r="AO72" s="197"/>
      <c r="AP72" s="1151"/>
      <c r="AQ72" s="1005"/>
      <c r="AR72" s="282"/>
      <c r="AS72" s="282"/>
      <c r="AT72" s="282"/>
      <c r="AU72" s="282"/>
      <c r="AV72" s="282"/>
      <c r="AW72" s="282"/>
      <c r="AX72" s="1151"/>
      <c r="AY72" s="1005"/>
      <c r="AZ72" s="282"/>
      <c r="BA72" s="282"/>
      <c r="BB72" s="282"/>
      <c r="BC72" s="282"/>
      <c r="BD72" s="282"/>
      <c r="BE72" s="282"/>
      <c r="BF72" s="1151"/>
      <c r="BG72" s="1005"/>
      <c r="BH72" s="282"/>
      <c r="BI72" s="282"/>
      <c r="BJ72" s="282"/>
      <c r="BK72" s="282"/>
      <c r="BL72" s="282"/>
      <c r="BM72" s="282"/>
      <c r="BN72" s="1151"/>
      <c r="BO72" s="1005"/>
      <c r="BP72" s="282"/>
      <c r="BQ72" s="282"/>
      <c r="BR72" s="282"/>
      <c r="BS72" s="282"/>
      <c r="BT72" s="282"/>
      <c r="BU72" s="282"/>
    </row>
    <row r="73" spans="1:73" ht="40.15" customHeight="1" thickBot="1" x14ac:dyDescent="0.3">
      <c r="A73" s="151"/>
      <c r="B73" s="24"/>
      <c r="C73" s="1060"/>
      <c r="D73" s="1051"/>
      <c r="E73" s="1063"/>
      <c r="F73" s="1066"/>
      <c r="G73" s="1051"/>
      <c r="H73" s="1045"/>
      <c r="I73" s="1045"/>
      <c r="J73" s="1045"/>
      <c r="K73" s="1045"/>
      <c r="L73" s="1045"/>
      <c r="M73" s="1051"/>
      <c r="N73" s="1048"/>
      <c r="O73" s="1051"/>
      <c r="P73" s="1054"/>
      <c r="Q73" s="1057"/>
      <c r="R73" s="1042"/>
      <c r="S73" s="1042"/>
      <c r="T73" s="1024"/>
      <c r="U73" s="1009"/>
      <c r="V73" s="1009"/>
      <c r="W73" s="1009"/>
      <c r="X73" s="1009"/>
      <c r="Y73" s="1009"/>
      <c r="Z73" s="1006"/>
      <c r="AA73" s="1006"/>
      <c r="AB73" s="1006"/>
      <c r="AC73" s="1006"/>
      <c r="AD73" s="1006"/>
      <c r="AE73" s="1006"/>
      <c r="AF73" s="1006"/>
      <c r="AG73" s="715"/>
      <c r="AH73" s="716"/>
      <c r="AI73" s="716"/>
      <c r="AJ73" s="716"/>
      <c r="AK73" s="715"/>
      <c r="AL73" s="717"/>
      <c r="AM73" s="717"/>
      <c r="AN73" s="717"/>
      <c r="AO73" s="717"/>
      <c r="AP73" s="1152"/>
      <c r="AQ73" s="1006"/>
      <c r="AR73" s="718"/>
      <c r="AS73" s="718"/>
      <c r="AT73" s="718"/>
      <c r="AU73" s="718"/>
      <c r="AV73" s="718"/>
      <c r="AW73" s="718"/>
      <c r="AX73" s="1152"/>
      <c r="AY73" s="1006"/>
      <c r="AZ73" s="718"/>
      <c r="BA73" s="718"/>
      <c r="BB73" s="718"/>
      <c r="BC73" s="718"/>
      <c r="BD73" s="718"/>
      <c r="BE73" s="718"/>
      <c r="BF73" s="1152"/>
      <c r="BG73" s="1006"/>
      <c r="BH73" s="718"/>
      <c r="BI73" s="718"/>
      <c r="BJ73" s="718"/>
      <c r="BK73" s="718"/>
      <c r="BL73" s="718"/>
      <c r="BM73" s="718"/>
      <c r="BN73" s="1152"/>
      <c r="BO73" s="1006"/>
      <c r="BP73" s="718"/>
      <c r="BQ73" s="718"/>
      <c r="BR73" s="718"/>
      <c r="BS73" s="718"/>
      <c r="BT73" s="718"/>
      <c r="BU73" s="718"/>
    </row>
    <row r="74" spans="1:73" ht="40.15" customHeight="1" thickTop="1" x14ac:dyDescent="0.25">
      <c r="A74" s="151"/>
      <c r="B74" s="24"/>
      <c r="C74" s="1058" t="s">
        <v>861</v>
      </c>
      <c r="D74" s="1049" t="s">
        <v>862</v>
      </c>
      <c r="E74" s="1061">
        <v>200</v>
      </c>
      <c r="F74" s="1064" t="s">
        <v>3398</v>
      </c>
      <c r="G74" s="1049" t="s">
        <v>3399</v>
      </c>
      <c r="H74" s="1043" t="s">
        <v>3400</v>
      </c>
      <c r="I74" s="1043" t="s">
        <v>3041</v>
      </c>
      <c r="J74" s="1043" t="s">
        <v>3361</v>
      </c>
      <c r="K74" s="1043" t="s">
        <v>3371</v>
      </c>
      <c r="L74" s="1043" t="s">
        <v>3362</v>
      </c>
      <c r="M74" s="1049" t="s">
        <v>3372</v>
      </c>
      <c r="N74" s="1046">
        <v>2026004540042</v>
      </c>
      <c r="O74" s="1049" t="s">
        <v>3364</v>
      </c>
      <c r="P74" s="1052" t="s">
        <v>863</v>
      </c>
      <c r="Q74" s="1055">
        <v>33500</v>
      </c>
      <c r="R74" s="1040" t="s">
        <v>2867</v>
      </c>
      <c r="S74" s="1040"/>
      <c r="T74" s="1022"/>
      <c r="U74" s="1007"/>
      <c r="V74" s="1007"/>
      <c r="W74" s="1007"/>
      <c r="X74" s="1007"/>
      <c r="Y74" s="1007"/>
      <c r="Z74" s="1004">
        <f t="shared" ref="Z74" si="202">+AQ74+AY74+BG74+BO74</f>
        <v>0</v>
      </c>
      <c r="AA74" s="1004">
        <f t="shared" ref="AA74" si="203">SUM(AR74:AR77,AZ74:AZ77,BH74:BH77,BP74:BP77)</f>
        <v>0</v>
      </c>
      <c r="AB74" s="1004">
        <f t="shared" ref="AB74" si="204">SUM(AS74:AS77,BA74:BA77,BI74:BI77,BQ74:BQ77)</f>
        <v>0</v>
      </c>
      <c r="AC74" s="1004">
        <f t="shared" ref="AC74" si="205">SUM(AT74:AT77,BB74:BB77,BJ74:BJ77,BR74:BR77)</f>
        <v>0</v>
      </c>
      <c r="AD74" s="1004">
        <f t="shared" ref="AD74" si="206">SUM(AU74:AU77,BC74:BC77,BK74:BK77,BS74:BS77)</f>
        <v>0</v>
      </c>
      <c r="AE74" s="1004">
        <f t="shared" ref="AE74" si="207">SUM(AV74:AV77,BD74:BD77,BL74:BL77,BT74:BT77)</f>
        <v>0</v>
      </c>
      <c r="AF74" s="1004">
        <f t="shared" ref="AF74" si="208">SUM(AW74:AW77,BE74:BE77,BM74:BM77,BU74:BU77)</f>
        <v>0</v>
      </c>
      <c r="AG74" s="714"/>
      <c r="AH74" s="593"/>
      <c r="AI74" s="593"/>
      <c r="AJ74" s="593"/>
      <c r="AK74" s="207"/>
      <c r="AL74" s="208"/>
      <c r="AM74" s="208"/>
      <c r="AN74" s="208"/>
      <c r="AO74" s="208"/>
      <c r="AP74" s="1150">
        <f t="shared" ref="AP74" si="209">+U74</f>
        <v>0</v>
      </c>
      <c r="AQ74" s="1004">
        <f t="shared" ref="AQ74" si="210">SUM(AR74:AW77)</f>
        <v>0</v>
      </c>
      <c r="AR74" s="299"/>
      <c r="AS74" s="299"/>
      <c r="AT74" s="299"/>
      <c r="AU74" s="299"/>
      <c r="AV74" s="299"/>
      <c r="AW74" s="299"/>
      <c r="AX74" s="1150">
        <f t="shared" ref="AX74" si="211">+V74</f>
        <v>0</v>
      </c>
      <c r="AY74" s="1004">
        <f t="shared" ref="AY74" si="212">SUM(AZ74:BE77)</f>
        <v>0</v>
      </c>
      <c r="AZ74" s="299"/>
      <c r="BA74" s="299"/>
      <c r="BB74" s="299"/>
      <c r="BC74" s="299"/>
      <c r="BD74" s="299"/>
      <c r="BE74" s="299"/>
      <c r="BF74" s="1150">
        <f t="shared" ref="BF74" si="213">+W74</f>
        <v>0</v>
      </c>
      <c r="BG74" s="1004">
        <f t="shared" ref="BG74" si="214">SUM(BH74:BM77)</f>
        <v>0</v>
      </c>
      <c r="BH74" s="299"/>
      <c r="BI74" s="299"/>
      <c r="BJ74" s="299"/>
      <c r="BK74" s="299"/>
      <c r="BL74" s="299"/>
      <c r="BM74" s="299"/>
      <c r="BN74" s="1150">
        <f t="shared" ref="BN74" si="215">+X74</f>
        <v>0</v>
      </c>
      <c r="BO74" s="1004">
        <f t="shared" ref="BO74" si="216">SUM(BP74:BU77)</f>
        <v>0</v>
      </c>
      <c r="BP74" s="299"/>
      <c r="BQ74" s="299"/>
      <c r="BR74" s="299"/>
      <c r="BS74" s="299"/>
      <c r="BT74" s="299"/>
      <c r="BU74" s="299"/>
    </row>
    <row r="75" spans="1:73" ht="40.15" customHeight="1" x14ac:dyDescent="0.25">
      <c r="A75" s="151"/>
      <c r="B75" s="24"/>
      <c r="C75" s="1059"/>
      <c r="D75" s="1050"/>
      <c r="E75" s="1062"/>
      <c r="F75" s="1065"/>
      <c r="G75" s="1050"/>
      <c r="H75" s="1044"/>
      <c r="I75" s="1044"/>
      <c r="J75" s="1044"/>
      <c r="K75" s="1044"/>
      <c r="L75" s="1044"/>
      <c r="M75" s="1050"/>
      <c r="N75" s="1047"/>
      <c r="O75" s="1050"/>
      <c r="P75" s="1053"/>
      <c r="Q75" s="1056"/>
      <c r="R75" s="1041"/>
      <c r="S75" s="1041"/>
      <c r="T75" s="1023"/>
      <c r="U75" s="1008"/>
      <c r="V75" s="1008"/>
      <c r="W75" s="1008"/>
      <c r="X75" s="1008"/>
      <c r="Y75" s="1008"/>
      <c r="Z75" s="1005"/>
      <c r="AA75" s="1005"/>
      <c r="AB75" s="1005"/>
      <c r="AC75" s="1005"/>
      <c r="AD75" s="1005"/>
      <c r="AE75" s="1005"/>
      <c r="AF75" s="1005"/>
      <c r="AG75" s="479"/>
      <c r="AH75" s="592"/>
      <c r="AI75" s="592"/>
      <c r="AJ75" s="592"/>
      <c r="AK75" s="196"/>
      <c r="AL75" s="197"/>
      <c r="AM75" s="197"/>
      <c r="AN75" s="197"/>
      <c r="AO75" s="197"/>
      <c r="AP75" s="1151"/>
      <c r="AQ75" s="1005"/>
      <c r="AR75" s="282"/>
      <c r="AS75" s="282"/>
      <c r="AT75" s="282"/>
      <c r="AU75" s="282"/>
      <c r="AV75" s="282"/>
      <c r="AW75" s="282"/>
      <c r="AX75" s="1151"/>
      <c r="AY75" s="1005"/>
      <c r="AZ75" s="282"/>
      <c r="BA75" s="282"/>
      <c r="BB75" s="282"/>
      <c r="BC75" s="282"/>
      <c r="BD75" s="282"/>
      <c r="BE75" s="282"/>
      <c r="BF75" s="1151"/>
      <c r="BG75" s="1005"/>
      <c r="BH75" s="282"/>
      <c r="BI75" s="282"/>
      <c r="BJ75" s="282"/>
      <c r="BK75" s="282"/>
      <c r="BL75" s="282"/>
      <c r="BM75" s="282"/>
      <c r="BN75" s="1151"/>
      <c r="BO75" s="1005"/>
      <c r="BP75" s="282"/>
      <c r="BQ75" s="282"/>
      <c r="BR75" s="282"/>
      <c r="BS75" s="282"/>
      <c r="BT75" s="282"/>
      <c r="BU75" s="282"/>
    </row>
    <row r="76" spans="1:73" ht="40.15" customHeight="1" x14ac:dyDescent="0.25">
      <c r="A76" s="151"/>
      <c r="B76" s="24"/>
      <c r="C76" s="1059"/>
      <c r="D76" s="1050"/>
      <c r="E76" s="1062"/>
      <c r="F76" s="1065"/>
      <c r="G76" s="1050"/>
      <c r="H76" s="1044"/>
      <c r="I76" s="1044"/>
      <c r="J76" s="1044"/>
      <c r="K76" s="1044"/>
      <c r="L76" s="1044"/>
      <c r="M76" s="1050"/>
      <c r="N76" s="1047"/>
      <c r="O76" s="1050"/>
      <c r="P76" s="1053"/>
      <c r="Q76" s="1056"/>
      <c r="R76" s="1041"/>
      <c r="S76" s="1041"/>
      <c r="T76" s="1023"/>
      <c r="U76" s="1008"/>
      <c r="V76" s="1008"/>
      <c r="W76" s="1008"/>
      <c r="X76" s="1008"/>
      <c r="Y76" s="1008"/>
      <c r="Z76" s="1005"/>
      <c r="AA76" s="1005"/>
      <c r="AB76" s="1005"/>
      <c r="AC76" s="1005"/>
      <c r="AD76" s="1005"/>
      <c r="AE76" s="1005"/>
      <c r="AF76" s="1005"/>
      <c r="AG76" s="196"/>
      <c r="AH76" s="592"/>
      <c r="AI76" s="592"/>
      <c r="AJ76" s="592"/>
      <c r="AK76" s="196"/>
      <c r="AL76" s="197"/>
      <c r="AM76" s="197"/>
      <c r="AN76" s="197"/>
      <c r="AO76" s="197"/>
      <c r="AP76" s="1151"/>
      <c r="AQ76" s="1005"/>
      <c r="AR76" s="282"/>
      <c r="AS76" s="282"/>
      <c r="AT76" s="282"/>
      <c r="AU76" s="282"/>
      <c r="AV76" s="282"/>
      <c r="AW76" s="282"/>
      <c r="AX76" s="1151"/>
      <c r="AY76" s="1005"/>
      <c r="AZ76" s="282"/>
      <c r="BA76" s="282"/>
      <c r="BB76" s="282"/>
      <c r="BC76" s="282"/>
      <c r="BD76" s="282"/>
      <c r="BE76" s="282"/>
      <c r="BF76" s="1151"/>
      <c r="BG76" s="1005"/>
      <c r="BH76" s="282"/>
      <c r="BI76" s="282"/>
      <c r="BJ76" s="282"/>
      <c r="BK76" s="282"/>
      <c r="BL76" s="282"/>
      <c r="BM76" s="282"/>
      <c r="BN76" s="1151"/>
      <c r="BO76" s="1005"/>
      <c r="BP76" s="282"/>
      <c r="BQ76" s="282"/>
      <c r="BR76" s="282"/>
      <c r="BS76" s="282"/>
      <c r="BT76" s="282"/>
      <c r="BU76" s="282"/>
    </row>
    <row r="77" spans="1:73" ht="40.15" customHeight="1" thickBot="1" x14ac:dyDescent="0.3">
      <c r="A77" s="151"/>
      <c r="B77" s="24"/>
      <c r="C77" s="1060"/>
      <c r="D77" s="1051"/>
      <c r="E77" s="1063"/>
      <c r="F77" s="1066"/>
      <c r="G77" s="1051"/>
      <c r="H77" s="1045"/>
      <c r="I77" s="1045"/>
      <c r="J77" s="1045"/>
      <c r="K77" s="1045"/>
      <c r="L77" s="1045"/>
      <c r="M77" s="1051"/>
      <c r="N77" s="1048"/>
      <c r="O77" s="1051"/>
      <c r="P77" s="1054"/>
      <c r="Q77" s="1057"/>
      <c r="R77" s="1042"/>
      <c r="S77" s="1042"/>
      <c r="T77" s="1024"/>
      <c r="U77" s="1009"/>
      <c r="V77" s="1009"/>
      <c r="W77" s="1009"/>
      <c r="X77" s="1009"/>
      <c r="Y77" s="1009"/>
      <c r="Z77" s="1006"/>
      <c r="AA77" s="1006"/>
      <c r="AB77" s="1006"/>
      <c r="AC77" s="1006"/>
      <c r="AD77" s="1006"/>
      <c r="AE77" s="1006"/>
      <c r="AF77" s="1006"/>
      <c r="AG77" s="715"/>
      <c r="AH77" s="716"/>
      <c r="AI77" s="716"/>
      <c r="AJ77" s="716"/>
      <c r="AK77" s="715"/>
      <c r="AL77" s="717"/>
      <c r="AM77" s="717"/>
      <c r="AN77" s="717"/>
      <c r="AO77" s="717"/>
      <c r="AP77" s="1152"/>
      <c r="AQ77" s="1006"/>
      <c r="AR77" s="718"/>
      <c r="AS77" s="718"/>
      <c r="AT77" s="718"/>
      <c r="AU77" s="718"/>
      <c r="AV77" s="718"/>
      <c r="AW77" s="718"/>
      <c r="AX77" s="1152"/>
      <c r="AY77" s="1006"/>
      <c r="AZ77" s="718"/>
      <c r="BA77" s="718"/>
      <c r="BB77" s="718"/>
      <c r="BC77" s="718"/>
      <c r="BD77" s="718"/>
      <c r="BE77" s="718"/>
      <c r="BF77" s="1152"/>
      <c r="BG77" s="1006"/>
      <c r="BH77" s="718"/>
      <c r="BI77" s="718"/>
      <c r="BJ77" s="718"/>
      <c r="BK77" s="718"/>
      <c r="BL77" s="718"/>
      <c r="BM77" s="718"/>
      <c r="BN77" s="1152"/>
      <c r="BO77" s="1006"/>
      <c r="BP77" s="718"/>
      <c r="BQ77" s="718"/>
      <c r="BR77" s="718"/>
      <c r="BS77" s="718"/>
      <c r="BT77" s="718"/>
      <c r="BU77" s="718"/>
    </row>
    <row r="78" spans="1:73" ht="40.15" customHeight="1" thickTop="1" thickBot="1" x14ac:dyDescent="0.3">
      <c r="B78" s="924" t="s">
        <v>864</v>
      </c>
      <c r="C78" s="145" t="s">
        <v>96</v>
      </c>
      <c r="D78" s="354"/>
      <c r="E78" s="432"/>
      <c r="F78" s="445"/>
      <c r="G78" s="356"/>
      <c r="H78" s="357"/>
      <c r="I78" s="357"/>
      <c r="J78" s="358"/>
      <c r="K78" s="358"/>
      <c r="L78" s="354"/>
      <c r="M78" s="359"/>
      <c r="N78" s="387"/>
      <c r="O78" s="361"/>
      <c r="P78" s="361"/>
      <c r="Q78" s="146"/>
      <c r="R78" s="146"/>
      <c r="S78" s="937"/>
      <c r="T78" s="28"/>
      <c r="U78" s="13"/>
      <c r="V78" s="13"/>
      <c r="W78" s="13"/>
      <c r="X78" s="13"/>
      <c r="Y78" s="927"/>
      <c r="Z78" s="932">
        <f t="shared" ref="Z78:AF123" si="217">+AQ78+AY78+BG78+BO78</f>
        <v>0</v>
      </c>
      <c r="AA78" s="932">
        <f t="shared" si="217"/>
        <v>0</v>
      </c>
      <c r="AB78" s="932">
        <f t="shared" si="217"/>
        <v>0</v>
      </c>
      <c r="AC78" s="932">
        <f t="shared" si="217"/>
        <v>0</v>
      </c>
      <c r="AD78" s="932">
        <f t="shared" si="217"/>
        <v>0</v>
      </c>
      <c r="AE78" s="932">
        <f t="shared" si="217"/>
        <v>0</v>
      </c>
      <c r="AF78" s="932">
        <f t="shared" si="217"/>
        <v>0</v>
      </c>
      <c r="AG78" s="195"/>
      <c r="AH78" s="195"/>
      <c r="AI78" s="195"/>
      <c r="AJ78" s="195"/>
      <c r="AK78" s="195"/>
      <c r="AL78" s="195"/>
      <c r="AM78" s="195"/>
      <c r="AN78" s="195"/>
      <c r="AO78" s="195"/>
      <c r="AP78" s="18"/>
      <c r="AQ78" s="929">
        <f t="shared" ref="AQ78:AW78" si="218">SUM(AQ79:AQ166)</f>
        <v>0</v>
      </c>
      <c r="AR78" s="929">
        <f t="shared" si="218"/>
        <v>0</v>
      </c>
      <c r="AS78" s="929">
        <f t="shared" si="218"/>
        <v>0</v>
      </c>
      <c r="AT78" s="929">
        <f t="shared" si="218"/>
        <v>0</v>
      </c>
      <c r="AU78" s="929">
        <f t="shared" si="218"/>
        <v>0</v>
      </c>
      <c r="AV78" s="929">
        <f t="shared" si="218"/>
        <v>0</v>
      </c>
      <c r="AW78" s="929">
        <f t="shared" si="218"/>
        <v>0</v>
      </c>
      <c r="AX78" s="18"/>
      <c r="AY78" s="929">
        <f t="shared" ref="AY78:BE78" si="219">SUM(AY79:AY166)</f>
        <v>0</v>
      </c>
      <c r="AZ78" s="929">
        <f t="shared" si="219"/>
        <v>0</v>
      </c>
      <c r="BA78" s="929">
        <f t="shared" si="219"/>
        <v>0</v>
      </c>
      <c r="BB78" s="929">
        <f t="shared" si="219"/>
        <v>0</v>
      </c>
      <c r="BC78" s="929">
        <f t="shared" si="219"/>
        <v>0</v>
      </c>
      <c r="BD78" s="929">
        <f t="shared" si="219"/>
        <v>0</v>
      </c>
      <c r="BE78" s="929">
        <f t="shared" si="219"/>
        <v>0</v>
      </c>
      <c r="BF78" s="18"/>
      <c r="BG78" s="929">
        <f t="shared" ref="BG78:BM78" si="220">SUM(BG79:BG166)</f>
        <v>0</v>
      </c>
      <c r="BH78" s="929">
        <f t="shared" si="220"/>
        <v>0</v>
      </c>
      <c r="BI78" s="929">
        <f t="shared" si="220"/>
        <v>0</v>
      </c>
      <c r="BJ78" s="929">
        <f t="shared" si="220"/>
        <v>0</v>
      </c>
      <c r="BK78" s="929">
        <f t="shared" si="220"/>
        <v>0</v>
      </c>
      <c r="BL78" s="929">
        <f t="shared" si="220"/>
        <v>0</v>
      </c>
      <c r="BM78" s="929">
        <f t="shared" si="220"/>
        <v>0</v>
      </c>
      <c r="BN78" s="18"/>
      <c r="BO78" s="929">
        <f t="shared" ref="BO78:BU78" si="221">SUM(BO79:BO166)</f>
        <v>0</v>
      </c>
      <c r="BP78" s="929">
        <f t="shared" si="221"/>
        <v>0</v>
      </c>
      <c r="BQ78" s="929">
        <f t="shared" si="221"/>
        <v>0</v>
      </c>
      <c r="BR78" s="929">
        <f t="shared" si="221"/>
        <v>0</v>
      </c>
      <c r="BS78" s="929">
        <f t="shared" si="221"/>
        <v>0</v>
      </c>
      <c r="BT78" s="929">
        <f t="shared" si="221"/>
        <v>0</v>
      </c>
      <c r="BU78" s="929">
        <f t="shared" si="221"/>
        <v>0</v>
      </c>
    </row>
    <row r="79" spans="1:73" ht="40.15" customHeight="1" thickTop="1" x14ac:dyDescent="0.25">
      <c r="A79" s="151"/>
      <c r="B79" s="24"/>
      <c r="C79" s="1058" t="s">
        <v>865</v>
      </c>
      <c r="D79" s="1049" t="s">
        <v>3401</v>
      </c>
      <c r="E79" s="1061">
        <v>201</v>
      </c>
      <c r="F79" s="1064" t="s">
        <v>3368</v>
      </c>
      <c r="G79" s="1049" t="s">
        <v>830</v>
      </c>
      <c r="H79" s="1043" t="s">
        <v>3367</v>
      </c>
      <c r="I79" s="1043" t="s">
        <v>3041</v>
      </c>
      <c r="J79" s="1043" t="s">
        <v>3361</v>
      </c>
      <c r="K79" s="1043" t="s">
        <v>3371</v>
      </c>
      <c r="L79" s="1043" t="s">
        <v>3362</v>
      </c>
      <c r="M79" s="1043" t="s">
        <v>3372</v>
      </c>
      <c r="N79" s="1046">
        <v>2026004540042</v>
      </c>
      <c r="O79" s="1049" t="s">
        <v>3364</v>
      </c>
      <c r="P79" s="1052" t="s">
        <v>830</v>
      </c>
      <c r="Q79" s="1055">
        <v>216</v>
      </c>
      <c r="R79" s="1040" t="s">
        <v>2871</v>
      </c>
      <c r="S79" s="1040"/>
      <c r="T79" s="1022"/>
      <c r="U79" s="1007"/>
      <c r="V79" s="1007"/>
      <c r="W79" s="1007"/>
      <c r="X79" s="1007"/>
      <c r="Y79" s="1007"/>
      <c r="Z79" s="1004">
        <f t="shared" si="217"/>
        <v>0</v>
      </c>
      <c r="AA79" s="1004">
        <f t="shared" ref="AA79:AF91" si="222">SUM(AR79:AR82,AZ79:AZ82,BH79:BH82,BP79:BP82)</f>
        <v>0</v>
      </c>
      <c r="AB79" s="1004">
        <f t="shared" si="222"/>
        <v>0</v>
      </c>
      <c r="AC79" s="1004">
        <f t="shared" si="222"/>
        <v>0</v>
      </c>
      <c r="AD79" s="1004">
        <f t="shared" si="222"/>
        <v>0</v>
      </c>
      <c r="AE79" s="1004">
        <f t="shared" si="222"/>
        <v>0</v>
      </c>
      <c r="AF79" s="1004">
        <f t="shared" si="222"/>
        <v>0</v>
      </c>
      <c r="AG79" s="714"/>
      <c r="AH79" s="593"/>
      <c r="AI79" s="593"/>
      <c r="AJ79" s="593"/>
      <c r="AK79" s="207"/>
      <c r="AL79" s="208"/>
      <c r="AM79" s="208"/>
      <c r="AN79" s="208"/>
      <c r="AO79" s="208"/>
      <c r="AP79" s="1150">
        <f>+U79</f>
        <v>0</v>
      </c>
      <c r="AQ79" s="1004">
        <f>SUM(AR79:AW82)</f>
        <v>0</v>
      </c>
      <c r="AR79" s="299"/>
      <c r="AS79" s="299"/>
      <c r="AT79" s="299"/>
      <c r="AU79" s="299"/>
      <c r="AV79" s="299"/>
      <c r="AW79" s="299"/>
      <c r="AX79" s="1150">
        <f>+V79</f>
        <v>0</v>
      </c>
      <c r="AY79" s="1004">
        <f>SUM(AZ79:BE82)</f>
        <v>0</v>
      </c>
      <c r="AZ79" s="299"/>
      <c r="BA79" s="299"/>
      <c r="BB79" s="299"/>
      <c r="BC79" s="299"/>
      <c r="BD79" s="299"/>
      <c r="BE79" s="299"/>
      <c r="BF79" s="1150">
        <f>+W79</f>
        <v>0</v>
      </c>
      <c r="BG79" s="1004">
        <f>SUM(BH79:BM82)</f>
        <v>0</v>
      </c>
      <c r="BH79" s="299"/>
      <c r="BI79" s="299"/>
      <c r="BJ79" s="299"/>
      <c r="BK79" s="299"/>
      <c r="BL79" s="299"/>
      <c r="BM79" s="299"/>
      <c r="BN79" s="1150">
        <f>+X79</f>
        <v>0</v>
      </c>
      <c r="BO79" s="1004">
        <f>SUM(BP79:BU82)</f>
        <v>0</v>
      </c>
      <c r="BP79" s="299"/>
      <c r="BQ79" s="299"/>
      <c r="BR79" s="299"/>
      <c r="BS79" s="299"/>
      <c r="BT79" s="299"/>
      <c r="BU79" s="299"/>
    </row>
    <row r="80" spans="1:73" ht="40.15" customHeight="1" x14ac:dyDescent="0.25">
      <c r="A80" s="151"/>
      <c r="B80" s="24"/>
      <c r="C80" s="1059"/>
      <c r="D80" s="1050"/>
      <c r="E80" s="1062"/>
      <c r="F80" s="1065"/>
      <c r="G80" s="1050"/>
      <c r="H80" s="1044"/>
      <c r="I80" s="1044"/>
      <c r="J80" s="1044"/>
      <c r="K80" s="1044"/>
      <c r="L80" s="1044"/>
      <c r="M80" s="1044"/>
      <c r="N80" s="1047"/>
      <c r="O80" s="1050"/>
      <c r="P80" s="1053"/>
      <c r="Q80" s="1056"/>
      <c r="R80" s="1041"/>
      <c r="S80" s="1041"/>
      <c r="T80" s="1023"/>
      <c r="U80" s="1008"/>
      <c r="V80" s="1008"/>
      <c r="W80" s="1008"/>
      <c r="X80" s="1008"/>
      <c r="Y80" s="1008"/>
      <c r="Z80" s="1005"/>
      <c r="AA80" s="1005"/>
      <c r="AB80" s="1005"/>
      <c r="AC80" s="1005"/>
      <c r="AD80" s="1005"/>
      <c r="AE80" s="1005"/>
      <c r="AF80" s="1005"/>
      <c r="AG80" s="479"/>
      <c r="AH80" s="592"/>
      <c r="AI80" s="592"/>
      <c r="AJ80" s="592"/>
      <c r="AK80" s="196"/>
      <c r="AL80" s="197"/>
      <c r="AM80" s="197"/>
      <c r="AN80" s="197"/>
      <c r="AO80" s="197"/>
      <c r="AP80" s="1151"/>
      <c r="AQ80" s="1005"/>
      <c r="AR80" s="282"/>
      <c r="AS80" s="282"/>
      <c r="AT80" s="282"/>
      <c r="AU80" s="282"/>
      <c r="AV80" s="282"/>
      <c r="AW80" s="282"/>
      <c r="AX80" s="1151"/>
      <c r="AY80" s="1005"/>
      <c r="AZ80" s="282"/>
      <c r="BA80" s="282"/>
      <c r="BB80" s="282"/>
      <c r="BC80" s="282"/>
      <c r="BD80" s="282"/>
      <c r="BE80" s="282"/>
      <c r="BF80" s="1151"/>
      <c r="BG80" s="1005"/>
      <c r="BH80" s="282"/>
      <c r="BI80" s="282"/>
      <c r="BJ80" s="282"/>
      <c r="BK80" s="282"/>
      <c r="BL80" s="282"/>
      <c r="BM80" s="282"/>
      <c r="BN80" s="1151"/>
      <c r="BO80" s="1005"/>
      <c r="BP80" s="282"/>
      <c r="BQ80" s="282"/>
      <c r="BR80" s="282"/>
      <c r="BS80" s="282"/>
      <c r="BT80" s="282"/>
      <c r="BU80" s="282"/>
    </row>
    <row r="81" spans="1:73" ht="40.15" customHeight="1" x14ac:dyDescent="0.25">
      <c r="A81" s="151"/>
      <c r="B81" s="24"/>
      <c r="C81" s="1059"/>
      <c r="D81" s="1050"/>
      <c r="E81" s="1062"/>
      <c r="F81" s="1065"/>
      <c r="G81" s="1050"/>
      <c r="H81" s="1044"/>
      <c r="I81" s="1044"/>
      <c r="J81" s="1044"/>
      <c r="K81" s="1044"/>
      <c r="L81" s="1044"/>
      <c r="M81" s="1044"/>
      <c r="N81" s="1047"/>
      <c r="O81" s="1050"/>
      <c r="P81" s="1053"/>
      <c r="Q81" s="1056"/>
      <c r="R81" s="1041"/>
      <c r="S81" s="1041"/>
      <c r="T81" s="1023"/>
      <c r="U81" s="1008"/>
      <c r="V81" s="1008"/>
      <c r="W81" s="1008"/>
      <c r="X81" s="1008"/>
      <c r="Y81" s="1008"/>
      <c r="Z81" s="1005"/>
      <c r="AA81" s="1005"/>
      <c r="AB81" s="1005"/>
      <c r="AC81" s="1005"/>
      <c r="AD81" s="1005"/>
      <c r="AE81" s="1005"/>
      <c r="AF81" s="1005"/>
      <c r="AG81" s="196"/>
      <c r="AH81" s="592"/>
      <c r="AI81" s="592"/>
      <c r="AJ81" s="592"/>
      <c r="AK81" s="196"/>
      <c r="AL81" s="197"/>
      <c r="AM81" s="197"/>
      <c r="AN81" s="197"/>
      <c r="AO81" s="197"/>
      <c r="AP81" s="1151"/>
      <c r="AQ81" s="1005"/>
      <c r="AR81" s="282"/>
      <c r="AS81" s="282"/>
      <c r="AT81" s="282"/>
      <c r="AU81" s="282"/>
      <c r="AV81" s="282"/>
      <c r="AW81" s="282"/>
      <c r="AX81" s="1151"/>
      <c r="AY81" s="1005"/>
      <c r="AZ81" s="282"/>
      <c r="BA81" s="282"/>
      <c r="BB81" s="282"/>
      <c r="BC81" s="282"/>
      <c r="BD81" s="282"/>
      <c r="BE81" s="282"/>
      <c r="BF81" s="1151"/>
      <c r="BG81" s="1005"/>
      <c r="BH81" s="282"/>
      <c r="BI81" s="282"/>
      <c r="BJ81" s="282"/>
      <c r="BK81" s="282"/>
      <c r="BL81" s="282"/>
      <c r="BM81" s="282"/>
      <c r="BN81" s="1151"/>
      <c r="BO81" s="1005"/>
      <c r="BP81" s="282"/>
      <c r="BQ81" s="282"/>
      <c r="BR81" s="282"/>
      <c r="BS81" s="282"/>
      <c r="BT81" s="282"/>
      <c r="BU81" s="282"/>
    </row>
    <row r="82" spans="1:73" ht="40.15" customHeight="1" thickBot="1" x14ac:dyDescent="0.3">
      <c r="A82" s="151"/>
      <c r="B82" s="24"/>
      <c r="C82" s="1060"/>
      <c r="D82" s="1051"/>
      <c r="E82" s="1063"/>
      <c r="F82" s="1066"/>
      <c r="G82" s="1051"/>
      <c r="H82" s="1045"/>
      <c r="I82" s="1045"/>
      <c r="J82" s="1045"/>
      <c r="K82" s="1045"/>
      <c r="L82" s="1045"/>
      <c r="M82" s="1045"/>
      <c r="N82" s="1048"/>
      <c r="O82" s="1051"/>
      <c r="P82" s="1054"/>
      <c r="Q82" s="1057"/>
      <c r="R82" s="1042"/>
      <c r="S82" s="1042"/>
      <c r="T82" s="1024"/>
      <c r="U82" s="1009"/>
      <c r="V82" s="1009"/>
      <c r="W82" s="1009"/>
      <c r="X82" s="1009"/>
      <c r="Y82" s="1009"/>
      <c r="Z82" s="1006"/>
      <c r="AA82" s="1006"/>
      <c r="AB82" s="1006"/>
      <c r="AC82" s="1006"/>
      <c r="AD82" s="1006"/>
      <c r="AE82" s="1006"/>
      <c r="AF82" s="1006"/>
      <c r="AG82" s="715"/>
      <c r="AH82" s="716"/>
      <c r="AI82" s="716"/>
      <c r="AJ82" s="716"/>
      <c r="AK82" s="715"/>
      <c r="AL82" s="717"/>
      <c r="AM82" s="717"/>
      <c r="AN82" s="717"/>
      <c r="AO82" s="717"/>
      <c r="AP82" s="1152"/>
      <c r="AQ82" s="1006"/>
      <c r="AR82" s="718"/>
      <c r="AS82" s="718"/>
      <c r="AT82" s="718"/>
      <c r="AU82" s="718"/>
      <c r="AV82" s="718"/>
      <c r="AW82" s="718"/>
      <c r="AX82" s="1152"/>
      <c r="AY82" s="1006"/>
      <c r="AZ82" s="718"/>
      <c r="BA82" s="718"/>
      <c r="BB82" s="718"/>
      <c r="BC82" s="718"/>
      <c r="BD82" s="718"/>
      <c r="BE82" s="718"/>
      <c r="BF82" s="1152"/>
      <c r="BG82" s="1006"/>
      <c r="BH82" s="718"/>
      <c r="BI82" s="718"/>
      <c r="BJ82" s="718"/>
      <c r="BK82" s="718"/>
      <c r="BL82" s="718"/>
      <c r="BM82" s="718"/>
      <c r="BN82" s="1152"/>
      <c r="BO82" s="1006"/>
      <c r="BP82" s="718"/>
      <c r="BQ82" s="718"/>
      <c r="BR82" s="718"/>
      <c r="BS82" s="718"/>
      <c r="BT82" s="718"/>
      <c r="BU82" s="718"/>
    </row>
    <row r="83" spans="1:73" ht="40.15" customHeight="1" thickTop="1" x14ac:dyDescent="0.25">
      <c r="A83" s="151"/>
      <c r="B83" s="24"/>
      <c r="C83" s="1058" t="s">
        <v>867</v>
      </c>
      <c r="D83" s="1049" t="s">
        <v>868</v>
      </c>
      <c r="E83" s="1061">
        <v>202</v>
      </c>
      <c r="F83" s="1064" t="s">
        <v>3368</v>
      </c>
      <c r="G83" s="1049" t="s">
        <v>830</v>
      </c>
      <c r="H83" s="1043" t="s">
        <v>2956</v>
      </c>
      <c r="I83" s="1043" t="s">
        <v>3041</v>
      </c>
      <c r="J83" s="1043" t="s">
        <v>3361</v>
      </c>
      <c r="K83" s="1043" t="s">
        <v>3371</v>
      </c>
      <c r="L83" s="1043" t="s">
        <v>3362</v>
      </c>
      <c r="M83" s="1043" t="s">
        <v>3372</v>
      </c>
      <c r="N83" s="1046">
        <v>2026004540042</v>
      </c>
      <c r="O83" s="1049" t="s">
        <v>3364</v>
      </c>
      <c r="P83" s="1052" t="s">
        <v>830</v>
      </c>
      <c r="Q83" s="1055">
        <v>100</v>
      </c>
      <c r="R83" s="1040" t="s">
        <v>2871</v>
      </c>
      <c r="S83" s="1040"/>
      <c r="T83" s="1022"/>
      <c r="U83" s="1007"/>
      <c r="V83" s="1007"/>
      <c r="W83" s="1007"/>
      <c r="X83" s="1007"/>
      <c r="Y83" s="1007"/>
      <c r="Z83" s="1004">
        <f t="shared" si="217"/>
        <v>0</v>
      </c>
      <c r="AA83" s="1004">
        <f t="shared" si="222"/>
        <v>0</v>
      </c>
      <c r="AB83" s="1004">
        <f t="shared" si="222"/>
        <v>0</v>
      </c>
      <c r="AC83" s="1004">
        <f t="shared" si="222"/>
        <v>0</v>
      </c>
      <c r="AD83" s="1004">
        <f t="shared" si="222"/>
        <v>0</v>
      </c>
      <c r="AE83" s="1004">
        <f t="shared" si="222"/>
        <v>0</v>
      </c>
      <c r="AF83" s="1004">
        <f t="shared" si="222"/>
        <v>0</v>
      </c>
      <c r="AG83" s="714"/>
      <c r="AH83" s="593"/>
      <c r="AI83" s="593"/>
      <c r="AJ83" s="593"/>
      <c r="AK83" s="207"/>
      <c r="AL83" s="208"/>
      <c r="AM83" s="208"/>
      <c r="AN83" s="208"/>
      <c r="AO83" s="208"/>
      <c r="AP83" s="1150">
        <f>+U83</f>
        <v>0</v>
      </c>
      <c r="AQ83" s="1004">
        <f>SUM(AR83:AW86)</f>
        <v>0</v>
      </c>
      <c r="AR83" s="299"/>
      <c r="AS83" s="299"/>
      <c r="AT83" s="299"/>
      <c r="AU83" s="299"/>
      <c r="AV83" s="299"/>
      <c r="AW83" s="299"/>
      <c r="AX83" s="1150">
        <f>+V83</f>
        <v>0</v>
      </c>
      <c r="AY83" s="1004">
        <f>SUM(AZ83:BE86)</f>
        <v>0</v>
      </c>
      <c r="AZ83" s="299"/>
      <c r="BA83" s="299"/>
      <c r="BB83" s="299"/>
      <c r="BC83" s="299"/>
      <c r="BD83" s="299"/>
      <c r="BE83" s="299"/>
      <c r="BF83" s="1150">
        <f>+W83</f>
        <v>0</v>
      </c>
      <c r="BG83" s="1004">
        <f>SUM(BH83:BM86)</f>
        <v>0</v>
      </c>
      <c r="BH83" s="299"/>
      <c r="BI83" s="299"/>
      <c r="BJ83" s="299"/>
      <c r="BK83" s="299"/>
      <c r="BL83" s="299"/>
      <c r="BM83" s="299"/>
      <c r="BN83" s="1150">
        <f>+X83</f>
        <v>0</v>
      </c>
      <c r="BO83" s="1004">
        <f>SUM(BP83:BU86)</f>
        <v>0</v>
      </c>
      <c r="BP83" s="299"/>
      <c r="BQ83" s="299"/>
      <c r="BR83" s="299"/>
      <c r="BS83" s="299"/>
      <c r="BT83" s="299"/>
      <c r="BU83" s="299"/>
    </row>
    <row r="84" spans="1:73" ht="40.15" customHeight="1" x14ac:dyDescent="0.25">
      <c r="A84" s="151"/>
      <c r="B84" s="24"/>
      <c r="C84" s="1059"/>
      <c r="D84" s="1050"/>
      <c r="E84" s="1062"/>
      <c r="F84" s="1065"/>
      <c r="G84" s="1050"/>
      <c r="H84" s="1044"/>
      <c r="I84" s="1044"/>
      <c r="J84" s="1044"/>
      <c r="K84" s="1044"/>
      <c r="L84" s="1044"/>
      <c r="M84" s="1044"/>
      <c r="N84" s="1047"/>
      <c r="O84" s="1050"/>
      <c r="P84" s="1053"/>
      <c r="Q84" s="1056"/>
      <c r="R84" s="1041"/>
      <c r="S84" s="1041"/>
      <c r="T84" s="1023"/>
      <c r="U84" s="1008"/>
      <c r="V84" s="1008"/>
      <c r="W84" s="1008"/>
      <c r="X84" s="1008"/>
      <c r="Y84" s="1008"/>
      <c r="Z84" s="1005"/>
      <c r="AA84" s="1005"/>
      <c r="AB84" s="1005"/>
      <c r="AC84" s="1005"/>
      <c r="AD84" s="1005"/>
      <c r="AE84" s="1005"/>
      <c r="AF84" s="1005"/>
      <c r="AG84" s="479"/>
      <c r="AH84" s="592"/>
      <c r="AI84" s="592"/>
      <c r="AJ84" s="592"/>
      <c r="AK84" s="196"/>
      <c r="AL84" s="197"/>
      <c r="AM84" s="197"/>
      <c r="AN84" s="197"/>
      <c r="AO84" s="197"/>
      <c r="AP84" s="1151"/>
      <c r="AQ84" s="1005"/>
      <c r="AR84" s="282"/>
      <c r="AS84" s="282"/>
      <c r="AT84" s="282"/>
      <c r="AU84" s="282"/>
      <c r="AV84" s="282"/>
      <c r="AW84" s="282"/>
      <c r="AX84" s="1151"/>
      <c r="AY84" s="1005"/>
      <c r="AZ84" s="282"/>
      <c r="BA84" s="282"/>
      <c r="BB84" s="282"/>
      <c r="BC84" s="282"/>
      <c r="BD84" s="282"/>
      <c r="BE84" s="282"/>
      <c r="BF84" s="1151"/>
      <c r="BG84" s="1005"/>
      <c r="BH84" s="282"/>
      <c r="BI84" s="282"/>
      <c r="BJ84" s="282"/>
      <c r="BK84" s="282"/>
      <c r="BL84" s="282"/>
      <c r="BM84" s="282"/>
      <c r="BN84" s="1151"/>
      <c r="BO84" s="1005"/>
      <c r="BP84" s="282"/>
      <c r="BQ84" s="282"/>
      <c r="BR84" s="282"/>
      <c r="BS84" s="282"/>
      <c r="BT84" s="282"/>
      <c r="BU84" s="282"/>
    </row>
    <row r="85" spans="1:73" ht="40.15" customHeight="1" x14ac:dyDescent="0.25">
      <c r="A85" s="151"/>
      <c r="B85" s="24"/>
      <c r="C85" s="1059"/>
      <c r="D85" s="1050"/>
      <c r="E85" s="1062"/>
      <c r="F85" s="1065"/>
      <c r="G85" s="1050"/>
      <c r="H85" s="1044"/>
      <c r="I85" s="1044"/>
      <c r="J85" s="1044"/>
      <c r="K85" s="1044"/>
      <c r="L85" s="1044"/>
      <c r="M85" s="1044"/>
      <c r="N85" s="1047"/>
      <c r="O85" s="1050"/>
      <c r="P85" s="1053"/>
      <c r="Q85" s="1056"/>
      <c r="R85" s="1041"/>
      <c r="S85" s="1041"/>
      <c r="T85" s="1023"/>
      <c r="U85" s="1008"/>
      <c r="V85" s="1008"/>
      <c r="W85" s="1008"/>
      <c r="X85" s="1008"/>
      <c r="Y85" s="1008"/>
      <c r="Z85" s="1005"/>
      <c r="AA85" s="1005"/>
      <c r="AB85" s="1005"/>
      <c r="AC85" s="1005"/>
      <c r="AD85" s="1005"/>
      <c r="AE85" s="1005"/>
      <c r="AF85" s="1005"/>
      <c r="AG85" s="196"/>
      <c r="AH85" s="592"/>
      <c r="AI85" s="592"/>
      <c r="AJ85" s="592"/>
      <c r="AK85" s="196"/>
      <c r="AL85" s="197"/>
      <c r="AM85" s="197"/>
      <c r="AN85" s="197"/>
      <c r="AO85" s="197"/>
      <c r="AP85" s="1151"/>
      <c r="AQ85" s="1005"/>
      <c r="AR85" s="282"/>
      <c r="AS85" s="282"/>
      <c r="AT85" s="282"/>
      <c r="AU85" s="282"/>
      <c r="AV85" s="282"/>
      <c r="AW85" s="282"/>
      <c r="AX85" s="1151"/>
      <c r="AY85" s="1005"/>
      <c r="AZ85" s="282"/>
      <c r="BA85" s="282"/>
      <c r="BB85" s="282"/>
      <c r="BC85" s="282"/>
      <c r="BD85" s="282"/>
      <c r="BE85" s="282"/>
      <c r="BF85" s="1151"/>
      <c r="BG85" s="1005"/>
      <c r="BH85" s="282"/>
      <c r="BI85" s="282"/>
      <c r="BJ85" s="282"/>
      <c r="BK85" s="282"/>
      <c r="BL85" s="282"/>
      <c r="BM85" s="282"/>
      <c r="BN85" s="1151"/>
      <c r="BO85" s="1005"/>
      <c r="BP85" s="282"/>
      <c r="BQ85" s="282"/>
      <c r="BR85" s="282"/>
      <c r="BS85" s="282"/>
      <c r="BT85" s="282"/>
      <c r="BU85" s="282"/>
    </row>
    <row r="86" spans="1:73" ht="40.15" customHeight="1" thickBot="1" x14ac:dyDescent="0.3">
      <c r="A86" s="151"/>
      <c r="B86" s="24"/>
      <c r="C86" s="1059"/>
      <c r="D86" s="1050"/>
      <c r="E86" s="1062"/>
      <c r="F86" s="1065"/>
      <c r="G86" s="1050"/>
      <c r="H86" s="1044"/>
      <c r="I86" s="1044"/>
      <c r="J86" s="1044"/>
      <c r="K86" s="1044"/>
      <c r="L86" s="1044"/>
      <c r="M86" s="1044"/>
      <c r="N86" s="1047"/>
      <c r="O86" s="1050"/>
      <c r="P86" s="1053"/>
      <c r="Q86" s="1056"/>
      <c r="R86" s="1041"/>
      <c r="S86" s="1041"/>
      <c r="T86" s="1024"/>
      <c r="U86" s="1009"/>
      <c r="V86" s="1009"/>
      <c r="W86" s="1009"/>
      <c r="X86" s="1009"/>
      <c r="Y86" s="1009"/>
      <c r="Z86" s="1006"/>
      <c r="AA86" s="1006"/>
      <c r="AB86" s="1006"/>
      <c r="AC86" s="1006"/>
      <c r="AD86" s="1006"/>
      <c r="AE86" s="1006"/>
      <c r="AF86" s="1006"/>
      <c r="AG86" s="715"/>
      <c r="AH86" s="716"/>
      <c r="AI86" s="716"/>
      <c r="AJ86" s="716"/>
      <c r="AK86" s="715"/>
      <c r="AL86" s="717"/>
      <c r="AM86" s="717"/>
      <c r="AN86" s="717"/>
      <c r="AO86" s="717"/>
      <c r="AP86" s="1152"/>
      <c r="AQ86" s="1006"/>
      <c r="AR86" s="718"/>
      <c r="AS86" s="718"/>
      <c r="AT86" s="718"/>
      <c r="AU86" s="718"/>
      <c r="AV86" s="718"/>
      <c r="AW86" s="718"/>
      <c r="AX86" s="1152"/>
      <c r="AY86" s="1006"/>
      <c r="AZ86" s="718"/>
      <c r="BA86" s="718"/>
      <c r="BB86" s="718"/>
      <c r="BC86" s="718"/>
      <c r="BD86" s="718"/>
      <c r="BE86" s="718"/>
      <c r="BF86" s="1152"/>
      <c r="BG86" s="1006"/>
      <c r="BH86" s="718"/>
      <c r="BI86" s="718"/>
      <c r="BJ86" s="718"/>
      <c r="BK86" s="718"/>
      <c r="BL86" s="718"/>
      <c r="BM86" s="718"/>
      <c r="BN86" s="1152"/>
      <c r="BO86" s="1006"/>
      <c r="BP86" s="718"/>
      <c r="BQ86" s="718"/>
      <c r="BR86" s="718"/>
      <c r="BS86" s="718"/>
      <c r="BT86" s="718"/>
      <c r="BU86" s="718"/>
    </row>
    <row r="87" spans="1:73" ht="40.15" customHeight="1" thickTop="1" x14ac:dyDescent="0.25">
      <c r="A87" s="151"/>
      <c r="B87" s="24"/>
      <c r="C87" s="1058" t="s">
        <v>869</v>
      </c>
      <c r="D87" s="1049" t="s">
        <v>3402</v>
      </c>
      <c r="E87" s="1061">
        <v>203</v>
      </c>
      <c r="F87" s="1064" t="s">
        <v>3368</v>
      </c>
      <c r="G87" s="1049" t="s">
        <v>830</v>
      </c>
      <c r="H87" s="1043" t="s">
        <v>3367</v>
      </c>
      <c r="I87" s="1043" t="s">
        <v>3041</v>
      </c>
      <c r="J87" s="1043" t="s">
        <v>3361</v>
      </c>
      <c r="K87" s="1043" t="s">
        <v>3371</v>
      </c>
      <c r="L87" s="1043" t="s">
        <v>3362</v>
      </c>
      <c r="M87" s="1043" t="s">
        <v>3372</v>
      </c>
      <c r="N87" s="1046">
        <v>2026004540042</v>
      </c>
      <c r="O87" s="1049" t="s">
        <v>3364</v>
      </c>
      <c r="P87" s="1052" t="s">
        <v>830</v>
      </c>
      <c r="Q87" s="1055">
        <v>216</v>
      </c>
      <c r="R87" s="1040" t="s">
        <v>2871</v>
      </c>
      <c r="S87" s="1040"/>
      <c r="T87" s="1022"/>
      <c r="U87" s="1007"/>
      <c r="V87" s="1007"/>
      <c r="W87" s="1007"/>
      <c r="X87" s="1007"/>
      <c r="Y87" s="1007"/>
      <c r="Z87" s="1004">
        <f t="shared" si="217"/>
        <v>0</v>
      </c>
      <c r="AA87" s="1004">
        <f t="shared" si="222"/>
        <v>0</v>
      </c>
      <c r="AB87" s="1004">
        <f t="shared" si="222"/>
        <v>0</v>
      </c>
      <c r="AC87" s="1004">
        <f t="shared" si="222"/>
        <v>0</v>
      </c>
      <c r="AD87" s="1004">
        <f t="shared" si="222"/>
        <v>0</v>
      </c>
      <c r="AE87" s="1004">
        <f t="shared" si="222"/>
        <v>0</v>
      </c>
      <c r="AF87" s="1004">
        <f t="shared" si="222"/>
        <v>0</v>
      </c>
      <c r="AG87" s="714"/>
      <c r="AH87" s="593"/>
      <c r="AI87" s="593"/>
      <c r="AJ87" s="593"/>
      <c r="AK87" s="207"/>
      <c r="AL87" s="208"/>
      <c r="AM87" s="208"/>
      <c r="AN87" s="208"/>
      <c r="AO87" s="208"/>
      <c r="AP87" s="1150">
        <f>+U87</f>
        <v>0</v>
      </c>
      <c r="AQ87" s="1004">
        <f>SUM(AR87:AW90)</f>
        <v>0</v>
      </c>
      <c r="AR87" s="299"/>
      <c r="AS87" s="299"/>
      <c r="AT87" s="299"/>
      <c r="AU87" s="299"/>
      <c r="AV87" s="299"/>
      <c r="AW87" s="299"/>
      <c r="AX87" s="1150">
        <f>+V87</f>
        <v>0</v>
      </c>
      <c r="AY87" s="1004">
        <f>SUM(AZ87:BE90)</f>
        <v>0</v>
      </c>
      <c r="AZ87" s="299"/>
      <c r="BA87" s="299"/>
      <c r="BB87" s="299"/>
      <c r="BC87" s="299"/>
      <c r="BD87" s="299"/>
      <c r="BE87" s="299"/>
      <c r="BF87" s="1150">
        <f>+W87</f>
        <v>0</v>
      </c>
      <c r="BG87" s="1004">
        <f>SUM(BH87:BM90)</f>
        <v>0</v>
      </c>
      <c r="BH87" s="299"/>
      <c r="BI87" s="299"/>
      <c r="BJ87" s="299"/>
      <c r="BK87" s="299"/>
      <c r="BL87" s="299"/>
      <c r="BM87" s="299"/>
      <c r="BN87" s="1150">
        <f>+X87</f>
        <v>0</v>
      </c>
      <c r="BO87" s="1004">
        <f>SUM(BP87:BU90)</f>
        <v>0</v>
      </c>
      <c r="BP87" s="299"/>
      <c r="BQ87" s="299"/>
      <c r="BR87" s="299"/>
      <c r="BS87" s="299"/>
      <c r="BT87" s="299"/>
      <c r="BU87" s="299"/>
    </row>
    <row r="88" spans="1:73" ht="40.15" customHeight="1" x14ac:dyDescent="0.25">
      <c r="A88" s="151"/>
      <c r="B88" s="24"/>
      <c r="C88" s="1059"/>
      <c r="D88" s="1050"/>
      <c r="E88" s="1062"/>
      <c r="F88" s="1065"/>
      <c r="G88" s="1050"/>
      <c r="H88" s="1044"/>
      <c r="I88" s="1044"/>
      <c r="J88" s="1044"/>
      <c r="K88" s="1044"/>
      <c r="L88" s="1044"/>
      <c r="M88" s="1044"/>
      <c r="N88" s="1047"/>
      <c r="O88" s="1050"/>
      <c r="P88" s="1053"/>
      <c r="Q88" s="1056"/>
      <c r="R88" s="1041"/>
      <c r="S88" s="1041"/>
      <c r="T88" s="1023"/>
      <c r="U88" s="1008"/>
      <c r="V88" s="1008"/>
      <c r="W88" s="1008"/>
      <c r="X88" s="1008"/>
      <c r="Y88" s="1008"/>
      <c r="Z88" s="1005"/>
      <c r="AA88" s="1005"/>
      <c r="AB88" s="1005"/>
      <c r="AC88" s="1005"/>
      <c r="AD88" s="1005"/>
      <c r="AE88" s="1005"/>
      <c r="AF88" s="1005"/>
      <c r="AG88" s="479"/>
      <c r="AH88" s="592"/>
      <c r="AI88" s="592"/>
      <c r="AJ88" s="592"/>
      <c r="AK88" s="196"/>
      <c r="AL88" s="197"/>
      <c r="AM88" s="197"/>
      <c r="AN88" s="197"/>
      <c r="AO88" s="197"/>
      <c r="AP88" s="1151"/>
      <c r="AQ88" s="1005"/>
      <c r="AR88" s="282"/>
      <c r="AS88" s="282"/>
      <c r="AT88" s="282"/>
      <c r="AU88" s="282"/>
      <c r="AV88" s="282"/>
      <c r="AW88" s="282"/>
      <c r="AX88" s="1151"/>
      <c r="AY88" s="1005"/>
      <c r="AZ88" s="282"/>
      <c r="BA88" s="282"/>
      <c r="BB88" s="282"/>
      <c r="BC88" s="282"/>
      <c r="BD88" s="282"/>
      <c r="BE88" s="282"/>
      <c r="BF88" s="1151"/>
      <c r="BG88" s="1005"/>
      <c r="BH88" s="282"/>
      <c r="BI88" s="282"/>
      <c r="BJ88" s="282"/>
      <c r="BK88" s="282"/>
      <c r="BL88" s="282"/>
      <c r="BM88" s="282"/>
      <c r="BN88" s="1151"/>
      <c r="BO88" s="1005"/>
      <c r="BP88" s="282"/>
      <c r="BQ88" s="282"/>
      <c r="BR88" s="282"/>
      <c r="BS88" s="282"/>
      <c r="BT88" s="282"/>
      <c r="BU88" s="282"/>
    </row>
    <row r="89" spans="1:73" ht="40.15" customHeight="1" x14ac:dyDescent="0.25">
      <c r="A89" s="151"/>
      <c r="B89" s="24"/>
      <c r="C89" s="1059"/>
      <c r="D89" s="1050"/>
      <c r="E89" s="1062"/>
      <c r="F89" s="1065"/>
      <c r="G89" s="1050"/>
      <c r="H89" s="1044"/>
      <c r="I89" s="1044"/>
      <c r="J89" s="1044"/>
      <c r="K89" s="1044"/>
      <c r="L89" s="1044"/>
      <c r="M89" s="1044"/>
      <c r="N89" s="1047"/>
      <c r="O89" s="1050"/>
      <c r="P89" s="1053"/>
      <c r="Q89" s="1056"/>
      <c r="R89" s="1041"/>
      <c r="S89" s="1041"/>
      <c r="T89" s="1023"/>
      <c r="U89" s="1008"/>
      <c r="V89" s="1008"/>
      <c r="W89" s="1008"/>
      <c r="X89" s="1008"/>
      <c r="Y89" s="1008"/>
      <c r="Z89" s="1005"/>
      <c r="AA89" s="1005"/>
      <c r="AB89" s="1005"/>
      <c r="AC89" s="1005"/>
      <c r="AD89" s="1005"/>
      <c r="AE89" s="1005"/>
      <c r="AF89" s="1005"/>
      <c r="AG89" s="196"/>
      <c r="AH89" s="592"/>
      <c r="AI89" s="592"/>
      <c r="AJ89" s="592"/>
      <c r="AK89" s="196"/>
      <c r="AL89" s="197"/>
      <c r="AM89" s="197"/>
      <c r="AN89" s="197"/>
      <c r="AO89" s="197"/>
      <c r="AP89" s="1151"/>
      <c r="AQ89" s="1005"/>
      <c r="AR89" s="282"/>
      <c r="AS89" s="282"/>
      <c r="AT89" s="282"/>
      <c r="AU89" s="282"/>
      <c r="AV89" s="282"/>
      <c r="AW89" s="282"/>
      <c r="AX89" s="1151"/>
      <c r="AY89" s="1005"/>
      <c r="AZ89" s="282"/>
      <c r="BA89" s="282"/>
      <c r="BB89" s="282"/>
      <c r="BC89" s="282"/>
      <c r="BD89" s="282"/>
      <c r="BE89" s="282"/>
      <c r="BF89" s="1151"/>
      <c r="BG89" s="1005"/>
      <c r="BH89" s="282"/>
      <c r="BI89" s="282"/>
      <c r="BJ89" s="282"/>
      <c r="BK89" s="282"/>
      <c r="BL89" s="282"/>
      <c r="BM89" s="282"/>
      <c r="BN89" s="1151"/>
      <c r="BO89" s="1005"/>
      <c r="BP89" s="282"/>
      <c r="BQ89" s="282"/>
      <c r="BR89" s="282"/>
      <c r="BS89" s="282"/>
      <c r="BT89" s="282"/>
      <c r="BU89" s="282"/>
    </row>
    <row r="90" spans="1:73" ht="40.15" customHeight="1" thickBot="1" x14ac:dyDescent="0.3">
      <c r="A90" s="151"/>
      <c r="B90" s="24"/>
      <c r="C90" s="1060"/>
      <c r="D90" s="1051"/>
      <c r="E90" s="1063"/>
      <c r="F90" s="1066"/>
      <c r="G90" s="1051"/>
      <c r="H90" s="1045"/>
      <c r="I90" s="1045"/>
      <c r="J90" s="1045"/>
      <c r="K90" s="1045"/>
      <c r="L90" s="1045"/>
      <c r="M90" s="1045"/>
      <c r="N90" s="1048"/>
      <c r="O90" s="1051"/>
      <c r="P90" s="1054"/>
      <c r="Q90" s="1057"/>
      <c r="R90" s="1042"/>
      <c r="S90" s="1042"/>
      <c r="T90" s="1024"/>
      <c r="U90" s="1009"/>
      <c r="V90" s="1009"/>
      <c r="W90" s="1009"/>
      <c r="X90" s="1009"/>
      <c r="Y90" s="1009"/>
      <c r="Z90" s="1006"/>
      <c r="AA90" s="1006"/>
      <c r="AB90" s="1006"/>
      <c r="AC90" s="1006"/>
      <c r="AD90" s="1006"/>
      <c r="AE90" s="1006"/>
      <c r="AF90" s="1006"/>
      <c r="AG90" s="715"/>
      <c r="AH90" s="716"/>
      <c r="AI90" s="716"/>
      <c r="AJ90" s="716"/>
      <c r="AK90" s="715"/>
      <c r="AL90" s="717"/>
      <c r="AM90" s="717"/>
      <c r="AN90" s="717"/>
      <c r="AO90" s="717"/>
      <c r="AP90" s="1152"/>
      <c r="AQ90" s="1006"/>
      <c r="AR90" s="718"/>
      <c r="AS90" s="718"/>
      <c r="AT90" s="718"/>
      <c r="AU90" s="718"/>
      <c r="AV90" s="718"/>
      <c r="AW90" s="718"/>
      <c r="AX90" s="1152"/>
      <c r="AY90" s="1006"/>
      <c r="AZ90" s="718"/>
      <c r="BA90" s="718"/>
      <c r="BB90" s="718"/>
      <c r="BC90" s="718"/>
      <c r="BD90" s="718"/>
      <c r="BE90" s="718"/>
      <c r="BF90" s="1152"/>
      <c r="BG90" s="1006"/>
      <c r="BH90" s="718"/>
      <c r="BI90" s="718"/>
      <c r="BJ90" s="718"/>
      <c r="BK90" s="718"/>
      <c r="BL90" s="718"/>
      <c r="BM90" s="718"/>
      <c r="BN90" s="1152"/>
      <c r="BO90" s="1006"/>
      <c r="BP90" s="718"/>
      <c r="BQ90" s="718"/>
      <c r="BR90" s="718"/>
      <c r="BS90" s="718"/>
      <c r="BT90" s="718"/>
      <c r="BU90" s="718"/>
    </row>
    <row r="91" spans="1:73" ht="40.15" customHeight="1" thickTop="1" x14ac:dyDescent="0.25">
      <c r="A91" s="151"/>
      <c r="B91" s="24"/>
      <c r="C91" s="1058" t="s">
        <v>871</v>
      </c>
      <c r="D91" s="1049" t="s">
        <v>872</v>
      </c>
      <c r="E91" s="1061">
        <v>204</v>
      </c>
      <c r="F91" s="1064" t="s">
        <v>3403</v>
      </c>
      <c r="G91" s="1049" t="s">
        <v>873</v>
      </c>
      <c r="H91" s="1043" t="s">
        <v>3404</v>
      </c>
      <c r="I91" s="1043" t="s">
        <v>3041</v>
      </c>
      <c r="J91" s="1043" t="s">
        <v>3361</v>
      </c>
      <c r="K91" s="1043" t="s">
        <v>3371</v>
      </c>
      <c r="L91" s="1043" t="s">
        <v>3362</v>
      </c>
      <c r="M91" s="1043" t="s">
        <v>3372</v>
      </c>
      <c r="N91" s="1046">
        <v>2026004540042</v>
      </c>
      <c r="O91" s="1049" t="s">
        <v>3364</v>
      </c>
      <c r="P91" s="1052" t="s">
        <v>873</v>
      </c>
      <c r="Q91" s="1055">
        <v>125</v>
      </c>
      <c r="R91" s="1040" t="s">
        <v>2871</v>
      </c>
      <c r="S91" s="1040"/>
      <c r="T91" s="1022"/>
      <c r="U91" s="1007"/>
      <c r="V91" s="1007"/>
      <c r="W91" s="1007"/>
      <c r="X91" s="1007"/>
      <c r="Y91" s="1007"/>
      <c r="Z91" s="1004">
        <f t="shared" si="217"/>
        <v>0</v>
      </c>
      <c r="AA91" s="1004">
        <f t="shared" si="222"/>
        <v>0</v>
      </c>
      <c r="AB91" s="1004">
        <f t="shared" si="222"/>
        <v>0</v>
      </c>
      <c r="AC91" s="1004">
        <f t="shared" si="222"/>
        <v>0</v>
      </c>
      <c r="AD91" s="1004">
        <f t="shared" si="222"/>
        <v>0</v>
      </c>
      <c r="AE91" s="1004">
        <f t="shared" si="222"/>
        <v>0</v>
      </c>
      <c r="AF91" s="1004">
        <f t="shared" si="222"/>
        <v>0</v>
      </c>
      <c r="AG91" s="714"/>
      <c r="AH91" s="593"/>
      <c r="AI91" s="593"/>
      <c r="AJ91" s="593"/>
      <c r="AK91" s="207"/>
      <c r="AL91" s="208"/>
      <c r="AM91" s="208"/>
      <c r="AN91" s="208"/>
      <c r="AO91" s="208"/>
      <c r="AP91" s="1150">
        <f>+U91</f>
        <v>0</v>
      </c>
      <c r="AQ91" s="1004">
        <f>SUM(AR91:AW94)</f>
        <v>0</v>
      </c>
      <c r="AR91" s="299"/>
      <c r="AS91" s="299"/>
      <c r="AT91" s="299"/>
      <c r="AU91" s="299"/>
      <c r="AV91" s="299"/>
      <c r="AW91" s="299"/>
      <c r="AX91" s="1150">
        <f>+V91</f>
        <v>0</v>
      </c>
      <c r="AY91" s="1004">
        <f>SUM(AZ91:BE94)</f>
        <v>0</v>
      </c>
      <c r="AZ91" s="299"/>
      <c r="BA91" s="299"/>
      <c r="BB91" s="299"/>
      <c r="BC91" s="299"/>
      <c r="BD91" s="299"/>
      <c r="BE91" s="299"/>
      <c r="BF91" s="1150">
        <f>+W91</f>
        <v>0</v>
      </c>
      <c r="BG91" s="1004">
        <f>SUM(BH91:BM94)</f>
        <v>0</v>
      </c>
      <c r="BH91" s="299"/>
      <c r="BI91" s="299"/>
      <c r="BJ91" s="299"/>
      <c r="BK91" s="299"/>
      <c r="BL91" s="299"/>
      <c r="BM91" s="299"/>
      <c r="BN91" s="1150">
        <f>+X91</f>
        <v>0</v>
      </c>
      <c r="BO91" s="1004">
        <f>SUM(BP91:BU94)</f>
        <v>0</v>
      </c>
      <c r="BP91" s="299"/>
      <c r="BQ91" s="299"/>
      <c r="BR91" s="299"/>
      <c r="BS91" s="299"/>
      <c r="BT91" s="299"/>
      <c r="BU91" s="299"/>
    </row>
    <row r="92" spans="1:73" ht="40.15" customHeight="1" x14ac:dyDescent="0.25">
      <c r="A92" s="151"/>
      <c r="B92" s="24"/>
      <c r="C92" s="1059"/>
      <c r="D92" s="1050"/>
      <c r="E92" s="1062"/>
      <c r="F92" s="1065"/>
      <c r="G92" s="1050"/>
      <c r="H92" s="1044"/>
      <c r="I92" s="1044"/>
      <c r="J92" s="1044"/>
      <c r="K92" s="1044"/>
      <c r="L92" s="1044"/>
      <c r="M92" s="1044"/>
      <c r="N92" s="1047"/>
      <c r="O92" s="1050"/>
      <c r="P92" s="1053"/>
      <c r="Q92" s="1056"/>
      <c r="R92" s="1041"/>
      <c r="S92" s="1041"/>
      <c r="T92" s="1023"/>
      <c r="U92" s="1008"/>
      <c r="V92" s="1008"/>
      <c r="W92" s="1008"/>
      <c r="X92" s="1008"/>
      <c r="Y92" s="1008"/>
      <c r="Z92" s="1005"/>
      <c r="AA92" s="1005"/>
      <c r="AB92" s="1005"/>
      <c r="AC92" s="1005"/>
      <c r="AD92" s="1005"/>
      <c r="AE92" s="1005"/>
      <c r="AF92" s="1005"/>
      <c r="AG92" s="479"/>
      <c r="AH92" s="592"/>
      <c r="AI92" s="592"/>
      <c r="AJ92" s="592"/>
      <c r="AK92" s="196"/>
      <c r="AL92" s="197"/>
      <c r="AM92" s="197"/>
      <c r="AN92" s="197"/>
      <c r="AO92" s="197"/>
      <c r="AP92" s="1151"/>
      <c r="AQ92" s="1005"/>
      <c r="AR92" s="282"/>
      <c r="AS92" s="282"/>
      <c r="AT92" s="282"/>
      <c r="AU92" s="282"/>
      <c r="AV92" s="282"/>
      <c r="AW92" s="282"/>
      <c r="AX92" s="1151"/>
      <c r="AY92" s="1005"/>
      <c r="AZ92" s="282"/>
      <c r="BA92" s="282"/>
      <c r="BB92" s="282"/>
      <c r="BC92" s="282"/>
      <c r="BD92" s="282"/>
      <c r="BE92" s="282"/>
      <c r="BF92" s="1151"/>
      <c r="BG92" s="1005"/>
      <c r="BH92" s="282"/>
      <c r="BI92" s="282"/>
      <c r="BJ92" s="282"/>
      <c r="BK92" s="282"/>
      <c r="BL92" s="282"/>
      <c r="BM92" s="282"/>
      <c r="BN92" s="1151"/>
      <c r="BO92" s="1005"/>
      <c r="BP92" s="282"/>
      <c r="BQ92" s="282"/>
      <c r="BR92" s="282"/>
      <c r="BS92" s="282"/>
      <c r="BT92" s="282"/>
      <c r="BU92" s="282"/>
    </row>
    <row r="93" spans="1:73" ht="40.15" customHeight="1" x14ac:dyDescent="0.25">
      <c r="A93" s="151"/>
      <c r="B93" s="24"/>
      <c r="C93" s="1059"/>
      <c r="D93" s="1050"/>
      <c r="E93" s="1062"/>
      <c r="F93" s="1065"/>
      <c r="G93" s="1050"/>
      <c r="H93" s="1044"/>
      <c r="I93" s="1044"/>
      <c r="J93" s="1044"/>
      <c r="K93" s="1044"/>
      <c r="L93" s="1044"/>
      <c r="M93" s="1044"/>
      <c r="N93" s="1047"/>
      <c r="O93" s="1050"/>
      <c r="P93" s="1053"/>
      <c r="Q93" s="1056"/>
      <c r="R93" s="1041"/>
      <c r="S93" s="1041"/>
      <c r="T93" s="1023"/>
      <c r="U93" s="1008"/>
      <c r="V93" s="1008"/>
      <c r="W93" s="1008"/>
      <c r="X93" s="1008"/>
      <c r="Y93" s="1008"/>
      <c r="Z93" s="1005"/>
      <c r="AA93" s="1005"/>
      <c r="AB93" s="1005"/>
      <c r="AC93" s="1005"/>
      <c r="AD93" s="1005"/>
      <c r="AE93" s="1005"/>
      <c r="AF93" s="1005"/>
      <c r="AG93" s="196"/>
      <c r="AH93" s="592"/>
      <c r="AI93" s="592"/>
      <c r="AJ93" s="592"/>
      <c r="AK93" s="196"/>
      <c r="AL93" s="197"/>
      <c r="AM93" s="197"/>
      <c r="AN93" s="197"/>
      <c r="AO93" s="197"/>
      <c r="AP93" s="1151"/>
      <c r="AQ93" s="1005"/>
      <c r="AR93" s="282"/>
      <c r="AS93" s="282"/>
      <c r="AT93" s="282"/>
      <c r="AU93" s="282"/>
      <c r="AV93" s="282"/>
      <c r="AW93" s="282"/>
      <c r="AX93" s="1151"/>
      <c r="AY93" s="1005"/>
      <c r="AZ93" s="282"/>
      <c r="BA93" s="282"/>
      <c r="BB93" s="282"/>
      <c r="BC93" s="282"/>
      <c r="BD93" s="282"/>
      <c r="BE93" s="282"/>
      <c r="BF93" s="1151"/>
      <c r="BG93" s="1005"/>
      <c r="BH93" s="282"/>
      <c r="BI93" s="282"/>
      <c r="BJ93" s="282"/>
      <c r="BK93" s="282"/>
      <c r="BL93" s="282"/>
      <c r="BM93" s="282"/>
      <c r="BN93" s="1151"/>
      <c r="BO93" s="1005"/>
      <c r="BP93" s="282"/>
      <c r="BQ93" s="282"/>
      <c r="BR93" s="282"/>
      <c r="BS93" s="282"/>
      <c r="BT93" s="282"/>
      <c r="BU93" s="282"/>
    </row>
    <row r="94" spans="1:73" ht="40.15" customHeight="1" thickBot="1" x14ac:dyDescent="0.3">
      <c r="A94" s="151"/>
      <c r="B94" s="24"/>
      <c r="C94" s="1060"/>
      <c r="D94" s="1051"/>
      <c r="E94" s="1063"/>
      <c r="F94" s="1066"/>
      <c r="G94" s="1051"/>
      <c r="H94" s="1045"/>
      <c r="I94" s="1045"/>
      <c r="J94" s="1045"/>
      <c r="K94" s="1045"/>
      <c r="L94" s="1045"/>
      <c r="M94" s="1045"/>
      <c r="N94" s="1048"/>
      <c r="O94" s="1051"/>
      <c r="P94" s="1054"/>
      <c r="Q94" s="1057"/>
      <c r="R94" s="1042"/>
      <c r="S94" s="1042"/>
      <c r="T94" s="1024"/>
      <c r="U94" s="1009"/>
      <c r="V94" s="1009"/>
      <c r="W94" s="1009"/>
      <c r="X94" s="1009"/>
      <c r="Y94" s="1009"/>
      <c r="Z94" s="1006"/>
      <c r="AA94" s="1006"/>
      <c r="AB94" s="1006"/>
      <c r="AC94" s="1006"/>
      <c r="AD94" s="1006"/>
      <c r="AE94" s="1006"/>
      <c r="AF94" s="1006"/>
      <c r="AG94" s="715"/>
      <c r="AH94" s="716"/>
      <c r="AI94" s="716"/>
      <c r="AJ94" s="716"/>
      <c r="AK94" s="715"/>
      <c r="AL94" s="717"/>
      <c r="AM94" s="717"/>
      <c r="AN94" s="717"/>
      <c r="AO94" s="717"/>
      <c r="AP94" s="1152"/>
      <c r="AQ94" s="1006"/>
      <c r="AR94" s="718"/>
      <c r="AS94" s="718"/>
      <c r="AT94" s="718"/>
      <c r="AU94" s="718"/>
      <c r="AV94" s="718"/>
      <c r="AW94" s="718"/>
      <c r="AX94" s="1152"/>
      <c r="AY94" s="1006"/>
      <c r="AZ94" s="718"/>
      <c r="BA94" s="718"/>
      <c r="BB94" s="718"/>
      <c r="BC94" s="718"/>
      <c r="BD94" s="718"/>
      <c r="BE94" s="718"/>
      <c r="BF94" s="1152"/>
      <c r="BG94" s="1006"/>
      <c r="BH94" s="718"/>
      <c r="BI94" s="718"/>
      <c r="BJ94" s="718"/>
      <c r="BK94" s="718"/>
      <c r="BL94" s="718"/>
      <c r="BM94" s="718"/>
      <c r="BN94" s="1152"/>
      <c r="BO94" s="1006"/>
      <c r="BP94" s="718"/>
      <c r="BQ94" s="718"/>
      <c r="BR94" s="718"/>
      <c r="BS94" s="718"/>
      <c r="BT94" s="718"/>
      <c r="BU94" s="718"/>
    </row>
    <row r="95" spans="1:73" ht="40.15" customHeight="1" thickTop="1" x14ac:dyDescent="0.25">
      <c r="A95" s="151"/>
      <c r="B95" s="24"/>
      <c r="C95" s="1058" t="s">
        <v>874</v>
      </c>
      <c r="D95" s="1049" t="s">
        <v>875</v>
      </c>
      <c r="E95" s="1061">
        <v>205</v>
      </c>
      <c r="F95" s="1064" t="s">
        <v>3405</v>
      </c>
      <c r="G95" s="1049" t="s">
        <v>876</v>
      </c>
      <c r="H95" s="1043" t="s">
        <v>3011</v>
      </c>
      <c r="I95" s="1043" t="s">
        <v>3041</v>
      </c>
      <c r="J95" s="1043" t="s">
        <v>3361</v>
      </c>
      <c r="K95" s="1043" t="s">
        <v>3371</v>
      </c>
      <c r="L95" s="1043" t="s">
        <v>3362</v>
      </c>
      <c r="M95" s="1043" t="s">
        <v>3372</v>
      </c>
      <c r="N95" s="1046">
        <v>2026004540042</v>
      </c>
      <c r="O95" s="1049" t="s">
        <v>3364</v>
      </c>
      <c r="P95" s="1052" t="s">
        <v>876</v>
      </c>
      <c r="Q95" s="1055">
        <v>4</v>
      </c>
      <c r="R95" s="1040" t="s">
        <v>2871</v>
      </c>
      <c r="S95" s="1040"/>
      <c r="T95" s="1022"/>
      <c r="U95" s="1007"/>
      <c r="V95" s="1007"/>
      <c r="W95" s="1007"/>
      <c r="X95" s="1007"/>
      <c r="Y95" s="1007"/>
      <c r="Z95" s="1004">
        <f t="shared" si="217"/>
        <v>0</v>
      </c>
      <c r="AA95" s="1004">
        <f t="shared" ref="AA95:AF107" si="223">SUM(AR95:AR98,AZ95:AZ98,BH95:BH98,BP95:BP98)</f>
        <v>0</v>
      </c>
      <c r="AB95" s="1004">
        <f t="shared" si="223"/>
        <v>0</v>
      </c>
      <c r="AC95" s="1004">
        <f t="shared" si="223"/>
        <v>0</v>
      </c>
      <c r="AD95" s="1004">
        <f t="shared" si="223"/>
        <v>0</v>
      </c>
      <c r="AE95" s="1004">
        <f t="shared" si="223"/>
        <v>0</v>
      </c>
      <c r="AF95" s="1004">
        <f t="shared" si="223"/>
        <v>0</v>
      </c>
      <c r="AG95" s="714"/>
      <c r="AH95" s="593"/>
      <c r="AI95" s="593"/>
      <c r="AJ95" s="593"/>
      <c r="AK95" s="207"/>
      <c r="AL95" s="208"/>
      <c r="AM95" s="208"/>
      <c r="AN95" s="208"/>
      <c r="AO95" s="208"/>
      <c r="AP95" s="1150">
        <f>+U95</f>
        <v>0</v>
      </c>
      <c r="AQ95" s="1004">
        <f>SUM(AR95:AW98)</f>
        <v>0</v>
      </c>
      <c r="AR95" s="299"/>
      <c r="AS95" s="299"/>
      <c r="AT95" s="299"/>
      <c r="AU95" s="299"/>
      <c r="AV95" s="299"/>
      <c r="AW95" s="299"/>
      <c r="AX95" s="1150">
        <f>+V95</f>
        <v>0</v>
      </c>
      <c r="AY95" s="1004">
        <f>SUM(AZ95:BE98)</f>
        <v>0</v>
      </c>
      <c r="AZ95" s="299"/>
      <c r="BA95" s="299"/>
      <c r="BB95" s="299"/>
      <c r="BC95" s="299"/>
      <c r="BD95" s="299"/>
      <c r="BE95" s="299"/>
      <c r="BF95" s="1150">
        <f>+W95</f>
        <v>0</v>
      </c>
      <c r="BG95" s="1004">
        <f>SUM(BH95:BM98)</f>
        <v>0</v>
      </c>
      <c r="BH95" s="299"/>
      <c r="BI95" s="299"/>
      <c r="BJ95" s="299"/>
      <c r="BK95" s="299"/>
      <c r="BL95" s="299"/>
      <c r="BM95" s="299"/>
      <c r="BN95" s="1150">
        <f>+X95</f>
        <v>0</v>
      </c>
      <c r="BO95" s="1004">
        <f>SUM(BP95:BU98)</f>
        <v>0</v>
      </c>
      <c r="BP95" s="299"/>
      <c r="BQ95" s="299"/>
      <c r="BR95" s="299"/>
      <c r="BS95" s="299"/>
      <c r="BT95" s="299"/>
      <c r="BU95" s="299"/>
    </row>
    <row r="96" spans="1:73" ht="40.15" customHeight="1" x14ac:dyDescent="0.25">
      <c r="A96" s="151"/>
      <c r="B96" s="24"/>
      <c r="C96" s="1059"/>
      <c r="D96" s="1050"/>
      <c r="E96" s="1062"/>
      <c r="F96" s="1065"/>
      <c r="G96" s="1050"/>
      <c r="H96" s="1044"/>
      <c r="I96" s="1044"/>
      <c r="J96" s="1044"/>
      <c r="K96" s="1044"/>
      <c r="L96" s="1044"/>
      <c r="M96" s="1044"/>
      <c r="N96" s="1047"/>
      <c r="O96" s="1050"/>
      <c r="P96" s="1053"/>
      <c r="Q96" s="1056"/>
      <c r="R96" s="1041"/>
      <c r="S96" s="1041"/>
      <c r="T96" s="1023"/>
      <c r="U96" s="1008"/>
      <c r="V96" s="1008"/>
      <c r="W96" s="1008"/>
      <c r="X96" s="1008"/>
      <c r="Y96" s="1008"/>
      <c r="Z96" s="1005"/>
      <c r="AA96" s="1005"/>
      <c r="AB96" s="1005"/>
      <c r="AC96" s="1005"/>
      <c r="AD96" s="1005"/>
      <c r="AE96" s="1005"/>
      <c r="AF96" s="1005"/>
      <c r="AG96" s="479"/>
      <c r="AH96" s="592"/>
      <c r="AI96" s="592"/>
      <c r="AJ96" s="592"/>
      <c r="AK96" s="196"/>
      <c r="AL96" s="197"/>
      <c r="AM96" s="197"/>
      <c r="AN96" s="197"/>
      <c r="AO96" s="197"/>
      <c r="AP96" s="1151"/>
      <c r="AQ96" s="1005"/>
      <c r="AR96" s="282"/>
      <c r="AS96" s="282"/>
      <c r="AT96" s="282"/>
      <c r="AU96" s="282"/>
      <c r="AV96" s="282"/>
      <c r="AW96" s="282"/>
      <c r="AX96" s="1151"/>
      <c r="AY96" s="1005"/>
      <c r="AZ96" s="282"/>
      <c r="BA96" s="282"/>
      <c r="BB96" s="282"/>
      <c r="BC96" s="282"/>
      <c r="BD96" s="282"/>
      <c r="BE96" s="282"/>
      <c r="BF96" s="1151"/>
      <c r="BG96" s="1005"/>
      <c r="BH96" s="282"/>
      <c r="BI96" s="282"/>
      <c r="BJ96" s="282"/>
      <c r="BK96" s="282"/>
      <c r="BL96" s="282"/>
      <c r="BM96" s="282"/>
      <c r="BN96" s="1151"/>
      <c r="BO96" s="1005"/>
      <c r="BP96" s="282"/>
      <c r="BQ96" s="282"/>
      <c r="BR96" s="282"/>
      <c r="BS96" s="282"/>
      <c r="BT96" s="282"/>
      <c r="BU96" s="282"/>
    </row>
    <row r="97" spans="1:73" ht="40.15" customHeight="1" x14ac:dyDescent="0.25">
      <c r="A97" s="151"/>
      <c r="B97" s="24"/>
      <c r="C97" s="1059"/>
      <c r="D97" s="1050"/>
      <c r="E97" s="1062"/>
      <c r="F97" s="1065"/>
      <c r="G97" s="1050"/>
      <c r="H97" s="1044"/>
      <c r="I97" s="1044"/>
      <c r="J97" s="1044"/>
      <c r="K97" s="1044"/>
      <c r="L97" s="1044"/>
      <c r="M97" s="1044"/>
      <c r="N97" s="1047"/>
      <c r="O97" s="1050"/>
      <c r="P97" s="1053"/>
      <c r="Q97" s="1056"/>
      <c r="R97" s="1041"/>
      <c r="S97" s="1041"/>
      <c r="T97" s="1023"/>
      <c r="U97" s="1008"/>
      <c r="V97" s="1008"/>
      <c r="W97" s="1008"/>
      <c r="X97" s="1008"/>
      <c r="Y97" s="1008"/>
      <c r="Z97" s="1005"/>
      <c r="AA97" s="1005"/>
      <c r="AB97" s="1005"/>
      <c r="AC97" s="1005"/>
      <c r="AD97" s="1005"/>
      <c r="AE97" s="1005"/>
      <c r="AF97" s="1005"/>
      <c r="AG97" s="196"/>
      <c r="AH97" s="592"/>
      <c r="AI97" s="592"/>
      <c r="AJ97" s="592"/>
      <c r="AK97" s="196"/>
      <c r="AL97" s="197"/>
      <c r="AM97" s="197"/>
      <c r="AN97" s="197"/>
      <c r="AO97" s="197"/>
      <c r="AP97" s="1151"/>
      <c r="AQ97" s="1005"/>
      <c r="AR97" s="282"/>
      <c r="AS97" s="282"/>
      <c r="AT97" s="282"/>
      <c r="AU97" s="282"/>
      <c r="AV97" s="282"/>
      <c r="AW97" s="282"/>
      <c r="AX97" s="1151"/>
      <c r="AY97" s="1005"/>
      <c r="AZ97" s="282"/>
      <c r="BA97" s="282"/>
      <c r="BB97" s="282"/>
      <c r="BC97" s="282"/>
      <c r="BD97" s="282"/>
      <c r="BE97" s="282"/>
      <c r="BF97" s="1151"/>
      <c r="BG97" s="1005"/>
      <c r="BH97" s="282"/>
      <c r="BI97" s="282"/>
      <c r="BJ97" s="282"/>
      <c r="BK97" s="282"/>
      <c r="BL97" s="282"/>
      <c r="BM97" s="282"/>
      <c r="BN97" s="1151"/>
      <c r="BO97" s="1005"/>
      <c r="BP97" s="282"/>
      <c r="BQ97" s="282"/>
      <c r="BR97" s="282"/>
      <c r="BS97" s="282"/>
      <c r="BT97" s="282"/>
      <c r="BU97" s="282"/>
    </row>
    <row r="98" spans="1:73" ht="40.15" customHeight="1" thickBot="1" x14ac:dyDescent="0.3">
      <c r="A98" s="151"/>
      <c r="B98" s="24"/>
      <c r="C98" s="1059"/>
      <c r="D98" s="1050"/>
      <c r="E98" s="1062"/>
      <c r="F98" s="1065"/>
      <c r="G98" s="1050"/>
      <c r="H98" s="1044"/>
      <c r="I98" s="1044"/>
      <c r="J98" s="1044"/>
      <c r="K98" s="1044"/>
      <c r="L98" s="1044"/>
      <c r="M98" s="1044"/>
      <c r="N98" s="1047"/>
      <c r="O98" s="1050"/>
      <c r="P98" s="1053"/>
      <c r="Q98" s="1056"/>
      <c r="R98" s="1041"/>
      <c r="S98" s="1041"/>
      <c r="T98" s="1024"/>
      <c r="U98" s="1009"/>
      <c r="V98" s="1009"/>
      <c r="W98" s="1009"/>
      <c r="X98" s="1009"/>
      <c r="Y98" s="1009"/>
      <c r="Z98" s="1006"/>
      <c r="AA98" s="1006"/>
      <c r="AB98" s="1006"/>
      <c r="AC98" s="1006"/>
      <c r="AD98" s="1006"/>
      <c r="AE98" s="1006"/>
      <c r="AF98" s="1006"/>
      <c r="AG98" s="715"/>
      <c r="AH98" s="716"/>
      <c r="AI98" s="716"/>
      <c r="AJ98" s="716"/>
      <c r="AK98" s="715"/>
      <c r="AL98" s="717"/>
      <c r="AM98" s="717"/>
      <c r="AN98" s="717"/>
      <c r="AO98" s="717"/>
      <c r="AP98" s="1152"/>
      <c r="AQ98" s="1006"/>
      <c r="AR98" s="718"/>
      <c r="AS98" s="718"/>
      <c r="AT98" s="718"/>
      <c r="AU98" s="718"/>
      <c r="AV98" s="718"/>
      <c r="AW98" s="718"/>
      <c r="AX98" s="1152"/>
      <c r="AY98" s="1006"/>
      <c r="AZ98" s="718"/>
      <c r="BA98" s="718"/>
      <c r="BB98" s="718"/>
      <c r="BC98" s="718"/>
      <c r="BD98" s="718"/>
      <c r="BE98" s="718"/>
      <c r="BF98" s="1152"/>
      <c r="BG98" s="1006"/>
      <c r="BH98" s="718"/>
      <c r="BI98" s="718"/>
      <c r="BJ98" s="718"/>
      <c r="BK98" s="718"/>
      <c r="BL98" s="718"/>
      <c r="BM98" s="718"/>
      <c r="BN98" s="1152"/>
      <c r="BO98" s="1006"/>
      <c r="BP98" s="718"/>
      <c r="BQ98" s="718"/>
      <c r="BR98" s="718"/>
      <c r="BS98" s="718"/>
      <c r="BT98" s="718"/>
      <c r="BU98" s="718"/>
    </row>
    <row r="99" spans="1:73" ht="40.15" customHeight="1" thickTop="1" x14ac:dyDescent="0.25">
      <c r="A99" s="151"/>
      <c r="B99" s="24"/>
      <c r="C99" s="1058" t="s">
        <v>877</v>
      </c>
      <c r="D99" s="1049" t="s">
        <v>878</v>
      </c>
      <c r="E99" s="1061">
        <v>206</v>
      </c>
      <c r="F99" s="1064" t="s">
        <v>3406</v>
      </c>
      <c r="G99" s="1049" t="s">
        <v>3407</v>
      </c>
      <c r="H99" s="1043" t="s">
        <v>2956</v>
      </c>
      <c r="I99" s="1043" t="s">
        <v>3041</v>
      </c>
      <c r="J99" s="1043" t="s">
        <v>3361</v>
      </c>
      <c r="K99" s="1043" t="s">
        <v>3371</v>
      </c>
      <c r="L99" s="1043" t="s">
        <v>3362</v>
      </c>
      <c r="M99" s="1043" t="s">
        <v>3372</v>
      </c>
      <c r="N99" s="1046">
        <v>2026004540042</v>
      </c>
      <c r="O99" s="1049" t="s">
        <v>3364</v>
      </c>
      <c r="P99" s="1052" t="s">
        <v>879</v>
      </c>
      <c r="Q99" s="1055">
        <v>100</v>
      </c>
      <c r="R99" s="1040" t="s">
        <v>2871</v>
      </c>
      <c r="S99" s="1040"/>
      <c r="T99" s="1022"/>
      <c r="U99" s="1007"/>
      <c r="V99" s="1007"/>
      <c r="W99" s="1007"/>
      <c r="X99" s="1007"/>
      <c r="Y99" s="1007"/>
      <c r="Z99" s="1004">
        <f t="shared" si="217"/>
        <v>0</v>
      </c>
      <c r="AA99" s="1004">
        <f t="shared" si="223"/>
        <v>0</v>
      </c>
      <c r="AB99" s="1004">
        <f t="shared" si="223"/>
        <v>0</v>
      </c>
      <c r="AC99" s="1004">
        <f t="shared" si="223"/>
        <v>0</v>
      </c>
      <c r="AD99" s="1004">
        <f t="shared" si="223"/>
        <v>0</v>
      </c>
      <c r="AE99" s="1004">
        <f t="shared" si="223"/>
        <v>0</v>
      </c>
      <c r="AF99" s="1004">
        <f t="shared" si="223"/>
        <v>0</v>
      </c>
      <c r="AG99" s="714"/>
      <c r="AH99" s="593"/>
      <c r="AI99" s="593"/>
      <c r="AJ99" s="593"/>
      <c r="AK99" s="207"/>
      <c r="AL99" s="208"/>
      <c r="AM99" s="208"/>
      <c r="AN99" s="208"/>
      <c r="AO99" s="208"/>
      <c r="AP99" s="1150">
        <f>+U99</f>
        <v>0</v>
      </c>
      <c r="AQ99" s="1004">
        <f>SUM(AR99:AW102)</f>
        <v>0</v>
      </c>
      <c r="AR99" s="299"/>
      <c r="AS99" s="299"/>
      <c r="AT99" s="299"/>
      <c r="AU99" s="299"/>
      <c r="AV99" s="299"/>
      <c r="AW99" s="299"/>
      <c r="AX99" s="1150">
        <f>+V99</f>
        <v>0</v>
      </c>
      <c r="AY99" s="1004">
        <f>SUM(AZ99:BE102)</f>
        <v>0</v>
      </c>
      <c r="AZ99" s="299"/>
      <c r="BA99" s="299"/>
      <c r="BB99" s="299"/>
      <c r="BC99" s="299"/>
      <c r="BD99" s="299"/>
      <c r="BE99" s="299"/>
      <c r="BF99" s="1150">
        <f>+W99</f>
        <v>0</v>
      </c>
      <c r="BG99" s="1004">
        <f>SUM(BH99:BM102)</f>
        <v>0</v>
      </c>
      <c r="BH99" s="299"/>
      <c r="BI99" s="299"/>
      <c r="BJ99" s="299"/>
      <c r="BK99" s="299"/>
      <c r="BL99" s="299"/>
      <c r="BM99" s="299"/>
      <c r="BN99" s="1150">
        <f>+X99</f>
        <v>0</v>
      </c>
      <c r="BO99" s="1004">
        <f>SUM(BP99:BU102)</f>
        <v>0</v>
      </c>
      <c r="BP99" s="299"/>
      <c r="BQ99" s="299"/>
      <c r="BR99" s="299"/>
      <c r="BS99" s="299"/>
      <c r="BT99" s="299"/>
      <c r="BU99" s="299"/>
    </row>
    <row r="100" spans="1:73" ht="40.15" customHeight="1" x14ac:dyDescent="0.25">
      <c r="A100" s="151"/>
      <c r="B100" s="24"/>
      <c r="C100" s="1059"/>
      <c r="D100" s="1050"/>
      <c r="E100" s="1062"/>
      <c r="F100" s="1065"/>
      <c r="G100" s="1050"/>
      <c r="H100" s="1044"/>
      <c r="I100" s="1044"/>
      <c r="J100" s="1044"/>
      <c r="K100" s="1044"/>
      <c r="L100" s="1044"/>
      <c r="M100" s="1044"/>
      <c r="N100" s="1047"/>
      <c r="O100" s="1050"/>
      <c r="P100" s="1053"/>
      <c r="Q100" s="1056"/>
      <c r="R100" s="1041"/>
      <c r="S100" s="1041"/>
      <c r="T100" s="1023"/>
      <c r="U100" s="1008"/>
      <c r="V100" s="1008"/>
      <c r="W100" s="1008"/>
      <c r="X100" s="1008"/>
      <c r="Y100" s="1008"/>
      <c r="Z100" s="1005"/>
      <c r="AA100" s="1005"/>
      <c r="AB100" s="1005"/>
      <c r="AC100" s="1005"/>
      <c r="AD100" s="1005"/>
      <c r="AE100" s="1005"/>
      <c r="AF100" s="1005"/>
      <c r="AG100" s="479"/>
      <c r="AH100" s="592"/>
      <c r="AI100" s="592"/>
      <c r="AJ100" s="592"/>
      <c r="AK100" s="196"/>
      <c r="AL100" s="197"/>
      <c r="AM100" s="197"/>
      <c r="AN100" s="197"/>
      <c r="AO100" s="197"/>
      <c r="AP100" s="1151"/>
      <c r="AQ100" s="1005"/>
      <c r="AR100" s="282"/>
      <c r="AS100" s="282"/>
      <c r="AT100" s="282"/>
      <c r="AU100" s="282"/>
      <c r="AV100" s="282"/>
      <c r="AW100" s="282"/>
      <c r="AX100" s="1151"/>
      <c r="AY100" s="1005"/>
      <c r="AZ100" s="282"/>
      <c r="BA100" s="282"/>
      <c r="BB100" s="282"/>
      <c r="BC100" s="282"/>
      <c r="BD100" s="282"/>
      <c r="BE100" s="282"/>
      <c r="BF100" s="1151"/>
      <c r="BG100" s="1005"/>
      <c r="BH100" s="282"/>
      <c r="BI100" s="282"/>
      <c r="BJ100" s="282"/>
      <c r="BK100" s="282"/>
      <c r="BL100" s="282"/>
      <c r="BM100" s="282"/>
      <c r="BN100" s="1151"/>
      <c r="BO100" s="1005"/>
      <c r="BP100" s="282"/>
      <c r="BQ100" s="282"/>
      <c r="BR100" s="282"/>
      <c r="BS100" s="282"/>
      <c r="BT100" s="282"/>
      <c r="BU100" s="282"/>
    </row>
    <row r="101" spans="1:73" ht="40.15" customHeight="1" x14ac:dyDescent="0.25">
      <c r="A101" s="151"/>
      <c r="B101" s="24"/>
      <c r="C101" s="1059"/>
      <c r="D101" s="1050"/>
      <c r="E101" s="1062"/>
      <c r="F101" s="1065"/>
      <c r="G101" s="1050"/>
      <c r="H101" s="1044"/>
      <c r="I101" s="1044"/>
      <c r="J101" s="1044"/>
      <c r="K101" s="1044"/>
      <c r="L101" s="1044"/>
      <c r="M101" s="1044"/>
      <c r="N101" s="1047"/>
      <c r="O101" s="1050"/>
      <c r="P101" s="1053"/>
      <c r="Q101" s="1056"/>
      <c r="R101" s="1041"/>
      <c r="S101" s="1041"/>
      <c r="T101" s="1023"/>
      <c r="U101" s="1008"/>
      <c r="V101" s="1008"/>
      <c r="W101" s="1008"/>
      <c r="X101" s="1008"/>
      <c r="Y101" s="1008"/>
      <c r="Z101" s="1005"/>
      <c r="AA101" s="1005"/>
      <c r="AB101" s="1005"/>
      <c r="AC101" s="1005"/>
      <c r="AD101" s="1005"/>
      <c r="AE101" s="1005"/>
      <c r="AF101" s="1005"/>
      <c r="AG101" s="196"/>
      <c r="AH101" s="592"/>
      <c r="AI101" s="592"/>
      <c r="AJ101" s="592"/>
      <c r="AK101" s="196"/>
      <c r="AL101" s="197"/>
      <c r="AM101" s="197"/>
      <c r="AN101" s="197"/>
      <c r="AO101" s="197"/>
      <c r="AP101" s="1151"/>
      <c r="AQ101" s="1005"/>
      <c r="AR101" s="282"/>
      <c r="AS101" s="282"/>
      <c r="AT101" s="282"/>
      <c r="AU101" s="282"/>
      <c r="AV101" s="282"/>
      <c r="AW101" s="282"/>
      <c r="AX101" s="1151"/>
      <c r="AY101" s="1005"/>
      <c r="AZ101" s="282"/>
      <c r="BA101" s="282"/>
      <c r="BB101" s="282"/>
      <c r="BC101" s="282"/>
      <c r="BD101" s="282"/>
      <c r="BE101" s="282"/>
      <c r="BF101" s="1151"/>
      <c r="BG101" s="1005"/>
      <c r="BH101" s="282"/>
      <c r="BI101" s="282"/>
      <c r="BJ101" s="282"/>
      <c r="BK101" s="282"/>
      <c r="BL101" s="282"/>
      <c r="BM101" s="282"/>
      <c r="BN101" s="1151"/>
      <c r="BO101" s="1005"/>
      <c r="BP101" s="282"/>
      <c r="BQ101" s="282"/>
      <c r="BR101" s="282"/>
      <c r="BS101" s="282"/>
      <c r="BT101" s="282"/>
      <c r="BU101" s="282"/>
    </row>
    <row r="102" spans="1:73" ht="40.15" customHeight="1" thickBot="1" x14ac:dyDescent="0.3">
      <c r="A102" s="151"/>
      <c r="B102" s="24"/>
      <c r="C102" s="1059"/>
      <c r="D102" s="1050"/>
      <c r="E102" s="1062"/>
      <c r="F102" s="1065"/>
      <c r="G102" s="1050"/>
      <c r="H102" s="1044"/>
      <c r="I102" s="1044"/>
      <c r="J102" s="1044"/>
      <c r="K102" s="1044"/>
      <c r="L102" s="1044"/>
      <c r="M102" s="1044"/>
      <c r="N102" s="1047"/>
      <c r="O102" s="1050"/>
      <c r="P102" s="1053"/>
      <c r="Q102" s="1056"/>
      <c r="R102" s="1041"/>
      <c r="S102" s="1041"/>
      <c r="T102" s="1024"/>
      <c r="U102" s="1009"/>
      <c r="V102" s="1009"/>
      <c r="W102" s="1009"/>
      <c r="X102" s="1009"/>
      <c r="Y102" s="1009"/>
      <c r="Z102" s="1006"/>
      <c r="AA102" s="1006"/>
      <c r="AB102" s="1006"/>
      <c r="AC102" s="1006"/>
      <c r="AD102" s="1006"/>
      <c r="AE102" s="1006"/>
      <c r="AF102" s="1006"/>
      <c r="AG102" s="715"/>
      <c r="AH102" s="716"/>
      <c r="AI102" s="716"/>
      <c r="AJ102" s="716"/>
      <c r="AK102" s="715"/>
      <c r="AL102" s="717"/>
      <c r="AM102" s="717"/>
      <c r="AN102" s="717"/>
      <c r="AO102" s="717"/>
      <c r="AP102" s="1152"/>
      <c r="AQ102" s="1006"/>
      <c r="AR102" s="718"/>
      <c r="AS102" s="718"/>
      <c r="AT102" s="718"/>
      <c r="AU102" s="718"/>
      <c r="AV102" s="718"/>
      <c r="AW102" s="718"/>
      <c r="AX102" s="1152"/>
      <c r="AY102" s="1006"/>
      <c r="AZ102" s="718"/>
      <c r="BA102" s="718"/>
      <c r="BB102" s="718"/>
      <c r="BC102" s="718"/>
      <c r="BD102" s="718"/>
      <c r="BE102" s="718"/>
      <c r="BF102" s="1152"/>
      <c r="BG102" s="1006"/>
      <c r="BH102" s="718"/>
      <c r="BI102" s="718"/>
      <c r="BJ102" s="718"/>
      <c r="BK102" s="718"/>
      <c r="BL102" s="718"/>
      <c r="BM102" s="718"/>
      <c r="BN102" s="1152"/>
      <c r="BO102" s="1006"/>
      <c r="BP102" s="718"/>
      <c r="BQ102" s="718"/>
      <c r="BR102" s="718"/>
      <c r="BS102" s="718"/>
      <c r="BT102" s="718"/>
      <c r="BU102" s="718"/>
    </row>
    <row r="103" spans="1:73" ht="40.15" customHeight="1" thickTop="1" x14ac:dyDescent="0.25">
      <c r="A103" s="151"/>
      <c r="B103" s="24"/>
      <c r="C103" s="1058" t="s">
        <v>880</v>
      </c>
      <c r="D103" s="1049" t="s">
        <v>881</v>
      </c>
      <c r="E103" s="1061">
        <v>207</v>
      </c>
      <c r="F103" s="1064" t="s">
        <v>3406</v>
      </c>
      <c r="G103" s="1049" t="s">
        <v>3407</v>
      </c>
      <c r="H103" s="1043" t="s">
        <v>2978</v>
      </c>
      <c r="I103" s="1043" t="s">
        <v>3041</v>
      </c>
      <c r="J103" s="1043" t="s">
        <v>3361</v>
      </c>
      <c r="K103" s="1043" t="s">
        <v>3371</v>
      </c>
      <c r="L103" s="1043" t="s">
        <v>3362</v>
      </c>
      <c r="M103" s="1043" t="s">
        <v>3372</v>
      </c>
      <c r="N103" s="1046">
        <v>2026004540042</v>
      </c>
      <c r="O103" s="1049" t="s">
        <v>3364</v>
      </c>
      <c r="P103" s="1052" t="s">
        <v>879</v>
      </c>
      <c r="Q103" s="1055">
        <v>8</v>
      </c>
      <c r="R103" s="1040" t="s">
        <v>2871</v>
      </c>
      <c r="S103" s="1040"/>
      <c r="T103" s="1022"/>
      <c r="U103" s="1007"/>
      <c r="V103" s="1007"/>
      <c r="W103" s="1007"/>
      <c r="X103" s="1007"/>
      <c r="Y103" s="1007"/>
      <c r="Z103" s="1004">
        <f t="shared" si="217"/>
        <v>0</v>
      </c>
      <c r="AA103" s="1004">
        <f t="shared" si="223"/>
        <v>0</v>
      </c>
      <c r="AB103" s="1004">
        <f t="shared" si="223"/>
        <v>0</v>
      </c>
      <c r="AC103" s="1004">
        <f t="shared" si="223"/>
        <v>0</v>
      </c>
      <c r="AD103" s="1004">
        <f t="shared" si="223"/>
        <v>0</v>
      </c>
      <c r="AE103" s="1004">
        <f t="shared" si="223"/>
        <v>0</v>
      </c>
      <c r="AF103" s="1004">
        <f t="shared" si="223"/>
        <v>0</v>
      </c>
      <c r="AG103" s="714"/>
      <c r="AH103" s="593"/>
      <c r="AI103" s="593"/>
      <c r="AJ103" s="593"/>
      <c r="AK103" s="207"/>
      <c r="AL103" s="208"/>
      <c r="AM103" s="208"/>
      <c r="AN103" s="208"/>
      <c r="AO103" s="208"/>
      <c r="AP103" s="1150">
        <f>+U103</f>
        <v>0</v>
      </c>
      <c r="AQ103" s="1004">
        <f>SUM(AR103:AW106)</f>
        <v>0</v>
      </c>
      <c r="AR103" s="299"/>
      <c r="AS103" s="299"/>
      <c r="AT103" s="299"/>
      <c r="AU103" s="299"/>
      <c r="AV103" s="299"/>
      <c r="AW103" s="299"/>
      <c r="AX103" s="1150">
        <f>+V103</f>
        <v>0</v>
      </c>
      <c r="AY103" s="1004">
        <f>SUM(AZ103:BE106)</f>
        <v>0</v>
      </c>
      <c r="AZ103" s="299"/>
      <c r="BA103" s="299"/>
      <c r="BB103" s="299"/>
      <c r="BC103" s="299"/>
      <c r="BD103" s="299"/>
      <c r="BE103" s="299"/>
      <c r="BF103" s="1150">
        <f>+W103</f>
        <v>0</v>
      </c>
      <c r="BG103" s="1004">
        <f>SUM(BH103:BM106)</f>
        <v>0</v>
      </c>
      <c r="BH103" s="299"/>
      <c r="BI103" s="299"/>
      <c r="BJ103" s="299"/>
      <c r="BK103" s="299"/>
      <c r="BL103" s="299"/>
      <c r="BM103" s="299"/>
      <c r="BN103" s="1150">
        <f>+X103</f>
        <v>0</v>
      </c>
      <c r="BO103" s="1004">
        <f>SUM(BP103:BU106)</f>
        <v>0</v>
      </c>
      <c r="BP103" s="299"/>
      <c r="BQ103" s="299"/>
      <c r="BR103" s="299"/>
      <c r="BS103" s="299"/>
      <c r="BT103" s="299"/>
      <c r="BU103" s="299"/>
    </row>
    <row r="104" spans="1:73" ht="40.15" customHeight="1" x14ac:dyDescent="0.25">
      <c r="A104" s="151"/>
      <c r="B104" s="24"/>
      <c r="C104" s="1059"/>
      <c r="D104" s="1050"/>
      <c r="E104" s="1062"/>
      <c r="F104" s="1065"/>
      <c r="G104" s="1050"/>
      <c r="H104" s="1044"/>
      <c r="I104" s="1044"/>
      <c r="J104" s="1044"/>
      <c r="K104" s="1044"/>
      <c r="L104" s="1044"/>
      <c r="M104" s="1044"/>
      <c r="N104" s="1047"/>
      <c r="O104" s="1050"/>
      <c r="P104" s="1053"/>
      <c r="Q104" s="1056"/>
      <c r="R104" s="1041"/>
      <c r="S104" s="1041"/>
      <c r="T104" s="1023"/>
      <c r="U104" s="1008"/>
      <c r="V104" s="1008"/>
      <c r="W104" s="1008"/>
      <c r="X104" s="1008"/>
      <c r="Y104" s="1008"/>
      <c r="Z104" s="1005"/>
      <c r="AA104" s="1005"/>
      <c r="AB104" s="1005"/>
      <c r="AC104" s="1005"/>
      <c r="AD104" s="1005"/>
      <c r="AE104" s="1005"/>
      <c r="AF104" s="1005"/>
      <c r="AG104" s="479"/>
      <c r="AH104" s="592"/>
      <c r="AI104" s="592"/>
      <c r="AJ104" s="592"/>
      <c r="AK104" s="196"/>
      <c r="AL104" s="197"/>
      <c r="AM104" s="197"/>
      <c r="AN104" s="197"/>
      <c r="AO104" s="197"/>
      <c r="AP104" s="1151"/>
      <c r="AQ104" s="1005"/>
      <c r="AR104" s="282"/>
      <c r="AS104" s="282"/>
      <c r="AT104" s="282"/>
      <c r="AU104" s="282"/>
      <c r="AV104" s="282"/>
      <c r="AW104" s="282"/>
      <c r="AX104" s="1151"/>
      <c r="AY104" s="1005"/>
      <c r="AZ104" s="282"/>
      <c r="BA104" s="282"/>
      <c r="BB104" s="282"/>
      <c r="BC104" s="282"/>
      <c r="BD104" s="282"/>
      <c r="BE104" s="282"/>
      <c r="BF104" s="1151"/>
      <c r="BG104" s="1005"/>
      <c r="BH104" s="282"/>
      <c r="BI104" s="282"/>
      <c r="BJ104" s="282"/>
      <c r="BK104" s="282"/>
      <c r="BL104" s="282"/>
      <c r="BM104" s="282"/>
      <c r="BN104" s="1151"/>
      <c r="BO104" s="1005"/>
      <c r="BP104" s="282"/>
      <c r="BQ104" s="282"/>
      <c r="BR104" s="282"/>
      <c r="BS104" s="282"/>
      <c r="BT104" s="282"/>
      <c r="BU104" s="282"/>
    </row>
    <row r="105" spans="1:73" ht="40.15" customHeight="1" x14ac:dyDescent="0.25">
      <c r="A105" s="151"/>
      <c r="B105" s="24"/>
      <c r="C105" s="1059"/>
      <c r="D105" s="1050"/>
      <c r="E105" s="1062"/>
      <c r="F105" s="1065"/>
      <c r="G105" s="1050"/>
      <c r="H105" s="1044"/>
      <c r="I105" s="1044"/>
      <c r="J105" s="1044"/>
      <c r="K105" s="1044"/>
      <c r="L105" s="1044"/>
      <c r="M105" s="1044"/>
      <c r="N105" s="1047"/>
      <c r="O105" s="1050"/>
      <c r="P105" s="1053"/>
      <c r="Q105" s="1056"/>
      <c r="R105" s="1041"/>
      <c r="S105" s="1041"/>
      <c r="T105" s="1023"/>
      <c r="U105" s="1008"/>
      <c r="V105" s="1008"/>
      <c r="W105" s="1008"/>
      <c r="X105" s="1008"/>
      <c r="Y105" s="1008"/>
      <c r="Z105" s="1005"/>
      <c r="AA105" s="1005"/>
      <c r="AB105" s="1005"/>
      <c r="AC105" s="1005"/>
      <c r="AD105" s="1005"/>
      <c r="AE105" s="1005"/>
      <c r="AF105" s="1005"/>
      <c r="AG105" s="196"/>
      <c r="AH105" s="592"/>
      <c r="AI105" s="592"/>
      <c r="AJ105" s="592"/>
      <c r="AK105" s="196"/>
      <c r="AL105" s="197"/>
      <c r="AM105" s="197"/>
      <c r="AN105" s="197"/>
      <c r="AO105" s="197"/>
      <c r="AP105" s="1151"/>
      <c r="AQ105" s="1005"/>
      <c r="AR105" s="282"/>
      <c r="AS105" s="282"/>
      <c r="AT105" s="282"/>
      <c r="AU105" s="282"/>
      <c r="AV105" s="282"/>
      <c r="AW105" s="282"/>
      <c r="AX105" s="1151"/>
      <c r="AY105" s="1005"/>
      <c r="AZ105" s="282"/>
      <c r="BA105" s="282"/>
      <c r="BB105" s="282"/>
      <c r="BC105" s="282"/>
      <c r="BD105" s="282"/>
      <c r="BE105" s="282"/>
      <c r="BF105" s="1151"/>
      <c r="BG105" s="1005"/>
      <c r="BH105" s="282"/>
      <c r="BI105" s="282"/>
      <c r="BJ105" s="282"/>
      <c r="BK105" s="282"/>
      <c r="BL105" s="282"/>
      <c r="BM105" s="282"/>
      <c r="BN105" s="1151"/>
      <c r="BO105" s="1005"/>
      <c r="BP105" s="282"/>
      <c r="BQ105" s="282"/>
      <c r="BR105" s="282"/>
      <c r="BS105" s="282"/>
      <c r="BT105" s="282"/>
      <c r="BU105" s="282"/>
    </row>
    <row r="106" spans="1:73" ht="40.15" customHeight="1" thickBot="1" x14ac:dyDescent="0.3">
      <c r="A106" s="151"/>
      <c r="B106" s="24"/>
      <c r="C106" s="1059"/>
      <c r="D106" s="1050"/>
      <c r="E106" s="1062"/>
      <c r="F106" s="1065"/>
      <c r="G106" s="1050"/>
      <c r="H106" s="1044"/>
      <c r="I106" s="1044"/>
      <c r="J106" s="1044"/>
      <c r="K106" s="1044"/>
      <c r="L106" s="1044"/>
      <c r="M106" s="1044"/>
      <c r="N106" s="1047"/>
      <c r="O106" s="1050"/>
      <c r="P106" s="1053"/>
      <c r="Q106" s="1056"/>
      <c r="R106" s="1041"/>
      <c r="S106" s="1041"/>
      <c r="T106" s="1024"/>
      <c r="U106" s="1009"/>
      <c r="V106" s="1009"/>
      <c r="W106" s="1009"/>
      <c r="X106" s="1009"/>
      <c r="Y106" s="1009"/>
      <c r="Z106" s="1006"/>
      <c r="AA106" s="1006"/>
      <c r="AB106" s="1006"/>
      <c r="AC106" s="1006"/>
      <c r="AD106" s="1006"/>
      <c r="AE106" s="1006"/>
      <c r="AF106" s="1006"/>
      <c r="AG106" s="715"/>
      <c r="AH106" s="716"/>
      <c r="AI106" s="716"/>
      <c r="AJ106" s="716"/>
      <c r="AK106" s="715"/>
      <c r="AL106" s="717"/>
      <c r="AM106" s="717"/>
      <c r="AN106" s="717"/>
      <c r="AO106" s="717"/>
      <c r="AP106" s="1152"/>
      <c r="AQ106" s="1006"/>
      <c r="AR106" s="718"/>
      <c r="AS106" s="718"/>
      <c r="AT106" s="718"/>
      <c r="AU106" s="718"/>
      <c r="AV106" s="718"/>
      <c r="AW106" s="718"/>
      <c r="AX106" s="1152"/>
      <c r="AY106" s="1006"/>
      <c r="AZ106" s="718"/>
      <c r="BA106" s="718"/>
      <c r="BB106" s="718"/>
      <c r="BC106" s="718"/>
      <c r="BD106" s="718"/>
      <c r="BE106" s="718"/>
      <c r="BF106" s="1152"/>
      <c r="BG106" s="1006"/>
      <c r="BH106" s="718"/>
      <c r="BI106" s="718"/>
      <c r="BJ106" s="718"/>
      <c r="BK106" s="718"/>
      <c r="BL106" s="718"/>
      <c r="BM106" s="718"/>
      <c r="BN106" s="1152"/>
      <c r="BO106" s="1006"/>
      <c r="BP106" s="718"/>
      <c r="BQ106" s="718"/>
      <c r="BR106" s="718"/>
      <c r="BS106" s="718"/>
      <c r="BT106" s="718"/>
      <c r="BU106" s="718"/>
    </row>
    <row r="107" spans="1:73" ht="40.15" customHeight="1" thickTop="1" x14ac:dyDescent="0.25">
      <c r="A107" s="151"/>
      <c r="B107" s="24"/>
      <c r="C107" s="1058" t="s">
        <v>882</v>
      </c>
      <c r="D107" s="1049" t="s">
        <v>883</v>
      </c>
      <c r="E107" s="1061">
        <v>208</v>
      </c>
      <c r="F107" s="1064" t="s">
        <v>3408</v>
      </c>
      <c r="G107" s="1049" t="s">
        <v>884</v>
      </c>
      <c r="H107" s="1043" t="s">
        <v>3367</v>
      </c>
      <c r="I107" s="1043" t="s">
        <v>3041</v>
      </c>
      <c r="J107" s="1043" t="s">
        <v>3361</v>
      </c>
      <c r="K107" s="1043" t="s">
        <v>3371</v>
      </c>
      <c r="L107" s="1043" t="s">
        <v>3362</v>
      </c>
      <c r="M107" s="1043" t="s">
        <v>3372</v>
      </c>
      <c r="N107" s="1046">
        <v>2026004540042</v>
      </c>
      <c r="O107" s="1049" t="s">
        <v>3364</v>
      </c>
      <c r="P107" s="1052" t="s">
        <v>884</v>
      </c>
      <c r="Q107" s="1055">
        <v>216</v>
      </c>
      <c r="R107" s="1040" t="s">
        <v>2871</v>
      </c>
      <c r="S107" s="1040"/>
      <c r="T107" s="1022"/>
      <c r="U107" s="1007"/>
      <c r="V107" s="1007"/>
      <c r="W107" s="1007"/>
      <c r="X107" s="1007"/>
      <c r="Y107" s="1007"/>
      <c r="Z107" s="1004">
        <f t="shared" si="217"/>
        <v>0</v>
      </c>
      <c r="AA107" s="1004">
        <f t="shared" si="223"/>
        <v>0</v>
      </c>
      <c r="AB107" s="1004">
        <f t="shared" si="223"/>
        <v>0</v>
      </c>
      <c r="AC107" s="1004">
        <f t="shared" si="223"/>
        <v>0</v>
      </c>
      <c r="AD107" s="1004">
        <f t="shared" si="223"/>
        <v>0</v>
      </c>
      <c r="AE107" s="1004">
        <f t="shared" si="223"/>
        <v>0</v>
      </c>
      <c r="AF107" s="1004">
        <f t="shared" si="223"/>
        <v>0</v>
      </c>
      <c r="AG107" s="714"/>
      <c r="AH107" s="593"/>
      <c r="AI107" s="593"/>
      <c r="AJ107" s="593"/>
      <c r="AK107" s="207"/>
      <c r="AL107" s="208"/>
      <c r="AM107" s="208"/>
      <c r="AN107" s="208"/>
      <c r="AO107" s="208"/>
      <c r="AP107" s="1150">
        <f>+U107</f>
        <v>0</v>
      </c>
      <c r="AQ107" s="1004">
        <f>SUM(AR107:AW110)</f>
        <v>0</v>
      </c>
      <c r="AR107" s="299"/>
      <c r="AS107" s="299"/>
      <c r="AT107" s="299"/>
      <c r="AU107" s="299"/>
      <c r="AV107" s="299"/>
      <c r="AW107" s="299"/>
      <c r="AX107" s="1150">
        <f>+V107</f>
        <v>0</v>
      </c>
      <c r="AY107" s="1004">
        <f>SUM(AZ107:BE110)</f>
        <v>0</v>
      </c>
      <c r="AZ107" s="299"/>
      <c r="BA107" s="299"/>
      <c r="BB107" s="299"/>
      <c r="BC107" s="299"/>
      <c r="BD107" s="299"/>
      <c r="BE107" s="299"/>
      <c r="BF107" s="1150">
        <f>+W107</f>
        <v>0</v>
      </c>
      <c r="BG107" s="1004">
        <f>SUM(BH107:BM110)</f>
        <v>0</v>
      </c>
      <c r="BH107" s="299"/>
      <c r="BI107" s="299"/>
      <c r="BJ107" s="299"/>
      <c r="BK107" s="299"/>
      <c r="BL107" s="299"/>
      <c r="BM107" s="299"/>
      <c r="BN107" s="1150">
        <f>+X107</f>
        <v>0</v>
      </c>
      <c r="BO107" s="1004">
        <f>SUM(BP107:BU110)</f>
        <v>0</v>
      </c>
      <c r="BP107" s="299"/>
      <c r="BQ107" s="299"/>
      <c r="BR107" s="299"/>
      <c r="BS107" s="299"/>
      <c r="BT107" s="299"/>
      <c r="BU107" s="299"/>
    </row>
    <row r="108" spans="1:73" ht="40.15" customHeight="1" x14ac:dyDescent="0.25">
      <c r="A108" s="151"/>
      <c r="B108" s="24"/>
      <c r="C108" s="1059"/>
      <c r="D108" s="1050"/>
      <c r="E108" s="1062"/>
      <c r="F108" s="1065"/>
      <c r="G108" s="1050"/>
      <c r="H108" s="1044"/>
      <c r="I108" s="1044"/>
      <c r="J108" s="1044"/>
      <c r="K108" s="1044"/>
      <c r="L108" s="1044"/>
      <c r="M108" s="1044"/>
      <c r="N108" s="1047"/>
      <c r="O108" s="1050"/>
      <c r="P108" s="1053"/>
      <c r="Q108" s="1056"/>
      <c r="R108" s="1041"/>
      <c r="S108" s="1041"/>
      <c r="T108" s="1023"/>
      <c r="U108" s="1008"/>
      <c r="V108" s="1008"/>
      <c r="W108" s="1008"/>
      <c r="X108" s="1008"/>
      <c r="Y108" s="1008"/>
      <c r="Z108" s="1005"/>
      <c r="AA108" s="1005"/>
      <c r="AB108" s="1005"/>
      <c r="AC108" s="1005"/>
      <c r="AD108" s="1005"/>
      <c r="AE108" s="1005"/>
      <c r="AF108" s="1005"/>
      <c r="AG108" s="479"/>
      <c r="AH108" s="592"/>
      <c r="AI108" s="592"/>
      <c r="AJ108" s="592"/>
      <c r="AK108" s="196"/>
      <c r="AL108" s="197"/>
      <c r="AM108" s="197"/>
      <c r="AN108" s="197"/>
      <c r="AO108" s="197"/>
      <c r="AP108" s="1151"/>
      <c r="AQ108" s="1005"/>
      <c r="AR108" s="282"/>
      <c r="AS108" s="282"/>
      <c r="AT108" s="282"/>
      <c r="AU108" s="282"/>
      <c r="AV108" s="282"/>
      <c r="AW108" s="282"/>
      <c r="AX108" s="1151"/>
      <c r="AY108" s="1005"/>
      <c r="AZ108" s="282"/>
      <c r="BA108" s="282"/>
      <c r="BB108" s="282"/>
      <c r="BC108" s="282"/>
      <c r="BD108" s="282"/>
      <c r="BE108" s="282"/>
      <c r="BF108" s="1151"/>
      <c r="BG108" s="1005"/>
      <c r="BH108" s="282"/>
      <c r="BI108" s="282"/>
      <c r="BJ108" s="282"/>
      <c r="BK108" s="282"/>
      <c r="BL108" s="282"/>
      <c r="BM108" s="282"/>
      <c r="BN108" s="1151"/>
      <c r="BO108" s="1005"/>
      <c r="BP108" s="282"/>
      <c r="BQ108" s="282"/>
      <c r="BR108" s="282"/>
      <c r="BS108" s="282"/>
      <c r="BT108" s="282"/>
      <c r="BU108" s="282"/>
    </row>
    <row r="109" spans="1:73" ht="40.15" customHeight="1" x14ac:dyDescent="0.25">
      <c r="A109" s="151"/>
      <c r="B109" s="24"/>
      <c r="C109" s="1059"/>
      <c r="D109" s="1050"/>
      <c r="E109" s="1062"/>
      <c r="F109" s="1065"/>
      <c r="G109" s="1050"/>
      <c r="H109" s="1044"/>
      <c r="I109" s="1044"/>
      <c r="J109" s="1044"/>
      <c r="K109" s="1044"/>
      <c r="L109" s="1044"/>
      <c r="M109" s="1044"/>
      <c r="N109" s="1047"/>
      <c r="O109" s="1050"/>
      <c r="P109" s="1053"/>
      <c r="Q109" s="1056"/>
      <c r="R109" s="1041"/>
      <c r="S109" s="1041"/>
      <c r="T109" s="1023"/>
      <c r="U109" s="1008"/>
      <c r="V109" s="1008"/>
      <c r="W109" s="1008"/>
      <c r="X109" s="1008"/>
      <c r="Y109" s="1008"/>
      <c r="Z109" s="1005"/>
      <c r="AA109" s="1005"/>
      <c r="AB109" s="1005"/>
      <c r="AC109" s="1005"/>
      <c r="AD109" s="1005"/>
      <c r="AE109" s="1005"/>
      <c r="AF109" s="1005"/>
      <c r="AG109" s="196"/>
      <c r="AH109" s="592"/>
      <c r="AI109" s="592"/>
      <c r="AJ109" s="592"/>
      <c r="AK109" s="196"/>
      <c r="AL109" s="197"/>
      <c r="AM109" s="197"/>
      <c r="AN109" s="197"/>
      <c r="AO109" s="197"/>
      <c r="AP109" s="1151"/>
      <c r="AQ109" s="1005"/>
      <c r="AR109" s="282"/>
      <c r="AS109" s="282"/>
      <c r="AT109" s="282"/>
      <c r="AU109" s="282"/>
      <c r="AV109" s="282"/>
      <c r="AW109" s="282"/>
      <c r="AX109" s="1151"/>
      <c r="AY109" s="1005"/>
      <c r="AZ109" s="282"/>
      <c r="BA109" s="282"/>
      <c r="BB109" s="282"/>
      <c r="BC109" s="282"/>
      <c r="BD109" s="282"/>
      <c r="BE109" s="282"/>
      <c r="BF109" s="1151"/>
      <c r="BG109" s="1005"/>
      <c r="BH109" s="282"/>
      <c r="BI109" s="282"/>
      <c r="BJ109" s="282"/>
      <c r="BK109" s="282"/>
      <c r="BL109" s="282"/>
      <c r="BM109" s="282"/>
      <c r="BN109" s="1151"/>
      <c r="BO109" s="1005"/>
      <c r="BP109" s="282"/>
      <c r="BQ109" s="282"/>
      <c r="BR109" s="282"/>
      <c r="BS109" s="282"/>
      <c r="BT109" s="282"/>
      <c r="BU109" s="282"/>
    </row>
    <row r="110" spans="1:73" ht="40.15" customHeight="1" thickBot="1" x14ac:dyDescent="0.3">
      <c r="A110" s="151"/>
      <c r="B110" s="24"/>
      <c r="C110" s="1059"/>
      <c r="D110" s="1050"/>
      <c r="E110" s="1062"/>
      <c r="F110" s="1065"/>
      <c r="G110" s="1050"/>
      <c r="H110" s="1044"/>
      <c r="I110" s="1044"/>
      <c r="J110" s="1044"/>
      <c r="K110" s="1044"/>
      <c r="L110" s="1044"/>
      <c r="M110" s="1044"/>
      <c r="N110" s="1047"/>
      <c r="O110" s="1050"/>
      <c r="P110" s="1053"/>
      <c r="Q110" s="1056"/>
      <c r="R110" s="1041"/>
      <c r="S110" s="1041"/>
      <c r="T110" s="1024"/>
      <c r="U110" s="1009"/>
      <c r="V110" s="1009"/>
      <c r="W110" s="1009"/>
      <c r="X110" s="1009"/>
      <c r="Y110" s="1009"/>
      <c r="Z110" s="1006"/>
      <c r="AA110" s="1006"/>
      <c r="AB110" s="1006"/>
      <c r="AC110" s="1006"/>
      <c r="AD110" s="1006"/>
      <c r="AE110" s="1006"/>
      <c r="AF110" s="1006"/>
      <c r="AG110" s="715"/>
      <c r="AH110" s="716"/>
      <c r="AI110" s="716"/>
      <c r="AJ110" s="716"/>
      <c r="AK110" s="715"/>
      <c r="AL110" s="717"/>
      <c r="AM110" s="717"/>
      <c r="AN110" s="717"/>
      <c r="AO110" s="717"/>
      <c r="AP110" s="1152"/>
      <c r="AQ110" s="1006"/>
      <c r="AR110" s="718"/>
      <c r="AS110" s="718"/>
      <c r="AT110" s="718"/>
      <c r="AU110" s="718"/>
      <c r="AV110" s="718"/>
      <c r="AW110" s="718"/>
      <c r="AX110" s="1152"/>
      <c r="AY110" s="1006"/>
      <c r="AZ110" s="718"/>
      <c r="BA110" s="718"/>
      <c r="BB110" s="718"/>
      <c r="BC110" s="718"/>
      <c r="BD110" s="718"/>
      <c r="BE110" s="718"/>
      <c r="BF110" s="1152"/>
      <c r="BG110" s="1006"/>
      <c r="BH110" s="718"/>
      <c r="BI110" s="718"/>
      <c r="BJ110" s="718"/>
      <c r="BK110" s="718"/>
      <c r="BL110" s="718"/>
      <c r="BM110" s="718"/>
      <c r="BN110" s="1152"/>
      <c r="BO110" s="1006"/>
      <c r="BP110" s="718"/>
      <c r="BQ110" s="718"/>
      <c r="BR110" s="718"/>
      <c r="BS110" s="718"/>
      <c r="BT110" s="718"/>
      <c r="BU110" s="718"/>
    </row>
    <row r="111" spans="1:73" ht="40.15" customHeight="1" thickTop="1" x14ac:dyDescent="0.25">
      <c r="A111" s="151"/>
      <c r="B111" s="24"/>
      <c r="C111" s="1058" t="s">
        <v>885</v>
      </c>
      <c r="D111" s="1049" t="s">
        <v>886</v>
      </c>
      <c r="E111" s="1061">
        <v>209</v>
      </c>
      <c r="F111" s="1064" t="s">
        <v>3368</v>
      </c>
      <c r="G111" s="1049" t="s">
        <v>830</v>
      </c>
      <c r="H111" s="1043" t="s">
        <v>3367</v>
      </c>
      <c r="I111" s="1043" t="s">
        <v>3041</v>
      </c>
      <c r="J111" s="1043" t="s">
        <v>3361</v>
      </c>
      <c r="K111" s="1043" t="s">
        <v>3371</v>
      </c>
      <c r="L111" s="1043" t="s">
        <v>3362</v>
      </c>
      <c r="M111" s="1043" t="s">
        <v>3372</v>
      </c>
      <c r="N111" s="1046">
        <v>2026004540042</v>
      </c>
      <c r="O111" s="1049" t="s">
        <v>3364</v>
      </c>
      <c r="P111" s="1052" t="s">
        <v>830</v>
      </c>
      <c r="Q111" s="1055">
        <v>216</v>
      </c>
      <c r="R111" s="1040" t="s">
        <v>2871</v>
      </c>
      <c r="S111" s="1040"/>
      <c r="T111" s="1022"/>
      <c r="U111" s="1007"/>
      <c r="V111" s="1007"/>
      <c r="W111" s="1007"/>
      <c r="X111" s="1007"/>
      <c r="Y111" s="1007"/>
      <c r="Z111" s="1004">
        <f t="shared" si="217"/>
        <v>0</v>
      </c>
      <c r="AA111" s="1004">
        <f t="shared" ref="AA111:AF123" si="224">SUM(AR111:AR114,AZ111:AZ114,BH111:BH114,BP111:BP114)</f>
        <v>0</v>
      </c>
      <c r="AB111" s="1004">
        <f t="shared" si="224"/>
        <v>0</v>
      </c>
      <c r="AC111" s="1004">
        <f t="shared" si="224"/>
        <v>0</v>
      </c>
      <c r="AD111" s="1004">
        <f t="shared" si="224"/>
        <v>0</v>
      </c>
      <c r="AE111" s="1004">
        <f t="shared" si="224"/>
        <v>0</v>
      </c>
      <c r="AF111" s="1004">
        <f t="shared" si="224"/>
        <v>0</v>
      </c>
      <c r="AG111" s="714"/>
      <c r="AH111" s="593"/>
      <c r="AI111" s="593"/>
      <c r="AJ111" s="593"/>
      <c r="AK111" s="207"/>
      <c r="AL111" s="208"/>
      <c r="AM111" s="208"/>
      <c r="AN111" s="208"/>
      <c r="AO111" s="208"/>
      <c r="AP111" s="1150">
        <f>+U111</f>
        <v>0</v>
      </c>
      <c r="AQ111" s="1004">
        <f>SUM(AR111:AW114)</f>
        <v>0</v>
      </c>
      <c r="AR111" s="299"/>
      <c r="AS111" s="299"/>
      <c r="AT111" s="299"/>
      <c r="AU111" s="299"/>
      <c r="AV111" s="299"/>
      <c r="AW111" s="299"/>
      <c r="AX111" s="1150">
        <f>+V111</f>
        <v>0</v>
      </c>
      <c r="AY111" s="1004">
        <f>SUM(AZ111:BE114)</f>
        <v>0</v>
      </c>
      <c r="AZ111" s="299"/>
      <c r="BA111" s="299"/>
      <c r="BB111" s="299"/>
      <c r="BC111" s="299"/>
      <c r="BD111" s="299"/>
      <c r="BE111" s="299"/>
      <c r="BF111" s="1150">
        <f>+W111</f>
        <v>0</v>
      </c>
      <c r="BG111" s="1004">
        <f>SUM(BH111:BM114)</f>
        <v>0</v>
      </c>
      <c r="BH111" s="299"/>
      <c r="BI111" s="299"/>
      <c r="BJ111" s="299"/>
      <c r="BK111" s="299"/>
      <c r="BL111" s="299"/>
      <c r="BM111" s="299"/>
      <c r="BN111" s="1150">
        <f>+X111</f>
        <v>0</v>
      </c>
      <c r="BO111" s="1004">
        <f>SUM(BP111:BU114)</f>
        <v>0</v>
      </c>
      <c r="BP111" s="299"/>
      <c r="BQ111" s="299"/>
      <c r="BR111" s="299"/>
      <c r="BS111" s="299"/>
      <c r="BT111" s="299"/>
      <c r="BU111" s="299"/>
    </row>
    <row r="112" spans="1:73" ht="40.15" customHeight="1" x14ac:dyDescent="0.25">
      <c r="A112" s="151"/>
      <c r="B112" s="24"/>
      <c r="C112" s="1059"/>
      <c r="D112" s="1050"/>
      <c r="E112" s="1062"/>
      <c r="F112" s="1065"/>
      <c r="G112" s="1050"/>
      <c r="H112" s="1044"/>
      <c r="I112" s="1044"/>
      <c r="J112" s="1044"/>
      <c r="K112" s="1044"/>
      <c r="L112" s="1044"/>
      <c r="M112" s="1044"/>
      <c r="N112" s="1047"/>
      <c r="O112" s="1050"/>
      <c r="P112" s="1053"/>
      <c r="Q112" s="1056"/>
      <c r="R112" s="1041"/>
      <c r="S112" s="1041"/>
      <c r="T112" s="1023"/>
      <c r="U112" s="1008"/>
      <c r="V112" s="1008"/>
      <c r="W112" s="1008"/>
      <c r="X112" s="1008"/>
      <c r="Y112" s="1008"/>
      <c r="Z112" s="1005"/>
      <c r="AA112" s="1005"/>
      <c r="AB112" s="1005"/>
      <c r="AC112" s="1005"/>
      <c r="AD112" s="1005"/>
      <c r="AE112" s="1005"/>
      <c r="AF112" s="1005"/>
      <c r="AG112" s="479"/>
      <c r="AH112" s="592"/>
      <c r="AI112" s="592"/>
      <c r="AJ112" s="592"/>
      <c r="AK112" s="196"/>
      <c r="AL112" s="197"/>
      <c r="AM112" s="197"/>
      <c r="AN112" s="197"/>
      <c r="AO112" s="197"/>
      <c r="AP112" s="1151"/>
      <c r="AQ112" s="1005"/>
      <c r="AR112" s="282"/>
      <c r="AS112" s="282"/>
      <c r="AT112" s="282"/>
      <c r="AU112" s="282"/>
      <c r="AV112" s="282"/>
      <c r="AW112" s="282"/>
      <c r="AX112" s="1151"/>
      <c r="AY112" s="1005"/>
      <c r="AZ112" s="282"/>
      <c r="BA112" s="282"/>
      <c r="BB112" s="282"/>
      <c r="BC112" s="282"/>
      <c r="BD112" s="282"/>
      <c r="BE112" s="282"/>
      <c r="BF112" s="1151"/>
      <c r="BG112" s="1005"/>
      <c r="BH112" s="282"/>
      <c r="BI112" s="282"/>
      <c r="BJ112" s="282"/>
      <c r="BK112" s="282"/>
      <c r="BL112" s="282"/>
      <c r="BM112" s="282"/>
      <c r="BN112" s="1151"/>
      <c r="BO112" s="1005"/>
      <c r="BP112" s="282"/>
      <c r="BQ112" s="282"/>
      <c r="BR112" s="282"/>
      <c r="BS112" s="282"/>
      <c r="BT112" s="282"/>
      <c r="BU112" s="282"/>
    </row>
    <row r="113" spans="1:73" ht="40.15" customHeight="1" x14ac:dyDescent="0.25">
      <c r="A113" s="151"/>
      <c r="B113" s="24"/>
      <c r="C113" s="1059"/>
      <c r="D113" s="1050"/>
      <c r="E113" s="1062"/>
      <c r="F113" s="1065"/>
      <c r="G113" s="1050"/>
      <c r="H113" s="1044"/>
      <c r="I113" s="1044"/>
      <c r="J113" s="1044"/>
      <c r="K113" s="1044"/>
      <c r="L113" s="1044"/>
      <c r="M113" s="1044"/>
      <c r="N113" s="1047"/>
      <c r="O113" s="1050"/>
      <c r="P113" s="1053"/>
      <c r="Q113" s="1056"/>
      <c r="R113" s="1041"/>
      <c r="S113" s="1041"/>
      <c r="T113" s="1023"/>
      <c r="U113" s="1008"/>
      <c r="V113" s="1008"/>
      <c r="W113" s="1008"/>
      <c r="X113" s="1008"/>
      <c r="Y113" s="1008"/>
      <c r="Z113" s="1005"/>
      <c r="AA113" s="1005"/>
      <c r="AB113" s="1005"/>
      <c r="AC113" s="1005"/>
      <c r="AD113" s="1005"/>
      <c r="AE113" s="1005"/>
      <c r="AF113" s="1005"/>
      <c r="AG113" s="196"/>
      <c r="AH113" s="592"/>
      <c r="AI113" s="592"/>
      <c r="AJ113" s="592"/>
      <c r="AK113" s="196"/>
      <c r="AL113" s="197"/>
      <c r="AM113" s="197"/>
      <c r="AN113" s="197"/>
      <c r="AO113" s="197"/>
      <c r="AP113" s="1151"/>
      <c r="AQ113" s="1005"/>
      <c r="AR113" s="282"/>
      <c r="AS113" s="282"/>
      <c r="AT113" s="282"/>
      <c r="AU113" s="282"/>
      <c r="AV113" s="282"/>
      <c r="AW113" s="282"/>
      <c r="AX113" s="1151"/>
      <c r="AY113" s="1005"/>
      <c r="AZ113" s="282"/>
      <c r="BA113" s="282"/>
      <c r="BB113" s="282"/>
      <c r="BC113" s="282"/>
      <c r="BD113" s="282"/>
      <c r="BE113" s="282"/>
      <c r="BF113" s="1151"/>
      <c r="BG113" s="1005"/>
      <c r="BH113" s="282"/>
      <c r="BI113" s="282"/>
      <c r="BJ113" s="282"/>
      <c r="BK113" s="282"/>
      <c r="BL113" s="282"/>
      <c r="BM113" s="282"/>
      <c r="BN113" s="1151"/>
      <c r="BO113" s="1005"/>
      <c r="BP113" s="282"/>
      <c r="BQ113" s="282"/>
      <c r="BR113" s="282"/>
      <c r="BS113" s="282"/>
      <c r="BT113" s="282"/>
      <c r="BU113" s="282"/>
    </row>
    <row r="114" spans="1:73" ht="40.15" customHeight="1" thickBot="1" x14ac:dyDescent="0.3">
      <c r="A114" s="151"/>
      <c r="B114" s="24"/>
      <c r="C114" s="1059"/>
      <c r="D114" s="1050"/>
      <c r="E114" s="1062"/>
      <c r="F114" s="1065"/>
      <c r="G114" s="1050"/>
      <c r="H114" s="1044"/>
      <c r="I114" s="1044"/>
      <c r="J114" s="1044"/>
      <c r="K114" s="1044"/>
      <c r="L114" s="1044"/>
      <c r="M114" s="1044"/>
      <c r="N114" s="1047"/>
      <c r="O114" s="1050"/>
      <c r="P114" s="1053"/>
      <c r="Q114" s="1056"/>
      <c r="R114" s="1041"/>
      <c r="S114" s="1041"/>
      <c r="T114" s="1024"/>
      <c r="U114" s="1009"/>
      <c r="V114" s="1009"/>
      <c r="W114" s="1009"/>
      <c r="X114" s="1009"/>
      <c r="Y114" s="1009"/>
      <c r="Z114" s="1006"/>
      <c r="AA114" s="1006"/>
      <c r="AB114" s="1006"/>
      <c r="AC114" s="1006"/>
      <c r="AD114" s="1006"/>
      <c r="AE114" s="1006"/>
      <c r="AF114" s="1006"/>
      <c r="AG114" s="715"/>
      <c r="AH114" s="716"/>
      <c r="AI114" s="716"/>
      <c r="AJ114" s="716"/>
      <c r="AK114" s="715"/>
      <c r="AL114" s="717"/>
      <c r="AM114" s="717"/>
      <c r="AN114" s="717"/>
      <c r="AO114" s="717"/>
      <c r="AP114" s="1152"/>
      <c r="AQ114" s="1006"/>
      <c r="AR114" s="718"/>
      <c r="AS114" s="718"/>
      <c r="AT114" s="718"/>
      <c r="AU114" s="718"/>
      <c r="AV114" s="718"/>
      <c r="AW114" s="718"/>
      <c r="AX114" s="1152"/>
      <c r="AY114" s="1006"/>
      <c r="AZ114" s="718"/>
      <c r="BA114" s="718"/>
      <c r="BB114" s="718"/>
      <c r="BC114" s="718"/>
      <c r="BD114" s="718"/>
      <c r="BE114" s="718"/>
      <c r="BF114" s="1152"/>
      <c r="BG114" s="1006"/>
      <c r="BH114" s="718"/>
      <c r="BI114" s="718"/>
      <c r="BJ114" s="718"/>
      <c r="BK114" s="718"/>
      <c r="BL114" s="718"/>
      <c r="BM114" s="718"/>
      <c r="BN114" s="1152"/>
      <c r="BO114" s="1006"/>
      <c r="BP114" s="718"/>
      <c r="BQ114" s="718"/>
      <c r="BR114" s="718"/>
      <c r="BS114" s="718"/>
      <c r="BT114" s="718"/>
      <c r="BU114" s="718"/>
    </row>
    <row r="115" spans="1:73" ht="40.15" customHeight="1" thickTop="1" x14ac:dyDescent="0.25">
      <c r="A115" s="151"/>
      <c r="B115" s="24"/>
      <c r="C115" s="1058" t="s">
        <v>887</v>
      </c>
      <c r="D115" s="1049" t="s">
        <v>888</v>
      </c>
      <c r="E115" s="1061">
        <v>210</v>
      </c>
      <c r="F115" s="1064" t="s">
        <v>3368</v>
      </c>
      <c r="G115" s="1049" t="s">
        <v>830</v>
      </c>
      <c r="H115" s="1043" t="s">
        <v>3367</v>
      </c>
      <c r="I115" s="1043" t="s">
        <v>3041</v>
      </c>
      <c r="J115" s="1043" t="s">
        <v>3361</v>
      </c>
      <c r="K115" s="1043" t="s">
        <v>3371</v>
      </c>
      <c r="L115" s="1043" t="s">
        <v>3362</v>
      </c>
      <c r="M115" s="1043" t="s">
        <v>3372</v>
      </c>
      <c r="N115" s="1046">
        <v>2026004540042</v>
      </c>
      <c r="O115" s="1049" t="s">
        <v>3364</v>
      </c>
      <c r="P115" s="1052" t="s">
        <v>830</v>
      </c>
      <c r="Q115" s="1055">
        <v>216</v>
      </c>
      <c r="R115" s="1040" t="s">
        <v>2871</v>
      </c>
      <c r="S115" s="1040"/>
      <c r="T115" s="1022"/>
      <c r="U115" s="1007"/>
      <c r="V115" s="1007"/>
      <c r="W115" s="1007"/>
      <c r="X115" s="1007"/>
      <c r="Y115" s="1007"/>
      <c r="Z115" s="1004">
        <f t="shared" si="217"/>
        <v>0</v>
      </c>
      <c r="AA115" s="1004">
        <f t="shared" si="224"/>
        <v>0</v>
      </c>
      <c r="AB115" s="1004">
        <f t="shared" si="224"/>
        <v>0</v>
      </c>
      <c r="AC115" s="1004">
        <f t="shared" si="224"/>
        <v>0</v>
      </c>
      <c r="AD115" s="1004">
        <f t="shared" si="224"/>
        <v>0</v>
      </c>
      <c r="AE115" s="1004">
        <f t="shared" si="224"/>
        <v>0</v>
      </c>
      <c r="AF115" s="1004">
        <f t="shared" si="224"/>
        <v>0</v>
      </c>
      <c r="AG115" s="714"/>
      <c r="AH115" s="593"/>
      <c r="AI115" s="593"/>
      <c r="AJ115" s="593"/>
      <c r="AK115" s="207"/>
      <c r="AL115" s="208"/>
      <c r="AM115" s="208"/>
      <c r="AN115" s="208"/>
      <c r="AO115" s="208"/>
      <c r="AP115" s="1150">
        <f>+U115</f>
        <v>0</v>
      </c>
      <c r="AQ115" s="1004">
        <f>SUM(AR115:AW118)</f>
        <v>0</v>
      </c>
      <c r="AR115" s="299"/>
      <c r="AS115" s="299"/>
      <c r="AT115" s="299"/>
      <c r="AU115" s="299"/>
      <c r="AV115" s="299"/>
      <c r="AW115" s="299"/>
      <c r="AX115" s="1150">
        <f>+V115</f>
        <v>0</v>
      </c>
      <c r="AY115" s="1004">
        <f>SUM(AZ115:BE118)</f>
        <v>0</v>
      </c>
      <c r="AZ115" s="299"/>
      <c r="BA115" s="299"/>
      <c r="BB115" s="299"/>
      <c r="BC115" s="299"/>
      <c r="BD115" s="299"/>
      <c r="BE115" s="299"/>
      <c r="BF115" s="1150">
        <f>+W115</f>
        <v>0</v>
      </c>
      <c r="BG115" s="1004">
        <f>SUM(BH115:BM118)</f>
        <v>0</v>
      </c>
      <c r="BH115" s="299"/>
      <c r="BI115" s="299"/>
      <c r="BJ115" s="299"/>
      <c r="BK115" s="299"/>
      <c r="BL115" s="299"/>
      <c r="BM115" s="299"/>
      <c r="BN115" s="1150">
        <f>+X115</f>
        <v>0</v>
      </c>
      <c r="BO115" s="1004">
        <f>SUM(BP115:BU118)</f>
        <v>0</v>
      </c>
      <c r="BP115" s="299"/>
      <c r="BQ115" s="299"/>
      <c r="BR115" s="299"/>
      <c r="BS115" s="299"/>
      <c r="BT115" s="299"/>
      <c r="BU115" s="299"/>
    </row>
    <row r="116" spans="1:73" ht="40.15" customHeight="1" x14ac:dyDescent="0.25">
      <c r="A116" s="151"/>
      <c r="B116" s="24"/>
      <c r="C116" s="1059"/>
      <c r="D116" s="1050"/>
      <c r="E116" s="1062"/>
      <c r="F116" s="1065"/>
      <c r="G116" s="1050"/>
      <c r="H116" s="1044"/>
      <c r="I116" s="1044"/>
      <c r="J116" s="1044"/>
      <c r="K116" s="1044"/>
      <c r="L116" s="1044"/>
      <c r="M116" s="1044"/>
      <c r="N116" s="1047"/>
      <c r="O116" s="1050"/>
      <c r="P116" s="1053"/>
      <c r="Q116" s="1056"/>
      <c r="R116" s="1041"/>
      <c r="S116" s="1041"/>
      <c r="T116" s="1023"/>
      <c r="U116" s="1008"/>
      <c r="V116" s="1008"/>
      <c r="W116" s="1008"/>
      <c r="X116" s="1008"/>
      <c r="Y116" s="1008"/>
      <c r="Z116" s="1005"/>
      <c r="AA116" s="1005"/>
      <c r="AB116" s="1005"/>
      <c r="AC116" s="1005"/>
      <c r="AD116" s="1005"/>
      <c r="AE116" s="1005"/>
      <c r="AF116" s="1005"/>
      <c r="AG116" s="479"/>
      <c r="AH116" s="592"/>
      <c r="AI116" s="592"/>
      <c r="AJ116" s="592"/>
      <c r="AK116" s="196"/>
      <c r="AL116" s="197"/>
      <c r="AM116" s="197"/>
      <c r="AN116" s="197"/>
      <c r="AO116" s="197"/>
      <c r="AP116" s="1151"/>
      <c r="AQ116" s="1005"/>
      <c r="AR116" s="282"/>
      <c r="AS116" s="282"/>
      <c r="AT116" s="282"/>
      <c r="AU116" s="282"/>
      <c r="AV116" s="282"/>
      <c r="AW116" s="282"/>
      <c r="AX116" s="1151"/>
      <c r="AY116" s="1005"/>
      <c r="AZ116" s="282"/>
      <c r="BA116" s="282"/>
      <c r="BB116" s="282"/>
      <c r="BC116" s="282"/>
      <c r="BD116" s="282"/>
      <c r="BE116" s="282"/>
      <c r="BF116" s="1151"/>
      <c r="BG116" s="1005"/>
      <c r="BH116" s="282"/>
      <c r="BI116" s="282"/>
      <c r="BJ116" s="282"/>
      <c r="BK116" s="282"/>
      <c r="BL116" s="282"/>
      <c r="BM116" s="282"/>
      <c r="BN116" s="1151"/>
      <c r="BO116" s="1005"/>
      <c r="BP116" s="282"/>
      <c r="BQ116" s="282"/>
      <c r="BR116" s="282"/>
      <c r="BS116" s="282"/>
      <c r="BT116" s="282"/>
      <c r="BU116" s="282"/>
    </row>
    <row r="117" spans="1:73" ht="40.15" customHeight="1" x14ac:dyDescent="0.25">
      <c r="A117" s="151"/>
      <c r="B117" s="24"/>
      <c r="C117" s="1059"/>
      <c r="D117" s="1050"/>
      <c r="E117" s="1062"/>
      <c r="F117" s="1065"/>
      <c r="G117" s="1050"/>
      <c r="H117" s="1044"/>
      <c r="I117" s="1044"/>
      <c r="J117" s="1044"/>
      <c r="K117" s="1044"/>
      <c r="L117" s="1044"/>
      <c r="M117" s="1044"/>
      <c r="N117" s="1047"/>
      <c r="O117" s="1050"/>
      <c r="P117" s="1053"/>
      <c r="Q117" s="1056"/>
      <c r="R117" s="1041"/>
      <c r="S117" s="1041"/>
      <c r="T117" s="1023"/>
      <c r="U117" s="1008"/>
      <c r="V117" s="1008"/>
      <c r="W117" s="1008"/>
      <c r="X117" s="1008"/>
      <c r="Y117" s="1008"/>
      <c r="Z117" s="1005"/>
      <c r="AA117" s="1005"/>
      <c r="AB117" s="1005"/>
      <c r="AC117" s="1005"/>
      <c r="AD117" s="1005"/>
      <c r="AE117" s="1005"/>
      <c r="AF117" s="1005"/>
      <c r="AG117" s="196"/>
      <c r="AH117" s="592"/>
      <c r="AI117" s="592"/>
      <c r="AJ117" s="592"/>
      <c r="AK117" s="196"/>
      <c r="AL117" s="197"/>
      <c r="AM117" s="197"/>
      <c r="AN117" s="197"/>
      <c r="AO117" s="197"/>
      <c r="AP117" s="1151"/>
      <c r="AQ117" s="1005"/>
      <c r="AR117" s="282"/>
      <c r="AS117" s="282"/>
      <c r="AT117" s="282"/>
      <c r="AU117" s="282"/>
      <c r="AV117" s="282"/>
      <c r="AW117" s="282"/>
      <c r="AX117" s="1151"/>
      <c r="AY117" s="1005"/>
      <c r="AZ117" s="282"/>
      <c r="BA117" s="282"/>
      <c r="BB117" s="282"/>
      <c r="BC117" s="282"/>
      <c r="BD117" s="282"/>
      <c r="BE117" s="282"/>
      <c r="BF117" s="1151"/>
      <c r="BG117" s="1005"/>
      <c r="BH117" s="282"/>
      <c r="BI117" s="282"/>
      <c r="BJ117" s="282"/>
      <c r="BK117" s="282"/>
      <c r="BL117" s="282"/>
      <c r="BM117" s="282"/>
      <c r="BN117" s="1151"/>
      <c r="BO117" s="1005"/>
      <c r="BP117" s="282"/>
      <c r="BQ117" s="282"/>
      <c r="BR117" s="282"/>
      <c r="BS117" s="282"/>
      <c r="BT117" s="282"/>
      <c r="BU117" s="282"/>
    </row>
    <row r="118" spans="1:73" ht="40.15" customHeight="1" thickBot="1" x14ac:dyDescent="0.3">
      <c r="A118" s="151"/>
      <c r="B118" s="24"/>
      <c r="C118" s="1059"/>
      <c r="D118" s="1050"/>
      <c r="E118" s="1062"/>
      <c r="F118" s="1065"/>
      <c r="G118" s="1050"/>
      <c r="H118" s="1044"/>
      <c r="I118" s="1044"/>
      <c r="J118" s="1044"/>
      <c r="K118" s="1044"/>
      <c r="L118" s="1044"/>
      <c r="M118" s="1044"/>
      <c r="N118" s="1047"/>
      <c r="O118" s="1050"/>
      <c r="P118" s="1053"/>
      <c r="Q118" s="1056"/>
      <c r="R118" s="1041"/>
      <c r="S118" s="1041"/>
      <c r="T118" s="1024"/>
      <c r="U118" s="1009"/>
      <c r="V118" s="1009"/>
      <c r="W118" s="1009"/>
      <c r="X118" s="1009"/>
      <c r="Y118" s="1009"/>
      <c r="Z118" s="1006"/>
      <c r="AA118" s="1006"/>
      <c r="AB118" s="1006"/>
      <c r="AC118" s="1006"/>
      <c r="AD118" s="1006"/>
      <c r="AE118" s="1006"/>
      <c r="AF118" s="1006"/>
      <c r="AG118" s="715"/>
      <c r="AH118" s="716"/>
      <c r="AI118" s="716"/>
      <c r="AJ118" s="716"/>
      <c r="AK118" s="715"/>
      <c r="AL118" s="717"/>
      <c r="AM118" s="717"/>
      <c r="AN118" s="717"/>
      <c r="AO118" s="717"/>
      <c r="AP118" s="1152"/>
      <c r="AQ118" s="1006"/>
      <c r="AR118" s="718"/>
      <c r="AS118" s="718"/>
      <c r="AT118" s="718"/>
      <c r="AU118" s="718"/>
      <c r="AV118" s="718"/>
      <c r="AW118" s="718"/>
      <c r="AX118" s="1152"/>
      <c r="AY118" s="1006"/>
      <c r="AZ118" s="718"/>
      <c r="BA118" s="718"/>
      <c r="BB118" s="718"/>
      <c r="BC118" s="718"/>
      <c r="BD118" s="718"/>
      <c r="BE118" s="718"/>
      <c r="BF118" s="1152"/>
      <c r="BG118" s="1006"/>
      <c r="BH118" s="718"/>
      <c r="BI118" s="718"/>
      <c r="BJ118" s="718"/>
      <c r="BK118" s="718"/>
      <c r="BL118" s="718"/>
      <c r="BM118" s="718"/>
      <c r="BN118" s="1152"/>
      <c r="BO118" s="1006"/>
      <c r="BP118" s="718"/>
      <c r="BQ118" s="718"/>
      <c r="BR118" s="718"/>
      <c r="BS118" s="718"/>
      <c r="BT118" s="718"/>
      <c r="BU118" s="718"/>
    </row>
    <row r="119" spans="1:73" ht="40.15" customHeight="1" thickTop="1" x14ac:dyDescent="0.25">
      <c r="A119" s="151"/>
      <c r="B119" s="24"/>
      <c r="C119" s="1058" t="s">
        <v>889</v>
      </c>
      <c r="D119" s="1049" t="s">
        <v>890</v>
      </c>
      <c r="E119" s="1061">
        <v>211</v>
      </c>
      <c r="F119" s="1064" t="s">
        <v>3409</v>
      </c>
      <c r="G119" s="1049" t="s">
        <v>891</v>
      </c>
      <c r="H119" s="1043" t="s">
        <v>3154</v>
      </c>
      <c r="I119" s="1043" t="s">
        <v>3041</v>
      </c>
      <c r="J119" s="1043" t="s">
        <v>3361</v>
      </c>
      <c r="K119" s="1043" t="s">
        <v>3371</v>
      </c>
      <c r="L119" s="1043" t="s">
        <v>3362</v>
      </c>
      <c r="M119" s="1043" t="s">
        <v>3372</v>
      </c>
      <c r="N119" s="1046">
        <v>2026004540042</v>
      </c>
      <c r="O119" s="1049" t="s">
        <v>3364</v>
      </c>
      <c r="P119" s="1052" t="s">
        <v>891</v>
      </c>
      <c r="Q119" s="1055">
        <v>150</v>
      </c>
      <c r="R119" s="1040" t="s">
        <v>2871</v>
      </c>
      <c r="S119" s="1040"/>
      <c r="T119" s="1022"/>
      <c r="U119" s="1007"/>
      <c r="V119" s="1007"/>
      <c r="W119" s="1007"/>
      <c r="X119" s="1007"/>
      <c r="Y119" s="1007"/>
      <c r="Z119" s="1004">
        <f t="shared" si="217"/>
        <v>0</v>
      </c>
      <c r="AA119" s="1004">
        <f t="shared" si="224"/>
        <v>0</v>
      </c>
      <c r="AB119" s="1004">
        <f t="shared" si="224"/>
        <v>0</v>
      </c>
      <c r="AC119" s="1004">
        <f t="shared" si="224"/>
        <v>0</v>
      </c>
      <c r="AD119" s="1004">
        <f t="shared" si="224"/>
        <v>0</v>
      </c>
      <c r="AE119" s="1004">
        <f t="shared" si="224"/>
        <v>0</v>
      </c>
      <c r="AF119" s="1004">
        <f t="shared" si="224"/>
        <v>0</v>
      </c>
      <c r="AG119" s="714"/>
      <c r="AH119" s="593"/>
      <c r="AI119" s="593"/>
      <c r="AJ119" s="593"/>
      <c r="AK119" s="207"/>
      <c r="AL119" s="208"/>
      <c r="AM119" s="208"/>
      <c r="AN119" s="208"/>
      <c r="AO119" s="208"/>
      <c r="AP119" s="1150">
        <f>+U119</f>
        <v>0</v>
      </c>
      <c r="AQ119" s="1004">
        <f>SUM(AR119:AW122)</f>
        <v>0</v>
      </c>
      <c r="AR119" s="299"/>
      <c r="AS119" s="299"/>
      <c r="AT119" s="299"/>
      <c r="AU119" s="299"/>
      <c r="AV119" s="299"/>
      <c r="AW119" s="299"/>
      <c r="AX119" s="1150">
        <f>+V119</f>
        <v>0</v>
      </c>
      <c r="AY119" s="1004">
        <f>SUM(AZ119:BE122)</f>
        <v>0</v>
      </c>
      <c r="AZ119" s="299"/>
      <c r="BA119" s="299"/>
      <c r="BB119" s="299"/>
      <c r="BC119" s="299"/>
      <c r="BD119" s="299"/>
      <c r="BE119" s="299"/>
      <c r="BF119" s="1150">
        <f>+W119</f>
        <v>0</v>
      </c>
      <c r="BG119" s="1004">
        <f>SUM(BH119:BM122)</f>
        <v>0</v>
      </c>
      <c r="BH119" s="299"/>
      <c r="BI119" s="299"/>
      <c r="BJ119" s="299"/>
      <c r="BK119" s="299"/>
      <c r="BL119" s="299"/>
      <c r="BM119" s="299"/>
      <c r="BN119" s="1150">
        <f>+X119</f>
        <v>0</v>
      </c>
      <c r="BO119" s="1004">
        <f>SUM(BP119:BU122)</f>
        <v>0</v>
      </c>
      <c r="BP119" s="299"/>
      <c r="BQ119" s="299"/>
      <c r="BR119" s="299"/>
      <c r="BS119" s="299"/>
      <c r="BT119" s="299"/>
      <c r="BU119" s="299"/>
    </row>
    <row r="120" spans="1:73" ht="40.15" customHeight="1" x14ac:dyDescent="0.25">
      <c r="A120" s="151"/>
      <c r="B120" s="24"/>
      <c r="C120" s="1059"/>
      <c r="D120" s="1050"/>
      <c r="E120" s="1062"/>
      <c r="F120" s="1065"/>
      <c r="G120" s="1050"/>
      <c r="H120" s="1044"/>
      <c r="I120" s="1044"/>
      <c r="J120" s="1044"/>
      <c r="K120" s="1044"/>
      <c r="L120" s="1044"/>
      <c r="M120" s="1044"/>
      <c r="N120" s="1047"/>
      <c r="O120" s="1050"/>
      <c r="P120" s="1053"/>
      <c r="Q120" s="1056"/>
      <c r="R120" s="1041"/>
      <c r="S120" s="1041"/>
      <c r="T120" s="1023"/>
      <c r="U120" s="1008"/>
      <c r="V120" s="1008"/>
      <c r="W120" s="1008"/>
      <c r="X120" s="1008"/>
      <c r="Y120" s="1008"/>
      <c r="Z120" s="1005"/>
      <c r="AA120" s="1005"/>
      <c r="AB120" s="1005"/>
      <c r="AC120" s="1005"/>
      <c r="AD120" s="1005"/>
      <c r="AE120" s="1005"/>
      <c r="AF120" s="1005"/>
      <c r="AG120" s="479"/>
      <c r="AH120" s="592"/>
      <c r="AI120" s="592"/>
      <c r="AJ120" s="592"/>
      <c r="AK120" s="196"/>
      <c r="AL120" s="197"/>
      <c r="AM120" s="197"/>
      <c r="AN120" s="197"/>
      <c r="AO120" s="197"/>
      <c r="AP120" s="1151"/>
      <c r="AQ120" s="1005"/>
      <c r="AR120" s="282"/>
      <c r="AS120" s="282"/>
      <c r="AT120" s="282"/>
      <c r="AU120" s="282"/>
      <c r="AV120" s="282"/>
      <c r="AW120" s="282"/>
      <c r="AX120" s="1151"/>
      <c r="AY120" s="1005"/>
      <c r="AZ120" s="282"/>
      <c r="BA120" s="282"/>
      <c r="BB120" s="282"/>
      <c r="BC120" s="282"/>
      <c r="BD120" s="282"/>
      <c r="BE120" s="282"/>
      <c r="BF120" s="1151"/>
      <c r="BG120" s="1005"/>
      <c r="BH120" s="282"/>
      <c r="BI120" s="282"/>
      <c r="BJ120" s="282"/>
      <c r="BK120" s="282"/>
      <c r="BL120" s="282"/>
      <c r="BM120" s="282"/>
      <c r="BN120" s="1151"/>
      <c r="BO120" s="1005"/>
      <c r="BP120" s="282"/>
      <c r="BQ120" s="282"/>
      <c r="BR120" s="282"/>
      <c r="BS120" s="282"/>
      <c r="BT120" s="282"/>
      <c r="BU120" s="282"/>
    </row>
    <row r="121" spans="1:73" ht="40.15" customHeight="1" x14ac:dyDescent="0.25">
      <c r="A121" s="151"/>
      <c r="B121" s="24"/>
      <c r="C121" s="1059"/>
      <c r="D121" s="1050"/>
      <c r="E121" s="1062"/>
      <c r="F121" s="1065"/>
      <c r="G121" s="1050"/>
      <c r="H121" s="1044"/>
      <c r="I121" s="1044"/>
      <c r="J121" s="1044"/>
      <c r="K121" s="1044"/>
      <c r="L121" s="1044"/>
      <c r="M121" s="1044"/>
      <c r="N121" s="1047"/>
      <c r="O121" s="1050"/>
      <c r="P121" s="1053"/>
      <c r="Q121" s="1056"/>
      <c r="R121" s="1041"/>
      <c r="S121" s="1041"/>
      <c r="T121" s="1023"/>
      <c r="U121" s="1008"/>
      <c r="V121" s="1008"/>
      <c r="W121" s="1008"/>
      <c r="X121" s="1008"/>
      <c r="Y121" s="1008"/>
      <c r="Z121" s="1005"/>
      <c r="AA121" s="1005"/>
      <c r="AB121" s="1005"/>
      <c r="AC121" s="1005"/>
      <c r="AD121" s="1005"/>
      <c r="AE121" s="1005"/>
      <c r="AF121" s="1005"/>
      <c r="AG121" s="196"/>
      <c r="AH121" s="592"/>
      <c r="AI121" s="592"/>
      <c r="AJ121" s="592"/>
      <c r="AK121" s="196"/>
      <c r="AL121" s="197"/>
      <c r="AM121" s="197"/>
      <c r="AN121" s="197"/>
      <c r="AO121" s="197"/>
      <c r="AP121" s="1151"/>
      <c r="AQ121" s="1005"/>
      <c r="AR121" s="282"/>
      <c r="AS121" s="282"/>
      <c r="AT121" s="282"/>
      <c r="AU121" s="282"/>
      <c r="AV121" s="282"/>
      <c r="AW121" s="282"/>
      <c r="AX121" s="1151"/>
      <c r="AY121" s="1005"/>
      <c r="AZ121" s="282"/>
      <c r="BA121" s="282"/>
      <c r="BB121" s="282"/>
      <c r="BC121" s="282"/>
      <c r="BD121" s="282"/>
      <c r="BE121" s="282"/>
      <c r="BF121" s="1151"/>
      <c r="BG121" s="1005"/>
      <c r="BH121" s="282"/>
      <c r="BI121" s="282"/>
      <c r="BJ121" s="282"/>
      <c r="BK121" s="282"/>
      <c r="BL121" s="282"/>
      <c r="BM121" s="282"/>
      <c r="BN121" s="1151"/>
      <c r="BO121" s="1005"/>
      <c r="BP121" s="282"/>
      <c r="BQ121" s="282"/>
      <c r="BR121" s="282"/>
      <c r="BS121" s="282"/>
      <c r="BT121" s="282"/>
      <c r="BU121" s="282"/>
    </row>
    <row r="122" spans="1:73" ht="40.15" customHeight="1" thickBot="1" x14ac:dyDescent="0.3">
      <c r="A122" s="151"/>
      <c r="B122" s="24"/>
      <c r="C122" s="1059"/>
      <c r="D122" s="1050"/>
      <c r="E122" s="1062"/>
      <c r="F122" s="1065"/>
      <c r="G122" s="1050"/>
      <c r="H122" s="1044"/>
      <c r="I122" s="1044"/>
      <c r="J122" s="1044"/>
      <c r="K122" s="1044"/>
      <c r="L122" s="1044"/>
      <c r="M122" s="1044"/>
      <c r="N122" s="1047"/>
      <c r="O122" s="1050"/>
      <c r="P122" s="1053"/>
      <c r="Q122" s="1056"/>
      <c r="R122" s="1041"/>
      <c r="S122" s="1041"/>
      <c r="T122" s="1024"/>
      <c r="U122" s="1009"/>
      <c r="V122" s="1009"/>
      <c r="W122" s="1009"/>
      <c r="X122" s="1009"/>
      <c r="Y122" s="1009"/>
      <c r="Z122" s="1006"/>
      <c r="AA122" s="1006"/>
      <c r="AB122" s="1006"/>
      <c r="AC122" s="1006"/>
      <c r="AD122" s="1006"/>
      <c r="AE122" s="1006"/>
      <c r="AF122" s="1006"/>
      <c r="AG122" s="715"/>
      <c r="AH122" s="716"/>
      <c r="AI122" s="716"/>
      <c r="AJ122" s="716"/>
      <c r="AK122" s="715"/>
      <c r="AL122" s="717"/>
      <c r="AM122" s="717"/>
      <c r="AN122" s="717"/>
      <c r="AO122" s="717"/>
      <c r="AP122" s="1152"/>
      <c r="AQ122" s="1006"/>
      <c r="AR122" s="718"/>
      <c r="AS122" s="718"/>
      <c r="AT122" s="718"/>
      <c r="AU122" s="718"/>
      <c r="AV122" s="718"/>
      <c r="AW122" s="718"/>
      <c r="AX122" s="1152"/>
      <c r="AY122" s="1006"/>
      <c r="AZ122" s="718"/>
      <c r="BA122" s="718"/>
      <c r="BB122" s="718"/>
      <c r="BC122" s="718"/>
      <c r="BD122" s="718"/>
      <c r="BE122" s="718"/>
      <c r="BF122" s="1152"/>
      <c r="BG122" s="1006"/>
      <c r="BH122" s="718"/>
      <c r="BI122" s="718"/>
      <c r="BJ122" s="718"/>
      <c r="BK122" s="718"/>
      <c r="BL122" s="718"/>
      <c r="BM122" s="718"/>
      <c r="BN122" s="1152"/>
      <c r="BO122" s="1006"/>
      <c r="BP122" s="718"/>
      <c r="BQ122" s="718"/>
      <c r="BR122" s="718"/>
      <c r="BS122" s="718"/>
      <c r="BT122" s="718"/>
      <c r="BU122" s="718"/>
    </row>
    <row r="123" spans="1:73" ht="40.15" customHeight="1" thickTop="1" x14ac:dyDescent="0.25">
      <c r="A123" s="151"/>
      <c r="B123" s="24"/>
      <c r="C123" s="1058" t="s">
        <v>892</v>
      </c>
      <c r="D123" s="1049" t="s">
        <v>893</v>
      </c>
      <c r="E123" s="1061">
        <v>212</v>
      </c>
      <c r="F123" s="1064" t="s">
        <v>3410</v>
      </c>
      <c r="G123" s="1049" t="s">
        <v>894</v>
      </c>
      <c r="H123" s="1043" t="s">
        <v>3367</v>
      </c>
      <c r="I123" s="1043" t="s">
        <v>3041</v>
      </c>
      <c r="J123" s="1043" t="s">
        <v>3361</v>
      </c>
      <c r="K123" s="1043" t="s">
        <v>3371</v>
      </c>
      <c r="L123" s="1043" t="s">
        <v>3362</v>
      </c>
      <c r="M123" s="1043" t="s">
        <v>3372</v>
      </c>
      <c r="N123" s="1046">
        <v>2026004540042</v>
      </c>
      <c r="O123" s="1049" t="s">
        <v>3364</v>
      </c>
      <c r="P123" s="1052" t="s">
        <v>894</v>
      </c>
      <c r="Q123" s="1055">
        <v>216</v>
      </c>
      <c r="R123" s="1040" t="s">
        <v>2871</v>
      </c>
      <c r="S123" s="1040"/>
      <c r="T123" s="1022"/>
      <c r="U123" s="1007"/>
      <c r="V123" s="1007"/>
      <c r="W123" s="1007"/>
      <c r="X123" s="1007"/>
      <c r="Y123" s="1007"/>
      <c r="Z123" s="1004">
        <f t="shared" si="217"/>
        <v>0</v>
      </c>
      <c r="AA123" s="1004">
        <f t="shared" si="224"/>
        <v>0</v>
      </c>
      <c r="AB123" s="1004">
        <f t="shared" si="224"/>
        <v>0</v>
      </c>
      <c r="AC123" s="1004">
        <f t="shared" si="224"/>
        <v>0</v>
      </c>
      <c r="AD123" s="1004">
        <f t="shared" si="224"/>
        <v>0</v>
      </c>
      <c r="AE123" s="1004">
        <f t="shared" si="224"/>
        <v>0</v>
      </c>
      <c r="AF123" s="1004">
        <f t="shared" si="224"/>
        <v>0</v>
      </c>
      <c r="AG123" s="714"/>
      <c r="AH123" s="593"/>
      <c r="AI123" s="593"/>
      <c r="AJ123" s="593"/>
      <c r="AK123" s="207"/>
      <c r="AL123" s="208"/>
      <c r="AM123" s="208"/>
      <c r="AN123" s="208"/>
      <c r="AO123" s="208"/>
      <c r="AP123" s="1150">
        <f>+U123</f>
        <v>0</v>
      </c>
      <c r="AQ123" s="1004">
        <f>SUM(AR123:AW126)</f>
        <v>0</v>
      </c>
      <c r="AR123" s="299"/>
      <c r="AS123" s="299"/>
      <c r="AT123" s="299"/>
      <c r="AU123" s="299"/>
      <c r="AV123" s="299"/>
      <c r="AW123" s="299"/>
      <c r="AX123" s="1150">
        <f>+V123</f>
        <v>0</v>
      </c>
      <c r="AY123" s="1004">
        <f>SUM(AZ123:BE126)</f>
        <v>0</v>
      </c>
      <c r="AZ123" s="299"/>
      <c r="BA123" s="299"/>
      <c r="BB123" s="299"/>
      <c r="BC123" s="299"/>
      <c r="BD123" s="299"/>
      <c r="BE123" s="299"/>
      <c r="BF123" s="1150">
        <f>+W123</f>
        <v>0</v>
      </c>
      <c r="BG123" s="1004">
        <f>SUM(BH123:BM126)</f>
        <v>0</v>
      </c>
      <c r="BH123" s="299"/>
      <c r="BI123" s="299"/>
      <c r="BJ123" s="299"/>
      <c r="BK123" s="299"/>
      <c r="BL123" s="299"/>
      <c r="BM123" s="299"/>
      <c r="BN123" s="1150">
        <f>+X123</f>
        <v>0</v>
      </c>
      <c r="BO123" s="1004">
        <f>SUM(BP123:BU126)</f>
        <v>0</v>
      </c>
      <c r="BP123" s="299"/>
      <c r="BQ123" s="299"/>
      <c r="BR123" s="299"/>
      <c r="BS123" s="299"/>
      <c r="BT123" s="299"/>
      <c r="BU123" s="299"/>
    </row>
    <row r="124" spans="1:73" ht="40.15" customHeight="1" x14ac:dyDescent="0.25">
      <c r="A124" s="151"/>
      <c r="B124" s="24"/>
      <c r="C124" s="1059"/>
      <c r="D124" s="1050"/>
      <c r="E124" s="1062"/>
      <c r="F124" s="1065"/>
      <c r="G124" s="1050"/>
      <c r="H124" s="1044"/>
      <c r="I124" s="1044"/>
      <c r="J124" s="1044"/>
      <c r="K124" s="1044"/>
      <c r="L124" s="1044"/>
      <c r="M124" s="1044"/>
      <c r="N124" s="1047"/>
      <c r="O124" s="1050"/>
      <c r="P124" s="1053"/>
      <c r="Q124" s="1056"/>
      <c r="R124" s="1041"/>
      <c r="S124" s="1041"/>
      <c r="T124" s="1023"/>
      <c r="U124" s="1008"/>
      <c r="V124" s="1008"/>
      <c r="W124" s="1008"/>
      <c r="X124" s="1008"/>
      <c r="Y124" s="1008"/>
      <c r="Z124" s="1005"/>
      <c r="AA124" s="1005"/>
      <c r="AB124" s="1005"/>
      <c r="AC124" s="1005"/>
      <c r="AD124" s="1005"/>
      <c r="AE124" s="1005"/>
      <c r="AF124" s="1005"/>
      <c r="AG124" s="479"/>
      <c r="AH124" s="592"/>
      <c r="AI124" s="592"/>
      <c r="AJ124" s="592"/>
      <c r="AK124" s="196"/>
      <c r="AL124" s="197"/>
      <c r="AM124" s="197"/>
      <c r="AN124" s="197"/>
      <c r="AO124" s="197"/>
      <c r="AP124" s="1151"/>
      <c r="AQ124" s="1005"/>
      <c r="AR124" s="282"/>
      <c r="AS124" s="282"/>
      <c r="AT124" s="282"/>
      <c r="AU124" s="282"/>
      <c r="AV124" s="282"/>
      <c r="AW124" s="282"/>
      <c r="AX124" s="1151"/>
      <c r="AY124" s="1005"/>
      <c r="AZ124" s="282"/>
      <c r="BA124" s="282"/>
      <c r="BB124" s="282"/>
      <c r="BC124" s="282"/>
      <c r="BD124" s="282"/>
      <c r="BE124" s="282"/>
      <c r="BF124" s="1151"/>
      <c r="BG124" s="1005"/>
      <c r="BH124" s="282"/>
      <c r="BI124" s="282"/>
      <c r="BJ124" s="282"/>
      <c r="BK124" s="282"/>
      <c r="BL124" s="282"/>
      <c r="BM124" s="282"/>
      <c r="BN124" s="1151"/>
      <c r="BO124" s="1005"/>
      <c r="BP124" s="282"/>
      <c r="BQ124" s="282"/>
      <c r="BR124" s="282"/>
      <c r="BS124" s="282"/>
      <c r="BT124" s="282"/>
      <c r="BU124" s="282"/>
    </row>
    <row r="125" spans="1:73" ht="40.15" customHeight="1" x14ac:dyDescent="0.25">
      <c r="A125" s="151"/>
      <c r="B125" s="24"/>
      <c r="C125" s="1059"/>
      <c r="D125" s="1050"/>
      <c r="E125" s="1062"/>
      <c r="F125" s="1065"/>
      <c r="G125" s="1050"/>
      <c r="H125" s="1044"/>
      <c r="I125" s="1044"/>
      <c r="J125" s="1044"/>
      <c r="K125" s="1044"/>
      <c r="L125" s="1044"/>
      <c r="M125" s="1044"/>
      <c r="N125" s="1047"/>
      <c r="O125" s="1050"/>
      <c r="P125" s="1053"/>
      <c r="Q125" s="1056"/>
      <c r="R125" s="1041"/>
      <c r="S125" s="1041"/>
      <c r="T125" s="1023"/>
      <c r="U125" s="1008"/>
      <c r="V125" s="1008"/>
      <c r="W125" s="1008"/>
      <c r="X125" s="1008"/>
      <c r="Y125" s="1008"/>
      <c r="Z125" s="1005"/>
      <c r="AA125" s="1005"/>
      <c r="AB125" s="1005"/>
      <c r="AC125" s="1005"/>
      <c r="AD125" s="1005"/>
      <c r="AE125" s="1005"/>
      <c r="AF125" s="1005"/>
      <c r="AG125" s="196"/>
      <c r="AH125" s="592"/>
      <c r="AI125" s="592"/>
      <c r="AJ125" s="592"/>
      <c r="AK125" s="196"/>
      <c r="AL125" s="197"/>
      <c r="AM125" s="197"/>
      <c r="AN125" s="197"/>
      <c r="AO125" s="197"/>
      <c r="AP125" s="1151"/>
      <c r="AQ125" s="1005"/>
      <c r="AR125" s="282"/>
      <c r="AS125" s="282"/>
      <c r="AT125" s="282"/>
      <c r="AU125" s="282"/>
      <c r="AV125" s="282"/>
      <c r="AW125" s="282"/>
      <c r="AX125" s="1151"/>
      <c r="AY125" s="1005"/>
      <c r="AZ125" s="282"/>
      <c r="BA125" s="282"/>
      <c r="BB125" s="282"/>
      <c r="BC125" s="282"/>
      <c r="BD125" s="282"/>
      <c r="BE125" s="282"/>
      <c r="BF125" s="1151"/>
      <c r="BG125" s="1005"/>
      <c r="BH125" s="282"/>
      <c r="BI125" s="282"/>
      <c r="BJ125" s="282"/>
      <c r="BK125" s="282"/>
      <c r="BL125" s="282"/>
      <c r="BM125" s="282"/>
      <c r="BN125" s="1151"/>
      <c r="BO125" s="1005"/>
      <c r="BP125" s="282"/>
      <c r="BQ125" s="282"/>
      <c r="BR125" s="282"/>
      <c r="BS125" s="282"/>
      <c r="BT125" s="282"/>
      <c r="BU125" s="282"/>
    </row>
    <row r="126" spans="1:73" ht="40.15" customHeight="1" thickBot="1" x14ac:dyDescent="0.3">
      <c r="A126" s="151"/>
      <c r="B126" s="24"/>
      <c r="C126" s="1059"/>
      <c r="D126" s="1050"/>
      <c r="E126" s="1062"/>
      <c r="F126" s="1065"/>
      <c r="G126" s="1050"/>
      <c r="H126" s="1044"/>
      <c r="I126" s="1044"/>
      <c r="J126" s="1044"/>
      <c r="K126" s="1044"/>
      <c r="L126" s="1044"/>
      <c r="M126" s="1044"/>
      <c r="N126" s="1047"/>
      <c r="O126" s="1050"/>
      <c r="P126" s="1053"/>
      <c r="Q126" s="1056"/>
      <c r="R126" s="1041"/>
      <c r="S126" s="1041"/>
      <c r="T126" s="1024"/>
      <c r="U126" s="1009"/>
      <c r="V126" s="1009"/>
      <c r="W126" s="1009"/>
      <c r="X126" s="1009"/>
      <c r="Y126" s="1009"/>
      <c r="Z126" s="1006"/>
      <c r="AA126" s="1006"/>
      <c r="AB126" s="1006"/>
      <c r="AC126" s="1006"/>
      <c r="AD126" s="1006"/>
      <c r="AE126" s="1006"/>
      <c r="AF126" s="1006"/>
      <c r="AG126" s="715"/>
      <c r="AH126" s="716"/>
      <c r="AI126" s="716"/>
      <c r="AJ126" s="716"/>
      <c r="AK126" s="715"/>
      <c r="AL126" s="717"/>
      <c r="AM126" s="717"/>
      <c r="AN126" s="717"/>
      <c r="AO126" s="717"/>
      <c r="AP126" s="1152"/>
      <c r="AQ126" s="1006"/>
      <c r="AR126" s="718"/>
      <c r="AS126" s="718"/>
      <c r="AT126" s="718"/>
      <c r="AU126" s="718"/>
      <c r="AV126" s="718"/>
      <c r="AW126" s="718"/>
      <c r="AX126" s="1152"/>
      <c r="AY126" s="1006"/>
      <c r="AZ126" s="718"/>
      <c r="BA126" s="718"/>
      <c r="BB126" s="718"/>
      <c r="BC126" s="718"/>
      <c r="BD126" s="718"/>
      <c r="BE126" s="718"/>
      <c r="BF126" s="1152"/>
      <c r="BG126" s="1006"/>
      <c r="BH126" s="718"/>
      <c r="BI126" s="718"/>
      <c r="BJ126" s="718"/>
      <c r="BK126" s="718"/>
      <c r="BL126" s="718"/>
      <c r="BM126" s="718"/>
      <c r="BN126" s="1152"/>
      <c r="BO126" s="1006"/>
      <c r="BP126" s="718"/>
      <c r="BQ126" s="718"/>
      <c r="BR126" s="718"/>
      <c r="BS126" s="718"/>
      <c r="BT126" s="718"/>
      <c r="BU126" s="718"/>
    </row>
    <row r="127" spans="1:73" ht="40.15" customHeight="1" thickTop="1" x14ac:dyDescent="0.25">
      <c r="A127" s="151"/>
      <c r="B127" s="24"/>
      <c r="C127" s="1058" t="s">
        <v>895</v>
      </c>
      <c r="D127" s="1049" t="s">
        <v>896</v>
      </c>
      <c r="E127" s="1061">
        <v>213</v>
      </c>
      <c r="F127" s="1064" t="s">
        <v>3411</v>
      </c>
      <c r="G127" s="1049" t="s">
        <v>897</v>
      </c>
      <c r="H127" s="1043" t="s">
        <v>2952</v>
      </c>
      <c r="I127" s="1043" t="s">
        <v>3041</v>
      </c>
      <c r="J127" s="1043" t="s">
        <v>3361</v>
      </c>
      <c r="K127" s="1043" t="s">
        <v>3371</v>
      </c>
      <c r="L127" s="1043" t="s">
        <v>3362</v>
      </c>
      <c r="M127" s="1043" t="s">
        <v>3372</v>
      </c>
      <c r="N127" s="1046">
        <v>2026004540042</v>
      </c>
      <c r="O127" s="1049" t="s">
        <v>3364</v>
      </c>
      <c r="P127" s="1052" t="s">
        <v>897</v>
      </c>
      <c r="Q127" s="1055">
        <v>3</v>
      </c>
      <c r="R127" s="1040" t="s">
        <v>2871</v>
      </c>
      <c r="S127" s="1040"/>
      <c r="T127" s="1022"/>
      <c r="U127" s="1007"/>
      <c r="V127" s="1007"/>
      <c r="W127" s="1007"/>
      <c r="X127" s="1007"/>
      <c r="Y127" s="1007"/>
      <c r="Z127" s="1004">
        <f t="shared" ref="Z127:Z163" si="225">+AQ127+AY127+BG127+BO127</f>
        <v>0</v>
      </c>
      <c r="AA127" s="1004">
        <f t="shared" ref="AA127:AF139" si="226">SUM(AR127:AR130,AZ127:AZ130,BH127:BH130,BP127:BP130)</f>
        <v>0</v>
      </c>
      <c r="AB127" s="1004">
        <f t="shared" si="226"/>
        <v>0</v>
      </c>
      <c r="AC127" s="1004">
        <f t="shared" si="226"/>
        <v>0</v>
      </c>
      <c r="AD127" s="1004">
        <f t="shared" si="226"/>
        <v>0</v>
      </c>
      <c r="AE127" s="1004">
        <f t="shared" si="226"/>
        <v>0</v>
      </c>
      <c r="AF127" s="1004">
        <f t="shared" si="226"/>
        <v>0</v>
      </c>
      <c r="AG127" s="714"/>
      <c r="AH127" s="593"/>
      <c r="AI127" s="593"/>
      <c r="AJ127" s="593"/>
      <c r="AK127" s="207"/>
      <c r="AL127" s="208"/>
      <c r="AM127" s="208"/>
      <c r="AN127" s="208"/>
      <c r="AO127" s="208"/>
      <c r="AP127" s="1150">
        <f>+U127</f>
        <v>0</v>
      </c>
      <c r="AQ127" s="1004">
        <f>SUM(AR127:AW130)</f>
        <v>0</v>
      </c>
      <c r="AR127" s="299"/>
      <c r="AS127" s="299"/>
      <c r="AT127" s="299"/>
      <c r="AU127" s="299"/>
      <c r="AV127" s="299"/>
      <c r="AW127" s="299"/>
      <c r="AX127" s="1150">
        <f>+V127</f>
        <v>0</v>
      </c>
      <c r="AY127" s="1004">
        <f>SUM(AZ127:BE130)</f>
        <v>0</v>
      </c>
      <c r="AZ127" s="299"/>
      <c r="BA127" s="299"/>
      <c r="BB127" s="299"/>
      <c r="BC127" s="299"/>
      <c r="BD127" s="299"/>
      <c r="BE127" s="299"/>
      <c r="BF127" s="1150">
        <f>+W127</f>
        <v>0</v>
      </c>
      <c r="BG127" s="1004">
        <f>SUM(BH127:BM130)</f>
        <v>0</v>
      </c>
      <c r="BH127" s="299"/>
      <c r="BI127" s="299"/>
      <c r="BJ127" s="299"/>
      <c r="BK127" s="299"/>
      <c r="BL127" s="299"/>
      <c r="BM127" s="299"/>
      <c r="BN127" s="1150">
        <f>+X127</f>
        <v>0</v>
      </c>
      <c r="BO127" s="1004">
        <f>SUM(BP127:BU130)</f>
        <v>0</v>
      </c>
      <c r="BP127" s="299"/>
      <c r="BQ127" s="299"/>
      <c r="BR127" s="299"/>
      <c r="BS127" s="299"/>
      <c r="BT127" s="299"/>
      <c r="BU127" s="299"/>
    </row>
    <row r="128" spans="1:73" ht="40.15" customHeight="1" x14ac:dyDescent="0.25">
      <c r="A128" s="151"/>
      <c r="B128" s="24"/>
      <c r="C128" s="1059"/>
      <c r="D128" s="1050"/>
      <c r="E128" s="1062"/>
      <c r="F128" s="1065"/>
      <c r="G128" s="1050"/>
      <c r="H128" s="1044"/>
      <c r="I128" s="1044"/>
      <c r="J128" s="1044"/>
      <c r="K128" s="1044"/>
      <c r="L128" s="1044"/>
      <c r="M128" s="1044"/>
      <c r="N128" s="1047"/>
      <c r="O128" s="1050"/>
      <c r="P128" s="1053"/>
      <c r="Q128" s="1056"/>
      <c r="R128" s="1041"/>
      <c r="S128" s="1041"/>
      <c r="T128" s="1023"/>
      <c r="U128" s="1008"/>
      <c r="V128" s="1008"/>
      <c r="W128" s="1008"/>
      <c r="X128" s="1008"/>
      <c r="Y128" s="1008"/>
      <c r="Z128" s="1005"/>
      <c r="AA128" s="1005"/>
      <c r="AB128" s="1005"/>
      <c r="AC128" s="1005"/>
      <c r="AD128" s="1005"/>
      <c r="AE128" s="1005"/>
      <c r="AF128" s="1005"/>
      <c r="AG128" s="479"/>
      <c r="AH128" s="592"/>
      <c r="AI128" s="592"/>
      <c r="AJ128" s="592"/>
      <c r="AK128" s="196"/>
      <c r="AL128" s="197"/>
      <c r="AM128" s="197"/>
      <c r="AN128" s="197"/>
      <c r="AO128" s="197"/>
      <c r="AP128" s="1151"/>
      <c r="AQ128" s="1005"/>
      <c r="AR128" s="282"/>
      <c r="AS128" s="282"/>
      <c r="AT128" s="282"/>
      <c r="AU128" s="282"/>
      <c r="AV128" s="282"/>
      <c r="AW128" s="282"/>
      <c r="AX128" s="1151"/>
      <c r="AY128" s="1005"/>
      <c r="AZ128" s="282"/>
      <c r="BA128" s="282"/>
      <c r="BB128" s="282"/>
      <c r="BC128" s="282"/>
      <c r="BD128" s="282"/>
      <c r="BE128" s="282"/>
      <c r="BF128" s="1151"/>
      <c r="BG128" s="1005"/>
      <c r="BH128" s="282"/>
      <c r="BI128" s="282"/>
      <c r="BJ128" s="282"/>
      <c r="BK128" s="282"/>
      <c r="BL128" s="282"/>
      <c r="BM128" s="282"/>
      <c r="BN128" s="1151"/>
      <c r="BO128" s="1005"/>
      <c r="BP128" s="282"/>
      <c r="BQ128" s="282"/>
      <c r="BR128" s="282"/>
      <c r="BS128" s="282"/>
      <c r="BT128" s="282"/>
      <c r="BU128" s="282"/>
    </row>
    <row r="129" spans="1:73" ht="40.15" customHeight="1" x14ac:dyDescent="0.25">
      <c r="A129" s="151"/>
      <c r="B129" s="24"/>
      <c r="C129" s="1059"/>
      <c r="D129" s="1050"/>
      <c r="E129" s="1062"/>
      <c r="F129" s="1065"/>
      <c r="G129" s="1050"/>
      <c r="H129" s="1044"/>
      <c r="I129" s="1044"/>
      <c r="J129" s="1044"/>
      <c r="K129" s="1044"/>
      <c r="L129" s="1044"/>
      <c r="M129" s="1044"/>
      <c r="N129" s="1047"/>
      <c r="O129" s="1050"/>
      <c r="P129" s="1053"/>
      <c r="Q129" s="1056"/>
      <c r="R129" s="1041"/>
      <c r="S129" s="1041"/>
      <c r="T129" s="1023"/>
      <c r="U129" s="1008"/>
      <c r="V129" s="1008"/>
      <c r="W129" s="1008"/>
      <c r="X129" s="1008"/>
      <c r="Y129" s="1008"/>
      <c r="Z129" s="1005"/>
      <c r="AA129" s="1005"/>
      <c r="AB129" s="1005"/>
      <c r="AC129" s="1005"/>
      <c r="AD129" s="1005"/>
      <c r="AE129" s="1005"/>
      <c r="AF129" s="1005"/>
      <c r="AG129" s="196"/>
      <c r="AH129" s="592"/>
      <c r="AI129" s="592"/>
      <c r="AJ129" s="592"/>
      <c r="AK129" s="196"/>
      <c r="AL129" s="197"/>
      <c r="AM129" s="197"/>
      <c r="AN129" s="197"/>
      <c r="AO129" s="197"/>
      <c r="AP129" s="1151"/>
      <c r="AQ129" s="1005"/>
      <c r="AR129" s="282"/>
      <c r="AS129" s="282"/>
      <c r="AT129" s="282"/>
      <c r="AU129" s="282"/>
      <c r="AV129" s="282"/>
      <c r="AW129" s="282"/>
      <c r="AX129" s="1151"/>
      <c r="AY129" s="1005"/>
      <c r="AZ129" s="282"/>
      <c r="BA129" s="282"/>
      <c r="BB129" s="282"/>
      <c r="BC129" s="282"/>
      <c r="BD129" s="282"/>
      <c r="BE129" s="282"/>
      <c r="BF129" s="1151"/>
      <c r="BG129" s="1005"/>
      <c r="BH129" s="282"/>
      <c r="BI129" s="282"/>
      <c r="BJ129" s="282"/>
      <c r="BK129" s="282"/>
      <c r="BL129" s="282"/>
      <c r="BM129" s="282"/>
      <c r="BN129" s="1151"/>
      <c r="BO129" s="1005"/>
      <c r="BP129" s="282"/>
      <c r="BQ129" s="282"/>
      <c r="BR129" s="282"/>
      <c r="BS129" s="282"/>
      <c r="BT129" s="282"/>
      <c r="BU129" s="282"/>
    </row>
    <row r="130" spans="1:73" ht="40.15" customHeight="1" thickBot="1" x14ac:dyDescent="0.3">
      <c r="A130" s="151"/>
      <c r="B130" s="24"/>
      <c r="C130" s="1060"/>
      <c r="D130" s="1051"/>
      <c r="E130" s="1063"/>
      <c r="F130" s="1066"/>
      <c r="G130" s="1051"/>
      <c r="H130" s="1045"/>
      <c r="I130" s="1045"/>
      <c r="J130" s="1045"/>
      <c r="K130" s="1045"/>
      <c r="L130" s="1045"/>
      <c r="M130" s="1045"/>
      <c r="N130" s="1048"/>
      <c r="O130" s="1051"/>
      <c r="P130" s="1054"/>
      <c r="Q130" s="1057"/>
      <c r="R130" s="1042"/>
      <c r="S130" s="1042"/>
      <c r="T130" s="1024"/>
      <c r="U130" s="1009"/>
      <c r="V130" s="1009"/>
      <c r="W130" s="1009"/>
      <c r="X130" s="1009"/>
      <c r="Y130" s="1009"/>
      <c r="Z130" s="1006"/>
      <c r="AA130" s="1006"/>
      <c r="AB130" s="1006"/>
      <c r="AC130" s="1006"/>
      <c r="AD130" s="1006"/>
      <c r="AE130" s="1006"/>
      <c r="AF130" s="1006"/>
      <c r="AG130" s="715"/>
      <c r="AH130" s="716"/>
      <c r="AI130" s="716"/>
      <c r="AJ130" s="716"/>
      <c r="AK130" s="715"/>
      <c r="AL130" s="717"/>
      <c r="AM130" s="717"/>
      <c r="AN130" s="717"/>
      <c r="AO130" s="717"/>
      <c r="AP130" s="1152"/>
      <c r="AQ130" s="1006"/>
      <c r="AR130" s="718"/>
      <c r="AS130" s="718"/>
      <c r="AT130" s="718"/>
      <c r="AU130" s="718"/>
      <c r="AV130" s="718"/>
      <c r="AW130" s="718"/>
      <c r="AX130" s="1152"/>
      <c r="AY130" s="1006"/>
      <c r="AZ130" s="718"/>
      <c r="BA130" s="718"/>
      <c r="BB130" s="718"/>
      <c r="BC130" s="718"/>
      <c r="BD130" s="718"/>
      <c r="BE130" s="718"/>
      <c r="BF130" s="1152"/>
      <c r="BG130" s="1006"/>
      <c r="BH130" s="718"/>
      <c r="BI130" s="718"/>
      <c r="BJ130" s="718"/>
      <c r="BK130" s="718"/>
      <c r="BL130" s="718"/>
      <c r="BM130" s="718"/>
      <c r="BN130" s="1152"/>
      <c r="BO130" s="1006"/>
      <c r="BP130" s="718"/>
      <c r="BQ130" s="718"/>
      <c r="BR130" s="718"/>
      <c r="BS130" s="718"/>
      <c r="BT130" s="718"/>
      <c r="BU130" s="718"/>
    </row>
    <row r="131" spans="1:73" ht="40.15" customHeight="1" thickTop="1" x14ac:dyDescent="0.25">
      <c r="A131" s="151"/>
      <c r="B131" s="24"/>
      <c r="C131" s="1058" t="s">
        <v>898</v>
      </c>
      <c r="D131" s="1049" t="s">
        <v>899</v>
      </c>
      <c r="E131" s="1061">
        <v>214</v>
      </c>
      <c r="F131" s="1064" t="s">
        <v>3412</v>
      </c>
      <c r="G131" s="1049" t="s">
        <v>900</v>
      </c>
      <c r="H131" s="1043" t="s">
        <v>3413</v>
      </c>
      <c r="I131" s="1043" t="s">
        <v>3041</v>
      </c>
      <c r="J131" s="1043" t="s">
        <v>3361</v>
      </c>
      <c r="K131" s="1043" t="s">
        <v>3371</v>
      </c>
      <c r="L131" s="1043" t="s">
        <v>3362</v>
      </c>
      <c r="M131" s="1043" t="s">
        <v>3372</v>
      </c>
      <c r="N131" s="1046">
        <v>2026004540042</v>
      </c>
      <c r="O131" s="1049" t="s">
        <v>3364</v>
      </c>
      <c r="P131" s="1052" t="s">
        <v>900</v>
      </c>
      <c r="Q131" s="1055">
        <v>1000</v>
      </c>
      <c r="R131" s="1040" t="s">
        <v>2871</v>
      </c>
      <c r="S131" s="1040"/>
      <c r="T131" s="1022"/>
      <c r="U131" s="1007"/>
      <c r="V131" s="1007"/>
      <c r="W131" s="1007"/>
      <c r="X131" s="1007"/>
      <c r="Y131" s="1007"/>
      <c r="Z131" s="1004">
        <f t="shared" si="225"/>
        <v>0</v>
      </c>
      <c r="AA131" s="1004">
        <f t="shared" si="226"/>
        <v>0</v>
      </c>
      <c r="AB131" s="1004">
        <f t="shared" si="226"/>
        <v>0</v>
      </c>
      <c r="AC131" s="1004">
        <f t="shared" si="226"/>
        <v>0</v>
      </c>
      <c r="AD131" s="1004">
        <f t="shared" si="226"/>
        <v>0</v>
      </c>
      <c r="AE131" s="1004">
        <f t="shared" si="226"/>
        <v>0</v>
      </c>
      <c r="AF131" s="1004">
        <f t="shared" si="226"/>
        <v>0</v>
      </c>
      <c r="AG131" s="714"/>
      <c r="AH131" s="593"/>
      <c r="AI131" s="593"/>
      <c r="AJ131" s="593"/>
      <c r="AK131" s="207"/>
      <c r="AL131" s="208"/>
      <c r="AM131" s="208"/>
      <c r="AN131" s="208"/>
      <c r="AO131" s="208"/>
      <c r="AP131" s="1150">
        <f>+U131</f>
        <v>0</v>
      </c>
      <c r="AQ131" s="1004">
        <f>SUM(AR131:AW134)</f>
        <v>0</v>
      </c>
      <c r="AR131" s="299"/>
      <c r="AS131" s="299"/>
      <c r="AT131" s="299"/>
      <c r="AU131" s="299"/>
      <c r="AV131" s="299"/>
      <c r="AW131" s="299"/>
      <c r="AX131" s="1150">
        <f>+V131</f>
        <v>0</v>
      </c>
      <c r="AY131" s="1004">
        <f>SUM(AZ131:BE134)</f>
        <v>0</v>
      </c>
      <c r="AZ131" s="299"/>
      <c r="BA131" s="299"/>
      <c r="BB131" s="299"/>
      <c r="BC131" s="299"/>
      <c r="BD131" s="299"/>
      <c r="BE131" s="299"/>
      <c r="BF131" s="1150">
        <f>+W131</f>
        <v>0</v>
      </c>
      <c r="BG131" s="1004">
        <f>SUM(BH131:BM134)</f>
        <v>0</v>
      </c>
      <c r="BH131" s="299"/>
      <c r="BI131" s="299"/>
      <c r="BJ131" s="299"/>
      <c r="BK131" s="299"/>
      <c r="BL131" s="299"/>
      <c r="BM131" s="299"/>
      <c r="BN131" s="1150">
        <f>+X131</f>
        <v>0</v>
      </c>
      <c r="BO131" s="1004">
        <f>SUM(BP131:BU134)</f>
        <v>0</v>
      </c>
      <c r="BP131" s="299"/>
      <c r="BQ131" s="299"/>
      <c r="BR131" s="299"/>
      <c r="BS131" s="299"/>
      <c r="BT131" s="299"/>
      <c r="BU131" s="299"/>
    </row>
    <row r="132" spans="1:73" ht="40.15" customHeight="1" x14ac:dyDescent="0.25">
      <c r="A132" s="151"/>
      <c r="B132" s="24"/>
      <c r="C132" s="1059"/>
      <c r="D132" s="1050"/>
      <c r="E132" s="1062"/>
      <c r="F132" s="1065"/>
      <c r="G132" s="1050"/>
      <c r="H132" s="1044"/>
      <c r="I132" s="1044"/>
      <c r="J132" s="1044"/>
      <c r="K132" s="1044"/>
      <c r="L132" s="1044"/>
      <c r="M132" s="1044"/>
      <c r="N132" s="1047"/>
      <c r="O132" s="1050"/>
      <c r="P132" s="1053"/>
      <c r="Q132" s="1056"/>
      <c r="R132" s="1041"/>
      <c r="S132" s="1041"/>
      <c r="T132" s="1023"/>
      <c r="U132" s="1008"/>
      <c r="V132" s="1008"/>
      <c r="W132" s="1008"/>
      <c r="X132" s="1008"/>
      <c r="Y132" s="1008"/>
      <c r="Z132" s="1005"/>
      <c r="AA132" s="1005"/>
      <c r="AB132" s="1005"/>
      <c r="AC132" s="1005"/>
      <c r="AD132" s="1005"/>
      <c r="AE132" s="1005"/>
      <c r="AF132" s="1005"/>
      <c r="AG132" s="479"/>
      <c r="AH132" s="592"/>
      <c r="AI132" s="592"/>
      <c r="AJ132" s="592"/>
      <c r="AK132" s="196"/>
      <c r="AL132" s="197"/>
      <c r="AM132" s="197"/>
      <c r="AN132" s="197"/>
      <c r="AO132" s="197"/>
      <c r="AP132" s="1151"/>
      <c r="AQ132" s="1005"/>
      <c r="AR132" s="282"/>
      <c r="AS132" s="282"/>
      <c r="AT132" s="282"/>
      <c r="AU132" s="282"/>
      <c r="AV132" s="282"/>
      <c r="AW132" s="282"/>
      <c r="AX132" s="1151"/>
      <c r="AY132" s="1005"/>
      <c r="AZ132" s="282"/>
      <c r="BA132" s="282"/>
      <c r="BB132" s="282"/>
      <c r="BC132" s="282"/>
      <c r="BD132" s="282"/>
      <c r="BE132" s="282"/>
      <c r="BF132" s="1151"/>
      <c r="BG132" s="1005"/>
      <c r="BH132" s="282"/>
      <c r="BI132" s="282"/>
      <c r="BJ132" s="282"/>
      <c r="BK132" s="282"/>
      <c r="BL132" s="282"/>
      <c r="BM132" s="282"/>
      <c r="BN132" s="1151"/>
      <c r="BO132" s="1005"/>
      <c r="BP132" s="282"/>
      <c r="BQ132" s="282"/>
      <c r="BR132" s="282"/>
      <c r="BS132" s="282"/>
      <c r="BT132" s="282"/>
      <c r="BU132" s="282"/>
    </row>
    <row r="133" spans="1:73" ht="40.15" customHeight="1" x14ac:dyDescent="0.25">
      <c r="A133" s="151"/>
      <c r="B133" s="24"/>
      <c r="C133" s="1059"/>
      <c r="D133" s="1050"/>
      <c r="E133" s="1062"/>
      <c r="F133" s="1065"/>
      <c r="G133" s="1050"/>
      <c r="H133" s="1044"/>
      <c r="I133" s="1044"/>
      <c r="J133" s="1044"/>
      <c r="K133" s="1044"/>
      <c r="L133" s="1044"/>
      <c r="M133" s="1044"/>
      <c r="N133" s="1047"/>
      <c r="O133" s="1050"/>
      <c r="P133" s="1053"/>
      <c r="Q133" s="1056"/>
      <c r="R133" s="1041"/>
      <c r="S133" s="1041"/>
      <c r="T133" s="1023"/>
      <c r="U133" s="1008"/>
      <c r="V133" s="1008"/>
      <c r="W133" s="1008"/>
      <c r="X133" s="1008"/>
      <c r="Y133" s="1008"/>
      <c r="Z133" s="1005"/>
      <c r="AA133" s="1005"/>
      <c r="AB133" s="1005"/>
      <c r="AC133" s="1005"/>
      <c r="AD133" s="1005"/>
      <c r="AE133" s="1005"/>
      <c r="AF133" s="1005"/>
      <c r="AG133" s="196"/>
      <c r="AH133" s="592"/>
      <c r="AI133" s="592"/>
      <c r="AJ133" s="592"/>
      <c r="AK133" s="196"/>
      <c r="AL133" s="197"/>
      <c r="AM133" s="197"/>
      <c r="AN133" s="197"/>
      <c r="AO133" s="197"/>
      <c r="AP133" s="1151"/>
      <c r="AQ133" s="1005"/>
      <c r="AR133" s="282"/>
      <c r="AS133" s="282"/>
      <c r="AT133" s="282"/>
      <c r="AU133" s="282"/>
      <c r="AV133" s="282"/>
      <c r="AW133" s="282"/>
      <c r="AX133" s="1151"/>
      <c r="AY133" s="1005"/>
      <c r="AZ133" s="282"/>
      <c r="BA133" s="282"/>
      <c r="BB133" s="282"/>
      <c r="BC133" s="282"/>
      <c r="BD133" s="282"/>
      <c r="BE133" s="282"/>
      <c r="BF133" s="1151"/>
      <c r="BG133" s="1005"/>
      <c r="BH133" s="282"/>
      <c r="BI133" s="282"/>
      <c r="BJ133" s="282"/>
      <c r="BK133" s="282"/>
      <c r="BL133" s="282"/>
      <c r="BM133" s="282"/>
      <c r="BN133" s="1151"/>
      <c r="BO133" s="1005"/>
      <c r="BP133" s="282"/>
      <c r="BQ133" s="282"/>
      <c r="BR133" s="282"/>
      <c r="BS133" s="282"/>
      <c r="BT133" s="282"/>
      <c r="BU133" s="282"/>
    </row>
    <row r="134" spans="1:73" ht="40.15" customHeight="1" thickBot="1" x14ac:dyDescent="0.3">
      <c r="A134" s="151"/>
      <c r="B134" s="24"/>
      <c r="C134" s="1059"/>
      <c r="D134" s="1050"/>
      <c r="E134" s="1062"/>
      <c r="F134" s="1065"/>
      <c r="G134" s="1050"/>
      <c r="H134" s="1044"/>
      <c r="I134" s="1044"/>
      <c r="J134" s="1044"/>
      <c r="K134" s="1044"/>
      <c r="L134" s="1044"/>
      <c r="M134" s="1044"/>
      <c r="N134" s="1047"/>
      <c r="O134" s="1050"/>
      <c r="P134" s="1053"/>
      <c r="Q134" s="1056"/>
      <c r="R134" s="1041"/>
      <c r="S134" s="1041"/>
      <c r="T134" s="1024"/>
      <c r="U134" s="1009"/>
      <c r="V134" s="1009"/>
      <c r="W134" s="1009"/>
      <c r="X134" s="1009"/>
      <c r="Y134" s="1009"/>
      <c r="Z134" s="1006"/>
      <c r="AA134" s="1006"/>
      <c r="AB134" s="1006"/>
      <c r="AC134" s="1006"/>
      <c r="AD134" s="1006"/>
      <c r="AE134" s="1006"/>
      <c r="AF134" s="1006"/>
      <c r="AG134" s="715"/>
      <c r="AH134" s="716"/>
      <c r="AI134" s="716"/>
      <c r="AJ134" s="716"/>
      <c r="AK134" s="715"/>
      <c r="AL134" s="717"/>
      <c r="AM134" s="717"/>
      <c r="AN134" s="717"/>
      <c r="AO134" s="717"/>
      <c r="AP134" s="1152"/>
      <c r="AQ134" s="1006"/>
      <c r="AR134" s="718"/>
      <c r="AS134" s="718"/>
      <c r="AT134" s="718"/>
      <c r="AU134" s="718"/>
      <c r="AV134" s="718"/>
      <c r="AW134" s="718"/>
      <c r="AX134" s="1152"/>
      <c r="AY134" s="1006"/>
      <c r="AZ134" s="718"/>
      <c r="BA134" s="718"/>
      <c r="BB134" s="718"/>
      <c r="BC134" s="718"/>
      <c r="BD134" s="718"/>
      <c r="BE134" s="718"/>
      <c r="BF134" s="1152"/>
      <c r="BG134" s="1006"/>
      <c r="BH134" s="718"/>
      <c r="BI134" s="718"/>
      <c r="BJ134" s="718"/>
      <c r="BK134" s="718"/>
      <c r="BL134" s="718"/>
      <c r="BM134" s="718"/>
      <c r="BN134" s="1152"/>
      <c r="BO134" s="1006"/>
      <c r="BP134" s="718"/>
      <c r="BQ134" s="718"/>
      <c r="BR134" s="718"/>
      <c r="BS134" s="718"/>
      <c r="BT134" s="718"/>
      <c r="BU134" s="718"/>
    </row>
    <row r="135" spans="1:73" ht="40.15" customHeight="1" thickTop="1" x14ac:dyDescent="0.25">
      <c r="A135" s="151"/>
      <c r="B135" s="24"/>
      <c r="C135" s="1058" t="s">
        <v>901</v>
      </c>
      <c r="D135" s="1049" t="s">
        <v>902</v>
      </c>
      <c r="E135" s="1061">
        <v>215</v>
      </c>
      <c r="F135" s="1064" t="s">
        <v>3412</v>
      </c>
      <c r="G135" s="1049" t="s">
        <v>900</v>
      </c>
      <c r="H135" s="1043" t="s">
        <v>3414</v>
      </c>
      <c r="I135" s="1043" t="s">
        <v>3041</v>
      </c>
      <c r="J135" s="1043" t="s">
        <v>3361</v>
      </c>
      <c r="K135" s="1043" t="s">
        <v>3371</v>
      </c>
      <c r="L135" s="1043" t="s">
        <v>3362</v>
      </c>
      <c r="M135" s="1043" t="s">
        <v>3372</v>
      </c>
      <c r="N135" s="1046">
        <v>2026004540042</v>
      </c>
      <c r="O135" s="1049" t="s">
        <v>3364</v>
      </c>
      <c r="P135" s="1052" t="s">
        <v>900</v>
      </c>
      <c r="Q135" s="1055">
        <v>3200</v>
      </c>
      <c r="R135" s="1040" t="s">
        <v>2871</v>
      </c>
      <c r="S135" s="1040"/>
      <c r="T135" s="1022"/>
      <c r="U135" s="1007"/>
      <c r="V135" s="1007"/>
      <c r="W135" s="1007"/>
      <c r="X135" s="1007"/>
      <c r="Y135" s="1007"/>
      <c r="Z135" s="1004">
        <f t="shared" si="225"/>
        <v>0</v>
      </c>
      <c r="AA135" s="1004">
        <f t="shared" si="226"/>
        <v>0</v>
      </c>
      <c r="AB135" s="1004">
        <f t="shared" si="226"/>
        <v>0</v>
      </c>
      <c r="AC135" s="1004">
        <f t="shared" si="226"/>
        <v>0</v>
      </c>
      <c r="AD135" s="1004">
        <f t="shared" si="226"/>
        <v>0</v>
      </c>
      <c r="AE135" s="1004">
        <f t="shared" si="226"/>
        <v>0</v>
      </c>
      <c r="AF135" s="1004">
        <f t="shared" si="226"/>
        <v>0</v>
      </c>
      <c r="AG135" s="714"/>
      <c r="AH135" s="593"/>
      <c r="AI135" s="593"/>
      <c r="AJ135" s="593"/>
      <c r="AK135" s="207"/>
      <c r="AL135" s="208"/>
      <c r="AM135" s="208"/>
      <c r="AN135" s="208"/>
      <c r="AO135" s="208"/>
      <c r="AP135" s="1150">
        <f>+U135</f>
        <v>0</v>
      </c>
      <c r="AQ135" s="1004">
        <f>SUM(AR135:AW138)</f>
        <v>0</v>
      </c>
      <c r="AR135" s="299"/>
      <c r="AS135" s="299"/>
      <c r="AT135" s="299"/>
      <c r="AU135" s="299"/>
      <c r="AV135" s="299"/>
      <c r="AW135" s="299"/>
      <c r="AX135" s="1150">
        <f>+V135</f>
        <v>0</v>
      </c>
      <c r="AY135" s="1004">
        <f>SUM(AZ135:BE138)</f>
        <v>0</v>
      </c>
      <c r="AZ135" s="299"/>
      <c r="BA135" s="299"/>
      <c r="BB135" s="299"/>
      <c r="BC135" s="299"/>
      <c r="BD135" s="299"/>
      <c r="BE135" s="299"/>
      <c r="BF135" s="1150">
        <f>+W135</f>
        <v>0</v>
      </c>
      <c r="BG135" s="1004">
        <f>SUM(BH135:BM138)</f>
        <v>0</v>
      </c>
      <c r="BH135" s="299"/>
      <c r="BI135" s="299"/>
      <c r="BJ135" s="299"/>
      <c r="BK135" s="299"/>
      <c r="BL135" s="299"/>
      <c r="BM135" s="299"/>
      <c r="BN135" s="1150">
        <f>+X135</f>
        <v>0</v>
      </c>
      <c r="BO135" s="1004">
        <f>SUM(BP135:BU138)</f>
        <v>0</v>
      </c>
      <c r="BP135" s="299"/>
      <c r="BQ135" s="299"/>
      <c r="BR135" s="299"/>
      <c r="BS135" s="299"/>
      <c r="BT135" s="299"/>
      <c r="BU135" s="299"/>
    </row>
    <row r="136" spans="1:73" ht="40.15" customHeight="1" x14ac:dyDescent="0.25">
      <c r="A136" s="151"/>
      <c r="B136" s="24"/>
      <c r="C136" s="1059"/>
      <c r="D136" s="1050"/>
      <c r="E136" s="1062"/>
      <c r="F136" s="1065"/>
      <c r="G136" s="1050"/>
      <c r="H136" s="1044"/>
      <c r="I136" s="1044"/>
      <c r="J136" s="1044"/>
      <c r="K136" s="1044"/>
      <c r="L136" s="1044"/>
      <c r="M136" s="1044"/>
      <c r="N136" s="1047"/>
      <c r="O136" s="1050"/>
      <c r="P136" s="1053"/>
      <c r="Q136" s="1056"/>
      <c r="R136" s="1041"/>
      <c r="S136" s="1041"/>
      <c r="T136" s="1023"/>
      <c r="U136" s="1008"/>
      <c r="V136" s="1008"/>
      <c r="W136" s="1008"/>
      <c r="X136" s="1008"/>
      <c r="Y136" s="1008"/>
      <c r="Z136" s="1005"/>
      <c r="AA136" s="1005"/>
      <c r="AB136" s="1005"/>
      <c r="AC136" s="1005"/>
      <c r="AD136" s="1005"/>
      <c r="AE136" s="1005"/>
      <c r="AF136" s="1005"/>
      <c r="AG136" s="479"/>
      <c r="AH136" s="592"/>
      <c r="AI136" s="592"/>
      <c r="AJ136" s="592"/>
      <c r="AK136" s="196"/>
      <c r="AL136" s="197"/>
      <c r="AM136" s="197"/>
      <c r="AN136" s="197"/>
      <c r="AO136" s="197"/>
      <c r="AP136" s="1151"/>
      <c r="AQ136" s="1005"/>
      <c r="AR136" s="282"/>
      <c r="AS136" s="282"/>
      <c r="AT136" s="282"/>
      <c r="AU136" s="282"/>
      <c r="AV136" s="282"/>
      <c r="AW136" s="282"/>
      <c r="AX136" s="1151"/>
      <c r="AY136" s="1005"/>
      <c r="AZ136" s="282"/>
      <c r="BA136" s="282"/>
      <c r="BB136" s="282"/>
      <c r="BC136" s="282"/>
      <c r="BD136" s="282"/>
      <c r="BE136" s="282"/>
      <c r="BF136" s="1151"/>
      <c r="BG136" s="1005"/>
      <c r="BH136" s="282"/>
      <c r="BI136" s="282"/>
      <c r="BJ136" s="282"/>
      <c r="BK136" s="282"/>
      <c r="BL136" s="282"/>
      <c r="BM136" s="282"/>
      <c r="BN136" s="1151"/>
      <c r="BO136" s="1005"/>
      <c r="BP136" s="282"/>
      <c r="BQ136" s="282"/>
      <c r="BR136" s="282"/>
      <c r="BS136" s="282"/>
      <c r="BT136" s="282"/>
      <c r="BU136" s="282"/>
    </row>
    <row r="137" spans="1:73" ht="40.15" customHeight="1" x14ac:dyDescent="0.25">
      <c r="A137" s="151"/>
      <c r="B137" s="24"/>
      <c r="C137" s="1059"/>
      <c r="D137" s="1050"/>
      <c r="E137" s="1062"/>
      <c r="F137" s="1065"/>
      <c r="G137" s="1050"/>
      <c r="H137" s="1044"/>
      <c r="I137" s="1044"/>
      <c r="J137" s="1044"/>
      <c r="K137" s="1044"/>
      <c r="L137" s="1044"/>
      <c r="M137" s="1044"/>
      <c r="N137" s="1047"/>
      <c r="O137" s="1050"/>
      <c r="P137" s="1053"/>
      <c r="Q137" s="1056"/>
      <c r="R137" s="1041"/>
      <c r="S137" s="1041"/>
      <c r="T137" s="1023"/>
      <c r="U137" s="1008"/>
      <c r="V137" s="1008"/>
      <c r="W137" s="1008"/>
      <c r="X137" s="1008"/>
      <c r="Y137" s="1008"/>
      <c r="Z137" s="1005"/>
      <c r="AA137" s="1005"/>
      <c r="AB137" s="1005"/>
      <c r="AC137" s="1005"/>
      <c r="AD137" s="1005"/>
      <c r="AE137" s="1005"/>
      <c r="AF137" s="1005"/>
      <c r="AG137" s="196"/>
      <c r="AH137" s="592"/>
      <c r="AI137" s="592"/>
      <c r="AJ137" s="592"/>
      <c r="AK137" s="196"/>
      <c r="AL137" s="197"/>
      <c r="AM137" s="197"/>
      <c r="AN137" s="197"/>
      <c r="AO137" s="197"/>
      <c r="AP137" s="1151"/>
      <c r="AQ137" s="1005"/>
      <c r="AR137" s="282"/>
      <c r="AS137" s="282"/>
      <c r="AT137" s="282"/>
      <c r="AU137" s="282"/>
      <c r="AV137" s="282"/>
      <c r="AW137" s="282"/>
      <c r="AX137" s="1151"/>
      <c r="AY137" s="1005"/>
      <c r="AZ137" s="282"/>
      <c r="BA137" s="282"/>
      <c r="BB137" s="282"/>
      <c r="BC137" s="282"/>
      <c r="BD137" s="282"/>
      <c r="BE137" s="282"/>
      <c r="BF137" s="1151"/>
      <c r="BG137" s="1005"/>
      <c r="BH137" s="282"/>
      <c r="BI137" s="282"/>
      <c r="BJ137" s="282"/>
      <c r="BK137" s="282"/>
      <c r="BL137" s="282"/>
      <c r="BM137" s="282"/>
      <c r="BN137" s="1151"/>
      <c r="BO137" s="1005"/>
      <c r="BP137" s="282"/>
      <c r="BQ137" s="282"/>
      <c r="BR137" s="282"/>
      <c r="BS137" s="282"/>
      <c r="BT137" s="282"/>
      <c r="BU137" s="282"/>
    </row>
    <row r="138" spans="1:73" ht="40.15" customHeight="1" thickBot="1" x14ac:dyDescent="0.3">
      <c r="A138" s="151"/>
      <c r="B138" s="24"/>
      <c r="C138" s="1059"/>
      <c r="D138" s="1050"/>
      <c r="E138" s="1062"/>
      <c r="F138" s="1065"/>
      <c r="G138" s="1050"/>
      <c r="H138" s="1044"/>
      <c r="I138" s="1044"/>
      <c r="J138" s="1044"/>
      <c r="K138" s="1044"/>
      <c r="L138" s="1044"/>
      <c r="M138" s="1044"/>
      <c r="N138" s="1047"/>
      <c r="O138" s="1050"/>
      <c r="P138" s="1053"/>
      <c r="Q138" s="1056"/>
      <c r="R138" s="1041"/>
      <c r="S138" s="1041"/>
      <c r="T138" s="1024"/>
      <c r="U138" s="1009"/>
      <c r="V138" s="1009"/>
      <c r="W138" s="1009"/>
      <c r="X138" s="1009"/>
      <c r="Y138" s="1009"/>
      <c r="Z138" s="1006"/>
      <c r="AA138" s="1006"/>
      <c r="AB138" s="1006"/>
      <c r="AC138" s="1006"/>
      <c r="AD138" s="1006"/>
      <c r="AE138" s="1006"/>
      <c r="AF138" s="1006"/>
      <c r="AG138" s="715"/>
      <c r="AH138" s="716"/>
      <c r="AI138" s="716"/>
      <c r="AJ138" s="716"/>
      <c r="AK138" s="715"/>
      <c r="AL138" s="717"/>
      <c r="AM138" s="717"/>
      <c r="AN138" s="717"/>
      <c r="AO138" s="717"/>
      <c r="AP138" s="1152"/>
      <c r="AQ138" s="1006"/>
      <c r="AR138" s="718"/>
      <c r="AS138" s="718"/>
      <c r="AT138" s="718"/>
      <c r="AU138" s="718"/>
      <c r="AV138" s="718"/>
      <c r="AW138" s="718"/>
      <c r="AX138" s="1152"/>
      <c r="AY138" s="1006"/>
      <c r="AZ138" s="718"/>
      <c r="BA138" s="718"/>
      <c r="BB138" s="718"/>
      <c r="BC138" s="718"/>
      <c r="BD138" s="718"/>
      <c r="BE138" s="718"/>
      <c r="BF138" s="1152"/>
      <c r="BG138" s="1006"/>
      <c r="BH138" s="718"/>
      <c r="BI138" s="718"/>
      <c r="BJ138" s="718"/>
      <c r="BK138" s="718"/>
      <c r="BL138" s="718"/>
      <c r="BM138" s="718"/>
      <c r="BN138" s="1152"/>
      <c r="BO138" s="1006"/>
      <c r="BP138" s="718"/>
      <c r="BQ138" s="718"/>
      <c r="BR138" s="718"/>
      <c r="BS138" s="718"/>
      <c r="BT138" s="718"/>
      <c r="BU138" s="718"/>
    </row>
    <row r="139" spans="1:73" ht="40.15" customHeight="1" thickTop="1" x14ac:dyDescent="0.25">
      <c r="A139" s="151"/>
      <c r="B139" s="24"/>
      <c r="C139" s="1058" t="s">
        <v>903</v>
      </c>
      <c r="D139" s="1049" t="s">
        <v>904</v>
      </c>
      <c r="E139" s="1061">
        <v>216</v>
      </c>
      <c r="F139" s="1064" t="s">
        <v>3415</v>
      </c>
      <c r="G139" s="1049" t="s">
        <v>905</v>
      </c>
      <c r="H139" s="1043" t="s">
        <v>3416</v>
      </c>
      <c r="I139" s="1043" t="s">
        <v>3041</v>
      </c>
      <c r="J139" s="1043" t="s">
        <v>3361</v>
      </c>
      <c r="K139" s="1043" t="s">
        <v>3371</v>
      </c>
      <c r="L139" s="1043" t="s">
        <v>3362</v>
      </c>
      <c r="M139" s="1043" t="s">
        <v>3372</v>
      </c>
      <c r="N139" s="1046">
        <v>2026004540042</v>
      </c>
      <c r="O139" s="1049" t="s">
        <v>3364</v>
      </c>
      <c r="P139" s="1052" t="s">
        <v>905</v>
      </c>
      <c r="Q139" s="1055">
        <v>5</v>
      </c>
      <c r="R139" s="1040" t="s">
        <v>2871</v>
      </c>
      <c r="S139" s="1040"/>
      <c r="T139" s="1022"/>
      <c r="U139" s="1007"/>
      <c r="V139" s="1007"/>
      <c r="W139" s="1007"/>
      <c r="X139" s="1007"/>
      <c r="Y139" s="1007"/>
      <c r="Z139" s="1004">
        <f t="shared" si="225"/>
        <v>0</v>
      </c>
      <c r="AA139" s="1004">
        <f t="shared" si="226"/>
        <v>0</v>
      </c>
      <c r="AB139" s="1004">
        <f t="shared" si="226"/>
        <v>0</v>
      </c>
      <c r="AC139" s="1004">
        <f t="shared" si="226"/>
        <v>0</v>
      </c>
      <c r="AD139" s="1004">
        <f t="shared" si="226"/>
        <v>0</v>
      </c>
      <c r="AE139" s="1004">
        <f t="shared" si="226"/>
        <v>0</v>
      </c>
      <c r="AF139" s="1004">
        <f t="shared" si="226"/>
        <v>0</v>
      </c>
      <c r="AG139" s="714"/>
      <c r="AH139" s="593"/>
      <c r="AI139" s="593"/>
      <c r="AJ139" s="593"/>
      <c r="AK139" s="207"/>
      <c r="AL139" s="208"/>
      <c r="AM139" s="208"/>
      <c r="AN139" s="208"/>
      <c r="AO139" s="208"/>
      <c r="AP139" s="1150">
        <f>+U139</f>
        <v>0</v>
      </c>
      <c r="AQ139" s="1004">
        <f>SUM(AR139:AW142)</f>
        <v>0</v>
      </c>
      <c r="AR139" s="299"/>
      <c r="AS139" s="299"/>
      <c r="AT139" s="299"/>
      <c r="AU139" s="299"/>
      <c r="AV139" s="299"/>
      <c r="AW139" s="299"/>
      <c r="AX139" s="1150">
        <f>+V139</f>
        <v>0</v>
      </c>
      <c r="AY139" s="1004">
        <f>SUM(AZ139:BE142)</f>
        <v>0</v>
      </c>
      <c r="AZ139" s="299"/>
      <c r="BA139" s="299"/>
      <c r="BB139" s="299"/>
      <c r="BC139" s="299"/>
      <c r="BD139" s="299"/>
      <c r="BE139" s="299"/>
      <c r="BF139" s="1150">
        <f>+W139</f>
        <v>0</v>
      </c>
      <c r="BG139" s="1004">
        <f>SUM(BH139:BM142)</f>
        <v>0</v>
      </c>
      <c r="BH139" s="299"/>
      <c r="BI139" s="299"/>
      <c r="BJ139" s="299"/>
      <c r="BK139" s="299"/>
      <c r="BL139" s="299"/>
      <c r="BM139" s="299"/>
      <c r="BN139" s="1150">
        <f>+X139</f>
        <v>0</v>
      </c>
      <c r="BO139" s="1004">
        <f>SUM(BP139:BU142)</f>
        <v>0</v>
      </c>
      <c r="BP139" s="299"/>
      <c r="BQ139" s="299"/>
      <c r="BR139" s="299"/>
      <c r="BS139" s="299"/>
      <c r="BT139" s="299"/>
      <c r="BU139" s="299"/>
    </row>
    <row r="140" spans="1:73" ht="40.15" customHeight="1" x14ac:dyDescent="0.25">
      <c r="A140" s="151"/>
      <c r="B140" s="24"/>
      <c r="C140" s="1059"/>
      <c r="D140" s="1050"/>
      <c r="E140" s="1062"/>
      <c r="F140" s="1065"/>
      <c r="G140" s="1050"/>
      <c r="H140" s="1044"/>
      <c r="I140" s="1044"/>
      <c r="J140" s="1044"/>
      <c r="K140" s="1044"/>
      <c r="L140" s="1044"/>
      <c r="M140" s="1044"/>
      <c r="N140" s="1047"/>
      <c r="O140" s="1050"/>
      <c r="P140" s="1053"/>
      <c r="Q140" s="1056"/>
      <c r="R140" s="1041"/>
      <c r="S140" s="1041"/>
      <c r="T140" s="1023"/>
      <c r="U140" s="1008"/>
      <c r="V140" s="1008"/>
      <c r="W140" s="1008"/>
      <c r="X140" s="1008"/>
      <c r="Y140" s="1008"/>
      <c r="Z140" s="1005"/>
      <c r="AA140" s="1005"/>
      <c r="AB140" s="1005"/>
      <c r="AC140" s="1005"/>
      <c r="AD140" s="1005"/>
      <c r="AE140" s="1005"/>
      <c r="AF140" s="1005"/>
      <c r="AG140" s="479"/>
      <c r="AH140" s="592"/>
      <c r="AI140" s="592"/>
      <c r="AJ140" s="592"/>
      <c r="AK140" s="196"/>
      <c r="AL140" s="197"/>
      <c r="AM140" s="197"/>
      <c r="AN140" s="197"/>
      <c r="AO140" s="197"/>
      <c r="AP140" s="1151"/>
      <c r="AQ140" s="1005"/>
      <c r="AR140" s="282"/>
      <c r="AS140" s="282"/>
      <c r="AT140" s="282"/>
      <c r="AU140" s="282"/>
      <c r="AV140" s="282"/>
      <c r="AW140" s="282"/>
      <c r="AX140" s="1151"/>
      <c r="AY140" s="1005"/>
      <c r="AZ140" s="282"/>
      <c r="BA140" s="282"/>
      <c r="BB140" s="282"/>
      <c r="BC140" s="282"/>
      <c r="BD140" s="282"/>
      <c r="BE140" s="282"/>
      <c r="BF140" s="1151"/>
      <c r="BG140" s="1005"/>
      <c r="BH140" s="282"/>
      <c r="BI140" s="282"/>
      <c r="BJ140" s="282"/>
      <c r="BK140" s="282"/>
      <c r="BL140" s="282"/>
      <c r="BM140" s="282"/>
      <c r="BN140" s="1151"/>
      <c r="BO140" s="1005"/>
      <c r="BP140" s="282"/>
      <c r="BQ140" s="282"/>
      <c r="BR140" s="282"/>
      <c r="BS140" s="282"/>
      <c r="BT140" s="282"/>
      <c r="BU140" s="282"/>
    </row>
    <row r="141" spans="1:73" ht="40.15" customHeight="1" x14ac:dyDescent="0.25">
      <c r="A141" s="151"/>
      <c r="B141" s="24"/>
      <c r="C141" s="1059"/>
      <c r="D141" s="1050"/>
      <c r="E141" s="1062"/>
      <c r="F141" s="1065"/>
      <c r="G141" s="1050"/>
      <c r="H141" s="1044"/>
      <c r="I141" s="1044"/>
      <c r="J141" s="1044"/>
      <c r="K141" s="1044"/>
      <c r="L141" s="1044"/>
      <c r="M141" s="1044"/>
      <c r="N141" s="1047"/>
      <c r="O141" s="1050"/>
      <c r="P141" s="1053"/>
      <c r="Q141" s="1056"/>
      <c r="R141" s="1041"/>
      <c r="S141" s="1041"/>
      <c r="T141" s="1023"/>
      <c r="U141" s="1008"/>
      <c r="V141" s="1008"/>
      <c r="W141" s="1008"/>
      <c r="X141" s="1008"/>
      <c r="Y141" s="1008"/>
      <c r="Z141" s="1005"/>
      <c r="AA141" s="1005"/>
      <c r="AB141" s="1005"/>
      <c r="AC141" s="1005"/>
      <c r="AD141" s="1005"/>
      <c r="AE141" s="1005"/>
      <c r="AF141" s="1005"/>
      <c r="AG141" s="196"/>
      <c r="AH141" s="592"/>
      <c r="AI141" s="592"/>
      <c r="AJ141" s="592"/>
      <c r="AK141" s="196"/>
      <c r="AL141" s="197"/>
      <c r="AM141" s="197"/>
      <c r="AN141" s="197"/>
      <c r="AO141" s="197"/>
      <c r="AP141" s="1151"/>
      <c r="AQ141" s="1005"/>
      <c r="AR141" s="282"/>
      <c r="AS141" s="282"/>
      <c r="AT141" s="282"/>
      <c r="AU141" s="282"/>
      <c r="AV141" s="282"/>
      <c r="AW141" s="282"/>
      <c r="AX141" s="1151"/>
      <c r="AY141" s="1005"/>
      <c r="AZ141" s="282"/>
      <c r="BA141" s="282"/>
      <c r="BB141" s="282"/>
      <c r="BC141" s="282"/>
      <c r="BD141" s="282"/>
      <c r="BE141" s="282"/>
      <c r="BF141" s="1151"/>
      <c r="BG141" s="1005"/>
      <c r="BH141" s="282"/>
      <c r="BI141" s="282"/>
      <c r="BJ141" s="282"/>
      <c r="BK141" s="282"/>
      <c r="BL141" s="282"/>
      <c r="BM141" s="282"/>
      <c r="BN141" s="1151"/>
      <c r="BO141" s="1005"/>
      <c r="BP141" s="282"/>
      <c r="BQ141" s="282"/>
      <c r="BR141" s="282"/>
      <c r="BS141" s="282"/>
      <c r="BT141" s="282"/>
      <c r="BU141" s="282"/>
    </row>
    <row r="142" spans="1:73" ht="40.15" customHeight="1" thickBot="1" x14ac:dyDescent="0.3">
      <c r="A142" s="151"/>
      <c r="B142" s="24"/>
      <c r="C142" s="1059"/>
      <c r="D142" s="1050"/>
      <c r="E142" s="1062"/>
      <c r="F142" s="1065"/>
      <c r="G142" s="1050"/>
      <c r="H142" s="1044"/>
      <c r="I142" s="1044"/>
      <c r="J142" s="1044"/>
      <c r="K142" s="1044"/>
      <c r="L142" s="1044"/>
      <c r="M142" s="1044"/>
      <c r="N142" s="1047"/>
      <c r="O142" s="1050"/>
      <c r="P142" s="1053"/>
      <c r="Q142" s="1056"/>
      <c r="R142" s="1041"/>
      <c r="S142" s="1041"/>
      <c r="T142" s="1024"/>
      <c r="U142" s="1009"/>
      <c r="V142" s="1009"/>
      <c r="W142" s="1009"/>
      <c r="X142" s="1009"/>
      <c r="Y142" s="1009"/>
      <c r="Z142" s="1006"/>
      <c r="AA142" s="1006"/>
      <c r="AB142" s="1006"/>
      <c r="AC142" s="1006"/>
      <c r="AD142" s="1006"/>
      <c r="AE142" s="1006"/>
      <c r="AF142" s="1006"/>
      <c r="AG142" s="715"/>
      <c r="AH142" s="716"/>
      <c r="AI142" s="716"/>
      <c r="AJ142" s="716"/>
      <c r="AK142" s="715"/>
      <c r="AL142" s="717"/>
      <c r="AM142" s="717"/>
      <c r="AN142" s="717"/>
      <c r="AO142" s="717"/>
      <c r="AP142" s="1152"/>
      <c r="AQ142" s="1006"/>
      <c r="AR142" s="718"/>
      <c r="AS142" s="718"/>
      <c r="AT142" s="718"/>
      <c r="AU142" s="718"/>
      <c r="AV142" s="718"/>
      <c r="AW142" s="718"/>
      <c r="AX142" s="1152"/>
      <c r="AY142" s="1006"/>
      <c r="AZ142" s="718"/>
      <c r="BA142" s="718"/>
      <c r="BB142" s="718"/>
      <c r="BC142" s="718"/>
      <c r="BD142" s="718"/>
      <c r="BE142" s="718"/>
      <c r="BF142" s="1152"/>
      <c r="BG142" s="1006"/>
      <c r="BH142" s="718"/>
      <c r="BI142" s="718"/>
      <c r="BJ142" s="718"/>
      <c r="BK142" s="718"/>
      <c r="BL142" s="718"/>
      <c r="BM142" s="718"/>
      <c r="BN142" s="1152"/>
      <c r="BO142" s="1006"/>
      <c r="BP142" s="718"/>
      <c r="BQ142" s="718"/>
      <c r="BR142" s="718"/>
      <c r="BS142" s="718"/>
      <c r="BT142" s="718"/>
      <c r="BU142" s="718"/>
    </row>
    <row r="143" spans="1:73" ht="40.15" customHeight="1" thickTop="1" x14ac:dyDescent="0.25">
      <c r="A143" s="151"/>
      <c r="B143" s="24"/>
      <c r="C143" s="1058" t="s">
        <v>906</v>
      </c>
      <c r="D143" s="1049" t="s">
        <v>907</v>
      </c>
      <c r="E143" s="1061">
        <v>217</v>
      </c>
      <c r="F143" s="1064" t="s">
        <v>3417</v>
      </c>
      <c r="G143" s="1049" t="s">
        <v>908</v>
      </c>
      <c r="H143" s="1043" t="s">
        <v>272</v>
      </c>
      <c r="I143" s="1043" t="s">
        <v>3041</v>
      </c>
      <c r="J143" s="1043" t="s">
        <v>3361</v>
      </c>
      <c r="K143" s="1043" t="s">
        <v>3371</v>
      </c>
      <c r="L143" s="1043" t="s">
        <v>3362</v>
      </c>
      <c r="M143" s="1043" t="s">
        <v>3372</v>
      </c>
      <c r="N143" s="1046">
        <v>2026004540042</v>
      </c>
      <c r="O143" s="1049" t="s">
        <v>3364</v>
      </c>
      <c r="P143" s="1052" t="s">
        <v>908</v>
      </c>
      <c r="Q143" s="1055">
        <v>1</v>
      </c>
      <c r="R143" s="1040" t="s">
        <v>2871</v>
      </c>
      <c r="S143" s="1040"/>
      <c r="T143" s="1022"/>
      <c r="U143" s="1007"/>
      <c r="V143" s="1007"/>
      <c r="W143" s="1007"/>
      <c r="X143" s="1007"/>
      <c r="Y143" s="1007"/>
      <c r="Z143" s="1004">
        <f t="shared" si="225"/>
        <v>0</v>
      </c>
      <c r="AA143" s="1004">
        <f t="shared" ref="AA143:AF155" si="227">SUM(AR143:AR146,AZ143:AZ146,BH143:BH146,BP143:BP146)</f>
        <v>0</v>
      </c>
      <c r="AB143" s="1004">
        <f t="shared" si="227"/>
        <v>0</v>
      </c>
      <c r="AC143" s="1004">
        <f t="shared" si="227"/>
        <v>0</v>
      </c>
      <c r="AD143" s="1004">
        <f t="shared" si="227"/>
        <v>0</v>
      </c>
      <c r="AE143" s="1004">
        <f t="shared" si="227"/>
        <v>0</v>
      </c>
      <c r="AF143" s="1004">
        <f t="shared" si="227"/>
        <v>0</v>
      </c>
      <c r="AG143" s="714"/>
      <c r="AH143" s="593"/>
      <c r="AI143" s="593"/>
      <c r="AJ143" s="593"/>
      <c r="AK143" s="207"/>
      <c r="AL143" s="208"/>
      <c r="AM143" s="208"/>
      <c r="AN143" s="208"/>
      <c r="AO143" s="208"/>
      <c r="AP143" s="1150">
        <f>+U143</f>
        <v>0</v>
      </c>
      <c r="AQ143" s="1004">
        <f>SUM(AR143:AW146)</f>
        <v>0</v>
      </c>
      <c r="AR143" s="299"/>
      <c r="AS143" s="299"/>
      <c r="AT143" s="299"/>
      <c r="AU143" s="299"/>
      <c r="AV143" s="299"/>
      <c r="AW143" s="299"/>
      <c r="AX143" s="1150">
        <f>+V143</f>
        <v>0</v>
      </c>
      <c r="AY143" s="1004">
        <f>SUM(AZ143:BE146)</f>
        <v>0</v>
      </c>
      <c r="AZ143" s="299"/>
      <c r="BA143" s="299"/>
      <c r="BB143" s="299"/>
      <c r="BC143" s="299"/>
      <c r="BD143" s="299"/>
      <c r="BE143" s="299"/>
      <c r="BF143" s="1150">
        <f>+W143</f>
        <v>0</v>
      </c>
      <c r="BG143" s="1004">
        <f>SUM(BH143:BM146)</f>
        <v>0</v>
      </c>
      <c r="BH143" s="299"/>
      <c r="BI143" s="299"/>
      <c r="BJ143" s="299"/>
      <c r="BK143" s="299"/>
      <c r="BL143" s="299"/>
      <c r="BM143" s="299"/>
      <c r="BN143" s="1150">
        <f>+X143</f>
        <v>0</v>
      </c>
      <c r="BO143" s="1004">
        <f>SUM(BP143:BU146)</f>
        <v>0</v>
      </c>
      <c r="BP143" s="299"/>
      <c r="BQ143" s="299"/>
      <c r="BR143" s="299"/>
      <c r="BS143" s="299"/>
      <c r="BT143" s="299"/>
      <c r="BU143" s="299"/>
    </row>
    <row r="144" spans="1:73" ht="40.15" customHeight="1" x14ac:dyDescent="0.25">
      <c r="A144" s="151"/>
      <c r="B144" s="24"/>
      <c r="C144" s="1059"/>
      <c r="D144" s="1050"/>
      <c r="E144" s="1062"/>
      <c r="F144" s="1065"/>
      <c r="G144" s="1050"/>
      <c r="H144" s="1044"/>
      <c r="I144" s="1044"/>
      <c r="J144" s="1044"/>
      <c r="K144" s="1044"/>
      <c r="L144" s="1044"/>
      <c r="M144" s="1044"/>
      <c r="N144" s="1047"/>
      <c r="O144" s="1050"/>
      <c r="P144" s="1053"/>
      <c r="Q144" s="1056"/>
      <c r="R144" s="1041"/>
      <c r="S144" s="1041"/>
      <c r="T144" s="1023"/>
      <c r="U144" s="1008"/>
      <c r="V144" s="1008"/>
      <c r="W144" s="1008"/>
      <c r="X144" s="1008"/>
      <c r="Y144" s="1008"/>
      <c r="Z144" s="1005"/>
      <c r="AA144" s="1005"/>
      <c r="AB144" s="1005"/>
      <c r="AC144" s="1005"/>
      <c r="AD144" s="1005"/>
      <c r="AE144" s="1005"/>
      <c r="AF144" s="1005"/>
      <c r="AG144" s="479"/>
      <c r="AH144" s="592"/>
      <c r="AI144" s="592"/>
      <c r="AJ144" s="592"/>
      <c r="AK144" s="196"/>
      <c r="AL144" s="197"/>
      <c r="AM144" s="197"/>
      <c r="AN144" s="197"/>
      <c r="AO144" s="197"/>
      <c r="AP144" s="1151"/>
      <c r="AQ144" s="1005"/>
      <c r="AR144" s="282"/>
      <c r="AS144" s="282"/>
      <c r="AT144" s="282"/>
      <c r="AU144" s="282"/>
      <c r="AV144" s="282"/>
      <c r="AW144" s="282"/>
      <c r="AX144" s="1151"/>
      <c r="AY144" s="1005"/>
      <c r="AZ144" s="282"/>
      <c r="BA144" s="282"/>
      <c r="BB144" s="282"/>
      <c r="BC144" s="282"/>
      <c r="BD144" s="282"/>
      <c r="BE144" s="282"/>
      <c r="BF144" s="1151"/>
      <c r="BG144" s="1005"/>
      <c r="BH144" s="282"/>
      <c r="BI144" s="282"/>
      <c r="BJ144" s="282"/>
      <c r="BK144" s="282"/>
      <c r="BL144" s="282"/>
      <c r="BM144" s="282"/>
      <c r="BN144" s="1151"/>
      <c r="BO144" s="1005"/>
      <c r="BP144" s="282"/>
      <c r="BQ144" s="282"/>
      <c r="BR144" s="282"/>
      <c r="BS144" s="282"/>
      <c r="BT144" s="282"/>
      <c r="BU144" s="282"/>
    </row>
    <row r="145" spans="1:73" ht="40.15" customHeight="1" x14ac:dyDescent="0.25">
      <c r="A145" s="151"/>
      <c r="B145" s="24"/>
      <c r="C145" s="1059"/>
      <c r="D145" s="1050"/>
      <c r="E145" s="1062"/>
      <c r="F145" s="1065"/>
      <c r="G145" s="1050"/>
      <c r="H145" s="1044"/>
      <c r="I145" s="1044"/>
      <c r="J145" s="1044"/>
      <c r="K145" s="1044"/>
      <c r="L145" s="1044"/>
      <c r="M145" s="1044"/>
      <c r="N145" s="1047"/>
      <c r="O145" s="1050"/>
      <c r="P145" s="1053"/>
      <c r="Q145" s="1056"/>
      <c r="R145" s="1041"/>
      <c r="S145" s="1041"/>
      <c r="T145" s="1023"/>
      <c r="U145" s="1008"/>
      <c r="V145" s="1008"/>
      <c r="W145" s="1008"/>
      <c r="X145" s="1008"/>
      <c r="Y145" s="1008"/>
      <c r="Z145" s="1005"/>
      <c r="AA145" s="1005"/>
      <c r="AB145" s="1005"/>
      <c r="AC145" s="1005"/>
      <c r="AD145" s="1005"/>
      <c r="AE145" s="1005"/>
      <c r="AF145" s="1005"/>
      <c r="AG145" s="196"/>
      <c r="AH145" s="592"/>
      <c r="AI145" s="592"/>
      <c r="AJ145" s="592"/>
      <c r="AK145" s="196"/>
      <c r="AL145" s="197"/>
      <c r="AM145" s="197"/>
      <c r="AN145" s="197"/>
      <c r="AO145" s="197"/>
      <c r="AP145" s="1151"/>
      <c r="AQ145" s="1005"/>
      <c r="AR145" s="282"/>
      <c r="AS145" s="282"/>
      <c r="AT145" s="282"/>
      <c r="AU145" s="282"/>
      <c r="AV145" s="282"/>
      <c r="AW145" s="282"/>
      <c r="AX145" s="1151"/>
      <c r="AY145" s="1005"/>
      <c r="AZ145" s="282"/>
      <c r="BA145" s="282"/>
      <c r="BB145" s="282"/>
      <c r="BC145" s="282"/>
      <c r="BD145" s="282"/>
      <c r="BE145" s="282"/>
      <c r="BF145" s="1151"/>
      <c r="BG145" s="1005"/>
      <c r="BH145" s="282"/>
      <c r="BI145" s="282"/>
      <c r="BJ145" s="282"/>
      <c r="BK145" s="282"/>
      <c r="BL145" s="282"/>
      <c r="BM145" s="282"/>
      <c r="BN145" s="1151"/>
      <c r="BO145" s="1005"/>
      <c r="BP145" s="282"/>
      <c r="BQ145" s="282"/>
      <c r="BR145" s="282"/>
      <c r="BS145" s="282"/>
      <c r="BT145" s="282"/>
      <c r="BU145" s="282"/>
    </row>
    <row r="146" spans="1:73" ht="40.15" customHeight="1" thickBot="1" x14ac:dyDescent="0.3">
      <c r="A146" s="151"/>
      <c r="B146" s="24"/>
      <c r="C146" s="1059"/>
      <c r="D146" s="1050"/>
      <c r="E146" s="1062"/>
      <c r="F146" s="1065"/>
      <c r="G146" s="1050"/>
      <c r="H146" s="1044"/>
      <c r="I146" s="1044"/>
      <c r="J146" s="1044"/>
      <c r="K146" s="1044"/>
      <c r="L146" s="1044"/>
      <c r="M146" s="1044"/>
      <c r="N146" s="1047"/>
      <c r="O146" s="1050"/>
      <c r="P146" s="1053"/>
      <c r="Q146" s="1056"/>
      <c r="R146" s="1041"/>
      <c r="S146" s="1041"/>
      <c r="T146" s="1024"/>
      <c r="U146" s="1009"/>
      <c r="V146" s="1009"/>
      <c r="W146" s="1009"/>
      <c r="X146" s="1009"/>
      <c r="Y146" s="1009"/>
      <c r="Z146" s="1006"/>
      <c r="AA146" s="1006"/>
      <c r="AB146" s="1006"/>
      <c r="AC146" s="1006"/>
      <c r="AD146" s="1006"/>
      <c r="AE146" s="1006"/>
      <c r="AF146" s="1006"/>
      <c r="AG146" s="715"/>
      <c r="AH146" s="716"/>
      <c r="AI146" s="716"/>
      <c r="AJ146" s="716"/>
      <c r="AK146" s="715"/>
      <c r="AL146" s="717"/>
      <c r="AM146" s="717"/>
      <c r="AN146" s="717"/>
      <c r="AO146" s="717"/>
      <c r="AP146" s="1152"/>
      <c r="AQ146" s="1006"/>
      <c r="AR146" s="718"/>
      <c r="AS146" s="718"/>
      <c r="AT146" s="718"/>
      <c r="AU146" s="718"/>
      <c r="AV146" s="718"/>
      <c r="AW146" s="718"/>
      <c r="AX146" s="1152"/>
      <c r="AY146" s="1006"/>
      <c r="AZ146" s="718"/>
      <c r="BA146" s="718"/>
      <c r="BB146" s="718"/>
      <c r="BC146" s="718"/>
      <c r="BD146" s="718"/>
      <c r="BE146" s="718"/>
      <c r="BF146" s="1152"/>
      <c r="BG146" s="1006"/>
      <c r="BH146" s="718"/>
      <c r="BI146" s="718"/>
      <c r="BJ146" s="718"/>
      <c r="BK146" s="718"/>
      <c r="BL146" s="718"/>
      <c r="BM146" s="718"/>
      <c r="BN146" s="1152"/>
      <c r="BO146" s="1006"/>
      <c r="BP146" s="718"/>
      <c r="BQ146" s="718"/>
      <c r="BR146" s="718"/>
      <c r="BS146" s="718"/>
      <c r="BT146" s="718"/>
      <c r="BU146" s="718"/>
    </row>
    <row r="147" spans="1:73" ht="40.15" customHeight="1" thickTop="1" x14ac:dyDescent="0.25">
      <c r="A147" s="153"/>
      <c r="C147" s="1058" t="s">
        <v>909</v>
      </c>
      <c r="D147" s="1161" t="s">
        <v>910</v>
      </c>
      <c r="E147" s="1061">
        <v>218</v>
      </c>
      <c r="F147" s="1064" t="s">
        <v>3418</v>
      </c>
      <c r="G147" s="1049" t="s">
        <v>3419</v>
      </c>
      <c r="H147" s="1043" t="s">
        <v>2956</v>
      </c>
      <c r="I147" s="1043" t="s">
        <v>3041</v>
      </c>
      <c r="J147" s="1043" t="s">
        <v>3361</v>
      </c>
      <c r="K147" s="1043" t="s">
        <v>3371</v>
      </c>
      <c r="L147" s="1043" t="s">
        <v>3362</v>
      </c>
      <c r="M147" s="1043" t="s">
        <v>3372</v>
      </c>
      <c r="N147" s="1046">
        <v>2026004540042</v>
      </c>
      <c r="O147" s="1049" t="s">
        <v>3364</v>
      </c>
      <c r="P147" s="1052" t="s">
        <v>911</v>
      </c>
      <c r="Q147" s="1055">
        <v>100</v>
      </c>
      <c r="R147" s="1040" t="s">
        <v>2871</v>
      </c>
      <c r="S147" s="1040"/>
      <c r="T147" s="1022"/>
      <c r="U147" s="1007"/>
      <c r="V147" s="1007"/>
      <c r="W147" s="1007"/>
      <c r="X147" s="1007"/>
      <c r="Y147" s="1007"/>
      <c r="Z147" s="1004">
        <f t="shared" si="225"/>
        <v>0</v>
      </c>
      <c r="AA147" s="1004">
        <f t="shared" si="227"/>
        <v>0</v>
      </c>
      <c r="AB147" s="1004">
        <f t="shared" si="227"/>
        <v>0</v>
      </c>
      <c r="AC147" s="1004">
        <f t="shared" si="227"/>
        <v>0</v>
      </c>
      <c r="AD147" s="1004">
        <f t="shared" si="227"/>
        <v>0</v>
      </c>
      <c r="AE147" s="1004">
        <f t="shared" si="227"/>
        <v>0</v>
      </c>
      <c r="AF147" s="1004">
        <f t="shared" si="227"/>
        <v>0</v>
      </c>
      <c r="AG147" s="714"/>
      <c r="AH147" s="593"/>
      <c r="AI147" s="593"/>
      <c r="AJ147" s="593"/>
      <c r="AK147" s="207"/>
      <c r="AL147" s="208"/>
      <c r="AM147" s="208"/>
      <c r="AN147" s="208"/>
      <c r="AO147" s="208"/>
      <c r="AP147" s="1150">
        <f>+U147</f>
        <v>0</v>
      </c>
      <c r="AQ147" s="1004">
        <f>SUM(AR147:AW150)</f>
        <v>0</v>
      </c>
      <c r="AR147" s="299"/>
      <c r="AS147" s="299"/>
      <c r="AT147" s="299"/>
      <c r="AU147" s="299"/>
      <c r="AV147" s="299"/>
      <c r="AW147" s="299"/>
      <c r="AX147" s="1150">
        <f>+V147</f>
        <v>0</v>
      </c>
      <c r="AY147" s="1004">
        <f>SUM(AZ147:BE150)</f>
        <v>0</v>
      </c>
      <c r="AZ147" s="299"/>
      <c r="BA147" s="299"/>
      <c r="BB147" s="299"/>
      <c r="BC147" s="299"/>
      <c r="BD147" s="299"/>
      <c r="BE147" s="299"/>
      <c r="BF147" s="1150">
        <f>+W147</f>
        <v>0</v>
      </c>
      <c r="BG147" s="1004">
        <f>SUM(BH147:BM150)</f>
        <v>0</v>
      </c>
      <c r="BH147" s="299"/>
      <c r="BI147" s="299"/>
      <c r="BJ147" s="299"/>
      <c r="BK147" s="299"/>
      <c r="BL147" s="299"/>
      <c r="BM147" s="299"/>
      <c r="BN147" s="1150">
        <f>+X147</f>
        <v>0</v>
      </c>
      <c r="BO147" s="1004">
        <f>SUM(BP147:BU150)</f>
        <v>0</v>
      </c>
      <c r="BP147" s="299"/>
      <c r="BQ147" s="299"/>
      <c r="BR147" s="299"/>
      <c r="BS147" s="299"/>
      <c r="BT147" s="299"/>
      <c r="BU147" s="299"/>
    </row>
    <row r="148" spans="1:73" ht="40.15" customHeight="1" x14ac:dyDescent="0.25">
      <c r="A148" s="153"/>
      <c r="C148" s="1059"/>
      <c r="D148" s="1162"/>
      <c r="E148" s="1062"/>
      <c r="F148" s="1065"/>
      <c r="G148" s="1050"/>
      <c r="H148" s="1044"/>
      <c r="I148" s="1044"/>
      <c r="J148" s="1044"/>
      <c r="K148" s="1044"/>
      <c r="L148" s="1044"/>
      <c r="M148" s="1044"/>
      <c r="N148" s="1047"/>
      <c r="O148" s="1050"/>
      <c r="P148" s="1053"/>
      <c r="Q148" s="1056"/>
      <c r="R148" s="1041"/>
      <c r="S148" s="1041"/>
      <c r="T148" s="1023"/>
      <c r="U148" s="1008"/>
      <c r="V148" s="1008"/>
      <c r="W148" s="1008"/>
      <c r="X148" s="1008"/>
      <c r="Y148" s="1008"/>
      <c r="Z148" s="1005"/>
      <c r="AA148" s="1005"/>
      <c r="AB148" s="1005"/>
      <c r="AC148" s="1005"/>
      <c r="AD148" s="1005"/>
      <c r="AE148" s="1005"/>
      <c r="AF148" s="1005"/>
      <c r="AG148" s="479"/>
      <c r="AH148" s="592"/>
      <c r="AI148" s="592"/>
      <c r="AJ148" s="592"/>
      <c r="AK148" s="196"/>
      <c r="AL148" s="197"/>
      <c r="AM148" s="197"/>
      <c r="AN148" s="197"/>
      <c r="AO148" s="197"/>
      <c r="AP148" s="1151"/>
      <c r="AQ148" s="1005"/>
      <c r="AR148" s="282"/>
      <c r="AS148" s="282"/>
      <c r="AT148" s="282"/>
      <c r="AU148" s="282"/>
      <c r="AV148" s="282"/>
      <c r="AW148" s="282"/>
      <c r="AX148" s="1151"/>
      <c r="AY148" s="1005"/>
      <c r="AZ148" s="282"/>
      <c r="BA148" s="282"/>
      <c r="BB148" s="282"/>
      <c r="BC148" s="282"/>
      <c r="BD148" s="282"/>
      <c r="BE148" s="282"/>
      <c r="BF148" s="1151"/>
      <c r="BG148" s="1005"/>
      <c r="BH148" s="282"/>
      <c r="BI148" s="282"/>
      <c r="BJ148" s="282"/>
      <c r="BK148" s="282"/>
      <c r="BL148" s="282"/>
      <c r="BM148" s="282"/>
      <c r="BN148" s="1151"/>
      <c r="BO148" s="1005"/>
      <c r="BP148" s="282"/>
      <c r="BQ148" s="282"/>
      <c r="BR148" s="282"/>
      <c r="BS148" s="282"/>
      <c r="BT148" s="282"/>
      <c r="BU148" s="282"/>
    </row>
    <row r="149" spans="1:73" ht="40.15" customHeight="1" x14ac:dyDescent="0.25">
      <c r="A149" s="153"/>
      <c r="C149" s="1059"/>
      <c r="D149" s="1162"/>
      <c r="E149" s="1062"/>
      <c r="F149" s="1065"/>
      <c r="G149" s="1050"/>
      <c r="H149" s="1044"/>
      <c r="I149" s="1044"/>
      <c r="J149" s="1044"/>
      <c r="K149" s="1044"/>
      <c r="L149" s="1044"/>
      <c r="M149" s="1044"/>
      <c r="N149" s="1047"/>
      <c r="O149" s="1050"/>
      <c r="P149" s="1053"/>
      <c r="Q149" s="1056"/>
      <c r="R149" s="1041"/>
      <c r="S149" s="1041"/>
      <c r="T149" s="1023"/>
      <c r="U149" s="1008"/>
      <c r="V149" s="1008"/>
      <c r="W149" s="1008"/>
      <c r="X149" s="1008"/>
      <c r="Y149" s="1008"/>
      <c r="Z149" s="1005"/>
      <c r="AA149" s="1005"/>
      <c r="AB149" s="1005"/>
      <c r="AC149" s="1005"/>
      <c r="AD149" s="1005"/>
      <c r="AE149" s="1005"/>
      <c r="AF149" s="1005"/>
      <c r="AG149" s="196"/>
      <c r="AH149" s="592"/>
      <c r="AI149" s="592"/>
      <c r="AJ149" s="592"/>
      <c r="AK149" s="196"/>
      <c r="AL149" s="197"/>
      <c r="AM149" s="197"/>
      <c r="AN149" s="197"/>
      <c r="AO149" s="197"/>
      <c r="AP149" s="1151"/>
      <c r="AQ149" s="1005"/>
      <c r="AR149" s="282"/>
      <c r="AS149" s="282"/>
      <c r="AT149" s="282"/>
      <c r="AU149" s="282"/>
      <c r="AV149" s="282"/>
      <c r="AW149" s="282"/>
      <c r="AX149" s="1151"/>
      <c r="AY149" s="1005"/>
      <c r="AZ149" s="282"/>
      <c r="BA149" s="282"/>
      <c r="BB149" s="282"/>
      <c r="BC149" s="282"/>
      <c r="BD149" s="282"/>
      <c r="BE149" s="282"/>
      <c r="BF149" s="1151"/>
      <c r="BG149" s="1005"/>
      <c r="BH149" s="282"/>
      <c r="BI149" s="282"/>
      <c r="BJ149" s="282"/>
      <c r="BK149" s="282"/>
      <c r="BL149" s="282"/>
      <c r="BM149" s="282"/>
      <c r="BN149" s="1151"/>
      <c r="BO149" s="1005"/>
      <c r="BP149" s="282"/>
      <c r="BQ149" s="282"/>
      <c r="BR149" s="282"/>
      <c r="BS149" s="282"/>
      <c r="BT149" s="282"/>
      <c r="BU149" s="282"/>
    </row>
    <row r="150" spans="1:73" ht="40.15" customHeight="1" thickBot="1" x14ac:dyDescent="0.3">
      <c r="A150" s="153"/>
      <c r="C150" s="1059"/>
      <c r="D150" s="1162"/>
      <c r="E150" s="1062"/>
      <c r="F150" s="1065"/>
      <c r="G150" s="1050"/>
      <c r="H150" s="1044"/>
      <c r="I150" s="1044"/>
      <c r="J150" s="1044"/>
      <c r="K150" s="1044"/>
      <c r="L150" s="1044"/>
      <c r="M150" s="1044"/>
      <c r="N150" s="1047"/>
      <c r="O150" s="1050"/>
      <c r="P150" s="1053"/>
      <c r="Q150" s="1056"/>
      <c r="R150" s="1041"/>
      <c r="S150" s="1041"/>
      <c r="T150" s="1024"/>
      <c r="U150" s="1009"/>
      <c r="V150" s="1009"/>
      <c r="W150" s="1009"/>
      <c r="X150" s="1009"/>
      <c r="Y150" s="1009"/>
      <c r="Z150" s="1006"/>
      <c r="AA150" s="1006"/>
      <c r="AB150" s="1006"/>
      <c r="AC150" s="1006"/>
      <c r="AD150" s="1006"/>
      <c r="AE150" s="1006"/>
      <c r="AF150" s="1006"/>
      <c r="AG150" s="715"/>
      <c r="AH150" s="716"/>
      <c r="AI150" s="716"/>
      <c r="AJ150" s="716"/>
      <c r="AK150" s="715"/>
      <c r="AL150" s="717"/>
      <c r="AM150" s="717"/>
      <c r="AN150" s="717"/>
      <c r="AO150" s="717"/>
      <c r="AP150" s="1152"/>
      <c r="AQ150" s="1006"/>
      <c r="AR150" s="718"/>
      <c r="AS150" s="718"/>
      <c r="AT150" s="718"/>
      <c r="AU150" s="718"/>
      <c r="AV150" s="718"/>
      <c r="AW150" s="718"/>
      <c r="AX150" s="1152"/>
      <c r="AY150" s="1006"/>
      <c r="AZ150" s="718"/>
      <c r="BA150" s="718"/>
      <c r="BB150" s="718"/>
      <c r="BC150" s="718"/>
      <c r="BD150" s="718"/>
      <c r="BE150" s="718"/>
      <c r="BF150" s="1152"/>
      <c r="BG150" s="1006"/>
      <c r="BH150" s="718"/>
      <c r="BI150" s="718"/>
      <c r="BJ150" s="718"/>
      <c r="BK150" s="718"/>
      <c r="BL150" s="718"/>
      <c r="BM150" s="718"/>
      <c r="BN150" s="1152"/>
      <c r="BO150" s="1006"/>
      <c r="BP150" s="718"/>
      <c r="BQ150" s="718"/>
      <c r="BR150" s="718"/>
      <c r="BS150" s="718"/>
      <c r="BT150" s="718"/>
      <c r="BU150" s="718"/>
    </row>
    <row r="151" spans="1:73" ht="40.15" customHeight="1" thickTop="1" x14ac:dyDescent="0.25">
      <c r="A151" s="153"/>
      <c r="C151" s="1059"/>
      <c r="D151" s="1162"/>
      <c r="E151" s="1061">
        <v>219</v>
      </c>
      <c r="F151" s="1064" t="s">
        <v>3368</v>
      </c>
      <c r="G151" s="1049" t="s">
        <v>830</v>
      </c>
      <c r="H151" s="1043" t="s">
        <v>3154</v>
      </c>
      <c r="I151" s="1043" t="s">
        <v>3041</v>
      </c>
      <c r="J151" s="1043" t="s">
        <v>3361</v>
      </c>
      <c r="K151" s="1043" t="s">
        <v>3371</v>
      </c>
      <c r="L151" s="1043" t="s">
        <v>3362</v>
      </c>
      <c r="M151" s="1043" t="s">
        <v>3372</v>
      </c>
      <c r="N151" s="1046">
        <v>2026004540042</v>
      </c>
      <c r="O151" s="1049" t="s">
        <v>3364</v>
      </c>
      <c r="P151" s="1052" t="s">
        <v>830</v>
      </c>
      <c r="Q151" s="1055">
        <v>150</v>
      </c>
      <c r="R151" s="1040" t="s">
        <v>2871</v>
      </c>
      <c r="S151" s="1040"/>
      <c r="T151" s="1022"/>
      <c r="U151" s="1007"/>
      <c r="V151" s="1007"/>
      <c r="W151" s="1007"/>
      <c r="X151" s="1007"/>
      <c r="Y151" s="1007"/>
      <c r="Z151" s="1004">
        <f t="shared" si="225"/>
        <v>0</v>
      </c>
      <c r="AA151" s="1004">
        <f t="shared" si="227"/>
        <v>0</v>
      </c>
      <c r="AB151" s="1004">
        <f t="shared" si="227"/>
        <v>0</v>
      </c>
      <c r="AC151" s="1004">
        <f t="shared" si="227"/>
        <v>0</v>
      </c>
      <c r="AD151" s="1004">
        <f t="shared" si="227"/>
        <v>0</v>
      </c>
      <c r="AE151" s="1004">
        <f t="shared" si="227"/>
        <v>0</v>
      </c>
      <c r="AF151" s="1004">
        <f t="shared" si="227"/>
        <v>0</v>
      </c>
      <c r="AG151" s="714"/>
      <c r="AH151" s="593"/>
      <c r="AI151" s="593"/>
      <c r="AJ151" s="593"/>
      <c r="AK151" s="207"/>
      <c r="AL151" s="208"/>
      <c r="AM151" s="208"/>
      <c r="AN151" s="208"/>
      <c r="AO151" s="208"/>
      <c r="AP151" s="1150">
        <f>+U151</f>
        <v>0</v>
      </c>
      <c r="AQ151" s="1004">
        <f>SUM(AR151:AW154)</f>
        <v>0</v>
      </c>
      <c r="AR151" s="299"/>
      <c r="AS151" s="299"/>
      <c r="AT151" s="299"/>
      <c r="AU151" s="299"/>
      <c r="AV151" s="299"/>
      <c r="AW151" s="299"/>
      <c r="AX151" s="1150">
        <f>+V151</f>
        <v>0</v>
      </c>
      <c r="AY151" s="1004">
        <f>SUM(AZ151:BE154)</f>
        <v>0</v>
      </c>
      <c r="AZ151" s="299"/>
      <c r="BA151" s="299"/>
      <c r="BB151" s="299"/>
      <c r="BC151" s="299"/>
      <c r="BD151" s="299"/>
      <c r="BE151" s="299"/>
      <c r="BF151" s="1150">
        <f>+W151</f>
        <v>0</v>
      </c>
      <c r="BG151" s="1004">
        <f>SUM(BH151:BM154)</f>
        <v>0</v>
      </c>
      <c r="BH151" s="299"/>
      <c r="BI151" s="299"/>
      <c r="BJ151" s="299"/>
      <c r="BK151" s="299"/>
      <c r="BL151" s="299"/>
      <c r="BM151" s="299"/>
      <c r="BN151" s="1150">
        <f>+X151</f>
        <v>0</v>
      </c>
      <c r="BO151" s="1004">
        <f>SUM(BP151:BU154)</f>
        <v>0</v>
      </c>
      <c r="BP151" s="299"/>
      <c r="BQ151" s="299"/>
      <c r="BR151" s="299"/>
      <c r="BS151" s="299"/>
      <c r="BT151" s="299"/>
      <c r="BU151" s="299"/>
    </row>
    <row r="152" spans="1:73" ht="40.15" customHeight="1" x14ac:dyDescent="0.25">
      <c r="A152" s="153"/>
      <c r="C152" s="1059"/>
      <c r="D152" s="1162"/>
      <c r="E152" s="1062"/>
      <c r="F152" s="1065"/>
      <c r="G152" s="1050"/>
      <c r="H152" s="1044"/>
      <c r="I152" s="1044"/>
      <c r="J152" s="1044"/>
      <c r="K152" s="1044"/>
      <c r="L152" s="1044"/>
      <c r="M152" s="1044"/>
      <c r="N152" s="1047"/>
      <c r="O152" s="1050"/>
      <c r="P152" s="1053"/>
      <c r="Q152" s="1056"/>
      <c r="R152" s="1041"/>
      <c r="S152" s="1041"/>
      <c r="T152" s="1023"/>
      <c r="U152" s="1008"/>
      <c r="V152" s="1008"/>
      <c r="W152" s="1008"/>
      <c r="X152" s="1008"/>
      <c r="Y152" s="1008"/>
      <c r="Z152" s="1005"/>
      <c r="AA152" s="1005"/>
      <c r="AB152" s="1005"/>
      <c r="AC152" s="1005"/>
      <c r="AD152" s="1005"/>
      <c r="AE152" s="1005"/>
      <c r="AF152" s="1005"/>
      <c r="AG152" s="479"/>
      <c r="AH152" s="592"/>
      <c r="AI152" s="592"/>
      <c r="AJ152" s="592"/>
      <c r="AK152" s="196"/>
      <c r="AL152" s="197"/>
      <c r="AM152" s="197"/>
      <c r="AN152" s="197"/>
      <c r="AO152" s="197"/>
      <c r="AP152" s="1151"/>
      <c r="AQ152" s="1005"/>
      <c r="AR152" s="282"/>
      <c r="AS152" s="282"/>
      <c r="AT152" s="282"/>
      <c r="AU152" s="282"/>
      <c r="AV152" s="282"/>
      <c r="AW152" s="282"/>
      <c r="AX152" s="1151"/>
      <c r="AY152" s="1005"/>
      <c r="AZ152" s="282"/>
      <c r="BA152" s="282"/>
      <c r="BB152" s="282"/>
      <c r="BC152" s="282"/>
      <c r="BD152" s="282"/>
      <c r="BE152" s="282"/>
      <c r="BF152" s="1151"/>
      <c r="BG152" s="1005"/>
      <c r="BH152" s="282"/>
      <c r="BI152" s="282"/>
      <c r="BJ152" s="282"/>
      <c r="BK152" s="282"/>
      <c r="BL152" s="282"/>
      <c r="BM152" s="282"/>
      <c r="BN152" s="1151"/>
      <c r="BO152" s="1005"/>
      <c r="BP152" s="282"/>
      <c r="BQ152" s="282"/>
      <c r="BR152" s="282"/>
      <c r="BS152" s="282"/>
      <c r="BT152" s="282"/>
      <c r="BU152" s="282"/>
    </row>
    <row r="153" spans="1:73" ht="40.15" customHeight="1" x14ac:dyDescent="0.25">
      <c r="A153" s="153"/>
      <c r="C153" s="1059"/>
      <c r="D153" s="1162"/>
      <c r="E153" s="1062"/>
      <c r="F153" s="1065"/>
      <c r="G153" s="1050"/>
      <c r="H153" s="1044"/>
      <c r="I153" s="1044"/>
      <c r="J153" s="1044"/>
      <c r="K153" s="1044"/>
      <c r="L153" s="1044"/>
      <c r="M153" s="1044"/>
      <c r="N153" s="1047"/>
      <c r="O153" s="1050"/>
      <c r="P153" s="1053"/>
      <c r="Q153" s="1056"/>
      <c r="R153" s="1041"/>
      <c r="S153" s="1041"/>
      <c r="T153" s="1023"/>
      <c r="U153" s="1008"/>
      <c r="V153" s="1008"/>
      <c r="W153" s="1008"/>
      <c r="X153" s="1008"/>
      <c r="Y153" s="1008"/>
      <c r="Z153" s="1005"/>
      <c r="AA153" s="1005"/>
      <c r="AB153" s="1005"/>
      <c r="AC153" s="1005"/>
      <c r="AD153" s="1005"/>
      <c r="AE153" s="1005"/>
      <c r="AF153" s="1005"/>
      <c r="AG153" s="196"/>
      <c r="AH153" s="592"/>
      <c r="AI153" s="592"/>
      <c r="AJ153" s="592"/>
      <c r="AK153" s="196"/>
      <c r="AL153" s="197"/>
      <c r="AM153" s="197"/>
      <c r="AN153" s="197"/>
      <c r="AO153" s="197"/>
      <c r="AP153" s="1151"/>
      <c r="AQ153" s="1005"/>
      <c r="AR153" s="282"/>
      <c r="AS153" s="282"/>
      <c r="AT153" s="282"/>
      <c r="AU153" s="282"/>
      <c r="AV153" s="282"/>
      <c r="AW153" s="282"/>
      <c r="AX153" s="1151"/>
      <c r="AY153" s="1005"/>
      <c r="AZ153" s="282"/>
      <c r="BA153" s="282"/>
      <c r="BB153" s="282"/>
      <c r="BC153" s="282"/>
      <c r="BD153" s="282"/>
      <c r="BE153" s="282"/>
      <c r="BF153" s="1151"/>
      <c r="BG153" s="1005"/>
      <c r="BH153" s="282"/>
      <c r="BI153" s="282"/>
      <c r="BJ153" s="282"/>
      <c r="BK153" s="282"/>
      <c r="BL153" s="282"/>
      <c r="BM153" s="282"/>
      <c r="BN153" s="1151"/>
      <c r="BO153" s="1005"/>
      <c r="BP153" s="282"/>
      <c r="BQ153" s="282"/>
      <c r="BR153" s="282"/>
      <c r="BS153" s="282"/>
      <c r="BT153" s="282"/>
      <c r="BU153" s="282"/>
    </row>
    <row r="154" spans="1:73" ht="40.15" customHeight="1" thickBot="1" x14ac:dyDescent="0.3">
      <c r="A154" s="153"/>
      <c r="C154" s="1059"/>
      <c r="D154" s="1162"/>
      <c r="E154" s="1062"/>
      <c r="F154" s="1065"/>
      <c r="G154" s="1050"/>
      <c r="H154" s="1044"/>
      <c r="I154" s="1044"/>
      <c r="J154" s="1044"/>
      <c r="K154" s="1044"/>
      <c r="L154" s="1044"/>
      <c r="M154" s="1044"/>
      <c r="N154" s="1047"/>
      <c r="O154" s="1050"/>
      <c r="P154" s="1053"/>
      <c r="Q154" s="1056"/>
      <c r="R154" s="1041"/>
      <c r="S154" s="1041"/>
      <c r="T154" s="1024"/>
      <c r="U154" s="1009"/>
      <c r="V154" s="1009"/>
      <c r="W154" s="1009"/>
      <c r="X154" s="1009"/>
      <c r="Y154" s="1009"/>
      <c r="Z154" s="1006"/>
      <c r="AA154" s="1006"/>
      <c r="AB154" s="1006"/>
      <c r="AC154" s="1006"/>
      <c r="AD154" s="1006"/>
      <c r="AE154" s="1006"/>
      <c r="AF154" s="1006"/>
      <c r="AG154" s="715"/>
      <c r="AH154" s="716"/>
      <c r="AI154" s="716"/>
      <c r="AJ154" s="716"/>
      <c r="AK154" s="715"/>
      <c r="AL154" s="717"/>
      <c r="AM154" s="717"/>
      <c r="AN154" s="717"/>
      <c r="AO154" s="717"/>
      <c r="AP154" s="1152"/>
      <c r="AQ154" s="1006"/>
      <c r="AR154" s="718"/>
      <c r="AS154" s="718"/>
      <c r="AT154" s="718"/>
      <c r="AU154" s="718"/>
      <c r="AV154" s="718"/>
      <c r="AW154" s="718"/>
      <c r="AX154" s="1152"/>
      <c r="AY154" s="1006"/>
      <c r="AZ154" s="718"/>
      <c r="BA154" s="718"/>
      <c r="BB154" s="718"/>
      <c r="BC154" s="718"/>
      <c r="BD154" s="718"/>
      <c r="BE154" s="718"/>
      <c r="BF154" s="1152"/>
      <c r="BG154" s="1006"/>
      <c r="BH154" s="718"/>
      <c r="BI154" s="718"/>
      <c r="BJ154" s="718"/>
      <c r="BK154" s="718"/>
      <c r="BL154" s="718"/>
      <c r="BM154" s="718"/>
      <c r="BN154" s="1152"/>
      <c r="BO154" s="1006"/>
      <c r="BP154" s="718"/>
      <c r="BQ154" s="718"/>
      <c r="BR154" s="718"/>
      <c r="BS154" s="718"/>
      <c r="BT154" s="718"/>
      <c r="BU154" s="718"/>
    </row>
    <row r="155" spans="1:73" ht="40.15" customHeight="1" thickTop="1" x14ac:dyDescent="0.25">
      <c r="A155" s="153"/>
      <c r="C155" s="1059"/>
      <c r="D155" s="1162"/>
      <c r="E155" s="1061">
        <v>220</v>
      </c>
      <c r="F155" s="1064" t="s">
        <v>3420</v>
      </c>
      <c r="G155" s="1049" t="s">
        <v>912</v>
      </c>
      <c r="H155" s="1043" t="s">
        <v>3154</v>
      </c>
      <c r="I155" s="1043" t="s">
        <v>3041</v>
      </c>
      <c r="J155" s="1043" t="s">
        <v>3361</v>
      </c>
      <c r="K155" s="1043" t="s">
        <v>3371</v>
      </c>
      <c r="L155" s="1043" t="s">
        <v>3362</v>
      </c>
      <c r="M155" s="1043" t="s">
        <v>3372</v>
      </c>
      <c r="N155" s="1046">
        <v>2026004540042</v>
      </c>
      <c r="O155" s="1049" t="s">
        <v>3364</v>
      </c>
      <c r="P155" s="1052" t="s">
        <v>912</v>
      </c>
      <c r="Q155" s="1055">
        <v>150</v>
      </c>
      <c r="R155" s="1040" t="s">
        <v>2867</v>
      </c>
      <c r="S155" s="1040"/>
      <c r="T155" s="1022"/>
      <c r="U155" s="1007"/>
      <c r="V155" s="1007"/>
      <c r="W155" s="1007"/>
      <c r="X155" s="1007"/>
      <c r="Y155" s="1007"/>
      <c r="Z155" s="1004">
        <f t="shared" si="225"/>
        <v>0</v>
      </c>
      <c r="AA155" s="1004">
        <f t="shared" si="227"/>
        <v>0</v>
      </c>
      <c r="AB155" s="1004">
        <f t="shared" si="227"/>
        <v>0</v>
      </c>
      <c r="AC155" s="1004">
        <f t="shared" si="227"/>
        <v>0</v>
      </c>
      <c r="AD155" s="1004">
        <f t="shared" si="227"/>
        <v>0</v>
      </c>
      <c r="AE155" s="1004">
        <f t="shared" si="227"/>
        <v>0</v>
      </c>
      <c r="AF155" s="1004">
        <f t="shared" si="227"/>
        <v>0</v>
      </c>
      <c r="AG155" s="714"/>
      <c r="AH155" s="593"/>
      <c r="AI155" s="593"/>
      <c r="AJ155" s="593"/>
      <c r="AK155" s="207"/>
      <c r="AL155" s="208"/>
      <c r="AM155" s="208"/>
      <c r="AN155" s="208"/>
      <c r="AO155" s="208"/>
      <c r="AP155" s="1150">
        <f>+U155</f>
        <v>0</v>
      </c>
      <c r="AQ155" s="1004">
        <f>SUM(AR155:AW158)</f>
        <v>0</v>
      </c>
      <c r="AR155" s="299"/>
      <c r="AS155" s="299"/>
      <c r="AT155" s="299"/>
      <c r="AU155" s="299"/>
      <c r="AV155" s="299"/>
      <c r="AW155" s="299"/>
      <c r="AX155" s="1150">
        <f>+V155</f>
        <v>0</v>
      </c>
      <c r="AY155" s="1004">
        <f>SUM(AZ155:BE158)</f>
        <v>0</v>
      </c>
      <c r="AZ155" s="299"/>
      <c r="BA155" s="299"/>
      <c r="BB155" s="299"/>
      <c r="BC155" s="299"/>
      <c r="BD155" s="299"/>
      <c r="BE155" s="299"/>
      <c r="BF155" s="1150">
        <f>+W155</f>
        <v>0</v>
      </c>
      <c r="BG155" s="1004">
        <f>SUM(BH155:BM158)</f>
        <v>0</v>
      </c>
      <c r="BH155" s="299"/>
      <c r="BI155" s="299"/>
      <c r="BJ155" s="299"/>
      <c r="BK155" s="299"/>
      <c r="BL155" s="299"/>
      <c r="BM155" s="299"/>
      <c r="BN155" s="1150">
        <f>+X155</f>
        <v>0</v>
      </c>
      <c r="BO155" s="1004">
        <f>SUM(BP155:BU158)</f>
        <v>0</v>
      </c>
      <c r="BP155" s="299"/>
      <c r="BQ155" s="299"/>
      <c r="BR155" s="299"/>
      <c r="BS155" s="299"/>
      <c r="BT155" s="299"/>
      <c r="BU155" s="299"/>
    </row>
    <row r="156" spans="1:73" ht="40.15" customHeight="1" x14ac:dyDescent="0.25">
      <c r="A156" s="153"/>
      <c r="C156" s="1059"/>
      <c r="D156" s="1162"/>
      <c r="E156" s="1062"/>
      <c r="F156" s="1065"/>
      <c r="G156" s="1050"/>
      <c r="H156" s="1044"/>
      <c r="I156" s="1044"/>
      <c r="J156" s="1044"/>
      <c r="K156" s="1044"/>
      <c r="L156" s="1044"/>
      <c r="M156" s="1044"/>
      <c r="N156" s="1047"/>
      <c r="O156" s="1050"/>
      <c r="P156" s="1053"/>
      <c r="Q156" s="1056"/>
      <c r="R156" s="1041"/>
      <c r="S156" s="1041"/>
      <c r="T156" s="1023"/>
      <c r="U156" s="1008"/>
      <c r="V156" s="1008"/>
      <c r="W156" s="1008"/>
      <c r="X156" s="1008"/>
      <c r="Y156" s="1008"/>
      <c r="Z156" s="1005"/>
      <c r="AA156" s="1005"/>
      <c r="AB156" s="1005"/>
      <c r="AC156" s="1005"/>
      <c r="AD156" s="1005"/>
      <c r="AE156" s="1005"/>
      <c r="AF156" s="1005"/>
      <c r="AG156" s="479"/>
      <c r="AH156" s="592"/>
      <c r="AI156" s="592"/>
      <c r="AJ156" s="592"/>
      <c r="AK156" s="196"/>
      <c r="AL156" s="197"/>
      <c r="AM156" s="197"/>
      <c r="AN156" s="197"/>
      <c r="AO156" s="197"/>
      <c r="AP156" s="1151"/>
      <c r="AQ156" s="1005"/>
      <c r="AR156" s="282"/>
      <c r="AS156" s="282"/>
      <c r="AT156" s="282"/>
      <c r="AU156" s="282"/>
      <c r="AV156" s="282"/>
      <c r="AW156" s="282"/>
      <c r="AX156" s="1151"/>
      <c r="AY156" s="1005"/>
      <c r="AZ156" s="282"/>
      <c r="BA156" s="282"/>
      <c r="BB156" s="282"/>
      <c r="BC156" s="282"/>
      <c r="BD156" s="282"/>
      <c r="BE156" s="282"/>
      <c r="BF156" s="1151"/>
      <c r="BG156" s="1005"/>
      <c r="BH156" s="282"/>
      <c r="BI156" s="282"/>
      <c r="BJ156" s="282"/>
      <c r="BK156" s="282"/>
      <c r="BL156" s="282"/>
      <c r="BM156" s="282"/>
      <c r="BN156" s="1151"/>
      <c r="BO156" s="1005"/>
      <c r="BP156" s="282"/>
      <c r="BQ156" s="282"/>
      <c r="BR156" s="282"/>
      <c r="BS156" s="282"/>
      <c r="BT156" s="282"/>
      <c r="BU156" s="282"/>
    </row>
    <row r="157" spans="1:73" ht="40.15" customHeight="1" x14ac:dyDescent="0.25">
      <c r="A157" s="153"/>
      <c r="C157" s="1059"/>
      <c r="D157" s="1162"/>
      <c r="E157" s="1062"/>
      <c r="F157" s="1065"/>
      <c r="G157" s="1050"/>
      <c r="H157" s="1044"/>
      <c r="I157" s="1044"/>
      <c r="J157" s="1044"/>
      <c r="K157" s="1044"/>
      <c r="L157" s="1044"/>
      <c r="M157" s="1044"/>
      <c r="N157" s="1047"/>
      <c r="O157" s="1050"/>
      <c r="P157" s="1053"/>
      <c r="Q157" s="1056"/>
      <c r="R157" s="1041"/>
      <c r="S157" s="1041"/>
      <c r="T157" s="1023"/>
      <c r="U157" s="1008"/>
      <c r="V157" s="1008"/>
      <c r="W157" s="1008"/>
      <c r="X157" s="1008"/>
      <c r="Y157" s="1008"/>
      <c r="Z157" s="1005"/>
      <c r="AA157" s="1005"/>
      <c r="AB157" s="1005"/>
      <c r="AC157" s="1005"/>
      <c r="AD157" s="1005"/>
      <c r="AE157" s="1005"/>
      <c r="AF157" s="1005"/>
      <c r="AG157" s="196"/>
      <c r="AH157" s="592"/>
      <c r="AI157" s="592"/>
      <c r="AJ157" s="592"/>
      <c r="AK157" s="196"/>
      <c r="AL157" s="197"/>
      <c r="AM157" s="197"/>
      <c r="AN157" s="197"/>
      <c r="AO157" s="197"/>
      <c r="AP157" s="1151"/>
      <c r="AQ157" s="1005"/>
      <c r="AR157" s="282"/>
      <c r="AS157" s="282"/>
      <c r="AT157" s="282"/>
      <c r="AU157" s="282"/>
      <c r="AV157" s="282"/>
      <c r="AW157" s="282"/>
      <c r="AX157" s="1151"/>
      <c r="AY157" s="1005"/>
      <c r="AZ157" s="282"/>
      <c r="BA157" s="282"/>
      <c r="BB157" s="282"/>
      <c r="BC157" s="282"/>
      <c r="BD157" s="282"/>
      <c r="BE157" s="282"/>
      <c r="BF157" s="1151"/>
      <c r="BG157" s="1005"/>
      <c r="BH157" s="282"/>
      <c r="BI157" s="282"/>
      <c r="BJ157" s="282"/>
      <c r="BK157" s="282"/>
      <c r="BL157" s="282"/>
      <c r="BM157" s="282"/>
      <c r="BN157" s="1151"/>
      <c r="BO157" s="1005"/>
      <c r="BP157" s="282"/>
      <c r="BQ157" s="282"/>
      <c r="BR157" s="282"/>
      <c r="BS157" s="282"/>
      <c r="BT157" s="282"/>
      <c r="BU157" s="282"/>
    </row>
    <row r="158" spans="1:73" ht="40.15" customHeight="1" thickBot="1" x14ac:dyDescent="0.3">
      <c r="A158" s="153"/>
      <c r="C158" s="1059"/>
      <c r="D158" s="1162"/>
      <c r="E158" s="1062"/>
      <c r="F158" s="1065"/>
      <c r="G158" s="1050"/>
      <c r="H158" s="1044"/>
      <c r="I158" s="1044"/>
      <c r="J158" s="1044"/>
      <c r="K158" s="1044"/>
      <c r="L158" s="1044"/>
      <c r="M158" s="1044"/>
      <c r="N158" s="1047"/>
      <c r="O158" s="1050"/>
      <c r="P158" s="1053"/>
      <c r="Q158" s="1056"/>
      <c r="R158" s="1041"/>
      <c r="S158" s="1041"/>
      <c r="T158" s="1024"/>
      <c r="U158" s="1009"/>
      <c r="V158" s="1009"/>
      <c r="W158" s="1009"/>
      <c r="X158" s="1009"/>
      <c r="Y158" s="1009"/>
      <c r="Z158" s="1006"/>
      <c r="AA158" s="1006"/>
      <c r="AB158" s="1006"/>
      <c r="AC158" s="1006"/>
      <c r="AD158" s="1006"/>
      <c r="AE158" s="1006"/>
      <c r="AF158" s="1006"/>
      <c r="AG158" s="715"/>
      <c r="AH158" s="716"/>
      <c r="AI158" s="716"/>
      <c r="AJ158" s="716"/>
      <c r="AK158" s="715"/>
      <c r="AL158" s="717"/>
      <c r="AM158" s="717"/>
      <c r="AN158" s="717"/>
      <c r="AO158" s="717"/>
      <c r="AP158" s="1152"/>
      <c r="AQ158" s="1006"/>
      <c r="AR158" s="718"/>
      <c r="AS158" s="718"/>
      <c r="AT158" s="718"/>
      <c r="AU158" s="718"/>
      <c r="AV158" s="718"/>
      <c r="AW158" s="718"/>
      <c r="AX158" s="1152"/>
      <c r="AY158" s="1006"/>
      <c r="AZ158" s="718"/>
      <c r="BA158" s="718"/>
      <c r="BB158" s="718"/>
      <c r="BC158" s="718"/>
      <c r="BD158" s="718"/>
      <c r="BE158" s="718"/>
      <c r="BF158" s="1152"/>
      <c r="BG158" s="1006"/>
      <c r="BH158" s="718"/>
      <c r="BI158" s="718"/>
      <c r="BJ158" s="718"/>
      <c r="BK158" s="718"/>
      <c r="BL158" s="718"/>
      <c r="BM158" s="718"/>
      <c r="BN158" s="1152"/>
      <c r="BO158" s="1006"/>
      <c r="BP158" s="718"/>
      <c r="BQ158" s="718"/>
      <c r="BR158" s="718"/>
      <c r="BS158" s="718"/>
      <c r="BT158" s="718"/>
      <c r="BU158" s="718"/>
    </row>
    <row r="159" spans="1:73" ht="40.15" customHeight="1" thickTop="1" x14ac:dyDescent="0.25">
      <c r="A159" s="151"/>
      <c r="B159" s="24"/>
      <c r="C159" s="1058" t="s">
        <v>913</v>
      </c>
      <c r="D159" s="1049" t="s">
        <v>914</v>
      </c>
      <c r="E159" s="1061">
        <v>221</v>
      </c>
      <c r="F159" s="1064" t="s">
        <v>3368</v>
      </c>
      <c r="G159" s="1049" t="s">
        <v>915</v>
      </c>
      <c r="H159" s="1043" t="s">
        <v>2956</v>
      </c>
      <c r="I159" s="1043" t="s">
        <v>3041</v>
      </c>
      <c r="J159" s="1043" t="s">
        <v>3361</v>
      </c>
      <c r="K159" s="1043" t="s">
        <v>3371</v>
      </c>
      <c r="L159" s="1043" t="s">
        <v>3362</v>
      </c>
      <c r="M159" s="1043" t="s">
        <v>3372</v>
      </c>
      <c r="N159" s="1046">
        <v>2026004540042</v>
      </c>
      <c r="O159" s="1049" t="s">
        <v>3364</v>
      </c>
      <c r="P159" s="1052" t="s">
        <v>915</v>
      </c>
      <c r="Q159" s="1055">
        <v>100</v>
      </c>
      <c r="R159" s="1040" t="s">
        <v>2871</v>
      </c>
      <c r="S159" s="1040"/>
      <c r="T159" s="1022"/>
      <c r="U159" s="1007"/>
      <c r="V159" s="1007"/>
      <c r="W159" s="1007"/>
      <c r="X159" s="1007"/>
      <c r="Y159" s="1007"/>
      <c r="Z159" s="1004">
        <f t="shared" si="225"/>
        <v>0</v>
      </c>
      <c r="AA159" s="1004">
        <f t="shared" ref="AA159:AF163" si="228">SUM(AR159:AR162,AZ159:AZ162,BH159:BH162,BP159:BP162)</f>
        <v>0</v>
      </c>
      <c r="AB159" s="1004">
        <f t="shared" si="228"/>
        <v>0</v>
      </c>
      <c r="AC159" s="1004">
        <f t="shared" si="228"/>
        <v>0</v>
      </c>
      <c r="AD159" s="1004">
        <f t="shared" si="228"/>
        <v>0</v>
      </c>
      <c r="AE159" s="1004">
        <f t="shared" si="228"/>
        <v>0</v>
      </c>
      <c r="AF159" s="1004">
        <f t="shared" si="228"/>
        <v>0</v>
      </c>
      <c r="AG159" s="714"/>
      <c r="AH159" s="593"/>
      <c r="AI159" s="593"/>
      <c r="AJ159" s="593"/>
      <c r="AK159" s="207"/>
      <c r="AL159" s="208"/>
      <c r="AM159" s="208"/>
      <c r="AN159" s="208"/>
      <c r="AO159" s="208"/>
      <c r="AP159" s="1150">
        <f>+U159</f>
        <v>0</v>
      </c>
      <c r="AQ159" s="1004">
        <f>SUM(AR159:AW162)</f>
        <v>0</v>
      </c>
      <c r="AR159" s="299"/>
      <c r="AS159" s="299"/>
      <c r="AT159" s="299"/>
      <c r="AU159" s="299"/>
      <c r="AV159" s="299"/>
      <c r="AW159" s="299"/>
      <c r="AX159" s="1150">
        <f>+V159</f>
        <v>0</v>
      </c>
      <c r="AY159" s="1004">
        <f>SUM(AZ159:BE162)</f>
        <v>0</v>
      </c>
      <c r="AZ159" s="299"/>
      <c r="BA159" s="299"/>
      <c r="BB159" s="299"/>
      <c r="BC159" s="299"/>
      <c r="BD159" s="299"/>
      <c r="BE159" s="299"/>
      <c r="BF159" s="1150">
        <f>+W159</f>
        <v>0</v>
      </c>
      <c r="BG159" s="1004">
        <f>SUM(BH159:BM162)</f>
        <v>0</v>
      </c>
      <c r="BH159" s="299"/>
      <c r="BI159" s="299"/>
      <c r="BJ159" s="299"/>
      <c r="BK159" s="299"/>
      <c r="BL159" s="299"/>
      <c r="BM159" s="299"/>
      <c r="BN159" s="1150">
        <f>+X159</f>
        <v>0</v>
      </c>
      <c r="BO159" s="1004">
        <f>SUM(BP159:BU162)</f>
        <v>0</v>
      </c>
      <c r="BP159" s="299"/>
      <c r="BQ159" s="299"/>
      <c r="BR159" s="299"/>
      <c r="BS159" s="299"/>
      <c r="BT159" s="299"/>
      <c r="BU159" s="299"/>
    </row>
    <row r="160" spans="1:73" ht="40.15" customHeight="1" x14ac:dyDescent="0.25">
      <c r="A160" s="151"/>
      <c r="B160" s="24"/>
      <c r="C160" s="1059"/>
      <c r="D160" s="1050"/>
      <c r="E160" s="1062"/>
      <c r="F160" s="1065"/>
      <c r="G160" s="1050"/>
      <c r="H160" s="1044"/>
      <c r="I160" s="1044"/>
      <c r="J160" s="1044"/>
      <c r="K160" s="1044"/>
      <c r="L160" s="1044"/>
      <c r="M160" s="1044"/>
      <c r="N160" s="1047"/>
      <c r="O160" s="1050"/>
      <c r="P160" s="1053"/>
      <c r="Q160" s="1056"/>
      <c r="R160" s="1041"/>
      <c r="S160" s="1041"/>
      <c r="T160" s="1023"/>
      <c r="U160" s="1008"/>
      <c r="V160" s="1008"/>
      <c r="W160" s="1008"/>
      <c r="X160" s="1008"/>
      <c r="Y160" s="1008"/>
      <c r="Z160" s="1005"/>
      <c r="AA160" s="1005"/>
      <c r="AB160" s="1005"/>
      <c r="AC160" s="1005"/>
      <c r="AD160" s="1005"/>
      <c r="AE160" s="1005"/>
      <c r="AF160" s="1005"/>
      <c r="AG160" s="479"/>
      <c r="AH160" s="592"/>
      <c r="AI160" s="592"/>
      <c r="AJ160" s="592"/>
      <c r="AK160" s="196"/>
      <c r="AL160" s="197"/>
      <c r="AM160" s="197"/>
      <c r="AN160" s="197"/>
      <c r="AO160" s="197"/>
      <c r="AP160" s="1151"/>
      <c r="AQ160" s="1005"/>
      <c r="AR160" s="282"/>
      <c r="AS160" s="282"/>
      <c r="AT160" s="282"/>
      <c r="AU160" s="282"/>
      <c r="AV160" s="282"/>
      <c r="AW160" s="282"/>
      <c r="AX160" s="1151"/>
      <c r="AY160" s="1005"/>
      <c r="AZ160" s="282"/>
      <c r="BA160" s="282"/>
      <c r="BB160" s="282"/>
      <c r="BC160" s="282"/>
      <c r="BD160" s="282"/>
      <c r="BE160" s="282"/>
      <c r="BF160" s="1151"/>
      <c r="BG160" s="1005"/>
      <c r="BH160" s="282"/>
      <c r="BI160" s="282"/>
      <c r="BJ160" s="282"/>
      <c r="BK160" s="282"/>
      <c r="BL160" s="282"/>
      <c r="BM160" s="282"/>
      <c r="BN160" s="1151"/>
      <c r="BO160" s="1005"/>
      <c r="BP160" s="282"/>
      <c r="BQ160" s="282"/>
      <c r="BR160" s="282"/>
      <c r="BS160" s="282"/>
      <c r="BT160" s="282"/>
      <c r="BU160" s="282"/>
    </row>
    <row r="161" spans="1:73" ht="40.15" customHeight="1" x14ac:dyDescent="0.25">
      <c r="A161" s="151"/>
      <c r="B161" s="24"/>
      <c r="C161" s="1059"/>
      <c r="D161" s="1050"/>
      <c r="E161" s="1062"/>
      <c r="F161" s="1065"/>
      <c r="G161" s="1050"/>
      <c r="H161" s="1044"/>
      <c r="I161" s="1044"/>
      <c r="J161" s="1044"/>
      <c r="K161" s="1044"/>
      <c r="L161" s="1044"/>
      <c r="M161" s="1044"/>
      <c r="N161" s="1047"/>
      <c r="O161" s="1050"/>
      <c r="P161" s="1053"/>
      <c r="Q161" s="1056"/>
      <c r="R161" s="1041"/>
      <c r="S161" s="1041"/>
      <c r="T161" s="1023"/>
      <c r="U161" s="1008"/>
      <c r="V161" s="1008"/>
      <c r="W161" s="1008"/>
      <c r="X161" s="1008"/>
      <c r="Y161" s="1008"/>
      <c r="Z161" s="1005"/>
      <c r="AA161" s="1005"/>
      <c r="AB161" s="1005"/>
      <c r="AC161" s="1005"/>
      <c r="AD161" s="1005"/>
      <c r="AE161" s="1005"/>
      <c r="AF161" s="1005"/>
      <c r="AG161" s="196"/>
      <c r="AH161" s="592"/>
      <c r="AI161" s="592"/>
      <c r="AJ161" s="592"/>
      <c r="AK161" s="196"/>
      <c r="AL161" s="197"/>
      <c r="AM161" s="197"/>
      <c r="AN161" s="197"/>
      <c r="AO161" s="197"/>
      <c r="AP161" s="1151"/>
      <c r="AQ161" s="1005"/>
      <c r="AR161" s="282"/>
      <c r="AS161" s="282"/>
      <c r="AT161" s="282"/>
      <c r="AU161" s="282"/>
      <c r="AV161" s="282"/>
      <c r="AW161" s="282"/>
      <c r="AX161" s="1151"/>
      <c r="AY161" s="1005"/>
      <c r="AZ161" s="282"/>
      <c r="BA161" s="282"/>
      <c r="BB161" s="282"/>
      <c r="BC161" s="282"/>
      <c r="BD161" s="282"/>
      <c r="BE161" s="282"/>
      <c r="BF161" s="1151"/>
      <c r="BG161" s="1005"/>
      <c r="BH161" s="282"/>
      <c r="BI161" s="282"/>
      <c r="BJ161" s="282"/>
      <c r="BK161" s="282"/>
      <c r="BL161" s="282"/>
      <c r="BM161" s="282"/>
      <c r="BN161" s="1151"/>
      <c r="BO161" s="1005"/>
      <c r="BP161" s="282"/>
      <c r="BQ161" s="282"/>
      <c r="BR161" s="282"/>
      <c r="BS161" s="282"/>
      <c r="BT161" s="282"/>
      <c r="BU161" s="282"/>
    </row>
    <row r="162" spans="1:73" ht="40.15" customHeight="1" thickBot="1" x14ac:dyDescent="0.3">
      <c r="A162" s="151"/>
      <c r="B162" s="24"/>
      <c r="C162" s="1060"/>
      <c r="D162" s="1051"/>
      <c r="E162" s="1063"/>
      <c r="F162" s="1066"/>
      <c r="G162" s="1051"/>
      <c r="H162" s="1045"/>
      <c r="I162" s="1045"/>
      <c r="J162" s="1045"/>
      <c r="K162" s="1045"/>
      <c r="L162" s="1045"/>
      <c r="M162" s="1045"/>
      <c r="N162" s="1048"/>
      <c r="O162" s="1051"/>
      <c r="P162" s="1054"/>
      <c r="Q162" s="1057"/>
      <c r="R162" s="1042"/>
      <c r="S162" s="1042"/>
      <c r="T162" s="1024"/>
      <c r="U162" s="1009"/>
      <c r="V162" s="1009"/>
      <c r="W162" s="1009"/>
      <c r="X162" s="1009"/>
      <c r="Y162" s="1009"/>
      <c r="Z162" s="1006"/>
      <c r="AA162" s="1006"/>
      <c r="AB162" s="1006"/>
      <c r="AC162" s="1006"/>
      <c r="AD162" s="1006"/>
      <c r="AE162" s="1006"/>
      <c r="AF162" s="1006"/>
      <c r="AG162" s="715"/>
      <c r="AH162" s="716"/>
      <c r="AI162" s="716"/>
      <c r="AJ162" s="716"/>
      <c r="AK162" s="715"/>
      <c r="AL162" s="717"/>
      <c r="AM162" s="717"/>
      <c r="AN162" s="717"/>
      <c r="AO162" s="717"/>
      <c r="AP162" s="1152"/>
      <c r="AQ162" s="1006"/>
      <c r="AR162" s="718"/>
      <c r="AS162" s="718"/>
      <c r="AT162" s="718"/>
      <c r="AU162" s="718"/>
      <c r="AV162" s="718"/>
      <c r="AW162" s="718"/>
      <c r="AX162" s="1152"/>
      <c r="AY162" s="1006"/>
      <c r="AZ162" s="718"/>
      <c r="BA162" s="718"/>
      <c r="BB162" s="718"/>
      <c r="BC162" s="718"/>
      <c r="BD162" s="718"/>
      <c r="BE162" s="718"/>
      <c r="BF162" s="1152"/>
      <c r="BG162" s="1006"/>
      <c r="BH162" s="718"/>
      <c r="BI162" s="718"/>
      <c r="BJ162" s="718"/>
      <c r="BK162" s="718"/>
      <c r="BL162" s="718"/>
      <c r="BM162" s="718"/>
      <c r="BN162" s="1152"/>
      <c r="BO162" s="1006"/>
      <c r="BP162" s="718"/>
      <c r="BQ162" s="718"/>
      <c r="BR162" s="718"/>
      <c r="BS162" s="718"/>
      <c r="BT162" s="718"/>
      <c r="BU162" s="718"/>
    </row>
    <row r="163" spans="1:73" ht="40.15" customHeight="1" thickTop="1" x14ac:dyDescent="0.25">
      <c r="A163" s="151"/>
      <c r="B163" s="24"/>
      <c r="C163" s="1058" t="s">
        <v>916</v>
      </c>
      <c r="D163" s="1049" t="s">
        <v>917</v>
      </c>
      <c r="E163" s="1061">
        <v>222</v>
      </c>
      <c r="F163" s="1064" t="s">
        <v>3421</v>
      </c>
      <c r="G163" s="1049" t="s">
        <v>918</v>
      </c>
      <c r="H163" s="1043" t="s">
        <v>272</v>
      </c>
      <c r="I163" s="1043" t="s">
        <v>3041</v>
      </c>
      <c r="J163" s="1043" t="s">
        <v>3361</v>
      </c>
      <c r="K163" s="1043" t="s">
        <v>3371</v>
      </c>
      <c r="L163" s="1043" t="s">
        <v>3362</v>
      </c>
      <c r="M163" s="1043" t="s">
        <v>3372</v>
      </c>
      <c r="N163" s="1046">
        <v>2026004540042</v>
      </c>
      <c r="O163" s="1049" t="s">
        <v>3364</v>
      </c>
      <c r="P163" s="1052" t="s">
        <v>918</v>
      </c>
      <c r="Q163" s="1055">
        <v>1</v>
      </c>
      <c r="R163" s="1040" t="s">
        <v>2871</v>
      </c>
      <c r="S163" s="1040"/>
      <c r="T163" s="1022"/>
      <c r="U163" s="1007"/>
      <c r="V163" s="1007"/>
      <c r="W163" s="1007"/>
      <c r="X163" s="1007"/>
      <c r="Y163" s="1007"/>
      <c r="Z163" s="1004">
        <f t="shared" si="225"/>
        <v>0</v>
      </c>
      <c r="AA163" s="1004">
        <f t="shared" si="228"/>
        <v>0</v>
      </c>
      <c r="AB163" s="1004">
        <f t="shared" si="228"/>
        <v>0</v>
      </c>
      <c r="AC163" s="1004">
        <f t="shared" si="228"/>
        <v>0</v>
      </c>
      <c r="AD163" s="1004">
        <f t="shared" si="228"/>
        <v>0</v>
      </c>
      <c r="AE163" s="1004">
        <f t="shared" si="228"/>
        <v>0</v>
      </c>
      <c r="AF163" s="1004">
        <f t="shared" si="228"/>
        <v>0</v>
      </c>
      <c r="AG163" s="714"/>
      <c r="AH163" s="593"/>
      <c r="AI163" s="593"/>
      <c r="AJ163" s="593"/>
      <c r="AK163" s="207"/>
      <c r="AL163" s="208"/>
      <c r="AM163" s="208"/>
      <c r="AN163" s="208"/>
      <c r="AO163" s="208"/>
      <c r="AP163" s="1150">
        <f>+U163</f>
        <v>0</v>
      </c>
      <c r="AQ163" s="1004">
        <f>SUM(AR163:AW166)</f>
        <v>0</v>
      </c>
      <c r="AR163" s="299"/>
      <c r="AS163" s="299"/>
      <c r="AT163" s="299"/>
      <c r="AU163" s="299"/>
      <c r="AV163" s="299"/>
      <c r="AW163" s="299"/>
      <c r="AX163" s="1150">
        <f>+V163</f>
        <v>0</v>
      </c>
      <c r="AY163" s="1004">
        <f>SUM(AZ163:BE166)</f>
        <v>0</v>
      </c>
      <c r="AZ163" s="299"/>
      <c r="BA163" s="299"/>
      <c r="BB163" s="299"/>
      <c r="BC163" s="299"/>
      <c r="BD163" s="299"/>
      <c r="BE163" s="299"/>
      <c r="BF163" s="1150">
        <f>+W163</f>
        <v>0</v>
      </c>
      <c r="BG163" s="1004">
        <f>SUM(BH163:BM166)</f>
        <v>0</v>
      </c>
      <c r="BH163" s="299"/>
      <c r="BI163" s="299"/>
      <c r="BJ163" s="299"/>
      <c r="BK163" s="299"/>
      <c r="BL163" s="299"/>
      <c r="BM163" s="299"/>
      <c r="BN163" s="1150">
        <f>+X163</f>
        <v>0</v>
      </c>
      <c r="BO163" s="1004">
        <f>SUM(BP163:BU166)</f>
        <v>0</v>
      </c>
      <c r="BP163" s="299"/>
      <c r="BQ163" s="299"/>
      <c r="BR163" s="299"/>
      <c r="BS163" s="299"/>
      <c r="BT163" s="299"/>
      <c r="BU163" s="299"/>
    </row>
    <row r="164" spans="1:73" ht="40.15" customHeight="1" x14ac:dyDescent="0.25">
      <c r="A164" s="151"/>
      <c r="B164" s="24"/>
      <c r="C164" s="1059"/>
      <c r="D164" s="1050"/>
      <c r="E164" s="1062"/>
      <c r="F164" s="1065"/>
      <c r="G164" s="1050"/>
      <c r="H164" s="1044"/>
      <c r="I164" s="1044"/>
      <c r="J164" s="1044"/>
      <c r="K164" s="1044"/>
      <c r="L164" s="1044"/>
      <c r="M164" s="1044"/>
      <c r="N164" s="1047"/>
      <c r="O164" s="1050"/>
      <c r="P164" s="1053"/>
      <c r="Q164" s="1056"/>
      <c r="R164" s="1041"/>
      <c r="S164" s="1041"/>
      <c r="T164" s="1023"/>
      <c r="U164" s="1008"/>
      <c r="V164" s="1008"/>
      <c r="W164" s="1008"/>
      <c r="X164" s="1008"/>
      <c r="Y164" s="1008"/>
      <c r="Z164" s="1005"/>
      <c r="AA164" s="1005"/>
      <c r="AB164" s="1005"/>
      <c r="AC164" s="1005"/>
      <c r="AD164" s="1005"/>
      <c r="AE164" s="1005"/>
      <c r="AF164" s="1005"/>
      <c r="AG164" s="479"/>
      <c r="AH164" s="592"/>
      <c r="AI164" s="592"/>
      <c r="AJ164" s="592"/>
      <c r="AK164" s="196"/>
      <c r="AL164" s="197"/>
      <c r="AM164" s="197"/>
      <c r="AN164" s="197"/>
      <c r="AO164" s="197"/>
      <c r="AP164" s="1151"/>
      <c r="AQ164" s="1005"/>
      <c r="AR164" s="282"/>
      <c r="AS164" s="282"/>
      <c r="AT164" s="282"/>
      <c r="AU164" s="282"/>
      <c r="AV164" s="282"/>
      <c r="AW164" s="282"/>
      <c r="AX164" s="1151"/>
      <c r="AY164" s="1005"/>
      <c r="AZ164" s="282"/>
      <c r="BA164" s="282"/>
      <c r="BB164" s="282"/>
      <c r="BC164" s="282"/>
      <c r="BD164" s="282"/>
      <c r="BE164" s="282"/>
      <c r="BF164" s="1151"/>
      <c r="BG164" s="1005"/>
      <c r="BH164" s="282"/>
      <c r="BI164" s="282"/>
      <c r="BJ164" s="282"/>
      <c r="BK164" s="282"/>
      <c r="BL164" s="282"/>
      <c r="BM164" s="282"/>
      <c r="BN164" s="1151"/>
      <c r="BO164" s="1005"/>
      <c r="BP164" s="282"/>
      <c r="BQ164" s="282"/>
      <c r="BR164" s="282"/>
      <c r="BS164" s="282"/>
      <c r="BT164" s="282"/>
      <c r="BU164" s="282"/>
    </row>
    <row r="165" spans="1:73" ht="40.15" customHeight="1" x14ac:dyDescent="0.25">
      <c r="A165" s="151"/>
      <c r="B165" s="24"/>
      <c r="C165" s="1059"/>
      <c r="D165" s="1050"/>
      <c r="E165" s="1062"/>
      <c r="F165" s="1065"/>
      <c r="G165" s="1050"/>
      <c r="H165" s="1044"/>
      <c r="I165" s="1044"/>
      <c r="J165" s="1044"/>
      <c r="K165" s="1044"/>
      <c r="L165" s="1044"/>
      <c r="M165" s="1044"/>
      <c r="N165" s="1047"/>
      <c r="O165" s="1050"/>
      <c r="P165" s="1053"/>
      <c r="Q165" s="1056"/>
      <c r="R165" s="1041"/>
      <c r="S165" s="1041"/>
      <c r="T165" s="1023"/>
      <c r="U165" s="1008"/>
      <c r="V165" s="1008"/>
      <c r="W165" s="1008"/>
      <c r="X165" s="1008"/>
      <c r="Y165" s="1008"/>
      <c r="Z165" s="1005"/>
      <c r="AA165" s="1005"/>
      <c r="AB165" s="1005"/>
      <c r="AC165" s="1005"/>
      <c r="AD165" s="1005"/>
      <c r="AE165" s="1005"/>
      <c r="AF165" s="1005"/>
      <c r="AG165" s="196"/>
      <c r="AH165" s="592"/>
      <c r="AI165" s="592"/>
      <c r="AJ165" s="592"/>
      <c r="AK165" s="196"/>
      <c r="AL165" s="197"/>
      <c r="AM165" s="197"/>
      <c r="AN165" s="197"/>
      <c r="AO165" s="197"/>
      <c r="AP165" s="1151"/>
      <c r="AQ165" s="1005"/>
      <c r="AR165" s="282"/>
      <c r="AS165" s="282"/>
      <c r="AT165" s="282"/>
      <c r="AU165" s="282"/>
      <c r="AV165" s="282"/>
      <c r="AW165" s="282"/>
      <c r="AX165" s="1151"/>
      <c r="AY165" s="1005"/>
      <c r="AZ165" s="282"/>
      <c r="BA165" s="282"/>
      <c r="BB165" s="282"/>
      <c r="BC165" s="282"/>
      <c r="BD165" s="282"/>
      <c r="BE165" s="282"/>
      <c r="BF165" s="1151"/>
      <c r="BG165" s="1005"/>
      <c r="BH165" s="282"/>
      <c r="BI165" s="282"/>
      <c r="BJ165" s="282"/>
      <c r="BK165" s="282"/>
      <c r="BL165" s="282"/>
      <c r="BM165" s="282"/>
      <c r="BN165" s="1151"/>
      <c r="BO165" s="1005"/>
      <c r="BP165" s="282"/>
      <c r="BQ165" s="282"/>
      <c r="BR165" s="282"/>
      <c r="BS165" s="282"/>
      <c r="BT165" s="282"/>
      <c r="BU165" s="282"/>
    </row>
    <row r="166" spans="1:73" ht="40.15" customHeight="1" thickBot="1" x14ac:dyDescent="0.3">
      <c r="A166" s="151"/>
      <c r="B166" s="24"/>
      <c r="C166" s="1059"/>
      <c r="D166" s="1050"/>
      <c r="E166" s="1062"/>
      <c r="F166" s="1065"/>
      <c r="G166" s="1050"/>
      <c r="H166" s="1044"/>
      <c r="I166" s="1044"/>
      <c r="J166" s="1044"/>
      <c r="K166" s="1044"/>
      <c r="L166" s="1044"/>
      <c r="M166" s="1044"/>
      <c r="N166" s="1047"/>
      <c r="O166" s="1050"/>
      <c r="P166" s="1053"/>
      <c r="Q166" s="1056"/>
      <c r="R166" s="1041"/>
      <c r="S166" s="1041"/>
      <c r="T166" s="1023"/>
      <c r="U166" s="1008"/>
      <c r="V166" s="1008"/>
      <c r="W166" s="1008"/>
      <c r="X166" s="1008"/>
      <c r="Y166" s="1008"/>
      <c r="Z166" s="1005"/>
      <c r="AA166" s="1005"/>
      <c r="AB166" s="1005"/>
      <c r="AC166" s="1005"/>
      <c r="AD166" s="1005"/>
      <c r="AE166" s="1005"/>
      <c r="AF166" s="1005"/>
      <c r="AG166" s="196"/>
      <c r="AH166" s="592"/>
      <c r="AI166" s="592"/>
      <c r="AJ166" s="592"/>
      <c r="AK166" s="196"/>
      <c r="AL166" s="197"/>
      <c r="AM166" s="197"/>
      <c r="AN166" s="197"/>
      <c r="AO166" s="197"/>
      <c r="AP166" s="1151"/>
      <c r="AQ166" s="1005"/>
      <c r="AR166" s="282"/>
      <c r="AS166" s="282"/>
      <c r="AT166" s="282"/>
      <c r="AU166" s="282"/>
      <c r="AV166" s="282"/>
      <c r="AW166" s="282"/>
      <c r="AX166" s="1151"/>
      <c r="AY166" s="1005"/>
      <c r="AZ166" s="282"/>
      <c r="BA166" s="282"/>
      <c r="BB166" s="282"/>
      <c r="BC166" s="282"/>
      <c r="BD166" s="282"/>
      <c r="BE166" s="282"/>
      <c r="BF166" s="1151"/>
      <c r="BG166" s="1005"/>
      <c r="BH166" s="282"/>
      <c r="BI166" s="282"/>
      <c r="BJ166" s="282"/>
      <c r="BK166" s="282"/>
      <c r="BL166" s="282"/>
      <c r="BM166" s="282"/>
      <c r="BN166" s="1151"/>
      <c r="BO166" s="1005"/>
      <c r="BP166" s="282"/>
      <c r="BQ166" s="282"/>
      <c r="BR166" s="282"/>
      <c r="BS166" s="282"/>
      <c r="BT166" s="282"/>
      <c r="BU166" s="282"/>
    </row>
    <row r="167" spans="1:73" ht="40.15" customHeight="1" thickTop="1" thickBot="1" x14ac:dyDescent="0.3">
      <c r="B167" s="924" t="s">
        <v>919</v>
      </c>
      <c r="C167" s="247" t="s">
        <v>97</v>
      </c>
      <c r="D167" s="712"/>
      <c r="E167" s="662"/>
      <c r="F167" s="447"/>
      <c r="G167" s="373"/>
      <c r="H167" s="375"/>
      <c r="I167" s="375"/>
      <c r="J167" s="376"/>
      <c r="K167" s="376"/>
      <c r="L167" s="421"/>
      <c r="M167" s="421"/>
      <c r="N167" s="707"/>
      <c r="O167" s="422"/>
      <c r="P167" s="664"/>
      <c r="Q167" s="666"/>
      <c r="R167" s="666"/>
      <c r="S167" s="713"/>
      <c r="T167" s="667"/>
      <c r="U167" s="668"/>
      <c r="V167" s="668"/>
      <c r="W167" s="668"/>
      <c r="X167" s="668"/>
      <c r="Y167" s="248"/>
      <c r="Z167" s="245">
        <f t="shared" ref="Z167:AF209" si="229">+AQ167+AY167+BG167+BO167</f>
        <v>0</v>
      </c>
      <c r="AA167" s="245">
        <f t="shared" si="229"/>
        <v>0</v>
      </c>
      <c r="AB167" s="245">
        <f t="shared" si="229"/>
        <v>0</v>
      </c>
      <c r="AC167" s="245">
        <f t="shared" si="229"/>
        <v>0</v>
      </c>
      <c r="AD167" s="245">
        <f t="shared" si="229"/>
        <v>0</v>
      </c>
      <c r="AE167" s="245">
        <f t="shared" si="229"/>
        <v>0</v>
      </c>
      <c r="AF167" s="245">
        <f t="shared" si="229"/>
        <v>0</v>
      </c>
      <c r="AG167" s="246"/>
      <c r="AH167" s="246"/>
      <c r="AI167" s="246"/>
      <c r="AJ167" s="246"/>
      <c r="AK167" s="246"/>
      <c r="AL167" s="246"/>
      <c r="AM167" s="246"/>
      <c r="AN167" s="246"/>
      <c r="AO167" s="246"/>
      <c r="AP167" s="669"/>
      <c r="AQ167" s="670">
        <f t="shared" ref="AQ167:AW167" si="230">SUM(AQ168:AQ191)</f>
        <v>0</v>
      </c>
      <c r="AR167" s="670">
        <f t="shared" si="230"/>
        <v>0</v>
      </c>
      <c r="AS167" s="670">
        <f t="shared" si="230"/>
        <v>0</v>
      </c>
      <c r="AT167" s="670">
        <f t="shared" si="230"/>
        <v>0</v>
      </c>
      <c r="AU167" s="670">
        <f t="shared" si="230"/>
        <v>0</v>
      </c>
      <c r="AV167" s="670">
        <f t="shared" si="230"/>
        <v>0</v>
      </c>
      <c r="AW167" s="670">
        <f t="shared" si="230"/>
        <v>0</v>
      </c>
      <c r="AX167" s="669"/>
      <c r="AY167" s="670">
        <f t="shared" ref="AY167:BE167" si="231">SUM(AY168:AY191)</f>
        <v>0</v>
      </c>
      <c r="AZ167" s="670">
        <f t="shared" si="231"/>
        <v>0</v>
      </c>
      <c r="BA167" s="670">
        <f t="shared" si="231"/>
        <v>0</v>
      </c>
      <c r="BB167" s="670">
        <f t="shared" si="231"/>
        <v>0</v>
      </c>
      <c r="BC167" s="670">
        <f t="shared" si="231"/>
        <v>0</v>
      </c>
      <c r="BD167" s="670">
        <f t="shared" si="231"/>
        <v>0</v>
      </c>
      <c r="BE167" s="670">
        <f t="shared" si="231"/>
        <v>0</v>
      </c>
      <c r="BF167" s="669"/>
      <c r="BG167" s="670">
        <f t="shared" ref="BG167:BM167" si="232">SUM(BG168:BG191)</f>
        <v>0</v>
      </c>
      <c r="BH167" s="670">
        <f t="shared" si="232"/>
        <v>0</v>
      </c>
      <c r="BI167" s="670">
        <f t="shared" si="232"/>
        <v>0</v>
      </c>
      <c r="BJ167" s="670">
        <f t="shared" si="232"/>
        <v>0</v>
      </c>
      <c r="BK167" s="670">
        <f t="shared" si="232"/>
        <v>0</v>
      </c>
      <c r="BL167" s="670">
        <f t="shared" si="232"/>
        <v>0</v>
      </c>
      <c r="BM167" s="670">
        <f t="shared" si="232"/>
        <v>0</v>
      </c>
      <c r="BN167" s="669"/>
      <c r="BO167" s="670">
        <f t="shared" ref="BO167:BU167" si="233">SUM(BO168:BO191)</f>
        <v>0</v>
      </c>
      <c r="BP167" s="670">
        <f t="shared" si="233"/>
        <v>0</v>
      </c>
      <c r="BQ167" s="670">
        <f t="shared" si="233"/>
        <v>0</v>
      </c>
      <c r="BR167" s="670">
        <f t="shared" si="233"/>
        <v>0</v>
      </c>
      <c r="BS167" s="670">
        <f t="shared" si="233"/>
        <v>0</v>
      </c>
      <c r="BT167" s="670">
        <f t="shared" si="233"/>
        <v>0</v>
      </c>
      <c r="BU167" s="670">
        <f t="shared" si="233"/>
        <v>0</v>
      </c>
    </row>
    <row r="168" spans="1:73" ht="40.15" customHeight="1" thickTop="1" x14ac:dyDescent="0.25">
      <c r="A168" s="151"/>
      <c r="B168" s="24"/>
      <c r="C168" s="1058" t="s">
        <v>920</v>
      </c>
      <c r="D168" s="1049" t="s">
        <v>921</v>
      </c>
      <c r="E168" s="1061">
        <v>223</v>
      </c>
      <c r="F168" s="1064" t="s">
        <v>3422</v>
      </c>
      <c r="G168" s="1049" t="s">
        <v>3423</v>
      </c>
      <c r="H168" s="1043" t="s">
        <v>3424</v>
      </c>
      <c r="I168" s="1043" t="s">
        <v>3041</v>
      </c>
      <c r="J168" s="1043" t="s">
        <v>3361</v>
      </c>
      <c r="K168" s="1043" t="s">
        <v>3371</v>
      </c>
      <c r="L168" s="1043" t="s">
        <v>3425</v>
      </c>
      <c r="M168" s="1043" t="s">
        <v>3372</v>
      </c>
      <c r="N168" s="1046">
        <v>2026004540042</v>
      </c>
      <c r="O168" s="1049" t="s">
        <v>3364</v>
      </c>
      <c r="P168" s="1052" t="s">
        <v>922</v>
      </c>
      <c r="Q168" s="1055">
        <v>4000</v>
      </c>
      <c r="R168" s="1040" t="s">
        <v>2871</v>
      </c>
      <c r="S168" s="1040"/>
      <c r="T168" s="1022"/>
      <c r="U168" s="1007"/>
      <c r="V168" s="1007"/>
      <c r="W168" s="1007"/>
      <c r="X168" s="1007"/>
      <c r="Y168" s="1007"/>
      <c r="Z168" s="1004">
        <f t="shared" si="229"/>
        <v>0</v>
      </c>
      <c r="AA168" s="1004">
        <f t="shared" ref="AA168:AF180" si="234">SUM(AR168:AR171,AZ168:AZ171,BH168:BH171,BP168:BP171)</f>
        <v>0</v>
      </c>
      <c r="AB168" s="1004">
        <f t="shared" si="234"/>
        <v>0</v>
      </c>
      <c r="AC168" s="1004">
        <f t="shared" si="234"/>
        <v>0</v>
      </c>
      <c r="AD168" s="1004">
        <f t="shared" si="234"/>
        <v>0</v>
      </c>
      <c r="AE168" s="1004">
        <f t="shared" si="234"/>
        <v>0</v>
      </c>
      <c r="AF168" s="1004">
        <f t="shared" si="234"/>
        <v>0</v>
      </c>
      <c r="AG168" s="714"/>
      <c r="AH168" s="593"/>
      <c r="AI168" s="593"/>
      <c r="AJ168" s="593"/>
      <c r="AK168" s="207"/>
      <c r="AL168" s="208"/>
      <c r="AM168" s="208"/>
      <c r="AN168" s="208"/>
      <c r="AO168" s="208"/>
      <c r="AP168" s="1150">
        <f>+U168</f>
        <v>0</v>
      </c>
      <c r="AQ168" s="1004">
        <f>SUM(AR168:AW171)</f>
        <v>0</v>
      </c>
      <c r="AR168" s="299"/>
      <c r="AS168" s="299"/>
      <c r="AT168" s="299"/>
      <c r="AU168" s="299"/>
      <c r="AV168" s="299"/>
      <c r="AW168" s="299"/>
      <c r="AX168" s="1150">
        <f>+V168</f>
        <v>0</v>
      </c>
      <c r="AY168" s="1004">
        <f>SUM(AZ168:BE171)</f>
        <v>0</v>
      </c>
      <c r="AZ168" s="299"/>
      <c r="BA168" s="299"/>
      <c r="BB168" s="299"/>
      <c r="BC168" s="299"/>
      <c r="BD168" s="299"/>
      <c r="BE168" s="299"/>
      <c r="BF168" s="1150">
        <f>+W168</f>
        <v>0</v>
      </c>
      <c r="BG168" s="1004">
        <f>SUM(BH168:BM171)</f>
        <v>0</v>
      </c>
      <c r="BH168" s="299"/>
      <c r="BI168" s="299"/>
      <c r="BJ168" s="299"/>
      <c r="BK168" s="299"/>
      <c r="BL168" s="299"/>
      <c r="BM168" s="299"/>
      <c r="BN168" s="1150">
        <f>+X168</f>
        <v>0</v>
      </c>
      <c r="BO168" s="1004">
        <f>SUM(BP168:BU171)</f>
        <v>0</v>
      </c>
      <c r="BP168" s="299"/>
      <c r="BQ168" s="299"/>
      <c r="BR168" s="299"/>
      <c r="BS168" s="299"/>
      <c r="BT168" s="299"/>
      <c r="BU168" s="299"/>
    </row>
    <row r="169" spans="1:73" ht="40.15" customHeight="1" x14ac:dyDescent="0.25">
      <c r="A169" s="151"/>
      <c r="B169" s="24"/>
      <c r="C169" s="1059"/>
      <c r="D169" s="1050"/>
      <c r="E169" s="1062"/>
      <c r="F169" s="1065"/>
      <c r="G169" s="1050"/>
      <c r="H169" s="1044"/>
      <c r="I169" s="1044"/>
      <c r="J169" s="1044"/>
      <c r="K169" s="1044"/>
      <c r="L169" s="1044"/>
      <c r="M169" s="1044"/>
      <c r="N169" s="1047"/>
      <c r="O169" s="1050"/>
      <c r="P169" s="1053"/>
      <c r="Q169" s="1056"/>
      <c r="R169" s="1041"/>
      <c r="S169" s="1041"/>
      <c r="T169" s="1023"/>
      <c r="U169" s="1008"/>
      <c r="V169" s="1008"/>
      <c r="W169" s="1008"/>
      <c r="X169" s="1008"/>
      <c r="Y169" s="1008"/>
      <c r="Z169" s="1005"/>
      <c r="AA169" s="1005"/>
      <c r="AB169" s="1005"/>
      <c r="AC169" s="1005"/>
      <c r="AD169" s="1005"/>
      <c r="AE169" s="1005"/>
      <c r="AF169" s="1005"/>
      <c r="AG169" s="479"/>
      <c r="AH169" s="592"/>
      <c r="AI169" s="592"/>
      <c r="AJ169" s="592"/>
      <c r="AK169" s="196"/>
      <c r="AL169" s="197"/>
      <c r="AM169" s="197"/>
      <c r="AN169" s="197"/>
      <c r="AO169" s="197"/>
      <c r="AP169" s="1151"/>
      <c r="AQ169" s="1005"/>
      <c r="AR169" s="282"/>
      <c r="AS169" s="282"/>
      <c r="AT169" s="282"/>
      <c r="AU169" s="282"/>
      <c r="AV169" s="282"/>
      <c r="AW169" s="282"/>
      <c r="AX169" s="1151"/>
      <c r="AY169" s="1005"/>
      <c r="AZ169" s="282"/>
      <c r="BA169" s="282"/>
      <c r="BB169" s="282"/>
      <c r="BC169" s="282"/>
      <c r="BD169" s="282"/>
      <c r="BE169" s="282"/>
      <c r="BF169" s="1151"/>
      <c r="BG169" s="1005"/>
      <c r="BH169" s="282"/>
      <c r="BI169" s="282"/>
      <c r="BJ169" s="282"/>
      <c r="BK169" s="282"/>
      <c r="BL169" s="282"/>
      <c r="BM169" s="282"/>
      <c r="BN169" s="1151"/>
      <c r="BO169" s="1005"/>
      <c r="BP169" s="282"/>
      <c r="BQ169" s="282"/>
      <c r="BR169" s="282"/>
      <c r="BS169" s="282"/>
      <c r="BT169" s="282"/>
      <c r="BU169" s="282"/>
    </row>
    <row r="170" spans="1:73" ht="40.15" customHeight="1" x14ac:dyDescent="0.25">
      <c r="A170" s="151"/>
      <c r="B170" s="24"/>
      <c r="C170" s="1059"/>
      <c r="D170" s="1050"/>
      <c r="E170" s="1062"/>
      <c r="F170" s="1065"/>
      <c r="G170" s="1050"/>
      <c r="H170" s="1044"/>
      <c r="I170" s="1044"/>
      <c r="J170" s="1044"/>
      <c r="K170" s="1044"/>
      <c r="L170" s="1044"/>
      <c r="M170" s="1044"/>
      <c r="N170" s="1047"/>
      <c r="O170" s="1050"/>
      <c r="P170" s="1053"/>
      <c r="Q170" s="1056"/>
      <c r="R170" s="1041"/>
      <c r="S170" s="1041"/>
      <c r="T170" s="1023"/>
      <c r="U170" s="1008"/>
      <c r="V170" s="1008"/>
      <c r="W170" s="1008"/>
      <c r="X170" s="1008"/>
      <c r="Y170" s="1008"/>
      <c r="Z170" s="1005"/>
      <c r="AA170" s="1005"/>
      <c r="AB170" s="1005"/>
      <c r="AC170" s="1005"/>
      <c r="AD170" s="1005"/>
      <c r="AE170" s="1005"/>
      <c r="AF170" s="1005"/>
      <c r="AG170" s="196"/>
      <c r="AH170" s="592"/>
      <c r="AI170" s="592"/>
      <c r="AJ170" s="592"/>
      <c r="AK170" s="196"/>
      <c r="AL170" s="197"/>
      <c r="AM170" s="197"/>
      <c r="AN170" s="197"/>
      <c r="AO170" s="197"/>
      <c r="AP170" s="1151"/>
      <c r="AQ170" s="1005"/>
      <c r="AR170" s="282"/>
      <c r="AS170" s="282"/>
      <c r="AT170" s="282"/>
      <c r="AU170" s="282"/>
      <c r="AV170" s="282"/>
      <c r="AW170" s="282"/>
      <c r="AX170" s="1151"/>
      <c r="AY170" s="1005"/>
      <c r="AZ170" s="282"/>
      <c r="BA170" s="282"/>
      <c r="BB170" s="282"/>
      <c r="BC170" s="282"/>
      <c r="BD170" s="282"/>
      <c r="BE170" s="282"/>
      <c r="BF170" s="1151"/>
      <c r="BG170" s="1005"/>
      <c r="BH170" s="282"/>
      <c r="BI170" s="282"/>
      <c r="BJ170" s="282"/>
      <c r="BK170" s="282"/>
      <c r="BL170" s="282"/>
      <c r="BM170" s="282"/>
      <c r="BN170" s="1151"/>
      <c r="BO170" s="1005"/>
      <c r="BP170" s="282"/>
      <c r="BQ170" s="282"/>
      <c r="BR170" s="282"/>
      <c r="BS170" s="282"/>
      <c r="BT170" s="282"/>
      <c r="BU170" s="282"/>
    </row>
    <row r="171" spans="1:73" ht="40.15" customHeight="1" thickBot="1" x14ac:dyDescent="0.3">
      <c r="A171" s="151"/>
      <c r="B171" s="24"/>
      <c r="C171" s="1059"/>
      <c r="D171" s="1050"/>
      <c r="E171" s="1062"/>
      <c r="F171" s="1065"/>
      <c r="G171" s="1050"/>
      <c r="H171" s="1044"/>
      <c r="I171" s="1044"/>
      <c r="J171" s="1044"/>
      <c r="K171" s="1044"/>
      <c r="L171" s="1044"/>
      <c r="M171" s="1044"/>
      <c r="N171" s="1047"/>
      <c r="O171" s="1050"/>
      <c r="P171" s="1053"/>
      <c r="Q171" s="1056"/>
      <c r="R171" s="1041"/>
      <c r="S171" s="1041"/>
      <c r="T171" s="1024"/>
      <c r="U171" s="1009"/>
      <c r="V171" s="1009"/>
      <c r="W171" s="1009"/>
      <c r="X171" s="1009"/>
      <c r="Y171" s="1009"/>
      <c r="Z171" s="1006"/>
      <c r="AA171" s="1006"/>
      <c r="AB171" s="1006"/>
      <c r="AC171" s="1006"/>
      <c r="AD171" s="1006"/>
      <c r="AE171" s="1006"/>
      <c r="AF171" s="1006"/>
      <c r="AG171" s="715"/>
      <c r="AH171" s="716"/>
      <c r="AI171" s="716"/>
      <c r="AJ171" s="716"/>
      <c r="AK171" s="715"/>
      <c r="AL171" s="717"/>
      <c r="AM171" s="717"/>
      <c r="AN171" s="717"/>
      <c r="AO171" s="717"/>
      <c r="AP171" s="1152"/>
      <c r="AQ171" s="1006"/>
      <c r="AR171" s="718"/>
      <c r="AS171" s="718"/>
      <c r="AT171" s="718"/>
      <c r="AU171" s="718"/>
      <c r="AV171" s="718"/>
      <c r="AW171" s="718"/>
      <c r="AX171" s="1152"/>
      <c r="AY171" s="1006"/>
      <c r="AZ171" s="718"/>
      <c r="BA171" s="718"/>
      <c r="BB171" s="718"/>
      <c r="BC171" s="718"/>
      <c r="BD171" s="718"/>
      <c r="BE171" s="718"/>
      <c r="BF171" s="1152"/>
      <c r="BG171" s="1006"/>
      <c r="BH171" s="718"/>
      <c r="BI171" s="718"/>
      <c r="BJ171" s="718"/>
      <c r="BK171" s="718"/>
      <c r="BL171" s="718"/>
      <c r="BM171" s="718"/>
      <c r="BN171" s="1152"/>
      <c r="BO171" s="1006"/>
      <c r="BP171" s="718"/>
      <c r="BQ171" s="718"/>
      <c r="BR171" s="718"/>
      <c r="BS171" s="718"/>
      <c r="BT171" s="718"/>
      <c r="BU171" s="718"/>
    </row>
    <row r="172" spans="1:73" ht="40.15" customHeight="1" thickTop="1" x14ac:dyDescent="0.25">
      <c r="A172" s="151"/>
      <c r="B172" s="24"/>
      <c r="C172" s="1058" t="s">
        <v>923</v>
      </c>
      <c r="D172" s="1049" t="s">
        <v>924</v>
      </c>
      <c r="E172" s="1061">
        <v>224</v>
      </c>
      <c r="F172" s="1064" t="s">
        <v>3426</v>
      </c>
      <c r="G172" s="1049" t="s">
        <v>925</v>
      </c>
      <c r="H172" s="1043" t="s">
        <v>3156</v>
      </c>
      <c r="I172" s="1043" t="s">
        <v>3041</v>
      </c>
      <c r="J172" s="1043" t="s">
        <v>3361</v>
      </c>
      <c r="K172" s="1043" t="s">
        <v>3371</v>
      </c>
      <c r="L172" s="1043" t="s">
        <v>3425</v>
      </c>
      <c r="M172" s="1043" t="s">
        <v>3372</v>
      </c>
      <c r="N172" s="1046">
        <v>2026004540040</v>
      </c>
      <c r="O172" s="1049" t="s">
        <v>3364</v>
      </c>
      <c r="P172" s="1052" t="s">
        <v>925</v>
      </c>
      <c r="Q172" s="1055">
        <v>50</v>
      </c>
      <c r="R172" s="1040" t="s">
        <v>2871</v>
      </c>
      <c r="S172" s="1040"/>
      <c r="T172" s="1022"/>
      <c r="U172" s="1007"/>
      <c r="V172" s="1007"/>
      <c r="W172" s="1007"/>
      <c r="X172" s="1007"/>
      <c r="Y172" s="1007"/>
      <c r="Z172" s="1004">
        <f t="shared" si="229"/>
        <v>0</v>
      </c>
      <c r="AA172" s="1004">
        <f t="shared" si="234"/>
        <v>0</v>
      </c>
      <c r="AB172" s="1004">
        <f t="shared" si="234"/>
        <v>0</v>
      </c>
      <c r="AC172" s="1004">
        <f t="shared" si="234"/>
        <v>0</v>
      </c>
      <c r="AD172" s="1004">
        <f t="shared" si="234"/>
        <v>0</v>
      </c>
      <c r="AE172" s="1004">
        <f t="shared" si="234"/>
        <v>0</v>
      </c>
      <c r="AF172" s="1004">
        <f t="shared" si="234"/>
        <v>0</v>
      </c>
      <c r="AG172" s="714"/>
      <c r="AH172" s="593"/>
      <c r="AI172" s="593"/>
      <c r="AJ172" s="593"/>
      <c r="AK172" s="207"/>
      <c r="AL172" s="208"/>
      <c r="AM172" s="208"/>
      <c r="AN172" s="208"/>
      <c r="AO172" s="208"/>
      <c r="AP172" s="1150">
        <f>+U172</f>
        <v>0</v>
      </c>
      <c r="AQ172" s="1004">
        <f>SUM(AR172:AW175)</f>
        <v>0</v>
      </c>
      <c r="AR172" s="299"/>
      <c r="AS172" s="299"/>
      <c r="AT172" s="299"/>
      <c r="AU172" s="299"/>
      <c r="AV172" s="299"/>
      <c r="AW172" s="299"/>
      <c r="AX172" s="1150">
        <f>+V172</f>
        <v>0</v>
      </c>
      <c r="AY172" s="1004">
        <f>SUM(AZ172:BE175)</f>
        <v>0</v>
      </c>
      <c r="AZ172" s="299"/>
      <c r="BA172" s="299"/>
      <c r="BB172" s="299"/>
      <c r="BC172" s="299"/>
      <c r="BD172" s="299"/>
      <c r="BE172" s="299"/>
      <c r="BF172" s="1150">
        <f>+W172</f>
        <v>0</v>
      </c>
      <c r="BG172" s="1004">
        <f>SUM(BH172:BM175)</f>
        <v>0</v>
      </c>
      <c r="BH172" s="299"/>
      <c r="BI172" s="299"/>
      <c r="BJ172" s="299"/>
      <c r="BK172" s="299"/>
      <c r="BL172" s="299"/>
      <c r="BM172" s="299"/>
      <c r="BN172" s="1150">
        <f>+X172</f>
        <v>0</v>
      </c>
      <c r="BO172" s="1004">
        <f>SUM(BP172:BU175)</f>
        <v>0</v>
      </c>
      <c r="BP172" s="299"/>
      <c r="BQ172" s="299"/>
      <c r="BR172" s="299"/>
      <c r="BS172" s="299"/>
      <c r="BT172" s="299"/>
      <c r="BU172" s="299"/>
    </row>
    <row r="173" spans="1:73" ht="40.15" customHeight="1" x14ac:dyDescent="0.25">
      <c r="A173" s="151"/>
      <c r="B173" s="24"/>
      <c r="C173" s="1059"/>
      <c r="D173" s="1050"/>
      <c r="E173" s="1062"/>
      <c r="F173" s="1065"/>
      <c r="G173" s="1050"/>
      <c r="H173" s="1044"/>
      <c r="I173" s="1044"/>
      <c r="J173" s="1044"/>
      <c r="K173" s="1044"/>
      <c r="L173" s="1044"/>
      <c r="M173" s="1044"/>
      <c r="N173" s="1047"/>
      <c r="O173" s="1050"/>
      <c r="P173" s="1053"/>
      <c r="Q173" s="1056"/>
      <c r="R173" s="1041"/>
      <c r="S173" s="1041"/>
      <c r="T173" s="1023"/>
      <c r="U173" s="1008"/>
      <c r="V173" s="1008"/>
      <c r="W173" s="1008"/>
      <c r="X173" s="1008"/>
      <c r="Y173" s="1008"/>
      <c r="Z173" s="1005"/>
      <c r="AA173" s="1005"/>
      <c r="AB173" s="1005"/>
      <c r="AC173" s="1005"/>
      <c r="AD173" s="1005"/>
      <c r="AE173" s="1005"/>
      <c r="AF173" s="1005"/>
      <c r="AG173" s="479"/>
      <c r="AH173" s="592"/>
      <c r="AI173" s="592"/>
      <c r="AJ173" s="592"/>
      <c r="AK173" s="196"/>
      <c r="AL173" s="197"/>
      <c r="AM173" s="197"/>
      <c r="AN173" s="197"/>
      <c r="AO173" s="197"/>
      <c r="AP173" s="1151"/>
      <c r="AQ173" s="1005"/>
      <c r="AR173" s="282"/>
      <c r="AS173" s="282"/>
      <c r="AT173" s="282"/>
      <c r="AU173" s="282"/>
      <c r="AV173" s="282"/>
      <c r="AW173" s="282"/>
      <c r="AX173" s="1151"/>
      <c r="AY173" s="1005"/>
      <c r="AZ173" s="282"/>
      <c r="BA173" s="282"/>
      <c r="BB173" s="282"/>
      <c r="BC173" s="282"/>
      <c r="BD173" s="282"/>
      <c r="BE173" s="282"/>
      <c r="BF173" s="1151"/>
      <c r="BG173" s="1005"/>
      <c r="BH173" s="282"/>
      <c r="BI173" s="282"/>
      <c r="BJ173" s="282"/>
      <c r="BK173" s="282"/>
      <c r="BL173" s="282"/>
      <c r="BM173" s="282"/>
      <c r="BN173" s="1151"/>
      <c r="BO173" s="1005"/>
      <c r="BP173" s="282"/>
      <c r="BQ173" s="282"/>
      <c r="BR173" s="282"/>
      <c r="BS173" s="282"/>
      <c r="BT173" s="282"/>
      <c r="BU173" s="282"/>
    </row>
    <row r="174" spans="1:73" ht="40.15" customHeight="1" x14ac:dyDescent="0.25">
      <c r="A174" s="151"/>
      <c r="B174" s="24"/>
      <c r="C174" s="1059"/>
      <c r="D174" s="1050"/>
      <c r="E174" s="1062"/>
      <c r="F174" s="1065"/>
      <c r="G174" s="1050"/>
      <c r="H174" s="1044"/>
      <c r="I174" s="1044"/>
      <c r="J174" s="1044"/>
      <c r="K174" s="1044"/>
      <c r="L174" s="1044"/>
      <c r="M174" s="1044"/>
      <c r="N174" s="1047"/>
      <c r="O174" s="1050"/>
      <c r="P174" s="1053"/>
      <c r="Q174" s="1056"/>
      <c r="R174" s="1041"/>
      <c r="S174" s="1041"/>
      <c r="T174" s="1023"/>
      <c r="U174" s="1008"/>
      <c r="V174" s="1008"/>
      <c r="W174" s="1008"/>
      <c r="X174" s="1008"/>
      <c r="Y174" s="1008"/>
      <c r="Z174" s="1005"/>
      <c r="AA174" s="1005"/>
      <c r="AB174" s="1005"/>
      <c r="AC174" s="1005"/>
      <c r="AD174" s="1005"/>
      <c r="AE174" s="1005"/>
      <c r="AF174" s="1005"/>
      <c r="AG174" s="196"/>
      <c r="AH174" s="592"/>
      <c r="AI174" s="592"/>
      <c r="AJ174" s="592"/>
      <c r="AK174" s="196"/>
      <c r="AL174" s="197"/>
      <c r="AM174" s="197"/>
      <c r="AN174" s="197"/>
      <c r="AO174" s="197"/>
      <c r="AP174" s="1151"/>
      <c r="AQ174" s="1005"/>
      <c r="AR174" s="282"/>
      <c r="AS174" s="282"/>
      <c r="AT174" s="282"/>
      <c r="AU174" s="282"/>
      <c r="AV174" s="282"/>
      <c r="AW174" s="282"/>
      <c r="AX174" s="1151"/>
      <c r="AY174" s="1005"/>
      <c r="AZ174" s="282"/>
      <c r="BA174" s="282"/>
      <c r="BB174" s="282"/>
      <c r="BC174" s="282"/>
      <c r="BD174" s="282"/>
      <c r="BE174" s="282"/>
      <c r="BF174" s="1151"/>
      <c r="BG174" s="1005"/>
      <c r="BH174" s="282"/>
      <c r="BI174" s="282"/>
      <c r="BJ174" s="282"/>
      <c r="BK174" s="282"/>
      <c r="BL174" s="282"/>
      <c r="BM174" s="282"/>
      <c r="BN174" s="1151"/>
      <c r="BO174" s="1005"/>
      <c r="BP174" s="282"/>
      <c r="BQ174" s="282"/>
      <c r="BR174" s="282"/>
      <c r="BS174" s="282"/>
      <c r="BT174" s="282"/>
      <c r="BU174" s="282"/>
    </row>
    <row r="175" spans="1:73" ht="40.15" customHeight="1" thickBot="1" x14ac:dyDescent="0.3">
      <c r="A175" s="151"/>
      <c r="B175" s="24"/>
      <c r="C175" s="1060"/>
      <c r="D175" s="1051"/>
      <c r="E175" s="1063"/>
      <c r="F175" s="1066"/>
      <c r="G175" s="1051"/>
      <c r="H175" s="1045"/>
      <c r="I175" s="1045"/>
      <c r="J175" s="1045"/>
      <c r="K175" s="1045"/>
      <c r="L175" s="1045"/>
      <c r="M175" s="1045"/>
      <c r="N175" s="1048"/>
      <c r="O175" s="1051"/>
      <c r="P175" s="1054"/>
      <c r="Q175" s="1057"/>
      <c r="R175" s="1042"/>
      <c r="S175" s="1042"/>
      <c r="T175" s="1024"/>
      <c r="U175" s="1009"/>
      <c r="V175" s="1009"/>
      <c r="W175" s="1009"/>
      <c r="X175" s="1009"/>
      <c r="Y175" s="1009"/>
      <c r="Z175" s="1006"/>
      <c r="AA175" s="1006"/>
      <c r="AB175" s="1006"/>
      <c r="AC175" s="1006"/>
      <c r="AD175" s="1006"/>
      <c r="AE175" s="1006"/>
      <c r="AF175" s="1006"/>
      <c r="AG175" s="715"/>
      <c r="AH175" s="716"/>
      <c r="AI175" s="716"/>
      <c r="AJ175" s="716"/>
      <c r="AK175" s="715"/>
      <c r="AL175" s="717"/>
      <c r="AM175" s="717"/>
      <c r="AN175" s="717"/>
      <c r="AO175" s="717"/>
      <c r="AP175" s="1152"/>
      <c r="AQ175" s="1006"/>
      <c r="AR175" s="718"/>
      <c r="AS175" s="718"/>
      <c r="AT175" s="718"/>
      <c r="AU175" s="718"/>
      <c r="AV175" s="718"/>
      <c r="AW175" s="718"/>
      <c r="AX175" s="1152"/>
      <c r="AY175" s="1006"/>
      <c r="AZ175" s="718"/>
      <c r="BA175" s="718"/>
      <c r="BB175" s="718"/>
      <c r="BC175" s="718"/>
      <c r="BD175" s="718"/>
      <c r="BE175" s="718"/>
      <c r="BF175" s="1152"/>
      <c r="BG175" s="1006"/>
      <c r="BH175" s="718"/>
      <c r="BI175" s="718"/>
      <c r="BJ175" s="718"/>
      <c r="BK175" s="718"/>
      <c r="BL175" s="718"/>
      <c r="BM175" s="718"/>
      <c r="BN175" s="1152"/>
      <c r="BO175" s="1006"/>
      <c r="BP175" s="718"/>
      <c r="BQ175" s="718"/>
      <c r="BR175" s="718"/>
      <c r="BS175" s="718"/>
      <c r="BT175" s="718"/>
      <c r="BU175" s="718"/>
    </row>
    <row r="176" spans="1:73" ht="40.15" customHeight="1" thickTop="1" x14ac:dyDescent="0.25">
      <c r="A176" s="151"/>
      <c r="B176" s="24"/>
      <c r="C176" s="1058" t="s">
        <v>926</v>
      </c>
      <c r="D176" s="1049" t="s">
        <v>927</v>
      </c>
      <c r="E176" s="1061">
        <v>225</v>
      </c>
      <c r="F176" s="1064" t="s">
        <v>3427</v>
      </c>
      <c r="G176" s="1049" t="s">
        <v>928</v>
      </c>
      <c r="H176" s="1043" t="s">
        <v>272</v>
      </c>
      <c r="I176" s="1043" t="s">
        <v>3041</v>
      </c>
      <c r="J176" s="1043" t="s">
        <v>3361</v>
      </c>
      <c r="K176" s="1043" t="s">
        <v>3371</v>
      </c>
      <c r="L176" s="1043" t="s">
        <v>3425</v>
      </c>
      <c r="M176" s="1043" t="s">
        <v>3372</v>
      </c>
      <c r="N176" s="1046">
        <v>2026004540040</v>
      </c>
      <c r="O176" s="1049" t="s">
        <v>3364</v>
      </c>
      <c r="P176" s="1052" t="s">
        <v>928</v>
      </c>
      <c r="Q176" s="1055">
        <v>1</v>
      </c>
      <c r="R176" s="1040" t="s">
        <v>2871</v>
      </c>
      <c r="S176" s="1040"/>
      <c r="T176" s="1022"/>
      <c r="U176" s="1007"/>
      <c r="V176" s="1007"/>
      <c r="W176" s="1007"/>
      <c r="X176" s="1007"/>
      <c r="Y176" s="1007"/>
      <c r="Z176" s="1004">
        <f t="shared" si="229"/>
        <v>0</v>
      </c>
      <c r="AA176" s="1004">
        <f t="shared" si="234"/>
        <v>0</v>
      </c>
      <c r="AB176" s="1004">
        <f t="shared" si="234"/>
        <v>0</v>
      </c>
      <c r="AC176" s="1004">
        <f t="shared" si="234"/>
        <v>0</v>
      </c>
      <c r="AD176" s="1004">
        <f t="shared" si="234"/>
        <v>0</v>
      </c>
      <c r="AE176" s="1004">
        <f t="shared" si="234"/>
        <v>0</v>
      </c>
      <c r="AF176" s="1004">
        <f t="shared" si="234"/>
        <v>0</v>
      </c>
      <c r="AG176" s="714"/>
      <c r="AH176" s="593"/>
      <c r="AI176" s="593"/>
      <c r="AJ176" s="593"/>
      <c r="AK176" s="207"/>
      <c r="AL176" s="208"/>
      <c r="AM176" s="208"/>
      <c r="AN176" s="208"/>
      <c r="AO176" s="208"/>
      <c r="AP176" s="1150">
        <f>+U176</f>
        <v>0</v>
      </c>
      <c r="AQ176" s="1004">
        <f>SUM(AR176:AW179)</f>
        <v>0</v>
      </c>
      <c r="AR176" s="299"/>
      <c r="AS176" s="299"/>
      <c r="AT176" s="299"/>
      <c r="AU176" s="299"/>
      <c r="AV176" s="299"/>
      <c r="AW176" s="299"/>
      <c r="AX176" s="1150">
        <f>+V176</f>
        <v>0</v>
      </c>
      <c r="AY176" s="1004">
        <f>SUM(AZ176:BE179)</f>
        <v>0</v>
      </c>
      <c r="AZ176" s="299"/>
      <c r="BA176" s="299"/>
      <c r="BB176" s="299"/>
      <c r="BC176" s="299"/>
      <c r="BD176" s="299"/>
      <c r="BE176" s="299"/>
      <c r="BF176" s="1150">
        <f>+W176</f>
        <v>0</v>
      </c>
      <c r="BG176" s="1004">
        <f>SUM(BH176:BM179)</f>
        <v>0</v>
      </c>
      <c r="BH176" s="299"/>
      <c r="BI176" s="299"/>
      <c r="BJ176" s="299"/>
      <c r="BK176" s="299"/>
      <c r="BL176" s="299"/>
      <c r="BM176" s="299"/>
      <c r="BN176" s="1150">
        <f>+X176</f>
        <v>0</v>
      </c>
      <c r="BO176" s="1004">
        <f>SUM(BP176:BU179)</f>
        <v>0</v>
      </c>
      <c r="BP176" s="299"/>
      <c r="BQ176" s="299"/>
      <c r="BR176" s="299"/>
      <c r="BS176" s="299"/>
      <c r="BT176" s="299"/>
      <c r="BU176" s="299"/>
    </row>
    <row r="177" spans="1:73" ht="40.15" customHeight="1" x14ac:dyDescent="0.25">
      <c r="A177" s="151"/>
      <c r="B177" s="24"/>
      <c r="C177" s="1059"/>
      <c r="D177" s="1050"/>
      <c r="E177" s="1062"/>
      <c r="F177" s="1065"/>
      <c r="G177" s="1050"/>
      <c r="H177" s="1044"/>
      <c r="I177" s="1044"/>
      <c r="J177" s="1044"/>
      <c r="K177" s="1044"/>
      <c r="L177" s="1044"/>
      <c r="M177" s="1044"/>
      <c r="N177" s="1047"/>
      <c r="O177" s="1050"/>
      <c r="P177" s="1053"/>
      <c r="Q177" s="1056"/>
      <c r="R177" s="1041"/>
      <c r="S177" s="1041"/>
      <c r="T177" s="1023"/>
      <c r="U177" s="1008"/>
      <c r="V177" s="1008"/>
      <c r="W177" s="1008"/>
      <c r="X177" s="1008"/>
      <c r="Y177" s="1008"/>
      <c r="Z177" s="1005"/>
      <c r="AA177" s="1005"/>
      <c r="AB177" s="1005"/>
      <c r="AC177" s="1005"/>
      <c r="AD177" s="1005"/>
      <c r="AE177" s="1005"/>
      <c r="AF177" s="1005"/>
      <c r="AG177" s="479"/>
      <c r="AH177" s="592"/>
      <c r="AI177" s="592"/>
      <c r="AJ177" s="592"/>
      <c r="AK177" s="196"/>
      <c r="AL177" s="197"/>
      <c r="AM177" s="197"/>
      <c r="AN177" s="197"/>
      <c r="AO177" s="197"/>
      <c r="AP177" s="1151"/>
      <c r="AQ177" s="1005"/>
      <c r="AR177" s="282"/>
      <c r="AS177" s="282"/>
      <c r="AT177" s="282"/>
      <c r="AU177" s="282"/>
      <c r="AV177" s="282"/>
      <c r="AW177" s="282"/>
      <c r="AX177" s="1151"/>
      <c r="AY177" s="1005"/>
      <c r="AZ177" s="282"/>
      <c r="BA177" s="282"/>
      <c r="BB177" s="282"/>
      <c r="BC177" s="282"/>
      <c r="BD177" s="282"/>
      <c r="BE177" s="282"/>
      <c r="BF177" s="1151"/>
      <c r="BG177" s="1005"/>
      <c r="BH177" s="282"/>
      <c r="BI177" s="282"/>
      <c r="BJ177" s="282"/>
      <c r="BK177" s="282"/>
      <c r="BL177" s="282"/>
      <c r="BM177" s="282"/>
      <c r="BN177" s="1151"/>
      <c r="BO177" s="1005"/>
      <c r="BP177" s="282"/>
      <c r="BQ177" s="282"/>
      <c r="BR177" s="282"/>
      <c r="BS177" s="282"/>
      <c r="BT177" s="282"/>
      <c r="BU177" s="282"/>
    </row>
    <row r="178" spans="1:73" ht="40.15" customHeight="1" x14ac:dyDescent="0.25">
      <c r="A178" s="151"/>
      <c r="B178" s="24"/>
      <c r="C178" s="1059"/>
      <c r="D178" s="1050"/>
      <c r="E178" s="1062"/>
      <c r="F178" s="1065"/>
      <c r="G178" s="1050"/>
      <c r="H178" s="1044"/>
      <c r="I178" s="1044"/>
      <c r="J178" s="1044"/>
      <c r="K178" s="1044"/>
      <c r="L178" s="1044"/>
      <c r="M178" s="1044"/>
      <c r="N178" s="1047"/>
      <c r="O178" s="1050"/>
      <c r="P178" s="1053"/>
      <c r="Q178" s="1056"/>
      <c r="R178" s="1041"/>
      <c r="S178" s="1041"/>
      <c r="T178" s="1023"/>
      <c r="U178" s="1008"/>
      <c r="V178" s="1008"/>
      <c r="W178" s="1008"/>
      <c r="X178" s="1008"/>
      <c r="Y178" s="1008"/>
      <c r="Z178" s="1005"/>
      <c r="AA178" s="1005"/>
      <c r="AB178" s="1005"/>
      <c r="AC178" s="1005"/>
      <c r="AD178" s="1005"/>
      <c r="AE178" s="1005"/>
      <c r="AF178" s="1005"/>
      <c r="AG178" s="196"/>
      <c r="AH178" s="592"/>
      <c r="AI178" s="592"/>
      <c r="AJ178" s="592"/>
      <c r="AK178" s="196"/>
      <c r="AL178" s="197"/>
      <c r="AM178" s="197"/>
      <c r="AN178" s="197"/>
      <c r="AO178" s="197"/>
      <c r="AP178" s="1151"/>
      <c r="AQ178" s="1005"/>
      <c r="AR178" s="282"/>
      <c r="AS178" s="282"/>
      <c r="AT178" s="282"/>
      <c r="AU178" s="282"/>
      <c r="AV178" s="282"/>
      <c r="AW178" s="282"/>
      <c r="AX178" s="1151"/>
      <c r="AY178" s="1005"/>
      <c r="AZ178" s="282"/>
      <c r="BA178" s="282"/>
      <c r="BB178" s="282"/>
      <c r="BC178" s="282"/>
      <c r="BD178" s="282"/>
      <c r="BE178" s="282"/>
      <c r="BF178" s="1151"/>
      <c r="BG178" s="1005"/>
      <c r="BH178" s="282"/>
      <c r="BI178" s="282"/>
      <c r="BJ178" s="282"/>
      <c r="BK178" s="282"/>
      <c r="BL178" s="282"/>
      <c r="BM178" s="282"/>
      <c r="BN178" s="1151"/>
      <c r="BO178" s="1005"/>
      <c r="BP178" s="282"/>
      <c r="BQ178" s="282"/>
      <c r="BR178" s="282"/>
      <c r="BS178" s="282"/>
      <c r="BT178" s="282"/>
      <c r="BU178" s="282"/>
    </row>
    <row r="179" spans="1:73" ht="40.15" customHeight="1" thickBot="1" x14ac:dyDescent="0.3">
      <c r="A179" s="151"/>
      <c r="B179" s="24"/>
      <c r="C179" s="1060"/>
      <c r="D179" s="1051"/>
      <c r="E179" s="1063"/>
      <c r="F179" s="1066"/>
      <c r="G179" s="1051"/>
      <c r="H179" s="1045"/>
      <c r="I179" s="1045"/>
      <c r="J179" s="1045"/>
      <c r="K179" s="1045"/>
      <c r="L179" s="1045"/>
      <c r="M179" s="1045"/>
      <c r="N179" s="1048"/>
      <c r="O179" s="1051"/>
      <c r="P179" s="1054"/>
      <c r="Q179" s="1057"/>
      <c r="R179" s="1042"/>
      <c r="S179" s="1042"/>
      <c r="T179" s="1024"/>
      <c r="U179" s="1009"/>
      <c r="V179" s="1009"/>
      <c r="W179" s="1009"/>
      <c r="X179" s="1009"/>
      <c r="Y179" s="1009"/>
      <c r="Z179" s="1006"/>
      <c r="AA179" s="1006"/>
      <c r="AB179" s="1006"/>
      <c r="AC179" s="1006"/>
      <c r="AD179" s="1006"/>
      <c r="AE179" s="1006"/>
      <c r="AF179" s="1006"/>
      <c r="AG179" s="715"/>
      <c r="AH179" s="716"/>
      <c r="AI179" s="716"/>
      <c r="AJ179" s="716"/>
      <c r="AK179" s="715"/>
      <c r="AL179" s="717"/>
      <c r="AM179" s="717"/>
      <c r="AN179" s="717"/>
      <c r="AO179" s="717"/>
      <c r="AP179" s="1152"/>
      <c r="AQ179" s="1006"/>
      <c r="AR179" s="718"/>
      <c r="AS179" s="718"/>
      <c r="AT179" s="718"/>
      <c r="AU179" s="718"/>
      <c r="AV179" s="718"/>
      <c r="AW179" s="718"/>
      <c r="AX179" s="1152"/>
      <c r="AY179" s="1006"/>
      <c r="AZ179" s="718"/>
      <c r="BA179" s="718"/>
      <c r="BB179" s="718"/>
      <c r="BC179" s="718"/>
      <c r="BD179" s="718"/>
      <c r="BE179" s="718"/>
      <c r="BF179" s="1152"/>
      <c r="BG179" s="1006"/>
      <c r="BH179" s="718"/>
      <c r="BI179" s="718"/>
      <c r="BJ179" s="718"/>
      <c r="BK179" s="718"/>
      <c r="BL179" s="718"/>
      <c r="BM179" s="718"/>
      <c r="BN179" s="1152"/>
      <c r="BO179" s="1006"/>
      <c r="BP179" s="718"/>
      <c r="BQ179" s="718"/>
      <c r="BR179" s="718"/>
      <c r="BS179" s="718"/>
      <c r="BT179" s="718"/>
      <c r="BU179" s="718"/>
    </row>
    <row r="180" spans="1:73" ht="40.15" customHeight="1" thickTop="1" x14ac:dyDescent="0.25">
      <c r="A180" s="151"/>
      <c r="B180" s="24"/>
      <c r="C180" s="1058" t="s">
        <v>929</v>
      </c>
      <c r="D180" s="1049" t="s">
        <v>930</v>
      </c>
      <c r="E180" s="1061">
        <v>226</v>
      </c>
      <c r="F180" s="1064" t="s">
        <v>3428</v>
      </c>
      <c r="G180" s="1049" t="s">
        <v>3429</v>
      </c>
      <c r="H180" s="1043" t="s">
        <v>3011</v>
      </c>
      <c r="I180" s="1043" t="s">
        <v>3041</v>
      </c>
      <c r="J180" s="1043" t="s">
        <v>3361</v>
      </c>
      <c r="K180" s="1043" t="s">
        <v>3371</v>
      </c>
      <c r="L180" s="1043" t="s">
        <v>3425</v>
      </c>
      <c r="M180" s="1043" t="s">
        <v>3372</v>
      </c>
      <c r="N180" s="1046">
        <v>2026004540042</v>
      </c>
      <c r="O180" s="1049" t="s">
        <v>3364</v>
      </c>
      <c r="P180" s="1052" t="s">
        <v>931</v>
      </c>
      <c r="Q180" s="1055">
        <v>4</v>
      </c>
      <c r="R180" s="1040" t="s">
        <v>2867</v>
      </c>
      <c r="S180" s="1040"/>
      <c r="T180" s="1022"/>
      <c r="U180" s="1007"/>
      <c r="V180" s="1007"/>
      <c r="W180" s="1007"/>
      <c r="X180" s="1007"/>
      <c r="Y180" s="1007"/>
      <c r="Z180" s="1004">
        <f t="shared" si="229"/>
        <v>0</v>
      </c>
      <c r="AA180" s="1004">
        <f t="shared" si="234"/>
        <v>0</v>
      </c>
      <c r="AB180" s="1004">
        <f t="shared" si="234"/>
        <v>0</v>
      </c>
      <c r="AC180" s="1004">
        <f t="shared" si="234"/>
        <v>0</v>
      </c>
      <c r="AD180" s="1004">
        <f t="shared" si="234"/>
        <v>0</v>
      </c>
      <c r="AE180" s="1004">
        <f t="shared" si="234"/>
        <v>0</v>
      </c>
      <c r="AF180" s="1004">
        <f t="shared" si="234"/>
        <v>0</v>
      </c>
      <c r="AG180" s="714"/>
      <c r="AH180" s="593"/>
      <c r="AI180" s="593"/>
      <c r="AJ180" s="593"/>
      <c r="AK180" s="207"/>
      <c r="AL180" s="208"/>
      <c r="AM180" s="208"/>
      <c r="AN180" s="208"/>
      <c r="AO180" s="208"/>
      <c r="AP180" s="1150">
        <f>+U180</f>
        <v>0</v>
      </c>
      <c r="AQ180" s="1004">
        <f>SUM(AR180:AW183)</f>
        <v>0</v>
      </c>
      <c r="AR180" s="299"/>
      <c r="AS180" s="299"/>
      <c r="AT180" s="299"/>
      <c r="AU180" s="299"/>
      <c r="AV180" s="299"/>
      <c r="AW180" s="299"/>
      <c r="AX180" s="1150">
        <f>+V180</f>
        <v>0</v>
      </c>
      <c r="AY180" s="1004">
        <f>SUM(AZ180:BE183)</f>
        <v>0</v>
      </c>
      <c r="AZ180" s="299"/>
      <c r="BA180" s="299"/>
      <c r="BB180" s="299"/>
      <c r="BC180" s="299"/>
      <c r="BD180" s="299"/>
      <c r="BE180" s="299"/>
      <c r="BF180" s="1150">
        <f>+W180</f>
        <v>0</v>
      </c>
      <c r="BG180" s="1004">
        <f>SUM(BH180:BM183)</f>
        <v>0</v>
      </c>
      <c r="BH180" s="299"/>
      <c r="BI180" s="299"/>
      <c r="BJ180" s="299"/>
      <c r="BK180" s="299"/>
      <c r="BL180" s="299"/>
      <c r="BM180" s="299"/>
      <c r="BN180" s="1150">
        <f>+X180</f>
        <v>0</v>
      </c>
      <c r="BO180" s="1004">
        <f>SUM(BP180:BU183)</f>
        <v>0</v>
      </c>
      <c r="BP180" s="299"/>
      <c r="BQ180" s="299"/>
      <c r="BR180" s="299"/>
      <c r="BS180" s="299"/>
      <c r="BT180" s="299"/>
      <c r="BU180" s="299"/>
    </row>
    <row r="181" spans="1:73" ht="40.15" customHeight="1" x14ac:dyDescent="0.25">
      <c r="A181" s="151"/>
      <c r="B181" s="24"/>
      <c r="C181" s="1059"/>
      <c r="D181" s="1050"/>
      <c r="E181" s="1062"/>
      <c r="F181" s="1065"/>
      <c r="G181" s="1050"/>
      <c r="H181" s="1044"/>
      <c r="I181" s="1044"/>
      <c r="J181" s="1044"/>
      <c r="K181" s="1044"/>
      <c r="L181" s="1044"/>
      <c r="M181" s="1044"/>
      <c r="N181" s="1047"/>
      <c r="O181" s="1050"/>
      <c r="P181" s="1053"/>
      <c r="Q181" s="1056"/>
      <c r="R181" s="1041"/>
      <c r="S181" s="1041"/>
      <c r="T181" s="1023"/>
      <c r="U181" s="1008"/>
      <c r="V181" s="1008"/>
      <c r="W181" s="1008"/>
      <c r="X181" s="1008"/>
      <c r="Y181" s="1008"/>
      <c r="Z181" s="1005"/>
      <c r="AA181" s="1005"/>
      <c r="AB181" s="1005"/>
      <c r="AC181" s="1005"/>
      <c r="AD181" s="1005"/>
      <c r="AE181" s="1005"/>
      <c r="AF181" s="1005"/>
      <c r="AG181" s="479"/>
      <c r="AH181" s="592"/>
      <c r="AI181" s="592"/>
      <c r="AJ181" s="592"/>
      <c r="AK181" s="196"/>
      <c r="AL181" s="197"/>
      <c r="AM181" s="197"/>
      <c r="AN181" s="197"/>
      <c r="AO181" s="197"/>
      <c r="AP181" s="1151"/>
      <c r="AQ181" s="1005"/>
      <c r="AR181" s="282"/>
      <c r="AS181" s="282"/>
      <c r="AT181" s="282"/>
      <c r="AU181" s="282"/>
      <c r="AV181" s="282"/>
      <c r="AW181" s="282"/>
      <c r="AX181" s="1151"/>
      <c r="AY181" s="1005"/>
      <c r="AZ181" s="282"/>
      <c r="BA181" s="282"/>
      <c r="BB181" s="282"/>
      <c r="BC181" s="282"/>
      <c r="BD181" s="282"/>
      <c r="BE181" s="282"/>
      <c r="BF181" s="1151"/>
      <c r="BG181" s="1005"/>
      <c r="BH181" s="282"/>
      <c r="BI181" s="282"/>
      <c r="BJ181" s="282"/>
      <c r="BK181" s="282"/>
      <c r="BL181" s="282"/>
      <c r="BM181" s="282"/>
      <c r="BN181" s="1151"/>
      <c r="BO181" s="1005"/>
      <c r="BP181" s="282"/>
      <c r="BQ181" s="282"/>
      <c r="BR181" s="282"/>
      <c r="BS181" s="282"/>
      <c r="BT181" s="282"/>
      <c r="BU181" s="282"/>
    </row>
    <row r="182" spans="1:73" ht="40.15" customHeight="1" x14ac:dyDescent="0.25">
      <c r="A182" s="151"/>
      <c r="B182" s="24"/>
      <c r="C182" s="1059"/>
      <c r="D182" s="1050"/>
      <c r="E182" s="1062"/>
      <c r="F182" s="1065"/>
      <c r="G182" s="1050"/>
      <c r="H182" s="1044"/>
      <c r="I182" s="1044"/>
      <c r="J182" s="1044"/>
      <c r="K182" s="1044"/>
      <c r="L182" s="1044"/>
      <c r="M182" s="1044"/>
      <c r="N182" s="1047"/>
      <c r="O182" s="1050"/>
      <c r="P182" s="1053"/>
      <c r="Q182" s="1056"/>
      <c r="R182" s="1041"/>
      <c r="S182" s="1041"/>
      <c r="T182" s="1023"/>
      <c r="U182" s="1008"/>
      <c r="V182" s="1008"/>
      <c r="W182" s="1008"/>
      <c r="X182" s="1008"/>
      <c r="Y182" s="1008"/>
      <c r="Z182" s="1005"/>
      <c r="AA182" s="1005"/>
      <c r="AB182" s="1005"/>
      <c r="AC182" s="1005"/>
      <c r="AD182" s="1005"/>
      <c r="AE182" s="1005"/>
      <c r="AF182" s="1005"/>
      <c r="AG182" s="196"/>
      <c r="AH182" s="592"/>
      <c r="AI182" s="592"/>
      <c r="AJ182" s="592"/>
      <c r="AK182" s="196"/>
      <c r="AL182" s="197"/>
      <c r="AM182" s="197"/>
      <c r="AN182" s="197"/>
      <c r="AO182" s="197"/>
      <c r="AP182" s="1151"/>
      <c r="AQ182" s="1005"/>
      <c r="AR182" s="282"/>
      <c r="AS182" s="282"/>
      <c r="AT182" s="282"/>
      <c r="AU182" s="282"/>
      <c r="AV182" s="282"/>
      <c r="AW182" s="282"/>
      <c r="AX182" s="1151"/>
      <c r="AY182" s="1005"/>
      <c r="AZ182" s="282"/>
      <c r="BA182" s="282"/>
      <c r="BB182" s="282"/>
      <c r="BC182" s="282"/>
      <c r="BD182" s="282"/>
      <c r="BE182" s="282"/>
      <c r="BF182" s="1151"/>
      <c r="BG182" s="1005"/>
      <c r="BH182" s="282"/>
      <c r="BI182" s="282"/>
      <c r="BJ182" s="282"/>
      <c r="BK182" s="282"/>
      <c r="BL182" s="282"/>
      <c r="BM182" s="282"/>
      <c r="BN182" s="1151"/>
      <c r="BO182" s="1005"/>
      <c r="BP182" s="282"/>
      <c r="BQ182" s="282"/>
      <c r="BR182" s="282"/>
      <c r="BS182" s="282"/>
      <c r="BT182" s="282"/>
      <c r="BU182" s="282"/>
    </row>
    <row r="183" spans="1:73" ht="40.15" customHeight="1" thickBot="1" x14ac:dyDescent="0.3">
      <c r="A183" s="151"/>
      <c r="B183" s="24"/>
      <c r="C183" s="1060"/>
      <c r="D183" s="1051"/>
      <c r="E183" s="1063"/>
      <c r="F183" s="1066"/>
      <c r="G183" s="1051"/>
      <c r="H183" s="1045"/>
      <c r="I183" s="1045"/>
      <c r="J183" s="1045"/>
      <c r="K183" s="1045"/>
      <c r="L183" s="1045"/>
      <c r="M183" s="1045"/>
      <c r="N183" s="1048"/>
      <c r="O183" s="1051"/>
      <c r="P183" s="1054"/>
      <c r="Q183" s="1057"/>
      <c r="R183" s="1042"/>
      <c r="S183" s="1042"/>
      <c r="T183" s="1024"/>
      <c r="U183" s="1009"/>
      <c r="V183" s="1009"/>
      <c r="W183" s="1009"/>
      <c r="X183" s="1009"/>
      <c r="Y183" s="1009"/>
      <c r="Z183" s="1006"/>
      <c r="AA183" s="1006"/>
      <c r="AB183" s="1006"/>
      <c r="AC183" s="1006"/>
      <c r="AD183" s="1006"/>
      <c r="AE183" s="1006"/>
      <c r="AF183" s="1006"/>
      <c r="AG183" s="715"/>
      <c r="AH183" s="716"/>
      <c r="AI183" s="716"/>
      <c r="AJ183" s="716"/>
      <c r="AK183" s="715"/>
      <c r="AL183" s="717"/>
      <c r="AM183" s="717"/>
      <c r="AN183" s="717"/>
      <c r="AO183" s="717"/>
      <c r="AP183" s="1152"/>
      <c r="AQ183" s="1006"/>
      <c r="AR183" s="718"/>
      <c r="AS183" s="718"/>
      <c r="AT183" s="718"/>
      <c r="AU183" s="718"/>
      <c r="AV183" s="718"/>
      <c r="AW183" s="718"/>
      <c r="AX183" s="1152"/>
      <c r="AY183" s="1006"/>
      <c r="AZ183" s="718"/>
      <c r="BA183" s="718"/>
      <c r="BB183" s="718"/>
      <c r="BC183" s="718"/>
      <c r="BD183" s="718"/>
      <c r="BE183" s="718"/>
      <c r="BF183" s="1152"/>
      <c r="BG183" s="1006"/>
      <c r="BH183" s="718"/>
      <c r="BI183" s="718"/>
      <c r="BJ183" s="718"/>
      <c r="BK183" s="718"/>
      <c r="BL183" s="718"/>
      <c r="BM183" s="718"/>
      <c r="BN183" s="1152"/>
      <c r="BO183" s="1006"/>
      <c r="BP183" s="718"/>
      <c r="BQ183" s="718"/>
      <c r="BR183" s="718"/>
      <c r="BS183" s="718"/>
      <c r="BT183" s="718"/>
      <c r="BU183" s="718"/>
    </row>
    <row r="184" spans="1:73" ht="40.15" customHeight="1" thickTop="1" x14ac:dyDescent="0.25">
      <c r="A184" s="151"/>
      <c r="B184" s="24"/>
      <c r="C184" s="1058" t="s">
        <v>932</v>
      </c>
      <c r="D184" s="1049" t="s">
        <v>933</v>
      </c>
      <c r="E184" s="1061">
        <v>227</v>
      </c>
      <c r="F184" s="1064" t="s">
        <v>3430</v>
      </c>
      <c r="G184" s="1049" t="s">
        <v>934</v>
      </c>
      <c r="H184" s="1043" t="s">
        <v>3011</v>
      </c>
      <c r="I184" s="1043" t="s">
        <v>3041</v>
      </c>
      <c r="J184" s="1043" t="s">
        <v>3361</v>
      </c>
      <c r="K184" s="1043" t="s">
        <v>3371</v>
      </c>
      <c r="L184" s="1043" t="s">
        <v>3425</v>
      </c>
      <c r="M184" s="1043" t="s">
        <v>3372</v>
      </c>
      <c r="N184" s="1046">
        <v>2026004540042</v>
      </c>
      <c r="O184" s="1049" t="s">
        <v>3364</v>
      </c>
      <c r="P184" s="1052" t="s">
        <v>934</v>
      </c>
      <c r="Q184" s="1055">
        <v>4</v>
      </c>
      <c r="R184" s="1040" t="s">
        <v>2867</v>
      </c>
      <c r="S184" s="1040"/>
      <c r="T184" s="1022"/>
      <c r="U184" s="1007"/>
      <c r="V184" s="1007"/>
      <c r="W184" s="1007"/>
      <c r="X184" s="1007"/>
      <c r="Y184" s="1007"/>
      <c r="Z184" s="1004">
        <f t="shared" si="229"/>
        <v>0</v>
      </c>
      <c r="AA184" s="1004">
        <f t="shared" ref="AA184:AF188" si="235">SUM(AR184:AR187,AZ184:AZ187,BH184:BH187,BP184:BP187)</f>
        <v>0</v>
      </c>
      <c r="AB184" s="1004">
        <f t="shared" si="235"/>
        <v>0</v>
      </c>
      <c r="AC184" s="1004">
        <f t="shared" si="235"/>
        <v>0</v>
      </c>
      <c r="AD184" s="1004">
        <f t="shared" si="235"/>
        <v>0</v>
      </c>
      <c r="AE184" s="1004">
        <f t="shared" si="235"/>
        <v>0</v>
      </c>
      <c r="AF184" s="1004">
        <f t="shared" si="235"/>
        <v>0</v>
      </c>
      <c r="AG184" s="714"/>
      <c r="AH184" s="593"/>
      <c r="AI184" s="593"/>
      <c r="AJ184" s="593"/>
      <c r="AK184" s="207"/>
      <c r="AL184" s="208"/>
      <c r="AM184" s="208"/>
      <c r="AN184" s="208"/>
      <c r="AO184" s="208"/>
      <c r="AP184" s="1150">
        <f>+U184</f>
        <v>0</v>
      </c>
      <c r="AQ184" s="1004">
        <f>SUM(AR184:AW187)</f>
        <v>0</v>
      </c>
      <c r="AR184" s="299"/>
      <c r="AS184" s="299"/>
      <c r="AT184" s="299"/>
      <c r="AU184" s="299"/>
      <c r="AV184" s="299"/>
      <c r="AW184" s="299"/>
      <c r="AX184" s="1150">
        <f>+V184</f>
        <v>0</v>
      </c>
      <c r="AY184" s="1004">
        <f>SUM(AZ184:BE187)</f>
        <v>0</v>
      </c>
      <c r="AZ184" s="299"/>
      <c r="BA184" s="299"/>
      <c r="BB184" s="299"/>
      <c r="BC184" s="299"/>
      <c r="BD184" s="299"/>
      <c r="BE184" s="299"/>
      <c r="BF184" s="1150">
        <f>+W184</f>
        <v>0</v>
      </c>
      <c r="BG184" s="1004">
        <f>SUM(BH184:BM187)</f>
        <v>0</v>
      </c>
      <c r="BH184" s="299"/>
      <c r="BI184" s="299"/>
      <c r="BJ184" s="299"/>
      <c r="BK184" s="299"/>
      <c r="BL184" s="299"/>
      <c r="BM184" s="299"/>
      <c r="BN184" s="1150">
        <f>+X184</f>
        <v>0</v>
      </c>
      <c r="BO184" s="1004">
        <f>SUM(BP184:BU187)</f>
        <v>0</v>
      </c>
      <c r="BP184" s="299"/>
      <c r="BQ184" s="299"/>
      <c r="BR184" s="299"/>
      <c r="BS184" s="299"/>
      <c r="BT184" s="299"/>
      <c r="BU184" s="299"/>
    </row>
    <row r="185" spans="1:73" ht="40.15" customHeight="1" x14ac:dyDescent="0.25">
      <c r="A185" s="151"/>
      <c r="B185" s="24"/>
      <c r="C185" s="1059"/>
      <c r="D185" s="1050"/>
      <c r="E185" s="1062"/>
      <c r="F185" s="1065"/>
      <c r="G185" s="1050"/>
      <c r="H185" s="1044"/>
      <c r="I185" s="1044"/>
      <c r="J185" s="1044"/>
      <c r="K185" s="1044"/>
      <c r="L185" s="1044"/>
      <c r="M185" s="1044"/>
      <c r="N185" s="1047"/>
      <c r="O185" s="1050"/>
      <c r="P185" s="1053"/>
      <c r="Q185" s="1056"/>
      <c r="R185" s="1041"/>
      <c r="S185" s="1041"/>
      <c r="T185" s="1023"/>
      <c r="U185" s="1008"/>
      <c r="V185" s="1008"/>
      <c r="W185" s="1008"/>
      <c r="X185" s="1008"/>
      <c r="Y185" s="1008"/>
      <c r="Z185" s="1005"/>
      <c r="AA185" s="1005"/>
      <c r="AB185" s="1005"/>
      <c r="AC185" s="1005"/>
      <c r="AD185" s="1005"/>
      <c r="AE185" s="1005"/>
      <c r="AF185" s="1005"/>
      <c r="AG185" s="479"/>
      <c r="AH185" s="592"/>
      <c r="AI185" s="592"/>
      <c r="AJ185" s="592"/>
      <c r="AK185" s="196"/>
      <c r="AL185" s="197"/>
      <c r="AM185" s="197"/>
      <c r="AN185" s="197"/>
      <c r="AO185" s="197"/>
      <c r="AP185" s="1151"/>
      <c r="AQ185" s="1005"/>
      <c r="AR185" s="282"/>
      <c r="AS185" s="282"/>
      <c r="AT185" s="282"/>
      <c r="AU185" s="282"/>
      <c r="AV185" s="282"/>
      <c r="AW185" s="282"/>
      <c r="AX185" s="1151"/>
      <c r="AY185" s="1005"/>
      <c r="AZ185" s="282"/>
      <c r="BA185" s="282"/>
      <c r="BB185" s="282"/>
      <c r="BC185" s="282"/>
      <c r="BD185" s="282"/>
      <c r="BE185" s="282"/>
      <c r="BF185" s="1151"/>
      <c r="BG185" s="1005"/>
      <c r="BH185" s="282"/>
      <c r="BI185" s="282"/>
      <c r="BJ185" s="282"/>
      <c r="BK185" s="282"/>
      <c r="BL185" s="282"/>
      <c r="BM185" s="282"/>
      <c r="BN185" s="1151"/>
      <c r="BO185" s="1005"/>
      <c r="BP185" s="282"/>
      <c r="BQ185" s="282"/>
      <c r="BR185" s="282"/>
      <c r="BS185" s="282"/>
      <c r="BT185" s="282"/>
      <c r="BU185" s="282"/>
    </row>
    <row r="186" spans="1:73" ht="40.15" customHeight="1" x14ac:dyDescent="0.25">
      <c r="A186" s="151"/>
      <c r="B186" s="24"/>
      <c r="C186" s="1059"/>
      <c r="D186" s="1050"/>
      <c r="E186" s="1062"/>
      <c r="F186" s="1065"/>
      <c r="G186" s="1050"/>
      <c r="H186" s="1044"/>
      <c r="I186" s="1044"/>
      <c r="J186" s="1044"/>
      <c r="K186" s="1044"/>
      <c r="L186" s="1044"/>
      <c r="M186" s="1044"/>
      <c r="N186" s="1047"/>
      <c r="O186" s="1050"/>
      <c r="P186" s="1053"/>
      <c r="Q186" s="1056"/>
      <c r="R186" s="1041"/>
      <c r="S186" s="1041"/>
      <c r="T186" s="1023"/>
      <c r="U186" s="1008"/>
      <c r="V186" s="1008"/>
      <c r="W186" s="1008"/>
      <c r="X186" s="1008"/>
      <c r="Y186" s="1008"/>
      <c r="Z186" s="1005"/>
      <c r="AA186" s="1005"/>
      <c r="AB186" s="1005"/>
      <c r="AC186" s="1005"/>
      <c r="AD186" s="1005"/>
      <c r="AE186" s="1005"/>
      <c r="AF186" s="1005"/>
      <c r="AG186" s="196"/>
      <c r="AH186" s="592"/>
      <c r="AI186" s="592"/>
      <c r="AJ186" s="592"/>
      <c r="AK186" s="196"/>
      <c r="AL186" s="197"/>
      <c r="AM186" s="197"/>
      <c r="AN186" s="197"/>
      <c r="AO186" s="197"/>
      <c r="AP186" s="1151"/>
      <c r="AQ186" s="1005"/>
      <c r="AR186" s="282"/>
      <c r="AS186" s="282"/>
      <c r="AT186" s="282"/>
      <c r="AU186" s="282"/>
      <c r="AV186" s="282"/>
      <c r="AW186" s="282"/>
      <c r="AX186" s="1151"/>
      <c r="AY186" s="1005"/>
      <c r="AZ186" s="282"/>
      <c r="BA186" s="282"/>
      <c r="BB186" s="282"/>
      <c r="BC186" s="282"/>
      <c r="BD186" s="282"/>
      <c r="BE186" s="282"/>
      <c r="BF186" s="1151"/>
      <c r="BG186" s="1005"/>
      <c r="BH186" s="282"/>
      <c r="BI186" s="282"/>
      <c r="BJ186" s="282"/>
      <c r="BK186" s="282"/>
      <c r="BL186" s="282"/>
      <c r="BM186" s="282"/>
      <c r="BN186" s="1151"/>
      <c r="BO186" s="1005"/>
      <c r="BP186" s="282"/>
      <c r="BQ186" s="282"/>
      <c r="BR186" s="282"/>
      <c r="BS186" s="282"/>
      <c r="BT186" s="282"/>
      <c r="BU186" s="282"/>
    </row>
    <row r="187" spans="1:73" ht="40.15" customHeight="1" thickBot="1" x14ac:dyDescent="0.3">
      <c r="A187" s="151"/>
      <c r="B187" s="24"/>
      <c r="C187" s="1060"/>
      <c r="D187" s="1051"/>
      <c r="E187" s="1063"/>
      <c r="F187" s="1066"/>
      <c r="G187" s="1051"/>
      <c r="H187" s="1045"/>
      <c r="I187" s="1045"/>
      <c r="J187" s="1045"/>
      <c r="K187" s="1045"/>
      <c r="L187" s="1045"/>
      <c r="M187" s="1045"/>
      <c r="N187" s="1048"/>
      <c r="O187" s="1051"/>
      <c r="P187" s="1054"/>
      <c r="Q187" s="1057"/>
      <c r="R187" s="1042"/>
      <c r="S187" s="1042"/>
      <c r="T187" s="1024"/>
      <c r="U187" s="1009"/>
      <c r="V187" s="1009"/>
      <c r="W187" s="1009"/>
      <c r="X187" s="1009"/>
      <c r="Y187" s="1009"/>
      <c r="Z187" s="1006"/>
      <c r="AA187" s="1006"/>
      <c r="AB187" s="1006"/>
      <c r="AC187" s="1006"/>
      <c r="AD187" s="1006"/>
      <c r="AE187" s="1006"/>
      <c r="AF187" s="1006"/>
      <c r="AG187" s="715"/>
      <c r="AH187" s="716"/>
      <c r="AI187" s="716"/>
      <c r="AJ187" s="716"/>
      <c r="AK187" s="715"/>
      <c r="AL187" s="717"/>
      <c r="AM187" s="717"/>
      <c r="AN187" s="717"/>
      <c r="AO187" s="717"/>
      <c r="AP187" s="1152"/>
      <c r="AQ187" s="1006"/>
      <c r="AR187" s="718"/>
      <c r="AS187" s="718"/>
      <c r="AT187" s="718"/>
      <c r="AU187" s="718"/>
      <c r="AV187" s="718"/>
      <c r="AW187" s="718"/>
      <c r="AX187" s="1152"/>
      <c r="AY187" s="1006"/>
      <c r="AZ187" s="718"/>
      <c r="BA187" s="718"/>
      <c r="BB187" s="718"/>
      <c r="BC187" s="718"/>
      <c r="BD187" s="718"/>
      <c r="BE187" s="718"/>
      <c r="BF187" s="1152"/>
      <c r="BG187" s="1006"/>
      <c r="BH187" s="718"/>
      <c r="BI187" s="718"/>
      <c r="BJ187" s="718"/>
      <c r="BK187" s="718"/>
      <c r="BL187" s="718"/>
      <c r="BM187" s="718"/>
      <c r="BN187" s="1152"/>
      <c r="BO187" s="1006"/>
      <c r="BP187" s="718"/>
      <c r="BQ187" s="718"/>
      <c r="BR187" s="718"/>
      <c r="BS187" s="718"/>
      <c r="BT187" s="718"/>
      <c r="BU187" s="718"/>
    </row>
    <row r="188" spans="1:73" ht="40.15" customHeight="1" thickTop="1" x14ac:dyDescent="0.25">
      <c r="A188" s="151"/>
      <c r="B188" s="24"/>
      <c r="C188" s="1058" t="s">
        <v>935</v>
      </c>
      <c r="D188" s="1049" t="s">
        <v>3431</v>
      </c>
      <c r="E188" s="1061">
        <v>228</v>
      </c>
      <c r="F188" s="1064" t="s">
        <v>3427</v>
      </c>
      <c r="G188" s="1049" t="s">
        <v>928</v>
      </c>
      <c r="H188" s="1043" t="s">
        <v>272</v>
      </c>
      <c r="I188" s="1043" t="s">
        <v>3041</v>
      </c>
      <c r="J188" s="1043" t="s">
        <v>3361</v>
      </c>
      <c r="K188" s="1043" t="s">
        <v>3371</v>
      </c>
      <c r="L188" s="1043" t="s">
        <v>3425</v>
      </c>
      <c r="M188" s="1043" t="s">
        <v>3372</v>
      </c>
      <c r="N188" s="1046">
        <v>2026004540042</v>
      </c>
      <c r="O188" s="1049" t="s">
        <v>3364</v>
      </c>
      <c r="P188" s="1052" t="s">
        <v>928</v>
      </c>
      <c r="Q188" s="1055">
        <v>1</v>
      </c>
      <c r="R188" s="1040" t="s">
        <v>2871</v>
      </c>
      <c r="S188" s="1040"/>
      <c r="T188" s="1022"/>
      <c r="U188" s="1007"/>
      <c r="V188" s="1007"/>
      <c r="W188" s="1007"/>
      <c r="X188" s="1007"/>
      <c r="Y188" s="1007"/>
      <c r="Z188" s="1004">
        <f t="shared" si="229"/>
        <v>0</v>
      </c>
      <c r="AA188" s="1004">
        <f t="shared" si="235"/>
        <v>0</v>
      </c>
      <c r="AB188" s="1004">
        <f t="shared" si="235"/>
        <v>0</v>
      </c>
      <c r="AC188" s="1004">
        <f t="shared" si="235"/>
        <v>0</v>
      </c>
      <c r="AD188" s="1004">
        <f t="shared" si="235"/>
        <v>0</v>
      </c>
      <c r="AE188" s="1004">
        <f t="shared" si="235"/>
        <v>0</v>
      </c>
      <c r="AF188" s="1004">
        <f t="shared" si="235"/>
        <v>0</v>
      </c>
      <c r="AG188" s="714"/>
      <c r="AH188" s="593"/>
      <c r="AI188" s="593"/>
      <c r="AJ188" s="593"/>
      <c r="AK188" s="207"/>
      <c r="AL188" s="208"/>
      <c r="AM188" s="208"/>
      <c r="AN188" s="208"/>
      <c r="AO188" s="208"/>
      <c r="AP188" s="1150">
        <f>+U188</f>
        <v>0</v>
      </c>
      <c r="AQ188" s="1004">
        <f>SUM(AR188:AW191)</f>
        <v>0</v>
      </c>
      <c r="AR188" s="299"/>
      <c r="AS188" s="299"/>
      <c r="AT188" s="299"/>
      <c r="AU188" s="299"/>
      <c r="AV188" s="299"/>
      <c r="AW188" s="299"/>
      <c r="AX188" s="1150">
        <f>+V188</f>
        <v>0</v>
      </c>
      <c r="AY188" s="1004">
        <f>SUM(AZ188:BE191)</f>
        <v>0</v>
      </c>
      <c r="AZ188" s="299"/>
      <c r="BA188" s="299"/>
      <c r="BB188" s="299"/>
      <c r="BC188" s="299"/>
      <c r="BD188" s="299"/>
      <c r="BE188" s="299"/>
      <c r="BF188" s="1150">
        <f>+W188</f>
        <v>0</v>
      </c>
      <c r="BG188" s="1004">
        <f>SUM(BH188:BM191)</f>
        <v>0</v>
      </c>
      <c r="BH188" s="299"/>
      <c r="BI188" s="299"/>
      <c r="BJ188" s="299"/>
      <c r="BK188" s="299"/>
      <c r="BL188" s="299"/>
      <c r="BM188" s="299"/>
      <c r="BN188" s="1150">
        <f>+X188</f>
        <v>0</v>
      </c>
      <c r="BO188" s="1004">
        <f>SUM(BP188:BU191)</f>
        <v>0</v>
      </c>
      <c r="BP188" s="299"/>
      <c r="BQ188" s="299"/>
      <c r="BR188" s="299"/>
      <c r="BS188" s="299"/>
      <c r="BT188" s="299"/>
      <c r="BU188" s="299"/>
    </row>
    <row r="189" spans="1:73" ht="40.15" customHeight="1" x14ac:dyDescent="0.25">
      <c r="A189" s="151"/>
      <c r="B189" s="24"/>
      <c r="C189" s="1059"/>
      <c r="D189" s="1050"/>
      <c r="E189" s="1062"/>
      <c r="F189" s="1065"/>
      <c r="G189" s="1050"/>
      <c r="H189" s="1044"/>
      <c r="I189" s="1044"/>
      <c r="J189" s="1044"/>
      <c r="K189" s="1044"/>
      <c r="L189" s="1044"/>
      <c r="M189" s="1044"/>
      <c r="N189" s="1047"/>
      <c r="O189" s="1050"/>
      <c r="P189" s="1053"/>
      <c r="Q189" s="1056"/>
      <c r="R189" s="1041"/>
      <c r="S189" s="1041"/>
      <c r="T189" s="1023"/>
      <c r="U189" s="1008"/>
      <c r="V189" s="1008"/>
      <c r="W189" s="1008"/>
      <c r="X189" s="1008"/>
      <c r="Y189" s="1008"/>
      <c r="Z189" s="1005"/>
      <c r="AA189" s="1005"/>
      <c r="AB189" s="1005"/>
      <c r="AC189" s="1005"/>
      <c r="AD189" s="1005"/>
      <c r="AE189" s="1005"/>
      <c r="AF189" s="1005"/>
      <c r="AG189" s="479"/>
      <c r="AH189" s="592"/>
      <c r="AI189" s="592"/>
      <c r="AJ189" s="592"/>
      <c r="AK189" s="196"/>
      <c r="AL189" s="197"/>
      <c r="AM189" s="197"/>
      <c r="AN189" s="197"/>
      <c r="AO189" s="197"/>
      <c r="AP189" s="1151"/>
      <c r="AQ189" s="1005"/>
      <c r="AR189" s="282"/>
      <c r="AS189" s="282"/>
      <c r="AT189" s="282"/>
      <c r="AU189" s="282"/>
      <c r="AV189" s="282"/>
      <c r="AW189" s="282"/>
      <c r="AX189" s="1151"/>
      <c r="AY189" s="1005"/>
      <c r="AZ189" s="282"/>
      <c r="BA189" s="282"/>
      <c r="BB189" s="282"/>
      <c r="BC189" s="282"/>
      <c r="BD189" s="282"/>
      <c r="BE189" s="282"/>
      <c r="BF189" s="1151"/>
      <c r="BG189" s="1005"/>
      <c r="BH189" s="282"/>
      <c r="BI189" s="282"/>
      <c r="BJ189" s="282"/>
      <c r="BK189" s="282"/>
      <c r="BL189" s="282"/>
      <c r="BM189" s="282"/>
      <c r="BN189" s="1151"/>
      <c r="BO189" s="1005"/>
      <c r="BP189" s="282"/>
      <c r="BQ189" s="282"/>
      <c r="BR189" s="282"/>
      <c r="BS189" s="282"/>
      <c r="BT189" s="282"/>
      <c r="BU189" s="282"/>
    </row>
    <row r="190" spans="1:73" ht="40.15" customHeight="1" x14ac:dyDescent="0.25">
      <c r="A190" s="151"/>
      <c r="B190" s="24"/>
      <c r="C190" s="1059"/>
      <c r="D190" s="1050"/>
      <c r="E190" s="1062"/>
      <c r="F190" s="1065"/>
      <c r="G190" s="1050"/>
      <c r="H190" s="1044"/>
      <c r="I190" s="1044"/>
      <c r="J190" s="1044"/>
      <c r="K190" s="1044"/>
      <c r="L190" s="1044"/>
      <c r="M190" s="1044"/>
      <c r="N190" s="1047"/>
      <c r="O190" s="1050"/>
      <c r="P190" s="1053"/>
      <c r="Q190" s="1056"/>
      <c r="R190" s="1041"/>
      <c r="S190" s="1041"/>
      <c r="T190" s="1023"/>
      <c r="U190" s="1008"/>
      <c r="V190" s="1008"/>
      <c r="W190" s="1008"/>
      <c r="X190" s="1008"/>
      <c r="Y190" s="1008"/>
      <c r="Z190" s="1005"/>
      <c r="AA190" s="1005"/>
      <c r="AB190" s="1005"/>
      <c r="AC190" s="1005"/>
      <c r="AD190" s="1005"/>
      <c r="AE190" s="1005"/>
      <c r="AF190" s="1005"/>
      <c r="AG190" s="196"/>
      <c r="AH190" s="592"/>
      <c r="AI190" s="592"/>
      <c r="AJ190" s="592"/>
      <c r="AK190" s="196"/>
      <c r="AL190" s="197"/>
      <c r="AM190" s="197"/>
      <c r="AN190" s="197"/>
      <c r="AO190" s="197"/>
      <c r="AP190" s="1151"/>
      <c r="AQ190" s="1005"/>
      <c r="AR190" s="282"/>
      <c r="AS190" s="282"/>
      <c r="AT190" s="282"/>
      <c r="AU190" s="282"/>
      <c r="AV190" s="282"/>
      <c r="AW190" s="282"/>
      <c r="AX190" s="1151"/>
      <c r="AY190" s="1005"/>
      <c r="AZ190" s="282"/>
      <c r="BA190" s="282"/>
      <c r="BB190" s="282"/>
      <c r="BC190" s="282"/>
      <c r="BD190" s="282"/>
      <c r="BE190" s="282"/>
      <c r="BF190" s="1151"/>
      <c r="BG190" s="1005"/>
      <c r="BH190" s="282"/>
      <c r="BI190" s="282"/>
      <c r="BJ190" s="282"/>
      <c r="BK190" s="282"/>
      <c r="BL190" s="282"/>
      <c r="BM190" s="282"/>
      <c r="BN190" s="1151"/>
      <c r="BO190" s="1005"/>
      <c r="BP190" s="282"/>
      <c r="BQ190" s="282"/>
      <c r="BR190" s="282"/>
      <c r="BS190" s="282"/>
      <c r="BT190" s="282"/>
      <c r="BU190" s="282"/>
    </row>
    <row r="191" spans="1:73" ht="40.15" customHeight="1" thickBot="1" x14ac:dyDescent="0.3">
      <c r="A191" s="151"/>
      <c r="B191" s="24"/>
      <c r="C191" s="1060"/>
      <c r="D191" s="1051"/>
      <c r="E191" s="1063"/>
      <c r="F191" s="1066"/>
      <c r="G191" s="1051"/>
      <c r="H191" s="1045"/>
      <c r="I191" s="1045"/>
      <c r="J191" s="1045"/>
      <c r="K191" s="1045"/>
      <c r="L191" s="1045"/>
      <c r="M191" s="1045"/>
      <c r="N191" s="1048"/>
      <c r="O191" s="1051"/>
      <c r="P191" s="1054"/>
      <c r="Q191" s="1057"/>
      <c r="R191" s="1042"/>
      <c r="S191" s="1042"/>
      <c r="T191" s="1024"/>
      <c r="U191" s="1009"/>
      <c r="V191" s="1009"/>
      <c r="W191" s="1009"/>
      <c r="X191" s="1009"/>
      <c r="Y191" s="1009"/>
      <c r="Z191" s="1006"/>
      <c r="AA191" s="1006"/>
      <c r="AB191" s="1006"/>
      <c r="AC191" s="1006"/>
      <c r="AD191" s="1006"/>
      <c r="AE191" s="1006"/>
      <c r="AF191" s="1006"/>
      <c r="AG191" s="715"/>
      <c r="AH191" s="716"/>
      <c r="AI191" s="716"/>
      <c r="AJ191" s="716"/>
      <c r="AK191" s="715"/>
      <c r="AL191" s="717"/>
      <c r="AM191" s="717"/>
      <c r="AN191" s="717"/>
      <c r="AO191" s="717"/>
      <c r="AP191" s="1152"/>
      <c r="AQ191" s="1006"/>
      <c r="AR191" s="718"/>
      <c r="AS191" s="718"/>
      <c r="AT191" s="718"/>
      <c r="AU191" s="718"/>
      <c r="AV191" s="718"/>
      <c r="AW191" s="718"/>
      <c r="AX191" s="1152"/>
      <c r="AY191" s="1006"/>
      <c r="AZ191" s="718"/>
      <c r="BA191" s="718"/>
      <c r="BB191" s="718"/>
      <c r="BC191" s="718"/>
      <c r="BD191" s="718"/>
      <c r="BE191" s="718"/>
      <c r="BF191" s="1152"/>
      <c r="BG191" s="1006"/>
      <c r="BH191" s="718"/>
      <c r="BI191" s="718"/>
      <c r="BJ191" s="718"/>
      <c r="BK191" s="718"/>
      <c r="BL191" s="718"/>
      <c r="BM191" s="718"/>
      <c r="BN191" s="1152"/>
      <c r="BO191" s="1006"/>
      <c r="BP191" s="718"/>
      <c r="BQ191" s="718"/>
      <c r="BR191" s="718"/>
      <c r="BS191" s="718"/>
      <c r="BT191" s="718"/>
      <c r="BU191" s="718"/>
    </row>
    <row r="192" spans="1:73" ht="40.15" customHeight="1" thickTop="1" thickBot="1" x14ac:dyDescent="0.3">
      <c r="B192" s="924" t="s">
        <v>937</v>
      </c>
      <c r="C192" s="938" t="s">
        <v>98</v>
      </c>
      <c r="D192" s="425"/>
      <c r="E192" s="441"/>
      <c r="F192" s="446"/>
      <c r="G192" s="367"/>
      <c r="H192" s="368"/>
      <c r="I192" s="368"/>
      <c r="J192" s="369"/>
      <c r="K192" s="369"/>
      <c r="L192" s="418"/>
      <c r="M192" s="418"/>
      <c r="N192" s="366"/>
      <c r="O192" s="419"/>
      <c r="P192" s="361"/>
      <c r="Q192" s="146"/>
      <c r="R192" s="146"/>
      <c r="S192" s="939"/>
      <c r="T192" s="28"/>
      <c r="U192" s="13"/>
      <c r="V192" s="13"/>
      <c r="W192" s="13"/>
      <c r="X192" s="13"/>
      <c r="Y192" s="927"/>
      <c r="Z192" s="932">
        <f t="shared" si="229"/>
        <v>0</v>
      </c>
      <c r="AA192" s="932">
        <f t="shared" si="229"/>
        <v>0</v>
      </c>
      <c r="AB192" s="932">
        <f t="shared" si="229"/>
        <v>0</v>
      </c>
      <c r="AC192" s="932">
        <f t="shared" si="229"/>
        <v>0</v>
      </c>
      <c r="AD192" s="932">
        <f t="shared" si="229"/>
        <v>0</v>
      </c>
      <c r="AE192" s="932">
        <f t="shared" si="229"/>
        <v>0</v>
      </c>
      <c r="AF192" s="932">
        <f t="shared" si="229"/>
        <v>0</v>
      </c>
      <c r="AG192" s="195"/>
      <c r="AH192" s="195"/>
      <c r="AI192" s="195"/>
      <c r="AJ192" s="195"/>
      <c r="AK192" s="195"/>
      <c r="AL192" s="195"/>
      <c r="AM192" s="195"/>
      <c r="AN192" s="195"/>
      <c r="AO192" s="195"/>
      <c r="AP192" s="18"/>
      <c r="AQ192" s="929">
        <f t="shared" ref="AQ192:AW192" si="236">SUM(AQ193:AQ220)</f>
        <v>0</v>
      </c>
      <c r="AR192" s="929">
        <f t="shared" si="236"/>
        <v>0</v>
      </c>
      <c r="AS192" s="929">
        <f t="shared" si="236"/>
        <v>0</v>
      </c>
      <c r="AT192" s="929">
        <f t="shared" si="236"/>
        <v>0</v>
      </c>
      <c r="AU192" s="929">
        <f t="shared" si="236"/>
        <v>0</v>
      </c>
      <c r="AV192" s="929">
        <f t="shared" si="236"/>
        <v>0</v>
      </c>
      <c r="AW192" s="929">
        <f t="shared" si="236"/>
        <v>0</v>
      </c>
      <c r="AX192" s="18"/>
      <c r="AY192" s="929">
        <f t="shared" ref="AY192:BE192" si="237">SUM(AY193:AY220)</f>
        <v>0</v>
      </c>
      <c r="AZ192" s="929">
        <f t="shared" si="237"/>
        <v>0</v>
      </c>
      <c r="BA192" s="929">
        <f t="shared" si="237"/>
        <v>0</v>
      </c>
      <c r="BB192" s="929">
        <f t="shared" si="237"/>
        <v>0</v>
      </c>
      <c r="BC192" s="929">
        <f t="shared" si="237"/>
        <v>0</v>
      </c>
      <c r="BD192" s="929">
        <f t="shared" si="237"/>
        <v>0</v>
      </c>
      <c r="BE192" s="929">
        <f t="shared" si="237"/>
        <v>0</v>
      </c>
      <c r="BF192" s="18"/>
      <c r="BG192" s="929">
        <f t="shared" ref="BG192:BM192" si="238">SUM(BG193:BG220)</f>
        <v>0</v>
      </c>
      <c r="BH192" s="929">
        <f t="shared" si="238"/>
        <v>0</v>
      </c>
      <c r="BI192" s="929">
        <f t="shared" si="238"/>
        <v>0</v>
      </c>
      <c r="BJ192" s="929">
        <f t="shared" si="238"/>
        <v>0</v>
      </c>
      <c r="BK192" s="929">
        <f t="shared" si="238"/>
        <v>0</v>
      </c>
      <c r="BL192" s="929">
        <f t="shared" si="238"/>
        <v>0</v>
      </c>
      <c r="BM192" s="929">
        <f t="shared" si="238"/>
        <v>0</v>
      </c>
      <c r="BN192" s="18"/>
      <c r="BO192" s="929">
        <f t="shared" ref="BO192:BU192" si="239">SUM(BO193:BO220)</f>
        <v>0</v>
      </c>
      <c r="BP192" s="929">
        <f t="shared" si="239"/>
        <v>0</v>
      </c>
      <c r="BQ192" s="929">
        <f t="shared" si="239"/>
        <v>0</v>
      </c>
      <c r="BR192" s="929">
        <f t="shared" si="239"/>
        <v>0</v>
      </c>
      <c r="BS192" s="929">
        <f t="shared" si="239"/>
        <v>0</v>
      </c>
      <c r="BT192" s="929">
        <f t="shared" si="239"/>
        <v>0</v>
      </c>
      <c r="BU192" s="929">
        <f t="shared" si="239"/>
        <v>0</v>
      </c>
    </row>
    <row r="193" spans="1:73" ht="40.15" customHeight="1" thickTop="1" x14ac:dyDescent="0.25">
      <c r="A193" s="151"/>
      <c r="B193" s="24"/>
      <c r="C193" s="1058" t="s">
        <v>938</v>
      </c>
      <c r="D193" s="1049" t="s">
        <v>939</v>
      </c>
      <c r="E193" s="1061">
        <v>229</v>
      </c>
      <c r="F193" s="1064" t="s">
        <v>3432</v>
      </c>
      <c r="G193" s="1049" t="s">
        <v>940</v>
      </c>
      <c r="H193" s="1043" t="s">
        <v>272</v>
      </c>
      <c r="I193" s="1043" t="s">
        <v>3041</v>
      </c>
      <c r="J193" s="1043" t="s">
        <v>3361</v>
      </c>
      <c r="K193" s="1043" t="s">
        <v>3371</v>
      </c>
      <c r="L193" s="1043" t="s">
        <v>3362</v>
      </c>
      <c r="M193" s="1043" t="s">
        <v>3372</v>
      </c>
      <c r="N193" s="1046">
        <v>2026004540042</v>
      </c>
      <c r="O193" s="1049" t="s">
        <v>3364</v>
      </c>
      <c r="P193" s="1052" t="s">
        <v>940</v>
      </c>
      <c r="Q193" s="1055">
        <v>1</v>
      </c>
      <c r="R193" s="1040" t="s">
        <v>2867</v>
      </c>
      <c r="S193" s="1040"/>
      <c r="T193" s="1022"/>
      <c r="U193" s="1007"/>
      <c r="V193" s="1007"/>
      <c r="W193" s="1007"/>
      <c r="X193" s="1007"/>
      <c r="Y193" s="1007"/>
      <c r="Z193" s="1004">
        <f t="shared" si="229"/>
        <v>0</v>
      </c>
      <c r="AA193" s="1004">
        <f t="shared" ref="AA193:AF205" si="240">SUM(AR193:AR196,AZ193:AZ196,BH193:BH196,BP193:BP196)</f>
        <v>0</v>
      </c>
      <c r="AB193" s="1004">
        <f t="shared" si="240"/>
        <v>0</v>
      </c>
      <c r="AC193" s="1004">
        <f t="shared" si="240"/>
        <v>0</v>
      </c>
      <c r="AD193" s="1004">
        <f t="shared" si="240"/>
        <v>0</v>
      </c>
      <c r="AE193" s="1004">
        <f t="shared" si="240"/>
        <v>0</v>
      </c>
      <c r="AF193" s="1004">
        <f t="shared" si="240"/>
        <v>0</v>
      </c>
      <c r="AG193" s="714"/>
      <c r="AH193" s="593"/>
      <c r="AI193" s="593"/>
      <c r="AJ193" s="593"/>
      <c r="AK193" s="207"/>
      <c r="AL193" s="208"/>
      <c r="AM193" s="208"/>
      <c r="AN193" s="208"/>
      <c r="AO193" s="208"/>
      <c r="AP193" s="1150">
        <f>+U193</f>
        <v>0</v>
      </c>
      <c r="AQ193" s="1004">
        <f>SUM(AR193:AW196)</f>
        <v>0</v>
      </c>
      <c r="AR193" s="299"/>
      <c r="AS193" s="299"/>
      <c r="AT193" s="299"/>
      <c r="AU193" s="299"/>
      <c r="AV193" s="299"/>
      <c r="AW193" s="299"/>
      <c r="AX193" s="1150">
        <f>+V193</f>
        <v>0</v>
      </c>
      <c r="AY193" s="1004">
        <f>SUM(AZ193:BE196)</f>
        <v>0</v>
      </c>
      <c r="AZ193" s="299"/>
      <c r="BA193" s="299"/>
      <c r="BB193" s="299"/>
      <c r="BC193" s="299"/>
      <c r="BD193" s="299"/>
      <c r="BE193" s="299"/>
      <c r="BF193" s="1150">
        <f>+W193</f>
        <v>0</v>
      </c>
      <c r="BG193" s="1004">
        <f>SUM(BH193:BM196)</f>
        <v>0</v>
      </c>
      <c r="BH193" s="299"/>
      <c r="BI193" s="299"/>
      <c r="BJ193" s="299"/>
      <c r="BK193" s="299"/>
      <c r="BL193" s="299"/>
      <c r="BM193" s="299"/>
      <c r="BN193" s="1150">
        <f>+X193</f>
        <v>0</v>
      </c>
      <c r="BO193" s="1004">
        <f>SUM(BP193:BU196)</f>
        <v>0</v>
      </c>
      <c r="BP193" s="299"/>
      <c r="BQ193" s="299"/>
      <c r="BR193" s="299"/>
      <c r="BS193" s="299"/>
      <c r="BT193" s="299"/>
      <c r="BU193" s="299"/>
    </row>
    <row r="194" spans="1:73" ht="40.15" customHeight="1" x14ac:dyDescent="0.25">
      <c r="A194" s="151"/>
      <c r="B194" s="24"/>
      <c r="C194" s="1059"/>
      <c r="D194" s="1050"/>
      <c r="E194" s="1062"/>
      <c r="F194" s="1065"/>
      <c r="G194" s="1050"/>
      <c r="H194" s="1044"/>
      <c r="I194" s="1044"/>
      <c r="J194" s="1044"/>
      <c r="K194" s="1044"/>
      <c r="L194" s="1044"/>
      <c r="M194" s="1044"/>
      <c r="N194" s="1047"/>
      <c r="O194" s="1050"/>
      <c r="P194" s="1053"/>
      <c r="Q194" s="1056"/>
      <c r="R194" s="1041"/>
      <c r="S194" s="1041"/>
      <c r="T194" s="1023"/>
      <c r="U194" s="1008"/>
      <c r="V194" s="1008"/>
      <c r="W194" s="1008"/>
      <c r="X194" s="1008"/>
      <c r="Y194" s="1008"/>
      <c r="Z194" s="1005"/>
      <c r="AA194" s="1005"/>
      <c r="AB194" s="1005"/>
      <c r="AC194" s="1005"/>
      <c r="AD194" s="1005"/>
      <c r="AE194" s="1005"/>
      <c r="AF194" s="1005"/>
      <c r="AG194" s="479"/>
      <c r="AH194" s="592"/>
      <c r="AI194" s="592"/>
      <c r="AJ194" s="592"/>
      <c r="AK194" s="196"/>
      <c r="AL194" s="197"/>
      <c r="AM194" s="197"/>
      <c r="AN194" s="197"/>
      <c r="AO194" s="197"/>
      <c r="AP194" s="1151"/>
      <c r="AQ194" s="1005"/>
      <c r="AR194" s="282"/>
      <c r="AS194" s="282"/>
      <c r="AT194" s="282"/>
      <c r="AU194" s="282"/>
      <c r="AV194" s="282"/>
      <c r="AW194" s="282"/>
      <c r="AX194" s="1151"/>
      <c r="AY194" s="1005"/>
      <c r="AZ194" s="282"/>
      <c r="BA194" s="282"/>
      <c r="BB194" s="282"/>
      <c r="BC194" s="282"/>
      <c r="BD194" s="282"/>
      <c r="BE194" s="282"/>
      <c r="BF194" s="1151"/>
      <c r="BG194" s="1005"/>
      <c r="BH194" s="282"/>
      <c r="BI194" s="282"/>
      <c r="BJ194" s="282"/>
      <c r="BK194" s="282"/>
      <c r="BL194" s="282"/>
      <c r="BM194" s="282"/>
      <c r="BN194" s="1151"/>
      <c r="BO194" s="1005"/>
      <c r="BP194" s="282"/>
      <c r="BQ194" s="282"/>
      <c r="BR194" s="282"/>
      <c r="BS194" s="282"/>
      <c r="BT194" s="282"/>
      <c r="BU194" s="282"/>
    </row>
    <row r="195" spans="1:73" ht="40.15" customHeight="1" x14ac:dyDescent="0.25">
      <c r="A195" s="151"/>
      <c r="B195" s="24"/>
      <c r="C195" s="1059"/>
      <c r="D195" s="1050"/>
      <c r="E195" s="1062"/>
      <c r="F195" s="1065"/>
      <c r="G195" s="1050"/>
      <c r="H195" s="1044"/>
      <c r="I195" s="1044"/>
      <c r="J195" s="1044"/>
      <c r="K195" s="1044"/>
      <c r="L195" s="1044"/>
      <c r="M195" s="1044"/>
      <c r="N195" s="1047"/>
      <c r="O195" s="1050"/>
      <c r="P195" s="1053"/>
      <c r="Q195" s="1056"/>
      <c r="R195" s="1041"/>
      <c r="S195" s="1041"/>
      <c r="T195" s="1023"/>
      <c r="U195" s="1008"/>
      <c r="V195" s="1008"/>
      <c r="W195" s="1008"/>
      <c r="X195" s="1008"/>
      <c r="Y195" s="1008"/>
      <c r="Z195" s="1005"/>
      <c r="AA195" s="1005"/>
      <c r="AB195" s="1005"/>
      <c r="AC195" s="1005"/>
      <c r="AD195" s="1005"/>
      <c r="AE195" s="1005"/>
      <c r="AF195" s="1005"/>
      <c r="AG195" s="196"/>
      <c r="AH195" s="592"/>
      <c r="AI195" s="592"/>
      <c r="AJ195" s="592"/>
      <c r="AK195" s="196"/>
      <c r="AL195" s="197"/>
      <c r="AM195" s="197"/>
      <c r="AN195" s="197"/>
      <c r="AO195" s="197"/>
      <c r="AP195" s="1151"/>
      <c r="AQ195" s="1005"/>
      <c r="AR195" s="282"/>
      <c r="AS195" s="282"/>
      <c r="AT195" s="282"/>
      <c r="AU195" s="282"/>
      <c r="AV195" s="282"/>
      <c r="AW195" s="282"/>
      <c r="AX195" s="1151"/>
      <c r="AY195" s="1005"/>
      <c r="AZ195" s="282"/>
      <c r="BA195" s="282"/>
      <c r="BB195" s="282"/>
      <c r="BC195" s="282"/>
      <c r="BD195" s="282"/>
      <c r="BE195" s="282"/>
      <c r="BF195" s="1151"/>
      <c r="BG195" s="1005"/>
      <c r="BH195" s="282"/>
      <c r="BI195" s="282"/>
      <c r="BJ195" s="282"/>
      <c r="BK195" s="282"/>
      <c r="BL195" s="282"/>
      <c r="BM195" s="282"/>
      <c r="BN195" s="1151"/>
      <c r="BO195" s="1005"/>
      <c r="BP195" s="282"/>
      <c r="BQ195" s="282"/>
      <c r="BR195" s="282"/>
      <c r="BS195" s="282"/>
      <c r="BT195" s="282"/>
      <c r="BU195" s="282"/>
    </row>
    <row r="196" spans="1:73" ht="40.15" customHeight="1" thickBot="1" x14ac:dyDescent="0.3">
      <c r="A196" s="151"/>
      <c r="B196" s="24"/>
      <c r="C196" s="1059"/>
      <c r="D196" s="1050"/>
      <c r="E196" s="1062"/>
      <c r="F196" s="1065"/>
      <c r="G196" s="1050"/>
      <c r="H196" s="1044"/>
      <c r="I196" s="1044"/>
      <c r="J196" s="1044"/>
      <c r="K196" s="1044"/>
      <c r="L196" s="1044"/>
      <c r="M196" s="1044"/>
      <c r="N196" s="1047"/>
      <c r="O196" s="1050"/>
      <c r="P196" s="1053"/>
      <c r="Q196" s="1056"/>
      <c r="R196" s="1041"/>
      <c r="S196" s="1041"/>
      <c r="T196" s="1024"/>
      <c r="U196" s="1009"/>
      <c r="V196" s="1009"/>
      <c r="W196" s="1009"/>
      <c r="X196" s="1009"/>
      <c r="Y196" s="1009"/>
      <c r="Z196" s="1006"/>
      <c r="AA196" s="1006"/>
      <c r="AB196" s="1006"/>
      <c r="AC196" s="1006"/>
      <c r="AD196" s="1006"/>
      <c r="AE196" s="1006"/>
      <c r="AF196" s="1006"/>
      <c r="AG196" s="715"/>
      <c r="AH196" s="716"/>
      <c r="AI196" s="716"/>
      <c r="AJ196" s="716"/>
      <c r="AK196" s="715"/>
      <c r="AL196" s="717"/>
      <c r="AM196" s="717"/>
      <c r="AN196" s="717"/>
      <c r="AO196" s="717"/>
      <c r="AP196" s="1152"/>
      <c r="AQ196" s="1006"/>
      <c r="AR196" s="718"/>
      <c r="AS196" s="718"/>
      <c r="AT196" s="718"/>
      <c r="AU196" s="718"/>
      <c r="AV196" s="718"/>
      <c r="AW196" s="718"/>
      <c r="AX196" s="1152"/>
      <c r="AY196" s="1006"/>
      <c r="AZ196" s="718"/>
      <c r="BA196" s="718"/>
      <c r="BB196" s="718"/>
      <c r="BC196" s="718"/>
      <c r="BD196" s="718"/>
      <c r="BE196" s="718"/>
      <c r="BF196" s="1152"/>
      <c r="BG196" s="1006"/>
      <c r="BH196" s="718"/>
      <c r="BI196" s="718"/>
      <c r="BJ196" s="718"/>
      <c r="BK196" s="718"/>
      <c r="BL196" s="718"/>
      <c r="BM196" s="718"/>
      <c r="BN196" s="1152"/>
      <c r="BO196" s="1006"/>
      <c r="BP196" s="718"/>
      <c r="BQ196" s="718"/>
      <c r="BR196" s="718"/>
      <c r="BS196" s="718"/>
      <c r="BT196" s="718"/>
      <c r="BU196" s="718"/>
    </row>
    <row r="197" spans="1:73" ht="40.15" customHeight="1" thickTop="1" x14ac:dyDescent="0.25">
      <c r="A197" s="151"/>
      <c r="B197" s="24"/>
      <c r="C197" s="1058" t="s">
        <v>941</v>
      </c>
      <c r="D197" s="1049" t="s">
        <v>942</v>
      </c>
      <c r="E197" s="1061">
        <v>230</v>
      </c>
      <c r="F197" s="1064" t="s">
        <v>3433</v>
      </c>
      <c r="G197" s="1049" t="s">
        <v>943</v>
      </c>
      <c r="H197" s="1043" t="s">
        <v>3434</v>
      </c>
      <c r="I197" s="1043" t="s">
        <v>3041</v>
      </c>
      <c r="J197" s="1043" t="s">
        <v>3361</v>
      </c>
      <c r="K197" s="1043" t="s">
        <v>3371</v>
      </c>
      <c r="L197" s="1043" t="s">
        <v>3362</v>
      </c>
      <c r="M197" s="1043" t="s">
        <v>3372</v>
      </c>
      <c r="N197" s="1046">
        <v>2026004540042</v>
      </c>
      <c r="O197" s="1049" t="s">
        <v>3364</v>
      </c>
      <c r="P197" s="1052" t="s">
        <v>943</v>
      </c>
      <c r="Q197" s="1055">
        <v>790</v>
      </c>
      <c r="R197" s="1040" t="s">
        <v>2871</v>
      </c>
      <c r="S197" s="1040"/>
      <c r="T197" s="1022"/>
      <c r="U197" s="1007"/>
      <c r="V197" s="1007"/>
      <c r="W197" s="1007"/>
      <c r="X197" s="1007"/>
      <c r="Y197" s="1007"/>
      <c r="Z197" s="1004">
        <f t="shared" si="229"/>
        <v>0</v>
      </c>
      <c r="AA197" s="1004">
        <f t="shared" si="240"/>
        <v>0</v>
      </c>
      <c r="AB197" s="1004">
        <f t="shared" si="240"/>
        <v>0</v>
      </c>
      <c r="AC197" s="1004">
        <f t="shared" si="240"/>
        <v>0</v>
      </c>
      <c r="AD197" s="1004">
        <f t="shared" si="240"/>
        <v>0</v>
      </c>
      <c r="AE197" s="1004">
        <f t="shared" si="240"/>
        <v>0</v>
      </c>
      <c r="AF197" s="1004">
        <f t="shared" si="240"/>
        <v>0</v>
      </c>
      <c r="AG197" s="714"/>
      <c r="AH197" s="593"/>
      <c r="AI197" s="593"/>
      <c r="AJ197" s="593"/>
      <c r="AK197" s="207"/>
      <c r="AL197" s="208"/>
      <c r="AM197" s="208"/>
      <c r="AN197" s="208"/>
      <c r="AO197" s="208"/>
      <c r="AP197" s="1150">
        <f>+U197</f>
        <v>0</v>
      </c>
      <c r="AQ197" s="1004">
        <f>SUM(AR197:AW200)</f>
        <v>0</v>
      </c>
      <c r="AR197" s="299"/>
      <c r="AS197" s="299"/>
      <c r="AT197" s="299"/>
      <c r="AU197" s="299"/>
      <c r="AV197" s="299"/>
      <c r="AW197" s="299"/>
      <c r="AX197" s="1150">
        <f>+V197</f>
        <v>0</v>
      </c>
      <c r="AY197" s="1004">
        <f>SUM(AZ197:BE200)</f>
        <v>0</v>
      </c>
      <c r="AZ197" s="299"/>
      <c r="BA197" s="299"/>
      <c r="BB197" s="299"/>
      <c r="BC197" s="299"/>
      <c r="BD197" s="299"/>
      <c r="BE197" s="299"/>
      <c r="BF197" s="1150">
        <f>+W197</f>
        <v>0</v>
      </c>
      <c r="BG197" s="1004">
        <f>SUM(BH197:BM200)</f>
        <v>0</v>
      </c>
      <c r="BH197" s="299"/>
      <c r="BI197" s="299"/>
      <c r="BJ197" s="299"/>
      <c r="BK197" s="299"/>
      <c r="BL197" s="299"/>
      <c r="BM197" s="299"/>
      <c r="BN197" s="1150">
        <f>+X197</f>
        <v>0</v>
      </c>
      <c r="BO197" s="1004">
        <f>SUM(BP197:BU200)</f>
        <v>0</v>
      </c>
      <c r="BP197" s="299"/>
      <c r="BQ197" s="299"/>
      <c r="BR197" s="299"/>
      <c r="BS197" s="299"/>
      <c r="BT197" s="299"/>
      <c r="BU197" s="299"/>
    </row>
    <row r="198" spans="1:73" ht="40.15" customHeight="1" x14ac:dyDescent="0.25">
      <c r="A198" s="151"/>
      <c r="B198" s="24"/>
      <c r="C198" s="1059"/>
      <c r="D198" s="1050"/>
      <c r="E198" s="1062"/>
      <c r="F198" s="1065"/>
      <c r="G198" s="1050"/>
      <c r="H198" s="1044"/>
      <c r="I198" s="1044"/>
      <c r="J198" s="1044"/>
      <c r="K198" s="1044"/>
      <c r="L198" s="1044"/>
      <c r="M198" s="1044"/>
      <c r="N198" s="1047"/>
      <c r="O198" s="1050"/>
      <c r="P198" s="1053"/>
      <c r="Q198" s="1056"/>
      <c r="R198" s="1041"/>
      <c r="S198" s="1041"/>
      <c r="T198" s="1023"/>
      <c r="U198" s="1008"/>
      <c r="V198" s="1008"/>
      <c r="W198" s="1008"/>
      <c r="X198" s="1008"/>
      <c r="Y198" s="1008"/>
      <c r="Z198" s="1005"/>
      <c r="AA198" s="1005"/>
      <c r="AB198" s="1005"/>
      <c r="AC198" s="1005"/>
      <c r="AD198" s="1005"/>
      <c r="AE198" s="1005"/>
      <c r="AF198" s="1005"/>
      <c r="AG198" s="479"/>
      <c r="AH198" s="592"/>
      <c r="AI198" s="592"/>
      <c r="AJ198" s="592"/>
      <c r="AK198" s="196"/>
      <c r="AL198" s="197"/>
      <c r="AM198" s="197"/>
      <c r="AN198" s="197"/>
      <c r="AO198" s="197"/>
      <c r="AP198" s="1151"/>
      <c r="AQ198" s="1005"/>
      <c r="AR198" s="282"/>
      <c r="AS198" s="282"/>
      <c r="AT198" s="282"/>
      <c r="AU198" s="282"/>
      <c r="AV198" s="282"/>
      <c r="AW198" s="282"/>
      <c r="AX198" s="1151"/>
      <c r="AY198" s="1005"/>
      <c r="AZ198" s="282"/>
      <c r="BA198" s="282"/>
      <c r="BB198" s="282"/>
      <c r="BC198" s="282"/>
      <c r="BD198" s="282"/>
      <c r="BE198" s="282"/>
      <c r="BF198" s="1151"/>
      <c r="BG198" s="1005"/>
      <c r="BH198" s="282"/>
      <c r="BI198" s="282"/>
      <c r="BJ198" s="282"/>
      <c r="BK198" s="282"/>
      <c r="BL198" s="282"/>
      <c r="BM198" s="282"/>
      <c r="BN198" s="1151"/>
      <c r="BO198" s="1005"/>
      <c r="BP198" s="282"/>
      <c r="BQ198" s="282"/>
      <c r="BR198" s="282"/>
      <c r="BS198" s="282"/>
      <c r="BT198" s="282"/>
      <c r="BU198" s="282"/>
    </row>
    <row r="199" spans="1:73" ht="40.15" customHeight="1" x14ac:dyDescent="0.25">
      <c r="A199" s="151"/>
      <c r="B199" s="24"/>
      <c r="C199" s="1059"/>
      <c r="D199" s="1050"/>
      <c r="E199" s="1062"/>
      <c r="F199" s="1065"/>
      <c r="G199" s="1050"/>
      <c r="H199" s="1044"/>
      <c r="I199" s="1044"/>
      <c r="J199" s="1044"/>
      <c r="K199" s="1044"/>
      <c r="L199" s="1044"/>
      <c r="M199" s="1044"/>
      <c r="N199" s="1047"/>
      <c r="O199" s="1050"/>
      <c r="P199" s="1053"/>
      <c r="Q199" s="1056"/>
      <c r="R199" s="1041"/>
      <c r="S199" s="1041"/>
      <c r="T199" s="1023"/>
      <c r="U199" s="1008"/>
      <c r="V199" s="1008"/>
      <c r="W199" s="1008"/>
      <c r="X199" s="1008"/>
      <c r="Y199" s="1008"/>
      <c r="Z199" s="1005"/>
      <c r="AA199" s="1005"/>
      <c r="AB199" s="1005"/>
      <c r="AC199" s="1005"/>
      <c r="AD199" s="1005"/>
      <c r="AE199" s="1005"/>
      <c r="AF199" s="1005"/>
      <c r="AG199" s="196"/>
      <c r="AH199" s="592"/>
      <c r="AI199" s="592"/>
      <c r="AJ199" s="592"/>
      <c r="AK199" s="196"/>
      <c r="AL199" s="197"/>
      <c r="AM199" s="197"/>
      <c r="AN199" s="197"/>
      <c r="AO199" s="197"/>
      <c r="AP199" s="1151"/>
      <c r="AQ199" s="1005"/>
      <c r="AR199" s="282"/>
      <c r="AS199" s="282"/>
      <c r="AT199" s="282"/>
      <c r="AU199" s="282"/>
      <c r="AV199" s="282"/>
      <c r="AW199" s="282"/>
      <c r="AX199" s="1151"/>
      <c r="AY199" s="1005"/>
      <c r="AZ199" s="282"/>
      <c r="BA199" s="282"/>
      <c r="BB199" s="282"/>
      <c r="BC199" s="282"/>
      <c r="BD199" s="282"/>
      <c r="BE199" s="282"/>
      <c r="BF199" s="1151"/>
      <c r="BG199" s="1005"/>
      <c r="BH199" s="282"/>
      <c r="BI199" s="282"/>
      <c r="BJ199" s="282"/>
      <c r="BK199" s="282"/>
      <c r="BL199" s="282"/>
      <c r="BM199" s="282"/>
      <c r="BN199" s="1151"/>
      <c r="BO199" s="1005"/>
      <c r="BP199" s="282"/>
      <c r="BQ199" s="282"/>
      <c r="BR199" s="282"/>
      <c r="BS199" s="282"/>
      <c r="BT199" s="282"/>
      <c r="BU199" s="282"/>
    </row>
    <row r="200" spans="1:73" ht="40.15" customHeight="1" thickBot="1" x14ac:dyDescent="0.3">
      <c r="A200" s="151"/>
      <c r="B200" s="24"/>
      <c r="C200" s="1060"/>
      <c r="D200" s="1051"/>
      <c r="E200" s="1063"/>
      <c r="F200" s="1066"/>
      <c r="G200" s="1051"/>
      <c r="H200" s="1045"/>
      <c r="I200" s="1045"/>
      <c r="J200" s="1045"/>
      <c r="K200" s="1045"/>
      <c r="L200" s="1045"/>
      <c r="M200" s="1045"/>
      <c r="N200" s="1048"/>
      <c r="O200" s="1051"/>
      <c r="P200" s="1054"/>
      <c r="Q200" s="1057"/>
      <c r="R200" s="1042"/>
      <c r="S200" s="1042"/>
      <c r="T200" s="1024"/>
      <c r="U200" s="1009"/>
      <c r="V200" s="1009"/>
      <c r="W200" s="1009"/>
      <c r="X200" s="1009"/>
      <c r="Y200" s="1009"/>
      <c r="Z200" s="1006"/>
      <c r="AA200" s="1006"/>
      <c r="AB200" s="1006"/>
      <c r="AC200" s="1006"/>
      <c r="AD200" s="1006"/>
      <c r="AE200" s="1006"/>
      <c r="AF200" s="1006"/>
      <c r="AG200" s="715"/>
      <c r="AH200" s="716"/>
      <c r="AI200" s="716"/>
      <c r="AJ200" s="716"/>
      <c r="AK200" s="715"/>
      <c r="AL200" s="717"/>
      <c r="AM200" s="717"/>
      <c r="AN200" s="717"/>
      <c r="AO200" s="717"/>
      <c r="AP200" s="1152"/>
      <c r="AQ200" s="1006"/>
      <c r="AR200" s="718"/>
      <c r="AS200" s="718"/>
      <c r="AT200" s="718"/>
      <c r="AU200" s="718"/>
      <c r="AV200" s="718"/>
      <c r="AW200" s="718"/>
      <c r="AX200" s="1152"/>
      <c r="AY200" s="1006"/>
      <c r="AZ200" s="718"/>
      <c r="BA200" s="718"/>
      <c r="BB200" s="718"/>
      <c r="BC200" s="718"/>
      <c r="BD200" s="718"/>
      <c r="BE200" s="718"/>
      <c r="BF200" s="1152"/>
      <c r="BG200" s="1006"/>
      <c r="BH200" s="718"/>
      <c r="BI200" s="718"/>
      <c r="BJ200" s="718"/>
      <c r="BK200" s="718"/>
      <c r="BL200" s="718"/>
      <c r="BM200" s="718"/>
      <c r="BN200" s="1152"/>
      <c r="BO200" s="1006"/>
      <c r="BP200" s="718"/>
      <c r="BQ200" s="718"/>
      <c r="BR200" s="718"/>
      <c r="BS200" s="718"/>
      <c r="BT200" s="718"/>
      <c r="BU200" s="718"/>
    </row>
    <row r="201" spans="1:73" ht="40.15" customHeight="1" thickTop="1" x14ac:dyDescent="0.25">
      <c r="A201" s="151"/>
      <c r="B201" s="24"/>
      <c r="C201" s="1058" t="s">
        <v>944</v>
      </c>
      <c r="D201" s="1049" t="s">
        <v>945</v>
      </c>
      <c r="E201" s="1061">
        <v>231</v>
      </c>
      <c r="F201" s="1064" t="s">
        <v>3433</v>
      </c>
      <c r="G201" s="1049" t="s">
        <v>943</v>
      </c>
      <c r="H201" s="1043" t="s">
        <v>3434</v>
      </c>
      <c r="I201" s="1043" t="s">
        <v>3041</v>
      </c>
      <c r="J201" s="1043" t="s">
        <v>3361</v>
      </c>
      <c r="K201" s="1043" t="s">
        <v>3371</v>
      </c>
      <c r="L201" s="1043" t="s">
        <v>3362</v>
      </c>
      <c r="M201" s="1043" t="s">
        <v>3372</v>
      </c>
      <c r="N201" s="1046">
        <v>2026004540042</v>
      </c>
      <c r="O201" s="1049" t="s">
        <v>3364</v>
      </c>
      <c r="P201" s="1052" t="s">
        <v>943</v>
      </c>
      <c r="Q201" s="1055">
        <v>790</v>
      </c>
      <c r="R201" s="1040" t="s">
        <v>2871</v>
      </c>
      <c r="S201" s="1040"/>
      <c r="T201" s="1022"/>
      <c r="U201" s="1007"/>
      <c r="V201" s="1007"/>
      <c r="W201" s="1007"/>
      <c r="X201" s="1007"/>
      <c r="Y201" s="1007"/>
      <c r="Z201" s="1004">
        <f t="shared" si="229"/>
        <v>0</v>
      </c>
      <c r="AA201" s="1004">
        <f t="shared" si="240"/>
        <v>0</v>
      </c>
      <c r="AB201" s="1004">
        <f t="shared" si="240"/>
        <v>0</v>
      </c>
      <c r="AC201" s="1004">
        <f t="shared" si="240"/>
        <v>0</v>
      </c>
      <c r="AD201" s="1004">
        <f t="shared" si="240"/>
        <v>0</v>
      </c>
      <c r="AE201" s="1004">
        <f t="shared" si="240"/>
        <v>0</v>
      </c>
      <c r="AF201" s="1004">
        <f t="shared" si="240"/>
        <v>0</v>
      </c>
      <c r="AG201" s="714"/>
      <c r="AH201" s="593"/>
      <c r="AI201" s="593"/>
      <c r="AJ201" s="593"/>
      <c r="AK201" s="207"/>
      <c r="AL201" s="208"/>
      <c r="AM201" s="208"/>
      <c r="AN201" s="208"/>
      <c r="AO201" s="208"/>
      <c r="AP201" s="1150">
        <f>+U201</f>
        <v>0</v>
      </c>
      <c r="AQ201" s="1004">
        <f>SUM(AR201:AW204)</f>
        <v>0</v>
      </c>
      <c r="AR201" s="299"/>
      <c r="AS201" s="299"/>
      <c r="AT201" s="299"/>
      <c r="AU201" s="299"/>
      <c r="AV201" s="299"/>
      <c r="AW201" s="299"/>
      <c r="AX201" s="1150">
        <f>+V201</f>
        <v>0</v>
      </c>
      <c r="AY201" s="1004">
        <f>SUM(AZ201:BE204)</f>
        <v>0</v>
      </c>
      <c r="AZ201" s="299"/>
      <c r="BA201" s="299"/>
      <c r="BB201" s="299"/>
      <c r="BC201" s="299"/>
      <c r="BD201" s="299"/>
      <c r="BE201" s="299"/>
      <c r="BF201" s="1150">
        <f>+W201</f>
        <v>0</v>
      </c>
      <c r="BG201" s="1004">
        <f>SUM(BH201:BM204)</f>
        <v>0</v>
      </c>
      <c r="BH201" s="299"/>
      <c r="BI201" s="299"/>
      <c r="BJ201" s="299"/>
      <c r="BK201" s="299"/>
      <c r="BL201" s="299"/>
      <c r="BM201" s="299"/>
      <c r="BN201" s="1150">
        <f>+X201</f>
        <v>0</v>
      </c>
      <c r="BO201" s="1004">
        <f>SUM(BP201:BU204)</f>
        <v>0</v>
      </c>
      <c r="BP201" s="299"/>
      <c r="BQ201" s="299"/>
      <c r="BR201" s="299"/>
      <c r="BS201" s="299"/>
      <c r="BT201" s="299"/>
      <c r="BU201" s="299"/>
    </row>
    <row r="202" spans="1:73" ht="40.15" customHeight="1" x14ac:dyDescent="0.25">
      <c r="A202" s="151"/>
      <c r="B202" s="24"/>
      <c r="C202" s="1059"/>
      <c r="D202" s="1050"/>
      <c r="E202" s="1062"/>
      <c r="F202" s="1065"/>
      <c r="G202" s="1050"/>
      <c r="H202" s="1044"/>
      <c r="I202" s="1044"/>
      <c r="J202" s="1044"/>
      <c r="K202" s="1044"/>
      <c r="L202" s="1044"/>
      <c r="M202" s="1044"/>
      <c r="N202" s="1047"/>
      <c r="O202" s="1050"/>
      <c r="P202" s="1053"/>
      <c r="Q202" s="1056"/>
      <c r="R202" s="1041"/>
      <c r="S202" s="1041"/>
      <c r="T202" s="1023"/>
      <c r="U202" s="1008"/>
      <c r="V202" s="1008"/>
      <c r="W202" s="1008"/>
      <c r="X202" s="1008"/>
      <c r="Y202" s="1008"/>
      <c r="Z202" s="1005"/>
      <c r="AA202" s="1005"/>
      <c r="AB202" s="1005"/>
      <c r="AC202" s="1005"/>
      <c r="AD202" s="1005"/>
      <c r="AE202" s="1005"/>
      <c r="AF202" s="1005"/>
      <c r="AG202" s="479"/>
      <c r="AH202" s="592"/>
      <c r="AI202" s="592"/>
      <c r="AJ202" s="592"/>
      <c r="AK202" s="196"/>
      <c r="AL202" s="197"/>
      <c r="AM202" s="197"/>
      <c r="AN202" s="197"/>
      <c r="AO202" s="197"/>
      <c r="AP202" s="1151"/>
      <c r="AQ202" s="1005"/>
      <c r="AR202" s="282"/>
      <c r="AS202" s="282"/>
      <c r="AT202" s="282"/>
      <c r="AU202" s="282"/>
      <c r="AV202" s="282"/>
      <c r="AW202" s="282"/>
      <c r="AX202" s="1151"/>
      <c r="AY202" s="1005"/>
      <c r="AZ202" s="282"/>
      <c r="BA202" s="282"/>
      <c r="BB202" s="282"/>
      <c r="BC202" s="282"/>
      <c r="BD202" s="282"/>
      <c r="BE202" s="282"/>
      <c r="BF202" s="1151"/>
      <c r="BG202" s="1005"/>
      <c r="BH202" s="282"/>
      <c r="BI202" s="282"/>
      <c r="BJ202" s="282"/>
      <c r="BK202" s="282"/>
      <c r="BL202" s="282"/>
      <c r="BM202" s="282"/>
      <c r="BN202" s="1151"/>
      <c r="BO202" s="1005"/>
      <c r="BP202" s="282"/>
      <c r="BQ202" s="282"/>
      <c r="BR202" s="282"/>
      <c r="BS202" s="282"/>
      <c r="BT202" s="282"/>
      <c r="BU202" s="282"/>
    </row>
    <row r="203" spans="1:73" ht="40.15" customHeight="1" x14ac:dyDescent="0.25">
      <c r="A203" s="151"/>
      <c r="B203" s="24"/>
      <c r="C203" s="1059"/>
      <c r="D203" s="1050"/>
      <c r="E203" s="1062"/>
      <c r="F203" s="1065"/>
      <c r="G203" s="1050"/>
      <c r="H203" s="1044"/>
      <c r="I203" s="1044"/>
      <c r="J203" s="1044"/>
      <c r="K203" s="1044"/>
      <c r="L203" s="1044"/>
      <c r="M203" s="1044"/>
      <c r="N203" s="1047"/>
      <c r="O203" s="1050"/>
      <c r="P203" s="1053"/>
      <c r="Q203" s="1056"/>
      <c r="R203" s="1041"/>
      <c r="S203" s="1041"/>
      <c r="T203" s="1023"/>
      <c r="U203" s="1008"/>
      <c r="V203" s="1008"/>
      <c r="W203" s="1008"/>
      <c r="X203" s="1008"/>
      <c r="Y203" s="1008"/>
      <c r="Z203" s="1005"/>
      <c r="AA203" s="1005"/>
      <c r="AB203" s="1005"/>
      <c r="AC203" s="1005"/>
      <c r="AD203" s="1005"/>
      <c r="AE203" s="1005"/>
      <c r="AF203" s="1005"/>
      <c r="AG203" s="196"/>
      <c r="AH203" s="592"/>
      <c r="AI203" s="592"/>
      <c r="AJ203" s="592"/>
      <c r="AK203" s="196"/>
      <c r="AL203" s="197"/>
      <c r="AM203" s="197"/>
      <c r="AN203" s="197"/>
      <c r="AO203" s="197"/>
      <c r="AP203" s="1151"/>
      <c r="AQ203" s="1005"/>
      <c r="AR203" s="282"/>
      <c r="AS203" s="282"/>
      <c r="AT203" s="282"/>
      <c r="AU203" s="282"/>
      <c r="AV203" s="282"/>
      <c r="AW203" s="282"/>
      <c r="AX203" s="1151"/>
      <c r="AY203" s="1005"/>
      <c r="AZ203" s="282"/>
      <c r="BA203" s="282"/>
      <c r="BB203" s="282"/>
      <c r="BC203" s="282"/>
      <c r="BD203" s="282"/>
      <c r="BE203" s="282"/>
      <c r="BF203" s="1151"/>
      <c r="BG203" s="1005"/>
      <c r="BH203" s="282"/>
      <c r="BI203" s="282"/>
      <c r="BJ203" s="282"/>
      <c r="BK203" s="282"/>
      <c r="BL203" s="282"/>
      <c r="BM203" s="282"/>
      <c r="BN203" s="1151"/>
      <c r="BO203" s="1005"/>
      <c r="BP203" s="282"/>
      <c r="BQ203" s="282"/>
      <c r="BR203" s="282"/>
      <c r="BS203" s="282"/>
      <c r="BT203" s="282"/>
      <c r="BU203" s="282"/>
    </row>
    <row r="204" spans="1:73" ht="40.15" customHeight="1" thickBot="1" x14ac:dyDescent="0.3">
      <c r="A204" s="151"/>
      <c r="B204" s="24"/>
      <c r="C204" s="1060"/>
      <c r="D204" s="1051"/>
      <c r="E204" s="1063"/>
      <c r="F204" s="1066"/>
      <c r="G204" s="1051"/>
      <c r="H204" s="1045"/>
      <c r="I204" s="1045"/>
      <c r="J204" s="1045"/>
      <c r="K204" s="1045"/>
      <c r="L204" s="1045"/>
      <c r="M204" s="1045"/>
      <c r="N204" s="1048"/>
      <c r="O204" s="1051"/>
      <c r="P204" s="1054"/>
      <c r="Q204" s="1057"/>
      <c r="R204" s="1042"/>
      <c r="S204" s="1042"/>
      <c r="T204" s="1024"/>
      <c r="U204" s="1009"/>
      <c r="V204" s="1009"/>
      <c r="W204" s="1009"/>
      <c r="X204" s="1009"/>
      <c r="Y204" s="1009"/>
      <c r="Z204" s="1006"/>
      <c r="AA204" s="1006"/>
      <c r="AB204" s="1006"/>
      <c r="AC204" s="1006"/>
      <c r="AD204" s="1006"/>
      <c r="AE204" s="1006"/>
      <c r="AF204" s="1006"/>
      <c r="AG204" s="715"/>
      <c r="AH204" s="716"/>
      <c r="AI204" s="716"/>
      <c r="AJ204" s="716"/>
      <c r="AK204" s="715"/>
      <c r="AL204" s="717"/>
      <c r="AM204" s="717"/>
      <c r="AN204" s="717"/>
      <c r="AO204" s="717"/>
      <c r="AP204" s="1152"/>
      <c r="AQ204" s="1006"/>
      <c r="AR204" s="718"/>
      <c r="AS204" s="718"/>
      <c r="AT204" s="718"/>
      <c r="AU204" s="718"/>
      <c r="AV204" s="718"/>
      <c r="AW204" s="718"/>
      <c r="AX204" s="1152"/>
      <c r="AY204" s="1006"/>
      <c r="AZ204" s="718"/>
      <c r="BA204" s="718"/>
      <c r="BB204" s="718"/>
      <c r="BC204" s="718"/>
      <c r="BD204" s="718"/>
      <c r="BE204" s="718"/>
      <c r="BF204" s="1152"/>
      <c r="BG204" s="1006"/>
      <c r="BH204" s="718"/>
      <c r="BI204" s="718"/>
      <c r="BJ204" s="718"/>
      <c r="BK204" s="718"/>
      <c r="BL204" s="718"/>
      <c r="BM204" s="718"/>
      <c r="BN204" s="1152"/>
      <c r="BO204" s="1006"/>
      <c r="BP204" s="718"/>
      <c r="BQ204" s="718"/>
      <c r="BR204" s="718"/>
      <c r="BS204" s="718"/>
      <c r="BT204" s="718"/>
      <c r="BU204" s="718"/>
    </row>
    <row r="205" spans="1:73" ht="40.15" customHeight="1" thickTop="1" x14ac:dyDescent="0.25">
      <c r="A205" s="151"/>
      <c r="B205" s="24"/>
      <c r="C205" s="1058" t="s">
        <v>946</v>
      </c>
      <c r="D205" s="1049" t="s">
        <v>947</v>
      </c>
      <c r="E205" s="1061">
        <v>232</v>
      </c>
      <c r="F205" s="1064" t="s">
        <v>3435</v>
      </c>
      <c r="G205" s="1049" t="s">
        <v>948</v>
      </c>
      <c r="H205" s="1043" t="s">
        <v>272</v>
      </c>
      <c r="I205" s="1043" t="s">
        <v>3041</v>
      </c>
      <c r="J205" s="1043" t="s">
        <v>3361</v>
      </c>
      <c r="K205" s="1043" t="s">
        <v>3371</v>
      </c>
      <c r="L205" s="1043" t="s">
        <v>3362</v>
      </c>
      <c r="M205" s="1043" t="s">
        <v>3372</v>
      </c>
      <c r="N205" s="1046">
        <v>2026004540042</v>
      </c>
      <c r="O205" s="1049" t="s">
        <v>3364</v>
      </c>
      <c r="P205" s="1052" t="s">
        <v>948</v>
      </c>
      <c r="Q205" s="1055">
        <v>1</v>
      </c>
      <c r="R205" s="1040" t="s">
        <v>2867</v>
      </c>
      <c r="S205" s="1040"/>
      <c r="T205" s="1022"/>
      <c r="U205" s="1007"/>
      <c r="V205" s="1007"/>
      <c r="W205" s="1007"/>
      <c r="X205" s="1007"/>
      <c r="Y205" s="1007"/>
      <c r="Z205" s="1004">
        <f t="shared" si="229"/>
        <v>0</v>
      </c>
      <c r="AA205" s="1004">
        <f t="shared" si="240"/>
        <v>0</v>
      </c>
      <c r="AB205" s="1004">
        <f t="shared" si="240"/>
        <v>0</v>
      </c>
      <c r="AC205" s="1004">
        <f t="shared" si="240"/>
        <v>0</v>
      </c>
      <c r="AD205" s="1004">
        <f t="shared" si="240"/>
        <v>0</v>
      </c>
      <c r="AE205" s="1004">
        <f t="shared" si="240"/>
        <v>0</v>
      </c>
      <c r="AF205" s="1004">
        <f t="shared" si="240"/>
        <v>0</v>
      </c>
      <c r="AG205" s="714"/>
      <c r="AH205" s="593"/>
      <c r="AI205" s="593"/>
      <c r="AJ205" s="593"/>
      <c r="AK205" s="207"/>
      <c r="AL205" s="208"/>
      <c r="AM205" s="208"/>
      <c r="AN205" s="208"/>
      <c r="AO205" s="208"/>
      <c r="AP205" s="1150">
        <f>+U205</f>
        <v>0</v>
      </c>
      <c r="AQ205" s="1004">
        <f>SUM(AR205:AW208)</f>
        <v>0</v>
      </c>
      <c r="AR205" s="299"/>
      <c r="AS205" s="299"/>
      <c r="AT205" s="299"/>
      <c r="AU205" s="299"/>
      <c r="AV205" s="299"/>
      <c r="AW205" s="299"/>
      <c r="AX205" s="1150">
        <f>+V205</f>
        <v>0</v>
      </c>
      <c r="AY205" s="1004">
        <f>SUM(AZ205:BE208)</f>
        <v>0</v>
      </c>
      <c r="AZ205" s="299"/>
      <c r="BA205" s="299"/>
      <c r="BB205" s="299"/>
      <c r="BC205" s="299"/>
      <c r="BD205" s="299"/>
      <c r="BE205" s="299"/>
      <c r="BF205" s="1150">
        <f>+W205</f>
        <v>0</v>
      </c>
      <c r="BG205" s="1004">
        <f>SUM(BH205:BM208)</f>
        <v>0</v>
      </c>
      <c r="BH205" s="299"/>
      <c r="BI205" s="299"/>
      <c r="BJ205" s="299"/>
      <c r="BK205" s="299"/>
      <c r="BL205" s="299"/>
      <c r="BM205" s="299"/>
      <c r="BN205" s="1150">
        <f>+X205</f>
        <v>0</v>
      </c>
      <c r="BO205" s="1004">
        <f>SUM(BP205:BU208)</f>
        <v>0</v>
      </c>
      <c r="BP205" s="299"/>
      <c r="BQ205" s="299"/>
      <c r="BR205" s="299"/>
      <c r="BS205" s="299"/>
      <c r="BT205" s="299"/>
      <c r="BU205" s="299"/>
    </row>
    <row r="206" spans="1:73" ht="40.15" customHeight="1" x14ac:dyDescent="0.25">
      <c r="A206" s="151"/>
      <c r="B206" s="24"/>
      <c r="C206" s="1059"/>
      <c r="D206" s="1050"/>
      <c r="E206" s="1062"/>
      <c r="F206" s="1065"/>
      <c r="G206" s="1050"/>
      <c r="H206" s="1044"/>
      <c r="I206" s="1044"/>
      <c r="J206" s="1044"/>
      <c r="K206" s="1044"/>
      <c r="L206" s="1044"/>
      <c r="M206" s="1044"/>
      <c r="N206" s="1047"/>
      <c r="O206" s="1050"/>
      <c r="P206" s="1053"/>
      <c r="Q206" s="1056"/>
      <c r="R206" s="1041"/>
      <c r="S206" s="1041"/>
      <c r="T206" s="1023"/>
      <c r="U206" s="1008"/>
      <c r="V206" s="1008"/>
      <c r="W206" s="1008"/>
      <c r="X206" s="1008"/>
      <c r="Y206" s="1008"/>
      <c r="Z206" s="1005"/>
      <c r="AA206" s="1005"/>
      <c r="AB206" s="1005"/>
      <c r="AC206" s="1005"/>
      <c r="AD206" s="1005"/>
      <c r="AE206" s="1005"/>
      <c r="AF206" s="1005"/>
      <c r="AG206" s="479"/>
      <c r="AH206" s="592"/>
      <c r="AI206" s="592"/>
      <c r="AJ206" s="592"/>
      <c r="AK206" s="196"/>
      <c r="AL206" s="197"/>
      <c r="AM206" s="197"/>
      <c r="AN206" s="197"/>
      <c r="AO206" s="197"/>
      <c r="AP206" s="1151"/>
      <c r="AQ206" s="1005"/>
      <c r="AR206" s="282"/>
      <c r="AS206" s="282"/>
      <c r="AT206" s="282"/>
      <c r="AU206" s="282"/>
      <c r="AV206" s="282"/>
      <c r="AW206" s="282"/>
      <c r="AX206" s="1151"/>
      <c r="AY206" s="1005"/>
      <c r="AZ206" s="282"/>
      <c r="BA206" s="282"/>
      <c r="BB206" s="282"/>
      <c r="BC206" s="282"/>
      <c r="BD206" s="282"/>
      <c r="BE206" s="282"/>
      <c r="BF206" s="1151"/>
      <c r="BG206" s="1005"/>
      <c r="BH206" s="282"/>
      <c r="BI206" s="282"/>
      <c r="BJ206" s="282"/>
      <c r="BK206" s="282"/>
      <c r="BL206" s="282"/>
      <c r="BM206" s="282"/>
      <c r="BN206" s="1151"/>
      <c r="BO206" s="1005"/>
      <c r="BP206" s="282"/>
      <c r="BQ206" s="282"/>
      <c r="BR206" s="282"/>
      <c r="BS206" s="282"/>
      <c r="BT206" s="282"/>
      <c r="BU206" s="282"/>
    </row>
    <row r="207" spans="1:73" ht="40.15" customHeight="1" x14ac:dyDescent="0.25">
      <c r="A207" s="151"/>
      <c r="B207" s="24"/>
      <c r="C207" s="1059"/>
      <c r="D207" s="1050"/>
      <c r="E207" s="1062"/>
      <c r="F207" s="1065"/>
      <c r="G207" s="1050"/>
      <c r="H207" s="1044"/>
      <c r="I207" s="1044"/>
      <c r="J207" s="1044"/>
      <c r="K207" s="1044"/>
      <c r="L207" s="1044"/>
      <c r="M207" s="1044"/>
      <c r="N207" s="1047"/>
      <c r="O207" s="1050"/>
      <c r="P207" s="1053"/>
      <c r="Q207" s="1056"/>
      <c r="R207" s="1041"/>
      <c r="S207" s="1041"/>
      <c r="T207" s="1023"/>
      <c r="U207" s="1008"/>
      <c r="V207" s="1008"/>
      <c r="W207" s="1008"/>
      <c r="X207" s="1008"/>
      <c r="Y207" s="1008"/>
      <c r="Z207" s="1005"/>
      <c r="AA207" s="1005"/>
      <c r="AB207" s="1005"/>
      <c r="AC207" s="1005"/>
      <c r="AD207" s="1005"/>
      <c r="AE207" s="1005"/>
      <c r="AF207" s="1005"/>
      <c r="AG207" s="196"/>
      <c r="AH207" s="592"/>
      <c r="AI207" s="592"/>
      <c r="AJ207" s="592"/>
      <c r="AK207" s="196"/>
      <c r="AL207" s="197"/>
      <c r="AM207" s="197"/>
      <c r="AN207" s="197"/>
      <c r="AO207" s="197"/>
      <c r="AP207" s="1151"/>
      <c r="AQ207" s="1005"/>
      <c r="AR207" s="282"/>
      <c r="AS207" s="282"/>
      <c r="AT207" s="282"/>
      <c r="AU207" s="282"/>
      <c r="AV207" s="282"/>
      <c r="AW207" s="282"/>
      <c r="AX207" s="1151"/>
      <c r="AY207" s="1005"/>
      <c r="AZ207" s="282"/>
      <c r="BA207" s="282"/>
      <c r="BB207" s="282"/>
      <c r="BC207" s="282"/>
      <c r="BD207" s="282"/>
      <c r="BE207" s="282"/>
      <c r="BF207" s="1151"/>
      <c r="BG207" s="1005"/>
      <c r="BH207" s="282"/>
      <c r="BI207" s="282"/>
      <c r="BJ207" s="282"/>
      <c r="BK207" s="282"/>
      <c r="BL207" s="282"/>
      <c r="BM207" s="282"/>
      <c r="BN207" s="1151"/>
      <c r="BO207" s="1005"/>
      <c r="BP207" s="282"/>
      <c r="BQ207" s="282"/>
      <c r="BR207" s="282"/>
      <c r="BS207" s="282"/>
      <c r="BT207" s="282"/>
      <c r="BU207" s="282"/>
    </row>
    <row r="208" spans="1:73" ht="40.15" customHeight="1" thickBot="1" x14ac:dyDescent="0.3">
      <c r="A208" s="151"/>
      <c r="B208" s="24"/>
      <c r="C208" s="1059"/>
      <c r="D208" s="1050"/>
      <c r="E208" s="1062"/>
      <c r="F208" s="1065"/>
      <c r="G208" s="1050"/>
      <c r="H208" s="1044"/>
      <c r="I208" s="1044"/>
      <c r="J208" s="1044"/>
      <c r="K208" s="1044"/>
      <c r="L208" s="1044"/>
      <c r="M208" s="1044"/>
      <c r="N208" s="1047"/>
      <c r="O208" s="1050"/>
      <c r="P208" s="1053"/>
      <c r="Q208" s="1056"/>
      <c r="R208" s="1041"/>
      <c r="S208" s="1041"/>
      <c r="T208" s="1024"/>
      <c r="U208" s="1009"/>
      <c r="V208" s="1009"/>
      <c r="W208" s="1009"/>
      <c r="X208" s="1009"/>
      <c r="Y208" s="1009"/>
      <c r="Z208" s="1006"/>
      <c r="AA208" s="1006"/>
      <c r="AB208" s="1006"/>
      <c r="AC208" s="1006"/>
      <c r="AD208" s="1006"/>
      <c r="AE208" s="1006"/>
      <c r="AF208" s="1006"/>
      <c r="AG208" s="715"/>
      <c r="AH208" s="716"/>
      <c r="AI208" s="716"/>
      <c r="AJ208" s="716"/>
      <c r="AK208" s="715"/>
      <c r="AL208" s="717"/>
      <c r="AM208" s="717"/>
      <c r="AN208" s="717"/>
      <c r="AO208" s="717"/>
      <c r="AP208" s="1152"/>
      <c r="AQ208" s="1006"/>
      <c r="AR208" s="718"/>
      <c r="AS208" s="718"/>
      <c r="AT208" s="718"/>
      <c r="AU208" s="718"/>
      <c r="AV208" s="718"/>
      <c r="AW208" s="718"/>
      <c r="AX208" s="1152"/>
      <c r="AY208" s="1006"/>
      <c r="AZ208" s="718"/>
      <c r="BA208" s="718"/>
      <c r="BB208" s="718"/>
      <c r="BC208" s="718"/>
      <c r="BD208" s="718"/>
      <c r="BE208" s="718"/>
      <c r="BF208" s="1152"/>
      <c r="BG208" s="1006"/>
      <c r="BH208" s="718"/>
      <c r="BI208" s="718"/>
      <c r="BJ208" s="718"/>
      <c r="BK208" s="718"/>
      <c r="BL208" s="718"/>
      <c r="BM208" s="718"/>
      <c r="BN208" s="1152"/>
      <c r="BO208" s="1006"/>
      <c r="BP208" s="718"/>
      <c r="BQ208" s="718"/>
      <c r="BR208" s="718"/>
      <c r="BS208" s="718"/>
      <c r="BT208" s="718"/>
      <c r="BU208" s="718"/>
    </row>
    <row r="209" spans="1:73" ht="40.15" customHeight="1" thickTop="1" x14ac:dyDescent="0.25">
      <c r="A209" s="151"/>
      <c r="B209" s="24"/>
      <c r="C209" s="1058" t="s">
        <v>949</v>
      </c>
      <c r="D209" s="1049" t="s">
        <v>950</v>
      </c>
      <c r="E209" s="1061">
        <v>233</v>
      </c>
      <c r="F209" s="1064" t="s">
        <v>3436</v>
      </c>
      <c r="G209" s="1049" t="s">
        <v>951</v>
      </c>
      <c r="H209" s="1043" t="s">
        <v>3367</v>
      </c>
      <c r="I209" s="1043" t="s">
        <v>3041</v>
      </c>
      <c r="J209" s="1043" t="s">
        <v>3361</v>
      </c>
      <c r="K209" s="1043" t="s">
        <v>3371</v>
      </c>
      <c r="L209" s="1043" t="s">
        <v>3362</v>
      </c>
      <c r="M209" s="1043" t="s">
        <v>3372</v>
      </c>
      <c r="N209" s="1046">
        <v>2026004540042</v>
      </c>
      <c r="O209" s="1049" t="s">
        <v>3364</v>
      </c>
      <c r="P209" s="1052" t="s">
        <v>951</v>
      </c>
      <c r="Q209" s="1055">
        <v>216</v>
      </c>
      <c r="R209" s="1040" t="s">
        <v>2867</v>
      </c>
      <c r="S209" s="1040"/>
      <c r="T209" s="1022"/>
      <c r="U209" s="1007"/>
      <c r="V209" s="1007"/>
      <c r="W209" s="1007"/>
      <c r="X209" s="1007"/>
      <c r="Y209" s="1007"/>
      <c r="Z209" s="1004">
        <f t="shared" si="229"/>
        <v>0</v>
      </c>
      <c r="AA209" s="1004">
        <f t="shared" ref="AA209:AF217" si="241">SUM(AR209:AR212,AZ209:AZ212,BH209:BH212,BP209:BP212)</f>
        <v>0</v>
      </c>
      <c r="AB209" s="1004">
        <f t="shared" si="241"/>
        <v>0</v>
      </c>
      <c r="AC209" s="1004">
        <f t="shared" si="241"/>
        <v>0</v>
      </c>
      <c r="AD209" s="1004">
        <f t="shared" si="241"/>
        <v>0</v>
      </c>
      <c r="AE209" s="1004">
        <f t="shared" si="241"/>
        <v>0</v>
      </c>
      <c r="AF209" s="1004">
        <f t="shared" si="241"/>
        <v>0</v>
      </c>
      <c r="AG209" s="714"/>
      <c r="AH209" s="593"/>
      <c r="AI209" s="593"/>
      <c r="AJ209" s="593"/>
      <c r="AK209" s="207"/>
      <c r="AL209" s="208"/>
      <c r="AM209" s="208"/>
      <c r="AN209" s="208"/>
      <c r="AO209" s="208"/>
      <c r="AP209" s="1150">
        <f>+U209</f>
        <v>0</v>
      </c>
      <c r="AQ209" s="1004">
        <f>SUM(AR209:AW212)</f>
        <v>0</v>
      </c>
      <c r="AR209" s="299"/>
      <c r="AS209" s="299"/>
      <c r="AT209" s="299"/>
      <c r="AU209" s="299"/>
      <c r="AV209" s="299"/>
      <c r="AW209" s="299"/>
      <c r="AX209" s="1150">
        <f>+V209</f>
        <v>0</v>
      </c>
      <c r="AY209" s="1004">
        <f>SUM(AZ209:BE212)</f>
        <v>0</v>
      </c>
      <c r="AZ209" s="299"/>
      <c r="BA209" s="299"/>
      <c r="BB209" s="299"/>
      <c r="BC209" s="299"/>
      <c r="BD209" s="299"/>
      <c r="BE209" s="299"/>
      <c r="BF209" s="1150">
        <f>+W209</f>
        <v>0</v>
      </c>
      <c r="BG209" s="1004">
        <f>SUM(BH209:BM212)</f>
        <v>0</v>
      </c>
      <c r="BH209" s="299"/>
      <c r="BI209" s="299"/>
      <c r="BJ209" s="299"/>
      <c r="BK209" s="299"/>
      <c r="BL209" s="299"/>
      <c r="BM209" s="299"/>
      <c r="BN209" s="1150">
        <f>+X209</f>
        <v>0</v>
      </c>
      <c r="BO209" s="1004">
        <f>SUM(BP209:BU212)</f>
        <v>0</v>
      </c>
      <c r="BP209" s="299"/>
      <c r="BQ209" s="299"/>
      <c r="BR209" s="299"/>
      <c r="BS209" s="299"/>
      <c r="BT209" s="299"/>
      <c r="BU209" s="299"/>
    </row>
    <row r="210" spans="1:73" ht="40.15" customHeight="1" x14ac:dyDescent="0.25">
      <c r="A210" s="151"/>
      <c r="B210" s="24"/>
      <c r="C210" s="1059"/>
      <c r="D210" s="1050"/>
      <c r="E210" s="1062"/>
      <c r="F210" s="1065"/>
      <c r="G210" s="1050"/>
      <c r="H210" s="1044"/>
      <c r="I210" s="1044"/>
      <c r="J210" s="1044"/>
      <c r="K210" s="1044"/>
      <c r="L210" s="1044"/>
      <c r="M210" s="1044"/>
      <c r="N210" s="1047"/>
      <c r="O210" s="1050"/>
      <c r="P210" s="1053"/>
      <c r="Q210" s="1056"/>
      <c r="R210" s="1041"/>
      <c r="S210" s="1041"/>
      <c r="T210" s="1023"/>
      <c r="U210" s="1008"/>
      <c r="V210" s="1008"/>
      <c r="W210" s="1008"/>
      <c r="X210" s="1008"/>
      <c r="Y210" s="1008"/>
      <c r="Z210" s="1005"/>
      <c r="AA210" s="1005"/>
      <c r="AB210" s="1005"/>
      <c r="AC210" s="1005"/>
      <c r="AD210" s="1005"/>
      <c r="AE210" s="1005"/>
      <c r="AF210" s="1005"/>
      <c r="AG210" s="479"/>
      <c r="AH210" s="592"/>
      <c r="AI210" s="592"/>
      <c r="AJ210" s="592"/>
      <c r="AK210" s="196"/>
      <c r="AL210" s="197"/>
      <c r="AM210" s="197"/>
      <c r="AN210" s="197"/>
      <c r="AO210" s="197"/>
      <c r="AP210" s="1151"/>
      <c r="AQ210" s="1005"/>
      <c r="AR210" s="282"/>
      <c r="AS210" s="282"/>
      <c r="AT210" s="282"/>
      <c r="AU210" s="282"/>
      <c r="AV210" s="282"/>
      <c r="AW210" s="282"/>
      <c r="AX210" s="1151"/>
      <c r="AY210" s="1005"/>
      <c r="AZ210" s="282"/>
      <c r="BA210" s="282"/>
      <c r="BB210" s="282"/>
      <c r="BC210" s="282"/>
      <c r="BD210" s="282"/>
      <c r="BE210" s="282"/>
      <c r="BF210" s="1151"/>
      <c r="BG210" s="1005"/>
      <c r="BH210" s="282"/>
      <c r="BI210" s="282"/>
      <c r="BJ210" s="282"/>
      <c r="BK210" s="282"/>
      <c r="BL210" s="282"/>
      <c r="BM210" s="282"/>
      <c r="BN210" s="1151"/>
      <c r="BO210" s="1005"/>
      <c r="BP210" s="282"/>
      <c r="BQ210" s="282"/>
      <c r="BR210" s="282"/>
      <c r="BS210" s="282"/>
      <c r="BT210" s="282"/>
      <c r="BU210" s="282"/>
    </row>
    <row r="211" spans="1:73" ht="40.15" customHeight="1" x14ac:dyDescent="0.25">
      <c r="A211" s="151"/>
      <c r="B211" s="24"/>
      <c r="C211" s="1059"/>
      <c r="D211" s="1050"/>
      <c r="E211" s="1062"/>
      <c r="F211" s="1065"/>
      <c r="G211" s="1050"/>
      <c r="H211" s="1044"/>
      <c r="I211" s="1044"/>
      <c r="J211" s="1044"/>
      <c r="K211" s="1044"/>
      <c r="L211" s="1044"/>
      <c r="M211" s="1044"/>
      <c r="N211" s="1047"/>
      <c r="O211" s="1050"/>
      <c r="P211" s="1053"/>
      <c r="Q211" s="1056"/>
      <c r="R211" s="1041"/>
      <c r="S211" s="1041"/>
      <c r="T211" s="1023"/>
      <c r="U211" s="1008"/>
      <c r="V211" s="1008"/>
      <c r="W211" s="1008"/>
      <c r="X211" s="1008"/>
      <c r="Y211" s="1008"/>
      <c r="Z211" s="1005"/>
      <c r="AA211" s="1005"/>
      <c r="AB211" s="1005"/>
      <c r="AC211" s="1005"/>
      <c r="AD211" s="1005"/>
      <c r="AE211" s="1005"/>
      <c r="AF211" s="1005"/>
      <c r="AG211" s="196"/>
      <c r="AH211" s="592"/>
      <c r="AI211" s="592"/>
      <c r="AJ211" s="592"/>
      <c r="AK211" s="196"/>
      <c r="AL211" s="197"/>
      <c r="AM211" s="197"/>
      <c r="AN211" s="197"/>
      <c r="AO211" s="197"/>
      <c r="AP211" s="1151"/>
      <c r="AQ211" s="1005"/>
      <c r="AR211" s="282"/>
      <c r="AS211" s="282"/>
      <c r="AT211" s="282"/>
      <c r="AU211" s="282"/>
      <c r="AV211" s="282"/>
      <c r="AW211" s="282"/>
      <c r="AX211" s="1151"/>
      <c r="AY211" s="1005"/>
      <c r="AZ211" s="282"/>
      <c r="BA211" s="282"/>
      <c r="BB211" s="282"/>
      <c r="BC211" s="282"/>
      <c r="BD211" s="282"/>
      <c r="BE211" s="282"/>
      <c r="BF211" s="1151"/>
      <c r="BG211" s="1005"/>
      <c r="BH211" s="282"/>
      <c r="BI211" s="282"/>
      <c r="BJ211" s="282"/>
      <c r="BK211" s="282"/>
      <c r="BL211" s="282"/>
      <c r="BM211" s="282"/>
      <c r="BN211" s="1151"/>
      <c r="BO211" s="1005"/>
      <c r="BP211" s="282"/>
      <c r="BQ211" s="282"/>
      <c r="BR211" s="282"/>
      <c r="BS211" s="282"/>
      <c r="BT211" s="282"/>
      <c r="BU211" s="282"/>
    </row>
    <row r="212" spans="1:73" ht="40.15" customHeight="1" thickBot="1" x14ac:dyDescent="0.3">
      <c r="A212" s="151"/>
      <c r="B212" s="24"/>
      <c r="C212" s="1059"/>
      <c r="D212" s="1050"/>
      <c r="E212" s="1062"/>
      <c r="F212" s="1065"/>
      <c r="G212" s="1050"/>
      <c r="H212" s="1044"/>
      <c r="I212" s="1044"/>
      <c r="J212" s="1044"/>
      <c r="K212" s="1044"/>
      <c r="L212" s="1044"/>
      <c r="M212" s="1044"/>
      <c r="N212" s="1047"/>
      <c r="O212" s="1050"/>
      <c r="P212" s="1053"/>
      <c r="Q212" s="1056"/>
      <c r="R212" s="1041"/>
      <c r="S212" s="1041"/>
      <c r="T212" s="1024"/>
      <c r="U212" s="1009"/>
      <c r="V212" s="1009"/>
      <c r="W212" s="1009"/>
      <c r="X212" s="1009"/>
      <c r="Y212" s="1009"/>
      <c r="Z212" s="1006"/>
      <c r="AA212" s="1006"/>
      <c r="AB212" s="1006"/>
      <c r="AC212" s="1006"/>
      <c r="AD212" s="1006"/>
      <c r="AE212" s="1006"/>
      <c r="AF212" s="1006"/>
      <c r="AG212" s="715"/>
      <c r="AH212" s="716"/>
      <c r="AI212" s="716"/>
      <c r="AJ212" s="716"/>
      <c r="AK212" s="715"/>
      <c r="AL212" s="717"/>
      <c r="AM212" s="717"/>
      <c r="AN212" s="717"/>
      <c r="AO212" s="717"/>
      <c r="AP212" s="1152"/>
      <c r="AQ212" s="1006"/>
      <c r="AR212" s="718"/>
      <c r="AS212" s="718"/>
      <c r="AT212" s="718"/>
      <c r="AU212" s="718"/>
      <c r="AV212" s="718"/>
      <c r="AW212" s="718"/>
      <c r="AX212" s="1152"/>
      <c r="AY212" s="1006"/>
      <c r="AZ212" s="718"/>
      <c r="BA212" s="718"/>
      <c r="BB212" s="718"/>
      <c r="BC212" s="718"/>
      <c r="BD212" s="718"/>
      <c r="BE212" s="718"/>
      <c r="BF212" s="1152"/>
      <c r="BG212" s="1006"/>
      <c r="BH212" s="718"/>
      <c r="BI212" s="718"/>
      <c r="BJ212" s="718"/>
      <c r="BK212" s="718"/>
      <c r="BL212" s="718"/>
      <c r="BM212" s="718"/>
      <c r="BN212" s="1152"/>
      <c r="BO212" s="1006"/>
      <c r="BP212" s="718"/>
      <c r="BQ212" s="718"/>
      <c r="BR212" s="718"/>
      <c r="BS212" s="718"/>
      <c r="BT212" s="718"/>
      <c r="BU212" s="718"/>
    </row>
    <row r="213" spans="1:73" ht="40.15" customHeight="1" thickTop="1" x14ac:dyDescent="0.25">
      <c r="A213" s="151"/>
      <c r="B213" s="24"/>
      <c r="C213" s="1058" t="s">
        <v>952</v>
      </c>
      <c r="D213" s="1049" t="s">
        <v>953</v>
      </c>
      <c r="E213" s="1061">
        <v>234</v>
      </c>
      <c r="F213" s="1064" t="s">
        <v>3433</v>
      </c>
      <c r="G213" s="1049" t="s">
        <v>943</v>
      </c>
      <c r="H213" s="1043" t="s">
        <v>3437</v>
      </c>
      <c r="I213" s="1043" t="s">
        <v>3041</v>
      </c>
      <c r="J213" s="1043" t="s">
        <v>3361</v>
      </c>
      <c r="K213" s="1043" t="s">
        <v>3371</v>
      </c>
      <c r="L213" s="1043" t="s">
        <v>3362</v>
      </c>
      <c r="M213" s="1043" t="s">
        <v>3372</v>
      </c>
      <c r="N213" s="1046">
        <v>2026004540042</v>
      </c>
      <c r="O213" s="1049" t="s">
        <v>3364</v>
      </c>
      <c r="P213" s="1052" t="s">
        <v>943</v>
      </c>
      <c r="Q213" s="1055">
        <v>7590</v>
      </c>
      <c r="R213" s="1040" t="s">
        <v>2867</v>
      </c>
      <c r="S213" s="1040"/>
      <c r="T213" s="1022"/>
      <c r="U213" s="1007"/>
      <c r="V213" s="1007"/>
      <c r="W213" s="1007"/>
      <c r="X213" s="1007"/>
      <c r="Y213" s="1007"/>
      <c r="Z213" s="1004">
        <f t="shared" ref="Z213:Z217" si="242">+AQ213+AY213+BG213+BO213</f>
        <v>0</v>
      </c>
      <c r="AA213" s="1004">
        <f t="shared" si="241"/>
        <v>0</v>
      </c>
      <c r="AB213" s="1004">
        <f t="shared" si="241"/>
        <v>0</v>
      </c>
      <c r="AC213" s="1004">
        <f t="shared" si="241"/>
        <v>0</v>
      </c>
      <c r="AD213" s="1004">
        <f t="shared" si="241"/>
        <v>0</v>
      </c>
      <c r="AE213" s="1004">
        <f t="shared" si="241"/>
        <v>0</v>
      </c>
      <c r="AF213" s="1004">
        <f t="shared" si="241"/>
        <v>0</v>
      </c>
      <c r="AG213" s="714"/>
      <c r="AH213" s="593"/>
      <c r="AI213" s="593"/>
      <c r="AJ213" s="593"/>
      <c r="AK213" s="207"/>
      <c r="AL213" s="208"/>
      <c r="AM213" s="208"/>
      <c r="AN213" s="208"/>
      <c r="AO213" s="208"/>
      <c r="AP213" s="1150">
        <f>+U213</f>
        <v>0</v>
      </c>
      <c r="AQ213" s="1004">
        <f>SUM(AR213:AW216)</f>
        <v>0</v>
      </c>
      <c r="AR213" s="299"/>
      <c r="AS213" s="299"/>
      <c r="AT213" s="299"/>
      <c r="AU213" s="299"/>
      <c r="AV213" s="299"/>
      <c r="AW213" s="299"/>
      <c r="AX213" s="1150">
        <f>+V213</f>
        <v>0</v>
      </c>
      <c r="AY213" s="1004">
        <f>SUM(AZ213:BE216)</f>
        <v>0</v>
      </c>
      <c r="AZ213" s="299"/>
      <c r="BA213" s="299"/>
      <c r="BB213" s="299"/>
      <c r="BC213" s="299"/>
      <c r="BD213" s="299"/>
      <c r="BE213" s="299"/>
      <c r="BF213" s="1150">
        <f>+W213</f>
        <v>0</v>
      </c>
      <c r="BG213" s="1004">
        <f>SUM(BH213:BM216)</f>
        <v>0</v>
      </c>
      <c r="BH213" s="299"/>
      <c r="BI213" s="299"/>
      <c r="BJ213" s="299"/>
      <c r="BK213" s="299"/>
      <c r="BL213" s="299"/>
      <c r="BM213" s="299"/>
      <c r="BN213" s="1150">
        <f>+X213</f>
        <v>0</v>
      </c>
      <c r="BO213" s="1004">
        <f>SUM(BP213:BU216)</f>
        <v>0</v>
      </c>
      <c r="BP213" s="299"/>
      <c r="BQ213" s="299"/>
      <c r="BR213" s="299"/>
      <c r="BS213" s="299"/>
      <c r="BT213" s="299"/>
      <c r="BU213" s="299"/>
    </row>
    <row r="214" spans="1:73" ht="40.15" customHeight="1" x14ac:dyDescent="0.25">
      <c r="A214" s="151"/>
      <c r="B214" s="24"/>
      <c r="C214" s="1059"/>
      <c r="D214" s="1050"/>
      <c r="E214" s="1062"/>
      <c r="F214" s="1065"/>
      <c r="G214" s="1050"/>
      <c r="H214" s="1044"/>
      <c r="I214" s="1044"/>
      <c r="J214" s="1044"/>
      <c r="K214" s="1044"/>
      <c r="L214" s="1044"/>
      <c r="M214" s="1044"/>
      <c r="N214" s="1047"/>
      <c r="O214" s="1050"/>
      <c r="P214" s="1053"/>
      <c r="Q214" s="1056"/>
      <c r="R214" s="1041"/>
      <c r="S214" s="1041"/>
      <c r="T214" s="1023"/>
      <c r="U214" s="1008"/>
      <c r="V214" s="1008"/>
      <c r="W214" s="1008"/>
      <c r="X214" s="1008"/>
      <c r="Y214" s="1008"/>
      <c r="Z214" s="1005"/>
      <c r="AA214" s="1005"/>
      <c r="AB214" s="1005"/>
      <c r="AC214" s="1005"/>
      <c r="AD214" s="1005"/>
      <c r="AE214" s="1005"/>
      <c r="AF214" s="1005"/>
      <c r="AG214" s="479"/>
      <c r="AH214" s="592"/>
      <c r="AI214" s="592"/>
      <c r="AJ214" s="592"/>
      <c r="AK214" s="196"/>
      <c r="AL214" s="197"/>
      <c r="AM214" s="197"/>
      <c r="AN214" s="197"/>
      <c r="AO214" s="197"/>
      <c r="AP214" s="1151"/>
      <c r="AQ214" s="1005"/>
      <c r="AR214" s="282"/>
      <c r="AS214" s="282"/>
      <c r="AT214" s="282"/>
      <c r="AU214" s="282"/>
      <c r="AV214" s="282"/>
      <c r="AW214" s="282"/>
      <c r="AX214" s="1151"/>
      <c r="AY214" s="1005"/>
      <c r="AZ214" s="282"/>
      <c r="BA214" s="282"/>
      <c r="BB214" s="282"/>
      <c r="BC214" s="282"/>
      <c r="BD214" s="282"/>
      <c r="BE214" s="282"/>
      <c r="BF214" s="1151"/>
      <c r="BG214" s="1005"/>
      <c r="BH214" s="282"/>
      <c r="BI214" s="282"/>
      <c r="BJ214" s="282"/>
      <c r="BK214" s="282"/>
      <c r="BL214" s="282"/>
      <c r="BM214" s="282"/>
      <c r="BN214" s="1151"/>
      <c r="BO214" s="1005"/>
      <c r="BP214" s="282"/>
      <c r="BQ214" s="282"/>
      <c r="BR214" s="282"/>
      <c r="BS214" s="282"/>
      <c r="BT214" s="282"/>
      <c r="BU214" s="282"/>
    </row>
    <row r="215" spans="1:73" ht="40.15" customHeight="1" x14ac:dyDescent="0.25">
      <c r="A215" s="151"/>
      <c r="B215" s="24"/>
      <c r="C215" s="1059"/>
      <c r="D215" s="1050"/>
      <c r="E215" s="1062"/>
      <c r="F215" s="1065"/>
      <c r="G215" s="1050"/>
      <c r="H215" s="1044"/>
      <c r="I215" s="1044"/>
      <c r="J215" s="1044"/>
      <c r="K215" s="1044"/>
      <c r="L215" s="1044"/>
      <c r="M215" s="1044"/>
      <c r="N215" s="1047"/>
      <c r="O215" s="1050"/>
      <c r="P215" s="1053"/>
      <c r="Q215" s="1056"/>
      <c r="R215" s="1041"/>
      <c r="S215" s="1041"/>
      <c r="T215" s="1023"/>
      <c r="U215" s="1008"/>
      <c r="V215" s="1008"/>
      <c r="W215" s="1008"/>
      <c r="X215" s="1008"/>
      <c r="Y215" s="1008"/>
      <c r="Z215" s="1005"/>
      <c r="AA215" s="1005"/>
      <c r="AB215" s="1005"/>
      <c r="AC215" s="1005"/>
      <c r="AD215" s="1005"/>
      <c r="AE215" s="1005"/>
      <c r="AF215" s="1005"/>
      <c r="AG215" s="196"/>
      <c r="AH215" s="592"/>
      <c r="AI215" s="592"/>
      <c r="AJ215" s="592"/>
      <c r="AK215" s="196"/>
      <c r="AL215" s="197"/>
      <c r="AM215" s="197"/>
      <c r="AN215" s="197"/>
      <c r="AO215" s="197"/>
      <c r="AP215" s="1151"/>
      <c r="AQ215" s="1005"/>
      <c r="AR215" s="282"/>
      <c r="AS215" s="282"/>
      <c r="AT215" s="282"/>
      <c r="AU215" s="282"/>
      <c r="AV215" s="282"/>
      <c r="AW215" s="282"/>
      <c r="AX215" s="1151"/>
      <c r="AY215" s="1005"/>
      <c r="AZ215" s="282"/>
      <c r="BA215" s="282"/>
      <c r="BB215" s="282"/>
      <c r="BC215" s="282"/>
      <c r="BD215" s="282"/>
      <c r="BE215" s="282"/>
      <c r="BF215" s="1151"/>
      <c r="BG215" s="1005"/>
      <c r="BH215" s="282"/>
      <c r="BI215" s="282"/>
      <c r="BJ215" s="282"/>
      <c r="BK215" s="282"/>
      <c r="BL215" s="282"/>
      <c r="BM215" s="282"/>
      <c r="BN215" s="1151"/>
      <c r="BO215" s="1005"/>
      <c r="BP215" s="282"/>
      <c r="BQ215" s="282"/>
      <c r="BR215" s="282"/>
      <c r="BS215" s="282"/>
      <c r="BT215" s="282"/>
      <c r="BU215" s="282"/>
    </row>
    <row r="216" spans="1:73" ht="40.15" customHeight="1" thickBot="1" x14ac:dyDescent="0.3">
      <c r="A216" s="151"/>
      <c r="B216" s="24"/>
      <c r="C216" s="1060"/>
      <c r="D216" s="1051"/>
      <c r="E216" s="1063"/>
      <c r="F216" s="1066"/>
      <c r="G216" s="1051"/>
      <c r="H216" s="1045"/>
      <c r="I216" s="1045"/>
      <c r="J216" s="1045"/>
      <c r="K216" s="1045"/>
      <c r="L216" s="1045"/>
      <c r="M216" s="1045"/>
      <c r="N216" s="1048"/>
      <c r="O216" s="1051"/>
      <c r="P216" s="1054"/>
      <c r="Q216" s="1057"/>
      <c r="R216" s="1042"/>
      <c r="S216" s="1042"/>
      <c r="T216" s="1024"/>
      <c r="U216" s="1009"/>
      <c r="V216" s="1009"/>
      <c r="W216" s="1009"/>
      <c r="X216" s="1009"/>
      <c r="Y216" s="1009"/>
      <c r="Z216" s="1006"/>
      <c r="AA216" s="1006"/>
      <c r="AB216" s="1006"/>
      <c r="AC216" s="1006"/>
      <c r="AD216" s="1006"/>
      <c r="AE216" s="1006"/>
      <c r="AF216" s="1006"/>
      <c r="AG216" s="715"/>
      <c r="AH216" s="716"/>
      <c r="AI216" s="716"/>
      <c r="AJ216" s="716"/>
      <c r="AK216" s="715"/>
      <c r="AL216" s="717"/>
      <c r="AM216" s="717"/>
      <c r="AN216" s="717"/>
      <c r="AO216" s="717"/>
      <c r="AP216" s="1152"/>
      <c r="AQ216" s="1006"/>
      <c r="AR216" s="718"/>
      <c r="AS216" s="718"/>
      <c r="AT216" s="718"/>
      <c r="AU216" s="718"/>
      <c r="AV216" s="718"/>
      <c r="AW216" s="718"/>
      <c r="AX216" s="1152"/>
      <c r="AY216" s="1006"/>
      <c r="AZ216" s="718"/>
      <c r="BA216" s="718"/>
      <c r="BB216" s="718"/>
      <c r="BC216" s="718"/>
      <c r="BD216" s="718"/>
      <c r="BE216" s="718"/>
      <c r="BF216" s="1152"/>
      <c r="BG216" s="1006"/>
      <c r="BH216" s="718"/>
      <c r="BI216" s="718"/>
      <c r="BJ216" s="718"/>
      <c r="BK216" s="718"/>
      <c r="BL216" s="718"/>
      <c r="BM216" s="718"/>
      <c r="BN216" s="1152"/>
      <c r="BO216" s="1006"/>
      <c r="BP216" s="718"/>
      <c r="BQ216" s="718"/>
      <c r="BR216" s="718"/>
      <c r="BS216" s="718"/>
      <c r="BT216" s="718"/>
      <c r="BU216" s="718"/>
    </row>
    <row r="217" spans="1:73" ht="40.15" customHeight="1" thickTop="1" x14ac:dyDescent="0.25">
      <c r="A217" s="151"/>
      <c r="B217" s="24"/>
      <c r="C217" s="1058" t="s">
        <v>954</v>
      </c>
      <c r="D217" s="1049" t="s">
        <v>955</v>
      </c>
      <c r="E217" s="1061" t="s">
        <v>3438</v>
      </c>
      <c r="F217" s="1064" t="s">
        <v>3439</v>
      </c>
      <c r="G217" s="1049" t="s">
        <v>956</v>
      </c>
      <c r="H217" s="1043" t="s">
        <v>272</v>
      </c>
      <c r="I217" s="1043" t="s">
        <v>3041</v>
      </c>
      <c r="J217" s="1043" t="s">
        <v>3361</v>
      </c>
      <c r="K217" s="1043" t="s">
        <v>3371</v>
      </c>
      <c r="L217" s="1043" t="s">
        <v>3362</v>
      </c>
      <c r="M217" s="1043" t="s">
        <v>3372</v>
      </c>
      <c r="N217" s="1046">
        <v>2026004540042</v>
      </c>
      <c r="O217" s="1049" t="s">
        <v>3364</v>
      </c>
      <c r="P217" s="1052" t="s">
        <v>956</v>
      </c>
      <c r="Q217" s="1055">
        <v>1</v>
      </c>
      <c r="R217" s="1040" t="s">
        <v>2871</v>
      </c>
      <c r="S217" s="1040"/>
      <c r="T217" s="1022"/>
      <c r="U217" s="1007"/>
      <c r="V217" s="1007"/>
      <c r="W217" s="1007"/>
      <c r="X217" s="1007"/>
      <c r="Y217" s="1007"/>
      <c r="Z217" s="1004">
        <f t="shared" si="242"/>
        <v>0</v>
      </c>
      <c r="AA217" s="1004">
        <f t="shared" si="241"/>
        <v>0</v>
      </c>
      <c r="AB217" s="1004">
        <f t="shared" si="241"/>
        <v>0</v>
      </c>
      <c r="AC217" s="1004">
        <f t="shared" si="241"/>
        <v>0</v>
      </c>
      <c r="AD217" s="1004">
        <f t="shared" si="241"/>
        <v>0</v>
      </c>
      <c r="AE217" s="1004">
        <f t="shared" si="241"/>
        <v>0</v>
      </c>
      <c r="AF217" s="1004">
        <f t="shared" si="241"/>
        <v>0</v>
      </c>
      <c r="AG217" s="714"/>
      <c r="AH217" s="593"/>
      <c r="AI217" s="593"/>
      <c r="AJ217" s="593"/>
      <c r="AK217" s="207"/>
      <c r="AL217" s="208"/>
      <c r="AM217" s="208"/>
      <c r="AN217" s="208"/>
      <c r="AO217" s="208"/>
      <c r="AP217" s="1150">
        <f>+U217</f>
        <v>0</v>
      </c>
      <c r="AQ217" s="1004">
        <f>SUM(AR217:AW220)</f>
        <v>0</v>
      </c>
      <c r="AR217" s="299"/>
      <c r="AS217" s="299"/>
      <c r="AT217" s="299"/>
      <c r="AU217" s="299"/>
      <c r="AV217" s="299"/>
      <c r="AW217" s="299"/>
      <c r="AX217" s="1150">
        <f>+V217</f>
        <v>0</v>
      </c>
      <c r="AY217" s="1004">
        <f>SUM(AZ217:BE220)</f>
        <v>0</v>
      </c>
      <c r="AZ217" s="299"/>
      <c r="BA217" s="299"/>
      <c r="BB217" s="299"/>
      <c r="BC217" s="299"/>
      <c r="BD217" s="299"/>
      <c r="BE217" s="299"/>
      <c r="BF217" s="1150">
        <f>+W217</f>
        <v>0</v>
      </c>
      <c r="BG217" s="1004">
        <f>SUM(BH217:BM220)</f>
        <v>0</v>
      </c>
      <c r="BH217" s="299"/>
      <c r="BI217" s="299"/>
      <c r="BJ217" s="299"/>
      <c r="BK217" s="299"/>
      <c r="BL217" s="299"/>
      <c r="BM217" s="299"/>
      <c r="BN217" s="1150">
        <f>+X217</f>
        <v>0</v>
      </c>
      <c r="BO217" s="1004">
        <f>SUM(BP217:BU220)</f>
        <v>0</v>
      </c>
      <c r="BP217" s="299"/>
      <c r="BQ217" s="299"/>
      <c r="BR217" s="299"/>
      <c r="BS217" s="299"/>
      <c r="BT217" s="299"/>
      <c r="BU217" s="299"/>
    </row>
    <row r="218" spans="1:73" ht="40.15" customHeight="1" x14ac:dyDescent="0.25">
      <c r="A218" s="151"/>
      <c r="B218" s="24"/>
      <c r="C218" s="1059"/>
      <c r="D218" s="1050"/>
      <c r="E218" s="1062"/>
      <c r="F218" s="1065"/>
      <c r="G218" s="1050"/>
      <c r="H218" s="1044"/>
      <c r="I218" s="1044"/>
      <c r="J218" s="1044"/>
      <c r="K218" s="1044"/>
      <c r="L218" s="1044"/>
      <c r="M218" s="1044"/>
      <c r="N218" s="1047"/>
      <c r="O218" s="1050"/>
      <c r="P218" s="1053"/>
      <c r="Q218" s="1056"/>
      <c r="R218" s="1041"/>
      <c r="S218" s="1041"/>
      <c r="T218" s="1023"/>
      <c r="U218" s="1008"/>
      <c r="V218" s="1008"/>
      <c r="W218" s="1008"/>
      <c r="X218" s="1008"/>
      <c r="Y218" s="1008"/>
      <c r="Z218" s="1005"/>
      <c r="AA218" s="1005"/>
      <c r="AB218" s="1005"/>
      <c r="AC218" s="1005"/>
      <c r="AD218" s="1005"/>
      <c r="AE218" s="1005"/>
      <c r="AF218" s="1005"/>
      <c r="AG218" s="479"/>
      <c r="AH218" s="592"/>
      <c r="AI218" s="592"/>
      <c r="AJ218" s="592"/>
      <c r="AK218" s="196"/>
      <c r="AL218" s="197"/>
      <c r="AM218" s="197"/>
      <c r="AN218" s="197"/>
      <c r="AO218" s="197"/>
      <c r="AP218" s="1151"/>
      <c r="AQ218" s="1005"/>
      <c r="AR218" s="282"/>
      <c r="AS218" s="282"/>
      <c r="AT218" s="282"/>
      <c r="AU218" s="282"/>
      <c r="AV218" s="282"/>
      <c r="AW218" s="282"/>
      <c r="AX218" s="1151"/>
      <c r="AY218" s="1005"/>
      <c r="AZ218" s="282"/>
      <c r="BA218" s="282"/>
      <c r="BB218" s="282"/>
      <c r="BC218" s="282"/>
      <c r="BD218" s="282"/>
      <c r="BE218" s="282"/>
      <c r="BF218" s="1151"/>
      <c r="BG218" s="1005"/>
      <c r="BH218" s="282"/>
      <c r="BI218" s="282"/>
      <c r="BJ218" s="282"/>
      <c r="BK218" s="282"/>
      <c r="BL218" s="282"/>
      <c r="BM218" s="282"/>
      <c r="BN218" s="1151"/>
      <c r="BO218" s="1005"/>
      <c r="BP218" s="282"/>
      <c r="BQ218" s="282"/>
      <c r="BR218" s="282"/>
      <c r="BS218" s="282"/>
      <c r="BT218" s="282"/>
      <c r="BU218" s="282"/>
    </row>
    <row r="219" spans="1:73" ht="40.15" customHeight="1" x14ac:dyDescent="0.25">
      <c r="A219" s="151"/>
      <c r="B219" s="24"/>
      <c r="C219" s="1059"/>
      <c r="D219" s="1050"/>
      <c r="E219" s="1062"/>
      <c r="F219" s="1065"/>
      <c r="G219" s="1050"/>
      <c r="H219" s="1044"/>
      <c r="I219" s="1044"/>
      <c r="J219" s="1044"/>
      <c r="K219" s="1044"/>
      <c r="L219" s="1044"/>
      <c r="M219" s="1044"/>
      <c r="N219" s="1047"/>
      <c r="O219" s="1050"/>
      <c r="P219" s="1053"/>
      <c r="Q219" s="1056"/>
      <c r="R219" s="1041"/>
      <c r="S219" s="1041"/>
      <c r="T219" s="1023"/>
      <c r="U219" s="1008"/>
      <c r="V219" s="1008"/>
      <c r="W219" s="1008"/>
      <c r="X219" s="1008"/>
      <c r="Y219" s="1008"/>
      <c r="Z219" s="1005"/>
      <c r="AA219" s="1005"/>
      <c r="AB219" s="1005"/>
      <c r="AC219" s="1005"/>
      <c r="AD219" s="1005"/>
      <c r="AE219" s="1005"/>
      <c r="AF219" s="1005"/>
      <c r="AG219" s="196"/>
      <c r="AH219" s="592"/>
      <c r="AI219" s="592"/>
      <c r="AJ219" s="592"/>
      <c r="AK219" s="196"/>
      <c r="AL219" s="197"/>
      <c r="AM219" s="197"/>
      <c r="AN219" s="197"/>
      <c r="AO219" s="197"/>
      <c r="AP219" s="1151"/>
      <c r="AQ219" s="1005"/>
      <c r="AR219" s="282"/>
      <c r="AS219" s="282"/>
      <c r="AT219" s="282"/>
      <c r="AU219" s="282"/>
      <c r="AV219" s="282"/>
      <c r="AW219" s="282"/>
      <c r="AX219" s="1151"/>
      <c r="AY219" s="1005"/>
      <c r="AZ219" s="282"/>
      <c r="BA219" s="282"/>
      <c r="BB219" s="282"/>
      <c r="BC219" s="282"/>
      <c r="BD219" s="282"/>
      <c r="BE219" s="282"/>
      <c r="BF219" s="1151"/>
      <c r="BG219" s="1005"/>
      <c r="BH219" s="282"/>
      <c r="BI219" s="282"/>
      <c r="BJ219" s="282"/>
      <c r="BK219" s="282"/>
      <c r="BL219" s="282"/>
      <c r="BM219" s="282"/>
      <c r="BN219" s="1151"/>
      <c r="BO219" s="1005"/>
      <c r="BP219" s="282"/>
      <c r="BQ219" s="282"/>
      <c r="BR219" s="282"/>
      <c r="BS219" s="282"/>
      <c r="BT219" s="282"/>
      <c r="BU219" s="282"/>
    </row>
    <row r="220" spans="1:73" ht="40.15" customHeight="1" thickBot="1" x14ac:dyDescent="0.3">
      <c r="A220" s="151"/>
      <c r="B220" s="24"/>
      <c r="C220" s="1060"/>
      <c r="D220" s="1051"/>
      <c r="E220" s="1063"/>
      <c r="F220" s="1066"/>
      <c r="G220" s="1051"/>
      <c r="H220" s="1045"/>
      <c r="I220" s="1045"/>
      <c r="J220" s="1045"/>
      <c r="K220" s="1045"/>
      <c r="L220" s="1045"/>
      <c r="M220" s="1045"/>
      <c r="N220" s="1048"/>
      <c r="O220" s="1051"/>
      <c r="P220" s="1054"/>
      <c r="Q220" s="1057"/>
      <c r="R220" s="1042"/>
      <c r="S220" s="1042"/>
      <c r="T220" s="1024"/>
      <c r="U220" s="1009"/>
      <c r="V220" s="1009"/>
      <c r="W220" s="1009"/>
      <c r="X220" s="1009"/>
      <c r="Y220" s="1009"/>
      <c r="Z220" s="1006"/>
      <c r="AA220" s="1006"/>
      <c r="AB220" s="1006"/>
      <c r="AC220" s="1006"/>
      <c r="AD220" s="1006"/>
      <c r="AE220" s="1006"/>
      <c r="AF220" s="1006"/>
      <c r="AG220" s="715"/>
      <c r="AH220" s="716"/>
      <c r="AI220" s="716"/>
      <c r="AJ220" s="716"/>
      <c r="AK220" s="715"/>
      <c r="AL220" s="717"/>
      <c r="AM220" s="717"/>
      <c r="AN220" s="717"/>
      <c r="AO220" s="717"/>
      <c r="AP220" s="1152"/>
      <c r="AQ220" s="1006"/>
      <c r="AR220" s="718"/>
      <c r="AS220" s="718"/>
      <c r="AT220" s="718"/>
      <c r="AU220" s="718"/>
      <c r="AV220" s="718"/>
      <c r="AW220" s="718"/>
      <c r="AX220" s="1152"/>
      <c r="AY220" s="1006"/>
      <c r="AZ220" s="718"/>
      <c r="BA220" s="718"/>
      <c r="BB220" s="718"/>
      <c r="BC220" s="718"/>
      <c r="BD220" s="718"/>
      <c r="BE220" s="718"/>
      <c r="BF220" s="1152"/>
      <c r="BG220" s="1006"/>
      <c r="BH220" s="718"/>
      <c r="BI220" s="718"/>
      <c r="BJ220" s="718"/>
      <c r="BK220" s="718"/>
      <c r="BL220" s="718"/>
      <c r="BM220" s="718"/>
      <c r="BN220" s="1152"/>
      <c r="BO220" s="1006"/>
      <c r="BP220" s="718"/>
      <c r="BQ220" s="718"/>
      <c r="BR220" s="718"/>
      <c r="BS220" s="718"/>
      <c r="BT220" s="718"/>
      <c r="BU220" s="718"/>
    </row>
    <row r="221" spans="1:73" ht="40.15" customHeight="1" thickTop="1" x14ac:dyDescent="0.25">
      <c r="D221" s="348"/>
      <c r="E221" s="431"/>
      <c r="F221" s="444"/>
      <c r="G221" s="350"/>
      <c r="H221" s="351"/>
      <c r="I221" s="351"/>
      <c r="J221" s="352"/>
      <c r="K221" s="352"/>
      <c r="L221" s="348"/>
      <c r="M221" s="348"/>
      <c r="N221" s="348"/>
      <c r="O221" s="353"/>
      <c r="P221" s="348"/>
    </row>
    <row r="222" spans="1:73" ht="40.15" customHeight="1" x14ac:dyDescent="0.25">
      <c r="D222" s="348"/>
      <c r="E222" s="431"/>
      <c r="F222" s="444"/>
      <c r="G222" s="350"/>
      <c r="H222" s="351"/>
      <c r="I222" s="351"/>
      <c r="J222" s="352"/>
      <c r="K222" s="352"/>
      <c r="L222" s="348"/>
      <c r="M222" s="348"/>
      <c r="N222" s="348"/>
      <c r="O222" s="353"/>
      <c r="P222" s="348"/>
    </row>
    <row r="223" spans="1:73" ht="40.15" customHeight="1" x14ac:dyDescent="0.25">
      <c r="D223" s="348"/>
      <c r="E223" s="431"/>
      <c r="F223" s="444"/>
      <c r="G223" s="350"/>
      <c r="H223" s="351"/>
      <c r="I223" s="351"/>
      <c r="J223" s="352"/>
      <c r="K223" s="352"/>
      <c r="L223" s="348"/>
      <c r="M223" s="348"/>
      <c r="N223" s="348"/>
      <c r="O223" s="353"/>
      <c r="P223" s="348"/>
    </row>
    <row r="224" spans="1:73" ht="40.15" customHeight="1" x14ac:dyDescent="0.25">
      <c r="D224" s="348"/>
      <c r="E224" s="431"/>
      <c r="F224" s="444"/>
      <c r="G224" s="350"/>
      <c r="H224" s="351"/>
      <c r="I224" s="351"/>
      <c r="J224" s="352"/>
      <c r="K224" s="352"/>
      <c r="L224" s="348"/>
      <c r="M224" s="348"/>
      <c r="N224" s="348"/>
      <c r="O224" s="353"/>
      <c r="P224" s="348"/>
    </row>
    <row r="225" spans="4:16" ht="40.15" customHeight="1" x14ac:dyDescent="0.25">
      <c r="D225" s="348"/>
      <c r="E225" s="431"/>
      <c r="F225" s="444"/>
      <c r="G225" s="350"/>
      <c r="H225" s="351"/>
      <c r="I225" s="351"/>
      <c r="J225" s="352"/>
      <c r="K225" s="352"/>
      <c r="L225" s="348"/>
      <c r="M225" s="348"/>
      <c r="N225" s="348"/>
      <c r="O225" s="353"/>
      <c r="P225" s="348"/>
    </row>
    <row r="226" spans="4:16" ht="40.15" customHeight="1" x14ac:dyDescent="0.25">
      <c r="D226" s="348"/>
      <c r="E226" s="431"/>
      <c r="F226" s="444"/>
      <c r="G226" s="350"/>
      <c r="H226" s="351"/>
      <c r="I226" s="351"/>
      <c r="J226" s="352"/>
      <c r="K226" s="352"/>
      <c r="L226" s="348"/>
      <c r="M226" s="348"/>
      <c r="N226" s="348"/>
      <c r="O226" s="353"/>
      <c r="P226" s="348"/>
    </row>
    <row r="227" spans="4:16" ht="40.15" customHeight="1" x14ac:dyDescent="0.25">
      <c r="D227" s="348"/>
      <c r="E227" s="431"/>
      <c r="F227" s="444"/>
      <c r="G227" s="350"/>
      <c r="H227" s="351"/>
      <c r="I227" s="351"/>
      <c r="J227" s="352"/>
      <c r="K227" s="352"/>
      <c r="L227" s="348"/>
      <c r="M227" s="348"/>
      <c r="N227" s="348"/>
      <c r="O227" s="353"/>
      <c r="P227" s="348"/>
    </row>
    <row r="228" spans="4:16" ht="40.15" customHeight="1" x14ac:dyDescent="0.25">
      <c r="D228" s="348"/>
      <c r="E228" s="431"/>
      <c r="F228" s="444"/>
      <c r="G228" s="350"/>
      <c r="H228" s="351"/>
      <c r="I228" s="351"/>
      <c r="J228" s="352"/>
      <c r="K228" s="352"/>
      <c r="L228" s="348"/>
      <c r="M228" s="348"/>
      <c r="N228" s="348"/>
      <c r="O228" s="353"/>
      <c r="P228" s="348"/>
    </row>
    <row r="229" spans="4:16" ht="40.15" customHeight="1" x14ac:dyDescent="0.25">
      <c r="D229" s="348"/>
      <c r="E229" s="431"/>
      <c r="F229" s="444"/>
      <c r="G229" s="350"/>
      <c r="H229" s="351"/>
      <c r="I229" s="351"/>
      <c r="J229" s="352"/>
      <c r="K229" s="352"/>
      <c r="L229" s="348"/>
      <c r="M229" s="348"/>
      <c r="N229" s="348"/>
      <c r="O229" s="353"/>
      <c r="P229" s="348"/>
    </row>
    <row r="230" spans="4:16" ht="40.15" customHeight="1" x14ac:dyDescent="0.25">
      <c r="D230" s="348"/>
      <c r="E230" s="431"/>
      <c r="F230" s="444"/>
      <c r="G230" s="350"/>
      <c r="H230" s="351"/>
      <c r="I230" s="351"/>
      <c r="J230" s="352"/>
      <c r="K230" s="352"/>
      <c r="L230" s="348"/>
      <c r="M230" s="348"/>
      <c r="N230" s="348"/>
      <c r="O230" s="353"/>
      <c r="P230" s="348"/>
    </row>
    <row r="231" spans="4:16" ht="40.15" customHeight="1" x14ac:dyDescent="0.25">
      <c r="D231" s="348"/>
      <c r="E231" s="431"/>
      <c r="F231" s="444"/>
      <c r="G231" s="350"/>
      <c r="H231" s="351"/>
      <c r="I231" s="351"/>
      <c r="J231" s="352"/>
      <c r="K231" s="352"/>
      <c r="L231" s="348"/>
      <c r="M231" s="348"/>
      <c r="N231" s="348"/>
      <c r="O231" s="353"/>
      <c r="P231" s="348"/>
    </row>
    <row r="232" spans="4:16" ht="40.15" customHeight="1" x14ac:dyDescent="0.25">
      <c r="D232" s="348"/>
      <c r="E232" s="431"/>
      <c r="F232" s="444"/>
      <c r="G232" s="350"/>
      <c r="H232" s="351"/>
      <c r="I232" s="351"/>
      <c r="J232" s="352"/>
      <c r="K232" s="352"/>
      <c r="L232" s="348"/>
      <c r="M232" s="348"/>
      <c r="N232" s="348"/>
      <c r="O232" s="353"/>
      <c r="P232" s="348"/>
    </row>
    <row r="233" spans="4:16" ht="40.15" customHeight="1" x14ac:dyDescent="0.25">
      <c r="D233" s="348"/>
      <c r="E233" s="431"/>
      <c r="F233" s="444"/>
      <c r="G233" s="350"/>
      <c r="H233" s="351"/>
      <c r="I233" s="351"/>
      <c r="J233" s="352"/>
      <c r="K233" s="352"/>
      <c r="L233" s="348"/>
      <c r="M233" s="348"/>
      <c r="N233" s="348"/>
      <c r="O233" s="353"/>
      <c r="P233" s="348"/>
    </row>
    <row r="234" spans="4:16" ht="40.15" customHeight="1" x14ac:dyDescent="0.25">
      <c r="D234" s="348"/>
      <c r="E234" s="431"/>
      <c r="F234" s="444"/>
      <c r="G234" s="350"/>
      <c r="H234" s="351"/>
      <c r="I234" s="351"/>
      <c r="J234" s="352"/>
      <c r="K234" s="352"/>
      <c r="L234" s="348"/>
      <c r="M234" s="348"/>
      <c r="N234" s="348"/>
      <c r="O234" s="353"/>
      <c r="P234" s="348"/>
    </row>
    <row r="235" spans="4:16" ht="40.15" customHeight="1" x14ac:dyDescent="0.25">
      <c r="D235" s="348"/>
      <c r="E235" s="431"/>
      <c r="F235" s="444"/>
      <c r="G235" s="350"/>
      <c r="H235" s="351"/>
      <c r="I235" s="351"/>
      <c r="J235" s="352"/>
      <c r="K235" s="352"/>
      <c r="L235" s="348"/>
      <c r="M235" s="348"/>
      <c r="N235" s="348"/>
      <c r="O235" s="353"/>
      <c r="P235" s="348"/>
    </row>
    <row r="236" spans="4:16" ht="40.15" customHeight="1" x14ac:dyDescent="0.25">
      <c r="D236" s="348"/>
      <c r="E236" s="431"/>
      <c r="F236" s="444"/>
      <c r="G236" s="350"/>
      <c r="H236" s="351"/>
      <c r="I236" s="351"/>
      <c r="J236" s="352"/>
      <c r="K236" s="352"/>
      <c r="L236" s="348"/>
      <c r="M236" s="348"/>
      <c r="N236" s="348"/>
      <c r="O236" s="353"/>
      <c r="P236" s="348"/>
    </row>
    <row r="237" spans="4:16" ht="40.15" customHeight="1" x14ac:dyDescent="0.25">
      <c r="D237" s="348"/>
      <c r="E237" s="431"/>
      <c r="F237" s="444"/>
      <c r="G237" s="350"/>
      <c r="H237" s="351"/>
      <c r="I237" s="351"/>
      <c r="J237" s="352"/>
      <c r="K237" s="352"/>
      <c r="L237" s="348"/>
      <c r="M237" s="348"/>
      <c r="N237" s="348"/>
      <c r="O237" s="353"/>
      <c r="P237" s="348"/>
    </row>
    <row r="238" spans="4:16" ht="40.15" customHeight="1" x14ac:dyDescent="0.25">
      <c r="D238" s="348"/>
      <c r="E238" s="431"/>
      <c r="F238" s="444"/>
      <c r="G238" s="350"/>
      <c r="H238" s="351"/>
      <c r="I238" s="351"/>
      <c r="J238" s="352"/>
      <c r="K238" s="352"/>
      <c r="L238" s="348"/>
      <c r="M238" s="348"/>
      <c r="N238" s="348"/>
      <c r="O238" s="353"/>
      <c r="P238" s="348"/>
    </row>
    <row r="239" spans="4:16" ht="40.15" customHeight="1" x14ac:dyDescent="0.25">
      <c r="D239" s="348"/>
      <c r="E239" s="431"/>
      <c r="F239" s="444"/>
      <c r="G239" s="350"/>
      <c r="H239" s="351"/>
      <c r="I239" s="351"/>
      <c r="J239" s="352"/>
      <c r="K239" s="352"/>
      <c r="L239" s="348"/>
      <c r="M239" s="348"/>
      <c r="N239" s="348"/>
      <c r="O239" s="353"/>
      <c r="P239" s="348"/>
    </row>
    <row r="240" spans="4:16" ht="40.15" customHeight="1" x14ac:dyDescent="0.25">
      <c r="D240" s="348"/>
      <c r="E240" s="431"/>
      <c r="F240" s="444"/>
      <c r="G240" s="350"/>
      <c r="H240" s="351"/>
      <c r="I240" s="351"/>
      <c r="J240" s="352"/>
      <c r="K240" s="352"/>
      <c r="L240" s="348"/>
      <c r="M240" s="348"/>
      <c r="N240" s="348"/>
      <c r="O240" s="353"/>
      <c r="P240" s="348"/>
    </row>
    <row r="241" spans="4:16" ht="40.15" customHeight="1" x14ac:dyDescent="0.25">
      <c r="D241" s="348"/>
      <c r="E241" s="431"/>
      <c r="F241" s="444"/>
      <c r="G241" s="350"/>
      <c r="H241" s="351"/>
      <c r="I241" s="351"/>
      <c r="J241" s="352"/>
      <c r="K241" s="352"/>
      <c r="L241" s="348"/>
      <c r="M241" s="348"/>
      <c r="N241" s="348"/>
      <c r="O241" s="353"/>
      <c r="P241" s="348"/>
    </row>
    <row r="242" spans="4:16" ht="40.15" customHeight="1" x14ac:dyDescent="0.25">
      <c r="D242" s="348"/>
      <c r="E242" s="431"/>
      <c r="F242" s="444"/>
      <c r="G242" s="350"/>
      <c r="H242" s="351"/>
      <c r="I242" s="351"/>
      <c r="J242" s="352"/>
      <c r="K242" s="352"/>
      <c r="L242" s="348"/>
      <c r="M242" s="348"/>
      <c r="N242" s="348"/>
      <c r="O242" s="353"/>
      <c r="P242" s="348"/>
    </row>
    <row r="243" spans="4:16" ht="40.15" customHeight="1" x14ac:dyDescent="0.25">
      <c r="D243" s="348"/>
      <c r="E243" s="431"/>
      <c r="F243" s="444"/>
      <c r="G243" s="350"/>
      <c r="H243" s="351"/>
      <c r="I243" s="351"/>
      <c r="J243" s="352"/>
      <c r="K243" s="352"/>
      <c r="L243" s="348"/>
      <c r="M243" s="348"/>
      <c r="N243" s="348"/>
      <c r="O243" s="353"/>
      <c r="P243" s="348"/>
    </row>
    <row r="244" spans="4:16" ht="40.15" customHeight="1" x14ac:dyDescent="0.25">
      <c r="D244" s="348"/>
      <c r="E244" s="431"/>
      <c r="F244" s="444"/>
      <c r="G244" s="350"/>
      <c r="H244" s="351"/>
      <c r="I244" s="351"/>
      <c r="J244" s="352"/>
      <c r="K244" s="352"/>
      <c r="L244" s="348"/>
      <c r="M244" s="348"/>
      <c r="N244" s="348"/>
      <c r="O244" s="353"/>
      <c r="P244" s="348"/>
    </row>
    <row r="245" spans="4:16" ht="40.15" customHeight="1" x14ac:dyDescent="0.25">
      <c r="D245" s="348"/>
      <c r="E245" s="431"/>
      <c r="F245" s="444"/>
      <c r="G245" s="350"/>
      <c r="H245" s="351"/>
      <c r="I245" s="351"/>
      <c r="J245" s="352"/>
      <c r="K245" s="352"/>
      <c r="L245" s="348"/>
      <c r="M245" s="348"/>
      <c r="N245" s="348"/>
      <c r="O245" s="353"/>
      <c r="P245" s="348"/>
    </row>
    <row r="246" spans="4:16" ht="40.15" customHeight="1" x14ac:dyDescent="0.25">
      <c r="D246" s="348"/>
      <c r="E246" s="431"/>
      <c r="F246" s="444"/>
      <c r="G246" s="350"/>
      <c r="H246" s="351"/>
      <c r="I246" s="351"/>
      <c r="J246" s="352"/>
      <c r="K246" s="352"/>
      <c r="L246" s="348"/>
      <c r="M246" s="348"/>
      <c r="N246" s="348"/>
      <c r="O246" s="353"/>
      <c r="P246" s="348"/>
    </row>
    <row r="247" spans="4:16" ht="40.15" customHeight="1" x14ac:dyDescent="0.25">
      <c r="D247" s="348"/>
      <c r="E247" s="431"/>
      <c r="F247" s="444"/>
      <c r="G247" s="350"/>
      <c r="H247" s="351"/>
      <c r="I247" s="351"/>
      <c r="J247" s="352"/>
      <c r="K247" s="352"/>
      <c r="L247" s="348"/>
      <c r="M247" s="348"/>
      <c r="N247" s="348"/>
      <c r="O247" s="353"/>
      <c r="P247" s="348"/>
    </row>
    <row r="248" spans="4:16" ht="40.15" customHeight="1" x14ac:dyDescent="0.25">
      <c r="D248" s="348"/>
      <c r="E248" s="431"/>
      <c r="F248" s="444"/>
      <c r="G248" s="350"/>
      <c r="H248" s="351"/>
      <c r="I248" s="351"/>
      <c r="J248" s="352"/>
      <c r="K248" s="352"/>
      <c r="L248" s="348"/>
      <c r="M248" s="348"/>
      <c r="N248" s="348"/>
      <c r="O248" s="353"/>
      <c r="P248" s="348"/>
    </row>
    <row r="249" spans="4:16" ht="40.15" customHeight="1" x14ac:dyDescent="0.25">
      <c r="D249" s="348"/>
      <c r="E249" s="431"/>
      <c r="F249" s="444"/>
      <c r="G249" s="350"/>
      <c r="H249" s="351"/>
      <c r="I249" s="351"/>
      <c r="J249" s="352"/>
      <c r="K249" s="352"/>
      <c r="L249" s="348"/>
      <c r="M249" s="348"/>
      <c r="N249" s="348"/>
      <c r="O249" s="353"/>
      <c r="P249" s="348"/>
    </row>
    <row r="250" spans="4:16" ht="40.15" customHeight="1" x14ac:dyDescent="0.25">
      <c r="D250" s="348"/>
      <c r="E250" s="431"/>
      <c r="F250" s="444"/>
      <c r="G250" s="350"/>
      <c r="H250" s="351"/>
      <c r="I250" s="351"/>
      <c r="J250" s="352"/>
      <c r="K250" s="352"/>
      <c r="L250" s="348"/>
      <c r="M250" s="348"/>
      <c r="N250" s="348"/>
      <c r="O250" s="353"/>
      <c r="P250" s="348"/>
    </row>
    <row r="251" spans="4:16" ht="40.15" customHeight="1" x14ac:dyDescent="0.25">
      <c r="D251" s="348"/>
      <c r="E251" s="431"/>
      <c r="F251" s="444"/>
      <c r="G251" s="350"/>
      <c r="H251" s="351"/>
      <c r="I251" s="351"/>
      <c r="J251" s="352"/>
      <c r="K251" s="352"/>
      <c r="L251" s="348"/>
      <c r="M251" s="348"/>
      <c r="N251" s="348"/>
      <c r="O251" s="353"/>
      <c r="P251" s="348"/>
    </row>
    <row r="252" spans="4:16" ht="40.15" customHeight="1" x14ac:dyDescent="0.25">
      <c r="D252" s="348"/>
      <c r="E252" s="431"/>
      <c r="F252" s="444"/>
      <c r="G252" s="350"/>
      <c r="H252" s="351"/>
      <c r="I252" s="351"/>
      <c r="J252" s="352"/>
      <c r="K252" s="352"/>
      <c r="L252" s="348"/>
      <c r="M252" s="348"/>
      <c r="N252" s="348"/>
      <c r="O252" s="353"/>
      <c r="P252" s="348"/>
    </row>
    <row r="253" spans="4:16" ht="40.15" customHeight="1" x14ac:dyDescent="0.25">
      <c r="D253" s="348"/>
      <c r="E253" s="431"/>
      <c r="F253" s="444"/>
      <c r="G253" s="350"/>
      <c r="H253" s="351"/>
      <c r="I253" s="351"/>
      <c r="J253" s="352"/>
      <c r="K253" s="352"/>
      <c r="L253" s="348"/>
      <c r="M253" s="348"/>
      <c r="N253" s="348"/>
      <c r="O253" s="353"/>
      <c r="P253" s="348"/>
    </row>
    <row r="254" spans="4:16" ht="40.15" customHeight="1" x14ac:dyDescent="0.25">
      <c r="D254" s="348"/>
      <c r="E254" s="431"/>
      <c r="F254" s="444"/>
      <c r="G254" s="350"/>
      <c r="H254" s="351"/>
      <c r="I254" s="351"/>
      <c r="J254" s="352"/>
      <c r="K254" s="352"/>
      <c r="L254" s="348"/>
      <c r="M254" s="348"/>
      <c r="N254" s="348"/>
      <c r="O254" s="353"/>
      <c r="P254" s="348"/>
    </row>
    <row r="255" spans="4:16" ht="40.15" customHeight="1" x14ac:dyDescent="0.25">
      <c r="D255" s="348"/>
      <c r="E255" s="431"/>
      <c r="F255" s="444"/>
      <c r="G255" s="350"/>
      <c r="H255" s="351"/>
      <c r="I255" s="351"/>
      <c r="J255" s="352"/>
      <c r="K255" s="352"/>
      <c r="L255" s="348"/>
      <c r="M255" s="348"/>
      <c r="N255" s="348"/>
      <c r="O255" s="353"/>
      <c r="P255" s="348"/>
    </row>
    <row r="256" spans="4:16" ht="40.15" customHeight="1" x14ac:dyDescent="0.25">
      <c r="D256" s="348"/>
      <c r="E256" s="431"/>
      <c r="F256" s="444"/>
      <c r="G256" s="350"/>
      <c r="H256" s="351"/>
      <c r="I256" s="351"/>
      <c r="J256" s="352"/>
      <c r="K256" s="352"/>
      <c r="L256" s="348"/>
      <c r="M256" s="348"/>
      <c r="N256" s="348"/>
      <c r="O256" s="353"/>
      <c r="P256" s="348"/>
    </row>
    <row r="257" spans="4:16" ht="40.15" customHeight="1" x14ac:dyDescent="0.25">
      <c r="D257" s="348"/>
      <c r="E257" s="431"/>
      <c r="F257" s="444"/>
      <c r="G257" s="350"/>
      <c r="H257" s="351"/>
      <c r="I257" s="351"/>
      <c r="J257" s="352"/>
      <c r="K257" s="352"/>
      <c r="L257" s="348"/>
      <c r="M257" s="348"/>
      <c r="N257" s="348"/>
      <c r="O257" s="353"/>
      <c r="P257" s="348"/>
    </row>
    <row r="258" spans="4:16" ht="40.15" customHeight="1" x14ac:dyDescent="0.25">
      <c r="D258" s="348"/>
      <c r="E258" s="431"/>
      <c r="F258" s="444"/>
      <c r="G258" s="350"/>
      <c r="H258" s="351"/>
      <c r="I258" s="351"/>
      <c r="J258" s="352"/>
      <c r="K258" s="352"/>
      <c r="L258" s="348"/>
      <c r="M258" s="348"/>
      <c r="N258" s="348"/>
      <c r="O258" s="353"/>
      <c r="P258" s="348"/>
    </row>
    <row r="259" spans="4:16" ht="40.15" customHeight="1" x14ac:dyDescent="0.25">
      <c r="D259" s="348"/>
      <c r="E259" s="431"/>
      <c r="F259" s="444"/>
      <c r="G259" s="350"/>
      <c r="H259" s="351"/>
      <c r="I259" s="351"/>
      <c r="J259" s="352"/>
      <c r="K259" s="352"/>
      <c r="L259" s="348"/>
      <c r="M259" s="348"/>
      <c r="N259" s="348"/>
      <c r="O259" s="353"/>
      <c r="P259" s="348"/>
    </row>
    <row r="260" spans="4:16" ht="40.15" customHeight="1" x14ac:dyDescent="0.25">
      <c r="D260" s="348"/>
      <c r="E260" s="431"/>
      <c r="F260" s="444"/>
      <c r="G260" s="350"/>
      <c r="H260" s="351"/>
      <c r="I260" s="351"/>
      <c r="J260" s="352"/>
      <c r="K260" s="352"/>
      <c r="L260" s="348"/>
      <c r="M260" s="348"/>
      <c r="N260" s="348"/>
      <c r="O260" s="353"/>
      <c r="P260" s="348"/>
    </row>
    <row r="261" spans="4:16" ht="40.15" customHeight="1" x14ac:dyDescent="0.25">
      <c r="D261" s="348"/>
      <c r="E261" s="431"/>
      <c r="F261" s="444"/>
      <c r="G261" s="350"/>
      <c r="H261" s="351"/>
      <c r="I261" s="351"/>
      <c r="J261" s="352"/>
      <c r="K261" s="352"/>
      <c r="L261" s="348"/>
      <c r="M261" s="348"/>
      <c r="N261" s="348"/>
      <c r="O261" s="353"/>
      <c r="P261" s="348"/>
    </row>
    <row r="262" spans="4:16" ht="40.15" customHeight="1" x14ac:dyDescent="0.25">
      <c r="D262" s="348"/>
      <c r="E262" s="431"/>
      <c r="F262" s="444"/>
      <c r="G262" s="350"/>
      <c r="H262" s="351"/>
      <c r="I262" s="351"/>
      <c r="J262" s="352"/>
      <c r="K262" s="352"/>
      <c r="L262" s="348"/>
      <c r="M262" s="348"/>
      <c r="N262" s="348"/>
      <c r="O262" s="353"/>
      <c r="P262" s="348"/>
    </row>
    <row r="263" spans="4:16" ht="40.15" customHeight="1" x14ac:dyDescent="0.25">
      <c r="D263" s="348"/>
      <c r="E263" s="431"/>
      <c r="F263" s="444"/>
      <c r="G263" s="350"/>
      <c r="H263" s="351"/>
      <c r="I263" s="351"/>
      <c r="J263" s="352"/>
      <c r="K263" s="352"/>
      <c r="L263" s="348"/>
      <c r="M263" s="348"/>
      <c r="N263" s="348"/>
      <c r="O263" s="353"/>
      <c r="P263" s="348"/>
    </row>
    <row r="264" spans="4:16" ht="40.15" customHeight="1" x14ac:dyDescent="0.25">
      <c r="D264" s="348"/>
      <c r="E264" s="431"/>
      <c r="F264" s="444"/>
      <c r="G264" s="350"/>
      <c r="H264" s="351"/>
      <c r="I264" s="351"/>
      <c r="J264" s="352"/>
      <c r="K264" s="352"/>
      <c r="L264" s="348"/>
      <c r="M264" s="348"/>
      <c r="N264" s="348"/>
      <c r="O264" s="353"/>
      <c r="P264" s="348"/>
    </row>
    <row r="265" spans="4:16" ht="40.15" customHeight="1" x14ac:dyDescent="0.25">
      <c r="D265" s="348"/>
      <c r="E265" s="431"/>
      <c r="F265" s="444"/>
      <c r="G265" s="350"/>
      <c r="H265" s="351"/>
      <c r="I265" s="351"/>
      <c r="J265" s="352"/>
      <c r="K265" s="352"/>
      <c r="L265" s="348"/>
      <c r="M265" s="348"/>
      <c r="N265" s="348"/>
      <c r="O265" s="353"/>
      <c r="P265" s="348"/>
    </row>
    <row r="266" spans="4:16" ht="40.15" customHeight="1" x14ac:dyDescent="0.25">
      <c r="D266" s="348"/>
      <c r="E266" s="431"/>
      <c r="F266" s="444"/>
      <c r="G266" s="350"/>
      <c r="H266" s="351"/>
      <c r="I266" s="351"/>
      <c r="J266" s="352"/>
      <c r="K266" s="352"/>
      <c r="L266" s="348"/>
      <c r="M266" s="348"/>
      <c r="N266" s="348"/>
      <c r="O266" s="353"/>
      <c r="P266" s="348"/>
    </row>
    <row r="267" spans="4:16" ht="40.15" customHeight="1" x14ac:dyDescent="0.25">
      <c r="D267" s="348"/>
      <c r="E267" s="431"/>
      <c r="F267" s="444"/>
      <c r="G267" s="350"/>
      <c r="H267" s="351"/>
      <c r="I267" s="351"/>
      <c r="J267" s="352"/>
      <c r="K267" s="352"/>
      <c r="L267" s="348"/>
      <c r="M267" s="348"/>
      <c r="N267" s="348"/>
      <c r="O267" s="353"/>
      <c r="P267" s="348"/>
    </row>
    <row r="268" spans="4:16" ht="40.15" customHeight="1" x14ac:dyDescent="0.25">
      <c r="D268" s="348"/>
      <c r="E268" s="431"/>
      <c r="F268" s="444"/>
      <c r="G268" s="350"/>
      <c r="H268" s="351"/>
      <c r="I268" s="351"/>
      <c r="J268" s="352"/>
      <c r="K268" s="352"/>
      <c r="L268" s="348"/>
      <c r="M268" s="348"/>
      <c r="N268" s="348"/>
      <c r="O268" s="353"/>
      <c r="P268" s="348"/>
    </row>
    <row r="269" spans="4:16" ht="40.15" customHeight="1" x14ac:dyDescent="0.25">
      <c r="D269" s="348"/>
      <c r="E269" s="431"/>
      <c r="F269" s="444"/>
      <c r="G269" s="350"/>
      <c r="H269" s="351"/>
      <c r="I269" s="351"/>
      <c r="J269" s="352"/>
      <c r="K269" s="352"/>
      <c r="L269" s="348"/>
      <c r="M269" s="348"/>
      <c r="N269" s="348"/>
      <c r="O269" s="353"/>
      <c r="P269" s="348"/>
    </row>
    <row r="270" spans="4:16" ht="40.15" customHeight="1" x14ac:dyDescent="0.25">
      <c r="D270" s="348"/>
      <c r="E270" s="431"/>
      <c r="F270" s="444"/>
      <c r="G270" s="350"/>
      <c r="H270" s="351"/>
      <c r="I270" s="351"/>
      <c r="J270" s="352"/>
      <c r="K270" s="352"/>
      <c r="L270" s="348"/>
      <c r="M270" s="348"/>
      <c r="N270" s="348"/>
      <c r="O270" s="353"/>
      <c r="P270" s="348"/>
    </row>
    <row r="271" spans="4:16" ht="40.15" customHeight="1" x14ac:dyDescent="0.25">
      <c r="D271" s="348"/>
      <c r="E271" s="431"/>
      <c r="F271" s="444"/>
      <c r="G271" s="350"/>
      <c r="H271" s="351"/>
      <c r="I271" s="351"/>
      <c r="J271" s="352"/>
      <c r="K271" s="352"/>
      <c r="L271" s="348"/>
      <c r="M271" s="348"/>
      <c r="N271" s="348"/>
      <c r="O271" s="353"/>
      <c r="P271" s="348"/>
    </row>
    <row r="272" spans="4:16" ht="40.15" customHeight="1" x14ac:dyDescent="0.25">
      <c r="D272" s="348"/>
      <c r="E272" s="431"/>
      <c r="F272" s="444"/>
      <c r="G272" s="350"/>
      <c r="H272" s="351"/>
      <c r="I272" s="351"/>
      <c r="J272" s="352"/>
      <c r="K272" s="352"/>
      <c r="L272" s="348"/>
      <c r="M272" s="348"/>
      <c r="N272" s="348"/>
      <c r="O272" s="353"/>
      <c r="P272" s="348"/>
    </row>
    <row r="273" spans="4:16" ht="40.15" customHeight="1" x14ac:dyDescent="0.25">
      <c r="D273" s="348"/>
      <c r="E273" s="431"/>
      <c r="F273" s="444"/>
      <c r="G273" s="350"/>
      <c r="H273" s="351"/>
      <c r="I273" s="351"/>
      <c r="J273" s="352"/>
      <c r="K273" s="352"/>
      <c r="L273" s="348"/>
      <c r="M273" s="348"/>
      <c r="N273" s="348"/>
      <c r="O273" s="353"/>
      <c r="P273" s="348"/>
    </row>
    <row r="274" spans="4:16" ht="40.15" customHeight="1" x14ac:dyDescent="0.25">
      <c r="D274" s="348"/>
      <c r="E274" s="431"/>
      <c r="F274" s="444"/>
      <c r="G274" s="350"/>
      <c r="H274" s="351"/>
      <c r="I274" s="351"/>
      <c r="J274" s="352"/>
      <c r="K274" s="352"/>
      <c r="L274" s="348"/>
      <c r="M274" s="348"/>
      <c r="N274" s="348"/>
      <c r="O274" s="353"/>
      <c r="P274" s="348"/>
    </row>
    <row r="275" spans="4:16" ht="40.15" customHeight="1" x14ac:dyDescent="0.25">
      <c r="D275" s="348"/>
      <c r="E275" s="431"/>
      <c r="F275" s="444"/>
      <c r="G275" s="350"/>
      <c r="H275" s="351"/>
      <c r="I275" s="351"/>
      <c r="J275" s="352"/>
      <c r="K275" s="352"/>
      <c r="L275" s="348"/>
      <c r="M275" s="348"/>
      <c r="N275" s="348"/>
      <c r="O275" s="353"/>
      <c r="P275" s="348"/>
    </row>
    <row r="276" spans="4:16" ht="40.15" customHeight="1" x14ac:dyDescent="0.25">
      <c r="D276" s="348"/>
      <c r="E276" s="431"/>
      <c r="F276" s="444"/>
      <c r="G276" s="350"/>
      <c r="H276" s="351"/>
      <c r="I276" s="351"/>
      <c r="J276" s="352"/>
      <c r="K276" s="352"/>
      <c r="L276" s="348"/>
      <c r="M276" s="348"/>
      <c r="N276" s="348"/>
      <c r="O276" s="353"/>
      <c r="P276" s="348"/>
    </row>
    <row r="277" spans="4:16" ht="40.15" customHeight="1" x14ac:dyDescent="0.25">
      <c r="D277" s="348"/>
      <c r="E277" s="431"/>
      <c r="F277" s="444"/>
      <c r="G277" s="350"/>
      <c r="H277" s="351"/>
      <c r="I277" s="351"/>
      <c r="J277" s="352"/>
      <c r="K277" s="352"/>
      <c r="L277" s="348"/>
      <c r="M277" s="348"/>
      <c r="N277" s="348"/>
      <c r="O277" s="353"/>
      <c r="P277" s="348"/>
    </row>
    <row r="278" spans="4:16" ht="40.15" customHeight="1" x14ac:dyDescent="0.25">
      <c r="D278" s="348"/>
      <c r="E278" s="431"/>
      <c r="F278" s="444"/>
      <c r="G278" s="350"/>
      <c r="H278" s="351"/>
      <c r="I278" s="351"/>
      <c r="J278" s="352"/>
      <c r="K278" s="352"/>
      <c r="L278" s="348"/>
      <c r="M278" s="348"/>
      <c r="N278" s="348"/>
      <c r="O278" s="353"/>
      <c r="P278" s="348"/>
    </row>
    <row r="279" spans="4:16" ht="40.15" customHeight="1" x14ac:dyDescent="0.25">
      <c r="D279" s="348"/>
      <c r="E279" s="431"/>
      <c r="F279" s="444"/>
      <c r="G279" s="350"/>
      <c r="H279" s="351"/>
      <c r="I279" s="351"/>
      <c r="J279" s="352"/>
      <c r="K279" s="352"/>
      <c r="L279" s="348"/>
      <c r="M279" s="348"/>
      <c r="N279" s="348"/>
      <c r="O279" s="353"/>
      <c r="P279" s="348"/>
    </row>
    <row r="280" spans="4:16" ht="40.15" customHeight="1" x14ac:dyDescent="0.25">
      <c r="D280" s="348"/>
      <c r="E280" s="431"/>
      <c r="F280" s="444"/>
      <c r="G280" s="350"/>
      <c r="H280" s="351"/>
      <c r="I280" s="351"/>
      <c r="J280" s="352"/>
      <c r="K280" s="352"/>
      <c r="L280" s="348"/>
      <c r="M280" s="348"/>
      <c r="N280" s="348"/>
      <c r="O280" s="353"/>
      <c r="P280" s="348"/>
    </row>
    <row r="281" spans="4:16" ht="40.15" customHeight="1" x14ac:dyDescent="0.25">
      <c r="D281" s="348"/>
      <c r="E281" s="431"/>
      <c r="F281" s="444"/>
      <c r="G281" s="350"/>
      <c r="H281" s="351"/>
      <c r="I281" s="351"/>
      <c r="J281" s="352"/>
      <c r="K281" s="352"/>
      <c r="L281" s="348"/>
      <c r="M281" s="348"/>
      <c r="N281" s="348"/>
      <c r="O281" s="353"/>
      <c r="P281" s="348"/>
    </row>
    <row r="282" spans="4:16" ht="40.15" customHeight="1" x14ac:dyDescent="0.25">
      <c r="D282" s="348"/>
      <c r="E282" s="431"/>
      <c r="F282" s="444"/>
      <c r="G282" s="350"/>
      <c r="H282" s="351"/>
      <c r="I282" s="351"/>
      <c r="J282" s="352"/>
      <c r="K282" s="352"/>
      <c r="L282" s="348"/>
      <c r="M282" s="348"/>
      <c r="N282" s="348"/>
      <c r="O282" s="353"/>
      <c r="P282" s="348"/>
    </row>
    <row r="283" spans="4:16" ht="40.15" customHeight="1" x14ac:dyDescent="0.25">
      <c r="D283" s="348"/>
      <c r="E283" s="431"/>
      <c r="F283" s="444"/>
      <c r="G283" s="350"/>
      <c r="H283" s="351"/>
      <c r="I283" s="351"/>
      <c r="J283" s="352"/>
      <c r="K283" s="352"/>
      <c r="L283" s="348"/>
      <c r="M283" s="348"/>
      <c r="N283" s="348"/>
      <c r="O283" s="353"/>
      <c r="P283" s="348"/>
    </row>
    <row r="284" spans="4:16" ht="40.15" customHeight="1" x14ac:dyDescent="0.25">
      <c r="D284" s="348"/>
      <c r="E284" s="431"/>
      <c r="F284" s="444"/>
      <c r="G284" s="350"/>
      <c r="H284" s="351"/>
      <c r="I284" s="351"/>
      <c r="J284" s="352"/>
      <c r="K284" s="352"/>
      <c r="L284" s="348"/>
      <c r="M284" s="348"/>
      <c r="N284" s="348"/>
      <c r="O284" s="353"/>
      <c r="P284" s="348"/>
    </row>
    <row r="285" spans="4:16" ht="40.15" customHeight="1" x14ac:dyDescent="0.25">
      <c r="D285" s="348"/>
      <c r="E285" s="431"/>
      <c r="F285" s="444"/>
      <c r="G285" s="350"/>
      <c r="H285" s="351"/>
      <c r="I285" s="351"/>
      <c r="J285" s="352"/>
      <c r="K285" s="352"/>
      <c r="L285" s="348"/>
      <c r="M285" s="348"/>
      <c r="N285" s="348"/>
      <c r="O285" s="353"/>
      <c r="P285" s="348"/>
    </row>
    <row r="286" spans="4:16" ht="40.15" customHeight="1" x14ac:dyDescent="0.25">
      <c r="D286" s="348"/>
      <c r="E286" s="431"/>
      <c r="F286" s="444"/>
      <c r="G286" s="350"/>
      <c r="H286" s="351"/>
      <c r="I286" s="351"/>
      <c r="J286" s="352"/>
      <c r="K286" s="352"/>
      <c r="L286" s="348"/>
      <c r="M286" s="348"/>
      <c r="N286" s="348"/>
      <c r="O286" s="353"/>
      <c r="P286" s="348"/>
    </row>
    <row r="287" spans="4:16" ht="40.15" customHeight="1" x14ac:dyDescent="0.25">
      <c r="D287" s="348"/>
      <c r="E287" s="431"/>
      <c r="F287" s="444"/>
      <c r="G287" s="350"/>
      <c r="H287" s="351"/>
      <c r="I287" s="351"/>
      <c r="J287" s="352"/>
      <c r="K287" s="352"/>
      <c r="L287" s="348"/>
      <c r="M287" s="348"/>
      <c r="N287" s="348"/>
      <c r="O287" s="353"/>
      <c r="P287" s="348"/>
    </row>
    <row r="288" spans="4:16" ht="40.15" customHeight="1" x14ac:dyDescent="0.25">
      <c r="D288" s="348"/>
      <c r="E288" s="431"/>
      <c r="F288" s="444"/>
      <c r="G288" s="350"/>
      <c r="H288" s="351"/>
      <c r="I288" s="351"/>
      <c r="J288" s="352"/>
      <c r="K288" s="352"/>
      <c r="L288" s="348"/>
      <c r="M288" s="348"/>
      <c r="N288" s="348"/>
      <c r="O288" s="353"/>
      <c r="P288" s="348"/>
    </row>
    <row r="289" spans="4:16" ht="40.15" customHeight="1" x14ac:dyDescent="0.25">
      <c r="D289" s="348"/>
      <c r="E289" s="431"/>
      <c r="F289" s="444"/>
      <c r="G289" s="350"/>
      <c r="H289" s="351"/>
      <c r="I289" s="351"/>
      <c r="J289" s="352"/>
      <c r="K289" s="352"/>
      <c r="L289" s="348"/>
      <c r="M289" s="348"/>
      <c r="N289" s="348"/>
      <c r="O289" s="353"/>
      <c r="P289" s="348"/>
    </row>
    <row r="290" spans="4:16" ht="40.15" customHeight="1" x14ac:dyDescent="0.25">
      <c r="D290" s="348"/>
      <c r="E290" s="431"/>
      <c r="F290" s="444"/>
      <c r="G290" s="350"/>
      <c r="H290" s="351"/>
      <c r="I290" s="351"/>
      <c r="J290" s="352"/>
      <c r="K290" s="352"/>
      <c r="L290" s="348"/>
      <c r="M290" s="348"/>
      <c r="N290" s="348"/>
      <c r="O290" s="353"/>
      <c r="P290" s="348"/>
    </row>
    <row r="291" spans="4:16" ht="40.15" customHeight="1" x14ac:dyDescent="0.25">
      <c r="D291" s="348"/>
      <c r="E291" s="431"/>
      <c r="F291" s="444"/>
      <c r="G291" s="350"/>
      <c r="H291" s="351"/>
      <c r="I291" s="351"/>
      <c r="J291" s="352"/>
      <c r="K291" s="352"/>
      <c r="L291" s="348"/>
      <c r="M291" s="348"/>
      <c r="N291" s="348"/>
      <c r="O291" s="353"/>
      <c r="P291" s="348"/>
    </row>
    <row r="292" spans="4:16" ht="40.15" customHeight="1" x14ac:dyDescent="0.25">
      <c r="D292" s="348"/>
      <c r="E292" s="431"/>
      <c r="F292" s="444"/>
      <c r="G292" s="350"/>
      <c r="H292" s="351"/>
      <c r="I292" s="351"/>
      <c r="J292" s="352"/>
      <c r="K292" s="352"/>
      <c r="L292" s="348"/>
      <c r="M292" s="348"/>
      <c r="N292" s="348"/>
      <c r="O292" s="353"/>
      <c r="P292" s="348"/>
    </row>
    <row r="293" spans="4:16" ht="40.15" customHeight="1" x14ac:dyDescent="0.25">
      <c r="D293" s="348"/>
      <c r="E293" s="431"/>
      <c r="F293" s="444"/>
      <c r="G293" s="350"/>
      <c r="H293" s="351"/>
      <c r="I293" s="351"/>
      <c r="J293" s="352"/>
      <c r="K293" s="352"/>
      <c r="L293" s="348"/>
      <c r="M293" s="348"/>
      <c r="N293" s="348"/>
      <c r="O293" s="353"/>
      <c r="P293" s="348"/>
    </row>
    <row r="294" spans="4:16" ht="40.15" customHeight="1" x14ac:dyDescent="0.25">
      <c r="D294" s="348"/>
      <c r="E294" s="431"/>
      <c r="F294" s="444"/>
      <c r="G294" s="350"/>
      <c r="H294" s="351"/>
      <c r="I294" s="351"/>
      <c r="J294" s="352"/>
      <c r="K294" s="352"/>
      <c r="L294" s="348"/>
      <c r="M294" s="348"/>
      <c r="N294" s="348"/>
      <c r="O294" s="353"/>
      <c r="P294" s="348"/>
    </row>
    <row r="295" spans="4:16" ht="40.15" customHeight="1" x14ac:dyDescent="0.25">
      <c r="D295" s="348"/>
      <c r="E295" s="431"/>
      <c r="F295" s="444"/>
      <c r="G295" s="350"/>
      <c r="H295" s="351"/>
      <c r="I295" s="351"/>
      <c r="J295" s="352"/>
      <c r="K295" s="352"/>
      <c r="L295" s="348"/>
      <c r="M295" s="348"/>
      <c r="N295" s="348"/>
      <c r="O295" s="353"/>
      <c r="P295" s="348"/>
    </row>
    <row r="296" spans="4:16" ht="40.15" customHeight="1" x14ac:dyDescent="0.25">
      <c r="D296" s="348"/>
      <c r="E296" s="431"/>
      <c r="F296" s="444"/>
      <c r="G296" s="350"/>
      <c r="H296" s="351"/>
      <c r="I296" s="351"/>
      <c r="J296" s="352"/>
      <c r="K296" s="352"/>
      <c r="L296" s="348"/>
      <c r="M296" s="348"/>
      <c r="N296" s="348"/>
      <c r="O296" s="353"/>
      <c r="P296" s="348"/>
    </row>
    <row r="297" spans="4:16" ht="40.15" customHeight="1" x14ac:dyDescent="0.25">
      <c r="D297" s="348"/>
      <c r="E297" s="431"/>
      <c r="F297" s="444"/>
      <c r="G297" s="350"/>
      <c r="H297" s="351"/>
      <c r="I297" s="351"/>
      <c r="J297" s="352"/>
      <c r="K297" s="352"/>
      <c r="L297" s="348"/>
      <c r="M297" s="348"/>
      <c r="N297" s="348"/>
      <c r="O297" s="353"/>
      <c r="P297" s="348"/>
    </row>
    <row r="298" spans="4:16" ht="40.15" customHeight="1" x14ac:dyDescent="0.25">
      <c r="D298" s="348"/>
      <c r="E298" s="431"/>
      <c r="F298" s="444"/>
      <c r="G298" s="350"/>
      <c r="H298" s="351"/>
      <c r="I298" s="351"/>
      <c r="J298" s="352"/>
      <c r="K298" s="352"/>
      <c r="L298" s="348"/>
      <c r="M298" s="348"/>
      <c r="N298" s="348"/>
      <c r="O298" s="353"/>
      <c r="P298" s="348"/>
    </row>
    <row r="299" spans="4:16" ht="40.15" customHeight="1" x14ac:dyDescent="0.25">
      <c r="D299" s="348"/>
      <c r="E299" s="431"/>
      <c r="F299" s="444"/>
      <c r="G299" s="350"/>
      <c r="H299" s="351"/>
      <c r="I299" s="351"/>
      <c r="J299" s="352"/>
      <c r="K299" s="352"/>
      <c r="L299" s="348"/>
      <c r="M299" s="348"/>
      <c r="N299" s="348"/>
      <c r="O299" s="353"/>
      <c r="P299" s="348"/>
    </row>
    <row r="300" spans="4:16" ht="40.15" customHeight="1" x14ac:dyDescent="0.25">
      <c r="D300" s="348"/>
      <c r="E300" s="431"/>
      <c r="F300" s="444"/>
      <c r="G300" s="350"/>
      <c r="H300" s="351"/>
      <c r="I300" s="351"/>
      <c r="J300" s="352"/>
      <c r="K300" s="352"/>
      <c r="L300" s="348"/>
      <c r="M300" s="348"/>
      <c r="N300" s="348"/>
      <c r="O300" s="353"/>
      <c r="P300" s="348"/>
    </row>
    <row r="301" spans="4:16" ht="40.15" customHeight="1" x14ac:dyDescent="0.25">
      <c r="D301" s="348"/>
      <c r="E301" s="431"/>
      <c r="F301" s="444"/>
      <c r="G301" s="350"/>
      <c r="H301" s="351"/>
      <c r="I301" s="351"/>
      <c r="J301" s="352"/>
      <c r="K301" s="352"/>
      <c r="L301" s="348"/>
      <c r="M301" s="348"/>
      <c r="N301" s="348"/>
      <c r="O301" s="353"/>
      <c r="P301" s="348"/>
    </row>
    <row r="302" spans="4:16" ht="40.15" customHeight="1" x14ac:dyDescent="0.25">
      <c r="D302" s="348"/>
      <c r="E302" s="431"/>
      <c r="F302" s="444"/>
      <c r="G302" s="350"/>
      <c r="H302" s="351"/>
      <c r="I302" s="351"/>
      <c r="J302" s="352"/>
      <c r="K302" s="352"/>
      <c r="L302" s="348"/>
      <c r="M302" s="348"/>
      <c r="N302" s="348"/>
      <c r="O302" s="353"/>
      <c r="P302" s="348"/>
    </row>
    <row r="303" spans="4:16" ht="40.15" customHeight="1" x14ac:dyDescent="0.25">
      <c r="D303" s="348"/>
      <c r="E303" s="431"/>
      <c r="F303" s="444"/>
      <c r="G303" s="350"/>
      <c r="H303" s="351"/>
      <c r="I303" s="351"/>
      <c r="J303" s="352"/>
      <c r="K303" s="352"/>
      <c r="L303" s="348"/>
      <c r="M303" s="348"/>
      <c r="N303" s="348"/>
      <c r="O303" s="353"/>
      <c r="P303" s="348"/>
    </row>
    <row r="304" spans="4:16" ht="40.15" customHeight="1" x14ac:dyDescent="0.25">
      <c r="D304" s="348"/>
      <c r="E304" s="431"/>
      <c r="F304" s="444"/>
      <c r="G304" s="350"/>
      <c r="H304" s="351"/>
      <c r="I304" s="351"/>
      <c r="J304" s="352"/>
      <c r="K304" s="352"/>
      <c r="L304" s="348"/>
      <c r="M304" s="348"/>
      <c r="N304" s="348"/>
      <c r="O304" s="353"/>
      <c r="P304" s="348"/>
    </row>
    <row r="305" spans="4:16" ht="40.15" customHeight="1" x14ac:dyDescent="0.25">
      <c r="D305" s="348"/>
      <c r="E305" s="431"/>
      <c r="F305" s="444"/>
      <c r="G305" s="350"/>
      <c r="H305" s="351"/>
      <c r="I305" s="351"/>
      <c r="J305" s="352"/>
      <c r="K305" s="352"/>
      <c r="L305" s="348"/>
      <c r="M305" s="348"/>
      <c r="N305" s="348"/>
      <c r="O305" s="353"/>
      <c r="P305" s="348"/>
    </row>
    <row r="306" spans="4:16" ht="40.15" customHeight="1" x14ac:dyDescent="0.25">
      <c r="D306" s="348"/>
      <c r="E306" s="431"/>
      <c r="F306" s="444"/>
      <c r="G306" s="350"/>
      <c r="H306" s="351"/>
      <c r="I306" s="351"/>
      <c r="J306" s="352"/>
      <c r="K306" s="352"/>
      <c r="L306" s="348"/>
      <c r="M306" s="348"/>
      <c r="N306" s="348"/>
      <c r="O306" s="353"/>
      <c r="P306" s="348"/>
    </row>
    <row r="307" spans="4:16" ht="40.15" customHeight="1" x14ac:dyDescent="0.25">
      <c r="D307" s="348"/>
      <c r="E307" s="431"/>
      <c r="F307" s="444"/>
      <c r="G307" s="350"/>
      <c r="H307" s="351"/>
      <c r="I307" s="351"/>
      <c r="J307" s="352"/>
      <c r="K307" s="352"/>
      <c r="L307" s="348"/>
      <c r="M307" s="348"/>
      <c r="N307" s="348"/>
      <c r="O307" s="353"/>
      <c r="P307" s="348"/>
    </row>
    <row r="308" spans="4:16" ht="40.15" customHeight="1" x14ac:dyDescent="0.25">
      <c r="D308" s="348"/>
      <c r="E308" s="431"/>
      <c r="F308" s="444"/>
      <c r="G308" s="350"/>
      <c r="H308" s="351"/>
      <c r="I308" s="351"/>
      <c r="J308" s="352"/>
      <c r="K308" s="352"/>
      <c r="L308" s="348"/>
      <c r="M308" s="348"/>
      <c r="N308" s="348"/>
      <c r="O308" s="353"/>
      <c r="P308" s="348"/>
    </row>
    <row r="309" spans="4:16" ht="40.15" customHeight="1" x14ac:dyDescent="0.25">
      <c r="D309" s="348"/>
      <c r="E309" s="431"/>
      <c r="F309" s="444"/>
      <c r="G309" s="350"/>
      <c r="H309" s="351"/>
      <c r="I309" s="351"/>
      <c r="J309" s="352"/>
      <c r="K309" s="352"/>
      <c r="L309" s="348"/>
      <c r="M309" s="348"/>
      <c r="N309" s="348"/>
      <c r="O309" s="353"/>
      <c r="P309" s="348"/>
    </row>
    <row r="310" spans="4:16" ht="40.15" customHeight="1" x14ac:dyDescent="0.25">
      <c r="D310" s="348"/>
      <c r="E310" s="431"/>
      <c r="F310" s="444"/>
      <c r="G310" s="350"/>
      <c r="H310" s="351"/>
      <c r="I310" s="351"/>
      <c r="J310" s="352"/>
      <c r="K310" s="352"/>
      <c r="L310" s="348"/>
      <c r="M310" s="348"/>
      <c r="N310" s="348"/>
      <c r="O310" s="353"/>
      <c r="P310" s="348"/>
    </row>
    <row r="311" spans="4:16" ht="40.15" customHeight="1" x14ac:dyDescent="0.25">
      <c r="D311" s="348"/>
      <c r="E311" s="431"/>
      <c r="F311" s="444"/>
      <c r="G311" s="350"/>
      <c r="H311" s="351"/>
      <c r="I311" s="351"/>
      <c r="J311" s="352"/>
      <c r="K311" s="352"/>
      <c r="L311" s="348"/>
      <c r="M311" s="348"/>
      <c r="N311" s="348"/>
      <c r="O311" s="353"/>
      <c r="P311" s="348"/>
    </row>
    <row r="312" spans="4:16" ht="40.15" customHeight="1" x14ac:dyDescent="0.25">
      <c r="D312" s="348"/>
      <c r="E312" s="431"/>
      <c r="F312" s="444"/>
      <c r="G312" s="350"/>
      <c r="H312" s="351"/>
      <c r="I312" s="351"/>
      <c r="J312" s="352"/>
      <c r="K312" s="352"/>
      <c r="L312" s="348"/>
      <c r="M312" s="348"/>
      <c r="N312" s="348"/>
      <c r="O312" s="353"/>
      <c r="P312" s="348"/>
    </row>
    <row r="313" spans="4:16" ht="40.15" customHeight="1" x14ac:dyDescent="0.25">
      <c r="D313" s="348"/>
      <c r="E313" s="431"/>
      <c r="F313" s="444"/>
      <c r="G313" s="350"/>
      <c r="H313" s="351"/>
      <c r="I313" s="351"/>
      <c r="J313" s="352"/>
      <c r="K313" s="352"/>
      <c r="L313" s="348"/>
      <c r="M313" s="348"/>
      <c r="N313" s="348"/>
      <c r="O313" s="353"/>
      <c r="P313" s="348"/>
    </row>
    <row r="314" spans="4:16" ht="40.15" customHeight="1" x14ac:dyDescent="0.25">
      <c r="D314" s="348"/>
      <c r="E314" s="431"/>
      <c r="F314" s="444"/>
      <c r="G314" s="350"/>
      <c r="H314" s="351"/>
      <c r="I314" s="351"/>
      <c r="J314" s="352"/>
      <c r="K314" s="352"/>
      <c r="L314" s="348"/>
      <c r="M314" s="348"/>
      <c r="N314" s="348"/>
      <c r="O314" s="353"/>
      <c r="P314" s="348"/>
    </row>
    <row r="315" spans="4:16" ht="40.15" customHeight="1" x14ac:dyDescent="0.25">
      <c r="D315" s="348"/>
      <c r="E315" s="431"/>
      <c r="F315" s="444"/>
      <c r="G315" s="350"/>
      <c r="H315" s="351"/>
      <c r="I315" s="351"/>
      <c r="J315" s="352"/>
      <c r="K315" s="352"/>
      <c r="L315" s="348"/>
      <c r="M315" s="348"/>
      <c r="N315" s="348"/>
      <c r="O315" s="353"/>
      <c r="P315" s="348"/>
    </row>
    <row r="316" spans="4:16" ht="40.15" customHeight="1" x14ac:dyDescent="0.25">
      <c r="D316" s="348"/>
      <c r="E316" s="431"/>
      <c r="F316" s="444"/>
      <c r="G316" s="350"/>
      <c r="H316" s="351"/>
      <c r="I316" s="351"/>
      <c r="J316" s="352"/>
      <c r="K316" s="352"/>
      <c r="L316" s="348"/>
      <c r="M316" s="348"/>
      <c r="N316" s="348"/>
      <c r="O316" s="353"/>
      <c r="P316" s="348"/>
    </row>
    <row r="317" spans="4:16" ht="40.15" customHeight="1" x14ac:dyDescent="0.25">
      <c r="D317" s="348"/>
      <c r="E317" s="431"/>
      <c r="F317" s="444"/>
      <c r="G317" s="350"/>
      <c r="H317" s="351"/>
      <c r="I317" s="351"/>
      <c r="J317" s="352"/>
      <c r="K317" s="352"/>
      <c r="L317" s="348"/>
      <c r="M317" s="348"/>
      <c r="N317" s="348"/>
      <c r="O317" s="353"/>
      <c r="P317" s="348"/>
    </row>
    <row r="318" spans="4:16" ht="40.15" customHeight="1" x14ac:dyDescent="0.25">
      <c r="D318" s="348"/>
      <c r="E318" s="431"/>
      <c r="F318" s="444"/>
      <c r="G318" s="350"/>
      <c r="H318" s="351"/>
      <c r="I318" s="351"/>
      <c r="J318" s="352"/>
      <c r="K318" s="352"/>
      <c r="L318" s="348"/>
      <c r="M318" s="348"/>
      <c r="N318" s="348"/>
      <c r="O318" s="353"/>
      <c r="P318" s="348"/>
    </row>
    <row r="319" spans="4:16" ht="40.15" customHeight="1" x14ac:dyDescent="0.25">
      <c r="D319" s="348"/>
      <c r="E319" s="431"/>
      <c r="F319" s="444"/>
      <c r="G319" s="350"/>
      <c r="H319" s="351"/>
      <c r="I319" s="351"/>
      <c r="J319" s="352"/>
      <c r="K319" s="352"/>
      <c r="L319" s="348"/>
      <c r="M319" s="348"/>
      <c r="N319" s="348"/>
      <c r="O319" s="353"/>
      <c r="P319" s="348"/>
    </row>
    <row r="320" spans="4:16" ht="40.15" customHeight="1" x14ac:dyDescent="0.25">
      <c r="D320" s="348"/>
      <c r="E320" s="431"/>
      <c r="F320" s="444"/>
      <c r="G320" s="350"/>
      <c r="H320" s="351"/>
      <c r="I320" s="351"/>
      <c r="J320" s="352"/>
      <c r="K320" s="352"/>
      <c r="L320" s="348"/>
      <c r="M320" s="348"/>
      <c r="N320" s="348"/>
      <c r="O320" s="353"/>
      <c r="P320" s="348"/>
    </row>
    <row r="321" spans="4:16" ht="40.15" customHeight="1" x14ac:dyDescent="0.25">
      <c r="D321" s="348"/>
      <c r="E321" s="431"/>
      <c r="F321" s="444"/>
      <c r="G321" s="350"/>
      <c r="H321" s="351"/>
      <c r="I321" s="351"/>
      <c r="J321" s="352"/>
      <c r="K321" s="352"/>
      <c r="L321" s="348"/>
      <c r="M321" s="348"/>
      <c r="N321" s="348"/>
      <c r="O321" s="353"/>
      <c r="P321" s="348"/>
    </row>
    <row r="322" spans="4:16" ht="40.15" customHeight="1" x14ac:dyDescent="0.25">
      <c r="D322" s="348"/>
      <c r="E322" s="431"/>
      <c r="F322" s="444"/>
      <c r="G322" s="350"/>
      <c r="H322" s="351"/>
      <c r="I322" s="351"/>
      <c r="J322" s="352"/>
      <c r="K322" s="352"/>
      <c r="L322" s="348"/>
      <c r="M322" s="348"/>
      <c r="N322" s="348"/>
      <c r="O322" s="353"/>
      <c r="P322" s="348"/>
    </row>
    <row r="323" spans="4:16" ht="40.15" customHeight="1" x14ac:dyDescent="0.25">
      <c r="D323" s="348"/>
      <c r="E323" s="431"/>
      <c r="F323" s="444"/>
      <c r="G323" s="350"/>
      <c r="H323" s="351"/>
      <c r="I323" s="351"/>
      <c r="J323" s="352"/>
      <c r="K323" s="352"/>
      <c r="L323" s="348"/>
      <c r="M323" s="348"/>
      <c r="N323" s="348"/>
      <c r="O323" s="353"/>
      <c r="P323" s="348"/>
    </row>
    <row r="324" spans="4:16" ht="40.15" customHeight="1" x14ac:dyDescent="0.25">
      <c r="D324" s="348"/>
      <c r="E324" s="431"/>
      <c r="F324" s="444"/>
      <c r="G324" s="350"/>
      <c r="H324" s="351"/>
      <c r="I324" s="351"/>
      <c r="J324" s="352"/>
      <c r="K324" s="352"/>
      <c r="L324" s="348"/>
      <c r="M324" s="348"/>
      <c r="N324" s="348"/>
      <c r="O324" s="353"/>
      <c r="P324" s="348"/>
    </row>
    <row r="325" spans="4:16" ht="40.15" customHeight="1" x14ac:dyDescent="0.25">
      <c r="D325" s="348"/>
      <c r="E325" s="431"/>
      <c r="F325" s="444"/>
      <c r="G325" s="350"/>
      <c r="H325" s="351"/>
      <c r="I325" s="351"/>
      <c r="J325" s="352"/>
      <c r="K325" s="352"/>
      <c r="L325" s="348"/>
      <c r="M325" s="348"/>
      <c r="N325" s="348"/>
      <c r="O325" s="353"/>
      <c r="P325" s="348"/>
    </row>
    <row r="326" spans="4:16" ht="40.15" customHeight="1" x14ac:dyDescent="0.25">
      <c r="D326" s="348"/>
      <c r="E326" s="431"/>
      <c r="F326" s="444"/>
      <c r="G326" s="350"/>
      <c r="H326" s="351"/>
      <c r="I326" s="351"/>
      <c r="J326" s="352"/>
      <c r="K326" s="352"/>
      <c r="L326" s="348"/>
      <c r="M326" s="348"/>
      <c r="N326" s="348"/>
      <c r="O326" s="353"/>
      <c r="P326" s="348"/>
    </row>
    <row r="327" spans="4:16" ht="40.15" customHeight="1" x14ac:dyDescent="0.25">
      <c r="D327" s="348"/>
      <c r="E327" s="431"/>
      <c r="F327" s="444"/>
      <c r="G327" s="350"/>
      <c r="H327" s="351"/>
      <c r="I327" s="351"/>
      <c r="J327" s="352"/>
      <c r="K327" s="352"/>
      <c r="L327" s="348"/>
      <c r="M327" s="348"/>
      <c r="N327" s="348"/>
      <c r="O327" s="353"/>
      <c r="P327" s="348"/>
    </row>
    <row r="328" spans="4:16" ht="40.15" customHeight="1" x14ac:dyDescent="0.25">
      <c r="D328" s="348"/>
      <c r="E328" s="431"/>
      <c r="F328" s="444"/>
      <c r="G328" s="350"/>
      <c r="H328" s="351"/>
      <c r="I328" s="351"/>
      <c r="J328" s="352"/>
      <c r="K328" s="352"/>
      <c r="L328" s="348"/>
      <c r="M328" s="348"/>
      <c r="N328" s="348"/>
      <c r="O328" s="353"/>
      <c r="P328" s="348"/>
    </row>
    <row r="329" spans="4:16" ht="40.15" customHeight="1" x14ac:dyDescent="0.25">
      <c r="D329" s="348"/>
      <c r="E329" s="431"/>
      <c r="F329" s="444"/>
      <c r="G329" s="350"/>
      <c r="H329" s="351"/>
      <c r="I329" s="351"/>
      <c r="J329" s="352"/>
      <c r="K329" s="352"/>
      <c r="L329" s="348"/>
      <c r="M329" s="348"/>
      <c r="N329" s="348"/>
      <c r="O329" s="353"/>
      <c r="P329" s="348"/>
    </row>
    <row r="330" spans="4:16" ht="40.15" customHeight="1" x14ac:dyDescent="0.25">
      <c r="D330" s="348"/>
      <c r="E330" s="431"/>
      <c r="F330" s="444"/>
      <c r="G330" s="350"/>
      <c r="H330" s="351"/>
      <c r="I330" s="351"/>
      <c r="J330" s="352"/>
      <c r="K330" s="352"/>
      <c r="L330" s="348"/>
      <c r="M330" s="348"/>
      <c r="N330" s="348"/>
      <c r="O330" s="353"/>
      <c r="P330" s="348"/>
    </row>
    <row r="331" spans="4:16" ht="40.15" customHeight="1" x14ac:dyDescent="0.25">
      <c r="D331" s="348"/>
      <c r="E331" s="431"/>
      <c r="F331" s="444"/>
      <c r="G331" s="350"/>
      <c r="H331" s="351"/>
      <c r="I331" s="351"/>
      <c r="J331" s="352"/>
      <c r="K331" s="352"/>
      <c r="L331" s="348"/>
      <c r="M331" s="348"/>
      <c r="N331" s="348"/>
      <c r="O331" s="353"/>
      <c r="P331" s="348"/>
    </row>
    <row r="332" spans="4:16" ht="40.15" customHeight="1" x14ac:dyDescent="0.25">
      <c r="D332" s="348"/>
      <c r="E332" s="431"/>
      <c r="F332" s="444"/>
      <c r="G332" s="350"/>
      <c r="H332" s="351"/>
      <c r="I332" s="351"/>
      <c r="J332" s="352"/>
      <c r="K332" s="352"/>
      <c r="L332" s="348"/>
      <c r="M332" s="348"/>
      <c r="N332" s="348"/>
      <c r="O332" s="353"/>
      <c r="P332" s="348"/>
    </row>
    <row r="333" spans="4:16" ht="40.15" customHeight="1" x14ac:dyDescent="0.25">
      <c r="D333" s="348"/>
      <c r="E333" s="431"/>
      <c r="F333" s="444"/>
      <c r="G333" s="350"/>
      <c r="H333" s="351"/>
      <c r="I333" s="351"/>
      <c r="J333" s="352"/>
      <c r="K333" s="352"/>
      <c r="L333" s="348"/>
      <c r="M333" s="348"/>
      <c r="N333" s="348"/>
      <c r="O333" s="353"/>
      <c r="P333" s="348"/>
    </row>
    <row r="334" spans="4:16" ht="40.15" customHeight="1" x14ac:dyDescent="0.25">
      <c r="D334" s="348"/>
      <c r="E334" s="431"/>
      <c r="F334" s="444"/>
      <c r="G334" s="350"/>
      <c r="H334" s="351"/>
      <c r="I334" s="351"/>
      <c r="J334" s="352"/>
      <c r="K334" s="352"/>
      <c r="L334" s="348"/>
      <c r="M334" s="348"/>
      <c r="N334" s="348"/>
      <c r="O334" s="353"/>
      <c r="P334" s="348"/>
    </row>
    <row r="335" spans="4:16" ht="40.15" customHeight="1" x14ac:dyDescent="0.25">
      <c r="D335" s="348"/>
      <c r="E335" s="431"/>
      <c r="F335" s="444"/>
      <c r="G335" s="350"/>
      <c r="H335" s="351"/>
      <c r="I335" s="351"/>
      <c r="J335" s="352"/>
      <c r="K335" s="352"/>
      <c r="L335" s="348"/>
      <c r="M335" s="348"/>
      <c r="N335" s="348"/>
      <c r="O335" s="353"/>
      <c r="P335" s="348"/>
    </row>
    <row r="336" spans="4:16" ht="40.15" customHeight="1" x14ac:dyDescent="0.25">
      <c r="D336" s="348"/>
      <c r="E336" s="431"/>
      <c r="F336" s="444"/>
      <c r="G336" s="350"/>
      <c r="H336" s="351"/>
      <c r="I336" s="351"/>
      <c r="J336" s="352"/>
      <c r="K336" s="352"/>
      <c r="L336" s="348"/>
      <c r="M336" s="348"/>
      <c r="N336" s="348"/>
      <c r="O336" s="353"/>
      <c r="P336" s="348"/>
    </row>
    <row r="337" spans="4:16" ht="40.15" customHeight="1" x14ac:dyDescent="0.25">
      <c r="D337" s="348"/>
      <c r="E337" s="431"/>
      <c r="F337" s="444"/>
      <c r="G337" s="350"/>
      <c r="H337" s="351"/>
      <c r="I337" s="351"/>
      <c r="J337" s="352"/>
      <c r="K337" s="352"/>
      <c r="L337" s="348"/>
      <c r="M337" s="348"/>
      <c r="N337" s="348"/>
      <c r="O337" s="353"/>
      <c r="P337" s="348"/>
    </row>
    <row r="338" spans="4:16" ht="40.15" customHeight="1" x14ac:dyDescent="0.25">
      <c r="D338" s="348"/>
      <c r="E338" s="431"/>
      <c r="F338" s="444"/>
      <c r="G338" s="350"/>
      <c r="H338" s="351"/>
      <c r="I338" s="351"/>
      <c r="J338" s="352"/>
      <c r="K338" s="352"/>
      <c r="L338" s="348"/>
      <c r="M338" s="348"/>
      <c r="N338" s="348"/>
      <c r="O338" s="353"/>
      <c r="P338" s="348"/>
    </row>
    <row r="339" spans="4:16" ht="40.15" customHeight="1" x14ac:dyDescent="0.25">
      <c r="D339" s="348"/>
      <c r="E339" s="431"/>
      <c r="F339" s="444"/>
      <c r="G339" s="350"/>
      <c r="H339" s="351"/>
      <c r="I339" s="351"/>
      <c r="J339" s="352"/>
      <c r="K339" s="352"/>
      <c r="L339" s="348"/>
      <c r="M339" s="348"/>
      <c r="N339" s="348"/>
      <c r="O339" s="353"/>
      <c r="P339" s="348"/>
    </row>
    <row r="340" spans="4:16" ht="40.15" customHeight="1" x14ac:dyDescent="0.25">
      <c r="D340" s="348"/>
      <c r="E340" s="431"/>
      <c r="F340" s="444"/>
      <c r="G340" s="350"/>
      <c r="H340" s="351"/>
      <c r="I340" s="351"/>
      <c r="J340" s="352"/>
      <c r="K340" s="352"/>
      <c r="L340" s="348"/>
      <c r="M340" s="348"/>
      <c r="N340" s="348"/>
      <c r="O340" s="353"/>
      <c r="P340" s="348"/>
    </row>
    <row r="341" spans="4:16" ht="40.15" customHeight="1" x14ac:dyDescent="0.25">
      <c r="D341" s="348"/>
      <c r="E341" s="431"/>
      <c r="F341" s="444"/>
      <c r="G341" s="350"/>
      <c r="H341" s="351"/>
      <c r="I341" s="351"/>
      <c r="J341" s="352"/>
      <c r="K341" s="352"/>
      <c r="L341" s="348"/>
      <c r="M341" s="348"/>
      <c r="N341" s="348"/>
      <c r="O341" s="353"/>
      <c r="P341" s="348"/>
    </row>
    <row r="342" spans="4:16" ht="40.15" customHeight="1" x14ac:dyDescent="0.25">
      <c r="D342" s="348"/>
      <c r="E342" s="431"/>
      <c r="F342" s="444"/>
      <c r="G342" s="350"/>
      <c r="H342" s="351"/>
      <c r="I342" s="351"/>
      <c r="J342" s="352"/>
      <c r="K342" s="352"/>
      <c r="L342" s="348"/>
      <c r="M342" s="348"/>
      <c r="N342" s="348"/>
      <c r="O342" s="353"/>
      <c r="P342" s="348"/>
    </row>
    <row r="343" spans="4:16" ht="40.15" customHeight="1" x14ac:dyDescent="0.25">
      <c r="D343" s="348"/>
      <c r="E343" s="431"/>
      <c r="F343" s="444"/>
      <c r="G343" s="350"/>
      <c r="H343" s="351"/>
      <c r="I343" s="351"/>
      <c r="J343" s="352"/>
      <c r="K343" s="352"/>
      <c r="L343" s="348"/>
      <c r="M343" s="348"/>
      <c r="N343" s="348"/>
      <c r="O343" s="353"/>
      <c r="P343" s="348"/>
    </row>
    <row r="344" spans="4:16" ht="40.15" customHeight="1" x14ac:dyDescent="0.25">
      <c r="D344" s="348"/>
      <c r="E344" s="431"/>
      <c r="F344" s="444"/>
      <c r="G344" s="350"/>
      <c r="H344" s="351"/>
      <c r="I344" s="351"/>
      <c r="J344" s="352"/>
      <c r="K344" s="352"/>
      <c r="L344" s="348"/>
      <c r="M344" s="348"/>
      <c r="N344" s="348"/>
      <c r="O344" s="353"/>
      <c r="P344" s="348"/>
    </row>
    <row r="345" spans="4:16" ht="40.15" customHeight="1" x14ac:dyDescent="0.25">
      <c r="D345" s="348"/>
      <c r="E345" s="431"/>
      <c r="F345" s="444"/>
      <c r="G345" s="350"/>
      <c r="H345" s="351"/>
      <c r="I345" s="351"/>
      <c r="J345" s="352"/>
      <c r="K345" s="352"/>
      <c r="L345" s="348"/>
      <c r="M345" s="348"/>
      <c r="N345" s="348"/>
      <c r="O345" s="353"/>
      <c r="P345" s="348"/>
    </row>
    <row r="346" spans="4:16" ht="40.15" customHeight="1" x14ac:dyDescent="0.25">
      <c r="D346" s="348"/>
      <c r="E346" s="431"/>
      <c r="F346" s="444"/>
      <c r="G346" s="350"/>
      <c r="H346" s="351"/>
      <c r="I346" s="351"/>
      <c r="J346" s="352"/>
      <c r="K346" s="352"/>
      <c r="L346" s="348"/>
      <c r="M346" s="348"/>
      <c r="N346" s="348"/>
      <c r="O346" s="353"/>
      <c r="P346" s="348"/>
    </row>
    <row r="347" spans="4:16" ht="40.15" customHeight="1" x14ac:dyDescent="0.25">
      <c r="D347" s="348"/>
      <c r="E347" s="431"/>
      <c r="F347" s="444"/>
      <c r="G347" s="350"/>
      <c r="H347" s="351"/>
      <c r="I347" s="351"/>
      <c r="J347" s="352"/>
      <c r="K347" s="352"/>
      <c r="L347" s="348"/>
      <c r="M347" s="348"/>
      <c r="N347" s="348"/>
      <c r="O347" s="353"/>
      <c r="P347" s="348"/>
    </row>
    <row r="348" spans="4:16" ht="40.15" customHeight="1" x14ac:dyDescent="0.25">
      <c r="D348" s="348"/>
      <c r="E348" s="431"/>
      <c r="F348" s="444"/>
      <c r="G348" s="350"/>
      <c r="H348" s="351"/>
      <c r="I348" s="351"/>
      <c r="J348" s="352"/>
      <c r="K348" s="352"/>
      <c r="L348" s="348"/>
      <c r="M348" s="348"/>
      <c r="N348" s="348"/>
      <c r="O348" s="353"/>
      <c r="P348" s="348"/>
    </row>
    <row r="349" spans="4:16" ht="40.15" customHeight="1" x14ac:dyDescent="0.25">
      <c r="D349" s="348"/>
      <c r="E349" s="431"/>
      <c r="F349" s="444"/>
      <c r="G349" s="350"/>
      <c r="H349" s="351"/>
      <c r="I349" s="351"/>
      <c r="J349" s="352"/>
      <c r="K349" s="352"/>
      <c r="L349" s="348"/>
      <c r="M349" s="348"/>
      <c r="N349" s="348"/>
      <c r="O349" s="353"/>
      <c r="P349" s="348"/>
    </row>
    <row r="350" spans="4:16" ht="40.15" customHeight="1" x14ac:dyDescent="0.25">
      <c r="D350" s="348"/>
      <c r="E350" s="431"/>
      <c r="F350" s="444"/>
      <c r="G350" s="350"/>
      <c r="H350" s="351"/>
      <c r="I350" s="351"/>
      <c r="J350" s="352"/>
      <c r="K350" s="352"/>
      <c r="L350" s="348"/>
      <c r="M350" s="348"/>
      <c r="N350" s="348"/>
      <c r="O350" s="353"/>
      <c r="P350" s="348"/>
    </row>
    <row r="351" spans="4:16" ht="40.15" customHeight="1" x14ac:dyDescent="0.25">
      <c r="D351" s="348"/>
      <c r="E351" s="431"/>
      <c r="F351" s="444"/>
      <c r="G351" s="350"/>
      <c r="H351" s="351"/>
      <c r="I351" s="351"/>
      <c r="J351" s="352"/>
      <c r="K351" s="352"/>
      <c r="L351" s="348"/>
      <c r="M351" s="348"/>
      <c r="N351" s="348"/>
      <c r="O351" s="353"/>
      <c r="P351" s="348"/>
    </row>
    <row r="352" spans="4:16" ht="40.15" customHeight="1" x14ac:dyDescent="0.25">
      <c r="D352" s="348"/>
      <c r="E352" s="431"/>
      <c r="F352" s="444"/>
      <c r="G352" s="350"/>
      <c r="H352" s="351"/>
      <c r="I352" s="351"/>
      <c r="J352" s="352"/>
      <c r="K352" s="352"/>
      <c r="L352" s="348"/>
      <c r="M352" s="348"/>
      <c r="N352" s="348"/>
      <c r="O352" s="353"/>
      <c r="P352" s="348"/>
    </row>
    <row r="353" spans="4:16" ht="40.15" customHeight="1" x14ac:dyDescent="0.25">
      <c r="D353" s="348"/>
      <c r="E353" s="431"/>
      <c r="F353" s="444"/>
      <c r="G353" s="350"/>
      <c r="H353" s="351"/>
      <c r="I353" s="351"/>
      <c r="J353" s="352"/>
      <c r="K353" s="352"/>
      <c r="L353" s="348"/>
      <c r="M353" s="348"/>
      <c r="N353" s="348"/>
      <c r="O353" s="353"/>
      <c r="P353" s="348"/>
    </row>
    <row r="354" spans="4:16" ht="40.15" customHeight="1" x14ac:dyDescent="0.25">
      <c r="D354" s="348"/>
      <c r="E354" s="431"/>
      <c r="F354" s="444"/>
      <c r="G354" s="350"/>
      <c r="H354" s="351"/>
      <c r="I354" s="351"/>
      <c r="J354" s="352"/>
      <c r="K354" s="352"/>
      <c r="L354" s="348"/>
      <c r="M354" s="348"/>
      <c r="N354" s="348"/>
      <c r="O354" s="353"/>
      <c r="P354" s="348"/>
    </row>
    <row r="355" spans="4:16" ht="40.15" customHeight="1" x14ac:dyDescent="0.25">
      <c r="D355" s="348"/>
      <c r="E355" s="431"/>
      <c r="F355" s="444"/>
      <c r="G355" s="350"/>
      <c r="H355" s="351"/>
      <c r="I355" s="351"/>
      <c r="J355" s="352"/>
      <c r="K355" s="352"/>
      <c r="L355" s="348"/>
      <c r="M355" s="348"/>
      <c r="N355" s="348"/>
      <c r="O355" s="353"/>
      <c r="P355" s="348"/>
    </row>
    <row r="356" spans="4:16" ht="40.15" customHeight="1" x14ac:dyDescent="0.25">
      <c r="D356" s="348"/>
      <c r="E356" s="431"/>
      <c r="F356" s="444"/>
      <c r="G356" s="350"/>
      <c r="H356" s="351"/>
      <c r="I356" s="351"/>
      <c r="J356" s="352"/>
      <c r="K356" s="352"/>
      <c r="L356" s="348"/>
      <c r="M356" s="348"/>
      <c r="N356" s="348"/>
      <c r="O356" s="353"/>
      <c r="P356" s="348"/>
    </row>
    <row r="357" spans="4:16" ht="40.15" customHeight="1" x14ac:dyDescent="0.25">
      <c r="D357" s="348"/>
      <c r="E357" s="431"/>
      <c r="F357" s="444"/>
      <c r="G357" s="350"/>
      <c r="H357" s="351"/>
      <c r="I357" s="351"/>
      <c r="J357" s="352"/>
      <c r="K357" s="352"/>
      <c r="L357" s="348"/>
      <c r="M357" s="348"/>
      <c r="N357" s="348"/>
      <c r="O357" s="353"/>
      <c r="P357" s="348"/>
    </row>
    <row r="358" spans="4:16" ht="40.15" customHeight="1" x14ac:dyDescent="0.25">
      <c r="D358" s="348"/>
      <c r="E358" s="431"/>
      <c r="F358" s="444"/>
      <c r="G358" s="350"/>
      <c r="H358" s="351"/>
      <c r="I358" s="351"/>
      <c r="J358" s="352"/>
      <c r="K358" s="352"/>
      <c r="L358" s="348"/>
      <c r="M358" s="348"/>
      <c r="N358" s="348"/>
      <c r="O358" s="353"/>
      <c r="P358" s="348"/>
    </row>
    <row r="359" spans="4:16" ht="40.15" customHeight="1" x14ac:dyDescent="0.25">
      <c r="D359" s="348"/>
      <c r="E359" s="431"/>
      <c r="F359" s="444"/>
      <c r="G359" s="350"/>
      <c r="H359" s="351"/>
      <c r="I359" s="351"/>
      <c r="J359" s="352"/>
      <c r="K359" s="352"/>
      <c r="L359" s="348"/>
      <c r="M359" s="348"/>
      <c r="N359" s="348"/>
      <c r="O359" s="353"/>
      <c r="P359" s="348"/>
    </row>
    <row r="360" spans="4:16" ht="40.15" customHeight="1" x14ac:dyDescent="0.25">
      <c r="D360" s="348"/>
      <c r="E360" s="431"/>
      <c r="F360" s="444"/>
      <c r="G360" s="350"/>
      <c r="H360" s="351"/>
      <c r="I360" s="351"/>
      <c r="J360" s="352"/>
      <c r="K360" s="352"/>
      <c r="L360" s="348"/>
      <c r="M360" s="348"/>
      <c r="N360" s="348"/>
      <c r="O360" s="353"/>
      <c r="P360" s="348"/>
    </row>
    <row r="361" spans="4:16" ht="40.15" customHeight="1" x14ac:dyDescent="0.25">
      <c r="D361" s="348"/>
      <c r="E361" s="431"/>
      <c r="F361" s="444"/>
      <c r="G361" s="350"/>
      <c r="H361" s="351"/>
      <c r="I361" s="351"/>
      <c r="J361" s="352"/>
      <c r="K361" s="352"/>
      <c r="L361" s="348"/>
      <c r="M361" s="348"/>
      <c r="N361" s="348"/>
      <c r="O361" s="353"/>
      <c r="P361" s="348"/>
    </row>
    <row r="362" spans="4:16" ht="40.15" customHeight="1" x14ac:dyDescent="0.25">
      <c r="D362" s="348"/>
      <c r="E362" s="431"/>
      <c r="F362" s="444"/>
      <c r="G362" s="350"/>
      <c r="H362" s="351"/>
      <c r="I362" s="351"/>
      <c r="J362" s="352"/>
      <c r="K362" s="352"/>
      <c r="L362" s="348"/>
      <c r="M362" s="348"/>
      <c r="N362" s="348"/>
      <c r="O362" s="353"/>
      <c r="P362" s="348"/>
    </row>
    <row r="363" spans="4:16" ht="40.15" customHeight="1" x14ac:dyDescent="0.25">
      <c r="D363" s="348"/>
      <c r="E363" s="431"/>
      <c r="F363" s="444"/>
      <c r="G363" s="350"/>
      <c r="H363" s="351"/>
      <c r="I363" s="351"/>
      <c r="J363" s="352"/>
      <c r="K363" s="352"/>
      <c r="L363" s="348"/>
      <c r="M363" s="348"/>
      <c r="N363" s="348"/>
      <c r="O363" s="353"/>
      <c r="P363" s="348"/>
    </row>
    <row r="364" spans="4:16" ht="40.15" customHeight="1" x14ac:dyDescent="0.25">
      <c r="D364" s="348"/>
      <c r="E364" s="431"/>
      <c r="F364" s="444"/>
      <c r="G364" s="350"/>
      <c r="H364" s="351"/>
      <c r="I364" s="351"/>
      <c r="J364" s="352"/>
      <c r="K364" s="352"/>
      <c r="L364" s="348"/>
      <c r="M364" s="348"/>
      <c r="N364" s="348"/>
      <c r="O364" s="353"/>
      <c r="P364" s="348"/>
    </row>
    <row r="365" spans="4:16" ht="40.15" customHeight="1" x14ac:dyDescent="0.25">
      <c r="D365" s="348"/>
      <c r="E365" s="431"/>
      <c r="F365" s="444"/>
      <c r="G365" s="350"/>
      <c r="H365" s="351"/>
      <c r="I365" s="351"/>
      <c r="J365" s="352"/>
      <c r="K365" s="352"/>
      <c r="L365" s="348"/>
      <c r="M365" s="348"/>
      <c r="N365" s="348"/>
      <c r="O365" s="353"/>
      <c r="P365" s="348"/>
    </row>
    <row r="366" spans="4:16" ht="40.15" customHeight="1" x14ac:dyDescent="0.25">
      <c r="D366" s="348"/>
      <c r="E366" s="431"/>
      <c r="F366" s="444"/>
      <c r="G366" s="350"/>
      <c r="H366" s="351"/>
      <c r="I366" s="351"/>
      <c r="J366" s="352"/>
      <c r="K366" s="352"/>
      <c r="L366" s="348"/>
      <c r="M366" s="348"/>
      <c r="N366" s="348"/>
      <c r="O366" s="353"/>
      <c r="P366" s="348"/>
    </row>
    <row r="367" spans="4:16" ht="40.15" customHeight="1" x14ac:dyDescent="0.25">
      <c r="D367" s="348"/>
      <c r="E367" s="431"/>
      <c r="F367" s="444"/>
      <c r="G367" s="350"/>
      <c r="H367" s="351"/>
      <c r="I367" s="351"/>
      <c r="J367" s="352"/>
      <c r="K367" s="352"/>
      <c r="L367" s="348"/>
      <c r="M367" s="348"/>
      <c r="N367" s="348"/>
      <c r="O367" s="353"/>
      <c r="P367" s="348"/>
    </row>
    <row r="368" spans="4:16" ht="40.15" customHeight="1" x14ac:dyDescent="0.25">
      <c r="D368" s="348"/>
      <c r="E368" s="431"/>
      <c r="F368" s="444"/>
      <c r="G368" s="350"/>
      <c r="H368" s="351"/>
      <c r="I368" s="351"/>
      <c r="J368" s="352"/>
      <c r="K368" s="352"/>
      <c r="L368" s="348"/>
      <c r="M368" s="348"/>
      <c r="N368" s="348"/>
      <c r="O368" s="353"/>
      <c r="P368" s="348"/>
    </row>
    <row r="369" spans="4:16" ht="40.15" customHeight="1" x14ac:dyDescent="0.25">
      <c r="D369" s="348"/>
      <c r="E369" s="431"/>
      <c r="F369" s="444"/>
      <c r="G369" s="350"/>
      <c r="H369" s="351"/>
      <c r="I369" s="351"/>
      <c r="J369" s="352"/>
      <c r="K369" s="352"/>
      <c r="L369" s="348"/>
      <c r="M369" s="348"/>
      <c r="N369" s="348"/>
      <c r="O369" s="353"/>
      <c r="P369" s="348"/>
    </row>
    <row r="370" spans="4:16" ht="40.15" customHeight="1" x14ac:dyDescent="0.25">
      <c r="D370" s="348"/>
      <c r="E370" s="431"/>
      <c r="F370" s="444"/>
      <c r="G370" s="350"/>
      <c r="H370" s="351"/>
      <c r="I370" s="351"/>
      <c r="J370" s="352"/>
      <c r="K370" s="352"/>
      <c r="L370" s="348"/>
      <c r="M370" s="348"/>
      <c r="N370" s="348"/>
      <c r="O370" s="353"/>
      <c r="P370" s="348"/>
    </row>
    <row r="371" spans="4:16" ht="40.15" customHeight="1" x14ac:dyDescent="0.25">
      <c r="D371" s="348"/>
      <c r="E371" s="431"/>
      <c r="F371" s="444"/>
      <c r="G371" s="350"/>
      <c r="H371" s="351"/>
      <c r="I371" s="351"/>
      <c r="J371" s="352"/>
      <c r="K371" s="352"/>
      <c r="L371" s="348"/>
      <c r="M371" s="348"/>
      <c r="N371" s="348"/>
      <c r="O371" s="353"/>
      <c r="P371" s="348"/>
    </row>
    <row r="372" spans="4:16" ht="40.15" customHeight="1" x14ac:dyDescent="0.25">
      <c r="D372" s="348"/>
      <c r="E372" s="431"/>
      <c r="F372" s="444"/>
      <c r="G372" s="350"/>
      <c r="H372" s="351"/>
      <c r="I372" s="351"/>
      <c r="J372" s="352"/>
      <c r="K372" s="352"/>
      <c r="L372" s="348"/>
      <c r="M372" s="348"/>
      <c r="N372" s="348"/>
      <c r="O372" s="353"/>
      <c r="P372" s="348"/>
    </row>
    <row r="373" spans="4:16" ht="40.15" customHeight="1" x14ac:dyDescent="0.25">
      <c r="D373" s="348"/>
      <c r="E373" s="431"/>
      <c r="F373" s="444"/>
      <c r="G373" s="350"/>
      <c r="H373" s="351"/>
      <c r="I373" s="351"/>
      <c r="J373" s="352"/>
      <c r="K373" s="352"/>
      <c r="L373" s="348"/>
      <c r="M373" s="348"/>
      <c r="N373" s="348"/>
      <c r="O373" s="353"/>
      <c r="P373" s="348"/>
    </row>
    <row r="374" spans="4:16" ht="40.15" customHeight="1" x14ac:dyDescent="0.25">
      <c r="D374" s="348"/>
      <c r="E374" s="431"/>
      <c r="F374" s="444"/>
      <c r="G374" s="350"/>
      <c r="H374" s="351"/>
      <c r="I374" s="351"/>
      <c r="J374" s="352"/>
      <c r="K374" s="352"/>
      <c r="L374" s="348"/>
      <c r="M374" s="348"/>
      <c r="N374" s="348"/>
      <c r="O374" s="353"/>
      <c r="P374" s="348"/>
    </row>
    <row r="375" spans="4:16" ht="40.15" customHeight="1" x14ac:dyDescent="0.25">
      <c r="D375" s="348"/>
      <c r="E375" s="431"/>
      <c r="F375" s="444"/>
      <c r="G375" s="350"/>
      <c r="H375" s="351"/>
      <c r="I375" s="351"/>
      <c r="J375" s="352"/>
      <c r="K375" s="352"/>
      <c r="L375" s="348"/>
      <c r="M375" s="348"/>
      <c r="N375" s="348"/>
      <c r="O375" s="353"/>
      <c r="P375" s="348"/>
    </row>
    <row r="376" spans="4:16" ht="40.15" customHeight="1" x14ac:dyDescent="0.25">
      <c r="D376" s="348"/>
      <c r="E376" s="431"/>
      <c r="F376" s="444"/>
      <c r="G376" s="350"/>
      <c r="H376" s="351"/>
      <c r="I376" s="351"/>
      <c r="J376" s="352"/>
      <c r="K376" s="352"/>
      <c r="L376" s="348"/>
      <c r="M376" s="348"/>
      <c r="N376" s="348"/>
      <c r="O376" s="353"/>
      <c r="P376" s="348"/>
    </row>
    <row r="377" spans="4:16" ht="40.15" customHeight="1" x14ac:dyDescent="0.25">
      <c r="D377" s="348"/>
      <c r="E377" s="431"/>
      <c r="F377" s="444"/>
      <c r="G377" s="350"/>
      <c r="H377" s="351"/>
      <c r="I377" s="351"/>
      <c r="J377" s="352"/>
      <c r="K377" s="352"/>
      <c r="L377" s="348"/>
      <c r="M377" s="348"/>
      <c r="N377" s="348"/>
      <c r="O377" s="353"/>
      <c r="P377" s="348"/>
    </row>
    <row r="378" spans="4:16" ht="40.15" customHeight="1" x14ac:dyDescent="0.25">
      <c r="D378" s="348"/>
      <c r="E378" s="431"/>
      <c r="F378" s="444"/>
      <c r="G378" s="350"/>
      <c r="H378" s="351"/>
      <c r="I378" s="351"/>
      <c r="J378" s="352"/>
      <c r="K378" s="352"/>
      <c r="L378" s="348"/>
      <c r="M378" s="348"/>
      <c r="N378" s="348"/>
      <c r="O378" s="353"/>
      <c r="P378" s="348"/>
    </row>
    <row r="379" spans="4:16" ht="40.15" customHeight="1" x14ac:dyDescent="0.25">
      <c r="D379" s="348"/>
      <c r="E379" s="431"/>
      <c r="F379" s="444"/>
      <c r="G379" s="350"/>
      <c r="H379" s="351"/>
      <c r="I379" s="351"/>
      <c r="J379" s="352"/>
      <c r="K379" s="352"/>
      <c r="L379" s="348"/>
      <c r="M379" s="348"/>
      <c r="N379" s="348"/>
      <c r="O379" s="353"/>
      <c r="P379" s="348"/>
    </row>
    <row r="380" spans="4:16" ht="40.15" customHeight="1" x14ac:dyDescent="0.25">
      <c r="D380" s="348"/>
      <c r="E380" s="431"/>
      <c r="F380" s="444"/>
      <c r="G380" s="350"/>
      <c r="H380" s="351"/>
      <c r="I380" s="351"/>
      <c r="J380" s="352"/>
      <c r="K380" s="352"/>
      <c r="L380" s="348"/>
      <c r="M380" s="348"/>
      <c r="N380" s="348"/>
      <c r="O380" s="353"/>
      <c r="P380" s="348"/>
    </row>
    <row r="381" spans="4:16" ht="40.15" customHeight="1" x14ac:dyDescent="0.25">
      <c r="D381" s="348"/>
      <c r="E381" s="431"/>
      <c r="F381" s="444"/>
      <c r="G381" s="350"/>
      <c r="H381" s="351"/>
      <c r="I381" s="351"/>
      <c r="J381" s="352"/>
      <c r="K381" s="352"/>
      <c r="L381" s="348"/>
      <c r="M381" s="348"/>
      <c r="N381" s="348"/>
      <c r="O381" s="353"/>
      <c r="P381" s="348"/>
    </row>
    <row r="382" spans="4:16" ht="40.15" customHeight="1" x14ac:dyDescent="0.25">
      <c r="D382" s="348"/>
      <c r="E382" s="431"/>
      <c r="F382" s="444"/>
      <c r="G382" s="350"/>
      <c r="H382" s="351"/>
      <c r="I382" s="351"/>
      <c r="J382" s="352"/>
      <c r="K382" s="352"/>
      <c r="L382" s="348"/>
      <c r="M382" s="348"/>
      <c r="N382" s="348"/>
      <c r="O382" s="353"/>
      <c r="P382" s="348"/>
    </row>
    <row r="383" spans="4:16" ht="40.15" customHeight="1" x14ac:dyDescent="0.25">
      <c r="D383" s="348"/>
      <c r="E383" s="431"/>
      <c r="F383" s="444"/>
      <c r="G383" s="350"/>
      <c r="H383" s="351"/>
      <c r="I383" s="351"/>
      <c r="J383" s="352"/>
      <c r="K383" s="352"/>
      <c r="L383" s="348"/>
      <c r="M383" s="348"/>
      <c r="N383" s="348"/>
      <c r="O383" s="353"/>
      <c r="P383" s="348"/>
    </row>
    <row r="384" spans="4:16" ht="40.15" customHeight="1" x14ac:dyDescent="0.25">
      <c r="D384" s="348"/>
      <c r="E384" s="431"/>
      <c r="F384" s="444"/>
      <c r="G384" s="350"/>
      <c r="H384" s="351"/>
      <c r="I384" s="351"/>
      <c r="J384" s="352"/>
      <c r="K384" s="352"/>
      <c r="L384" s="348"/>
      <c r="M384" s="348"/>
      <c r="N384" s="348"/>
      <c r="O384" s="353"/>
      <c r="P384" s="348"/>
    </row>
    <row r="385" spans="4:16" ht="40.15" customHeight="1" x14ac:dyDescent="0.25">
      <c r="D385" s="348"/>
      <c r="E385" s="431"/>
      <c r="F385" s="444"/>
      <c r="G385" s="350"/>
      <c r="H385" s="351"/>
      <c r="I385" s="351"/>
      <c r="J385" s="352"/>
      <c r="K385" s="352"/>
      <c r="L385" s="348"/>
      <c r="M385" s="348"/>
      <c r="N385" s="348"/>
      <c r="O385" s="353"/>
      <c r="P385" s="348"/>
    </row>
    <row r="386" spans="4:16" ht="40.15" customHeight="1" x14ac:dyDescent="0.25">
      <c r="D386" s="348"/>
      <c r="E386" s="431"/>
      <c r="F386" s="444"/>
      <c r="G386" s="350"/>
      <c r="H386" s="351"/>
      <c r="I386" s="351"/>
      <c r="J386" s="352"/>
      <c r="K386" s="352"/>
      <c r="L386" s="348"/>
      <c r="M386" s="348"/>
      <c r="N386" s="348"/>
      <c r="O386" s="353"/>
      <c r="P386" s="348"/>
    </row>
    <row r="387" spans="4:16" ht="40.15" customHeight="1" x14ac:dyDescent="0.25">
      <c r="D387" s="348"/>
      <c r="E387" s="431"/>
      <c r="F387" s="444"/>
      <c r="G387" s="350"/>
      <c r="H387" s="351"/>
      <c r="I387" s="351"/>
      <c r="J387" s="352"/>
      <c r="K387" s="352"/>
      <c r="L387" s="348"/>
      <c r="M387" s="348"/>
      <c r="N387" s="348"/>
      <c r="O387" s="353"/>
      <c r="P387" s="348"/>
    </row>
    <row r="388" spans="4:16" ht="40.15" customHeight="1" x14ac:dyDescent="0.25">
      <c r="D388" s="348"/>
      <c r="E388" s="431"/>
      <c r="F388" s="444"/>
      <c r="G388" s="350"/>
      <c r="H388" s="351"/>
      <c r="I388" s="351"/>
      <c r="J388" s="352"/>
      <c r="K388" s="352"/>
      <c r="L388" s="348"/>
      <c r="M388" s="348"/>
      <c r="N388" s="348"/>
      <c r="O388" s="353"/>
      <c r="P388" s="348"/>
    </row>
    <row r="389" spans="4:16" ht="40.15" customHeight="1" x14ac:dyDescent="0.25">
      <c r="D389" s="348"/>
      <c r="E389" s="431"/>
      <c r="F389" s="444"/>
      <c r="G389" s="350"/>
      <c r="H389" s="351"/>
      <c r="I389" s="351"/>
      <c r="J389" s="352"/>
      <c r="K389" s="352"/>
      <c r="L389" s="348"/>
      <c r="M389" s="348"/>
      <c r="N389" s="348"/>
      <c r="O389" s="353"/>
      <c r="P389" s="348"/>
    </row>
    <row r="390" spans="4:16" ht="40.15" customHeight="1" x14ac:dyDescent="0.25">
      <c r="D390" s="348"/>
      <c r="E390" s="431"/>
      <c r="F390" s="444"/>
      <c r="G390" s="350"/>
      <c r="H390" s="351"/>
      <c r="I390" s="351"/>
      <c r="J390" s="352"/>
      <c r="K390" s="352"/>
      <c r="L390" s="348"/>
      <c r="M390" s="348"/>
      <c r="N390" s="348"/>
      <c r="O390" s="353"/>
      <c r="P390" s="348"/>
    </row>
    <row r="391" spans="4:16" ht="40.15" customHeight="1" x14ac:dyDescent="0.25">
      <c r="D391" s="348"/>
      <c r="E391" s="431"/>
      <c r="F391" s="444"/>
      <c r="G391" s="350"/>
      <c r="H391" s="351"/>
      <c r="I391" s="351"/>
      <c r="J391" s="352"/>
      <c r="K391" s="352"/>
      <c r="L391" s="348"/>
      <c r="M391" s="348"/>
      <c r="N391" s="348"/>
      <c r="O391" s="353"/>
      <c r="P391" s="348"/>
    </row>
    <row r="392" spans="4:16" ht="40.15" customHeight="1" x14ac:dyDescent="0.25">
      <c r="D392" s="348"/>
      <c r="E392" s="431"/>
      <c r="F392" s="444"/>
      <c r="G392" s="350"/>
      <c r="H392" s="351"/>
      <c r="I392" s="351"/>
      <c r="J392" s="352"/>
      <c r="K392" s="352"/>
      <c r="L392" s="348"/>
      <c r="M392" s="348"/>
      <c r="N392" s="348"/>
      <c r="O392" s="353"/>
      <c r="P392" s="348"/>
    </row>
    <row r="393" spans="4:16" ht="40.15" customHeight="1" x14ac:dyDescent="0.25">
      <c r="D393" s="348"/>
      <c r="E393" s="431"/>
      <c r="F393" s="444"/>
      <c r="G393" s="350"/>
      <c r="H393" s="351"/>
      <c r="I393" s="351"/>
      <c r="J393" s="352"/>
      <c r="K393" s="352"/>
      <c r="L393" s="348"/>
      <c r="M393" s="348"/>
      <c r="N393" s="348"/>
      <c r="O393" s="353"/>
      <c r="P393" s="348"/>
    </row>
    <row r="394" spans="4:16" ht="40.15" customHeight="1" x14ac:dyDescent="0.25">
      <c r="D394" s="348"/>
      <c r="E394" s="431"/>
      <c r="F394" s="444"/>
      <c r="G394" s="350"/>
      <c r="H394" s="351"/>
      <c r="I394" s="351"/>
      <c r="J394" s="352"/>
      <c r="K394" s="352"/>
      <c r="L394" s="348"/>
      <c r="M394" s="348"/>
      <c r="N394" s="348"/>
      <c r="O394" s="353"/>
      <c r="P394" s="348"/>
    </row>
    <row r="395" spans="4:16" ht="40.15" customHeight="1" x14ac:dyDescent="0.25">
      <c r="D395" s="348"/>
      <c r="E395" s="431"/>
      <c r="F395" s="444"/>
      <c r="G395" s="350"/>
      <c r="H395" s="351"/>
      <c r="I395" s="351"/>
      <c r="J395" s="352"/>
      <c r="K395" s="352"/>
      <c r="L395" s="348"/>
      <c r="M395" s="348"/>
      <c r="N395" s="348"/>
      <c r="O395" s="353"/>
      <c r="P395" s="348"/>
    </row>
    <row r="396" spans="4:16" ht="40.15" customHeight="1" x14ac:dyDescent="0.25">
      <c r="D396" s="348"/>
      <c r="E396" s="431"/>
      <c r="F396" s="444"/>
      <c r="G396" s="350"/>
      <c r="H396" s="351"/>
      <c r="I396" s="351"/>
      <c r="J396" s="352"/>
      <c r="K396" s="352"/>
      <c r="L396" s="348"/>
      <c r="M396" s="348"/>
      <c r="N396" s="348"/>
      <c r="O396" s="353"/>
      <c r="P396" s="348"/>
    </row>
    <row r="397" spans="4:16" ht="40.15" customHeight="1" x14ac:dyDescent="0.25">
      <c r="D397" s="348"/>
      <c r="E397" s="431"/>
      <c r="F397" s="444"/>
      <c r="G397" s="350"/>
      <c r="H397" s="351"/>
      <c r="I397" s="351"/>
      <c r="J397" s="352"/>
      <c r="K397" s="352"/>
      <c r="L397" s="348"/>
      <c r="M397" s="348"/>
      <c r="N397" s="348"/>
      <c r="O397" s="353"/>
      <c r="P397" s="348"/>
    </row>
    <row r="398" spans="4:16" ht="40.15" customHeight="1" x14ac:dyDescent="0.25">
      <c r="D398" s="348"/>
      <c r="E398" s="431"/>
      <c r="F398" s="444"/>
      <c r="G398" s="350"/>
      <c r="H398" s="351"/>
      <c r="I398" s="351"/>
      <c r="J398" s="352"/>
      <c r="K398" s="352"/>
      <c r="L398" s="348"/>
      <c r="M398" s="348"/>
      <c r="N398" s="348"/>
      <c r="O398" s="353"/>
      <c r="P398" s="348"/>
    </row>
    <row r="399" spans="4:16" ht="40.15" customHeight="1" x14ac:dyDescent="0.25">
      <c r="D399" s="348"/>
      <c r="E399" s="431"/>
      <c r="F399" s="444"/>
      <c r="G399" s="350"/>
      <c r="H399" s="351"/>
      <c r="I399" s="351"/>
      <c r="J399" s="352"/>
      <c r="K399" s="352"/>
      <c r="L399" s="348"/>
      <c r="M399" s="348"/>
      <c r="N399" s="348"/>
      <c r="O399" s="353"/>
      <c r="P399" s="348"/>
    </row>
    <row r="400" spans="4:16" ht="40.15" customHeight="1" x14ac:dyDescent="0.25">
      <c r="D400" s="348"/>
      <c r="E400" s="431"/>
      <c r="F400" s="444"/>
      <c r="G400" s="350"/>
      <c r="H400" s="351"/>
      <c r="I400" s="351"/>
      <c r="J400" s="352"/>
      <c r="K400" s="352"/>
      <c r="L400" s="348"/>
      <c r="M400" s="348"/>
      <c r="N400" s="348"/>
      <c r="O400" s="353"/>
      <c r="P400" s="348"/>
    </row>
    <row r="401" spans="4:16" ht="40.15" customHeight="1" x14ac:dyDescent="0.25">
      <c r="D401" s="348"/>
      <c r="E401" s="431"/>
      <c r="F401" s="444"/>
      <c r="G401" s="350"/>
      <c r="H401" s="351"/>
      <c r="I401" s="351"/>
      <c r="J401" s="352"/>
      <c r="K401" s="352"/>
      <c r="L401" s="348"/>
      <c r="M401" s="348"/>
      <c r="N401" s="348"/>
      <c r="O401" s="353"/>
      <c r="P401" s="348"/>
    </row>
    <row r="402" spans="4:16" ht="40.15" customHeight="1" x14ac:dyDescent="0.25">
      <c r="D402" s="348"/>
      <c r="E402" s="431"/>
      <c r="F402" s="444"/>
      <c r="G402" s="350"/>
      <c r="H402" s="351"/>
      <c r="I402" s="351"/>
      <c r="J402" s="352"/>
      <c r="K402" s="352"/>
      <c r="L402" s="348"/>
      <c r="M402" s="348"/>
      <c r="N402" s="348"/>
      <c r="O402" s="353"/>
      <c r="P402" s="348"/>
    </row>
    <row r="403" spans="4:16" ht="40.15" customHeight="1" x14ac:dyDescent="0.25">
      <c r="D403" s="348"/>
      <c r="E403" s="431"/>
      <c r="F403" s="444"/>
      <c r="G403" s="350"/>
      <c r="H403" s="351"/>
      <c r="I403" s="351"/>
      <c r="J403" s="352"/>
      <c r="K403" s="352"/>
      <c r="L403" s="348"/>
      <c r="M403" s="348"/>
      <c r="N403" s="348"/>
      <c r="O403" s="353"/>
      <c r="P403" s="348"/>
    </row>
    <row r="404" spans="4:16" ht="40.15" customHeight="1" x14ac:dyDescent="0.25">
      <c r="D404" s="348"/>
      <c r="E404" s="431"/>
      <c r="F404" s="444"/>
      <c r="G404" s="350"/>
      <c r="H404" s="351"/>
      <c r="I404" s="351"/>
      <c r="J404" s="352"/>
      <c r="K404" s="352"/>
      <c r="L404" s="348"/>
      <c r="M404" s="348"/>
      <c r="N404" s="348"/>
      <c r="O404" s="353"/>
      <c r="P404" s="348"/>
    </row>
    <row r="405" spans="4:16" ht="40.15" customHeight="1" x14ac:dyDescent="0.25">
      <c r="D405" s="348"/>
      <c r="E405" s="431"/>
      <c r="F405" s="444"/>
      <c r="G405" s="350"/>
      <c r="H405" s="351"/>
      <c r="I405" s="351"/>
      <c r="J405" s="352"/>
      <c r="K405" s="352"/>
      <c r="L405" s="348"/>
      <c r="M405" s="348"/>
      <c r="N405" s="348"/>
      <c r="O405" s="353"/>
      <c r="P405" s="348"/>
    </row>
    <row r="406" spans="4:16" ht="40.15" customHeight="1" x14ac:dyDescent="0.25">
      <c r="D406" s="348"/>
      <c r="E406" s="431"/>
      <c r="F406" s="444"/>
      <c r="G406" s="350"/>
      <c r="H406" s="351"/>
      <c r="I406" s="351"/>
      <c r="J406" s="352"/>
      <c r="K406" s="352"/>
      <c r="L406" s="348"/>
      <c r="M406" s="348"/>
      <c r="N406" s="348"/>
      <c r="O406" s="353"/>
      <c r="P406" s="348"/>
    </row>
    <row r="407" spans="4:16" ht="40.15" customHeight="1" x14ac:dyDescent="0.25">
      <c r="D407" s="348"/>
      <c r="E407" s="431"/>
      <c r="F407" s="444"/>
      <c r="G407" s="350"/>
      <c r="H407" s="351"/>
      <c r="I407" s="351"/>
      <c r="J407" s="352"/>
      <c r="K407" s="352"/>
      <c r="L407" s="348"/>
      <c r="M407" s="348"/>
      <c r="N407" s="348"/>
      <c r="O407" s="353"/>
      <c r="P407" s="348"/>
    </row>
    <row r="408" spans="4:16" ht="40.15" customHeight="1" x14ac:dyDescent="0.25">
      <c r="D408" s="348"/>
      <c r="E408" s="431"/>
      <c r="F408" s="444"/>
      <c r="G408" s="350"/>
      <c r="H408" s="351"/>
      <c r="I408" s="351"/>
      <c r="J408" s="352"/>
      <c r="K408" s="352"/>
      <c r="L408" s="348"/>
      <c r="M408" s="348"/>
      <c r="N408" s="348"/>
      <c r="O408" s="353"/>
      <c r="P408" s="348"/>
    </row>
    <row r="409" spans="4:16" ht="40.15" customHeight="1" x14ac:dyDescent="0.25">
      <c r="D409" s="348"/>
      <c r="E409" s="431"/>
      <c r="F409" s="444"/>
      <c r="G409" s="350"/>
      <c r="H409" s="351"/>
      <c r="I409" s="351"/>
      <c r="J409" s="352"/>
      <c r="K409" s="352"/>
      <c r="L409" s="348"/>
      <c r="M409" s="348"/>
      <c r="N409" s="348"/>
      <c r="O409" s="353"/>
      <c r="P409" s="348"/>
    </row>
    <row r="410" spans="4:16" ht="40.15" customHeight="1" x14ac:dyDescent="0.25">
      <c r="D410" s="348"/>
      <c r="E410" s="431"/>
      <c r="F410" s="444"/>
      <c r="G410" s="350"/>
      <c r="H410" s="351"/>
      <c r="I410" s="351"/>
      <c r="J410" s="352"/>
      <c r="K410" s="352"/>
      <c r="L410" s="348"/>
      <c r="M410" s="348"/>
      <c r="N410" s="348"/>
      <c r="O410" s="353"/>
      <c r="P410" s="348"/>
    </row>
    <row r="411" spans="4:16" ht="40.15" customHeight="1" x14ac:dyDescent="0.25">
      <c r="D411" s="348"/>
      <c r="E411" s="431"/>
      <c r="F411" s="444"/>
      <c r="G411" s="350"/>
      <c r="H411" s="351"/>
      <c r="I411" s="351"/>
      <c r="J411" s="352"/>
      <c r="K411" s="352"/>
      <c r="L411" s="348"/>
      <c r="M411" s="348"/>
      <c r="N411" s="348"/>
      <c r="O411" s="353"/>
      <c r="P411" s="348"/>
    </row>
    <row r="412" spans="4:16" ht="40.15" customHeight="1" x14ac:dyDescent="0.25">
      <c r="D412" s="348"/>
      <c r="E412" s="431"/>
      <c r="F412" s="444"/>
      <c r="G412" s="350"/>
      <c r="H412" s="351"/>
      <c r="I412" s="351"/>
      <c r="J412" s="352"/>
      <c r="K412" s="352"/>
      <c r="L412" s="348"/>
      <c r="M412" s="348"/>
      <c r="N412" s="348"/>
      <c r="O412" s="353"/>
      <c r="P412" s="348"/>
    </row>
    <row r="413" spans="4:16" ht="40.15" customHeight="1" x14ac:dyDescent="0.25">
      <c r="D413" s="348"/>
      <c r="E413" s="431"/>
      <c r="F413" s="444"/>
      <c r="G413" s="350"/>
      <c r="H413" s="351"/>
      <c r="I413" s="351"/>
      <c r="J413" s="352"/>
      <c r="K413" s="352"/>
      <c r="L413" s="348"/>
      <c r="M413" s="348"/>
      <c r="N413" s="348"/>
      <c r="O413" s="353"/>
      <c r="P413" s="348"/>
    </row>
    <row r="414" spans="4:16" ht="40.15" customHeight="1" x14ac:dyDescent="0.25">
      <c r="D414" s="348"/>
      <c r="E414" s="431"/>
      <c r="F414" s="444"/>
      <c r="G414" s="350"/>
      <c r="H414" s="351"/>
      <c r="I414" s="351"/>
      <c r="J414" s="352"/>
      <c r="K414" s="352"/>
      <c r="L414" s="348"/>
      <c r="M414" s="348"/>
      <c r="N414" s="348"/>
      <c r="O414" s="353"/>
      <c r="P414" s="348"/>
    </row>
    <row r="415" spans="4:16" ht="40.15" customHeight="1" x14ac:dyDescent="0.25">
      <c r="D415" s="348"/>
      <c r="E415" s="431"/>
      <c r="F415" s="444"/>
      <c r="G415" s="350"/>
      <c r="H415" s="351"/>
      <c r="I415" s="351"/>
      <c r="J415" s="352"/>
      <c r="K415" s="352"/>
      <c r="L415" s="348"/>
      <c r="M415" s="348"/>
      <c r="N415" s="348"/>
      <c r="O415" s="353"/>
      <c r="P415" s="348"/>
    </row>
    <row r="416" spans="4:16" ht="40.15" customHeight="1" x14ac:dyDescent="0.25">
      <c r="D416" s="348"/>
      <c r="E416" s="431"/>
      <c r="F416" s="444"/>
      <c r="G416" s="350"/>
      <c r="H416" s="351"/>
      <c r="I416" s="351"/>
      <c r="J416" s="352"/>
      <c r="K416" s="352"/>
      <c r="L416" s="348"/>
      <c r="M416" s="348"/>
      <c r="N416" s="348"/>
      <c r="O416" s="353"/>
      <c r="P416" s="348"/>
    </row>
    <row r="417" spans="4:16" ht="40.15" customHeight="1" x14ac:dyDescent="0.25">
      <c r="D417" s="348"/>
      <c r="E417" s="431"/>
      <c r="F417" s="444"/>
      <c r="G417" s="350"/>
      <c r="H417" s="351"/>
      <c r="I417" s="351"/>
      <c r="J417" s="352"/>
      <c r="K417" s="352"/>
      <c r="L417" s="348"/>
      <c r="M417" s="348"/>
      <c r="N417" s="348"/>
      <c r="O417" s="353"/>
      <c r="P417" s="348"/>
    </row>
    <row r="418" spans="4:16" ht="40.15" customHeight="1" x14ac:dyDescent="0.25">
      <c r="D418" s="348"/>
      <c r="E418" s="431"/>
      <c r="F418" s="444"/>
      <c r="G418" s="350"/>
      <c r="H418" s="351"/>
      <c r="I418" s="351"/>
      <c r="J418" s="352"/>
      <c r="K418" s="352"/>
      <c r="L418" s="348"/>
      <c r="M418" s="348"/>
      <c r="N418" s="348"/>
      <c r="O418" s="353"/>
      <c r="P418" s="348"/>
    </row>
    <row r="419" spans="4:16" ht="40.15" customHeight="1" x14ac:dyDescent="0.25">
      <c r="D419" s="348"/>
      <c r="E419" s="431"/>
      <c r="F419" s="444"/>
      <c r="G419" s="350"/>
      <c r="H419" s="351"/>
      <c r="I419" s="351"/>
      <c r="J419" s="352"/>
      <c r="K419" s="352"/>
      <c r="L419" s="348"/>
      <c r="M419" s="348"/>
      <c r="N419" s="348"/>
      <c r="O419" s="353"/>
      <c r="P419" s="348"/>
    </row>
    <row r="420" spans="4:16" ht="40.15" customHeight="1" x14ac:dyDescent="0.25">
      <c r="D420" s="348"/>
      <c r="E420" s="431"/>
      <c r="F420" s="444"/>
      <c r="G420" s="350"/>
      <c r="H420" s="351"/>
      <c r="I420" s="351"/>
      <c r="J420" s="352"/>
      <c r="K420" s="352"/>
      <c r="L420" s="348"/>
      <c r="M420" s="348"/>
      <c r="N420" s="348"/>
      <c r="O420" s="353"/>
      <c r="P420" s="348"/>
    </row>
    <row r="421" spans="4:16" ht="40.15" customHeight="1" x14ac:dyDescent="0.25">
      <c r="D421" s="348"/>
      <c r="E421" s="431"/>
      <c r="F421" s="444"/>
      <c r="G421" s="350"/>
      <c r="H421" s="351"/>
      <c r="I421" s="351"/>
      <c r="J421" s="352"/>
      <c r="K421" s="352"/>
      <c r="L421" s="348"/>
      <c r="M421" s="348"/>
      <c r="N421" s="348"/>
      <c r="O421" s="353"/>
      <c r="P421" s="348"/>
    </row>
    <row r="422" spans="4:16" ht="40.15" customHeight="1" x14ac:dyDescent="0.25">
      <c r="D422" s="348"/>
      <c r="E422" s="431"/>
      <c r="F422" s="444"/>
      <c r="G422" s="350"/>
      <c r="H422" s="351"/>
      <c r="I422" s="351"/>
      <c r="J422" s="352"/>
      <c r="K422" s="352"/>
      <c r="L422" s="348"/>
      <c r="M422" s="348"/>
      <c r="N422" s="348"/>
      <c r="O422" s="353"/>
      <c r="P422" s="348"/>
    </row>
    <row r="423" spans="4:16" ht="40.15" customHeight="1" x14ac:dyDescent="0.25">
      <c r="D423" s="348"/>
      <c r="E423" s="431"/>
      <c r="F423" s="444"/>
      <c r="G423" s="350"/>
      <c r="H423" s="351"/>
      <c r="I423" s="351"/>
      <c r="J423" s="352"/>
      <c r="K423" s="352"/>
      <c r="L423" s="348"/>
      <c r="M423" s="348"/>
      <c r="N423" s="348"/>
      <c r="O423" s="353"/>
      <c r="P423" s="348"/>
    </row>
    <row r="424" spans="4:16" ht="40.15" customHeight="1" x14ac:dyDescent="0.25">
      <c r="D424" s="348"/>
      <c r="E424" s="431"/>
      <c r="F424" s="444"/>
      <c r="G424" s="350"/>
      <c r="H424" s="351"/>
      <c r="I424" s="351"/>
      <c r="J424" s="352"/>
      <c r="K424" s="352"/>
      <c r="L424" s="348"/>
      <c r="M424" s="348"/>
      <c r="N424" s="348"/>
      <c r="O424" s="353"/>
      <c r="P424" s="348"/>
    </row>
    <row r="425" spans="4:16" ht="40.15" customHeight="1" x14ac:dyDescent="0.25">
      <c r="D425" s="348"/>
      <c r="E425" s="431"/>
      <c r="F425" s="444"/>
      <c r="G425" s="350"/>
      <c r="H425" s="351"/>
      <c r="I425" s="351"/>
      <c r="J425" s="352"/>
      <c r="K425" s="352"/>
      <c r="L425" s="348"/>
      <c r="M425" s="348"/>
      <c r="N425" s="348"/>
      <c r="O425" s="353"/>
      <c r="P425" s="348"/>
    </row>
    <row r="426" spans="4:16" ht="40.15" customHeight="1" x14ac:dyDescent="0.25">
      <c r="D426" s="348"/>
      <c r="E426" s="431"/>
      <c r="F426" s="444"/>
      <c r="G426" s="350"/>
      <c r="H426" s="351"/>
      <c r="I426" s="351"/>
      <c r="J426" s="352"/>
      <c r="K426" s="352"/>
      <c r="L426" s="348"/>
      <c r="M426" s="348"/>
      <c r="N426" s="348"/>
      <c r="O426" s="353"/>
      <c r="P426" s="348"/>
    </row>
    <row r="427" spans="4:16" ht="40.15" customHeight="1" x14ac:dyDescent="0.25">
      <c r="D427" s="348"/>
      <c r="E427" s="431"/>
      <c r="F427" s="444"/>
      <c r="G427" s="350"/>
      <c r="H427" s="351"/>
      <c r="I427" s="351"/>
      <c r="J427" s="352"/>
      <c r="K427" s="352"/>
      <c r="L427" s="348"/>
      <c r="M427" s="348"/>
      <c r="N427" s="348"/>
      <c r="O427" s="353"/>
      <c r="P427" s="348"/>
    </row>
    <row r="428" spans="4:16" ht="40.15" customHeight="1" x14ac:dyDescent="0.25">
      <c r="D428" s="348"/>
      <c r="E428" s="431"/>
      <c r="F428" s="444"/>
      <c r="G428" s="350"/>
      <c r="H428" s="351"/>
      <c r="I428" s="351"/>
      <c r="J428" s="352"/>
      <c r="K428" s="352"/>
      <c r="L428" s="348"/>
      <c r="M428" s="348"/>
      <c r="N428" s="348"/>
      <c r="O428" s="353"/>
      <c r="P428" s="348"/>
    </row>
    <row r="429" spans="4:16" ht="40.15" customHeight="1" x14ac:dyDescent="0.25">
      <c r="D429" s="348"/>
      <c r="E429" s="431"/>
      <c r="F429" s="444"/>
      <c r="G429" s="350"/>
      <c r="H429" s="351"/>
      <c r="I429" s="351"/>
      <c r="J429" s="352"/>
      <c r="K429" s="352"/>
      <c r="L429" s="348"/>
      <c r="M429" s="348"/>
      <c r="N429" s="348"/>
      <c r="O429" s="353"/>
      <c r="P429" s="348"/>
    </row>
    <row r="430" spans="4:16" ht="40.15" customHeight="1" x14ac:dyDescent="0.25">
      <c r="D430" s="348"/>
      <c r="E430" s="431"/>
      <c r="F430" s="444"/>
      <c r="G430" s="350"/>
      <c r="H430" s="351"/>
      <c r="I430" s="351"/>
      <c r="J430" s="352"/>
      <c r="K430" s="352"/>
      <c r="L430" s="348"/>
      <c r="M430" s="348"/>
      <c r="N430" s="348"/>
      <c r="O430" s="353"/>
      <c r="P430" s="348"/>
    </row>
    <row r="431" spans="4:16" ht="40.15" customHeight="1" x14ac:dyDescent="0.25">
      <c r="D431" s="348"/>
      <c r="E431" s="431"/>
      <c r="F431" s="444"/>
      <c r="G431" s="350"/>
      <c r="H431" s="351"/>
      <c r="I431" s="351"/>
      <c r="J431" s="352"/>
      <c r="K431" s="352"/>
      <c r="L431" s="348"/>
      <c r="M431" s="348"/>
      <c r="N431" s="348"/>
      <c r="O431" s="353"/>
      <c r="P431" s="348"/>
    </row>
    <row r="432" spans="4:16" ht="40.15" customHeight="1" x14ac:dyDescent="0.25">
      <c r="D432" s="348"/>
      <c r="E432" s="431"/>
      <c r="F432" s="444"/>
      <c r="G432" s="350"/>
      <c r="H432" s="351"/>
      <c r="I432" s="351"/>
      <c r="J432" s="352"/>
      <c r="K432" s="352"/>
      <c r="L432" s="348"/>
      <c r="M432" s="348"/>
      <c r="N432" s="348"/>
      <c r="O432" s="353"/>
      <c r="P432" s="348"/>
    </row>
    <row r="433" spans="4:16" ht="40.15" customHeight="1" x14ac:dyDescent="0.25">
      <c r="D433" s="348"/>
      <c r="E433" s="431"/>
      <c r="F433" s="444"/>
      <c r="G433" s="350"/>
      <c r="H433" s="351"/>
      <c r="I433" s="351"/>
      <c r="J433" s="352"/>
      <c r="K433" s="352"/>
      <c r="L433" s="348"/>
      <c r="M433" s="348"/>
      <c r="N433" s="348"/>
      <c r="O433" s="353"/>
      <c r="P433" s="348"/>
    </row>
    <row r="434" spans="4:16" ht="40.15" customHeight="1" x14ac:dyDescent="0.25">
      <c r="D434" s="348"/>
      <c r="E434" s="431"/>
      <c r="F434" s="444"/>
      <c r="G434" s="350"/>
      <c r="H434" s="351"/>
      <c r="I434" s="351"/>
      <c r="J434" s="352"/>
      <c r="K434" s="352"/>
      <c r="L434" s="348"/>
      <c r="M434" s="348"/>
      <c r="N434" s="348"/>
      <c r="O434" s="353"/>
      <c r="P434" s="348"/>
    </row>
    <row r="435" spans="4:16" ht="40.15" customHeight="1" x14ac:dyDescent="0.25">
      <c r="D435" s="348"/>
      <c r="E435" s="431"/>
      <c r="F435" s="444"/>
      <c r="G435" s="350"/>
      <c r="H435" s="351"/>
      <c r="I435" s="351"/>
      <c r="J435" s="352"/>
      <c r="K435" s="352"/>
      <c r="L435" s="348"/>
      <c r="M435" s="348"/>
      <c r="N435" s="348"/>
      <c r="O435" s="353"/>
      <c r="P435" s="348"/>
    </row>
    <row r="436" spans="4:16" ht="40.15" customHeight="1" x14ac:dyDescent="0.25">
      <c r="D436" s="348"/>
      <c r="E436" s="431"/>
      <c r="F436" s="444"/>
      <c r="G436" s="350"/>
      <c r="H436" s="351"/>
      <c r="I436" s="351"/>
      <c r="J436" s="352"/>
      <c r="K436" s="352"/>
      <c r="L436" s="348"/>
      <c r="M436" s="348"/>
      <c r="N436" s="348"/>
      <c r="O436" s="353"/>
      <c r="P436" s="348"/>
    </row>
    <row r="437" spans="4:16" ht="40.15" customHeight="1" x14ac:dyDescent="0.25">
      <c r="D437" s="348"/>
      <c r="E437" s="431"/>
      <c r="F437" s="444"/>
      <c r="G437" s="350"/>
      <c r="H437" s="351"/>
      <c r="I437" s="351"/>
      <c r="J437" s="352"/>
      <c r="K437" s="352"/>
      <c r="L437" s="348"/>
      <c r="M437" s="348"/>
      <c r="N437" s="348"/>
      <c r="O437" s="353"/>
      <c r="P437" s="348"/>
    </row>
    <row r="438" spans="4:16" ht="40.15" customHeight="1" x14ac:dyDescent="0.25">
      <c r="D438" s="348"/>
      <c r="E438" s="431"/>
      <c r="F438" s="444"/>
      <c r="G438" s="350"/>
      <c r="H438" s="351"/>
      <c r="I438" s="351"/>
      <c r="J438" s="352"/>
      <c r="K438" s="352"/>
      <c r="L438" s="348"/>
      <c r="M438" s="348"/>
      <c r="N438" s="348"/>
      <c r="O438" s="353"/>
      <c r="P438" s="348"/>
    </row>
    <row r="439" spans="4:16" ht="40.15" customHeight="1" x14ac:dyDescent="0.25">
      <c r="D439" s="348"/>
      <c r="E439" s="431"/>
      <c r="F439" s="444"/>
      <c r="G439" s="350"/>
      <c r="H439" s="351"/>
      <c r="I439" s="351"/>
      <c r="J439" s="352"/>
      <c r="K439" s="352"/>
      <c r="L439" s="348"/>
      <c r="M439" s="348"/>
      <c r="N439" s="348"/>
      <c r="O439" s="353"/>
      <c r="P439" s="348"/>
    </row>
    <row r="440" spans="4:16" ht="40.15" customHeight="1" x14ac:dyDescent="0.25">
      <c r="D440" s="348"/>
      <c r="E440" s="431"/>
      <c r="F440" s="444"/>
      <c r="G440" s="350"/>
      <c r="H440" s="351"/>
      <c r="I440" s="351"/>
      <c r="J440" s="352"/>
      <c r="K440" s="352"/>
      <c r="L440" s="348"/>
      <c r="M440" s="348"/>
      <c r="N440" s="348"/>
      <c r="O440" s="353"/>
      <c r="P440" s="348"/>
    </row>
    <row r="441" spans="4:16" ht="40.15" customHeight="1" x14ac:dyDescent="0.25">
      <c r="D441" s="348"/>
      <c r="E441" s="431"/>
      <c r="F441" s="444"/>
      <c r="G441" s="350"/>
      <c r="H441" s="351"/>
      <c r="I441" s="351"/>
      <c r="J441" s="352"/>
      <c r="K441" s="352"/>
      <c r="L441" s="348"/>
      <c r="M441" s="348"/>
      <c r="N441" s="348"/>
      <c r="O441" s="353"/>
      <c r="P441" s="348"/>
    </row>
    <row r="442" spans="4:16" ht="40.15" customHeight="1" x14ac:dyDescent="0.25">
      <c r="D442" s="348"/>
      <c r="E442" s="431"/>
      <c r="F442" s="444"/>
      <c r="G442" s="350"/>
      <c r="H442" s="351"/>
      <c r="I442" s="351"/>
      <c r="J442" s="352"/>
      <c r="K442" s="352"/>
      <c r="L442" s="348"/>
      <c r="M442" s="348"/>
      <c r="N442" s="348"/>
      <c r="O442" s="353"/>
      <c r="P442" s="348"/>
    </row>
    <row r="443" spans="4:16" ht="40.15" customHeight="1" x14ac:dyDescent="0.25">
      <c r="D443" s="348"/>
      <c r="E443" s="431"/>
      <c r="F443" s="444"/>
      <c r="G443" s="350"/>
      <c r="H443" s="351"/>
      <c r="I443" s="351"/>
      <c r="J443" s="352"/>
      <c r="K443" s="352"/>
      <c r="L443" s="348"/>
      <c r="M443" s="348"/>
      <c r="N443" s="348"/>
      <c r="O443" s="353"/>
      <c r="P443" s="348"/>
    </row>
    <row r="444" spans="4:16" ht="40.15" customHeight="1" x14ac:dyDescent="0.25">
      <c r="D444" s="348"/>
      <c r="E444" s="431"/>
      <c r="F444" s="444"/>
      <c r="G444" s="350"/>
      <c r="H444" s="351"/>
      <c r="I444" s="351"/>
      <c r="J444" s="352"/>
      <c r="K444" s="352"/>
      <c r="L444" s="348"/>
      <c r="M444" s="348"/>
      <c r="N444" s="348"/>
      <c r="O444" s="353"/>
      <c r="P444" s="348"/>
    </row>
    <row r="445" spans="4:16" ht="40.15" customHeight="1" x14ac:dyDescent="0.25">
      <c r="D445" s="348"/>
      <c r="E445" s="431"/>
      <c r="F445" s="444"/>
      <c r="G445" s="350"/>
      <c r="H445" s="351"/>
      <c r="I445" s="351"/>
      <c r="J445" s="352"/>
      <c r="K445" s="352"/>
      <c r="L445" s="348"/>
      <c r="M445" s="348"/>
      <c r="N445" s="348"/>
      <c r="O445" s="353"/>
      <c r="P445" s="348"/>
    </row>
    <row r="446" spans="4:16" ht="40.15" customHeight="1" x14ac:dyDescent="0.25">
      <c r="D446" s="348"/>
      <c r="E446" s="431"/>
      <c r="F446" s="444"/>
      <c r="G446" s="350"/>
      <c r="H446" s="351"/>
      <c r="I446" s="351"/>
      <c r="J446" s="352"/>
      <c r="K446" s="352"/>
      <c r="L446" s="348"/>
      <c r="M446" s="348"/>
      <c r="N446" s="348"/>
      <c r="O446" s="353"/>
      <c r="P446" s="348"/>
    </row>
    <row r="447" spans="4:16" ht="40.15" customHeight="1" x14ac:dyDescent="0.25">
      <c r="D447" s="348"/>
      <c r="E447" s="431"/>
      <c r="F447" s="444"/>
      <c r="G447" s="350"/>
      <c r="H447" s="351"/>
      <c r="I447" s="351"/>
      <c r="J447" s="352"/>
      <c r="K447" s="352"/>
      <c r="L447" s="348"/>
      <c r="M447" s="348"/>
      <c r="N447" s="348"/>
      <c r="O447" s="353"/>
      <c r="P447" s="348"/>
    </row>
    <row r="448" spans="4:16" ht="40.15" customHeight="1" x14ac:dyDescent="0.25">
      <c r="D448" s="348"/>
      <c r="E448" s="431"/>
      <c r="F448" s="444"/>
      <c r="G448" s="350"/>
      <c r="H448" s="351"/>
      <c r="I448" s="351"/>
      <c r="J448" s="352"/>
      <c r="K448" s="352"/>
      <c r="L448" s="348"/>
      <c r="M448" s="348"/>
      <c r="N448" s="348"/>
      <c r="O448" s="353"/>
      <c r="P448" s="348"/>
    </row>
    <row r="449" spans="4:16" ht="40.15" customHeight="1" x14ac:dyDescent="0.25">
      <c r="D449" s="348"/>
      <c r="E449" s="431"/>
      <c r="F449" s="444"/>
      <c r="G449" s="350"/>
      <c r="H449" s="351"/>
      <c r="I449" s="351"/>
      <c r="J449" s="352"/>
      <c r="K449" s="352"/>
      <c r="L449" s="348"/>
      <c r="M449" s="348"/>
      <c r="N449" s="348"/>
      <c r="O449" s="353"/>
      <c r="P449" s="348"/>
    </row>
    <row r="450" spans="4:16" ht="40.15" customHeight="1" x14ac:dyDescent="0.25">
      <c r="D450" s="348"/>
      <c r="E450" s="431"/>
      <c r="F450" s="444"/>
      <c r="G450" s="350"/>
      <c r="H450" s="351"/>
      <c r="I450" s="351"/>
      <c r="J450" s="352"/>
      <c r="K450" s="352"/>
      <c r="L450" s="348"/>
      <c r="M450" s="348"/>
      <c r="N450" s="348"/>
      <c r="O450" s="353"/>
      <c r="P450" s="348"/>
    </row>
    <row r="451" spans="4:16" ht="40.15" customHeight="1" x14ac:dyDescent="0.25">
      <c r="D451" s="348"/>
      <c r="E451" s="431"/>
      <c r="F451" s="444"/>
      <c r="G451" s="350"/>
      <c r="H451" s="351"/>
      <c r="I451" s="351"/>
      <c r="J451" s="352"/>
      <c r="K451" s="352"/>
      <c r="L451" s="348"/>
      <c r="M451" s="348"/>
      <c r="N451" s="348"/>
      <c r="O451" s="353"/>
      <c r="P451" s="348"/>
    </row>
    <row r="452" spans="4:16" ht="40.15" customHeight="1" x14ac:dyDescent="0.25">
      <c r="D452" s="348"/>
      <c r="E452" s="431"/>
      <c r="F452" s="444"/>
      <c r="G452" s="350"/>
      <c r="H452" s="351"/>
      <c r="I452" s="351"/>
      <c r="J452" s="352"/>
      <c r="K452" s="352"/>
      <c r="L452" s="348"/>
      <c r="M452" s="348"/>
      <c r="N452" s="348"/>
      <c r="O452" s="353"/>
      <c r="P452" s="348"/>
    </row>
    <row r="453" spans="4:16" ht="40.15" customHeight="1" x14ac:dyDescent="0.25">
      <c r="D453" s="348"/>
      <c r="E453" s="431"/>
      <c r="F453" s="444"/>
      <c r="G453" s="350"/>
      <c r="H453" s="351"/>
      <c r="I453" s="351"/>
      <c r="J453" s="352"/>
      <c r="K453" s="352"/>
      <c r="L453" s="348"/>
      <c r="M453" s="348"/>
      <c r="N453" s="348"/>
      <c r="O453" s="353"/>
      <c r="P453" s="348"/>
    </row>
    <row r="454" spans="4:16" ht="40.15" customHeight="1" x14ac:dyDescent="0.25">
      <c r="D454" s="348"/>
      <c r="E454" s="431"/>
      <c r="F454" s="444"/>
      <c r="G454" s="350"/>
      <c r="H454" s="351"/>
      <c r="I454" s="351"/>
      <c r="J454" s="352"/>
      <c r="K454" s="352"/>
      <c r="L454" s="348"/>
      <c r="M454" s="348"/>
      <c r="N454" s="348"/>
      <c r="O454" s="353"/>
      <c r="P454" s="348"/>
    </row>
    <row r="455" spans="4:16" ht="40.15" customHeight="1" x14ac:dyDescent="0.25">
      <c r="D455" s="348"/>
      <c r="E455" s="431"/>
      <c r="F455" s="444"/>
      <c r="G455" s="350"/>
      <c r="H455" s="351"/>
      <c r="I455" s="351"/>
      <c r="J455" s="352"/>
      <c r="K455" s="352"/>
      <c r="L455" s="348"/>
      <c r="M455" s="348"/>
      <c r="N455" s="348"/>
      <c r="O455" s="353"/>
      <c r="P455" s="348"/>
    </row>
    <row r="456" spans="4:16" ht="40.15" customHeight="1" x14ac:dyDescent="0.25">
      <c r="D456" s="348"/>
      <c r="E456" s="431"/>
      <c r="F456" s="444"/>
      <c r="G456" s="350"/>
      <c r="H456" s="351"/>
      <c r="I456" s="351"/>
      <c r="J456" s="352"/>
      <c r="K456" s="352"/>
      <c r="L456" s="348"/>
      <c r="M456" s="348"/>
      <c r="N456" s="348"/>
      <c r="O456" s="353"/>
      <c r="P456" s="348"/>
    </row>
    <row r="457" spans="4:16" ht="40.15" customHeight="1" x14ac:dyDescent="0.25">
      <c r="D457" s="348"/>
      <c r="E457" s="431"/>
      <c r="F457" s="444"/>
      <c r="G457" s="350"/>
      <c r="H457" s="351"/>
      <c r="I457" s="351"/>
      <c r="J457" s="352"/>
      <c r="K457" s="352"/>
      <c r="L457" s="348"/>
      <c r="M457" s="348"/>
      <c r="N457" s="348"/>
      <c r="O457" s="353"/>
      <c r="P457" s="348"/>
    </row>
    <row r="458" spans="4:16" ht="40.15" customHeight="1" x14ac:dyDescent="0.25">
      <c r="D458" s="348"/>
      <c r="E458" s="431"/>
      <c r="F458" s="444"/>
      <c r="G458" s="350"/>
      <c r="H458" s="351"/>
      <c r="I458" s="351"/>
      <c r="J458" s="352"/>
      <c r="K458" s="352"/>
      <c r="L458" s="348"/>
      <c r="M458" s="348"/>
      <c r="N458" s="348"/>
      <c r="O458" s="353"/>
      <c r="P458" s="348"/>
    </row>
    <row r="459" spans="4:16" ht="40.15" customHeight="1" x14ac:dyDescent="0.25">
      <c r="D459" s="348"/>
      <c r="E459" s="431"/>
      <c r="F459" s="444"/>
      <c r="G459" s="350"/>
      <c r="H459" s="351"/>
      <c r="I459" s="351"/>
      <c r="J459" s="352"/>
      <c r="K459" s="352"/>
      <c r="L459" s="348"/>
      <c r="M459" s="348"/>
      <c r="N459" s="348"/>
      <c r="O459" s="353"/>
      <c r="P459" s="348"/>
    </row>
    <row r="460" spans="4:16" ht="40.15" customHeight="1" x14ac:dyDescent="0.25">
      <c r="D460" s="348"/>
      <c r="E460" s="431"/>
      <c r="F460" s="444"/>
      <c r="G460" s="350"/>
      <c r="H460" s="351"/>
      <c r="I460" s="351"/>
      <c r="J460" s="352"/>
      <c r="K460" s="352"/>
      <c r="L460" s="348"/>
      <c r="M460" s="348"/>
      <c r="N460" s="348"/>
      <c r="O460" s="353"/>
      <c r="P460" s="348"/>
    </row>
    <row r="461" spans="4:16" ht="40.15" customHeight="1" x14ac:dyDescent="0.25">
      <c r="D461" s="348"/>
      <c r="E461" s="431"/>
      <c r="F461" s="444"/>
      <c r="G461" s="350"/>
      <c r="H461" s="351"/>
      <c r="I461" s="351"/>
      <c r="J461" s="352"/>
      <c r="K461" s="352"/>
      <c r="L461" s="348"/>
      <c r="M461" s="348"/>
      <c r="N461" s="348"/>
      <c r="O461" s="353"/>
      <c r="P461" s="348"/>
    </row>
    <row r="462" spans="4:16" ht="40.15" customHeight="1" x14ac:dyDescent="0.25">
      <c r="D462" s="348"/>
      <c r="E462" s="431"/>
      <c r="F462" s="444"/>
      <c r="G462" s="350"/>
      <c r="H462" s="351"/>
      <c r="I462" s="351"/>
      <c r="J462" s="352"/>
      <c r="K462" s="352"/>
      <c r="L462" s="348"/>
      <c r="M462" s="348"/>
      <c r="N462" s="348"/>
      <c r="O462" s="353"/>
      <c r="P462" s="348"/>
    </row>
    <row r="463" spans="4:16" ht="40.15" customHeight="1" x14ac:dyDescent="0.25">
      <c r="D463" s="348"/>
      <c r="E463" s="431"/>
      <c r="F463" s="444"/>
      <c r="G463" s="350"/>
      <c r="H463" s="351"/>
      <c r="I463" s="351"/>
      <c r="J463" s="352"/>
      <c r="K463" s="352"/>
      <c r="L463" s="348"/>
      <c r="M463" s="348"/>
      <c r="N463" s="348"/>
      <c r="O463" s="353"/>
      <c r="P463" s="348"/>
    </row>
    <row r="464" spans="4:16" ht="40.15" customHeight="1" x14ac:dyDescent="0.25">
      <c r="D464" s="348"/>
      <c r="E464" s="431"/>
      <c r="F464" s="444"/>
      <c r="G464" s="350"/>
      <c r="H464" s="351"/>
      <c r="I464" s="351"/>
      <c r="J464" s="352"/>
      <c r="K464" s="352"/>
      <c r="L464" s="348"/>
      <c r="M464" s="348"/>
      <c r="N464" s="348"/>
      <c r="O464" s="353"/>
      <c r="P464" s="348"/>
    </row>
    <row r="465" spans="4:16" ht="40.15" customHeight="1" x14ac:dyDescent="0.25">
      <c r="D465" s="348"/>
      <c r="E465" s="431"/>
      <c r="F465" s="444"/>
      <c r="G465" s="350"/>
      <c r="H465" s="351"/>
      <c r="I465" s="351"/>
      <c r="J465" s="352"/>
      <c r="K465" s="352"/>
      <c r="L465" s="348"/>
      <c r="M465" s="348"/>
      <c r="N465" s="348"/>
      <c r="O465" s="353"/>
      <c r="P465" s="348"/>
    </row>
    <row r="466" spans="4:16" ht="40.15" customHeight="1" x14ac:dyDescent="0.25">
      <c r="D466" s="348"/>
      <c r="E466" s="431"/>
      <c r="F466" s="444"/>
      <c r="G466" s="350"/>
      <c r="H466" s="351"/>
      <c r="I466" s="351"/>
      <c r="J466" s="352"/>
      <c r="K466" s="352"/>
      <c r="L466" s="348"/>
      <c r="M466" s="348"/>
      <c r="N466" s="348"/>
      <c r="O466" s="353"/>
      <c r="P466" s="348"/>
    </row>
    <row r="467" spans="4:16" ht="40.15" customHeight="1" x14ac:dyDescent="0.25">
      <c r="D467" s="348"/>
      <c r="E467" s="431"/>
      <c r="F467" s="444"/>
      <c r="G467" s="350"/>
      <c r="H467" s="351"/>
      <c r="I467" s="351"/>
      <c r="J467" s="352"/>
      <c r="K467" s="352"/>
      <c r="L467" s="348"/>
      <c r="M467" s="348"/>
      <c r="N467" s="348"/>
      <c r="O467" s="353"/>
      <c r="P467" s="348"/>
    </row>
    <row r="468" spans="4:16" ht="40.15" customHeight="1" x14ac:dyDescent="0.25">
      <c r="D468" s="348"/>
      <c r="E468" s="431"/>
      <c r="F468" s="444"/>
      <c r="G468" s="350"/>
      <c r="H468" s="351"/>
      <c r="I468" s="351"/>
      <c r="J468" s="352"/>
      <c r="K468" s="352"/>
      <c r="L468" s="348"/>
      <c r="M468" s="348"/>
      <c r="N468" s="348"/>
      <c r="O468" s="353"/>
      <c r="P468" s="348"/>
    </row>
    <row r="469" spans="4:16" ht="40.15" customHeight="1" x14ac:dyDescent="0.25">
      <c r="D469" s="348"/>
      <c r="E469" s="431"/>
      <c r="F469" s="444"/>
      <c r="G469" s="350"/>
      <c r="H469" s="351"/>
      <c r="I469" s="351"/>
      <c r="J469" s="352"/>
      <c r="K469" s="352"/>
      <c r="L469" s="348"/>
      <c r="M469" s="348"/>
      <c r="N469" s="348"/>
      <c r="O469" s="353"/>
      <c r="P469" s="348"/>
    </row>
    <row r="470" spans="4:16" ht="40.15" customHeight="1" x14ac:dyDescent="0.25">
      <c r="D470" s="348"/>
      <c r="E470" s="431"/>
      <c r="F470" s="444"/>
      <c r="G470" s="350"/>
      <c r="H470" s="351"/>
      <c r="I470" s="351"/>
      <c r="J470" s="352"/>
      <c r="K470" s="352"/>
      <c r="L470" s="348"/>
      <c r="M470" s="348"/>
      <c r="N470" s="348"/>
      <c r="O470" s="353"/>
      <c r="P470" s="348"/>
    </row>
    <row r="471" spans="4:16" ht="40.15" customHeight="1" x14ac:dyDescent="0.25">
      <c r="D471" s="348"/>
      <c r="E471" s="431"/>
      <c r="F471" s="444"/>
      <c r="G471" s="350"/>
      <c r="H471" s="351"/>
      <c r="I471" s="351"/>
      <c r="J471" s="352"/>
      <c r="K471" s="352"/>
      <c r="L471" s="348"/>
      <c r="M471" s="348"/>
      <c r="N471" s="348"/>
      <c r="O471" s="353"/>
      <c r="P471" s="348"/>
    </row>
    <row r="472" spans="4:16" ht="40.15" customHeight="1" x14ac:dyDescent="0.25">
      <c r="D472" s="348"/>
      <c r="E472" s="431"/>
      <c r="F472" s="444"/>
      <c r="G472" s="350"/>
      <c r="H472" s="351"/>
      <c r="I472" s="351"/>
      <c r="J472" s="352"/>
      <c r="K472" s="352"/>
      <c r="L472" s="348"/>
      <c r="M472" s="348"/>
      <c r="N472" s="348"/>
      <c r="O472" s="353"/>
      <c r="P472" s="348"/>
    </row>
    <row r="473" spans="4:16" ht="40.15" customHeight="1" x14ac:dyDescent="0.25">
      <c r="D473" s="348"/>
      <c r="E473" s="431"/>
      <c r="F473" s="444"/>
      <c r="G473" s="350"/>
      <c r="H473" s="351"/>
      <c r="I473" s="351"/>
      <c r="J473" s="352"/>
      <c r="K473" s="352"/>
      <c r="L473" s="348"/>
      <c r="M473" s="348"/>
      <c r="N473" s="348"/>
      <c r="O473" s="353"/>
      <c r="P473" s="348"/>
    </row>
    <row r="474" spans="4:16" ht="40.15" customHeight="1" x14ac:dyDescent="0.25">
      <c r="D474" s="348"/>
      <c r="E474" s="431"/>
      <c r="F474" s="444"/>
      <c r="G474" s="350"/>
      <c r="H474" s="351"/>
      <c r="I474" s="351"/>
      <c r="J474" s="352"/>
      <c r="K474" s="352"/>
      <c r="L474" s="348"/>
      <c r="M474" s="348"/>
      <c r="N474" s="348"/>
      <c r="O474" s="353"/>
      <c r="P474" s="348"/>
    </row>
    <row r="475" spans="4:16" ht="40.15" customHeight="1" x14ac:dyDescent="0.25">
      <c r="D475" s="348"/>
      <c r="E475" s="431"/>
      <c r="F475" s="444"/>
      <c r="G475" s="350"/>
      <c r="H475" s="351"/>
      <c r="I475" s="351"/>
      <c r="J475" s="352"/>
      <c r="K475" s="352"/>
      <c r="L475" s="348"/>
      <c r="M475" s="348"/>
      <c r="N475" s="348"/>
      <c r="O475" s="353"/>
      <c r="P475" s="348"/>
    </row>
    <row r="476" spans="4:16" ht="40.15" customHeight="1" x14ac:dyDescent="0.25">
      <c r="D476" s="348"/>
      <c r="E476" s="431"/>
      <c r="F476" s="444"/>
      <c r="G476" s="350"/>
      <c r="H476" s="351"/>
      <c r="I476" s="351"/>
      <c r="J476" s="352"/>
      <c r="K476" s="352"/>
      <c r="L476" s="348"/>
      <c r="M476" s="348"/>
      <c r="N476" s="348"/>
      <c r="O476" s="353"/>
      <c r="P476" s="348"/>
    </row>
    <row r="477" spans="4:16" ht="40.15" customHeight="1" x14ac:dyDescent="0.25">
      <c r="D477" s="348"/>
      <c r="E477" s="431"/>
      <c r="F477" s="444"/>
      <c r="G477" s="350"/>
      <c r="H477" s="351"/>
      <c r="I477" s="351"/>
      <c r="J477" s="352"/>
      <c r="K477" s="352"/>
      <c r="L477" s="348"/>
      <c r="M477" s="348"/>
      <c r="N477" s="348"/>
      <c r="O477" s="353"/>
      <c r="P477" s="348"/>
    </row>
    <row r="478" spans="4:16" ht="40.15" customHeight="1" x14ac:dyDescent="0.25">
      <c r="D478" s="348"/>
      <c r="E478" s="431"/>
      <c r="F478" s="444"/>
      <c r="G478" s="350"/>
      <c r="H478" s="351"/>
      <c r="I478" s="351"/>
      <c r="J478" s="352"/>
      <c r="K478" s="352"/>
      <c r="L478" s="348"/>
      <c r="M478" s="348"/>
      <c r="N478" s="348"/>
      <c r="O478" s="353"/>
      <c r="P478" s="348"/>
    </row>
    <row r="479" spans="4:16" ht="40.15" customHeight="1" x14ac:dyDescent="0.25">
      <c r="D479" s="348"/>
      <c r="E479" s="431"/>
      <c r="F479" s="444"/>
      <c r="G479" s="350"/>
      <c r="H479" s="351"/>
      <c r="I479" s="351"/>
      <c r="J479" s="352"/>
      <c r="K479" s="352"/>
      <c r="L479" s="348"/>
      <c r="M479" s="348"/>
      <c r="N479" s="348"/>
      <c r="O479" s="353"/>
      <c r="P479" s="348"/>
    </row>
    <row r="480" spans="4:16" ht="40.15" customHeight="1" x14ac:dyDescent="0.25">
      <c r="D480" s="348"/>
      <c r="E480" s="431"/>
      <c r="F480" s="444"/>
      <c r="G480" s="350"/>
      <c r="H480" s="351"/>
      <c r="I480" s="351"/>
      <c r="J480" s="352"/>
      <c r="K480" s="352"/>
      <c r="L480" s="348"/>
      <c r="M480" s="348"/>
      <c r="N480" s="348"/>
      <c r="O480" s="353"/>
      <c r="P480" s="348"/>
    </row>
    <row r="481" spans="4:16" ht="40.15" customHeight="1" x14ac:dyDescent="0.25">
      <c r="D481" s="348"/>
      <c r="E481" s="431"/>
      <c r="F481" s="444"/>
      <c r="G481" s="350"/>
      <c r="H481" s="351"/>
      <c r="I481" s="351"/>
      <c r="J481" s="352"/>
      <c r="K481" s="352"/>
      <c r="L481" s="348"/>
      <c r="M481" s="348"/>
      <c r="N481" s="348"/>
      <c r="O481" s="353"/>
      <c r="P481" s="348"/>
    </row>
    <row r="482" spans="4:16" ht="40.15" customHeight="1" x14ac:dyDescent="0.25">
      <c r="D482" s="348"/>
      <c r="E482" s="431"/>
      <c r="F482" s="444"/>
      <c r="G482" s="350"/>
      <c r="H482" s="351"/>
      <c r="I482" s="351"/>
      <c r="J482" s="352"/>
      <c r="K482" s="352"/>
      <c r="L482" s="348"/>
      <c r="M482" s="348"/>
      <c r="N482" s="348"/>
      <c r="O482" s="353"/>
      <c r="P482" s="348"/>
    </row>
    <row r="483" spans="4:16" ht="40.15" customHeight="1" x14ac:dyDescent="0.25">
      <c r="D483" s="348"/>
      <c r="E483" s="431"/>
      <c r="F483" s="444"/>
      <c r="G483" s="350"/>
      <c r="H483" s="351"/>
      <c r="I483" s="351"/>
      <c r="J483" s="352"/>
      <c r="K483" s="352"/>
      <c r="L483" s="348"/>
      <c r="M483" s="348"/>
      <c r="N483" s="348"/>
      <c r="O483" s="353"/>
      <c r="P483" s="348"/>
    </row>
    <row r="484" spans="4:16" ht="40.15" customHeight="1" x14ac:dyDescent="0.25">
      <c r="D484" s="348"/>
      <c r="E484" s="431"/>
      <c r="F484" s="444"/>
      <c r="G484" s="350"/>
      <c r="H484" s="351"/>
      <c r="I484" s="351"/>
      <c r="J484" s="352"/>
      <c r="K484" s="352"/>
      <c r="L484" s="348"/>
      <c r="M484" s="348"/>
      <c r="N484" s="348"/>
      <c r="O484" s="353"/>
      <c r="P484" s="348"/>
    </row>
    <row r="485" spans="4:16" ht="40.15" customHeight="1" x14ac:dyDescent="0.25">
      <c r="D485" s="348"/>
      <c r="E485" s="431"/>
      <c r="F485" s="444"/>
      <c r="G485" s="350"/>
      <c r="H485" s="351"/>
      <c r="I485" s="351"/>
      <c r="J485" s="352"/>
      <c r="K485" s="352"/>
      <c r="L485" s="348"/>
      <c r="M485" s="348"/>
      <c r="N485" s="348"/>
      <c r="O485" s="353"/>
      <c r="P485" s="348"/>
    </row>
    <row r="486" spans="4:16" ht="40.15" customHeight="1" x14ac:dyDescent="0.25">
      <c r="D486" s="348"/>
      <c r="E486" s="431"/>
      <c r="F486" s="444"/>
      <c r="G486" s="350"/>
      <c r="H486" s="351"/>
      <c r="I486" s="351"/>
      <c r="J486" s="352"/>
      <c r="K486" s="352"/>
      <c r="L486" s="348"/>
      <c r="M486" s="348"/>
      <c r="N486" s="348"/>
      <c r="O486" s="353"/>
      <c r="P486" s="348"/>
    </row>
    <row r="487" spans="4:16" ht="40.15" customHeight="1" x14ac:dyDescent="0.25">
      <c r="D487" s="348"/>
      <c r="E487" s="431"/>
      <c r="F487" s="444"/>
      <c r="G487" s="350"/>
      <c r="H487" s="351"/>
      <c r="I487" s="351"/>
      <c r="J487" s="352"/>
      <c r="K487" s="352"/>
      <c r="L487" s="348"/>
      <c r="M487" s="348"/>
      <c r="N487" s="348"/>
      <c r="O487" s="353"/>
      <c r="P487" s="348"/>
    </row>
    <row r="488" spans="4:16" ht="40.15" customHeight="1" x14ac:dyDescent="0.25">
      <c r="D488" s="348"/>
      <c r="E488" s="431"/>
      <c r="F488" s="444"/>
      <c r="G488" s="350"/>
      <c r="H488" s="351"/>
      <c r="I488" s="351"/>
      <c r="J488" s="352"/>
      <c r="K488" s="352"/>
      <c r="L488" s="348"/>
      <c r="M488" s="348"/>
      <c r="N488" s="348"/>
      <c r="O488" s="353"/>
      <c r="P488" s="348"/>
    </row>
    <row r="489" spans="4:16" ht="40.15" customHeight="1" x14ac:dyDescent="0.25">
      <c r="D489" s="348"/>
      <c r="E489" s="431"/>
      <c r="F489" s="444"/>
      <c r="G489" s="350"/>
      <c r="H489" s="351"/>
      <c r="I489" s="351"/>
      <c r="J489" s="352"/>
      <c r="K489" s="352"/>
      <c r="L489" s="348"/>
      <c r="M489" s="348"/>
      <c r="N489" s="348"/>
      <c r="O489" s="353"/>
      <c r="P489" s="348"/>
    </row>
    <row r="490" spans="4:16" ht="40.15" customHeight="1" x14ac:dyDescent="0.25">
      <c r="D490" s="348"/>
      <c r="E490" s="431"/>
      <c r="F490" s="444"/>
      <c r="G490" s="350"/>
      <c r="H490" s="351"/>
      <c r="I490" s="351"/>
      <c r="J490" s="352"/>
      <c r="K490" s="352"/>
      <c r="L490" s="348"/>
      <c r="M490" s="348"/>
      <c r="N490" s="348"/>
      <c r="O490" s="353"/>
      <c r="P490" s="348"/>
    </row>
    <row r="491" spans="4:16" ht="40.15" customHeight="1" x14ac:dyDescent="0.25">
      <c r="D491" s="348"/>
      <c r="E491" s="431"/>
      <c r="F491" s="444"/>
      <c r="G491" s="350"/>
      <c r="H491" s="351"/>
      <c r="I491" s="351"/>
      <c r="J491" s="352"/>
      <c r="K491" s="352"/>
      <c r="L491" s="348"/>
      <c r="M491" s="348"/>
      <c r="N491" s="348"/>
      <c r="O491" s="353"/>
      <c r="P491" s="348"/>
    </row>
    <row r="492" spans="4:16" ht="40.15" customHeight="1" x14ac:dyDescent="0.25">
      <c r="D492" s="348"/>
      <c r="E492" s="431"/>
      <c r="F492" s="444"/>
      <c r="G492" s="350"/>
      <c r="H492" s="351"/>
      <c r="I492" s="351"/>
      <c r="J492" s="352"/>
      <c r="K492" s="352"/>
      <c r="L492" s="348"/>
      <c r="M492" s="348"/>
      <c r="N492" s="348"/>
      <c r="O492" s="353"/>
      <c r="P492" s="348"/>
    </row>
    <row r="493" spans="4:16" ht="40.15" customHeight="1" x14ac:dyDescent="0.25">
      <c r="D493" s="348"/>
      <c r="E493" s="431"/>
      <c r="F493" s="444"/>
      <c r="G493" s="350"/>
      <c r="H493" s="351"/>
      <c r="I493" s="351"/>
      <c r="J493" s="352"/>
      <c r="K493" s="352"/>
      <c r="L493" s="348"/>
      <c r="M493" s="348"/>
      <c r="N493" s="348"/>
      <c r="O493" s="353"/>
      <c r="P493" s="348"/>
    </row>
    <row r="494" spans="4:16" ht="40.15" customHeight="1" x14ac:dyDescent="0.25">
      <c r="D494" s="348"/>
      <c r="E494" s="431"/>
      <c r="F494" s="444"/>
      <c r="G494" s="350"/>
      <c r="H494" s="351"/>
      <c r="I494" s="351"/>
      <c r="J494" s="352"/>
      <c r="K494" s="352"/>
      <c r="L494" s="348"/>
      <c r="M494" s="348"/>
      <c r="N494" s="348"/>
      <c r="O494" s="353"/>
      <c r="P494" s="348"/>
    </row>
    <row r="495" spans="4:16" ht="40.15" customHeight="1" x14ac:dyDescent="0.25">
      <c r="D495" s="348"/>
      <c r="E495" s="431"/>
      <c r="F495" s="444"/>
      <c r="G495" s="350"/>
      <c r="H495" s="351"/>
      <c r="I495" s="351"/>
      <c r="J495" s="352"/>
      <c r="K495" s="352"/>
      <c r="L495" s="348"/>
      <c r="M495" s="348"/>
      <c r="N495" s="348"/>
      <c r="O495" s="353"/>
      <c r="P495" s="348"/>
    </row>
    <row r="496" spans="4:16" ht="40.15" customHeight="1" x14ac:dyDescent="0.25">
      <c r="D496" s="348"/>
      <c r="E496" s="431"/>
      <c r="F496" s="444"/>
      <c r="G496" s="350"/>
      <c r="H496" s="351"/>
      <c r="I496" s="351"/>
      <c r="J496" s="352"/>
      <c r="K496" s="352"/>
      <c r="L496" s="348"/>
      <c r="M496" s="348"/>
      <c r="N496" s="348"/>
      <c r="O496" s="353"/>
      <c r="P496" s="348"/>
    </row>
    <row r="497" spans="4:16" ht="40.15" customHeight="1" x14ac:dyDescent="0.25">
      <c r="D497" s="348"/>
      <c r="E497" s="431"/>
      <c r="F497" s="444"/>
      <c r="G497" s="350"/>
      <c r="H497" s="351"/>
      <c r="I497" s="351"/>
      <c r="J497" s="352"/>
      <c r="K497" s="352"/>
      <c r="L497" s="348"/>
      <c r="M497" s="348"/>
      <c r="N497" s="348"/>
      <c r="O497" s="353"/>
      <c r="P497" s="348"/>
    </row>
    <row r="498" spans="4:16" ht="40.15" customHeight="1" x14ac:dyDescent="0.25">
      <c r="D498" s="348"/>
      <c r="E498" s="431"/>
      <c r="F498" s="444"/>
      <c r="G498" s="350"/>
      <c r="H498" s="351"/>
      <c r="I498" s="351"/>
      <c r="J498" s="352"/>
      <c r="K498" s="352"/>
      <c r="L498" s="348"/>
      <c r="M498" s="348"/>
      <c r="N498" s="348"/>
      <c r="O498" s="353"/>
      <c r="P498" s="348"/>
    </row>
    <row r="499" spans="4:16" ht="40.15" customHeight="1" x14ac:dyDescent="0.25">
      <c r="D499" s="348"/>
      <c r="E499" s="431"/>
      <c r="F499" s="444"/>
      <c r="G499" s="350"/>
      <c r="H499" s="351"/>
      <c r="I499" s="351"/>
      <c r="J499" s="352"/>
      <c r="K499" s="352"/>
      <c r="L499" s="348"/>
      <c r="M499" s="348"/>
      <c r="N499" s="348"/>
      <c r="O499" s="353"/>
      <c r="P499" s="348"/>
    </row>
    <row r="500" spans="4:16" ht="40.15" customHeight="1" x14ac:dyDescent="0.25">
      <c r="D500" s="348"/>
      <c r="E500" s="431"/>
      <c r="F500" s="444"/>
      <c r="G500" s="350"/>
      <c r="H500" s="351"/>
      <c r="I500" s="351"/>
      <c r="J500" s="352"/>
      <c r="K500" s="352"/>
      <c r="L500" s="348"/>
      <c r="M500" s="348"/>
      <c r="N500" s="348"/>
      <c r="O500" s="353"/>
      <c r="P500" s="348"/>
    </row>
    <row r="501" spans="4:16" ht="40.15" customHeight="1" x14ac:dyDescent="0.25">
      <c r="D501" s="348"/>
      <c r="E501" s="431"/>
      <c r="F501" s="444"/>
      <c r="G501" s="350"/>
      <c r="H501" s="351"/>
      <c r="I501" s="351"/>
      <c r="J501" s="352"/>
      <c r="K501" s="352"/>
      <c r="L501" s="348"/>
      <c r="M501" s="348"/>
      <c r="N501" s="348"/>
      <c r="O501" s="353"/>
      <c r="P501" s="348"/>
    </row>
    <row r="502" spans="4:16" ht="40.15" customHeight="1" x14ac:dyDescent="0.25">
      <c r="D502" s="348"/>
      <c r="E502" s="431"/>
      <c r="F502" s="444"/>
      <c r="G502" s="350"/>
      <c r="H502" s="351"/>
      <c r="I502" s="351"/>
      <c r="J502" s="352"/>
      <c r="K502" s="352"/>
      <c r="L502" s="348"/>
      <c r="M502" s="348"/>
      <c r="N502" s="348"/>
      <c r="O502" s="353"/>
      <c r="P502" s="348"/>
    </row>
    <row r="503" spans="4:16" ht="40.15" customHeight="1" x14ac:dyDescent="0.25">
      <c r="D503" s="348"/>
      <c r="E503" s="431"/>
      <c r="F503" s="444"/>
      <c r="G503" s="350"/>
      <c r="H503" s="351"/>
      <c r="I503" s="351"/>
      <c r="J503" s="352"/>
      <c r="K503" s="352"/>
      <c r="L503" s="348"/>
      <c r="M503" s="348"/>
      <c r="N503" s="348"/>
      <c r="O503" s="353"/>
      <c r="P503" s="348"/>
    </row>
    <row r="504" spans="4:16" ht="40.15" customHeight="1" x14ac:dyDescent="0.25">
      <c r="D504" s="348"/>
      <c r="E504" s="431"/>
      <c r="F504" s="444"/>
      <c r="G504" s="350"/>
      <c r="H504" s="351"/>
      <c r="I504" s="351"/>
      <c r="J504" s="352"/>
      <c r="K504" s="352"/>
      <c r="L504" s="348"/>
      <c r="M504" s="348"/>
      <c r="N504" s="348"/>
      <c r="O504" s="353"/>
      <c r="P504" s="348"/>
    </row>
    <row r="505" spans="4:16" ht="40.15" customHeight="1" x14ac:dyDescent="0.25">
      <c r="D505" s="348"/>
      <c r="E505" s="431"/>
      <c r="F505" s="444"/>
      <c r="G505" s="350"/>
      <c r="H505" s="351"/>
      <c r="I505" s="351"/>
      <c r="J505" s="352"/>
      <c r="K505" s="352"/>
      <c r="L505" s="348"/>
      <c r="M505" s="348"/>
      <c r="N505" s="348"/>
      <c r="O505" s="353"/>
      <c r="P505" s="348"/>
    </row>
    <row r="506" spans="4:16" ht="40.15" customHeight="1" x14ac:dyDescent="0.25">
      <c r="D506" s="348"/>
      <c r="E506" s="431"/>
      <c r="F506" s="444"/>
      <c r="G506" s="350"/>
      <c r="H506" s="351"/>
      <c r="I506" s="351"/>
      <c r="J506" s="352"/>
      <c r="K506" s="352"/>
      <c r="L506" s="348"/>
      <c r="M506" s="348"/>
      <c r="N506" s="348"/>
      <c r="O506" s="353"/>
      <c r="P506" s="348"/>
    </row>
    <row r="507" spans="4:16" ht="40.15" customHeight="1" x14ac:dyDescent="0.25">
      <c r="D507" s="348"/>
      <c r="E507" s="431"/>
      <c r="F507" s="444"/>
      <c r="G507" s="350"/>
      <c r="H507" s="351"/>
      <c r="I507" s="351"/>
      <c r="J507" s="352"/>
      <c r="K507" s="352"/>
      <c r="L507" s="348"/>
      <c r="M507" s="348"/>
      <c r="N507" s="348"/>
      <c r="O507" s="353"/>
      <c r="P507" s="348"/>
    </row>
    <row r="508" spans="4:16" ht="40.15" customHeight="1" x14ac:dyDescent="0.25">
      <c r="D508" s="348"/>
      <c r="E508" s="431"/>
      <c r="F508" s="444"/>
      <c r="G508" s="350"/>
      <c r="H508" s="351"/>
      <c r="I508" s="351"/>
      <c r="J508" s="352"/>
      <c r="K508" s="352"/>
      <c r="L508" s="348"/>
      <c r="M508" s="348"/>
      <c r="N508" s="348"/>
      <c r="O508" s="353"/>
      <c r="P508" s="348"/>
    </row>
    <row r="509" spans="4:16" ht="40.15" customHeight="1" x14ac:dyDescent="0.25">
      <c r="D509" s="348"/>
      <c r="E509" s="431"/>
      <c r="F509" s="444"/>
      <c r="G509" s="350"/>
      <c r="H509" s="351"/>
      <c r="I509" s="351"/>
      <c r="J509" s="352"/>
      <c r="K509" s="352"/>
      <c r="L509" s="348"/>
      <c r="M509" s="348"/>
      <c r="N509" s="348"/>
      <c r="O509" s="353"/>
      <c r="P509" s="348"/>
    </row>
    <row r="510" spans="4:16" ht="40.15" customHeight="1" x14ac:dyDescent="0.25">
      <c r="D510" s="348"/>
      <c r="E510" s="431"/>
      <c r="F510" s="444"/>
      <c r="G510" s="350"/>
      <c r="H510" s="351"/>
      <c r="I510" s="351"/>
      <c r="J510" s="352"/>
      <c r="K510" s="352"/>
      <c r="L510" s="348"/>
      <c r="M510" s="348"/>
      <c r="N510" s="348"/>
      <c r="O510" s="353"/>
      <c r="P510" s="348"/>
    </row>
    <row r="511" spans="4:16" ht="40.15" customHeight="1" x14ac:dyDescent="0.25">
      <c r="D511" s="348"/>
      <c r="E511" s="431"/>
      <c r="F511" s="444"/>
      <c r="G511" s="350"/>
      <c r="H511" s="351"/>
      <c r="I511" s="351"/>
      <c r="J511" s="352"/>
      <c r="K511" s="352"/>
      <c r="L511" s="348"/>
      <c r="M511" s="348"/>
      <c r="N511" s="348"/>
      <c r="O511" s="353"/>
      <c r="P511" s="348"/>
    </row>
    <row r="512" spans="4:16" ht="40.15" customHeight="1" x14ac:dyDescent="0.25">
      <c r="D512" s="348"/>
      <c r="E512" s="431"/>
      <c r="F512" s="444"/>
      <c r="G512" s="350"/>
      <c r="H512" s="351"/>
      <c r="I512" s="351"/>
      <c r="J512" s="352"/>
      <c r="K512" s="352"/>
      <c r="L512" s="348"/>
      <c r="M512" s="348"/>
      <c r="N512" s="348"/>
      <c r="O512" s="353"/>
      <c r="P512" s="348"/>
    </row>
    <row r="513" spans="4:16" ht="40.15" customHeight="1" x14ac:dyDescent="0.25">
      <c r="D513" s="348"/>
      <c r="E513" s="431"/>
      <c r="F513" s="444"/>
      <c r="G513" s="350"/>
      <c r="H513" s="351"/>
      <c r="I513" s="351"/>
      <c r="J513" s="352"/>
      <c r="K513" s="352"/>
      <c r="L513" s="348"/>
      <c r="M513" s="348"/>
      <c r="N513" s="348"/>
      <c r="O513" s="353"/>
      <c r="P513" s="348"/>
    </row>
    <row r="514" spans="4:16" ht="40.15" customHeight="1" x14ac:dyDescent="0.25">
      <c r="D514" s="348"/>
      <c r="E514" s="431"/>
      <c r="F514" s="444"/>
      <c r="G514" s="350"/>
      <c r="H514" s="351"/>
      <c r="I514" s="351"/>
      <c r="J514" s="352"/>
      <c r="K514" s="352"/>
      <c r="L514" s="348"/>
      <c r="M514" s="348"/>
      <c r="N514" s="348"/>
      <c r="O514" s="353"/>
      <c r="P514" s="348"/>
    </row>
    <row r="515" spans="4:16" ht="40.15" customHeight="1" x14ac:dyDescent="0.25">
      <c r="D515" s="348"/>
      <c r="E515" s="431"/>
      <c r="F515" s="444"/>
      <c r="G515" s="350"/>
      <c r="H515" s="351"/>
      <c r="I515" s="351"/>
      <c r="J515" s="352"/>
      <c r="K515" s="352"/>
      <c r="L515" s="348"/>
      <c r="M515" s="348"/>
      <c r="N515" s="348"/>
      <c r="O515" s="353"/>
      <c r="P515" s="348"/>
    </row>
    <row r="516" spans="4:16" ht="40.15" customHeight="1" x14ac:dyDescent="0.25">
      <c r="D516" s="348"/>
      <c r="E516" s="431"/>
      <c r="F516" s="444"/>
      <c r="G516" s="350"/>
      <c r="H516" s="351"/>
      <c r="I516" s="351"/>
      <c r="J516" s="352"/>
      <c r="K516" s="352"/>
      <c r="L516" s="348"/>
      <c r="M516" s="348"/>
      <c r="N516" s="348"/>
      <c r="O516" s="353"/>
      <c r="P516" s="348"/>
    </row>
    <row r="517" spans="4:16" ht="40.15" customHeight="1" x14ac:dyDescent="0.25">
      <c r="D517" s="348"/>
      <c r="E517" s="431"/>
      <c r="F517" s="444"/>
      <c r="G517" s="350"/>
      <c r="H517" s="351"/>
      <c r="I517" s="351"/>
      <c r="J517" s="352"/>
      <c r="K517" s="352"/>
      <c r="L517" s="348"/>
      <c r="M517" s="348"/>
      <c r="N517" s="348"/>
      <c r="O517" s="353"/>
      <c r="P517" s="348"/>
    </row>
    <row r="518" spans="4:16" ht="40.15" customHeight="1" x14ac:dyDescent="0.25">
      <c r="D518" s="348"/>
      <c r="E518" s="431"/>
      <c r="F518" s="444"/>
      <c r="G518" s="350"/>
      <c r="H518" s="351"/>
      <c r="I518" s="351"/>
      <c r="J518" s="352"/>
      <c r="K518" s="352"/>
      <c r="L518" s="348"/>
      <c r="M518" s="348"/>
      <c r="N518" s="348"/>
      <c r="O518" s="353"/>
      <c r="P518" s="348"/>
    </row>
    <row r="519" spans="4:16" ht="40.15" customHeight="1" x14ac:dyDescent="0.25">
      <c r="D519" s="348"/>
      <c r="E519" s="431"/>
      <c r="F519" s="444"/>
      <c r="G519" s="350"/>
      <c r="H519" s="351"/>
      <c r="I519" s="351"/>
      <c r="J519" s="352"/>
      <c r="K519" s="352"/>
      <c r="L519" s="348"/>
      <c r="M519" s="348"/>
      <c r="N519" s="348"/>
      <c r="O519" s="353"/>
      <c r="P519" s="348"/>
    </row>
    <row r="520" spans="4:16" ht="40.15" customHeight="1" x14ac:dyDescent="0.25">
      <c r="D520" s="348"/>
      <c r="E520" s="431"/>
      <c r="F520" s="444"/>
      <c r="G520" s="350"/>
      <c r="H520" s="351"/>
      <c r="I520" s="351"/>
      <c r="J520" s="352"/>
      <c r="K520" s="352"/>
      <c r="L520" s="348"/>
      <c r="M520" s="348"/>
      <c r="N520" s="348"/>
      <c r="O520" s="353"/>
      <c r="P520" s="348"/>
    </row>
    <row r="521" spans="4:16" ht="40.15" customHeight="1" x14ac:dyDescent="0.25">
      <c r="D521" s="348"/>
      <c r="E521" s="431"/>
      <c r="F521" s="444"/>
      <c r="G521" s="350"/>
      <c r="H521" s="351"/>
      <c r="I521" s="351"/>
      <c r="J521" s="352"/>
      <c r="K521" s="352"/>
      <c r="L521" s="348"/>
      <c r="M521" s="348"/>
      <c r="N521" s="348"/>
      <c r="O521" s="353"/>
      <c r="P521" s="348"/>
    </row>
    <row r="522" spans="4:16" ht="40.15" customHeight="1" x14ac:dyDescent="0.25">
      <c r="D522" s="348"/>
      <c r="E522" s="431"/>
      <c r="F522" s="444"/>
      <c r="G522" s="350"/>
      <c r="H522" s="351"/>
      <c r="I522" s="351"/>
      <c r="J522" s="352"/>
      <c r="K522" s="352"/>
      <c r="L522" s="348"/>
      <c r="M522" s="348"/>
      <c r="N522" s="348"/>
      <c r="O522" s="353"/>
      <c r="P522" s="348"/>
    </row>
    <row r="523" spans="4:16" ht="40.15" customHeight="1" x14ac:dyDescent="0.25">
      <c r="D523" s="348"/>
      <c r="E523" s="431"/>
      <c r="F523" s="444"/>
      <c r="G523" s="350"/>
      <c r="H523" s="351"/>
      <c r="I523" s="351"/>
      <c r="J523" s="352"/>
      <c r="K523" s="352"/>
      <c r="L523" s="348"/>
      <c r="M523" s="348"/>
      <c r="N523" s="348"/>
      <c r="O523" s="353"/>
      <c r="P523" s="348"/>
    </row>
    <row r="524" spans="4:16" ht="40.15" customHeight="1" x14ac:dyDescent="0.25">
      <c r="D524" s="348"/>
      <c r="E524" s="431"/>
      <c r="F524" s="444"/>
      <c r="G524" s="350"/>
      <c r="H524" s="351"/>
      <c r="I524" s="351"/>
      <c r="J524" s="352"/>
      <c r="K524" s="352"/>
      <c r="L524" s="348"/>
      <c r="M524" s="348"/>
      <c r="N524" s="348"/>
      <c r="O524" s="353"/>
      <c r="P524" s="348"/>
    </row>
    <row r="525" spans="4:16" ht="40.15" customHeight="1" x14ac:dyDescent="0.25">
      <c r="D525" s="348"/>
      <c r="E525" s="431"/>
      <c r="F525" s="444"/>
      <c r="G525" s="350"/>
      <c r="H525" s="351"/>
      <c r="I525" s="351"/>
      <c r="J525" s="352"/>
      <c r="K525" s="352"/>
      <c r="L525" s="348"/>
      <c r="M525" s="348"/>
      <c r="N525" s="348"/>
      <c r="O525" s="353"/>
      <c r="P525" s="348"/>
    </row>
    <row r="526" spans="4:16" ht="40.15" customHeight="1" x14ac:dyDescent="0.25">
      <c r="D526" s="348"/>
      <c r="E526" s="431"/>
      <c r="F526" s="444"/>
      <c r="G526" s="350"/>
      <c r="H526" s="351"/>
      <c r="I526" s="351"/>
      <c r="J526" s="352"/>
      <c r="K526" s="352"/>
      <c r="L526" s="348"/>
      <c r="M526" s="348"/>
      <c r="N526" s="348"/>
      <c r="O526" s="353"/>
      <c r="P526" s="348"/>
    </row>
    <row r="527" spans="4:16" ht="40.15" customHeight="1" x14ac:dyDescent="0.25">
      <c r="D527" s="348"/>
      <c r="E527" s="431"/>
      <c r="F527" s="444"/>
      <c r="G527" s="350"/>
      <c r="H527" s="351"/>
      <c r="I527" s="351"/>
      <c r="J527" s="352"/>
      <c r="K527" s="352"/>
      <c r="L527" s="348"/>
      <c r="M527" s="348"/>
      <c r="N527" s="348"/>
      <c r="O527" s="353"/>
      <c r="P527" s="348"/>
    </row>
    <row r="528" spans="4:16" ht="40.15" customHeight="1" x14ac:dyDescent="0.25">
      <c r="D528" s="348"/>
      <c r="E528" s="431"/>
      <c r="F528" s="444"/>
      <c r="G528" s="350"/>
      <c r="H528" s="351"/>
      <c r="I528" s="351"/>
      <c r="J528" s="352"/>
      <c r="K528" s="352"/>
      <c r="L528" s="348"/>
      <c r="M528" s="348"/>
      <c r="N528" s="348"/>
      <c r="O528" s="353"/>
      <c r="P528" s="348"/>
    </row>
    <row r="529" spans="4:16" ht="40.15" customHeight="1" x14ac:dyDescent="0.25">
      <c r="D529" s="348"/>
      <c r="E529" s="431"/>
      <c r="F529" s="444"/>
      <c r="G529" s="350"/>
      <c r="H529" s="351"/>
      <c r="I529" s="351"/>
      <c r="J529" s="352"/>
      <c r="K529" s="352"/>
      <c r="L529" s="348"/>
      <c r="M529" s="348"/>
      <c r="N529" s="348"/>
      <c r="O529" s="353"/>
      <c r="P529" s="348"/>
    </row>
    <row r="530" spans="4:16" ht="40.15" customHeight="1" x14ac:dyDescent="0.25">
      <c r="D530" s="348"/>
      <c r="E530" s="431"/>
      <c r="F530" s="444"/>
      <c r="G530" s="350"/>
      <c r="H530" s="351"/>
      <c r="I530" s="351"/>
      <c r="J530" s="352"/>
      <c r="K530" s="352"/>
      <c r="L530" s="348"/>
      <c r="M530" s="348"/>
      <c r="N530" s="348"/>
      <c r="O530" s="353"/>
      <c r="P530" s="348"/>
    </row>
    <row r="531" spans="4:16" ht="40.15" customHeight="1" x14ac:dyDescent="0.25">
      <c r="D531" s="348"/>
      <c r="E531" s="431"/>
      <c r="F531" s="444"/>
      <c r="G531" s="350"/>
      <c r="H531" s="351"/>
      <c r="I531" s="351"/>
      <c r="J531" s="352"/>
      <c r="K531" s="352"/>
      <c r="L531" s="348"/>
      <c r="M531" s="348"/>
      <c r="N531" s="348"/>
      <c r="O531" s="353"/>
      <c r="P531" s="348"/>
    </row>
    <row r="532" spans="4:16" ht="40.15" customHeight="1" x14ac:dyDescent="0.25">
      <c r="D532" s="348"/>
      <c r="E532" s="431"/>
      <c r="F532" s="444"/>
      <c r="G532" s="350"/>
      <c r="H532" s="351"/>
      <c r="I532" s="351"/>
      <c r="J532" s="352"/>
      <c r="K532" s="352"/>
      <c r="L532" s="348"/>
      <c r="M532" s="348"/>
      <c r="N532" s="348"/>
      <c r="O532" s="353"/>
      <c r="P532" s="348"/>
    </row>
    <row r="533" spans="4:16" ht="40.15" customHeight="1" x14ac:dyDescent="0.25">
      <c r="D533" s="348"/>
      <c r="E533" s="431"/>
      <c r="F533" s="444"/>
      <c r="G533" s="350"/>
      <c r="H533" s="351"/>
      <c r="I533" s="351"/>
      <c r="J533" s="352"/>
      <c r="K533" s="352"/>
      <c r="L533" s="348"/>
      <c r="M533" s="348"/>
      <c r="N533" s="348"/>
      <c r="O533" s="353"/>
      <c r="P533" s="348"/>
    </row>
    <row r="534" spans="4:16" ht="40.15" customHeight="1" x14ac:dyDescent="0.25">
      <c r="D534" s="348"/>
      <c r="E534" s="431"/>
      <c r="F534" s="444"/>
      <c r="G534" s="350"/>
      <c r="H534" s="351"/>
      <c r="I534" s="351"/>
      <c r="J534" s="352"/>
      <c r="K534" s="352"/>
      <c r="L534" s="348"/>
      <c r="M534" s="348"/>
      <c r="N534" s="348"/>
      <c r="O534" s="353"/>
      <c r="P534" s="348"/>
    </row>
    <row r="535" spans="4:16" ht="40.15" customHeight="1" x14ac:dyDescent="0.25">
      <c r="D535" s="348"/>
      <c r="E535" s="431"/>
      <c r="F535" s="444"/>
      <c r="G535" s="350"/>
      <c r="H535" s="351"/>
      <c r="I535" s="351"/>
      <c r="J535" s="352"/>
      <c r="K535" s="352"/>
      <c r="L535" s="348"/>
      <c r="M535" s="348"/>
      <c r="N535" s="348"/>
      <c r="O535" s="353"/>
      <c r="P535" s="348"/>
    </row>
    <row r="536" spans="4:16" ht="40.15" customHeight="1" x14ac:dyDescent="0.25">
      <c r="D536" s="348"/>
      <c r="E536" s="431"/>
      <c r="F536" s="444"/>
      <c r="G536" s="350"/>
      <c r="H536" s="351"/>
      <c r="I536" s="351"/>
      <c r="J536" s="352"/>
      <c r="K536" s="352"/>
      <c r="L536" s="348"/>
      <c r="M536" s="348"/>
      <c r="N536" s="348"/>
      <c r="O536" s="353"/>
      <c r="P536" s="348"/>
    </row>
    <row r="537" spans="4:16" ht="40.15" customHeight="1" x14ac:dyDescent="0.25">
      <c r="D537" s="348"/>
      <c r="E537" s="431"/>
      <c r="F537" s="444"/>
      <c r="G537" s="350"/>
      <c r="H537" s="351"/>
      <c r="I537" s="351"/>
      <c r="J537" s="352"/>
      <c r="K537" s="352"/>
      <c r="L537" s="348"/>
      <c r="M537" s="348"/>
      <c r="N537" s="348"/>
      <c r="O537" s="353"/>
      <c r="P537" s="348"/>
    </row>
    <row r="538" spans="4:16" ht="40.15" customHeight="1" x14ac:dyDescent="0.25">
      <c r="D538" s="348"/>
      <c r="E538" s="431"/>
      <c r="F538" s="444"/>
      <c r="G538" s="350"/>
      <c r="H538" s="351"/>
      <c r="I538" s="351"/>
      <c r="J538" s="352"/>
      <c r="K538" s="352"/>
      <c r="L538" s="348"/>
      <c r="M538" s="348"/>
      <c r="N538" s="348"/>
      <c r="O538" s="353"/>
      <c r="P538" s="348"/>
    </row>
    <row r="539" spans="4:16" ht="40.15" customHeight="1" x14ac:dyDescent="0.25">
      <c r="D539" s="348"/>
      <c r="E539" s="431"/>
      <c r="F539" s="444"/>
      <c r="G539" s="350"/>
      <c r="H539" s="351"/>
      <c r="I539" s="351"/>
      <c r="J539" s="352"/>
      <c r="K539" s="352"/>
      <c r="L539" s="348"/>
      <c r="M539" s="348"/>
      <c r="N539" s="348"/>
      <c r="O539" s="353"/>
      <c r="P539" s="348"/>
    </row>
    <row r="540" spans="4:16" ht="40.15" customHeight="1" x14ac:dyDescent="0.25">
      <c r="D540" s="348"/>
      <c r="E540" s="431"/>
      <c r="F540" s="444"/>
      <c r="G540" s="350"/>
      <c r="H540" s="351"/>
      <c r="I540" s="351"/>
      <c r="J540" s="352"/>
      <c r="K540" s="352"/>
      <c r="L540" s="348"/>
      <c r="M540" s="348"/>
      <c r="N540" s="348"/>
      <c r="O540" s="353"/>
      <c r="P540" s="348"/>
    </row>
    <row r="541" spans="4:16" ht="40.15" customHeight="1" x14ac:dyDescent="0.25">
      <c r="D541" s="348"/>
      <c r="E541" s="431"/>
      <c r="F541" s="444"/>
      <c r="G541" s="350"/>
      <c r="H541" s="351"/>
      <c r="I541" s="351"/>
      <c r="J541" s="352"/>
      <c r="K541" s="352"/>
      <c r="L541" s="348"/>
      <c r="M541" s="348"/>
      <c r="N541" s="348"/>
      <c r="O541" s="353"/>
      <c r="P541" s="348"/>
    </row>
    <row r="542" spans="4:16" ht="40.15" customHeight="1" x14ac:dyDescent="0.25">
      <c r="D542" s="348"/>
      <c r="E542" s="431"/>
      <c r="F542" s="444"/>
      <c r="G542" s="350"/>
      <c r="H542" s="351"/>
      <c r="I542" s="351"/>
      <c r="J542" s="352"/>
      <c r="K542" s="352"/>
      <c r="L542" s="348"/>
      <c r="M542" s="348"/>
      <c r="N542" s="348"/>
      <c r="O542" s="353"/>
      <c r="P542" s="348"/>
    </row>
    <row r="543" spans="4:16" ht="40.15" customHeight="1" x14ac:dyDescent="0.25">
      <c r="D543" s="348"/>
      <c r="E543" s="431"/>
      <c r="F543" s="444"/>
      <c r="G543" s="350"/>
      <c r="H543" s="351"/>
      <c r="I543" s="351"/>
      <c r="J543" s="352"/>
      <c r="K543" s="352"/>
      <c r="L543" s="348"/>
      <c r="M543" s="348"/>
      <c r="N543" s="348"/>
      <c r="O543" s="353"/>
      <c r="P543" s="348"/>
    </row>
    <row r="544" spans="4:16" ht="40.15" customHeight="1" x14ac:dyDescent="0.25">
      <c r="D544" s="348"/>
      <c r="E544" s="431"/>
      <c r="F544" s="444"/>
      <c r="G544" s="350"/>
      <c r="H544" s="351"/>
      <c r="I544" s="351"/>
      <c r="J544" s="352"/>
      <c r="K544" s="352"/>
      <c r="L544" s="348"/>
      <c r="M544" s="348"/>
      <c r="N544" s="348"/>
      <c r="O544" s="353"/>
      <c r="P544" s="348"/>
    </row>
    <row r="545" spans="4:16" ht="40.15" customHeight="1" x14ac:dyDescent="0.25">
      <c r="D545" s="348"/>
      <c r="E545" s="431"/>
      <c r="F545" s="444"/>
      <c r="G545" s="350"/>
      <c r="H545" s="351"/>
      <c r="I545" s="351"/>
      <c r="J545" s="352"/>
      <c r="K545" s="352"/>
      <c r="L545" s="348"/>
      <c r="M545" s="348"/>
      <c r="N545" s="348"/>
      <c r="O545" s="353"/>
      <c r="P545" s="348"/>
    </row>
    <row r="546" spans="4:16" ht="40.15" customHeight="1" x14ac:dyDescent="0.25">
      <c r="D546" s="348"/>
      <c r="E546" s="431"/>
      <c r="F546" s="444"/>
      <c r="G546" s="350"/>
      <c r="H546" s="351"/>
      <c r="I546" s="351"/>
      <c r="J546" s="352"/>
      <c r="K546" s="352"/>
      <c r="L546" s="348"/>
      <c r="M546" s="348"/>
      <c r="N546" s="348"/>
      <c r="O546" s="353"/>
      <c r="P546" s="348"/>
    </row>
    <row r="547" spans="4:16" ht="40.15" customHeight="1" x14ac:dyDescent="0.25">
      <c r="D547" s="348"/>
      <c r="E547" s="431"/>
      <c r="F547" s="444"/>
      <c r="G547" s="350"/>
      <c r="H547" s="351"/>
      <c r="I547" s="351"/>
      <c r="J547" s="352"/>
      <c r="K547" s="352"/>
      <c r="L547" s="348"/>
      <c r="M547" s="348"/>
      <c r="N547" s="348"/>
      <c r="O547" s="353"/>
      <c r="P547" s="348"/>
    </row>
    <row r="548" spans="4:16" ht="40.15" customHeight="1" x14ac:dyDescent="0.25">
      <c r="D548" s="348"/>
      <c r="E548" s="431"/>
      <c r="F548" s="444"/>
      <c r="G548" s="350"/>
      <c r="H548" s="351"/>
      <c r="I548" s="351"/>
      <c r="J548" s="352"/>
      <c r="K548" s="352"/>
      <c r="L548" s="348"/>
      <c r="M548" s="348"/>
      <c r="N548" s="348"/>
      <c r="O548" s="353"/>
      <c r="P548" s="348"/>
    </row>
    <row r="549" spans="4:16" ht="40.15" customHeight="1" x14ac:dyDescent="0.25">
      <c r="D549" s="348"/>
      <c r="E549" s="431"/>
      <c r="F549" s="444"/>
      <c r="G549" s="350"/>
      <c r="H549" s="351"/>
      <c r="I549" s="351"/>
      <c r="J549" s="352"/>
      <c r="K549" s="352"/>
      <c r="L549" s="348"/>
      <c r="M549" s="348"/>
      <c r="N549" s="348"/>
      <c r="O549" s="353"/>
      <c r="P549" s="348"/>
    </row>
    <row r="550" spans="4:16" ht="40.15" customHeight="1" x14ac:dyDescent="0.25">
      <c r="D550" s="348"/>
      <c r="E550" s="431"/>
      <c r="F550" s="444"/>
      <c r="G550" s="350"/>
      <c r="H550" s="351"/>
      <c r="I550" s="351"/>
      <c r="J550" s="352"/>
      <c r="K550" s="352"/>
      <c r="L550" s="348"/>
      <c r="M550" s="348"/>
      <c r="N550" s="348"/>
      <c r="O550" s="353"/>
      <c r="P550" s="348"/>
    </row>
    <row r="551" spans="4:16" ht="40.15" customHeight="1" x14ac:dyDescent="0.25">
      <c r="D551" s="348"/>
      <c r="E551" s="431"/>
      <c r="F551" s="444"/>
      <c r="G551" s="350"/>
      <c r="H551" s="351"/>
      <c r="I551" s="351"/>
      <c r="J551" s="352"/>
      <c r="K551" s="352"/>
      <c r="L551" s="348"/>
      <c r="M551" s="348"/>
      <c r="N551" s="348"/>
      <c r="O551" s="353"/>
      <c r="P551" s="348"/>
    </row>
    <row r="552" spans="4:16" ht="40.15" customHeight="1" x14ac:dyDescent="0.25">
      <c r="D552" s="348"/>
      <c r="E552" s="431"/>
      <c r="F552" s="444"/>
      <c r="G552" s="350"/>
      <c r="H552" s="351"/>
      <c r="I552" s="351"/>
      <c r="J552" s="352"/>
      <c r="K552" s="352"/>
      <c r="L552" s="348"/>
      <c r="M552" s="348"/>
      <c r="N552" s="348"/>
      <c r="O552" s="353"/>
      <c r="P552" s="348"/>
    </row>
    <row r="553" spans="4:16" ht="40.15" customHeight="1" x14ac:dyDescent="0.25">
      <c r="D553" s="348"/>
      <c r="E553" s="431"/>
      <c r="F553" s="444"/>
      <c r="G553" s="350"/>
      <c r="H553" s="351"/>
      <c r="I553" s="351"/>
      <c r="J553" s="352"/>
      <c r="K553" s="352"/>
      <c r="L553" s="348"/>
      <c r="M553" s="348"/>
      <c r="N553" s="348"/>
      <c r="O553" s="353"/>
      <c r="P553" s="348"/>
    </row>
    <row r="554" spans="4:16" ht="40.15" customHeight="1" x14ac:dyDescent="0.25">
      <c r="D554" s="348"/>
      <c r="E554" s="431"/>
      <c r="F554" s="444"/>
      <c r="G554" s="350"/>
      <c r="H554" s="351"/>
      <c r="I554" s="351"/>
      <c r="J554" s="352"/>
      <c r="K554" s="352"/>
      <c r="L554" s="348"/>
      <c r="M554" s="348"/>
      <c r="N554" s="348"/>
      <c r="O554" s="353"/>
      <c r="P554" s="348"/>
    </row>
    <row r="555" spans="4:16" ht="40.15" customHeight="1" x14ac:dyDescent="0.25">
      <c r="D555" s="348"/>
      <c r="E555" s="431"/>
      <c r="F555" s="444"/>
      <c r="G555" s="350"/>
      <c r="H555" s="351"/>
      <c r="I555" s="351"/>
      <c r="J555" s="352"/>
      <c r="K555" s="352"/>
      <c r="L555" s="348"/>
      <c r="M555" s="348"/>
      <c r="N555" s="348"/>
      <c r="O555" s="353"/>
      <c r="P555" s="348"/>
    </row>
    <row r="556" spans="4:16" ht="40.15" customHeight="1" x14ac:dyDescent="0.25">
      <c r="D556" s="348"/>
      <c r="E556" s="431"/>
      <c r="F556" s="444"/>
      <c r="G556" s="350"/>
      <c r="H556" s="351"/>
      <c r="I556" s="351"/>
      <c r="J556" s="352"/>
      <c r="K556" s="352"/>
      <c r="L556" s="348"/>
      <c r="M556" s="348"/>
      <c r="N556" s="348"/>
      <c r="O556" s="353"/>
      <c r="P556" s="348"/>
    </row>
    <row r="557" spans="4:16" ht="40.15" customHeight="1" x14ac:dyDescent="0.25">
      <c r="D557" s="348"/>
      <c r="E557" s="431"/>
      <c r="F557" s="444"/>
      <c r="G557" s="350"/>
      <c r="H557" s="351"/>
      <c r="I557" s="351"/>
      <c r="J557" s="352"/>
      <c r="K557" s="352"/>
      <c r="L557" s="348"/>
      <c r="M557" s="348"/>
      <c r="N557" s="348"/>
      <c r="O557" s="353"/>
      <c r="P557" s="348"/>
    </row>
    <row r="558" spans="4:16" ht="40.15" customHeight="1" x14ac:dyDescent="0.25">
      <c r="D558" s="348"/>
      <c r="E558" s="431"/>
      <c r="F558" s="444"/>
      <c r="G558" s="350"/>
      <c r="H558" s="351"/>
      <c r="I558" s="351"/>
      <c r="J558" s="352"/>
      <c r="K558" s="352"/>
      <c r="L558" s="348"/>
      <c r="M558" s="348"/>
      <c r="N558" s="348"/>
      <c r="O558" s="353"/>
      <c r="P558" s="348"/>
    </row>
    <row r="559" spans="4:16" ht="40.15" customHeight="1" x14ac:dyDescent="0.25">
      <c r="D559" s="348"/>
      <c r="E559" s="431"/>
      <c r="F559" s="444"/>
      <c r="G559" s="350"/>
      <c r="H559" s="351"/>
      <c r="I559" s="351"/>
      <c r="J559" s="352"/>
      <c r="K559" s="352"/>
      <c r="L559" s="348"/>
      <c r="M559" s="348"/>
      <c r="N559" s="348"/>
      <c r="O559" s="353"/>
      <c r="P559" s="348"/>
    </row>
    <row r="560" spans="4:16" ht="40.15" customHeight="1" x14ac:dyDescent="0.25">
      <c r="D560" s="348"/>
      <c r="E560" s="431"/>
      <c r="F560" s="444"/>
      <c r="G560" s="350"/>
      <c r="H560" s="351"/>
      <c r="I560" s="351"/>
      <c r="J560" s="352"/>
      <c r="K560" s="352"/>
      <c r="L560" s="348"/>
      <c r="M560" s="348"/>
      <c r="N560" s="348"/>
      <c r="O560" s="353"/>
      <c r="P560" s="348"/>
    </row>
    <row r="561" spans="4:16" ht="40.15" customHeight="1" x14ac:dyDescent="0.25">
      <c r="D561" s="348"/>
      <c r="E561" s="431"/>
      <c r="F561" s="444"/>
      <c r="G561" s="350"/>
      <c r="H561" s="351"/>
      <c r="I561" s="351"/>
      <c r="J561" s="352"/>
      <c r="K561" s="352"/>
      <c r="L561" s="348"/>
      <c r="M561" s="348"/>
      <c r="N561" s="348"/>
      <c r="O561" s="353"/>
      <c r="P561" s="348"/>
    </row>
    <row r="562" spans="4:16" ht="40.15" customHeight="1" x14ac:dyDescent="0.25">
      <c r="D562" s="348"/>
      <c r="E562" s="431"/>
      <c r="F562" s="444"/>
      <c r="G562" s="350"/>
      <c r="H562" s="351"/>
      <c r="I562" s="351"/>
      <c r="J562" s="352"/>
      <c r="K562" s="352"/>
      <c r="L562" s="348"/>
      <c r="M562" s="348"/>
      <c r="N562" s="348"/>
      <c r="O562" s="353"/>
      <c r="P562" s="348"/>
    </row>
    <row r="563" spans="4:16" ht="40.15" customHeight="1" x14ac:dyDescent="0.25">
      <c r="D563" s="348"/>
      <c r="E563" s="431"/>
      <c r="F563" s="444"/>
      <c r="G563" s="350"/>
      <c r="H563" s="351"/>
      <c r="I563" s="351"/>
      <c r="J563" s="352"/>
      <c r="K563" s="352"/>
      <c r="L563" s="348"/>
      <c r="M563" s="348"/>
      <c r="N563" s="348"/>
      <c r="O563" s="353"/>
      <c r="P563" s="348"/>
    </row>
    <row r="564" spans="4:16" ht="40.15" customHeight="1" x14ac:dyDescent="0.25">
      <c r="D564" s="348"/>
      <c r="E564" s="431"/>
      <c r="F564" s="444"/>
      <c r="G564" s="350"/>
      <c r="H564" s="351"/>
      <c r="I564" s="351"/>
      <c r="J564" s="352"/>
      <c r="K564" s="352"/>
      <c r="L564" s="348"/>
      <c r="M564" s="348"/>
      <c r="N564" s="348"/>
      <c r="O564" s="353"/>
      <c r="P564" s="348"/>
    </row>
    <row r="565" spans="4:16" ht="40.15" customHeight="1" x14ac:dyDescent="0.25">
      <c r="D565" s="348"/>
      <c r="E565" s="431"/>
      <c r="F565" s="444"/>
      <c r="G565" s="350"/>
      <c r="H565" s="351"/>
      <c r="I565" s="351"/>
      <c r="J565" s="352"/>
      <c r="K565" s="352"/>
      <c r="L565" s="348"/>
      <c r="M565" s="348"/>
      <c r="N565" s="348"/>
      <c r="O565" s="353"/>
      <c r="P565" s="348"/>
    </row>
    <row r="566" spans="4:16" ht="40.15" customHeight="1" x14ac:dyDescent="0.25">
      <c r="D566" s="348"/>
      <c r="E566" s="431"/>
      <c r="F566" s="444"/>
      <c r="G566" s="350"/>
      <c r="H566" s="351"/>
      <c r="I566" s="351"/>
      <c r="J566" s="352"/>
      <c r="K566" s="352"/>
      <c r="L566" s="348"/>
      <c r="M566" s="348"/>
      <c r="N566" s="348"/>
      <c r="O566" s="353"/>
      <c r="P566" s="348"/>
    </row>
    <row r="567" spans="4:16" ht="40.15" customHeight="1" x14ac:dyDescent="0.25">
      <c r="D567" s="348"/>
      <c r="E567" s="431"/>
      <c r="F567" s="444"/>
      <c r="G567" s="350"/>
      <c r="H567" s="351"/>
      <c r="I567" s="351"/>
      <c r="J567" s="352"/>
      <c r="K567" s="352"/>
      <c r="L567" s="348"/>
      <c r="M567" s="348"/>
      <c r="N567" s="348"/>
      <c r="O567" s="353"/>
      <c r="P567" s="348"/>
    </row>
    <row r="568" spans="4:16" ht="40.15" customHeight="1" x14ac:dyDescent="0.25">
      <c r="D568" s="348"/>
      <c r="E568" s="431"/>
      <c r="F568" s="444"/>
      <c r="G568" s="350"/>
      <c r="H568" s="351"/>
      <c r="I568" s="351"/>
      <c r="J568" s="352"/>
      <c r="K568" s="352"/>
      <c r="L568" s="348"/>
      <c r="M568" s="348"/>
      <c r="N568" s="348"/>
      <c r="O568" s="353"/>
      <c r="P568" s="348"/>
    </row>
    <row r="569" spans="4:16" ht="40.15" customHeight="1" x14ac:dyDescent="0.25">
      <c r="D569" s="348"/>
      <c r="E569" s="431"/>
      <c r="F569" s="444"/>
      <c r="G569" s="350"/>
      <c r="H569" s="351"/>
      <c r="I569" s="351"/>
      <c r="J569" s="352"/>
      <c r="K569" s="352"/>
      <c r="L569" s="348"/>
      <c r="M569" s="348"/>
      <c r="N569" s="348"/>
      <c r="O569" s="353"/>
      <c r="P569" s="348"/>
    </row>
    <row r="570" spans="4:16" ht="40.15" customHeight="1" x14ac:dyDescent="0.25">
      <c r="D570" s="348"/>
      <c r="E570" s="431"/>
      <c r="F570" s="444"/>
      <c r="G570" s="350"/>
      <c r="H570" s="351"/>
      <c r="I570" s="351"/>
      <c r="J570" s="352"/>
      <c r="K570" s="352"/>
      <c r="L570" s="348"/>
      <c r="M570" s="348"/>
      <c r="N570" s="348"/>
      <c r="O570" s="353"/>
      <c r="P570" s="348"/>
    </row>
    <row r="571" spans="4:16" ht="40.15" customHeight="1" x14ac:dyDescent="0.25">
      <c r="D571" s="348"/>
      <c r="E571" s="431"/>
      <c r="F571" s="444"/>
      <c r="G571" s="350"/>
      <c r="H571" s="351"/>
      <c r="I571" s="351"/>
      <c r="J571" s="352"/>
      <c r="K571" s="352"/>
      <c r="L571" s="348"/>
      <c r="M571" s="348"/>
      <c r="N571" s="348"/>
      <c r="O571" s="353"/>
      <c r="P571" s="348"/>
    </row>
    <row r="572" spans="4:16" ht="40.15" customHeight="1" x14ac:dyDescent="0.25">
      <c r="D572" s="348"/>
      <c r="E572" s="431"/>
      <c r="F572" s="444"/>
      <c r="G572" s="350"/>
      <c r="H572" s="351"/>
      <c r="I572" s="351"/>
      <c r="J572" s="352"/>
      <c r="K572" s="352"/>
      <c r="L572" s="348"/>
      <c r="M572" s="348"/>
      <c r="N572" s="348"/>
      <c r="O572" s="353"/>
      <c r="P572" s="348"/>
    </row>
    <row r="573" spans="4:16" ht="40.15" customHeight="1" x14ac:dyDescent="0.25">
      <c r="D573" s="348"/>
      <c r="E573" s="431"/>
      <c r="F573" s="444"/>
      <c r="G573" s="350"/>
      <c r="H573" s="351"/>
      <c r="I573" s="351"/>
      <c r="J573" s="352"/>
      <c r="K573" s="352"/>
      <c r="L573" s="348"/>
      <c r="M573" s="348"/>
      <c r="N573" s="348"/>
      <c r="O573" s="353"/>
      <c r="P573" s="348"/>
    </row>
    <row r="574" spans="4:16" ht="40.15" customHeight="1" x14ac:dyDescent="0.25">
      <c r="D574" s="348"/>
      <c r="E574" s="431"/>
      <c r="F574" s="444"/>
      <c r="G574" s="350"/>
      <c r="H574" s="351"/>
      <c r="I574" s="351"/>
      <c r="J574" s="352"/>
      <c r="K574" s="352"/>
      <c r="L574" s="348"/>
      <c r="M574" s="348"/>
      <c r="N574" s="348"/>
      <c r="O574" s="353"/>
      <c r="P574" s="348"/>
    </row>
    <row r="575" spans="4:16" ht="40.15" customHeight="1" x14ac:dyDescent="0.25">
      <c r="D575" s="348"/>
      <c r="E575" s="431"/>
      <c r="F575" s="444"/>
      <c r="G575" s="350"/>
      <c r="H575" s="351"/>
      <c r="I575" s="351"/>
      <c r="J575" s="352"/>
      <c r="K575" s="352"/>
      <c r="L575" s="348"/>
      <c r="M575" s="348"/>
      <c r="N575" s="348"/>
      <c r="O575" s="353"/>
      <c r="P575" s="348"/>
    </row>
    <row r="576" spans="4:16" ht="40.15" customHeight="1" x14ac:dyDescent="0.25">
      <c r="D576" s="348"/>
      <c r="E576" s="431"/>
      <c r="F576" s="444"/>
      <c r="G576" s="350"/>
      <c r="H576" s="351"/>
      <c r="I576" s="351"/>
      <c r="J576" s="352"/>
      <c r="K576" s="352"/>
      <c r="L576" s="348"/>
      <c r="M576" s="348"/>
      <c r="N576" s="348"/>
      <c r="O576" s="353"/>
      <c r="P576" s="348"/>
    </row>
    <row r="577" spans="4:16" ht="40.15" customHeight="1" x14ac:dyDescent="0.25">
      <c r="D577" s="348"/>
      <c r="E577" s="431"/>
      <c r="F577" s="444"/>
      <c r="G577" s="350"/>
      <c r="H577" s="351"/>
      <c r="I577" s="351"/>
      <c r="J577" s="352"/>
      <c r="K577" s="352"/>
      <c r="L577" s="348"/>
      <c r="M577" s="348"/>
      <c r="N577" s="348"/>
      <c r="O577" s="353"/>
      <c r="P577" s="348"/>
    </row>
    <row r="578" spans="4:16" ht="40.15" customHeight="1" x14ac:dyDescent="0.25">
      <c r="D578" s="348"/>
      <c r="E578" s="431"/>
      <c r="F578" s="444"/>
      <c r="G578" s="350"/>
      <c r="H578" s="351"/>
      <c r="I578" s="351"/>
      <c r="J578" s="352"/>
      <c r="K578" s="352"/>
      <c r="L578" s="348"/>
      <c r="M578" s="348"/>
      <c r="N578" s="348"/>
      <c r="O578" s="353"/>
      <c r="P578" s="348"/>
    </row>
    <row r="579" spans="4:16" ht="40.15" customHeight="1" x14ac:dyDescent="0.25">
      <c r="D579" s="348"/>
      <c r="E579" s="431"/>
      <c r="F579" s="444"/>
      <c r="G579" s="350"/>
      <c r="H579" s="351"/>
      <c r="I579" s="351"/>
      <c r="J579" s="352"/>
      <c r="K579" s="352"/>
      <c r="L579" s="348"/>
      <c r="M579" s="348"/>
      <c r="N579" s="348"/>
      <c r="O579" s="353"/>
      <c r="P579" s="348"/>
    </row>
    <row r="580" spans="4:16" ht="40.15" customHeight="1" x14ac:dyDescent="0.25">
      <c r="D580" s="348"/>
      <c r="E580" s="431"/>
      <c r="F580" s="444"/>
      <c r="G580" s="350"/>
      <c r="H580" s="351"/>
      <c r="I580" s="351"/>
      <c r="J580" s="352"/>
      <c r="K580" s="352"/>
      <c r="L580" s="348"/>
      <c r="M580" s="348"/>
      <c r="N580" s="348"/>
      <c r="O580" s="353"/>
      <c r="P580" s="348"/>
    </row>
    <row r="581" spans="4:16" ht="40.15" customHeight="1" x14ac:dyDescent="0.25">
      <c r="D581" s="348"/>
      <c r="E581" s="431"/>
      <c r="F581" s="444"/>
      <c r="G581" s="350"/>
      <c r="H581" s="351"/>
      <c r="I581" s="351"/>
      <c r="J581" s="352"/>
      <c r="K581" s="352"/>
      <c r="L581" s="348"/>
      <c r="M581" s="348"/>
      <c r="N581" s="348"/>
      <c r="O581" s="353"/>
      <c r="P581" s="348"/>
    </row>
    <row r="582" spans="4:16" ht="40.15" customHeight="1" x14ac:dyDescent="0.25">
      <c r="D582" s="348"/>
      <c r="E582" s="431"/>
      <c r="F582" s="444"/>
      <c r="G582" s="350"/>
      <c r="H582" s="351"/>
      <c r="I582" s="351"/>
      <c r="J582" s="352"/>
      <c r="K582" s="352"/>
      <c r="L582" s="348"/>
      <c r="M582" s="348"/>
      <c r="N582" s="348"/>
      <c r="O582" s="353"/>
      <c r="P582" s="348"/>
    </row>
    <row r="583" spans="4:16" ht="40.15" customHeight="1" x14ac:dyDescent="0.25">
      <c r="D583" s="348"/>
      <c r="E583" s="431"/>
      <c r="F583" s="444"/>
      <c r="G583" s="350"/>
      <c r="H583" s="351"/>
      <c r="I583" s="351"/>
      <c r="J583" s="352"/>
      <c r="K583" s="352"/>
      <c r="L583" s="348"/>
      <c r="M583" s="348"/>
      <c r="N583" s="348"/>
      <c r="O583" s="353"/>
      <c r="P583" s="348"/>
    </row>
    <row r="584" spans="4:16" ht="40.15" customHeight="1" x14ac:dyDescent="0.25">
      <c r="D584" s="326"/>
      <c r="E584" s="431"/>
      <c r="F584" s="156"/>
      <c r="G584" s="328"/>
      <c r="H584" s="324"/>
      <c r="I584" s="324"/>
      <c r="J584" s="329"/>
      <c r="K584" s="329"/>
      <c r="L584" s="326"/>
      <c r="M584" s="326"/>
      <c r="N584" s="326"/>
      <c r="O584" s="330"/>
      <c r="P584" s="326"/>
    </row>
    <row r="585" spans="4:16" x14ac:dyDescent="0.25">
      <c r="F585" s="156"/>
    </row>
    <row r="586" spans="4:16" x14ac:dyDescent="0.25">
      <c r="F586" s="156"/>
    </row>
    <row r="587" spans="4:16" x14ac:dyDescent="0.25">
      <c r="F587" s="156"/>
    </row>
    <row r="588" spans="4:16" x14ac:dyDescent="0.25">
      <c r="F588" s="15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row r="597" spans="6:6" x14ac:dyDescent="0.25">
      <c r="F597" s="156"/>
    </row>
    <row r="598" spans="6:6" x14ac:dyDescent="0.25">
      <c r="F598" s="156"/>
    </row>
    <row r="599" spans="6:6" x14ac:dyDescent="0.25">
      <c r="F599" s="156"/>
    </row>
    <row r="600" spans="6:6" x14ac:dyDescent="0.25">
      <c r="F600" s="156"/>
    </row>
    <row r="601" spans="6:6" x14ac:dyDescent="0.25">
      <c r="F601" s="156"/>
    </row>
  </sheetData>
  <mergeCells count="2025">
    <mergeCell ref="U213:U216"/>
    <mergeCell ref="V213:V216"/>
    <mergeCell ref="W213:W216"/>
    <mergeCell ref="S213:S216"/>
    <mergeCell ref="C217:C220"/>
    <mergeCell ref="D217:D220"/>
    <mergeCell ref="E217:E220"/>
    <mergeCell ref="F217:F220"/>
    <mergeCell ref="G217:G220"/>
    <mergeCell ref="H217:H220"/>
    <mergeCell ref="I217:I220"/>
    <mergeCell ref="J217:J220"/>
    <mergeCell ref="K217:K220"/>
    <mergeCell ref="L217:L220"/>
    <mergeCell ref="M217:M220"/>
    <mergeCell ref="N217:N220"/>
    <mergeCell ref="O217:O220"/>
    <mergeCell ref="P217:P220"/>
    <mergeCell ref="Q217:Q220"/>
    <mergeCell ref="R217:R220"/>
    <mergeCell ref="T213:T216"/>
    <mergeCell ref="W217:W220"/>
    <mergeCell ref="W209:W212"/>
    <mergeCell ref="X209:X212"/>
    <mergeCell ref="Y209:Y212"/>
    <mergeCell ref="Z209:Z212"/>
    <mergeCell ref="AA209:AA212"/>
    <mergeCell ref="AP217:AP220"/>
    <mergeCell ref="AQ217:AQ220"/>
    <mergeCell ref="AX217:AX220"/>
    <mergeCell ref="AY217:AY220"/>
    <mergeCell ref="BG217:BG220"/>
    <mergeCell ref="BN217:BN220"/>
    <mergeCell ref="BO217:BO220"/>
    <mergeCell ref="AP213:AP216"/>
    <mergeCell ref="AQ213:AQ216"/>
    <mergeCell ref="AX213:AX216"/>
    <mergeCell ref="AY213:AY216"/>
    <mergeCell ref="BF213:BF216"/>
    <mergeCell ref="BG213:BG216"/>
    <mergeCell ref="BN213:BN216"/>
    <mergeCell ref="BO213:BO216"/>
    <mergeCell ref="X217:X220"/>
    <mergeCell ref="Y217:Y220"/>
    <mergeCell ref="Z217:Z220"/>
    <mergeCell ref="AA217:AA220"/>
    <mergeCell ref="AB217:AB220"/>
    <mergeCell ref="AC217:AC220"/>
    <mergeCell ref="AD217:AD220"/>
    <mergeCell ref="AE217:AE220"/>
    <mergeCell ref="AF217:AF220"/>
    <mergeCell ref="BF217:BF220"/>
    <mergeCell ref="X213:X216"/>
    <mergeCell ref="Z213:Z216"/>
    <mergeCell ref="AA213:AA216"/>
    <mergeCell ref="AB213:AB216"/>
    <mergeCell ref="AC213:AC216"/>
    <mergeCell ref="AD213:AD216"/>
    <mergeCell ref="AE213:AE216"/>
    <mergeCell ref="AF213:AF216"/>
    <mergeCell ref="BN209:BN212"/>
    <mergeCell ref="AC209:AC212"/>
    <mergeCell ref="AD209:AD212"/>
    <mergeCell ref="AE209:AE212"/>
    <mergeCell ref="AF209:AF212"/>
    <mergeCell ref="AB209:AB212"/>
    <mergeCell ref="AQ209:AQ212"/>
    <mergeCell ref="AX209:AX212"/>
    <mergeCell ref="AY209:AY212"/>
    <mergeCell ref="BF209:BF212"/>
    <mergeCell ref="BG209:BG212"/>
    <mergeCell ref="Y213:Y216"/>
    <mergeCell ref="AD205:AD208"/>
    <mergeCell ref="AE205:AE208"/>
    <mergeCell ref="AF205:AF208"/>
    <mergeCell ref="AP205:AP208"/>
    <mergeCell ref="AQ205:AQ208"/>
    <mergeCell ref="AX205:AX208"/>
    <mergeCell ref="AY205:AY208"/>
    <mergeCell ref="BF205:BF208"/>
    <mergeCell ref="BG205:BG208"/>
    <mergeCell ref="S217:S220"/>
    <mergeCell ref="BO209:BO212"/>
    <mergeCell ref="C213:C216"/>
    <mergeCell ref="D213:D216"/>
    <mergeCell ref="E213:E216"/>
    <mergeCell ref="F213:F216"/>
    <mergeCell ref="G213:G216"/>
    <mergeCell ref="H213:H216"/>
    <mergeCell ref="I213:I216"/>
    <mergeCell ref="J213:J216"/>
    <mergeCell ref="K213:K216"/>
    <mergeCell ref="L213:L216"/>
    <mergeCell ref="M213:M216"/>
    <mergeCell ref="N213:N216"/>
    <mergeCell ref="O213:O216"/>
    <mergeCell ref="P213:P216"/>
    <mergeCell ref="Q213:Q216"/>
    <mergeCell ref="R213:R216"/>
    <mergeCell ref="T217:T220"/>
    <mergeCell ref="U217:U220"/>
    <mergeCell ref="V217:V220"/>
    <mergeCell ref="BN205:BN208"/>
    <mergeCell ref="T205:T208"/>
    <mergeCell ref="U205:U208"/>
    <mergeCell ref="V205:V208"/>
    <mergeCell ref="W205:W208"/>
    <mergeCell ref="X205:X208"/>
    <mergeCell ref="Y205:Y208"/>
    <mergeCell ref="Z205:Z208"/>
    <mergeCell ref="AA205:AA208"/>
    <mergeCell ref="AB205:AB208"/>
    <mergeCell ref="AC205:AC208"/>
    <mergeCell ref="BO205:BO208"/>
    <mergeCell ref="C209:C212"/>
    <mergeCell ref="D209:D212"/>
    <mergeCell ref="E209:E212"/>
    <mergeCell ref="F209:F212"/>
    <mergeCell ref="G209:G212"/>
    <mergeCell ref="H209:H212"/>
    <mergeCell ref="I209:I212"/>
    <mergeCell ref="J209:J212"/>
    <mergeCell ref="K209:K212"/>
    <mergeCell ref="L209:L212"/>
    <mergeCell ref="M209:M212"/>
    <mergeCell ref="N209:N212"/>
    <mergeCell ref="O209:O212"/>
    <mergeCell ref="P209:P212"/>
    <mergeCell ref="Q209:Q212"/>
    <mergeCell ref="R209:R212"/>
    <mergeCell ref="S209:S212"/>
    <mergeCell ref="T209:T212"/>
    <mergeCell ref="U209:U212"/>
    <mergeCell ref="AP209:AP212"/>
    <mergeCell ref="V209:V212"/>
    <mergeCell ref="Z201:Z204"/>
    <mergeCell ref="AA201:AA204"/>
    <mergeCell ref="AB201:AB204"/>
    <mergeCell ref="AC201:AC204"/>
    <mergeCell ref="AD201:AD204"/>
    <mergeCell ref="AE201:AE204"/>
    <mergeCell ref="AF201:AF204"/>
    <mergeCell ref="AP201:AP204"/>
    <mergeCell ref="AQ201:AQ204"/>
    <mergeCell ref="AX201:AX204"/>
    <mergeCell ref="AY201:AY204"/>
    <mergeCell ref="BF201:BF204"/>
    <mergeCell ref="BG201:BG204"/>
    <mergeCell ref="BN201:BN204"/>
    <mergeCell ref="BO201:BO204"/>
    <mergeCell ref="C205:C208"/>
    <mergeCell ref="D205:D208"/>
    <mergeCell ref="E205:E208"/>
    <mergeCell ref="F205:F208"/>
    <mergeCell ref="G205:G208"/>
    <mergeCell ref="H205:H208"/>
    <mergeCell ref="I205:I208"/>
    <mergeCell ref="J205:J208"/>
    <mergeCell ref="K205:K208"/>
    <mergeCell ref="L205:L208"/>
    <mergeCell ref="M205:M208"/>
    <mergeCell ref="N205:N208"/>
    <mergeCell ref="O205:O208"/>
    <mergeCell ref="P205:P208"/>
    <mergeCell ref="Q205:Q208"/>
    <mergeCell ref="R205:R208"/>
    <mergeCell ref="S205:S208"/>
    <mergeCell ref="AF197:AF200"/>
    <mergeCell ref="AP197:AP200"/>
    <mergeCell ref="AQ197:AQ200"/>
    <mergeCell ref="AX197:AX200"/>
    <mergeCell ref="AY197:AY200"/>
    <mergeCell ref="BF197:BF200"/>
    <mergeCell ref="BG197:BG200"/>
    <mergeCell ref="BN197:BN200"/>
    <mergeCell ref="BO197:BO200"/>
    <mergeCell ref="C201:C204"/>
    <mergeCell ref="D201:D204"/>
    <mergeCell ref="E201:E204"/>
    <mergeCell ref="F201:F204"/>
    <mergeCell ref="G201:G204"/>
    <mergeCell ref="H201:H204"/>
    <mergeCell ref="I201:I204"/>
    <mergeCell ref="J201:J204"/>
    <mergeCell ref="K201:K204"/>
    <mergeCell ref="L201:L204"/>
    <mergeCell ref="M201:M204"/>
    <mergeCell ref="N201:N204"/>
    <mergeCell ref="O201:O204"/>
    <mergeCell ref="P201:P204"/>
    <mergeCell ref="Q201:Q204"/>
    <mergeCell ref="R201:R204"/>
    <mergeCell ref="S201:S204"/>
    <mergeCell ref="T201:T204"/>
    <mergeCell ref="U201:U204"/>
    <mergeCell ref="V201:V204"/>
    <mergeCell ref="W201:W204"/>
    <mergeCell ref="X201:X204"/>
    <mergeCell ref="Y201:Y204"/>
    <mergeCell ref="BG193:BG196"/>
    <mergeCell ref="BN193:BN196"/>
    <mergeCell ref="BO193:BO196"/>
    <mergeCell ref="C197:C200"/>
    <mergeCell ref="D197:D200"/>
    <mergeCell ref="E197:E200"/>
    <mergeCell ref="F197:F200"/>
    <mergeCell ref="G197:G200"/>
    <mergeCell ref="H197:H200"/>
    <mergeCell ref="I197:I200"/>
    <mergeCell ref="J197:J200"/>
    <mergeCell ref="K197:K200"/>
    <mergeCell ref="L197:L200"/>
    <mergeCell ref="M197:M200"/>
    <mergeCell ref="N197:N200"/>
    <mergeCell ref="O197:O200"/>
    <mergeCell ref="P197:P200"/>
    <mergeCell ref="Q197:Q200"/>
    <mergeCell ref="R197:R200"/>
    <mergeCell ref="S197:S200"/>
    <mergeCell ref="T197:T200"/>
    <mergeCell ref="U197:U200"/>
    <mergeCell ref="V197:V200"/>
    <mergeCell ref="W197:W200"/>
    <mergeCell ref="X197:X200"/>
    <mergeCell ref="Y197:Y200"/>
    <mergeCell ref="Z197:Z200"/>
    <mergeCell ref="AA197:AA200"/>
    <mergeCell ref="AB197:AB200"/>
    <mergeCell ref="AC197:AC200"/>
    <mergeCell ref="AD197:AD200"/>
    <mergeCell ref="AE197:AE200"/>
    <mergeCell ref="U193:U196"/>
    <mergeCell ref="V193:V196"/>
    <mergeCell ref="W193:W196"/>
    <mergeCell ref="X193:X196"/>
    <mergeCell ref="Y193:Y196"/>
    <mergeCell ref="Z193:Z196"/>
    <mergeCell ref="AA193:AA196"/>
    <mergeCell ref="AB193:AB196"/>
    <mergeCell ref="AC193:AC196"/>
    <mergeCell ref="AD193:AD196"/>
    <mergeCell ref="AE193:AE196"/>
    <mergeCell ref="AF193:AF196"/>
    <mergeCell ref="AP193:AP196"/>
    <mergeCell ref="AQ193:AQ196"/>
    <mergeCell ref="AX193:AX196"/>
    <mergeCell ref="AY193:AY196"/>
    <mergeCell ref="BF193:BF196"/>
    <mergeCell ref="AA188:AA191"/>
    <mergeCell ref="AB188:AB191"/>
    <mergeCell ref="AC188:AC191"/>
    <mergeCell ref="AD188:AD191"/>
    <mergeCell ref="AE188:AE191"/>
    <mergeCell ref="AF188:AF191"/>
    <mergeCell ref="AP188:AP191"/>
    <mergeCell ref="AQ188:AQ191"/>
    <mergeCell ref="AX188:AX191"/>
    <mergeCell ref="AY188:AY191"/>
    <mergeCell ref="BF188:BF191"/>
    <mergeCell ref="BG188:BG191"/>
    <mergeCell ref="BN188:BN191"/>
    <mergeCell ref="BO188:BO191"/>
    <mergeCell ref="C193:C196"/>
    <mergeCell ref="D193:D196"/>
    <mergeCell ref="E193:E196"/>
    <mergeCell ref="F193:F196"/>
    <mergeCell ref="G193:G196"/>
    <mergeCell ref="H193:H196"/>
    <mergeCell ref="I193:I196"/>
    <mergeCell ref="J193:J196"/>
    <mergeCell ref="K193:K196"/>
    <mergeCell ref="L193:L196"/>
    <mergeCell ref="M193:M196"/>
    <mergeCell ref="N193:N196"/>
    <mergeCell ref="O193:O196"/>
    <mergeCell ref="P193:P196"/>
    <mergeCell ref="Q193:Q196"/>
    <mergeCell ref="R193:R196"/>
    <mergeCell ref="S193:S196"/>
    <mergeCell ref="T193:T196"/>
    <mergeCell ref="AP184:AP187"/>
    <mergeCell ref="AQ184:AQ187"/>
    <mergeCell ref="AX184:AX187"/>
    <mergeCell ref="AY184:AY187"/>
    <mergeCell ref="BF184:BF187"/>
    <mergeCell ref="BG184:BG187"/>
    <mergeCell ref="BN184:BN187"/>
    <mergeCell ref="BO184:BO187"/>
    <mergeCell ref="C188:C191"/>
    <mergeCell ref="D188:D191"/>
    <mergeCell ref="E188:E191"/>
    <mergeCell ref="F188:F191"/>
    <mergeCell ref="G188:G191"/>
    <mergeCell ref="H188:H191"/>
    <mergeCell ref="I188:I191"/>
    <mergeCell ref="J188:J191"/>
    <mergeCell ref="K188:K191"/>
    <mergeCell ref="L188:L191"/>
    <mergeCell ref="M188:M191"/>
    <mergeCell ref="N188:N191"/>
    <mergeCell ref="O188:O191"/>
    <mergeCell ref="P188:P191"/>
    <mergeCell ref="Q188:Q191"/>
    <mergeCell ref="R188:R191"/>
    <mergeCell ref="S188:S191"/>
    <mergeCell ref="T188:T191"/>
    <mergeCell ref="U188:U191"/>
    <mergeCell ref="V188:V191"/>
    <mergeCell ref="W188:W191"/>
    <mergeCell ref="X188:X191"/>
    <mergeCell ref="Y188:Y191"/>
    <mergeCell ref="Z188:Z191"/>
    <mergeCell ref="BN180:BN183"/>
    <mergeCell ref="BO180:BO183"/>
    <mergeCell ref="C184:C187"/>
    <mergeCell ref="D184:D187"/>
    <mergeCell ref="E184:E187"/>
    <mergeCell ref="F184:F187"/>
    <mergeCell ref="G184:G187"/>
    <mergeCell ref="H184:H187"/>
    <mergeCell ref="I184:I187"/>
    <mergeCell ref="J184:J187"/>
    <mergeCell ref="K184:K187"/>
    <mergeCell ref="L184:L187"/>
    <mergeCell ref="M184:M187"/>
    <mergeCell ref="N184:N187"/>
    <mergeCell ref="O184:O187"/>
    <mergeCell ref="P184:P187"/>
    <mergeCell ref="Q184:Q187"/>
    <mergeCell ref="R184:R187"/>
    <mergeCell ref="S184:S187"/>
    <mergeCell ref="T184:T187"/>
    <mergeCell ref="U184:U187"/>
    <mergeCell ref="V184:V187"/>
    <mergeCell ref="W184:W187"/>
    <mergeCell ref="X184:X187"/>
    <mergeCell ref="Y184:Y187"/>
    <mergeCell ref="Z184:Z187"/>
    <mergeCell ref="AA184:AA187"/>
    <mergeCell ref="AB184:AB187"/>
    <mergeCell ref="AC184:AC187"/>
    <mergeCell ref="AD184:AD187"/>
    <mergeCell ref="AE184:AE187"/>
    <mergeCell ref="AF184:AF187"/>
    <mergeCell ref="V180:V183"/>
    <mergeCell ref="W180:W183"/>
    <mergeCell ref="X180:X183"/>
    <mergeCell ref="Y180:Y183"/>
    <mergeCell ref="Z180:Z183"/>
    <mergeCell ref="AA180:AA183"/>
    <mergeCell ref="AB180:AB183"/>
    <mergeCell ref="AC180:AC183"/>
    <mergeCell ref="AD180:AD183"/>
    <mergeCell ref="AE180:AE183"/>
    <mergeCell ref="AF180:AF183"/>
    <mergeCell ref="AP180:AP183"/>
    <mergeCell ref="AQ180:AQ183"/>
    <mergeCell ref="AX180:AX183"/>
    <mergeCell ref="AY180:AY183"/>
    <mergeCell ref="BF180:BF183"/>
    <mergeCell ref="BG180:BG183"/>
    <mergeCell ref="AB176:AB179"/>
    <mergeCell ref="AC176:AC179"/>
    <mergeCell ref="AD176:AD179"/>
    <mergeCell ref="AE176:AE179"/>
    <mergeCell ref="AF176:AF179"/>
    <mergeCell ref="AP176:AP179"/>
    <mergeCell ref="AQ176:AQ179"/>
    <mergeCell ref="AX176:AX179"/>
    <mergeCell ref="AY176:AY179"/>
    <mergeCell ref="BF176:BF179"/>
    <mergeCell ref="BG176:BG179"/>
    <mergeCell ref="BN176:BN179"/>
    <mergeCell ref="BO176:BO179"/>
    <mergeCell ref="C180:C183"/>
    <mergeCell ref="D180:D183"/>
    <mergeCell ref="E180:E183"/>
    <mergeCell ref="F180:F183"/>
    <mergeCell ref="G180:G183"/>
    <mergeCell ref="H180:H183"/>
    <mergeCell ref="I180:I183"/>
    <mergeCell ref="J180:J183"/>
    <mergeCell ref="K180:K183"/>
    <mergeCell ref="L180:L183"/>
    <mergeCell ref="M180:M183"/>
    <mergeCell ref="N180:N183"/>
    <mergeCell ref="O180:O183"/>
    <mergeCell ref="P180:P183"/>
    <mergeCell ref="Q180:Q183"/>
    <mergeCell ref="R180:R183"/>
    <mergeCell ref="S180:S183"/>
    <mergeCell ref="T180:T183"/>
    <mergeCell ref="U180:U183"/>
    <mergeCell ref="AQ172:AQ175"/>
    <mergeCell ref="AX172:AX175"/>
    <mergeCell ref="AY172:AY175"/>
    <mergeCell ref="BF172:BF175"/>
    <mergeCell ref="BG172:BG175"/>
    <mergeCell ref="BN172:BN175"/>
    <mergeCell ref="BO172:BO175"/>
    <mergeCell ref="C176:C179"/>
    <mergeCell ref="D176:D179"/>
    <mergeCell ref="E176:E179"/>
    <mergeCell ref="F176:F179"/>
    <mergeCell ref="G176:G179"/>
    <mergeCell ref="H176:H179"/>
    <mergeCell ref="I176:I179"/>
    <mergeCell ref="J176:J179"/>
    <mergeCell ref="K176:K179"/>
    <mergeCell ref="L176:L179"/>
    <mergeCell ref="M176:M179"/>
    <mergeCell ref="N176:N179"/>
    <mergeCell ref="O176:O179"/>
    <mergeCell ref="P176:P179"/>
    <mergeCell ref="Q176:Q179"/>
    <mergeCell ref="R176:R179"/>
    <mergeCell ref="S176:S179"/>
    <mergeCell ref="T176:T179"/>
    <mergeCell ref="U176:U179"/>
    <mergeCell ref="V176:V179"/>
    <mergeCell ref="W176:W179"/>
    <mergeCell ref="X176:X179"/>
    <mergeCell ref="Y176:Y179"/>
    <mergeCell ref="Z176:Z179"/>
    <mergeCell ref="AA176:AA179"/>
    <mergeCell ref="BO168:BO171"/>
    <mergeCell ref="C172:C175"/>
    <mergeCell ref="D172:D175"/>
    <mergeCell ref="E172:E175"/>
    <mergeCell ref="F172:F175"/>
    <mergeCell ref="G172:G175"/>
    <mergeCell ref="H172:H175"/>
    <mergeCell ref="I172:I175"/>
    <mergeCell ref="J172:J175"/>
    <mergeCell ref="K172:K175"/>
    <mergeCell ref="L172:L175"/>
    <mergeCell ref="M172:M175"/>
    <mergeCell ref="N172:N175"/>
    <mergeCell ref="O172:O175"/>
    <mergeCell ref="P172:P175"/>
    <mergeCell ref="Q172:Q175"/>
    <mergeCell ref="R172:R175"/>
    <mergeCell ref="S172:S175"/>
    <mergeCell ref="T172:T175"/>
    <mergeCell ref="U172:U175"/>
    <mergeCell ref="V172:V175"/>
    <mergeCell ref="W172:W175"/>
    <mergeCell ref="X172:X175"/>
    <mergeCell ref="Y172:Y175"/>
    <mergeCell ref="Z172:Z175"/>
    <mergeCell ref="AA172:AA175"/>
    <mergeCell ref="AB172:AB175"/>
    <mergeCell ref="AC172:AC175"/>
    <mergeCell ref="AD172:AD175"/>
    <mergeCell ref="AE172:AE175"/>
    <mergeCell ref="AF172:AF175"/>
    <mergeCell ref="AP172:AP175"/>
    <mergeCell ref="W168:W171"/>
    <mergeCell ref="X168:X171"/>
    <mergeCell ref="Y168:Y171"/>
    <mergeCell ref="Z168:Z171"/>
    <mergeCell ref="AA168:AA171"/>
    <mergeCell ref="AB168:AB171"/>
    <mergeCell ref="AC168:AC171"/>
    <mergeCell ref="AD168:AD171"/>
    <mergeCell ref="AE168:AE171"/>
    <mergeCell ref="AF168:AF171"/>
    <mergeCell ref="AP168:AP171"/>
    <mergeCell ref="AQ168:AQ171"/>
    <mergeCell ref="AX168:AX171"/>
    <mergeCell ref="AY168:AY171"/>
    <mergeCell ref="BF168:BF171"/>
    <mergeCell ref="BG168:BG171"/>
    <mergeCell ref="BN168:BN171"/>
    <mergeCell ref="AC163:AC166"/>
    <mergeCell ref="AD163:AD166"/>
    <mergeCell ref="AE163:AE166"/>
    <mergeCell ref="AF163:AF166"/>
    <mergeCell ref="AP163:AP166"/>
    <mergeCell ref="AQ163:AQ166"/>
    <mergeCell ref="AX163:AX166"/>
    <mergeCell ref="AY163:AY166"/>
    <mergeCell ref="BF163:BF166"/>
    <mergeCell ref="BG163:BG166"/>
    <mergeCell ref="BN163:BN166"/>
    <mergeCell ref="BO163:BO166"/>
    <mergeCell ref="C168:C171"/>
    <mergeCell ref="D168:D171"/>
    <mergeCell ref="E168:E171"/>
    <mergeCell ref="F168:F171"/>
    <mergeCell ref="G168:G171"/>
    <mergeCell ref="H168:H171"/>
    <mergeCell ref="I168:I171"/>
    <mergeCell ref="J168:J171"/>
    <mergeCell ref="K168:K171"/>
    <mergeCell ref="L168:L171"/>
    <mergeCell ref="M168:M171"/>
    <mergeCell ref="N168:N171"/>
    <mergeCell ref="O168:O171"/>
    <mergeCell ref="P168:P171"/>
    <mergeCell ref="Q168:Q171"/>
    <mergeCell ref="R168:R171"/>
    <mergeCell ref="S168:S171"/>
    <mergeCell ref="T168:T171"/>
    <mergeCell ref="U168:U171"/>
    <mergeCell ref="V168:V171"/>
    <mergeCell ref="AX155:AX158"/>
    <mergeCell ref="AY155:AY158"/>
    <mergeCell ref="BF155:BF158"/>
    <mergeCell ref="BG155:BG158"/>
    <mergeCell ref="BN155:BN158"/>
    <mergeCell ref="BO155:BO158"/>
    <mergeCell ref="C163:C166"/>
    <mergeCell ref="D163:D166"/>
    <mergeCell ref="E163:E166"/>
    <mergeCell ref="F163:F166"/>
    <mergeCell ref="G163:G166"/>
    <mergeCell ref="H163:H166"/>
    <mergeCell ref="I163:I166"/>
    <mergeCell ref="J163:J166"/>
    <mergeCell ref="K163:K166"/>
    <mergeCell ref="L163:L166"/>
    <mergeCell ref="M163:M166"/>
    <mergeCell ref="N163:N166"/>
    <mergeCell ref="O163:O166"/>
    <mergeCell ref="P163:P166"/>
    <mergeCell ref="Q163:Q166"/>
    <mergeCell ref="R163:R166"/>
    <mergeCell ref="S163:S166"/>
    <mergeCell ref="T163:T166"/>
    <mergeCell ref="U163:U166"/>
    <mergeCell ref="V163:V166"/>
    <mergeCell ref="W163:W166"/>
    <mergeCell ref="X163:X166"/>
    <mergeCell ref="Y163:Y166"/>
    <mergeCell ref="Z163:Z166"/>
    <mergeCell ref="AA163:AA166"/>
    <mergeCell ref="AB163:AB166"/>
    <mergeCell ref="BN151:BN154"/>
    <mergeCell ref="BO151:BO154"/>
    <mergeCell ref="E155:E158"/>
    <mergeCell ref="F155:F158"/>
    <mergeCell ref="G155:G158"/>
    <mergeCell ref="H155:H158"/>
    <mergeCell ref="I155:I158"/>
    <mergeCell ref="J155:J158"/>
    <mergeCell ref="K155:K158"/>
    <mergeCell ref="L155:L158"/>
    <mergeCell ref="M155:M158"/>
    <mergeCell ref="N155:N158"/>
    <mergeCell ref="O155:O158"/>
    <mergeCell ref="P155:P158"/>
    <mergeCell ref="Q155:Q158"/>
    <mergeCell ref="R155:R158"/>
    <mergeCell ref="S155:S158"/>
    <mergeCell ref="T155:T158"/>
    <mergeCell ref="U155:U158"/>
    <mergeCell ref="V155:V158"/>
    <mergeCell ref="W155:W158"/>
    <mergeCell ref="X155:X158"/>
    <mergeCell ref="Y155:Y158"/>
    <mergeCell ref="Z155:Z158"/>
    <mergeCell ref="AA155:AA158"/>
    <mergeCell ref="AB155:AB158"/>
    <mergeCell ref="AC155:AC158"/>
    <mergeCell ref="AD155:AD158"/>
    <mergeCell ref="AE155:AE158"/>
    <mergeCell ref="AF155:AF158"/>
    <mergeCell ref="AP155:AP158"/>
    <mergeCell ref="AQ155:AQ158"/>
    <mergeCell ref="BN147:BN150"/>
    <mergeCell ref="BO147:BO150"/>
    <mergeCell ref="E151:E154"/>
    <mergeCell ref="F151:F154"/>
    <mergeCell ref="G151:G154"/>
    <mergeCell ref="H151:H154"/>
    <mergeCell ref="I151:I154"/>
    <mergeCell ref="J151:J154"/>
    <mergeCell ref="K151:K154"/>
    <mergeCell ref="L151:L154"/>
    <mergeCell ref="M151:M154"/>
    <mergeCell ref="N151:N154"/>
    <mergeCell ref="O151:O154"/>
    <mergeCell ref="P151:P154"/>
    <mergeCell ref="Q151:Q154"/>
    <mergeCell ref="R151:R154"/>
    <mergeCell ref="S151:S154"/>
    <mergeCell ref="T151:T154"/>
    <mergeCell ref="U151:U154"/>
    <mergeCell ref="V151:V154"/>
    <mergeCell ref="W151:W154"/>
    <mergeCell ref="X151:X154"/>
    <mergeCell ref="Y151:Y154"/>
    <mergeCell ref="AD151:AD154"/>
    <mergeCell ref="AE151:AE154"/>
    <mergeCell ref="AF151:AF154"/>
    <mergeCell ref="AP151:AP154"/>
    <mergeCell ref="AQ151:AQ154"/>
    <mergeCell ref="AX151:AX154"/>
    <mergeCell ref="AY151:AY154"/>
    <mergeCell ref="BF151:BF154"/>
    <mergeCell ref="BG151:BG154"/>
    <mergeCell ref="AY143:AY146"/>
    <mergeCell ref="BF143:BF146"/>
    <mergeCell ref="BG143:BG146"/>
    <mergeCell ref="BN143:BN146"/>
    <mergeCell ref="BO143:BO146"/>
    <mergeCell ref="C147:C158"/>
    <mergeCell ref="D147:D158"/>
    <mergeCell ref="E147:E150"/>
    <mergeCell ref="F147:F150"/>
    <mergeCell ref="G147:G150"/>
    <mergeCell ref="H147:H150"/>
    <mergeCell ref="I147:I150"/>
    <mergeCell ref="J147:J150"/>
    <mergeCell ref="K147:K150"/>
    <mergeCell ref="L147:L150"/>
    <mergeCell ref="M147:M150"/>
    <mergeCell ref="N147:N150"/>
    <mergeCell ref="O147:O150"/>
    <mergeCell ref="P147:P150"/>
    <mergeCell ref="Q147:Q150"/>
    <mergeCell ref="R147:R150"/>
    <mergeCell ref="V147:V150"/>
    <mergeCell ref="W147:W150"/>
    <mergeCell ref="AD147:AD150"/>
    <mergeCell ref="AE147:AE150"/>
    <mergeCell ref="AF147:AF150"/>
    <mergeCell ref="AP147:AP150"/>
    <mergeCell ref="AQ147:AQ150"/>
    <mergeCell ref="AX147:AX150"/>
    <mergeCell ref="AY147:AY150"/>
    <mergeCell ref="BF147:BF150"/>
    <mergeCell ref="BG147:BG150"/>
    <mergeCell ref="AY139:AY142"/>
    <mergeCell ref="BF139:BF142"/>
    <mergeCell ref="BG139:BG142"/>
    <mergeCell ref="BN139:BN142"/>
    <mergeCell ref="BO139:BO142"/>
    <mergeCell ref="C143:C146"/>
    <mergeCell ref="D143:D146"/>
    <mergeCell ref="E143:E146"/>
    <mergeCell ref="F143:F146"/>
    <mergeCell ref="G143:G146"/>
    <mergeCell ref="H143:H146"/>
    <mergeCell ref="I143:I146"/>
    <mergeCell ref="J143:J146"/>
    <mergeCell ref="K143:K146"/>
    <mergeCell ref="L143:L146"/>
    <mergeCell ref="M143:M146"/>
    <mergeCell ref="N143:N146"/>
    <mergeCell ref="O143:O146"/>
    <mergeCell ref="P143:P146"/>
    <mergeCell ref="Q143:Q146"/>
    <mergeCell ref="R143:R146"/>
    <mergeCell ref="S143:S146"/>
    <mergeCell ref="T143:T146"/>
    <mergeCell ref="U143:U146"/>
    <mergeCell ref="V143:V146"/>
    <mergeCell ref="W143:W146"/>
    <mergeCell ref="AD143:AD146"/>
    <mergeCell ref="AE143:AE146"/>
    <mergeCell ref="AF143:AF146"/>
    <mergeCell ref="AP143:AP146"/>
    <mergeCell ref="AQ143:AQ146"/>
    <mergeCell ref="AX143:AX146"/>
    <mergeCell ref="BG135:BG138"/>
    <mergeCell ref="BN135:BN138"/>
    <mergeCell ref="BO135:BO138"/>
    <mergeCell ref="C139:C142"/>
    <mergeCell ref="D139:D142"/>
    <mergeCell ref="E139:E142"/>
    <mergeCell ref="F139:F142"/>
    <mergeCell ref="G139:G142"/>
    <mergeCell ref="H139:H142"/>
    <mergeCell ref="I139:I142"/>
    <mergeCell ref="J139:J142"/>
    <mergeCell ref="K139:K142"/>
    <mergeCell ref="L139:L142"/>
    <mergeCell ref="M139:M142"/>
    <mergeCell ref="N139:N142"/>
    <mergeCell ref="O139:O142"/>
    <mergeCell ref="P139:P142"/>
    <mergeCell ref="Q139:Q142"/>
    <mergeCell ref="R139:R142"/>
    <mergeCell ref="S139:S142"/>
    <mergeCell ref="T139:T142"/>
    <mergeCell ref="U139:U142"/>
    <mergeCell ref="V139:V142"/>
    <mergeCell ref="W139:W142"/>
    <mergeCell ref="X139:X142"/>
    <mergeCell ref="Y139:Y142"/>
    <mergeCell ref="AD139:AD142"/>
    <mergeCell ref="AE139:AE142"/>
    <mergeCell ref="AF139:AF142"/>
    <mergeCell ref="AP139:AP142"/>
    <mergeCell ref="AQ139:AQ142"/>
    <mergeCell ref="AX139:AX142"/>
    <mergeCell ref="T135:T138"/>
    <mergeCell ref="U135:U138"/>
    <mergeCell ref="V135:V138"/>
    <mergeCell ref="W135:W138"/>
    <mergeCell ref="X135:X138"/>
    <mergeCell ref="Y135:Y138"/>
    <mergeCell ref="Z135:Z138"/>
    <mergeCell ref="AA135:AA138"/>
    <mergeCell ref="AB135:AB138"/>
    <mergeCell ref="AC135:AC138"/>
    <mergeCell ref="AD135:AD138"/>
    <mergeCell ref="AE135:AE138"/>
    <mergeCell ref="AF135:AF138"/>
    <mergeCell ref="AP135:AP138"/>
    <mergeCell ref="AQ135:AQ138"/>
    <mergeCell ref="AX135:AX138"/>
    <mergeCell ref="AY135:AY138"/>
    <mergeCell ref="C135:C138"/>
    <mergeCell ref="D135:D138"/>
    <mergeCell ref="E135:E138"/>
    <mergeCell ref="F135:F138"/>
    <mergeCell ref="G135:G138"/>
    <mergeCell ref="H135:H138"/>
    <mergeCell ref="I135:I138"/>
    <mergeCell ref="J135:J138"/>
    <mergeCell ref="K135:K138"/>
    <mergeCell ref="L135:L138"/>
    <mergeCell ref="M135:M138"/>
    <mergeCell ref="N135:N138"/>
    <mergeCell ref="O135:O138"/>
    <mergeCell ref="P135:P138"/>
    <mergeCell ref="Q135:Q138"/>
    <mergeCell ref="R135:R138"/>
    <mergeCell ref="S135:S138"/>
    <mergeCell ref="T131:T134"/>
    <mergeCell ref="U131:U134"/>
    <mergeCell ref="V131:V134"/>
    <mergeCell ref="W131:W134"/>
    <mergeCell ref="X131:X134"/>
    <mergeCell ref="Y131:Y134"/>
    <mergeCell ref="Z131:Z134"/>
    <mergeCell ref="AA131:AA134"/>
    <mergeCell ref="AB131:AB134"/>
    <mergeCell ref="AC131:AC134"/>
    <mergeCell ref="AD131:AD134"/>
    <mergeCell ref="AE131:AE134"/>
    <mergeCell ref="AF131:AF134"/>
    <mergeCell ref="AP131:AP134"/>
    <mergeCell ref="AQ131:AQ134"/>
    <mergeCell ref="AX131:AX134"/>
    <mergeCell ref="BG131:BG134"/>
    <mergeCell ref="C131:C134"/>
    <mergeCell ref="D131:D134"/>
    <mergeCell ref="E131:E134"/>
    <mergeCell ref="F131:F134"/>
    <mergeCell ref="G131:G134"/>
    <mergeCell ref="H131:H134"/>
    <mergeCell ref="I131:I134"/>
    <mergeCell ref="J131:J134"/>
    <mergeCell ref="K131:K134"/>
    <mergeCell ref="L131:L134"/>
    <mergeCell ref="M131:M134"/>
    <mergeCell ref="N131:N134"/>
    <mergeCell ref="O131:O134"/>
    <mergeCell ref="P131:P134"/>
    <mergeCell ref="Q131:Q134"/>
    <mergeCell ref="R131:R134"/>
    <mergeCell ref="S131:S134"/>
    <mergeCell ref="T127:T130"/>
    <mergeCell ref="U127:U130"/>
    <mergeCell ref="V127:V130"/>
    <mergeCell ref="W127:W130"/>
    <mergeCell ref="X127:X130"/>
    <mergeCell ref="Y127:Y130"/>
    <mergeCell ref="Z127:Z130"/>
    <mergeCell ref="AA127:AA130"/>
    <mergeCell ref="AB127:AB130"/>
    <mergeCell ref="AC127:AC130"/>
    <mergeCell ref="AD127:AD130"/>
    <mergeCell ref="AE127:AE130"/>
    <mergeCell ref="AF127:AF130"/>
    <mergeCell ref="AP127:AP130"/>
    <mergeCell ref="AQ127:AQ130"/>
    <mergeCell ref="AX127:AX130"/>
    <mergeCell ref="AY127:AY130"/>
    <mergeCell ref="C127:C130"/>
    <mergeCell ref="D127:D130"/>
    <mergeCell ref="E127:E130"/>
    <mergeCell ref="F127:F130"/>
    <mergeCell ref="G127:G130"/>
    <mergeCell ref="H127:H130"/>
    <mergeCell ref="I127:I130"/>
    <mergeCell ref="J127:J130"/>
    <mergeCell ref="K127:K130"/>
    <mergeCell ref="L127:L130"/>
    <mergeCell ref="M127:M130"/>
    <mergeCell ref="N127:N130"/>
    <mergeCell ref="O127:O130"/>
    <mergeCell ref="P127:P130"/>
    <mergeCell ref="Q127:Q130"/>
    <mergeCell ref="R127:R130"/>
    <mergeCell ref="S127:S130"/>
    <mergeCell ref="S123:S126"/>
    <mergeCell ref="T123:T126"/>
    <mergeCell ref="U123:U126"/>
    <mergeCell ref="V123:V126"/>
    <mergeCell ref="W123:W126"/>
    <mergeCell ref="X123:X126"/>
    <mergeCell ref="Y123:Y126"/>
    <mergeCell ref="AE123:AE126"/>
    <mergeCell ref="AF123:AF126"/>
    <mergeCell ref="AP123:AP126"/>
    <mergeCell ref="AQ123:AQ126"/>
    <mergeCell ref="AX123:AX126"/>
    <mergeCell ref="AY123:AY126"/>
    <mergeCell ref="BF123:BF126"/>
    <mergeCell ref="BG123:BG126"/>
    <mergeCell ref="BN123:BN126"/>
    <mergeCell ref="BO123:BO126"/>
    <mergeCell ref="T119:T122"/>
    <mergeCell ref="U119:U122"/>
    <mergeCell ref="V119:V122"/>
    <mergeCell ref="W119:W122"/>
    <mergeCell ref="X119:X122"/>
    <mergeCell ref="Y119:Y122"/>
    <mergeCell ref="Z119:Z122"/>
    <mergeCell ref="AF119:AF122"/>
    <mergeCell ref="AP119:AP122"/>
    <mergeCell ref="AQ119:AQ122"/>
    <mergeCell ref="AX119:AX122"/>
    <mergeCell ref="AY119:AY122"/>
    <mergeCell ref="BF119:BF122"/>
    <mergeCell ref="BG119:BG122"/>
    <mergeCell ref="BN119:BN122"/>
    <mergeCell ref="BO119:BO122"/>
    <mergeCell ref="C123:C126"/>
    <mergeCell ref="D123:D126"/>
    <mergeCell ref="E123:E126"/>
    <mergeCell ref="F123:F126"/>
    <mergeCell ref="G123:G126"/>
    <mergeCell ref="H123:H126"/>
    <mergeCell ref="I123:I126"/>
    <mergeCell ref="J123:J126"/>
    <mergeCell ref="K123:K126"/>
    <mergeCell ref="L123:L126"/>
    <mergeCell ref="M123:M126"/>
    <mergeCell ref="N123:N126"/>
    <mergeCell ref="O123:O126"/>
    <mergeCell ref="P123:P126"/>
    <mergeCell ref="Q123:Q126"/>
    <mergeCell ref="R123:R126"/>
    <mergeCell ref="C119:C122"/>
    <mergeCell ref="D119:D122"/>
    <mergeCell ref="E119:E122"/>
    <mergeCell ref="F119:F122"/>
    <mergeCell ref="G119:G122"/>
    <mergeCell ref="H119:H122"/>
    <mergeCell ref="I119:I122"/>
    <mergeCell ref="J119:J122"/>
    <mergeCell ref="K119:K122"/>
    <mergeCell ref="L119:L122"/>
    <mergeCell ref="M119:M122"/>
    <mergeCell ref="N119:N122"/>
    <mergeCell ref="O119:O122"/>
    <mergeCell ref="P119:P122"/>
    <mergeCell ref="Q119:Q122"/>
    <mergeCell ref="R119:R122"/>
    <mergeCell ref="S119:S122"/>
    <mergeCell ref="T115:T118"/>
    <mergeCell ref="U115:U118"/>
    <mergeCell ref="V115:V118"/>
    <mergeCell ref="W115:W118"/>
    <mergeCell ref="X115:X118"/>
    <mergeCell ref="Y115:Y118"/>
    <mergeCell ref="Z115:Z118"/>
    <mergeCell ref="AA115:AA118"/>
    <mergeCell ref="AB115:AB118"/>
    <mergeCell ref="AC115:AC118"/>
    <mergeCell ref="AD115:AD118"/>
    <mergeCell ref="AE115:AE118"/>
    <mergeCell ref="AF115:AF118"/>
    <mergeCell ref="AP115:AP118"/>
    <mergeCell ref="AQ115:AQ118"/>
    <mergeCell ref="AX115:AX118"/>
    <mergeCell ref="AY115:AY118"/>
    <mergeCell ref="C115:C118"/>
    <mergeCell ref="D115:D118"/>
    <mergeCell ref="E115:E118"/>
    <mergeCell ref="F115:F118"/>
    <mergeCell ref="G115:G118"/>
    <mergeCell ref="H115:H118"/>
    <mergeCell ref="I115:I118"/>
    <mergeCell ref="J115:J118"/>
    <mergeCell ref="K115:K118"/>
    <mergeCell ref="L115:L118"/>
    <mergeCell ref="M115:M118"/>
    <mergeCell ref="N115:N118"/>
    <mergeCell ref="O115:O118"/>
    <mergeCell ref="P115:P118"/>
    <mergeCell ref="Q115:Q118"/>
    <mergeCell ref="R115:R118"/>
    <mergeCell ref="S115:S118"/>
    <mergeCell ref="T111:T114"/>
    <mergeCell ref="U111:U114"/>
    <mergeCell ref="V111:V114"/>
    <mergeCell ref="W111:W114"/>
    <mergeCell ref="X111:X114"/>
    <mergeCell ref="Y111:Y114"/>
    <mergeCell ref="Z111:Z114"/>
    <mergeCell ref="AA111:AA114"/>
    <mergeCell ref="AB111:AB114"/>
    <mergeCell ref="AC111:AC114"/>
    <mergeCell ref="AD111:AD114"/>
    <mergeCell ref="AE111:AE114"/>
    <mergeCell ref="AF111:AF114"/>
    <mergeCell ref="AP111:AP114"/>
    <mergeCell ref="AQ111:AQ114"/>
    <mergeCell ref="AX111:AX114"/>
    <mergeCell ref="AY111:AY114"/>
    <mergeCell ref="C111:C114"/>
    <mergeCell ref="D111:D114"/>
    <mergeCell ref="E111:E114"/>
    <mergeCell ref="F111:F114"/>
    <mergeCell ref="G111:G114"/>
    <mergeCell ref="H111:H114"/>
    <mergeCell ref="I111:I114"/>
    <mergeCell ref="J111:J114"/>
    <mergeCell ref="K111:K114"/>
    <mergeCell ref="L111:L114"/>
    <mergeCell ref="M111:M114"/>
    <mergeCell ref="N111:N114"/>
    <mergeCell ref="O111:O114"/>
    <mergeCell ref="P111:P114"/>
    <mergeCell ref="Q111:Q114"/>
    <mergeCell ref="R111:R114"/>
    <mergeCell ref="S111:S114"/>
    <mergeCell ref="T107:T110"/>
    <mergeCell ref="U107:U110"/>
    <mergeCell ref="V107:V110"/>
    <mergeCell ref="W107:W110"/>
    <mergeCell ref="AA107:AA110"/>
    <mergeCell ref="AB107:AB110"/>
    <mergeCell ref="AC107:AC110"/>
    <mergeCell ref="AD107:AD110"/>
    <mergeCell ref="AE107:AE110"/>
    <mergeCell ref="AF107:AF110"/>
    <mergeCell ref="AP107:AP110"/>
    <mergeCell ref="AQ107:AQ110"/>
    <mergeCell ref="AX107:AX110"/>
    <mergeCell ref="AY107:AY110"/>
    <mergeCell ref="BF107:BF110"/>
    <mergeCell ref="BG107:BG110"/>
    <mergeCell ref="BN107:BN110"/>
    <mergeCell ref="T103:T106"/>
    <mergeCell ref="U103:U106"/>
    <mergeCell ref="V103:V106"/>
    <mergeCell ref="W103:W106"/>
    <mergeCell ref="AD103:AD106"/>
    <mergeCell ref="AE103:AE106"/>
    <mergeCell ref="AF103:AF106"/>
    <mergeCell ref="AP103:AP106"/>
    <mergeCell ref="AQ103:AQ106"/>
    <mergeCell ref="AX103:AX106"/>
    <mergeCell ref="AY103:AY106"/>
    <mergeCell ref="BF103:BF106"/>
    <mergeCell ref="BG103:BG106"/>
    <mergeCell ref="BN103:BN106"/>
    <mergeCell ref="BO103:BO106"/>
    <mergeCell ref="C107:C110"/>
    <mergeCell ref="D107:D110"/>
    <mergeCell ref="E107:E110"/>
    <mergeCell ref="F107:F110"/>
    <mergeCell ref="G107:G110"/>
    <mergeCell ref="H107:H110"/>
    <mergeCell ref="I107:I110"/>
    <mergeCell ref="J107:J110"/>
    <mergeCell ref="K107:K110"/>
    <mergeCell ref="L107:L110"/>
    <mergeCell ref="M107:M110"/>
    <mergeCell ref="N107:N110"/>
    <mergeCell ref="O107:O110"/>
    <mergeCell ref="P107:P110"/>
    <mergeCell ref="Q107:Q110"/>
    <mergeCell ref="R107:R110"/>
    <mergeCell ref="S107:S110"/>
    <mergeCell ref="T99:T102"/>
    <mergeCell ref="U99:U102"/>
    <mergeCell ref="V99:V102"/>
    <mergeCell ref="W99:W102"/>
    <mergeCell ref="AD99:AD102"/>
    <mergeCell ref="AE99:AE102"/>
    <mergeCell ref="AF99:AF102"/>
    <mergeCell ref="AP99:AP102"/>
    <mergeCell ref="AQ99:AQ102"/>
    <mergeCell ref="AX99:AX102"/>
    <mergeCell ref="AY99:AY102"/>
    <mergeCell ref="BF99:BF102"/>
    <mergeCell ref="BG99:BG102"/>
    <mergeCell ref="BN99:BN102"/>
    <mergeCell ref="BO99:BO102"/>
    <mergeCell ref="C103:C106"/>
    <mergeCell ref="D103:D106"/>
    <mergeCell ref="E103:E106"/>
    <mergeCell ref="F103:F106"/>
    <mergeCell ref="G103:G106"/>
    <mergeCell ref="H103:H106"/>
    <mergeCell ref="I103:I106"/>
    <mergeCell ref="J103:J106"/>
    <mergeCell ref="K103:K106"/>
    <mergeCell ref="L103:L106"/>
    <mergeCell ref="M103:M106"/>
    <mergeCell ref="N103:N106"/>
    <mergeCell ref="O103:O106"/>
    <mergeCell ref="P103:P106"/>
    <mergeCell ref="Q103:Q106"/>
    <mergeCell ref="R103:R106"/>
    <mergeCell ref="S103:S106"/>
    <mergeCell ref="C99:C102"/>
    <mergeCell ref="D99:D102"/>
    <mergeCell ref="E99:E102"/>
    <mergeCell ref="F99:F102"/>
    <mergeCell ref="G99:G102"/>
    <mergeCell ref="H99:H102"/>
    <mergeCell ref="I99:I102"/>
    <mergeCell ref="J99:J102"/>
    <mergeCell ref="K99:K102"/>
    <mergeCell ref="L99:L102"/>
    <mergeCell ref="M99:M102"/>
    <mergeCell ref="N99:N102"/>
    <mergeCell ref="O99:O102"/>
    <mergeCell ref="P99:P102"/>
    <mergeCell ref="Q99:Q102"/>
    <mergeCell ref="R99:R102"/>
    <mergeCell ref="S99:S102"/>
    <mergeCell ref="T83:T86"/>
    <mergeCell ref="U83:U86"/>
    <mergeCell ref="V83:V86"/>
    <mergeCell ref="W83:W86"/>
    <mergeCell ref="AF83:AF86"/>
    <mergeCell ref="AP83:AP86"/>
    <mergeCell ref="AQ83:AQ86"/>
    <mergeCell ref="AX83:AX86"/>
    <mergeCell ref="AY83:AY86"/>
    <mergeCell ref="BF83:BF86"/>
    <mergeCell ref="BG83:BG86"/>
    <mergeCell ref="BN83:BN86"/>
    <mergeCell ref="BO83:BO86"/>
    <mergeCell ref="C95:C98"/>
    <mergeCell ref="D95:D98"/>
    <mergeCell ref="E95:E98"/>
    <mergeCell ref="F95:F98"/>
    <mergeCell ref="G95:G98"/>
    <mergeCell ref="H95:H98"/>
    <mergeCell ref="I95:I98"/>
    <mergeCell ref="J95:J98"/>
    <mergeCell ref="K95:K98"/>
    <mergeCell ref="L95:L98"/>
    <mergeCell ref="M95:M98"/>
    <mergeCell ref="N95:N98"/>
    <mergeCell ref="O95:O98"/>
    <mergeCell ref="P95:P98"/>
    <mergeCell ref="Q95:Q98"/>
    <mergeCell ref="R95:R98"/>
    <mergeCell ref="S95:S98"/>
    <mergeCell ref="T95:T98"/>
    <mergeCell ref="U95:U98"/>
    <mergeCell ref="C83:C86"/>
    <mergeCell ref="D83:D86"/>
    <mergeCell ref="E83:E86"/>
    <mergeCell ref="F83:F86"/>
    <mergeCell ref="G83:G86"/>
    <mergeCell ref="H83:H86"/>
    <mergeCell ref="I83:I86"/>
    <mergeCell ref="J83:J86"/>
    <mergeCell ref="K83:K86"/>
    <mergeCell ref="L83:L86"/>
    <mergeCell ref="M83:M86"/>
    <mergeCell ref="N83:N86"/>
    <mergeCell ref="O83:O86"/>
    <mergeCell ref="P83:P86"/>
    <mergeCell ref="Q83:Q86"/>
    <mergeCell ref="R83:R86"/>
    <mergeCell ref="S83:S86"/>
    <mergeCell ref="S74:S77"/>
    <mergeCell ref="T74:T77"/>
    <mergeCell ref="U74:U77"/>
    <mergeCell ref="V74:V77"/>
    <mergeCell ref="W74:W77"/>
    <mergeCell ref="X74:X77"/>
    <mergeCell ref="Y74:Y77"/>
    <mergeCell ref="AD74:AD77"/>
    <mergeCell ref="AE74:AE77"/>
    <mergeCell ref="AF74:AF77"/>
    <mergeCell ref="AP74:AP77"/>
    <mergeCell ref="AQ74:AQ77"/>
    <mergeCell ref="AX74:AX77"/>
    <mergeCell ref="AY74:AY77"/>
    <mergeCell ref="BF74:BF77"/>
    <mergeCell ref="BG74:BG77"/>
    <mergeCell ref="BN74:BN77"/>
    <mergeCell ref="S70:S73"/>
    <mergeCell ref="T70:T73"/>
    <mergeCell ref="U70:U73"/>
    <mergeCell ref="V70:V73"/>
    <mergeCell ref="W70:W73"/>
    <mergeCell ref="X70:X73"/>
    <mergeCell ref="Y70:Y73"/>
    <mergeCell ref="AF70:AF73"/>
    <mergeCell ref="AP70:AP73"/>
    <mergeCell ref="AQ70:AQ73"/>
    <mergeCell ref="AX70:AX73"/>
    <mergeCell ref="AY70:AY73"/>
    <mergeCell ref="BF70:BF73"/>
    <mergeCell ref="BG70:BG73"/>
    <mergeCell ref="BN70:BN73"/>
    <mergeCell ref="BO70:BO73"/>
    <mergeCell ref="C74:C77"/>
    <mergeCell ref="D74:D77"/>
    <mergeCell ref="E74:E77"/>
    <mergeCell ref="F74:F77"/>
    <mergeCell ref="G74:G77"/>
    <mergeCell ref="H74:H77"/>
    <mergeCell ref="I74:I77"/>
    <mergeCell ref="J74:J77"/>
    <mergeCell ref="K74:K77"/>
    <mergeCell ref="L74:L77"/>
    <mergeCell ref="M74:M77"/>
    <mergeCell ref="N74:N77"/>
    <mergeCell ref="O74:O77"/>
    <mergeCell ref="P74:P77"/>
    <mergeCell ref="Q74:Q77"/>
    <mergeCell ref="R74:R77"/>
    <mergeCell ref="AF66:AF69"/>
    <mergeCell ref="AP66:AP69"/>
    <mergeCell ref="AQ66:AQ69"/>
    <mergeCell ref="AX66:AX69"/>
    <mergeCell ref="AY66:AY69"/>
    <mergeCell ref="BF66:BF69"/>
    <mergeCell ref="BG66:BG69"/>
    <mergeCell ref="U62:U65"/>
    <mergeCell ref="V62:V65"/>
    <mergeCell ref="W62:W65"/>
    <mergeCell ref="X62:X65"/>
    <mergeCell ref="Y62:Y65"/>
    <mergeCell ref="Z62:Z65"/>
    <mergeCell ref="AA62:AA65"/>
    <mergeCell ref="BN66:BN69"/>
    <mergeCell ref="BO66:BO69"/>
    <mergeCell ref="C70:C73"/>
    <mergeCell ref="D70:D73"/>
    <mergeCell ref="E70:E73"/>
    <mergeCell ref="F70:F73"/>
    <mergeCell ref="G70:G73"/>
    <mergeCell ref="H70:H73"/>
    <mergeCell ref="I70:I73"/>
    <mergeCell ref="J70:J73"/>
    <mergeCell ref="K70:K73"/>
    <mergeCell ref="L70:L73"/>
    <mergeCell ref="M70:M73"/>
    <mergeCell ref="N70:N73"/>
    <mergeCell ref="O70:O73"/>
    <mergeCell ref="P70:P73"/>
    <mergeCell ref="Q70:Q73"/>
    <mergeCell ref="R70:R73"/>
    <mergeCell ref="M66:M69"/>
    <mergeCell ref="N66:N69"/>
    <mergeCell ref="O66:O69"/>
    <mergeCell ref="P66:P69"/>
    <mergeCell ref="Q66:Q69"/>
    <mergeCell ref="R66:R69"/>
    <mergeCell ref="S66:S69"/>
    <mergeCell ref="T66:T69"/>
    <mergeCell ref="U66:U69"/>
    <mergeCell ref="V66:V69"/>
    <mergeCell ref="W66:W69"/>
    <mergeCell ref="X66:X69"/>
    <mergeCell ref="Y66:Y69"/>
    <mergeCell ref="Z66:Z69"/>
    <mergeCell ref="AA66:AA69"/>
    <mergeCell ref="AB66:AB69"/>
    <mergeCell ref="AC66:AC69"/>
    <mergeCell ref="AF62:AF65"/>
    <mergeCell ref="AP62:AP65"/>
    <mergeCell ref="AQ62:AQ65"/>
    <mergeCell ref="AX62:AX65"/>
    <mergeCell ref="AY62:AY65"/>
    <mergeCell ref="BF62:BF65"/>
    <mergeCell ref="V58:V61"/>
    <mergeCell ref="W58:W61"/>
    <mergeCell ref="X58:X61"/>
    <mergeCell ref="Y58:Y61"/>
    <mergeCell ref="Z58:Z61"/>
    <mergeCell ref="AA58:AA61"/>
    <mergeCell ref="AB58:AB61"/>
    <mergeCell ref="AC58:AC61"/>
    <mergeCell ref="AD58:AD61"/>
    <mergeCell ref="AE58:AE61"/>
    <mergeCell ref="AF58:AF61"/>
    <mergeCell ref="AP58:AP61"/>
    <mergeCell ref="AQ58:AQ61"/>
    <mergeCell ref="AX58:AX61"/>
    <mergeCell ref="AY58:AY61"/>
    <mergeCell ref="BF58:BF61"/>
    <mergeCell ref="I62:I65"/>
    <mergeCell ref="J62:J65"/>
    <mergeCell ref="K62:K65"/>
    <mergeCell ref="L62:L65"/>
    <mergeCell ref="M62:M65"/>
    <mergeCell ref="N62:N65"/>
    <mergeCell ref="O62:O65"/>
    <mergeCell ref="P62:P65"/>
    <mergeCell ref="Q62:Q65"/>
    <mergeCell ref="R62:R65"/>
    <mergeCell ref="S62:S65"/>
    <mergeCell ref="T62:T65"/>
    <mergeCell ref="AB54:AB57"/>
    <mergeCell ref="AB62:AB65"/>
    <mergeCell ref="AC62:AC65"/>
    <mergeCell ref="AD62:AD65"/>
    <mergeCell ref="AE62:AE65"/>
    <mergeCell ref="Z54:Z57"/>
    <mergeCell ref="AA54:AA57"/>
    <mergeCell ref="AC54:AC57"/>
    <mergeCell ref="AD54:AD57"/>
    <mergeCell ref="AE54:AE57"/>
    <mergeCell ref="AF54:AF57"/>
    <mergeCell ref="AP54:AP57"/>
    <mergeCell ref="AQ54:AQ57"/>
    <mergeCell ref="AX54:AX57"/>
    <mergeCell ref="AY54:AY57"/>
    <mergeCell ref="BF54:BF57"/>
    <mergeCell ref="BG54:BG57"/>
    <mergeCell ref="BN54:BN57"/>
    <mergeCell ref="BO54:BO57"/>
    <mergeCell ref="C58:C65"/>
    <mergeCell ref="D58:D65"/>
    <mergeCell ref="E58:E61"/>
    <mergeCell ref="F58:F61"/>
    <mergeCell ref="G58:G61"/>
    <mergeCell ref="H58:H61"/>
    <mergeCell ref="I58:I61"/>
    <mergeCell ref="J58:J61"/>
    <mergeCell ref="K58:K61"/>
    <mergeCell ref="L58:L61"/>
    <mergeCell ref="M58:M61"/>
    <mergeCell ref="N58:N61"/>
    <mergeCell ref="O58:O61"/>
    <mergeCell ref="P58:P61"/>
    <mergeCell ref="Q58:Q61"/>
    <mergeCell ref="R58:R61"/>
    <mergeCell ref="S58:S61"/>
    <mergeCell ref="T58:T61"/>
    <mergeCell ref="U58:U61"/>
    <mergeCell ref="E62:E65"/>
    <mergeCell ref="F62:F65"/>
    <mergeCell ref="G62:G65"/>
    <mergeCell ref="H62:H65"/>
    <mergeCell ref="AD50:AD53"/>
    <mergeCell ref="AE50:AE53"/>
    <mergeCell ref="AF50:AF53"/>
    <mergeCell ref="AP50:AP53"/>
    <mergeCell ref="AQ50:AQ53"/>
    <mergeCell ref="AX50:AX53"/>
    <mergeCell ref="AY50:AY53"/>
    <mergeCell ref="BF50:BF53"/>
    <mergeCell ref="BG50:BG53"/>
    <mergeCell ref="BN50:BN53"/>
    <mergeCell ref="BO50:BO53"/>
    <mergeCell ref="E54:E57"/>
    <mergeCell ref="F54:F57"/>
    <mergeCell ref="G54:G57"/>
    <mergeCell ref="H54:H57"/>
    <mergeCell ref="I54:I57"/>
    <mergeCell ref="J54:J57"/>
    <mergeCell ref="K54:K57"/>
    <mergeCell ref="L54:L57"/>
    <mergeCell ref="M54:M57"/>
    <mergeCell ref="N54:N57"/>
    <mergeCell ref="O54:O57"/>
    <mergeCell ref="P54:P57"/>
    <mergeCell ref="Q54:Q57"/>
    <mergeCell ref="R54:R57"/>
    <mergeCell ref="S54:S57"/>
    <mergeCell ref="T54:T57"/>
    <mergeCell ref="U54:U57"/>
    <mergeCell ref="V54:V57"/>
    <mergeCell ref="W54:W57"/>
    <mergeCell ref="X54:X57"/>
    <mergeCell ref="Y54:Y57"/>
    <mergeCell ref="AF46:AF49"/>
    <mergeCell ref="AP46:AP49"/>
    <mergeCell ref="AQ46:AQ49"/>
    <mergeCell ref="AX46:AX49"/>
    <mergeCell ref="AY46:AY49"/>
    <mergeCell ref="BF46:BF49"/>
    <mergeCell ref="BG46:BG49"/>
    <mergeCell ref="BN46:BN49"/>
    <mergeCell ref="BO46:BO49"/>
    <mergeCell ref="E50:E53"/>
    <mergeCell ref="F50:F53"/>
    <mergeCell ref="G50:G53"/>
    <mergeCell ref="H50:H53"/>
    <mergeCell ref="I50:I53"/>
    <mergeCell ref="J50:J53"/>
    <mergeCell ref="K50:K53"/>
    <mergeCell ref="L50:L53"/>
    <mergeCell ref="M50:M53"/>
    <mergeCell ref="N50:N53"/>
    <mergeCell ref="O50:O53"/>
    <mergeCell ref="P50:P53"/>
    <mergeCell ref="Q50:Q53"/>
    <mergeCell ref="R50:R53"/>
    <mergeCell ref="S50:S53"/>
    <mergeCell ref="T50:T53"/>
    <mergeCell ref="U50:U53"/>
    <mergeCell ref="V50:V53"/>
    <mergeCell ref="W50:W53"/>
    <mergeCell ref="X50:X53"/>
    <mergeCell ref="Y50:Y53"/>
    <mergeCell ref="Z50:Z53"/>
    <mergeCell ref="AA50:AA53"/>
    <mergeCell ref="E46:E49"/>
    <mergeCell ref="F46:F49"/>
    <mergeCell ref="G46:G49"/>
    <mergeCell ref="H46:H49"/>
    <mergeCell ref="I46:I49"/>
    <mergeCell ref="J46:J49"/>
    <mergeCell ref="K46:K49"/>
    <mergeCell ref="L46:L49"/>
    <mergeCell ref="M46:M49"/>
    <mergeCell ref="N46:N49"/>
    <mergeCell ref="O46:O49"/>
    <mergeCell ref="P46:P49"/>
    <mergeCell ref="Q46:Q49"/>
    <mergeCell ref="R46:R49"/>
    <mergeCell ref="S46:S49"/>
    <mergeCell ref="T46:T49"/>
    <mergeCell ref="U46:U49"/>
    <mergeCell ref="U42:U45"/>
    <mergeCell ref="V42:V45"/>
    <mergeCell ref="W42:W45"/>
    <mergeCell ref="X42:X45"/>
    <mergeCell ref="Y42:Y45"/>
    <mergeCell ref="Z42:Z45"/>
    <mergeCell ref="AA42:AA45"/>
    <mergeCell ref="AB42:AB45"/>
    <mergeCell ref="AC42:AC45"/>
    <mergeCell ref="AD42:AD45"/>
    <mergeCell ref="AE42:AE45"/>
    <mergeCell ref="AF42:AF45"/>
    <mergeCell ref="AP42:AP45"/>
    <mergeCell ref="AQ42:AQ45"/>
    <mergeCell ref="AX42:AX45"/>
    <mergeCell ref="AY42:AY45"/>
    <mergeCell ref="BG42:BG45"/>
    <mergeCell ref="U38:U41"/>
    <mergeCell ref="X38:X41"/>
    <mergeCell ref="Y38:Y41"/>
    <mergeCell ref="Z38:Z41"/>
    <mergeCell ref="AA38:AA41"/>
    <mergeCell ref="AB38:AB41"/>
    <mergeCell ref="AC38:AC41"/>
    <mergeCell ref="AD38:AD41"/>
    <mergeCell ref="AE38:AE41"/>
    <mergeCell ref="AF38:AF41"/>
    <mergeCell ref="AP38:AP41"/>
    <mergeCell ref="AQ38:AQ41"/>
    <mergeCell ref="AX38:AX41"/>
    <mergeCell ref="AY38:AY41"/>
    <mergeCell ref="BF38:BF41"/>
    <mergeCell ref="BG38:BG41"/>
    <mergeCell ref="V38:V41"/>
    <mergeCell ref="W38:W41"/>
    <mergeCell ref="S38:S41"/>
    <mergeCell ref="E42:E45"/>
    <mergeCell ref="F42:F45"/>
    <mergeCell ref="G42:G45"/>
    <mergeCell ref="H42:H45"/>
    <mergeCell ref="I42:I45"/>
    <mergeCell ref="J42:J45"/>
    <mergeCell ref="K42:K45"/>
    <mergeCell ref="L42:L45"/>
    <mergeCell ref="M42:M45"/>
    <mergeCell ref="N42:N45"/>
    <mergeCell ref="O42:O45"/>
    <mergeCell ref="P42:P45"/>
    <mergeCell ref="Q42:Q45"/>
    <mergeCell ref="R42:R45"/>
    <mergeCell ref="S42:S45"/>
    <mergeCell ref="T38:T41"/>
    <mergeCell ref="T42:T45"/>
    <mergeCell ref="T34:T37"/>
    <mergeCell ref="U34:U37"/>
    <mergeCell ref="V34:V37"/>
    <mergeCell ref="W34:W37"/>
    <mergeCell ref="X34:X37"/>
    <mergeCell ref="Y34:Y37"/>
    <mergeCell ref="Z34:Z37"/>
    <mergeCell ref="AA34:AA37"/>
    <mergeCell ref="AB34:AB37"/>
    <mergeCell ref="AC34:AC37"/>
    <mergeCell ref="AD34:AD37"/>
    <mergeCell ref="AE34:AE37"/>
    <mergeCell ref="AF34:AF37"/>
    <mergeCell ref="AP34:AP37"/>
    <mergeCell ref="AQ34:AQ37"/>
    <mergeCell ref="AX34:AX37"/>
    <mergeCell ref="C38:C57"/>
    <mergeCell ref="D38:D57"/>
    <mergeCell ref="E38:E41"/>
    <mergeCell ref="F38:F41"/>
    <mergeCell ref="G38:G41"/>
    <mergeCell ref="H38:H41"/>
    <mergeCell ref="I38:I41"/>
    <mergeCell ref="J38:J41"/>
    <mergeCell ref="K38:K41"/>
    <mergeCell ref="L38:L41"/>
    <mergeCell ref="M38:M41"/>
    <mergeCell ref="N38:N41"/>
    <mergeCell ref="O38:O41"/>
    <mergeCell ref="P38:P41"/>
    <mergeCell ref="Q38:Q41"/>
    <mergeCell ref="R38:R41"/>
    <mergeCell ref="C34:C37"/>
    <mergeCell ref="D34:D37"/>
    <mergeCell ref="E34:E37"/>
    <mergeCell ref="F34:F37"/>
    <mergeCell ref="G34:G37"/>
    <mergeCell ref="H34:H37"/>
    <mergeCell ref="I34:I37"/>
    <mergeCell ref="J34:J37"/>
    <mergeCell ref="K34:K37"/>
    <mergeCell ref="L34:L37"/>
    <mergeCell ref="M34:M37"/>
    <mergeCell ref="N34:N37"/>
    <mergeCell ref="O34:O37"/>
    <mergeCell ref="P34:P37"/>
    <mergeCell ref="Q34:Q37"/>
    <mergeCell ref="R34:R37"/>
    <mergeCell ref="S34:S37"/>
    <mergeCell ref="T26:T29"/>
    <mergeCell ref="U26:U29"/>
    <mergeCell ref="V26:V29"/>
    <mergeCell ref="W26:W29"/>
    <mergeCell ref="X26:X29"/>
    <mergeCell ref="M17:M20"/>
    <mergeCell ref="N17:N20"/>
    <mergeCell ref="AF17:AF20"/>
    <mergeCell ref="AP17:AP20"/>
    <mergeCell ref="AQ17:AQ20"/>
    <mergeCell ref="AX17:AX20"/>
    <mergeCell ref="C30:C33"/>
    <mergeCell ref="D30:D33"/>
    <mergeCell ref="E30:E33"/>
    <mergeCell ref="F30:F33"/>
    <mergeCell ref="G30:G33"/>
    <mergeCell ref="H30:H33"/>
    <mergeCell ref="I30:I33"/>
    <mergeCell ref="J30:J33"/>
    <mergeCell ref="K30:K33"/>
    <mergeCell ref="L30:L33"/>
    <mergeCell ref="M30:M33"/>
    <mergeCell ref="N30:N33"/>
    <mergeCell ref="O30:O33"/>
    <mergeCell ref="P30:P33"/>
    <mergeCell ref="Q30:Q33"/>
    <mergeCell ref="R30:R33"/>
    <mergeCell ref="S30:S33"/>
    <mergeCell ref="C26:C29"/>
    <mergeCell ref="D26:D29"/>
    <mergeCell ref="E26:E29"/>
    <mergeCell ref="F26:F29"/>
    <mergeCell ref="G26:G29"/>
    <mergeCell ref="H26:H29"/>
    <mergeCell ref="I26:I29"/>
    <mergeCell ref="J26:J29"/>
    <mergeCell ref="K26:K29"/>
    <mergeCell ref="L26:L29"/>
    <mergeCell ref="M26:M29"/>
    <mergeCell ref="N26:N29"/>
    <mergeCell ref="O26:O29"/>
    <mergeCell ref="P26:P29"/>
    <mergeCell ref="Q26:Q29"/>
    <mergeCell ref="R26:R29"/>
    <mergeCell ref="S26:S29"/>
    <mergeCell ref="AY159:AY162"/>
    <mergeCell ref="AQ87:AQ90"/>
    <mergeCell ref="AY87:AY90"/>
    <mergeCell ref="AP87:AP90"/>
    <mergeCell ref="AX87:AX90"/>
    <mergeCell ref="AE159:AE162"/>
    <mergeCell ref="AF159:AF162"/>
    <mergeCell ref="X159:X162"/>
    <mergeCell ref="Y159:Y162"/>
    <mergeCell ref="Z159:Z162"/>
    <mergeCell ref="AA159:AA162"/>
    <mergeCell ref="AB159:AB162"/>
    <mergeCell ref="AC159:AC162"/>
    <mergeCell ref="R159:R162"/>
    <mergeCell ref="S159:S162"/>
    <mergeCell ref="T159:T162"/>
    <mergeCell ref="Z139:Z142"/>
    <mergeCell ref="AA139:AA142"/>
    <mergeCell ref="AB139:AB142"/>
    <mergeCell ref="V95:V98"/>
    <mergeCell ref="Y30:Y33"/>
    <mergeCell ref="Z30:Z33"/>
    <mergeCell ref="AA30:AA33"/>
    <mergeCell ref="AB30:AB33"/>
    <mergeCell ref="AC30:AC33"/>
    <mergeCell ref="AD30:AD33"/>
    <mergeCell ref="AE30:AE33"/>
    <mergeCell ref="AD123:AD126"/>
    <mergeCell ref="X103:X106"/>
    <mergeCell ref="Y103:Y106"/>
    <mergeCell ref="Z103:Z106"/>
    <mergeCell ref="AA103:AA106"/>
    <mergeCell ref="AB103:AB106"/>
    <mergeCell ref="AC103:AC106"/>
    <mergeCell ref="X107:X110"/>
    <mergeCell ref="Y107:Y110"/>
    <mergeCell ref="Z107:Z110"/>
    <mergeCell ref="X95:X98"/>
    <mergeCell ref="Y95:Y98"/>
    <mergeCell ref="V46:V49"/>
    <mergeCell ref="W46:W49"/>
    <mergeCell ref="X46:X49"/>
    <mergeCell ref="Y46:Y49"/>
    <mergeCell ref="Z46:Z49"/>
    <mergeCell ref="AA46:AA49"/>
    <mergeCell ref="AB46:AB49"/>
    <mergeCell ref="AC46:AC49"/>
    <mergeCell ref="AD46:AD49"/>
    <mergeCell ref="AE46:AE49"/>
    <mergeCell ref="AB50:AB53"/>
    <mergeCell ref="AC50:AC53"/>
    <mergeCell ref="BN91:BN94"/>
    <mergeCell ref="AP95:AP98"/>
    <mergeCell ref="AQ95:AQ98"/>
    <mergeCell ref="AX95:AX98"/>
    <mergeCell ref="AY95:AY98"/>
    <mergeCell ref="AQ159:AQ162"/>
    <mergeCell ref="BO107:BO110"/>
    <mergeCell ref="BF111:BF114"/>
    <mergeCell ref="BN111:BN114"/>
    <mergeCell ref="BO111:BO114"/>
    <mergeCell ref="BF115:BF118"/>
    <mergeCell ref="BG115:BG118"/>
    <mergeCell ref="BN115:BN118"/>
    <mergeCell ref="AC139:AC142"/>
    <mergeCell ref="X143:X146"/>
    <mergeCell ref="Y143:Y146"/>
    <mergeCell ref="Z143:Z146"/>
    <mergeCell ref="AA143:AA146"/>
    <mergeCell ref="AB143:AB146"/>
    <mergeCell ref="AC143:AC146"/>
    <mergeCell ref="AE119:AE122"/>
    <mergeCell ref="Z123:Z126"/>
    <mergeCell ref="AA123:AA126"/>
    <mergeCell ref="AB123:AB126"/>
    <mergeCell ref="AC123:AC126"/>
    <mergeCell ref="BF127:BF130"/>
    <mergeCell ref="BG127:BG130"/>
    <mergeCell ref="BN127:BN130"/>
    <mergeCell ref="BO127:BO130"/>
    <mergeCell ref="BN131:BN134"/>
    <mergeCell ref="BO131:BO134"/>
    <mergeCell ref="BF135:BF138"/>
    <mergeCell ref="BN79:BN82"/>
    <mergeCell ref="BN58:BN61"/>
    <mergeCell ref="BG58:BG61"/>
    <mergeCell ref="BO58:BO61"/>
    <mergeCell ref="BN62:BN65"/>
    <mergeCell ref="BO62:BO65"/>
    <mergeCell ref="BF87:BF90"/>
    <mergeCell ref="BN87:BN90"/>
    <mergeCell ref="AQ79:AQ82"/>
    <mergeCell ref="BG62:BG65"/>
    <mergeCell ref="BO74:BO77"/>
    <mergeCell ref="BG87:BG90"/>
    <mergeCell ref="BO87:BO90"/>
    <mergeCell ref="AF30:AF33"/>
    <mergeCell ref="AP30:AP33"/>
    <mergeCell ref="AQ30:AQ33"/>
    <mergeCell ref="BG159:BG162"/>
    <mergeCell ref="BO159:BO162"/>
    <mergeCell ref="AP159:AP162"/>
    <mergeCell ref="AX159:AX162"/>
    <mergeCell ref="BF159:BF162"/>
    <mergeCell ref="BN159:BN162"/>
    <mergeCell ref="AY131:AY134"/>
    <mergeCell ref="BF131:BF134"/>
    <mergeCell ref="BG111:BG114"/>
    <mergeCell ref="AQ91:AQ94"/>
    <mergeCell ref="AY91:AY94"/>
    <mergeCell ref="BG91:BG94"/>
    <mergeCell ref="BO91:BO94"/>
    <mergeCell ref="AP91:AP94"/>
    <mergeCell ref="AX91:AX94"/>
    <mergeCell ref="BF91:BF94"/>
    <mergeCell ref="BF95:BF98"/>
    <mergeCell ref="BG95:BG98"/>
    <mergeCell ref="BN95:BN98"/>
    <mergeCell ref="BO95:BO98"/>
    <mergeCell ref="BO115:BO118"/>
    <mergeCell ref="BN42:BN45"/>
    <mergeCell ref="AP22:AP25"/>
    <mergeCell ref="AX22:AX25"/>
    <mergeCell ref="BF22:BF25"/>
    <mergeCell ref="BN22:BN25"/>
    <mergeCell ref="AY22:AY25"/>
    <mergeCell ref="BG22:BG25"/>
    <mergeCell ref="BO22:BO25"/>
    <mergeCell ref="BF26:BF29"/>
    <mergeCell ref="BG26:BG29"/>
    <mergeCell ref="BN26:BN29"/>
    <mergeCell ref="BN38:BN41"/>
    <mergeCell ref="BO38:BO41"/>
    <mergeCell ref="BF42:BF45"/>
    <mergeCell ref="AX30:AX33"/>
    <mergeCell ref="AY30:AY33"/>
    <mergeCell ref="BF30:BF33"/>
    <mergeCell ref="BG30:BG33"/>
    <mergeCell ref="BN30:BN33"/>
    <mergeCell ref="BO30:BO33"/>
    <mergeCell ref="BO42:BO45"/>
    <mergeCell ref="AY79:AY82"/>
    <mergeCell ref="BG79:BG82"/>
    <mergeCell ref="BO79:BO82"/>
    <mergeCell ref="AP79:AP82"/>
    <mergeCell ref="AX79:AX82"/>
    <mergeCell ref="BF79:BF82"/>
    <mergeCell ref="AQ13:AQ16"/>
    <mergeCell ref="AY13:AY16"/>
    <mergeCell ref="BG13:BG16"/>
    <mergeCell ref="BO13:BO16"/>
    <mergeCell ref="AP13:AP16"/>
    <mergeCell ref="AX13:AX16"/>
    <mergeCell ref="BF13:BF16"/>
    <mergeCell ref="BN13:BN16"/>
    <mergeCell ref="AP26:AP29"/>
    <mergeCell ref="AQ26:AQ29"/>
    <mergeCell ref="AX26:AX29"/>
    <mergeCell ref="AY26:AY29"/>
    <mergeCell ref="BO26:BO29"/>
    <mergeCell ref="AY34:AY37"/>
    <mergeCell ref="BF34:BF37"/>
    <mergeCell ref="BG34:BG37"/>
    <mergeCell ref="BN34:BN37"/>
    <mergeCell ref="BO34:BO37"/>
    <mergeCell ref="AQ22:AQ25"/>
    <mergeCell ref="AY17:AY20"/>
    <mergeCell ref="BF17:BF20"/>
    <mergeCell ref="BG17:BG20"/>
    <mergeCell ref="BN17:BN20"/>
    <mergeCell ref="BO17:BO20"/>
    <mergeCell ref="C159:C162"/>
    <mergeCell ref="D159:D162"/>
    <mergeCell ref="E159:E162"/>
    <mergeCell ref="F159:F162"/>
    <mergeCell ref="G159:G162"/>
    <mergeCell ref="H159:H162"/>
    <mergeCell ref="I159:I162"/>
    <mergeCell ref="J159:J162"/>
    <mergeCell ref="K159:K162"/>
    <mergeCell ref="AD159:AD162"/>
    <mergeCell ref="Z151:Z154"/>
    <mergeCell ref="AA151:AA154"/>
    <mergeCell ref="X147:X150"/>
    <mergeCell ref="Y147:Y150"/>
    <mergeCell ref="Z147:Z150"/>
    <mergeCell ref="AA147:AA150"/>
    <mergeCell ref="AB147:AB150"/>
    <mergeCell ref="AC147:AC150"/>
    <mergeCell ref="AB151:AB154"/>
    <mergeCell ref="AC151:AC154"/>
    <mergeCell ref="U159:U162"/>
    <mergeCell ref="V159:V162"/>
    <mergeCell ref="W159:W162"/>
    <mergeCell ref="L159:L162"/>
    <mergeCell ref="M159:M162"/>
    <mergeCell ref="N159:N162"/>
    <mergeCell ref="O159:O162"/>
    <mergeCell ref="P159:P162"/>
    <mergeCell ref="Q159:Q162"/>
    <mergeCell ref="S147:S150"/>
    <mergeCell ref="T147:T150"/>
    <mergeCell ref="U147:U150"/>
    <mergeCell ref="Z95:Z98"/>
    <mergeCell ref="AA95:AA98"/>
    <mergeCell ref="AB95:AB98"/>
    <mergeCell ref="AC95:AC98"/>
    <mergeCell ref="X99:X102"/>
    <mergeCell ref="Y99:Y102"/>
    <mergeCell ref="Z99:Z102"/>
    <mergeCell ref="AA99:AA102"/>
    <mergeCell ref="AB99:AB102"/>
    <mergeCell ref="AC99:AC102"/>
    <mergeCell ref="AA119:AA122"/>
    <mergeCell ref="AB119:AB122"/>
    <mergeCell ref="AC119:AC122"/>
    <mergeCell ref="AD119:AD122"/>
    <mergeCell ref="AD95:AD98"/>
    <mergeCell ref="AE95:AE98"/>
    <mergeCell ref="AF95:AF98"/>
    <mergeCell ref="AF87:AF90"/>
    <mergeCell ref="C91:C94"/>
    <mergeCell ref="D91:D94"/>
    <mergeCell ref="E91:E94"/>
    <mergeCell ref="F91:F94"/>
    <mergeCell ref="G91:G94"/>
    <mergeCell ref="H91:H94"/>
    <mergeCell ref="I91:I94"/>
    <mergeCell ref="X87:X90"/>
    <mergeCell ref="Y87:Y90"/>
    <mergeCell ref="Z87:Z90"/>
    <mergeCell ref="AA87:AA90"/>
    <mergeCell ref="AB87:AB90"/>
    <mergeCell ref="AC87:AC90"/>
    <mergeCell ref="R87:R90"/>
    <mergeCell ref="S87:S90"/>
    <mergeCell ref="T87:T90"/>
    <mergeCell ref="U87:U90"/>
    <mergeCell ref="V87:V90"/>
    <mergeCell ref="W87:W90"/>
    <mergeCell ref="Q87:Q90"/>
    <mergeCell ref="C87:C90"/>
    <mergeCell ref="D87:D90"/>
    <mergeCell ref="E87:E90"/>
    <mergeCell ref="W95:W98"/>
    <mergeCell ref="AE91:AE94"/>
    <mergeCell ref="AF91:AF94"/>
    <mergeCell ref="V91:V94"/>
    <mergeCell ref="F87:F90"/>
    <mergeCell ref="G87:G90"/>
    <mergeCell ref="AB91:AB94"/>
    <mergeCell ref="H87:H90"/>
    <mergeCell ref="I87:I90"/>
    <mergeCell ref="J87:J90"/>
    <mergeCell ref="K87:K90"/>
    <mergeCell ref="AD87:AD90"/>
    <mergeCell ref="P91:P94"/>
    <mergeCell ref="Q91:Q94"/>
    <mergeCell ref="R91:R94"/>
    <mergeCell ref="S91:S94"/>
    <mergeCell ref="T91:T94"/>
    <mergeCell ref="U91:U94"/>
    <mergeCell ref="J91:J94"/>
    <mergeCell ref="K91:K94"/>
    <mergeCell ref="L91:L94"/>
    <mergeCell ref="M91:M94"/>
    <mergeCell ref="N91:N94"/>
    <mergeCell ref="O91:O94"/>
    <mergeCell ref="AC91:AC94"/>
    <mergeCell ref="AD91:AD94"/>
    <mergeCell ref="W91:W94"/>
    <mergeCell ref="X91:X94"/>
    <mergeCell ref="Y91:Y94"/>
    <mergeCell ref="Z91:Z94"/>
    <mergeCell ref="AA91:AA94"/>
    <mergeCell ref="AE87:AE90"/>
    <mergeCell ref="K79:K82"/>
    <mergeCell ref="X83:X86"/>
    <mergeCell ref="Y83:Y86"/>
    <mergeCell ref="Z83:Z86"/>
    <mergeCell ref="AA83:AA86"/>
    <mergeCell ref="AB83:AB86"/>
    <mergeCell ref="AC83:AC86"/>
    <mergeCell ref="L87:L90"/>
    <mergeCell ref="M87:M90"/>
    <mergeCell ref="N87:N90"/>
    <mergeCell ref="O87:O90"/>
    <mergeCell ref="P87:P90"/>
    <mergeCell ref="AD83:AD86"/>
    <mergeCell ref="AE83:AE86"/>
    <mergeCell ref="AF79:AF82"/>
    <mergeCell ref="Z79:Z82"/>
    <mergeCell ref="AA79:AA82"/>
    <mergeCell ref="AB79:AB82"/>
    <mergeCell ref="AC79:AC82"/>
    <mergeCell ref="AD79:AD82"/>
    <mergeCell ref="AE79:AE82"/>
    <mergeCell ref="T79:T82"/>
    <mergeCell ref="U79:U82"/>
    <mergeCell ref="V79:V82"/>
    <mergeCell ref="W79:W82"/>
    <mergeCell ref="X79:X82"/>
    <mergeCell ref="Y79:Y82"/>
    <mergeCell ref="N79:N82"/>
    <mergeCell ref="O79:O82"/>
    <mergeCell ref="P79:P82"/>
    <mergeCell ref="Q79:Q82"/>
    <mergeCell ref="R79:R82"/>
    <mergeCell ref="S79:S82"/>
    <mergeCell ref="H79:H82"/>
    <mergeCell ref="I79:I82"/>
    <mergeCell ref="J79:J82"/>
    <mergeCell ref="L79:L82"/>
    <mergeCell ref="M79:M82"/>
    <mergeCell ref="C79:C82"/>
    <mergeCell ref="D79:D82"/>
    <mergeCell ref="E79:E82"/>
    <mergeCell ref="F79:F82"/>
    <mergeCell ref="G79:G82"/>
    <mergeCell ref="AD66:AD69"/>
    <mergeCell ref="AE66:AE69"/>
    <mergeCell ref="Z70:Z73"/>
    <mergeCell ref="AA70:AA73"/>
    <mergeCell ref="AB70:AB73"/>
    <mergeCell ref="AC70:AC73"/>
    <mergeCell ref="AD70:AD73"/>
    <mergeCell ref="AE70:AE73"/>
    <mergeCell ref="Z74:Z77"/>
    <mergeCell ref="AA74:AA77"/>
    <mergeCell ref="AB74:AB77"/>
    <mergeCell ref="AC74:AC77"/>
    <mergeCell ref="C66:C69"/>
    <mergeCell ref="D66:D69"/>
    <mergeCell ref="E66:E69"/>
    <mergeCell ref="F66:F69"/>
    <mergeCell ref="G66:G69"/>
    <mergeCell ref="H66:H69"/>
    <mergeCell ref="I66:I69"/>
    <mergeCell ref="J66:J69"/>
    <mergeCell ref="K66:K69"/>
    <mergeCell ref="L66:L69"/>
    <mergeCell ref="Y26:Y29"/>
    <mergeCell ref="Z26:Z29"/>
    <mergeCell ref="AA26:AA29"/>
    <mergeCell ref="AB26:AB29"/>
    <mergeCell ref="AC26:AC29"/>
    <mergeCell ref="AD26:AD29"/>
    <mergeCell ref="AE26:AE29"/>
    <mergeCell ref="AF26:AF29"/>
    <mergeCell ref="T30:T33"/>
    <mergeCell ref="U30:U33"/>
    <mergeCell ref="V30:V33"/>
    <mergeCell ref="W30:W33"/>
    <mergeCell ref="X30:X33"/>
    <mergeCell ref="J22:J25"/>
    <mergeCell ref="K22:K25"/>
    <mergeCell ref="L22:L25"/>
    <mergeCell ref="M22:M25"/>
    <mergeCell ref="N22:N25"/>
    <mergeCell ref="O22:O25"/>
    <mergeCell ref="AB22:AB25"/>
    <mergeCell ref="AC22:AC25"/>
    <mergeCell ref="AD22:AD25"/>
    <mergeCell ref="AE22:AE25"/>
    <mergeCell ref="AF22:AF25"/>
    <mergeCell ref="V22:V25"/>
    <mergeCell ref="W22:W25"/>
    <mergeCell ref="X22:X25"/>
    <mergeCell ref="Y22:Y25"/>
    <mergeCell ref="Z22:Z25"/>
    <mergeCell ref="AA22:AA25"/>
    <mergeCell ref="P22:P25"/>
    <mergeCell ref="Q22:Q25"/>
    <mergeCell ref="C22:C25"/>
    <mergeCell ref="D22:D25"/>
    <mergeCell ref="E22:E25"/>
    <mergeCell ref="F22:F25"/>
    <mergeCell ref="G22:G25"/>
    <mergeCell ref="H22:H25"/>
    <mergeCell ref="I22:I25"/>
    <mergeCell ref="U17:U20"/>
    <mergeCell ref="V17:V20"/>
    <mergeCell ref="W17:W20"/>
    <mergeCell ref="AB13:AB16"/>
    <mergeCell ref="C17:C20"/>
    <mergeCell ref="C13:C16"/>
    <mergeCell ref="D13:D16"/>
    <mergeCell ref="E13:E16"/>
    <mergeCell ref="F13:F16"/>
    <mergeCell ref="G13:G16"/>
    <mergeCell ref="H13:H16"/>
    <mergeCell ref="I13:I16"/>
    <mergeCell ref="D17:D20"/>
    <mergeCell ref="E17:E20"/>
    <mergeCell ref="F17:F20"/>
    <mergeCell ref="G17:G20"/>
    <mergeCell ref="H17:H20"/>
    <mergeCell ref="I17:I20"/>
    <mergeCell ref="J17:J20"/>
    <mergeCell ref="R22:R25"/>
    <mergeCell ref="S22:S25"/>
    <mergeCell ref="T22:T25"/>
    <mergeCell ref="U22:U25"/>
    <mergeCell ref="K17:K20"/>
    <mergeCell ref="L17:L20"/>
    <mergeCell ref="AC13:AC16"/>
    <mergeCell ref="AD13:AD16"/>
    <mergeCell ref="AE13:AE16"/>
    <mergeCell ref="AF13:AF16"/>
    <mergeCell ref="V13:V16"/>
    <mergeCell ref="W13:W16"/>
    <mergeCell ref="X13:X16"/>
    <mergeCell ref="Y13:Y16"/>
    <mergeCell ref="Z13:Z16"/>
    <mergeCell ref="AA13:AA16"/>
    <mergeCell ref="P13:P16"/>
    <mergeCell ref="Q13:Q16"/>
    <mergeCell ref="R13:R16"/>
    <mergeCell ref="S13:S16"/>
    <mergeCell ref="T13:T16"/>
    <mergeCell ref="U13:U16"/>
    <mergeCell ref="O17:O20"/>
    <mergeCell ref="P17:P20"/>
    <mergeCell ref="Q17:Q20"/>
    <mergeCell ref="R17:R20"/>
    <mergeCell ref="S17:S20"/>
    <mergeCell ref="T17:T20"/>
    <mergeCell ref="X17:X20"/>
    <mergeCell ref="Y17:Y20"/>
    <mergeCell ref="Z17:Z20"/>
    <mergeCell ref="AA17:AA20"/>
    <mergeCell ref="AB17:AB20"/>
    <mergeCell ref="AC17:AC20"/>
    <mergeCell ref="AD17:AD20"/>
    <mergeCell ref="AE17:AE20"/>
    <mergeCell ref="J13:J16"/>
    <mergeCell ref="K13:K16"/>
    <mergeCell ref="L13:L16"/>
    <mergeCell ref="M13:M16"/>
    <mergeCell ref="N13:N16"/>
    <mergeCell ref="O13:O16"/>
    <mergeCell ref="X9:X12"/>
    <mergeCell ref="Y9:Y12"/>
    <mergeCell ref="Z9:Z12"/>
    <mergeCell ref="AA9:AA12"/>
    <mergeCell ref="AB9:AB12"/>
    <mergeCell ref="AC9:AC12"/>
    <mergeCell ref="R9:R12"/>
    <mergeCell ref="S9:S12"/>
    <mergeCell ref="C9:C12"/>
    <mergeCell ref="D9:D12"/>
    <mergeCell ref="E9:E12"/>
    <mergeCell ref="F9:F12"/>
    <mergeCell ref="G9:G12"/>
    <mergeCell ref="H9:H12"/>
    <mergeCell ref="Q9:Q12"/>
    <mergeCell ref="L9:L12"/>
    <mergeCell ref="M9:M12"/>
    <mergeCell ref="AD9:AD12"/>
    <mergeCell ref="AE9:AE12"/>
    <mergeCell ref="AF9:AF12"/>
    <mergeCell ref="BN4:BN5"/>
    <mergeCell ref="BO4:BO5"/>
    <mergeCell ref="BP4:BS4"/>
    <mergeCell ref="BT4:BT5"/>
    <mergeCell ref="AZ4:BC4"/>
    <mergeCell ref="BD4:BD5"/>
    <mergeCell ref="BE4:BE5"/>
    <mergeCell ref="BF4:BF5"/>
    <mergeCell ref="BG4:BG5"/>
    <mergeCell ref="BH4:BK4"/>
    <mergeCell ref="AA4:AD4"/>
    <mergeCell ref="AE4:AE5"/>
    <mergeCell ref="AP9:AP12"/>
    <mergeCell ref="AQ9:AQ12"/>
    <mergeCell ref="AX9:AX12"/>
    <mergeCell ref="BL4:BL5"/>
    <mergeCell ref="BM4:BM5"/>
    <mergeCell ref="Q3:Q5"/>
    <mergeCell ref="N3:O3"/>
    <mergeCell ref="N4:N5"/>
    <mergeCell ref="O4:O5"/>
    <mergeCell ref="U4:U5"/>
    <mergeCell ref="V4:V5"/>
    <mergeCell ref="AY9:AY12"/>
    <mergeCell ref="BF9:BF12"/>
    <mergeCell ref="BG9:BG12"/>
    <mergeCell ref="BN9:BN12"/>
    <mergeCell ref="BO9:BO12"/>
    <mergeCell ref="AK3:AK5"/>
    <mergeCell ref="AL3:AM3"/>
    <mergeCell ref="AN3:AO3"/>
    <mergeCell ref="AP3:AW3"/>
    <mergeCell ref="AX3:BE3"/>
    <mergeCell ref="BF3:BM3"/>
    <mergeCell ref="AV4:AV5"/>
    <mergeCell ref="AW4:AW5"/>
    <mergeCell ref="AX4:AX5"/>
    <mergeCell ref="Y4:Y5"/>
    <mergeCell ref="Z4:Z5"/>
    <mergeCell ref="R3:R5"/>
    <mergeCell ref="T9:T12"/>
    <mergeCell ref="U9:U12"/>
    <mergeCell ref="V9:V12"/>
    <mergeCell ref="W9:W12"/>
    <mergeCell ref="BN3:BU3"/>
    <mergeCell ref="BU4:BU5"/>
    <mergeCell ref="N9:N12"/>
    <mergeCell ref="AR4:AU4"/>
    <mergeCell ref="T4:T5"/>
    <mergeCell ref="C4:D4"/>
    <mergeCell ref="F4:F5"/>
    <mergeCell ref="G4:G5"/>
    <mergeCell ref="H4:H5"/>
    <mergeCell ref="I4:I5"/>
    <mergeCell ref="J4:J5"/>
    <mergeCell ref="K4:K5"/>
    <mergeCell ref="L4:L5"/>
    <mergeCell ref="M4:M5"/>
    <mergeCell ref="J3:K3"/>
    <mergeCell ref="I9:I12"/>
    <mergeCell ref="J9:J12"/>
    <mergeCell ref="K9:K12"/>
    <mergeCell ref="P3:P5"/>
    <mergeCell ref="AY4:AY5"/>
    <mergeCell ref="T3:X3"/>
    <mergeCell ref="Y3:AF3"/>
    <mergeCell ref="AJ3:AJ5"/>
    <mergeCell ref="W4:W5"/>
    <mergeCell ref="X4:X5"/>
    <mergeCell ref="AG3:AG5"/>
    <mergeCell ref="AH3:AH5"/>
    <mergeCell ref="AI3:AI5"/>
    <mergeCell ref="O9:O12"/>
    <mergeCell ref="P9:P12"/>
    <mergeCell ref="L3:M3"/>
    <mergeCell ref="B3:D3"/>
    <mergeCell ref="E3:E5"/>
    <mergeCell ref="F3:I3"/>
    <mergeCell ref="AF4:AF5"/>
    <mergeCell ref="AP4:AP5"/>
    <mergeCell ref="AQ4:AQ5"/>
  </mergeCells>
  <conditionalFormatting sqref="S9 S13 S17:S20 S66:S70 S83:S87 S95:S128 S131:S136 S139:S141 S147:S160 S205:S209">
    <cfRule type="expression" dxfId="627" priority="45">
      <formula>T9=U9+V9+W9+X9</formula>
    </cfRule>
    <cfRule type="expression" dxfId="626" priority="46">
      <formula>T9&lt;&gt;U9+V9+W9+X9</formula>
    </cfRule>
  </conditionalFormatting>
  <conditionalFormatting sqref="S22 S26 S30 S34">
    <cfRule type="expression" dxfId="625" priority="43">
      <formula>T22=U22+V22+W22+X22</formula>
    </cfRule>
    <cfRule type="expression" dxfId="624" priority="44">
      <formula>T22&lt;&gt;U22+V22+W22+X22</formula>
    </cfRule>
  </conditionalFormatting>
  <conditionalFormatting sqref="S38">
    <cfRule type="expression" dxfId="623" priority="41">
      <formula>T38=U38+V38+W38+X38</formula>
    </cfRule>
    <cfRule type="expression" dxfId="622" priority="42">
      <formula>T38&lt;&gt;U38+V38+W38+X38</formula>
    </cfRule>
  </conditionalFormatting>
  <conditionalFormatting sqref="S42">
    <cfRule type="expression" dxfId="621" priority="39">
      <formula>T42=U42+V42+W42+X42</formula>
    </cfRule>
    <cfRule type="expression" dxfId="620" priority="40">
      <formula>T42&lt;&gt;U42+V42+W42+X42</formula>
    </cfRule>
  </conditionalFormatting>
  <conditionalFormatting sqref="S46">
    <cfRule type="expression" dxfId="619" priority="37">
      <formula>T46=U46+V46+W46+X46</formula>
    </cfRule>
    <cfRule type="expression" dxfId="618" priority="38">
      <formula>T46&lt;&gt;U46+V46+W46+X46</formula>
    </cfRule>
  </conditionalFormatting>
  <conditionalFormatting sqref="S50">
    <cfRule type="expression" dxfId="617" priority="35">
      <formula>T50=U50+V50+W50+X50</formula>
    </cfRule>
    <cfRule type="expression" dxfId="616" priority="36">
      <formula>T50&lt;&gt;U50+V50+W50+X50</formula>
    </cfRule>
  </conditionalFormatting>
  <conditionalFormatting sqref="S54">
    <cfRule type="expression" dxfId="615" priority="34">
      <formula>T54&lt;&gt;U54+V54+W54+X54</formula>
    </cfRule>
    <cfRule type="expression" dxfId="614" priority="33">
      <formula>T54=U54+V54+W54+X54</formula>
    </cfRule>
  </conditionalFormatting>
  <conditionalFormatting sqref="S58">
    <cfRule type="expression" dxfId="613" priority="32">
      <formula>T58&lt;&gt;U58+V58+W58+X58</formula>
    </cfRule>
    <cfRule type="expression" dxfId="612" priority="31">
      <formula>T58=U58+V58+W58+X58</formula>
    </cfRule>
  </conditionalFormatting>
  <conditionalFormatting sqref="S62:S63">
    <cfRule type="expression" dxfId="611" priority="29">
      <formula>T62=U62+V62+W62+X62</formula>
    </cfRule>
    <cfRule type="expression" dxfId="610" priority="30">
      <formula>T62&lt;&gt;U62+V62+W62+X62</formula>
    </cfRule>
  </conditionalFormatting>
  <conditionalFormatting sqref="S74">
    <cfRule type="expression" dxfId="609" priority="27">
      <formula>T74=U74+V74+W74+X74</formula>
    </cfRule>
    <cfRule type="expression" dxfId="608" priority="28">
      <formula>T74&lt;&gt;U74+V74+W74+X74</formula>
    </cfRule>
  </conditionalFormatting>
  <conditionalFormatting sqref="S79 S91 S143:S144">
    <cfRule type="expression" dxfId="607" priority="25">
      <formula>T79=U79+V79+W79+X79</formula>
    </cfRule>
    <cfRule type="expression" dxfId="606" priority="26">
      <formula>T79&lt;&gt;U79+V79+W79+X79</formula>
    </cfRule>
  </conditionalFormatting>
  <conditionalFormatting sqref="S163:S165">
    <cfRule type="expression" dxfId="605" priority="21">
      <formula>T163=U163+V163+W163+X163</formula>
    </cfRule>
    <cfRule type="expression" dxfId="604" priority="22">
      <formula>T163&lt;&gt;U163+V163+W163+X163</formula>
    </cfRule>
  </conditionalFormatting>
  <conditionalFormatting sqref="S168:S169 S172 S176 S180 S184 S188">
    <cfRule type="expression" dxfId="603" priority="19">
      <formula>T168=U168+V168+W168+X168</formula>
    </cfRule>
    <cfRule type="expression" dxfId="602" priority="20">
      <formula>T168&lt;&gt;U168+V168+W168+X168</formula>
    </cfRule>
  </conditionalFormatting>
  <conditionalFormatting sqref="S193:S197 S201 S213 S217:S219">
    <cfRule type="expression" dxfId="601" priority="17">
      <formula>T193=U193+V193+W193+X193</formula>
    </cfRule>
    <cfRule type="expression" dxfId="600" priority="18">
      <formula>T193&lt;&gt;U193+V193+W193+X193</formula>
    </cfRule>
  </conditionalFormatting>
  <conditionalFormatting sqref="Y7:Y9 Y13 Y17">
    <cfRule type="expression" dxfId="599" priority="7">
      <formula>Y7&lt;&gt;Z7</formula>
    </cfRule>
  </conditionalFormatting>
  <conditionalFormatting sqref="Y21:Y22">
    <cfRule type="expression" dxfId="598" priority="2">
      <formula>Y21&lt;&gt;Z21</formula>
    </cfRule>
  </conditionalFormatting>
  <conditionalFormatting sqref="Y26 Y30 Y34 Y38 Y42 Y46 Y50 Y54 Y58 Y62 Y66 Y70 Y74">
    <cfRule type="expression" dxfId="597" priority="1">
      <formula>Y26&lt;&gt;Z26</formula>
    </cfRule>
  </conditionalFormatting>
  <conditionalFormatting sqref="Y78:Y79 Y83 Y87 Y91 Y95 Y99 Y103 Y107 Y111 Y115 Y119 Y123 Y127 Y131 Y135 Y139 Y143 Y147 Y151 Y155 Y159 Y163">
    <cfRule type="expression" dxfId="596" priority="5">
      <formula>Y78&lt;&gt;Z78</formula>
    </cfRule>
  </conditionalFormatting>
  <conditionalFormatting sqref="Y167:Y168 Y172 Y176 Y180 Y184 Y188">
    <cfRule type="expression" dxfId="595" priority="4">
      <formula>Y167&lt;&gt;Z167</formula>
    </cfRule>
  </conditionalFormatting>
  <conditionalFormatting sqref="Y192:Y193 Y197 Y201 Y205 Y209 Y213 Y217">
    <cfRule type="expression" dxfId="594" priority="3">
      <formula>Y192&lt;&gt;Z192</formula>
    </cfRule>
  </conditionalFormatting>
  <conditionalFormatting sqref="Z7:AO7">
    <cfRule type="expression" dxfId="593" priority="48">
      <formula>Z$5=#REF!</formula>
    </cfRule>
  </conditionalFormatting>
  <conditionalFormatting sqref="AQ7:AW7">
    <cfRule type="expression" dxfId="592" priority="47">
      <formula>AQ$5=#REF!</formula>
    </cfRule>
  </conditionalFormatting>
  <conditionalFormatting sqref="AY7:BE7">
    <cfRule type="expression" dxfId="591" priority="10">
      <formula>AY$5=#REF!</formula>
    </cfRule>
  </conditionalFormatting>
  <conditionalFormatting sqref="BG7:BM7">
    <cfRule type="expression" dxfId="590" priority="9">
      <formula>BG$5=#REF!</formula>
    </cfRule>
  </conditionalFormatting>
  <conditionalFormatting sqref="BO7:BU7">
    <cfRule type="expression" dxfId="589" priority="8">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1" manualBreakCount="1">
    <brk id="20" max="72" man="1"/>
  </rowBreaks>
  <colBreaks count="4" manualBreakCount="4">
    <brk id="13" max="220" man="1"/>
    <brk id="17" max="220" man="1"/>
    <brk id="41" max="220" man="1"/>
    <brk id="57" max="220"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59999389629810485"/>
  </sheetPr>
  <dimension ref="A1:BU60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5" customWidth="1"/>
    <col min="3" max="3" width="8.7109375" style="156" customWidth="1"/>
    <col min="4" max="4" width="52.7109375" style="20" customWidth="1"/>
    <col min="5" max="5" width="8.7109375" style="20" customWidth="1"/>
    <col min="6" max="6" width="12.7109375" style="20" customWidth="1"/>
    <col min="7" max="7" width="18.7109375" style="193" customWidth="1"/>
    <col min="8" max="9" width="10.7109375" style="7" customWidth="1"/>
    <col min="10" max="10" width="10.7109375" style="21" customWidth="1"/>
    <col min="11" max="11" width="20.7109375" style="21" customWidth="1"/>
    <col min="12" max="12" width="10.7109375" style="20" customWidth="1"/>
    <col min="13" max="13" width="40.7109375" style="20" customWidth="1"/>
    <col min="14" max="14" width="20.7109375" style="20" customWidth="1"/>
    <col min="15" max="15" width="140.7109375" style="230" customWidth="1"/>
    <col min="16" max="16" width="36.7109375" style="20" customWidth="1"/>
    <col min="17" max="17" width="14.7109375" style="20" customWidth="1"/>
    <col min="18" max="18" width="14.5703125" style="20" customWidth="1"/>
    <col min="19" max="19" width="1.7109375" style="20" customWidth="1"/>
    <col min="20" max="20" width="15" style="7" customWidth="1"/>
    <col min="21" max="24" width="15" style="6" customWidth="1"/>
    <col min="25" max="25" width="15.140625" style="6" customWidth="1"/>
    <col min="26" max="32" width="15.140625" style="2" customWidth="1"/>
    <col min="33" max="33" width="64.7109375" style="2" customWidth="1"/>
    <col min="34" max="36" width="14.7109375" style="2" customWidth="1"/>
    <col min="37" max="37" width="50.7109375" style="221" customWidth="1"/>
    <col min="38" max="41" width="13.28515625" style="2" customWidth="1"/>
    <col min="42" max="42" width="13.28515625" style="3" customWidth="1"/>
    <col min="43"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2" width="13.28515625" style="4" customWidth="1"/>
    <col min="63" max="65" width="13.28515625" style="1" customWidth="1"/>
    <col min="66" max="66" width="13.28515625" style="3" customWidth="1"/>
    <col min="67" max="70" width="13.28515625" style="4" customWidth="1"/>
    <col min="71" max="73" width="13.28515625" style="1" customWidth="1"/>
    <col min="74" max="109" width="12.7109375" style="1" customWidth="1"/>
    <col min="110" max="16384" width="11.42578125" style="1"/>
  </cols>
  <sheetData>
    <row r="1" spans="1:73" s="184" customFormat="1" ht="30" customHeight="1" x14ac:dyDescent="0.25">
      <c r="A1" s="661"/>
      <c r="B1" s="183"/>
      <c r="D1" s="186" t="s">
        <v>2879</v>
      </c>
      <c r="E1" s="185" t="s">
        <v>2880</v>
      </c>
      <c r="F1" s="183" t="s">
        <v>2881</v>
      </c>
      <c r="G1" s="209"/>
      <c r="H1" s="185"/>
      <c r="I1" s="185"/>
      <c r="J1" s="185"/>
      <c r="K1" s="185"/>
      <c r="L1" s="185"/>
      <c r="M1" s="660" t="s">
        <v>2882</v>
      </c>
      <c r="O1" s="222" t="s">
        <v>2883</v>
      </c>
      <c r="Q1" s="660" t="s">
        <v>2882</v>
      </c>
      <c r="R1" s="183"/>
      <c r="S1" s="183"/>
      <c r="T1" s="183" t="s">
        <v>2884</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148"/>
      <c r="B2" s="106"/>
      <c r="F2" s="106" t="s">
        <v>3440</v>
      </c>
      <c r="G2" s="210"/>
      <c r="H2" s="216"/>
      <c r="I2" s="216"/>
      <c r="J2" s="216"/>
      <c r="K2" s="216"/>
      <c r="O2" s="224" t="str">
        <f>+F2</f>
        <v>INSTITUTO DEPARTAMENTAL DE SALUD</v>
      </c>
      <c r="Q2" s="106"/>
      <c r="R2" s="181"/>
      <c r="S2" s="181"/>
      <c r="T2" s="181"/>
      <c r="U2" s="181"/>
      <c r="V2" s="181"/>
      <c r="X2" s="106" t="str">
        <f>+F2</f>
        <v>INSTITUTO DEPARTAMENTAL DE SALUD</v>
      </c>
      <c r="Y2" s="181"/>
      <c r="Z2" s="181"/>
      <c r="AA2" s="181"/>
      <c r="AB2" s="181"/>
      <c r="AE2" s="106"/>
      <c r="AF2" s="106"/>
      <c r="AG2" s="106"/>
      <c r="AH2" s="106" t="str">
        <f>+F2</f>
        <v>INSTITUTO DEPARTAMENTAL DE SALUD</v>
      </c>
      <c r="AI2" s="106"/>
      <c r="AJ2" s="106"/>
      <c r="AK2" s="178"/>
      <c r="AL2" s="106"/>
      <c r="AM2" s="106"/>
      <c r="AN2" s="106"/>
      <c r="AO2" s="106"/>
      <c r="AP2" s="181"/>
      <c r="AQ2" s="181"/>
      <c r="AR2" s="181"/>
      <c r="AT2" s="181"/>
      <c r="AU2" s="106" t="str">
        <f>+X2</f>
        <v>INSTITUTO DEPARTAMENTAL DE SALUD</v>
      </c>
      <c r="AV2" s="181"/>
      <c r="AW2" s="181"/>
      <c r="AX2" s="181"/>
      <c r="AY2" s="181"/>
      <c r="AZ2" s="181"/>
      <c r="BA2" s="181"/>
      <c r="BC2" s="106"/>
      <c r="BD2" s="106"/>
      <c r="BE2" s="106"/>
      <c r="BF2" s="181"/>
      <c r="BG2" s="181"/>
      <c r="BH2" s="181"/>
      <c r="BI2" s="106"/>
      <c r="BJ2" s="181"/>
      <c r="BK2" s="106" t="str">
        <f>+AU2</f>
        <v>INSTITUTO DEPARTAMENTAL DE SALUD</v>
      </c>
      <c r="BL2" s="181"/>
      <c r="BM2" s="181"/>
      <c r="BN2" s="181"/>
      <c r="BO2" s="181"/>
      <c r="BP2" s="181"/>
      <c r="BQ2" s="181"/>
      <c r="BS2" s="106"/>
      <c r="BT2" s="106"/>
      <c r="BU2" s="106"/>
    </row>
    <row r="3" spans="1:73" ht="30" customHeight="1" thickBot="1" x14ac:dyDescent="0.3">
      <c r="A3" s="105" t="s">
        <v>2888</v>
      </c>
      <c r="B3" s="1113" t="s">
        <v>2889</v>
      </c>
      <c r="C3" s="1114"/>
      <c r="D3" s="1115"/>
      <c r="E3" s="1116" t="s">
        <v>268</v>
      </c>
      <c r="F3" s="1119" t="s">
        <v>2890</v>
      </c>
      <c r="G3" s="1120"/>
      <c r="H3" s="1120"/>
      <c r="I3" s="1121"/>
      <c r="J3" s="1119" t="s">
        <v>2890</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07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ht="30" customHeight="1" x14ac:dyDescent="0.25">
      <c r="A5" s="150"/>
      <c r="B5" s="104"/>
      <c r="C5" s="921" t="s">
        <v>2934</v>
      </c>
      <c r="D5" s="321" t="s">
        <v>267</v>
      </c>
      <c r="E5" s="1118"/>
      <c r="F5" s="1075"/>
      <c r="G5" s="1127"/>
      <c r="H5" s="1073"/>
      <c r="I5" s="1073"/>
      <c r="J5" s="1075"/>
      <c r="K5" s="1075"/>
      <c r="L5" s="1075"/>
      <c r="M5" s="1075"/>
      <c r="N5" s="1077"/>
      <c r="O5" s="1138"/>
      <c r="P5" s="1149"/>
      <c r="Q5" s="1146"/>
      <c r="R5" s="1143"/>
      <c r="S5" s="110"/>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15"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14.2</v>
      </c>
      <c r="U6" s="302">
        <v>14.2</v>
      </c>
      <c r="V6" s="302">
        <v>14.2</v>
      </c>
      <c r="W6" s="302">
        <v>14.2</v>
      </c>
      <c r="X6" s="302">
        <v>14.2</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ht="40.15" customHeight="1" thickBot="1" x14ac:dyDescent="0.3">
      <c r="A7" s="679" t="s">
        <v>3441</v>
      </c>
      <c r="B7" s="8" t="s">
        <v>99</v>
      </c>
      <c r="C7" s="252"/>
      <c r="D7" s="683"/>
      <c r="E7" s="683"/>
      <c r="F7" s="683"/>
      <c r="G7" s="684"/>
      <c r="H7" s="253"/>
      <c r="I7" s="253"/>
      <c r="J7" s="685"/>
      <c r="K7" s="685"/>
      <c r="L7" s="683"/>
      <c r="M7" s="683"/>
      <c r="N7" s="683"/>
      <c r="O7" s="686"/>
      <c r="P7" s="189"/>
      <c r="Q7" s="189"/>
      <c r="R7" s="189"/>
      <c r="S7" s="586"/>
      <c r="T7" s="255"/>
      <c r="U7" s="689"/>
      <c r="V7" s="689"/>
      <c r="W7" s="689"/>
      <c r="X7" s="689"/>
      <c r="Y7" s="696"/>
      <c r="Z7" s="278">
        <f t="shared" ref="Z7:AF7" si="0">+Z8+Z73+Z98+Z135+Z200+Z221+Z234</f>
        <v>0</v>
      </c>
      <c r="AA7" s="278">
        <f t="shared" si="0"/>
        <v>0</v>
      </c>
      <c r="AB7" s="278">
        <f t="shared" si="0"/>
        <v>0</v>
      </c>
      <c r="AC7" s="278">
        <f t="shared" si="0"/>
        <v>0</v>
      </c>
      <c r="AD7" s="278">
        <f t="shared" si="0"/>
        <v>0</v>
      </c>
      <c r="AE7" s="278" t="e">
        <f t="shared" si="0"/>
        <v>#REF!</v>
      </c>
      <c r="AF7" s="278" t="e">
        <f t="shared" si="0"/>
        <v>#REF!</v>
      </c>
      <c r="AG7" s="279"/>
      <c r="AH7" s="279"/>
      <c r="AI7" s="279"/>
      <c r="AJ7" s="279"/>
      <c r="AK7" s="706"/>
      <c r="AL7" s="279"/>
      <c r="AM7" s="279"/>
      <c r="AN7" s="279"/>
      <c r="AO7" s="279"/>
      <c r="AP7" s="280"/>
      <c r="AQ7" s="278">
        <f t="shared" ref="AQ7:AW7" si="1">+AQ8+AQ73+AQ98+AQ135+AQ200+AQ221+AQ234</f>
        <v>0</v>
      </c>
      <c r="AR7" s="278">
        <f t="shared" si="1"/>
        <v>0</v>
      </c>
      <c r="AS7" s="278">
        <f t="shared" si="1"/>
        <v>0</v>
      </c>
      <c r="AT7" s="278">
        <f t="shared" si="1"/>
        <v>0</v>
      </c>
      <c r="AU7" s="278">
        <f t="shared" si="1"/>
        <v>0</v>
      </c>
      <c r="AV7" s="278">
        <f t="shared" si="1"/>
        <v>0</v>
      </c>
      <c r="AW7" s="278">
        <f t="shared" si="1"/>
        <v>0</v>
      </c>
      <c r="AX7" s="280"/>
      <c r="AY7" s="278">
        <f t="shared" ref="AY7:BE7" si="2">+AY8+AY73+AY98+AY135+AY200+AY221+AY234</f>
        <v>0</v>
      </c>
      <c r="AZ7" s="278">
        <f t="shared" si="2"/>
        <v>0</v>
      </c>
      <c r="BA7" s="278">
        <f t="shared" si="2"/>
        <v>0</v>
      </c>
      <c r="BB7" s="278">
        <f t="shared" si="2"/>
        <v>0</v>
      </c>
      <c r="BC7" s="278">
        <f t="shared" si="2"/>
        <v>0</v>
      </c>
      <c r="BD7" s="278">
        <f t="shared" si="2"/>
        <v>0</v>
      </c>
      <c r="BE7" s="278">
        <f t="shared" si="2"/>
        <v>0</v>
      </c>
      <c r="BF7" s="280"/>
      <c r="BG7" s="278">
        <f t="shared" ref="BG7:BM7" si="3">+BG8+BG73+BG98+BG135+BG200+BG221+BG234</f>
        <v>0</v>
      </c>
      <c r="BH7" s="278">
        <f t="shared" si="3"/>
        <v>0</v>
      </c>
      <c r="BI7" s="278">
        <f t="shared" si="3"/>
        <v>0</v>
      </c>
      <c r="BJ7" s="278">
        <f t="shared" si="3"/>
        <v>0</v>
      </c>
      <c r="BK7" s="278">
        <f t="shared" si="3"/>
        <v>0</v>
      </c>
      <c r="BL7" s="278">
        <f t="shared" si="3"/>
        <v>0</v>
      </c>
      <c r="BM7" s="278">
        <f t="shared" si="3"/>
        <v>0</v>
      </c>
      <c r="BN7" s="280"/>
      <c r="BO7" s="278">
        <f>+BO8+BO73+BO98+BO135+BO200+BO221+BO234</f>
        <v>0</v>
      </c>
      <c r="BP7" s="278">
        <f>+BP8+BP73+BP98+BP135+BP200+BP221+BP234</f>
        <v>0</v>
      </c>
      <c r="BQ7" s="278">
        <f>+BQ8+BQ73+BQ98+BQ135+BQ200+BQ221+BQ234</f>
        <v>0</v>
      </c>
      <c r="BR7" s="278">
        <f>+BR8+BR73+BR98+BR135+BR200+BR221+BR234</f>
        <v>0</v>
      </c>
      <c r="BS7" s="278">
        <f>+BS8+BS73+BS98+BS135+BS200+BS221+BS234</f>
        <v>0</v>
      </c>
      <c r="BT7" s="278" t="e">
        <f>+BT8+BT73+BT98+BT135+#REF!+#REF!+BT192</f>
        <v>#REF!</v>
      </c>
      <c r="BU7" s="278" t="e">
        <f>+BU8+BU73+BU98+BU135+#REF!+#REF!+BU192</f>
        <v>#REF!</v>
      </c>
    </row>
    <row r="8" spans="1:73" ht="40.15" customHeight="1" thickTop="1" thickBot="1" x14ac:dyDescent="0.3">
      <c r="A8" s="15"/>
      <c r="B8" s="123" t="s">
        <v>957</v>
      </c>
      <c r="C8" s="736" t="s">
        <v>101</v>
      </c>
      <c r="D8" s="720"/>
      <c r="E8" s="721"/>
      <c r="F8" s="721"/>
      <c r="G8" s="722"/>
      <c r="H8" s="723"/>
      <c r="I8" s="723"/>
      <c r="J8" s="724"/>
      <c r="K8" s="724"/>
      <c r="L8" s="721"/>
      <c r="M8" s="721"/>
      <c r="N8" s="721"/>
      <c r="O8" s="725"/>
      <c r="P8" s="721"/>
      <c r="Q8" s="721"/>
      <c r="R8" s="721"/>
      <c r="S8" s="726"/>
      <c r="T8" s="727"/>
      <c r="U8" s="728"/>
      <c r="V8" s="728"/>
      <c r="W8" s="728"/>
      <c r="X8" s="728"/>
      <c r="Y8" s="729"/>
      <c r="Z8" s="730">
        <f t="shared" ref="Z8:AF9" si="4">+AQ8+AY8+BG8+BO8</f>
        <v>0</v>
      </c>
      <c r="AA8" s="730">
        <f t="shared" si="4"/>
        <v>0</v>
      </c>
      <c r="AB8" s="730">
        <f t="shared" si="4"/>
        <v>0</v>
      </c>
      <c r="AC8" s="730">
        <f t="shared" si="4"/>
        <v>0</v>
      </c>
      <c r="AD8" s="730">
        <f t="shared" si="4"/>
        <v>0</v>
      </c>
      <c r="AE8" s="730">
        <f>+AV8+BD8+BL8+BT8</f>
        <v>0</v>
      </c>
      <c r="AF8" s="730">
        <f t="shared" si="4"/>
        <v>0</v>
      </c>
      <c r="AG8" s="731"/>
      <c r="AH8" s="731"/>
      <c r="AI8" s="731"/>
      <c r="AJ8" s="731"/>
      <c r="AK8" s="732"/>
      <c r="AL8" s="731"/>
      <c r="AM8" s="731"/>
      <c r="AN8" s="731"/>
      <c r="AO8" s="731"/>
      <c r="AP8" s="733"/>
      <c r="AQ8" s="734">
        <f t="shared" ref="AQ8:AW8" si="5">SUM(AQ9:AQ69)</f>
        <v>0</v>
      </c>
      <c r="AR8" s="734">
        <f t="shared" si="5"/>
        <v>0</v>
      </c>
      <c r="AS8" s="734">
        <f t="shared" si="5"/>
        <v>0</v>
      </c>
      <c r="AT8" s="734">
        <f t="shared" si="5"/>
        <v>0</v>
      </c>
      <c r="AU8" s="734">
        <f t="shared" si="5"/>
        <v>0</v>
      </c>
      <c r="AV8" s="734">
        <f t="shared" si="5"/>
        <v>0</v>
      </c>
      <c r="AW8" s="734">
        <f t="shared" si="5"/>
        <v>0</v>
      </c>
      <c r="AX8" s="733"/>
      <c r="AY8" s="734">
        <f t="shared" ref="AY8:BE8" si="6">SUM(AY9:AY69)</f>
        <v>0</v>
      </c>
      <c r="AZ8" s="734">
        <f t="shared" si="6"/>
        <v>0</v>
      </c>
      <c r="BA8" s="734">
        <f t="shared" si="6"/>
        <v>0</v>
      </c>
      <c r="BB8" s="734">
        <f t="shared" si="6"/>
        <v>0</v>
      </c>
      <c r="BC8" s="734">
        <f t="shared" si="6"/>
        <v>0</v>
      </c>
      <c r="BD8" s="734">
        <f t="shared" si="6"/>
        <v>0</v>
      </c>
      <c r="BE8" s="734">
        <f t="shared" si="6"/>
        <v>0</v>
      </c>
      <c r="BF8" s="733"/>
      <c r="BG8" s="734">
        <f t="shared" ref="BG8:BM8" si="7">SUM(BG9:BG69)</f>
        <v>0</v>
      </c>
      <c r="BH8" s="734">
        <f t="shared" si="7"/>
        <v>0</v>
      </c>
      <c r="BI8" s="734">
        <f t="shared" si="7"/>
        <v>0</v>
      </c>
      <c r="BJ8" s="734">
        <f t="shared" si="7"/>
        <v>0</v>
      </c>
      <c r="BK8" s="734">
        <f t="shared" si="7"/>
        <v>0</v>
      </c>
      <c r="BL8" s="734">
        <f t="shared" si="7"/>
        <v>0</v>
      </c>
      <c r="BM8" s="734">
        <f t="shared" si="7"/>
        <v>0</v>
      </c>
      <c r="BN8" s="733"/>
      <c r="BO8" s="734">
        <f t="shared" ref="BO8:BU8" si="8">SUM(BO9:BO69)</f>
        <v>0</v>
      </c>
      <c r="BP8" s="734">
        <f t="shared" si="8"/>
        <v>0</v>
      </c>
      <c r="BQ8" s="734">
        <f t="shared" si="8"/>
        <v>0</v>
      </c>
      <c r="BR8" s="734">
        <f t="shared" si="8"/>
        <v>0</v>
      </c>
      <c r="BS8" s="734">
        <f t="shared" si="8"/>
        <v>0</v>
      </c>
      <c r="BT8" s="734">
        <f t="shared" si="8"/>
        <v>0</v>
      </c>
      <c r="BU8" s="734">
        <f t="shared" si="8"/>
        <v>0</v>
      </c>
    </row>
    <row r="9" spans="1:73" ht="40.15" customHeight="1" thickTop="1" x14ac:dyDescent="0.25">
      <c r="A9" s="153"/>
      <c r="C9" s="1059" t="s">
        <v>958</v>
      </c>
      <c r="D9" s="1161" t="s">
        <v>959</v>
      </c>
      <c r="E9" s="1061">
        <v>236</v>
      </c>
      <c r="F9" s="1064" t="s">
        <v>3442</v>
      </c>
      <c r="G9" s="1049" t="s">
        <v>960</v>
      </c>
      <c r="H9" s="1049" t="s">
        <v>272</v>
      </c>
      <c r="I9" s="1043" t="s">
        <v>3041</v>
      </c>
      <c r="J9" s="1043" t="s">
        <v>3443</v>
      </c>
      <c r="K9" s="1049" t="s">
        <v>3444</v>
      </c>
      <c r="L9" s="1043" t="s">
        <v>3445</v>
      </c>
      <c r="M9" s="1043" t="s">
        <v>3446</v>
      </c>
      <c r="N9" s="1046">
        <v>2026004540046</v>
      </c>
      <c r="O9" s="1049" t="s">
        <v>3447</v>
      </c>
      <c r="P9" s="1052" t="s">
        <v>960</v>
      </c>
      <c r="Q9" s="1055">
        <v>1</v>
      </c>
      <c r="R9" s="1040" t="s">
        <v>2867</v>
      </c>
      <c r="S9" s="1040"/>
      <c r="T9" s="1022"/>
      <c r="U9" s="1007"/>
      <c r="V9" s="1007"/>
      <c r="W9" s="1007"/>
      <c r="X9" s="1007"/>
      <c r="Y9" s="1007"/>
      <c r="Z9" s="1004">
        <f t="shared" si="4"/>
        <v>0</v>
      </c>
      <c r="AA9" s="1004">
        <f t="shared" ref="AA9:AF9" si="9">SUM(AR9:AR12,AZ9:AZ12,BH9:BH12,BP9:BP12)</f>
        <v>0</v>
      </c>
      <c r="AB9" s="1004">
        <f t="shared" si="9"/>
        <v>0</v>
      </c>
      <c r="AC9" s="1004">
        <f t="shared" si="9"/>
        <v>0</v>
      </c>
      <c r="AD9" s="1004">
        <f t="shared" si="9"/>
        <v>0</v>
      </c>
      <c r="AE9" s="1004">
        <f t="shared" si="9"/>
        <v>0</v>
      </c>
      <c r="AF9" s="1004">
        <f t="shared" si="9"/>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ht="40.15" customHeight="1" x14ac:dyDescent="0.25">
      <c r="A10" s="153"/>
      <c r="C10" s="1059"/>
      <c r="D10" s="1162"/>
      <c r="E10" s="1062"/>
      <c r="F10" s="1065"/>
      <c r="G10" s="1050"/>
      <c r="H10" s="1050"/>
      <c r="I10" s="1044"/>
      <c r="J10" s="1044"/>
      <c r="K10" s="1050"/>
      <c r="L10" s="1044"/>
      <c r="M10" s="1044"/>
      <c r="N10" s="1047"/>
      <c r="O10" s="1050"/>
      <c r="P10" s="1053"/>
      <c r="Q10" s="1056"/>
      <c r="R10" s="1041"/>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40.15" customHeight="1" x14ac:dyDescent="0.25">
      <c r="A11" s="153"/>
      <c r="C11" s="1059"/>
      <c r="D11" s="1162"/>
      <c r="E11" s="1062"/>
      <c r="F11" s="1065"/>
      <c r="G11" s="1050"/>
      <c r="H11" s="1050"/>
      <c r="I11" s="1044"/>
      <c r="J11" s="1044"/>
      <c r="K11" s="1050"/>
      <c r="L11" s="1044"/>
      <c r="M11" s="1044"/>
      <c r="N11" s="1047"/>
      <c r="O11" s="1050"/>
      <c r="P11" s="1053"/>
      <c r="Q11" s="1056"/>
      <c r="R11" s="1041"/>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40.15" customHeight="1" thickBot="1" x14ac:dyDescent="0.3">
      <c r="A12" s="153"/>
      <c r="C12" s="1059"/>
      <c r="D12" s="1162"/>
      <c r="E12" s="1062"/>
      <c r="F12" s="1065"/>
      <c r="G12" s="1050"/>
      <c r="H12" s="1050"/>
      <c r="I12" s="1044"/>
      <c r="J12" s="1044"/>
      <c r="K12" s="1050"/>
      <c r="L12" s="1044"/>
      <c r="M12" s="1044"/>
      <c r="N12" s="1047"/>
      <c r="O12" s="1050"/>
      <c r="P12" s="1053"/>
      <c r="Q12" s="1056"/>
      <c r="R12" s="1041"/>
      <c r="S12" s="1041"/>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40.15" customHeight="1" thickTop="1" x14ac:dyDescent="0.25">
      <c r="A13" s="153"/>
      <c r="C13" s="1059"/>
      <c r="D13" s="1162"/>
      <c r="E13" s="1061">
        <v>237</v>
      </c>
      <c r="F13" s="1064" t="s">
        <v>3448</v>
      </c>
      <c r="G13" s="1049" t="s">
        <v>3449</v>
      </c>
      <c r="H13" s="1049"/>
      <c r="I13" s="1043" t="s">
        <v>3041</v>
      </c>
      <c r="J13" s="1043" t="s">
        <v>3443</v>
      </c>
      <c r="K13" s="1049" t="s">
        <v>3444</v>
      </c>
      <c r="L13" s="1043" t="s">
        <v>3445</v>
      </c>
      <c r="M13" s="1043" t="s">
        <v>3446</v>
      </c>
      <c r="N13" s="1046">
        <v>2026004540046</v>
      </c>
      <c r="O13" s="1049" t="s">
        <v>3447</v>
      </c>
      <c r="P13" s="1052" t="s">
        <v>961</v>
      </c>
      <c r="Q13" s="1055">
        <v>8</v>
      </c>
      <c r="R13" s="1040" t="s">
        <v>2871</v>
      </c>
      <c r="S13" s="1040"/>
      <c r="T13" s="1022"/>
      <c r="U13" s="1007"/>
      <c r="V13" s="1007"/>
      <c r="W13" s="1007"/>
      <c r="X13" s="1007"/>
      <c r="Y13" s="1007"/>
      <c r="Z13" s="1004">
        <f t="shared" ref="Z13" si="10">+AQ13+AY13+BG13+BO13</f>
        <v>0</v>
      </c>
      <c r="AA13" s="1004">
        <f t="shared" ref="AA13" si="11">SUM(AR13:AR16,AZ13:AZ16,BH13:BH16,BP13:BP16)</f>
        <v>0</v>
      </c>
      <c r="AB13" s="1004">
        <f t="shared" ref="AB13" si="12">SUM(AS13:AS16,BA13:BA16,BI13:BI16,BQ13:BQ16)</f>
        <v>0</v>
      </c>
      <c r="AC13" s="1004">
        <f t="shared" ref="AC13" si="13">SUM(AT13:AT16,BB13:BB16,BJ13:BJ16,BR13:BR16)</f>
        <v>0</v>
      </c>
      <c r="AD13" s="1004">
        <f t="shared" ref="AD13" si="14">SUM(AU13:AU16,BC13:BC16,BK13:BK16,BS13:BS16)</f>
        <v>0</v>
      </c>
      <c r="AE13" s="1004">
        <f t="shared" ref="AE13" si="15">SUM(AV13:AV16,BD13:BD16,BL13:BL16,BT13:BT16)</f>
        <v>0</v>
      </c>
      <c r="AF13" s="1004">
        <f t="shared" ref="AF13" si="16">SUM(AW13:AW16,BE13:BE16,BM13:BM16,BU13:BU16)</f>
        <v>0</v>
      </c>
      <c r="AG13" s="714"/>
      <c r="AH13" s="593"/>
      <c r="AI13" s="593"/>
      <c r="AJ13" s="593"/>
      <c r="AK13" s="207"/>
      <c r="AL13" s="208"/>
      <c r="AM13" s="208"/>
      <c r="AN13" s="208"/>
      <c r="AO13" s="208"/>
      <c r="AP13" s="1150">
        <f t="shared" ref="AP13" si="17">+U13</f>
        <v>0</v>
      </c>
      <c r="AQ13" s="1004">
        <f t="shared" ref="AQ13" si="18">SUM(AR13:AW16)</f>
        <v>0</v>
      </c>
      <c r="AR13" s="299"/>
      <c r="AS13" s="299"/>
      <c r="AT13" s="299"/>
      <c r="AU13" s="299"/>
      <c r="AV13" s="299"/>
      <c r="AW13" s="299"/>
      <c r="AX13" s="1150">
        <f t="shared" ref="AX13" si="19">+V13</f>
        <v>0</v>
      </c>
      <c r="AY13" s="1004">
        <f t="shared" ref="AY13" si="20">SUM(AZ13:BE16)</f>
        <v>0</v>
      </c>
      <c r="AZ13" s="299"/>
      <c r="BA13" s="299"/>
      <c r="BB13" s="299"/>
      <c r="BC13" s="299"/>
      <c r="BD13" s="299"/>
      <c r="BE13" s="299"/>
      <c r="BF13" s="1150">
        <f t="shared" ref="BF13" si="21">+W13</f>
        <v>0</v>
      </c>
      <c r="BG13" s="1004">
        <f t="shared" ref="BG13" si="22">SUM(BH13:BM16)</f>
        <v>0</v>
      </c>
      <c r="BH13" s="299"/>
      <c r="BI13" s="299"/>
      <c r="BJ13" s="299"/>
      <c r="BK13" s="299"/>
      <c r="BL13" s="299"/>
      <c r="BM13" s="299"/>
      <c r="BN13" s="1150">
        <f t="shared" ref="BN13" si="23">+X13</f>
        <v>0</v>
      </c>
      <c r="BO13" s="1004">
        <f t="shared" ref="BO13" si="24">SUM(BP13:BU16)</f>
        <v>0</v>
      </c>
      <c r="BP13" s="299"/>
      <c r="BQ13" s="299"/>
      <c r="BR13" s="299"/>
      <c r="BS13" s="299"/>
      <c r="BT13" s="299"/>
      <c r="BU13" s="299"/>
    </row>
    <row r="14" spans="1:73" ht="40.15" customHeight="1" x14ac:dyDescent="0.25">
      <c r="A14" s="153"/>
      <c r="C14" s="1059"/>
      <c r="D14" s="1162"/>
      <c r="E14" s="1062"/>
      <c r="F14" s="1065"/>
      <c r="G14" s="1050"/>
      <c r="H14" s="1050"/>
      <c r="I14" s="1044"/>
      <c r="J14" s="1044"/>
      <c r="K14" s="1050"/>
      <c r="L14" s="1044"/>
      <c r="M14" s="1044"/>
      <c r="N14" s="1047"/>
      <c r="O14" s="1050"/>
      <c r="P14" s="1053"/>
      <c r="Q14" s="1056"/>
      <c r="R14" s="1041"/>
      <c r="S14" s="1041"/>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40.15" customHeight="1" x14ac:dyDescent="0.25">
      <c r="A15" s="153"/>
      <c r="C15" s="1059"/>
      <c r="D15" s="1162"/>
      <c r="E15" s="1062"/>
      <c r="F15" s="1065"/>
      <c r="G15" s="1050"/>
      <c r="H15" s="1050"/>
      <c r="I15" s="1044"/>
      <c r="J15" s="1044"/>
      <c r="K15" s="1050"/>
      <c r="L15" s="1044"/>
      <c r="M15" s="1044"/>
      <c r="N15" s="1047"/>
      <c r="O15" s="1050"/>
      <c r="P15" s="1053"/>
      <c r="Q15" s="1056"/>
      <c r="R15" s="1041"/>
      <c r="S15" s="1041"/>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40.15" customHeight="1" thickBot="1" x14ac:dyDescent="0.3">
      <c r="A16" s="153"/>
      <c r="C16" s="1059"/>
      <c r="D16" s="1162"/>
      <c r="E16" s="1062"/>
      <c r="F16" s="1065"/>
      <c r="G16" s="1050"/>
      <c r="H16" s="1050"/>
      <c r="I16" s="1044"/>
      <c r="J16" s="1044"/>
      <c r="K16" s="1050"/>
      <c r="L16" s="1044"/>
      <c r="M16" s="1044"/>
      <c r="N16" s="1047"/>
      <c r="O16" s="1050"/>
      <c r="P16" s="1053"/>
      <c r="Q16" s="1056"/>
      <c r="R16" s="1041"/>
      <c r="S16" s="1041"/>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40.15" customHeight="1" thickTop="1" x14ac:dyDescent="0.25">
      <c r="A17" s="153"/>
      <c r="C17" s="1059"/>
      <c r="D17" s="1162"/>
      <c r="E17" s="1061">
        <v>238</v>
      </c>
      <c r="F17" s="1064" t="s">
        <v>3450</v>
      </c>
      <c r="G17" s="1049" t="s">
        <v>3451</v>
      </c>
      <c r="H17" s="1049"/>
      <c r="I17" s="1043" t="s">
        <v>3041</v>
      </c>
      <c r="J17" s="1043" t="s">
        <v>3443</v>
      </c>
      <c r="K17" s="1049" t="s">
        <v>3444</v>
      </c>
      <c r="L17" s="1043" t="s">
        <v>3452</v>
      </c>
      <c r="M17" s="1043" t="s">
        <v>3453</v>
      </c>
      <c r="N17" s="1046">
        <v>2026004540047</v>
      </c>
      <c r="O17" s="1049" t="s">
        <v>3454</v>
      </c>
      <c r="P17" s="1052" t="s">
        <v>962</v>
      </c>
      <c r="Q17" s="1055">
        <v>40000</v>
      </c>
      <c r="R17" s="1040" t="s">
        <v>2871</v>
      </c>
      <c r="S17" s="1040"/>
      <c r="T17" s="1022"/>
      <c r="U17" s="1007"/>
      <c r="V17" s="1007"/>
      <c r="W17" s="1007"/>
      <c r="X17" s="1007"/>
      <c r="Y17" s="1007"/>
      <c r="Z17" s="1004">
        <f t="shared" ref="Z17" si="25">+AQ17+AY17+BG17+BO17</f>
        <v>0</v>
      </c>
      <c r="AA17" s="1004">
        <f t="shared" ref="AA17" si="26">SUM(AR17:AR20,AZ17:AZ20,BH17:BH20,BP17:BP20)</f>
        <v>0</v>
      </c>
      <c r="AB17" s="1004">
        <f t="shared" ref="AB17" si="27">SUM(AS17:AS20,BA17:BA20,BI17:BI20,BQ17:BQ20)</f>
        <v>0</v>
      </c>
      <c r="AC17" s="1004">
        <f t="shared" ref="AC17" si="28">SUM(AT17:AT20,BB17:BB20,BJ17:BJ20,BR17:BR20)</f>
        <v>0</v>
      </c>
      <c r="AD17" s="1004">
        <f t="shared" ref="AD17" si="29">SUM(AU17:AU20,BC17:BC20,BK17:BK20,BS17:BS20)</f>
        <v>0</v>
      </c>
      <c r="AE17" s="1004">
        <f t="shared" ref="AE17" si="30">SUM(AV17:AV20,BD17:BD20,BL17:BL20,BT17:BT20)</f>
        <v>0</v>
      </c>
      <c r="AF17" s="1004">
        <f t="shared" ref="AF17" si="31">SUM(AW17:AW20,BE17:BE20,BM17:BM20,BU17:BU20)</f>
        <v>0</v>
      </c>
      <c r="AG17" s="714"/>
      <c r="AH17" s="593"/>
      <c r="AI17" s="593"/>
      <c r="AJ17" s="593"/>
      <c r="AK17" s="207"/>
      <c r="AL17" s="208"/>
      <c r="AM17" s="208"/>
      <c r="AN17" s="208"/>
      <c r="AO17" s="208"/>
      <c r="AP17" s="1150">
        <f t="shared" ref="AP17" si="32">+U17</f>
        <v>0</v>
      </c>
      <c r="AQ17" s="1004">
        <f t="shared" ref="AQ17" si="33">SUM(AR17:AW20)</f>
        <v>0</v>
      </c>
      <c r="AR17" s="299"/>
      <c r="AS17" s="299"/>
      <c r="AT17" s="299"/>
      <c r="AU17" s="299"/>
      <c r="AV17" s="299"/>
      <c r="AW17" s="299"/>
      <c r="AX17" s="1150">
        <f t="shared" ref="AX17" si="34">+V17</f>
        <v>0</v>
      </c>
      <c r="AY17" s="1004">
        <f t="shared" ref="AY17" si="35">SUM(AZ17:BE20)</f>
        <v>0</v>
      </c>
      <c r="AZ17" s="299"/>
      <c r="BA17" s="299"/>
      <c r="BB17" s="299"/>
      <c r="BC17" s="299"/>
      <c r="BD17" s="299"/>
      <c r="BE17" s="299"/>
      <c r="BF17" s="1150">
        <f t="shared" ref="BF17" si="36">+W17</f>
        <v>0</v>
      </c>
      <c r="BG17" s="1004">
        <f t="shared" ref="BG17" si="37">SUM(BH17:BM20)</f>
        <v>0</v>
      </c>
      <c r="BH17" s="299"/>
      <c r="BI17" s="299"/>
      <c r="BJ17" s="299"/>
      <c r="BK17" s="299"/>
      <c r="BL17" s="299"/>
      <c r="BM17" s="299"/>
      <c r="BN17" s="1150">
        <f t="shared" ref="BN17" si="38">+X17</f>
        <v>0</v>
      </c>
      <c r="BO17" s="1004">
        <f t="shared" ref="BO17" si="39">SUM(BP17:BU20)</f>
        <v>0</v>
      </c>
      <c r="BP17" s="299"/>
      <c r="BQ17" s="299"/>
      <c r="BR17" s="299"/>
      <c r="BS17" s="299"/>
      <c r="BT17" s="299"/>
      <c r="BU17" s="299"/>
    </row>
    <row r="18" spans="1:73" ht="40.15" customHeight="1" x14ac:dyDescent="0.25">
      <c r="A18" s="153"/>
      <c r="C18" s="1059"/>
      <c r="D18" s="1162"/>
      <c r="E18" s="1062"/>
      <c r="F18" s="1065"/>
      <c r="G18" s="1050"/>
      <c r="H18" s="1050"/>
      <c r="I18" s="1044"/>
      <c r="J18" s="1044"/>
      <c r="K18" s="1050"/>
      <c r="L18" s="1044"/>
      <c r="M18" s="1044"/>
      <c r="N18" s="1047"/>
      <c r="O18" s="1050"/>
      <c r="P18" s="1053"/>
      <c r="Q18" s="1056"/>
      <c r="R18" s="1041"/>
      <c r="S18" s="1041"/>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row>
    <row r="19" spans="1:73" ht="40.15" customHeight="1" x14ac:dyDescent="0.25">
      <c r="A19" s="153"/>
      <c r="C19" s="1059"/>
      <c r="D19" s="1162"/>
      <c r="E19" s="1062"/>
      <c r="F19" s="1065"/>
      <c r="G19" s="1050"/>
      <c r="H19" s="1050"/>
      <c r="I19" s="1044"/>
      <c r="J19" s="1044"/>
      <c r="K19" s="1050"/>
      <c r="L19" s="1044"/>
      <c r="M19" s="1044"/>
      <c r="N19" s="1047"/>
      <c r="O19" s="1050"/>
      <c r="P19" s="1053"/>
      <c r="Q19" s="1056"/>
      <c r="R19" s="1041"/>
      <c r="S19" s="1041"/>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40.15" customHeight="1" thickBot="1" x14ac:dyDescent="0.3">
      <c r="A20" s="153"/>
      <c r="C20" s="1060"/>
      <c r="D20" s="1162"/>
      <c r="E20" s="1062"/>
      <c r="F20" s="1065"/>
      <c r="G20" s="1050"/>
      <c r="H20" s="1050"/>
      <c r="I20" s="1044"/>
      <c r="J20" s="1044"/>
      <c r="K20" s="1050"/>
      <c r="L20" s="1044"/>
      <c r="M20" s="1044"/>
      <c r="N20" s="1047"/>
      <c r="O20" s="1050"/>
      <c r="P20" s="1053"/>
      <c r="Q20" s="1056"/>
      <c r="R20" s="1041"/>
      <c r="S20" s="1041"/>
      <c r="T20" s="1024"/>
      <c r="U20" s="1009"/>
      <c r="V20" s="1009"/>
      <c r="W20" s="1009"/>
      <c r="X20" s="1009"/>
      <c r="Y20" s="1009"/>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row>
    <row r="21" spans="1:73" ht="40.15" customHeight="1" thickTop="1" x14ac:dyDescent="0.25">
      <c r="A21" s="151"/>
      <c r="B21" s="24"/>
      <c r="C21" s="1283" t="s">
        <v>963</v>
      </c>
      <c r="D21" s="1295" t="s">
        <v>964</v>
      </c>
      <c r="E21" s="1318">
        <v>239</v>
      </c>
      <c r="F21" s="1298" t="s">
        <v>3455</v>
      </c>
      <c r="G21" s="1295" t="s">
        <v>313</v>
      </c>
      <c r="H21" s="1283" t="s">
        <v>3025</v>
      </c>
      <c r="I21" s="1283" t="s">
        <v>3456</v>
      </c>
      <c r="J21" s="1283" t="s">
        <v>3443</v>
      </c>
      <c r="K21" s="1295" t="s">
        <v>3444</v>
      </c>
      <c r="L21" s="1283" t="s">
        <v>3457</v>
      </c>
      <c r="M21" s="1295" t="s">
        <v>3458</v>
      </c>
      <c r="N21" s="1320">
        <v>2026004540043</v>
      </c>
      <c r="O21" s="1295" t="s">
        <v>3459</v>
      </c>
      <c r="P21" s="1301" t="s">
        <v>965</v>
      </c>
      <c r="Q21" s="1304">
        <v>40</v>
      </c>
      <c r="R21" s="1307" t="s">
        <v>2867</v>
      </c>
      <c r="S21" s="1040"/>
      <c r="T21" s="1022"/>
      <c r="U21" s="1007"/>
      <c r="V21" s="1007"/>
      <c r="W21" s="1007"/>
      <c r="X21" s="1007"/>
      <c r="Y21" s="1007"/>
      <c r="Z21" s="1004">
        <f t="shared" ref="Z21" si="40">+AQ21+AY21+BG21+BO21</f>
        <v>0</v>
      </c>
      <c r="AA21" s="1004">
        <f t="shared" ref="AA21" si="41">SUM(AR21:AR24,AZ21:AZ24,BH21:BH24,BP21:BP24)</f>
        <v>0</v>
      </c>
      <c r="AB21" s="1004">
        <f t="shared" ref="AB21" si="42">SUM(AS21:AS24,BA21:BA24,BI21:BI24,BQ21:BQ24)</f>
        <v>0</v>
      </c>
      <c r="AC21" s="1004">
        <f t="shared" ref="AC21" si="43">SUM(AT21:AT24,BB21:BB24,BJ21:BJ24,BR21:BR24)</f>
        <v>0</v>
      </c>
      <c r="AD21" s="1004">
        <f t="shared" ref="AD21" si="44">SUM(AU21:AU24,BC21:BC24,BK21:BK24,BS21:BS24)</f>
        <v>0</v>
      </c>
      <c r="AE21" s="1004">
        <f t="shared" ref="AE21" si="45">SUM(AV21:AV24,BD21:BD24,BL21:BL24,BT21:BT24)</f>
        <v>0</v>
      </c>
      <c r="AF21" s="1004">
        <f t="shared" ref="AF21" si="46">SUM(AW21:AW24,BE21:BE24,BM21:BM24,BU21:BU24)</f>
        <v>0</v>
      </c>
      <c r="AG21" s="714"/>
      <c r="AH21" s="593"/>
      <c r="AI21" s="593"/>
      <c r="AJ21" s="593"/>
      <c r="AK21" s="207"/>
      <c r="AL21" s="208"/>
      <c r="AM21" s="208"/>
      <c r="AN21" s="208"/>
      <c r="AO21" s="208"/>
      <c r="AP21" s="1150">
        <f t="shared" ref="AP21" si="47">+U21</f>
        <v>0</v>
      </c>
      <c r="AQ21" s="1004">
        <f t="shared" ref="AQ21" si="48">SUM(AR21:AW24)</f>
        <v>0</v>
      </c>
      <c r="AR21" s="299"/>
      <c r="AS21" s="299"/>
      <c r="AT21" s="299"/>
      <c r="AU21" s="299"/>
      <c r="AV21" s="299"/>
      <c r="AW21" s="299"/>
      <c r="AX21" s="1150">
        <f t="shared" ref="AX21" si="49">+V21</f>
        <v>0</v>
      </c>
      <c r="AY21" s="1004">
        <f t="shared" ref="AY21" si="50">SUM(AZ21:BE24)</f>
        <v>0</v>
      </c>
      <c r="AZ21" s="299"/>
      <c r="BA21" s="299"/>
      <c r="BB21" s="299"/>
      <c r="BC21" s="299"/>
      <c r="BD21" s="299"/>
      <c r="BE21" s="299"/>
      <c r="BF21" s="1150">
        <f t="shared" ref="BF21" si="51">+W21</f>
        <v>0</v>
      </c>
      <c r="BG21" s="1004">
        <f t="shared" ref="BG21" si="52">SUM(BH21:BM24)</f>
        <v>0</v>
      </c>
      <c r="BH21" s="299"/>
      <c r="BI21" s="299"/>
      <c r="BJ21" s="299"/>
      <c r="BK21" s="299"/>
      <c r="BL21" s="299"/>
      <c r="BM21" s="299"/>
      <c r="BN21" s="1150">
        <f t="shared" ref="BN21" si="53">+X21</f>
        <v>0</v>
      </c>
      <c r="BO21" s="1004">
        <f t="shared" ref="BO21" si="54">SUM(BP21:BU24)</f>
        <v>0</v>
      </c>
      <c r="BP21" s="299"/>
      <c r="BQ21" s="299"/>
      <c r="BR21" s="299"/>
      <c r="BS21" s="299"/>
      <c r="BT21" s="299"/>
      <c r="BU21" s="299"/>
    </row>
    <row r="22" spans="1:73" ht="40.15" customHeight="1" x14ac:dyDescent="0.25">
      <c r="A22" s="151"/>
      <c r="B22" s="24"/>
      <c r="C22" s="1284"/>
      <c r="D22" s="1296"/>
      <c r="E22" s="1319"/>
      <c r="F22" s="1299"/>
      <c r="G22" s="1296"/>
      <c r="H22" s="1284"/>
      <c r="I22" s="1284"/>
      <c r="J22" s="1284"/>
      <c r="K22" s="1296"/>
      <c r="L22" s="1284"/>
      <c r="M22" s="1296"/>
      <c r="N22" s="1321"/>
      <c r="O22" s="1296"/>
      <c r="P22" s="1302"/>
      <c r="Q22" s="1305"/>
      <c r="R22" s="1308"/>
      <c r="S22" s="1041"/>
      <c r="T22" s="1023"/>
      <c r="U22" s="1008"/>
      <c r="V22" s="1008"/>
      <c r="W22" s="1008"/>
      <c r="X22" s="1008"/>
      <c r="Y22" s="1008"/>
      <c r="Z22" s="1005"/>
      <c r="AA22" s="1005"/>
      <c r="AB22" s="1005"/>
      <c r="AC22" s="1005"/>
      <c r="AD22" s="1005"/>
      <c r="AE22" s="1005"/>
      <c r="AF22" s="1005"/>
      <c r="AG22" s="479"/>
      <c r="AH22" s="592"/>
      <c r="AI22" s="592"/>
      <c r="AJ22" s="592"/>
      <c r="AK22" s="196"/>
      <c r="AL22" s="197"/>
      <c r="AM22" s="197"/>
      <c r="AN22" s="197"/>
      <c r="AO22" s="197"/>
      <c r="AP22" s="1151"/>
      <c r="AQ22" s="1005"/>
      <c r="AR22" s="282"/>
      <c r="AS22" s="282"/>
      <c r="AT22" s="282"/>
      <c r="AU22" s="282"/>
      <c r="AV22" s="282"/>
      <c r="AW22" s="282"/>
      <c r="AX22" s="1151"/>
      <c r="AY22" s="1005"/>
      <c r="AZ22" s="282"/>
      <c r="BA22" s="282"/>
      <c r="BB22" s="282"/>
      <c r="BC22" s="282"/>
      <c r="BD22" s="282"/>
      <c r="BE22" s="282"/>
      <c r="BF22" s="1151"/>
      <c r="BG22" s="1005"/>
      <c r="BH22" s="282"/>
      <c r="BI22" s="282"/>
      <c r="BJ22" s="282"/>
      <c r="BK22" s="282"/>
      <c r="BL22" s="282"/>
      <c r="BM22" s="282"/>
      <c r="BN22" s="1151"/>
      <c r="BO22" s="1005"/>
      <c r="BP22" s="282"/>
      <c r="BQ22" s="282"/>
      <c r="BR22" s="282"/>
      <c r="BS22" s="282"/>
      <c r="BT22" s="282"/>
      <c r="BU22" s="282"/>
    </row>
    <row r="23" spans="1:73" ht="40.15" customHeight="1" x14ac:dyDescent="0.25">
      <c r="A23" s="151"/>
      <c r="B23" s="24"/>
      <c r="C23" s="1284"/>
      <c r="D23" s="1296"/>
      <c r="E23" s="1319"/>
      <c r="F23" s="1299"/>
      <c r="G23" s="1296"/>
      <c r="H23" s="1284"/>
      <c r="I23" s="1284"/>
      <c r="J23" s="1284"/>
      <c r="K23" s="1296"/>
      <c r="L23" s="1284"/>
      <c r="M23" s="1296"/>
      <c r="N23" s="1321"/>
      <c r="O23" s="1296"/>
      <c r="P23" s="1302"/>
      <c r="Q23" s="1305"/>
      <c r="R23" s="1308"/>
      <c r="S23" s="1041"/>
      <c r="T23" s="1023"/>
      <c r="U23" s="1008"/>
      <c r="V23" s="1008"/>
      <c r="W23" s="1008"/>
      <c r="X23" s="1008"/>
      <c r="Y23" s="1008"/>
      <c r="Z23" s="1005"/>
      <c r="AA23" s="1005"/>
      <c r="AB23" s="1005"/>
      <c r="AC23" s="1005"/>
      <c r="AD23" s="1005"/>
      <c r="AE23" s="1005"/>
      <c r="AF23" s="1005"/>
      <c r="AG23" s="196"/>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row>
    <row r="24" spans="1:73" ht="40.15" customHeight="1" thickBot="1" x14ac:dyDescent="0.3">
      <c r="A24" s="151"/>
      <c r="B24" s="24"/>
      <c r="C24" s="1284"/>
      <c r="D24" s="1296"/>
      <c r="E24" s="1319"/>
      <c r="F24" s="1299"/>
      <c r="G24" s="1296"/>
      <c r="H24" s="1284"/>
      <c r="I24" s="1284"/>
      <c r="J24" s="1284"/>
      <c r="K24" s="1296"/>
      <c r="L24" s="1284"/>
      <c r="M24" s="1296"/>
      <c r="N24" s="1321"/>
      <c r="O24" s="1296"/>
      <c r="P24" s="1302"/>
      <c r="Q24" s="1305"/>
      <c r="R24" s="1308"/>
      <c r="S24" s="1041"/>
      <c r="T24" s="1024"/>
      <c r="U24" s="1009"/>
      <c r="V24" s="1009"/>
      <c r="W24" s="1009"/>
      <c r="X24" s="1009"/>
      <c r="Y24" s="1009"/>
      <c r="Z24" s="1006"/>
      <c r="AA24" s="1006"/>
      <c r="AB24" s="1006"/>
      <c r="AC24" s="1006"/>
      <c r="AD24" s="1006"/>
      <c r="AE24" s="1006"/>
      <c r="AF24" s="1006"/>
      <c r="AG24" s="715"/>
      <c r="AH24" s="716"/>
      <c r="AI24" s="716"/>
      <c r="AJ24" s="716"/>
      <c r="AK24" s="715"/>
      <c r="AL24" s="717"/>
      <c r="AM24" s="717"/>
      <c r="AN24" s="717"/>
      <c r="AO24" s="717"/>
      <c r="AP24" s="1152"/>
      <c r="AQ24" s="1006"/>
      <c r="AR24" s="718"/>
      <c r="AS24" s="718"/>
      <c r="AT24" s="718"/>
      <c r="AU24" s="718"/>
      <c r="AV24" s="718"/>
      <c r="AW24" s="718"/>
      <c r="AX24" s="1152"/>
      <c r="AY24" s="1006"/>
      <c r="AZ24" s="718"/>
      <c r="BA24" s="718"/>
      <c r="BB24" s="718"/>
      <c r="BC24" s="718"/>
      <c r="BD24" s="718"/>
      <c r="BE24" s="718"/>
      <c r="BF24" s="1152"/>
      <c r="BG24" s="1006"/>
      <c r="BH24" s="718"/>
      <c r="BI24" s="718"/>
      <c r="BJ24" s="718"/>
      <c r="BK24" s="718"/>
      <c r="BL24" s="718"/>
      <c r="BM24" s="718"/>
      <c r="BN24" s="1152"/>
      <c r="BO24" s="1006"/>
      <c r="BP24" s="718"/>
      <c r="BQ24" s="718"/>
      <c r="BR24" s="718"/>
      <c r="BS24" s="718"/>
      <c r="BT24" s="718"/>
      <c r="BU24" s="718"/>
    </row>
    <row r="25" spans="1:73" ht="40.15" customHeight="1" thickTop="1" x14ac:dyDescent="0.25">
      <c r="A25" s="151"/>
      <c r="B25" s="24"/>
      <c r="C25" s="1283" t="s">
        <v>966</v>
      </c>
      <c r="D25" s="1295" t="s">
        <v>967</v>
      </c>
      <c r="E25" s="1318">
        <v>240</v>
      </c>
      <c r="F25" s="1298" t="s">
        <v>3460</v>
      </c>
      <c r="G25" s="1295" t="s">
        <v>3461</v>
      </c>
      <c r="H25" s="1283" t="s">
        <v>3462</v>
      </c>
      <c r="I25" s="1283" t="s">
        <v>3456</v>
      </c>
      <c r="J25" s="1283" t="s">
        <v>3443</v>
      </c>
      <c r="K25" s="1295" t="s">
        <v>3444</v>
      </c>
      <c r="L25" s="1283" t="s">
        <v>3452</v>
      </c>
      <c r="M25" s="1283" t="s">
        <v>3463</v>
      </c>
      <c r="N25" s="1298">
        <v>2026004540047</v>
      </c>
      <c r="O25" s="1295" t="s">
        <v>3454</v>
      </c>
      <c r="P25" s="1301" t="s">
        <v>968</v>
      </c>
      <c r="Q25" s="1304">
        <v>228</v>
      </c>
      <c r="R25" s="1307" t="s">
        <v>2871</v>
      </c>
      <c r="S25" s="1040"/>
      <c r="T25" s="1022"/>
      <c r="U25" s="1007"/>
      <c r="V25" s="1007"/>
      <c r="W25" s="1007"/>
      <c r="X25" s="1007"/>
      <c r="Y25" s="1007"/>
      <c r="Z25" s="1004">
        <f t="shared" ref="Z25" si="55">+AQ25+AY25+BG25+BO25</f>
        <v>0</v>
      </c>
      <c r="AA25" s="1004">
        <f t="shared" ref="AA25" si="56">SUM(AR25:AR28,AZ25:AZ28,BH25:BH28,BP25:BP28)</f>
        <v>0</v>
      </c>
      <c r="AB25" s="1004">
        <f t="shared" ref="AB25" si="57">SUM(AS25:AS28,BA25:BA28,BI25:BI28,BQ25:BQ28)</f>
        <v>0</v>
      </c>
      <c r="AC25" s="1004">
        <f t="shared" ref="AC25" si="58">SUM(AT25:AT28,BB25:BB28,BJ25:BJ28,BR25:BR28)</f>
        <v>0</v>
      </c>
      <c r="AD25" s="1004">
        <f t="shared" ref="AD25" si="59">SUM(AU25:AU28,BC25:BC28,BK25:BK28,BS25:BS28)</f>
        <v>0</v>
      </c>
      <c r="AE25" s="1004">
        <f t="shared" ref="AE25" si="60">SUM(AV25:AV28,BD25:BD28,BL25:BL28,BT25:BT28)</f>
        <v>0</v>
      </c>
      <c r="AF25" s="1004">
        <f t="shared" ref="AF25" si="61">SUM(AW25:AW28,BE25:BE28,BM25:BM28,BU25:BU28)</f>
        <v>0</v>
      </c>
      <c r="AG25" s="714"/>
      <c r="AH25" s="593"/>
      <c r="AI25" s="593"/>
      <c r="AJ25" s="593"/>
      <c r="AK25" s="207"/>
      <c r="AL25" s="208"/>
      <c r="AM25" s="208"/>
      <c r="AN25" s="208"/>
      <c r="AO25" s="208"/>
      <c r="AP25" s="1150">
        <f t="shared" ref="AP25" si="62">+U25</f>
        <v>0</v>
      </c>
      <c r="AQ25" s="1004">
        <f t="shared" ref="AQ25" si="63">SUM(AR25:AW28)</f>
        <v>0</v>
      </c>
      <c r="AR25" s="299"/>
      <c r="AS25" s="299"/>
      <c r="AT25" s="299"/>
      <c r="AU25" s="299"/>
      <c r="AV25" s="299"/>
      <c r="AW25" s="299"/>
      <c r="AX25" s="1150">
        <f t="shared" ref="AX25" si="64">+V25</f>
        <v>0</v>
      </c>
      <c r="AY25" s="1004">
        <f t="shared" ref="AY25" si="65">SUM(AZ25:BE28)</f>
        <v>0</v>
      </c>
      <c r="AZ25" s="299"/>
      <c r="BA25" s="299"/>
      <c r="BB25" s="299"/>
      <c r="BC25" s="299"/>
      <c r="BD25" s="299"/>
      <c r="BE25" s="299"/>
      <c r="BF25" s="1150">
        <f t="shared" ref="BF25" si="66">+W25</f>
        <v>0</v>
      </c>
      <c r="BG25" s="1004">
        <f t="shared" ref="BG25" si="67">SUM(BH25:BM28)</f>
        <v>0</v>
      </c>
      <c r="BH25" s="299"/>
      <c r="BI25" s="299"/>
      <c r="BJ25" s="299"/>
      <c r="BK25" s="299"/>
      <c r="BL25" s="299"/>
      <c r="BM25" s="299"/>
      <c r="BN25" s="1150">
        <f t="shared" ref="BN25" si="68">+X25</f>
        <v>0</v>
      </c>
      <c r="BO25" s="1004">
        <f t="shared" ref="BO25" si="69">SUM(BP25:BU28)</f>
        <v>0</v>
      </c>
      <c r="BP25" s="299"/>
      <c r="BQ25" s="299"/>
      <c r="BR25" s="299"/>
      <c r="BS25" s="299"/>
      <c r="BT25" s="299"/>
      <c r="BU25" s="299"/>
    </row>
    <row r="26" spans="1:73" ht="40.15" customHeight="1" x14ac:dyDescent="0.25">
      <c r="A26" s="151"/>
      <c r="B26" s="24"/>
      <c r="C26" s="1284"/>
      <c r="D26" s="1296"/>
      <c r="E26" s="1319"/>
      <c r="F26" s="1299"/>
      <c r="G26" s="1296"/>
      <c r="H26" s="1284"/>
      <c r="I26" s="1284"/>
      <c r="J26" s="1284"/>
      <c r="K26" s="1296"/>
      <c r="L26" s="1284"/>
      <c r="M26" s="1284"/>
      <c r="N26" s="1299"/>
      <c r="O26" s="1296"/>
      <c r="P26" s="1302"/>
      <c r="Q26" s="1305"/>
      <c r="R26" s="1308"/>
      <c r="S26" s="1041"/>
      <c r="T26" s="1023"/>
      <c r="U26" s="1008"/>
      <c r="V26" s="1008"/>
      <c r="W26" s="1008"/>
      <c r="X26" s="1008"/>
      <c r="Y26" s="1008"/>
      <c r="Z26" s="1005"/>
      <c r="AA26" s="1005"/>
      <c r="AB26" s="1005"/>
      <c r="AC26" s="1005"/>
      <c r="AD26" s="1005"/>
      <c r="AE26" s="1005"/>
      <c r="AF26" s="1005"/>
      <c r="AG26" s="479"/>
      <c r="AH26" s="592"/>
      <c r="AI26" s="592"/>
      <c r="AJ26" s="592"/>
      <c r="AK26" s="196"/>
      <c r="AL26" s="197"/>
      <c r="AM26" s="197"/>
      <c r="AN26" s="197"/>
      <c r="AO26" s="197"/>
      <c r="AP26" s="1151"/>
      <c r="AQ26" s="1005"/>
      <c r="AR26" s="282"/>
      <c r="AS26" s="282"/>
      <c r="AT26" s="282"/>
      <c r="AU26" s="282"/>
      <c r="AV26" s="282"/>
      <c r="AW26" s="282"/>
      <c r="AX26" s="1151"/>
      <c r="AY26" s="1005"/>
      <c r="AZ26" s="282"/>
      <c r="BA26" s="282"/>
      <c r="BB26" s="282"/>
      <c r="BC26" s="282"/>
      <c r="BD26" s="282"/>
      <c r="BE26" s="282"/>
      <c r="BF26" s="1151"/>
      <c r="BG26" s="1005"/>
      <c r="BH26" s="282"/>
      <c r="BI26" s="282"/>
      <c r="BJ26" s="282"/>
      <c r="BK26" s="282"/>
      <c r="BL26" s="282"/>
      <c r="BM26" s="282"/>
      <c r="BN26" s="1151"/>
      <c r="BO26" s="1005"/>
      <c r="BP26" s="282"/>
      <c r="BQ26" s="282"/>
      <c r="BR26" s="282"/>
      <c r="BS26" s="282"/>
      <c r="BT26" s="282"/>
      <c r="BU26" s="282"/>
    </row>
    <row r="27" spans="1:73" ht="40.15" customHeight="1" x14ac:dyDescent="0.25">
      <c r="A27" s="151"/>
      <c r="B27" s="24"/>
      <c r="C27" s="1284"/>
      <c r="D27" s="1296"/>
      <c r="E27" s="1319"/>
      <c r="F27" s="1299"/>
      <c r="G27" s="1296"/>
      <c r="H27" s="1284"/>
      <c r="I27" s="1284"/>
      <c r="J27" s="1284"/>
      <c r="K27" s="1296"/>
      <c r="L27" s="1284"/>
      <c r="M27" s="1284"/>
      <c r="N27" s="1299"/>
      <c r="O27" s="1296"/>
      <c r="P27" s="1302"/>
      <c r="Q27" s="1305"/>
      <c r="R27" s="1308"/>
      <c r="S27" s="1041"/>
      <c r="T27" s="1023"/>
      <c r="U27" s="1008"/>
      <c r="V27" s="1008"/>
      <c r="W27" s="1008"/>
      <c r="X27" s="1008"/>
      <c r="Y27" s="1008"/>
      <c r="Z27" s="1005"/>
      <c r="AA27" s="1005"/>
      <c r="AB27" s="1005"/>
      <c r="AC27" s="1005"/>
      <c r="AD27" s="1005"/>
      <c r="AE27" s="1005"/>
      <c r="AF27" s="1005"/>
      <c r="AG27" s="196"/>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row>
    <row r="28" spans="1:73" ht="40.15" customHeight="1" thickBot="1" x14ac:dyDescent="0.3">
      <c r="A28" s="151"/>
      <c r="B28" s="24"/>
      <c r="C28" s="1284"/>
      <c r="D28" s="1296"/>
      <c r="E28" s="1319"/>
      <c r="F28" s="1299"/>
      <c r="G28" s="1296"/>
      <c r="H28" s="1284"/>
      <c r="I28" s="1284"/>
      <c r="J28" s="1284"/>
      <c r="K28" s="1296"/>
      <c r="L28" s="1284"/>
      <c r="M28" s="1284"/>
      <c r="N28" s="1299"/>
      <c r="O28" s="1296"/>
      <c r="P28" s="1302"/>
      <c r="Q28" s="1305"/>
      <c r="R28" s="1308"/>
      <c r="S28" s="1041"/>
      <c r="T28" s="1024"/>
      <c r="U28" s="1009"/>
      <c r="V28" s="1009"/>
      <c r="W28" s="1009"/>
      <c r="X28" s="1009"/>
      <c r="Y28" s="1009"/>
      <c r="Z28" s="1006"/>
      <c r="AA28" s="1006"/>
      <c r="AB28" s="1006"/>
      <c r="AC28" s="1006"/>
      <c r="AD28" s="1006"/>
      <c r="AE28" s="1006"/>
      <c r="AF28" s="1006"/>
      <c r="AG28" s="715"/>
      <c r="AH28" s="716"/>
      <c r="AI28" s="716"/>
      <c r="AJ28" s="716"/>
      <c r="AK28" s="715"/>
      <c r="AL28" s="717"/>
      <c r="AM28" s="717"/>
      <c r="AN28" s="717"/>
      <c r="AO28" s="717"/>
      <c r="AP28" s="1152"/>
      <c r="AQ28" s="1006"/>
      <c r="AR28" s="718"/>
      <c r="AS28" s="718"/>
      <c r="AT28" s="718"/>
      <c r="AU28" s="718"/>
      <c r="AV28" s="718"/>
      <c r="AW28" s="718"/>
      <c r="AX28" s="1152"/>
      <c r="AY28" s="1006"/>
      <c r="AZ28" s="718"/>
      <c r="BA28" s="718"/>
      <c r="BB28" s="718"/>
      <c r="BC28" s="718"/>
      <c r="BD28" s="718"/>
      <c r="BE28" s="718"/>
      <c r="BF28" s="1152"/>
      <c r="BG28" s="1006"/>
      <c r="BH28" s="718"/>
      <c r="BI28" s="718"/>
      <c r="BJ28" s="718"/>
      <c r="BK28" s="718"/>
      <c r="BL28" s="718"/>
      <c r="BM28" s="718"/>
      <c r="BN28" s="1152"/>
      <c r="BO28" s="1006"/>
      <c r="BP28" s="718"/>
      <c r="BQ28" s="718"/>
      <c r="BR28" s="718"/>
      <c r="BS28" s="718"/>
      <c r="BT28" s="718"/>
      <c r="BU28" s="718"/>
    </row>
    <row r="29" spans="1:73" ht="40.15" customHeight="1" thickTop="1" x14ac:dyDescent="0.25">
      <c r="A29" s="151"/>
      <c r="B29" s="24"/>
      <c r="C29" s="1283" t="s">
        <v>969</v>
      </c>
      <c r="D29" s="1295" t="s">
        <v>970</v>
      </c>
      <c r="E29" s="1318">
        <v>241</v>
      </c>
      <c r="F29" s="1298" t="s">
        <v>3464</v>
      </c>
      <c r="G29" s="1295" t="s">
        <v>971</v>
      </c>
      <c r="H29" s="1283" t="s">
        <v>3465</v>
      </c>
      <c r="I29" s="1283" t="s">
        <v>2982</v>
      </c>
      <c r="J29" s="1283" t="s">
        <v>3443</v>
      </c>
      <c r="K29" s="1295" t="s">
        <v>3444</v>
      </c>
      <c r="L29" s="1283" t="s">
        <v>3452</v>
      </c>
      <c r="M29" s="1283" t="s">
        <v>3463</v>
      </c>
      <c r="N29" s="1298">
        <v>2026004540047</v>
      </c>
      <c r="O29" s="1295" t="s">
        <v>3454</v>
      </c>
      <c r="P29" s="1301" t="s">
        <v>971</v>
      </c>
      <c r="Q29" s="1304">
        <v>1200</v>
      </c>
      <c r="R29" s="1307" t="s">
        <v>2871</v>
      </c>
      <c r="S29" s="1040"/>
      <c r="T29" s="1022"/>
      <c r="U29" s="1007"/>
      <c r="V29" s="1007"/>
      <c r="W29" s="1007"/>
      <c r="X29" s="1007"/>
      <c r="Y29" s="1007"/>
      <c r="Z29" s="1004">
        <f t="shared" ref="Z29" si="70">+AQ29+AY29+BG29+BO29</f>
        <v>0</v>
      </c>
      <c r="AA29" s="1004">
        <f t="shared" ref="AA29" si="71">SUM(AR29:AR32,AZ29:AZ32,BH29:BH32,BP29:BP32)</f>
        <v>0</v>
      </c>
      <c r="AB29" s="1004">
        <f t="shared" ref="AB29" si="72">SUM(AS29:AS32,BA29:BA32,BI29:BI32,BQ29:BQ32)</f>
        <v>0</v>
      </c>
      <c r="AC29" s="1004">
        <f t="shared" ref="AC29" si="73">SUM(AT29:AT32,BB29:BB32,BJ29:BJ32,BR29:BR32)</f>
        <v>0</v>
      </c>
      <c r="AD29" s="1004">
        <f t="shared" ref="AD29" si="74">SUM(AU29:AU32,BC29:BC32,BK29:BK32,BS29:BS32)</f>
        <v>0</v>
      </c>
      <c r="AE29" s="1004">
        <f t="shared" ref="AE29" si="75">SUM(AV29:AV32,BD29:BD32,BL29:BL32,BT29:BT32)</f>
        <v>0</v>
      </c>
      <c r="AF29" s="1004">
        <f t="shared" ref="AF29" si="76">SUM(AW29:AW32,BE29:BE32,BM29:BM32,BU29:BU32)</f>
        <v>0</v>
      </c>
      <c r="AG29" s="714"/>
      <c r="AH29" s="593"/>
      <c r="AI29" s="593"/>
      <c r="AJ29" s="593"/>
      <c r="AK29" s="207"/>
      <c r="AL29" s="208"/>
      <c r="AM29" s="208"/>
      <c r="AN29" s="208"/>
      <c r="AO29" s="208"/>
      <c r="AP29" s="1150">
        <f t="shared" ref="AP29" si="77">+U29</f>
        <v>0</v>
      </c>
      <c r="AQ29" s="1004">
        <f t="shared" ref="AQ29" si="78">SUM(AR29:AW32)</f>
        <v>0</v>
      </c>
      <c r="AR29" s="299"/>
      <c r="AS29" s="299"/>
      <c r="AT29" s="299"/>
      <c r="AU29" s="299"/>
      <c r="AV29" s="299"/>
      <c r="AW29" s="299"/>
      <c r="AX29" s="1150">
        <f t="shared" ref="AX29" si="79">+V29</f>
        <v>0</v>
      </c>
      <c r="AY29" s="1004">
        <f t="shared" ref="AY29" si="80">SUM(AZ29:BE32)</f>
        <v>0</v>
      </c>
      <c r="AZ29" s="299"/>
      <c r="BA29" s="299"/>
      <c r="BB29" s="299"/>
      <c r="BC29" s="299"/>
      <c r="BD29" s="299"/>
      <c r="BE29" s="299"/>
      <c r="BF29" s="1150">
        <f t="shared" ref="BF29" si="81">+W29</f>
        <v>0</v>
      </c>
      <c r="BG29" s="1004">
        <f t="shared" ref="BG29" si="82">SUM(BH29:BM32)</f>
        <v>0</v>
      </c>
      <c r="BH29" s="299"/>
      <c r="BI29" s="299"/>
      <c r="BJ29" s="299"/>
      <c r="BK29" s="299"/>
      <c r="BL29" s="299"/>
      <c r="BM29" s="299"/>
      <c r="BN29" s="1150">
        <f t="shared" ref="BN29" si="83">+X29</f>
        <v>0</v>
      </c>
      <c r="BO29" s="1004">
        <f t="shared" ref="BO29" si="84">SUM(BP29:BU32)</f>
        <v>0</v>
      </c>
      <c r="BP29" s="299"/>
      <c r="BQ29" s="299"/>
      <c r="BR29" s="299"/>
      <c r="BS29" s="299"/>
      <c r="BT29" s="299"/>
      <c r="BU29" s="299"/>
    </row>
    <row r="30" spans="1:73" ht="40.15" customHeight="1" x14ac:dyDescent="0.25">
      <c r="A30" s="151"/>
      <c r="B30" s="24"/>
      <c r="C30" s="1284"/>
      <c r="D30" s="1296"/>
      <c r="E30" s="1319"/>
      <c r="F30" s="1299"/>
      <c r="G30" s="1296"/>
      <c r="H30" s="1284"/>
      <c r="I30" s="1284"/>
      <c r="J30" s="1284"/>
      <c r="K30" s="1296"/>
      <c r="L30" s="1284"/>
      <c r="M30" s="1284"/>
      <c r="N30" s="1299"/>
      <c r="O30" s="1296"/>
      <c r="P30" s="1302"/>
      <c r="Q30" s="1305"/>
      <c r="R30" s="1308"/>
      <c r="S30" s="1041"/>
      <c r="T30" s="1023"/>
      <c r="U30" s="1008"/>
      <c r="V30" s="1008"/>
      <c r="W30" s="1008"/>
      <c r="X30" s="1008"/>
      <c r="Y30" s="1008"/>
      <c r="Z30" s="1005"/>
      <c r="AA30" s="1005"/>
      <c r="AB30" s="1005"/>
      <c r="AC30" s="1005"/>
      <c r="AD30" s="1005"/>
      <c r="AE30" s="1005"/>
      <c r="AF30" s="1005"/>
      <c r="AG30" s="479"/>
      <c r="AH30" s="592"/>
      <c r="AI30" s="592"/>
      <c r="AJ30" s="592"/>
      <c r="AK30" s="196"/>
      <c r="AL30" s="197"/>
      <c r="AM30" s="197"/>
      <c r="AN30" s="197"/>
      <c r="AO30" s="197"/>
      <c r="AP30" s="1151"/>
      <c r="AQ30" s="1005"/>
      <c r="AR30" s="282"/>
      <c r="AS30" s="282"/>
      <c r="AT30" s="282"/>
      <c r="AU30" s="282"/>
      <c r="AV30" s="282"/>
      <c r="AW30" s="282"/>
      <c r="AX30" s="1151"/>
      <c r="AY30" s="1005"/>
      <c r="AZ30" s="282"/>
      <c r="BA30" s="282"/>
      <c r="BB30" s="282"/>
      <c r="BC30" s="282"/>
      <c r="BD30" s="282"/>
      <c r="BE30" s="282"/>
      <c r="BF30" s="1151"/>
      <c r="BG30" s="1005"/>
      <c r="BH30" s="282"/>
      <c r="BI30" s="282"/>
      <c r="BJ30" s="282"/>
      <c r="BK30" s="282"/>
      <c r="BL30" s="282"/>
      <c r="BM30" s="282"/>
      <c r="BN30" s="1151"/>
      <c r="BO30" s="1005"/>
      <c r="BP30" s="282"/>
      <c r="BQ30" s="282"/>
      <c r="BR30" s="282"/>
      <c r="BS30" s="282"/>
      <c r="BT30" s="282"/>
      <c r="BU30" s="282"/>
    </row>
    <row r="31" spans="1:73" ht="40.15" customHeight="1" x14ac:dyDescent="0.25">
      <c r="A31" s="151"/>
      <c r="B31" s="24"/>
      <c r="C31" s="1284"/>
      <c r="D31" s="1296"/>
      <c r="E31" s="1319"/>
      <c r="F31" s="1299"/>
      <c r="G31" s="1296"/>
      <c r="H31" s="1284"/>
      <c r="I31" s="1284"/>
      <c r="J31" s="1284"/>
      <c r="K31" s="1296"/>
      <c r="L31" s="1284"/>
      <c r="M31" s="1284"/>
      <c r="N31" s="1299"/>
      <c r="O31" s="1296"/>
      <c r="P31" s="1302"/>
      <c r="Q31" s="1305"/>
      <c r="R31" s="1308"/>
      <c r="S31" s="1041"/>
      <c r="T31" s="1023"/>
      <c r="U31" s="1008"/>
      <c r="V31" s="1008"/>
      <c r="W31" s="1008"/>
      <c r="X31" s="1008"/>
      <c r="Y31" s="1008"/>
      <c r="Z31" s="1005"/>
      <c r="AA31" s="1005"/>
      <c r="AB31" s="1005"/>
      <c r="AC31" s="1005"/>
      <c r="AD31" s="1005"/>
      <c r="AE31" s="1005"/>
      <c r="AF31" s="1005"/>
      <c r="AG31" s="196"/>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row>
    <row r="32" spans="1:73" ht="40.15" customHeight="1" thickBot="1" x14ac:dyDescent="0.3">
      <c r="A32" s="151"/>
      <c r="B32" s="24"/>
      <c r="C32" s="1284"/>
      <c r="D32" s="1296"/>
      <c r="E32" s="1319"/>
      <c r="F32" s="1299"/>
      <c r="G32" s="1296"/>
      <c r="H32" s="1284"/>
      <c r="I32" s="1284"/>
      <c r="J32" s="1284"/>
      <c r="K32" s="1296"/>
      <c r="L32" s="1284"/>
      <c r="M32" s="1284"/>
      <c r="N32" s="1299"/>
      <c r="O32" s="1296"/>
      <c r="P32" s="1302"/>
      <c r="Q32" s="1305"/>
      <c r="R32" s="1308"/>
      <c r="S32" s="1041"/>
      <c r="T32" s="1024"/>
      <c r="U32" s="1009"/>
      <c r="V32" s="1009"/>
      <c r="W32" s="1009"/>
      <c r="X32" s="1009"/>
      <c r="Y32" s="1009"/>
      <c r="Z32" s="1006"/>
      <c r="AA32" s="1006"/>
      <c r="AB32" s="1006"/>
      <c r="AC32" s="1006"/>
      <c r="AD32" s="1006"/>
      <c r="AE32" s="1006"/>
      <c r="AF32" s="1006"/>
      <c r="AG32" s="715"/>
      <c r="AH32" s="716"/>
      <c r="AI32" s="716"/>
      <c r="AJ32" s="716"/>
      <c r="AK32" s="715"/>
      <c r="AL32" s="717"/>
      <c r="AM32" s="717"/>
      <c r="AN32" s="717"/>
      <c r="AO32" s="717"/>
      <c r="AP32" s="1152"/>
      <c r="AQ32" s="1006"/>
      <c r="AR32" s="718"/>
      <c r="AS32" s="718"/>
      <c r="AT32" s="718"/>
      <c r="AU32" s="718"/>
      <c r="AV32" s="718"/>
      <c r="AW32" s="718"/>
      <c r="AX32" s="1152"/>
      <c r="AY32" s="1006"/>
      <c r="AZ32" s="718"/>
      <c r="BA32" s="718"/>
      <c r="BB32" s="718"/>
      <c r="BC32" s="718"/>
      <c r="BD32" s="718"/>
      <c r="BE32" s="718"/>
      <c r="BF32" s="1152"/>
      <c r="BG32" s="1006"/>
      <c r="BH32" s="718"/>
      <c r="BI32" s="718"/>
      <c r="BJ32" s="718"/>
      <c r="BK32" s="718"/>
      <c r="BL32" s="718"/>
      <c r="BM32" s="718"/>
      <c r="BN32" s="1152"/>
      <c r="BO32" s="1006"/>
      <c r="BP32" s="718"/>
      <c r="BQ32" s="718"/>
      <c r="BR32" s="718"/>
      <c r="BS32" s="718"/>
      <c r="BT32" s="718"/>
      <c r="BU32" s="718"/>
    </row>
    <row r="33" spans="1:73" ht="40.15" customHeight="1" thickTop="1" x14ac:dyDescent="0.25">
      <c r="A33" s="15"/>
      <c r="B33" s="29"/>
      <c r="C33" s="1058" t="s">
        <v>972</v>
      </c>
      <c r="D33" s="1161" t="s">
        <v>973</v>
      </c>
      <c r="E33" s="1061">
        <v>242</v>
      </c>
      <c r="F33" s="1265" t="s">
        <v>3466</v>
      </c>
      <c r="G33" s="1049" t="s">
        <v>974</v>
      </c>
      <c r="H33" s="1049"/>
      <c r="I33" s="1043" t="s">
        <v>3041</v>
      </c>
      <c r="J33" s="1043" t="s">
        <v>3443</v>
      </c>
      <c r="K33" s="1049" t="s">
        <v>3444</v>
      </c>
      <c r="L33" s="1043" t="s">
        <v>3445</v>
      </c>
      <c r="M33" s="1043" t="s">
        <v>3467</v>
      </c>
      <c r="N33" s="1262">
        <v>2026004540046</v>
      </c>
      <c r="O33" s="1049" t="s">
        <v>3447</v>
      </c>
      <c r="P33" s="1161" t="s">
        <v>974</v>
      </c>
      <c r="Q33" s="1312">
        <v>1</v>
      </c>
      <c r="R33" s="1040" t="s">
        <v>2867</v>
      </c>
      <c r="S33" s="1040"/>
      <c r="T33" s="1022"/>
      <c r="U33" s="1007"/>
      <c r="V33" s="1007"/>
      <c r="W33" s="1007"/>
      <c r="X33" s="1007"/>
      <c r="Y33" s="1007"/>
      <c r="Z33" s="1004">
        <f t="shared" ref="Z33" si="85">+AQ33+AY33+BG33+BO33</f>
        <v>0</v>
      </c>
      <c r="AA33" s="1004">
        <f t="shared" ref="AA33" si="86">SUM(AR33:AR36,AZ33:AZ36,BH33:BH36,BP33:BP36)</f>
        <v>0</v>
      </c>
      <c r="AB33" s="1004">
        <f t="shared" ref="AB33" si="87">SUM(AS33:AS36,BA33:BA36,BI33:BI36,BQ33:BQ36)</f>
        <v>0</v>
      </c>
      <c r="AC33" s="1004">
        <f t="shared" ref="AC33" si="88">SUM(AT33:AT36,BB33:BB36,BJ33:BJ36,BR33:BR36)</f>
        <v>0</v>
      </c>
      <c r="AD33" s="1004">
        <f t="shared" ref="AD33" si="89">SUM(AU33:AU36,BC33:BC36,BK33:BK36,BS33:BS36)</f>
        <v>0</v>
      </c>
      <c r="AE33" s="1004">
        <f t="shared" ref="AE33" si="90">SUM(AV33:AV36,BD33:BD36,BL33:BL36,BT33:BT36)</f>
        <v>0</v>
      </c>
      <c r="AF33" s="1004">
        <f t="shared" ref="AF33" si="91">SUM(AW33:AW36,BE33:BE36,BM33:BM36,BU33:BU36)</f>
        <v>0</v>
      </c>
      <c r="AG33" s="714"/>
      <c r="AH33" s="593"/>
      <c r="AI33" s="593"/>
      <c r="AJ33" s="593"/>
      <c r="AK33" s="207"/>
      <c r="AL33" s="208"/>
      <c r="AM33" s="208"/>
      <c r="AN33" s="208"/>
      <c r="AO33" s="208"/>
      <c r="AP33" s="1150">
        <f t="shared" ref="AP33" si="92">+U33</f>
        <v>0</v>
      </c>
      <c r="AQ33" s="1004">
        <f t="shared" ref="AQ33" si="93">SUM(AR33:AW36)</f>
        <v>0</v>
      </c>
      <c r="AR33" s="299"/>
      <c r="AS33" s="299"/>
      <c r="AT33" s="299"/>
      <c r="AU33" s="299"/>
      <c r="AV33" s="299"/>
      <c r="AW33" s="299"/>
      <c r="AX33" s="1150">
        <f t="shared" ref="AX33" si="94">+V33</f>
        <v>0</v>
      </c>
      <c r="AY33" s="1004">
        <f t="shared" ref="AY33" si="95">SUM(AZ33:BE36)</f>
        <v>0</v>
      </c>
      <c r="AZ33" s="299"/>
      <c r="BA33" s="299"/>
      <c r="BB33" s="299"/>
      <c r="BC33" s="299"/>
      <c r="BD33" s="299"/>
      <c r="BE33" s="299"/>
      <c r="BF33" s="1150">
        <f t="shared" ref="BF33" si="96">+W33</f>
        <v>0</v>
      </c>
      <c r="BG33" s="1004">
        <f t="shared" ref="BG33" si="97">SUM(BH33:BM36)</f>
        <v>0</v>
      </c>
      <c r="BH33" s="299"/>
      <c r="BI33" s="299"/>
      <c r="BJ33" s="299"/>
      <c r="BK33" s="299"/>
      <c r="BL33" s="299"/>
      <c r="BM33" s="299"/>
      <c r="BN33" s="1150">
        <f t="shared" ref="BN33" si="98">+X33</f>
        <v>0</v>
      </c>
      <c r="BO33" s="1004">
        <f t="shared" ref="BO33" si="99">SUM(BP33:BU36)</f>
        <v>0</v>
      </c>
      <c r="BP33" s="299"/>
      <c r="BQ33" s="299"/>
      <c r="BR33" s="299"/>
      <c r="BS33" s="299"/>
      <c r="BT33" s="299"/>
      <c r="BU33" s="299"/>
    </row>
    <row r="34" spans="1:73" ht="40.15" customHeight="1" x14ac:dyDescent="0.25">
      <c r="A34" s="15"/>
      <c r="B34" s="29"/>
      <c r="C34" s="1059"/>
      <c r="D34" s="1162"/>
      <c r="E34" s="1062"/>
      <c r="F34" s="1266"/>
      <c r="G34" s="1050"/>
      <c r="H34" s="1050"/>
      <c r="I34" s="1044"/>
      <c r="J34" s="1044"/>
      <c r="K34" s="1050"/>
      <c r="L34" s="1044"/>
      <c r="M34" s="1044"/>
      <c r="N34" s="1263"/>
      <c r="O34" s="1050"/>
      <c r="P34" s="1162"/>
      <c r="Q34" s="1313"/>
      <c r="R34" s="1041"/>
      <c r="S34" s="1041"/>
      <c r="T34" s="1023"/>
      <c r="U34" s="1008"/>
      <c r="V34" s="1008"/>
      <c r="W34" s="1008"/>
      <c r="X34" s="1008"/>
      <c r="Y34" s="1008"/>
      <c r="Z34" s="1005"/>
      <c r="AA34" s="1005"/>
      <c r="AB34" s="1005"/>
      <c r="AC34" s="1005"/>
      <c r="AD34" s="1005"/>
      <c r="AE34" s="1005"/>
      <c r="AF34" s="1005"/>
      <c r="AG34" s="479"/>
      <c r="AH34" s="592"/>
      <c r="AI34" s="592"/>
      <c r="AJ34" s="592"/>
      <c r="AK34" s="196"/>
      <c r="AL34" s="197"/>
      <c r="AM34" s="197"/>
      <c r="AN34" s="197"/>
      <c r="AO34" s="197"/>
      <c r="AP34" s="1151"/>
      <c r="AQ34" s="1005"/>
      <c r="AR34" s="282"/>
      <c r="AS34" s="282"/>
      <c r="AT34" s="282"/>
      <c r="AU34" s="282"/>
      <c r="AV34" s="282"/>
      <c r="AW34" s="282"/>
      <c r="AX34" s="1151"/>
      <c r="AY34" s="1005"/>
      <c r="AZ34" s="282"/>
      <c r="BA34" s="282"/>
      <c r="BB34" s="282"/>
      <c r="BC34" s="282"/>
      <c r="BD34" s="282"/>
      <c r="BE34" s="282"/>
      <c r="BF34" s="1151"/>
      <c r="BG34" s="1005"/>
      <c r="BH34" s="282"/>
      <c r="BI34" s="282"/>
      <c r="BJ34" s="282"/>
      <c r="BK34" s="282"/>
      <c r="BL34" s="282"/>
      <c r="BM34" s="282"/>
      <c r="BN34" s="1151"/>
      <c r="BO34" s="1005"/>
      <c r="BP34" s="282"/>
      <c r="BQ34" s="282"/>
      <c r="BR34" s="282"/>
      <c r="BS34" s="282"/>
      <c r="BT34" s="282"/>
      <c r="BU34" s="282"/>
    </row>
    <row r="35" spans="1:73" ht="40.15" customHeight="1" x14ac:dyDescent="0.25">
      <c r="A35" s="15"/>
      <c r="B35" s="29"/>
      <c r="C35" s="1059"/>
      <c r="D35" s="1162"/>
      <c r="E35" s="1062"/>
      <c r="F35" s="1266"/>
      <c r="G35" s="1050"/>
      <c r="H35" s="1050"/>
      <c r="I35" s="1044"/>
      <c r="J35" s="1044"/>
      <c r="K35" s="1050"/>
      <c r="L35" s="1044"/>
      <c r="M35" s="1044"/>
      <c r="N35" s="1263"/>
      <c r="O35" s="1050"/>
      <c r="P35" s="1162"/>
      <c r="Q35" s="1313"/>
      <c r="R35" s="1041"/>
      <c r="S35" s="1041"/>
      <c r="T35" s="1023"/>
      <c r="U35" s="1008"/>
      <c r="V35" s="1008"/>
      <c r="W35" s="1008"/>
      <c r="X35" s="1008"/>
      <c r="Y35" s="1008"/>
      <c r="Z35" s="1005"/>
      <c r="AA35" s="1005"/>
      <c r="AB35" s="1005"/>
      <c r="AC35" s="1005"/>
      <c r="AD35" s="1005"/>
      <c r="AE35" s="1005"/>
      <c r="AF35" s="1005"/>
      <c r="AG35" s="196"/>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row>
    <row r="36" spans="1:73" ht="40.15" customHeight="1" thickBot="1" x14ac:dyDescent="0.3">
      <c r="A36" s="15"/>
      <c r="B36" s="29"/>
      <c r="C36" s="1059"/>
      <c r="D36" s="1162"/>
      <c r="E36" s="1062"/>
      <c r="F36" s="1266"/>
      <c r="G36" s="1050"/>
      <c r="H36" s="1050"/>
      <c r="I36" s="1044"/>
      <c r="J36" s="1044"/>
      <c r="K36" s="1050"/>
      <c r="L36" s="1044"/>
      <c r="M36" s="1044"/>
      <c r="N36" s="1263"/>
      <c r="O36" s="1050"/>
      <c r="P36" s="1162"/>
      <c r="Q36" s="1313"/>
      <c r="R36" s="1041"/>
      <c r="S36" s="1041"/>
      <c r="T36" s="1024"/>
      <c r="U36" s="1009"/>
      <c r="V36" s="1009"/>
      <c r="W36" s="1009"/>
      <c r="X36" s="1009"/>
      <c r="Y36" s="1009"/>
      <c r="Z36" s="1006"/>
      <c r="AA36" s="1006"/>
      <c r="AB36" s="1006"/>
      <c r="AC36" s="1006"/>
      <c r="AD36" s="1006"/>
      <c r="AE36" s="1006"/>
      <c r="AF36" s="1006"/>
      <c r="AG36" s="715"/>
      <c r="AH36" s="716"/>
      <c r="AI36" s="716"/>
      <c r="AJ36" s="716"/>
      <c r="AK36" s="715"/>
      <c r="AL36" s="717"/>
      <c r="AM36" s="717"/>
      <c r="AN36" s="717"/>
      <c r="AO36" s="717"/>
      <c r="AP36" s="1152"/>
      <c r="AQ36" s="1006"/>
      <c r="AR36" s="718"/>
      <c r="AS36" s="718"/>
      <c r="AT36" s="718"/>
      <c r="AU36" s="718"/>
      <c r="AV36" s="718"/>
      <c r="AW36" s="718"/>
      <c r="AX36" s="1152"/>
      <c r="AY36" s="1006"/>
      <c r="AZ36" s="718"/>
      <c r="BA36" s="718"/>
      <c r="BB36" s="718"/>
      <c r="BC36" s="718"/>
      <c r="BD36" s="718"/>
      <c r="BE36" s="718"/>
      <c r="BF36" s="1152"/>
      <c r="BG36" s="1006"/>
      <c r="BH36" s="718"/>
      <c r="BI36" s="718"/>
      <c r="BJ36" s="718"/>
      <c r="BK36" s="718"/>
      <c r="BL36" s="718"/>
      <c r="BM36" s="718"/>
      <c r="BN36" s="1152"/>
      <c r="BO36" s="1006"/>
      <c r="BP36" s="718"/>
      <c r="BQ36" s="718"/>
      <c r="BR36" s="718"/>
      <c r="BS36" s="718"/>
      <c r="BT36" s="718"/>
      <c r="BU36" s="718"/>
    </row>
    <row r="37" spans="1:73" ht="40.15" customHeight="1" thickTop="1" x14ac:dyDescent="0.25">
      <c r="A37" s="15"/>
      <c r="B37" s="29"/>
      <c r="C37" s="1059"/>
      <c r="D37" s="1162"/>
      <c r="E37" s="1061">
        <v>243</v>
      </c>
      <c r="F37" s="1265" t="s">
        <v>3468</v>
      </c>
      <c r="G37" s="1049" t="s">
        <v>3469</v>
      </c>
      <c r="H37" s="1049"/>
      <c r="I37" s="1043" t="s">
        <v>3041</v>
      </c>
      <c r="J37" s="1043" t="s">
        <v>3443</v>
      </c>
      <c r="K37" s="1049" t="s">
        <v>3444</v>
      </c>
      <c r="L37" s="1043" t="s">
        <v>3452</v>
      </c>
      <c r="M37" s="1043" t="s">
        <v>3453</v>
      </c>
      <c r="N37" s="1262">
        <v>2026004540047</v>
      </c>
      <c r="O37" s="1049" t="s">
        <v>3454</v>
      </c>
      <c r="P37" s="1161" t="s">
        <v>975</v>
      </c>
      <c r="Q37" s="1312">
        <v>40</v>
      </c>
      <c r="R37" s="1040" t="s">
        <v>2871</v>
      </c>
      <c r="S37" s="1040"/>
      <c r="T37" s="1022"/>
      <c r="U37" s="1007"/>
      <c r="V37" s="1007"/>
      <c r="W37" s="1007"/>
      <c r="X37" s="1007"/>
      <c r="Y37" s="1007"/>
      <c r="Z37" s="1004">
        <f t="shared" ref="Z37" si="100">+AQ37+AY37+BG37+BO37</f>
        <v>0</v>
      </c>
      <c r="AA37" s="1004">
        <f t="shared" ref="AA37" si="101">SUM(AR37:AR40,AZ37:AZ40,BH37:BH40,BP37:BP40)</f>
        <v>0</v>
      </c>
      <c r="AB37" s="1004">
        <f t="shared" ref="AB37" si="102">SUM(AS37:AS40,BA37:BA40,BI37:BI40,BQ37:BQ40)</f>
        <v>0</v>
      </c>
      <c r="AC37" s="1004">
        <f t="shared" ref="AC37" si="103">SUM(AT37:AT40,BB37:BB40,BJ37:BJ40,BR37:BR40)</f>
        <v>0</v>
      </c>
      <c r="AD37" s="1004">
        <f t="shared" ref="AD37" si="104">SUM(AU37:AU40,BC37:BC40,BK37:BK40,BS37:BS40)</f>
        <v>0</v>
      </c>
      <c r="AE37" s="1004">
        <f t="shared" ref="AE37" si="105">SUM(AV37:AV40,BD37:BD40,BL37:BL40,BT37:BT40)</f>
        <v>0</v>
      </c>
      <c r="AF37" s="1004">
        <f t="shared" ref="AF37" si="106">SUM(AW37:AW40,BE37:BE40,BM37:BM40,BU37:BU40)</f>
        <v>0</v>
      </c>
      <c r="AG37" s="714"/>
      <c r="AH37" s="593"/>
      <c r="AI37" s="593"/>
      <c r="AJ37" s="593"/>
      <c r="AK37" s="207"/>
      <c r="AL37" s="208"/>
      <c r="AM37" s="208"/>
      <c r="AN37" s="208"/>
      <c r="AO37" s="208"/>
      <c r="AP37" s="1150">
        <f t="shared" ref="AP37" si="107">+U37</f>
        <v>0</v>
      </c>
      <c r="AQ37" s="1004">
        <f t="shared" ref="AQ37" si="108">SUM(AR37:AW40)</f>
        <v>0</v>
      </c>
      <c r="AR37" s="299"/>
      <c r="AS37" s="299"/>
      <c r="AT37" s="299"/>
      <c r="AU37" s="299"/>
      <c r="AV37" s="299"/>
      <c r="AW37" s="299"/>
      <c r="AX37" s="1150">
        <f t="shared" ref="AX37" si="109">+V37</f>
        <v>0</v>
      </c>
      <c r="AY37" s="1004">
        <f t="shared" ref="AY37" si="110">SUM(AZ37:BE40)</f>
        <v>0</v>
      </c>
      <c r="AZ37" s="299"/>
      <c r="BA37" s="299"/>
      <c r="BB37" s="299"/>
      <c r="BC37" s="299"/>
      <c r="BD37" s="299"/>
      <c r="BE37" s="299"/>
      <c r="BF37" s="1150">
        <f t="shared" ref="BF37" si="111">+W37</f>
        <v>0</v>
      </c>
      <c r="BG37" s="1004">
        <f t="shared" ref="BG37" si="112">SUM(BH37:BM40)</f>
        <v>0</v>
      </c>
      <c r="BH37" s="299"/>
      <c r="BI37" s="299"/>
      <c r="BJ37" s="299"/>
      <c r="BK37" s="299"/>
      <c r="BL37" s="299"/>
      <c r="BM37" s="299"/>
      <c r="BN37" s="1150">
        <f t="shared" ref="BN37" si="113">+X37</f>
        <v>0</v>
      </c>
      <c r="BO37" s="1004">
        <f t="shared" ref="BO37" si="114">SUM(BP37:BU40)</f>
        <v>0</v>
      </c>
      <c r="BP37" s="299"/>
      <c r="BQ37" s="299"/>
      <c r="BR37" s="299"/>
      <c r="BS37" s="299"/>
      <c r="BT37" s="299"/>
      <c r="BU37" s="299"/>
    </row>
    <row r="38" spans="1:73" ht="40.15" customHeight="1" x14ac:dyDescent="0.25">
      <c r="A38" s="15"/>
      <c r="B38" s="29"/>
      <c r="C38" s="1059"/>
      <c r="D38" s="1162"/>
      <c r="E38" s="1062"/>
      <c r="F38" s="1266"/>
      <c r="G38" s="1050"/>
      <c r="H38" s="1050"/>
      <c r="I38" s="1044"/>
      <c r="J38" s="1044"/>
      <c r="K38" s="1050"/>
      <c r="L38" s="1044"/>
      <c r="M38" s="1044"/>
      <c r="N38" s="1263"/>
      <c r="O38" s="1050"/>
      <c r="P38" s="1162"/>
      <c r="Q38" s="1313"/>
      <c r="R38" s="1041"/>
      <c r="S38" s="1041"/>
      <c r="T38" s="1023"/>
      <c r="U38" s="1008"/>
      <c r="V38" s="1008"/>
      <c r="W38" s="1008"/>
      <c r="X38" s="1008"/>
      <c r="Y38" s="1008"/>
      <c r="Z38" s="1005"/>
      <c r="AA38" s="1005"/>
      <c r="AB38" s="1005"/>
      <c r="AC38" s="1005"/>
      <c r="AD38" s="1005"/>
      <c r="AE38" s="1005"/>
      <c r="AF38" s="1005"/>
      <c r="AG38" s="479"/>
      <c r="AH38" s="592"/>
      <c r="AI38" s="592"/>
      <c r="AJ38" s="592"/>
      <c r="AK38" s="196"/>
      <c r="AL38" s="197"/>
      <c r="AM38" s="197"/>
      <c r="AN38" s="197"/>
      <c r="AO38" s="197"/>
      <c r="AP38" s="1151"/>
      <c r="AQ38" s="1005"/>
      <c r="AR38" s="282"/>
      <c r="AS38" s="282"/>
      <c r="AT38" s="282"/>
      <c r="AU38" s="282"/>
      <c r="AV38" s="282"/>
      <c r="AW38" s="282"/>
      <c r="AX38" s="1151"/>
      <c r="AY38" s="1005"/>
      <c r="AZ38" s="282"/>
      <c r="BA38" s="282"/>
      <c r="BB38" s="282"/>
      <c r="BC38" s="282"/>
      <c r="BD38" s="282"/>
      <c r="BE38" s="282"/>
      <c r="BF38" s="1151"/>
      <c r="BG38" s="1005"/>
      <c r="BH38" s="282"/>
      <c r="BI38" s="282"/>
      <c r="BJ38" s="282"/>
      <c r="BK38" s="282"/>
      <c r="BL38" s="282"/>
      <c r="BM38" s="282"/>
      <c r="BN38" s="1151"/>
      <c r="BO38" s="1005"/>
      <c r="BP38" s="282"/>
      <c r="BQ38" s="282"/>
      <c r="BR38" s="282"/>
      <c r="BS38" s="282"/>
      <c r="BT38" s="282"/>
      <c r="BU38" s="282"/>
    </row>
    <row r="39" spans="1:73" ht="40.15" customHeight="1" x14ac:dyDescent="0.25">
      <c r="A39" s="15"/>
      <c r="B39" s="29"/>
      <c r="C39" s="1059"/>
      <c r="D39" s="1162"/>
      <c r="E39" s="1062"/>
      <c r="F39" s="1266"/>
      <c r="G39" s="1050"/>
      <c r="H39" s="1050"/>
      <c r="I39" s="1044"/>
      <c r="J39" s="1044"/>
      <c r="K39" s="1050"/>
      <c r="L39" s="1044"/>
      <c r="M39" s="1044"/>
      <c r="N39" s="1263"/>
      <c r="O39" s="1050"/>
      <c r="P39" s="1162"/>
      <c r="Q39" s="1313"/>
      <c r="R39" s="1041"/>
      <c r="S39" s="1041"/>
      <c r="T39" s="1023"/>
      <c r="U39" s="1008"/>
      <c r="V39" s="1008"/>
      <c r="W39" s="1008"/>
      <c r="X39" s="1008"/>
      <c r="Y39" s="1008"/>
      <c r="Z39" s="1005"/>
      <c r="AA39" s="1005"/>
      <c r="AB39" s="1005"/>
      <c r="AC39" s="1005"/>
      <c r="AD39" s="1005"/>
      <c r="AE39" s="1005"/>
      <c r="AF39" s="1005"/>
      <c r="AG39" s="196"/>
      <c r="AH39" s="592"/>
      <c r="AI39" s="592"/>
      <c r="AJ39" s="592"/>
      <c r="AK39" s="196"/>
      <c r="AL39" s="197"/>
      <c r="AM39" s="197"/>
      <c r="AN39" s="197"/>
      <c r="AO39" s="197"/>
      <c r="AP39" s="1151"/>
      <c r="AQ39" s="1005"/>
      <c r="AR39" s="282"/>
      <c r="AS39" s="282"/>
      <c r="AT39" s="282"/>
      <c r="AU39" s="282"/>
      <c r="AV39" s="282"/>
      <c r="AW39" s="282"/>
      <c r="AX39" s="1151"/>
      <c r="AY39" s="1005"/>
      <c r="AZ39" s="282"/>
      <c r="BA39" s="282"/>
      <c r="BB39" s="282"/>
      <c r="BC39" s="282"/>
      <c r="BD39" s="282"/>
      <c r="BE39" s="282"/>
      <c r="BF39" s="1151"/>
      <c r="BG39" s="1005"/>
      <c r="BH39" s="282"/>
      <c r="BI39" s="282"/>
      <c r="BJ39" s="282"/>
      <c r="BK39" s="282"/>
      <c r="BL39" s="282"/>
      <c r="BM39" s="282"/>
      <c r="BN39" s="1151"/>
      <c r="BO39" s="1005"/>
      <c r="BP39" s="282"/>
      <c r="BQ39" s="282"/>
      <c r="BR39" s="282"/>
      <c r="BS39" s="282"/>
      <c r="BT39" s="282"/>
      <c r="BU39" s="282"/>
    </row>
    <row r="40" spans="1:73" ht="40.15" customHeight="1" thickBot="1" x14ac:dyDescent="0.3">
      <c r="A40" s="15"/>
      <c r="B40" s="29"/>
      <c r="C40" s="1059"/>
      <c r="D40" s="1162"/>
      <c r="E40" s="1062"/>
      <c r="F40" s="1266"/>
      <c r="G40" s="1050"/>
      <c r="H40" s="1050"/>
      <c r="I40" s="1044"/>
      <c r="J40" s="1044"/>
      <c r="K40" s="1050"/>
      <c r="L40" s="1044"/>
      <c r="M40" s="1044"/>
      <c r="N40" s="1263"/>
      <c r="O40" s="1050"/>
      <c r="P40" s="1162"/>
      <c r="Q40" s="1313"/>
      <c r="R40" s="1041"/>
      <c r="S40" s="1041"/>
      <c r="T40" s="1024"/>
      <c r="U40" s="1009"/>
      <c r="V40" s="1009"/>
      <c r="W40" s="1009"/>
      <c r="X40" s="1009"/>
      <c r="Y40" s="1009"/>
      <c r="Z40" s="1006"/>
      <c r="AA40" s="1006"/>
      <c r="AB40" s="1006"/>
      <c r="AC40" s="1006"/>
      <c r="AD40" s="1006"/>
      <c r="AE40" s="1006"/>
      <c r="AF40" s="1006"/>
      <c r="AG40" s="715"/>
      <c r="AH40" s="716"/>
      <c r="AI40" s="716"/>
      <c r="AJ40" s="716"/>
      <c r="AK40" s="715"/>
      <c r="AL40" s="717"/>
      <c r="AM40" s="717"/>
      <c r="AN40" s="717"/>
      <c r="AO40" s="717"/>
      <c r="AP40" s="1152"/>
      <c r="AQ40" s="1006"/>
      <c r="AR40" s="718"/>
      <c r="AS40" s="718"/>
      <c r="AT40" s="718"/>
      <c r="AU40" s="718"/>
      <c r="AV40" s="718"/>
      <c r="AW40" s="718"/>
      <c r="AX40" s="1152"/>
      <c r="AY40" s="1006"/>
      <c r="AZ40" s="718"/>
      <c r="BA40" s="718"/>
      <c r="BB40" s="718"/>
      <c r="BC40" s="718"/>
      <c r="BD40" s="718"/>
      <c r="BE40" s="718"/>
      <c r="BF40" s="1152"/>
      <c r="BG40" s="1006"/>
      <c r="BH40" s="718"/>
      <c r="BI40" s="718"/>
      <c r="BJ40" s="718"/>
      <c r="BK40" s="718"/>
      <c r="BL40" s="718"/>
      <c r="BM40" s="718"/>
      <c r="BN40" s="1152"/>
      <c r="BO40" s="1006"/>
      <c r="BP40" s="718"/>
      <c r="BQ40" s="718"/>
      <c r="BR40" s="718"/>
      <c r="BS40" s="718"/>
      <c r="BT40" s="718"/>
      <c r="BU40" s="718"/>
    </row>
    <row r="41" spans="1:73" ht="40.15" customHeight="1" thickTop="1" x14ac:dyDescent="0.25">
      <c r="A41" s="15"/>
      <c r="B41" s="29"/>
      <c r="C41" s="1059"/>
      <c r="D41" s="1162"/>
      <c r="E41" s="1061">
        <v>244</v>
      </c>
      <c r="F41" s="1265" t="s">
        <v>3470</v>
      </c>
      <c r="G41" s="1049" t="s">
        <v>3471</v>
      </c>
      <c r="H41" s="1049"/>
      <c r="I41" s="1043" t="s">
        <v>3041</v>
      </c>
      <c r="J41" s="1043" t="s">
        <v>3443</v>
      </c>
      <c r="K41" s="1049" t="s">
        <v>3444</v>
      </c>
      <c r="L41" s="1043" t="s">
        <v>3452</v>
      </c>
      <c r="M41" s="1043" t="s">
        <v>3453</v>
      </c>
      <c r="N41" s="1262">
        <v>2026004540047</v>
      </c>
      <c r="O41" s="1049" t="s">
        <v>3454</v>
      </c>
      <c r="P41" s="1161" t="s">
        <v>976</v>
      </c>
      <c r="Q41" s="1312">
        <v>39</v>
      </c>
      <c r="R41" s="1040" t="s">
        <v>2867</v>
      </c>
      <c r="S41" s="1040"/>
      <c r="T41" s="1022"/>
      <c r="U41" s="1007"/>
      <c r="V41" s="1007"/>
      <c r="W41" s="1007"/>
      <c r="X41" s="1007"/>
      <c r="Y41" s="1007"/>
      <c r="Z41" s="1004">
        <f t="shared" ref="Z41" si="115">+AQ41+AY41+BG41+BO41</f>
        <v>0</v>
      </c>
      <c r="AA41" s="1004">
        <f t="shared" ref="AA41" si="116">SUM(AR41:AR44,AZ41:AZ44,BH41:BH44,BP41:BP44)</f>
        <v>0</v>
      </c>
      <c r="AB41" s="1004">
        <f t="shared" ref="AB41" si="117">SUM(AS41:AS44,BA41:BA44,BI41:BI44,BQ41:BQ44)</f>
        <v>0</v>
      </c>
      <c r="AC41" s="1004">
        <f t="shared" ref="AC41" si="118">SUM(AT41:AT44,BB41:BB44,BJ41:BJ44,BR41:BR44)</f>
        <v>0</v>
      </c>
      <c r="AD41" s="1004">
        <f t="shared" ref="AD41" si="119">SUM(AU41:AU44,BC41:BC44,BK41:BK44,BS41:BS44)</f>
        <v>0</v>
      </c>
      <c r="AE41" s="1004">
        <f t="shared" ref="AE41" si="120">SUM(AV41:AV44,BD41:BD44,BL41:BL44,BT41:BT44)</f>
        <v>0</v>
      </c>
      <c r="AF41" s="1004">
        <f t="shared" ref="AF41" si="121">SUM(AW41:AW44,BE41:BE44,BM41:BM44,BU41:BU44)</f>
        <v>0</v>
      </c>
      <c r="AG41" s="714"/>
      <c r="AH41" s="593"/>
      <c r="AI41" s="593"/>
      <c r="AJ41" s="593"/>
      <c r="AK41" s="207"/>
      <c r="AL41" s="208"/>
      <c r="AM41" s="208"/>
      <c r="AN41" s="208"/>
      <c r="AO41" s="208"/>
      <c r="AP41" s="1150">
        <f t="shared" ref="AP41" si="122">+U41</f>
        <v>0</v>
      </c>
      <c r="AQ41" s="1004">
        <f t="shared" ref="AQ41" si="123">SUM(AR41:AW44)</f>
        <v>0</v>
      </c>
      <c r="AR41" s="299"/>
      <c r="AS41" s="299"/>
      <c r="AT41" s="299"/>
      <c r="AU41" s="299"/>
      <c r="AV41" s="299"/>
      <c r="AW41" s="299"/>
      <c r="AX41" s="1150">
        <f t="shared" ref="AX41" si="124">+V41</f>
        <v>0</v>
      </c>
      <c r="AY41" s="1004">
        <f t="shared" ref="AY41" si="125">SUM(AZ41:BE44)</f>
        <v>0</v>
      </c>
      <c r="AZ41" s="299"/>
      <c r="BA41" s="299"/>
      <c r="BB41" s="299"/>
      <c r="BC41" s="299"/>
      <c r="BD41" s="299"/>
      <c r="BE41" s="299"/>
      <c r="BF41" s="1150">
        <f t="shared" ref="BF41" si="126">+W41</f>
        <v>0</v>
      </c>
      <c r="BG41" s="1004">
        <f t="shared" ref="BG41" si="127">SUM(BH41:BM44)</f>
        <v>0</v>
      </c>
      <c r="BH41" s="299"/>
      <c r="BI41" s="299"/>
      <c r="BJ41" s="299"/>
      <c r="BK41" s="299"/>
      <c r="BL41" s="299"/>
      <c r="BM41" s="299"/>
      <c r="BN41" s="1150">
        <f t="shared" ref="BN41" si="128">+X41</f>
        <v>0</v>
      </c>
      <c r="BO41" s="1004">
        <f t="shared" ref="BO41" si="129">SUM(BP41:BU44)</f>
        <v>0</v>
      </c>
      <c r="BP41" s="299"/>
      <c r="BQ41" s="299"/>
      <c r="BR41" s="299"/>
      <c r="BS41" s="299"/>
      <c r="BT41" s="299"/>
      <c r="BU41" s="299"/>
    </row>
    <row r="42" spans="1:73" ht="40.15" customHeight="1" x14ac:dyDescent="0.25">
      <c r="A42" s="15"/>
      <c r="B42" s="29"/>
      <c r="C42" s="1059"/>
      <c r="D42" s="1162"/>
      <c r="E42" s="1062"/>
      <c r="F42" s="1266"/>
      <c r="G42" s="1050"/>
      <c r="H42" s="1050"/>
      <c r="I42" s="1044"/>
      <c r="J42" s="1044"/>
      <c r="K42" s="1050"/>
      <c r="L42" s="1044"/>
      <c r="M42" s="1044"/>
      <c r="N42" s="1263"/>
      <c r="O42" s="1050"/>
      <c r="P42" s="1162"/>
      <c r="Q42" s="1313"/>
      <c r="R42" s="1041"/>
      <c r="S42" s="1041"/>
      <c r="T42" s="1023"/>
      <c r="U42" s="1008"/>
      <c r="V42" s="1008"/>
      <c r="W42" s="1008"/>
      <c r="X42" s="1008"/>
      <c r="Y42" s="1008"/>
      <c r="Z42" s="1005"/>
      <c r="AA42" s="1005"/>
      <c r="AB42" s="1005"/>
      <c r="AC42" s="1005"/>
      <c r="AD42" s="1005"/>
      <c r="AE42" s="1005"/>
      <c r="AF42" s="1005"/>
      <c r="AG42" s="479"/>
      <c r="AH42" s="592"/>
      <c r="AI42" s="592"/>
      <c r="AJ42" s="592"/>
      <c r="AK42" s="196"/>
      <c r="AL42" s="197"/>
      <c r="AM42" s="197"/>
      <c r="AN42" s="197"/>
      <c r="AO42" s="197"/>
      <c r="AP42" s="1151"/>
      <c r="AQ42" s="1005"/>
      <c r="AR42" s="282"/>
      <c r="AS42" s="282"/>
      <c r="AT42" s="282"/>
      <c r="AU42" s="282"/>
      <c r="AV42" s="282"/>
      <c r="AW42" s="282"/>
      <c r="AX42" s="1151"/>
      <c r="AY42" s="1005"/>
      <c r="AZ42" s="282"/>
      <c r="BA42" s="282"/>
      <c r="BB42" s="282"/>
      <c r="BC42" s="282"/>
      <c r="BD42" s="282"/>
      <c r="BE42" s="282"/>
      <c r="BF42" s="1151"/>
      <c r="BG42" s="1005"/>
      <c r="BH42" s="282"/>
      <c r="BI42" s="282"/>
      <c r="BJ42" s="282"/>
      <c r="BK42" s="282"/>
      <c r="BL42" s="282"/>
      <c r="BM42" s="282"/>
      <c r="BN42" s="1151"/>
      <c r="BO42" s="1005"/>
      <c r="BP42" s="282"/>
      <c r="BQ42" s="282"/>
      <c r="BR42" s="282"/>
      <c r="BS42" s="282"/>
      <c r="BT42" s="282"/>
      <c r="BU42" s="282"/>
    </row>
    <row r="43" spans="1:73" ht="40.15" customHeight="1" x14ac:dyDescent="0.25">
      <c r="A43" s="15"/>
      <c r="B43" s="29"/>
      <c r="C43" s="1059"/>
      <c r="D43" s="1162"/>
      <c r="E43" s="1062"/>
      <c r="F43" s="1266"/>
      <c r="G43" s="1050"/>
      <c r="H43" s="1050"/>
      <c r="I43" s="1044"/>
      <c r="J43" s="1044"/>
      <c r="K43" s="1050"/>
      <c r="L43" s="1044"/>
      <c r="M43" s="1044"/>
      <c r="N43" s="1263"/>
      <c r="O43" s="1050"/>
      <c r="P43" s="1162"/>
      <c r="Q43" s="1313"/>
      <c r="R43" s="1041"/>
      <c r="S43" s="1041"/>
      <c r="T43" s="1023"/>
      <c r="U43" s="1008"/>
      <c r="V43" s="1008"/>
      <c r="W43" s="1008"/>
      <c r="X43" s="1008"/>
      <c r="Y43" s="1008"/>
      <c r="Z43" s="1005"/>
      <c r="AA43" s="1005"/>
      <c r="AB43" s="1005"/>
      <c r="AC43" s="1005"/>
      <c r="AD43" s="1005"/>
      <c r="AE43" s="1005"/>
      <c r="AF43" s="1005"/>
      <c r="AG43" s="196"/>
      <c r="AH43" s="592"/>
      <c r="AI43" s="592"/>
      <c r="AJ43" s="592"/>
      <c r="AK43" s="196"/>
      <c r="AL43" s="197"/>
      <c r="AM43" s="197"/>
      <c r="AN43" s="197"/>
      <c r="AO43" s="197"/>
      <c r="AP43" s="1151"/>
      <c r="AQ43" s="1005"/>
      <c r="AR43" s="282"/>
      <c r="AS43" s="282"/>
      <c r="AT43" s="282"/>
      <c r="AU43" s="282"/>
      <c r="AV43" s="282"/>
      <c r="AW43" s="282"/>
      <c r="AX43" s="1151"/>
      <c r="AY43" s="1005"/>
      <c r="AZ43" s="282"/>
      <c r="BA43" s="282"/>
      <c r="BB43" s="282"/>
      <c r="BC43" s="282"/>
      <c r="BD43" s="282"/>
      <c r="BE43" s="282"/>
      <c r="BF43" s="1151"/>
      <c r="BG43" s="1005"/>
      <c r="BH43" s="282"/>
      <c r="BI43" s="282"/>
      <c r="BJ43" s="282"/>
      <c r="BK43" s="282"/>
      <c r="BL43" s="282"/>
      <c r="BM43" s="282"/>
      <c r="BN43" s="1151"/>
      <c r="BO43" s="1005"/>
      <c r="BP43" s="282"/>
      <c r="BQ43" s="282"/>
      <c r="BR43" s="282"/>
      <c r="BS43" s="282"/>
      <c r="BT43" s="282"/>
      <c r="BU43" s="282"/>
    </row>
    <row r="44" spans="1:73" ht="40.15" customHeight="1" thickBot="1" x14ac:dyDescent="0.3">
      <c r="A44" s="15"/>
      <c r="B44" s="29"/>
      <c r="C44" s="1059"/>
      <c r="D44" s="1162"/>
      <c r="E44" s="1062"/>
      <c r="F44" s="1266"/>
      <c r="G44" s="1050"/>
      <c r="H44" s="1050"/>
      <c r="I44" s="1044"/>
      <c r="J44" s="1044"/>
      <c r="K44" s="1050"/>
      <c r="L44" s="1044"/>
      <c r="M44" s="1044"/>
      <c r="N44" s="1263"/>
      <c r="O44" s="1050"/>
      <c r="P44" s="1162"/>
      <c r="Q44" s="1313"/>
      <c r="R44" s="1041"/>
      <c r="S44" s="1041"/>
      <c r="T44" s="1024"/>
      <c r="U44" s="1009"/>
      <c r="V44" s="1009"/>
      <c r="W44" s="1009"/>
      <c r="X44" s="1009"/>
      <c r="Y44" s="1009"/>
      <c r="Z44" s="1006"/>
      <c r="AA44" s="1006"/>
      <c r="AB44" s="1006"/>
      <c r="AC44" s="1006"/>
      <c r="AD44" s="1006"/>
      <c r="AE44" s="1006"/>
      <c r="AF44" s="1006"/>
      <c r="AG44" s="715"/>
      <c r="AH44" s="716"/>
      <c r="AI44" s="716"/>
      <c r="AJ44" s="716"/>
      <c r="AK44" s="715"/>
      <c r="AL44" s="717"/>
      <c r="AM44" s="717"/>
      <c r="AN44" s="717"/>
      <c r="AO44" s="717"/>
      <c r="AP44" s="1152"/>
      <c r="AQ44" s="1006"/>
      <c r="AR44" s="718"/>
      <c r="AS44" s="718"/>
      <c r="AT44" s="718"/>
      <c r="AU44" s="718"/>
      <c r="AV44" s="718"/>
      <c r="AW44" s="718"/>
      <c r="AX44" s="1152"/>
      <c r="AY44" s="1006"/>
      <c r="AZ44" s="718"/>
      <c r="BA44" s="718"/>
      <c r="BB44" s="718"/>
      <c r="BC44" s="718"/>
      <c r="BD44" s="718"/>
      <c r="BE44" s="718"/>
      <c r="BF44" s="1152"/>
      <c r="BG44" s="1006"/>
      <c r="BH44" s="718"/>
      <c r="BI44" s="718"/>
      <c r="BJ44" s="718"/>
      <c r="BK44" s="718"/>
      <c r="BL44" s="718"/>
      <c r="BM44" s="718"/>
      <c r="BN44" s="1152"/>
      <c r="BO44" s="1006"/>
      <c r="BP44" s="718"/>
      <c r="BQ44" s="718"/>
      <c r="BR44" s="718"/>
      <c r="BS44" s="718"/>
      <c r="BT44" s="718"/>
      <c r="BU44" s="718"/>
    </row>
    <row r="45" spans="1:73" ht="40.15" customHeight="1" thickTop="1" x14ac:dyDescent="0.25">
      <c r="A45" s="15"/>
      <c r="B45" s="29"/>
      <c r="C45" s="1059"/>
      <c r="D45" s="1162"/>
      <c r="E45" s="1061">
        <v>245</v>
      </c>
      <c r="F45" s="1265" t="s">
        <v>3472</v>
      </c>
      <c r="G45" s="1049" t="s">
        <v>3473</v>
      </c>
      <c r="H45" s="1049"/>
      <c r="I45" s="1043" t="s">
        <v>3041</v>
      </c>
      <c r="J45" s="1043" t="s">
        <v>3443</v>
      </c>
      <c r="K45" s="1049" t="s">
        <v>3444</v>
      </c>
      <c r="L45" s="1043" t="s">
        <v>3452</v>
      </c>
      <c r="M45" s="1043" t="s">
        <v>3453</v>
      </c>
      <c r="N45" s="1262">
        <v>2026004540047</v>
      </c>
      <c r="O45" s="1049" t="s">
        <v>3454</v>
      </c>
      <c r="P45" s="1161" t="s">
        <v>977</v>
      </c>
      <c r="Q45" s="1312">
        <v>39</v>
      </c>
      <c r="R45" s="1040" t="s">
        <v>2867</v>
      </c>
      <c r="S45" s="1040"/>
      <c r="T45" s="1022"/>
      <c r="U45" s="1007"/>
      <c r="V45" s="1007"/>
      <c r="W45" s="1007"/>
      <c r="X45" s="1007"/>
      <c r="Y45" s="1007"/>
      <c r="Z45" s="1004">
        <f t="shared" ref="Z45" si="130">+AQ45+AY45+BG45+BO45</f>
        <v>0</v>
      </c>
      <c r="AA45" s="1004">
        <f t="shared" ref="AA45" si="131">SUM(AR45:AR48,AZ45:AZ48,BH45:BH48,BP45:BP48)</f>
        <v>0</v>
      </c>
      <c r="AB45" s="1004">
        <f t="shared" ref="AB45" si="132">SUM(AS45:AS48,BA45:BA48,BI45:BI48,BQ45:BQ48)</f>
        <v>0</v>
      </c>
      <c r="AC45" s="1004">
        <f t="shared" ref="AC45" si="133">SUM(AT45:AT48,BB45:BB48,BJ45:BJ48,BR45:BR48)</f>
        <v>0</v>
      </c>
      <c r="AD45" s="1004">
        <f t="shared" ref="AD45" si="134">SUM(AU45:AU48,BC45:BC48,BK45:BK48,BS45:BS48)</f>
        <v>0</v>
      </c>
      <c r="AE45" s="1004">
        <f t="shared" ref="AE45" si="135">SUM(AV45:AV48,BD45:BD48,BL45:BL48,BT45:BT48)</f>
        <v>0</v>
      </c>
      <c r="AF45" s="1004">
        <f t="shared" ref="AF45" si="136">SUM(AW45:AW48,BE45:BE48,BM45:BM48,BU45:BU48)</f>
        <v>0</v>
      </c>
      <c r="AG45" s="714"/>
      <c r="AH45" s="593"/>
      <c r="AI45" s="593"/>
      <c r="AJ45" s="593"/>
      <c r="AK45" s="207"/>
      <c r="AL45" s="208"/>
      <c r="AM45" s="208"/>
      <c r="AN45" s="208"/>
      <c r="AO45" s="208"/>
      <c r="AP45" s="1150">
        <f t="shared" ref="AP45" si="137">+U45</f>
        <v>0</v>
      </c>
      <c r="AQ45" s="1004">
        <f t="shared" ref="AQ45" si="138">SUM(AR45:AW48)</f>
        <v>0</v>
      </c>
      <c r="AR45" s="299"/>
      <c r="AS45" s="299"/>
      <c r="AT45" s="299"/>
      <c r="AU45" s="299"/>
      <c r="AV45" s="299"/>
      <c r="AW45" s="299"/>
      <c r="AX45" s="1150">
        <f t="shared" ref="AX45" si="139">+V45</f>
        <v>0</v>
      </c>
      <c r="AY45" s="1004">
        <f t="shared" ref="AY45" si="140">SUM(AZ45:BE48)</f>
        <v>0</v>
      </c>
      <c r="AZ45" s="299"/>
      <c r="BA45" s="299"/>
      <c r="BB45" s="299"/>
      <c r="BC45" s="299"/>
      <c r="BD45" s="299"/>
      <c r="BE45" s="299"/>
      <c r="BF45" s="1150">
        <f t="shared" ref="BF45" si="141">+W45</f>
        <v>0</v>
      </c>
      <c r="BG45" s="1004">
        <f t="shared" ref="BG45" si="142">SUM(BH45:BM48)</f>
        <v>0</v>
      </c>
      <c r="BH45" s="299"/>
      <c r="BI45" s="299"/>
      <c r="BJ45" s="299"/>
      <c r="BK45" s="299"/>
      <c r="BL45" s="299"/>
      <c r="BM45" s="299"/>
      <c r="BN45" s="1150">
        <f t="shared" ref="BN45" si="143">+X45</f>
        <v>0</v>
      </c>
      <c r="BO45" s="1004">
        <f t="shared" ref="BO45" si="144">SUM(BP45:BU48)</f>
        <v>0</v>
      </c>
      <c r="BP45" s="299"/>
      <c r="BQ45" s="299"/>
      <c r="BR45" s="299"/>
      <c r="BS45" s="299"/>
      <c r="BT45" s="299"/>
      <c r="BU45" s="299"/>
    </row>
    <row r="46" spans="1:73" ht="40.15" customHeight="1" x14ac:dyDescent="0.25">
      <c r="A46" s="15"/>
      <c r="B46" s="29"/>
      <c r="C46" s="1059"/>
      <c r="D46" s="1162"/>
      <c r="E46" s="1062"/>
      <c r="F46" s="1266"/>
      <c r="G46" s="1050"/>
      <c r="H46" s="1050"/>
      <c r="I46" s="1044"/>
      <c r="J46" s="1044"/>
      <c r="K46" s="1050"/>
      <c r="L46" s="1044"/>
      <c r="M46" s="1044"/>
      <c r="N46" s="1263"/>
      <c r="O46" s="1050"/>
      <c r="P46" s="1162"/>
      <c r="Q46" s="1313"/>
      <c r="R46" s="1041"/>
      <c r="S46" s="1041"/>
      <c r="T46" s="1023"/>
      <c r="U46" s="1008"/>
      <c r="V46" s="1008"/>
      <c r="W46" s="1008"/>
      <c r="X46" s="1008"/>
      <c r="Y46" s="1008"/>
      <c r="Z46" s="1005"/>
      <c r="AA46" s="1005"/>
      <c r="AB46" s="1005"/>
      <c r="AC46" s="1005"/>
      <c r="AD46" s="1005"/>
      <c r="AE46" s="1005"/>
      <c r="AF46" s="1005"/>
      <c r="AG46" s="479"/>
      <c r="AH46" s="592"/>
      <c r="AI46" s="592"/>
      <c r="AJ46" s="592"/>
      <c r="AK46" s="196"/>
      <c r="AL46" s="197"/>
      <c r="AM46" s="197"/>
      <c r="AN46" s="197"/>
      <c r="AO46" s="197"/>
      <c r="AP46" s="1151"/>
      <c r="AQ46" s="1005"/>
      <c r="AR46" s="282"/>
      <c r="AS46" s="282"/>
      <c r="AT46" s="282"/>
      <c r="AU46" s="282"/>
      <c r="AV46" s="282"/>
      <c r="AW46" s="282"/>
      <c r="AX46" s="1151"/>
      <c r="AY46" s="1005"/>
      <c r="AZ46" s="282"/>
      <c r="BA46" s="282"/>
      <c r="BB46" s="282"/>
      <c r="BC46" s="282"/>
      <c r="BD46" s="282"/>
      <c r="BE46" s="282"/>
      <c r="BF46" s="1151"/>
      <c r="BG46" s="1005"/>
      <c r="BH46" s="282"/>
      <c r="BI46" s="282"/>
      <c r="BJ46" s="282"/>
      <c r="BK46" s="282"/>
      <c r="BL46" s="282"/>
      <c r="BM46" s="282"/>
      <c r="BN46" s="1151"/>
      <c r="BO46" s="1005"/>
      <c r="BP46" s="282"/>
      <c r="BQ46" s="282"/>
      <c r="BR46" s="282"/>
      <c r="BS46" s="282"/>
      <c r="BT46" s="282"/>
      <c r="BU46" s="282"/>
    </row>
    <row r="47" spans="1:73" ht="40.15" customHeight="1" x14ac:dyDescent="0.25">
      <c r="A47" s="15"/>
      <c r="B47" s="29"/>
      <c r="C47" s="1059"/>
      <c r="D47" s="1162"/>
      <c r="E47" s="1062"/>
      <c r="F47" s="1266"/>
      <c r="G47" s="1050"/>
      <c r="H47" s="1050"/>
      <c r="I47" s="1044"/>
      <c r="J47" s="1044"/>
      <c r="K47" s="1050"/>
      <c r="L47" s="1044"/>
      <c r="M47" s="1044"/>
      <c r="N47" s="1263"/>
      <c r="O47" s="1050"/>
      <c r="P47" s="1162"/>
      <c r="Q47" s="1313"/>
      <c r="R47" s="1041"/>
      <c r="S47" s="1041"/>
      <c r="T47" s="1023"/>
      <c r="U47" s="1008"/>
      <c r="V47" s="1008"/>
      <c r="W47" s="1008"/>
      <c r="X47" s="1008"/>
      <c r="Y47" s="1008"/>
      <c r="Z47" s="1005"/>
      <c r="AA47" s="1005"/>
      <c r="AB47" s="1005"/>
      <c r="AC47" s="1005"/>
      <c r="AD47" s="1005"/>
      <c r="AE47" s="1005"/>
      <c r="AF47" s="1005"/>
      <c r="AG47" s="196"/>
      <c r="AH47" s="592"/>
      <c r="AI47" s="592"/>
      <c r="AJ47" s="592"/>
      <c r="AK47" s="196"/>
      <c r="AL47" s="197"/>
      <c r="AM47" s="197"/>
      <c r="AN47" s="197"/>
      <c r="AO47" s="197"/>
      <c r="AP47" s="1151"/>
      <c r="AQ47" s="1005"/>
      <c r="AR47" s="282"/>
      <c r="AS47" s="282"/>
      <c r="AT47" s="282"/>
      <c r="AU47" s="282"/>
      <c r="AV47" s="282"/>
      <c r="AW47" s="282"/>
      <c r="AX47" s="1151"/>
      <c r="AY47" s="1005"/>
      <c r="AZ47" s="282"/>
      <c r="BA47" s="282"/>
      <c r="BB47" s="282"/>
      <c r="BC47" s="282"/>
      <c r="BD47" s="282"/>
      <c r="BE47" s="282"/>
      <c r="BF47" s="1151"/>
      <c r="BG47" s="1005"/>
      <c r="BH47" s="282"/>
      <c r="BI47" s="282"/>
      <c r="BJ47" s="282"/>
      <c r="BK47" s="282"/>
      <c r="BL47" s="282"/>
      <c r="BM47" s="282"/>
      <c r="BN47" s="1151"/>
      <c r="BO47" s="1005"/>
      <c r="BP47" s="282"/>
      <c r="BQ47" s="282"/>
      <c r="BR47" s="282"/>
      <c r="BS47" s="282"/>
      <c r="BT47" s="282"/>
      <c r="BU47" s="282"/>
    </row>
    <row r="48" spans="1:73" ht="40.15" customHeight="1" thickBot="1" x14ac:dyDescent="0.3">
      <c r="A48" s="15"/>
      <c r="B48" s="29"/>
      <c r="C48" s="1059"/>
      <c r="D48" s="1162"/>
      <c r="E48" s="1062"/>
      <c r="F48" s="1266"/>
      <c r="G48" s="1050"/>
      <c r="H48" s="1050"/>
      <c r="I48" s="1044"/>
      <c r="J48" s="1044"/>
      <c r="K48" s="1050"/>
      <c r="L48" s="1044"/>
      <c r="M48" s="1044"/>
      <c r="N48" s="1263"/>
      <c r="O48" s="1050"/>
      <c r="P48" s="1162"/>
      <c r="Q48" s="1313"/>
      <c r="R48" s="1041"/>
      <c r="S48" s="1041"/>
      <c r="T48" s="1024"/>
      <c r="U48" s="1009"/>
      <c r="V48" s="1009"/>
      <c r="W48" s="1009"/>
      <c r="X48" s="1009"/>
      <c r="Y48" s="1009"/>
      <c r="Z48" s="1006"/>
      <c r="AA48" s="1006"/>
      <c r="AB48" s="1006"/>
      <c r="AC48" s="1006"/>
      <c r="AD48" s="1006"/>
      <c r="AE48" s="1006"/>
      <c r="AF48" s="1006"/>
      <c r="AG48" s="715"/>
      <c r="AH48" s="716"/>
      <c r="AI48" s="716"/>
      <c r="AJ48" s="716"/>
      <c r="AK48" s="715"/>
      <c r="AL48" s="717"/>
      <c r="AM48" s="717"/>
      <c r="AN48" s="717"/>
      <c r="AO48" s="717"/>
      <c r="AP48" s="1152"/>
      <c r="AQ48" s="1006"/>
      <c r="AR48" s="718"/>
      <c r="AS48" s="718"/>
      <c r="AT48" s="718"/>
      <c r="AU48" s="718"/>
      <c r="AV48" s="718"/>
      <c r="AW48" s="718"/>
      <c r="AX48" s="1152"/>
      <c r="AY48" s="1006"/>
      <c r="AZ48" s="718"/>
      <c r="BA48" s="718"/>
      <c r="BB48" s="718"/>
      <c r="BC48" s="718"/>
      <c r="BD48" s="718"/>
      <c r="BE48" s="718"/>
      <c r="BF48" s="1152"/>
      <c r="BG48" s="1006"/>
      <c r="BH48" s="718"/>
      <c r="BI48" s="718"/>
      <c r="BJ48" s="718"/>
      <c r="BK48" s="718"/>
      <c r="BL48" s="718"/>
      <c r="BM48" s="718"/>
      <c r="BN48" s="1152"/>
      <c r="BO48" s="1006"/>
      <c r="BP48" s="718"/>
      <c r="BQ48" s="718"/>
      <c r="BR48" s="718"/>
      <c r="BS48" s="718"/>
      <c r="BT48" s="718"/>
      <c r="BU48" s="718"/>
    </row>
    <row r="49" spans="1:73" ht="40.15" customHeight="1" thickTop="1" x14ac:dyDescent="0.25">
      <c r="A49" s="15"/>
      <c r="B49" s="29"/>
      <c r="C49" s="1059"/>
      <c r="D49" s="1162"/>
      <c r="E49" s="1061">
        <v>246</v>
      </c>
      <c r="F49" s="1265" t="s">
        <v>3474</v>
      </c>
      <c r="G49" s="1049" t="s">
        <v>3475</v>
      </c>
      <c r="H49" s="1049"/>
      <c r="I49" s="1043" t="s">
        <v>3041</v>
      </c>
      <c r="J49" s="1043" t="s">
        <v>3443</v>
      </c>
      <c r="K49" s="1049" t="s">
        <v>3444</v>
      </c>
      <c r="L49" s="1043" t="s">
        <v>3452</v>
      </c>
      <c r="M49" s="1043" t="s">
        <v>3453</v>
      </c>
      <c r="N49" s="1262">
        <v>2026004540047</v>
      </c>
      <c r="O49" s="1049" t="s">
        <v>3454</v>
      </c>
      <c r="P49" s="1161" t="s">
        <v>978</v>
      </c>
      <c r="Q49" s="1312">
        <v>180</v>
      </c>
      <c r="R49" s="1040" t="s">
        <v>2871</v>
      </c>
      <c r="S49" s="1040"/>
      <c r="T49" s="1022"/>
      <c r="U49" s="1007"/>
      <c r="V49" s="1007"/>
      <c r="W49" s="1007"/>
      <c r="X49" s="1007"/>
      <c r="Y49" s="1007"/>
      <c r="Z49" s="1004">
        <f t="shared" ref="Z49" si="145">+AQ49+AY49+BG49+BO49</f>
        <v>0</v>
      </c>
      <c r="AA49" s="1004">
        <f t="shared" ref="AA49" si="146">SUM(AR49:AR52,AZ49:AZ52,BH49:BH52,BP49:BP52)</f>
        <v>0</v>
      </c>
      <c r="AB49" s="1004">
        <f t="shared" ref="AB49" si="147">SUM(AS49:AS52,BA49:BA52,BI49:BI52,BQ49:BQ52)</f>
        <v>0</v>
      </c>
      <c r="AC49" s="1004">
        <f t="shared" ref="AC49" si="148">SUM(AT49:AT52,BB49:BB52,BJ49:BJ52,BR49:BR52)</f>
        <v>0</v>
      </c>
      <c r="AD49" s="1004">
        <f t="shared" ref="AD49" si="149">SUM(AU49:AU52,BC49:BC52,BK49:BK52,BS49:BS52)</f>
        <v>0</v>
      </c>
      <c r="AE49" s="1004">
        <f t="shared" ref="AE49" si="150">SUM(AV49:AV52,BD49:BD52,BL49:BL52,BT49:BT52)</f>
        <v>0</v>
      </c>
      <c r="AF49" s="1004">
        <f t="shared" ref="AF49" si="151">SUM(AW49:AW52,BE49:BE52,BM49:BM52,BU49:BU52)</f>
        <v>0</v>
      </c>
      <c r="AG49" s="714"/>
      <c r="AH49" s="593"/>
      <c r="AI49" s="593"/>
      <c r="AJ49" s="593"/>
      <c r="AK49" s="207"/>
      <c r="AL49" s="208"/>
      <c r="AM49" s="208"/>
      <c r="AN49" s="208"/>
      <c r="AO49" s="208"/>
      <c r="AP49" s="1150">
        <f t="shared" ref="AP49" si="152">+U49</f>
        <v>0</v>
      </c>
      <c r="AQ49" s="1004">
        <f t="shared" ref="AQ49" si="153">SUM(AR49:AW52)</f>
        <v>0</v>
      </c>
      <c r="AR49" s="299"/>
      <c r="AS49" s="299"/>
      <c r="AT49" s="299"/>
      <c r="AU49" s="299"/>
      <c r="AV49" s="299"/>
      <c r="AW49" s="299"/>
      <c r="AX49" s="1150">
        <f t="shared" ref="AX49" si="154">+V49</f>
        <v>0</v>
      </c>
      <c r="AY49" s="1004">
        <f t="shared" ref="AY49" si="155">SUM(AZ49:BE52)</f>
        <v>0</v>
      </c>
      <c r="AZ49" s="299"/>
      <c r="BA49" s="299"/>
      <c r="BB49" s="299"/>
      <c r="BC49" s="299"/>
      <c r="BD49" s="299"/>
      <c r="BE49" s="299"/>
      <c r="BF49" s="1150">
        <f t="shared" ref="BF49" si="156">+W49</f>
        <v>0</v>
      </c>
      <c r="BG49" s="1004">
        <f t="shared" ref="BG49" si="157">SUM(BH49:BM52)</f>
        <v>0</v>
      </c>
      <c r="BH49" s="299"/>
      <c r="BI49" s="299"/>
      <c r="BJ49" s="299"/>
      <c r="BK49" s="299"/>
      <c r="BL49" s="299"/>
      <c r="BM49" s="299"/>
      <c r="BN49" s="1150">
        <f t="shared" ref="BN49" si="158">+X49</f>
        <v>0</v>
      </c>
      <c r="BO49" s="1004">
        <f t="shared" ref="BO49" si="159">SUM(BP49:BU52)</f>
        <v>0</v>
      </c>
      <c r="BP49" s="299"/>
      <c r="BQ49" s="299"/>
      <c r="BR49" s="299"/>
      <c r="BS49" s="299"/>
      <c r="BT49" s="299"/>
      <c r="BU49" s="299"/>
    </row>
    <row r="50" spans="1:73" ht="40.15" customHeight="1" x14ac:dyDescent="0.25">
      <c r="A50" s="15"/>
      <c r="B50" s="29"/>
      <c r="C50" s="1059"/>
      <c r="D50" s="1162"/>
      <c r="E50" s="1062"/>
      <c r="F50" s="1266"/>
      <c r="G50" s="1050"/>
      <c r="H50" s="1050"/>
      <c r="I50" s="1044"/>
      <c r="J50" s="1044"/>
      <c r="K50" s="1050"/>
      <c r="L50" s="1044"/>
      <c r="M50" s="1044"/>
      <c r="N50" s="1263"/>
      <c r="O50" s="1050"/>
      <c r="P50" s="1162"/>
      <c r="Q50" s="1313"/>
      <c r="R50" s="1041"/>
      <c r="S50" s="1041"/>
      <c r="T50" s="1023"/>
      <c r="U50" s="1008"/>
      <c r="V50" s="1008"/>
      <c r="W50" s="1008"/>
      <c r="X50" s="1008"/>
      <c r="Y50" s="1008"/>
      <c r="Z50" s="1005"/>
      <c r="AA50" s="1005"/>
      <c r="AB50" s="1005"/>
      <c r="AC50" s="1005"/>
      <c r="AD50" s="1005"/>
      <c r="AE50" s="1005"/>
      <c r="AF50" s="1005"/>
      <c r="AG50" s="479"/>
      <c r="AH50" s="592"/>
      <c r="AI50" s="592"/>
      <c r="AJ50" s="592"/>
      <c r="AK50" s="196"/>
      <c r="AL50" s="197"/>
      <c r="AM50" s="197"/>
      <c r="AN50" s="197"/>
      <c r="AO50" s="197"/>
      <c r="AP50" s="1151"/>
      <c r="AQ50" s="1005"/>
      <c r="AR50" s="282"/>
      <c r="AS50" s="282"/>
      <c r="AT50" s="282"/>
      <c r="AU50" s="282"/>
      <c r="AV50" s="282"/>
      <c r="AW50" s="282"/>
      <c r="AX50" s="1151"/>
      <c r="AY50" s="1005"/>
      <c r="AZ50" s="282"/>
      <c r="BA50" s="282"/>
      <c r="BB50" s="282"/>
      <c r="BC50" s="282"/>
      <c r="BD50" s="282"/>
      <c r="BE50" s="282"/>
      <c r="BF50" s="1151"/>
      <c r="BG50" s="1005"/>
      <c r="BH50" s="282"/>
      <c r="BI50" s="282"/>
      <c r="BJ50" s="282"/>
      <c r="BK50" s="282"/>
      <c r="BL50" s="282"/>
      <c r="BM50" s="282"/>
      <c r="BN50" s="1151"/>
      <c r="BO50" s="1005"/>
      <c r="BP50" s="282"/>
      <c r="BQ50" s="282"/>
      <c r="BR50" s="282"/>
      <c r="BS50" s="282"/>
      <c r="BT50" s="282"/>
      <c r="BU50" s="282"/>
    </row>
    <row r="51" spans="1:73" ht="40.15" customHeight="1" x14ac:dyDescent="0.25">
      <c r="A51" s="15"/>
      <c r="B51" s="29"/>
      <c r="C51" s="1059"/>
      <c r="D51" s="1162"/>
      <c r="E51" s="1062"/>
      <c r="F51" s="1266"/>
      <c r="G51" s="1050"/>
      <c r="H51" s="1050"/>
      <c r="I51" s="1044"/>
      <c r="J51" s="1044"/>
      <c r="K51" s="1050"/>
      <c r="L51" s="1044"/>
      <c r="M51" s="1044"/>
      <c r="N51" s="1263"/>
      <c r="O51" s="1050"/>
      <c r="P51" s="1162"/>
      <c r="Q51" s="1313"/>
      <c r="R51" s="1041"/>
      <c r="S51" s="1041"/>
      <c r="T51" s="1023"/>
      <c r="U51" s="1008"/>
      <c r="V51" s="1008"/>
      <c r="W51" s="1008"/>
      <c r="X51" s="1008"/>
      <c r="Y51" s="1008"/>
      <c r="Z51" s="1005"/>
      <c r="AA51" s="1005"/>
      <c r="AB51" s="1005"/>
      <c r="AC51" s="1005"/>
      <c r="AD51" s="1005"/>
      <c r="AE51" s="1005"/>
      <c r="AF51" s="1005"/>
      <c r="AG51" s="196"/>
      <c r="AH51" s="592"/>
      <c r="AI51" s="592"/>
      <c r="AJ51" s="592"/>
      <c r="AK51" s="196"/>
      <c r="AL51" s="197"/>
      <c r="AM51" s="197"/>
      <c r="AN51" s="197"/>
      <c r="AO51" s="197"/>
      <c r="AP51" s="1151"/>
      <c r="AQ51" s="1005"/>
      <c r="AR51" s="282"/>
      <c r="AS51" s="282"/>
      <c r="AT51" s="282"/>
      <c r="AU51" s="282"/>
      <c r="AV51" s="282"/>
      <c r="AW51" s="282"/>
      <c r="AX51" s="1151"/>
      <c r="AY51" s="1005"/>
      <c r="AZ51" s="282"/>
      <c r="BA51" s="282"/>
      <c r="BB51" s="282"/>
      <c r="BC51" s="282"/>
      <c r="BD51" s="282"/>
      <c r="BE51" s="282"/>
      <c r="BF51" s="1151"/>
      <c r="BG51" s="1005"/>
      <c r="BH51" s="282"/>
      <c r="BI51" s="282"/>
      <c r="BJ51" s="282"/>
      <c r="BK51" s="282"/>
      <c r="BL51" s="282"/>
      <c r="BM51" s="282"/>
      <c r="BN51" s="1151"/>
      <c r="BO51" s="1005"/>
      <c r="BP51" s="282"/>
      <c r="BQ51" s="282"/>
      <c r="BR51" s="282"/>
      <c r="BS51" s="282"/>
      <c r="BT51" s="282"/>
      <c r="BU51" s="282"/>
    </row>
    <row r="52" spans="1:73" ht="40.15" customHeight="1" thickBot="1" x14ac:dyDescent="0.3">
      <c r="A52" s="15"/>
      <c r="B52" s="29"/>
      <c r="C52" s="1059"/>
      <c r="D52" s="1162"/>
      <c r="E52" s="1062"/>
      <c r="F52" s="1266"/>
      <c r="G52" s="1050"/>
      <c r="H52" s="1050"/>
      <c r="I52" s="1044"/>
      <c r="J52" s="1044"/>
      <c r="K52" s="1050"/>
      <c r="L52" s="1044"/>
      <c r="M52" s="1044"/>
      <c r="N52" s="1263"/>
      <c r="O52" s="1050"/>
      <c r="P52" s="1162"/>
      <c r="Q52" s="1313"/>
      <c r="R52" s="1041"/>
      <c r="S52" s="1041"/>
      <c r="T52" s="1024"/>
      <c r="U52" s="1009"/>
      <c r="V52" s="1009"/>
      <c r="W52" s="1009"/>
      <c r="X52" s="1009"/>
      <c r="Y52" s="1009"/>
      <c r="Z52" s="1006"/>
      <c r="AA52" s="1006"/>
      <c r="AB52" s="1006"/>
      <c r="AC52" s="1006"/>
      <c r="AD52" s="1006"/>
      <c r="AE52" s="1006"/>
      <c r="AF52" s="1006"/>
      <c r="AG52" s="715"/>
      <c r="AH52" s="716"/>
      <c r="AI52" s="716"/>
      <c r="AJ52" s="716"/>
      <c r="AK52" s="715"/>
      <c r="AL52" s="717"/>
      <c r="AM52" s="717"/>
      <c r="AN52" s="717"/>
      <c r="AO52" s="717"/>
      <c r="AP52" s="1152"/>
      <c r="AQ52" s="1006"/>
      <c r="AR52" s="718"/>
      <c r="AS52" s="718"/>
      <c r="AT52" s="718"/>
      <c r="AU52" s="718"/>
      <c r="AV52" s="718"/>
      <c r="AW52" s="718"/>
      <c r="AX52" s="1152"/>
      <c r="AY52" s="1006"/>
      <c r="AZ52" s="718"/>
      <c r="BA52" s="718"/>
      <c r="BB52" s="718"/>
      <c r="BC52" s="718"/>
      <c r="BD52" s="718"/>
      <c r="BE52" s="718"/>
      <c r="BF52" s="1152"/>
      <c r="BG52" s="1006"/>
      <c r="BH52" s="718"/>
      <c r="BI52" s="718"/>
      <c r="BJ52" s="718"/>
      <c r="BK52" s="718"/>
      <c r="BL52" s="718"/>
      <c r="BM52" s="718"/>
      <c r="BN52" s="1152"/>
      <c r="BO52" s="1006"/>
      <c r="BP52" s="718"/>
      <c r="BQ52" s="718"/>
      <c r="BR52" s="718"/>
      <c r="BS52" s="718"/>
      <c r="BT52" s="718"/>
      <c r="BU52" s="718"/>
    </row>
    <row r="53" spans="1:73" ht="40.15" customHeight="1" thickTop="1" x14ac:dyDescent="0.25">
      <c r="A53" s="15"/>
      <c r="B53" s="29"/>
      <c r="C53" s="1059"/>
      <c r="D53" s="1162"/>
      <c r="E53" s="1061">
        <v>247</v>
      </c>
      <c r="F53" s="1265" t="s">
        <v>3476</v>
      </c>
      <c r="G53" s="1049" t="s">
        <v>979</v>
      </c>
      <c r="H53" s="1049"/>
      <c r="I53" s="1043" t="s">
        <v>3041</v>
      </c>
      <c r="J53" s="1043" t="s">
        <v>3443</v>
      </c>
      <c r="K53" s="1049" t="s">
        <v>3444</v>
      </c>
      <c r="L53" s="1043" t="s">
        <v>3452</v>
      </c>
      <c r="M53" s="1043" t="s">
        <v>3453</v>
      </c>
      <c r="N53" s="1262">
        <v>2026004540047</v>
      </c>
      <c r="O53" s="1049" t="s">
        <v>3454</v>
      </c>
      <c r="P53" s="1161" t="s">
        <v>979</v>
      </c>
      <c r="Q53" s="1312">
        <v>40</v>
      </c>
      <c r="R53" s="1040" t="s">
        <v>2867</v>
      </c>
      <c r="S53" s="1040"/>
      <c r="T53" s="1022"/>
      <c r="U53" s="1007"/>
      <c r="V53" s="1007"/>
      <c r="W53" s="1007"/>
      <c r="X53" s="1007"/>
      <c r="Y53" s="1007"/>
      <c r="Z53" s="1004">
        <f t="shared" ref="Z53" si="160">+AQ53+AY53+BG53+BO53</f>
        <v>0</v>
      </c>
      <c r="AA53" s="1004">
        <f t="shared" ref="AA53" si="161">SUM(AR53:AR56,AZ53:AZ56,BH53:BH56,BP53:BP56)</f>
        <v>0</v>
      </c>
      <c r="AB53" s="1004">
        <f t="shared" ref="AB53" si="162">SUM(AS53:AS56,BA53:BA56,BI53:BI56,BQ53:BQ56)</f>
        <v>0</v>
      </c>
      <c r="AC53" s="1004">
        <f t="shared" ref="AC53" si="163">SUM(AT53:AT56,BB53:BB56,BJ53:BJ56,BR53:BR56)</f>
        <v>0</v>
      </c>
      <c r="AD53" s="1004">
        <f t="shared" ref="AD53" si="164">SUM(AU53:AU56,BC53:BC56,BK53:BK56,BS53:BS56)</f>
        <v>0</v>
      </c>
      <c r="AE53" s="1004">
        <f t="shared" ref="AE53" si="165">SUM(AV53:AV56,BD53:BD56,BL53:BL56,BT53:BT56)</f>
        <v>0</v>
      </c>
      <c r="AF53" s="1004">
        <f t="shared" ref="AF53" si="166">SUM(AW53:AW56,BE53:BE56,BM53:BM56,BU53:BU56)</f>
        <v>0</v>
      </c>
      <c r="AG53" s="714"/>
      <c r="AH53" s="593"/>
      <c r="AI53" s="593"/>
      <c r="AJ53" s="593"/>
      <c r="AK53" s="207"/>
      <c r="AL53" s="208"/>
      <c r="AM53" s="208"/>
      <c r="AN53" s="208"/>
      <c r="AO53" s="208"/>
      <c r="AP53" s="1150">
        <f t="shared" ref="AP53" si="167">+U53</f>
        <v>0</v>
      </c>
      <c r="AQ53" s="1004">
        <f t="shared" ref="AQ53" si="168">SUM(AR53:AW56)</f>
        <v>0</v>
      </c>
      <c r="AR53" s="299"/>
      <c r="AS53" s="299"/>
      <c r="AT53" s="299"/>
      <c r="AU53" s="299"/>
      <c r="AV53" s="299"/>
      <c r="AW53" s="299"/>
      <c r="AX53" s="1150">
        <f t="shared" ref="AX53" si="169">+V53</f>
        <v>0</v>
      </c>
      <c r="AY53" s="1004">
        <f t="shared" ref="AY53" si="170">SUM(AZ53:BE56)</f>
        <v>0</v>
      </c>
      <c r="AZ53" s="299"/>
      <c r="BA53" s="299"/>
      <c r="BB53" s="299"/>
      <c r="BC53" s="299"/>
      <c r="BD53" s="299"/>
      <c r="BE53" s="299"/>
      <c r="BF53" s="1150">
        <f t="shared" ref="BF53" si="171">+W53</f>
        <v>0</v>
      </c>
      <c r="BG53" s="1004">
        <f t="shared" ref="BG53" si="172">SUM(BH53:BM56)</f>
        <v>0</v>
      </c>
      <c r="BH53" s="299"/>
      <c r="BI53" s="299"/>
      <c r="BJ53" s="299"/>
      <c r="BK53" s="299"/>
      <c r="BL53" s="299"/>
      <c r="BM53" s="299"/>
      <c r="BN53" s="1150">
        <f t="shared" ref="BN53" si="173">+X53</f>
        <v>0</v>
      </c>
      <c r="BO53" s="1004">
        <f t="shared" ref="BO53" si="174">SUM(BP53:BU56)</f>
        <v>0</v>
      </c>
      <c r="BP53" s="299"/>
      <c r="BQ53" s="299"/>
      <c r="BR53" s="299"/>
      <c r="BS53" s="299"/>
      <c r="BT53" s="299"/>
      <c r="BU53" s="299"/>
    </row>
    <row r="54" spans="1:73" ht="40.15" customHeight="1" x14ac:dyDescent="0.25">
      <c r="A54" s="15"/>
      <c r="B54" s="29"/>
      <c r="C54" s="1059"/>
      <c r="D54" s="1162"/>
      <c r="E54" s="1062"/>
      <c r="F54" s="1266"/>
      <c r="G54" s="1050"/>
      <c r="H54" s="1050"/>
      <c r="I54" s="1044"/>
      <c r="J54" s="1044"/>
      <c r="K54" s="1050"/>
      <c r="L54" s="1044"/>
      <c r="M54" s="1044"/>
      <c r="N54" s="1263"/>
      <c r="O54" s="1050"/>
      <c r="P54" s="1162"/>
      <c r="Q54" s="1313"/>
      <c r="R54" s="1041"/>
      <c r="S54" s="1041"/>
      <c r="T54" s="1023"/>
      <c r="U54" s="1008"/>
      <c r="V54" s="1008"/>
      <c r="W54" s="1008"/>
      <c r="X54" s="1008"/>
      <c r="Y54" s="1008"/>
      <c r="Z54" s="1005"/>
      <c r="AA54" s="1005"/>
      <c r="AB54" s="1005"/>
      <c r="AC54" s="1005"/>
      <c r="AD54" s="1005"/>
      <c r="AE54" s="1005"/>
      <c r="AF54" s="1005"/>
      <c r="AG54" s="479"/>
      <c r="AH54" s="592"/>
      <c r="AI54" s="592"/>
      <c r="AJ54" s="592"/>
      <c r="AK54" s="196"/>
      <c r="AL54" s="197"/>
      <c r="AM54" s="197"/>
      <c r="AN54" s="197"/>
      <c r="AO54" s="197"/>
      <c r="AP54" s="1151"/>
      <c r="AQ54" s="1005"/>
      <c r="AR54" s="282"/>
      <c r="AS54" s="282"/>
      <c r="AT54" s="282"/>
      <c r="AU54" s="282"/>
      <c r="AV54" s="282"/>
      <c r="AW54" s="282"/>
      <c r="AX54" s="1151"/>
      <c r="AY54" s="1005"/>
      <c r="AZ54" s="282"/>
      <c r="BA54" s="282"/>
      <c r="BB54" s="282"/>
      <c r="BC54" s="282"/>
      <c r="BD54" s="282"/>
      <c r="BE54" s="282"/>
      <c r="BF54" s="1151"/>
      <c r="BG54" s="1005"/>
      <c r="BH54" s="282"/>
      <c r="BI54" s="282"/>
      <c r="BJ54" s="282"/>
      <c r="BK54" s="282"/>
      <c r="BL54" s="282"/>
      <c r="BM54" s="282"/>
      <c r="BN54" s="1151"/>
      <c r="BO54" s="1005"/>
      <c r="BP54" s="282"/>
      <c r="BQ54" s="282"/>
      <c r="BR54" s="282"/>
      <c r="BS54" s="282"/>
      <c r="BT54" s="282"/>
      <c r="BU54" s="282"/>
    </row>
    <row r="55" spans="1:73" ht="40.15" customHeight="1" x14ac:dyDescent="0.25">
      <c r="A55" s="15"/>
      <c r="B55" s="29"/>
      <c r="C55" s="1059"/>
      <c r="D55" s="1162"/>
      <c r="E55" s="1062"/>
      <c r="F55" s="1266"/>
      <c r="G55" s="1050"/>
      <c r="H55" s="1050"/>
      <c r="I55" s="1044"/>
      <c r="J55" s="1044"/>
      <c r="K55" s="1050"/>
      <c r="L55" s="1044"/>
      <c r="M55" s="1044"/>
      <c r="N55" s="1263"/>
      <c r="O55" s="1050"/>
      <c r="P55" s="1162"/>
      <c r="Q55" s="1313"/>
      <c r="R55" s="1041"/>
      <c r="S55" s="1041"/>
      <c r="T55" s="1023"/>
      <c r="U55" s="1008"/>
      <c r="V55" s="1008"/>
      <c r="W55" s="1008"/>
      <c r="X55" s="1008"/>
      <c r="Y55" s="1008"/>
      <c r="Z55" s="1005"/>
      <c r="AA55" s="1005"/>
      <c r="AB55" s="1005"/>
      <c r="AC55" s="1005"/>
      <c r="AD55" s="1005"/>
      <c r="AE55" s="1005"/>
      <c r="AF55" s="1005"/>
      <c r="AG55" s="196"/>
      <c r="AH55" s="592"/>
      <c r="AI55" s="592"/>
      <c r="AJ55" s="592"/>
      <c r="AK55" s="196"/>
      <c r="AL55" s="197"/>
      <c r="AM55" s="197"/>
      <c r="AN55" s="197"/>
      <c r="AO55" s="197"/>
      <c r="AP55" s="1151"/>
      <c r="AQ55" s="1005"/>
      <c r="AR55" s="282"/>
      <c r="AS55" s="282"/>
      <c r="AT55" s="282"/>
      <c r="AU55" s="282"/>
      <c r="AV55" s="282"/>
      <c r="AW55" s="282"/>
      <c r="AX55" s="1151"/>
      <c r="AY55" s="1005"/>
      <c r="AZ55" s="282"/>
      <c r="BA55" s="282"/>
      <c r="BB55" s="282"/>
      <c r="BC55" s="282"/>
      <c r="BD55" s="282"/>
      <c r="BE55" s="282"/>
      <c r="BF55" s="1151"/>
      <c r="BG55" s="1005"/>
      <c r="BH55" s="282"/>
      <c r="BI55" s="282"/>
      <c r="BJ55" s="282"/>
      <c r="BK55" s="282"/>
      <c r="BL55" s="282"/>
      <c r="BM55" s="282"/>
      <c r="BN55" s="1151"/>
      <c r="BO55" s="1005"/>
      <c r="BP55" s="282"/>
      <c r="BQ55" s="282"/>
      <c r="BR55" s="282"/>
      <c r="BS55" s="282"/>
      <c r="BT55" s="282"/>
      <c r="BU55" s="282"/>
    </row>
    <row r="56" spans="1:73" ht="40.15" customHeight="1" thickBot="1" x14ac:dyDescent="0.3">
      <c r="A56" s="15"/>
      <c r="B56" s="29"/>
      <c r="C56" s="1059"/>
      <c r="D56" s="1162"/>
      <c r="E56" s="1062"/>
      <c r="F56" s="1266"/>
      <c r="G56" s="1050"/>
      <c r="H56" s="1050"/>
      <c r="I56" s="1044"/>
      <c r="J56" s="1044"/>
      <c r="K56" s="1050"/>
      <c r="L56" s="1044"/>
      <c r="M56" s="1044"/>
      <c r="N56" s="1263"/>
      <c r="O56" s="1050"/>
      <c r="P56" s="1162"/>
      <c r="Q56" s="1313"/>
      <c r="R56" s="1041"/>
      <c r="S56" s="1041"/>
      <c r="T56" s="1024"/>
      <c r="U56" s="1009"/>
      <c r="V56" s="1009"/>
      <c r="W56" s="1009"/>
      <c r="X56" s="1009"/>
      <c r="Y56" s="1009"/>
      <c r="Z56" s="1006"/>
      <c r="AA56" s="1006"/>
      <c r="AB56" s="1006"/>
      <c r="AC56" s="1006"/>
      <c r="AD56" s="1006"/>
      <c r="AE56" s="1006"/>
      <c r="AF56" s="1006"/>
      <c r="AG56" s="715"/>
      <c r="AH56" s="716"/>
      <c r="AI56" s="716"/>
      <c r="AJ56" s="716"/>
      <c r="AK56" s="715"/>
      <c r="AL56" s="717"/>
      <c r="AM56" s="717"/>
      <c r="AN56" s="717"/>
      <c r="AO56" s="717"/>
      <c r="AP56" s="1152"/>
      <c r="AQ56" s="1006"/>
      <c r="AR56" s="718"/>
      <c r="AS56" s="718"/>
      <c r="AT56" s="718"/>
      <c r="AU56" s="718"/>
      <c r="AV56" s="718"/>
      <c r="AW56" s="718"/>
      <c r="AX56" s="1152"/>
      <c r="AY56" s="1006"/>
      <c r="AZ56" s="718"/>
      <c r="BA56" s="718"/>
      <c r="BB56" s="718"/>
      <c r="BC56" s="718"/>
      <c r="BD56" s="718"/>
      <c r="BE56" s="718"/>
      <c r="BF56" s="1152"/>
      <c r="BG56" s="1006"/>
      <c r="BH56" s="718"/>
      <c r="BI56" s="718"/>
      <c r="BJ56" s="718"/>
      <c r="BK56" s="718"/>
      <c r="BL56" s="718"/>
      <c r="BM56" s="718"/>
      <c r="BN56" s="1152"/>
      <c r="BO56" s="1006"/>
      <c r="BP56" s="718"/>
      <c r="BQ56" s="718"/>
      <c r="BR56" s="718"/>
      <c r="BS56" s="718"/>
      <c r="BT56" s="718"/>
      <c r="BU56" s="718"/>
    </row>
    <row r="57" spans="1:73" ht="40.15" customHeight="1" thickTop="1" x14ac:dyDescent="0.25">
      <c r="A57" s="15"/>
      <c r="B57" s="29"/>
      <c r="C57" s="1059"/>
      <c r="D57" s="1162"/>
      <c r="E57" s="1061">
        <v>248</v>
      </c>
      <c r="F57" s="1265" t="s">
        <v>3477</v>
      </c>
      <c r="G57" s="1049" t="s">
        <v>3478</v>
      </c>
      <c r="H57" s="1049"/>
      <c r="I57" s="1043" t="s">
        <v>3041</v>
      </c>
      <c r="J57" s="1043" t="s">
        <v>3443</v>
      </c>
      <c r="K57" s="1049" t="s">
        <v>3444</v>
      </c>
      <c r="L57" s="1043" t="s">
        <v>3452</v>
      </c>
      <c r="M57" s="1043" t="s">
        <v>3453</v>
      </c>
      <c r="N57" s="1262">
        <v>2026004540047</v>
      </c>
      <c r="O57" s="1049" t="s">
        <v>3454</v>
      </c>
      <c r="P57" s="1161" t="s">
        <v>980</v>
      </c>
      <c r="Q57" s="1312">
        <v>39</v>
      </c>
      <c r="R57" s="1040" t="s">
        <v>2867</v>
      </c>
      <c r="S57" s="1040"/>
      <c r="T57" s="1022"/>
      <c r="U57" s="1007"/>
      <c r="V57" s="1007"/>
      <c r="W57" s="1007"/>
      <c r="X57" s="1007"/>
      <c r="Y57" s="1007"/>
      <c r="Z57" s="1004">
        <f t="shared" ref="Z57" si="175">+AQ57+AY57+BG57+BO57</f>
        <v>0</v>
      </c>
      <c r="AA57" s="1004">
        <f t="shared" ref="AA57" si="176">SUM(AR57:AR60,AZ57:AZ60,BH57:BH60,BP57:BP60)</f>
        <v>0</v>
      </c>
      <c r="AB57" s="1004">
        <f t="shared" ref="AB57" si="177">SUM(AS57:AS60,BA57:BA60,BI57:BI60,BQ57:BQ60)</f>
        <v>0</v>
      </c>
      <c r="AC57" s="1004">
        <f t="shared" ref="AC57" si="178">SUM(AT57:AT60,BB57:BB60,BJ57:BJ60,BR57:BR60)</f>
        <v>0</v>
      </c>
      <c r="AD57" s="1004">
        <f t="shared" ref="AD57" si="179">SUM(AU57:AU60,BC57:BC60,BK57:BK60,BS57:BS60)</f>
        <v>0</v>
      </c>
      <c r="AE57" s="1004">
        <f t="shared" ref="AE57" si="180">SUM(AV57:AV60,BD57:BD60,BL57:BL60,BT57:BT60)</f>
        <v>0</v>
      </c>
      <c r="AF57" s="1004">
        <f t="shared" ref="AF57" si="181">SUM(AW57:AW60,BE57:BE60,BM57:BM60,BU57:BU60)</f>
        <v>0</v>
      </c>
      <c r="AG57" s="714"/>
      <c r="AH57" s="593"/>
      <c r="AI57" s="593"/>
      <c r="AJ57" s="593"/>
      <c r="AK57" s="207"/>
      <c r="AL57" s="208"/>
      <c r="AM57" s="208"/>
      <c r="AN57" s="208"/>
      <c r="AO57" s="208"/>
      <c r="AP57" s="1150">
        <f t="shared" ref="AP57" si="182">+U57</f>
        <v>0</v>
      </c>
      <c r="AQ57" s="1004">
        <f t="shared" ref="AQ57" si="183">SUM(AR57:AW60)</f>
        <v>0</v>
      </c>
      <c r="AR57" s="299"/>
      <c r="AS57" s="299"/>
      <c r="AT57" s="299"/>
      <c r="AU57" s="299"/>
      <c r="AV57" s="299"/>
      <c r="AW57" s="299"/>
      <c r="AX57" s="1150">
        <f t="shared" ref="AX57" si="184">+V57</f>
        <v>0</v>
      </c>
      <c r="AY57" s="1004">
        <f t="shared" ref="AY57" si="185">SUM(AZ57:BE60)</f>
        <v>0</v>
      </c>
      <c r="AZ57" s="299"/>
      <c r="BA57" s="299"/>
      <c r="BB57" s="299"/>
      <c r="BC57" s="299"/>
      <c r="BD57" s="299"/>
      <c r="BE57" s="299"/>
      <c r="BF57" s="1150">
        <f t="shared" ref="BF57" si="186">+W57</f>
        <v>0</v>
      </c>
      <c r="BG57" s="1004">
        <f t="shared" ref="BG57" si="187">SUM(BH57:BM60)</f>
        <v>0</v>
      </c>
      <c r="BH57" s="299"/>
      <c r="BI57" s="299"/>
      <c r="BJ57" s="299"/>
      <c r="BK57" s="299"/>
      <c r="BL57" s="299"/>
      <c r="BM57" s="299"/>
      <c r="BN57" s="1150">
        <f t="shared" ref="BN57" si="188">+X57</f>
        <v>0</v>
      </c>
      <c r="BO57" s="1004">
        <f t="shared" ref="BO57" si="189">SUM(BP57:BU60)</f>
        <v>0</v>
      </c>
      <c r="BP57" s="299"/>
      <c r="BQ57" s="299"/>
      <c r="BR57" s="299"/>
      <c r="BS57" s="299"/>
      <c r="BT57" s="299"/>
      <c r="BU57" s="299"/>
    </row>
    <row r="58" spans="1:73" ht="40.15" customHeight="1" x14ac:dyDescent="0.25">
      <c r="A58" s="15"/>
      <c r="B58" s="29"/>
      <c r="C58" s="1059"/>
      <c r="D58" s="1162"/>
      <c r="E58" s="1062"/>
      <c r="F58" s="1266"/>
      <c r="G58" s="1050"/>
      <c r="H58" s="1050"/>
      <c r="I58" s="1044"/>
      <c r="J58" s="1044"/>
      <c r="K58" s="1050"/>
      <c r="L58" s="1044"/>
      <c r="M58" s="1044"/>
      <c r="N58" s="1263"/>
      <c r="O58" s="1050"/>
      <c r="P58" s="1162"/>
      <c r="Q58" s="1313"/>
      <c r="R58" s="1041"/>
      <c r="S58" s="1041"/>
      <c r="T58" s="1023"/>
      <c r="U58" s="1008"/>
      <c r="V58" s="1008"/>
      <c r="W58" s="1008"/>
      <c r="X58" s="1008"/>
      <c r="Y58" s="1008"/>
      <c r="Z58" s="1005"/>
      <c r="AA58" s="1005"/>
      <c r="AB58" s="1005"/>
      <c r="AC58" s="1005"/>
      <c r="AD58" s="1005"/>
      <c r="AE58" s="1005"/>
      <c r="AF58" s="1005"/>
      <c r="AG58" s="479"/>
      <c r="AH58" s="592"/>
      <c r="AI58" s="592"/>
      <c r="AJ58" s="592"/>
      <c r="AK58" s="196"/>
      <c r="AL58" s="197"/>
      <c r="AM58" s="197"/>
      <c r="AN58" s="197"/>
      <c r="AO58" s="197"/>
      <c r="AP58" s="1151"/>
      <c r="AQ58" s="1005"/>
      <c r="AR58" s="282"/>
      <c r="AS58" s="282"/>
      <c r="AT58" s="282"/>
      <c r="AU58" s="282"/>
      <c r="AV58" s="282"/>
      <c r="AW58" s="282"/>
      <c r="AX58" s="1151"/>
      <c r="AY58" s="1005"/>
      <c r="AZ58" s="282"/>
      <c r="BA58" s="282"/>
      <c r="BB58" s="282"/>
      <c r="BC58" s="282"/>
      <c r="BD58" s="282"/>
      <c r="BE58" s="282"/>
      <c r="BF58" s="1151"/>
      <c r="BG58" s="1005"/>
      <c r="BH58" s="282"/>
      <c r="BI58" s="282"/>
      <c r="BJ58" s="282"/>
      <c r="BK58" s="282"/>
      <c r="BL58" s="282"/>
      <c r="BM58" s="282"/>
      <c r="BN58" s="1151"/>
      <c r="BO58" s="1005"/>
      <c r="BP58" s="282"/>
      <c r="BQ58" s="282"/>
      <c r="BR58" s="282"/>
      <c r="BS58" s="282"/>
      <c r="BT58" s="282"/>
      <c r="BU58" s="282"/>
    </row>
    <row r="59" spans="1:73" ht="40.15" customHeight="1" x14ac:dyDescent="0.25">
      <c r="A59" s="15"/>
      <c r="B59" s="29"/>
      <c r="C59" s="1059"/>
      <c r="D59" s="1162"/>
      <c r="E59" s="1062"/>
      <c r="F59" s="1266"/>
      <c r="G59" s="1050"/>
      <c r="H59" s="1050"/>
      <c r="I59" s="1044"/>
      <c r="J59" s="1044"/>
      <c r="K59" s="1050"/>
      <c r="L59" s="1044"/>
      <c r="M59" s="1044"/>
      <c r="N59" s="1263"/>
      <c r="O59" s="1050"/>
      <c r="P59" s="1162"/>
      <c r="Q59" s="1313"/>
      <c r="R59" s="1041"/>
      <c r="S59" s="1041"/>
      <c r="T59" s="1023"/>
      <c r="U59" s="1008"/>
      <c r="V59" s="1008"/>
      <c r="W59" s="1008"/>
      <c r="X59" s="1008"/>
      <c r="Y59" s="1008"/>
      <c r="Z59" s="1005"/>
      <c r="AA59" s="1005"/>
      <c r="AB59" s="1005"/>
      <c r="AC59" s="1005"/>
      <c r="AD59" s="1005"/>
      <c r="AE59" s="1005"/>
      <c r="AF59" s="1005"/>
      <c r="AG59" s="196"/>
      <c r="AH59" s="592"/>
      <c r="AI59" s="592"/>
      <c r="AJ59" s="592"/>
      <c r="AK59" s="196"/>
      <c r="AL59" s="197"/>
      <c r="AM59" s="197"/>
      <c r="AN59" s="197"/>
      <c r="AO59" s="197"/>
      <c r="AP59" s="1151"/>
      <c r="AQ59" s="1005"/>
      <c r="AR59" s="282"/>
      <c r="AS59" s="282"/>
      <c r="AT59" s="282"/>
      <c r="AU59" s="282"/>
      <c r="AV59" s="282"/>
      <c r="AW59" s="282"/>
      <c r="AX59" s="1151"/>
      <c r="AY59" s="1005"/>
      <c r="AZ59" s="282"/>
      <c r="BA59" s="282"/>
      <c r="BB59" s="282"/>
      <c r="BC59" s="282"/>
      <c r="BD59" s="282"/>
      <c r="BE59" s="282"/>
      <c r="BF59" s="1151"/>
      <c r="BG59" s="1005"/>
      <c r="BH59" s="282"/>
      <c r="BI59" s="282"/>
      <c r="BJ59" s="282"/>
      <c r="BK59" s="282"/>
      <c r="BL59" s="282"/>
      <c r="BM59" s="282"/>
      <c r="BN59" s="1151"/>
      <c r="BO59" s="1005"/>
      <c r="BP59" s="282"/>
      <c r="BQ59" s="282"/>
      <c r="BR59" s="282"/>
      <c r="BS59" s="282"/>
      <c r="BT59" s="282"/>
      <c r="BU59" s="282"/>
    </row>
    <row r="60" spans="1:73" ht="40.15" customHeight="1" thickBot="1" x14ac:dyDescent="0.3">
      <c r="A60" s="15"/>
      <c r="B60" s="29"/>
      <c r="C60" s="1059"/>
      <c r="D60" s="1162"/>
      <c r="E60" s="1062"/>
      <c r="F60" s="1266"/>
      <c r="G60" s="1050"/>
      <c r="H60" s="1050"/>
      <c r="I60" s="1044"/>
      <c r="J60" s="1044"/>
      <c r="K60" s="1050"/>
      <c r="L60" s="1044"/>
      <c r="M60" s="1044"/>
      <c r="N60" s="1263"/>
      <c r="O60" s="1050"/>
      <c r="P60" s="1162"/>
      <c r="Q60" s="1313"/>
      <c r="R60" s="1041"/>
      <c r="S60" s="1041"/>
      <c r="T60" s="1024"/>
      <c r="U60" s="1009"/>
      <c r="V60" s="1009"/>
      <c r="W60" s="1009"/>
      <c r="X60" s="1009"/>
      <c r="Y60" s="1009"/>
      <c r="Z60" s="1006"/>
      <c r="AA60" s="1006"/>
      <c r="AB60" s="1006"/>
      <c r="AC60" s="1006"/>
      <c r="AD60" s="1006"/>
      <c r="AE60" s="1006"/>
      <c r="AF60" s="1006"/>
      <c r="AG60" s="715"/>
      <c r="AH60" s="716"/>
      <c r="AI60" s="716"/>
      <c r="AJ60" s="716"/>
      <c r="AK60" s="715"/>
      <c r="AL60" s="717"/>
      <c r="AM60" s="717"/>
      <c r="AN60" s="717"/>
      <c r="AO60" s="717"/>
      <c r="AP60" s="1152"/>
      <c r="AQ60" s="1006"/>
      <c r="AR60" s="718"/>
      <c r="AS60" s="718"/>
      <c r="AT60" s="718"/>
      <c r="AU60" s="718"/>
      <c r="AV60" s="718"/>
      <c r="AW60" s="718"/>
      <c r="AX60" s="1152"/>
      <c r="AY60" s="1006"/>
      <c r="AZ60" s="718"/>
      <c r="BA60" s="718"/>
      <c r="BB60" s="718"/>
      <c r="BC60" s="718"/>
      <c r="BD60" s="718"/>
      <c r="BE60" s="718"/>
      <c r="BF60" s="1152"/>
      <c r="BG60" s="1006"/>
      <c r="BH60" s="718"/>
      <c r="BI60" s="718"/>
      <c r="BJ60" s="718"/>
      <c r="BK60" s="718"/>
      <c r="BL60" s="718"/>
      <c r="BM60" s="718"/>
      <c r="BN60" s="1152"/>
      <c r="BO60" s="1006"/>
      <c r="BP60" s="718"/>
      <c r="BQ60" s="718"/>
      <c r="BR60" s="718"/>
      <c r="BS60" s="718"/>
      <c r="BT60" s="718"/>
      <c r="BU60" s="718"/>
    </row>
    <row r="61" spans="1:73" ht="40.15" customHeight="1" thickTop="1" x14ac:dyDescent="0.25">
      <c r="A61" s="15"/>
      <c r="B61" s="29"/>
      <c r="C61" s="1059"/>
      <c r="D61" s="1162"/>
      <c r="E61" s="1061">
        <v>249</v>
      </c>
      <c r="F61" s="1265" t="s">
        <v>3479</v>
      </c>
      <c r="G61" s="1049" t="s">
        <v>3480</v>
      </c>
      <c r="H61" s="1049"/>
      <c r="I61" s="1043" t="s">
        <v>3041</v>
      </c>
      <c r="J61" s="1043" t="s">
        <v>3443</v>
      </c>
      <c r="K61" s="1049" t="s">
        <v>3444</v>
      </c>
      <c r="L61" s="1043" t="s">
        <v>3445</v>
      </c>
      <c r="M61" s="1043" t="s">
        <v>3467</v>
      </c>
      <c r="N61" s="1262">
        <v>2026004540046</v>
      </c>
      <c r="O61" s="1049" t="s">
        <v>3447</v>
      </c>
      <c r="P61" s="1161" t="s">
        <v>981</v>
      </c>
      <c r="Q61" s="1312">
        <v>3</v>
      </c>
      <c r="R61" s="1040" t="s">
        <v>2867</v>
      </c>
      <c r="S61" s="1040"/>
      <c r="T61" s="1022"/>
      <c r="U61" s="1007"/>
      <c r="V61" s="1007"/>
      <c r="W61" s="1007"/>
      <c r="X61" s="1007"/>
      <c r="Y61" s="1007"/>
      <c r="Z61" s="1004">
        <f t="shared" ref="Z61" si="190">+AQ61+AY61+BG61+BO61</f>
        <v>0</v>
      </c>
      <c r="AA61" s="1004">
        <f t="shared" ref="AA61" si="191">SUM(AR61:AR64,AZ61:AZ64,BH61:BH64,BP61:BP64)</f>
        <v>0</v>
      </c>
      <c r="AB61" s="1004">
        <f t="shared" ref="AB61" si="192">SUM(AS61:AS64,BA61:BA64,BI61:BI64,BQ61:BQ64)</f>
        <v>0</v>
      </c>
      <c r="AC61" s="1004">
        <f t="shared" ref="AC61" si="193">SUM(AT61:AT64,BB61:BB64,BJ61:BJ64,BR61:BR64)</f>
        <v>0</v>
      </c>
      <c r="AD61" s="1004">
        <f t="shared" ref="AD61" si="194">SUM(AU61:AU64,BC61:BC64,BK61:BK64,BS61:BS64)</f>
        <v>0</v>
      </c>
      <c r="AE61" s="1004">
        <f t="shared" ref="AE61" si="195">SUM(AV61:AV64,BD61:BD64,BL61:BL64,BT61:BT64)</f>
        <v>0</v>
      </c>
      <c r="AF61" s="1004">
        <f t="shared" ref="AF61" si="196">SUM(AW61:AW64,BE61:BE64,BM61:BM64,BU61:BU64)</f>
        <v>0</v>
      </c>
      <c r="AG61" s="714"/>
      <c r="AH61" s="593"/>
      <c r="AI61" s="593"/>
      <c r="AJ61" s="593"/>
      <c r="AK61" s="207"/>
      <c r="AL61" s="208"/>
      <c r="AM61" s="208"/>
      <c r="AN61" s="208"/>
      <c r="AO61" s="208"/>
      <c r="AP61" s="1150">
        <f t="shared" ref="AP61" si="197">+U61</f>
        <v>0</v>
      </c>
      <c r="AQ61" s="1004">
        <f t="shared" ref="AQ61" si="198">SUM(AR61:AW64)</f>
        <v>0</v>
      </c>
      <c r="AR61" s="299"/>
      <c r="AS61" s="299"/>
      <c r="AT61" s="299"/>
      <c r="AU61" s="299"/>
      <c r="AV61" s="299"/>
      <c r="AW61" s="299"/>
      <c r="AX61" s="1150">
        <f t="shared" ref="AX61" si="199">+V61</f>
        <v>0</v>
      </c>
      <c r="AY61" s="1004">
        <f t="shared" ref="AY61" si="200">SUM(AZ61:BE64)</f>
        <v>0</v>
      </c>
      <c r="AZ61" s="299"/>
      <c r="BA61" s="299"/>
      <c r="BB61" s="299"/>
      <c r="BC61" s="299"/>
      <c r="BD61" s="299"/>
      <c r="BE61" s="299"/>
      <c r="BF61" s="1150">
        <f t="shared" ref="BF61" si="201">+W61</f>
        <v>0</v>
      </c>
      <c r="BG61" s="1004">
        <f t="shared" ref="BG61" si="202">SUM(BH61:BM64)</f>
        <v>0</v>
      </c>
      <c r="BH61" s="299"/>
      <c r="BI61" s="299"/>
      <c r="BJ61" s="299"/>
      <c r="BK61" s="299"/>
      <c r="BL61" s="299"/>
      <c r="BM61" s="299"/>
      <c r="BN61" s="1150">
        <f t="shared" ref="BN61" si="203">+X61</f>
        <v>0</v>
      </c>
      <c r="BO61" s="1004">
        <f t="shared" ref="BO61" si="204">SUM(BP61:BU64)</f>
        <v>0</v>
      </c>
      <c r="BP61" s="299"/>
      <c r="BQ61" s="299"/>
      <c r="BR61" s="299"/>
      <c r="BS61" s="299"/>
      <c r="BT61" s="299"/>
      <c r="BU61" s="299"/>
    </row>
    <row r="62" spans="1:73" ht="40.15" customHeight="1" x14ac:dyDescent="0.25">
      <c r="A62" s="15"/>
      <c r="B62" s="29"/>
      <c r="C62" s="1059"/>
      <c r="D62" s="1162"/>
      <c r="E62" s="1062"/>
      <c r="F62" s="1266"/>
      <c r="G62" s="1050"/>
      <c r="H62" s="1050"/>
      <c r="I62" s="1044"/>
      <c r="J62" s="1044"/>
      <c r="K62" s="1050"/>
      <c r="L62" s="1044"/>
      <c r="M62" s="1044"/>
      <c r="N62" s="1263"/>
      <c r="O62" s="1050"/>
      <c r="P62" s="1162"/>
      <c r="Q62" s="1313"/>
      <c r="R62" s="1041"/>
      <c r="S62" s="1041"/>
      <c r="T62" s="1023"/>
      <c r="U62" s="1008"/>
      <c r="V62" s="1008"/>
      <c r="W62" s="1008"/>
      <c r="X62" s="1008"/>
      <c r="Y62" s="1008"/>
      <c r="Z62" s="1005"/>
      <c r="AA62" s="1005"/>
      <c r="AB62" s="1005"/>
      <c r="AC62" s="1005"/>
      <c r="AD62" s="1005"/>
      <c r="AE62" s="1005"/>
      <c r="AF62" s="1005"/>
      <c r="AG62" s="479"/>
      <c r="AH62" s="592"/>
      <c r="AI62" s="592"/>
      <c r="AJ62" s="592"/>
      <c r="AK62" s="196"/>
      <c r="AL62" s="197"/>
      <c r="AM62" s="197"/>
      <c r="AN62" s="197"/>
      <c r="AO62" s="197"/>
      <c r="AP62" s="1151"/>
      <c r="AQ62" s="1005"/>
      <c r="AR62" s="282"/>
      <c r="AS62" s="282"/>
      <c r="AT62" s="282"/>
      <c r="AU62" s="282"/>
      <c r="AV62" s="282"/>
      <c r="AW62" s="282"/>
      <c r="AX62" s="1151"/>
      <c r="AY62" s="1005"/>
      <c r="AZ62" s="282"/>
      <c r="BA62" s="282"/>
      <c r="BB62" s="282"/>
      <c r="BC62" s="282"/>
      <c r="BD62" s="282"/>
      <c r="BE62" s="282"/>
      <c r="BF62" s="1151"/>
      <c r="BG62" s="1005"/>
      <c r="BH62" s="282"/>
      <c r="BI62" s="282"/>
      <c r="BJ62" s="282"/>
      <c r="BK62" s="282"/>
      <c r="BL62" s="282"/>
      <c r="BM62" s="282"/>
      <c r="BN62" s="1151"/>
      <c r="BO62" s="1005"/>
      <c r="BP62" s="282"/>
      <c r="BQ62" s="282"/>
      <c r="BR62" s="282"/>
      <c r="BS62" s="282"/>
      <c r="BT62" s="282"/>
      <c r="BU62" s="282"/>
    </row>
    <row r="63" spans="1:73" ht="40.15" customHeight="1" x14ac:dyDescent="0.25">
      <c r="A63" s="15"/>
      <c r="B63" s="29"/>
      <c r="C63" s="1059"/>
      <c r="D63" s="1162"/>
      <c r="E63" s="1062"/>
      <c r="F63" s="1266"/>
      <c r="G63" s="1050"/>
      <c r="H63" s="1050"/>
      <c r="I63" s="1044"/>
      <c r="J63" s="1044"/>
      <c r="K63" s="1050"/>
      <c r="L63" s="1044"/>
      <c r="M63" s="1044"/>
      <c r="N63" s="1263"/>
      <c r="O63" s="1050"/>
      <c r="P63" s="1162"/>
      <c r="Q63" s="1313"/>
      <c r="R63" s="1041"/>
      <c r="S63" s="1041"/>
      <c r="T63" s="1023"/>
      <c r="U63" s="1008"/>
      <c r="V63" s="1008"/>
      <c r="W63" s="1008"/>
      <c r="X63" s="1008"/>
      <c r="Y63" s="1008"/>
      <c r="Z63" s="1005"/>
      <c r="AA63" s="1005"/>
      <c r="AB63" s="1005"/>
      <c r="AC63" s="1005"/>
      <c r="AD63" s="1005"/>
      <c r="AE63" s="1005"/>
      <c r="AF63" s="1005"/>
      <c r="AG63" s="196"/>
      <c r="AH63" s="592"/>
      <c r="AI63" s="592"/>
      <c r="AJ63" s="592"/>
      <c r="AK63" s="196"/>
      <c r="AL63" s="197"/>
      <c r="AM63" s="197"/>
      <c r="AN63" s="197"/>
      <c r="AO63" s="197"/>
      <c r="AP63" s="1151"/>
      <c r="AQ63" s="1005"/>
      <c r="AR63" s="282"/>
      <c r="AS63" s="282"/>
      <c r="AT63" s="282"/>
      <c r="AU63" s="282"/>
      <c r="AV63" s="282"/>
      <c r="AW63" s="282"/>
      <c r="AX63" s="1151"/>
      <c r="AY63" s="1005"/>
      <c r="AZ63" s="282"/>
      <c r="BA63" s="282"/>
      <c r="BB63" s="282"/>
      <c r="BC63" s="282"/>
      <c r="BD63" s="282"/>
      <c r="BE63" s="282"/>
      <c r="BF63" s="1151"/>
      <c r="BG63" s="1005"/>
      <c r="BH63" s="282"/>
      <c r="BI63" s="282"/>
      <c r="BJ63" s="282"/>
      <c r="BK63" s="282"/>
      <c r="BL63" s="282"/>
      <c r="BM63" s="282"/>
      <c r="BN63" s="1151"/>
      <c r="BO63" s="1005"/>
      <c r="BP63" s="282"/>
      <c r="BQ63" s="282"/>
      <c r="BR63" s="282"/>
      <c r="BS63" s="282"/>
      <c r="BT63" s="282"/>
      <c r="BU63" s="282"/>
    </row>
    <row r="64" spans="1:73" ht="40.15" customHeight="1" thickBot="1" x14ac:dyDescent="0.3">
      <c r="A64" s="15"/>
      <c r="B64" s="29"/>
      <c r="C64" s="1059"/>
      <c r="D64" s="1162"/>
      <c r="E64" s="1062"/>
      <c r="F64" s="1266"/>
      <c r="G64" s="1050"/>
      <c r="H64" s="1050"/>
      <c r="I64" s="1044"/>
      <c r="J64" s="1044"/>
      <c r="K64" s="1050"/>
      <c r="L64" s="1044"/>
      <c r="M64" s="1044"/>
      <c r="N64" s="1263"/>
      <c r="O64" s="1050"/>
      <c r="P64" s="1162"/>
      <c r="Q64" s="1313"/>
      <c r="R64" s="1041"/>
      <c r="S64" s="1041"/>
      <c r="T64" s="1024"/>
      <c r="U64" s="1009"/>
      <c r="V64" s="1009"/>
      <c r="W64" s="1009"/>
      <c r="X64" s="1009"/>
      <c r="Y64" s="1009"/>
      <c r="Z64" s="1006"/>
      <c r="AA64" s="1006"/>
      <c r="AB64" s="1006"/>
      <c r="AC64" s="1006"/>
      <c r="AD64" s="1006"/>
      <c r="AE64" s="1006"/>
      <c r="AF64" s="1006"/>
      <c r="AG64" s="715"/>
      <c r="AH64" s="716"/>
      <c r="AI64" s="716"/>
      <c r="AJ64" s="716"/>
      <c r="AK64" s="715"/>
      <c r="AL64" s="717"/>
      <c r="AM64" s="717"/>
      <c r="AN64" s="717"/>
      <c r="AO64" s="717"/>
      <c r="AP64" s="1152"/>
      <c r="AQ64" s="1006"/>
      <c r="AR64" s="718"/>
      <c r="AS64" s="718"/>
      <c r="AT64" s="718"/>
      <c r="AU64" s="718"/>
      <c r="AV64" s="718"/>
      <c r="AW64" s="718"/>
      <c r="AX64" s="1152"/>
      <c r="AY64" s="1006"/>
      <c r="AZ64" s="718"/>
      <c r="BA64" s="718"/>
      <c r="BB64" s="718"/>
      <c r="BC64" s="718"/>
      <c r="BD64" s="718"/>
      <c r="BE64" s="718"/>
      <c r="BF64" s="1152"/>
      <c r="BG64" s="1006"/>
      <c r="BH64" s="718"/>
      <c r="BI64" s="718"/>
      <c r="BJ64" s="718"/>
      <c r="BK64" s="718"/>
      <c r="BL64" s="718"/>
      <c r="BM64" s="718"/>
      <c r="BN64" s="1152"/>
      <c r="BO64" s="1006"/>
      <c r="BP64" s="718"/>
      <c r="BQ64" s="718"/>
      <c r="BR64" s="718"/>
      <c r="BS64" s="718"/>
      <c r="BT64" s="718"/>
      <c r="BU64" s="718"/>
    </row>
    <row r="65" spans="1:73" ht="40.15" customHeight="1" thickTop="1" x14ac:dyDescent="0.25">
      <c r="A65" s="151"/>
      <c r="B65" s="29"/>
      <c r="C65" s="1058" t="s">
        <v>982</v>
      </c>
      <c r="D65" s="1161" t="s">
        <v>983</v>
      </c>
      <c r="E65" s="1061">
        <v>250</v>
      </c>
      <c r="F65" s="1265"/>
      <c r="G65" s="1049"/>
      <c r="H65" s="1049"/>
      <c r="I65" s="1043"/>
      <c r="J65" s="1043"/>
      <c r="K65" s="1049"/>
      <c r="L65" s="1043"/>
      <c r="M65" s="1043"/>
      <c r="N65" s="1262">
        <v>2026004540046</v>
      </c>
      <c r="O65" s="1049" t="s">
        <v>3447</v>
      </c>
      <c r="P65" s="1052" t="s">
        <v>480</v>
      </c>
      <c r="Q65" s="1055">
        <v>24</v>
      </c>
      <c r="R65" s="1040"/>
      <c r="S65" s="1040"/>
      <c r="T65" s="1022"/>
      <c r="U65" s="1007"/>
      <c r="V65" s="1007"/>
      <c r="W65" s="1007"/>
      <c r="X65" s="1007"/>
      <c r="Y65" s="1007"/>
      <c r="Z65" s="1004">
        <f t="shared" ref="Z65" si="205">+AQ65+AY65+BG65+BO65</f>
        <v>0</v>
      </c>
      <c r="AA65" s="1004">
        <f t="shared" ref="AA65" si="206">SUM(AR65:AR68,AZ65:AZ68,BH65:BH68,BP65:BP68)</f>
        <v>0</v>
      </c>
      <c r="AB65" s="1004">
        <f t="shared" ref="AB65" si="207">SUM(AS65:AS68,BA65:BA68,BI65:BI68,BQ65:BQ68)</f>
        <v>0</v>
      </c>
      <c r="AC65" s="1004">
        <f t="shared" ref="AC65" si="208">SUM(AT65:AT68,BB65:BB68,BJ65:BJ68,BR65:BR68)</f>
        <v>0</v>
      </c>
      <c r="AD65" s="1004">
        <f t="shared" ref="AD65" si="209">SUM(AU65:AU68,BC65:BC68,BK65:BK68,BS65:BS68)</f>
        <v>0</v>
      </c>
      <c r="AE65" s="1004">
        <f t="shared" ref="AE65" si="210">SUM(AV65:AV68,BD65:BD68,BL65:BL68,BT65:BT68)</f>
        <v>0</v>
      </c>
      <c r="AF65" s="1004">
        <f t="shared" ref="AF65" si="211">SUM(AW65:AW68,BE65:BE68,BM65:BM68,BU65:BU68)</f>
        <v>0</v>
      </c>
      <c r="AG65" s="714"/>
      <c r="AH65" s="593"/>
      <c r="AI65" s="593"/>
      <c r="AJ65" s="593"/>
      <c r="AK65" s="207"/>
      <c r="AL65" s="208"/>
      <c r="AM65" s="208"/>
      <c r="AN65" s="208"/>
      <c r="AO65" s="208"/>
      <c r="AP65" s="1150">
        <f t="shared" ref="AP65" si="212">+U65</f>
        <v>0</v>
      </c>
      <c r="AQ65" s="1004">
        <f t="shared" ref="AQ65" si="213">SUM(AR65:AW68)</f>
        <v>0</v>
      </c>
      <c r="AR65" s="299"/>
      <c r="AS65" s="299"/>
      <c r="AT65" s="299"/>
      <c r="AU65" s="299"/>
      <c r="AV65" s="299"/>
      <c r="AW65" s="299"/>
      <c r="AX65" s="1150">
        <f t="shared" ref="AX65" si="214">+V65</f>
        <v>0</v>
      </c>
      <c r="AY65" s="1004">
        <f t="shared" ref="AY65" si="215">SUM(AZ65:BE68)</f>
        <v>0</v>
      </c>
      <c r="AZ65" s="299"/>
      <c r="BA65" s="299"/>
      <c r="BB65" s="299"/>
      <c r="BC65" s="299"/>
      <c r="BD65" s="299"/>
      <c r="BE65" s="299"/>
      <c r="BF65" s="1150">
        <f t="shared" ref="BF65" si="216">+W65</f>
        <v>0</v>
      </c>
      <c r="BG65" s="1004">
        <f t="shared" ref="BG65" si="217">SUM(BH65:BM68)</f>
        <v>0</v>
      </c>
      <c r="BH65" s="299"/>
      <c r="BI65" s="299"/>
      <c r="BJ65" s="299"/>
      <c r="BK65" s="299"/>
      <c r="BL65" s="299"/>
      <c r="BM65" s="299"/>
      <c r="BN65" s="1150">
        <f t="shared" ref="BN65" si="218">+X65</f>
        <v>0</v>
      </c>
      <c r="BO65" s="1004">
        <f t="shared" ref="BO65" si="219">SUM(BP65:BU68)</f>
        <v>0</v>
      </c>
      <c r="BP65" s="299"/>
      <c r="BQ65" s="299"/>
      <c r="BR65" s="299"/>
      <c r="BS65" s="299"/>
      <c r="BT65" s="299"/>
      <c r="BU65" s="299"/>
    </row>
    <row r="66" spans="1:73" ht="40.15" customHeight="1" x14ac:dyDescent="0.25">
      <c r="A66" s="151"/>
      <c r="B66" s="29"/>
      <c r="C66" s="1059"/>
      <c r="D66" s="1162"/>
      <c r="E66" s="1062"/>
      <c r="F66" s="1266"/>
      <c r="G66" s="1050"/>
      <c r="H66" s="1050"/>
      <c r="I66" s="1044"/>
      <c r="J66" s="1044"/>
      <c r="K66" s="1050"/>
      <c r="L66" s="1044"/>
      <c r="M66" s="1044"/>
      <c r="N66" s="1263"/>
      <c r="O66" s="1050"/>
      <c r="P66" s="1053"/>
      <c r="Q66" s="1056"/>
      <c r="R66" s="1041"/>
      <c r="S66" s="1041"/>
      <c r="T66" s="1023"/>
      <c r="U66" s="1008"/>
      <c r="V66" s="1008"/>
      <c r="W66" s="1008"/>
      <c r="X66" s="1008"/>
      <c r="Y66" s="1008"/>
      <c r="Z66" s="1005"/>
      <c r="AA66" s="1005"/>
      <c r="AB66" s="1005"/>
      <c r="AC66" s="1005"/>
      <c r="AD66" s="1005"/>
      <c r="AE66" s="1005"/>
      <c r="AF66" s="1005"/>
      <c r="AG66" s="479"/>
      <c r="AH66" s="592"/>
      <c r="AI66" s="592"/>
      <c r="AJ66" s="592"/>
      <c r="AK66" s="196"/>
      <c r="AL66" s="197"/>
      <c r="AM66" s="197"/>
      <c r="AN66" s="197"/>
      <c r="AO66" s="197"/>
      <c r="AP66" s="1151"/>
      <c r="AQ66" s="1005"/>
      <c r="AR66" s="282"/>
      <c r="AS66" s="282"/>
      <c r="AT66" s="282"/>
      <c r="AU66" s="282"/>
      <c r="AV66" s="282"/>
      <c r="AW66" s="282"/>
      <c r="AX66" s="1151"/>
      <c r="AY66" s="1005"/>
      <c r="AZ66" s="282"/>
      <c r="BA66" s="282"/>
      <c r="BB66" s="282"/>
      <c r="BC66" s="282"/>
      <c r="BD66" s="282"/>
      <c r="BE66" s="282"/>
      <c r="BF66" s="1151"/>
      <c r="BG66" s="1005"/>
      <c r="BH66" s="282"/>
      <c r="BI66" s="282"/>
      <c r="BJ66" s="282"/>
      <c r="BK66" s="282"/>
      <c r="BL66" s="282"/>
      <c r="BM66" s="282"/>
      <c r="BN66" s="1151"/>
      <c r="BO66" s="1005"/>
      <c r="BP66" s="282"/>
      <c r="BQ66" s="282"/>
      <c r="BR66" s="282"/>
      <c r="BS66" s="282"/>
      <c r="BT66" s="282"/>
      <c r="BU66" s="282"/>
    </row>
    <row r="67" spans="1:73" ht="40.15" customHeight="1" x14ac:dyDescent="0.25">
      <c r="A67" s="151"/>
      <c r="B67" s="29"/>
      <c r="C67" s="1059"/>
      <c r="D67" s="1162"/>
      <c r="E67" s="1062"/>
      <c r="F67" s="1266"/>
      <c r="G67" s="1050"/>
      <c r="H67" s="1050"/>
      <c r="I67" s="1044"/>
      <c r="J67" s="1044"/>
      <c r="K67" s="1050"/>
      <c r="L67" s="1044"/>
      <c r="M67" s="1044"/>
      <c r="N67" s="1263"/>
      <c r="O67" s="1050"/>
      <c r="P67" s="1053"/>
      <c r="Q67" s="1056"/>
      <c r="R67" s="1041"/>
      <c r="S67" s="1041"/>
      <c r="T67" s="1023"/>
      <c r="U67" s="1008"/>
      <c r="V67" s="1008"/>
      <c r="W67" s="1008"/>
      <c r="X67" s="1008"/>
      <c r="Y67" s="1008"/>
      <c r="Z67" s="1005"/>
      <c r="AA67" s="1005"/>
      <c r="AB67" s="1005"/>
      <c r="AC67" s="1005"/>
      <c r="AD67" s="1005"/>
      <c r="AE67" s="1005"/>
      <c r="AF67" s="1005"/>
      <c r="AG67" s="196"/>
      <c r="AH67" s="592"/>
      <c r="AI67" s="592"/>
      <c r="AJ67" s="592"/>
      <c r="AK67" s="196"/>
      <c r="AL67" s="197"/>
      <c r="AM67" s="197"/>
      <c r="AN67" s="197"/>
      <c r="AO67" s="197"/>
      <c r="AP67" s="1151"/>
      <c r="AQ67" s="1005"/>
      <c r="AR67" s="282"/>
      <c r="AS67" s="282"/>
      <c r="AT67" s="282"/>
      <c r="AU67" s="282"/>
      <c r="AV67" s="282"/>
      <c r="AW67" s="282"/>
      <c r="AX67" s="1151"/>
      <c r="AY67" s="1005"/>
      <c r="AZ67" s="282"/>
      <c r="BA67" s="282"/>
      <c r="BB67" s="282"/>
      <c r="BC67" s="282"/>
      <c r="BD67" s="282"/>
      <c r="BE67" s="282"/>
      <c r="BF67" s="1151"/>
      <c r="BG67" s="1005"/>
      <c r="BH67" s="282"/>
      <c r="BI67" s="282"/>
      <c r="BJ67" s="282"/>
      <c r="BK67" s="282"/>
      <c r="BL67" s="282"/>
      <c r="BM67" s="282"/>
      <c r="BN67" s="1151"/>
      <c r="BO67" s="1005"/>
      <c r="BP67" s="282"/>
      <c r="BQ67" s="282"/>
      <c r="BR67" s="282"/>
      <c r="BS67" s="282"/>
      <c r="BT67" s="282"/>
      <c r="BU67" s="282"/>
    </row>
    <row r="68" spans="1:73" ht="40.15" customHeight="1" thickBot="1" x14ac:dyDescent="0.3">
      <c r="A68" s="151"/>
      <c r="B68" s="29"/>
      <c r="C68" s="1059"/>
      <c r="D68" s="1162"/>
      <c r="E68" s="1062"/>
      <c r="F68" s="1266"/>
      <c r="G68" s="1050"/>
      <c r="H68" s="1050"/>
      <c r="I68" s="1044"/>
      <c r="J68" s="1044"/>
      <c r="K68" s="1050"/>
      <c r="L68" s="1044"/>
      <c r="M68" s="1044"/>
      <c r="N68" s="1263"/>
      <c r="O68" s="1050"/>
      <c r="P68" s="1054"/>
      <c r="Q68" s="1057"/>
      <c r="R68" s="1042"/>
      <c r="S68" s="1041"/>
      <c r="T68" s="1024"/>
      <c r="U68" s="1009"/>
      <c r="V68" s="1009"/>
      <c r="W68" s="1009"/>
      <c r="X68" s="1009"/>
      <c r="Y68" s="1009"/>
      <c r="Z68" s="1006"/>
      <c r="AA68" s="1006"/>
      <c r="AB68" s="1006"/>
      <c r="AC68" s="1006"/>
      <c r="AD68" s="1006"/>
      <c r="AE68" s="1006"/>
      <c r="AF68" s="1006"/>
      <c r="AG68" s="715"/>
      <c r="AH68" s="716"/>
      <c r="AI68" s="716"/>
      <c r="AJ68" s="716"/>
      <c r="AK68" s="715"/>
      <c r="AL68" s="717"/>
      <c r="AM68" s="717"/>
      <c r="AN68" s="717"/>
      <c r="AO68" s="717"/>
      <c r="AP68" s="1152"/>
      <c r="AQ68" s="1006"/>
      <c r="AR68" s="718"/>
      <c r="AS68" s="718"/>
      <c r="AT68" s="718"/>
      <c r="AU68" s="718"/>
      <c r="AV68" s="718"/>
      <c r="AW68" s="718"/>
      <c r="AX68" s="1152"/>
      <c r="AY68" s="1006"/>
      <c r="AZ68" s="718"/>
      <c r="BA68" s="718"/>
      <c r="BB68" s="718"/>
      <c r="BC68" s="718"/>
      <c r="BD68" s="718"/>
      <c r="BE68" s="718"/>
      <c r="BF68" s="1152"/>
      <c r="BG68" s="1006"/>
      <c r="BH68" s="718"/>
      <c r="BI68" s="718"/>
      <c r="BJ68" s="718"/>
      <c r="BK68" s="718"/>
      <c r="BL68" s="718"/>
      <c r="BM68" s="718"/>
      <c r="BN68" s="1152"/>
      <c r="BO68" s="1006"/>
      <c r="BP68" s="718"/>
      <c r="BQ68" s="718"/>
      <c r="BR68" s="718"/>
      <c r="BS68" s="718"/>
      <c r="BT68" s="718"/>
      <c r="BU68" s="718"/>
    </row>
    <row r="69" spans="1:73" ht="40.15" customHeight="1" thickTop="1" x14ac:dyDescent="0.25">
      <c r="A69" s="151"/>
      <c r="B69" s="29"/>
      <c r="C69" s="1059"/>
      <c r="D69" s="1162"/>
      <c r="E69" s="1061">
        <v>251</v>
      </c>
      <c r="F69" s="1265"/>
      <c r="G69" s="1049"/>
      <c r="H69" s="1049"/>
      <c r="I69" s="1043"/>
      <c r="J69" s="1043"/>
      <c r="K69" s="1049"/>
      <c r="L69" s="1043"/>
      <c r="M69" s="1043"/>
      <c r="N69" s="1262">
        <v>2026004540046</v>
      </c>
      <c r="O69" s="1049" t="s">
        <v>3447</v>
      </c>
      <c r="P69" s="1052" t="s">
        <v>975</v>
      </c>
      <c r="Q69" s="1055">
        <v>24</v>
      </c>
      <c r="R69" s="1040"/>
      <c r="S69" s="1040"/>
      <c r="T69" s="1022"/>
      <c r="U69" s="1007"/>
      <c r="V69" s="1007"/>
      <c r="W69" s="1007"/>
      <c r="X69" s="1007"/>
      <c r="Y69" s="1007"/>
      <c r="Z69" s="1004">
        <f t="shared" ref="Z69" si="220">+AQ69+AY69+BG69+BO69</f>
        <v>0</v>
      </c>
      <c r="AA69" s="1004">
        <f t="shared" ref="AA69" si="221">SUM(AR69:AR72,AZ69:AZ72,BH69:BH72,BP69:BP72)</f>
        <v>0</v>
      </c>
      <c r="AB69" s="1004">
        <f t="shared" ref="AB69" si="222">SUM(AS69:AS72,BA69:BA72,BI69:BI72,BQ69:BQ72)</f>
        <v>0</v>
      </c>
      <c r="AC69" s="1004">
        <f t="shared" ref="AC69" si="223">SUM(AT69:AT72,BB69:BB72,BJ69:BJ72,BR69:BR72)</f>
        <v>0</v>
      </c>
      <c r="AD69" s="1004">
        <f t="shared" ref="AD69" si="224">SUM(AU69:AU72,BC69:BC72,BK69:BK72,BS69:BS72)</f>
        <v>0</v>
      </c>
      <c r="AE69" s="1004">
        <f t="shared" ref="AE69" si="225">SUM(AV69:AV72,BD69:BD72,BL69:BL72,BT69:BT72)</f>
        <v>0</v>
      </c>
      <c r="AF69" s="1004">
        <f t="shared" ref="AF69" si="226">SUM(AW69:AW72,BE69:BE72,BM69:BM72,BU69:BU72)</f>
        <v>0</v>
      </c>
      <c r="AG69" s="714"/>
      <c r="AH69" s="593"/>
      <c r="AI69" s="593"/>
      <c r="AJ69" s="593"/>
      <c r="AK69" s="207"/>
      <c r="AL69" s="208"/>
      <c r="AM69" s="208"/>
      <c r="AN69" s="208"/>
      <c r="AO69" s="208"/>
      <c r="AP69" s="1150">
        <f t="shared" ref="AP69" si="227">+U69</f>
        <v>0</v>
      </c>
      <c r="AQ69" s="1004">
        <f t="shared" ref="AQ69" si="228">SUM(AR69:AW72)</f>
        <v>0</v>
      </c>
      <c r="AR69" s="299"/>
      <c r="AS69" s="299"/>
      <c r="AT69" s="299"/>
      <c r="AU69" s="299"/>
      <c r="AV69" s="299"/>
      <c r="AW69" s="299"/>
      <c r="AX69" s="1150">
        <f t="shared" ref="AX69" si="229">+V69</f>
        <v>0</v>
      </c>
      <c r="AY69" s="1004">
        <f t="shared" ref="AY69" si="230">SUM(AZ69:BE72)</f>
        <v>0</v>
      </c>
      <c r="AZ69" s="299"/>
      <c r="BA69" s="299"/>
      <c r="BB69" s="299"/>
      <c r="BC69" s="299"/>
      <c r="BD69" s="299"/>
      <c r="BE69" s="299"/>
      <c r="BF69" s="1150">
        <f t="shared" ref="BF69" si="231">+W69</f>
        <v>0</v>
      </c>
      <c r="BG69" s="1004">
        <f t="shared" ref="BG69" si="232">SUM(BH69:BM72)</f>
        <v>0</v>
      </c>
      <c r="BH69" s="299"/>
      <c r="BI69" s="299"/>
      <c r="BJ69" s="299"/>
      <c r="BK69" s="299"/>
      <c r="BL69" s="299"/>
      <c r="BM69" s="299"/>
      <c r="BN69" s="1150">
        <f t="shared" ref="BN69" si="233">+X69</f>
        <v>0</v>
      </c>
      <c r="BO69" s="1004">
        <f t="shared" ref="BO69" si="234">SUM(BP69:BU72)</f>
        <v>0</v>
      </c>
      <c r="BP69" s="299"/>
      <c r="BQ69" s="299"/>
      <c r="BR69" s="299"/>
      <c r="BS69" s="299"/>
      <c r="BT69" s="299"/>
      <c r="BU69" s="299"/>
    </row>
    <row r="70" spans="1:73" ht="40.15" customHeight="1" x14ac:dyDescent="0.25">
      <c r="A70" s="151"/>
      <c r="B70" s="29"/>
      <c r="C70" s="1059"/>
      <c r="D70" s="1162"/>
      <c r="E70" s="1062"/>
      <c r="F70" s="1266"/>
      <c r="G70" s="1050"/>
      <c r="H70" s="1050"/>
      <c r="I70" s="1044"/>
      <c r="J70" s="1044"/>
      <c r="K70" s="1050"/>
      <c r="L70" s="1044"/>
      <c r="M70" s="1044"/>
      <c r="N70" s="1263"/>
      <c r="O70" s="1050"/>
      <c r="P70" s="1053"/>
      <c r="Q70" s="1056"/>
      <c r="R70" s="1041"/>
      <c r="S70" s="1041"/>
      <c r="T70" s="1023"/>
      <c r="U70" s="1008"/>
      <c r="V70" s="1008"/>
      <c r="W70" s="1008"/>
      <c r="X70" s="1008"/>
      <c r="Y70" s="1008"/>
      <c r="Z70" s="1005"/>
      <c r="AA70" s="1005"/>
      <c r="AB70" s="1005"/>
      <c r="AC70" s="1005"/>
      <c r="AD70" s="1005"/>
      <c r="AE70" s="1005"/>
      <c r="AF70" s="1005"/>
      <c r="AG70" s="479"/>
      <c r="AH70" s="592"/>
      <c r="AI70" s="592"/>
      <c r="AJ70" s="592"/>
      <c r="AK70" s="196"/>
      <c r="AL70" s="197"/>
      <c r="AM70" s="197"/>
      <c r="AN70" s="197"/>
      <c r="AO70" s="197"/>
      <c r="AP70" s="1151"/>
      <c r="AQ70" s="1005"/>
      <c r="AR70" s="282"/>
      <c r="AS70" s="282"/>
      <c r="AT70" s="282"/>
      <c r="AU70" s="282"/>
      <c r="AV70" s="282"/>
      <c r="AW70" s="282"/>
      <c r="AX70" s="1151"/>
      <c r="AY70" s="1005"/>
      <c r="AZ70" s="282"/>
      <c r="BA70" s="282"/>
      <c r="BB70" s="282"/>
      <c r="BC70" s="282"/>
      <c r="BD70" s="282"/>
      <c r="BE70" s="282"/>
      <c r="BF70" s="1151"/>
      <c r="BG70" s="1005"/>
      <c r="BH70" s="282"/>
      <c r="BI70" s="282"/>
      <c r="BJ70" s="282"/>
      <c r="BK70" s="282"/>
      <c r="BL70" s="282"/>
      <c r="BM70" s="282"/>
      <c r="BN70" s="1151"/>
      <c r="BO70" s="1005"/>
      <c r="BP70" s="282"/>
      <c r="BQ70" s="282"/>
      <c r="BR70" s="282"/>
      <c r="BS70" s="282"/>
      <c r="BT70" s="282"/>
      <c r="BU70" s="282"/>
    </row>
    <row r="71" spans="1:73" ht="40.15" customHeight="1" x14ac:dyDescent="0.25">
      <c r="A71" s="151"/>
      <c r="B71" s="29"/>
      <c r="C71" s="1059"/>
      <c r="D71" s="1162"/>
      <c r="E71" s="1062"/>
      <c r="F71" s="1266"/>
      <c r="G71" s="1050"/>
      <c r="H71" s="1050"/>
      <c r="I71" s="1044"/>
      <c r="J71" s="1044"/>
      <c r="K71" s="1050"/>
      <c r="L71" s="1044"/>
      <c r="M71" s="1044"/>
      <c r="N71" s="1263"/>
      <c r="O71" s="1050"/>
      <c r="P71" s="1053"/>
      <c r="Q71" s="1056"/>
      <c r="R71" s="1041"/>
      <c r="S71" s="1041"/>
      <c r="T71" s="1023"/>
      <c r="U71" s="1008"/>
      <c r="V71" s="1008"/>
      <c r="W71" s="1008"/>
      <c r="X71" s="1008"/>
      <c r="Y71" s="1008"/>
      <c r="Z71" s="1005"/>
      <c r="AA71" s="1005"/>
      <c r="AB71" s="1005"/>
      <c r="AC71" s="1005"/>
      <c r="AD71" s="1005"/>
      <c r="AE71" s="1005"/>
      <c r="AF71" s="1005"/>
      <c r="AG71" s="196"/>
      <c r="AH71" s="592"/>
      <c r="AI71" s="592"/>
      <c r="AJ71" s="592"/>
      <c r="AK71" s="196"/>
      <c r="AL71" s="197"/>
      <c r="AM71" s="197"/>
      <c r="AN71" s="197"/>
      <c r="AO71" s="197"/>
      <c r="AP71" s="1151"/>
      <c r="AQ71" s="1005"/>
      <c r="AR71" s="282"/>
      <c r="AS71" s="282"/>
      <c r="AT71" s="282"/>
      <c r="AU71" s="282"/>
      <c r="AV71" s="282"/>
      <c r="AW71" s="282"/>
      <c r="AX71" s="1151"/>
      <c r="AY71" s="1005"/>
      <c r="AZ71" s="282"/>
      <c r="BA71" s="282"/>
      <c r="BB71" s="282"/>
      <c r="BC71" s="282"/>
      <c r="BD71" s="282"/>
      <c r="BE71" s="282"/>
      <c r="BF71" s="1151"/>
      <c r="BG71" s="1005"/>
      <c r="BH71" s="282"/>
      <c r="BI71" s="282"/>
      <c r="BJ71" s="282"/>
      <c r="BK71" s="282"/>
      <c r="BL71" s="282"/>
      <c r="BM71" s="282"/>
      <c r="BN71" s="1151"/>
      <c r="BO71" s="1005"/>
      <c r="BP71" s="282"/>
      <c r="BQ71" s="282"/>
      <c r="BR71" s="282"/>
      <c r="BS71" s="282"/>
      <c r="BT71" s="282"/>
      <c r="BU71" s="282"/>
    </row>
    <row r="72" spans="1:73" ht="40.15" customHeight="1" thickBot="1" x14ac:dyDescent="0.3">
      <c r="A72" s="151"/>
      <c r="B72" s="29"/>
      <c r="C72" s="1059"/>
      <c r="D72" s="1162"/>
      <c r="E72" s="1062"/>
      <c r="F72" s="1266"/>
      <c r="G72" s="1050"/>
      <c r="H72" s="1050"/>
      <c r="I72" s="1044"/>
      <c r="J72" s="1044"/>
      <c r="K72" s="1050"/>
      <c r="L72" s="1044"/>
      <c r="M72" s="1044"/>
      <c r="N72" s="1263"/>
      <c r="O72" s="1050"/>
      <c r="P72" s="1053"/>
      <c r="Q72" s="1056"/>
      <c r="R72" s="1041"/>
      <c r="S72" s="1041"/>
      <c r="T72" s="1024"/>
      <c r="U72" s="1009"/>
      <c r="V72" s="1009"/>
      <c r="W72" s="1009"/>
      <c r="X72" s="1009"/>
      <c r="Y72" s="1009"/>
      <c r="Z72" s="1006"/>
      <c r="AA72" s="1006"/>
      <c r="AB72" s="1006"/>
      <c r="AC72" s="1006"/>
      <c r="AD72" s="1006"/>
      <c r="AE72" s="1006"/>
      <c r="AF72" s="1006"/>
      <c r="AG72" s="715"/>
      <c r="AH72" s="716"/>
      <c r="AI72" s="716"/>
      <c r="AJ72" s="716"/>
      <c r="AK72" s="715"/>
      <c r="AL72" s="717"/>
      <c r="AM72" s="717"/>
      <c r="AN72" s="717"/>
      <c r="AO72" s="717"/>
      <c r="AP72" s="1152"/>
      <c r="AQ72" s="1006"/>
      <c r="AR72" s="718"/>
      <c r="AS72" s="718"/>
      <c r="AT72" s="718"/>
      <c r="AU72" s="718"/>
      <c r="AV72" s="718"/>
      <c r="AW72" s="718"/>
      <c r="AX72" s="1152"/>
      <c r="AY72" s="1006"/>
      <c r="AZ72" s="718"/>
      <c r="BA72" s="718"/>
      <c r="BB72" s="718"/>
      <c r="BC72" s="718"/>
      <c r="BD72" s="718"/>
      <c r="BE72" s="718"/>
      <c r="BF72" s="1152"/>
      <c r="BG72" s="1006"/>
      <c r="BH72" s="718"/>
      <c r="BI72" s="718"/>
      <c r="BJ72" s="718"/>
      <c r="BK72" s="718"/>
      <c r="BL72" s="718"/>
      <c r="BM72" s="718"/>
      <c r="BN72" s="1152"/>
      <c r="BO72" s="1006"/>
      <c r="BP72" s="718"/>
      <c r="BQ72" s="718"/>
      <c r="BR72" s="718"/>
      <c r="BS72" s="718"/>
      <c r="BT72" s="718"/>
      <c r="BU72" s="718"/>
    </row>
    <row r="73" spans="1:73" ht="40.15" customHeight="1" thickTop="1" thickBot="1" x14ac:dyDescent="0.3">
      <c r="B73" s="123" t="s">
        <v>984</v>
      </c>
      <c r="C73" s="238" t="s">
        <v>985</v>
      </c>
      <c r="D73" s="421"/>
      <c r="E73" s="662"/>
      <c r="F73" s="447"/>
      <c r="G73" s="373"/>
      <c r="H73" s="375"/>
      <c r="I73" s="375"/>
      <c r="J73" s="376"/>
      <c r="K73" s="735"/>
      <c r="L73" s="421"/>
      <c r="M73" s="421"/>
      <c r="N73" s="707"/>
      <c r="O73" s="708"/>
      <c r="P73" s="421"/>
      <c r="Q73" s="692"/>
      <c r="R73" s="692"/>
      <c r="S73" s="692"/>
      <c r="T73" s="667"/>
      <c r="U73" s="668"/>
      <c r="V73" s="668"/>
      <c r="W73" s="668"/>
      <c r="X73" s="668"/>
      <c r="Y73" s="248"/>
      <c r="Z73" s="245">
        <f t="shared" ref="Z73:AF98" si="235">+AQ73+AY73+BG73+BO73</f>
        <v>0</v>
      </c>
      <c r="AA73" s="245">
        <f t="shared" si="235"/>
        <v>0</v>
      </c>
      <c r="AB73" s="245">
        <f t="shared" si="235"/>
        <v>0</v>
      </c>
      <c r="AC73" s="245">
        <f t="shared" si="235"/>
        <v>0</v>
      </c>
      <c r="AD73" s="245">
        <f t="shared" si="235"/>
        <v>0</v>
      </c>
      <c r="AE73" s="245">
        <f t="shared" si="235"/>
        <v>0</v>
      </c>
      <c r="AF73" s="245">
        <f t="shared" si="235"/>
        <v>0</v>
      </c>
      <c r="AG73" s="246"/>
      <c r="AH73" s="246"/>
      <c r="AI73" s="246"/>
      <c r="AJ73" s="246"/>
      <c r="AK73" s="711"/>
      <c r="AL73" s="246"/>
      <c r="AM73" s="246"/>
      <c r="AN73" s="246"/>
      <c r="AO73" s="246"/>
      <c r="AP73" s="669"/>
      <c r="AQ73" s="670">
        <f t="shared" ref="AQ73:AW73" si="236">SUM(AQ74:AQ94)</f>
        <v>0</v>
      </c>
      <c r="AR73" s="670">
        <f t="shared" si="236"/>
        <v>0</v>
      </c>
      <c r="AS73" s="670">
        <f t="shared" si="236"/>
        <v>0</v>
      </c>
      <c r="AT73" s="670">
        <f t="shared" si="236"/>
        <v>0</v>
      </c>
      <c r="AU73" s="670">
        <f t="shared" si="236"/>
        <v>0</v>
      </c>
      <c r="AV73" s="670">
        <f t="shared" si="236"/>
        <v>0</v>
      </c>
      <c r="AW73" s="670">
        <f t="shared" si="236"/>
        <v>0</v>
      </c>
      <c r="AX73" s="669"/>
      <c r="AY73" s="670">
        <f t="shared" ref="AY73:BE73" si="237">SUM(AY74:AY94)</f>
        <v>0</v>
      </c>
      <c r="AZ73" s="670">
        <f t="shared" si="237"/>
        <v>0</v>
      </c>
      <c r="BA73" s="670">
        <f t="shared" si="237"/>
        <v>0</v>
      </c>
      <c r="BB73" s="670">
        <f t="shared" si="237"/>
        <v>0</v>
      </c>
      <c r="BC73" s="670">
        <f t="shared" si="237"/>
        <v>0</v>
      </c>
      <c r="BD73" s="670">
        <f t="shared" si="237"/>
        <v>0</v>
      </c>
      <c r="BE73" s="670">
        <f t="shared" si="237"/>
        <v>0</v>
      </c>
      <c r="BF73" s="669"/>
      <c r="BG73" s="670">
        <f t="shared" ref="BG73:BM73" si="238">SUM(BG74:BG94)</f>
        <v>0</v>
      </c>
      <c r="BH73" s="670">
        <f t="shared" si="238"/>
        <v>0</v>
      </c>
      <c r="BI73" s="670">
        <f t="shared" si="238"/>
        <v>0</v>
      </c>
      <c r="BJ73" s="670">
        <f t="shared" si="238"/>
        <v>0</v>
      </c>
      <c r="BK73" s="670">
        <f t="shared" si="238"/>
        <v>0</v>
      </c>
      <c r="BL73" s="670">
        <f t="shared" si="238"/>
        <v>0</v>
      </c>
      <c r="BM73" s="670">
        <f t="shared" si="238"/>
        <v>0</v>
      </c>
      <c r="BN73" s="669"/>
      <c r="BO73" s="670">
        <f t="shared" ref="BO73:BU73" si="239">SUM(BO74:BO94)</f>
        <v>0</v>
      </c>
      <c r="BP73" s="670">
        <f t="shared" si="239"/>
        <v>0</v>
      </c>
      <c r="BQ73" s="670">
        <f t="shared" si="239"/>
        <v>0</v>
      </c>
      <c r="BR73" s="670">
        <f t="shared" si="239"/>
        <v>0</v>
      </c>
      <c r="BS73" s="670">
        <f t="shared" si="239"/>
        <v>0</v>
      </c>
      <c r="BT73" s="670">
        <f t="shared" si="239"/>
        <v>0</v>
      </c>
      <c r="BU73" s="670">
        <f t="shared" si="239"/>
        <v>0</v>
      </c>
    </row>
    <row r="74" spans="1:73" ht="40.15" customHeight="1" thickTop="1" x14ac:dyDescent="0.25">
      <c r="A74" s="151"/>
      <c r="B74" s="24"/>
      <c r="C74" s="1058" t="s">
        <v>986</v>
      </c>
      <c r="D74" s="1049" t="s">
        <v>987</v>
      </c>
      <c r="E74" s="1061">
        <v>252</v>
      </c>
      <c r="F74" s="1265" t="s">
        <v>3481</v>
      </c>
      <c r="G74" s="1049" t="s">
        <v>3482</v>
      </c>
      <c r="H74" s="1049"/>
      <c r="I74" s="1043" t="s">
        <v>3041</v>
      </c>
      <c r="J74" s="1043" t="s">
        <v>3443</v>
      </c>
      <c r="K74" s="1049" t="s">
        <v>3444</v>
      </c>
      <c r="L74" s="1043" t="s">
        <v>3452</v>
      </c>
      <c r="M74" s="1043" t="s">
        <v>3453</v>
      </c>
      <c r="N74" s="1262">
        <v>2026004540047</v>
      </c>
      <c r="O74" s="1049" t="s">
        <v>3454</v>
      </c>
      <c r="P74" s="1052" t="s">
        <v>988</v>
      </c>
      <c r="Q74" s="1055">
        <v>1</v>
      </c>
      <c r="R74" s="1040" t="s">
        <v>2867</v>
      </c>
      <c r="S74" s="1040"/>
      <c r="T74" s="1022"/>
      <c r="U74" s="1007"/>
      <c r="V74" s="1007"/>
      <c r="W74" s="1007"/>
      <c r="X74" s="1007"/>
      <c r="Y74" s="1007"/>
      <c r="Z74" s="1004">
        <f t="shared" si="235"/>
        <v>0</v>
      </c>
      <c r="AA74" s="1004">
        <f t="shared" ref="AA74" si="240">SUM(AR74:AR77,AZ74:AZ77,BH74:BH77,BP74:BP77)</f>
        <v>0</v>
      </c>
      <c r="AB74" s="1004">
        <f t="shared" ref="AB74" si="241">SUM(AS74:AS77,BA74:BA77,BI74:BI77,BQ74:BQ77)</f>
        <v>0</v>
      </c>
      <c r="AC74" s="1004">
        <f t="shared" ref="AC74" si="242">SUM(AT74:AT77,BB74:BB77,BJ74:BJ77,BR74:BR77)</f>
        <v>0</v>
      </c>
      <c r="AD74" s="1004">
        <f t="shared" ref="AD74" si="243">SUM(AU74:AU77,BC74:BC77,BK74:BK77,BS74:BS77)</f>
        <v>0</v>
      </c>
      <c r="AE74" s="1004">
        <f t="shared" ref="AE74" si="244">SUM(AV74:AV77,BD74:BD77,BL74:BL77,BT74:BT77)</f>
        <v>0</v>
      </c>
      <c r="AF74" s="1004">
        <f t="shared" ref="AF74" si="245">SUM(AW74:AW77,BE74:BE77,BM74:BM77,BU74:BU77)</f>
        <v>0</v>
      </c>
      <c r="AG74" s="714"/>
      <c r="AH74" s="593"/>
      <c r="AI74" s="593"/>
      <c r="AJ74" s="593"/>
      <c r="AK74" s="207"/>
      <c r="AL74" s="208"/>
      <c r="AM74" s="208"/>
      <c r="AN74" s="208"/>
      <c r="AO74" s="208"/>
      <c r="AP74" s="1150">
        <f>+U74</f>
        <v>0</v>
      </c>
      <c r="AQ74" s="1004">
        <f>SUM(AR74:AW77)</f>
        <v>0</v>
      </c>
      <c r="AR74" s="299"/>
      <c r="AS74" s="299"/>
      <c r="AT74" s="299"/>
      <c r="AU74" s="299"/>
      <c r="AV74" s="299"/>
      <c r="AW74" s="299"/>
      <c r="AX74" s="1150">
        <f>+V74</f>
        <v>0</v>
      </c>
      <c r="AY74" s="1004">
        <f>SUM(AZ74:BE77)</f>
        <v>0</v>
      </c>
      <c r="AZ74" s="299"/>
      <c r="BA74" s="299"/>
      <c r="BB74" s="299"/>
      <c r="BC74" s="299"/>
      <c r="BD74" s="299"/>
      <c r="BE74" s="299"/>
      <c r="BF74" s="1150">
        <f>+W74</f>
        <v>0</v>
      </c>
      <c r="BG74" s="1004">
        <f>SUM(BH74:BM77)</f>
        <v>0</v>
      </c>
      <c r="BH74" s="299"/>
      <c r="BI74" s="299"/>
      <c r="BJ74" s="299"/>
      <c r="BK74" s="299"/>
      <c r="BL74" s="299"/>
      <c r="BM74" s="299"/>
      <c r="BN74" s="1150">
        <f>+X74</f>
        <v>0</v>
      </c>
      <c r="BO74" s="1004">
        <f>SUM(BP74:BU77)</f>
        <v>0</v>
      </c>
      <c r="BP74" s="299"/>
      <c r="BQ74" s="299"/>
      <c r="BR74" s="299"/>
      <c r="BS74" s="299"/>
      <c r="BT74" s="299"/>
      <c r="BU74" s="299"/>
    </row>
    <row r="75" spans="1:73" ht="40.15" customHeight="1" x14ac:dyDescent="0.25">
      <c r="A75" s="151"/>
      <c r="B75" s="24"/>
      <c r="C75" s="1059"/>
      <c r="D75" s="1050"/>
      <c r="E75" s="1062"/>
      <c r="F75" s="1266"/>
      <c r="G75" s="1050"/>
      <c r="H75" s="1050"/>
      <c r="I75" s="1044"/>
      <c r="J75" s="1044"/>
      <c r="K75" s="1050"/>
      <c r="L75" s="1044"/>
      <c r="M75" s="1044"/>
      <c r="N75" s="1263"/>
      <c r="O75" s="1050"/>
      <c r="P75" s="1053"/>
      <c r="Q75" s="1056"/>
      <c r="R75" s="1041"/>
      <c r="S75" s="1041"/>
      <c r="T75" s="1023"/>
      <c r="U75" s="1008"/>
      <c r="V75" s="1008"/>
      <c r="W75" s="1008"/>
      <c r="X75" s="1008"/>
      <c r="Y75" s="1008"/>
      <c r="Z75" s="1005"/>
      <c r="AA75" s="1005"/>
      <c r="AB75" s="1005"/>
      <c r="AC75" s="1005"/>
      <c r="AD75" s="1005"/>
      <c r="AE75" s="1005"/>
      <c r="AF75" s="1005"/>
      <c r="AG75" s="479"/>
      <c r="AH75" s="592"/>
      <c r="AI75" s="592"/>
      <c r="AJ75" s="592"/>
      <c r="AK75" s="196"/>
      <c r="AL75" s="197"/>
      <c r="AM75" s="197"/>
      <c r="AN75" s="197"/>
      <c r="AO75" s="197"/>
      <c r="AP75" s="1151"/>
      <c r="AQ75" s="1005"/>
      <c r="AR75" s="282"/>
      <c r="AS75" s="282"/>
      <c r="AT75" s="282"/>
      <c r="AU75" s="282"/>
      <c r="AV75" s="282"/>
      <c r="AW75" s="282"/>
      <c r="AX75" s="1151"/>
      <c r="AY75" s="1005"/>
      <c r="AZ75" s="282"/>
      <c r="BA75" s="282"/>
      <c r="BB75" s="282"/>
      <c r="BC75" s="282"/>
      <c r="BD75" s="282"/>
      <c r="BE75" s="282"/>
      <c r="BF75" s="1151"/>
      <c r="BG75" s="1005"/>
      <c r="BH75" s="282"/>
      <c r="BI75" s="282"/>
      <c r="BJ75" s="282"/>
      <c r="BK75" s="282"/>
      <c r="BL75" s="282"/>
      <c r="BM75" s="282"/>
      <c r="BN75" s="1151"/>
      <c r="BO75" s="1005"/>
      <c r="BP75" s="282"/>
      <c r="BQ75" s="282"/>
      <c r="BR75" s="282"/>
      <c r="BS75" s="282"/>
      <c r="BT75" s="282"/>
      <c r="BU75" s="282"/>
    </row>
    <row r="76" spans="1:73" ht="40.15" customHeight="1" x14ac:dyDescent="0.25">
      <c r="A76" s="151"/>
      <c r="B76" s="24"/>
      <c r="C76" s="1059"/>
      <c r="D76" s="1050"/>
      <c r="E76" s="1062"/>
      <c r="F76" s="1266"/>
      <c r="G76" s="1050"/>
      <c r="H76" s="1050"/>
      <c r="I76" s="1044"/>
      <c r="J76" s="1044"/>
      <c r="K76" s="1050"/>
      <c r="L76" s="1044"/>
      <c r="M76" s="1044"/>
      <c r="N76" s="1263"/>
      <c r="O76" s="1050"/>
      <c r="P76" s="1053"/>
      <c r="Q76" s="1056"/>
      <c r="R76" s="1041"/>
      <c r="S76" s="1041"/>
      <c r="T76" s="1023"/>
      <c r="U76" s="1008"/>
      <c r="V76" s="1008"/>
      <c r="W76" s="1008"/>
      <c r="X76" s="1008"/>
      <c r="Y76" s="1008"/>
      <c r="Z76" s="1005"/>
      <c r="AA76" s="1005"/>
      <c r="AB76" s="1005"/>
      <c r="AC76" s="1005"/>
      <c r="AD76" s="1005"/>
      <c r="AE76" s="1005"/>
      <c r="AF76" s="1005"/>
      <c r="AG76" s="196"/>
      <c r="AH76" s="592"/>
      <c r="AI76" s="592"/>
      <c r="AJ76" s="592"/>
      <c r="AK76" s="196"/>
      <c r="AL76" s="197"/>
      <c r="AM76" s="197"/>
      <c r="AN76" s="197"/>
      <c r="AO76" s="197"/>
      <c r="AP76" s="1151"/>
      <c r="AQ76" s="1005"/>
      <c r="AR76" s="282"/>
      <c r="AS76" s="282"/>
      <c r="AT76" s="282"/>
      <c r="AU76" s="282"/>
      <c r="AV76" s="282"/>
      <c r="AW76" s="282"/>
      <c r="AX76" s="1151"/>
      <c r="AY76" s="1005"/>
      <c r="AZ76" s="282"/>
      <c r="BA76" s="282"/>
      <c r="BB76" s="282"/>
      <c r="BC76" s="282"/>
      <c r="BD76" s="282"/>
      <c r="BE76" s="282"/>
      <c r="BF76" s="1151"/>
      <c r="BG76" s="1005"/>
      <c r="BH76" s="282"/>
      <c r="BI76" s="282"/>
      <c r="BJ76" s="282"/>
      <c r="BK76" s="282"/>
      <c r="BL76" s="282"/>
      <c r="BM76" s="282"/>
      <c r="BN76" s="1151"/>
      <c r="BO76" s="1005"/>
      <c r="BP76" s="282"/>
      <c r="BQ76" s="282"/>
      <c r="BR76" s="282"/>
      <c r="BS76" s="282"/>
      <c r="BT76" s="282"/>
      <c r="BU76" s="282"/>
    </row>
    <row r="77" spans="1:73" ht="40.15" customHeight="1" thickBot="1" x14ac:dyDescent="0.3">
      <c r="A77" s="151"/>
      <c r="B77" s="24"/>
      <c r="C77" s="1060"/>
      <c r="D77" s="1051"/>
      <c r="E77" s="1063"/>
      <c r="F77" s="1266"/>
      <c r="G77" s="1050"/>
      <c r="H77" s="1050"/>
      <c r="I77" s="1044"/>
      <c r="J77" s="1044"/>
      <c r="K77" s="1050"/>
      <c r="L77" s="1044"/>
      <c r="M77" s="1044"/>
      <c r="N77" s="1263"/>
      <c r="O77" s="1050"/>
      <c r="P77" s="1315"/>
      <c r="Q77" s="1316"/>
      <c r="R77" s="1317"/>
      <c r="S77" s="1041"/>
      <c r="T77" s="1024"/>
      <c r="U77" s="1009"/>
      <c r="V77" s="1009"/>
      <c r="W77" s="1009"/>
      <c r="X77" s="1009"/>
      <c r="Y77" s="1009"/>
      <c r="Z77" s="1006"/>
      <c r="AA77" s="1006"/>
      <c r="AB77" s="1006"/>
      <c r="AC77" s="1006"/>
      <c r="AD77" s="1006"/>
      <c r="AE77" s="1006"/>
      <c r="AF77" s="1006"/>
      <c r="AG77" s="715"/>
      <c r="AH77" s="716"/>
      <c r="AI77" s="716"/>
      <c r="AJ77" s="716"/>
      <c r="AK77" s="715"/>
      <c r="AL77" s="717"/>
      <c r="AM77" s="717"/>
      <c r="AN77" s="717"/>
      <c r="AO77" s="717"/>
      <c r="AP77" s="1152"/>
      <c r="AQ77" s="1006"/>
      <c r="AR77" s="718"/>
      <c r="AS77" s="718"/>
      <c r="AT77" s="718"/>
      <c r="AU77" s="718"/>
      <c r="AV77" s="718"/>
      <c r="AW77" s="718"/>
      <c r="AX77" s="1152"/>
      <c r="AY77" s="1006"/>
      <c r="AZ77" s="718"/>
      <c r="BA77" s="718"/>
      <c r="BB77" s="718"/>
      <c r="BC77" s="718"/>
      <c r="BD77" s="718"/>
      <c r="BE77" s="718"/>
      <c r="BF77" s="1152"/>
      <c r="BG77" s="1006"/>
      <c r="BH77" s="718"/>
      <c r="BI77" s="718"/>
      <c r="BJ77" s="718"/>
      <c r="BK77" s="718"/>
      <c r="BL77" s="718"/>
      <c r="BM77" s="718"/>
      <c r="BN77" s="1152"/>
      <c r="BO77" s="1006"/>
      <c r="BP77" s="718"/>
      <c r="BQ77" s="718"/>
      <c r="BR77" s="718"/>
      <c r="BS77" s="718"/>
      <c r="BT77" s="718"/>
      <c r="BU77" s="718"/>
    </row>
    <row r="78" spans="1:73" ht="40.15" customHeight="1" thickTop="1" x14ac:dyDescent="0.25">
      <c r="A78" s="151"/>
      <c r="B78" s="24"/>
      <c r="C78" s="1058" t="s">
        <v>989</v>
      </c>
      <c r="D78" s="1049" t="s">
        <v>990</v>
      </c>
      <c r="E78" s="1061">
        <v>253</v>
      </c>
      <c r="F78" s="1064" t="s">
        <v>3442</v>
      </c>
      <c r="G78" s="1049" t="s">
        <v>991</v>
      </c>
      <c r="H78" s="1049"/>
      <c r="I78" s="1043" t="s">
        <v>3041</v>
      </c>
      <c r="J78" s="1043" t="s">
        <v>3443</v>
      </c>
      <c r="K78" s="1049" t="s">
        <v>3444</v>
      </c>
      <c r="L78" s="1043" t="s">
        <v>3445</v>
      </c>
      <c r="M78" s="1043" t="s">
        <v>3467</v>
      </c>
      <c r="N78" s="1046">
        <v>2026004540046</v>
      </c>
      <c r="O78" s="1049" t="s">
        <v>3447</v>
      </c>
      <c r="P78" s="1052" t="s">
        <v>991</v>
      </c>
      <c r="Q78" s="1055">
        <v>40</v>
      </c>
      <c r="R78" s="1040" t="s">
        <v>2867</v>
      </c>
      <c r="S78" s="1040"/>
      <c r="T78" s="1022"/>
      <c r="U78" s="1007"/>
      <c r="V78" s="1007"/>
      <c r="W78" s="1007"/>
      <c r="X78" s="1007"/>
      <c r="Y78" s="1007"/>
      <c r="Z78" s="1004">
        <f t="shared" ref="Z78" si="246">+AQ78+AY78+BG78+BO78</f>
        <v>0</v>
      </c>
      <c r="AA78" s="1004">
        <f t="shared" ref="AA78" si="247">SUM(AR78:AR81,AZ78:AZ81,BH78:BH81,BP78:BP81)</f>
        <v>0</v>
      </c>
      <c r="AB78" s="1004">
        <f t="shared" ref="AB78" si="248">SUM(AS78:AS81,BA78:BA81,BI78:BI81,BQ78:BQ81)</f>
        <v>0</v>
      </c>
      <c r="AC78" s="1004">
        <f t="shared" ref="AC78" si="249">SUM(AT78:AT81,BB78:BB81,BJ78:BJ81,BR78:BR81)</f>
        <v>0</v>
      </c>
      <c r="AD78" s="1004">
        <f t="shared" ref="AD78" si="250">SUM(AU78:AU81,BC78:BC81,BK78:BK81,BS78:BS81)</f>
        <v>0</v>
      </c>
      <c r="AE78" s="1004">
        <f t="shared" ref="AE78" si="251">SUM(AV78:AV81,BD78:BD81,BL78:BL81,BT78:BT81)</f>
        <v>0</v>
      </c>
      <c r="AF78" s="1004">
        <f t="shared" ref="AF78" si="252">SUM(AW78:AW81,BE78:BE81,BM78:BM81,BU78:BU81)</f>
        <v>0</v>
      </c>
      <c r="AG78" s="714"/>
      <c r="AH78" s="593"/>
      <c r="AI78" s="593"/>
      <c r="AJ78" s="593"/>
      <c r="AK78" s="207"/>
      <c r="AL78" s="208"/>
      <c r="AM78" s="208"/>
      <c r="AN78" s="208"/>
      <c r="AO78" s="208"/>
      <c r="AP78" s="1150">
        <f>+U78</f>
        <v>0</v>
      </c>
      <c r="AQ78" s="1004">
        <f>SUM(AR78:AW81)</f>
        <v>0</v>
      </c>
      <c r="AR78" s="299"/>
      <c r="AS78" s="299"/>
      <c r="AT78" s="299"/>
      <c r="AU78" s="299"/>
      <c r="AV78" s="299"/>
      <c r="AW78" s="299"/>
      <c r="AX78" s="1150">
        <f>+V78</f>
        <v>0</v>
      </c>
      <c r="AY78" s="1004">
        <f>SUM(AZ78:BE81)</f>
        <v>0</v>
      </c>
      <c r="AZ78" s="299"/>
      <c r="BA78" s="299"/>
      <c r="BB78" s="299"/>
      <c r="BC78" s="299"/>
      <c r="BD78" s="299"/>
      <c r="BE78" s="299"/>
      <c r="BF78" s="1150">
        <f>+W78</f>
        <v>0</v>
      </c>
      <c r="BG78" s="1004">
        <f>SUM(BH78:BM81)</f>
        <v>0</v>
      </c>
      <c r="BH78" s="299"/>
      <c r="BI78" s="299"/>
      <c r="BJ78" s="299"/>
      <c r="BK78" s="299"/>
      <c r="BL78" s="299"/>
      <c r="BM78" s="299"/>
      <c r="BN78" s="1150">
        <f>+X78</f>
        <v>0</v>
      </c>
      <c r="BO78" s="1004">
        <f>SUM(BP78:BU81)</f>
        <v>0</v>
      </c>
      <c r="BP78" s="299"/>
      <c r="BQ78" s="299"/>
      <c r="BR78" s="299"/>
      <c r="BS78" s="299"/>
      <c r="BT78" s="299"/>
      <c r="BU78" s="299"/>
    </row>
    <row r="79" spans="1:73" ht="40.15" customHeight="1" x14ac:dyDescent="0.25">
      <c r="A79" s="151"/>
      <c r="B79" s="24"/>
      <c r="C79" s="1059"/>
      <c r="D79" s="1050"/>
      <c r="E79" s="1062"/>
      <c r="F79" s="1065"/>
      <c r="G79" s="1050"/>
      <c r="H79" s="1050"/>
      <c r="I79" s="1044"/>
      <c r="J79" s="1044"/>
      <c r="K79" s="1050"/>
      <c r="L79" s="1044"/>
      <c r="M79" s="1044"/>
      <c r="N79" s="1047"/>
      <c r="O79" s="1050"/>
      <c r="P79" s="1053"/>
      <c r="Q79" s="1056"/>
      <c r="R79" s="1041"/>
      <c r="S79" s="1041"/>
      <c r="T79" s="1023"/>
      <c r="U79" s="1008"/>
      <c r="V79" s="1008"/>
      <c r="W79" s="1008"/>
      <c r="X79" s="1008"/>
      <c r="Y79" s="1008"/>
      <c r="Z79" s="1005"/>
      <c r="AA79" s="1005"/>
      <c r="AB79" s="1005"/>
      <c r="AC79" s="1005"/>
      <c r="AD79" s="1005"/>
      <c r="AE79" s="1005"/>
      <c r="AF79" s="1005"/>
      <c r="AG79" s="479"/>
      <c r="AH79" s="592"/>
      <c r="AI79" s="592"/>
      <c r="AJ79" s="592"/>
      <c r="AK79" s="196"/>
      <c r="AL79" s="197"/>
      <c r="AM79" s="197"/>
      <c r="AN79" s="197"/>
      <c r="AO79" s="197"/>
      <c r="AP79" s="1151"/>
      <c r="AQ79" s="1005"/>
      <c r="AR79" s="282"/>
      <c r="AS79" s="282"/>
      <c r="AT79" s="282"/>
      <c r="AU79" s="282"/>
      <c r="AV79" s="282"/>
      <c r="AW79" s="282"/>
      <c r="AX79" s="1151"/>
      <c r="AY79" s="1005"/>
      <c r="AZ79" s="282"/>
      <c r="BA79" s="282"/>
      <c r="BB79" s="282"/>
      <c r="BC79" s="282"/>
      <c r="BD79" s="282"/>
      <c r="BE79" s="282"/>
      <c r="BF79" s="1151"/>
      <c r="BG79" s="1005"/>
      <c r="BH79" s="282"/>
      <c r="BI79" s="282"/>
      <c r="BJ79" s="282"/>
      <c r="BK79" s="282"/>
      <c r="BL79" s="282"/>
      <c r="BM79" s="282"/>
      <c r="BN79" s="1151"/>
      <c r="BO79" s="1005"/>
      <c r="BP79" s="282"/>
      <c r="BQ79" s="282"/>
      <c r="BR79" s="282"/>
      <c r="BS79" s="282"/>
      <c r="BT79" s="282"/>
      <c r="BU79" s="282"/>
    </row>
    <row r="80" spans="1:73" ht="40.15" customHeight="1" x14ac:dyDescent="0.25">
      <c r="A80" s="151"/>
      <c r="B80" s="24"/>
      <c r="C80" s="1059"/>
      <c r="D80" s="1050"/>
      <c r="E80" s="1062"/>
      <c r="F80" s="1065"/>
      <c r="G80" s="1050"/>
      <c r="H80" s="1050"/>
      <c r="I80" s="1044"/>
      <c r="J80" s="1044"/>
      <c r="K80" s="1050"/>
      <c r="L80" s="1044"/>
      <c r="M80" s="1044"/>
      <c r="N80" s="1047"/>
      <c r="O80" s="1050"/>
      <c r="P80" s="1053"/>
      <c r="Q80" s="1056"/>
      <c r="R80" s="1041"/>
      <c r="S80" s="1041"/>
      <c r="T80" s="1023"/>
      <c r="U80" s="1008"/>
      <c r="V80" s="1008"/>
      <c r="W80" s="1008"/>
      <c r="X80" s="1008"/>
      <c r="Y80" s="1008"/>
      <c r="Z80" s="1005"/>
      <c r="AA80" s="1005"/>
      <c r="AB80" s="1005"/>
      <c r="AC80" s="1005"/>
      <c r="AD80" s="1005"/>
      <c r="AE80" s="1005"/>
      <c r="AF80" s="1005"/>
      <c r="AG80" s="196"/>
      <c r="AH80" s="592"/>
      <c r="AI80" s="592"/>
      <c r="AJ80" s="592"/>
      <c r="AK80" s="196"/>
      <c r="AL80" s="197"/>
      <c r="AM80" s="197"/>
      <c r="AN80" s="197"/>
      <c r="AO80" s="197"/>
      <c r="AP80" s="1151"/>
      <c r="AQ80" s="1005"/>
      <c r="AR80" s="282"/>
      <c r="AS80" s="282"/>
      <c r="AT80" s="282"/>
      <c r="AU80" s="282"/>
      <c r="AV80" s="282"/>
      <c r="AW80" s="282"/>
      <c r="AX80" s="1151"/>
      <c r="AY80" s="1005"/>
      <c r="AZ80" s="282"/>
      <c r="BA80" s="282"/>
      <c r="BB80" s="282"/>
      <c r="BC80" s="282"/>
      <c r="BD80" s="282"/>
      <c r="BE80" s="282"/>
      <c r="BF80" s="1151"/>
      <c r="BG80" s="1005"/>
      <c r="BH80" s="282"/>
      <c r="BI80" s="282"/>
      <c r="BJ80" s="282"/>
      <c r="BK80" s="282"/>
      <c r="BL80" s="282"/>
      <c r="BM80" s="282"/>
      <c r="BN80" s="1151"/>
      <c r="BO80" s="1005"/>
      <c r="BP80" s="282"/>
      <c r="BQ80" s="282"/>
      <c r="BR80" s="282"/>
      <c r="BS80" s="282"/>
      <c r="BT80" s="282"/>
      <c r="BU80" s="282"/>
    </row>
    <row r="81" spans="1:73" ht="40.15" customHeight="1" thickBot="1" x14ac:dyDescent="0.3">
      <c r="A81" s="151"/>
      <c r="B81" s="24"/>
      <c r="C81" s="1059"/>
      <c r="D81" s="1050"/>
      <c r="E81" s="1062"/>
      <c r="F81" s="1065"/>
      <c r="G81" s="1050"/>
      <c r="H81" s="1050"/>
      <c r="I81" s="1044"/>
      <c r="J81" s="1044"/>
      <c r="K81" s="1050"/>
      <c r="L81" s="1044"/>
      <c r="M81" s="1044"/>
      <c r="N81" s="1047"/>
      <c r="O81" s="1050"/>
      <c r="P81" s="1053"/>
      <c r="Q81" s="1056"/>
      <c r="R81" s="1041"/>
      <c r="S81" s="1041"/>
      <c r="T81" s="1024"/>
      <c r="U81" s="1009"/>
      <c r="V81" s="1009"/>
      <c r="W81" s="1009"/>
      <c r="X81" s="1009"/>
      <c r="Y81" s="1009"/>
      <c r="Z81" s="1006"/>
      <c r="AA81" s="1006"/>
      <c r="AB81" s="1006"/>
      <c r="AC81" s="1006"/>
      <c r="AD81" s="1006"/>
      <c r="AE81" s="1006"/>
      <c r="AF81" s="1006"/>
      <c r="AG81" s="715"/>
      <c r="AH81" s="716"/>
      <c r="AI81" s="716"/>
      <c r="AJ81" s="716"/>
      <c r="AK81" s="715"/>
      <c r="AL81" s="717"/>
      <c r="AM81" s="717"/>
      <c r="AN81" s="717"/>
      <c r="AO81" s="717"/>
      <c r="AP81" s="1152"/>
      <c r="AQ81" s="1006"/>
      <c r="AR81" s="718"/>
      <c r="AS81" s="718"/>
      <c r="AT81" s="718"/>
      <c r="AU81" s="718"/>
      <c r="AV81" s="718"/>
      <c r="AW81" s="718"/>
      <c r="AX81" s="1152"/>
      <c r="AY81" s="1006"/>
      <c r="AZ81" s="718"/>
      <c r="BA81" s="718"/>
      <c r="BB81" s="718"/>
      <c r="BC81" s="718"/>
      <c r="BD81" s="718"/>
      <c r="BE81" s="718"/>
      <c r="BF81" s="1152"/>
      <c r="BG81" s="1006"/>
      <c r="BH81" s="718"/>
      <c r="BI81" s="718"/>
      <c r="BJ81" s="718"/>
      <c r="BK81" s="718"/>
      <c r="BL81" s="718"/>
      <c r="BM81" s="718"/>
      <c r="BN81" s="1152"/>
      <c r="BO81" s="1006"/>
      <c r="BP81" s="718"/>
      <c r="BQ81" s="718"/>
      <c r="BR81" s="718"/>
      <c r="BS81" s="718"/>
      <c r="BT81" s="718"/>
      <c r="BU81" s="718"/>
    </row>
    <row r="82" spans="1:73" ht="40.15" customHeight="1" thickTop="1" x14ac:dyDescent="0.25">
      <c r="A82" s="151"/>
      <c r="B82" s="24"/>
      <c r="C82" s="1058" t="s">
        <v>992</v>
      </c>
      <c r="D82" s="1049" t="s">
        <v>993</v>
      </c>
      <c r="E82" s="1061">
        <v>254</v>
      </c>
      <c r="F82" s="1064" t="s">
        <v>3448</v>
      </c>
      <c r="G82" s="1049" t="s">
        <v>3483</v>
      </c>
      <c r="H82" s="1049"/>
      <c r="I82" s="1043" t="s">
        <v>3041</v>
      </c>
      <c r="J82" s="1043" t="s">
        <v>3443</v>
      </c>
      <c r="K82" s="1049" t="s">
        <v>3444</v>
      </c>
      <c r="L82" s="1043" t="s">
        <v>3445</v>
      </c>
      <c r="M82" s="1043" t="s">
        <v>3467</v>
      </c>
      <c r="N82" s="1046">
        <v>2026004540046</v>
      </c>
      <c r="O82" s="1049" t="s">
        <v>3447</v>
      </c>
      <c r="P82" s="1052" t="s">
        <v>961</v>
      </c>
      <c r="Q82" s="1055">
        <v>8</v>
      </c>
      <c r="R82" s="1040" t="s">
        <v>2867</v>
      </c>
      <c r="S82" s="1040"/>
      <c r="T82" s="1022"/>
      <c r="U82" s="1007"/>
      <c r="V82" s="1007"/>
      <c r="W82" s="1007"/>
      <c r="X82" s="1007"/>
      <c r="Y82" s="1007"/>
      <c r="Z82" s="1004">
        <f t="shared" ref="Z82" si="253">+AQ82+AY82+BG82+BO82</f>
        <v>0</v>
      </c>
      <c r="AA82" s="1004">
        <f t="shared" ref="AA82" si="254">SUM(AR82:AR85,AZ82:AZ85,BH82:BH85,BP82:BP85)</f>
        <v>0</v>
      </c>
      <c r="AB82" s="1004">
        <f t="shared" ref="AB82" si="255">SUM(AS82:AS85,BA82:BA85,BI82:BI85,BQ82:BQ85)</f>
        <v>0</v>
      </c>
      <c r="AC82" s="1004">
        <f t="shared" ref="AC82" si="256">SUM(AT82:AT85,BB82:BB85,BJ82:BJ85,BR82:BR85)</f>
        <v>0</v>
      </c>
      <c r="AD82" s="1004">
        <f t="shared" ref="AD82" si="257">SUM(AU82:AU85,BC82:BC85,BK82:BK85,BS82:BS85)</f>
        <v>0</v>
      </c>
      <c r="AE82" s="1004">
        <f t="shared" ref="AE82" si="258">SUM(AV82:AV85,BD82:BD85,BL82:BL85,BT82:BT85)</f>
        <v>0</v>
      </c>
      <c r="AF82" s="1004">
        <f t="shared" ref="AF82" si="259">SUM(AW82:AW85,BE82:BE85,BM82:BM85,BU82:BU85)</f>
        <v>0</v>
      </c>
      <c r="AG82" s="714"/>
      <c r="AH82" s="593"/>
      <c r="AI82" s="593"/>
      <c r="AJ82" s="593"/>
      <c r="AK82" s="207"/>
      <c r="AL82" s="208"/>
      <c r="AM82" s="208"/>
      <c r="AN82" s="208"/>
      <c r="AO82" s="208"/>
      <c r="AP82" s="1150">
        <f>+U82</f>
        <v>0</v>
      </c>
      <c r="AQ82" s="1004">
        <f>SUM(AR82:AW85)</f>
        <v>0</v>
      </c>
      <c r="AR82" s="299"/>
      <c r="AS82" s="299"/>
      <c r="AT82" s="299"/>
      <c r="AU82" s="299"/>
      <c r="AV82" s="299"/>
      <c r="AW82" s="299"/>
      <c r="AX82" s="1150">
        <f>+V82</f>
        <v>0</v>
      </c>
      <c r="AY82" s="1004">
        <f>SUM(AZ82:BE85)</f>
        <v>0</v>
      </c>
      <c r="AZ82" s="299"/>
      <c r="BA82" s="299"/>
      <c r="BB82" s="299"/>
      <c r="BC82" s="299"/>
      <c r="BD82" s="299"/>
      <c r="BE82" s="299"/>
      <c r="BF82" s="1150">
        <f>+W82</f>
        <v>0</v>
      </c>
      <c r="BG82" s="1004">
        <f>SUM(BH82:BM85)</f>
        <v>0</v>
      </c>
      <c r="BH82" s="299"/>
      <c r="BI82" s="299"/>
      <c r="BJ82" s="299"/>
      <c r="BK82" s="299"/>
      <c r="BL82" s="299"/>
      <c r="BM82" s="299"/>
      <c r="BN82" s="1150">
        <f>+X82</f>
        <v>0</v>
      </c>
      <c r="BO82" s="1004">
        <f>SUM(BP82:BU85)</f>
        <v>0</v>
      </c>
      <c r="BP82" s="299"/>
      <c r="BQ82" s="299"/>
      <c r="BR82" s="299"/>
      <c r="BS82" s="299"/>
      <c r="BT82" s="299"/>
      <c r="BU82" s="299"/>
    </row>
    <row r="83" spans="1:73" ht="40.15" customHeight="1" x14ac:dyDescent="0.25">
      <c r="A83" s="151"/>
      <c r="B83" s="24"/>
      <c r="C83" s="1059"/>
      <c r="D83" s="1050"/>
      <c r="E83" s="1062"/>
      <c r="F83" s="1065"/>
      <c r="G83" s="1050"/>
      <c r="H83" s="1050"/>
      <c r="I83" s="1044"/>
      <c r="J83" s="1044"/>
      <c r="K83" s="1050"/>
      <c r="L83" s="1044"/>
      <c r="M83" s="1044"/>
      <c r="N83" s="1047"/>
      <c r="O83" s="1050"/>
      <c r="P83" s="1053"/>
      <c r="Q83" s="1056"/>
      <c r="R83" s="1041"/>
      <c r="S83" s="1041"/>
      <c r="T83" s="1023"/>
      <c r="U83" s="1008"/>
      <c r="V83" s="1008"/>
      <c r="W83" s="1008"/>
      <c r="X83" s="1008"/>
      <c r="Y83" s="1008"/>
      <c r="Z83" s="1005"/>
      <c r="AA83" s="1005"/>
      <c r="AB83" s="1005"/>
      <c r="AC83" s="1005"/>
      <c r="AD83" s="1005"/>
      <c r="AE83" s="1005"/>
      <c r="AF83" s="1005"/>
      <c r="AG83" s="479"/>
      <c r="AH83" s="592"/>
      <c r="AI83" s="592"/>
      <c r="AJ83" s="592"/>
      <c r="AK83" s="196"/>
      <c r="AL83" s="197"/>
      <c r="AM83" s="197"/>
      <c r="AN83" s="197"/>
      <c r="AO83" s="197"/>
      <c r="AP83" s="1151"/>
      <c r="AQ83" s="1005"/>
      <c r="AR83" s="282"/>
      <c r="AS83" s="282"/>
      <c r="AT83" s="282"/>
      <c r="AU83" s="282"/>
      <c r="AV83" s="282"/>
      <c r="AW83" s="282"/>
      <c r="AX83" s="1151"/>
      <c r="AY83" s="1005"/>
      <c r="AZ83" s="282"/>
      <c r="BA83" s="282"/>
      <c r="BB83" s="282"/>
      <c r="BC83" s="282"/>
      <c r="BD83" s="282"/>
      <c r="BE83" s="282"/>
      <c r="BF83" s="1151"/>
      <c r="BG83" s="1005"/>
      <c r="BH83" s="282"/>
      <c r="BI83" s="282"/>
      <c r="BJ83" s="282"/>
      <c r="BK83" s="282"/>
      <c r="BL83" s="282"/>
      <c r="BM83" s="282"/>
      <c r="BN83" s="1151"/>
      <c r="BO83" s="1005"/>
      <c r="BP83" s="282"/>
      <c r="BQ83" s="282"/>
      <c r="BR83" s="282"/>
      <c r="BS83" s="282"/>
      <c r="BT83" s="282"/>
      <c r="BU83" s="282"/>
    </row>
    <row r="84" spans="1:73" ht="40.15" customHeight="1" x14ac:dyDescent="0.25">
      <c r="A84" s="151"/>
      <c r="B84" s="24"/>
      <c r="C84" s="1059"/>
      <c r="D84" s="1050"/>
      <c r="E84" s="1062"/>
      <c r="F84" s="1065"/>
      <c r="G84" s="1050"/>
      <c r="H84" s="1050"/>
      <c r="I84" s="1044"/>
      <c r="J84" s="1044"/>
      <c r="K84" s="1050"/>
      <c r="L84" s="1044"/>
      <c r="M84" s="1044"/>
      <c r="N84" s="1047"/>
      <c r="O84" s="1050"/>
      <c r="P84" s="1053"/>
      <c r="Q84" s="1056"/>
      <c r="R84" s="1041"/>
      <c r="S84" s="1041"/>
      <c r="T84" s="1023"/>
      <c r="U84" s="1008"/>
      <c r="V84" s="1008"/>
      <c r="W84" s="1008"/>
      <c r="X84" s="1008"/>
      <c r="Y84" s="1008"/>
      <c r="Z84" s="1005"/>
      <c r="AA84" s="1005"/>
      <c r="AB84" s="1005"/>
      <c r="AC84" s="1005"/>
      <c r="AD84" s="1005"/>
      <c r="AE84" s="1005"/>
      <c r="AF84" s="1005"/>
      <c r="AG84" s="196"/>
      <c r="AH84" s="592"/>
      <c r="AI84" s="592"/>
      <c r="AJ84" s="592"/>
      <c r="AK84" s="196"/>
      <c r="AL84" s="197"/>
      <c r="AM84" s="197"/>
      <c r="AN84" s="197"/>
      <c r="AO84" s="197"/>
      <c r="AP84" s="1151"/>
      <c r="AQ84" s="1005"/>
      <c r="AR84" s="282"/>
      <c r="AS84" s="282"/>
      <c r="AT84" s="282"/>
      <c r="AU84" s="282"/>
      <c r="AV84" s="282"/>
      <c r="AW84" s="282"/>
      <c r="AX84" s="1151"/>
      <c r="AY84" s="1005"/>
      <c r="AZ84" s="282"/>
      <c r="BA84" s="282"/>
      <c r="BB84" s="282"/>
      <c r="BC84" s="282"/>
      <c r="BD84" s="282"/>
      <c r="BE84" s="282"/>
      <c r="BF84" s="1151"/>
      <c r="BG84" s="1005"/>
      <c r="BH84" s="282"/>
      <c r="BI84" s="282"/>
      <c r="BJ84" s="282"/>
      <c r="BK84" s="282"/>
      <c r="BL84" s="282"/>
      <c r="BM84" s="282"/>
      <c r="BN84" s="1151"/>
      <c r="BO84" s="1005"/>
      <c r="BP84" s="282"/>
      <c r="BQ84" s="282"/>
      <c r="BR84" s="282"/>
      <c r="BS84" s="282"/>
      <c r="BT84" s="282"/>
      <c r="BU84" s="282"/>
    </row>
    <row r="85" spans="1:73" ht="40.15" customHeight="1" thickBot="1" x14ac:dyDescent="0.3">
      <c r="A85" s="151"/>
      <c r="B85" s="24"/>
      <c r="C85" s="1059"/>
      <c r="D85" s="1050"/>
      <c r="E85" s="1062"/>
      <c r="F85" s="1065"/>
      <c r="G85" s="1050"/>
      <c r="H85" s="1050"/>
      <c r="I85" s="1044"/>
      <c r="J85" s="1044"/>
      <c r="K85" s="1050"/>
      <c r="L85" s="1044"/>
      <c r="M85" s="1044"/>
      <c r="N85" s="1047"/>
      <c r="O85" s="1050"/>
      <c r="P85" s="1053"/>
      <c r="Q85" s="1056"/>
      <c r="R85" s="1041"/>
      <c r="S85" s="1041"/>
      <c r="T85" s="1024"/>
      <c r="U85" s="1009"/>
      <c r="V85" s="1009"/>
      <c r="W85" s="1009"/>
      <c r="X85" s="1009"/>
      <c r="Y85" s="1009"/>
      <c r="Z85" s="1006"/>
      <c r="AA85" s="1006"/>
      <c r="AB85" s="1006"/>
      <c r="AC85" s="1006"/>
      <c r="AD85" s="1006"/>
      <c r="AE85" s="1006"/>
      <c r="AF85" s="1006"/>
      <c r="AG85" s="715"/>
      <c r="AH85" s="716"/>
      <c r="AI85" s="716"/>
      <c r="AJ85" s="716"/>
      <c r="AK85" s="715"/>
      <c r="AL85" s="717"/>
      <c r="AM85" s="717"/>
      <c r="AN85" s="717"/>
      <c r="AO85" s="717"/>
      <c r="AP85" s="1152"/>
      <c r="AQ85" s="1006"/>
      <c r="AR85" s="718"/>
      <c r="AS85" s="718"/>
      <c r="AT85" s="718"/>
      <c r="AU85" s="718"/>
      <c r="AV85" s="718"/>
      <c r="AW85" s="718"/>
      <c r="AX85" s="1152"/>
      <c r="AY85" s="1006"/>
      <c r="AZ85" s="718"/>
      <c r="BA85" s="718"/>
      <c r="BB85" s="718"/>
      <c r="BC85" s="718"/>
      <c r="BD85" s="718"/>
      <c r="BE85" s="718"/>
      <c r="BF85" s="1152"/>
      <c r="BG85" s="1006"/>
      <c r="BH85" s="718"/>
      <c r="BI85" s="718"/>
      <c r="BJ85" s="718"/>
      <c r="BK85" s="718"/>
      <c r="BL85" s="718"/>
      <c r="BM85" s="718"/>
      <c r="BN85" s="1152"/>
      <c r="BO85" s="1006"/>
      <c r="BP85" s="718"/>
      <c r="BQ85" s="718"/>
      <c r="BR85" s="718"/>
      <c r="BS85" s="718"/>
      <c r="BT85" s="718"/>
      <c r="BU85" s="718"/>
    </row>
    <row r="86" spans="1:73" ht="40.15" customHeight="1" thickTop="1" x14ac:dyDescent="0.25">
      <c r="A86" s="151"/>
      <c r="B86" s="24"/>
      <c r="C86" s="1058" t="s">
        <v>994</v>
      </c>
      <c r="D86" s="1049" t="s">
        <v>995</v>
      </c>
      <c r="E86" s="1061">
        <v>255</v>
      </c>
      <c r="F86" s="1064" t="s">
        <v>3484</v>
      </c>
      <c r="G86" s="1049" t="s">
        <v>3485</v>
      </c>
      <c r="H86" s="1049"/>
      <c r="I86" s="1043"/>
      <c r="J86" s="1043"/>
      <c r="K86" s="1049" t="s">
        <v>3444</v>
      </c>
      <c r="L86" s="1043" t="s">
        <v>3445</v>
      </c>
      <c r="M86" s="1043" t="s">
        <v>3467</v>
      </c>
      <c r="N86" s="1046">
        <v>2026004540046</v>
      </c>
      <c r="O86" s="1049" t="s">
        <v>3447</v>
      </c>
      <c r="P86" s="1052" t="s">
        <v>996</v>
      </c>
      <c r="Q86" s="1055">
        <v>12000</v>
      </c>
      <c r="R86" s="1040"/>
      <c r="S86" s="1040"/>
      <c r="T86" s="1022"/>
      <c r="U86" s="1007"/>
      <c r="V86" s="1007"/>
      <c r="W86" s="1007"/>
      <c r="X86" s="1007"/>
      <c r="Y86" s="1007"/>
      <c r="Z86" s="1004">
        <f t="shared" ref="Z86" si="260">+AQ86+AY86+BG86+BO86</f>
        <v>0</v>
      </c>
      <c r="AA86" s="1004">
        <f t="shared" ref="AA86" si="261">SUM(AR86:AR89,AZ86:AZ89,BH86:BH89,BP86:BP89)</f>
        <v>0</v>
      </c>
      <c r="AB86" s="1004">
        <f t="shared" ref="AB86" si="262">SUM(AS86:AS89,BA86:BA89,BI86:BI89,BQ86:BQ89)</f>
        <v>0</v>
      </c>
      <c r="AC86" s="1004">
        <f t="shared" ref="AC86" si="263">SUM(AT86:AT89,BB86:BB89,BJ86:BJ89,BR86:BR89)</f>
        <v>0</v>
      </c>
      <c r="AD86" s="1004">
        <f t="shared" ref="AD86" si="264">SUM(AU86:AU89,BC86:BC89,BK86:BK89,BS86:BS89)</f>
        <v>0</v>
      </c>
      <c r="AE86" s="1004">
        <f t="shared" ref="AE86" si="265">SUM(AV86:AV89,BD86:BD89,BL86:BL89,BT86:BT89)</f>
        <v>0</v>
      </c>
      <c r="AF86" s="1004">
        <f t="shared" ref="AF86" si="266">SUM(AW86:AW89,BE86:BE89,BM86:BM89,BU86:BU89)</f>
        <v>0</v>
      </c>
      <c r="AG86" s="714"/>
      <c r="AH86" s="593"/>
      <c r="AI86" s="593"/>
      <c r="AJ86" s="593"/>
      <c r="AK86" s="207"/>
      <c r="AL86" s="208"/>
      <c r="AM86" s="208"/>
      <c r="AN86" s="208"/>
      <c r="AO86" s="208"/>
      <c r="AP86" s="1150">
        <f>+U86</f>
        <v>0</v>
      </c>
      <c r="AQ86" s="1004">
        <f>SUM(AR86:AW89)</f>
        <v>0</v>
      </c>
      <c r="AR86" s="299"/>
      <c r="AS86" s="299"/>
      <c r="AT86" s="299"/>
      <c r="AU86" s="299"/>
      <c r="AV86" s="299"/>
      <c r="AW86" s="299"/>
      <c r="AX86" s="1150">
        <f>+V86</f>
        <v>0</v>
      </c>
      <c r="AY86" s="1004">
        <f>SUM(AZ86:BE89)</f>
        <v>0</v>
      </c>
      <c r="AZ86" s="299"/>
      <c r="BA86" s="299"/>
      <c r="BB86" s="299"/>
      <c r="BC86" s="299"/>
      <c r="BD86" s="299"/>
      <c r="BE86" s="299"/>
      <c r="BF86" s="1150">
        <f>+W86</f>
        <v>0</v>
      </c>
      <c r="BG86" s="1004">
        <f>SUM(BH86:BM89)</f>
        <v>0</v>
      </c>
      <c r="BH86" s="299"/>
      <c r="BI86" s="299"/>
      <c r="BJ86" s="299"/>
      <c r="BK86" s="299"/>
      <c r="BL86" s="299"/>
      <c r="BM86" s="299"/>
      <c r="BN86" s="1150">
        <f>+X86</f>
        <v>0</v>
      </c>
      <c r="BO86" s="1004">
        <f>SUM(BP86:BU89)</f>
        <v>0</v>
      </c>
      <c r="BP86" s="299"/>
      <c r="BQ86" s="299"/>
      <c r="BR86" s="299"/>
      <c r="BS86" s="299"/>
      <c r="BT86" s="299"/>
      <c r="BU86" s="299"/>
    </row>
    <row r="87" spans="1:73" ht="40.15" customHeight="1" x14ac:dyDescent="0.25">
      <c r="A87" s="151"/>
      <c r="B87" s="24"/>
      <c r="C87" s="1059"/>
      <c r="D87" s="1050"/>
      <c r="E87" s="1062"/>
      <c r="F87" s="1065"/>
      <c r="G87" s="1050"/>
      <c r="H87" s="1050"/>
      <c r="I87" s="1044"/>
      <c r="J87" s="1044"/>
      <c r="K87" s="1050"/>
      <c r="L87" s="1044"/>
      <c r="M87" s="1044"/>
      <c r="N87" s="1047"/>
      <c r="O87" s="1050"/>
      <c r="P87" s="1053"/>
      <c r="Q87" s="1056"/>
      <c r="R87" s="1041"/>
      <c r="S87" s="1041"/>
      <c r="T87" s="1023"/>
      <c r="U87" s="1008"/>
      <c r="V87" s="1008"/>
      <c r="W87" s="1008"/>
      <c r="X87" s="1008"/>
      <c r="Y87" s="1008"/>
      <c r="Z87" s="1005"/>
      <c r="AA87" s="1005"/>
      <c r="AB87" s="1005"/>
      <c r="AC87" s="1005"/>
      <c r="AD87" s="1005"/>
      <c r="AE87" s="1005"/>
      <c r="AF87" s="1005"/>
      <c r="AG87" s="479"/>
      <c r="AH87" s="592"/>
      <c r="AI87" s="592"/>
      <c r="AJ87" s="592"/>
      <c r="AK87" s="196"/>
      <c r="AL87" s="197"/>
      <c r="AM87" s="197"/>
      <c r="AN87" s="197"/>
      <c r="AO87" s="197"/>
      <c r="AP87" s="1151"/>
      <c r="AQ87" s="1005"/>
      <c r="AR87" s="282"/>
      <c r="AS87" s="282"/>
      <c r="AT87" s="282"/>
      <c r="AU87" s="282"/>
      <c r="AV87" s="282"/>
      <c r="AW87" s="282"/>
      <c r="AX87" s="1151"/>
      <c r="AY87" s="1005"/>
      <c r="AZ87" s="282"/>
      <c r="BA87" s="282"/>
      <c r="BB87" s="282"/>
      <c r="BC87" s="282"/>
      <c r="BD87" s="282"/>
      <c r="BE87" s="282"/>
      <c r="BF87" s="1151"/>
      <c r="BG87" s="1005"/>
      <c r="BH87" s="282"/>
      <c r="BI87" s="282"/>
      <c r="BJ87" s="282"/>
      <c r="BK87" s="282"/>
      <c r="BL87" s="282"/>
      <c r="BM87" s="282"/>
      <c r="BN87" s="1151"/>
      <c r="BO87" s="1005"/>
      <c r="BP87" s="282"/>
      <c r="BQ87" s="282"/>
      <c r="BR87" s="282"/>
      <c r="BS87" s="282"/>
      <c r="BT87" s="282"/>
      <c r="BU87" s="282"/>
    </row>
    <row r="88" spans="1:73" ht="40.15" customHeight="1" x14ac:dyDescent="0.25">
      <c r="A88" s="151"/>
      <c r="B88" s="24"/>
      <c r="C88" s="1059"/>
      <c r="D88" s="1050"/>
      <c r="E88" s="1062"/>
      <c r="F88" s="1065"/>
      <c r="G88" s="1050"/>
      <c r="H88" s="1050"/>
      <c r="I88" s="1044"/>
      <c r="J88" s="1044"/>
      <c r="K88" s="1050"/>
      <c r="L88" s="1044"/>
      <c r="M88" s="1044"/>
      <c r="N88" s="1047"/>
      <c r="O88" s="1050"/>
      <c r="P88" s="1053"/>
      <c r="Q88" s="1056"/>
      <c r="R88" s="1041"/>
      <c r="S88" s="1041"/>
      <c r="T88" s="1023"/>
      <c r="U88" s="1008"/>
      <c r="V88" s="1008"/>
      <c r="W88" s="1008"/>
      <c r="X88" s="1008"/>
      <c r="Y88" s="1008"/>
      <c r="Z88" s="1005"/>
      <c r="AA88" s="1005"/>
      <c r="AB88" s="1005"/>
      <c r="AC88" s="1005"/>
      <c r="AD88" s="1005"/>
      <c r="AE88" s="1005"/>
      <c r="AF88" s="1005"/>
      <c r="AG88" s="196"/>
      <c r="AH88" s="592"/>
      <c r="AI88" s="592"/>
      <c r="AJ88" s="592"/>
      <c r="AK88" s="196"/>
      <c r="AL88" s="197"/>
      <c r="AM88" s="197"/>
      <c r="AN88" s="197"/>
      <c r="AO88" s="197"/>
      <c r="AP88" s="1151"/>
      <c r="AQ88" s="1005"/>
      <c r="AR88" s="282"/>
      <c r="AS88" s="282"/>
      <c r="AT88" s="282"/>
      <c r="AU88" s="282"/>
      <c r="AV88" s="282"/>
      <c r="AW88" s="282"/>
      <c r="AX88" s="1151"/>
      <c r="AY88" s="1005"/>
      <c r="AZ88" s="282"/>
      <c r="BA88" s="282"/>
      <c r="BB88" s="282"/>
      <c r="BC88" s="282"/>
      <c r="BD88" s="282"/>
      <c r="BE88" s="282"/>
      <c r="BF88" s="1151"/>
      <c r="BG88" s="1005"/>
      <c r="BH88" s="282"/>
      <c r="BI88" s="282"/>
      <c r="BJ88" s="282"/>
      <c r="BK88" s="282"/>
      <c r="BL88" s="282"/>
      <c r="BM88" s="282"/>
      <c r="BN88" s="1151"/>
      <c r="BO88" s="1005"/>
      <c r="BP88" s="282"/>
      <c r="BQ88" s="282"/>
      <c r="BR88" s="282"/>
      <c r="BS88" s="282"/>
      <c r="BT88" s="282"/>
      <c r="BU88" s="282"/>
    </row>
    <row r="89" spans="1:73" ht="40.15" customHeight="1" thickBot="1" x14ac:dyDescent="0.3">
      <c r="A89" s="151"/>
      <c r="B89" s="24"/>
      <c r="C89" s="1059"/>
      <c r="D89" s="1050"/>
      <c r="E89" s="1062"/>
      <c r="F89" s="1065"/>
      <c r="G89" s="1050"/>
      <c r="H89" s="1050"/>
      <c r="I89" s="1044"/>
      <c r="J89" s="1044"/>
      <c r="K89" s="1050"/>
      <c r="L89" s="1044"/>
      <c r="M89" s="1044"/>
      <c r="N89" s="1047"/>
      <c r="O89" s="1050"/>
      <c r="P89" s="1053"/>
      <c r="Q89" s="1056"/>
      <c r="R89" s="1041"/>
      <c r="S89" s="1041"/>
      <c r="T89" s="1024"/>
      <c r="U89" s="1009"/>
      <c r="V89" s="1009"/>
      <c r="W89" s="1009"/>
      <c r="X89" s="1009"/>
      <c r="Y89" s="1009"/>
      <c r="Z89" s="1006"/>
      <c r="AA89" s="1006"/>
      <c r="AB89" s="1006"/>
      <c r="AC89" s="1006"/>
      <c r="AD89" s="1006"/>
      <c r="AE89" s="1006"/>
      <c r="AF89" s="1006"/>
      <c r="AG89" s="715"/>
      <c r="AH89" s="716"/>
      <c r="AI89" s="716"/>
      <c r="AJ89" s="716"/>
      <c r="AK89" s="715"/>
      <c r="AL89" s="717"/>
      <c r="AM89" s="717"/>
      <c r="AN89" s="717"/>
      <c r="AO89" s="717"/>
      <c r="AP89" s="1152"/>
      <c r="AQ89" s="1006"/>
      <c r="AR89" s="718"/>
      <c r="AS89" s="718"/>
      <c r="AT89" s="718"/>
      <c r="AU89" s="718"/>
      <c r="AV89" s="718"/>
      <c r="AW89" s="718"/>
      <c r="AX89" s="1152"/>
      <c r="AY89" s="1006"/>
      <c r="AZ89" s="718"/>
      <c r="BA89" s="718"/>
      <c r="BB89" s="718"/>
      <c r="BC89" s="718"/>
      <c r="BD89" s="718"/>
      <c r="BE89" s="718"/>
      <c r="BF89" s="1152"/>
      <c r="BG89" s="1006"/>
      <c r="BH89" s="718"/>
      <c r="BI89" s="718"/>
      <c r="BJ89" s="718"/>
      <c r="BK89" s="718"/>
      <c r="BL89" s="718"/>
      <c r="BM89" s="718"/>
      <c r="BN89" s="1152"/>
      <c r="BO89" s="1006"/>
      <c r="BP89" s="718"/>
      <c r="BQ89" s="718"/>
      <c r="BR89" s="718"/>
      <c r="BS89" s="718"/>
      <c r="BT89" s="718"/>
      <c r="BU89" s="718"/>
    </row>
    <row r="90" spans="1:73" ht="40.15" customHeight="1" thickTop="1" x14ac:dyDescent="0.25">
      <c r="A90" s="151"/>
      <c r="B90" s="24"/>
      <c r="C90" s="1058" t="s">
        <v>997</v>
      </c>
      <c r="D90" s="1049" t="s">
        <v>998</v>
      </c>
      <c r="E90" s="1061">
        <v>256</v>
      </c>
      <c r="F90" s="1064" t="s">
        <v>3442</v>
      </c>
      <c r="G90" s="1049" t="s">
        <v>3486</v>
      </c>
      <c r="H90" s="1049"/>
      <c r="I90" s="1043"/>
      <c r="J90" s="1043"/>
      <c r="K90" s="1049" t="s">
        <v>3444</v>
      </c>
      <c r="L90" s="1043" t="s">
        <v>3445</v>
      </c>
      <c r="M90" s="1043" t="s">
        <v>3467</v>
      </c>
      <c r="N90" s="1046">
        <v>2026004540046</v>
      </c>
      <c r="O90" s="1049" t="s">
        <v>3447</v>
      </c>
      <c r="P90" s="1052" t="s">
        <v>991</v>
      </c>
      <c r="Q90" s="1055">
        <v>1</v>
      </c>
      <c r="R90" s="1040"/>
      <c r="S90" s="1040"/>
      <c r="T90" s="1022"/>
      <c r="U90" s="1007"/>
      <c r="V90" s="1007"/>
      <c r="W90" s="1007"/>
      <c r="X90" s="1007"/>
      <c r="Y90" s="1007"/>
      <c r="Z90" s="1004">
        <f t="shared" ref="Z90" si="267">+AQ90+AY90+BG90+BO90</f>
        <v>0</v>
      </c>
      <c r="AA90" s="1004">
        <f t="shared" ref="AA90" si="268">SUM(AR90:AR93,AZ90:AZ93,BH90:BH93,BP90:BP93)</f>
        <v>0</v>
      </c>
      <c r="AB90" s="1004">
        <f t="shared" ref="AB90" si="269">SUM(AS90:AS93,BA90:BA93,BI90:BI93,BQ90:BQ93)</f>
        <v>0</v>
      </c>
      <c r="AC90" s="1004">
        <f t="shared" ref="AC90" si="270">SUM(AT90:AT93,BB90:BB93,BJ90:BJ93,BR90:BR93)</f>
        <v>0</v>
      </c>
      <c r="AD90" s="1004">
        <f t="shared" ref="AD90" si="271">SUM(AU90:AU93,BC90:BC93,BK90:BK93,BS90:BS93)</f>
        <v>0</v>
      </c>
      <c r="AE90" s="1004">
        <f t="shared" ref="AE90" si="272">SUM(AV90:AV93,BD90:BD93,BL90:BL93,BT90:BT93)</f>
        <v>0</v>
      </c>
      <c r="AF90" s="1004">
        <f t="shared" ref="AF90" si="273">SUM(AW90:AW93,BE90:BE93,BM90:BM93,BU90:BU93)</f>
        <v>0</v>
      </c>
      <c r="AG90" s="714"/>
      <c r="AH90" s="593"/>
      <c r="AI90" s="593"/>
      <c r="AJ90" s="593"/>
      <c r="AK90" s="207"/>
      <c r="AL90" s="208"/>
      <c r="AM90" s="208"/>
      <c r="AN90" s="208"/>
      <c r="AO90" s="208"/>
      <c r="AP90" s="1150">
        <f>+U90</f>
        <v>0</v>
      </c>
      <c r="AQ90" s="1004">
        <f>SUM(AR90:AW93)</f>
        <v>0</v>
      </c>
      <c r="AR90" s="299"/>
      <c r="AS90" s="299"/>
      <c r="AT90" s="299"/>
      <c r="AU90" s="299"/>
      <c r="AV90" s="299"/>
      <c r="AW90" s="299"/>
      <c r="AX90" s="1150">
        <f>+V90</f>
        <v>0</v>
      </c>
      <c r="AY90" s="1004">
        <f>SUM(AZ90:BE93)</f>
        <v>0</v>
      </c>
      <c r="AZ90" s="299"/>
      <c r="BA90" s="299"/>
      <c r="BB90" s="299"/>
      <c r="BC90" s="299"/>
      <c r="BD90" s="299"/>
      <c r="BE90" s="299"/>
      <c r="BF90" s="1150">
        <f>+W90</f>
        <v>0</v>
      </c>
      <c r="BG90" s="1004">
        <f>SUM(BH90:BM93)</f>
        <v>0</v>
      </c>
      <c r="BH90" s="299"/>
      <c r="BI90" s="299"/>
      <c r="BJ90" s="299"/>
      <c r="BK90" s="299"/>
      <c r="BL90" s="299"/>
      <c r="BM90" s="299"/>
      <c r="BN90" s="1150">
        <f>+X90</f>
        <v>0</v>
      </c>
      <c r="BO90" s="1004">
        <f>SUM(BP90:BU93)</f>
        <v>0</v>
      </c>
      <c r="BP90" s="299"/>
      <c r="BQ90" s="299"/>
      <c r="BR90" s="299"/>
      <c r="BS90" s="299"/>
      <c r="BT90" s="299"/>
      <c r="BU90" s="299"/>
    </row>
    <row r="91" spans="1:73" ht="40.15" customHeight="1" x14ac:dyDescent="0.25">
      <c r="A91" s="151"/>
      <c r="B91" s="24"/>
      <c r="C91" s="1059"/>
      <c r="D91" s="1050"/>
      <c r="E91" s="1062"/>
      <c r="F91" s="1065"/>
      <c r="G91" s="1050"/>
      <c r="H91" s="1050"/>
      <c r="I91" s="1044"/>
      <c r="J91" s="1044"/>
      <c r="K91" s="1050"/>
      <c r="L91" s="1044"/>
      <c r="M91" s="1044"/>
      <c r="N91" s="1047"/>
      <c r="O91" s="1050"/>
      <c r="P91" s="1053"/>
      <c r="Q91" s="1056"/>
      <c r="R91" s="1041"/>
      <c r="S91" s="1041"/>
      <c r="T91" s="1023"/>
      <c r="U91" s="1008"/>
      <c r="V91" s="1008"/>
      <c r="W91" s="1008"/>
      <c r="X91" s="1008"/>
      <c r="Y91" s="1008"/>
      <c r="Z91" s="1005"/>
      <c r="AA91" s="1005"/>
      <c r="AB91" s="1005"/>
      <c r="AC91" s="1005"/>
      <c r="AD91" s="1005"/>
      <c r="AE91" s="1005"/>
      <c r="AF91" s="1005"/>
      <c r="AG91" s="479"/>
      <c r="AH91" s="592"/>
      <c r="AI91" s="592"/>
      <c r="AJ91" s="592"/>
      <c r="AK91" s="196"/>
      <c r="AL91" s="197"/>
      <c r="AM91" s="197"/>
      <c r="AN91" s="197"/>
      <c r="AO91" s="197"/>
      <c r="AP91" s="1151"/>
      <c r="AQ91" s="1005"/>
      <c r="AR91" s="282"/>
      <c r="AS91" s="282"/>
      <c r="AT91" s="282"/>
      <c r="AU91" s="282"/>
      <c r="AV91" s="282"/>
      <c r="AW91" s="282"/>
      <c r="AX91" s="1151"/>
      <c r="AY91" s="1005"/>
      <c r="AZ91" s="282"/>
      <c r="BA91" s="282"/>
      <c r="BB91" s="282"/>
      <c r="BC91" s="282"/>
      <c r="BD91" s="282"/>
      <c r="BE91" s="282"/>
      <c r="BF91" s="1151"/>
      <c r="BG91" s="1005"/>
      <c r="BH91" s="282"/>
      <c r="BI91" s="282"/>
      <c r="BJ91" s="282"/>
      <c r="BK91" s="282"/>
      <c r="BL91" s="282"/>
      <c r="BM91" s="282"/>
      <c r="BN91" s="1151"/>
      <c r="BO91" s="1005"/>
      <c r="BP91" s="282"/>
      <c r="BQ91" s="282"/>
      <c r="BR91" s="282"/>
      <c r="BS91" s="282"/>
      <c r="BT91" s="282"/>
      <c r="BU91" s="282"/>
    </row>
    <row r="92" spans="1:73" ht="40.15" customHeight="1" x14ac:dyDescent="0.25">
      <c r="A92" s="151"/>
      <c r="B92" s="24"/>
      <c r="C92" s="1059"/>
      <c r="D92" s="1050"/>
      <c r="E92" s="1062"/>
      <c r="F92" s="1065"/>
      <c r="G92" s="1050"/>
      <c r="H92" s="1050"/>
      <c r="I92" s="1044"/>
      <c r="J92" s="1044"/>
      <c r="K92" s="1050"/>
      <c r="L92" s="1044"/>
      <c r="M92" s="1044"/>
      <c r="N92" s="1047"/>
      <c r="O92" s="1050"/>
      <c r="P92" s="1053"/>
      <c r="Q92" s="1056"/>
      <c r="R92" s="1041"/>
      <c r="S92" s="1041"/>
      <c r="T92" s="1023"/>
      <c r="U92" s="1008"/>
      <c r="V92" s="1008"/>
      <c r="W92" s="1008"/>
      <c r="X92" s="1008"/>
      <c r="Y92" s="1008"/>
      <c r="Z92" s="1005"/>
      <c r="AA92" s="1005"/>
      <c r="AB92" s="1005"/>
      <c r="AC92" s="1005"/>
      <c r="AD92" s="1005"/>
      <c r="AE92" s="1005"/>
      <c r="AF92" s="1005"/>
      <c r="AG92" s="196"/>
      <c r="AH92" s="592"/>
      <c r="AI92" s="592"/>
      <c r="AJ92" s="592"/>
      <c r="AK92" s="196"/>
      <c r="AL92" s="197"/>
      <c r="AM92" s="197"/>
      <c r="AN92" s="197"/>
      <c r="AO92" s="197"/>
      <c r="AP92" s="1151"/>
      <c r="AQ92" s="1005"/>
      <c r="AR92" s="282"/>
      <c r="AS92" s="282"/>
      <c r="AT92" s="282"/>
      <c r="AU92" s="282"/>
      <c r="AV92" s="282"/>
      <c r="AW92" s="282"/>
      <c r="AX92" s="1151"/>
      <c r="AY92" s="1005"/>
      <c r="AZ92" s="282"/>
      <c r="BA92" s="282"/>
      <c r="BB92" s="282"/>
      <c r="BC92" s="282"/>
      <c r="BD92" s="282"/>
      <c r="BE92" s="282"/>
      <c r="BF92" s="1151"/>
      <c r="BG92" s="1005"/>
      <c r="BH92" s="282"/>
      <c r="BI92" s="282"/>
      <c r="BJ92" s="282"/>
      <c r="BK92" s="282"/>
      <c r="BL92" s="282"/>
      <c r="BM92" s="282"/>
      <c r="BN92" s="1151"/>
      <c r="BO92" s="1005"/>
      <c r="BP92" s="282"/>
      <c r="BQ92" s="282"/>
      <c r="BR92" s="282"/>
      <c r="BS92" s="282"/>
      <c r="BT92" s="282"/>
      <c r="BU92" s="282"/>
    </row>
    <row r="93" spans="1:73" ht="40.15" customHeight="1" thickBot="1" x14ac:dyDescent="0.3">
      <c r="A93" s="151"/>
      <c r="B93" s="24"/>
      <c r="C93" s="1059"/>
      <c r="D93" s="1050"/>
      <c r="E93" s="1062"/>
      <c r="F93" s="1065"/>
      <c r="G93" s="1050"/>
      <c r="H93" s="1050"/>
      <c r="I93" s="1044"/>
      <c r="J93" s="1044"/>
      <c r="K93" s="1050"/>
      <c r="L93" s="1044"/>
      <c r="M93" s="1044"/>
      <c r="N93" s="1047"/>
      <c r="O93" s="1050"/>
      <c r="P93" s="1053"/>
      <c r="Q93" s="1056"/>
      <c r="R93" s="1041"/>
      <c r="S93" s="1041"/>
      <c r="T93" s="1024"/>
      <c r="U93" s="1009"/>
      <c r="V93" s="1009"/>
      <c r="W93" s="1009"/>
      <c r="X93" s="1009"/>
      <c r="Y93" s="1009"/>
      <c r="Z93" s="1006"/>
      <c r="AA93" s="1006"/>
      <c r="AB93" s="1006"/>
      <c r="AC93" s="1006"/>
      <c r="AD93" s="1006"/>
      <c r="AE93" s="1006"/>
      <c r="AF93" s="1006"/>
      <c r="AG93" s="715"/>
      <c r="AH93" s="716"/>
      <c r="AI93" s="716"/>
      <c r="AJ93" s="716"/>
      <c r="AK93" s="715"/>
      <c r="AL93" s="717"/>
      <c r="AM93" s="717"/>
      <c r="AN93" s="717"/>
      <c r="AO93" s="717"/>
      <c r="AP93" s="1152"/>
      <c r="AQ93" s="1006"/>
      <c r="AR93" s="718"/>
      <c r="AS93" s="718"/>
      <c r="AT93" s="718"/>
      <c r="AU93" s="718"/>
      <c r="AV93" s="718"/>
      <c r="AW93" s="718"/>
      <c r="AX93" s="1152"/>
      <c r="AY93" s="1006"/>
      <c r="AZ93" s="718"/>
      <c r="BA93" s="718"/>
      <c r="BB93" s="718"/>
      <c r="BC93" s="718"/>
      <c r="BD93" s="718"/>
      <c r="BE93" s="718"/>
      <c r="BF93" s="1152"/>
      <c r="BG93" s="1006"/>
      <c r="BH93" s="718"/>
      <c r="BI93" s="718"/>
      <c r="BJ93" s="718"/>
      <c r="BK93" s="718"/>
      <c r="BL93" s="718"/>
      <c r="BM93" s="718"/>
      <c r="BN93" s="1152"/>
      <c r="BO93" s="1006"/>
      <c r="BP93" s="718"/>
      <c r="BQ93" s="718"/>
      <c r="BR93" s="718"/>
      <c r="BS93" s="718"/>
      <c r="BT93" s="718"/>
      <c r="BU93" s="718"/>
    </row>
    <row r="94" spans="1:73" ht="40.15" customHeight="1" thickTop="1" x14ac:dyDescent="0.25">
      <c r="A94" s="151"/>
      <c r="B94" s="24"/>
      <c r="C94" s="1058" t="s">
        <v>999</v>
      </c>
      <c r="D94" s="1049" t="s">
        <v>1000</v>
      </c>
      <c r="E94" s="1061">
        <v>257</v>
      </c>
      <c r="F94" s="1064" t="s">
        <v>3487</v>
      </c>
      <c r="G94" s="1049" t="s">
        <v>3488</v>
      </c>
      <c r="H94" s="1049"/>
      <c r="I94" s="1043" t="s">
        <v>3041</v>
      </c>
      <c r="J94" s="1043" t="s">
        <v>3443</v>
      </c>
      <c r="K94" s="1049" t="s">
        <v>3444</v>
      </c>
      <c r="L94" s="1043" t="s">
        <v>3445</v>
      </c>
      <c r="M94" s="1043" t="s">
        <v>3467</v>
      </c>
      <c r="N94" s="1046">
        <v>2026004540046</v>
      </c>
      <c r="O94" s="1049" t="s">
        <v>3447</v>
      </c>
      <c r="P94" s="1052" t="s">
        <v>1001</v>
      </c>
      <c r="Q94" s="1055">
        <v>53</v>
      </c>
      <c r="R94" s="1040" t="s">
        <v>2871</v>
      </c>
      <c r="S94" s="1040"/>
      <c r="T94" s="1022"/>
      <c r="U94" s="1007"/>
      <c r="V94" s="1007"/>
      <c r="W94" s="1007"/>
      <c r="X94" s="1007"/>
      <c r="Y94" s="1007"/>
      <c r="Z94" s="1004">
        <f t="shared" ref="Z94" si="274">+AQ94+AY94+BG94+BO94</f>
        <v>0</v>
      </c>
      <c r="AA94" s="1004">
        <f t="shared" ref="AA94" si="275">SUM(AR94:AR97,AZ94:AZ97,BH94:BH97,BP94:BP97)</f>
        <v>0</v>
      </c>
      <c r="AB94" s="1004">
        <f t="shared" ref="AB94" si="276">SUM(AS94:AS97,BA94:BA97,BI94:BI97,BQ94:BQ97)</f>
        <v>0</v>
      </c>
      <c r="AC94" s="1004">
        <f t="shared" ref="AC94" si="277">SUM(AT94:AT97,BB94:BB97,BJ94:BJ97,BR94:BR97)</f>
        <v>0</v>
      </c>
      <c r="AD94" s="1004">
        <f t="shared" ref="AD94" si="278">SUM(AU94:AU97,BC94:BC97,BK94:BK97,BS94:BS97)</f>
        <v>0</v>
      </c>
      <c r="AE94" s="1004">
        <f t="shared" ref="AE94" si="279">SUM(AV94:AV97,BD94:BD97,BL94:BL97,BT94:BT97)</f>
        <v>0</v>
      </c>
      <c r="AF94" s="1004">
        <f t="shared" ref="AF94" si="280">SUM(AW94:AW97,BE94:BE97,BM94:BM97,BU94:BU97)</f>
        <v>0</v>
      </c>
      <c r="AG94" s="714"/>
      <c r="AH94" s="593"/>
      <c r="AI94" s="593"/>
      <c r="AJ94" s="593"/>
      <c r="AK94" s="207"/>
      <c r="AL94" s="208"/>
      <c r="AM94" s="208"/>
      <c r="AN94" s="208"/>
      <c r="AO94" s="208"/>
      <c r="AP94" s="1150">
        <f>+U94</f>
        <v>0</v>
      </c>
      <c r="AQ94" s="1004">
        <f>SUM(AR94:AW97)</f>
        <v>0</v>
      </c>
      <c r="AR94" s="299"/>
      <c r="AS94" s="299"/>
      <c r="AT94" s="299"/>
      <c r="AU94" s="299"/>
      <c r="AV94" s="299"/>
      <c r="AW94" s="299"/>
      <c r="AX94" s="1150">
        <f>+V94</f>
        <v>0</v>
      </c>
      <c r="AY94" s="1004">
        <f>SUM(AZ94:BE97)</f>
        <v>0</v>
      </c>
      <c r="AZ94" s="299"/>
      <c r="BA94" s="299"/>
      <c r="BB94" s="299"/>
      <c r="BC94" s="299"/>
      <c r="BD94" s="299"/>
      <c r="BE94" s="299"/>
      <c r="BF94" s="1150">
        <f>+W94</f>
        <v>0</v>
      </c>
      <c r="BG94" s="1004">
        <f>SUM(BH94:BM97)</f>
        <v>0</v>
      </c>
      <c r="BH94" s="299"/>
      <c r="BI94" s="299"/>
      <c r="BJ94" s="299"/>
      <c r="BK94" s="299"/>
      <c r="BL94" s="299"/>
      <c r="BM94" s="299"/>
      <c r="BN94" s="1150">
        <f>+X94</f>
        <v>0</v>
      </c>
      <c r="BO94" s="1004">
        <f>SUM(BP94:BU97)</f>
        <v>0</v>
      </c>
      <c r="BP94" s="299"/>
      <c r="BQ94" s="299"/>
      <c r="BR94" s="299"/>
      <c r="BS94" s="299"/>
      <c r="BT94" s="299"/>
      <c r="BU94" s="299"/>
    </row>
    <row r="95" spans="1:73" ht="40.15" customHeight="1" x14ac:dyDescent="0.25">
      <c r="A95" s="151"/>
      <c r="B95" s="24"/>
      <c r="C95" s="1059"/>
      <c r="D95" s="1050"/>
      <c r="E95" s="1062"/>
      <c r="F95" s="1065"/>
      <c r="G95" s="1050"/>
      <c r="H95" s="1050"/>
      <c r="I95" s="1044"/>
      <c r="J95" s="1044"/>
      <c r="K95" s="1050"/>
      <c r="L95" s="1044"/>
      <c r="M95" s="1044"/>
      <c r="N95" s="1047"/>
      <c r="O95" s="1050"/>
      <c r="P95" s="1053"/>
      <c r="Q95" s="1056"/>
      <c r="R95" s="1041"/>
      <c r="S95" s="1041"/>
      <c r="T95" s="1023"/>
      <c r="U95" s="1008"/>
      <c r="V95" s="1008"/>
      <c r="W95" s="1008"/>
      <c r="X95" s="1008"/>
      <c r="Y95" s="1008"/>
      <c r="Z95" s="1005"/>
      <c r="AA95" s="1005"/>
      <c r="AB95" s="1005"/>
      <c r="AC95" s="1005"/>
      <c r="AD95" s="1005"/>
      <c r="AE95" s="1005"/>
      <c r="AF95" s="1005"/>
      <c r="AG95" s="479"/>
      <c r="AH95" s="592"/>
      <c r="AI95" s="592"/>
      <c r="AJ95" s="592"/>
      <c r="AK95" s="196"/>
      <c r="AL95" s="197"/>
      <c r="AM95" s="197"/>
      <c r="AN95" s="197"/>
      <c r="AO95" s="197"/>
      <c r="AP95" s="1151"/>
      <c r="AQ95" s="1005"/>
      <c r="AR95" s="282"/>
      <c r="AS95" s="282"/>
      <c r="AT95" s="282"/>
      <c r="AU95" s="282"/>
      <c r="AV95" s="282"/>
      <c r="AW95" s="282"/>
      <c r="AX95" s="1151"/>
      <c r="AY95" s="1005"/>
      <c r="AZ95" s="282"/>
      <c r="BA95" s="282"/>
      <c r="BB95" s="282"/>
      <c r="BC95" s="282"/>
      <c r="BD95" s="282"/>
      <c r="BE95" s="282"/>
      <c r="BF95" s="1151"/>
      <c r="BG95" s="1005"/>
      <c r="BH95" s="282"/>
      <c r="BI95" s="282"/>
      <c r="BJ95" s="282"/>
      <c r="BK95" s="282"/>
      <c r="BL95" s="282"/>
      <c r="BM95" s="282"/>
      <c r="BN95" s="1151"/>
      <c r="BO95" s="1005"/>
      <c r="BP95" s="282"/>
      <c r="BQ95" s="282"/>
      <c r="BR95" s="282"/>
      <c r="BS95" s="282"/>
      <c r="BT95" s="282"/>
      <c r="BU95" s="282"/>
    </row>
    <row r="96" spans="1:73" ht="40.15" customHeight="1" x14ac:dyDescent="0.25">
      <c r="A96" s="151"/>
      <c r="B96" s="24"/>
      <c r="C96" s="1059"/>
      <c r="D96" s="1050"/>
      <c r="E96" s="1062"/>
      <c r="F96" s="1065"/>
      <c r="G96" s="1050"/>
      <c r="H96" s="1050"/>
      <c r="I96" s="1044"/>
      <c r="J96" s="1044"/>
      <c r="K96" s="1050"/>
      <c r="L96" s="1044"/>
      <c r="M96" s="1044"/>
      <c r="N96" s="1047"/>
      <c r="O96" s="1050"/>
      <c r="P96" s="1053"/>
      <c r="Q96" s="1056"/>
      <c r="R96" s="1041"/>
      <c r="S96" s="1041"/>
      <c r="T96" s="1023"/>
      <c r="U96" s="1008"/>
      <c r="V96" s="1008"/>
      <c r="W96" s="1008"/>
      <c r="X96" s="1008"/>
      <c r="Y96" s="1008"/>
      <c r="Z96" s="1005"/>
      <c r="AA96" s="1005"/>
      <c r="AB96" s="1005"/>
      <c r="AC96" s="1005"/>
      <c r="AD96" s="1005"/>
      <c r="AE96" s="1005"/>
      <c r="AF96" s="1005"/>
      <c r="AG96" s="196"/>
      <c r="AH96" s="592"/>
      <c r="AI96" s="592"/>
      <c r="AJ96" s="592"/>
      <c r="AK96" s="196"/>
      <c r="AL96" s="197"/>
      <c r="AM96" s="197"/>
      <c r="AN96" s="197"/>
      <c r="AO96" s="197"/>
      <c r="AP96" s="1151"/>
      <c r="AQ96" s="1005"/>
      <c r="AR96" s="282"/>
      <c r="AS96" s="282"/>
      <c r="AT96" s="282"/>
      <c r="AU96" s="282"/>
      <c r="AV96" s="282"/>
      <c r="AW96" s="282"/>
      <c r="AX96" s="1151"/>
      <c r="AY96" s="1005"/>
      <c r="AZ96" s="282"/>
      <c r="BA96" s="282"/>
      <c r="BB96" s="282"/>
      <c r="BC96" s="282"/>
      <c r="BD96" s="282"/>
      <c r="BE96" s="282"/>
      <c r="BF96" s="1151"/>
      <c r="BG96" s="1005"/>
      <c r="BH96" s="282"/>
      <c r="BI96" s="282"/>
      <c r="BJ96" s="282"/>
      <c r="BK96" s="282"/>
      <c r="BL96" s="282"/>
      <c r="BM96" s="282"/>
      <c r="BN96" s="1151"/>
      <c r="BO96" s="1005"/>
      <c r="BP96" s="282"/>
      <c r="BQ96" s="282"/>
      <c r="BR96" s="282"/>
      <c r="BS96" s="282"/>
      <c r="BT96" s="282"/>
      <c r="BU96" s="282"/>
    </row>
    <row r="97" spans="1:73" ht="40.15" customHeight="1" thickBot="1" x14ac:dyDescent="0.3">
      <c r="A97" s="151"/>
      <c r="B97" s="24"/>
      <c r="C97" s="1059"/>
      <c r="D97" s="1050"/>
      <c r="E97" s="1062"/>
      <c r="F97" s="1065"/>
      <c r="G97" s="1050"/>
      <c r="H97" s="1050"/>
      <c r="I97" s="1044"/>
      <c r="J97" s="1044"/>
      <c r="K97" s="1050"/>
      <c r="L97" s="1044"/>
      <c r="M97" s="1044"/>
      <c r="N97" s="1047"/>
      <c r="O97" s="1050"/>
      <c r="P97" s="1053"/>
      <c r="Q97" s="1056"/>
      <c r="R97" s="1041"/>
      <c r="S97" s="1041"/>
      <c r="T97" s="1024"/>
      <c r="U97" s="1009"/>
      <c r="V97" s="1009"/>
      <c r="W97" s="1009"/>
      <c r="X97" s="1009"/>
      <c r="Y97" s="1009"/>
      <c r="Z97" s="1006"/>
      <c r="AA97" s="1006"/>
      <c r="AB97" s="1006"/>
      <c r="AC97" s="1006"/>
      <c r="AD97" s="1006"/>
      <c r="AE97" s="1006"/>
      <c r="AF97" s="1006"/>
      <c r="AG97" s="715"/>
      <c r="AH97" s="716"/>
      <c r="AI97" s="716"/>
      <c r="AJ97" s="716"/>
      <c r="AK97" s="715"/>
      <c r="AL97" s="717"/>
      <c r="AM97" s="717"/>
      <c r="AN97" s="717"/>
      <c r="AO97" s="717"/>
      <c r="AP97" s="1152"/>
      <c r="AQ97" s="1006"/>
      <c r="AR97" s="718"/>
      <c r="AS97" s="718"/>
      <c r="AT97" s="718"/>
      <c r="AU97" s="718"/>
      <c r="AV97" s="718"/>
      <c r="AW97" s="718"/>
      <c r="AX97" s="1152"/>
      <c r="AY97" s="1006"/>
      <c r="AZ97" s="718"/>
      <c r="BA97" s="718"/>
      <c r="BB97" s="718"/>
      <c r="BC97" s="718"/>
      <c r="BD97" s="718"/>
      <c r="BE97" s="718"/>
      <c r="BF97" s="1152"/>
      <c r="BG97" s="1006"/>
      <c r="BH97" s="718"/>
      <c r="BI97" s="718"/>
      <c r="BJ97" s="718"/>
      <c r="BK97" s="718"/>
      <c r="BL97" s="718"/>
      <c r="BM97" s="718"/>
      <c r="BN97" s="1152"/>
      <c r="BO97" s="1006"/>
      <c r="BP97" s="718"/>
      <c r="BQ97" s="718"/>
      <c r="BR97" s="718"/>
      <c r="BS97" s="718"/>
      <c r="BT97" s="718"/>
      <c r="BU97" s="718"/>
    </row>
    <row r="98" spans="1:73" ht="40.15" customHeight="1" thickTop="1" thickBot="1" x14ac:dyDescent="0.3">
      <c r="B98" s="123" t="s">
        <v>1002</v>
      </c>
      <c r="C98" s="238" t="s">
        <v>103</v>
      </c>
      <c r="D98" s="421"/>
      <c r="E98" s="662"/>
      <c r="F98" s="447"/>
      <c r="G98" s="373"/>
      <c r="H98" s="375"/>
      <c r="I98" s="375"/>
      <c r="J98" s="376"/>
      <c r="K98" s="735"/>
      <c r="L98" s="421"/>
      <c r="M98" s="421"/>
      <c r="N98" s="707"/>
      <c r="O98" s="708"/>
      <c r="P98" s="421"/>
      <c r="Q98" s="692"/>
      <c r="R98" s="692"/>
      <c r="S98" s="107"/>
      <c r="T98" s="28"/>
      <c r="U98" s="13"/>
      <c r="V98" s="13"/>
      <c r="W98" s="13"/>
      <c r="X98" s="13"/>
      <c r="Y98" s="927"/>
      <c r="Z98" s="932">
        <f t="shared" si="235"/>
        <v>0</v>
      </c>
      <c r="AA98" s="932">
        <f t="shared" si="235"/>
        <v>0</v>
      </c>
      <c r="AB98" s="932">
        <f t="shared" si="235"/>
        <v>0</v>
      </c>
      <c r="AC98" s="932">
        <f t="shared" si="235"/>
        <v>0</v>
      </c>
      <c r="AD98" s="932">
        <f t="shared" si="235"/>
        <v>0</v>
      </c>
      <c r="AE98" s="932">
        <f t="shared" si="235"/>
        <v>0</v>
      </c>
      <c r="AF98" s="932">
        <f t="shared" si="235"/>
        <v>0</v>
      </c>
      <c r="AG98" s="195"/>
      <c r="AH98" s="195"/>
      <c r="AI98" s="195"/>
      <c r="AJ98" s="195"/>
      <c r="AK98" s="219"/>
      <c r="AL98" s="195"/>
      <c r="AM98" s="195"/>
      <c r="AN98" s="195"/>
      <c r="AO98" s="195"/>
      <c r="AP98" s="18"/>
      <c r="AQ98" s="929">
        <f t="shared" ref="AQ98:AW98" si="281">SUM(AQ99:AQ134)</f>
        <v>0</v>
      </c>
      <c r="AR98" s="929">
        <f t="shared" si="281"/>
        <v>0</v>
      </c>
      <c r="AS98" s="929">
        <f t="shared" si="281"/>
        <v>0</v>
      </c>
      <c r="AT98" s="929">
        <f t="shared" si="281"/>
        <v>0</v>
      </c>
      <c r="AU98" s="929">
        <f t="shared" si="281"/>
        <v>0</v>
      </c>
      <c r="AV98" s="929">
        <f t="shared" si="281"/>
        <v>0</v>
      </c>
      <c r="AW98" s="929">
        <f t="shared" si="281"/>
        <v>0</v>
      </c>
      <c r="AX98" s="18"/>
      <c r="AY98" s="929">
        <f t="shared" ref="AY98:BE98" si="282">SUM(AY99:AY134)</f>
        <v>0</v>
      </c>
      <c r="AZ98" s="929">
        <f t="shared" si="282"/>
        <v>0</v>
      </c>
      <c r="BA98" s="929">
        <f t="shared" si="282"/>
        <v>0</v>
      </c>
      <c r="BB98" s="929">
        <f t="shared" si="282"/>
        <v>0</v>
      </c>
      <c r="BC98" s="929">
        <f t="shared" si="282"/>
        <v>0</v>
      </c>
      <c r="BD98" s="929">
        <f t="shared" si="282"/>
        <v>0</v>
      </c>
      <c r="BE98" s="929">
        <f t="shared" si="282"/>
        <v>0</v>
      </c>
      <c r="BF98" s="18"/>
      <c r="BG98" s="929">
        <f t="shared" ref="BG98:BM98" si="283">SUM(BG99:BG134)</f>
        <v>0</v>
      </c>
      <c r="BH98" s="929">
        <f t="shared" si="283"/>
        <v>0</v>
      </c>
      <c r="BI98" s="929">
        <f t="shared" si="283"/>
        <v>0</v>
      </c>
      <c r="BJ98" s="929">
        <f t="shared" si="283"/>
        <v>0</v>
      </c>
      <c r="BK98" s="929">
        <f t="shared" si="283"/>
        <v>0</v>
      </c>
      <c r="BL98" s="929">
        <f t="shared" si="283"/>
        <v>0</v>
      </c>
      <c r="BM98" s="929">
        <f t="shared" si="283"/>
        <v>0</v>
      </c>
      <c r="BN98" s="18"/>
      <c r="BO98" s="929">
        <f t="shared" ref="BO98:BU98" si="284">SUM(BO99:BO134)</f>
        <v>0</v>
      </c>
      <c r="BP98" s="929">
        <f t="shared" si="284"/>
        <v>0</v>
      </c>
      <c r="BQ98" s="929">
        <f t="shared" si="284"/>
        <v>0</v>
      </c>
      <c r="BR98" s="929">
        <f t="shared" si="284"/>
        <v>0</v>
      </c>
      <c r="BS98" s="929">
        <f t="shared" si="284"/>
        <v>0</v>
      </c>
      <c r="BT98" s="929">
        <f t="shared" si="284"/>
        <v>0</v>
      </c>
      <c r="BU98" s="929">
        <f t="shared" si="284"/>
        <v>0</v>
      </c>
    </row>
    <row r="99" spans="1:73" ht="40.15" customHeight="1" thickTop="1" x14ac:dyDescent="0.25">
      <c r="C99" s="1058" t="s">
        <v>1003</v>
      </c>
      <c r="D99" s="1253" t="s">
        <v>1004</v>
      </c>
      <c r="E99" s="1061">
        <v>258</v>
      </c>
      <c r="F99" s="1064" t="s">
        <v>3489</v>
      </c>
      <c r="G99" s="1049" t="s">
        <v>1005</v>
      </c>
      <c r="H99" s="1049"/>
      <c r="I99" s="1043" t="s">
        <v>3041</v>
      </c>
      <c r="J99" s="1043" t="s">
        <v>3443</v>
      </c>
      <c r="K99" s="1049" t="s">
        <v>3444</v>
      </c>
      <c r="L99" s="1043" t="s">
        <v>3445</v>
      </c>
      <c r="M99" s="1043" t="s">
        <v>3467</v>
      </c>
      <c r="N99" s="1046">
        <v>2026004540046</v>
      </c>
      <c r="O99" s="1049" t="s">
        <v>3447</v>
      </c>
      <c r="P99" s="1052" t="s">
        <v>1005</v>
      </c>
      <c r="Q99" s="1055">
        <v>2</v>
      </c>
      <c r="R99" s="1040" t="s">
        <v>2867</v>
      </c>
      <c r="S99" s="1040"/>
      <c r="T99" s="1022"/>
      <c r="U99" s="1007"/>
      <c r="V99" s="1007"/>
      <c r="W99" s="1007"/>
      <c r="X99" s="1007"/>
      <c r="Y99" s="1007"/>
      <c r="Z99" s="1004">
        <f t="shared" ref="Z99" si="285">+AQ99+AY99+BG99+BO99</f>
        <v>0</v>
      </c>
      <c r="AA99" s="1004">
        <f t="shared" ref="AA99" si="286">SUM(AR99:AR102,AZ99:AZ102,BH99:BH102,BP99:BP102)</f>
        <v>0</v>
      </c>
      <c r="AB99" s="1004">
        <f t="shared" ref="AB99" si="287">SUM(AS99:AS102,BA99:BA102,BI99:BI102,BQ99:BQ102)</f>
        <v>0</v>
      </c>
      <c r="AC99" s="1004">
        <f t="shared" ref="AC99" si="288">SUM(AT99:AT102,BB99:BB102,BJ99:BJ102,BR99:BR102)</f>
        <v>0</v>
      </c>
      <c r="AD99" s="1004">
        <f t="shared" ref="AD99" si="289">SUM(AU99:AU102,BC99:BC102,BK99:BK102,BS99:BS102)</f>
        <v>0</v>
      </c>
      <c r="AE99" s="1004">
        <f t="shared" ref="AE99" si="290">SUM(AV99:AV102,BD99:BD102,BL99:BL102,BT99:BT102)</f>
        <v>0</v>
      </c>
      <c r="AF99" s="1004">
        <f t="shared" ref="AF99" si="291">SUM(AW99:AW102,BE99:BE102,BM99:BM102,BU99:BU102)</f>
        <v>0</v>
      </c>
      <c r="AG99" s="714"/>
      <c r="AH99" s="593"/>
      <c r="AI99" s="593"/>
      <c r="AJ99" s="593"/>
      <c r="AK99" s="207"/>
      <c r="AL99" s="208"/>
      <c r="AM99" s="208"/>
      <c r="AN99" s="208"/>
      <c r="AO99" s="208"/>
      <c r="AP99" s="1150">
        <f t="shared" ref="AP99" si="292">+U99</f>
        <v>0</v>
      </c>
      <c r="AQ99" s="1004">
        <f t="shared" ref="AQ99" si="293">SUM(AR99:AW102)</f>
        <v>0</v>
      </c>
      <c r="AR99" s="299"/>
      <c r="AS99" s="299"/>
      <c r="AT99" s="299"/>
      <c r="AU99" s="299"/>
      <c r="AV99" s="299"/>
      <c r="AW99" s="299"/>
      <c r="AX99" s="1150">
        <f t="shared" ref="AX99" si="294">+V99</f>
        <v>0</v>
      </c>
      <c r="AY99" s="1004">
        <f t="shared" ref="AY99" si="295">SUM(AZ99:BE102)</f>
        <v>0</v>
      </c>
      <c r="AZ99" s="299"/>
      <c r="BA99" s="299"/>
      <c r="BB99" s="299"/>
      <c r="BC99" s="299"/>
      <c r="BD99" s="299"/>
      <c r="BE99" s="299"/>
      <c r="BF99" s="1150">
        <f t="shared" ref="BF99" si="296">+W99</f>
        <v>0</v>
      </c>
      <c r="BG99" s="1004">
        <f t="shared" ref="BG99" si="297">SUM(BH99:BM102)</f>
        <v>0</v>
      </c>
      <c r="BH99" s="299"/>
      <c r="BI99" s="299"/>
      <c r="BJ99" s="299"/>
      <c r="BK99" s="299"/>
      <c r="BL99" s="299"/>
      <c r="BM99" s="299"/>
      <c r="BN99" s="1150">
        <f t="shared" ref="BN99" si="298">+X99</f>
        <v>0</v>
      </c>
      <c r="BO99" s="1004">
        <f t="shared" ref="BO99" si="299">SUM(BP99:BU102)</f>
        <v>0</v>
      </c>
      <c r="BP99" s="299"/>
      <c r="BQ99" s="299"/>
      <c r="BR99" s="299"/>
      <c r="BS99" s="299"/>
      <c r="BT99" s="299"/>
      <c r="BU99" s="299"/>
    </row>
    <row r="100" spans="1:73" ht="40.15" customHeight="1" x14ac:dyDescent="0.25">
      <c r="C100" s="1059"/>
      <c r="D100" s="1254"/>
      <c r="E100" s="1062"/>
      <c r="F100" s="1065"/>
      <c r="G100" s="1050"/>
      <c r="H100" s="1050"/>
      <c r="I100" s="1044"/>
      <c r="J100" s="1044"/>
      <c r="K100" s="1050"/>
      <c r="L100" s="1044"/>
      <c r="M100" s="1044"/>
      <c r="N100" s="1047"/>
      <c r="O100" s="1050"/>
      <c r="P100" s="1053"/>
      <c r="Q100" s="1056"/>
      <c r="R100" s="1041"/>
      <c r="S100" s="1041"/>
      <c r="T100" s="1023"/>
      <c r="U100" s="1008"/>
      <c r="V100" s="1008"/>
      <c r="W100" s="1008"/>
      <c r="X100" s="1008"/>
      <c r="Y100" s="1008"/>
      <c r="Z100" s="1005"/>
      <c r="AA100" s="1005"/>
      <c r="AB100" s="1005"/>
      <c r="AC100" s="1005"/>
      <c r="AD100" s="1005"/>
      <c r="AE100" s="1005"/>
      <c r="AF100" s="1005"/>
      <c r="AG100" s="479"/>
      <c r="AH100" s="592"/>
      <c r="AI100" s="592"/>
      <c r="AJ100" s="592"/>
      <c r="AK100" s="196"/>
      <c r="AL100" s="197"/>
      <c r="AM100" s="197"/>
      <c r="AN100" s="197"/>
      <c r="AO100" s="197"/>
      <c r="AP100" s="1151"/>
      <c r="AQ100" s="1005"/>
      <c r="AR100" s="282"/>
      <c r="AS100" s="282"/>
      <c r="AT100" s="282"/>
      <c r="AU100" s="282"/>
      <c r="AV100" s="282"/>
      <c r="AW100" s="282"/>
      <c r="AX100" s="1151"/>
      <c r="AY100" s="1005"/>
      <c r="AZ100" s="282"/>
      <c r="BA100" s="282"/>
      <c r="BB100" s="282"/>
      <c r="BC100" s="282"/>
      <c r="BD100" s="282"/>
      <c r="BE100" s="282"/>
      <c r="BF100" s="1151"/>
      <c r="BG100" s="1005"/>
      <c r="BH100" s="282"/>
      <c r="BI100" s="282"/>
      <c r="BJ100" s="282"/>
      <c r="BK100" s="282"/>
      <c r="BL100" s="282"/>
      <c r="BM100" s="282"/>
      <c r="BN100" s="1151"/>
      <c r="BO100" s="1005"/>
      <c r="BP100" s="282"/>
      <c r="BQ100" s="282"/>
      <c r="BR100" s="282"/>
      <c r="BS100" s="282"/>
      <c r="BT100" s="282"/>
      <c r="BU100" s="282"/>
    </row>
    <row r="101" spans="1:73" ht="40.15" customHeight="1" x14ac:dyDescent="0.25">
      <c r="C101" s="1059"/>
      <c r="D101" s="1254"/>
      <c r="E101" s="1062"/>
      <c r="F101" s="1065"/>
      <c r="G101" s="1050"/>
      <c r="H101" s="1050"/>
      <c r="I101" s="1044"/>
      <c r="J101" s="1044"/>
      <c r="K101" s="1050"/>
      <c r="L101" s="1044"/>
      <c r="M101" s="1044"/>
      <c r="N101" s="1047"/>
      <c r="O101" s="1050"/>
      <c r="P101" s="1053"/>
      <c r="Q101" s="1056"/>
      <c r="R101" s="1041"/>
      <c r="S101" s="1041"/>
      <c r="T101" s="1023"/>
      <c r="U101" s="1008"/>
      <c r="V101" s="1008"/>
      <c r="W101" s="1008"/>
      <c r="X101" s="1008"/>
      <c r="Y101" s="1008"/>
      <c r="Z101" s="1005"/>
      <c r="AA101" s="1005"/>
      <c r="AB101" s="1005"/>
      <c r="AC101" s="1005"/>
      <c r="AD101" s="1005"/>
      <c r="AE101" s="1005"/>
      <c r="AF101" s="1005"/>
      <c r="AG101" s="196"/>
      <c r="AH101" s="592"/>
      <c r="AI101" s="592"/>
      <c r="AJ101" s="592"/>
      <c r="AK101" s="196"/>
      <c r="AL101" s="197"/>
      <c r="AM101" s="197"/>
      <c r="AN101" s="197"/>
      <c r="AO101" s="197"/>
      <c r="AP101" s="1151"/>
      <c r="AQ101" s="1005"/>
      <c r="AR101" s="282"/>
      <c r="AS101" s="282"/>
      <c r="AT101" s="282"/>
      <c r="AU101" s="282"/>
      <c r="AV101" s="282"/>
      <c r="AW101" s="282"/>
      <c r="AX101" s="1151"/>
      <c r="AY101" s="1005"/>
      <c r="AZ101" s="282"/>
      <c r="BA101" s="282"/>
      <c r="BB101" s="282"/>
      <c r="BC101" s="282"/>
      <c r="BD101" s="282"/>
      <c r="BE101" s="282"/>
      <c r="BF101" s="1151"/>
      <c r="BG101" s="1005"/>
      <c r="BH101" s="282"/>
      <c r="BI101" s="282"/>
      <c r="BJ101" s="282"/>
      <c r="BK101" s="282"/>
      <c r="BL101" s="282"/>
      <c r="BM101" s="282"/>
      <c r="BN101" s="1151"/>
      <c r="BO101" s="1005"/>
      <c r="BP101" s="282"/>
      <c r="BQ101" s="282"/>
      <c r="BR101" s="282"/>
      <c r="BS101" s="282"/>
      <c r="BT101" s="282"/>
      <c r="BU101" s="282"/>
    </row>
    <row r="102" spans="1:73" ht="40.15" customHeight="1" thickBot="1" x14ac:dyDescent="0.3">
      <c r="C102" s="1059"/>
      <c r="D102" s="1254"/>
      <c r="E102" s="1062"/>
      <c r="F102" s="1065"/>
      <c r="G102" s="1050"/>
      <c r="H102" s="1050"/>
      <c r="I102" s="1044"/>
      <c r="J102" s="1044"/>
      <c r="K102" s="1050"/>
      <c r="L102" s="1044"/>
      <c r="M102" s="1044"/>
      <c r="N102" s="1047"/>
      <c r="O102" s="1050"/>
      <c r="P102" s="1053"/>
      <c r="Q102" s="1056"/>
      <c r="R102" s="1041"/>
      <c r="S102" s="1041"/>
      <c r="T102" s="1024"/>
      <c r="U102" s="1009"/>
      <c r="V102" s="1009"/>
      <c r="W102" s="1009"/>
      <c r="X102" s="1009"/>
      <c r="Y102" s="1009"/>
      <c r="Z102" s="1006"/>
      <c r="AA102" s="1006"/>
      <c r="AB102" s="1006"/>
      <c r="AC102" s="1006"/>
      <c r="AD102" s="1006"/>
      <c r="AE102" s="1006"/>
      <c r="AF102" s="1006"/>
      <c r="AG102" s="715"/>
      <c r="AH102" s="716"/>
      <c r="AI102" s="716"/>
      <c r="AJ102" s="716"/>
      <c r="AK102" s="715"/>
      <c r="AL102" s="717"/>
      <c r="AM102" s="717"/>
      <c r="AN102" s="717"/>
      <c r="AO102" s="717"/>
      <c r="AP102" s="1152"/>
      <c r="AQ102" s="1006"/>
      <c r="AR102" s="718"/>
      <c r="AS102" s="718"/>
      <c r="AT102" s="718"/>
      <c r="AU102" s="718"/>
      <c r="AV102" s="718"/>
      <c r="AW102" s="718"/>
      <c r="AX102" s="1152"/>
      <c r="AY102" s="1006"/>
      <c r="AZ102" s="718"/>
      <c r="BA102" s="718"/>
      <c r="BB102" s="718"/>
      <c r="BC102" s="718"/>
      <c r="BD102" s="718"/>
      <c r="BE102" s="718"/>
      <c r="BF102" s="1152"/>
      <c r="BG102" s="1006"/>
      <c r="BH102" s="718"/>
      <c r="BI102" s="718"/>
      <c r="BJ102" s="718"/>
      <c r="BK102" s="718"/>
      <c r="BL102" s="718"/>
      <c r="BM102" s="718"/>
      <c r="BN102" s="1152"/>
      <c r="BO102" s="1006"/>
      <c r="BP102" s="718"/>
      <c r="BQ102" s="718"/>
      <c r="BR102" s="718"/>
      <c r="BS102" s="718"/>
      <c r="BT102" s="718"/>
      <c r="BU102" s="718"/>
    </row>
    <row r="103" spans="1:73" ht="40.15" customHeight="1" thickTop="1" x14ac:dyDescent="0.25">
      <c r="C103" s="1059"/>
      <c r="D103" s="1254"/>
      <c r="E103" s="1061">
        <v>259</v>
      </c>
      <c r="F103" s="1064" t="s">
        <v>3490</v>
      </c>
      <c r="G103" s="1049" t="s">
        <v>1006</v>
      </c>
      <c r="H103" s="1049"/>
      <c r="I103" s="1043" t="s">
        <v>3041</v>
      </c>
      <c r="J103" s="1043" t="s">
        <v>3443</v>
      </c>
      <c r="K103" s="1049" t="s">
        <v>3444</v>
      </c>
      <c r="L103" s="1043" t="s">
        <v>3445</v>
      </c>
      <c r="M103" s="1043" t="s">
        <v>3467</v>
      </c>
      <c r="N103" s="1046">
        <v>2026004540046</v>
      </c>
      <c r="O103" s="1049" t="s">
        <v>3447</v>
      </c>
      <c r="P103" s="1161" t="s">
        <v>1006</v>
      </c>
      <c r="Q103" s="1312">
        <v>2</v>
      </c>
      <c r="R103" s="1040" t="s">
        <v>2867</v>
      </c>
      <c r="S103" s="1040"/>
      <c r="T103" s="1022"/>
      <c r="U103" s="1007"/>
      <c r="V103" s="1007"/>
      <c r="W103" s="1007"/>
      <c r="X103" s="1007"/>
      <c r="Y103" s="1007"/>
      <c r="Z103" s="1004">
        <f t="shared" ref="Z103" si="300">+AQ103+AY103+BG103+BO103</f>
        <v>0</v>
      </c>
      <c r="AA103" s="1004">
        <f t="shared" ref="AA103" si="301">SUM(AR103:AR106,AZ103:AZ106,BH103:BH106,BP103:BP106)</f>
        <v>0</v>
      </c>
      <c r="AB103" s="1004">
        <f t="shared" ref="AB103" si="302">SUM(AS103:AS106,BA103:BA106,BI103:BI106,BQ103:BQ106)</f>
        <v>0</v>
      </c>
      <c r="AC103" s="1004">
        <f t="shared" ref="AC103" si="303">SUM(AT103:AT106,BB103:BB106,BJ103:BJ106,BR103:BR106)</f>
        <v>0</v>
      </c>
      <c r="AD103" s="1004">
        <f t="shared" ref="AD103" si="304">SUM(AU103:AU106,BC103:BC106,BK103:BK106,BS103:BS106)</f>
        <v>0</v>
      </c>
      <c r="AE103" s="1004">
        <f t="shared" ref="AE103" si="305">SUM(AV103:AV106,BD103:BD106,BL103:BL106,BT103:BT106)</f>
        <v>0</v>
      </c>
      <c r="AF103" s="1004">
        <f t="shared" ref="AF103" si="306">SUM(AW103:AW106,BE103:BE106,BM103:BM106,BU103:BU106)</f>
        <v>0</v>
      </c>
      <c r="AG103" s="714"/>
      <c r="AH103" s="593"/>
      <c r="AI103" s="593"/>
      <c r="AJ103" s="593"/>
      <c r="AK103" s="207"/>
      <c r="AL103" s="208"/>
      <c r="AM103" s="208"/>
      <c r="AN103" s="208"/>
      <c r="AO103" s="208"/>
      <c r="AP103" s="1150">
        <f t="shared" ref="AP103" si="307">+U103</f>
        <v>0</v>
      </c>
      <c r="AQ103" s="1004">
        <f t="shared" ref="AQ103" si="308">SUM(AR103:AW106)</f>
        <v>0</v>
      </c>
      <c r="AR103" s="299"/>
      <c r="AS103" s="299"/>
      <c r="AT103" s="299"/>
      <c r="AU103" s="299"/>
      <c r="AV103" s="299"/>
      <c r="AW103" s="299"/>
      <c r="AX103" s="1150">
        <f t="shared" ref="AX103" si="309">+V103</f>
        <v>0</v>
      </c>
      <c r="AY103" s="1004">
        <f t="shared" ref="AY103" si="310">SUM(AZ103:BE106)</f>
        <v>0</v>
      </c>
      <c r="AZ103" s="299"/>
      <c r="BA103" s="299"/>
      <c r="BB103" s="299"/>
      <c r="BC103" s="299"/>
      <c r="BD103" s="299"/>
      <c r="BE103" s="299"/>
      <c r="BF103" s="1150">
        <f t="shared" ref="BF103" si="311">+W103</f>
        <v>0</v>
      </c>
      <c r="BG103" s="1004">
        <f t="shared" ref="BG103" si="312">SUM(BH103:BM106)</f>
        <v>0</v>
      </c>
      <c r="BH103" s="299"/>
      <c r="BI103" s="299"/>
      <c r="BJ103" s="299"/>
      <c r="BK103" s="299"/>
      <c r="BL103" s="299"/>
      <c r="BM103" s="299"/>
      <c r="BN103" s="1150">
        <f t="shared" ref="BN103" si="313">+X103</f>
        <v>0</v>
      </c>
      <c r="BO103" s="1004">
        <f t="shared" ref="BO103" si="314">SUM(BP103:BU106)</f>
        <v>0</v>
      </c>
      <c r="BP103" s="299"/>
      <c r="BQ103" s="299"/>
      <c r="BR103" s="299"/>
      <c r="BS103" s="299"/>
      <c r="BT103" s="299"/>
      <c r="BU103" s="299"/>
    </row>
    <row r="104" spans="1:73" ht="40.15" customHeight="1" x14ac:dyDescent="0.25">
      <c r="C104" s="1059"/>
      <c r="D104" s="1254"/>
      <c r="E104" s="1062"/>
      <c r="F104" s="1065"/>
      <c r="G104" s="1050"/>
      <c r="H104" s="1050"/>
      <c r="I104" s="1044"/>
      <c r="J104" s="1044"/>
      <c r="K104" s="1050"/>
      <c r="L104" s="1044"/>
      <c r="M104" s="1044"/>
      <c r="N104" s="1047"/>
      <c r="O104" s="1050"/>
      <c r="P104" s="1162"/>
      <c r="Q104" s="1313"/>
      <c r="R104" s="1041"/>
      <c r="S104" s="1041"/>
      <c r="T104" s="1023"/>
      <c r="U104" s="1008"/>
      <c r="V104" s="1008"/>
      <c r="W104" s="1008"/>
      <c r="X104" s="1008"/>
      <c r="Y104" s="1008"/>
      <c r="Z104" s="1005"/>
      <c r="AA104" s="1005"/>
      <c r="AB104" s="1005"/>
      <c r="AC104" s="1005"/>
      <c r="AD104" s="1005"/>
      <c r="AE104" s="1005"/>
      <c r="AF104" s="1005"/>
      <c r="AG104" s="479"/>
      <c r="AH104" s="592"/>
      <c r="AI104" s="592"/>
      <c r="AJ104" s="592"/>
      <c r="AK104" s="196"/>
      <c r="AL104" s="197"/>
      <c r="AM104" s="197"/>
      <c r="AN104" s="197"/>
      <c r="AO104" s="197"/>
      <c r="AP104" s="1151"/>
      <c r="AQ104" s="1005"/>
      <c r="AR104" s="282"/>
      <c r="AS104" s="282"/>
      <c r="AT104" s="282"/>
      <c r="AU104" s="282"/>
      <c r="AV104" s="282"/>
      <c r="AW104" s="282"/>
      <c r="AX104" s="1151"/>
      <c r="AY104" s="1005"/>
      <c r="AZ104" s="282"/>
      <c r="BA104" s="282"/>
      <c r="BB104" s="282"/>
      <c r="BC104" s="282"/>
      <c r="BD104" s="282"/>
      <c r="BE104" s="282"/>
      <c r="BF104" s="1151"/>
      <c r="BG104" s="1005"/>
      <c r="BH104" s="282"/>
      <c r="BI104" s="282"/>
      <c r="BJ104" s="282"/>
      <c r="BK104" s="282"/>
      <c r="BL104" s="282"/>
      <c r="BM104" s="282"/>
      <c r="BN104" s="1151"/>
      <c r="BO104" s="1005"/>
      <c r="BP104" s="282"/>
      <c r="BQ104" s="282"/>
      <c r="BR104" s="282"/>
      <c r="BS104" s="282"/>
      <c r="BT104" s="282"/>
      <c r="BU104" s="282"/>
    </row>
    <row r="105" spans="1:73" ht="40.15" customHeight="1" x14ac:dyDescent="0.25">
      <c r="C105" s="1059"/>
      <c r="D105" s="1254"/>
      <c r="E105" s="1062"/>
      <c r="F105" s="1065"/>
      <c r="G105" s="1050"/>
      <c r="H105" s="1050"/>
      <c r="I105" s="1044"/>
      <c r="J105" s="1044"/>
      <c r="K105" s="1050"/>
      <c r="L105" s="1044"/>
      <c r="M105" s="1044"/>
      <c r="N105" s="1047"/>
      <c r="O105" s="1050"/>
      <c r="P105" s="1162"/>
      <c r="Q105" s="1313"/>
      <c r="R105" s="1041"/>
      <c r="S105" s="1041"/>
      <c r="T105" s="1023"/>
      <c r="U105" s="1008"/>
      <c r="V105" s="1008"/>
      <c r="W105" s="1008"/>
      <c r="X105" s="1008"/>
      <c r="Y105" s="1008"/>
      <c r="Z105" s="1005"/>
      <c r="AA105" s="1005"/>
      <c r="AB105" s="1005"/>
      <c r="AC105" s="1005"/>
      <c r="AD105" s="1005"/>
      <c r="AE105" s="1005"/>
      <c r="AF105" s="1005"/>
      <c r="AG105" s="196"/>
      <c r="AH105" s="592"/>
      <c r="AI105" s="592"/>
      <c r="AJ105" s="592"/>
      <c r="AK105" s="196"/>
      <c r="AL105" s="197"/>
      <c r="AM105" s="197"/>
      <c r="AN105" s="197"/>
      <c r="AO105" s="197"/>
      <c r="AP105" s="1151"/>
      <c r="AQ105" s="1005"/>
      <c r="AR105" s="282"/>
      <c r="AS105" s="282"/>
      <c r="AT105" s="282"/>
      <c r="AU105" s="282"/>
      <c r="AV105" s="282"/>
      <c r="AW105" s="282"/>
      <c r="AX105" s="1151"/>
      <c r="AY105" s="1005"/>
      <c r="AZ105" s="282"/>
      <c r="BA105" s="282"/>
      <c r="BB105" s="282"/>
      <c r="BC105" s="282"/>
      <c r="BD105" s="282"/>
      <c r="BE105" s="282"/>
      <c r="BF105" s="1151"/>
      <c r="BG105" s="1005"/>
      <c r="BH105" s="282"/>
      <c r="BI105" s="282"/>
      <c r="BJ105" s="282"/>
      <c r="BK105" s="282"/>
      <c r="BL105" s="282"/>
      <c r="BM105" s="282"/>
      <c r="BN105" s="1151"/>
      <c r="BO105" s="1005"/>
      <c r="BP105" s="282"/>
      <c r="BQ105" s="282"/>
      <c r="BR105" s="282"/>
      <c r="BS105" s="282"/>
      <c r="BT105" s="282"/>
      <c r="BU105" s="282"/>
    </row>
    <row r="106" spans="1:73" ht="40.15" customHeight="1" thickBot="1" x14ac:dyDescent="0.3">
      <c r="C106" s="1059"/>
      <c r="D106" s="1254"/>
      <c r="E106" s="1063"/>
      <c r="F106" s="1066"/>
      <c r="G106" s="1051"/>
      <c r="H106" s="1051"/>
      <c r="I106" s="1045"/>
      <c r="J106" s="1045"/>
      <c r="K106" s="1051"/>
      <c r="L106" s="1045"/>
      <c r="M106" s="1045"/>
      <c r="N106" s="1048"/>
      <c r="O106" s="1051"/>
      <c r="P106" s="1163"/>
      <c r="Q106" s="1314"/>
      <c r="R106" s="1042"/>
      <c r="S106" s="1041"/>
      <c r="T106" s="1024"/>
      <c r="U106" s="1009"/>
      <c r="V106" s="1009"/>
      <c r="W106" s="1009"/>
      <c r="X106" s="1009"/>
      <c r="Y106" s="1009"/>
      <c r="Z106" s="1006"/>
      <c r="AA106" s="1006"/>
      <c r="AB106" s="1006"/>
      <c r="AC106" s="1006"/>
      <c r="AD106" s="1006"/>
      <c r="AE106" s="1006"/>
      <c r="AF106" s="1006"/>
      <c r="AG106" s="715"/>
      <c r="AH106" s="716"/>
      <c r="AI106" s="716"/>
      <c r="AJ106" s="716"/>
      <c r="AK106" s="715"/>
      <c r="AL106" s="717"/>
      <c r="AM106" s="717"/>
      <c r="AN106" s="717"/>
      <c r="AO106" s="717"/>
      <c r="AP106" s="1152"/>
      <c r="AQ106" s="1006"/>
      <c r="AR106" s="718"/>
      <c r="AS106" s="718"/>
      <c r="AT106" s="718"/>
      <c r="AU106" s="718"/>
      <c r="AV106" s="718"/>
      <c r="AW106" s="718"/>
      <c r="AX106" s="1152"/>
      <c r="AY106" s="1006"/>
      <c r="AZ106" s="718"/>
      <c r="BA106" s="718"/>
      <c r="BB106" s="718"/>
      <c r="BC106" s="718"/>
      <c r="BD106" s="718"/>
      <c r="BE106" s="718"/>
      <c r="BF106" s="1152"/>
      <c r="BG106" s="1006"/>
      <c r="BH106" s="718"/>
      <c r="BI106" s="718"/>
      <c r="BJ106" s="718"/>
      <c r="BK106" s="718"/>
      <c r="BL106" s="718"/>
      <c r="BM106" s="718"/>
      <c r="BN106" s="1152"/>
      <c r="BO106" s="1006"/>
      <c r="BP106" s="718"/>
      <c r="BQ106" s="718"/>
      <c r="BR106" s="718"/>
      <c r="BS106" s="718"/>
      <c r="BT106" s="718"/>
      <c r="BU106" s="718"/>
    </row>
    <row r="107" spans="1:73" ht="40.15" customHeight="1" thickTop="1" x14ac:dyDescent="0.25">
      <c r="C107" s="1059"/>
      <c r="D107" s="1254"/>
      <c r="E107" s="1061">
        <v>260</v>
      </c>
      <c r="F107" s="1064" t="s">
        <v>3491</v>
      </c>
      <c r="G107" s="1049" t="s">
        <v>3492</v>
      </c>
      <c r="H107" s="1049"/>
      <c r="I107" s="1043" t="s">
        <v>3041</v>
      </c>
      <c r="J107" s="1043" t="s">
        <v>3443</v>
      </c>
      <c r="K107" s="1049" t="s">
        <v>3444</v>
      </c>
      <c r="L107" s="1043" t="s">
        <v>3445</v>
      </c>
      <c r="M107" s="1043" t="s">
        <v>3467</v>
      </c>
      <c r="N107" s="1046">
        <v>2026004540046</v>
      </c>
      <c r="O107" s="1049" t="s">
        <v>3447</v>
      </c>
      <c r="P107" s="1052" t="s">
        <v>1007</v>
      </c>
      <c r="Q107" s="1055">
        <v>1</v>
      </c>
      <c r="R107" s="1040" t="s">
        <v>2867</v>
      </c>
      <c r="S107" s="1040"/>
      <c r="T107" s="1022"/>
      <c r="U107" s="1007"/>
      <c r="V107" s="1007"/>
      <c r="W107" s="1007"/>
      <c r="X107" s="1007"/>
      <c r="Y107" s="1007"/>
      <c r="Z107" s="1004">
        <f t="shared" ref="Z107" si="315">+AQ107+AY107+BG107+BO107</f>
        <v>0</v>
      </c>
      <c r="AA107" s="1004">
        <f t="shared" ref="AA107" si="316">SUM(AR107:AR110,AZ107:AZ110,BH107:BH110,BP107:BP110)</f>
        <v>0</v>
      </c>
      <c r="AB107" s="1004">
        <f t="shared" ref="AB107" si="317">SUM(AS107:AS110,BA107:BA110,BI107:BI110,BQ107:BQ110)</f>
        <v>0</v>
      </c>
      <c r="AC107" s="1004">
        <f t="shared" ref="AC107" si="318">SUM(AT107:AT110,BB107:BB110,BJ107:BJ110,BR107:BR110)</f>
        <v>0</v>
      </c>
      <c r="AD107" s="1004">
        <f t="shared" ref="AD107" si="319">SUM(AU107:AU110,BC107:BC110,BK107:BK110,BS107:BS110)</f>
        <v>0</v>
      </c>
      <c r="AE107" s="1004">
        <f t="shared" ref="AE107" si="320">SUM(AV107:AV110,BD107:BD110,BL107:BL110,BT107:BT110)</f>
        <v>0</v>
      </c>
      <c r="AF107" s="1004">
        <f t="shared" ref="AF107" si="321">SUM(AW107:AW110,BE107:BE110,BM107:BM110,BU107:BU110)</f>
        <v>0</v>
      </c>
      <c r="AG107" s="714"/>
      <c r="AH107" s="593"/>
      <c r="AI107" s="593"/>
      <c r="AJ107" s="593"/>
      <c r="AK107" s="207"/>
      <c r="AL107" s="208"/>
      <c r="AM107" s="208"/>
      <c r="AN107" s="208"/>
      <c r="AO107" s="208"/>
      <c r="AP107" s="1150">
        <f t="shared" ref="AP107" si="322">+U107</f>
        <v>0</v>
      </c>
      <c r="AQ107" s="1004">
        <f t="shared" ref="AQ107" si="323">SUM(AR107:AW110)</f>
        <v>0</v>
      </c>
      <c r="AR107" s="299"/>
      <c r="AS107" s="299"/>
      <c r="AT107" s="299"/>
      <c r="AU107" s="299"/>
      <c r="AV107" s="299"/>
      <c r="AW107" s="299"/>
      <c r="AX107" s="1150">
        <f t="shared" ref="AX107" si="324">+V107</f>
        <v>0</v>
      </c>
      <c r="AY107" s="1004">
        <f t="shared" ref="AY107" si="325">SUM(AZ107:BE110)</f>
        <v>0</v>
      </c>
      <c r="AZ107" s="299"/>
      <c r="BA107" s="299"/>
      <c r="BB107" s="299"/>
      <c r="BC107" s="299"/>
      <c r="BD107" s="299"/>
      <c r="BE107" s="299"/>
      <c r="BF107" s="1150">
        <f t="shared" ref="BF107" si="326">+W107</f>
        <v>0</v>
      </c>
      <c r="BG107" s="1004">
        <f t="shared" ref="BG107" si="327">SUM(BH107:BM110)</f>
        <v>0</v>
      </c>
      <c r="BH107" s="299"/>
      <c r="BI107" s="299"/>
      <c r="BJ107" s="299"/>
      <c r="BK107" s="299"/>
      <c r="BL107" s="299"/>
      <c r="BM107" s="299"/>
      <c r="BN107" s="1150">
        <f t="shared" ref="BN107" si="328">+X107</f>
        <v>0</v>
      </c>
      <c r="BO107" s="1004">
        <f t="shared" ref="BO107" si="329">SUM(BP107:BU110)</f>
        <v>0</v>
      </c>
      <c r="BP107" s="299"/>
      <c r="BQ107" s="299"/>
      <c r="BR107" s="299"/>
      <c r="BS107" s="299"/>
      <c r="BT107" s="299"/>
      <c r="BU107" s="299"/>
    </row>
    <row r="108" spans="1:73" ht="40.15" customHeight="1" x14ac:dyDescent="0.25">
      <c r="C108" s="1059"/>
      <c r="D108" s="1254"/>
      <c r="E108" s="1062"/>
      <c r="F108" s="1065"/>
      <c r="G108" s="1050"/>
      <c r="H108" s="1050"/>
      <c r="I108" s="1044"/>
      <c r="J108" s="1044"/>
      <c r="K108" s="1050"/>
      <c r="L108" s="1044"/>
      <c r="M108" s="1044"/>
      <c r="N108" s="1047"/>
      <c r="O108" s="1050"/>
      <c r="P108" s="1053"/>
      <c r="Q108" s="1056"/>
      <c r="R108" s="1041"/>
      <c r="S108" s="1041"/>
      <c r="T108" s="1023"/>
      <c r="U108" s="1008"/>
      <c r="V108" s="1008"/>
      <c r="W108" s="1008"/>
      <c r="X108" s="1008"/>
      <c r="Y108" s="1008"/>
      <c r="Z108" s="1005"/>
      <c r="AA108" s="1005"/>
      <c r="AB108" s="1005"/>
      <c r="AC108" s="1005"/>
      <c r="AD108" s="1005"/>
      <c r="AE108" s="1005"/>
      <c r="AF108" s="1005"/>
      <c r="AG108" s="479"/>
      <c r="AH108" s="592"/>
      <c r="AI108" s="592"/>
      <c r="AJ108" s="592"/>
      <c r="AK108" s="196"/>
      <c r="AL108" s="197"/>
      <c r="AM108" s="197"/>
      <c r="AN108" s="197"/>
      <c r="AO108" s="197"/>
      <c r="AP108" s="1151"/>
      <c r="AQ108" s="1005"/>
      <c r="AR108" s="282"/>
      <c r="AS108" s="282"/>
      <c r="AT108" s="282"/>
      <c r="AU108" s="282"/>
      <c r="AV108" s="282"/>
      <c r="AW108" s="282"/>
      <c r="AX108" s="1151"/>
      <c r="AY108" s="1005"/>
      <c r="AZ108" s="282"/>
      <c r="BA108" s="282"/>
      <c r="BB108" s="282"/>
      <c r="BC108" s="282"/>
      <c r="BD108" s="282"/>
      <c r="BE108" s="282"/>
      <c r="BF108" s="1151"/>
      <c r="BG108" s="1005"/>
      <c r="BH108" s="282"/>
      <c r="BI108" s="282"/>
      <c r="BJ108" s="282"/>
      <c r="BK108" s="282"/>
      <c r="BL108" s="282"/>
      <c r="BM108" s="282"/>
      <c r="BN108" s="1151"/>
      <c r="BO108" s="1005"/>
      <c r="BP108" s="282"/>
      <c r="BQ108" s="282"/>
      <c r="BR108" s="282"/>
      <c r="BS108" s="282"/>
      <c r="BT108" s="282"/>
      <c r="BU108" s="282"/>
    </row>
    <row r="109" spans="1:73" ht="40.15" customHeight="1" x14ac:dyDescent="0.25">
      <c r="C109" s="1059"/>
      <c r="D109" s="1254"/>
      <c r="E109" s="1062"/>
      <c r="F109" s="1065"/>
      <c r="G109" s="1050"/>
      <c r="H109" s="1050"/>
      <c r="I109" s="1044"/>
      <c r="J109" s="1044"/>
      <c r="K109" s="1050"/>
      <c r="L109" s="1044"/>
      <c r="M109" s="1044"/>
      <c r="N109" s="1047"/>
      <c r="O109" s="1050"/>
      <c r="P109" s="1053"/>
      <c r="Q109" s="1056"/>
      <c r="R109" s="1041"/>
      <c r="S109" s="1041"/>
      <c r="T109" s="1023"/>
      <c r="U109" s="1008"/>
      <c r="V109" s="1008"/>
      <c r="W109" s="1008"/>
      <c r="X109" s="1008"/>
      <c r="Y109" s="1008"/>
      <c r="Z109" s="1005"/>
      <c r="AA109" s="1005"/>
      <c r="AB109" s="1005"/>
      <c r="AC109" s="1005"/>
      <c r="AD109" s="1005"/>
      <c r="AE109" s="1005"/>
      <c r="AF109" s="1005"/>
      <c r="AG109" s="196"/>
      <c r="AH109" s="592"/>
      <c r="AI109" s="592"/>
      <c r="AJ109" s="592"/>
      <c r="AK109" s="196"/>
      <c r="AL109" s="197"/>
      <c r="AM109" s="197"/>
      <c r="AN109" s="197"/>
      <c r="AO109" s="197"/>
      <c r="AP109" s="1151"/>
      <c r="AQ109" s="1005"/>
      <c r="AR109" s="282"/>
      <c r="AS109" s="282"/>
      <c r="AT109" s="282"/>
      <c r="AU109" s="282"/>
      <c r="AV109" s="282"/>
      <c r="AW109" s="282"/>
      <c r="AX109" s="1151"/>
      <c r="AY109" s="1005"/>
      <c r="AZ109" s="282"/>
      <c r="BA109" s="282"/>
      <c r="BB109" s="282"/>
      <c r="BC109" s="282"/>
      <c r="BD109" s="282"/>
      <c r="BE109" s="282"/>
      <c r="BF109" s="1151"/>
      <c r="BG109" s="1005"/>
      <c r="BH109" s="282"/>
      <c r="BI109" s="282"/>
      <c r="BJ109" s="282"/>
      <c r="BK109" s="282"/>
      <c r="BL109" s="282"/>
      <c r="BM109" s="282"/>
      <c r="BN109" s="1151"/>
      <c r="BO109" s="1005"/>
      <c r="BP109" s="282"/>
      <c r="BQ109" s="282"/>
      <c r="BR109" s="282"/>
      <c r="BS109" s="282"/>
      <c r="BT109" s="282"/>
      <c r="BU109" s="282"/>
    </row>
    <row r="110" spans="1:73" ht="40.15" customHeight="1" thickBot="1" x14ac:dyDescent="0.3">
      <c r="C110" s="1059"/>
      <c r="D110" s="1254"/>
      <c r="E110" s="1062"/>
      <c r="F110" s="1065"/>
      <c r="G110" s="1050"/>
      <c r="H110" s="1050"/>
      <c r="I110" s="1044"/>
      <c r="J110" s="1044"/>
      <c r="K110" s="1050"/>
      <c r="L110" s="1044"/>
      <c r="M110" s="1044"/>
      <c r="N110" s="1047"/>
      <c r="O110" s="1050"/>
      <c r="P110" s="1053"/>
      <c r="Q110" s="1056"/>
      <c r="R110" s="1041"/>
      <c r="S110" s="1041"/>
      <c r="T110" s="1024"/>
      <c r="U110" s="1009"/>
      <c r="V110" s="1009"/>
      <c r="W110" s="1009"/>
      <c r="X110" s="1009"/>
      <c r="Y110" s="1009"/>
      <c r="Z110" s="1006"/>
      <c r="AA110" s="1006"/>
      <c r="AB110" s="1006"/>
      <c r="AC110" s="1006"/>
      <c r="AD110" s="1006"/>
      <c r="AE110" s="1006"/>
      <c r="AF110" s="1006"/>
      <c r="AG110" s="715"/>
      <c r="AH110" s="716"/>
      <c r="AI110" s="716"/>
      <c r="AJ110" s="716"/>
      <c r="AK110" s="715"/>
      <c r="AL110" s="717"/>
      <c r="AM110" s="717"/>
      <c r="AN110" s="717"/>
      <c r="AO110" s="717"/>
      <c r="AP110" s="1152"/>
      <c r="AQ110" s="1006"/>
      <c r="AR110" s="718"/>
      <c r="AS110" s="718"/>
      <c r="AT110" s="718"/>
      <c r="AU110" s="718"/>
      <c r="AV110" s="718"/>
      <c r="AW110" s="718"/>
      <c r="AX110" s="1152"/>
      <c r="AY110" s="1006"/>
      <c r="AZ110" s="718"/>
      <c r="BA110" s="718"/>
      <c r="BB110" s="718"/>
      <c r="BC110" s="718"/>
      <c r="BD110" s="718"/>
      <c r="BE110" s="718"/>
      <c r="BF110" s="1152"/>
      <c r="BG110" s="1006"/>
      <c r="BH110" s="718"/>
      <c r="BI110" s="718"/>
      <c r="BJ110" s="718"/>
      <c r="BK110" s="718"/>
      <c r="BL110" s="718"/>
      <c r="BM110" s="718"/>
      <c r="BN110" s="1152"/>
      <c r="BO110" s="1006"/>
      <c r="BP110" s="718"/>
      <c r="BQ110" s="718"/>
      <c r="BR110" s="718"/>
      <c r="BS110" s="718"/>
      <c r="BT110" s="718"/>
      <c r="BU110" s="718"/>
    </row>
    <row r="111" spans="1:73" ht="40.15" customHeight="1" thickTop="1" x14ac:dyDescent="0.25">
      <c r="C111" s="1059"/>
      <c r="D111" s="1254"/>
      <c r="E111" s="1061">
        <v>261</v>
      </c>
      <c r="F111" s="1064" t="s">
        <v>3493</v>
      </c>
      <c r="G111" s="1049" t="s">
        <v>1008</v>
      </c>
      <c r="H111" s="1049"/>
      <c r="I111" s="1043" t="s">
        <v>3041</v>
      </c>
      <c r="J111" s="1043" t="s">
        <v>3443</v>
      </c>
      <c r="K111" s="1049" t="s">
        <v>3444</v>
      </c>
      <c r="L111" s="1043" t="s">
        <v>3445</v>
      </c>
      <c r="M111" s="1043" t="s">
        <v>3467</v>
      </c>
      <c r="N111" s="1046">
        <v>2026004540046</v>
      </c>
      <c r="O111" s="1049" t="s">
        <v>3447</v>
      </c>
      <c r="P111" s="1052" t="s">
        <v>1008</v>
      </c>
      <c r="Q111" s="1055">
        <v>5</v>
      </c>
      <c r="R111" s="1040" t="s">
        <v>2867</v>
      </c>
      <c r="S111" s="1040"/>
      <c r="T111" s="1022"/>
      <c r="U111" s="1007"/>
      <c r="V111" s="1007"/>
      <c r="W111" s="1007"/>
      <c r="X111" s="1007"/>
      <c r="Y111" s="1007"/>
      <c r="Z111" s="1004">
        <f t="shared" ref="Z111" si="330">+AQ111+AY111+BG111+BO111</f>
        <v>0</v>
      </c>
      <c r="AA111" s="1004">
        <f t="shared" ref="AA111" si="331">SUM(AR111:AR114,AZ111:AZ114,BH111:BH114,BP111:BP114)</f>
        <v>0</v>
      </c>
      <c r="AB111" s="1004">
        <f t="shared" ref="AB111" si="332">SUM(AS111:AS114,BA111:BA114,BI111:BI114,BQ111:BQ114)</f>
        <v>0</v>
      </c>
      <c r="AC111" s="1004">
        <f t="shared" ref="AC111" si="333">SUM(AT111:AT114,BB111:BB114,BJ111:BJ114,BR111:BR114)</f>
        <v>0</v>
      </c>
      <c r="AD111" s="1004">
        <f t="shared" ref="AD111" si="334">SUM(AU111:AU114,BC111:BC114,BK111:BK114,BS111:BS114)</f>
        <v>0</v>
      </c>
      <c r="AE111" s="1004">
        <f t="shared" ref="AE111" si="335">SUM(AV111:AV114,BD111:BD114,BL111:BL114,BT111:BT114)</f>
        <v>0</v>
      </c>
      <c r="AF111" s="1004">
        <f t="shared" ref="AF111" si="336">SUM(AW111:AW114,BE111:BE114,BM111:BM114,BU111:BU114)</f>
        <v>0</v>
      </c>
      <c r="AG111" s="714"/>
      <c r="AH111" s="593"/>
      <c r="AI111" s="593"/>
      <c r="AJ111" s="593"/>
      <c r="AK111" s="207"/>
      <c r="AL111" s="208"/>
      <c r="AM111" s="208"/>
      <c r="AN111" s="208"/>
      <c r="AO111" s="208"/>
      <c r="AP111" s="1150">
        <f t="shared" ref="AP111" si="337">+U111</f>
        <v>0</v>
      </c>
      <c r="AQ111" s="1004">
        <f t="shared" ref="AQ111" si="338">SUM(AR111:AW114)</f>
        <v>0</v>
      </c>
      <c r="AR111" s="299"/>
      <c r="AS111" s="299"/>
      <c r="AT111" s="299"/>
      <c r="AU111" s="299"/>
      <c r="AV111" s="299"/>
      <c r="AW111" s="299"/>
      <c r="AX111" s="1150">
        <f t="shared" ref="AX111" si="339">+V111</f>
        <v>0</v>
      </c>
      <c r="AY111" s="1004">
        <f t="shared" ref="AY111" si="340">SUM(AZ111:BE114)</f>
        <v>0</v>
      </c>
      <c r="AZ111" s="299"/>
      <c r="BA111" s="299"/>
      <c r="BB111" s="299"/>
      <c r="BC111" s="299"/>
      <c r="BD111" s="299"/>
      <c r="BE111" s="299"/>
      <c r="BF111" s="1150">
        <f t="shared" ref="BF111" si="341">+W111</f>
        <v>0</v>
      </c>
      <c r="BG111" s="1004">
        <f t="shared" ref="BG111" si="342">SUM(BH111:BM114)</f>
        <v>0</v>
      </c>
      <c r="BH111" s="299"/>
      <c r="BI111" s="299"/>
      <c r="BJ111" s="299"/>
      <c r="BK111" s="299"/>
      <c r="BL111" s="299"/>
      <c r="BM111" s="299"/>
      <c r="BN111" s="1150">
        <f t="shared" ref="BN111" si="343">+X111</f>
        <v>0</v>
      </c>
      <c r="BO111" s="1004">
        <f t="shared" ref="BO111" si="344">SUM(BP111:BU114)</f>
        <v>0</v>
      </c>
      <c r="BP111" s="299"/>
      <c r="BQ111" s="299"/>
      <c r="BR111" s="299"/>
      <c r="BS111" s="299"/>
      <c r="BT111" s="299"/>
      <c r="BU111" s="299"/>
    </row>
    <row r="112" spans="1:73" ht="40.15" customHeight="1" x14ac:dyDescent="0.25">
      <c r="C112" s="1059"/>
      <c r="D112" s="1254"/>
      <c r="E112" s="1062"/>
      <c r="F112" s="1065"/>
      <c r="G112" s="1050"/>
      <c r="H112" s="1050"/>
      <c r="I112" s="1044"/>
      <c r="J112" s="1044"/>
      <c r="K112" s="1050"/>
      <c r="L112" s="1044"/>
      <c r="M112" s="1044"/>
      <c r="N112" s="1047"/>
      <c r="O112" s="1050"/>
      <c r="P112" s="1053"/>
      <c r="Q112" s="1056"/>
      <c r="R112" s="1041"/>
      <c r="S112" s="1041"/>
      <c r="T112" s="1023"/>
      <c r="U112" s="1008"/>
      <c r="V112" s="1008"/>
      <c r="W112" s="1008"/>
      <c r="X112" s="1008"/>
      <c r="Y112" s="1008"/>
      <c r="Z112" s="1005"/>
      <c r="AA112" s="1005"/>
      <c r="AB112" s="1005"/>
      <c r="AC112" s="1005"/>
      <c r="AD112" s="1005"/>
      <c r="AE112" s="1005"/>
      <c r="AF112" s="1005"/>
      <c r="AG112" s="479"/>
      <c r="AH112" s="592"/>
      <c r="AI112" s="592"/>
      <c r="AJ112" s="592"/>
      <c r="AK112" s="196"/>
      <c r="AL112" s="197"/>
      <c r="AM112" s="197"/>
      <c r="AN112" s="197"/>
      <c r="AO112" s="197"/>
      <c r="AP112" s="1151"/>
      <c r="AQ112" s="1005"/>
      <c r="AR112" s="282"/>
      <c r="AS112" s="282"/>
      <c r="AT112" s="282"/>
      <c r="AU112" s="282"/>
      <c r="AV112" s="282"/>
      <c r="AW112" s="282"/>
      <c r="AX112" s="1151"/>
      <c r="AY112" s="1005"/>
      <c r="AZ112" s="282"/>
      <c r="BA112" s="282"/>
      <c r="BB112" s="282"/>
      <c r="BC112" s="282"/>
      <c r="BD112" s="282"/>
      <c r="BE112" s="282"/>
      <c r="BF112" s="1151"/>
      <c r="BG112" s="1005"/>
      <c r="BH112" s="282"/>
      <c r="BI112" s="282"/>
      <c r="BJ112" s="282"/>
      <c r="BK112" s="282"/>
      <c r="BL112" s="282"/>
      <c r="BM112" s="282"/>
      <c r="BN112" s="1151"/>
      <c r="BO112" s="1005"/>
      <c r="BP112" s="282"/>
      <c r="BQ112" s="282"/>
      <c r="BR112" s="282"/>
      <c r="BS112" s="282"/>
      <c r="BT112" s="282"/>
      <c r="BU112" s="282"/>
    </row>
    <row r="113" spans="1:73" ht="40.15" customHeight="1" x14ac:dyDescent="0.25">
      <c r="C113" s="1059"/>
      <c r="D113" s="1254"/>
      <c r="E113" s="1062"/>
      <c r="F113" s="1065"/>
      <c r="G113" s="1050"/>
      <c r="H113" s="1050"/>
      <c r="I113" s="1044"/>
      <c r="J113" s="1044"/>
      <c r="K113" s="1050"/>
      <c r="L113" s="1044"/>
      <c r="M113" s="1044"/>
      <c r="N113" s="1047"/>
      <c r="O113" s="1050"/>
      <c r="P113" s="1053"/>
      <c r="Q113" s="1056"/>
      <c r="R113" s="1041"/>
      <c r="S113" s="1041"/>
      <c r="T113" s="1023"/>
      <c r="U113" s="1008"/>
      <c r="V113" s="1008"/>
      <c r="W113" s="1008"/>
      <c r="X113" s="1008"/>
      <c r="Y113" s="1008"/>
      <c r="Z113" s="1005"/>
      <c r="AA113" s="1005"/>
      <c r="AB113" s="1005"/>
      <c r="AC113" s="1005"/>
      <c r="AD113" s="1005"/>
      <c r="AE113" s="1005"/>
      <c r="AF113" s="1005"/>
      <c r="AG113" s="196"/>
      <c r="AH113" s="592"/>
      <c r="AI113" s="592"/>
      <c r="AJ113" s="592"/>
      <c r="AK113" s="196"/>
      <c r="AL113" s="197"/>
      <c r="AM113" s="197"/>
      <c r="AN113" s="197"/>
      <c r="AO113" s="197"/>
      <c r="AP113" s="1151"/>
      <c r="AQ113" s="1005"/>
      <c r="AR113" s="282"/>
      <c r="AS113" s="282"/>
      <c r="AT113" s="282"/>
      <c r="AU113" s="282"/>
      <c r="AV113" s="282"/>
      <c r="AW113" s="282"/>
      <c r="AX113" s="1151"/>
      <c r="AY113" s="1005"/>
      <c r="AZ113" s="282"/>
      <c r="BA113" s="282"/>
      <c r="BB113" s="282"/>
      <c r="BC113" s="282"/>
      <c r="BD113" s="282"/>
      <c r="BE113" s="282"/>
      <c r="BF113" s="1151"/>
      <c r="BG113" s="1005"/>
      <c r="BH113" s="282"/>
      <c r="BI113" s="282"/>
      <c r="BJ113" s="282"/>
      <c r="BK113" s="282"/>
      <c r="BL113" s="282"/>
      <c r="BM113" s="282"/>
      <c r="BN113" s="1151"/>
      <c r="BO113" s="1005"/>
      <c r="BP113" s="282"/>
      <c r="BQ113" s="282"/>
      <c r="BR113" s="282"/>
      <c r="BS113" s="282"/>
      <c r="BT113" s="282"/>
      <c r="BU113" s="282"/>
    </row>
    <row r="114" spans="1:73" ht="40.15" customHeight="1" thickBot="1" x14ac:dyDescent="0.3">
      <c r="C114" s="1059"/>
      <c r="D114" s="1254"/>
      <c r="E114" s="1063"/>
      <c r="F114" s="1066"/>
      <c r="G114" s="1051"/>
      <c r="H114" s="1051"/>
      <c r="I114" s="1045"/>
      <c r="J114" s="1045"/>
      <c r="K114" s="1051"/>
      <c r="L114" s="1045"/>
      <c r="M114" s="1045"/>
      <c r="N114" s="1048"/>
      <c r="O114" s="1051"/>
      <c r="P114" s="1054"/>
      <c r="Q114" s="1057"/>
      <c r="R114" s="1042"/>
      <c r="S114" s="1041"/>
      <c r="T114" s="1024"/>
      <c r="U114" s="1009"/>
      <c r="V114" s="1009"/>
      <c r="W114" s="1009"/>
      <c r="X114" s="1009"/>
      <c r="Y114" s="1009"/>
      <c r="Z114" s="1006"/>
      <c r="AA114" s="1006"/>
      <c r="AB114" s="1006"/>
      <c r="AC114" s="1006"/>
      <c r="AD114" s="1006"/>
      <c r="AE114" s="1006"/>
      <c r="AF114" s="1006"/>
      <c r="AG114" s="715"/>
      <c r="AH114" s="716"/>
      <c r="AI114" s="716"/>
      <c r="AJ114" s="716"/>
      <c r="AK114" s="715"/>
      <c r="AL114" s="717"/>
      <c r="AM114" s="717"/>
      <c r="AN114" s="717"/>
      <c r="AO114" s="717"/>
      <c r="AP114" s="1152"/>
      <c r="AQ114" s="1006"/>
      <c r="AR114" s="718"/>
      <c r="AS114" s="718"/>
      <c r="AT114" s="718"/>
      <c r="AU114" s="718"/>
      <c r="AV114" s="718"/>
      <c r="AW114" s="718"/>
      <c r="AX114" s="1152"/>
      <c r="AY114" s="1006"/>
      <c r="AZ114" s="718"/>
      <c r="BA114" s="718"/>
      <c r="BB114" s="718"/>
      <c r="BC114" s="718"/>
      <c r="BD114" s="718"/>
      <c r="BE114" s="718"/>
      <c r="BF114" s="1152"/>
      <c r="BG114" s="1006"/>
      <c r="BH114" s="718"/>
      <c r="BI114" s="718"/>
      <c r="BJ114" s="718"/>
      <c r="BK114" s="718"/>
      <c r="BL114" s="718"/>
      <c r="BM114" s="718"/>
      <c r="BN114" s="1152"/>
      <c r="BO114" s="1006"/>
      <c r="BP114" s="718"/>
      <c r="BQ114" s="718"/>
      <c r="BR114" s="718"/>
      <c r="BS114" s="718"/>
      <c r="BT114" s="718"/>
      <c r="BU114" s="718"/>
    </row>
    <row r="115" spans="1:73" ht="40.15" customHeight="1" thickTop="1" x14ac:dyDescent="0.25">
      <c r="C115" s="1059"/>
      <c r="D115" s="1254"/>
      <c r="E115" s="1061">
        <v>262</v>
      </c>
      <c r="F115" s="1064" t="s">
        <v>3494</v>
      </c>
      <c r="G115" s="1049" t="s">
        <v>1009</v>
      </c>
      <c r="H115" s="1049"/>
      <c r="I115" s="1043" t="s">
        <v>3041</v>
      </c>
      <c r="J115" s="1043" t="s">
        <v>3443</v>
      </c>
      <c r="K115" s="1049" t="s">
        <v>3444</v>
      </c>
      <c r="L115" s="1043" t="s">
        <v>3445</v>
      </c>
      <c r="M115" s="1043" t="s">
        <v>3467</v>
      </c>
      <c r="N115" s="1046">
        <v>2026004540046</v>
      </c>
      <c r="O115" s="1049" t="s">
        <v>3447</v>
      </c>
      <c r="P115" s="1052" t="s">
        <v>1009</v>
      </c>
      <c r="Q115" s="1055">
        <v>1</v>
      </c>
      <c r="R115" s="1040" t="s">
        <v>2867</v>
      </c>
      <c r="S115" s="1040"/>
      <c r="T115" s="1022"/>
      <c r="U115" s="1007"/>
      <c r="V115" s="1007"/>
      <c r="W115" s="1007"/>
      <c r="X115" s="1007"/>
      <c r="Y115" s="1007"/>
      <c r="Z115" s="1004">
        <f t="shared" ref="Z115" si="345">+AQ115+AY115+BG115+BO115</f>
        <v>0</v>
      </c>
      <c r="AA115" s="1004">
        <f t="shared" ref="AA115" si="346">SUM(AR115:AR118,AZ115:AZ118,BH115:BH118,BP115:BP118)</f>
        <v>0</v>
      </c>
      <c r="AB115" s="1004">
        <f t="shared" ref="AB115" si="347">SUM(AS115:AS118,BA115:BA118,BI115:BI118,BQ115:BQ118)</f>
        <v>0</v>
      </c>
      <c r="AC115" s="1004">
        <f t="shared" ref="AC115" si="348">SUM(AT115:AT118,BB115:BB118,BJ115:BJ118,BR115:BR118)</f>
        <v>0</v>
      </c>
      <c r="AD115" s="1004">
        <f t="shared" ref="AD115" si="349">SUM(AU115:AU118,BC115:BC118,BK115:BK118,BS115:BS118)</f>
        <v>0</v>
      </c>
      <c r="AE115" s="1004">
        <f t="shared" ref="AE115" si="350">SUM(AV115:AV118,BD115:BD118,BL115:BL118,BT115:BT118)</f>
        <v>0</v>
      </c>
      <c r="AF115" s="1004">
        <f t="shared" ref="AF115" si="351">SUM(AW115:AW118,BE115:BE118,BM115:BM118,BU115:BU118)</f>
        <v>0</v>
      </c>
      <c r="AG115" s="714"/>
      <c r="AH115" s="593"/>
      <c r="AI115" s="593"/>
      <c r="AJ115" s="593"/>
      <c r="AK115" s="207"/>
      <c r="AL115" s="208"/>
      <c r="AM115" s="208"/>
      <c r="AN115" s="208"/>
      <c r="AO115" s="208"/>
      <c r="AP115" s="1150">
        <f t="shared" ref="AP115" si="352">+U115</f>
        <v>0</v>
      </c>
      <c r="AQ115" s="1004">
        <f t="shared" ref="AQ115" si="353">SUM(AR115:AW118)</f>
        <v>0</v>
      </c>
      <c r="AR115" s="299"/>
      <c r="AS115" s="299"/>
      <c r="AT115" s="299"/>
      <c r="AU115" s="299"/>
      <c r="AV115" s="299"/>
      <c r="AW115" s="299"/>
      <c r="AX115" s="1150">
        <f t="shared" ref="AX115" si="354">+V115</f>
        <v>0</v>
      </c>
      <c r="AY115" s="1004">
        <f t="shared" ref="AY115" si="355">SUM(AZ115:BE118)</f>
        <v>0</v>
      </c>
      <c r="AZ115" s="299"/>
      <c r="BA115" s="299"/>
      <c r="BB115" s="299"/>
      <c r="BC115" s="299"/>
      <c r="BD115" s="299"/>
      <c r="BE115" s="299"/>
      <c r="BF115" s="1150">
        <f t="shared" ref="BF115" si="356">+W115</f>
        <v>0</v>
      </c>
      <c r="BG115" s="1004">
        <f t="shared" ref="BG115" si="357">SUM(BH115:BM118)</f>
        <v>0</v>
      </c>
      <c r="BH115" s="299"/>
      <c r="BI115" s="299"/>
      <c r="BJ115" s="299"/>
      <c r="BK115" s="299"/>
      <c r="BL115" s="299"/>
      <c r="BM115" s="299"/>
      <c r="BN115" s="1150">
        <f t="shared" ref="BN115" si="358">+X115</f>
        <v>0</v>
      </c>
      <c r="BO115" s="1004">
        <f t="shared" ref="BO115" si="359">SUM(BP115:BU118)</f>
        <v>0</v>
      </c>
      <c r="BP115" s="299"/>
      <c r="BQ115" s="299"/>
      <c r="BR115" s="299"/>
      <c r="BS115" s="299"/>
      <c r="BT115" s="299"/>
      <c r="BU115" s="299"/>
    </row>
    <row r="116" spans="1:73" ht="40.15" customHeight="1" x14ac:dyDescent="0.25">
      <c r="C116" s="1059"/>
      <c r="D116" s="1254"/>
      <c r="E116" s="1062"/>
      <c r="F116" s="1065"/>
      <c r="G116" s="1050"/>
      <c r="H116" s="1050"/>
      <c r="I116" s="1044"/>
      <c r="J116" s="1044"/>
      <c r="K116" s="1050"/>
      <c r="L116" s="1044"/>
      <c r="M116" s="1044"/>
      <c r="N116" s="1047"/>
      <c r="O116" s="1050"/>
      <c r="P116" s="1053"/>
      <c r="Q116" s="1056"/>
      <c r="R116" s="1041"/>
      <c r="S116" s="1041"/>
      <c r="T116" s="1023"/>
      <c r="U116" s="1008"/>
      <c r="V116" s="1008"/>
      <c r="W116" s="1008"/>
      <c r="X116" s="1008"/>
      <c r="Y116" s="1008"/>
      <c r="Z116" s="1005"/>
      <c r="AA116" s="1005"/>
      <c r="AB116" s="1005"/>
      <c r="AC116" s="1005"/>
      <c r="AD116" s="1005"/>
      <c r="AE116" s="1005"/>
      <c r="AF116" s="1005"/>
      <c r="AG116" s="479"/>
      <c r="AH116" s="592"/>
      <c r="AI116" s="592"/>
      <c r="AJ116" s="592"/>
      <c r="AK116" s="196"/>
      <c r="AL116" s="197"/>
      <c r="AM116" s="197"/>
      <c r="AN116" s="197"/>
      <c r="AO116" s="197"/>
      <c r="AP116" s="1151"/>
      <c r="AQ116" s="1005"/>
      <c r="AR116" s="282"/>
      <c r="AS116" s="282"/>
      <c r="AT116" s="282"/>
      <c r="AU116" s="282"/>
      <c r="AV116" s="282"/>
      <c r="AW116" s="282"/>
      <c r="AX116" s="1151"/>
      <c r="AY116" s="1005"/>
      <c r="AZ116" s="282"/>
      <c r="BA116" s="282"/>
      <c r="BB116" s="282"/>
      <c r="BC116" s="282"/>
      <c r="BD116" s="282"/>
      <c r="BE116" s="282"/>
      <c r="BF116" s="1151"/>
      <c r="BG116" s="1005"/>
      <c r="BH116" s="282"/>
      <c r="BI116" s="282"/>
      <c r="BJ116" s="282"/>
      <c r="BK116" s="282"/>
      <c r="BL116" s="282"/>
      <c r="BM116" s="282"/>
      <c r="BN116" s="1151"/>
      <c r="BO116" s="1005"/>
      <c r="BP116" s="282"/>
      <c r="BQ116" s="282"/>
      <c r="BR116" s="282"/>
      <c r="BS116" s="282"/>
      <c r="BT116" s="282"/>
      <c r="BU116" s="282"/>
    </row>
    <row r="117" spans="1:73" ht="40.15" customHeight="1" x14ac:dyDescent="0.25">
      <c r="C117" s="1059"/>
      <c r="D117" s="1254"/>
      <c r="E117" s="1062"/>
      <c r="F117" s="1065"/>
      <c r="G117" s="1050"/>
      <c r="H117" s="1050"/>
      <c r="I117" s="1044"/>
      <c r="J117" s="1044"/>
      <c r="K117" s="1050"/>
      <c r="L117" s="1044"/>
      <c r="M117" s="1044"/>
      <c r="N117" s="1047"/>
      <c r="O117" s="1050"/>
      <c r="P117" s="1053"/>
      <c r="Q117" s="1056"/>
      <c r="R117" s="1041"/>
      <c r="S117" s="1041"/>
      <c r="T117" s="1023"/>
      <c r="U117" s="1008"/>
      <c r="V117" s="1008"/>
      <c r="W117" s="1008"/>
      <c r="X117" s="1008"/>
      <c r="Y117" s="1008"/>
      <c r="Z117" s="1005"/>
      <c r="AA117" s="1005"/>
      <c r="AB117" s="1005"/>
      <c r="AC117" s="1005"/>
      <c r="AD117" s="1005"/>
      <c r="AE117" s="1005"/>
      <c r="AF117" s="1005"/>
      <c r="AG117" s="196"/>
      <c r="AH117" s="592"/>
      <c r="AI117" s="592"/>
      <c r="AJ117" s="592"/>
      <c r="AK117" s="196"/>
      <c r="AL117" s="197"/>
      <c r="AM117" s="197"/>
      <c r="AN117" s="197"/>
      <c r="AO117" s="197"/>
      <c r="AP117" s="1151"/>
      <c r="AQ117" s="1005"/>
      <c r="AR117" s="282"/>
      <c r="AS117" s="282"/>
      <c r="AT117" s="282"/>
      <c r="AU117" s="282"/>
      <c r="AV117" s="282"/>
      <c r="AW117" s="282"/>
      <c r="AX117" s="1151"/>
      <c r="AY117" s="1005"/>
      <c r="AZ117" s="282"/>
      <c r="BA117" s="282"/>
      <c r="BB117" s="282"/>
      <c r="BC117" s="282"/>
      <c r="BD117" s="282"/>
      <c r="BE117" s="282"/>
      <c r="BF117" s="1151"/>
      <c r="BG117" s="1005"/>
      <c r="BH117" s="282"/>
      <c r="BI117" s="282"/>
      <c r="BJ117" s="282"/>
      <c r="BK117" s="282"/>
      <c r="BL117" s="282"/>
      <c r="BM117" s="282"/>
      <c r="BN117" s="1151"/>
      <c r="BO117" s="1005"/>
      <c r="BP117" s="282"/>
      <c r="BQ117" s="282"/>
      <c r="BR117" s="282"/>
      <c r="BS117" s="282"/>
      <c r="BT117" s="282"/>
      <c r="BU117" s="282"/>
    </row>
    <row r="118" spans="1:73" ht="40.15" customHeight="1" thickBot="1" x14ac:dyDescent="0.3">
      <c r="C118" s="1059"/>
      <c r="D118" s="1254"/>
      <c r="E118" s="1062"/>
      <c r="F118" s="1065"/>
      <c r="G118" s="1050"/>
      <c r="H118" s="1050"/>
      <c r="I118" s="1044"/>
      <c r="J118" s="1044"/>
      <c r="K118" s="1050"/>
      <c r="L118" s="1044"/>
      <c r="M118" s="1044"/>
      <c r="N118" s="1047"/>
      <c r="O118" s="1050"/>
      <c r="P118" s="1053"/>
      <c r="Q118" s="1056"/>
      <c r="R118" s="1041"/>
      <c r="S118" s="1041"/>
      <c r="T118" s="1024"/>
      <c r="U118" s="1009"/>
      <c r="V118" s="1009"/>
      <c r="W118" s="1009"/>
      <c r="X118" s="1009"/>
      <c r="Y118" s="1009"/>
      <c r="Z118" s="1006"/>
      <c r="AA118" s="1006"/>
      <c r="AB118" s="1006"/>
      <c r="AC118" s="1006"/>
      <c r="AD118" s="1006"/>
      <c r="AE118" s="1006"/>
      <c r="AF118" s="1006"/>
      <c r="AG118" s="715"/>
      <c r="AH118" s="716"/>
      <c r="AI118" s="716"/>
      <c r="AJ118" s="716"/>
      <c r="AK118" s="715"/>
      <c r="AL118" s="717"/>
      <c r="AM118" s="717"/>
      <c r="AN118" s="717"/>
      <c r="AO118" s="717"/>
      <c r="AP118" s="1152"/>
      <c r="AQ118" s="1006"/>
      <c r="AR118" s="718"/>
      <c r="AS118" s="718"/>
      <c r="AT118" s="718"/>
      <c r="AU118" s="718"/>
      <c r="AV118" s="718"/>
      <c r="AW118" s="718"/>
      <c r="AX118" s="1152"/>
      <c r="AY118" s="1006"/>
      <c r="AZ118" s="718"/>
      <c r="BA118" s="718"/>
      <c r="BB118" s="718"/>
      <c r="BC118" s="718"/>
      <c r="BD118" s="718"/>
      <c r="BE118" s="718"/>
      <c r="BF118" s="1152"/>
      <c r="BG118" s="1006"/>
      <c r="BH118" s="718"/>
      <c r="BI118" s="718"/>
      <c r="BJ118" s="718"/>
      <c r="BK118" s="718"/>
      <c r="BL118" s="718"/>
      <c r="BM118" s="718"/>
      <c r="BN118" s="1152"/>
      <c r="BO118" s="1006"/>
      <c r="BP118" s="718"/>
      <c r="BQ118" s="718"/>
      <c r="BR118" s="718"/>
      <c r="BS118" s="718"/>
      <c r="BT118" s="718"/>
      <c r="BU118" s="718"/>
    </row>
    <row r="119" spans="1:73" ht="40.15" customHeight="1" thickTop="1" x14ac:dyDescent="0.25">
      <c r="C119" s="1059"/>
      <c r="D119" s="1254"/>
      <c r="E119" s="1061">
        <v>263</v>
      </c>
      <c r="F119" s="1265" t="s">
        <v>3495</v>
      </c>
      <c r="G119" s="1049" t="s">
        <v>3496</v>
      </c>
      <c r="H119" s="1049"/>
      <c r="I119" s="1043" t="s">
        <v>3041</v>
      </c>
      <c r="J119" s="1043" t="s">
        <v>3443</v>
      </c>
      <c r="K119" s="1049" t="s">
        <v>3444</v>
      </c>
      <c r="L119" s="1043" t="s">
        <v>3445</v>
      </c>
      <c r="M119" s="1043" t="s">
        <v>3467</v>
      </c>
      <c r="N119" s="1046">
        <v>2026004540046</v>
      </c>
      <c r="O119" s="1049" t="s">
        <v>3447</v>
      </c>
      <c r="P119" s="1052" t="s">
        <v>1010</v>
      </c>
      <c r="Q119" s="1055">
        <v>3</v>
      </c>
      <c r="R119" s="1040" t="s">
        <v>2867</v>
      </c>
      <c r="S119" s="1040"/>
      <c r="T119" s="1022"/>
      <c r="U119" s="1007"/>
      <c r="V119" s="1007"/>
      <c r="W119" s="1007"/>
      <c r="X119" s="1007"/>
      <c r="Y119" s="1007"/>
      <c r="Z119" s="1004">
        <f t="shared" ref="Z119" si="360">+AQ119+AY119+BG119+BO119</f>
        <v>0</v>
      </c>
      <c r="AA119" s="1004">
        <f t="shared" ref="AA119" si="361">SUM(AR119:AR122,AZ119:AZ122,BH119:BH122,BP119:BP122)</f>
        <v>0</v>
      </c>
      <c r="AB119" s="1004">
        <f t="shared" ref="AB119" si="362">SUM(AS119:AS122,BA119:BA122,BI119:BI122,BQ119:BQ122)</f>
        <v>0</v>
      </c>
      <c r="AC119" s="1004">
        <f t="shared" ref="AC119" si="363">SUM(AT119:AT122,BB119:BB122,BJ119:BJ122,BR119:BR122)</f>
        <v>0</v>
      </c>
      <c r="AD119" s="1004">
        <f t="shared" ref="AD119" si="364">SUM(AU119:AU122,BC119:BC122,BK119:BK122,BS119:BS122)</f>
        <v>0</v>
      </c>
      <c r="AE119" s="1004">
        <f t="shared" ref="AE119" si="365">SUM(AV119:AV122,BD119:BD122,BL119:BL122,BT119:BT122)</f>
        <v>0</v>
      </c>
      <c r="AF119" s="1004">
        <f t="shared" ref="AF119" si="366">SUM(AW119:AW122,BE119:BE122,BM119:BM122,BU119:BU122)</f>
        <v>0</v>
      </c>
      <c r="AG119" s="714"/>
      <c r="AH119" s="593"/>
      <c r="AI119" s="593"/>
      <c r="AJ119" s="593"/>
      <c r="AK119" s="207"/>
      <c r="AL119" s="208"/>
      <c r="AM119" s="208"/>
      <c r="AN119" s="208"/>
      <c r="AO119" s="208"/>
      <c r="AP119" s="1150">
        <f t="shared" ref="AP119" si="367">+U119</f>
        <v>0</v>
      </c>
      <c r="AQ119" s="1004">
        <f t="shared" ref="AQ119" si="368">SUM(AR119:AW122)</f>
        <v>0</v>
      </c>
      <c r="AR119" s="299"/>
      <c r="AS119" s="299"/>
      <c r="AT119" s="299"/>
      <c r="AU119" s="299"/>
      <c r="AV119" s="299"/>
      <c r="AW119" s="299"/>
      <c r="AX119" s="1150">
        <f t="shared" ref="AX119" si="369">+V119</f>
        <v>0</v>
      </c>
      <c r="AY119" s="1004">
        <f t="shared" ref="AY119" si="370">SUM(AZ119:BE122)</f>
        <v>0</v>
      </c>
      <c r="AZ119" s="299"/>
      <c r="BA119" s="299"/>
      <c r="BB119" s="299"/>
      <c r="BC119" s="299"/>
      <c r="BD119" s="299"/>
      <c r="BE119" s="299"/>
      <c r="BF119" s="1150">
        <f t="shared" ref="BF119" si="371">+W119</f>
        <v>0</v>
      </c>
      <c r="BG119" s="1004">
        <f t="shared" ref="BG119" si="372">SUM(BH119:BM122)</f>
        <v>0</v>
      </c>
      <c r="BH119" s="299"/>
      <c r="BI119" s="299"/>
      <c r="BJ119" s="299"/>
      <c r="BK119" s="299"/>
      <c r="BL119" s="299"/>
      <c r="BM119" s="299"/>
      <c r="BN119" s="1150">
        <f t="shared" ref="BN119" si="373">+X119</f>
        <v>0</v>
      </c>
      <c r="BO119" s="1004">
        <f t="shared" ref="BO119" si="374">SUM(BP119:BU122)</f>
        <v>0</v>
      </c>
      <c r="BP119" s="299"/>
      <c r="BQ119" s="299"/>
      <c r="BR119" s="299"/>
      <c r="BS119" s="299"/>
      <c r="BT119" s="299"/>
      <c r="BU119" s="299"/>
    </row>
    <row r="120" spans="1:73" ht="40.15" customHeight="1" x14ac:dyDescent="0.25">
      <c r="C120" s="1059"/>
      <c r="D120" s="1254"/>
      <c r="E120" s="1062"/>
      <c r="F120" s="1266"/>
      <c r="G120" s="1050"/>
      <c r="H120" s="1050"/>
      <c r="I120" s="1044"/>
      <c r="J120" s="1044"/>
      <c r="K120" s="1050"/>
      <c r="L120" s="1044"/>
      <c r="M120" s="1044"/>
      <c r="N120" s="1047"/>
      <c r="O120" s="1050"/>
      <c r="P120" s="1053"/>
      <c r="Q120" s="1056"/>
      <c r="R120" s="1041"/>
      <c r="S120" s="1041"/>
      <c r="T120" s="1023"/>
      <c r="U120" s="1008"/>
      <c r="V120" s="1008"/>
      <c r="W120" s="1008"/>
      <c r="X120" s="1008"/>
      <c r="Y120" s="1008"/>
      <c r="Z120" s="1005"/>
      <c r="AA120" s="1005"/>
      <c r="AB120" s="1005"/>
      <c r="AC120" s="1005"/>
      <c r="AD120" s="1005"/>
      <c r="AE120" s="1005"/>
      <c r="AF120" s="1005"/>
      <c r="AG120" s="479"/>
      <c r="AH120" s="592"/>
      <c r="AI120" s="592"/>
      <c r="AJ120" s="592"/>
      <c r="AK120" s="196"/>
      <c r="AL120" s="197"/>
      <c r="AM120" s="197"/>
      <c r="AN120" s="197"/>
      <c r="AO120" s="197"/>
      <c r="AP120" s="1151"/>
      <c r="AQ120" s="1005"/>
      <c r="AR120" s="282"/>
      <c r="AS120" s="282"/>
      <c r="AT120" s="282"/>
      <c r="AU120" s="282"/>
      <c r="AV120" s="282"/>
      <c r="AW120" s="282"/>
      <c r="AX120" s="1151"/>
      <c r="AY120" s="1005"/>
      <c r="AZ120" s="282"/>
      <c r="BA120" s="282"/>
      <c r="BB120" s="282"/>
      <c r="BC120" s="282"/>
      <c r="BD120" s="282"/>
      <c r="BE120" s="282"/>
      <c r="BF120" s="1151"/>
      <c r="BG120" s="1005"/>
      <c r="BH120" s="282"/>
      <c r="BI120" s="282"/>
      <c r="BJ120" s="282"/>
      <c r="BK120" s="282"/>
      <c r="BL120" s="282"/>
      <c r="BM120" s="282"/>
      <c r="BN120" s="1151"/>
      <c r="BO120" s="1005"/>
      <c r="BP120" s="282"/>
      <c r="BQ120" s="282"/>
      <c r="BR120" s="282"/>
      <c r="BS120" s="282"/>
      <c r="BT120" s="282"/>
      <c r="BU120" s="282"/>
    </row>
    <row r="121" spans="1:73" ht="40.15" customHeight="1" x14ac:dyDescent="0.25">
      <c r="C121" s="1059"/>
      <c r="D121" s="1254"/>
      <c r="E121" s="1062"/>
      <c r="F121" s="1266"/>
      <c r="G121" s="1050"/>
      <c r="H121" s="1050"/>
      <c r="I121" s="1044"/>
      <c r="J121" s="1044"/>
      <c r="K121" s="1050"/>
      <c r="L121" s="1044"/>
      <c r="M121" s="1044"/>
      <c r="N121" s="1047"/>
      <c r="O121" s="1050"/>
      <c r="P121" s="1053"/>
      <c r="Q121" s="1056"/>
      <c r="R121" s="1041"/>
      <c r="S121" s="1041"/>
      <c r="T121" s="1023"/>
      <c r="U121" s="1008"/>
      <c r="V121" s="1008"/>
      <c r="W121" s="1008"/>
      <c r="X121" s="1008"/>
      <c r="Y121" s="1008"/>
      <c r="Z121" s="1005"/>
      <c r="AA121" s="1005"/>
      <c r="AB121" s="1005"/>
      <c r="AC121" s="1005"/>
      <c r="AD121" s="1005"/>
      <c r="AE121" s="1005"/>
      <c r="AF121" s="1005"/>
      <c r="AG121" s="196"/>
      <c r="AH121" s="592"/>
      <c r="AI121" s="592"/>
      <c r="AJ121" s="592"/>
      <c r="AK121" s="196"/>
      <c r="AL121" s="197"/>
      <c r="AM121" s="197"/>
      <c r="AN121" s="197"/>
      <c r="AO121" s="197"/>
      <c r="AP121" s="1151"/>
      <c r="AQ121" s="1005"/>
      <c r="AR121" s="282"/>
      <c r="AS121" s="282"/>
      <c r="AT121" s="282"/>
      <c r="AU121" s="282"/>
      <c r="AV121" s="282"/>
      <c r="AW121" s="282"/>
      <c r="AX121" s="1151"/>
      <c r="AY121" s="1005"/>
      <c r="AZ121" s="282"/>
      <c r="BA121" s="282"/>
      <c r="BB121" s="282"/>
      <c r="BC121" s="282"/>
      <c r="BD121" s="282"/>
      <c r="BE121" s="282"/>
      <c r="BF121" s="1151"/>
      <c r="BG121" s="1005"/>
      <c r="BH121" s="282"/>
      <c r="BI121" s="282"/>
      <c r="BJ121" s="282"/>
      <c r="BK121" s="282"/>
      <c r="BL121" s="282"/>
      <c r="BM121" s="282"/>
      <c r="BN121" s="1151"/>
      <c r="BO121" s="1005"/>
      <c r="BP121" s="282"/>
      <c r="BQ121" s="282"/>
      <c r="BR121" s="282"/>
      <c r="BS121" s="282"/>
      <c r="BT121" s="282"/>
      <c r="BU121" s="282"/>
    </row>
    <row r="122" spans="1:73" ht="40.15" customHeight="1" thickBot="1" x14ac:dyDescent="0.3">
      <c r="C122" s="1059"/>
      <c r="D122" s="1254"/>
      <c r="E122" s="1062"/>
      <c r="F122" s="1266"/>
      <c r="G122" s="1050"/>
      <c r="H122" s="1050"/>
      <c r="I122" s="1044"/>
      <c r="J122" s="1044"/>
      <c r="K122" s="1050"/>
      <c r="L122" s="1044"/>
      <c r="M122" s="1044"/>
      <c r="N122" s="1047"/>
      <c r="O122" s="1050"/>
      <c r="P122" s="1053"/>
      <c r="Q122" s="1056"/>
      <c r="R122" s="1041"/>
      <c r="S122" s="1041"/>
      <c r="T122" s="1024"/>
      <c r="U122" s="1009"/>
      <c r="V122" s="1009"/>
      <c r="W122" s="1009"/>
      <c r="X122" s="1009"/>
      <c r="Y122" s="1009"/>
      <c r="Z122" s="1006"/>
      <c r="AA122" s="1006"/>
      <c r="AB122" s="1006"/>
      <c r="AC122" s="1006"/>
      <c r="AD122" s="1006"/>
      <c r="AE122" s="1006"/>
      <c r="AF122" s="1006"/>
      <c r="AG122" s="715"/>
      <c r="AH122" s="716"/>
      <c r="AI122" s="716"/>
      <c r="AJ122" s="716"/>
      <c r="AK122" s="715"/>
      <c r="AL122" s="717"/>
      <c r="AM122" s="717"/>
      <c r="AN122" s="717"/>
      <c r="AO122" s="717"/>
      <c r="AP122" s="1152"/>
      <c r="AQ122" s="1006"/>
      <c r="AR122" s="718"/>
      <c r="AS122" s="718"/>
      <c r="AT122" s="718"/>
      <c r="AU122" s="718"/>
      <c r="AV122" s="718"/>
      <c r="AW122" s="718"/>
      <c r="AX122" s="1152"/>
      <c r="AY122" s="1006"/>
      <c r="AZ122" s="718"/>
      <c r="BA122" s="718"/>
      <c r="BB122" s="718"/>
      <c r="BC122" s="718"/>
      <c r="BD122" s="718"/>
      <c r="BE122" s="718"/>
      <c r="BF122" s="1152"/>
      <c r="BG122" s="1006"/>
      <c r="BH122" s="718"/>
      <c r="BI122" s="718"/>
      <c r="BJ122" s="718"/>
      <c r="BK122" s="718"/>
      <c r="BL122" s="718"/>
      <c r="BM122" s="718"/>
      <c r="BN122" s="1152"/>
      <c r="BO122" s="1006"/>
      <c r="BP122" s="718"/>
      <c r="BQ122" s="718"/>
      <c r="BR122" s="718"/>
      <c r="BS122" s="718"/>
      <c r="BT122" s="718"/>
      <c r="BU122" s="718"/>
    </row>
    <row r="123" spans="1:73" ht="40.15" customHeight="1" thickTop="1" x14ac:dyDescent="0.25">
      <c r="C123" s="1059"/>
      <c r="D123" s="1254"/>
      <c r="E123" s="1061">
        <v>264</v>
      </c>
      <c r="F123" s="1265" t="s">
        <v>3497</v>
      </c>
      <c r="G123" s="1049" t="s">
        <v>3498</v>
      </c>
      <c r="H123" s="1049"/>
      <c r="I123" s="1043" t="s">
        <v>3041</v>
      </c>
      <c r="J123" s="1043" t="s">
        <v>3443</v>
      </c>
      <c r="K123" s="1049" t="s">
        <v>3444</v>
      </c>
      <c r="L123" s="1043" t="s">
        <v>3445</v>
      </c>
      <c r="M123" s="1043" t="s">
        <v>3467</v>
      </c>
      <c r="N123" s="1046">
        <v>2026004540046</v>
      </c>
      <c r="O123" s="1049" t="s">
        <v>3447</v>
      </c>
      <c r="P123" s="1052" t="s">
        <v>1011</v>
      </c>
      <c r="Q123" s="1055">
        <v>1</v>
      </c>
      <c r="R123" s="1040" t="s">
        <v>2867</v>
      </c>
      <c r="S123" s="1040"/>
      <c r="T123" s="1022"/>
      <c r="U123" s="1007"/>
      <c r="V123" s="1007"/>
      <c r="W123" s="1007"/>
      <c r="X123" s="1007"/>
      <c r="Y123" s="1007"/>
      <c r="Z123" s="1004">
        <f t="shared" ref="Z123" si="375">+AQ123+AY123+BG123+BO123</f>
        <v>0</v>
      </c>
      <c r="AA123" s="1004">
        <f t="shared" ref="AA123" si="376">SUM(AR123:AR126,AZ123:AZ126,BH123:BH126,BP123:BP126)</f>
        <v>0</v>
      </c>
      <c r="AB123" s="1004">
        <f t="shared" ref="AB123" si="377">SUM(AS123:AS126,BA123:BA126,BI123:BI126,BQ123:BQ126)</f>
        <v>0</v>
      </c>
      <c r="AC123" s="1004">
        <f t="shared" ref="AC123" si="378">SUM(AT123:AT126,BB123:BB126,BJ123:BJ126,BR123:BR126)</f>
        <v>0</v>
      </c>
      <c r="AD123" s="1004">
        <f t="shared" ref="AD123" si="379">SUM(AU123:AU126,BC123:BC126,BK123:BK126,BS123:BS126)</f>
        <v>0</v>
      </c>
      <c r="AE123" s="1004">
        <f t="shared" ref="AE123" si="380">SUM(AV123:AV126,BD123:BD126,BL123:BL126,BT123:BT126)</f>
        <v>0</v>
      </c>
      <c r="AF123" s="1004">
        <f t="shared" ref="AF123" si="381">SUM(AW123:AW126,BE123:BE126,BM123:BM126,BU123:BU126)</f>
        <v>0</v>
      </c>
      <c r="AG123" s="714"/>
      <c r="AH123" s="593"/>
      <c r="AI123" s="593"/>
      <c r="AJ123" s="593"/>
      <c r="AK123" s="207"/>
      <c r="AL123" s="208"/>
      <c r="AM123" s="208"/>
      <c r="AN123" s="208"/>
      <c r="AO123" s="208"/>
      <c r="AP123" s="1150">
        <f t="shared" ref="AP123" si="382">+U123</f>
        <v>0</v>
      </c>
      <c r="AQ123" s="1004">
        <f t="shared" ref="AQ123" si="383">SUM(AR123:AW126)</f>
        <v>0</v>
      </c>
      <c r="AR123" s="299"/>
      <c r="AS123" s="299"/>
      <c r="AT123" s="299"/>
      <c r="AU123" s="299"/>
      <c r="AV123" s="299"/>
      <c r="AW123" s="299"/>
      <c r="AX123" s="1150">
        <f t="shared" ref="AX123" si="384">+V123</f>
        <v>0</v>
      </c>
      <c r="AY123" s="1004">
        <f t="shared" ref="AY123" si="385">SUM(AZ123:BE126)</f>
        <v>0</v>
      </c>
      <c r="AZ123" s="299"/>
      <c r="BA123" s="299"/>
      <c r="BB123" s="299"/>
      <c r="BC123" s="299"/>
      <c r="BD123" s="299"/>
      <c r="BE123" s="299"/>
      <c r="BF123" s="1150">
        <f t="shared" ref="BF123" si="386">+W123</f>
        <v>0</v>
      </c>
      <c r="BG123" s="1004">
        <f t="shared" ref="BG123" si="387">SUM(BH123:BM126)</f>
        <v>0</v>
      </c>
      <c r="BH123" s="299"/>
      <c r="BI123" s="299"/>
      <c r="BJ123" s="299"/>
      <c r="BK123" s="299"/>
      <c r="BL123" s="299"/>
      <c r="BM123" s="299"/>
      <c r="BN123" s="1150">
        <f t="shared" ref="BN123" si="388">+X123</f>
        <v>0</v>
      </c>
      <c r="BO123" s="1004">
        <f t="shared" ref="BO123" si="389">SUM(BP123:BU126)</f>
        <v>0</v>
      </c>
      <c r="BP123" s="299"/>
      <c r="BQ123" s="299"/>
      <c r="BR123" s="299"/>
      <c r="BS123" s="299"/>
      <c r="BT123" s="299"/>
      <c r="BU123" s="299"/>
    </row>
    <row r="124" spans="1:73" ht="40.15" customHeight="1" x14ac:dyDescent="0.25">
      <c r="C124" s="215"/>
      <c r="D124" s="659"/>
      <c r="E124" s="1062"/>
      <c r="F124" s="1266"/>
      <c r="G124" s="1050"/>
      <c r="H124" s="1050"/>
      <c r="I124" s="1044"/>
      <c r="J124" s="1044"/>
      <c r="K124" s="1050"/>
      <c r="L124" s="1044"/>
      <c r="M124" s="1044"/>
      <c r="N124" s="1047"/>
      <c r="O124" s="1050"/>
      <c r="P124" s="1053"/>
      <c r="Q124" s="1056"/>
      <c r="R124" s="1041"/>
      <c r="S124" s="1041"/>
      <c r="T124" s="1023"/>
      <c r="U124" s="1008"/>
      <c r="V124" s="1008"/>
      <c r="W124" s="1008"/>
      <c r="X124" s="1008"/>
      <c r="Y124" s="1008"/>
      <c r="Z124" s="1005"/>
      <c r="AA124" s="1005"/>
      <c r="AB124" s="1005"/>
      <c r="AC124" s="1005"/>
      <c r="AD124" s="1005"/>
      <c r="AE124" s="1005"/>
      <c r="AF124" s="1005"/>
      <c r="AG124" s="479"/>
      <c r="AH124" s="592"/>
      <c r="AI124" s="592"/>
      <c r="AJ124" s="592"/>
      <c r="AK124" s="196"/>
      <c r="AL124" s="197"/>
      <c r="AM124" s="197"/>
      <c r="AN124" s="197"/>
      <c r="AO124" s="197"/>
      <c r="AP124" s="1151"/>
      <c r="AQ124" s="1005"/>
      <c r="AR124" s="282"/>
      <c r="AS124" s="282"/>
      <c r="AT124" s="282"/>
      <c r="AU124" s="282"/>
      <c r="AV124" s="282"/>
      <c r="AW124" s="282"/>
      <c r="AX124" s="1151"/>
      <c r="AY124" s="1005"/>
      <c r="AZ124" s="282"/>
      <c r="BA124" s="282"/>
      <c r="BB124" s="282"/>
      <c r="BC124" s="282"/>
      <c r="BD124" s="282"/>
      <c r="BE124" s="282"/>
      <c r="BF124" s="1151"/>
      <c r="BG124" s="1005"/>
      <c r="BH124" s="282"/>
      <c r="BI124" s="282"/>
      <c r="BJ124" s="282"/>
      <c r="BK124" s="282"/>
      <c r="BL124" s="282"/>
      <c r="BM124" s="282"/>
      <c r="BN124" s="1151"/>
      <c r="BO124" s="1005"/>
      <c r="BP124" s="282"/>
      <c r="BQ124" s="282"/>
      <c r="BR124" s="282"/>
      <c r="BS124" s="282"/>
      <c r="BT124" s="282"/>
      <c r="BU124" s="282"/>
    </row>
    <row r="125" spans="1:73" ht="40.15" customHeight="1" x14ac:dyDescent="0.25">
      <c r="C125" s="215"/>
      <c r="D125" s="659"/>
      <c r="E125" s="1062"/>
      <c r="F125" s="1266"/>
      <c r="G125" s="1050"/>
      <c r="H125" s="1050"/>
      <c r="I125" s="1044"/>
      <c r="J125" s="1044"/>
      <c r="K125" s="1050"/>
      <c r="L125" s="1044"/>
      <c r="M125" s="1044"/>
      <c r="N125" s="1047"/>
      <c r="O125" s="1050"/>
      <c r="P125" s="1053"/>
      <c r="Q125" s="1056"/>
      <c r="R125" s="1041"/>
      <c r="S125" s="1041"/>
      <c r="T125" s="1023"/>
      <c r="U125" s="1008"/>
      <c r="V125" s="1008"/>
      <c r="W125" s="1008"/>
      <c r="X125" s="1008"/>
      <c r="Y125" s="1008"/>
      <c r="Z125" s="1005"/>
      <c r="AA125" s="1005"/>
      <c r="AB125" s="1005"/>
      <c r="AC125" s="1005"/>
      <c r="AD125" s="1005"/>
      <c r="AE125" s="1005"/>
      <c r="AF125" s="1005"/>
      <c r="AG125" s="196"/>
      <c r="AH125" s="592"/>
      <c r="AI125" s="592"/>
      <c r="AJ125" s="592"/>
      <c r="AK125" s="196"/>
      <c r="AL125" s="197"/>
      <c r="AM125" s="197"/>
      <c r="AN125" s="197"/>
      <c r="AO125" s="197"/>
      <c r="AP125" s="1151"/>
      <c r="AQ125" s="1005"/>
      <c r="AR125" s="282"/>
      <c r="AS125" s="282"/>
      <c r="AT125" s="282"/>
      <c r="AU125" s="282"/>
      <c r="AV125" s="282"/>
      <c r="AW125" s="282"/>
      <c r="AX125" s="1151"/>
      <c r="AY125" s="1005"/>
      <c r="AZ125" s="282"/>
      <c r="BA125" s="282"/>
      <c r="BB125" s="282"/>
      <c r="BC125" s="282"/>
      <c r="BD125" s="282"/>
      <c r="BE125" s="282"/>
      <c r="BF125" s="1151"/>
      <c r="BG125" s="1005"/>
      <c r="BH125" s="282"/>
      <c r="BI125" s="282"/>
      <c r="BJ125" s="282"/>
      <c r="BK125" s="282"/>
      <c r="BL125" s="282"/>
      <c r="BM125" s="282"/>
      <c r="BN125" s="1151"/>
      <c r="BO125" s="1005"/>
      <c r="BP125" s="282"/>
      <c r="BQ125" s="282"/>
      <c r="BR125" s="282"/>
      <c r="BS125" s="282"/>
      <c r="BT125" s="282"/>
      <c r="BU125" s="282"/>
    </row>
    <row r="126" spans="1:73" ht="40.15" customHeight="1" thickBot="1" x14ac:dyDescent="0.3">
      <c r="C126" s="215"/>
      <c r="D126" s="659"/>
      <c r="E126" s="1062"/>
      <c r="F126" s="1266"/>
      <c r="G126" s="1050"/>
      <c r="H126" s="1050"/>
      <c r="I126" s="1044"/>
      <c r="J126" s="1044"/>
      <c r="K126" s="1050"/>
      <c r="L126" s="1044"/>
      <c r="M126" s="1044"/>
      <c r="N126" s="1047"/>
      <c r="O126" s="1050"/>
      <c r="P126" s="1053"/>
      <c r="Q126" s="1056"/>
      <c r="R126" s="1041"/>
      <c r="S126" s="1041"/>
      <c r="T126" s="1024"/>
      <c r="U126" s="1009"/>
      <c r="V126" s="1009"/>
      <c r="W126" s="1009"/>
      <c r="X126" s="1009"/>
      <c r="Y126" s="1009"/>
      <c r="Z126" s="1006"/>
      <c r="AA126" s="1006"/>
      <c r="AB126" s="1006"/>
      <c r="AC126" s="1006"/>
      <c r="AD126" s="1006"/>
      <c r="AE126" s="1006"/>
      <c r="AF126" s="1006"/>
      <c r="AG126" s="715"/>
      <c r="AH126" s="716"/>
      <c r="AI126" s="716"/>
      <c r="AJ126" s="716"/>
      <c r="AK126" s="715"/>
      <c r="AL126" s="717"/>
      <c r="AM126" s="717"/>
      <c r="AN126" s="717"/>
      <c r="AO126" s="717"/>
      <c r="AP126" s="1152"/>
      <c r="AQ126" s="1006"/>
      <c r="AR126" s="718"/>
      <c r="AS126" s="718"/>
      <c r="AT126" s="718"/>
      <c r="AU126" s="718"/>
      <c r="AV126" s="718"/>
      <c r="AW126" s="718"/>
      <c r="AX126" s="1152"/>
      <c r="AY126" s="1006"/>
      <c r="AZ126" s="718"/>
      <c r="BA126" s="718"/>
      <c r="BB126" s="718"/>
      <c r="BC126" s="718"/>
      <c r="BD126" s="718"/>
      <c r="BE126" s="718"/>
      <c r="BF126" s="1152"/>
      <c r="BG126" s="1006"/>
      <c r="BH126" s="718"/>
      <c r="BI126" s="718"/>
      <c r="BJ126" s="718"/>
      <c r="BK126" s="718"/>
      <c r="BL126" s="718"/>
      <c r="BM126" s="718"/>
      <c r="BN126" s="1152"/>
      <c r="BO126" s="1006"/>
      <c r="BP126" s="718"/>
      <c r="BQ126" s="718"/>
      <c r="BR126" s="718"/>
      <c r="BS126" s="718"/>
      <c r="BT126" s="718"/>
      <c r="BU126" s="718"/>
    </row>
    <row r="127" spans="1:73" ht="40.15" customHeight="1" thickTop="1" x14ac:dyDescent="0.25">
      <c r="A127" s="151"/>
      <c r="B127" s="29"/>
      <c r="C127" s="1058" t="s">
        <v>1012</v>
      </c>
      <c r="D127" s="1161" t="s">
        <v>1013</v>
      </c>
      <c r="E127" s="1061">
        <v>265</v>
      </c>
      <c r="F127" s="1064" t="s">
        <v>3499</v>
      </c>
      <c r="G127" s="1049" t="s">
        <v>1014</v>
      </c>
      <c r="H127" s="1049"/>
      <c r="I127" s="1043" t="s">
        <v>3041</v>
      </c>
      <c r="J127" s="1043" t="s">
        <v>3443</v>
      </c>
      <c r="K127" s="1043" t="s">
        <v>3444</v>
      </c>
      <c r="L127" s="1043" t="s">
        <v>3445</v>
      </c>
      <c r="M127" s="1043" t="s">
        <v>3467</v>
      </c>
      <c r="N127" s="1046">
        <v>2026004540046</v>
      </c>
      <c r="O127" s="1049" t="s">
        <v>3447</v>
      </c>
      <c r="P127" s="1052" t="s">
        <v>1014</v>
      </c>
      <c r="Q127" s="1055">
        <v>4</v>
      </c>
      <c r="R127" s="1040" t="s">
        <v>2867</v>
      </c>
      <c r="S127" s="1040"/>
      <c r="T127" s="1022"/>
      <c r="U127" s="1007"/>
      <c r="V127" s="1007"/>
      <c r="W127" s="1007"/>
      <c r="X127" s="1007"/>
      <c r="Y127" s="1007"/>
      <c r="Z127" s="1004">
        <f t="shared" ref="Z127" si="390">+AQ127+AY127+BG127+BO127</f>
        <v>0</v>
      </c>
      <c r="AA127" s="1004">
        <f t="shared" ref="AA127" si="391">SUM(AR127:AR130,AZ127:AZ130,BH127:BH130,BP127:BP130)</f>
        <v>0</v>
      </c>
      <c r="AB127" s="1004">
        <f t="shared" ref="AB127" si="392">SUM(AS127:AS130,BA127:BA130,BI127:BI130,BQ127:BQ130)</f>
        <v>0</v>
      </c>
      <c r="AC127" s="1004">
        <f t="shared" ref="AC127" si="393">SUM(AT127:AT130,BB127:BB130,BJ127:BJ130,BR127:BR130)</f>
        <v>0</v>
      </c>
      <c r="AD127" s="1004">
        <f t="shared" ref="AD127" si="394">SUM(AU127:AU130,BC127:BC130,BK127:BK130,BS127:BS130)</f>
        <v>0</v>
      </c>
      <c r="AE127" s="1004">
        <f t="shared" ref="AE127" si="395">SUM(AV127:AV130,BD127:BD130,BL127:BL130,BT127:BT130)</f>
        <v>0</v>
      </c>
      <c r="AF127" s="1004">
        <f t="shared" ref="AF127" si="396">SUM(AW127:AW130,BE127:BE130,BM127:BM130,BU127:BU130)</f>
        <v>0</v>
      </c>
      <c r="AG127" s="714"/>
      <c r="AH127" s="593"/>
      <c r="AI127" s="593"/>
      <c r="AJ127" s="593"/>
      <c r="AK127" s="207"/>
      <c r="AL127" s="208"/>
      <c r="AM127" s="208"/>
      <c r="AN127" s="208"/>
      <c r="AO127" s="208"/>
      <c r="AP127" s="1150">
        <f t="shared" ref="AP127" si="397">+U127</f>
        <v>0</v>
      </c>
      <c r="AQ127" s="1004">
        <f t="shared" ref="AQ127" si="398">SUM(AR127:AW130)</f>
        <v>0</v>
      </c>
      <c r="AR127" s="299"/>
      <c r="AS127" s="299"/>
      <c r="AT127" s="299"/>
      <c r="AU127" s="299"/>
      <c r="AV127" s="299"/>
      <c r="AW127" s="299"/>
      <c r="AX127" s="1150">
        <f t="shared" ref="AX127" si="399">+V127</f>
        <v>0</v>
      </c>
      <c r="AY127" s="1004">
        <f t="shared" ref="AY127" si="400">SUM(AZ127:BE130)</f>
        <v>0</v>
      </c>
      <c r="AZ127" s="299"/>
      <c r="BA127" s="299"/>
      <c r="BB127" s="299"/>
      <c r="BC127" s="299"/>
      <c r="BD127" s="299"/>
      <c r="BE127" s="299"/>
      <c r="BF127" s="1150">
        <f t="shared" ref="BF127" si="401">+W127</f>
        <v>0</v>
      </c>
      <c r="BG127" s="1004">
        <f t="shared" ref="BG127" si="402">SUM(BH127:BM130)</f>
        <v>0</v>
      </c>
      <c r="BH127" s="299"/>
      <c r="BI127" s="299"/>
      <c r="BJ127" s="299"/>
      <c r="BK127" s="299"/>
      <c r="BL127" s="299"/>
      <c r="BM127" s="299"/>
      <c r="BN127" s="1150">
        <f t="shared" ref="BN127" si="403">+X127</f>
        <v>0</v>
      </c>
      <c r="BO127" s="1004">
        <f t="shared" ref="BO127" si="404">SUM(BP127:BU130)</f>
        <v>0</v>
      </c>
      <c r="BP127" s="299"/>
      <c r="BQ127" s="299"/>
      <c r="BR127" s="299"/>
      <c r="BS127" s="299"/>
      <c r="BT127" s="299"/>
      <c r="BU127" s="299"/>
    </row>
    <row r="128" spans="1:73" ht="40.15" customHeight="1" x14ac:dyDescent="0.25">
      <c r="A128" s="151"/>
      <c r="B128" s="29"/>
      <c r="C128" s="1059"/>
      <c r="D128" s="1162"/>
      <c r="E128" s="1062"/>
      <c r="F128" s="1065"/>
      <c r="G128" s="1050"/>
      <c r="H128" s="1050"/>
      <c r="I128" s="1044"/>
      <c r="J128" s="1044"/>
      <c r="K128" s="1044"/>
      <c r="L128" s="1044"/>
      <c r="M128" s="1044"/>
      <c r="N128" s="1047"/>
      <c r="O128" s="1050"/>
      <c r="P128" s="1053"/>
      <c r="Q128" s="1056"/>
      <c r="R128" s="1041"/>
      <c r="S128" s="1041"/>
      <c r="T128" s="1023"/>
      <c r="U128" s="1008"/>
      <c r="V128" s="1008"/>
      <c r="W128" s="1008"/>
      <c r="X128" s="1008"/>
      <c r="Y128" s="1008"/>
      <c r="Z128" s="1005"/>
      <c r="AA128" s="1005"/>
      <c r="AB128" s="1005"/>
      <c r="AC128" s="1005"/>
      <c r="AD128" s="1005"/>
      <c r="AE128" s="1005"/>
      <c r="AF128" s="1005"/>
      <c r="AG128" s="479"/>
      <c r="AH128" s="592"/>
      <c r="AI128" s="592"/>
      <c r="AJ128" s="592"/>
      <c r="AK128" s="196"/>
      <c r="AL128" s="197"/>
      <c r="AM128" s="197"/>
      <c r="AN128" s="197"/>
      <c r="AO128" s="197"/>
      <c r="AP128" s="1151"/>
      <c r="AQ128" s="1005"/>
      <c r="AR128" s="282"/>
      <c r="AS128" s="282"/>
      <c r="AT128" s="282"/>
      <c r="AU128" s="282"/>
      <c r="AV128" s="282"/>
      <c r="AW128" s="282"/>
      <c r="AX128" s="1151"/>
      <c r="AY128" s="1005"/>
      <c r="AZ128" s="282"/>
      <c r="BA128" s="282"/>
      <c r="BB128" s="282"/>
      <c r="BC128" s="282"/>
      <c r="BD128" s="282"/>
      <c r="BE128" s="282"/>
      <c r="BF128" s="1151"/>
      <c r="BG128" s="1005"/>
      <c r="BH128" s="282"/>
      <c r="BI128" s="282"/>
      <c r="BJ128" s="282"/>
      <c r="BK128" s="282"/>
      <c r="BL128" s="282"/>
      <c r="BM128" s="282"/>
      <c r="BN128" s="1151"/>
      <c r="BO128" s="1005"/>
      <c r="BP128" s="282"/>
      <c r="BQ128" s="282"/>
      <c r="BR128" s="282"/>
      <c r="BS128" s="282"/>
      <c r="BT128" s="282"/>
      <c r="BU128" s="282"/>
    </row>
    <row r="129" spans="1:73" ht="40.15" customHeight="1" x14ac:dyDescent="0.25">
      <c r="A129" s="151"/>
      <c r="B129" s="29"/>
      <c r="C129" s="1059"/>
      <c r="D129" s="1162"/>
      <c r="E129" s="1062"/>
      <c r="F129" s="1065"/>
      <c r="G129" s="1050"/>
      <c r="H129" s="1050"/>
      <c r="I129" s="1044"/>
      <c r="J129" s="1044"/>
      <c r="K129" s="1044"/>
      <c r="L129" s="1044"/>
      <c r="M129" s="1044"/>
      <c r="N129" s="1047"/>
      <c r="O129" s="1050"/>
      <c r="P129" s="1053"/>
      <c r="Q129" s="1056"/>
      <c r="R129" s="1041"/>
      <c r="S129" s="1041"/>
      <c r="T129" s="1023"/>
      <c r="U129" s="1008"/>
      <c r="V129" s="1008"/>
      <c r="W129" s="1008"/>
      <c r="X129" s="1008"/>
      <c r="Y129" s="1008"/>
      <c r="Z129" s="1005"/>
      <c r="AA129" s="1005"/>
      <c r="AB129" s="1005"/>
      <c r="AC129" s="1005"/>
      <c r="AD129" s="1005"/>
      <c r="AE129" s="1005"/>
      <c r="AF129" s="1005"/>
      <c r="AG129" s="196"/>
      <c r="AH129" s="592"/>
      <c r="AI129" s="592"/>
      <c r="AJ129" s="592"/>
      <c r="AK129" s="196"/>
      <c r="AL129" s="197"/>
      <c r="AM129" s="197"/>
      <c r="AN129" s="197"/>
      <c r="AO129" s="197"/>
      <c r="AP129" s="1151"/>
      <c r="AQ129" s="1005"/>
      <c r="AR129" s="282"/>
      <c r="AS129" s="282"/>
      <c r="AT129" s="282"/>
      <c r="AU129" s="282"/>
      <c r="AV129" s="282"/>
      <c r="AW129" s="282"/>
      <c r="AX129" s="1151"/>
      <c r="AY129" s="1005"/>
      <c r="AZ129" s="282"/>
      <c r="BA129" s="282"/>
      <c r="BB129" s="282"/>
      <c r="BC129" s="282"/>
      <c r="BD129" s="282"/>
      <c r="BE129" s="282"/>
      <c r="BF129" s="1151"/>
      <c r="BG129" s="1005"/>
      <c r="BH129" s="282"/>
      <c r="BI129" s="282"/>
      <c r="BJ129" s="282"/>
      <c r="BK129" s="282"/>
      <c r="BL129" s="282"/>
      <c r="BM129" s="282"/>
      <c r="BN129" s="1151"/>
      <c r="BO129" s="1005"/>
      <c r="BP129" s="282"/>
      <c r="BQ129" s="282"/>
      <c r="BR129" s="282"/>
      <c r="BS129" s="282"/>
      <c r="BT129" s="282"/>
      <c r="BU129" s="282"/>
    </row>
    <row r="130" spans="1:73" ht="40.15" customHeight="1" thickBot="1" x14ac:dyDescent="0.3">
      <c r="A130" s="151"/>
      <c r="B130" s="29"/>
      <c r="C130" s="1059"/>
      <c r="D130" s="1162"/>
      <c r="E130" s="1062"/>
      <c r="F130" s="1065"/>
      <c r="G130" s="1050"/>
      <c r="H130" s="1050"/>
      <c r="I130" s="1044"/>
      <c r="J130" s="1044"/>
      <c r="K130" s="1044"/>
      <c r="L130" s="1044"/>
      <c r="M130" s="1044"/>
      <c r="N130" s="1047"/>
      <c r="O130" s="1050"/>
      <c r="P130" s="1053"/>
      <c r="Q130" s="1056"/>
      <c r="R130" s="1041"/>
      <c r="S130" s="1041"/>
      <c r="T130" s="1024"/>
      <c r="U130" s="1009"/>
      <c r="V130" s="1009"/>
      <c r="W130" s="1009"/>
      <c r="X130" s="1009"/>
      <c r="Y130" s="1009"/>
      <c r="Z130" s="1006"/>
      <c r="AA130" s="1006"/>
      <c r="AB130" s="1006"/>
      <c r="AC130" s="1006"/>
      <c r="AD130" s="1006"/>
      <c r="AE130" s="1006"/>
      <c r="AF130" s="1006"/>
      <c r="AG130" s="715"/>
      <c r="AH130" s="716"/>
      <c r="AI130" s="716"/>
      <c r="AJ130" s="716"/>
      <c r="AK130" s="715"/>
      <c r="AL130" s="717"/>
      <c r="AM130" s="717"/>
      <c r="AN130" s="717"/>
      <c r="AO130" s="717"/>
      <c r="AP130" s="1152"/>
      <c r="AQ130" s="1006"/>
      <c r="AR130" s="718"/>
      <c r="AS130" s="718"/>
      <c r="AT130" s="718"/>
      <c r="AU130" s="718"/>
      <c r="AV130" s="718"/>
      <c r="AW130" s="718"/>
      <c r="AX130" s="1152"/>
      <c r="AY130" s="1006"/>
      <c r="AZ130" s="718"/>
      <c r="BA130" s="718"/>
      <c r="BB130" s="718"/>
      <c r="BC130" s="718"/>
      <c r="BD130" s="718"/>
      <c r="BE130" s="718"/>
      <c r="BF130" s="1152"/>
      <c r="BG130" s="1006"/>
      <c r="BH130" s="718"/>
      <c r="BI130" s="718"/>
      <c r="BJ130" s="718"/>
      <c r="BK130" s="718"/>
      <c r="BL130" s="718"/>
      <c r="BM130" s="718"/>
      <c r="BN130" s="1152"/>
      <c r="BO130" s="1006"/>
      <c r="BP130" s="718"/>
      <c r="BQ130" s="718"/>
      <c r="BR130" s="718"/>
      <c r="BS130" s="718"/>
      <c r="BT130" s="718"/>
      <c r="BU130" s="718"/>
    </row>
    <row r="131" spans="1:73" ht="40.15" customHeight="1" thickTop="1" x14ac:dyDescent="0.25">
      <c r="A131" s="151"/>
      <c r="B131" s="29"/>
      <c r="C131" s="1059"/>
      <c r="D131" s="1162"/>
      <c r="E131" s="1061">
        <v>266</v>
      </c>
      <c r="F131" s="1064" t="s">
        <v>3500</v>
      </c>
      <c r="G131" s="1049" t="s">
        <v>1015</v>
      </c>
      <c r="H131" s="1049"/>
      <c r="I131" s="1043" t="s">
        <v>3041</v>
      </c>
      <c r="J131" s="1043" t="s">
        <v>3443</v>
      </c>
      <c r="K131" s="1043" t="s">
        <v>3444</v>
      </c>
      <c r="L131" s="1043" t="s">
        <v>3445</v>
      </c>
      <c r="M131" s="1043" t="s">
        <v>3467</v>
      </c>
      <c r="N131" s="1046">
        <v>2026004540046</v>
      </c>
      <c r="O131" s="1049" t="s">
        <v>3447</v>
      </c>
      <c r="P131" s="1052" t="s">
        <v>1015</v>
      </c>
      <c r="Q131" s="1055">
        <v>2</v>
      </c>
      <c r="R131" s="1040" t="s">
        <v>2867</v>
      </c>
      <c r="S131" s="1040"/>
      <c r="T131" s="1022"/>
      <c r="U131" s="1007"/>
      <c r="V131" s="1007"/>
      <c r="W131" s="1007"/>
      <c r="X131" s="1007"/>
      <c r="Y131" s="1007"/>
      <c r="Z131" s="1004">
        <f t="shared" ref="Z131" si="405">+AQ131+AY131+BG131+BO131</f>
        <v>0</v>
      </c>
      <c r="AA131" s="1004">
        <f t="shared" ref="AA131" si="406">SUM(AR131:AR134,AZ131:AZ134,BH131:BH134,BP131:BP134)</f>
        <v>0</v>
      </c>
      <c r="AB131" s="1004">
        <f t="shared" ref="AB131" si="407">SUM(AS131:AS134,BA131:BA134,BI131:BI134,BQ131:BQ134)</f>
        <v>0</v>
      </c>
      <c r="AC131" s="1004">
        <f t="shared" ref="AC131" si="408">SUM(AT131:AT134,BB131:BB134,BJ131:BJ134,BR131:BR134)</f>
        <v>0</v>
      </c>
      <c r="AD131" s="1004">
        <f t="shared" ref="AD131" si="409">SUM(AU131:AU134,BC131:BC134,BK131:BK134,BS131:BS134)</f>
        <v>0</v>
      </c>
      <c r="AE131" s="1004">
        <f t="shared" ref="AE131" si="410">SUM(AV131:AV134,BD131:BD134,BL131:BL134,BT131:BT134)</f>
        <v>0</v>
      </c>
      <c r="AF131" s="1004">
        <f t="shared" ref="AF131" si="411">SUM(AW131:AW134,BE131:BE134,BM131:BM134,BU131:BU134)</f>
        <v>0</v>
      </c>
      <c r="AG131" s="714"/>
      <c r="AH131" s="593"/>
      <c r="AI131" s="593"/>
      <c r="AJ131" s="593"/>
      <c r="AK131" s="207"/>
      <c r="AL131" s="208"/>
      <c r="AM131" s="208"/>
      <c r="AN131" s="208"/>
      <c r="AO131" s="208"/>
      <c r="AP131" s="1150">
        <f t="shared" ref="AP131" si="412">+U131</f>
        <v>0</v>
      </c>
      <c r="AQ131" s="1004">
        <f t="shared" ref="AQ131" si="413">SUM(AR131:AW134)</f>
        <v>0</v>
      </c>
      <c r="AR131" s="299"/>
      <c r="AS131" s="299"/>
      <c r="AT131" s="299"/>
      <c r="AU131" s="299"/>
      <c r="AV131" s="299"/>
      <c r="AW131" s="299"/>
      <c r="AX131" s="1150">
        <f t="shared" ref="AX131" si="414">+V131</f>
        <v>0</v>
      </c>
      <c r="AY131" s="1004">
        <f t="shared" ref="AY131" si="415">SUM(AZ131:BE134)</f>
        <v>0</v>
      </c>
      <c r="AZ131" s="299"/>
      <c r="BA131" s="299"/>
      <c r="BB131" s="299"/>
      <c r="BC131" s="299"/>
      <c r="BD131" s="299"/>
      <c r="BE131" s="299"/>
      <c r="BF131" s="1150">
        <f t="shared" ref="BF131" si="416">+W131</f>
        <v>0</v>
      </c>
      <c r="BG131" s="1004">
        <f t="shared" ref="BG131" si="417">SUM(BH131:BM134)</f>
        <v>0</v>
      </c>
      <c r="BH131" s="299"/>
      <c r="BI131" s="299"/>
      <c r="BJ131" s="299"/>
      <c r="BK131" s="299"/>
      <c r="BL131" s="299"/>
      <c r="BM131" s="299"/>
      <c r="BN131" s="1150">
        <f t="shared" ref="BN131" si="418">+X131</f>
        <v>0</v>
      </c>
      <c r="BO131" s="1004">
        <f t="shared" ref="BO131" si="419">SUM(BP131:BU134)</f>
        <v>0</v>
      </c>
      <c r="BP131" s="299"/>
      <c r="BQ131" s="299"/>
      <c r="BR131" s="299"/>
      <c r="BS131" s="299"/>
      <c r="BT131" s="299"/>
      <c r="BU131" s="299"/>
    </row>
    <row r="132" spans="1:73" ht="40.15" customHeight="1" x14ac:dyDescent="0.25">
      <c r="A132" s="151"/>
      <c r="B132" s="29"/>
      <c r="C132" s="1059"/>
      <c r="D132" s="1162"/>
      <c r="E132" s="1062"/>
      <c r="F132" s="1065"/>
      <c r="G132" s="1050"/>
      <c r="H132" s="1050"/>
      <c r="I132" s="1044"/>
      <c r="J132" s="1044"/>
      <c r="K132" s="1044"/>
      <c r="L132" s="1044"/>
      <c r="M132" s="1044"/>
      <c r="N132" s="1047"/>
      <c r="O132" s="1050"/>
      <c r="P132" s="1053"/>
      <c r="Q132" s="1056"/>
      <c r="R132" s="1041"/>
      <c r="S132" s="1041"/>
      <c r="T132" s="1023"/>
      <c r="U132" s="1008"/>
      <c r="V132" s="1008"/>
      <c r="W132" s="1008"/>
      <c r="X132" s="1008"/>
      <c r="Y132" s="1008"/>
      <c r="Z132" s="1005"/>
      <c r="AA132" s="1005"/>
      <c r="AB132" s="1005"/>
      <c r="AC132" s="1005"/>
      <c r="AD132" s="1005"/>
      <c r="AE132" s="1005"/>
      <c r="AF132" s="1005"/>
      <c r="AG132" s="479"/>
      <c r="AH132" s="592"/>
      <c r="AI132" s="592"/>
      <c r="AJ132" s="592"/>
      <c r="AK132" s="196"/>
      <c r="AL132" s="197"/>
      <c r="AM132" s="197"/>
      <c r="AN132" s="197"/>
      <c r="AO132" s="197"/>
      <c r="AP132" s="1151"/>
      <c r="AQ132" s="1005"/>
      <c r="AR132" s="282"/>
      <c r="AS132" s="282"/>
      <c r="AT132" s="282"/>
      <c r="AU132" s="282"/>
      <c r="AV132" s="282"/>
      <c r="AW132" s="282"/>
      <c r="AX132" s="1151"/>
      <c r="AY132" s="1005"/>
      <c r="AZ132" s="282"/>
      <c r="BA132" s="282"/>
      <c r="BB132" s="282"/>
      <c r="BC132" s="282"/>
      <c r="BD132" s="282"/>
      <c r="BE132" s="282"/>
      <c r="BF132" s="1151"/>
      <c r="BG132" s="1005"/>
      <c r="BH132" s="282"/>
      <c r="BI132" s="282"/>
      <c r="BJ132" s="282"/>
      <c r="BK132" s="282"/>
      <c r="BL132" s="282"/>
      <c r="BM132" s="282"/>
      <c r="BN132" s="1151"/>
      <c r="BO132" s="1005"/>
      <c r="BP132" s="282"/>
      <c r="BQ132" s="282"/>
      <c r="BR132" s="282"/>
      <c r="BS132" s="282"/>
      <c r="BT132" s="282"/>
      <c r="BU132" s="282"/>
    </row>
    <row r="133" spans="1:73" ht="40.15" customHeight="1" x14ac:dyDescent="0.25">
      <c r="A133" s="151"/>
      <c r="B133" s="29"/>
      <c r="C133" s="1059"/>
      <c r="D133" s="1162"/>
      <c r="E133" s="1062"/>
      <c r="F133" s="1065"/>
      <c r="G133" s="1050"/>
      <c r="H133" s="1050"/>
      <c r="I133" s="1044"/>
      <c r="J133" s="1044"/>
      <c r="K133" s="1044"/>
      <c r="L133" s="1044"/>
      <c r="M133" s="1044"/>
      <c r="N133" s="1047"/>
      <c r="O133" s="1050"/>
      <c r="P133" s="1053"/>
      <c r="Q133" s="1056"/>
      <c r="R133" s="1041"/>
      <c r="S133" s="1041"/>
      <c r="T133" s="1023"/>
      <c r="U133" s="1008"/>
      <c r="V133" s="1008"/>
      <c r="W133" s="1008"/>
      <c r="X133" s="1008"/>
      <c r="Y133" s="1008"/>
      <c r="Z133" s="1005"/>
      <c r="AA133" s="1005"/>
      <c r="AB133" s="1005"/>
      <c r="AC133" s="1005"/>
      <c r="AD133" s="1005"/>
      <c r="AE133" s="1005"/>
      <c r="AF133" s="1005"/>
      <c r="AG133" s="196"/>
      <c r="AH133" s="592"/>
      <c r="AI133" s="592"/>
      <c r="AJ133" s="592"/>
      <c r="AK133" s="196"/>
      <c r="AL133" s="197"/>
      <c r="AM133" s="197"/>
      <c r="AN133" s="197"/>
      <c r="AO133" s="197"/>
      <c r="AP133" s="1151"/>
      <c r="AQ133" s="1005"/>
      <c r="AR133" s="282"/>
      <c r="AS133" s="282"/>
      <c r="AT133" s="282"/>
      <c r="AU133" s="282"/>
      <c r="AV133" s="282"/>
      <c r="AW133" s="282"/>
      <c r="AX133" s="1151"/>
      <c r="AY133" s="1005"/>
      <c r="AZ133" s="282"/>
      <c r="BA133" s="282"/>
      <c r="BB133" s="282"/>
      <c r="BC133" s="282"/>
      <c r="BD133" s="282"/>
      <c r="BE133" s="282"/>
      <c r="BF133" s="1151"/>
      <c r="BG133" s="1005"/>
      <c r="BH133" s="282"/>
      <c r="BI133" s="282"/>
      <c r="BJ133" s="282"/>
      <c r="BK133" s="282"/>
      <c r="BL133" s="282"/>
      <c r="BM133" s="282"/>
      <c r="BN133" s="1151"/>
      <c r="BO133" s="1005"/>
      <c r="BP133" s="282"/>
      <c r="BQ133" s="282"/>
      <c r="BR133" s="282"/>
      <c r="BS133" s="282"/>
      <c r="BT133" s="282"/>
      <c r="BU133" s="282"/>
    </row>
    <row r="134" spans="1:73" ht="40.15" customHeight="1" thickBot="1" x14ac:dyDescent="0.3">
      <c r="A134" s="151"/>
      <c r="B134" s="29"/>
      <c r="C134" s="1059"/>
      <c r="D134" s="1162"/>
      <c r="E134" s="1062"/>
      <c r="F134" s="1065"/>
      <c r="G134" s="1050"/>
      <c r="H134" s="1050"/>
      <c r="I134" s="1044"/>
      <c r="J134" s="1044"/>
      <c r="K134" s="1044"/>
      <c r="L134" s="1044"/>
      <c r="M134" s="1044"/>
      <c r="N134" s="1047"/>
      <c r="O134" s="1050"/>
      <c r="P134" s="1053"/>
      <c r="Q134" s="1056"/>
      <c r="R134" s="1041"/>
      <c r="S134" s="1041"/>
      <c r="T134" s="1024"/>
      <c r="U134" s="1009"/>
      <c r="V134" s="1009"/>
      <c r="W134" s="1009"/>
      <c r="X134" s="1009"/>
      <c r="Y134" s="1009"/>
      <c r="Z134" s="1006"/>
      <c r="AA134" s="1006"/>
      <c r="AB134" s="1006"/>
      <c r="AC134" s="1006"/>
      <c r="AD134" s="1006"/>
      <c r="AE134" s="1006"/>
      <c r="AF134" s="1006"/>
      <c r="AG134" s="715"/>
      <c r="AH134" s="716"/>
      <c r="AI134" s="716"/>
      <c r="AJ134" s="716"/>
      <c r="AK134" s="715"/>
      <c r="AL134" s="717"/>
      <c r="AM134" s="717"/>
      <c r="AN134" s="717"/>
      <c r="AO134" s="717"/>
      <c r="AP134" s="1152"/>
      <c r="AQ134" s="1006"/>
      <c r="AR134" s="718"/>
      <c r="AS134" s="718"/>
      <c r="AT134" s="718"/>
      <c r="AU134" s="718"/>
      <c r="AV134" s="718"/>
      <c r="AW134" s="718"/>
      <c r="AX134" s="1152"/>
      <c r="AY134" s="1006"/>
      <c r="AZ134" s="718"/>
      <c r="BA134" s="718"/>
      <c r="BB134" s="718"/>
      <c r="BC134" s="718"/>
      <c r="BD134" s="718"/>
      <c r="BE134" s="718"/>
      <c r="BF134" s="1152"/>
      <c r="BG134" s="1006"/>
      <c r="BH134" s="718"/>
      <c r="BI134" s="718"/>
      <c r="BJ134" s="718"/>
      <c r="BK134" s="718"/>
      <c r="BL134" s="718"/>
      <c r="BM134" s="718"/>
      <c r="BN134" s="1152"/>
      <c r="BO134" s="1006"/>
      <c r="BP134" s="718"/>
      <c r="BQ134" s="718"/>
      <c r="BR134" s="718"/>
      <c r="BS134" s="718"/>
      <c r="BT134" s="718"/>
      <c r="BU134" s="718"/>
    </row>
    <row r="135" spans="1:73" ht="40.15" customHeight="1" thickTop="1" thickBot="1" x14ac:dyDescent="0.3">
      <c r="B135" s="123" t="s">
        <v>1016</v>
      </c>
      <c r="C135" s="238" t="s">
        <v>1017</v>
      </c>
      <c r="D135" s="421"/>
      <c r="E135" s="662"/>
      <c r="F135" s="447"/>
      <c r="G135" s="373"/>
      <c r="H135" s="375"/>
      <c r="I135" s="375"/>
      <c r="J135" s="376"/>
      <c r="K135" s="376"/>
      <c r="L135" s="421"/>
      <c r="M135" s="421"/>
      <c r="N135" s="707"/>
      <c r="O135" s="708"/>
      <c r="P135" s="421"/>
      <c r="Q135" s="692"/>
      <c r="R135" s="692"/>
      <c r="S135" s="107"/>
      <c r="T135" s="28"/>
      <c r="U135" s="13"/>
      <c r="V135" s="13"/>
      <c r="W135" s="13"/>
      <c r="X135" s="13"/>
      <c r="Y135" s="927"/>
      <c r="Z135" s="932">
        <f t="shared" ref="Z135:AD136" si="420">+AQ135+AY135+BG135+BO135</f>
        <v>0</v>
      </c>
      <c r="AA135" s="932">
        <f t="shared" si="420"/>
        <v>0</v>
      </c>
      <c r="AB135" s="932">
        <f t="shared" si="420"/>
        <v>0</v>
      </c>
      <c r="AC135" s="932">
        <f t="shared" si="420"/>
        <v>0</v>
      </c>
      <c r="AD135" s="932">
        <f t="shared" si="420"/>
        <v>0</v>
      </c>
      <c r="AE135" s="932">
        <f>+AV135+BD135+BL135+BT135</f>
        <v>0</v>
      </c>
      <c r="AF135" s="932">
        <f>+AW135+BE135+BM135+BU135</f>
        <v>0</v>
      </c>
      <c r="AG135" s="195"/>
      <c r="AH135" s="195"/>
      <c r="AI135" s="195"/>
      <c r="AJ135" s="195"/>
      <c r="AK135" s="219"/>
      <c r="AL135" s="195"/>
      <c r="AM135" s="195"/>
      <c r="AN135" s="195"/>
      <c r="AO135" s="195"/>
      <c r="AP135" s="18"/>
      <c r="AQ135" s="929">
        <f t="shared" ref="AQ135:AW135" si="421">SUM(AQ180:AQ196)</f>
        <v>0</v>
      </c>
      <c r="AR135" s="929">
        <f t="shared" si="421"/>
        <v>0</v>
      </c>
      <c r="AS135" s="929">
        <f t="shared" si="421"/>
        <v>0</v>
      </c>
      <c r="AT135" s="929">
        <f t="shared" si="421"/>
        <v>0</v>
      </c>
      <c r="AU135" s="929">
        <f t="shared" si="421"/>
        <v>0</v>
      </c>
      <c r="AV135" s="929">
        <f t="shared" si="421"/>
        <v>0</v>
      </c>
      <c r="AW135" s="929">
        <f t="shared" si="421"/>
        <v>0</v>
      </c>
      <c r="AX135" s="18"/>
      <c r="AY135" s="929">
        <f t="shared" ref="AY135:BE135" si="422">SUM(AY180:AY196)</f>
        <v>0</v>
      </c>
      <c r="AZ135" s="929">
        <f t="shared" si="422"/>
        <v>0</v>
      </c>
      <c r="BA135" s="929">
        <f t="shared" si="422"/>
        <v>0</v>
      </c>
      <c r="BB135" s="929">
        <f t="shared" si="422"/>
        <v>0</v>
      </c>
      <c r="BC135" s="929">
        <f t="shared" si="422"/>
        <v>0</v>
      </c>
      <c r="BD135" s="929">
        <f t="shared" si="422"/>
        <v>0</v>
      </c>
      <c r="BE135" s="929">
        <f t="shared" si="422"/>
        <v>0</v>
      </c>
      <c r="BF135" s="18"/>
      <c r="BG135" s="929">
        <f t="shared" ref="BG135:BM135" si="423">SUM(BG180:BG196)</f>
        <v>0</v>
      </c>
      <c r="BH135" s="929">
        <f t="shared" si="423"/>
        <v>0</v>
      </c>
      <c r="BI135" s="929">
        <f t="shared" si="423"/>
        <v>0</v>
      </c>
      <c r="BJ135" s="929">
        <f t="shared" si="423"/>
        <v>0</v>
      </c>
      <c r="BK135" s="929">
        <f t="shared" si="423"/>
        <v>0</v>
      </c>
      <c r="BL135" s="929">
        <f t="shared" si="423"/>
        <v>0</v>
      </c>
      <c r="BM135" s="929">
        <f t="shared" si="423"/>
        <v>0</v>
      </c>
      <c r="BN135" s="18"/>
      <c r="BO135" s="929">
        <f>SUM(BO180:BO196)</f>
        <v>0</v>
      </c>
      <c r="BP135" s="929">
        <f>SUM(BP180:BP196)</f>
        <v>0</v>
      </c>
      <c r="BQ135" s="929">
        <f>SUM(BQ180:BQ196)</f>
        <v>0</v>
      </c>
      <c r="BR135" s="929">
        <f>SUM(BR180:BR196)</f>
        <v>0</v>
      </c>
      <c r="BS135" s="929">
        <f>SUM(BS180:BS196)</f>
        <v>0</v>
      </c>
      <c r="BT135" s="929">
        <f>SUM(BT136:BT179)</f>
        <v>0</v>
      </c>
      <c r="BU135" s="929">
        <f>SUM(BU136:BU179)</f>
        <v>0</v>
      </c>
    </row>
    <row r="136" spans="1:73" ht="40.15" customHeight="1" thickTop="1" x14ac:dyDescent="0.25">
      <c r="C136" s="1283" t="s">
        <v>1018</v>
      </c>
      <c r="D136" s="1286" t="s">
        <v>1019</v>
      </c>
      <c r="E136" s="1318">
        <v>267</v>
      </c>
      <c r="F136" s="1298" t="s">
        <v>3501</v>
      </c>
      <c r="G136" s="1295" t="s">
        <v>1020</v>
      </c>
      <c r="H136" s="1295" t="s">
        <v>3293</v>
      </c>
      <c r="I136" s="1283" t="s">
        <v>3041</v>
      </c>
      <c r="J136" s="1283" t="s">
        <v>3443</v>
      </c>
      <c r="K136" s="1283" t="s">
        <v>3444</v>
      </c>
      <c r="L136" s="1283" t="s">
        <v>3457</v>
      </c>
      <c r="M136" s="1283" t="s">
        <v>3458</v>
      </c>
      <c r="N136" s="1298">
        <v>2026004540043</v>
      </c>
      <c r="O136" s="1295" t="s">
        <v>3459</v>
      </c>
      <c r="P136" s="1301" t="s">
        <v>1020</v>
      </c>
      <c r="Q136" s="1304">
        <v>11</v>
      </c>
      <c r="R136" s="1307" t="s">
        <v>2871</v>
      </c>
      <c r="S136" s="1040"/>
      <c r="T136" s="1022"/>
      <c r="U136" s="1007"/>
      <c r="V136" s="1007"/>
      <c r="W136" s="1007"/>
      <c r="X136" s="1007"/>
      <c r="Y136" s="1007"/>
      <c r="Z136" s="1004">
        <f t="shared" si="420"/>
        <v>0</v>
      </c>
      <c r="AA136" s="1004">
        <f t="shared" ref="AA136" si="424">SUM(AR136:AR139,AZ136:AZ139,BH136:BH139,BP136:BP139)</f>
        <v>0</v>
      </c>
      <c r="AB136" s="1004">
        <f t="shared" ref="AB136" si="425">SUM(AS136:AS139,BA136:BA139,BI136:BI139,BQ136:BQ139)</f>
        <v>0</v>
      </c>
      <c r="AC136" s="1004">
        <f t="shared" ref="AC136" si="426">SUM(AT136:AT139,BB136:BB139,BJ136:BJ139,BR136:BR139)</f>
        <v>0</v>
      </c>
      <c r="AD136" s="1004">
        <f t="shared" ref="AD136" si="427">SUM(AU136:AU139,BC136:BC139,BK136:BK139,BS136:BS139)</f>
        <v>0</v>
      </c>
      <c r="AE136" s="1004">
        <f t="shared" ref="AE136" si="428">SUM(AV136:AV139,BD136:BD139,BL136:BL139,BT136:BT139)</f>
        <v>0</v>
      </c>
      <c r="AF136" s="1004">
        <f t="shared" ref="AF136" si="429">SUM(AW136:AW139,BE136:BE139,BM136:BM139,BU136:BU139)</f>
        <v>0</v>
      </c>
      <c r="AG136" s="714"/>
      <c r="AH136" s="593"/>
      <c r="AI136" s="593"/>
      <c r="AJ136" s="593"/>
      <c r="AK136" s="207"/>
      <c r="AL136" s="208"/>
      <c r="AM136" s="208"/>
      <c r="AN136" s="208"/>
      <c r="AO136" s="208"/>
      <c r="AP136" s="1150">
        <f t="shared" ref="AP136" si="430">+U136</f>
        <v>0</v>
      </c>
      <c r="AQ136" s="1004">
        <f t="shared" ref="AQ136" si="431">SUM(AR136:AW139)</f>
        <v>0</v>
      </c>
      <c r="AR136" s="299"/>
      <c r="AS136" s="299"/>
      <c r="AT136" s="299"/>
      <c r="AU136" s="299"/>
      <c r="AV136" s="299"/>
      <c r="AW136" s="299"/>
      <c r="AX136" s="1150">
        <f t="shared" ref="AX136" si="432">+V136</f>
        <v>0</v>
      </c>
      <c r="AY136" s="1004">
        <f t="shared" ref="AY136" si="433">SUM(AZ136:BE139)</f>
        <v>0</v>
      </c>
      <c r="AZ136" s="299"/>
      <c r="BA136" s="299"/>
      <c r="BB136" s="299"/>
      <c r="BC136" s="299"/>
      <c r="BD136" s="299"/>
      <c r="BE136" s="299"/>
      <c r="BF136" s="1150">
        <f t="shared" ref="BF136" si="434">+W136</f>
        <v>0</v>
      </c>
      <c r="BG136" s="1004">
        <f t="shared" ref="BG136" si="435">SUM(BH136:BM139)</f>
        <v>0</v>
      </c>
      <c r="BH136" s="299"/>
      <c r="BI136" s="299"/>
      <c r="BJ136" s="299"/>
      <c r="BK136" s="299"/>
      <c r="BL136" s="299"/>
      <c r="BM136" s="299"/>
      <c r="BN136" s="1150">
        <f t="shared" ref="BN136" si="436">+X136</f>
        <v>0</v>
      </c>
      <c r="BO136" s="1004">
        <f t="shared" ref="BO136" si="437">SUM(BP136:BU139)</f>
        <v>0</v>
      </c>
      <c r="BP136" s="299"/>
      <c r="BQ136" s="299"/>
      <c r="BR136" s="299"/>
      <c r="BS136" s="299"/>
      <c r="BT136" s="299"/>
      <c r="BU136" s="299"/>
    </row>
    <row r="137" spans="1:73" ht="40.15" customHeight="1" x14ac:dyDescent="0.25">
      <c r="C137" s="1284"/>
      <c r="D137" s="1287"/>
      <c r="E137" s="1319"/>
      <c r="F137" s="1299"/>
      <c r="G137" s="1296"/>
      <c r="H137" s="1296"/>
      <c r="I137" s="1284"/>
      <c r="J137" s="1284"/>
      <c r="K137" s="1284"/>
      <c r="L137" s="1284"/>
      <c r="M137" s="1284"/>
      <c r="N137" s="1299"/>
      <c r="O137" s="1296"/>
      <c r="P137" s="1302"/>
      <c r="Q137" s="1305"/>
      <c r="R137" s="1308"/>
      <c r="S137" s="1041"/>
      <c r="T137" s="1023"/>
      <c r="U137" s="1008"/>
      <c r="V137" s="1008"/>
      <c r="W137" s="1008"/>
      <c r="X137" s="1008"/>
      <c r="Y137" s="1008"/>
      <c r="Z137" s="1005"/>
      <c r="AA137" s="1005"/>
      <c r="AB137" s="1005"/>
      <c r="AC137" s="1005"/>
      <c r="AD137" s="1005"/>
      <c r="AE137" s="1005"/>
      <c r="AF137" s="1005"/>
      <c r="AG137" s="479"/>
      <c r="AH137" s="592"/>
      <c r="AI137" s="592"/>
      <c r="AJ137" s="592"/>
      <c r="AK137" s="196"/>
      <c r="AL137" s="197"/>
      <c r="AM137" s="197"/>
      <c r="AN137" s="197"/>
      <c r="AO137" s="197"/>
      <c r="AP137" s="1151"/>
      <c r="AQ137" s="1005"/>
      <c r="AR137" s="282"/>
      <c r="AS137" s="282"/>
      <c r="AT137" s="282"/>
      <c r="AU137" s="282"/>
      <c r="AV137" s="282"/>
      <c r="AW137" s="282"/>
      <c r="AX137" s="1151"/>
      <c r="AY137" s="1005"/>
      <c r="AZ137" s="282"/>
      <c r="BA137" s="282"/>
      <c r="BB137" s="282"/>
      <c r="BC137" s="282"/>
      <c r="BD137" s="282"/>
      <c r="BE137" s="282"/>
      <c r="BF137" s="1151"/>
      <c r="BG137" s="1005"/>
      <c r="BH137" s="282"/>
      <c r="BI137" s="282"/>
      <c r="BJ137" s="282"/>
      <c r="BK137" s="282"/>
      <c r="BL137" s="282"/>
      <c r="BM137" s="282"/>
      <c r="BN137" s="1151"/>
      <c r="BO137" s="1005"/>
      <c r="BP137" s="282"/>
      <c r="BQ137" s="282"/>
      <c r="BR137" s="282"/>
      <c r="BS137" s="282"/>
      <c r="BT137" s="282"/>
      <c r="BU137" s="282"/>
    </row>
    <row r="138" spans="1:73" ht="40.15" customHeight="1" x14ac:dyDescent="0.25">
      <c r="C138" s="1284"/>
      <c r="D138" s="1287"/>
      <c r="E138" s="1319"/>
      <c r="F138" s="1299"/>
      <c r="G138" s="1296"/>
      <c r="H138" s="1296"/>
      <c r="I138" s="1284"/>
      <c r="J138" s="1284"/>
      <c r="K138" s="1284"/>
      <c r="L138" s="1284"/>
      <c r="M138" s="1284"/>
      <c r="N138" s="1299"/>
      <c r="O138" s="1296"/>
      <c r="P138" s="1302"/>
      <c r="Q138" s="1305"/>
      <c r="R138" s="1308"/>
      <c r="S138" s="1041"/>
      <c r="T138" s="1023"/>
      <c r="U138" s="1008"/>
      <c r="V138" s="1008"/>
      <c r="W138" s="1008"/>
      <c r="X138" s="1008"/>
      <c r="Y138" s="1008"/>
      <c r="Z138" s="1005"/>
      <c r="AA138" s="1005"/>
      <c r="AB138" s="1005"/>
      <c r="AC138" s="1005"/>
      <c r="AD138" s="1005"/>
      <c r="AE138" s="1005"/>
      <c r="AF138" s="1005"/>
      <c r="AG138" s="196"/>
      <c r="AH138" s="592"/>
      <c r="AI138" s="592"/>
      <c r="AJ138" s="592"/>
      <c r="AK138" s="196"/>
      <c r="AL138" s="197"/>
      <c r="AM138" s="197"/>
      <c r="AN138" s="197"/>
      <c r="AO138" s="197"/>
      <c r="AP138" s="1151"/>
      <c r="AQ138" s="1005"/>
      <c r="AR138" s="282"/>
      <c r="AS138" s="282"/>
      <c r="AT138" s="282"/>
      <c r="AU138" s="282"/>
      <c r="AV138" s="282"/>
      <c r="AW138" s="282"/>
      <c r="AX138" s="1151"/>
      <c r="AY138" s="1005"/>
      <c r="AZ138" s="282"/>
      <c r="BA138" s="282"/>
      <c r="BB138" s="282"/>
      <c r="BC138" s="282"/>
      <c r="BD138" s="282"/>
      <c r="BE138" s="282"/>
      <c r="BF138" s="1151"/>
      <c r="BG138" s="1005"/>
      <c r="BH138" s="282"/>
      <c r="BI138" s="282"/>
      <c r="BJ138" s="282"/>
      <c r="BK138" s="282"/>
      <c r="BL138" s="282"/>
      <c r="BM138" s="282"/>
      <c r="BN138" s="1151"/>
      <c r="BO138" s="1005"/>
      <c r="BP138" s="282"/>
      <c r="BQ138" s="282"/>
      <c r="BR138" s="282"/>
      <c r="BS138" s="282"/>
      <c r="BT138" s="282"/>
      <c r="BU138" s="282"/>
    </row>
    <row r="139" spans="1:73" ht="40.15" customHeight="1" thickBot="1" x14ac:dyDescent="0.3">
      <c r="C139" s="1284"/>
      <c r="D139" s="1287"/>
      <c r="E139" s="1319"/>
      <c r="F139" s="1299"/>
      <c r="G139" s="1296"/>
      <c r="H139" s="1296"/>
      <c r="I139" s="1284"/>
      <c r="J139" s="1284"/>
      <c r="K139" s="1284"/>
      <c r="L139" s="1284"/>
      <c r="M139" s="1284"/>
      <c r="N139" s="1299"/>
      <c r="O139" s="1296"/>
      <c r="P139" s="1302"/>
      <c r="Q139" s="1305"/>
      <c r="R139" s="1308"/>
      <c r="S139" s="1041"/>
      <c r="T139" s="1024"/>
      <c r="U139" s="1009"/>
      <c r="V139" s="1009"/>
      <c r="W139" s="1009"/>
      <c r="X139" s="1009"/>
      <c r="Y139" s="1009"/>
      <c r="Z139" s="1006"/>
      <c r="AA139" s="1006"/>
      <c r="AB139" s="1006"/>
      <c r="AC139" s="1006"/>
      <c r="AD139" s="1006"/>
      <c r="AE139" s="1006"/>
      <c r="AF139" s="1006"/>
      <c r="AG139" s="715"/>
      <c r="AH139" s="716"/>
      <c r="AI139" s="716"/>
      <c r="AJ139" s="716"/>
      <c r="AK139" s="715"/>
      <c r="AL139" s="717"/>
      <c r="AM139" s="717"/>
      <c r="AN139" s="717"/>
      <c r="AO139" s="717"/>
      <c r="AP139" s="1152"/>
      <c r="AQ139" s="1006"/>
      <c r="AR139" s="718"/>
      <c r="AS139" s="718"/>
      <c r="AT139" s="718"/>
      <c r="AU139" s="718"/>
      <c r="AV139" s="718"/>
      <c r="AW139" s="718"/>
      <c r="AX139" s="1152"/>
      <c r="AY139" s="1006"/>
      <c r="AZ139" s="718"/>
      <c r="BA139" s="718"/>
      <c r="BB139" s="718"/>
      <c r="BC139" s="718"/>
      <c r="BD139" s="718"/>
      <c r="BE139" s="718"/>
      <c r="BF139" s="1152"/>
      <c r="BG139" s="1006"/>
      <c r="BH139" s="718"/>
      <c r="BI139" s="718"/>
      <c r="BJ139" s="718"/>
      <c r="BK139" s="718"/>
      <c r="BL139" s="718"/>
      <c r="BM139" s="718"/>
      <c r="BN139" s="1152"/>
      <c r="BO139" s="1006"/>
      <c r="BP139" s="718"/>
      <c r="BQ139" s="718"/>
      <c r="BR139" s="718"/>
      <c r="BS139" s="718"/>
      <c r="BT139" s="718"/>
      <c r="BU139" s="718"/>
    </row>
    <row r="140" spans="1:73" ht="40.15" customHeight="1" thickTop="1" x14ac:dyDescent="0.25">
      <c r="C140" s="1284"/>
      <c r="D140" s="1287"/>
      <c r="E140" s="1318">
        <v>268</v>
      </c>
      <c r="F140" s="1298" t="s">
        <v>3502</v>
      </c>
      <c r="G140" s="1295" t="s">
        <v>1021</v>
      </c>
      <c r="H140" s="1295" t="s">
        <v>3293</v>
      </c>
      <c r="I140" s="1283" t="s">
        <v>3041</v>
      </c>
      <c r="J140" s="1283" t="s">
        <v>3443</v>
      </c>
      <c r="K140" s="1283" t="s">
        <v>3444</v>
      </c>
      <c r="L140" s="1283" t="s">
        <v>3457</v>
      </c>
      <c r="M140" s="1283" t="s">
        <v>3458</v>
      </c>
      <c r="N140" s="1298">
        <v>2026004540043</v>
      </c>
      <c r="O140" s="1295" t="s">
        <v>3459</v>
      </c>
      <c r="P140" s="1301" t="s">
        <v>1021</v>
      </c>
      <c r="Q140" s="1304">
        <v>11</v>
      </c>
      <c r="R140" s="1307" t="s">
        <v>2871</v>
      </c>
      <c r="S140" s="1040"/>
      <c r="T140" s="1022"/>
      <c r="U140" s="1007"/>
      <c r="V140" s="1007"/>
      <c r="W140" s="1007"/>
      <c r="X140" s="1007"/>
      <c r="Y140" s="1007"/>
      <c r="Z140" s="1004">
        <f t="shared" ref="Z140" si="438">+AQ140+AY140+BG140+BO140</f>
        <v>0</v>
      </c>
      <c r="AA140" s="1004">
        <f t="shared" ref="AA140" si="439">SUM(AR140:AR143,AZ140:AZ143,BH140:BH143,BP140:BP143)</f>
        <v>0</v>
      </c>
      <c r="AB140" s="1004">
        <f t="shared" ref="AB140" si="440">SUM(AS140:AS143,BA140:BA143,BI140:BI143,BQ140:BQ143)</f>
        <v>0</v>
      </c>
      <c r="AC140" s="1004">
        <f t="shared" ref="AC140" si="441">SUM(AT140:AT143,BB140:BB143,BJ140:BJ143,BR140:BR143)</f>
        <v>0</v>
      </c>
      <c r="AD140" s="1004">
        <f t="shared" ref="AD140" si="442">SUM(AU140:AU143,BC140:BC143,BK140:BK143,BS140:BS143)</f>
        <v>0</v>
      </c>
      <c r="AE140" s="1004">
        <f t="shared" ref="AE140" si="443">SUM(AV140:AV143,BD140:BD143,BL140:BL143,BT140:BT143)</f>
        <v>0</v>
      </c>
      <c r="AF140" s="1004">
        <f t="shared" ref="AF140" si="444">SUM(AW140:AW143,BE140:BE143,BM140:BM143,BU140:BU143)</f>
        <v>0</v>
      </c>
      <c r="AG140" s="714"/>
      <c r="AH140" s="593"/>
      <c r="AI140" s="593"/>
      <c r="AJ140" s="593"/>
      <c r="AK140" s="207"/>
      <c r="AL140" s="208"/>
      <c r="AM140" s="208"/>
      <c r="AN140" s="208"/>
      <c r="AO140" s="208"/>
      <c r="AP140" s="1150">
        <f t="shared" ref="AP140" si="445">+U140</f>
        <v>0</v>
      </c>
      <c r="AQ140" s="1004">
        <f t="shared" ref="AQ140" si="446">SUM(AR140:AW143)</f>
        <v>0</v>
      </c>
      <c r="AR140" s="299"/>
      <c r="AS140" s="299"/>
      <c r="AT140" s="299"/>
      <c r="AU140" s="299"/>
      <c r="AV140" s="299"/>
      <c r="AW140" s="299"/>
      <c r="AX140" s="1150">
        <f t="shared" ref="AX140" si="447">+V140</f>
        <v>0</v>
      </c>
      <c r="AY140" s="1004">
        <f t="shared" ref="AY140" si="448">SUM(AZ140:BE143)</f>
        <v>0</v>
      </c>
      <c r="AZ140" s="299"/>
      <c r="BA140" s="299"/>
      <c r="BB140" s="299"/>
      <c r="BC140" s="299"/>
      <c r="BD140" s="299"/>
      <c r="BE140" s="299"/>
      <c r="BF140" s="1150">
        <f t="shared" ref="BF140" si="449">+W140</f>
        <v>0</v>
      </c>
      <c r="BG140" s="1004">
        <f t="shared" ref="BG140" si="450">SUM(BH140:BM143)</f>
        <v>0</v>
      </c>
      <c r="BH140" s="299"/>
      <c r="BI140" s="299"/>
      <c r="BJ140" s="299"/>
      <c r="BK140" s="299"/>
      <c r="BL140" s="299"/>
      <c r="BM140" s="299"/>
      <c r="BN140" s="1150">
        <f t="shared" ref="BN140" si="451">+X140</f>
        <v>0</v>
      </c>
      <c r="BO140" s="1004">
        <f t="shared" ref="BO140" si="452">SUM(BP140:BU143)</f>
        <v>0</v>
      </c>
      <c r="BP140" s="299"/>
      <c r="BQ140" s="299"/>
      <c r="BR140" s="299"/>
      <c r="BS140" s="299"/>
      <c r="BT140" s="299"/>
      <c r="BU140" s="299"/>
    </row>
    <row r="141" spans="1:73" ht="40.15" customHeight="1" x14ac:dyDescent="0.25">
      <c r="C141" s="1284"/>
      <c r="D141" s="1287"/>
      <c r="E141" s="1319"/>
      <c r="F141" s="1299"/>
      <c r="G141" s="1296"/>
      <c r="H141" s="1296"/>
      <c r="I141" s="1284"/>
      <c r="J141" s="1284"/>
      <c r="K141" s="1284"/>
      <c r="L141" s="1284"/>
      <c r="M141" s="1284"/>
      <c r="N141" s="1299"/>
      <c r="O141" s="1296"/>
      <c r="P141" s="1302"/>
      <c r="Q141" s="1305"/>
      <c r="R141" s="1308"/>
      <c r="S141" s="1041"/>
      <c r="T141" s="1023"/>
      <c r="U141" s="1008"/>
      <c r="V141" s="1008"/>
      <c r="W141" s="1008"/>
      <c r="X141" s="1008"/>
      <c r="Y141" s="1008"/>
      <c r="Z141" s="1005"/>
      <c r="AA141" s="1005"/>
      <c r="AB141" s="1005"/>
      <c r="AC141" s="1005"/>
      <c r="AD141" s="1005"/>
      <c r="AE141" s="1005"/>
      <c r="AF141" s="1005"/>
      <c r="AG141" s="479"/>
      <c r="AH141" s="592"/>
      <c r="AI141" s="592"/>
      <c r="AJ141" s="592"/>
      <c r="AK141" s="196"/>
      <c r="AL141" s="197"/>
      <c r="AM141" s="197"/>
      <c r="AN141" s="197"/>
      <c r="AO141" s="197"/>
      <c r="AP141" s="1151"/>
      <c r="AQ141" s="1005"/>
      <c r="AR141" s="282"/>
      <c r="AS141" s="282"/>
      <c r="AT141" s="282"/>
      <c r="AU141" s="282"/>
      <c r="AV141" s="282"/>
      <c r="AW141" s="282"/>
      <c r="AX141" s="1151"/>
      <c r="AY141" s="1005"/>
      <c r="AZ141" s="282"/>
      <c r="BA141" s="282"/>
      <c r="BB141" s="282"/>
      <c r="BC141" s="282"/>
      <c r="BD141" s="282"/>
      <c r="BE141" s="282"/>
      <c r="BF141" s="1151"/>
      <c r="BG141" s="1005"/>
      <c r="BH141" s="282"/>
      <c r="BI141" s="282"/>
      <c r="BJ141" s="282"/>
      <c r="BK141" s="282"/>
      <c r="BL141" s="282"/>
      <c r="BM141" s="282"/>
      <c r="BN141" s="1151"/>
      <c r="BO141" s="1005"/>
      <c r="BP141" s="282"/>
      <c r="BQ141" s="282"/>
      <c r="BR141" s="282"/>
      <c r="BS141" s="282"/>
      <c r="BT141" s="282"/>
      <c r="BU141" s="282"/>
    </row>
    <row r="142" spans="1:73" ht="40.15" customHeight="1" x14ac:dyDescent="0.25">
      <c r="C142" s="1284"/>
      <c r="D142" s="1287"/>
      <c r="E142" s="1319"/>
      <c r="F142" s="1299"/>
      <c r="G142" s="1296"/>
      <c r="H142" s="1296"/>
      <c r="I142" s="1284"/>
      <c r="J142" s="1284"/>
      <c r="K142" s="1284"/>
      <c r="L142" s="1284"/>
      <c r="M142" s="1284"/>
      <c r="N142" s="1299"/>
      <c r="O142" s="1296"/>
      <c r="P142" s="1302"/>
      <c r="Q142" s="1305"/>
      <c r="R142" s="1308"/>
      <c r="S142" s="1041"/>
      <c r="T142" s="1023"/>
      <c r="U142" s="1008"/>
      <c r="V142" s="1008"/>
      <c r="W142" s="1008"/>
      <c r="X142" s="1008"/>
      <c r="Y142" s="1008"/>
      <c r="Z142" s="1005"/>
      <c r="AA142" s="1005"/>
      <c r="AB142" s="1005"/>
      <c r="AC142" s="1005"/>
      <c r="AD142" s="1005"/>
      <c r="AE142" s="1005"/>
      <c r="AF142" s="1005"/>
      <c r="AG142" s="196"/>
      <c r="AH142" s="592"/>
      <c r="AI142" s="592"/>
      <c r="AJ142" s="592"/>
      <c r="AK142" s="196"/>
      <c r="AL142" s="197"/>
      <c r="AM142" s="197"/>
      <c r="AN142" s="197"/>
      <c r="AO142" s="197"/>
      <c r="AP142" s="1151"/>
      <c r="AQ142" s="1005"/>
      <c r="AR142" s="282"/>
      <c r="AS142" s="282"/>
      <c r="AT142" s="282"/>
      <c r="AU142" s="282"/>
      <c r="AV142" s="282"/>
      <c r="AW142" s="282"/>
      <c r="AX142" s="1151"/>
      <c r="AY142" s="1005"/>
      <c r="AZ142" s="282"/>
      <c r="BA142" s="282"/>
      <c r="BB142" s="282"/>
      <c r="BC142" s="282"/>
      <c r="BD142" s="282"/>
      <c r="BE142" s="282"/>
      <c r="BF142" s="1151"/>
      <c r="BG142" s="1005"/>
      <c r="BH142" s="282"/>
      <c r="BI142" s="282"/>
      <c r="BJ142" s="282"/>
      <c r="BK142" s="282"/>
      <c r="BL142" s="282"/>
      <c r="BM142" s="282"/>
      <c r="BN142" s="1151"/>
      <c r="BO142" s="1005"/>
      <c r="BP142" s="282"/>
      <c r="BQ142" s="282"/>
      <c r="BR142" s="282"/>
      <c r="BS142" s="282"/>
      <c r="BT142" s="282"/>
      <c r="BU142" s="282"/>
    </row>
    <row r="143" spans="1:73" ht="40.15" customHeight="1" thickBot="1" x14ac:dyDescent="0.3">
      <c r="C143" s="1284"/>
      <c r="D143" s="1287"/>
      <c r="E143" s="1319"/>
      <c r="F143" s="1299"/>
      <c r="G143" s="1296"/>
      <c r="H143" s="1296"/>
      <c r="I143" s="1284"/>
      <c r="J143" s="1284"/>
      <c r="K143" s="1284"/>
      <c r="L143" s="1284"/>
      <c r="M143" s="1284"/>
      <c r="N143" s="1299"/>
      <c r="O143" s="1296"/>
      <c r="P143" s="1302"/>
      <c r="Q143" s="1305"/>
      <c r="R143" s="1308"/>
      <c r="S143" s="1041"/>
      <c r="T143" s="1024"/>
      <c r="U143" s="1009"/>
      <c r="V143" s="1009"/>
      <c r="W143" s="1009"/>
      <c r="X143" s="1009"/>
      <c r="Y143" s="1009"/>
      <c r="Z143" s="1006"/>
      <c r="AA143" s="1006"/>
      <c r="AB143" s="1006"/>
      <c r="AC143" s="1006"/>
      <c r="AD143" s="1006"/>
      <c r="AE143" s="1006"/>
      <c r="AF143" s="1006"/>
      <c r="AG143" s="715"/>
      <c r="AH143" s="716"/>
      <c r="AI143" s="716"/>
      <c r="AJ143" s="716"/>
      <c r="AK143" s="715"/>
      <c r="AL143" s="717"/>
      <c r="AM143" s="717"/>
      <c r="AN143" s="717"/>
      <c r="AO143" s="717"/>
      <c r="AP143" s="1152"/>
      <c r="AQ143" s="1006"/>
      <c r="AR143" s="718"/>
      <c r="AS143" s="718"/>
      <c r="AT143" s="718"/>
      <c r="AU143" s="718"/>
      <c r="AV143" s="718"/>
      <c r="AW143" s="718"/>
      <c r="AX143" s="1152"/>
      <c r="AY143" s="1006"/>
      <c r="AZ143" s="718"/>
      <c r="BA143" s="718"/>
      <c r="BB143" s="718"/>
      <c r="BC143" s="718"/>
      <c r="BD143" s="718"/>
      <c r="BE143" s="718"/>
      <c r="BF143" s="1152"/>
      <c r="BG143" s="1006"/>
      <c r="BH143" s="718"/>
      <c r="BI143" s="718"/>
      <c r="BJ143" s="718"/>
      <c r="BK143" s="718"/>
      <c r="BL143" s="718"/>
      <c r="BM143" s="718"/>
      <c r="BN143" s="1152"/>
      <c r="BO143" s="1006"/>
      <c r="BP143" s="718"/>
      <c r="BQ143" s="718"/>
      <c r="BR143" s="718"/>
      <c r="BS143" s="718"/>
      <c r="BT143" s="718"/>
      <c r="BU143" s="718"/>
    </row>
    <row r="144" spans="1:73" ht="40.15" customHeight="1" thickTop="1" x14ac:dyDescent="0.25">
      <c r="C144" s="1284"/>
      <c r="D144" s="1287"/>
      <c r="E144" s="1318">
        <v>269</v>
      </c>
      <c r="F144" s="1298" t="s">
        <v>3503</v>
      </c>
      <c r="G144" s="1295" t="s">
        <v>1022</v>
      </c>
      <c r="H144" s="1295" t="s">
        <v>3293</v>
      </c>
      <c r="I144" s="1283" t="s">
        <v>3041</v>
      </c>
      <c r="J144" s="1283" t="s">
        <v>3443</v>
      </c>
      <c r="K144" s="1283" t="s">
        <v>3444</v>
      </c>
      <c r="L144" s="1283" t="s">
        <v>3457</v>
      </c>
      <c r="M144" s="1283" t="s">
        <v>3458</v>
      </c>
      <c r="N144" s="1298">
        <v>2026004540043</v>
      </c>
      <c r="O144" s="1295" t="s">
        <v>3459</v>
      </c>
      <c r="P144" s="1301" t="s">
        <v>1022</v>
      </c>
      <c r="Q144" s="1304">
        <v>11</v>
      </c>
      <c r="R144" s="1307" t="s">
        <v>2871</v>
      </c>
      <c r="S144" s="1040"/>
      <c r="T144" s="1022"/>
      <c r="U144" s="1007"/>
      <c r="V144" s="1007"/>
      <c r="W144" s="1007"/>
      <c r="X144" s="1007"/>
      <c r="Y144" s="1007"/>
      <c r="Z144" s="1004">
        <f t="shared" ref="Z144" si="453">+AQ144+AY144+BG144+BO144</f>
        <v>0</v>
      </c>
      <c r="AA144" s="1004">
        <f t="shared" ref="AA144" si="454">SUM(AR144:AR147,AZ144:AZ147,BH144:BH147,BP144:BP147)</f>
        <v>0</v>
      </c>
      <c r="AB144" s="1004">
        <f t="shared" ref="AB144" si="455">SUM(AS144:AS147,BA144:BA147,BI144:BI147,BQ144:BQ147)</f>
        <v>0</v>
      </c>
      <c r="AC144" s="1004">
        <f t="shared" ref="AC144" si="456">SUM(AT144:AT147,BB144:BB147,BJ144:BJ147,BR144:BR147)</f>
        <v>0</v>
      </c>
      <c r="AD144" s="1004">
        <f t="shared" ref="AD144" si="457">SUM(AU144:AU147,BC144:BC147,BK144:BK147,BS144:BS147)</f>
        <v>0</v>
      </c>
      <c r="AE144" s="1004">
        <f t="shared" ref="AE144" si="458">SUM(AV144:AV147,BD144:BD147,BL144:BL147,BT144:BT147)</f>
        <v>0</v>
      </c>
      <c r="AF144" s="1004">
        <f t="shared" ref="AF144" si="459">SUM(AW144:AW147,BE144:BE147,BM144:BM147,BU144:BU147)</f>
        <v>0</v>
      </c>
      <c r="AG144" s="714"/>
      <c r="AH144" s="593"/>
      <c r="AI144" s="593"/>
      <c r="AJ144" s="593"/>
      <c r="AK144" s="207"/>
      <c r="AL144" s="208"/>
      <c r="AM144" s="208"/>
      <c r="AN144" s="208"/>
      <c r="AO144" s="208"/>
      <c r="AP144" s="1150">
        <f t="shared" ref="AP144" si="460">+U144</f>
        <v>0</v>
      </c>
      <c r="AQ144" s="1004">
        <f t="shared" ref="AQ144" si="461">SUM(AR144:AW147)</f>
        <v>0</v>
      </c>
      <c r="AR144" s="299"/>
      <c r="AS144" s="299"/>
      <c r="AT144" s="299"/>
      <c r="AU144" s="299"/>
      <c r="AV144" s="299"/>
      <c r="AW144" s="299"/>
      <c r="AX144" s="1150">
        <f t="shared" ref="AX144" si="462">+V144</f>
        <v>0</v>
      </c>
      <c r="AY144" s="1004">
        <f t="shared" ref="AY144" si="463">SUM(AZ144:BE147)</f>
        <v>0</v>
      </c>
      <c r="AZ144" s="299"/>
      <c r="BA144" s="299"/>
      <c r="BB144" s="299"/>
      <c r="BC144" s="299"/>
      <c r="BD144" s="299"/>
      <c r="BE144" s="299"/>
      <c r="BF144" s="1150">
        <f t="shared" ref="BF144" si="464">+W144</f>
        <v>0</v>
      </c>
      <c r="BG144" s="1004">
        <f t="shared" ref="BG144" si="465">SUM(BH144:BM147)</f>
        <v>0</v>
      </c>
      <c r="BH144" s="299"/>
      <c r="BI144" s="299"/>
      <c r="BJ144" s="299"/>
      <c r="BK144" s="299"/>
      <c r="BL144" s="299"/>
      <c r="BM144" s="299"/>
      <c r="BN144" s="1150">
        <f t="shared" ref="BN144" si="466">+X144</f>
        <v>0</v>
      </c>
      <c r="BO144" s="1004">
        <f t="shared" ref="BO144" si="467">SUM(BP144:BU147)</f>
        <v>0</v>
      </c>
      <c r="BP144" s="299"/>
      <c r="BQ144" s="299"/>
      <c r="BR144" s="299"/>
      <c r="BS144" s="299"/>
      <c r="BT144" s="299"/>
      <c r="BU144" s="299"/>
    </row>
    <row r="145" spans="3:73" ht="40.15" customHeight="1" x14ac:dyDescent="0.25">
      <c r="C145" s="1284"/>
      <c r="D145" s="1287"/>
      <c r="E145" s="1319"/>
      <c r="F145" s="1299"/>
      <c r="G145" s="1296"/>
      <c r="H145" s="1296"/>
      <c r="I145" s="1284"/>
      <c r="J145" s="1284"/>
      <c r="K145" s="1284"/>
      <c r="L145" s="1284"/>
      <c r="M145" s="1284"/>
      <c r="N145" s="1299"/>
      <c r="O145" s="1296"/>
      <c r="P145" s="1302"/>
      <c r="Q145" s="1305"/>
      <c r="R145" s="1308"/>
      <c r="S145" s="1041"/>
      <c r="T145" s="1023"/>
      <c r="U145" s="1008"/>
      <c r="V145" s="1008"/>
      <c r="W145" s="1008"/>
      <c r="X145" s="1008"/>
      <c r="Y145" s="1008"/>
      <c r="Z145" s="1005"/>
      <c r="AA145" s="1005"/>
      <c r="AB145" s="1005"/>
      <c r="AC145" s="1005"/>
      <c r="AD145" s="1005"/>
      <c r="AE145" s="1005"/>
      <c r="AF145" s="1005"/>
      <c r="AG145" s="479"/>
      <c r="AH145" s="592"/>
      <c r="AI145" s="592"/>
      <c r="AJ145" s="592"/>
      <c r="AK145" s="196"/>
      <c r="AL145" s="197"/>
      <c r="AM145" s="197"/>
      <c r="AN145" s="197"/>
      <c r="AO145" s="197"/>
      <c r="AP145" s="1151"/>
      <c r="AQ145" s="1005"/>
      <c r="AR145" s="282"/>
      <c r="AS145" s="282"/>
      <c r="AT145" s="282"/>
      <c r="AU145" s="282"/>
      <c r="AV145" s="282"/>
      <c r="AW145" s="282"/>
      <c r="AX145" s="1151"/>
      <c r="AY145" s="1005"/>
      <c r="AZ145" s="282"/>
      <c r="BA145" s="282"/>
      <c r="BB145" s="282"/>
      <c r="BC145" s="282"/>
      <c r="BD145" s="282"/>
      <c r="BE145" s="282"/>
      <c r="BF145" s="1151"/>
      <c r="BG145" s="1005"/>
      <c r="BH145" s="282"/>
      <c r="BI145" s="282"/>
      <c r="BJ145" s="282"/>
      <c r="BK145" s="282"/>
      <c r="BL145" s="282"/>
      <c r="BM145" s="282"/>
      <c r="BN145" s="1151"/>
      <c r="BO145" s="1005"/>
      <c r="BP145" s="282"/>
      <c r="BQ145" s="282"/>
      <c r="BR145" s="282"/>
      <c r="BS145" s="282"/>
      <c r="BT145" s="282"/>
      <c r="BU145" s="282"/>
    </row>
    <row r="146" spans="3:73" ht="40.15" customHeight="1" x14ac:dyDescent="0.25">
      <c r="C146" s="1284"/>
      <c r="D146" s="1287"/>
      <c r="E146" s="1319"/>
      <c r="F146" s="1299"/>
      <c r="G146" s="1296"/>
      <c r="H146" s="1296"/>
      <c r="I146" s="1284"/>
      <c r="J146" s="1284"/>
      <c r="K146" s="1284"/>
      <c r="L146" s="1284"/>
      <c r="M146" s="1284"/>
      <c r="N146" s="1299"/>
      <c r="O146" s="1296"/>
      <c r="P146" s="1302"/>
      <c r="Q146" s="1305"/>
      <c r="R146" s="1308"/>
      <c r="S146" s="1041"/>
      <c r="T146" s="1023"/>
      <c r="U146" s="1008"/>
      <c r="V146" s="1008"/>
      <c r="W146" s="1008"/>
      <c r="X146" s="1008"/>
      <c r="Y146" s="1008"/>
      <c r="Z146" s="1005"/>
      <c r="AA146" s="1005"/>
      <c r="AB146" s="1005"/>
      <c r="AC146" s="1005"/>
      <c r="AD146" s="1005"/>
      <c r="AE146" s="1005"/>
      <c r="AF146" s="1005"/>
      <c r="AG146" s="196"/>
      <c r="AH146" s="592"/>
      <c r="AI146" s="592"/>
      <c r="AJ146" s="592"/>
      <c r="AK146" s="196"/>
      <c r="AL146" s="197"/>
      <c r="AM146" s="197"/>
      <c r="AN146" s="197"/>
      <c r="AO146" s="197"/>
      <c r="AP146" s="1151"/>
      <c r="AQ146" s="1005"/>
      <c r="AR146" s="282"/>
      <c r="AS146" s="282"/>
      <c r="AT146" s="282"/>
      <c r="AU146" s="282"/>
      <c r="AV146" s="282"/>
      <c r="AW146" s="282"/>
      <c r="AX146" s="1151"/>
      <c r="AY146" s="1005"/>
      <c r="AZ146" s="282"/>
      <c r="BA146" s="282"/>
      <c r="BB146" s="282"/>
      <c r="BC146" s="282"/>
      <c r="BD146" s="282"/>
      <c r="BE146" s="282"/>
      <c r="BF146" s="1151"/>
      <c r="BG146" s="1005"/>
      <c r="BH146" s="282"/>
      <c r="BI146" s="282"/>
      <c r="BJ146" s="282"/>
      <c r="BK146" s="282"/>
      <c r="BL146" s="282"/>
      <c r="BM146" s="282"/>
      <c r="BN146" s="1151"/>
      <c r="BO146" s="1005"/>
      <c r="BP146" s="282"/>
      <c r="BQ146" s="282"/>
      <c r="BR146" s="282"/>
      <c r="BS146" s="282"/>
      <c r="BT146" s="282"/>
      <c r="BU146" s="282"/>
    </row>
    <row r="147" spans="3:73" ht="40.15" customHeight="1" thickBot="1" x14ac:dyDescent="0.3">
      <c r="C147" s="1284"/>
      <c r="D147" s="1287"/>
      <c r="E147" s="1319"/>
      <c r="F147" s="1299"/>
      <c r="G147" s="1296"/>
      <c r="H147" s="1296"/>
      <c r="I147" s="1284"/>
      <c r="J147" s="1284"/>
      <c r="K147" s="1284"/>
      <c r="L147" s="1284"/>
      <c r="M147" s="1284"/>
      <c r="N147" s="1299"/>
      <c r="O147" s="1296"/>
      <c r="P147" s="1302"/>
      <c r="Q147" s="1305"/>
      <c r="R147" s="1308"/>
      <c r="S147" s="1041"/>
      <c r="T147" s="1024"/>
      <c r="U147" s="1009"/>
      <c r="V147" s="1009"/>
      <c r="W147" s="1009"/>
      <c r="X147" s="1009"/>
      <c r="Y147" s="1009"/>
      <c r="Z147" s="1006"/>
      <c r="AA147" s="1006"/>
      <c r="AB147" s="1006"/>
      <c r="AC147" s="1006"/>
      <c r="AD147" s="1006"/>
      <c r="AE147" s="1006"/>
      <c r="AF147" s="1006"/>
      <c r="AG147" s="715"/>
      <c r="AH147" s="716"/>
      <c r="AI147" s="716"/>
      <c r="AJ147" s="716"/>
      <c r="AK147" s="715"/>
      <c r="AL147" s="717"/>
      <c r="AM147" s="717"/>
      <c r="AN147" s="717"/>
      <c r="AO147" s="717"/>
      <c r="AP147" s="1152"/>
      <c r="AQ147" s="1006"/>
      <c r="AR147" s="718"/>
      <c r="AS147" s="718"/>
      <c r="AT147" s="718"/>
      <c r="AU147" s="718"/>
      <c r="AV147" s="718"/>
      <c r="AW147" s="718"/>
      <c r="AX147" s="1152"/>
      <c r="AY147" s="1006"/>
      <c r="AZ147" s="718"/>
      <c r="BA147" s="718"/>
      <c r="BB147" s="718"/>
      <c r="BC147" s="718"/>
      <c r="BD147" s="718"/>
      <c r="BE147" s="718"/>
      <c r="BF147" s="1152"/>
      <c r="BG147" s="1006"/>
      <c r="BH147" s="718"/>
      <c r="BI147" s="718"/>
      <c r="BJ147" s="718"/>
      <c r="BK147" s="718"/>
      <c r="BL147" s="718"/>
      <c r="BM147" s="718"/>
      <c r="BN147" s="1152"/>
      <c r="BO147" s="1006"/>
      <c r="BP147" s="718"/>
      <c r="BQ147" s="718"/>
      <c r="BR147" s="718"/>
      <c r="BS147" s="718"/>
      <c r="BT147" s="718"/>
      <c r="BU147" s="718"/>
    </row>
    <row r="148" spans="3:73" ht="40.15" customHeight="1" thickTop="1" x14ac:dyDescent="0.25">
      <c r="C148" s="1284"/>
      <c r="D148" s="1287"/>
      <c r="E148" s="1318">
        <v>270</v>
      </c>
      <c r="F148" s="1298" t="s">
        <v>3504</v>
      </c>
      <c r="G148" s="1295" t="s">
        <v>1023</v>
      </c>
      <c r="H148" s="1295" t="s">
        <v>3011</v>
      </c>
      <c r="I148" s="1283" t="s">
        <v>3041</v>
      </c>
      <c r="J148" s="1283" t="s">
        <v>3443</v>
      </c>
      <c r="K148" s="1283" t="s">
        <v>3444</v>
      </c>
      <c r="L148" s="1283" t="s">
        <v>3457</v>
      </c>
      <c r="M148" s="1283" t="s">
        <v>3458</v>
      </c>
      <c r="N148" s="1298">
        <v>2026004540043</v>
      </c>
      <c r="O148" s="1295" t="s">
        <v>3459</v>
      </c>
      <c r="P148" s="1301" t="s">
        <v>1023</v>
      </c>
      <c r="Q148" s="1304">
        <v>4</v>
      </c>
      <c r="R148" s="1307" t="s">
        <v>2871</v>
      </c>
      <c r="S148" s="1040"/>
      <c r="T148" s="1022"/>
      <c r="U148" s="1007"/>
      <c r="V148" s="1007"/>
      <c r="W148" s="1007"/>
      <c r="X148" s="1007"/>
      <c r="Y148" s="1007"/>
      <c r="Z148" s="1004">
        <f t="shared" ref="Z148" si="468">+AQ148+AY148+BG148+BO148</f>
        <v>0</v>
      </c>
      <c r="AA148" s="1004">
        <f t="shared" ref="AA148" si="469">SUM(AR148:AR151,AZ148:AZ151,BH148:BH151,BP148:BP151)</f>
        <v>0</v>
      </c>
      <c r="AB148" s="1004">
        <f t="shared" ref="AB148" si="470">SUM(AS148:AS151,BA148:BA151,BI148:BI151,BQ148:BQ151)</f>
        <v>0</v>
      </c>
      <c r="AC148" s="1004">
        <f t="shared" ref="AC148" si="471">SUM(AT148:AT151,BB148:BB151,BJ148:BJ151,BR148:BR151)</f>
        <v>0</v>
      </c>
      <c r="AD148" s="1004">
        <f t="shared" ref="AD148" si="472">SUM(AU148:AU151,BC148:BC151,BK148:BK151,BS148:BS151)</f>
        <v>0</v>
      </c>
      <c r="AE148" s="1004">
        <f t="shared" ref="AE148" si="473">SUM(AV148:AV151,BD148:BD151,BL148:BL151,BT148:BT151)</f>
        <v>0</v>
      </c>
      <c r="AF148" s="1004">
        <f t="shared" ref="AF148" si="474">SUM(AW148:AW151,BE148:BE151,BM148:BM151,BU148:BU151)</f>
        <v>0</v>
      </c>
      <c r="AG148" s="714"/>
      <c r="AH148" s="593"/>
      <c r="AI148" s="593"/>
      <c r="AJ148" s="593"/>
      <c r="AK148" s="207"/>
      <c r="AL148" s="208"/>
      <c r="AM148" s="208"/>
      <c r="AN148" s="208"/>
      <c r="AO148" s="208"/>
      <c r="AP148" s="1150">
        <f t="shared" ref="AP148" si="475">+U148</f>
        <v>0</v>
      </c>
      <c r="AQ148" s="1004">
        <f t="shared" ref="AQ148" si="476">SUM(AR148:AW151)</f>
        <v>0</v>
      </c>
      <c r="AR148" s="299"/>
      <c r="AS148" s="299"/>
      <c r="AT148" s="299"/>
      <c r="AU148" s="299"/>
      <c r="AV148" s="299"/>
      <c r="AW148" s="299"/>
      <c r="AX148" s="1150">
        <f t="shared" ref="AX148" si="477">+V148</f>
        <v>0</v>
      </c>
      <c r="AY148" s="1004">
        <f t="shared" ref="AY148" si="478">SUM(AZ148:BE151)</f>
        <v>0</v>
      </c>
      <c r="AZ148" s="299"/>
      <c r="BA148" s="299"/>
      <c r="BB148" s="299"/>
      <c r="BC148" s="299"/>
      <c r="BD148" s="299"/>
      <c r="BE148" s="299"/>
      <c r="BF148" s="1150">
        <f t="shared" ref="BF148" si="479">+W148</f>
        <v>0</v>
      </c>
      <c r="BG148" s="1004">
        <f t="shared" ref="BG148" si="480">SUM(BH148:BM151)</f>
        <v>0</v>
      </c>
      <c r="BH148" s="299"/>
      <c r="BI148" s="299"/>
      <c r="BJ148" s="299"/>
      <c r="BK148" s="299"/>
      <c r="BL148" s="299"/>
      <c r="BM148" s="299"/>
      <c r="BN148" s="1150">
        <f t="shared" ref="BN148" si="481">+X148</f>
        <v>0</v>
      </c>
      <c r="BO148" s="1004">
        <f t="shared" ref="BO148" si="482">SUM(BP148:BU151)</f>
        <v>0</v>
      </c>
      <c r="BP148" s="299"/>
      <c r="BQ148" s="299"/>
      <c r="BR148" s="299"/>
      <c r="BS148" s="299"/>
      <c r="BT148" s="299"/>
      <c r="BU148" s="299"/>
    </row>
    <row r="149" spans="3:73" ht="40.15" customHeight="1" x14ac:dyDescent="0.25">
      <c r="C149" s="1284"/>
      <c r="D149" s="1287"/>
      <c r="E149" s="1319"/>
      <c r="F149" s="1299"/>
      <c r="G149" s="1296"/>
      <c r="H149" s="1296"/>
      <c r="I149" s="1284"/>
      <c r="J149" s="1284"/>
      <c r="K149" s="1284"/>
      <c r="L149" s="1284"/>
      <c r="M149" s="1284"/>
      <c r="N149" s="1299"/>
      <c r="O149" s="1296"/>
      <c r="P149" s="1302"/>
      <c r="Q149" s="1305"/>
      <c r="R149" s="1308"/>
      <c r="S149" s="1041"/>
      <c r="T149" s="1023"/>
      <c r="U149" s="1008"/>
      <c r="V149" s="1008"/>
      <c r="W149" s="1008"/>
      <c r="X149" s="1008"/>
      <c r="Y149" s="1008"/>
      <c r="Z149" s="1005"/>
      <c r="AA149" s="1005"/>
      <c r="AB149" s="1005"/>
      <c r="AC149" s="1005"/>
      <c r="AD149" s="1005"/>
      <c r="AE149" s="1005"/>
      <c r="AF149" s="1005"/>
      <c r="AG149" s="479"/>
      <c r="AH149" s="592"/>
      <c r="AI149" s="592"/>
      <c r="AJ149" s="592"/>
      <c r="AK149" s="196"/>
      <c r="AL149" s="197"/>
      <c r="AM149" s="197"/>
      <c r="AN149" s="197"/>
      <c r="AO149" s="197"/>
      <c r="AP149" s="1151"/>
      <c r="AQ149" s="1005"/>
      <c r="AR149" s="282"/>
      <c r="AS149" s="282"/>
      <c r="AT149" s="282"/>
      <c r="AU149" s="282"/>
      <c r="AV149" s="282"/>
      <c r="AW149" s="282"/>
      <c r="AX149" s="1151"/>
      <c r="AY149" s="1005"/>
      <c r="AZ149" s="282"/>
      <c r="BA149" s="282"/>
      <c r="BB149" s="282"/>
      <c r="BC149" s="282"/>
      <c r="BD149" s="282"/>
      <c r="BE149" s="282"/>
      <c r="BF149" s="1151"/>
      <c r="BG149" s="1005"/>
      <c r="BH149" s="282"/>
      <c r="BI149" s="282"/>
      <c r="BJ149" s="282"/>
      <c r="BK149" s="282"/>
      <c r="BL149" s="282"/>
      <c r="BM149" s="282"/>
      <c r="BN149" s="1151"/>
      <c r="BO149" s="1005"/>
      <c r="BP149" s="282"/>
      <c r="BQ149" s="282"/>
      <c r="BR149" s="282"/>
      <c r="BS149" s="282"/>
      <c r="BT149" s="282"/>
      <c r="BU149" s="282"/>
    </row>
    <row r="150" spans="3:73" ht="40.15" customHeight="1" x14ac:dyDescent="0.25">
      <c r="C150" s="1284"/>
      <c r="D150" s="1287"/>
      <c r="E150" s="1319"/>
      <c r="F150" s="1299"/>
      <c r="G150" s="1296"/>
      <c r="H150" s="1296"/>
      <c r="I150" s="1284"/>
      <c r="J150" s="1284"/>
      <c r="K150" s="1284"/>
      <c r="L150" s="1284"/>
      <c r="M150" s="1284"/>
      <c r="N150" s="1299"/>
      <c r="O150" s="1296"/>
      <c r="P150" s="1302"/>
      <c r="Q150" s="1305"/>
      <c r="R150" s="1308"/>
      <c r="S150" s="1041"/>
      <c r="T150" s="1023"/>
      <c r="U150" s="1008"/>
      <c r="V150" s="1008"/>
      <c r="W150" s="1008"/>
      <c r="X150" s="1008"/>
      <c r="Y150" s="1008"/>
      <c r="Z150" s="1005"/>
      <c r="AA150" s="1005"/>
      <c r="AB150" s="1005"/>
      <c r="AC150" s="1005"/>
      <c r="AD150" s="1005"/>
      <c r="AE150" s="1005"/>
      <c r="AF150" s="1005"/>
      <c r="AG150" s="196"/>
      <c r="AH150" s="592"/>
      <c r="AI150" s="592"/>
      <c r="AJ150" s="592"/>
      <c r="AK150" s="196"/>
      <c r="AL150" s="197"/>
      <c r="AM150" s="197"/>
      <c r="AN150" s="197"/>
      <c r="AO150" s="197"/>
      <c r="AP150" s="1151"/>
      <c r="AQ150" s="1005"/>
      <c r="AR150" s="282"/>
      <c r="AS150" s="282"/>
      <c r="AT150" s="282"/>
      <c r="AU150" s="282"/>
      <c r="AV150" s="282"/>
      <c r="AW150" s="282"/>
      <c r="AX150" s="1151"/>
      <c r="AY150" s="1005"/>
      <c r="AZ150" s="282"/>
      <c r="BA150" s="282"/>
      <c r="BB150" s="282"/>
      <c r="BC150" s="282"/>
      <c r="BD150" s="282"/>
      <c r="BE150" s="282"/>
      <c r="BF150" s="1151"/>
      <c r="BG150" s="1005"/>
      <c r="BH150" s="282"/>
      <c r="BI150" s="282"/>
      <c r="BJ150" s="282"/>
      <c r="BK150" s="282"/>
      <c r="BL150" s="282"/>
      <c r="BM150" s="282"/>
      <c r="BN150" s="1151"/>
      <c r="BO150" s="1005"/>
      <c r="BP150" s="282"/>
      <c r="BQ150" s="282"/>
      <c r="BR150" s="282"/>
      <c r="BS150" s="282"/>
      <c r="BT150" s="282"/>
      <c r="BU150" s="282"/>
    </row>
    <row r="151" spans="3:73" ht="40.15" customHeight="1" thickBot="1" x14ac:dyDescent="0.3">
      <c r="C151" s="1284"/>
      <c r="D151" s="1287"/>
      <c r="E151" s="1319"/>
      <c r="F151" s="1299"/>
      <c r="G151" s="1296"/>
      <c r="H151" s="1296"/>
      <c r="I151" s="1284"/>
      <c r="J151" s="1284"/>
      <c r="K151" s="1284"/>
      <c r="L151" s="1284"/>
      <c r="M151" s="1284"/>
      <c r="N151" s="1299"/>
      <c r="O151" s="1296"/>
      <c r="P151" s="1302"/>
      <c r="Q151" s="1305"/>
      <c r="R151" s="1308"/>
      <c r="S151" s="1041"/>
      <c r="T151" s="1024"/>
      <c r="U151" s="1009"/>
      <c r="V151" s="1009"/>
      <c r="W151" s="1009"/>
      <c r="X151" s="1009"/>
      <c r="Y151" s="1009"/>
      <c r="Z151" s="1006"/>
      <c r="AA151" s="1006"/>
      <c r="AB151" s="1006"/>
      <c r="AC151" s="1006"/>
      <c r="AD151" s="1006"/>
      <c r="AE151" s="1006"/>
      <c r="AF151" s="1006"/>
      <c r="AG151" s="715"/>
      <c r="AH151" s="716"/>
      <c r="AI151" s="716"/>
      <c r="AJ151" s="716"/>
      <c r="AK151" s="715"/>
      <c r="AL151" s="717"/>
      <c r="AM151" s="717"/>
      <c r="AN151" s="717"/>
      <c r="AO151" s="717"/>
      <c r="AP151" s="1152"/>
      <c r="AQ151" s="1006"/>
      <c r="AR151" s="718"/>
      <c r="AS151" s="718"/>
      <c r="AT151" s="718"/>
      <c r="AU151" s="718"/>
      <c r="AV151" s="718"/>
      <c r="AW151" s="718"/>
      <c r="AX151" s="1152"/>
      <c r="AY151" s="1006"/>
      <c r="AZ151" s="718"/>
      <c r="BA151" s="718"/>
      <c r="BB151" s="718"/>
      <c r="BC151" s="718"/>
      <c r="BD151" s="718"/>
      <c r="BE151" s="718"/>
      <c r="BF151" s="1152"/>
      <c r="BG151" s="1006"/>
      <c r="BH151" s="718"/>
      <c r="BI151" s="718"/>
      <c r="BJ151" s="718"/>
      <c r="BK151" s="718"/>
      <c r="BL151" s="718"/>
      <c r="BM151" s="718"/>
      <c r="BN151" s="1152"/>
      <c r="BO151" s="1006"/>
      <c r="BP151" s="718"/>
      <c r="BQ151" s="718"/>
      <c r="BR151" s="718"/>
      <c r="BS151" s="718"/>
      <c r="BT151" s="718"/>
      <c r="BU151" s="718"/>
    </row>
    <row r="152" spans="3:73" ht="40.15" customHeight="1" thickTop="1" x14ac:dyDescent="0.25">
      <c r="C152" s="1284"/>
      <c r="D152" s="1287"/>
      <c r="E152" s="1318">
        <v>271</v>
      </c>
      <c r="F152" s="1298" t="s">
        <v>3505</v>
      </c>
      <c r="G152" s="1295" t="s">
        <v>1024</v>
      </c>
      <c r="H152" s="1295" t="s">
        <v>3011</v>
      </c>
      <c r="I152" s="1283" t="s">
        <v>3041</v>
      </c>
      <c r="J152" s="1283" t="s">
        <v>3443</v>
      </c>
      <c r="K152" s="1283" t="s">
        <v>3444</v>
      </c>
      <c r="L152" s="1283" t="s">
        <v>3457</v>
      </c>
      <c r="M152" s="1283" t="s">
        <v>3458</v>
      </c>
      <c r="N152" s="1298">
        <v>2026004540043</v>
      </c>
      <c r="O152" s="1295" t="s">
        <v>3459</v>
      </c>
      <c r="P152" s="1301" t="s">
        <v>1024</v>
      </c>
      <c r="Q152" s="1304">
        <v>4</v>
      </c>
      <c r="R152" s="1307" t="s">
        <v>2871</v>
      </c>
      <c r="S152" s="1040"/>
      <c r="T152" s="1022"/>
      <c r="U152" s="1007"/>
      <c r="V152" s="1007"/>
      <c r="W152" s="1007"/>
      <c r="X152" s="1007"/>
      <c r="Y152" s="1007"/>
      <c r="Z152" s="1004">
        <f t="shared" ref="Z152" si="483">+AQ152+AY152+BG152+BO152</f>
        <v>0</v>
      </c>
      <c r="AA152" s="1004">
        <f t="shared" ref="AA152" si="484">SUM(AR152:AR155,AZ152:AZ155,BH152:BH155,BP152:BP155)</f>
        <v>0</v>
      </c>
      <c r="AB152" s="1004">
        <f t="shared" ref="AB152" si="485">SUM(AS152:AS155,BA152:BA155,BI152:BI155,BQ152:BQ155)</f>
        <v>0</v>
      </c>
      <c r="AC152" s="1004">
        <f t="shared" ref="AC152" si="486">SUM(AT152:AT155,BB152:BB155,BJ152:BJ155,BR152:BR155)</f>
        <v>0</v>
      </c>
      <c r="AD152" s="1004">
        <f t="shared" ref="AD152" si="487">SUM(AU152:AU155,BC152:BC155,BK152:BK155,BS152:BS155)</f>
        <v>0</v>
      </c>
      <c r="AE152" s="1004">
        <f t="shared" ref="AE152" si="488">SUM(AV152:AV155,BD152:BD155,BL152:BL155,BT152:BT155)</f>
        <v>0</v>
      </c>
      <c r="AF152" s="1004">
        <f t="shared" ref="AF152" si="489">SUM(AW152:AW155,BE152:BE155,BM152:BM155,BU152:BU155)</f>
        <v>0</v>
      </c>
      <c r="AG152" s="714"/>
      <c r="AH152" s="593"/>
      <c r="AI152" s="593"/>
      <c r="AJ152" s="593"/>
      <c r="AK152" s="207"/>
      <c r="AL152" s="208"/>
      <c r="AM152" s="208"/>
      <c r="AN152" s="208"/>
      <c r="AO152" s="208"/>
      <c r="AP152" s="1150">
        <f t="shared" ref="AP152" si="490">+U152</f>
        <v>0</v>
      </c>
      <c r="AQ152" s="1004">
        <f t="shared" ref="AQ152" si="491">SUM(AR152:AW155)</f>
        <v>0</v>
      </c>
      <c r="AR152" s="299"/>
      <c r="AS152" s="299"/>
      <c r="AT152" s="299"/>
      <c r="AU152" s="299"/>
      <c r="AV152" s="299"/>
      <c r="AW152" s="299"/>
      <c r="AX152" s="1150">
        <f t="shared" ref="AX152" si="492">+V152</f>
        <v>0</v>
      </c>
      <c r="AY152" s="1004">
        <f t="shared" ref="AY152" si="493">SUM(AZ152:BE155)</f>
        <v>0</v>
      </c>
      <c r="AZ152" s="299"/>
      <c r="BA152" s="299"/>
      <c r="BB152" s="299"/>
      <c r="BC152" s="299"/>
      <c r="BD152" s="299"/>
      <c r="BE152" s="299"/>
      <c r="BF152" s="1150">
        <f t="shared" ref="BF152" si="494">+W152</f>
        <v>0</v>
      </c>
      <c r="BG152" s="1004">
        <f t="shared" ref="BG152" si="495">SUM(BH152:BM155)</f>
        <v>0</v>
      </c>
      <c r="BH152" s="299"/>
      <c r="BI152" s="299"/>
      <c r="BJ152" s="299"/>
      <c r="BK152" s="299"/>
      <c r="BL152" s="299"/>
      <c r="BM152" s="299"/>
      <c r="BN152" s="1150">
        <f t="shared" ref="BN152" si="496">+X152</f>
        <v>0</v>
      </c>
      <c r="BO152" s="1004">
        <f t="shared" ref="BO152" si="497">SUM(BP152:BU155)</f>
        <v>0</v>
      </c>
      <c r="BP152" s="299"/>
      <c r="BQ152" s="299"/>
      <c r="BR152" s="299"/>
      <c r="BS152" s="299"/>
      <c r="BT152" s="299"/>
      <c r="BU152" s="299"/>
    </row>
    <row r="153" spans="3:73" ht="40.15" customHeight="1" x14ac:dyDescent="0.25">
      <c r="C153" s="1284"/>
      <c r="D153" s="1287"/>
      <c r="E153" s="1319"/>
      <c r="F153" s="1299"/>
      <c r="G153" s="1296"/>
      <c r="H153" s="1296"/>
      <c r="I153" s="1284"/>
      <c r="J153" s="1284"/>
      <c r="K153" s="1284"/>
      <c r="L153" s="1284"/>
      <c r="M153" s="1284"/>
      <c r="N153" s="1299"/>
      <c r="O153" s="1296"/>
      <c r="P153" s="1302"/>
      <c r="Q153" s="1305"/>
      <c r="R153" s="1308"/>
      <c r="S153" s="1041"/>
      <c r="T153" s="1023"/>
      <c r="U153" s="1008"/>
      <c r="V153" s="1008"/>
      <c r="W153" s="1008"/>
      <c r="X153" s="1008"/>
      <c r="Y153" s="1008"/>
      <c r="Z153" s="1005"/>
      <c r="AA153" s="1005"/>
      <c r="AB153" s="1005"/>
      <c r="AC153" s="1005"/>
      <c r="AD153" s="1005"/>
      <c r="AE153" s="1005"/>
      <c r="AF153" s="1005"/>
      <c r="AG153" s="479"/>
      <c r="AH153" s="592"/>
      <c r="AI153" s="592"/>
      <c r="AJ153" s="592"/>
      <c r="AK153" s="196"/>
      <c r="AL153" s="197"/>
      <c r="AM153" s="197"/>
      <c r="AN153" s="197"/>
      <c r="AO153" s="197"/>
      <c r="AP153" s="1151"/>
      <c r="AQ153" s="1005"/>
      <c r="AR153" s="282"/>
      <c r="AS153" s="282"/>
      <c r="AT153" s="282"/>
      <c r="AU153" s="282"/>
      <c r="AV153" s="282"/>
      <c r="AW153" s="282"/>
      <c r="AX153" s="1151"/>
      <c r="AY153" s="1005"/>
      <c r="AZ153" s="282"/>
      <c r="BA153" s="282"/>
      <c r="BB153" s="282"/>
      <c r="BC153" s="282"/>
      <c r="BD153" s="282"/>
      <c r="BE153" s="282"/>
      <c r="BF153" s="1151"/>
      <c r="BG153" s="1005"/>
      <c r="BH153" s="282"/>
      <c r="BI153" s="282"/>
      <c r="BJ153" s="282"/>
      <c r="BK153" s="282"/>
      <c r="BL153" s="282"/>
      <c r="BM153" s="282"/>
      <c r="BN153" s="1151"/>
      <c r="BO153" s="1005"/>
      <c r="BP153" s="282"/>
      <c r="BQ153" s="282"/>
      <c r="BR153" s="282"/>
      <c r="BS153" s="282"/>
      <c r="BT153" s="282"/>
      <c r="BU153" s="282"/>
    </row>
    <row r="154" spans="3:73" ht="40.15" customHeight="1" x14ac:dyDescent="0.25">
      <c r="C154" s="1284"/>
      <c r="D154" s="1287"/>
      <c r="E154" s="1319"/>
      <c r="F154" s="1299"/>
      <c r="G154" s="1296"/>
      <c r="H154" s="1296"/>
      <c r="I154" s="1284"/>
      <c r="J154" s="1284"/>
      <c r="K154" s="1284"/>
      <c r="L154" s="1284"/>
      <c r="M154" s="1284"/>
      <c r="N154" s="1299"/>
      <c r="O154" s="1296"/>
      <c r="P154" s="1302"/>
      <c r="Q154" s="1305"/>
      <c r="R154" s="1308"/>
      <c r="S154" s="1041"/>
      <c r="T154" s="1023"/>
      <c r="U154" s="1008"/>
      <c r="V154" s="1008"/>
      <c r="W154" s="1008"/>
      <c r="X154" s="1008"/>
      <c r="Y154" s="1008"/>
      <c r="Z154" s="1005"/>
      <c r="AA154" s="1005"/>
      <c r="AB154" s="1005"/>
      <c r="AC154" s="1005"/>
      <c r="AD154" s="1005"/>
      <c r="AE154" s="1005"/>
      <c r="AF154" s="1005"/>
      <c r="AG154" s="196"/>
      <c r="AH154" s="592"/>
      <c r="AI154" s="592"/>
      <c r="AJ154" s="592"/>
      <c r="AK154" s="196"/>
      <c r="AL154" s="197"/>
      <c r="AM154" s="197"/>
      <c r="AN154" s="197"/>
      <c r="AO154" s="197"/>
      <c r="AP154" s="1151"/>
      <c r="AQ154" s="1005"/>
      <c r="AR154" s="282"/>
      <c r="AS154" s="282"/>
      <c r="AT154" s="282"/>
      <c r="AU154" s="282"/>
      <c r="AV154" s="282"/>
      <c r="AW154" s="282"/>
      <c r="AX154" s="1151"/>
      <c r="AY154" s="1005"/>
      <c r="AZ154" s="282"/>
      <c r="BA154" s="282"/>
      <c r="BB154" s="282"/>
      <c r="BC154" s="282"/>
      <c r="BD154" s="282"/>
      <c r="BE154" s="282"/>
      <c r="BF154" s="1151"/>
      <c r="BG154" s="1005"/>
      <c r="BH154" s="282"/>
      <c r="BI154" s="282"/>
      <c r="BJ154" s="282"/>
      <c r="BK154" s="282"/>
      <c r="BL154" s="282"/>
      <c r="BM154" s="282"/>
      <c r="BN154" s="1151"/>
      <c r="BO154" s="1005"/>
      <c r="BP154" s="282"/>
      <c r="BQ154" s="282"/>
      <c r="BR154" s="282"/>
      <c r="BS154" s="282"/>
      <c r="BT154" s="282"/>
      <c r="BU154" s="282"/>
    </row>
    <row r="155" spans="3:73" ht="40.15" customHeight="1" thickBot="1" x14ac:dyDescent="0.3">
      <c r="C155" s="1284"/>
      <c r="D155" s="1287"/>
      <c r="E155" s="1319"/>
      <c r="F155" s="1299"/>
      <c r="G155" s="1296"/>
      <c r="H155" s="1296"/>
      <c r="I155" s="1284"/>
      <c r="J155" s="1284"/>
      <c r="K155" s="1284"/>
      <c r="L155" s="1284"/>
      <c r="M155" s="1284"/>
      <c r="N155" s="1299"/>
      <c r="O155" s="1296"/>
      <c r="P155" s="1302"/>
      <c r="Q155" s="1305"/>
      <c r="R155" s="1308"/>
      <c r="S155" s="1041"/>
      <c r="T155" s="1024"/>
      <c r="U155" s="1009"/>
      <c r="V155" s="1009"/>
      <c r="W155" s="1009"/>
      <c r="X155" s="1009"/>
      <c r="Y155" s="1009"/>
      <c r="Z155" s="1006"/>
      <c r="AA155" s="1006"/>
      <c r="AB155" s="1006"/>
      <c r="AC155" s="1006"/>
      <c r="AD155" s="1006"/>
      <c r="AE155" s="1006"/>
      <c r="AF155" s="1006"/>
      <c r="AG155" s="715"/>
      <c r="AH155" s="716"/>
      <c r="AI155" s="716"/>
      <c r="AJ155" s="716"/>
      <c r="AK155" s="715"/>
      <c r="AL155" s="717"/>
      <c r="AM155" s="717"/>
      <c r="AN155" s="717"/>
      <c r="AO155" s="717"/>
      <c r="AP155" s="1152"/>
      <c r="AQ155" s="1006"/>
      <c r="AR155" s="718"/>
      <c r="AS155" s="718"/>
      <c r="AT155" s="718"/>
      <c r="AU155" s="718"/>
      <c r="AV155" s="718"/>
      <c r="AW155" s="718"/>
      <c r="AX155" s="1152"/>
      <c r="AY155" s="1006"/>
      <c r="AZ155" s="718"/>
      <c r="BA155" s="718"/>
      <c r="BB155" s="718"/>
      <c r="BC155" s="718"/>
      <c r="BD155" s="718"/>
      <c r="BE155" s="718"/>
      <c r="BF155" s="1152"/>
      <c r="BG155" s="1006"/>
      <c r="BH155" s="718"/>
      <c r="BI155" s="718"/>
      <c r="BJ155" s="718"/>
      <c r="BK155" s="718"/>
      <c r="BL155" s="718"/>
      <c r="BM155" s="718"/>
      <c r="BN155" s="1152"/>
      <c r="BO155" s="1006"/>
      <c r="BP155" s="718"/>
      <c r="BQ155" s="718"/>
      <c r="BR155" s="718"/>
      <c r="BS155" s="718"/>
      <c r="BT155" s="718"/>
      <c r="BU155" s="718"/>
    </row>
    <row r="156" spans="3:73" ht="40.15" customHeight="1" thickTop="1" x14ac:dyDescent="0.25">
      <c r="C156" s="1284"/>
      <c r="D156" s="1287"/>
      <c r="E156" s="1318">
        <v>272</v>
      </c>
      <c r="F156" s="1298" t="s">
        <v>3506</v>
      </c>
      <c r="G156" s="1295" t="s">
        <v>1025</v>
      </c>
      <c r="H156" s="1295" t="s">
        <v>272</v>
      </c>
      <c r="I156" s="1283" t="s">
        <v>3041</v>
      </c>
      <c r="J156" s="1283" t="s">
        <v>3443</v>
      </c>
      <c r="K156" s="1283" t="s">
        <v>3444</v>
      </c>
      <c r="L156" s="1283" t="s">
        <v>3457</v>
      </c>
      <c r="M156" s="1283" t="s">
        <v>3458</v>
      </c>
      <c r="N156" s="1298">
        <v>2026004540043</v>
      </c>
      <c r="O156" s="1295" t="s">
        <v>3459</v>
      </c>
      <c r="P156" s="1301" t="s">
        <v>1025</v>
      </c>
      <c r="Q156" s="1304">
        <v>1</v>
      </c>
      <c r="R156" s="1307" t="s">
        <v>2871</v>
      </c>
      <c r="S156" s="1040"/>
      <c r="T156" s="1022"/>
      <c r="U156" s="1007"/>
      <c r="V156" s="1007"/>
      <c r="W156" s="1007"/>
      <c r="X156" s="1007"/>
      <c r="Y156" s="1007"/>
      <c r="Z156" s="1004">
        <f t="shared" ref="Z156" si="498">+AQ156+AY156+BG156+BO156</f>
        <v>0</v>
      </c>
      <c r="AA156" s="1004">
        <f t="shared" ref="AA156" si="499">SUM(AR156:AR159,AZ156:AZ159,BH156:BH159,BP156:BP159)</f>
        <v>0</v>
      </c>
      <c r="AB156" s="1004">
        <f t="shared" ref="AB156" si="500">SUM(AS156:AS159,BA156:BA159,BI156:BI159,BQ156:BQ159)</f>
        <v>0</v>
      </c>
      <c r="AC156" s="1004">
        <f t="shared" ref="AC156" si="501">SUM(AT156:AT159,BB156:BB159,BJ156:BJ159,BR156:BR159)</f>
        <v>0</v>
      </c>
      <c r="AD156" s="1004">
        <f t="shared" ref="AD156" si="502">SUM(AU156:AU159,BC156:BC159,BK156:BK159,BS156:BS159)</f>
        <v>0</v>
      </c>
      <c r="AE156" s="1004">
        <f t="shared" ref="AE156" si="503">SUM(AV156:AV159,BD156:BD159,BL156:BL159,BT156:BT159)</f>
        <v>0</v>
      </c>
      <c r="AF156" s="1004">
        <f t="shared" ref="AF156" si="504">SUM(AW156:AW159,BE156:BE159,BM156:BM159,BU156:BU159)</f>
        <v>0</v>
      </c>
      <c r="AG156" s="714"/>
      <c r="AH156" s="593"/>
      <c r="AI156" s="593"/>
      <c r="AJ156" s="593"/>
      <c r="AK156" s="207"/>
      <c r="AL156" s="208"/>
      <c r="AM156" s="208"/>
      <c r="AN156" s="208"/>
      <c r="AO156" s="208"/>
      <c r="AP156" s="1150">
        <f t="shared" ref="AP156" si="505">+U156</f>
        <v>0</v>
      </c>
      <c r="AQ156" s="1004">
        <f t="shared" ref="AQ156" si="506">SUM(AR156:AW159)</f>
        <v>0</v>
      </c>
      <c r="AR156" s="299"/>
      <c r="AS156" s="299"/>
      <c r="AT156" s="299"/>
      <c r="AU156" s="299"/>
      <c r="AV156" s="299"/>
      <c r="AW156" s="299"/>
      <c r="AX156" s="1150">
        <f t="shared" ref="AX156" si="507">+V156</f>
        <v>0</v>
      </c>
      <c r="AY156" s="1004">
        <f t="shared" ref="AY156" si="508">SUM(AZ156:BE159)</f>
        <v>0</v>
      </c>
      <c r="AZ156" s="299"/>
      <c r="BA156" s="299"/>
      <c r="BB156" s="299"/>
      <c r="BC156" s="299"/>
      <c r="BD156" s="299"/>
      <c r="BE156" s="299"/>
      <c r="BF156" s="1150">
        <f t="shared" ref="BF156" si="509">+W156</f>
        <v>0</v>
      </c>
      <c r="BG156" s="1004">
        <f t="shared" ref="BG156" si="510">SUM(BH156:BM159)</f>
        <v>0</v>
      </c>
      <c r="BH156" s="299"/>
      <c r="BI156" s="299"/>
      <c r="BJ156" s="299"/>
      <c r="BK156" s="299"/>
      <c r="BL156" s="299"/>
      <c r="BM156" s="299"/>
      <c r="BN156" s="1150">
        <f t="shared" ref="BN156" si="511">+X156</f>
        <v>0</v>
      </c>
      <c r="BO156" s="1004">
        <f t="shared" ref="BO156" si="512">SUM(BP156:BU159)</f>
        <v>0</v>
      </c>
      <c r="BP156" s="299"/>
      <c r="BQ156" s="299"/>
      <c r="BR156" s="299"/>
      <c r="BS156" s="299"/>
      <c r="BT156" s="299"/>
      <c r="BU156" s="299"/>
    </row>
    <row r="157" spans="3:73" ht="40.15" customHeight="1" x14ac:dyDescent="0.25">
      <c r="C157" s="1284"/>
      <c r="D157" s="1287"/>
      <c r="E157" s="1319"/>
      <c r="F157" s="1299"/>
      <c r="G157" s="1296"/>
      <c r="H157" s="1296"/>
      <c r="I157" s="1284"/>
      <c r="J157" s="1284"/>
      <c r="K157" s="1284"/>
      <c r="L157" s="1284"/>
      <c r="M157" s="1284"/>
      <c r="N157" s="1299"/>
      <c r="O157" s="1296"/>
      <c r="P157" s="1302"/>
      <c r="Q157" s="1305"/>
      <c r="R157" s="1308"/>
      <c r="S157" s="1041"/>
      <c r="T157" s="1023"/>
      <c r="U157" s="1008"/>
      <c r="V157" s="1008"/>
      <c r="W157" s="1008"/>
      <c r="X157" s="1008"/>
      <c r="Y157" s="1008"/>
      <c r="Z157" s="1005"/>
      <c r="AA157" s="1005"/>
      <c r="AB157" s="1005"/>
      <c r="AC157" s="1005"/>
      <c r="AD157" s="1005"/>
      <c r="AE157" s="1005"/>
      <c r="AF157" s="1005"/>
      <c r="AG157" s="479"/>
      <c r="AH157" s="592"/>
      <c r="AI157" s="592"/>
      <c r="AJ157" s="592"/>
      <c r="AK157" s="196"/>
      <c r="AL157" s="197"/>
      <c r="AM157" s="197"/>
      <c r="AN157" s="197"/>
      <c r="AO157" s="197"/>
      <c r="AP157" s="1151"/>
      <c r="AQ157" s="1005"/>
      <c r="AR157" s="282"/>
      <c r="AS157" s="282"/>
      <c r="AT157" s="282"/>
      <c r="AU157" s="282"/>
      <c r="AV157" s="282"/>
      <c r="AW157" s="282"/>
      <c r="AX157" s="1151"/>
      <c r="AY157" s="1005"/>
      <c r="AZ157" s="282"/>
      <c r="BA157" s="282"/>
      <c r="BB157" s="282"/>
      <c r="BC157" s="282"/>
      <c r="BD157" s="282"/>
      <c r="BE157" s="282"/>
      <c r="BF157" s="1151"/>
      <c r="BG157" s="1005"/>
      <c r="BH157" s="282"/>
      <c r="BI157" s="282"/>
      <c r="BJ157" s="282"/>
      <c r="BK157" s="282"/>
      <c r="BL157" s="282"/>
      <c r="BM157" s="282"/>
      <c r="BN157" s="1151"/>
      <c r="BO157" s="1005"/>
      <c r="BP157" s="282"/>
      <c r="BQ157" s="282"/>
      <c r="BR157" s="282"/>
      <c r="BS157" s="282"/>
      <c r="BT157" s="282"/>
      <c r="BU157" s="282"/>
    </row>
    <row r="158" spans="3:73" ht="40.15" customHeight="1" x14ac:dyDescent="0.25">
      <c r="C158" s="1284"/>
      <c r="D158" s="1287"/>
      <c r="E158" s="1319"/>
      <c r="F158" s="1299"/>
      <c r="G158" s="1296"/>
      <c r="H158" s="1296"/>
      <c r="I158" s="1284"/>
      <c r="J158" s="1284"/>
      <c r="K158" s="1284"/>
      <c r="L158" s="1284"/>
      <c r="M158" s="1284"/>
      <c r="N158" s="1299"/>
      <c r="O158" s="1296"/>
      <c r="P158" s="1302"/>
      <c r="Q158" s="1305"/>
      <c r="R158" s="1308"/>
      <c r="S158" s="1041"/>
      <c r="T158" s="1023"/>
      <c r="U158" s="1008"/>
      <c r="V158" s="1008"/>
      <c r="W158" s="1008"/>
      <c r="X158" s="1008"/>
      <c r="Y158" s="1008"/>
      <c r="Z158" s="1005"/>
      <c r="AA158" s="1005"/>
      <c r="AB158" s="1005"/>
      <c r="AC158" s="1005"/>
      <c r="AD158" s="1005"/>
      <c r="AE158" s="1005"/>
      <c r="AF158" s="1005"/>
      <c r="AG158" s="196"/>
      <c r="AH158" s="592"/>
      <c r="AI158" s="592"/>
      <c r="AJ158" s="592"/>
      <c r="AK158" s="196"/>
      <c r="AL158" s="197"/>
      <c r="AM158" s="197"/>
      <c r="AN158" s="197"/>
      <c r="AO158" s="197"/>
      <c r="AP158" s="1151"/>
      <c r="AQ158" s="1005"/>
      <c r="AR158" s="282"/>
      <c r="AS158" s="282"/>
      <c r="AT158" s="282"/>
      <c r="AU158" s="282"/>
      <c r="AV158" s="282"/>
      <c r="AW158" s="282"/>
      <c r="AX158" s="1151"/>
      <c r="AY158" s="1005"/>
      <c r="AZ158" s="282"/>
      <c r="BA158" s="282"/>
      <c r="BB158" s="282"/>
      <c r="BC158" s="282"/>
      <c r="BD158" s="282"/>
      <c r="BE158" s="282"/>
      <c r="BF158" s="1151"/>
      <c r="BG158" s="1005"/>
      <c r="BH158" s="282"/>
      <c r="BI158" s="282"/>
      <c r="BJ158" s="282"/>
      <c r="BK158" s="282"/>
      <c r="BL158" s="282"/>
      <c r="BM158" s="282"/>
      <c r="BN158" s="1151"/>
      <c r="BO158" s="1005"/>
      <c r="BP158" s="282"/>
      <c r="BQ158" s="282"/>
      <c r="BR158" s="282"/>
      <c r="BS158" s="282"/>
      <c r="BT158" s="282"/>
      <c r="BU158" s="282"/>
    </row>
    <row r="159" spans="3:73" ht="40.15" customHeight="1" thickBot="1" x14ac:dyDescent="0.3">
      <c r="C159" s="1284"/>
      <c r="D159" s="1287"/>
      <c r="E159" s="1319"/>
      <c r="F159" s="1299"/>
      <c r="G159" s="1296"/>
      <c r="H159" s="1296"/>
      <c r="I159" s="1284"/>
      <c r="J159" s="1284"/>
      <c r="K159" s="1284"/>
      <c r="L159" s="1284"/>
      <c r="M159" s="1284"/>
      <c r="N159" s="1299"/>
      <c r="O159" s="1296"/>
      <c r="P159" s="1302"/>
      <c r="Q159" s="1305"/>
      <c r="R159" s="1308"/>
      <c r="S159" s="1041"/>
      <c r="T159" s="1024"/>
      <c r="U159" s="1009"/>
      <c r="V159" s="1009"/>
      <c r="W159" s="1009"/>
      <c r="X159" s="1009"/>
      <c r="Y159" s="1009"/>
      <c r="Z159" s="1006"/>
      <c r="AA159" s="1006"/>
      <c r="AB159" s="1006"/>
      <c r="AC159" s="1006"/>
      <c r="AD159" s="1006"/>
      <c r="AE159" s="1006"/>
      <c r="AF159" s="1006"/>
      <c r="AG159" s="715"/>
      <c r="AH159" s="716"/>
      <c r="AI159" s="716"/>
      <c r="AJ159" s="716"/>
      <c r="AK159" s="715"/>
      <c r="AL159" s="717"/>
      <c r="AM159" s="717"/>
      <c r="AN159" s="717"/>
      <c r="AO159" s="717"/>
      <c r="AP159" s="1152"/>
      <c r="AQ159" s="1006"/>
      <c r="AR159" s="718"/>
      <c r="AS159" s="718"/>
      <c r="AT159" s="718"/>
      <c r="AU159" s="718"/>
      <c r="AV159" s="718"/>
      <c r="AW159" s="718"/>
      <c r="AX159" s="1152"/>
      <c r="AY159" s="1006"/>
      <c r="AZ159" s="718"/>
      <c r="BA159" s="718"/>
      <c r="BB159" s="718"/>
      <c r="BC159" s="718"/>
      <c r="BD159" s="718"/>
      <c r="BE159" s="718"/>
      <c r="BF159" s="1152"/>
      <c r="BG159" s="1006"/>
      <c r="BH159" s="718"/>
      <c r="BI159" s="718"/>
      <c r="BJ159" s="718"/>
      <c r="BK159" s="718"/>
      <c r="BL159" s="718"/>
      <c r="BM159" s="718"/>
      <c r="BN159" s="1152"/>
      <c r="BO159" s="1006"/>
      <c r="BP159" s="718"/>
      <c r="BQ159" s="718"/>
      <c r="BR159" s="718"/>
      <c r="BS159" s="718"/>
      <c r="BT159" s="718"/>
      <c r="BU159" s="718"/>
    </row>
    <row r="160" spans="3:73" ht="40.15" customHeight="1" thickTop="1" x14ac:dyDescent="0.25">
      <c r="C160" s="1284"/>
      <c r="D160" s="1287"/>
      <c r="E160" s="1318">
        <v>273</v>
      </c>
      <c r="F160" s="1298" t="s">
        <v>3507</v>
      </c>
      <c r="G160" s="1295" t="s">
        <v>1026</v>
      </c>
      <c r="H160" s="1295" t="s">
        <v>272</v>
      </c>
      <c r="I160" s="1283" t="s">
        <v>3041</v>
      </c>
      <c r="J160" s="1283" t="s">
        <v>3443</v>
      </c>
      <c r="K160" s="1283" t="s">
        <v>3444</v>
      </c>
      <c r="L160" s="1283" t="s">
        <v>3457</v>
      </c>
      <c r="M160" s="1283" t="s">
        <v>3458</v>
      </c>
      <c r="N160" s="1298">
        <v>2026004540043</v>
      </c>
      <c r="O160" s="1295" t="s">
        <v>3459</v>
      </c>
      <c r="P160" s="1301" t="s">
        <v>1026</v>
      </c>
      <c r="Q160" s="1304">
        <v>1</v>
      </c>
      <c r="R160" s="1307" t="s">
        <v>2871</v>
      </c>
      <c r="S160" s="1040"/>
      <c r="T160" s="1022"/>
      <c r="U160" s="1007"/>
      <c r="V160" s="1007"/>
      <c r="W160" s="1007"/>
      <c r="X160" s="1007"/>
      <c r="Y160" s="1007"/>
      <c r="Z160" s="1004">
        <f t="shared" ref="Z160" si="513">+AQ160+AY160+BG160+BO160</f>
        <v>0</v>
      </c>
      <c r="AA160" s="1004">
        <f t="shared" ref="AA160" si="514">SUM(AR160:AR163,AZ160:AZ163,BH160:BH163,BP160:BP163)</f>
        <v>0</v>
      </c>
      <c r="AB160" s="1004">
        <f t="shared" ref="AB160" si="515">SUM(AS160:AS163,BA160:BA163,BI160:BI163,BQ160:BQ163)</f>
        <v>0</v>
      </c>
      <c r="AC160" s="1004">
        <f t="shared" ref="AC160" si="516">SUM(AT160:AT163,BB160:BB163,BJ160:BJ163,BR160:BR163)</f>
        <v>0</v>
      </c>
      <c r="AD160" s="1004">
        <f t="shared" ref="AD160" si="517">SUM(AU160:AU163,BC160:BC163,BK160:BK163,BS160:BS163)</f>
        <v>0</v>
      </c>
      <c r="AE160" s="1004">
        <f t="shared" ref="AE160" si="518">SUM(AV160:AV163,BD160:BD163,BL160:BL163,BT160:BT163)</f>
        <v>0</v>
      </c>
      <c r="AF160" s="1004">
        <f t="shared" ref="AF160" si="519">SUM(AW160:AW163,BE160:BE163,BM160:BM163,BU160:BU163)</f>
        <v>0</v>
      </c>
      <c r="AG160" s="714"/>
      <c r="AH160" s="593"/>
      <c r="AI160" s="593"/>
      <c r="AJ160" s="593"/>
      <c r="AK160" s="207"/>
      <c r="AL160" s="208"/>
      <c r="AM160" s="208"/>
      <c r="AN160" s="208"/>
      <c r="AO160" s="208"/>
      <c r="AP160" s="1150">
        <f t="shared" ref="AP160" si="520">+U160</f>
        <v>0</v>
      </c>
      <c r="AQ160" s="1004">
        <f t="shared" ref="AQ160" si="521">SUM(AR160:AW163)</f>
        <v>0</v>
      </c>
      <c r="AR160" s="299"/>
      <c r="AS160" s="299"/>
      <c r="AT160" s="299"/>
      <c r="AU160" s="299"/>
      <c r="AV160" s="299"/>
      <c r="AW160" s="299"/>
      <c r="AX160" s="1150">
        <f t="shared" ref="AX160" si="522">+V160</f>
        <v>0</v>
      </c>
      <c r="AY160" s="1004">
        <f t="shared" ref="AY160" si="523">SUM(AZ160:BE163)</f>
        <v>0</v>
      </c>
      <c r="AZ160" s="299"/>
      <c r="BA160" s="299"/>
      <c r="BB160" s="299"/>
      <c r="BC160" s="299"/>
      <c r="BD160" s="299"/>
      <c r="BE160" s="299"/>
      <c r="BF160" s="1150">
        <f t="shared" ref="BF160" si="524">+W160</f>
        <v>0</v>
      </c>
      <c r="BG160" s="1004">
        <f t="shared" ref="BG160" si="525">SUM(BH160:BM163)</f>
        <v>0</v>
      </c>
      <c r="BH160" s="299"/>
      <c r="BI160" s="299"/>
      <c r="BJ160" s="299"/>
      <c r="BK160" s="299"/>
      <c r="BL160" s="299"/>
      <c r="BM160" s="299"/>
      <c r="BN160" s="1150">
        <f t="shared" ref="BN160" si="526">+X160</f>
        <v>0</v>
      </c>
      <c r="BO160" s="1004">
        <f t="shared" ref="BO160" si="527">SUM(BP160:BU163)</f>
        <v>0</v>
      </c>
      <c r="BP160" s="299"/>
      <c r="BQ160" s="299"/>
      <c r="BR160" s="299"/>
      <c r="BS160" s="299"/>
      <c r="BT160" s="299"/>
      <c r="BU160" s="299"/>
    </row>
    <row r="161" spans="3:73" ht="40.15" customHeight="1" x14ac:dyDescent="0.25">
      <c r="C161" s="1284"/>
      <c r="D161" s="1287"/>
      <c r="E161" s="1319"/>
      <c r="F161" s="1299"/>
      <c r="G161" s="1296"/>
      <c r="H161" s="1296"/>
      <c r="I161" s="1284"/>
      <c r="J161" s="1284"/>
      <c r="K161" s="1284"/>
      <c r="L161" s="1284"/>
      <c r="M161" s="1284"/>
      <c r="N161" s="1299"/>
      <c r="O161" s="1296"/>
      <c r="P161" s="1302"/>
      <c r="Q161" s="1305"/>
      <c r="R161" s="1308"/>
      <c r="S161" s="1041"/>
      <c r="T161" s="1023"/>
      <c r="U161" s="1008"/>
      <c r="V161" s="1008"/>
      <c r="W161" s="1008"/>
      <c r="X161" s="1008"/>
      <c r="Y161" s="1008"/>
      <c r="Z161" s="1005"/>
      <c r="AA161" s="1005"/>
      <c r="AB161" s="1005"/>
      <c r="AC161" s="1005"/>
      <c r="AD161" s="1005"/>
      <c r="AE161" s="1005"/>
      <c r="AF161" s="1005"/>
      <c r="AG161" s="479"/>
      <c r="AH161" s="592"/>
      <c r="AI161" s="592"/>
      <c r="AJ161" s="592"/>
      <c r="AK161" s="196"/>
      <c r="AL161" s="197"/>
      <c r="AM161" s="197"/>
      <c r="AN161" s="197"/>
      <c r="AO161" s="197"/>
      <c r="AP161" s="1151"/>
      <c r="AQ161" s="1005"/>
      <c r="AR161" s="282"/>
      <c r="AS161" s="282"/>
      <c r="AT161" s="282"/>
      <c r="AU161" s="282"/>
      <c r="AV161" s="282"/>
      <c r="AW161" s="282"/>
      <c r="AX161" s="1151"/>
      <c r="AY161" s="1005"/>
      <c r="AZ161" s="282"/>
      <c r="BA161" s="282"/>
      <c r="BB161" s="282"/>
      <c r="BC161" s="282"/>
      <c r="BD161" s="282"/>
      <c r="BE161" s="282"/>
      <c r="BF161" s="1151"/>
      <c r="BG161" s="1005"/>
      <c r="BH161" s="282"/>
      <c r="BI161" s="282"/>
      <c r="BJ161" s="282"/>
      <c r="BK161" s="282"/>
      <c r="BL161" s="282"/>
      <c r="BM161" s="282"/>
      <c r="BN161" s="1151"/>
      <c r="BO161" s="1005"/>
      <c r="BP161" s="282"/>
      <c r="BQ161" s="282"/>
      <c r="BR161" s="282"/>
      <c r="BS161" s="282"/>
      <c r="BT161" s="282"/>
      <c r="BU161" s="282"/>
    </row>
    <row r="162" spans="3:73" ht="40.15" customHeight="1" x14ac:dyDescent="0.25">
      <c r="C162" s="1284"/>
      <c r="D162" s="1287"/>
      <c r="E162" s="1319"/>
      <c r="F162" s="1299"/>
      <c r="G162" s="1296"/>
      <c r="H162" s="1296"/>
      <c r="I162" s="1284"/>
      <c r="J162" s="1284"/>
      <c r="K162" s="1284"/>
      <c r="L162" s="1284"/>
      <c r="M162" s="1284"/>
      <c r="N162" s="1299"/>
      <c r="O162" s="1296"/>
      <c r="P162" s="1302"/>
      <c r="Q162" s="1305"/>
      <c r="R162" s="1308"/>
      <c r="S162" s="1041"/>
      <c r="T162" s="1023"/>
      <c r="U162" s="1008"/>
      <c r="V162" s="1008"/>
      <c r="W162" s="1008"/>
      <c r="X162" s="1008"/>
      <c r="Y162" s="1008"/>
      <c r="Z162" s="1005"/>
      <c r="AA162" s="1005"/>
      <c r="AB162" s="1005"/>
      <c r="AC162" s="1005"/>
      <c r="AD162" s="1005"/>
      <c r="AE162" s="1005"/>
      <c r="AF162" s="1005"/>
      <c r="AG162" s="196"/>
      <c r="AH162" s="592"/>
      <c r="AI162" s="592"/>
      <c r="AJ162" s="592"/>
      <c r="AK162" s="196"/>
      <c r="AL162" s="197"/>
      <c r="AM162" s="197"/>
      <c r="AN162" s="197"/>
      <c r="AO162" s="197"/>
      <c r="AP162" s="1151"/>
      <c r="AQ162" s="1005"/>
      <c r="AR162" s="282"/>
      <c r="AS162" s="282"/>
      <c r="AT162" s="282"/>
      <c r="AU162" s="282"/>
      <c r="AV162" s="282"/>
      <c r="AW162" s="282"/>
      <c r="AX162" s="1151"/>
      <c r="AY162" s="1005"/>
      <c r="AZ162" s="282"/>
      <c r="BA162" s="282"/>
      <c r="BB162" s="282"/>
      <c r="BC162" s="282"/>
      <c r="BD162" s="282"/>
      <c r="BE162" s="282"/>
      <c r="BF162" s="1151"/>
      <c r="BG162" s="1005"/>
      <c r="BH162" s="282"/>
      <c r="BI162" s="282"/>
      <c r="BJ162" s="282"/>
      <c r="BK162" s="282"/>
      <c r="BL162" s="282"/>
      <c r="BM162" s="282"/>
      <c r="BN162" s="1151"/>
      <c r="BO162" s="1005"/>
      <c r="BP162" s="282"/>
      <c r="BQ162" s="282"/>
      <c r="BR162" s="282"/>
      <c r="BS162" s="282"/>
      <c r="BT162" s="282"/>
      <c r="BU162" s="282"/>
    </row>
    <row r="163" spans="3:73" ht="40.15" customHeight="1" thickBot="1" x14ac:dyDescent="0.3">
      <c r="C163" s="1284"/>
      <c r="D163" s="1287"/>
      <c r="E163" s="1319"/>
      <c r="F163" s="1299"/>
      <c r="G163" s="1296"/>
      <c r="H163" s="1296"/>
      <c r="I163" s="1284"/>
      <c r="J163" s="1284"/>
      <c r="K163" s="1284"/>
      <c r="L163" s="1284"/>
      <c r="M163" s="1284"/>
      <c r="N163" s="1299"/>
      <c r="O163" s="1296"/>
      <c r="P163" s="1302"/>
      <c r="Q163" s="1305"/>
      <c r="R163" s="1308"/>
      <c r="S163" s="1041"/>
      <c r="T163" s="1024"/>
      <c r="U163" s="1009"/>
      <c r="V163" s="1009"/>
      <c r="W163" s="1009"/>
      <c r="X163" s="1009"/>
      <c r="Y163" s="1009"/>
      <c r="Z163" s="1006"/>
      <c r="AA163" s="1006"/>
      <c r="AB163" s="1006"/>
      <c r="AC163" s="1006"/>
      <c r="AD163" s="1006"/>
      <c r="AE163" s="1006"/>
      <c r="AF163" s="1006"/>
      <c r="AG163" s="715"/>
      <c r="AH163" s="716"/>
      <c r="AI163" s="716"/>
      <c r="AJ163" s="716"/>
      <c r="AK163" s="715"/>
      <c r="AL163" s="717"/>
      <c r="AM163" s="717"/>
      <c r="AN163" s="717"/>
      <c r="AO163" s="717"/>
      <c r="AP163" s="1152"/>
      <c r="AQ163" s="1006"/>
      <c r="AR163" s="718"/>
      <c r="AS163" s="718"/>
      <c r="AT163" s="718"/>
      <c r="AU163" s="718"/>
      <c r="AV163" s="718"/>
      <c r="AW163" s="718"/>
      <c r="AX163" s="1152"/>
      <c r="AY163" s="1006"/>
      <c r="AZ163" s="718"/>
      <c r="BA163" s="718"/>
      <c r="BB163" s="718"/>
      <c r="BC163" s="718"/>
      <c r="BD163" s="718"/>
      <c r="BE163" s="718"/>
      <c r="BF163" s="1152"/>
      <c r="BG163" s="1006"/>
      <c r="BH163" s="718"/>
      <c r="BI163" s="718"/>
      <c r="BJ163" s="718"/>
      <c r="BK163" s="718"/>
      <c r="BL163" s="718"/>
      <c r="BM163" s="718"/>
      <c r="BN163" s="1152"/>
      <c r="BO163" s="1006"/>
      <c r="BP163" s="718"/>
      <c r="BQ163" s="718"/>
      <c r="BR163" s="718"/>
      <c r="BS163" s="718"/>
      <c r="BT163" s="718"/>
      <c r="BU163" s="718"/>
    </row>
    <row r="164" spans="3:73" ht="40.15" customHeight="1" thickTop="1" x14ac:dyDescent="0.25">
      <c r="C164" s="1284"/>
      <c r="D164" s="1287"/>
      <c r="E164" s="1318">
        <v>274</v>
      </c>
      <c r="F164" s="1298" t="s">
        <v>3508</v>
      </c>
      <c r="G164" s="1295" t="s">
        <v>1027</v>
      </c>
      <c r="H164" s="1295" t="s">
        <v>272</v>
      </c>
      <c r="I164" s="1283" t="s">
        <v>3041</v>
      </c>
      <c r="J164" s="1283" t="s">
        <v>3443</v>
      </c>
      <c r="K164" s="1283" t="s">
        <v>3444</v>
      </c>
      <c r="L164" s="1283" t="s">
        <v>3457</v>
      </c>
      <c r="M164" s="1283" t="s">
        <v>3458</v>
      </c>
      <c r="N164" s="1298">
        <v>2026004540043</v>
      </c>
      <c r="O164" s="1295" t="s">
        <v>3459</v>
      </c>
      <c r="P164" s="1301" t="s">
        <v>1027</v>
      </c>
      <c r="Q164" s="1304">
        <v>1</v>
      </c>
      <c r="R164" s="1307" t="s">
        <v>2871</v>
      </c>
      <c r="S164" s="1040"/>
      <c r="T164" s="1022"/>
      <c r="U164" s="1007"/>
      <c r="V164" s="1007"/>
      <c r="W164" s="1007"/>
      <c r="X164" s="1007"/>
      <c r="Y164" s="1007"/>
      <c r="Z164" s="1004">
        <f t="shared" ref="Z164" si="528">+AQ164+AY164+BG164+BO164</f>
        <v>0</v>
      </c>
      <c r="AA164" s="1004">
        <f t="shared" ref="AA164" si="529">SUM(AR164:AR167,AZ164:AZ167,BH164:BH167,BP164:BP167)</f>
        <v>0</v>
      </c>
      <c r="AB164" s="1004">
        <f t="shared" ref="AB164" si="530">SUM(AS164:AS167,BA164:BA167,BI164:BI167,BQ164:BQ167)</f>
        <v>0</v>
      </c>
      <c r="AC164" s="1004">
        <f t="shared" ref="AC164" si="531">SUM(AT164:AT167,BB164:BB167,BJ164:BJ167,BR164:BR167)</f>
        <v>0</v>
      </c>
      <c r="AD164" s="1004">
        <f t="shared" ref="AD164" si="532">SUM(AU164:AU167,BC164:BC167,BK164:BK167,BS164:BS167)</f>
        <v>0</v>
      </c>
      <c r="AE164" s="1004">
        <f t="shared" ref="AE164" si="533">SUM(AV164:AV167,BD164:BD167,BL164:BL167,BT164:BT167)</f>
        <v>0</v>
      </c>
      <c r="AF164" s="1004">
        <f t="shared" ref="AF164" si="534">SUM(AW164:AW167,BE164:BE167,BM164:BM167,BU164:BU167)</f>
        <v>0</v>
      </c>
      <c r="AG164" s="714"/>
      <c r="AH164" s="593"/>
      <c r="AI164" s="593"/>
      <c r="AJ164" s="593"/>
      <c r="AK164" s="207"/>
      <c r="AL164" s="208"/>
      <c r="AM164" s="208"/>
      <c r="AN164" s="208"/>
      <c r="AO164" s="208"/>
      <c r="AP164" s="1150">
        <f t="shared" ref="AP164" si="535">+U164</f>
        <v>0</v>
      </c>
      <c r="AQ164" s="1004">
        <f t="shared" ref="AQ164" si="536">SUM(AR164:AW167)</f>
        <v>0</v>
      </c>
      <c r="AR164" s="299"/>
      <c r="AS164" s="299"/>
      <c r="AT164" s="299"/>
      <c r="AU164" s="299"/>
      <c r="AV164" s="299"/>
      <c r="AW164" s="299"/>
      <c r="AX164" s="1150">
        <f t="shared" ref="AX164" si="537">+V164</f>
        <v>0</v>
      </c>
      <c r="AY164" s="1004">
        <f t="shared" ref="AY164" si="538">SUM(AZ164:BE167)</f>
        <v>0</v>
      </c>
      <c r="AZ164" s="299"/>
      <c r="BA164" s="299"/>
      <c r="BB164" s="299"/>
      <c r="BC164" s="299"/>
      <c r="BD164" s="299"/>
      <c r="BE164" s="299"/>
      <c r="BF164" s="1150">
        <f t="shared" ref="BF164" si="539">+W164</f>
        <v>0</v>
      </c>
      <c r="BG164" s="1004">
        <f t="shared" ref="BG164" si="540">SUM(BH164:BM167)</f>
        <v>0</v>
      </c>
      <c r="BH164" s="299"/>
      <c r="BI164" s="299"/>
      <c r="BJ164" s="299"/>
      <c r="BK164" s="299"/>
      <c r="BL164" s="299"/>
      <c r="BM164" s="299"/>
      <c r="BN164" s="1150">
        <f t="shared" ref="BN164" si="541">+X164</f>
        <v>0</v>
      </c>
      <c r="BO164" s="1004">
        <f t="shared" ref="BO164" si="542">SUM(BP164:BU167)</f>
        <v>0</v>
      </c>
      <c r="BP164" s="299"/>
      <c r="BQ164" s="299"/>
      <c r="BR164" s="299"/>
      <c r="BS164" s="299"/>
      <c r="BT164" s="299"/>
      <c r="BU164" s="299"/>
    </row>
    <row r="165" spans="3:73" ht="40.15" customHeight="1" x14ac:dyDescent="0.25">
      <c r="C165" s="1284"/>
      <c r="D165" s="1287"/>
      <c r="E165" s="1319"/>
      <c r="F165" s="1299"/>
      <c r="G165" s="1296"/>
      <c r="H165" s="1296"/>
      <c r="I165" s="1284"/>
      <c r="J165" s="1284"/>
      <c r="K165" s="1284"/>
      <c r="L165" s="1284"/>
      <c r="M165" s="1284"/>
      <c r="N165" s="1299"/>
      <c r="O165" s="1296"/>
      <c r="P165" s="1302"/>
      <c r="Q165" s="1305"/>
      <c r="R165" s="1308"/>
      <c r="S165" s="1041"/>
      <c r="T165" s="1023"/>
      <c r="U165" s="1008"/>
      <c r="V165" s="1008"/>
      <c r="W165" s="1008"/>
      <c r="X165" s="1008"/>
      <c r="Y165" s="1008"/>
      <c r="Z165" s="1005"/>
      <c r="AA165" s="1005"/>
      <c r="AB165" s="1005"/>
      <c r="AC165" s="1005"/>
      <c r="AD165" s="1005"/>
      <c r="AE165" s="1005"/>
      <c r="AF165" s="1005"/>
      <c r="AG165" s="479"/>
      <c r="AH165" s="592"/>
      <c r="AI165" s="592"/>
      <c r="AJ165" s="592"/>
      <c r="AK165" s="196"/>
      <c r="AL165" s="197"/>
      <c r="AM165" s="197"/>
      <c r="AN165" s="197"/>
      <c r="AO165" s="197"/>
      <c r="AP165" s="1151"/>
      <c r="AQ165" s="1005"/>
      <c r="AR165" s="282"/>
      <c r="AS165" s="282"/>
      <c r="AT165" s="282"/>
      <c r="AU165" s="282"/>
      <c r="AV165" s="282"/>
      <c r="AW165" s="282"/>
      <c r="AX165" s="1151"/>
      <c r="AY165" s="1005"/>
      <c r="AZ165" s="282"/>
      <c r="BA165" s="282"/>
      <c r="BB165" s="282"/>
      <c r="BC165" s="282"/>
      <c r="BD165" s="282"/>
      <c r="BE165" s="282"/>
      <c r="BF165" s="1151"/>
      <c r="BG165" s="1005"/>
      <c r="BH165" s="282"/>
      <c r="BI165" s="282"/>
      <c r="BJ165" s="282"/>
      <c r="BK165" s="282"/>
      <c r="BL165" s="282"/>
      <c r="BM165" s="282"/>
      <c r="BN165" s="1151"/>
      <c r="BO165" s="1005"/>
      <c r="BP165" s="282"/>
      <c r="BQ165" s="282"/>
      <c r="BR165" s="282"/>
      <c r="BS165" s="282"/>
      <c r="BT165" s="282"/>
      <c r="BU165" s="282"/>
    </row>
    <row r="166" spans="3:73" ht="40.15" customHeight="1" x14ac:dyDescent="0.25">
      <c r="C166" s="1284"/>
      <c r="D166" s="1287"/>
      <c r="E166" s="1319"/>
      <c r="F166" s="1299"/>
      <c r="G166" s="1296"/>
      <c r="H166" s="1296"/>
      <c r="I166" s="1284"/>
      <c r="J166" s="1284"/>
      <c r="K166" s="1284"/>
      <c r="L166" s="1284"/>
      <c r="M166" s="1284"/>
      <c r="N166" s="1299"/>
      <c r="O166" s="1296"/>
      <c r="P166" s="1302"/>
      <c r="Q166" s="1305"/>
      <c r="R166" s="1308"/>
      <c r="S166" s="1041"/>
      <c r="T166" s="1023"/>
      <c r="U166" s="1008"/>
      <c r="V166" s="1008"/>
      <c r="W166" s="1008"/>
      <c r="X166" s="1008"/>
      <c r="Y166" s="1008"/>
      <c r="Z166" s="1005"/>
      <c r="AA166" s="1005"/>
      <c r="AB166" s="1005"/>
      <c r="AC166" s="1005"/>
      <c r="AD166" s="1005"/>
      <c r="AE166" s="1005"/>
      <c r="AF166" s="1005"/>
      <c r="AG166" s="196"/>
      <c r="AH166" s="592"/>
      <c r="AI166" s="592"/>
      <c r="AJ166" s="592"/>
      <c r="AK166" s="196"/>
      <c r="AL166" s="197"/>
      <c r="AM166" s="197"/>
      <c r="AN166" s="197"/>
      <c r="AO166" s="197"/>
      <c r="AP166" s="1151"/>
      <c r="AQ166" s="1005"/>
      <c r="AR166" s="282"/>
      <c r="AS166" s="282"/>
      <c r="AT166" s="282"/>
      <c r="AU166" s="282"/>
      <c r="AV166" s="282"/>
      <c r="AW166" s="282"/>
      <c r="AX166" s="1151"/>
      <c r="AY166" s="1005"/>
      <c r="AZ166" s="282"/>
      <c r="BA166" s="282"/>
      <c r="BB166" s="282"/>
      <c r="BC166" s="282"/>
      <c r="BD166" s="282"/>
      <c r="BE166" s="282"/>
      <c r="BF166" s="1151"/>
      <c r="BG166" s="1005"/>
      <c r="BH166" s="282"/>
      <c r="BI166" s="282"/>
      <c r="BJ166" s="282"/>
      <c r="BK166" s="282"/>
      <c r="BL166" s="282"/>
      <c r="BM166" s="282"/>
      <c r="BN166" s="1151"/>
      <c r="BO166" s="1005"/>
      <c r="BP166" s="282"/>
      <c r="BQ166" s="282"/>
      <c r="BR166" s="282"/>
      <c r="BS166" s="282"/>
      <c r="BT166" s="282"/>
      <c r="BU166" s="282"/>
    </row>
    <row r="167" spans="3:73" ht="40.15" customHeight="1" thickBot="1" x14ac:dyDescent="0.3">
      <c r="C167" s="1284"/>
      <c r="D167" s="1287"/>
      <c r="E167" s="1319"/>
      <c r="F167" s="1299"/>
      <c r="G167" s="1296"/>
      <c r="H167" s="1296"/>
      <c r="I167" s="1284"/>
      <c r="J167" s="1284"/>
      <c r="K167" s="1284"/>
      <c r="L167" s="1284"/>
      <c r="M167" s="1284"/>
      <c r="N167" s="1299"/>
      <c r="O167" s="1296"/>
      <c r="P167" s="1302"/>
      <c r="Q167" s="1305"/>
      <c r="R167" s="1308"/>
      <c r="S167" s="1041"/>
      <c r="T167" s="1024"/>
      <c r="U167" s="1009"/>
      <c r="V167" s="1009"/>
      <c r="W167" s="1009"/>
      <c r="X167" s="1009"/>
      <c r="Y167" s="1009"/>
      <c r="Z167" s="1006"/>
      <c r="AA167" s="1006"/>
      <c r="AB167" s="1006"/>
      <c r="AC167" s="1006"/>
      <c r="AD167" s="1006"/>
      <c r="AE167" s="1006"/>
      <c r="AF167" s="1006"/>
      <c r="AG167" s="715"/>
      <c r="AH167" s="716"/>
      <c r="AI167" s="716"/>
      <c r="AJ167" s="716"/>
      <c r="AK167" s="715"/>
      <c r="AL167" s="717"/>
      <c r="AM167" s="717"/>
      <c r="AN167" s="717"/>
      <c r="AO167" s="717"/>
      <c r="AP167" s="1152"/>
      <c r="AQ167" s="1006"/>
      <c r="AR167" s="718"/>
      <c r="AS167" s="718"/>
      <c r="AT167" s="718"/>
      <c r="AU167" s="718"/>
      <c r="AV167" s="718"/>
      <c r="AW167" s="718"/>
      <c r="AX167" s="1152"/>
      <c r="AY167" s="1006"/>
      <c r="AZ167" s="718"/>
      <c r="BA167" s="718"/>
      <c r="BB167" s="718"/>
      <c r="BC167" s="718"/>
      <c r="BD167" s="718"/>
      <c r="BE167" s="718"/>
      <c r="BF167" s="1152"/>
      <c r="BG167" s="1006"/>
      <c r="BH167" s="718"/>
      <c r="BI167" s="718"/>
      <c r="BJ167" s="718"/>
      <c r="BK167" s="718"/>
      <c r="BL167" s="718"/>
      <c r="BM167" s="718"/>
      <c r="BN167" s="1152"/>
      <c r="BO167" s="1006"/>
      <c r="BP167" s="718"/>
      <c r="BQ167" s="718"/>
      <c r="BR167" s="718"/>
      <c r="BS167" s="718"/>
      <c r="BT167" s="718"/>
      <c r="BU167" s="718"/>
    </row>
    <row r="168" spans="3:73" ht="40.15" customHeight="1" thickTop="1" x14ac:dyDescent="0.25">
      <c r="C168" s="1284"/>
      <c r="D168" s="1287"/>
      <c r="E168" s="1318">
        <v>275</v>
      </c>
      <c r="F168" s="1298" t="s">
        <v>3509</v>
      </c>
      <c r="G168" s="1295" t="s">
        <v>1028</v>
      </c>
      <c r="H168" s="1295" t="s">
        <v>272</v>
      </c>
      <c r="I168" s="1283" t="s">
        <v>3041</v>
      </c>
      <c r="J168" s="1283" t="s">
        <v>3443</v>
      </c>
      <c r="K168" s="1283" t="s">
        <v>3444</v>
      </c>
      <c r="L168" s="1283" t="s">
        <v>3457</v>
      </c>
      <c r="M168" s="1283" t="s">
        <v>3458</v>
      </c>
      <c r="N168" s="1298">
        <v>2026004540043</v>
      </c>
      <c r="O168" s="1295" t="s">
        <v>3459</v>
      </c>
      <c r="P168" s="1301" t="s">
        <v>1028</v>
      </c>
      <c r="Q168" s="1304">
        <v>1</v>
      </c>
      <c r="R168" s="1307" t="s">
        <v>2871</v>
      </c>
      <c r="S168" s="1040"/>
      <c r="T168" s="1022"/>
      <c r="U168" s="1007"/>
      <c r="V168" s="1007"/>
      <c r="W168" s="1007"/>
      <c r="X168" s="1007"/>
      <c r="Y168" s="1007"/>
      <c r="Z168" s="1004">
        <f t="shared" ref="Z168" si="543">+AQ168+AY168+BG168+BO168</f>
        <v>0</v>
      </c>
      <c r="AA168" s="1004">
        <f t="shared" ref="AA168" si="544">SUM(AR168:AR171,AZ168:AZ171,BH168:BH171,BP168:BP171)</f>
        <v>0</v>
      </c>
      <c r="AB168" s="1004">
        <f t="shared" ref="AB168" si="545">SUM(AS168:AS171,BA168:BA171,BI168:BI171,BQ168:BQ171)</f>
        <v>0</v>
      </c>
      <c r="AC168" s="1004">
        <f t="shared" ref="AC168" si="546">SUM(AT168:AT171,BB168:BB171,BJ168:BJ171,BR168:BR171)</f>
        <v>0</v>
      </c>
      <c r="AD168" s="1004">
        <f t="shared" ref="AD168" si="547">SUM(AU168:AU171,BC168:BC171,BK168:BK171,BS168:BS171)</f>
        <v>0</v>
      </c>
      <c r="AE168" s="1004">
        <f t="shared" ref="AE168" si="548">SUM(AV168:AV171,BD168:BD171,BL168:BL171,BT168:BT171)</f>
        <v>0</v>
      </c>
      <c r="AF168" s="1004">
        <f t="shared" ref="AF168" si="549">SUM(AW168:AW171,BE168:BE171,BM168:BM171,BU168:BU171)</f>
        <v>0</v>
      </c>
      <c r="AG168" s="714"/>
      <c r="AH168" s="593"/>
      <c r="AI168" s="593"/>
      <c r="AJ168" s="593"/>
      <c r="AK168" s="207"/>
      <c r="AL168" s="208"/>
      <c r="AM168" s="208"/>
      <c r="AN168" s="208"/>
      <c r="AO168" s="208"/>
      <c r="AP168" s="1150">
        <f t="shared" ref="AP168" si="550">+U168</f>
        <v>0</v>
      </c>
      <c r="AQ168" s="1004">
        <f t="shared" ref="AQ168" si="551">SUM(AR168:AW171)</f>
        <v>0</v>
      </c>
      <c r="AR168" s="299"/>
      <c r="AS168" s="299"/>
      <c r="AT168" s="299"/>
      <c r="AU168" s="299"/>
      <c r="AV168" s="299"/>
      <c r="AW168" s="299"/>
      <c r="AX168" s="1150">
        <f t="shared" ref="AX168" si="552">+V168</f>
        <v>0</v>
      </c>
      <c r="AY168" s="1004">
        <f t="shared" ref="AY168" si="553">SUM(AZ168:BE171)</f>
        <v>0</v>
      </c>
      <c r="AZ168" s="299"/>
      <c r="BA168" s="299"/>
      <c r="BB168" s="299"/>
      <c r="BC168" s="299"/>
      <c r="BD168" s="299"/>
      <c r="BE168" s="299"/>
      <c r="BF168" s="1150">
        <f t="shared" ref="BF168" si="554">+W168</f>
        <v>0</v>
      </c>
      <c r="BG168" s="1004">
        <f t="shared" ref="BG168" si="555">SUM(BH168:BM171)</f>
        <v>0</v>
      </c>
      <c r="BH168" s="299"/>
      <c r="BI168" s="299"/>
      <c r="BJ168" s="299"/>
      <c r="BK168" s="299"/>
      <c r="BL168" s="299"/>
      <c r="BM168" s="299"/>
      <c r="BN168" s="1150">
        <f t="shared" ref="BN168" si="556">+X168</f>
        <v>0</v>
      </c>
      <c r="BO168" s="1004">
        <f t="shared" ref="BO168" si="557">SUM(BP168:BU171)</f>
        <v>0</v>
      </c>
      <c r="BP168" s="299"/>
      <c r="BQ168" s="299"/>
      <c r="BR168" s="299"/>
      <c r="BS168" s="299"/>
      <c r="BT168" s="299"/>
      <c r="BU168" s="299"/>
    </row>
    <row r="169" spans="3:73" ht="40.15" customHeight="1" x14ac:dyDescent="0.25">
      <c r="C169" s="1284"/>
      <c r="D169" s="1287"/>
      <c r="E169" s="1319"/>
      <c r="F169" s="1299"/>
      <c r="G169" s="1296"/>
      <c r="H169" s="1296"/>
      <c r="I169" s="1284"/>
      <c r="J169" s="1284"/>
      <c r="K169" s="1284"/>
      <c r="L169" s="1284"/>
      <c r="M169" s="1284"/>
      <c r="N169" s="1299"/>
      <c r="O169" s="1296"/>
      <c r="P169" s="1302"/>
      <c r="Q169" s="1305"/>
      <c r="R169" s="1308"/>
      <c r="S169" s="1041"/>
      <c r="T169" s="1023"/>
      <c r="U169" s="1008"/>
      <c r="V169" s="1008"/>
      <c r="W169" s="1008"/>
      <c r="X169" s="1008"/>
      <c r="Y169" s="1008"/>
      <c r="Z169" s="1005"/>
      <c r="AA169" s="1005"/>
      <c r="AB169" s="1005"/>
      <c r="AC169" s="1005"/>
      <c r="AD169" s="1005"/>
      <c r="AE169" s="1005"/>
      <c r="AF169" s="1005"/>
      <c r="AG169" s="479"/>
      <c r="AH169" s="592"/>
      <c r="AI169" s="592"/>
      <c r="AJ169" s="592"/>
      <c r="AK169" s="196"/>
      <c r="AL169" s="197"/>
      <c r="AM169" s="197"/>
      <c r="AN169" s="197"/>
      <c r="AO169" s="197"/>
      <c r="AP169" s="1151"/>
      <c r="AQ169" s="1005"/>
      <c r="AR169" s="282"/>
      <c r="AS169" s="282"/>
      <c r="AT169" s="282"/>
      <c r="AU169" s="282"/>
      <c r="AV169" s="282"/>
      <c r="AW169" s="282"/>
      <c r="AX169" s="1151"/>
      <c r="AY169" s="1005"/>
      <c r="AZ169" s="282"/>
      <c r="BA169" s="282"/>
      <c r="BB169" s="282"/>
      <c r="BC169" s="282"/>
      <c r="BD169" s="282"/>
      <c r="BE169" s="282"/>
      <c r="BF169" s="1151"/>
      <c r="BG169" s="1005"/>
      <c r="BH169" s="282"/>
      <c r="BI169" s="282"/>
      <c r="BJ169" s="282"/>
      <c r="BK169" s="282"/>
      <c r="BL169" s="282"/>
      <c r="BM169" s="282"/>
      <c r="BN169" s="1151"/>
      <c r="BO169" s="1005"/>
      <c r="BP169" s="282"/>
      <c r="BQ169" s="282"/>
      <c r="BR169" s="282"/>
      <c r="BS169" s="282"/>
      <c r="BT169" s="282"/>
      <c r="BU169" s="282"/>
    </row>
    <row r="170" spans="3:73" ht="40.15" customHeight="1" x14ac:dyDescent="0.25">
      <c r="C170" s="1284"/>
      <c r="D170" s="1287"/>
      <c r="E170" s="1319"/>
      <c r="F170" s="1299"/>
      <c r="G170" s="1296"/>
      <c r="H170" s="1296"/>
      <c r="I170" s="1284"/>
      <c r="J170" s="1284"/>
      <c r="K170" s="1284"/>
      <c r="L170" s="1284"/>
      <c r="M170" s="1284"/>
      <c r="N170" s="1299"/>
      <c r="O170" s="1296"/>
      <c r="P170" s="1302"/>
      <c r="Q170" s="1305"/>
      <c r="R170" s="1308"/>
      <c r="S170" s="1041"/>
      <c r="T170" s="1023"/>
      <c r="U170" s="1008"/>
      <c r="V170" s="1008"/>
      <c r="W170" s="1008"/>
      <c r="X170" s="1008"/>
      <c r="Y170" s="1008"/>
      <c r="Z170" s="1005"/>
      <c r="AA170" s="1005"/>
      <c r="AB170" s="1005"/>
      <c r="AC170" s="1005"/>
      <c r="AD170" s="1005"/>
      <c r="AE170" s="1005"/>
      <c r="AF170" s="1005"/>
      <c r="AG170" s="196"/>
      <c r="AH170" s="592"/>
      <c r="AI170" s="592"/>
      <c r="AJ170" s="592"/>
      <c r="AK170" s="196"/>
      <c r="AL170" s="197"/>
      <c r="AM170" s="197"/>
      <c r="AN170" s="197"/>
      <c r="AO170" s="197"/>
      <c r="AP170" s="1151"/>
      <c r="AQ170" s="1005"/>
      <c r="AR170" s="282"/>
      <c r="AS170" s="282"/>
      <c r="AT170" s="282"/>
      <c r="AU170" s="282"/>
      <c r="AV170" s="282"/>
      <c r="AW170" s="282"/>
      <c r="AX170" s="1151"/>
      <c r="AY170" s="1005"/>
      <c r="AZ170" s="282"/>
      <c r="BA170" s="282"/>
      <c r="BB170" s="282"/>
      <c r="BC170" s="282"/>
      <c r="BD170" s="282"/>
      <c r="BE170" s="282"/>
      <c r="BF170" s="1151"/>
      <c r="BG170" s="1005"/>
      <c r="BH170" s="282"/>
      <c r="BI170" s="282"/>
      <c r="BJ170" s="282"/>
      <c r="BK170" s="282"/>
      <c r="BL170" s="282"/>
      <c r="BM170" s="282"/>
      <c r="BN170" s="1151"/>
      <c r="BO170" s="1005"/>
      <c r="BP170" s="282"/>
      <c r="BQ170" s="282"/>
      <c r="BR170" s="282"/>
      <c r="BS170" s="282"/>
      <c r="BT170" s="282"/>
      <c r="BU170" s="282"/>
    </row>
    <row r="171" spans="3:73" ht="40.15" customHeight="1" thickBot="1" x14ac:dyDescent="0.3">
      <c r="C171" s="1284"/>
      <c r="D171" s="1287"/>
      <c r="E171" s="1319"/>
      <c r="F171" s="1299"/>
      <c r="G171" s="1296"/>
      <c r="H171" s="1296"/>
      <c r="I171" s="1284"/>
      <c r="J171" s="1284"/>
      <c r="K171" s="1284"/>
      <c r="L171" s="1284"/>
      <c r="M171" s="1284"/>
      <c r="N171" s="1299"/>
      <c r="O171" s="1296"/>
      <c r="P171" s="1302"/>
      <c r="Q171" s="1305"/>
      <c r="R171" s="1308"/>
      <c r="S171" s="1041"/>
      <c r="T171" s="1024"/>
      <c r="U171" s="1009"/>
      <c r="V171" s="1009"/>
      <c r="W171" s="1009"/>
      <c r="X171" s="1009"/>
      <c r="Y171" s="1009"/>
      <c r="Z171" s="1006"/>
      <c r="AA171" s="1006"/>
      <c r="AB171" s="1006"/>
      <c r="AC171" s="1006"/>
      <c r="AD171" s="1006"/>
      <c r="AE171" s="1006"/>
      <c r="AF171" s="1006"/>
      <c r="AG171" s="715"/>
      <c r="AH171" s="716"/>
      <c r="AI171" s="716"/>
      <c r="AJ171" s="716"/>
      <c r="AK171" s="715"/>
      <c r="AL171" s="717"/>
      <c r="AM171" s="717"/>
      <c r="AN171" s="717"/>
      <c r="AO171" s="717"/>
      <c r="AP171" s="1152"/>
      <c r="AQ171" s="1006"/>
      <c r="AR171" s="718"/>
      <c r="AS171" s="718"/>
      <c r="AT171" s="718"/>
      <c r="AU171" s="718"/>
      <c r="AV171" s="718"/>
      <c r="AW171" s="718"/>
      <c r="AX171" s="1152"/>
      <c r="AY171" s="1006"/>
      <c r="AZ171" s="718"/>
      <c r="BA171" s="718"/>
      <c r="BB171" s="718"/>
      <c r="BC171" s="718"/>
      <c r="BD171" s="718"/>
      <c r="BE171" s="718"/>
      <c r="BF171" s="1152"/>
      <c r="BG171" s="1006"/>
      <c r="BH171" s="718"/>
      <c r="BI171" s="718"/>
      <c r="BJ171" s="718"/>
      <c r="BK171" s="718"/>
      <c r="BL171" s="718"/>
      <c r="BM171" s="718"/>
      <c r="BN171" s="1152"/>
      <c r="BO171" s="1006"/>
      <c r="BP171" s="718"/>
      <c r="BQ171" s="718"/>
      <c r="BR171" s="718"/>
      <c r="BS171" s="718"/>
      <c r="BT171" s="718"/>
      <c r="BU171" s="718"/>
    </row>
    <row r="172" spans="3:73" ht="40.15" customHeight="1" thickTop="1" x14ac:dyDescent="0.25">
      <c r="C172" s="1284"/>
      <c r="D172" s="1287"/>
      <c r="E172" s="1318">
        <v>276</v>
      </c>
      <c r="F172" s="1298" t="s">
        <v>3510</v>
      </c>
      <c r="G172" s="1295" t="s">
        <v>1029</v>
      </c>
      <c r="H172" s="1295" t="s">
        <v>3293</v>
      </c>
      <c r="I172" s="1283" t="s">
        <v>3041</v>
      </c>
      <c r="J172" s="1283" t="s">
        <v>3443</v>
      </c>
      <c r="K172" s="1283" t="s">
        <v>3444</v>
      </c>
      <c r="L172" s="1283" t="s">
        <v>3457</v>
      </c>
      <c r="M172" s="1283" t="s">
        <v>3458</v>
      </c>
      <c r="N172" s="1298">
        <v>2026004540043</v>
      </c>
      <c r="O172" s="1295" t="s">
        <v>3459</v>
      </c>
      <c r="P172" s="1301" t="s">
        <v>1029</v>
      </c>
      <c r="Q172" s="1304">
        <v>11</v>
      </c>
      <c r="R172" s="1307" t="s">
        <v>2871</v>
      </c>
      <c r="S172" s="1040"/>
      <c r="T172" s="1022"/>
      <c r="U172" s="1007"/>
      <c r="V172" s="1007"/>
      <c r="W172" s="1007"/>
      <c r="X172" s="1007"/>
      <c r="Y172" s="1007"/>
      <c r="Z172" s="1004">
        <f t="shared" ref="Z172" si="558">+AQ172+AY172+BG172+BO172</f>
        <v>0</v>
      </c>
      <c r="AA172" s="1004">
        <f t="shared" ref="AA172" si="559">SUM(AR172:AR175,AZ172:AZ175,BH172:BH175,BP172:BP175)</f>
        <v>0</v>
      </c>
      <c r="AB172" s="1004">
        <f t="shared" ref="AB172" si="560">SUM(AS172:AS175,BA172:BA175,BI172:BI175,BQ172:BQ175)</f>
        <v>0</v>
      </c>
      <c r="AC172" s="1004">
        <f t="shared" ref="AC172" si="561">SUM(AT172:AT175,BB172:BB175,BJ172:BJ175,BR172:BR175)</f>
        <v>0</v>
      </c>
      <c r="AD172" s="1004">
        <f t="shared" ref="AD172" si="562">SUM(AU172:AU175,BC172:BC175,BK172:BK175,BS172:BS175)</f>
        <v>0</v>
      </c>
      <c r="AE172" s="1004">
        <f t="shared" ref="AE172" si="563">SUM(AV172:AV175,BD172:BD175,BL172:BL175,BT172:BT175)</f>
        <v>0</v>
      </c>
      <c r="AF172" s="1004">
        <f t="shared" ref="AF172" si="564">SUM(AW172:AW175,BE172:BE175,BM172:BM175,BU172:BU175)</f>
        <v>0</v>
      </c>
      <c r="AG172" s="714"/>
      <c r="AH172" s="593"/>
      <c r="AI172" s="593"/>
      <c r="AJ172" s="593"/>
      <c r="AK172" s="207"/>
      <c r="AL172" s="208"/>
      <c r="AM172" s="208"/>
      <c r="AN172" s="208"/>
      <c r="AO172" s="208"/>
      <c r="AP172" s="1150">
        <f t="shared" ref="AP172" si="565">+U172</f>
        <v>0</v>
      </c>
      <c r="AQ172" s="1004">
        <f t="shared" ref="AQ172" si="566">SUM(AR172:AW175)</f>
        <v>0</v>
      </c>
      <c r="AR172" s="299"/>
      <c r="AS172" s="299"/>
      <c r="AT172" s="299"/>
      <c r="AU172" s="299"/>
      <c r="AV172" s="299"/>
      <c r="AW172" s="299"/>
      <c r="AX172" s="1150">
        <f t="shared" ref="AX172" si="567">+V172</f>
        <v>0</v>
      </c>
      <c r="AY172" s="1004">
        <f t="shared" ref="AY172" si="568">SUM(AZ172:BE175)</f>
        <v>0</v>
      </c>
      <c r="AZ172" s="299"/>
      <c r="BA172" s="299"/>
      <c r="BB172" s="299"/>
      <c r="BC172" s="299"/>
      <c r="BD172" s="299"/>
      <c r="BE172" s="299"/>
      <c r="BF172" s="1150">
        <f t="shared" ref="BF172" si="569">+W172</f>
        <v>0</v>
      </c>
      <c r="BG172" s="1004">
        <f t="shared" ref="BG172" si="570">SUM(BH172:BM175)</f>
        <v>0</v>
      </c>
      <c r="BH172" s="299"/>
      <c r="BI172" s="299"/>
      <c r="BJ172" s="299"/>
      <c r="BK172" s="299"/>
      <c r="BL172" s="299"/>
      <c r="BM172" s="299"/>
      <c r="BN172" s="1150">
        <f t="shared" ref="BN172" si="571">+X172</f>
        <v>0</v>
      </c>
      <c r="BO172" s="1004">
        <f t="shared" ref="BO172" si="572">SUM(BP172:BU175)</f>
        <v>0</v>
      </c>
      <c r="BP172" s="299"/>
      <c r="BQ172" s="299"/>
      <c r="BR172" s="299"/>
      <c r="BS172" s="299"/>
      <c r="BT172" s="299"/>
      <c r="BU172" s="299"/>
    </row>
    <row r="173" spans="3:73" ht="40.15" customHeight="1" x14ac:dyDescent="0.25">
      <c r="C173" s="1284"/>
      <c r="D173" s="1287"/>
      <c r="E173" s="1319"/>
      <c r="F173" s="1299"/>
      <c r="G173" s="1296"/>
      <c r="H173" s="1296"/>
      <c r="I173" s="1284"/>
      <c r="J173" s="1284"/>
      <c r="K173" s="1284"/>
      <c r="L173" s="1284"/>
      <c r="M173" s="1284"/>
      <c r="N173" s="1299"/>
      <c r="O173" s="1296"/>
      <c r="P173" s="1302"/>
      <c r="Q173" s="1305"/>
      <c r="R173" s="1308"/>
      <c r="S173" s="1041"/>
      <c r="T173" s="1023"/>
      <c r="U173" s="1008"/>
      <c r="V173" s="1008"/>
      <c r="W173" s="1008"/>
      <c r="X173" s="1008"/>
      <c r="Y173" s="1008"/>
      <c r="Z173" s="1005"/>
      <c r="AA173" s="1005"/>
      <c r="AB173" s="1005"/>
      <c r="AC173" s="1005"/>
      <c r="AD173" s="1005"/>
      <c r="AE173" s="1005"/>
      <c r="AF173" s="1005"/>
      <c r="AG173" s="479"/>
      <c r="AH173" s="592"/>
      <c r="AI173" s="592"/>
      <c r="AJ173" s="592"/>
      <c r="AK173" s="196"/>
      <c r="AL173" s="197"/>
      <c r="AM173" s="197"/>
      <c r="AN173" s="197"/>
      <c r="AO173" s="197"/>
      <c r="AP173" s="1151"/>
      <c r="AQ173" s="1005"/>
      <c r="AR173" s="282"/>
      <c r="AS173" s="282"/>
      <c r="AT173" s="282"/>
      <c r="AU173" s="282"/>
      <c r="AV173" s="282"/>
      <c r="AW173" s="282"/>
      <c r="AX173" s="1151"/>
      <c r="AY173" s="1005"/>
      <c r="AZ173" s="282"/>
      <c r="BA173" s="282"/>
      <c r="BB173" s="282"/>
      <c r="BC173" s="282"/>
      <c r="BD173" s="282"/>
      <c r="BE173" s="282"/>
      <c r="BF173" s="1151"/>
      <c r="BG173" s="1005"/>
      <c r="BH173" s="282"/>
      <c r="BI173" s="282"/>
      <c r="BJ173" s="282"/>
      <c r="BK173" s="282"/>
      <c r="BL173" s="282"/>
      <c r="BM173" s="282"/>
      <c r="BN173" s="1151"/>
      <c r="BO173" s="1005"/>
      <c r="BP173" s="282"/>
      <c r="BQ173" s="282"/>
      <c r="BR173" s="282"/>
      <c r="BS173" s="282"/>
      <c r="BT173" s="282"/>
      <c r="BU173" s="282"/>
    </row>
    <row r="174" spans="3:73" ht="40.15" customHeight="1" x14ac:dyDescent="0.25">
      <c r="C174" s="1284"/>
      <c r="D174" s="1287"/>
      <c r="E174" s="1319"/>
      <c r="F174" s="1299"/>
      <c r="G174" s="1296"/>
      <c r="H174" s="1296"/>
      <c r="I174" s="1284"/>
      <c r="J174" s="1284"/>
      <c r="K174" s="1284"/>
      <c r="L174" s="1284"/>
      <c r="M174" s="1284"/>
      <c r="N174" s="1299"/>
      <c r="O174" s="1296"/>
      <c r="P174" s="1302"/>
      <c r="Q174" s="1305"/>
      <c r="R174" s="1308"/>
      <c r="S174" s="1041"/>
      <c r="T174" s="1023"/>
      <c r="U174" s="1008"/>
      <c r="V174" s="1008"/>
      <c r="W174" s="1008"/>
      <c r="X174" s="1008"/>
      <c r="Y174" s="1008"/>
      <c r="Z174" s="1005"/>
      <c r="AA174" s="1005"/>
      <c r="AB174" s="1005"/>
      <c r="AC174" s="1005"/>
      <c r="AD174" s="1005"/>
      <c r="AE174" s="1005"/>
      <c r="AF174" s="1005"/>
      <c r="AG174" s="196"/>
      <c r="AH174" s="592"/>
      <c r="AI174" s="592"/>
      <c r="AJ174" s="592"/>
      <c r="AK174" s="196"/>
      <c r="AL174" s="197"/>
      <c r="AM174" s="197"/>
      <c r="AN174" s="197"/>
      <c r="AO174" s="197"/>
      <c r="AP174" s="1151"/>
      <c r="AQ174" s="1005"/>
      <c r="AR174" s="282"/>
      <c r="AS174" s="282"/>
      <c r="AT174" s="282"/>
      <c r="AU174" s="282"/>
      <c r="AV174" s="282"/>
      <c r="AW174" s="282"/>
      <c r="AX174" s="1151"/>
      <c r="AY174" s="1005"/>
      <c r="AZ174" s="282"/>
      <c r="BA174" s="282"/>
      <c r="BB174" s="282"/>
      <c r="BC174" s="282"/>
      <c r="BD174" s="282"/>
      <c r="BE174" s="282"/>
      <c r="BF174" s="1151"/>
      <c r="BG174" s="1005"/>
      <c r="BH174" s="282"/>
      <c r="BI174" s="282"/>
      <c r="BJ174" s="282"/>
      <c r="BK174" s="282"/>
      <c r="BL174" s="282"/>
      <c r="BM174" s="282"/>
      <c r="BN174" s="1151"/>
      <c r="BO174" s="1005"/>
      <c r="BP174" s="282"/>
      <c r="BQ174" s="282"/>
      <c r="BR174" s="282"/>
      <c r="BS174" s="282"/>
      <c r="BT174" s="282"/>
      <c r="BU174" s="282"/>
    </row>
    <row r="175" spans="3:73" ht="40.15" customHeight="1" thickBot="1" x14ac:dyDescent="0.3">
      <c r="C175" s="1284"/>
      <c r="D175" s="1287"/>
      <c r="E175" s="1319"/>
      <c r="F175" s="1299"/>
      <c r="G175" s="1296"/>
      <c r="H175" s="1296"/>
      <c r="I175" s="1284"/>
      <c r="J175" s="1284"/>
      <c r="K175" s="1284"/>
      <c r="L175" s="1284"/>
      <c r="M175" s="1284"/>
      <c r="N175" s="1299"/>
      <c r="O175" s="1296"/>
      <c r="P175" s="1302"/>
      <c r="Q175" s="1305"/>
      <c r="R175" s="1308"/>
      <c r="S175" s="1041"/>
      <c r="T175" s="1024"/>
      <c r="U175" s="1009"/>
      <c r="V175" s="1009"/>
      <c r="W175" s="1009"/>
      <c r="X175" s="1009"/>
      <c r="Y175" s="1009"/>
      <c r="Z175" s="1006"/>
      <c r="AA175" s="1006"/>
      <c r="AB175" s="1006"/>
      <c r="AC175" s="1006"/>
      <c r="AD175" s="1006"/>
      <c r="AE175" s="1006"/>
      <c r="AF175" s="1006"/>
      <c r="AG175" s="715"/>
      <c r="AH175" s="716"/>
      <c r="AI175" s="716"/>
      <c r="AJ175" s="716"/>
      <c r="AK175" s="715"/>
      <c r="AL175" s="717"/>
      <c r="AM175" s="717"/>
      <c r="AN175" s="717"/>
      <c r="AO175" s="717"/>
      <c r="AP175" s="1152"/>
      <c r="AQ175" s="1006"/>
      <c r="AR175" s="718"/>
      <c r="AS175" s="718"/>
      <c r="AT175" s="718"/>
      <c r="AU175" s="718"/>
      <c r="AV175" s="718"/>
      <c r="AW175" s="718"/>
      <c r="AX175" s="1152"/>
      <c r="AY175" s="1006"/>
      <c r="AZ175" s="718"/>
      <c r="BA175" s="718"/>
      <c r="BB175" s="718"/>
      <c r="BC175" s="718"/>
      <c r="BD175" s="718"/>
      <c r="BE175" s="718"/>
      <c r="BF175" s="1152"/>
      <c r="BG175" s="1006"/>
      <c r="BH175" s="718"/>
      <c r="BI175" s="718"/>
      <c r="BJ175" s="718"/>
      <c r="BK175" s="718"/>
      <c r="BL175" s="718"/>
      <c r="BM175" s="718"/>
      <c r="BN175" s="1152"/>
      <c r="BO175" s="1006"/>
      <c r="BP175" s="718"/>
      <c r="BQ175" s="718"/>
      <c r="BR175" s="718"/>
      <c r="BS175" s="718"/>
      <c r="BT175" s="718"/>
      <c r="BU175" s="718"/>
    </row>
    <row r="176" spans="3:73" ht="40.15" customHeight="1" thickTop="1" x14ac:dyDescent="0.25">
      <c r="C176" s="1283" t="s">
        <v>1030</v>
      </c>
      <c r="D176" s="1295" t="s">
        <v>1031</v>
      </c>
      <c r="E176" s="1318">
        <v>277</v>
      </c>
      <c r="F176" s="1298" t="s">
        <v>3511</v>
      </c>
      <c r="G176" s="1295" t="s">
        <v>1032</v>
      </c>
      <c r="H176" s="1283" t="s">
        <v>3512</v>
      </c>
      <c r="I176" s="1283" t="s">
        <v>3041</v>
      </c>
      <c r="J176" s="1283" t="s">
        <v>3443</v>
      </c>
      <c r="K176" s="1295" t="s">
        <v>3444</v>
      </c>
      <c r="L176" s="1283" t="s">
        <v>3457</v>
      </c>
      <c r="M176" s="1295" t="s">
        <v>3458</v>
      </c>
      <c r="N176" s="1320">
        <v>2026004540043</v>
      </c>
      <c r="O176" s="1295" t="s">
        <v>3459</v>
      </c>
      <c r="P176" s="1301" t="s">
        <v>1032</v>
      </c>
      <c r="Q176" s="1304">
        <v>215000</v>
      </c>
      <c r="R176" s="1307" t="s">
        <v>2871</v>
      </c>
      <c r="S176" s="1040"/>
      <c r="T176" s="1022"/>
      <c r="U176" s="1007"/>
      <c r="V176" s="1007"/>
      <c r="W176" s="1007"/>
      <c r="X176" s="1007"/>
      <c r="Y176" s="1007"/>
      <c r="Z176" s="1004">
        <f t="shared" ref="Z176" si="573">+AQ176+AY176+BG176+BO176</f>
        <v>0</v>
      </c>
      <c r="AA176" s="1004">
        <f t="shared" ref="AA176" si="574">SUM(AR176:AR179,AZ176:AZ179,BH176:BH179,BP176:BP179)</f>
        <v>0</v>
      </c>
      <c r="AB176" s="1004">
        <f t="shared" ref="AB176" si="575">SUM(AS176:AS179,BA176:BA179,BI176:BI179,BQ176:BQ179)</f>
        <v>0</v>
      </c>
      <c r="AC176" s="1004">
        <f t="shared" ref="AC176" si="576">SUM(AT176:AT179,BB176:BB179,BJ176:BJ179,BR176:BR179)</f>
        <v>0</v>
      </c>
      <c r="AD176" s="1004">
        <f t="shared" ref="AD176" si="577">SUM(AU176:AU179,BC176:BC179,BK176:BK179,BS176:BS179)</f>
        <v>0</v>
      </c>
      <c r="AE176" s="1004">
        <f t="shared" ref="AE176" si="578">SUM(AV176:AV179,BD176:BD179,BL176:BL179,BT176:BT179)</f>
        <v>0</v>
      </c>
      <c r="AF176" s="1004">
        <f t="shared" ref="AF176" si="579">SUM(AW176:AW179,BE176:BE179,BM176:BM179,BU176:BU179)</f>
        <v>0</v>
      </c>
      <c r="AG176" s="714"/>
      <c r="AH176" s="593"/>
      <c r="AI176" s="593"/>
      <c r="AJ176" s="593"/>
      <c r="AK176" s="207"/>
      <c r="AL176" s="208"/>
      <c r="AM176" s="208"/>
      <c r="AN176" s="208"/>
      <c r="AO176" s="208"/>
      <c r="AP176" s="1150">
        <f t="shared" ref="AP176" si="580">+U176</f>
        <v>0</v>
      </c>
      <c r="AQ176" s="1004">
        <f t="shared" ref="AQ176" si="581">SUM(AR176:AW179)</f>
        <v>0</v>
      </c>
      <c r="AR176" s="299"/>
      <c r="AS176" s="299"/>
      <c r="AT176" s="299"/>
      <c r="AU176" s="299"/>
      <c r="AV176" s="299"/>
      <c r="AW176" s="299"/>
      <c r="AX176" s="1150">
        <f t="shared" ref="AX176" si="582">+V176</f>
        <v>0</v>
      </c>
      <c r="AY176" s="1004">
        <f t="shared" ref="AY176" si="583">SUM(AZ176:BE179)</f>
        <v>0</v>
      </c>
      <c r="AZ176" s="299"/>
      <c r="BA176" s="299"/>
      <c r="BB176" s="299"/>
      <c r="BC176" s="299"/>
      <c r="BD176" s="299"/>
      <c r="BE176" s="299"/>
      <c r="BF176" s="1150">
        <f t="shared" ref="BF176" si="584">+W176</f>
        <v>0</v>
      </c>
      <c r="BG176" s="1004">
        <f t="shared" ref="BG176" si="585">SUM(BH176:BM179)</f>
        <v>0</v>
      </c>
      <c r="BH176" s="299"/>
      <c r="BI176" s="299"/>
      <c r="BJ176" s="299"/>
      <c r="BK176" s="299"/>
      <c r="BL176" s="299"/>
      <c r="BM176" s="299"/>
      <c r="BN176" s="1150">
        <f t="shared" ref="BN176" si="586">+X176</f>
        <v>0</v>
      </c>
      <c r="BO176" s="1004">
        <f t="shared" ref="BO176" si="587">SUM(BP176:BU179)</f>
        <v>0</v>
      </c>
      <c r="BP176" s="299"/>
      <c r="BQ176" s="299"/>
      <c r="BR176" s="299"/>
      <c r="BS176" s="299"/>
      <c r="BT176" s="299"/>
      <c r="BU176" s="299"/>
    </row>
    <row r="177" spans="1:73" ht="40.15" customHeight="1" x14ac:dyDescent="0.25">
      <c r="C177" s="1284"/>
      <c r="D177" s="1296"/>
      <c r="E177" s="1319"/>
      <c r="F177" s="1299"/>
      <c r="G177" s="1296"/>
      <c r="H177" s="1284"/>
      <c r="I177" s="1284"/>
      <c r="J177" s="1284"/>
      <c r="K177" s="1296"/>
      <c r="L177" s="1284"/>
      <c r="M177" s="1296"/>
      <c r="N177" s="1321"/>
      <c r="O177" s="1296"/>
      <c r="P177" s="1302"/>
      <c r="Q177" s="1305"/>
      <c r="R177" s="1308"/>
      <c r="S177" s="1041"/>
      <c r="T177" s="1023"/>
      <c r="U177" s="1008"/>
      <c r="V177" s="1008"/>
      <c r="W177" s="1008"/>
      <c r="X177" s="1008"/>
      <c r="Y177" s="1008"/>
      <c r="Z177" s="1005"/>
      <c r="AA177" s="1005"/>
      <c r="AB177" s="1005"/>
      <c r="AC177" s="1005"/>
      <c r="AD177" s="1005"/>
      <c r="AE177" s="1005"/>
      <c r="AF177" s="1005"/>
      <c r="AG177" s="479"/>
      <c r="AH177" s="592"/>
      <c r="AI177" s="592"/>
      <c r="AJ177" s="592"/>
      <c r="AK177" s="196"/>
      <c r="AL177" s="197"/>
      <c r="AM177" s="197"/>
      <c r="AN177" s="197"/>
      <c r="AO177" s="197"/>
      <c r="AP177" s="1151"/>
      <c r="AQ177" s="1005"/>
      <c r="AR177" s="282"/>
      <c r="AS177" s="282"/>
      <c r="AT177" s="282"/>
      <c r="AU177" s="282"/>
      <c r="AV177" s="282"/>
      <c r="AW177" s="282"/>
      <c r="AX177" s="1151"/>
      <c r="AY177" s="1005"/>
      <c r="AZ177" s="282"/>
      <c r="BA177" s="282"/>
      <c r="BB177" s="282"/>
      <c r="BC177" s="282"/>
      <c r="BD177" s="282"/>
      <c r="BE177" s="282"/>
      <c r="BF177" s="1151"/>
      <c r="BG177" s="1005"/>
      <c r="BH177" s="282"/>
      <c r="BI177" s="282"/>
      <c r="BJ177" s="282"/>
      <c r="BK177" s="282"/>
      <c r="BL177" s="282"/>
      <c r="BM177" s="282"/>
      <c r="BN177" s="1151"/>
      <c r="BO177" s="1005"/>
      <c r="BP177" s="282"/>
      <c r="BQ177" s="282"/>
      <c r="BR177" s="282"/>
      <c r="BS177" s="282"/>
      <c r="BT177" s="282"/>
      <c r="BU177" s="282"/>
    </row>
    <row r="178" spans="1:73" ht="40.15" customHeight="1" x14ac:dyDescent="0.25">
      <c r="C178" s="1284"/>
      <c r="D178" s="1296"/>
      <c r="E178" s="1319"/>
      <c r="F178" s="1299"/>
      <c r="G178" s="1296"/>
      <c r="H178" s="1284"/>
      <c r="I178" s="1284"/>
      <c r="J178" s="1284"/>
      <c r="K178" s="1296"/>
      <c r="L178" s="1284"/>
      <c r="M178" s="1296"/>
      <c r="N178" s="1321"/>
      <c r="O178" s="1296"/>
      <c r="P178" s="1302"/>
      <c r="Q178" s="1305"/>
      <c r="R178" s="1308"/>
      <c r="S178" s="1041"/>
      <c r="T178" s="1023"/>
      <c r="U178" s="1008"/>
      <c r="V178" s="1008"/>
      <c r="W178" s="1008"/>
      <c r="X178" s="1008"/>
      <c r="Y178" s="1008"/>
      <c r="Z178" s="1005"/>
      <c r="AA178" s="1005"/>
      <c r="AB178" s="1005"/>
      <c r="AC178" s="1005"/>
      <c r="AD178" s="1005"/>
      <c r="AE178" s="1005"/>
      <c r="AF178" s="1005"/>
      <c r="AG178" s="196"/>
      <c r="AH178" s="592"/>
      <c r="AI178" s="592"/>
      <c r="AJ178" s="592"/>
      <c r="AK178" s="196"/>
      <c r="AL178" s="197"/>
      <c r="AM178" s="197"/>
      <c r="AN178" s="197"/>
      <c r="AO178" s="197"/>
      <c r="AP178" s="1151"/>
      <c r="AQ178" s="1005"/>
      <c r="AR178" s="282"/>
      <c r="AS178" s="282"/>
      <c r="AT178" s="282"/>
      <c r="AU178" s="282"/>
      <c r="AV178" s="282"/>
      <c r="AW178" s="282"/>
      <c r="AX178" s="1151"/>
      <c r="AY178" s="1005"/>
      <c r="AZ178" s="282"/>
      <c r="BA178" s="282"/>
      <c r="BB178" s="282"/>
      <c r="BC178" s="282"/>
      <c r="BD178" s="282"/>
      <c r="BE178" s="282"/>
      <c r="BF178" s="1151"/>
      <c r="BG178" s="1005"/>
      <c r="BH178" s="282"/>
      <c r="BI178" s="282"/>
      <c r="BJ178" s="282"/>
      <c r="BK178" s="282"/>
      <c r="BL178" s="282"/>
      <c r="BM178" s="282"/>
      <c r="BN178" s="1151"/>
      <c r="BO178" s="1005"/>
      <c r="BP178" s="282"/>
      <c r="BQ178" s="282"/>
      <c r="BR178" s="282"/>
      <c r="BS178" s="282"/>
      <c r="BT178" s="282"/>
      <c r="BU178" s="282"/>
    </row>
    <row r="179" spans="1:73" ht="42" customHeight="1" thickBot="1" x14ac:dyDescent="0.3">
      <c r="C179" s="1284"/>
      <c r="D179" s="1296"/>
      <c r="E179" s="1319"/>
      <c r="F179" s="1299"/>
      <c r="G179" s="1296"/>
      <c r="H179" s="1284"/>
      <c r="I179" s="1284"/>
      <c r="J179" s="1284"/>
      <c r="K179" s="1296"/>
      <c r="L179" s="1284"/>
      <c r="M179" s="1296"/>
      <c r="N179" s="1321"/>
      <c r="O179" s="1296"/>
      <c r="P179" s="1302"/>
      <c r="Q179" s="1305"/>
      <c r="R179" s="1308"/>
      <c r="S179" s="1041"/>
      <c r="T179" s="1024"/>
      <c r="U179" s="1009"/>
      <c r="V179" s="1009"/>
      <c r="W179" s="1009"/>
      <c r="X179" s="1009"/>
      <c r="Y179" s="1009"/>
      <c r="Z179" s="1006"/>
      <c r="AA179" s="1006"/>
      <c r="AB179" s="1006"/>
      <c r="AC179" s="1006"/>
      <c r="AD179" s="1006"/>
      <c r="AE179" s="1006"/>
      <c r="AF179" s="1006"/>
      <c r="AG179" s="715"/>
      <c r="AH179" s="716"/>
      <c r="AI179" s="716"/>
      <c r="AJ179" s="716"/>
      <c r="AK179" s="715"/>
      <c r="AL179" s="717"/>
      <c r="AM179" s="717"/>
      <c r="AN179" s="717"/>
      <c r="AO179" s="717"/>
      <c r="AP179" s="1152"/>
      <c r="AQ179" s="1006"/>
      <c r="AR179" s="718"/>
      <c r="AS179" s="718"/>
      <c r="AT179" s="718"/>
      <c r="AU179" s="718"/>
      <c r="AV179" s="718"/>
      <c r="AW179" s="718"/>
      <c r="AX179" s="1152"/>
      <c r="AY179" s="1006"/>
      <c r="AZ179" s="718"/>
      <c r="BA179" s="718"/>
      <c r="BB179" s="718"/>
      <c r="BC179" s="718"/>
      <c r="BD179" s="718"/>
      <c r="BE179" s="718"/>
      <c r="BF179" s="1152"/>
      <c r="BG179" s="1006"/>
      <c r="BH179" s="718"/>
      <c r="BI179" s="718"/>
      <c r="BJ179" s="718"/>
      <c r="BK179" s="718"/>
      <c r="BL179" s="718"/>
      <c r="BM179" s="718"/>
      <c r="BN179" s="1152"/>
      <c r="BO179" s="1006"/>
      <c r="BP179" s="718"/>
      <c r="BQ179" s="718"/>
      <c r="BR179" s="718"/>
      <c r="BS179" s="718"/>
      <c r="BT179" s="718"/>
      <c r="BU179" s="718"/>
    </row>
    <row r="180" spans="1:73" ht="40.15" customHeight="1" thickTop="1" x14ac:dyDescent="0.25">
      <c r="A180" s="151"/>
      <c r="B180" s="24"/>
      <c r="C180" s="1058" t="s">
        <v>1033</v>
      </c>
      <c r="D180" s="1049" t="s">
        <v>1034</v>
      </c>
      <c r="E180" s="1061">
        <v>278</v>
      </c>
      <c r="F180" s="1064" t="s">
        <v>3513</v>
      </c>
      <c r="G180" s="1049" t="s">
        <v>1035</v>
      </c>
      <c r="H180" s="1043" t="s">
        <v>3514</v>
      </c>
      <c r="I180" s="1043" t="s">
        <v>3041</v>
      </c>
      <c r="J180" s="1043" t="s">
        <v>3443</v>
      </c>
      <c r="K180" s="1043" t="s">
        <v>3444</v>
      </c>
      <c r="L180" s="1043" t="s">
        <v>3445</v>
      </c>
      <c r="M180" s="1043" t="s">
        <v>3467</v>
      </c>
      <c r="N180" s="1046">
        <v>2026004540046</v>
      </c>
      <c r="O180" s="1049" t="s">
        <v>3447</v>
      </c>
      <c r="P180" s="1052" t="s">
        <v>1035</v>
      </c>
      <c r="Q180" s="1055">
        <v>1</v>
      </c>
      <c r="R180" s="1040" t="s">
        <v>2867</v>
      </c>
      <c r="S180" s="1040"/>
      <c r="T180" s="1022"/>
      <c r="U180" s="1007"/>
      <c r="V180" s="1007"/>
      <c r="W180" s="1007"/>
      <c r="X180" s="1007"/>
      <c r="Y180" s="1007"/>
      <c r="Z180" s="1004">
        <f t="shared" ref="Z180" si="588">+AQ180+AY180+BG180+BO180</f>
        <v>0</v>
      </c>
      <c r="AA180" s="1004">
        <f t="shared" ref="AA180" si="589">SUM(AR180:AR183,AZ180:AZ183,BH180:BH183,BP180:BP183)</f>
        <v>0</v>
      </c>
      <c r="AB180" s="1004">
        <f t="shared" ref="AB180" si="590">SUM(AS180:AS183,BA180:BA183,BI180:BI183,BQ180:BQ183)</f>
        <v>0</v>
      </c>
      <c r="AC180" s="1004">
        <f t="shared" ref="AC180" si="591">SUM(AT180:AT183,BB180:BB183,BJ180:BJ183,BR180:BR183)</f>
        <v>0</v>
      </c>
      <c r="AD180" s="1004">
        <f t="shared" ref="AD180" si="592">SUM(AU180:AU183,BC180:BC183,BK180:BK183,BS180:BS183)</f>
        <v>0</v>
      </c>
      <c r="AE180" s="1004">
        <f t="shared" ref="AE180" si="593">SUM(AV180:AV183,BD180:BD183,BL180:BL183,BT180:BT183)</f>
        <v>0</v>
      </c>
      <c r="AF180" s="1004">
        <f t="shared" ref="AF180" si="594">SUM(AW180:AW183,BE180:BE183,BM180:BM183,BU180:BU183)</f>
        <v>0</v>
      </c>
      <c r="AG180" s="714"/>
      <c r="AH180" s="593"/>
      <c r="AI180" s="593"/>
      <c r="AJ180" s="593"/>
      <c r="AK180" s="207"/>
      <c r="AL180" s="208"/>
      <c r="AM180" s="208"/>
      <c r="AN180" s="208"/>
      <c r="AO180" s="208"/>
      <c r="AP180" s="1150">
        <f t="shared" ref="AP180" si="595">+U180</f>
        <v>0</v>
      </c>
      <c r="AQ180" s="1004">
        <f t="shared" ref="AQ180" si="596">SUM(AR180:AW183)</f>
        <v>0</v>
      </c>
      <c r="AR180" s="299"/>
      <c r="AS180" s="299"/>
      <c r="AT180" s="299"/>
      <c r="AU180" s="299"/>
      <c r="AV180" s="299"/>
      <c r="AW180" s="299"/>
      <c r="AX180" s="1150">
        <f t="shared" ref="AX180" si="597">+V180</f>
        <v>0</v>
      </c>
      <c r="AY180" s="1004">
        <f t="shared" ref="AY180" si="598">SUM(AZ180:BE183)</f>
        <v>0</v>
      </c>
      <c r="AZ180" s="299"/>
      <c r="BA180" s="299"/>
      <c r="BB180" s="299"/>
      <c r="BC180" s="299"/>
      <c r="BD180" s="299"/>
      <c r="BE180" s="299"/>
      <c r="BF180" s="1150">
        <f t="shared" ref="BF180" si="599">+W180</f>
        <v>0</v>
      </c>
      <c r="BG180" s="1004">
        <f t="shared" ref="BG180" si="600">SUM(BH180:BM183)</f>
        <v>0</v>
      </c>
      <c r="BH180" s="299"/>
      <c r="BI180" s="299"/>
      <c r="BJ180" s="299"/>
      <c r="BK180" s="299"/>
      <c r="BL180" s="299"/>
      <c r="BM180" s="299"/>
      <c r="BN180" s="1150">
        <f t="shared" ref="BN180" si="601">+X180</f>
        <v>0</v>
      </c>
      <c r="BO180" s="1004">
        <f t="shared" ref="BO180" si="602">SUM(BP180:BU183)</f>
        <v>0</v>
      </c>
      <c r="BP180" s="299"/>
      <c r="BQ180" s="299"/>
      <c r="BR180" s="299"/>
      <c r="BS180" s="299"/>
      <c r="BT180" s="299"/>
      <c r="BU180" s="299"/>
    </row>
    <row r="181" spans="1:73" ht="40.15" customHeight="1" x14ac:dyDescent="0.25">
      <c r="A181" s="151"/>
      <c r="B181" s="24"/>
      <c r="C181" s="1059"/>
      <c r="D181" s="1050"/>
      <c r="E181" s="1062"/>
      <c r="F181" s="1065"/>
      <c r="G181" s="1050"/>
      <c r="H181" s="1044"/>
      <c r="I181" s="1044"/>
      <c r="J181" s="1044"/>
      <c r="K181" s="1044"/>
      <c r="L181" s="1044"/>
      <c r="M181" s="1044"/>
      <c r="N181" s="1047"/>
      <c r="O181" s="1050"/>
      <c r="P181" s="1053"/>
      <c r="Q181" s="1056"/>
      <c r="R181" s="1041"/>
      <c r="S181" s="1041"/>
      <c r="T181" s="1023"/>
      <c r="U181" s="1008"/>
      <c r="V181" s="1008"/>
      <c r="W181" s="1008"/>
      <c r="X181" s="1008"/>
      <c r="Y181" s="1008"/>
      <c r="Z181" s="1005"/>
      <c r="AA181" s="1005"/>
      <c r="AB181" s="1005"/>
      <c r="AC181" s="1005"/>
      <c r="AD181" s="1005"/>
      <c r="AE181" s="1005"/>
      <c r="AF181" s="1005"/>
      <c r="AG181" s="479"/>
      <c r="AH181" s="592"/>
      <c r="AI181" s="592"/>
      <c r="AJ181" s="592"/>
      <c r="AK181" s="196"/>
      <c r="AL181" s="197"/>
      <c r="AM181" s="197"/>
      <c r="AN181" s="197"/>
      <c r="AO181" s="197"/>
      <c r="AP181" s="1151"/>
      <c r="AQ181" s="1005"/>
      <c r="AR181" s="282"/>
      <c r="AS181" s="282"/>
      <c r="AT181" s="282"/>
      <c r="AU181" s="282"/>
      <c r="AV181" s="282"/>
      <c r="AW181" s="282"/>
      <c r="AX181" s="1151"/>
      <c r="AY181" s="1005"/>
      <c r="AZ181" s="282"/>
      <c r="BA181" s="282"/>
      <c r="BB181" s="282"/>
      <c r="BC181" s="282"/>
      <c r="BD181" s="282"/>
      <c r="BE181" s="282"/>
      <c r="BF181" s="1151"/>
      <c r="BG181" s="1005"/>
      <c r="BH181" s="282"/>
      <c r="BI181" s="282"/>
      <c r="BJ181" s="282"/>
      <c r="BK181" s="282"/>
      <c r="BL181" s="282"/>
      <c r="BM181" s="282"/>
      <c r="BN181" s="1151"/>
      <c r="BO181" s="1005"/>
      <c r="BP181" s="282"/>
      <c r="BQ181" s="282"/>
      <c r="BR181" s="282"/>
      <c r="BS181" s="282"/>
      <c r="BT181" s="282"/>
      <c r="BU181" s="282"/>
    </row>
    <row r="182" spans="1:73" ht="40.15" customHeight="1" x14ac:dyDescent="0.25">
      <c r="A182" s="151"/>
      <c r="B182" s="24"/>
      <c r="C182" s="1059"/>
      <c r="D182" s="1050"/>
      <c r="E182" s="1062"/>
      <c r="F182" s="1065"/>
      <c r="G182" s="1050"/>
      <c r="H182" s="1044"/>
      <c r="I182" s="1044"/>
      <c r="J182" s="1044"/>
      <c r="K182" s="1044"/>
      <c r="L182" s="1044"/>
      <c r="M182" s="1044"/>
      <c r="N182" s="1047"/>
      <c r="O182" s="1050"/>
      <c r="P182" s="1053"/>
      <c r="Q182" s="1056"/>
      <c r="R182" s="1041"/>
      <c r="S182" s="1041"/>
      <c r="T182" s="1023"/>
      <c r="U182" s="1008"/>
      <c r="V182" s="1008"/>
      <c r="W182" s="1008"/>
      <c r="X182" s="1008"/>
      <c r="Y182" s="1008"/>
      <c r="Z182" s="1005"/>
      <c r="AA182" s="1005"/>
      <c r="AB182" s="1005"/>
      <c r="AC182" s="1005"/>
      <c r="AD182" s="1005"/>
      <c r="AE182" s="1005"/>
      <c r="AF182" s="1005"/>
      <c r="AG182" s="196"/>
      <c r="AH182" s="592"/>
      <c r="AI182" s="592"/>
      <c r="AJ182" s="592"/>
      <c r="AK182" s="196"/>
      <c r="AL182" s="197"/>
      <c r="AM182" s="197"/>
      <c r="AN182" s="197"/>
      <c r="AO182" s="197"/>
      <c r="AP182" s="1151"/>
      <c r="AQ182" s="1005"/>
      <c r="AR182" s="282"/>
      <c r="AS182" s="282"/>
      <c r="AT182" s="282"/>
      <c r="AU182" s="282"/>
      <c r="AV182" s="282"/>
      <c r="AW182" s="282"/>
      <c r="AX182" s="1151"/>
      <c r="AY182" s="1005"/>
      <c r="AZ182" s="282"/>
      <c r="BA182" s="282"/>
      <c r="BB182" s="282"/>
      <c r="BC182" s="282"/>
      <c r="BD182" s="282"/>
      <c r="BE182" s="282"/>
      <c r="BF182" s="1151"/>
      <c r="BG182" s="1005"/>
      <c r="BH182" s="282"/>
      <c r="BI182" s="282"/>
      <c r="BJ182" s="282"/>
      <c r="BK182" s="282"/>
      <c r="BL182" s="282"/>
      <c r="BM182" s="282"/>
      <c r="BN182" s="1151"/>
      <c r="BO182" s="1005"/>
      <c r="BP182" s="282"/>
      <c r="BQ182" s="282"/>
      <c r="BR182" s="282"/>
      <c r="BS182" s="282"/>
      <c r="BT182" s="282"/>
      <c r="BU182" s="282"/>
    </row>
    <row r="183" spans="1:73" ht="40.15" customHeight="1" thickBot="1" x14ac:dyDescent="0.3">
      <c r="A183" s="151"/>
      <c r="B183" s="24"/>
      <c r="C183" s="1059"/>
      <c r="D183" s="1050"/>
      <c r="E183" s="1062"/>
      <c r="F183" s="1065"/>
      <c r="G183" s="1050"/>
      <c r="H183" s="1044"/>
      <c r="I183" s="1044"/>
      <c r="J183" s="1044"/>
      <c r="K183" s="1044"/>
      <c r="L183" s="1044"/>
      <c r="M183" s="1044"/>
      <c r="N183" s="1047"/>
      <c r="O183" s="1050"/>
      <c r="P183" s="1053"/>
      <c r="Q183" s="1056"/>
      <c r="R183" s="1041"/>
      <c r="S183" s="1041"/>
      <c r="T183" s="1024"/>
      <c r="U183" s="1009"/>
      <c r="V183" s="1009"/>
      <c r="W183" s="1009"/>
      <c r="X183" s="1009"/>
      <c r="Y183" s="1009"/>
      <c r="Z183" s="1006"/>
      <c r="AA183" s="1006"/>
      <c r="AB183" s="1006"/>
      <c r="AC183" s="1006"/>
      <c r="AD183" s="1006"/>
      <c r="AE183" s="1006"/>
      <c r="AF183" s="1006"/>
      <c r="AG183" s="715"/>
      <c r="AH183" s="716"/>
      <c r="AI183" s="716"/>
      <c r="AJ183" s="716"/>
      <c r="AK183" s="715"/>
      <c r="AL183" s="717"/>
      <c r="AM183" s="717"/>
      <c r="AN183" s="717"/>
      <c r="AO183" s="717"/>
      <c r="AP183" s="1152"/>
      <c r="AQ183" s="1006"/>
      <c r="AR183" s="718"/>
      <c r="AS183" s="718"/>
      <c r="AT183" s="718"/>
      <c r="AU183" s="718"/>
      <c r="AV183" s="718"/>
      <c r="AW183" s="718"/>
      <c r="AX183" s="1152"/>
      <c r="AY183" s="1006"/>
      <c r="AZ183" s="718"/>
      <c r="BA183" s="718"/>
      <c r="BB183" s="718"/>
      <c r="BC183" s="718"/>
      <c r="BD183" s="718"/>
      <c r="BE183" s="718"/>
      <c r="BF183" s="1152"/>
      <c r="BG183" s="1006"/>
      <c r="BH183" s="718"/>
      <c r="BI183" s="718"/>
      <c r="BJ183" s="718"/>
      <c r="BK183" s="718"/>
      <c r="BL183" s="718"/>
      <c r="BM183" s="718"/>
      <c r="BN183" s="1152"/>
      <c r="BO183" s="1006"/>
      <c r="BP183" s="718"/>
      <c r="BQ183" s="718"/>
      <c r="BR183" s="718"/>
      <c r="BS183" s="718"/>
      <c r="BT183" s="718"/>
      <c r="BU183" s="718"/>
    </row>
    <row r="184" spans="1:73" ht="40.15" customHeight="1" thickTop="1" x14ac:dyDescent="0.25">
      <c r="A184" s="151"/>
      <c r="B184" s="29"/>
      <c r="C184" s="1310" t="s">
        <v>1036</v>
      </c>
      <c r="D184" s="1286" t="s">
        <v>1037</v>
      </c>
      <c r="E184" s="1061">
        <v>279</v>
      </c>
      <c r="F184" s="1064" t="s">
        <v>3515</v>
      </c>
      <c r="G184" s="1049" t="s">
        <v>1038</v>
      </c>
      <c r="H184" s="1043" t="s">
        <v>272</v>
      </c>
      <c r="I184" s="1043" t="s">
        <v>3041</v>
      </c>
      <c r="J184" s="1043" t="s">
        <v>3443</v>
      </c>
      <c r="K184" s="1043" t="s">
        <v>3444</v>
      </c>
      <c r="L184" s="1043" t="s">
        <v>3445</v>
      </c>
      <c r="M184" s="1043" t="s">
        <v>3516</v>
      </c>
      <c r="N184" s="1046">
        <v>2026004540046</v>
      </c>
      <c r="O184" s="1049" t="s">
        <v>3447</v>
      </c>
      <c r="P184" s="1052" t="s">
        <v>1038</v>
      </c>
      <c r="Q184" s="1055">
        <v>1</v>
      </c>
      <c r="R184" s="1040" t="s">
        <v>2867</v>
      </c>
      <c r="S184" s="1040"/>
      <c r="T184" s="1022"/>
      <c r="U184" s="1007"/>
      <c r="V184" s="1007"/>
      <c r="W184" s="1007"/>
      <c r="X184" s="1007"/>
      <c r="Y184" s="1007"/>
      <c r="Z184" s="1004">
        <f t="shared" ref="Z184" si="603">+AQ184+AY184+BG184+BO184</f>
        <v>0</v>
      </c>
      <c r="AA184" s="1004">
        <f t="shared" ref="AA184" si="604">SUM(AR184:AR187,AZ184:AZ187,BH184:BH187,BP184:BP187)</f>
        <v>0</v>
      </c>
      <c r="AB184" s="1004">
        <f t="shared" ref="AB184" si="605">SUM(AS184:AS187,BA184:BA187,BI184:BI187,BQ184:BQ187)</f>
        <v>0</v>
      </c>
      <c r="AC184" s="1004">
        <f t="shared" ref="AC184" si="606">SUM(AT184:AT187,BB184:BB187,BJ184:BJ187,BR184:BR187)</f>
        <v>0</v>
      </c>
      <c r="AD184" s="1004">
        <f t="shared" ref="AD184" si="607">SUM(AU184:AU187,BC184:BC187,BK184:BK187,BS184:BS187)</f>
        <v>0</v>
      </c>
      <c r="AE184" s="1004">
        <f t="shared" ref="AE184" si="608">SUM(AV184:AV187,BD184:BD187,BL184:BL187,BT184:BT187)</f>
        <v>0</v>
      </c>
      <c r="AF184" s="1004">
        <f t="shared" ref="AF184" si="609">SUM(AW184:AW187,BE184:BE187,BM184:BM187,BU184:BU187)</f>
        <v>0</v>
      </c>
      <c r="AG184" s="714"/>
      <c r="AH184" s="593"/>
      <c r="AI184" s="593"/>
      <c r="AJ184" s="593"/>
      <c r="AK184" s="207"/>
      <c r="AL184" s="208"/>
      <c r="AM184" s="208"/>
      <c r="AN184" s="208"/>
      <c r="AO184" s="208"/>
      <c r="AP184" s="1150">
        <f t="shared" ref="AP184" si="610">+U184</f>
        <v>0</v>
      </c>
      <c r="AQ184" s="1004">
        <f t="shared" ref="AQ184" si="611">SUM(AR184:AW187)</f>
        <v>0</v>
      </c>
      <c r="AR184" s="299"/>
      <c r="AS184" s="299"/>
      <c r="AT184" s="299"/>
      <c r="AU184" s="299"/>
      <c r="AV184" s="299"/>
      <c r="AW184" s="299"/>
      <c r="AX184" s="1150">
        <f t="shared" ref="AX184" si="612">+V184</f>
        <v>0</v>
      </c>
      <c r="AY184" s="1004">
        <f t="shared" ref="AY184" si="613">SUM(AZ184:BE187)</f>
        <v>0</v>
      </c>
      <c r="AZ184" s="299"/>
      <c r="BA184" s="299"/>
      <c r="BB184" s="299"/>
      <c r="BC184" s="299"/>
      <c r="BD184" s="299"/>
      <c r="BE184" s="299"/>
      <c r="BF184" s="1150">
        <f t="shared" ref="BF184" si="614">+W184</f>
        <v>0</v>
      </c>
      <c r="BG184" s="1004">
        <f t="shared" ref="BG184" si="615">SUM(BH184:BM187)</f>
        <v>0</v>
      </c>
      <c r="BH184" s="299"/>
      <c r="BI184" s="299"/>
      <c r="BJ184" s="299"/>
      <c r="BK184" s="299"/>
      <c r="BL184" s="299"/>
      <c r="BM184" s="299"/>
      <c r="BN184" s="1150">
        <f t="shared" ref="BN184" si="616">+X184</f>
        <v>0</v>
      </c>
      <c r="BO184" s="1004">
        <f t="shared" ref="BO184" si="617">SUM(BP184:BU187)</f>
        <v>0</v>
      </c>
      <c r="BP184" s="299"/>
      <c r="BQ184" s="299"/>
      <c r="BR184" s="299"/>
      <c r="BS184" s="299"/>
      <c r="BT184" s="299"/>
      <c r="BU184" s="299"/>
    </row>
    <row r="185" spans="1:73" ht="40.15" customHeight="1" x14ac:dyDescent="0.25">
      <c r="A185" s="151"/>
      <c r="B185" s="29"/>
      <c r="C185" s="1311"/>
      <c r="D185" s="1287"/>
      <c r="E185" s="1062"/>
      <c r="F185" s="1065"/>
      <c r="G185" s="1050"/>
      <c r="H185" s="1044"/>
      <c r="I185" s="1044"/>
      <c r="J185" s="1044"/>
      <c r="K185" s="1044"/>
      <c r="L185" s="1044"/>
      <c r="M185" s="1044"/>
      <c r="N185" s="1047"/>
      <c r="O185" s="1050"/>
      <c r="P185" s="1053"/>
      <c r="Q185" s="1056"/>
      <c r="R185" s="1041"/>
      <c r="S185" s="1041"/>
      <c r="T185" s="1023"/>
      <c r="U185" s="1008"/>
      <c r="V185" s="1008"/>
      <c r="W185" s="1008"/>
      <c r="X185" s="1008"/>
      <c r="Y185" s="1008"/>
      <c r="Z185" s="1005"/>
      <c r="AA185" s="1005"/>
      <c r="AB185" s="1005"/>
      <c r="AC185" s="1005"/>
      <c r="AD185" s="1005"/>
      <c r="AE185" s="1005"/>
      <c r="AF185" s="1005"/>
      <c r="AG185" s="479"/>
      <c r="AH185" s="592"/>
      <c r="AI185" s="592"/>
      <c r="AJ185" s="592"/>
      <c r="AK185" s="196"/>
      <c r="AL185" s="197"/>
      <c r="AM185" s="197"/>
      <c r="AN185" s="197"/>
      <c r="AO185" s="197"/>
      <c r="AP185" s="1151"/>
      <c r="AQ185" s="1005"/>
      <c r="AR185" s="282"/>
      <c r="AS185" s="282"/>
      <c r="AT185" s="282"/>
      <c r="AU185" s="282"/>
      <c r="AV185" s="282"/>
      <c r="AW185" s="282"/>
      <c r="AX185" s="1151"/>
      <c r="AY185" s="1005"/>
      <c r="AZ185" s="282"/>
      <c r="BA185" s="282"/>
      <c r="BB185" s="282"/>
      <c r="BC185" s="282"/>
      <c r="BD185" s="282"/>
      <c r="BE185" s="282"/>
      <c r="BF185" s="1151"/>
      <c r="BG185" s="1005"/>
      <c r="BH185" s="282"/>
      <c r="BI185" s="282"/>
      <c r="BJ185" s="282"/>
      <c r="BK185" s="282"/>
      <c r="BL185" s="282"/>
      <c r="BM185" s="282"/>
      <c r="BN185" s="1151"/>
      <c r="BO185" s="1005"/>
      <c r="BP185" s="282"/>
      <c r="BQ185" s="282"/>
      <c r="BR185" s="282"/>
      <c r="BS185" s="282"/>
      <c r="BT185" s="282"/>
      <c r="BU185" s="282"/>
    </row>
    <row r="186" spans="1:73" ht="40.15" customHeight="1" x14ac:dyDescent="0.25">
      <c r="A186" s="151"/>
      <c r="B186" s="29"/>
      <c r="C186" s="1311"/>
      <c r="D186" s="1287"/>
      <c r="E186" s="1062"/>
      <c r="F186" s="1065"/>
      <c r="G186" s="1050"/>
      <c r="H186" s="1044"/>
      <c r="I186" s="1044"/>
      <c r="J186" s="1044"/>
      <c r="K186" s="1044"/>
      <c r="L186" s="1044"/>
      <c r="M186" s="1044"/>
      <c r="N186" s="1047"/>
      <c r="O186" s="1050"/>
      <c r="P186" s="1053"/>
      <c r="Q186" s="1056"/>
      <c r="R186" s="1041"/>
      <c r="S186" s="1041"/>
      <c r="T186" s="1023"/>
      <c r="U186" s="1008"/>
      <c r="V186" s="1008"/>
      <c r="W186" s="1008"/>
      <c r="X186" s="1008"/>
      <c r="Y186" s="1008"/>
      <c r="Z186" s="1005"/>
      <c r="AA186" s="1005"/>
      <c r="AB186" s="1005"/>
      <c r="AC186" s="1005"/>
      <c r="AD186" s="1005"/>
      <c r="AE186" s="1005"/>
      <c r="AF186" s="1005"/>
      <c r="AG186" s="196"/>
      <c r="AH186" s="592"/>
      <c r="AI186" s="592"/>
      <c r="AJ186" s="592"/>
      <c r="AK186" s="196"/>
      <c r="AL186" s="197"/>
      <c r="AM186" s="197"/>
      <c r="AN186" s="197"/>
      <c r="AO186" s="197"/>
      <c r="AP186" s="1151"/>
      <c r="AQ186" s="1005"/>
      <c r="AR186" s="282"/>
      <c r="AS186" s="282"/>
      <c r="AT186" s="282"/>
      <c r="AU186" s="282"/>
      <c r="AV186" s="282"/>
      <c r="AW186" s="282"/>
      <c r="AX186" s="1151"/>
      <c r="AY186" s="1005"/>
      <c r="AZ186" s="282"/>
      <c r="BA186" s="282"/>
      <c r="BB186" s="282"/>
      <c r="BC186" s="282"/>
      <c r="BD186" s="282"/>
      <c r="BE186" s="282"/>
      <c r="BF186" s="1151"/>
      <c r="BG186" s="1005"/>
      <c r="BH186" s="282"/>
      <c r="BI186" s="282"/>
      <c r="BJ186" s="282"/>
      <c r="BK186" s="282"/>
      <c r="BL186" s="282"/>
      <c r="BM186" s="282"/>
      <c r="BN186" s="1151"/>
      <c r="BO186" s="1005"/>
      <c r="BP186" s="282"/>
      <c r="BQ186" s="282"/>
      <c r="BR186" s="282"/>
      <c r="BS186" s="282"/>
      <c r="BT186" s="282"/>
      <c r="BU186" s="282"/>
    </row>
    <row r="187" spans="1:73" ht="40.15" customHeight="1" thickBot="1" x14ac:dyDescent="0.3">
      <c r="A187" s="151"/>
      <c r="B187" s="29"/>
      <c r="C187" s="1311"/>
      <c r="D187" s="1287"/>
      <c r="E187" s="1062"/>
      <c r="F187" s="1065"/>
      <c r="G187" s="1050"/>
      <c r="H187" s="1044"/>
      <c r="I187" s="1044"/>
      <c r="J187" s="1044"/>
      <c r="K187" s="1044"/>
      <c r="L187" s="1044"/>
      <c r="M187" s="1044"/>
      <c r="N187" s="1047"/>
      <c r="O187" s="1050"/>
      <c r="P187" s="1053"/>
      <c r="Q187" s="1056"/>
      <c r="R187" s="1041"/>
      <c r="S187" s="1041"/>
      <c r="T187" s="1024"/>
      <c r="U187" s="1009"/>
      <c r="V187" s="1009"/>
      <c r="W187" s="1009"/>
      <c r="X187" s="1009"/>
      <c r="Y187" s="1009"/>
      <c r="Z187" s="1006"/>
      <c r="AA187" s="1006"/>
      <c r="AB187" s="1006"/>
      <c r="AC187" s="1006"/>
      <c r="AD187" s="1006"/>
      <c r="AE187" s="1006"/>
      <c r="AF187" s="1006"/>
      <c r="AG187" s="715"/>
      <c r="AH187" s="716"/>
      <c r="AI187" s="716"/>
      <c r="AJ187" s="716"/>
      <c r="AK187" s="715"/>
      <c r="AL187" s="717"/>
      <c r="AM187" s="717"/>
      <c r="AN187" s="717"/>
      <c r="AO187" s="717"/>
      <c r="AP187" s="1152"/>
      <c r="AQ187" s="1006"/>
      <c r="AR187" s="718"/>
      <c r="AS187" s="718"/>
      <c r="AT187" s="718"/>
      <c r="AU187" s="718"/>
      <c r="AV187" s="718"/>
      <c r="AW187" s="718"/>
      <c r="AX187" s="1152"/>
      <c r="AY187" s="1006"/>
      <c r="AZ187" s="718"/>
      <c r="BA187" s="718"/>
      <c r="BB187" s="718"/>
      <c r="BC187" s="718"/>
      <c r="BD187" s="718"/>
      <c r="BE187" s="718"/>
      <c r="BF187" s="1152"/>
      <c r="BG187" s="1006"/>
      <c r="BH187" s="718"/>
      <c r="BI187" s="718"/>
      <c r="BJ187" s="718"/>
      <c r="BK187" s="718"/>
      <c r="BL187" s="718"/>
      <c r="BM187" s="718"/>
      <c r="BN187" s="1152"/>
      <c r="BO187" s="1006"/>
      <c r="BP187" s="718"/>
      <c r="BQ187" s="718"/>
      <c r="BR187" s="718"/>
      <c r="BS187" s="718"/>
      <c r="BT187" s="718"/>
      <c r="BU187" s="718"/>
    </row>
    <row r="188" spans="1:73" ht="40.15" customHeight="1" thickTop="1" x14ac:dyDescent="0.25">
      <c r="A188" s="151"/>
      <c r="B188" s="29"/>
      <c r="C188" s="1311"/>
      <c r="D188" s="1287"/>
      <c r="E188" s="1061">
        <v>280</v>
      </c>
      <c r="F188" s="1064" t="s">
        <v>3517</v>
      </c>
      <c r="G188" s="1049" t="s">
        <v>348</v>
      </c>
      <c r="H188" s="1043" t="s">
        <v>3025</v>
      </c>
      <c r="I188" s="1043" t="s">
        <v>3041</v>
      </c>
      <c r="J188" s="1043" t="s">
        <v>3443</v>
      </c>
      <c r="K188" s="1043" t="s">
        <v>3444</v>
      </c>
      <c r="L188" s="1043" t="s">
        <v>3452</v>
      </c>
      <c r="M188" s="1043" t="s">
        <v>3463</v>
      </c>
      <c r="N188" s="1046">
        <v>2026004540047</v>
      </c>
      <c r="O188" s="1049" t="s">
        <v>3454</v>
      </c>
      <c r="P188" s="1052" t="s">
        <v>348</v>
      </c>
      <c r="Q188" s="1055">
        <v>40</v>
      </c>
      <c r="R188" s="1040" t="s">
        <v>2871</v>
      </c>
      <c r="S188" s="1040"/>
      <c r="T188" s="1022"/>
      <c r="U188" s="1007"/>
      <c r="V188" s="1007"/>
      <c r="W188" s="1007"/>
      <c r="X188" s="1007"/>
      <c r="Y188" s="1007"/>
      <c r="Z188" s="1004">
        <f t="shared" ref="Z188" si="618">+AQ188+AY188+BG188+BO188</f>
        <v>0</v>
      </c>
      <c r="AA188" s="1004">
        <f t="shared" ref="AA188" si="619">SUM(AR188:AR191,AZ188:AZ191,BH188:BH191,BP188:BP191)</f>
        <v>0</v>
      </c>
      <c r="AB188" s="1004">
        <f t="shared" ref="AB188" si="620">SUM(AS188:AS191,BA188:BA191,BI188:BI191,BQ188:BQ191)</f>
        <v>0</v>
      </c>
      <c r="AC188" s="1004">
        <f t="shared" ref="AC188" si="621">SUM(AT188:AT191,BB188:BB191,BJ188:BJ191,BR188:BR191)</f>
        <v>0</v>
      </c>
      <c r="AD188" s="1004">
        <f t="shared" ref="AD188" si="622">SUM(AU188:AU191,BC188:BC191,BK188:BK191,BS188:BS191)</f>
        <v>0</v>
      </c>
      <c r="AE188" s="1004">
        <f t="shared" ref="AE188" si="623">SUM(AV188:AV191,BD188:BD191,BL188:BL191,BT188:BT191)</f>
        <v>0</v>
      </c>
      <c r="AF188" s="1004">
        <f t="shared" ref="AF188" si="624">SUM(AW188:AW191,BE188:BE191,BM188:BM191,BU188:BU191)</f>
        <v>0</v>
      </c>
      <c r="AG188" s="714"/>
      <c r="AH188" s="593"/>
      <c r="AI188" s="593"/>
      <c r="AJ188" s="593"/>
      <c r="AK188" s="207"/>
      <c r="AL188" s="208"/>
      <c r="AM188" s="208"/>
      <c r="AN188" s="208"/>
      <c r="AO188" s="208"/>
      <c r="AP188" s="1150">
        <f t="shared" ref="AP188" si="625">+U188</f>
        <v>0</v>
      </c>
      <c r="AQ188" s="1004">
        <f t="shared" ref="AQ188" si="626">SUM(AR188:AW191)</f>
        <v>0</v>
      </c>
      <c r="AR188" s="299"/>
      <c r="AS188" s="299"/>
      <c r="AT188" s="299"/>
      <c r="AU188" s="299"/>
      <c r="AV188" s="299"/>
      <c r="AW188" s="299"/>
      <c r="AX188" s="1150">
        <f t="shared" ref="AX188" si="627">+V188</f>
        <v>0</v>
      </c>
      <c r="AY188" s="1004">
        <f t="shared" ref="AY188" si="628">SUM(AZ188:BE191)</f>
        <v>0</v>
      </c>
      <c r="AZ188" s="299"/>
      <c r="BA188" s="299"/>
      <c r="BB188" s="299"/>
      <c r="BC188" s="299"/>
      <c r="BD188" s="299"/>
      <c r="BE188" s="299"/>
      <c r="BF188" s="1150">
        <f t="shared" ref="BF188" si="629">+W188</f>
        <v>0</v>
      </c>
      <c r="BG188" s="1004">
        <f t="shared" ref="BG188" si="630">SUM(BH188:BM191)</f>
        <v>0</v>
      </c>
      <c r="BH188" s="299"/>
      <c r="BI188" s="299"/>
      <c r="BJ188" s="299"/>
      <c r="BK188" s="299"/>
      <c r="BL188" s="299"/>
      <c r="BM188" s="299"/>
      <c r="BN188" s="1150">
        <f t="shared" ref="BN188" si="631">+X188</f>
        <v>0</v>
      </c>
      <c r="BO188" s="1004">
        <f t="shared" ref="BO188" si="632">SUM(BP188:BU191)</f>
        <v>0</v>
      </c>
      <c r="BP188" s="299"/>
      <c r="BQ188" s="299"/>
      <c r="BR188" s="299"/>
      <c r="BS188" s="299"/>
      <c r="BT188" s="299"/>
      <c r="BU188" s="299"/>
    </row>
    <row r="189" spans="1:73" ht="40.15" customHeight="1" x14ac:dyDescent="0.25">
      <c r="A189" s="151"/>
      <c r="B189" s="29"/>
      <c r="C189" s="1311"/>
      <c r="D189" s="1287"/>
      <c r="E189" s="1062"/>
      <c r="F189" s="1065"/>
      <c r="G189" s="1050"/>
      <c r="H189" s="1044"/>
      <c r="I189" s="1044"/>
      <c r="J189" s="1044"/>
      <c r="K189" s="1044"/>
      <c r="L189" s="1044"/>
      <c r="M189" s="1044"/>
      <c r="N189" s="1047"/>
      <c r="O189" s="1050"/>
      <c r="P189" s="1053"/>
      <c r="Q189" s="1056"/>
      <c r="R189" s="1041"/>
      <c r="S189" s="1041"/>
      <c r="T189" s="1023"/>
      <c r="U189" s="1008"/>
      <c r="V189" s="1008"/>
      <c r="W189" s="1008"/>
      <c r="X189" s="1008"/>
      <c r="Y189" s="1008"/>
      <c r="Z189" s="1005"/>
      <c r="AA189" s="1005"/>
      <c r="AB189" s="1005"/>
      <c r="AC189" s="1005"/>
      <c r="AD189" s="1005"/>
      <c r="AE189" s="1005"/>
      <c r="AF189" s="1005"/>
      <c r="AG189" s="479"/>
      <c r="AH189" s="592"/>
      <c r="AI189" s="592"/>
      <c r="AJ189" s="592"/>
      <c r="AK189" s="196"/>
      <c r="AL189" s="197"/>
      <c r="AM189" s="197"/>
      <c r="AN189" s="197"/>
      <c r="AO189" s="197"/>
      <c r="AP189" s="1151"/>
      <c r="AQ189" s="1005"/>
      <c r="AR189" s="282"/>
      <c r="AS189" s="282"/>
      <c r="AT189" s="282"/>
      <c r="AU189" s="282"/>
      <c r="AV189" s="282"/>
      <c r="AW189" s="282"/>
      <c r="AX189" s="1151"/>
      <c r="AY189" s="1005"/>
      <c r="AZ189" s="282"/>
      <c r="BA189" s="282"/>
      <c r="BB189" s="282"/>
      <c r="BC189" s="282"/>
      <c r="BD189" s="282"/>
      <c r="BE189" s="282"/>
      <c r="BF189" s="1151"/>
      <c r="BG189" s="1005"/>
      <c r="BH189" s="282"/>
      <c r="BI189" s="282"/>
      <c r="BJ189" s="282"/>
      <c r="BK189" s="282"/>
      <c r="BL189" s="282"/>
      <c r="BM189" s="282"/>
      <c r="BN189" s="1151"/>
      <c r="BO189" s="1005"/>
      <c r="BP189" s="282"/>
      <c r="BQ189" s="282"/>
      <c r="BR189" s="282"/>
      <c r="BS189" s="282"/>
      <c r="BT189" s="282"/>
      <c r="BU189" s="282"/>
    </row>
    <row r="190" spans="1:73" ht="40.15" customHeight="1" x14ac:dyDescent="0.25">
      <c r="A190" s="151"/>
      <c r="B190" s="29"/>
      <c r="C190" s="1311"/>
      <c r="D190" s="1287"/>
      <c r="E190" s="1062"/>
      <c r="F190" s="1065"/>
      <c r="G190" s="1050"/>
      <c r="H190" s="1044"/>
      <c r="I190" s="1044"/>
      <c r="J190" s="1044"/>
      <c r="K190" s="1044"/>
      <c r="L190" s="1044"/>
      <c r="M190" s="1044"/>
      <c r="N190" s="1047"/>
      <c r="O190" s="1050"/>
      <c r="P190" s="1053"/>
      <c r="Q190" s="1056"/>
      <c r="R190" s="1041"/>
      <c r="S190" s="1041"/>
      <c r="T190" s="1023"/>
      <c r="U190" s="1008"/>
      <c r="V190" s="1008"/>
      <c r="W190" s="1008"/>
      <c r="X190" s="1008"/>
      <c r="Y190" s="1008"/>
      <c r="Z190" s="1005"/>
      <c r="AA190" s="1005"/>
      <c r="AB190" s="1005"/>
      <c r="AC190" s="1005"/>
      <c r="AD190" s="1005"/>
      <c r="AE190" s="1005"/>
      <c r="AF190" s="1005"/>
      <c r="AG190" s="196"/>
      <c r="AH190" s="592"/>
      <c r="AI190" s="592"/>
      <c r="AJ190" s="592"/>
      <c r="AK190" s="196"/>
      <c r="AL190" s="197"/>
      <c r="AM190" s="197"/>
      <c r="AN190" s="197"/>
      <c r="AO190" s="197"/>
      <c r="AP190" s="1151"/>
      <c r="AQ190" s="1005"/>
      <c r="AR190" s="282"/>
      <c r="AS190" s="282"/>
      <c r="AT190" s="282"/>
      <c r="AU190" s="282"/>
      <c r="AV190" s="282"/>
      <c r="AW190" s="282"/>
      <c r="AX190" s="1151"/>
      <c r="AY190" s="1005"/>
      <c r="AZ190" s="282"/>
      <c r="BA190" s="282"/>
      <c r="BB190" s="282"/>
      <c r="BC190" s="282"/>
      <c r="BD190" s="282"/>
      <c r="BE190" s="282"/>
      <c r="BF190" s="1151"/>
      <c r="BG190" s="1005"/>
      <c r="BH190" s="282"/>
      <c r="BI190" s="282"/>
      <c r="BJ190" s="282"/>
      <c r="BK190" s="282"/>
      <c r="BL190" s="282"/>
      <c r="BM190" s="282"/>
      <c r="BN190" s="1151"/>
      <c r="BO190" s="1005"/>
      <c r="BP190" s="282"/>
      <c r="BQ190" s="282"/>
      <c r="BR190" s="282"/>
      <c r="BS190" s="282"/>
      <c r="BT190" s="282"/>
      <c r="BU190" s="282"/>
    </row>
    <row r="191" spans="1:73" ht="40.15" customHeight="1" thickBot="1" x14ac:dyDescent="0.3">
      <c r="A191" s="151"/>
      <c r="B191" s="29"/>
      <c r="C191" s="1311"/>
      <c r="D191" s="1287"/>
      <c r="E191" s="1062"/>
      <c r="F191" s="1065"/>
      <c r="G191" s="1050"/>
      <c r="H191" s="1044"/>
      <c r="I191" s="1044"/>
      <c r="J191" s="1044"/>
      <c r="K191" s="1044"/>
      <c r="L191" s="1044"/>
      <c r="M191" s="1044"/>
      <c r="N191" s="1047"/>
      <c r="O191" s="1050"/>
      <c r="P191" s="1053"/>
      <c r="Q191" s="1056"/>
      <c r="R191" s="1041"/>
      <c r="S191" s="1041"/>
      <c r="T191" s="1024"/>
      <c r="U191" s="1009"/>
      <c r="V191" s="1009"/>
      <c r="W191" s="1009"/>
      <c r="X191" s="1009"/>
      <c r="Y191" s="1009"/>
      <c r="Z191" s="1006"/>
      <c r="AA191" s="1006"/>
      <c r="AB191" s="1006"/>
      <c r="AC191" s="1006"/>
      <c r="AD191" s="1006"/>
      <c r="AE191" s="1006"/>
      <c r="AF191" s="1006"/>
      <c r="AG191" s="715"/>
      <c r="AH191" s="716"/>
      <c r="AI191" s="716"/>
      <c r="AJ191" s="716"/>
      <c r="AK191" s="715"/>
      <c r="AL191" s="717"/>
      <c r="AM191" s="717"/>
      <c r="AN191" s="717"/>
      <c r="AO191" s="717"/>
      <c r="AP191" s="1152"/>
      <c r="AQ191" s="1006"/>
      <c r="AR191" s="718"/>
      <c r="AS191" s="718"/>
      <c r="AT191" s="718"/>
      <c r="AU191" s="718"/>
      <c r="AV191" s="718"/>
      <c r="AW191" s="718"/>
      <c r="AX191" s="1152"/>
      <c r="AY191" s="1006"/>
      <c r="AZ191" s="718"/>
      <c r="BA191" s="718"/>
      <c r="BB191" s="718"/>
      <c r="BC191" s="718"/>
      <c r="BD191" s="718"/>
      <c r="BE191" s="718"/>
      <c r="BF191" s="1152"/>
      <c r="BG191" s="1006"/>
      <c r="BH191" s="718"/>
      <c r="BI191" s="718"/>
      <c r="BJ191" s="718"/>
      <c r="BK191" s="718"/>
      <c r="BL191" s="718"/>
      <c r="BM191" s="718"/>
      <c r="BN191" s="1152"/>
      <c r="BO191" s="1006"/>
      <c r="BP191" s="718"/>
      <c r="BQ191" s="718"/>
      <c r="BR191" s="718"/>
      <c r="BS191" s="718"/>
      <c r="BT191" s="718"/>
      <c r="BU191" s="718"/>
    </row>
    <row r="192" spans="1:73" ht="40.15" customHeight="1" thickTop="1" x14ac:dyDescent="0.25">
      <c r="A192" s="151"/>
      <c r="B192" s="29"/>
      <c r="C192" s="1310" t="s">
        <v>1039</v>
      </c>
      <c r="D192" s="1286" t="s">
        <v>1040</v>
      </c>
      <c r="E192" s="1061">
        <v>281</v>
      </c>
      <c r="F192" s="1064" t="s">
        <v>3518</v>
      </c>
      <c r="G192" s="1049" t="s">
        <v>1041</v>
      </c>
      <c r="H192" s="1043" t="s">
        <v>272</v>
      </c>
      <c r="I192" s="1043" t="s">
        <v>3041</v>
      </c>
      <c r="J192" s="1043" t="s">
        <v>3443</v>
      </c>
      <c r="K192" s="1043" t="s">
        <v>3444</v>
      </c>
      <c r="L192" s="1043" t="s">
        <v>3445</v>
      </c>
      <c r="M192" s="1043" t="s">
        <v>3516</v>
      </c>
      <c r="N192" s="1046">
        <v>2026004540046</v>
      </c>
      <c r="O192" s="1049" t="s">
        <v>3447</v>
      </c>
      <c r="P192" s="1052" t="s">
        <v>1041</v>
      </c>
      <c r="Q192" s="1055">
        <v>1</v>
      </c>
      <c r="R192" s="1040" t="s">
        <v>2867</v>
      </c>
      <c r="S192" s="1040"/>
      <c r="T192" s="1022"/>
      <c r="U192" s="1007"/>
      <c r="V192" s="1007"/>
      <c r="W192" s="1007"/>
      <c r="X192" s="1007"/>
      <c r="Y192" s="1007"/>
      <c r="Z192" s="1004">
        <f t="shared" ref="Z192" si="633">+AQ192+AY192+BG192+BO192</f>
        <v>0</v>
      </c>
      <c r="AA192" s="1004">
        <f t="shared" ref="AA192" si="634">SUM(AR192:AR195,AZ192:AZ195,BH192:BH195,BP192:BP195)</f>
        <v>0</v>
      </c>
      <c r="AB192" s="1004">
        <f t="shared" ref="AB192" si="635">SUM(AS192:AS195,BA192:BA195,BI192:BI195,BQ192:BQ195)</f>
        <v>0</v>
      </c>
      <c r="AC192" s="1004">
        <f t="shared" ref="AC192" si="636">SUM(AT192:AT195,BB192:BB195,BJ192:BJ195,BR192:BR195)</f>
        <v>0</v>
      </c>
      <c r="AD192" s="1004">
        <f t="shared" ref="AD192" si="637">SUM(AU192:AU195,BC192:BC195,BK192:BK195,BS192:BS195)</f>
        <v>0</v>
      </c>
      <c r="AE192" s="1004">
        <f t="shared" ref="AE192" si="638">SUM(AV192:AV195,BD192:BD195,BL192:BL195,BT192:BT195)</f>
        <v>0</v>
      </c>
      <c r="AF192" s="1004">
        <f t="shared" ref="AF192" si="639">SUM(AW192:AW195,BE192:BE195,BM192:BM195,BU192:BU195)</f>
        <v>0</v>
      </c>
      <c r="AG192" s="714"/>
      <c r="AH192" s="593"/>
      <c r="AI192" s="593"/>
      <c r="AJ192" s="593"/>
      <c r="AK192" s="207"/>
      <c r="AL192" s="208"/>
      <c r="AM192" s="208"/>
      <c r="AN192" s="208"/>
      <c r="AO192" s="208"/>
      <c r="AP192" s="1150">
        <f t="shared" ref="AP192" si="640">+U192</f>
        <v>0</v>
      </c>
      <c r="AQ192" s="1004">
        <f t="shared" ref="AQ192" si="641">SUM(AR192:AW195)</f>
        <v>0</v>
      </c>
      <c r="AR192" s="299"/>
      <c r="AS192" s="299"/>
      <c r="AT192" s="299"/>
      <c r="AU192" s="299"/>
      <c r="AV192" s="299"/>
      <c r="AW192" s="299"/>
      <c r="AX192" s="1150">
        <f t="shared" ref="AX192" si="642">+V192</f>
        <v>0</v>
      </c>
      <c r="AY192" s="1004">
        <f t="shared" ref="AY192" si="643">SUM(AZ192:BE195)</f>
        <v>0</v>
      </c>
      <c r="AZ192" s="299"/>
      <c r="BA192" s="299"/>
      <c r="BB192" s="299"/>
      <c r="BC192" s="299"/>
      <c r="BD192" s="299"/>
      <c r="BE192" s="299"/>
      <c r="BF192" s="1150">
        <f t="shared" ref="BF192" si="644">+W192</f>
        <v>0</v>
      </c>
      <c r="BG192" s="1004">
        <f t="shared" ref="BG192" si="645">SUM(BH192:BM195)</f>
        <v>0</v>
      </c>
      <c r="BH192" s="299"/>
      <c r="BI192" s="299"/>
      <c r="BJ192" s="299"/>
      <c r="BK192" s="299"/>
      <c r="BL192" s="299"/>
      <c r="BM192" s="299"/>
      <c r="BN192" s="1150">
        <f t="shared" ref="BN192" si="646">+X192</f>
        <v>0</v>
      </c>
      <c r="BO192" s="1004">
        <f t="shared" ref="BO192" si="647">SUM(BP192:BU195)</f>
        <v>0</v>
      </c>
      <c r="BP192" s="299"/>
      <c r="BQ192" s="299"/>
      <c r="BR192" s="299"/>
      <c r="BS192" s="299"/>
      <c r="BT192" s="299"/>
      <c r="BU192" s="299"/>
    </row>
    <row r="193" spans="1:73" ht="40.15" customHeight="1" x14ac:dyDescent="0.25">
      <c r="A193" s="151"/>
      <c r="B193" s="29"/>
      <c r="C193" s="1311"/>
      <c r="D193" s="1287"/>
      <c r="E193" s="1062"/>
      <c r="F193" s="1065"/>
      <c r="G193" s="1050"/>
      <c r="H193" s="1044"/>
      <c r="I193" s="1044"/>
      <c r="J193" s="1044"/>
      <c r="K193" s="1044"/>
      <c r="L193" s="1044"/>
      <c r="M193" s="1044"/>
      <c r="N193" s="1047"/>
      <c r="O193" s="1050"/>
      <c r="P193" s="1053"/>
      <c r="Q193" s="1056"/>
      <c r="R193" s="1041"/>
      <c r="S193" s="1041"/>
      <c r="T193" s="1023"/>
      <c r="U193" s="1008"/>
      <c r="V193" s="1008"/>
      <c r="W193" s="1008"/>
      <c r="X193" s="1008"/>
      <c r="Y193" s="1008"/>
      <c r="Z193" s="1005"/>
      <c r="AA193" s="1005"/>
      <c r="AB193" s="1005"/>
      <c r="AC193" s="1005"/>
      <c r="AD193" s="1005"/>
      <c r="AE193" s="1005"/>
      <c r="AF193" s="1005"/>
      <c r="AG193" s="479"/>
      <c r="AH193" s="592"/>
      <c r="AI193" s="592"/>
      <c r="AJ193" s="592"/>
      <c r="AK193" s="196"/>
      <c r="AL193" s="197"/>
      <c r="AM193" s="197"/>
      <c r="AN193" s="197"/>
      <c r="AO193" s="197"/>
      <c r="AP193" s="1151"/>
      <c r="AQ193" s="1005"/>
      <c r="AR193" s="282"/>
      <c r="AS193" s="282"/>
      <c r="AT193" s="282"/>
      <c r="AU193" s="282"/>
      <c r="AV193" s="282"/>
      <c r="AW193" s="282"/>
      <c r="AX193" s="1151"/>
      <c r="AY193" s="1005"/>
      <c r="AZ193" s="282"/>
      <c r="BA193" s="282"/>
      <c r="BB193" s="282"/>
      <c r="BC193" s="282"/>
      <c r="BD193" s="282"/>
      <c r="BE193" s="282"/>
      <c r="BF193" s="1151"/>
      <c r="BG193" s="1005"/>
      <c r="BH193" s="282"/>
      <c r="BI193" s="282"/>
      <c r="BJ193" s="282"/>
      <c r="BK193" s="282"/>
      <c r="BL193" s="282"/>
      <c r="BM193" s="282"/>
      <c r="BN193" s="1151"/>
      <c r="BO193" s="1005"/>
      <c r="BP193" s="282"/>
      <c r="BQ193" s="282"/>
      <c r="BR193" s="282"/>
      <c r="BS193" s="282"/>
      <c r="BT193" s="282"/>
      <c r="BU193" s="282"/>
    </row>
    <row r="194" spans="1:73" ht="40.15" customHeight="1" x14ac:dyDescent="0.25">
      <c r="A194" s="151"/>
      <c r="B194" s="29"/>
      <c r="C194" s="1311"/>
      <c r="D194" s="1287"/>
      <c r="E194" s="1062"/>
      <c r="F194" s="1065"/>
      <c r="G194" s="1050"/>
      <c r="H194" s="1044"/>
      <c r="I194" s="1044"/>
      <c r="J194" s="1044"/>
      <c r="K194" s="1044"/>
      <c r="L194" s="1044"/>
      <c r="M194" s="1044"/>
      <c r="N194" s="1047"/>
      <c r="O194" s="1050"/>
      <c r="P194" s="1053"/>
      <c r="Q194" s="1056"/>
      <c r="R194" s="1041"/>
      <c r="S194" s="1041"/>
      <c r="T194" s="1023"/>
      <c r="U194" s="1008"/>
      <c r="V194" s="1008"/>
      <c r="W194" s="1008"/>
      <c r="X194" s="1008"/>
      <c r="Y194" s="1008"/>
      <c r="Z194" s="1005"/>
      <c r="AA194" s="1005"/>
      <c r="AB194" s="1005"/>
      <c r="AC194" s="1005"/>
      <c r="AD194" s="1005"/>
      <c r="AE194" s="1005"/>
      <c r="AF194" s="1005"/>
      <c r="AG194" s="196"/>
      <c r="AH194" s="592"/>
      <c r="AI194" s="592"/>
      <c r="AJ194" s="592"/>
      <c r="AK194" s="196"/>
      <c r="AL194" s="197"/>
      <c r="AM194" s="197"/>
      <c r="AN194" s="197"/>
      <c r="AO194" s="197"/>
      <c r="AP194" s="1151"/>
      <c r="AQ194" s="1005"/>
      <c r="AR194" s="282"/>
      <c r="AS194" s="282"/>
      <c r="AT194" s="282"/>
      <c r="AU194" s="282"/>
      <c r="AV194" s="282"/>
      <c r="AW194" s="282"/>
      <c r="AX194" s="1151"/>
      <c r="AY194" s="1005"/>
      <c r="AZ194" s="282"/>
      <c r="BA194" s="282"/>
      <c r="BB194" s="282"/>
      <c r="BC194" s="282"/>
      <c r="BD194" s="282"/>
      <c r="BE194" s="282"/>
      <c r="BF194" s="1151"/>
      <c r="BG194" s="1005"/>
      <c r="BH194" s="282"/>
      <c r="BI194" s="282"/>
      <c r="BJ194" s="282"/>
      <c r="BK194" s="282"/>
      <c r="BL194" s="282"/>
      <c r="BM194" s="282"/>
      <c r="BN194" s="1151"/>
      <c r="BO194" s="1005"/>
      <c r="BP194" s="282"/>
      <c r="BQ194" s="282"/>
      <c r="BR194" s="282"/>
      <c r="BS194" s="282"/>
      <c r="BT194" s="282"/>
      <c r="BU194" s="282"/>
    </row>
    <row r="195" spans="1:73" ht="40.15" customHeight="1" thickBot="1" x14ac:dyDescent="0.3">
      <c r="A195" s="151"/>
      <c r="B195" s="29"/>
      <c r="C195" s="1311"/>
      <c r="D195" s="1287"/>
      <c r="E195" s="1062"/>
      <c r="F195" s="1065"/>
      <c r="G195" s="1050"/>
      <c r="H195" s="1044"/>
      <c r="I195" s="1044"/>
      <c r="J195" s="1044"/>
      <c r="K195" s="1044"/>
      <c r="L195" s="1044"/>
      <c r="M195" s="1044"/>
      <c r="N195" s="1047"/>
      <c r="O195" s="1050"/>
      <c r="P195" s="1053"/>
      <c r="Q195" s="1056"/>
      <c r="R195" s="1041"/>
      <c r="S195" s="1041"/>
      <c r="T195" s="1024"/>
      <c r="U195" s="1009"/>
      <c r="V195" s="1009"/>
      <c r="W195" s="1009"/>
      <c r="X195" s="1009"/>
      <c r="Y195" s="1009"/>
      <c r="Z195" s="1006"/>
      <c r="AA195" s="1006"/>
      <c r="AB195" s="1006"/>
      <c r="AC195" s="1006"/>
      <c r="AD195" s="1006"/>
      <c r="AE195" s="1006"/>
      <c r="AF195" s="1006"/>
      <c r="AG195" s="715"/>
      <c r="AH195" s="716"/>
      <c r="AI195" s="716"/>
      <c r="AJ195" s="716"/>
      <c r="AK195" s="715"/>
      <c r="AL195" s="717"/>
      <c r="AM195" s="717"/>
      <c r="AN195" s="717"/>
      <c r="AO195" s="717"/>
      <c r="AP195" s="1152"/>
      <c r="AQ195" s="1006"/>
      <c r="AR195" s="718"/>
      <c r="AS195" s="718"/>
      <c r="AT195" s="718"/>
      <c r="AU195" s="718"/>
      <c r="AV195" s="718"/>
      <c r="AW195" s="718"/>
      <c r="AX195" s="1152"/>
      <c r="AY195" s="1006"/>
      <c r="AZ195" s="718"/>
      <c r="BA195" s="718"/>
      <c r="BB195" s="718"/>
      <c r="BC195" s="718"/>
      <c r="BD195" s="718"/>
      <c r="BE195" s="718"/>
      <c r="BF195" s="1152"/>
      <c r="BG195" s="1006"/>
      <c r="BH195" s="718"/>
      <c r="BI195" s="718"/>
      <c r="BJ195" s="718"/>
      <c r="BK195" s="718"/>
      <c r="BL195" s="718"/>
      <c r="BM195" s="718"/>
      <c r="BN195" s="1152"/>
      <c r="BO195" s="1006"/>
      <c r="BP195" s="718"/>
      <c r="BQ195" s="718"/>
      <c r="BR195" s="718"/>
      <c r="BS195" s="718"/>
      <c r="BT195" s="718"/>
      <c r="BU195" s="718"/>
    </row>
    <row r="196" spans="1:73" ht="40.15" customHeight="1" thickTop="1" x14ac:dyDescent="0.25">
      <c r="A196" s="151"/>
      <c r="B196" s="29"/>
      <c r="C196" s="1311"/>
      <c r="D196" s="1287"/>
      <c r="E196" s="1061">
        <v>282</v>
      </c>
      <c r="F196" s="1064" t="s">
        <v>3519</v>
      </c>
      <c r="G196" s="1049" t="s">
        <v>3520</v>
      </c>
      <c r="H196" s="1043" t="s">
        <v>3521</v>
      </c>
      <c r="I196" s="1043" t="s">
        <v>3041</v>
      </c>
      <c r="J196" s="1043" t="s">
        <v>3443</v>
      </c>
      <c r="K196" s="1043" t="s">
        <v>3444</v>
      </c>
      <c r="L196" s="1043" t="s">
        <v>3452</v>
      </c>
      <c r="M196" s="1043" t="s">
        <v>3463</v>
      </c>
      <c r="N196" s="1046">
        <v>2026004540047</v>
      </c>
      <c r="O196" s="1049" t="s">
        <v>3454</v>
      </c>
      <c r="P196" s="1052" t="s">
        <v>1042</v>
      </c>
      <c r="Q196" s="1055">
        <v>13</v>
      </c>
      <c r="R196" s="1040" t="s">
        <v>2871</v>
      </c>
      <c r="S196" s="1040"/>
      <c r="T196" s="1022"/>
      <c r="U196" s="1007"/>
      <c r="V196" s="1007"/>
      <c r="W196" s="1007"/>
      <c r="X196" s="1007"/>
      <c r="Y196" s="1007"/>
      <c r="Z196" s="1004">
        <f t="shared" ref="Z196" si="648">+AQ196+AY196+BG196+BO196</f>
        <v>0</v>
      </c>
      <c r="AA196" s="1004">
        <f t="shared" ref="AA196" si="649">SUM(AR196:AR199,AZ196:AZ199,BH196:BH199,BP196:BP199)</f>
        <v>0</v>
      </c>
      <c r="AB196" s="1004">
        <f t="shared" ref="AB196" si="650">SUM(AS196:AS199,BA196:BA199,BI196:BI199,BQ196:BQ199)</f>
        <v>0</v>
      </c>
      <c r="AC196" s="1004">
        <f t="shared" ref="AC196" si="651">SUM(AT196:AT199,BB196:BB199,BJ196:BJ199,BR196:BR199)</f>
        <v>0</v>
      </c>
      <c r="AD196" s="1004">
        <f t="shared" ref="AD196" si="652">SUM(AU196:AU199,BC196:BC199,BK196:BK199,BS196:BS199)</f>
        <v>0</v>
      </c>
      <c r="AE196" s="1004">
        <f t="shared" ref="AE196" si="653">SUM(AV196:AV199,BD196:BD199,BL196:BL199,BT196:BT199)</f>
        <v>0</v>
      </c>
      <c r="AF196" s="1004">
        <f t="shared" ref="AF196" si="654">SUM(AW196:AW199,BE196:BE199,BM196:BM199,BU196:BU199)</f>
        <v>0</v>
      </c>
      <c r="AG196" s="714"/>
      <c r="AH196" s="593"/>
      <c r="AI196" s="593"/>
      <c r="AJ196" s="593"/>
      <c r="AK196" s="207"/>
      <c r="AL196" s="208"/>
      <c r="AM196" s="208"/>
      <c r="AN196" s="208"/>
      <c r="AO196" s="208"/>
      <c r="AP196" s="1150">
        <f t="shared" ref="AP196" si="655">+U196</f>
        <v>0</v>
      </c>
      <c r="AQ196" s="1004">
        <f t="shared" ref="AQ196" si="656">SUM(AR196:AW199)</f>
        <v>0</v>
      </c>
      <c r="AR196" s="299"/>
      <c r="AS196" s="299"/>
      <c r="AT196" s="299"/>
      <c r="AU196" s="299"/>
      <c r="AV196" s="299"/>
      <c r="AW196" s="299"/>
      <c r="AX196" s="1150">
        <f t="shared" ref="AX196" si="657">+V196</f>
        <v>0</v>
      </c>
      <c r="AY196" s="1004">
        <f t="shared" ref="AY196" si="658">SUM(AZ196:BE199)</f>
        <v>0</v>
      </c>
      <c r="AZ196" s="299"/>
      <c r="BA196" s="299"/>
      <c r="BB196" s="299"/>
      <c r="BC196" s="299"/>
      <c r="BD196" s="299"/>
      <c r="BE196" s="299"/>
      <c r="BF196" s="1150">
        <f t="shared" ref="BF196" si="659">+W196</f>
        <v>0</v>
      </c>
      <c r="BG196" s="1004">
        <f t="shared" ref="BG196" si="660">SUM(BH196:BM199)</f>
        <v>0</v>
      </c>
      <c r="BH196" s="299"/>
      <c r="BI196" s="299"/>
      <c r="BJ196" s="299"/>
      <c r="BK196" s="299"/>
      <c r="BL196" s="299"/>
      <c r="BM196" s="299"/>
      <c r="BN196" s="1150">
        <f t="shared" ref="BN196" si="661">+X196</f>
        <v>0</v>
      </c>
      <c r="BO196" s="1004">
        <f t="shared" ref="BO196" si="662">SUM(BP196:BU199)</f>
        <v>0</v>
      </c>
      <c r="BP196" s="299"/>
      <c r="BQ196" s="299"/>
      <c r="BR196" s="299"/>
      <c r="BS196" s="299"/>
      <c r="BT196" s="299"/>
      <c r="BU196" s="299"/>
    </row>
    <row r="197" spans="1:73" ht="40.15" customHeight="1" x14ac:dyDescent="0.25">
      <c r="A197" s="151"/>
      <c r="B197" s="29"/>
      <c r="C197" s="1311"/>
      <c r="D197" s="1287"/>
      <c r="E197" s="1062"/>
      <c r="F197" s="1065"/>
      <c r="G197" s="1050"/>
      <c r="H197" s="1044"/>
      <c r="I197" s="1044"/>
      <c r="J197" s="1044"/>
      <c r="K197" s="1044"/>
      <c r="L197" s="1044"/>
      <c r="M197" s="1044"/>
      <c r="N197" s="1047"/>
      <c r="O197" s="1050"/>
      <c r="P197" s="1053"/>
      <c r="Q197" s="1056"/>
      <c r="R197" s="1041"/>
      <c r="S197" s="1041"/>
      <c r="T197" s="1023"/>
      <c r="U197" s="1008"/>
      <c r="V197" s="1008"/>
      <c r="W197" s="1008"/>
      <c r="X197" s="1008"/>
      <c r="Y197" s="1008"/>
      <c r="Z197" s="1005"/>
      <c r="AA197" s="1005"/>
      <c r="AB197" s="1005"/>
      <c r="AC197" s="1005"/>
      <c r="AD197" s="1005"/>
      <c r="AE197" s="1005"/>
      <c r="AF197" s="1005"/>
      <c r="AG197" s="479"/>
      <c r="AH197" s="592"/>
      <c r="AI197" s="592"/>
      <c r="AJ197" s="592"/>
      <c r="AK197" s="196"/>
      <c r="AL197" s="197"/>
      <c r="AM197" s="197"/>
      <c r="AN197" s="197"/>
      <c r="AO197" s="197"/>
      <c r="AP197" s="1151"/>
      <c r="AQ197" s="1005"/>
      <c r="AR197" s="282"/>
      <c r="AS197" s="282"/>
      <c r="AT197" s="282"/>
      <c r="AU197" s="282"/>
      <c r="AV197" s="282"/>
      <c r="AW197" s="282"/>
      <c r="AX197" s="1151"/>
      <c r="AY197" s="1005"/>
      <c r="AZ197" s="282"/>
      <c r="BA197" s="282"/>
      <c r="BB197" s="282"/>
      <c r="BC197" s="282"/>
      <c r="BD197" s="282"/>
      <c r="BE197" s="282"/>
      <c r="BF197" s="1151"/>
      <c r="BG197" s="1005"/>
      <c r="BH197" s="282"/>
      <c r="BI197" s="282"/>
      <c r="BJ197" s="282"/>
      <c r="BK197" s="282"/>
      <c r="BL197" s="282"/>
      <c r="BM197" s="282"/>
      <c r="BN197" s="1151"/>
      <c r="BO197" s="1005"/>
      <c r="BP197" s="282"/>
      <c r="BQ197" s="282"/>
      <c r="BR197" s="282"/>
      <c r="BS197" s="282"/>
      <c r="BT197" s="282"/>
      <c r="BU197" s="282"/>
    </row>
    <row r="198" spans="1:73" ht="40.15" customHeight="1" x14ac:dyDescent="0.25">
      <c r="A198" s="151"/>
      <c r="B198" s="29"/>
      <c r="C198" s="1311"/>
      <c r="D198" s="1287"/>
      <c r="E198" s="1062"/>
      <c r="F198" s="1065"/>
      <c r="G198" s="1050"/>
      <c r="H198" s="1044"/>
      <c r="I198" s="1044"/>
      <c r="J198" s="1044"/>
      <c r="K198" s="1044"/>
      <c r="L198" s="1044"/>
      <c r="M198" s="1044"/>
      <c r="N198" s="1047"/>
      <c r="O198" s="1050"/>
      <c r="P198" s="1053"/>
      <c r="Q198" s="1056"/>
      <c r="R198" s="1041"/>
      <c r="S198" s="1041"/>
      <c r="T198" s="1023"/>
      <c r="U198" s="1008"/>
      <c r="V198" s="1008"/>
      <c r="W198" s="1008"/>
      <c r="X198" s="1008"/>
      <c r="Y198" s="1008"/>
      <c r="Z198" s="1005"/>
      <c r="AA198" s="1005"/>
      <c r="AB198" s="1005"/>
      <c r="AC198" s="1005"/>
      <c r="AD198" s="1005"/>
      <c r="AE198" s="1005"/>
      <c r="AF198" s="1005"/>
      <c r="AG198" s="196"/>
      <c r="AH198" s="592"/>
      <c r="AI198" s="592"/>
      <c r="AJ198" s="592"/>
      <c r="AK198" s="196"/>
      <c r="AL198" s="197"/>
      <c r="AM198" s="197"/>
      <c r="AN198" s="197"/>
      <c r="AO198" s="197"/>
      <c r="AP198" s="1151"/>
      <c r="AQ198" s="1005"/>
      <c r="AR198" s="282"/>
      <c r="AS198" s="282"/>
      <c r="AT198" s="282"/>
      <c r="AU198" s="282"/>
      <c r="AV198" s="282"/>
      <c r="AW198" s="282"/>
      <c r="AX198" s="1151"/>
      <c r="AY198" s="1005"/>
      <c r="AZ198" s="282"/>
      <c r="BA198" s="282"/>
      <c r="BB198" s="282"/>
      <c r="BC198" s="282"/>
      <c r="BD198" s="282"/>
      <c r="BE198" s="282"/>
      <c r="BF198" s="1151"/>
      <c r="BG198" s="1005"/>
      <c r="BH198" s="282"/>
      <c r="BI198" s="282"/>
      <c r="BJ198" s="282"/>
      <c r="BK198" s="282"/>
      <c r="BL198" s="282"/>
      <c r="BM198" s="282"/>
      <c r="BN198" s="1151"/>
      <c r="BO198" s="1005"/>
      <c r="BP198" s="282"/>
      <c r="BQ198" s="282"/>
      <c r="BR198" s="282"/>
      <c r="BS198" s="282"/>
      <c r="BT198" s="282"/>
      <c r="BU198" s="282"/>
    </row>
    <row r="199" spans="1:73" ht="40.15" customHeight="1" thickBot="1" x14ac:dyDescent="0.3">
      <c r="A199" s="151"/>
      <c r="B199" s="29"/>
      <c r="C199" s="1311"/>
      <c r="D199" s="1287"/>
      <c r="E199" s="1062"/>
      <c r="F199" s="1065"/>
      <c r="G199" s="1050"/>
      <c r="H199" s="1044"/>
      <c r="I199" s="1044"/>
      <c r="J199" s="1044"/>
      <c r="K199" s="1044"/>
      <c r="L199" s="1044"/>
      <c r="M199" s="1044"/>
      <c r="N199" s="1047"/>
      <c r="O199" s="1050"/>
      <c r="P199" s="1053"/>
      <c r="Q199" s="1056"/>
      <c r="R199" s="1041"/>
      <c r="S199" s="1041"/>
      <c r="T199" s="1024"/>
      <c r="U199" s="1009"/>
      <c r="V199" s="1009"/>
      <c r="W199" s="1009"/>
      <c r="X199" s="1009"/>
      <c r="Y199" s="1009"/>
      <c r="Z199" s="1006"/>
      <c r="AA199" s="1006"/>
      <c r="AB199" s="1006"/>
      <c r="AC199" s="1006"/>
      <c r="AD199" s="1006"/>
      <c r="AE199" s="1006"/>
      <c r="AF199" s="1006"/>
      <c r="AG199" s="715"/>
      <c r="AH199" s="716"/>
      <c r="AI199" s="716"/>
      <c r="AJ199" s="716"/>
      <c r="AK199" s="715"/>
      <c r="AL199" s="717"/>
      <c r="AM199" s="717"/>
      <c r="AN199" s="717"/>
      <c r="AO199" s="717"/>
      <c r="AP199" s="1152"/>
      <c r="AQ199" s="1006"/>
      <c r="AR199" s="718"/>
      <c r="AS199" s="718"/>
      <c r="AT199" s="718"/>
      <c r="AU199" s="718"/>
      <c r="AV199" s="718"/>
      <c r="AW199" s="718"/>
      <c r="AX199" s="1152"/>
      <c r="AY199" s="1006"/>
      <c r="AZ199" s="718"/>
      <c r="BA199" s="718"/>
      <c r="BB199" s="718"/>
      <c r="BC199" s="718"/>
      <c r="BD199" s="718"/>
      <c r="BE199" s="718"/>
      <c r="BF199" s="1152"/>
      <c r="BG199" s="1006"/>
      <c r="BH199" s="718"/>
      <c r="BI199" s="718"/>
      <c r="BJ199" s="718"/>
      <c r="BK199" s="718"/>
      <c r="BL199" s="718"/>
      <c r="BM199" s="718"/>
      <c r="BN199" s="1152"/>
      <c r="BO199" s="1006"/>
      <c r="BP199" s="718"/>
      <c r="BQ199" s="718"/>
      <c r="BR199" s="718"/>
      <c r="BS199" s="718"/>
      <c r="BT199" s="718"/>
      <c r="BU199" s="718"/>
    </row>
    <row r="200" spans="1:73" ht="40.15" customHeight="1" thickTop="1" thickBot="1" x14ac:dyDescent="0.3">
      <c r="B200" s="123" t="s">
        <v>1043</v>
      </c>
      <c r="C200" s="238" t="s">
        <v>105</v>
      </c>
      <c r="D200" s="421"/>
      <c r="E200" s="662"/>
      <c r="F200" s="447"/>
      <c r="G200" s="373"/>
      <c r="H200" s="375"/>
      <c r="I200" s="375"/>
      <c r="J200" s="376"/>
      <c r="K200" s="376"/>
      <c r="L200" s="421"/>
      <c r="M200" s="421"/>
      <c r="N200" s="707"/>
      <c r="O200" s="708"/>
      <c r="P200" s="421"/>
      <c r="Q200" s="692"/>
      <c r="R200" s="692"/>
      <c r="S200" s="692"/>
      <c r="T200" s="667"/>
      <c r="U200" s="668"/>
      <c r="V200" s="668"/>
      <c r="W200" s="668"/>
      <c r="X200" s="668"/>
      <c r="Y200" s="248"/>
      <c r="Z200" s="245">
        <f t="shared" ref="Z200:AD235" si="663">+AQ200+AY200+BG200+BO200</f>
        <v>0</v>
      </c>
      <c r="AA200" s="245">
        <f t="shared" si="663"/>
        <v>0</v>
      </c>
      <c r="AB200" s="245">
        <f t="shared" si="663"/>
        <v>0</v>
      </c>
      <c r="AC200" s="245">
        <f t="shared" si="663"/>
        <v>0</v>
      </c>
      <c r="AD200" s="245">
        <f t="shared" si="663"/>
        <v>0</v>
      </c>
      <c r="AE200" s="245" t="e">
        <f>+AV200+BD200+BL200+#REF!</f>
        <v>#REF!</v>
      </c>
      <c r="AF200" s="245" t="e">
        <f>+AW200+BE200+BM200+#REF!</f>
        <v>#REF!</v>
      </c>
      <c r="AG200" s="246"/>
      <c r="AH200" s="246"/>
      <c r="AI200" s="246"/>
      <c r="AJ200" s="246"/>
      <c r="AK200" s="711"/>
      <c r="AL200" s="246"/>
      <c r="AM200" s="246"/>
      <c r="AN200" s="246"/>
      <c r="AO200" s="246"/>
      <c r="AP200" s="669"/>
      <c r="AQ200" s="670">
        <f t="shared" ref="AQ200:AW200" si="664">SUM(AQ201:AQ220)</f>
        <v>0</v>
      </c>
      <c r="AR200" s="670">
        <f t="shared" si="664"/>
        <v>0</v>
      </c>
      <c r="AS200" s="670">
        <f t="shared" si="664"/>
        <v>0</v>
      </c>
      <c r="AT200" s="670">
        <f t="shared" si="664"/>
        <v>0</v>
      </c>
      <c r="AU200" s="670">
        <f t="shared" si="664"/>
        <v>0</v>
      </c>
      <c r="AV200" s="670">
        <f t="shared" si="664"/>
        <v>0</v>
      </c>
      <c r="AW200" s="670">
        <f t="shared" si="664"/>
        <v>0</v>
      </c>
      <c r="AX200" s="669"/>
      <c r="AY200" s="670">
        <f t="shared" ref="AY200:BE200" si="665">SUM(AY201:AY220)</f>
        <v>0</v>
      </c>
      <c r="AZ200" s="670">
        <f t="shared" si="665"/>
        <v>0</v>
      </c>
      <c r="BA200" s="670">
        <f t="shared" si="665"/>
        <v>0</v>
      </c>
      <c r="BB200" s="670">
        <f t="shared" si="665"/>
        <v>0</v>
      </c>
      <c r="BC200" s="670">
        <f t="shared" si="665"/>
        <v>0</v>
      </c>
      <c r="BD200" s="670">
        <f t="shared" si="665"/>
        <v>0</v>
      </c>
      <c r="BE200" s="670">
        <f t="shared" si="665"/>
        <v>0</v>
      </c>
      <c r="BF200" s="669"/>
      <c r="BG200" s="670">
        <f t="shared" ref="BG200:BM200" si="666">SUM(BG201:BG220)</f>
        <v>0</v>
      </c>
      <c r="BH200" s="670">
        <f t="shared" si="666"/>
        <v>0</v>
      </c>
      <c r="BI200" s="670">
        <f t="shared" si="666"/>
        <v>0</v>
      </c>
      <c r="BJ200" s="670">
        <f t="shared" si="666"/>
        <v>0</v>
      </c>
      <c r="BK200" s="670">
        <f t="shared" si="666"/>
        <v>0</v>
      </c>
      <c r="BL200" s="670">
        <f t="shared" si="666"/>
        <v>0</v>
      </c>
      <c r="BM200" s="670">
        <f t="shared" si="666"/>
        <v>0</v>
      </c>
      <c r="BN200" s="669"/>
      <c r="BO200" s="670">
        <f>SUM(BO201:BO220)</f>
        <v>0</v>
      </c>
      <c r="BP200" s="670">
        <f>SUM(BP201:BP220)</f>
        <v>0</v>
      </c>
      <c r="BQ200" s="670">
        <f>SUM(BQ201:BQ220)</f>
        <v>0</v>
      </c>
      <c r="BR200" s="670">
        <f>SUM(BR201:BR220)</f>
        <v>0</v>
      </c>
      <c r="BS200" s="670">
        <f>SUM(BS201:BS220)</f>
        <v>0</v>
      </c>
      <c r="BT200" s="670">
        <f t="shared" ref="BT200:BU200" si="667">SUM(BT201:BT220)</f>
        <v>0</v>
      </c>
      <c r="BU200" s="670">
        <f t="shared" si="667"/>
        <v>0</v>
      </c>
    </row>
    <row r="201" spans="1:73" ht="40.15" customHeight="1" thickTop="1" x14ac:dyDescent="0.25">
      <c r="A201" s="151"/>
      <c r="B201" s="24"/>
      <c r="C201" s="1283" t="s">
        <v>1044</v>
      </c>
      <c r="D201" s="1295" t="s">
        <v>1045</v>
      </c>
      <c r="E201" s="1318">
        <v>283</v>
      </c>
      <c r="F201" s="1298" t="s">
        <v>3522</v>
      </c>
      <c r="G201" s="1295" t="s">
        <v>607</v>
      </c>
      <c r="H201" s="1283" t="s">
        <v>3523</v>
      </c>
      <c r="I201" s="1283" t="s">
        <v>3041</v>
      </c>
      <c r="J201" s="1283" t="s">
        <v>3443</v>
      </c>
      <c r="K201" s="1295" t="s">
        <v>3444</v>
      </c>
      <c r="L201" s="1283" t="s">
        <v>3445</v>
      </c>
      <c r="M201" s="1283" t="s">
        <v>3516</v>
      </c>
      <c r="N201" s="1298">
        <v>2026004540046</v>
      </c>
      <c r="O201" s="1295" t="s">
        <v>3447</v>
      </c>
      <c r="P201" s="1301" t="s">
        <v>607</v>
      </c>
      <c r="Q201" s="1304">
        <v>64</v>
      </c>
      <c r="R201" s="1307" t="s">
        <v>2867</v>
      </c>
      <c r="S201" s="1040"/>
      <c r="T201" s="1022"/>
      <c r="U201" s="1007"/>
      <c r="V201" s="1007"/>
      <c r="W201" s="1007"/>
      <c r="X201" s="1007"/>
      <c r="Y201" s="1007"/>
      <c r="Z201" s="1004">
        <f t="shared" si="663"/>
        <v>0</v>
      </c>
      <c r="AA201" s="1004">
        <f t="shared" ref="AA201" si="668">SUM(AR201:AR204,AZ201:AZ204,BH201:BH204,BP201:BP204)</f>
        <v>0</v>
      </c>
      <c r="AB201" s="1004">
        <f t="shared" ref="AB201" si="669">SUM(AS201:AS204,BA201:BA204,BI201:BI204,BQ201:BQ204)</f>
        <v>0</v>
      </c>
      <c r="AC201" s="1004">
        <f t="shared" ref="AC201" si="670">SUM(AT201:AT204,BB201:BB204,BJ201:BJ204,BR201:BR204)</f>
        <v>0</v>
      </c>
      <c r="AD201" s="1004">
        <f t="shared" ref="AD201" si="671">SUM(AU201:AU204,BC201:BC204,BK201:BK204,BS201:BS204)</f>
        <v>0</v>
      </c>
      <c r="AE201" s="1004">
        <f t="shared" ref="AE201" si="672">SUM(AV201:AV204,BD201:BD204,BL201:BL204,BT201:BT204)</f>
        <v>0</v>
      </c>
      <c r="AF201" s="1004">
        <f t="shared" ref="AF201" si="673">SUM(AW201:AW204,BE201:BE204,BM201:BM204,BU201:BU204)</f>
        <v>0</v>
      </c>
      <c r="AG201" s="714"/>
      <c r="AH201" s="593"/>
      <c r="AI201" s="593"/>
      <c r="AJ201" s="593"/>
      <c r="AK201" s="207"/>
      <c r="AL201" s="208"/>
      <c r="AM201" s="208"/>
      <c r="AN201" s="208"/>
      <c r="AO201" s="208"/>
      <c r="AP201" s="1150">
        <f t="shared" ref="AP201" si="674">+U201</f>
        <v>0</v>
      </c>
      <c r="AQ201" s="1004">
        <f t="shared" ref="AQ201" si="675">SUM(AR201:AW204)</f>
        <v>0</v>
      </c>
      <c r="AR201" s="299"/>
      <c r="AS201" s="299"/>
      <c r="AT201" s="299"/>
      <c r="AU201" s="299"/>
      <c r="AV201" s="299"/>
      <c r="AW201" s="299"/>
      <c r="AX201" s="1150">
        <f t="shared" ref="AX201" si="676">+V201</f>
        <v>0</v>
      </c>
      <c r="AY201" s="1004">
        <f t="shared" ref="AY201" si="677">SUM(AZ201:BE204)</f>
        <v>0</v>
      </c>
      <c r="AZ201" s="299"/>
      <c r="BA201" s="299"/>
      <c r="BB201" s="299"/>
      <c r="BC201" s="299"/>
      <c r="BD201" s="299"/>
      <c r="BE201" s="299"/>
      <c r="BF201" s="1150">
        <f t="shared" ref="BF201" si="678">+W201</f>
        <v>0</v>
      </c>
      <c r="BG201" s="1004">
        <f t="shared" ref="BG201" si="679">SUM(BH201:BM204)</f>
        <v>0</v>
      </c>
      <c r="BH201" s="299"/>
      <c r="BI201" s="299"/>
      <c r="BJ201" s="299"/>
      <c r="BK201" s="299"/>
      <c r="BL201" s="299"/>
      <c r="BM201" s="299"/>
      <c r="BN201" s="1150">
        <f t="shared" ref="BN201" si="680">+X201</f>
        <v>0</v>
      </c>
      <c r="BO201" s="1004">
        <f t="shared" ref="BO201" si="681">SUM(BP201:BU204)</f>
        <v>0</v>
      </c>
      <c r="BP201" s="299"/>
      <c r="BQ201" s="299"/>
      <c r="BR201" s="299"/>
      <c r="BS201" s="299"/>
      <c r="BT201" s="299"/>
      <c r="BU201" s="299"/>
    </row>
    <row r="202" spans="1:73" ht="40.15" customHeight="1" x14ac:dyDescent="0.25">
      <c r="A202" s="151"/>
      <c r="B202" s="24"/>
      <c r="C202" s="1284"/>
      <c r="D202" s="1296"/>
      <c r="E202" s="1319"/>
      <c r="F202" s="1299"/>
      <c r="G202" s="1296"/>
      <c r="H202" s="1284"/>
      <c r="I202" s="1284"/>
      <c r="J202" s="1284"/>
      <c r="K202" s="1296"/>
      <c r="L202" s="1284"/>
      <c r="M202" s="1284"/>
      <c r="N202" s="1299"/>
      <c r="O202" s="1296"/>
      <c r="P202" s="1302"/>
      <c r="Q202" s="1305"/>
      <c r="R202" s="1308"/>
      <c r="S202" s="1041"/>
      <c r="T202" s="1023"/>
      <c r="U202" s="1008"/>
      <c r="V202" s="1008"/>
      <c r="W202" s="1008"/>
      <c r="X202" s="1008"/>
      <c r="Y202" s="1008"/>
      <c r="Z202" s="1005"/>
      <c r="AA202" s="1005"/>
      <c r="AB202" s="1005"/>
      <c r="AC202" s="1005"/>
      <c r="AD202" s="1005"/>
      <c r="AE202" s="1005"/>
      <c r="AF202" s="1005"/>
      <c r="AG202" s="479"/>
      <c r="AH202" s="592"/>
      <c r="AI202" s="592"/>
      <c r="AJ202" s="592"/>
      <c r="AK202" s="196"/>
      <c r="AL202" s="197"/>
      <c r="AM202" s="197"/>
      <c r="AN202" s="197"/>
      <c r="AO202" s="197"/>
      <c r="AP202" s="1151"/>
      <c r="AQ202" s="1005"/>
      <c r="AR202" s="282"/>
      <c r="AS202" s="282"/>
      <c r="AT202" s="282"/>
      <c r="AU202" s="282"/>
      <c r="AV202" s="282"/>
      <c r="AW202" s="282"/>
      <c r="AX202" s="1151"/>
      <c r="AY202" s="1005"/>
      <c r="AZ202" s="282"/>
      <c r="BA202" s="282"/>
      <c r="BB202" s="282"/>
      <c r="BC202" s="282"/>
      <c r="BD202" s="282"/>
      <c r="BE202" s="282"/>
      <c r="BF202" s="1151"/>
      <c r="BG202" s="1005"/>
      <c r="BH202" s="282"/>
      <c r="BI202" s="282"/>
      <c r="BJ202" s="282"/>
      <c r="BK202" s="282"/>
      <c r="BL202" s="282"/>
      <c r="BM202" s="282"/>
      <c r="BN202" s="1151"/>
      <c r="BO202" s="1005"/>
      <c r="BP202" s="282"/>
      <c r="BQ202" s="282"/>
      <c r="BR202" s="282"/>
      <c r="BS202" s="282"/>
      <c r="BT202" s="282"/>
      <c r="BU202" s="282"/>
    </row>
    <row r="203" spans="1:73" ht="40.15" customHeight="1" x14ac:dyDescent="0.25">
      <c r="A203" s="151"/>
      <c r="B203" s="24"/>
      <c r="C203" s="1284"/>
      <c r="D203" s="1296"/>
      <c r="E203" s="1319"/>
      <c r="F203" s="1299"/>
      <c r="G203" s="1296"/>
      <c r="H203" s="1284"/>
      <c r="I203" s="1284"/>
      <c r="J203" s="1284"/>
      <c r="K203" s="1296"/>
      <c r="L203" s="1284"/>
      <c r="M203" s="1284"/>
      <c r="N203" s="1299"/>
      <c r="O203" s="1296"/>
      <c r="P203" s="1302"/>
      <c r="Q203" s="1305"/>
      <c r="R203" s="1308"/>
      <c r="S203" s="1041"/>
      <c r="T203" s="1023"/>
      <c r="U203" s="1008"/>
      <c r="V203" s="1008"/>
      <c r="W203" s="1008"/>
      <c r="X203" s="1008"/>
      <c r="Y203" s="1008"/>
      <c r="Z203" s="1005"/>
      <c r="AA203" s="1005"/>
      <c r="AB203" s="1005"/>
      <c r="AC203" s="1005"/>
      <c r="AD203" s="1005"/>
      <c r="AE203" s="1005"/>
      <c r="AF203" s="1005"/>
      <c r="AG203" s="196"/>
      <c r="AH203" s="592"/>
      <c r="AI203" s="592"/>
      <c r="AJ203" s="592"/>
      <c r="AK203" s="196"/>
      <c r="AL203" s="197"/>
      <c r="AM203" s="197"/>
      <c r="AN203" s="197"/>
      <c r="AO203" s="197"/>
      <c r="AP203" s="1151"/>
      <c r="AQ203" s="1005"/>
      <c r="AR203" s="282"/>
      <c r="AS203" s="282"/>
      <c r="AT203" s="282"/>
      <c r="AU203" s="282"/>
      <c r="AV203" s="282"/>
      <c r="AW203" s="282"/>
      <c r="AX203" s="1151"/>
      <c r="AY203" s="1005"/>
      <c r="AZ203" s="282"/>
      <c r="BA203" s="282"/>
      <c r="BB203" s="282"/>
      <c r="BC203" s="282"/>
      <c r="BD203" s="282"/>
      <c r="BE203" s="282"/>
      <c r="BF203" s="1151"/>
      <c r="BG203" s="1005"/>
      <c r="BH203" s="282"/>
      <c r="BI203" s="282"/>
      <c r="BJ203" s="282"/>
      <c r="BK203" s="282"/>
      <c r="BL203" s="282"/>
      <c r="BM203" s="282"/>
      <c r="BN203" s="1151"/>
      <c r="BO203" s="1005"/>
      <c r="BP203" s="282"/>
      <c r="BQ203" s="282"/>
      <c r="BR203" s="282"/>
      <c r="BS203" s="282"/>
      <c r="BT203" s="282"/>
      <c r="BU203" s="282"/>
    </row>
    <row r="204" spans="1:73" ht="40.15" customHeight="1" thickBot="1" x14ac:dyDescent="0.3">
      <c r="A204" s="151"/>
      <c r="B204" s="24"/>
      <c r="C204" s="1285"/>
      <c r="D204" s="1297"/>
      <c r="E204" s="1322"/>
      <c r="F204" s="1300"/>
      <c r="G204" s="1297"/>
      <c r="H204" s="1285"/>
      <c r="I204" s="1285"/>
      <c r="J204" s="1285"/>
      <c r="K204" s="1297"/>
      <c r="L204" s="1285"/>
      <c r="M204" s="1285"/>
      <c r="N204" s="1300"/>
      <c r="O204" s="1297"/>
      <c r="P204" s="1303"/>
      <c r="Q204" s="1306"/>
      <c r="R204" s="1309"/>
      <c r="S204" s="1041"/>
      <c r="T204" s="1024"/>
      <c r="U204" s="1009"/>
      <c r="V204" s="1009"/>
      <c r="W204" s="1009"/>
      <c r="X204" s="1009"/>
      <c r="Y204" s="1009"/>
      <c r="Z204" s="1006"/>
      <c r="AA204" s="1006"/>
      <c r="AB204" s="1006"/>
      <c r="AC204" s="1006"/>
      <c r="AD204" s="1006"/>
      <c r="AE204" s="1006"/>
      <c r="AF204" s="1006"/>
      <c r="AG204" s="715"/>
      <c r="AH204" s="716"/>
      <c r="AI204" s="716"/>
      <c r="AJ204" s="716"/>
      <c r="AK204" s="715"/>
      <c r="AL204" s="717"/>
      <c r="AM204" s="717"/>
      <c r="AN204" s="717"/>
      <c r="AO204" s="717"/>
      <c r="AP204" s="1152"/>
      <c r="AQ204" s="1006"/>
      <c r="AR204" s="718"/>
      <c r="AS204" s="718"/>
      <c r="AT204" s="718"/>
      <c r="AU204" s="718"/>
      <c r="AV204" s="718"/>
      <c r="AW204" s="718"/>
      <c r="AX204" s="1152"/>
      <c r="AY204" s="1006"/>
      <c r="AZ204" s="718"/>
      <c r="BA204" s="718"/>
      <c r="BB204" s="718"/>
      <c r="BC204" s="718"/>
      <c r="BD204" s="718"/>
      <c r="BE204" s="718"/>
      <c r="BF204" s="1152"/>
      <c r="BG204" s="1006"/>
      <c r="BH204" s="718"/>
      <c r="BI204" s="718"/>
      <c r="BJ204" s="718"/>
      <c r="BK204" s="718"/>
      <c r="BL204" s="718"/>
      <c r="BM204" s="718"/>
      <c r="BN204" s="1152"/>
      <c r="BO204" s="1006"/>
      <c r="BP204" s="718"/>
      <c r="BQ204" s="718"/>
      <c r="BR204" s="718"/>
      <c r="BS204" s="718"/>
      <c r="BT204" s="718"/>
      <c r="BU204" s="718"/>
    </row>
    <row r="205" spans="1:73" ht="40.15" customHeight="1" thickTop="1" x14ac:dyDescent="0.25">
      <c r="A205" s="151"/>
      <c r="B205" s="29"/>
      <c r="C205" s="1283" t="s">
        <v>1046</v>
      </c>
      <c r="D205" s="1286" t="s">
        <v>1047</v>
      </c>
      <c r="E205" s="1289">
        <v>284</v>
      </c>
      <c r="F205" s="1292" t="s">
        <v>3522</v>
      </c>
      <c r="G205" s="1295" t="s">
        <v>607</v>
      </c>
      <c r="H205" s="1283" t="s">
        <v>3523</v>
      </c>
      <c r="I205" s="1283" t="s">
        <v>3041</v>
      </c>
      <c r="J205" s="1283" t="s">
        <v>3443</v>
      </c>
      <c r="K205" s="1295" t="s">
        <v>3444</v>
      </c>
      <c r="L205" s="1283" t="s">
        <v>3445</v>
      </c>
      <c r="M205" s="1283" t="s">
        <v>3516</v>
      </c>
      <c r="N205" s="1298">
        <v>2026004540046</v>
      </c>
      <c r="O205" s="1295" t="s">
        <v>3447</v>
      </c>
      <c r="P205" s="1301" t="s">
        <v>607</v>
      </c>
      <c r="Q205" s="1304">
        <v>64</v>
      </c>
      <c r="R205" s="1307" t="s">
        <v>2867</v>
      </c>
      <c r="S205" s="1040"/>
      <c r="T205" s="1022"/>
      <c r="U205" s="1007"/>
      <c r="V205" s="1007"/>
      <c r="W205" s="1007"/>
      <c r="X205" s="1007"/>
      <c r="Y205" s="1007"/>
      <c r="Z205" s="1004">
        <f t="shared" ref="Z205" si="682">+AQ205+AY205+BG205+BO205</f>
        <v>0</v>
      </c>
      <c r="AA205" s="1004">
        <f t="shared" ref="AA205" si="683">SUM(AR205:AR208,AZ205:AZ208,BH205:BH208,BP205:BP208)</f>
        <v>0</v>
      </c>
      <c r="AB205" s="1004">
        <f t="shared" ref="AB205" si="684">SUM(AS205:AS208,BA205:BA208,BI205:BI208,BQ205:BQ208)</f>
        <v>0</v>
      </c>
      <c r="AC205" s="1004">
        <f t="shared" ref="AC205" si="685">SUM(AT205:AT208,BB205:BB208,BJ205:BJ208,BR205:BR208)</f>
        <v>0</v>
      </c>
      <c r="AD205" s="1004">
        <f t="shared" ref="AD205" si="686">SUM(AU205:AU208,BC205:BC208,BK205:BK208,BS205:BS208)</f>
        <v>0</v>
      </c>
      <c r="AE205" s="1004">
        <f t="shared" ref="AE205" si="687">SUM(AV205:AV208,BD205:BD208,BL205:BL208,BT205:BT208)</f>
        <v>0</v>
      </c>
      <c r="AF205" s="1004">
        <f t="shared" ref="AF205" si="688">SUM(AW205:AW208,BE205:BE208,BM205:BM208,BU205:BU208)</f>
        <v>0</v>
      </c>
      <c r="AG205" s="714"/>
      <c r="AH205" s="593"/>
      <c r="AI205" s="593"/>
      <c r="AJ205" s="593"/>
      <c r="AK205" s="207"/>
      <c r="AL205" s="208"/>
      <c r="AM205" s="208"/>
      <c r="AN205" s="208"/>
      <c r="AO205" s="208"/>
      <c r="AP205" s="1150">
        <f t="shared" ref="AP205" si="689">+U205</f>
        <v>0</v>
      </c>
      <c r="AQ205" s="1004">
        <f t="shared" ref="AQ205" si="690">SUM(AR205:AW208)</f>
        <v>0</v>
      </c>
      <c r="AR205" s="299"/>
      <c r="AS205" s="299"/>
      <c r="AT205" s="299"/>
      <c r="AU205" s="299"/>
      <c r="AV205" s="299"/>
      <c r="AW205" s="299"/>
      <c r="AX205" s="1150">
        <f t="shared" ref="AX205" si="691">+V205</f>
        <v>0</v>
      </c>
      <c r="AY205" s="1004">
        <f t="shared" ref="AY205" si="692">SUM(AZ205:BE208)</f>
        <v>0</v>
      </c>
      <c r="AZ205" s="299"/>
      <c r="BA205" s="299"/>
      <c r="BB205" s="299"/>
      <c r="BC205" s="299"/>
      <c r="BD205" s="299"/>
      <c r="BE205" s="299"/>
      <c r="BF205" s="1150">
        <f t="shared" ref="BF205" si="693">+W205</f>
        <v>0</v>
      </c>
      <c r="BG205" s="1004">
        <f t="shared" ref="BG205" si="694">SUM(BH205:BM208)</f>
        <v>0</v>
      </c>
      <c r="BH205" s="299"/>
      <c r="BI205" s="299"/>
      <c r="BJ205" s="299"/>
      <c r="BK205" s="299"/>
      <c r="BL205" s="299"/>
      <c r="BM205" s="299"/>
      <c r="BN205" s="1150">
        <f t="shared" ref="BN205" si="695">+X205</f>
        <v>0</v>
      </c>
      <c r="BO205" s="1004">
        <f t="shared" ref="BO205" si="696">SUM(BP205:BU208)</f>
        <v>0</v>
      </c>
      <c r="BP205" s="299"/>
      <c r="BQ205" s="299"/>
      <c r="BR205" s="299"/>
      <c r="BS205" s="299"/>
      <c r="BT205" s="299"/>
      <c r="BU205" s="299"/>
    </row>
    <row r="206" spans="1:73" ht="40.15" customHeight="1" x14ac:dyDescent="0.25">
      <c r="A206" s="151"/>
      <c r="B206" s="29"/>
      <c r="C206" s="1284"/>
      <c r="D206" s="1287"/>
      <c r="E206" s="1290"/>
      <c r="F206" s="1293"/>
      <c r="G206" s="1296"/>
      <c r="H206" s="1284"/>
      <c r="I206" s="1284"/>
      <c r="J206" s="1284"/>
      <c r="K206" s="1296"/>
      <c r="L206" s="1284"/>
      <c r="M206" s="1284"/>
      <c r="N206" s="1299"/>
      <c r="O206" s="1296"/>
      <c r="P206" s="1302"/>
      <c r="Q206" s="1305"/>
      <c r="R206" s="1308"/>
      <c r="S206" s="1041"/>
      <c r="T206" s="1023"/>
      <c r="U206" s="1008"/>
      <c r="V206" s="1008"/>
      <c r="W206" s="1008"/>
      <c r="X206" s="1008"/>
      <c r="Y206" s="1008"/>
      <c r="Z206" s="1005"/>
      <c r="AA206" s="1005"/>
      <c r="AB206" s="1005"/>
      <c r="AC206" s="1005"/>
      <c r="AD206" s="1005"/>
      <c r="AE206" s="1005"/>
      <c r="AF206" s="1005"/>
      <c r="AG206" s="479"/>
      <c r="AH206" s="592"/>
      <c r="AI206" s="592"/>
      <c r="AJ206" s="592"/>
      <c r="AK206" s="196"/>
      <c r="AL206" s="197"/>
      <c r="AM206" s="197"/>
      <c r="AN206" s="197"/>
      <c r="AO206" s="197"/>
      <c r="AP206" s="1151"/>
      <c r="AQ206" s="1005"/>
      <c r="AR206" s="282"/>
      <c r="AS206" s="282"/>
      <c r="AT206" s="282"/>
      <c r="AU206" s="282"/>
      <c r="AV206" s="282"/>
      <c r="AW206" s="282"/>
      <c r="AX206" s="1151"/>
      <c r="AY206" s="1005"/>
      <c r="AZ206" s="282"/>
      <c r="BA206" s="282"/>
      <c r="BB206" s="282"/>
      <c r="BC206" s="282"/>
      <c r="BD206" s="282"/>
      <c r="BE206" s="282"/>
      <c r="BF206" s="1151"/>
      <c r="BG206" s="1005"/>
      <c r="BH206" s="282"/>
      <c r="BI206" s="282"/>
      <c r="BJ206" s="282"/>
      <c r="BK206" s="282"/>
      <c r="BL206" s="282"/>
      <c r="BM206" s="282"/>
      <c r="BN206" s="1151"/>
      <c r="BO206" s="1005"/>
      <c r="BP206" s="282"/>
      <c r="BQ206" s="282"/>
      <c r="BR206" s="282"/>
      <c r="BS206" s="282"/>
      <c r="BT206" s="282"/>
      <c r="BU206" s="282"/>
    </row>
    <row r="207" spans="1:73" ht="40.15" customHeight="1" x14ac:dyDescent="0.25">
      <c r="A207" s="151"/>
      <c r="B207" s="29"/>
      <c r="C207" s="1284"/>
      <c r="D207" s="1287"/>
      <c r="E207" s="1290"/>
      <c r="F207" s="1293"/>
      <c r="G207" s="1296"/>
      <c r="H207" s="1284"/>
      <c r="I207" s="1284"/>
      <c r="J207" s="1284"/>
      <c r="K207" s="1296"/>
      <c r="L207" s="1284"/>
      <c r="M207" s="1284"/>
      <c r="N207" s="1299"/>
      <c r="O207" s="1296"/>
      <c r="P207" s="1302"/>
      <c r="Q207" s="1305"/>
      <c r="R207" s="1308"/>
      <c r="S207" s="1041"/>
      <c r="T207" s="1023"/>
      <c r="U207" s="1008"/>
      <c r="V207" s="1008"/>
      <c r="W207" s="1008"/>
      <c r="X207" s="1008"/>
      <c r="Y207" s="1008"/>
      <c r="Z207" s="1005"/>
      <c r="AA207" s="1005"/>
      <c r="AB207" s="1005"/>
      <c r="AC207" s="1005"/>
      <c r="AD207" s="1005"/>
      <c r="AE207" s="1005"/>
      <c r="AF207" s="1005"/>
      <c r="AG207" s="196"/>
      <c r="AH207" s="592"/>
      <c r="AI207" s="592"/>
      <c r="AJ207" s="592"/>
      <c r="AK207" s="196"/>
      <c r="AL207" s="197"/>
      <c r="AM207" s="197"/>
      <c r="AN207" s="197"/>
      <c r="AO207" s="197"/>
      <c r="AP207" s="1151"/>
      <c r="AQ207" s="1005"/>
      <c r="AR207" s="282"/>
      <c r="AS207" s="282"/>
      <c r="AT207" s="282"/>
      <c r="AU207" s="282"/>
      <c r="AV207" s="282"/>
      <c r="AW207" s="282"/>
      <c r="AX207" s="1151"/>
      <c r="AY207" s="1005"/>
      <c r="AZ207" s="282"/>
      <c r="BA207" s="282"/>
      <c r="BB207" s="282"/>
      <c r="BC207" s="282"/>
      <c r="BD207" s="282"/>
      <c r="BE207" s="282"/>
      <c r="BF207" s="1151"/>
      <c r="BG207" s="1005"/>
      <c r="BH207" s="282"/>
      <c r="BI207" s="282"/>
      <c r="BJ207" s="282"/>
      <c r="BK207" s="282"/>
      <c r="BL207" s="282"/>
      <c r="BM207" s="282"/>
      <c r="BN207" s="1151"/>
      <c r="BO207" s="1005"/>
      <c r="BP207" s="282"/>
      <c r="BQ207" s="282"/>
      <c r="BR207" s="282"/>
      <c r="BS207" s="282"/>
      <c r="BT207" s="282"/>
      <c r="BU207" s="282"/>
    </row>
    <row r="208" spans="1:73" ht="40.15" customHeight="1" thickBot="1" x14ac:dyDescent="0.3">
      <c r="A208" s="151"/>
      <c r="B208" s="29"/>
      <c r="C208" s="1284"/>
      <c r="D208" s="1287"/>
      <c r="E208" s="1291"/>
      <c r="F208" s="1294"/>
      <c r="G208" s="1297"/>
      <c r="H208" s="1285"/>
      <c r="I208" s="1285"/>
      <c r="J208" s="1285"/>
      <c r="K208" s="1297"/>
      <c r="L208" s="1285"/>
      <c r="M208" s="1285"/>
      <c r="N208" s="1300"/>
      <c r="O208" s="1297"/>
      <c r="P208" s="1303"/>
      <c r="Q208" s="1306"/>
      <c r="R208" s="1309"/>
      <c r="S208" s="1041"/>
      <c r="T208" s="1024"/>
      <c r="U208" s="1009"/>
      <c r="V208" s="1009"/>
      <c r="W208" s="1009"/>
      <c r="X208" s="1009"/>
      <c r="Y208" s="1009"/>
      <c r="Z208" s="1006"/>
      <c r="AA208" s="1006"/>
      <c r="AB208" s="1006"/>
      <c r="AC208" s="1006"/>
      <c r="AD208" s="1006"/>
      <c r="AE208" s="1006"/>
      <c r="AF208" s="1006"/>
      <c r="AG208" s="715"/>
      <c r="AH208" s="716"/>
      <c r="AI208" s="716"/>
      <c r="AJ208" s="716"/>
      <c r="AK208" s="715"/>
      <c r="AL208" s="717"/>
      <c r="AM208" s="717"/>
      <c r="AN208" s="717"/>
      <c r="AO208" s="717"/>
      <c r="AP208" s="1152"/>
      <c r="AQ208" s="1006"/>
      <c r="AR208" s="718"/>
      <c r="AS208" s="718"/>
      <c r="AT208" s="718"/>
      <c r="AU208" s="718"/>
      <c r="AV208" s="718"/>
      <c r="AW208" s="718"/>
      <c r="AX208" s="1152"/>
      <c r="AY208" s="1006"/>
      <c r="AZ208" s="718"/>
      <c r="BA208" s="718"/>
      <c r="BB208" s="718"/>
      <c r="BC208" s="718"/>
      <c r="BD208" s="718"/>
      <c r="BE208" s="718"/>
      <c r="BF208" s="1152"/>
      <c r="BG208" s="1006"/>
      <c r="BH208" s="718"/>
      <c r="BI208" s="718"/>
      <c r="BJ208" s="718"/>
      <c r="BK208" s="718"/>
      <c r="BL208" s="718"/>
      <c r="BM208" s="718"/>
      <c r="BN208" s="1152"/>
      <c r="BO208" s="1006"/>
      <c r="BP208" s="718"/>
      <c r="BQ208" s="718"/>
      <c r="BR208" s="718"/>
      <c r="BS208" s="718"/>
      <c r="BT208" s="718"/>
      <c r="BU208" s="718"/>
    </row>
    <row r="209" spans="1:73" ht="40.15" customHeight="1" thickTop="1" x14ac:dyDescent="0.25">
      <c r="A209" s="151"/>
      <c r="B209" s="29"/>
      <c r="C209" s="1284"/>
      <c r="D209" s="1287"/>
      <c r="E209" s="1289">
        <v>285</v>
      </c>
      <c r="F209" s="1292" t="s">
        <v>3524</v>
      </c>
      <c r="G209" s="1295" t="s">
        <v>1048</v>
      </c>
      <c r="H209" s="1283" t="s">
        <v>3525</v>
      </c>
      <c r="I209" s="1283" t="s">
        <v>3041</v>
      </c>
      <c r="J209" s="1283" t="s">
        <v>3443</v>
      </c>
      <c r="K209" s="1295" t="s">
        <v>3444</v>
      </c>
      <c r="L209" s="1283" t="s">
        <v>3445</v>
      </c>
      <c r="M209" s="1283" t="s">
        <v>3516</v>
      </c>
      <c r="N209" s="1298">
        <v>2026004540046</v>
      </c>
      <c r="O209" s="1295" t="s">
        <v>3447</v>
      </c>
      <c r="P209" s="1301" t="s">
        <v>1048</v>
      </c>
      <c r="Q209" s="1304">
        <v>74000</v>
      </c>
      <c r="R209" s="1307" t="s">
        <v>2871</v>
      </c>
      <c r="S209" s="1040"/>
      <c r="T209" s="1022"/>
      <c r="U209" s="1007"/>
      <c r="V209" s="1007"/>
      <c r="W209" s="1007"/>
      <c r="X209" s="1007"/>
      <c r="Y209" s="1007"/>
      <c r="Z209" s="1004">
        <f t="shared" ref="Z209" si="697">+AQ209+AY209+BG209+BO209</f>
        <v>0</v>
      </c>
      <c r="AA209" s="1004">
        <f t="shared" ref="AA209" si="698">SUM(AR209:AR212,AZ209:AZ212,BH209:BH212,BP209:BP212)</f>
        <v>0</v>
      </c>
      <c r="AB209" s="1004">
        <f t="shared" ref="AB209" si="699">SUM(AS209:AS212,BA209:BA212,BI209:BI212,BQ209:BQ212)</f>
        <v>0</v>
      </c>
      <c r="AC209" s="1004">
        <f t="shared" ref="AC209" si="700">SUM(AT209:AT212,BB209:BB212,BJ209:BJ212,BR209:BR212)</f>
        <v>0</v>
      </c>
      <c r="AD209" s="1004">
        <f t="shared" ref="AD209" si="701">SUM(AU209:AU212,BC209:BC212,BK209:BK212,BS209:BS212)</f>
        <v>0</v>
      </c>
      <c r="AE209" s="1004">
        <f t="shared" ref="AE209" si="702">SUM(AV209:AV212,BD209:BD212,BL209:BL212,BT209:BT212)</f>
        <v>0</v>
      </c>
      <c r="AF209" s="1004">
        <f t="shared" ref="AF209" si="703">SUM(AW209:AW212,BE209:BE212,BM209:BM212,BU209:BU212)</f>
        <v>0</v>
      </c>
      <c r="AG209" s="714"/>
      <c r="AH209" s="593"/>
      <c r="AI209" s="593"/>
      <c r="AJ209" s="593"/>
      <c r="AK209" s="207"/>
      <c r="AL209" s="208"/>
      <c r="AM209" s="208"/>
      <c r="AN209" s="208"/>
      <c r="AO209" s="208"/>
      <c r="AP209" s="1150">
        <f t="shared" ref="AP209" si="704">+U209</f>
        <v>0</v>
      </c>
      <c r="AQ209" s="1004">
        <f t="shared" ref="AQ209" si="705">SUM(AR209:AW212)</f>
        <v>0</v>
      </c>
      <c r="AR209" s="299"/>
      <c r="AS209" s="299"/>
      <c r="AT209" s="299"/>
      <c r="AU209" s="299"/>
      <c r="AV209" s="299"/>
      <c r="AW209" s="299"/>
      <c r="AX209" s="1150">
        <f t="shared" ref="AX209" si="706">+V209</f>
        <v>0</v>
      </c>
      <c r="AY209" s="1004">
        <f t="shared" ref="AY209" si="707">SUM(AZ209:BE212)</f>
        <v>0</v>
      </c>
      <c r="AZ209" s="299"/>
      <c r="BA209" s="299"/>
      <c r="BB209" s="299"/>
      <c r="BC209" s="299"/>
      <c r="BD209" s="299"/>
      <c r="BE209" s="299"/>
      <c r="BF209" s="1150">
        <f t="shared" ref="BF209" si="708">+W209</f>
        <v>0</v>
      </c>
      <c r="BG209" s="1004">
        <f t="shared" ref="BG209" si="709">SUM(BH209:BM212)</f>
        <v>0</v>
      </c>
      <c r="BH209" s="299"/>
      <c r="BI209" s="299"/>
      <c r="BJ209" s="299"/>
      <c r="BK209" s="299"/>
      <c r="BL209" s="299"/>
      <c r="BM209" s="299"/>
      <c r="BN209" s="1150">
        <f t="shared" ref="BN209" si="710">+X209</f>
        <v>0</v>
      </c>
      <c r="BO209" s="1004">
        <f t="shared" ref="BO209" si="711">SUM(BP209:BU212)</f>
        <v>0</v>
      </c>
      <c r="BP209" s="299"/>
      <c r="BQ209" s="299"/>
      <c r="BR209" s="299"/>
      <c r="BS209" s="299"/>
      <c r="BT209" s="299"/>
      <c r="BU209" s="299"/>
    </row>
    <row r="210" spans="1:73" ht="40.15" customHeight="1" x14ac:dyDescent="0.25">
      <c r="A210" s="151"/>
      <c r="B210" s="29"/>
      <c r="C210" s="1284"/>
      <c r="D210" s="1287"/>
      <c r="E210" s="1290"/>
      <c r="F210" s="1293"/>
      <c r="G210" s="1296"/>
      <c r="H210" s="1284"/>
      <c r="I210" s="1284"/>
      <c r="J210" s="1284"/>
      <c r="K210" s="1296"/>
      <c r="L210" s="1284"/>
      <c r="M210" s="1284"/>
      <c r="N210" s="1299"/>
      <c r="O210" s="1296"/>
      <c r="P210" s="1302"/>
      <c r="Q210" s="1305"/>
      <c r="R210" s="1308"/>
      <c r="S210" s="1041"/>
      <c r="T210" s="1023"/>
      <c r="U210" s="1008"/>
      <c r="V210" s="1008"/>
      <c r="W210" s="1008"/>
      <c r="X210" s="1008"/>
      <c r="Y210" s="1008"/>
      <c r="Z210" s="1005"/>
      <c r="AA210" s="1005"/>
      <c r="AB210" s="1005"/>
      <c r="AC210" s="1005"/>
      <c r="AD210" s="1005"/>
      <c r="AE210" s="1005"/>
      <c r="AF210" s="1005"/>
      <c r="AG210" s="479"/>
      <c r="AH210" s="592"/>
      <c r="AI210" s="592"/>
      <c r="AJ210" s="592"/>
      <c r="AK210" s="196"/>
      <c r="AL210" s="197"/>
      <c r="AM210" s="197"/>
      <c r="AN210" s="197"/>
      <c r="AO210" s="197"/>
      <c r="AP210" s="1151"/>
      <c r="AQ210" s="1005"/>
      <c r="AR210" s="282"/>
      <c r="AS210" s="282"/>
      <c r="AT210" s="282"/>
      <c r="AU210" s="282"/>
      <c r="AV210" s="282"/>
      <c r="AW210" s="282"/>
      <c r="AX210" s="1151"/>
      <c r="AY210" s="1005"/>
      <c r="AZ210" s="282"/>
      <c r="BA210" s="282"/>
      <c r="BB210" s="282"/>
      <c r="BC210" s="282"/>
      <c r="BD210" s="282"/>
      <c r="BE210" s="282"/>
      <c r="BF210" s="1151"/>
      <c r="BG210" s="1005"/>
      <c r="BH210" s="282"/>
      <c r="BI210" s="282"/>
      <c r="BJ210" s="282"/>
      <c r="BK210" s="282"/>
      <c r="BL210" s="282"/>
      <c r="BM210" s="282"/>
      <c r="BN210" s="1151"/>
      <c r="BO210" s="1005"/>
      <c r="BP210" s="282"/>
      <c r="BQ210" s="282"/>
      <c r="BR210" s="282"/>
      <c r="BS210" s="282"/>
      <c r="BT210" s="282"/>
      <c r="BU210" s="282"/>
    </row>
    <row r="211" spans="1:73" ht="40.15" customHeight="1" x14ac:dyDescent="0.25">
      <c r="A211" s="151"/>
      <c r="B211" s="29"/>
      <c r="C211" s="1284"/>
      <c r="D211" s="1287"/>
      <c r="E211" s="1290"/>
      <c r="F211" s="1293"/>
      <c r="G211" s="1296"/>
      <c r="H211" s="1284"/>
      <c r="I211" s="1284"/>
      <c r="J211" s="1284"/>
      <c r="K211" s="1296"/>
      <c r="L211" s="1284"/>
      <c r="M211" s="1284"/>
      <c r="N211" s="1299"/>
      <c r="O211" s="1296"/>
      <c r="P211" s="1302"/>
      <c r="Q211" s="1305"/>
      <c r="R211" s="1308"/>
      <c r="S211" s="1041"/>
      <c r="T211" s="1023"/>
      <c r="U211" s="1008"/>
      <c r="V211" s="1008"/>
      <c r="W211" s="1008"/>
      <c r="X211" s="1008"/>
      <c r="Y211" s="1008"/>
      <c r="Z211" s="1005"/>
      <c r="AA211" s="1005"/>
      <c r="AB211" s="1005"/>
      <c r="AC211" s="1005"/>
      <c r="AD211" s="1005"/>
      <c r="AE211" s="1005"/>
      <c r="AF211" s="1005"/>
      <c r="AG211" s="196"/>
      <c r="AH211" s="592"/>
      <c r="AI211" s="592"/>
      <c r="AJ211" s="592"/>
      <c r="AK211" s="196"/>
      <c r="AL211" s="197"/>
      <c r="AM211" s="197"/>
      <c r="AN211" s="197"/>
      <c r="AO211" s="197"/>
      <c r="AP211" s="1151"/>
      <c r="AQ211" s="1005"/>
      <c r="AR211" s="282"/>
      <c r="AS211" s="282"/>
      <c r="AT211" s="282"/>
      <c r="AU211" s="282"/>
      <c r="AV211" s="282"/>
      <c r="AW211" s="282"/>
      <c r="AX211" s="1151"/>
      <c r="AY211" s="1005"/>
      <c r="AZ211" s="282"/>
      <c r="BA211" s="282"/>
      <c r="BB211" s="282"/>
      <c r="BC211" s="282"/>
      <c r="BD211" s="282"/>
      <c r="BE211" s="282"/>
      <c r="BF211" s="1151"/>
      <c r="BG211" s="1005"/>
      <c r="BH211" s="282"/>
      <c r="BI211" s="282"/>
      <c r="BJ211" s="282"/>
      <c r="BK211" s="282"/>
      <c r="BL211" s="282"/>
      <c r="BM211" s="282"/>
      <c r="BN211" s="1151"/>
      <c r="BO211" s="1005"/>
      <c r="BP211" s="282"/>
      <c r="BQ211" s="282"/>
      <c r="BR211" s="282"/>
      <c r="BS211" s="282"/>
      <c r="BT211" s="282"/>
      <c r="BU211" s="282"/>
    </row>
    <row r="212" spans="1:73" ht="40.15" customHeight="1" thickBot="1" x14ac:dyDescent="0.3">
      <c r="A212" s="151"/>
      <c r="B212" s="29"/>
      <c r="C212" s="1285"/>
      <c r="D212" s="1288"/>
      <c r="E212" s="1291"/>
      <c r="F212" s="1294"/>
      <c r="G212" s="1297"/>
      <c r="H212" s="1285"/>
      <c r="I212" s="1285"/>
      <c r="J212" s="1285"/>
      <c r="K212" s="1297"/>
      <c r="L212" s="1285"/>
      <c r="M212" s="1285"/>
      <c r="N212" s="1300"/>
      <c r="O212" s="1297"/>
      <c r="P212" s="1303"/>
      <c r="Q212" s="1306"/>
      <c r="R212" s="1309"/>
      <c r="S212" s="1041"/>
      <c r="T212" s="1024"/>
      <c r="U212" s="1009"/>
      <c r="V212" s="1009"/>
      <c r="W212" s="1009"/>
      <c r="X212" s="1009"/>
      <c r="Y212" s="1009"/>
      <c r="Z212" s="1006"/>
      <c r="AA212" s="1006"/>
      <c r="AB212" s="1006"/>
      <c r="AC212" s="1006"/>
      <c r="AD212" s="1006"/>
      <c r="AE212" s="1006"/>
      <c r="AF212" s="1006"/>
      <c r="AG212" s="715"/>
      <c r="AH212" s="716"/>
      <c r="AI212" s="716"/>
      <c r="AJ212" s="716"/>
      <c r="AK212" s="715"/>
      <c r="AL212" s="717"/>
      <c r="AM212" s="717"/>
      <c r="AN212" s="717"/>
      <c r="AO212" s="717"/>
      <c r="AP212" s="1152"/>
      <c r="AQ212" s="1006"/>
      <c r="AR212" s="718"/>
      <c r="AS212" s="718"/>
      <c r="AT212" s="718"/>
      <c r="AU212" s="718"/>
      <c r="AV212" s="718"/>
      <c r="AW212" s="718"/>
      <c r="AX212" s="1152"/>
      <c r="AY212" s="1006"/>
      <c r="AZ212" s="718"/>
      <c r="BA212" s="718"/>
      <c r="BB212" s="718"/>
      <c r="BC212" s="718"/>
      <c r="BD212" s="718"/>
      <c r="BE212" s="718"/>
      <c r="BF212" s="1152"/>
      <c r="BG212" s="1006"/>
      <c r="BH212" s="718"/>
      <c r="BI212" s="718"/>
      <c r="BJ212" s="718"/>
      <c r="BK212" s="718"/>
      <c r="BL212" s="718"/>
      <c r="BM212" s="718"/>
      <c r="BN212" s="1152"/>
      <c r="BO212" s="1006"/>
      <c r="BP212" s="718"/>
      <c r="BQ212" s="718"/>
      <c r="BR212" s="718"/>
      <c r="BS212" s="718"/>
      <c r="BT212" s="718"/>
      <c r="BU212" s="718"/>
    </row>
    <row r="213" spans="1:73" ht="40.15" customHeight="1" thickTop="1" x14ac:dyDescent="0.25">
      <c r="A213" s="151"/>
      <c r="B213" s="29"/>
      <c r="C213" s="1058" t="s">
        <v>1049</v>
      </c>
      <c r="D213" s="1323" t="s">
        <v>1050</v>
      </c>
      <c r="E213" s="1061">
        <v>286</v>
      </c>
      <c r="F213" s="1064" t="s">
        <v>3526</v>
      </c>
      <c r="G213" s="1049" t="s">
        <v>3527</v>
      </c>
      <c r="H213" s="1049"/>
      <c r="I213" s="1043" t="s">
        <v>3528</v>
      </c>
      <c r="J213" s="1043" t="s">
        <v>3443</v>
      </c>
      <c r="K213" s="1043" t="s">
        <v>3444</v>
      </c>
      <c r="L213" s="1043" t="s">
        <v>3445</v>
      </c>
      <c r="M213" s="1043" t="s">
        <v>3467</v>
      </c>
      <c r="N213" s="1046">
        <v>2026004540046</v>
      </c>
      <c r="O213" s="1049" t="s">
        <v>3447</v>
      </c>
      <c r="P213" s="1052" t="s">
        <v>1051</v>
      </c>
      <c r="Q213" s="1055">
        <v>1</v>
      </c>
      <c r="R213" s="1040" t="s">
        <v>2867</v>
      </c>
      <c r="S213" s="1040"/>
      <c r="T213" s="1022"/>
      <c r="U213" s="1007"/>
      <c r="V213" s="1007"/>
      <c r="W213" s="1007"/>
      <c r="X213" s="1007"/>
      <c r="Y213" s="1007"/>
      <c r="Z213" s="1004">
        <f t="shared" ref="Z213" si="712">+AQ213+AY213+BG213+BO213</f>
        <v>0</v>
      </c>
      <c r="AA213" s="1004">
        <f t="shared" ref="AA213" si="713">SUM(AR213:AR216,AZ213:AZ216,BH213:BH216,BP213:BP216)</f>
        <v>0</v>
      </c>
      <c r="AB213" s="1004">
        <f t="shared" ref="AB213" si="714">SUM(AS213:AS216,BA213:BA216,BI213:BI216,BQ213:BQ216)</f>
        <v>0</v>
      </c>
      <c r="AC213" s="1004">
        <f t="shared" ref="AC213" si="715">SUM(AT213:AT216,BB213:BB216,BJ213:BJ216,BR213:BR216)</f>
        <v>0</v>
      </c>
      <c r="AD213" s="1004">
        <f t="shared" ref="AD213" si="716">SUM(AU213:AU216,BC213:BC216,BK213:BK216,BS213:BS216)</f>
        <v>0</v>
      </c>
      <c r="AE213" s="1004">
        <f t="shared" ref="AE213" si="717">SUM(AV213:AV216,BD213:BD216,BL213:BL216,BT213:BT216)</f>
        <v>0</v>
      </c>
      <c r="AF213" s="1004">
        <f t="shared" ref="AF213" si="718">SUM(AW213:AW216,BE213:BE216,BM213:BM216,BU213:BU216)</f>
        <v>0</v>
      </c>
      <c r="AG213" s="714"/>
      <c r="AH213" s="593"/>
      <c r="AI213" s="593"/>
      <c r="AJ213" s="593"/>
      <c r="AK213" s="207"/>
      <c r="AL213" s="208"/>
      <c r="AM213" s="208"/>
      <c r="AN213" s="208"/>
      <c r="AO213" s="208"/>
      <c r="AP213" s="1150">
        <f t="shared" ref="AP213" si="719">+U213</f>
        <v>0</v>
      </c>
      <c r="AQ213" s="1004">
        <f t="shared" ref="AQ213" si="720">SUM(AR213:AW216)</f>
        <v>0</v>
      </c>
      <c r="AR213" s="299"/>
      <c r="AS213" s="299"/>
      <c r="AT213" s="299"/>
      <c r="AU213" s="299"/>
      <c r="AV213" s="299"/>
      <c r="AW213" s="299"/>
      <c r="AX213" s="1150">
        <f t="shared" ref="AX213" si="721">+V213</f>
        <v>0</v>
      </c>
      <c r="AY213" s="1004">
        <f t="shared" ref="AY213" si="722">SUM(AZ213:BE216)</f>
        <v>0</v>
      </c>
      <c r="AZ213" s="299"/>
      <c r="BA213" s="299"/>
      <c r="BB213" s="299"/>
      <c r="BC213" s="299"/>
      <c r="BD213" s="299"/>
      <c r="BE213" s="299"/>
      <c r="BF213" s="1150">
        <f t="shared" ref="BF213" si="723">+W213</f>
        <v>0</v>
      </c>
      <c r="BG213" s="1004">
        <f t="shared" ref="BG213" si="724">SUM(BH213:BM216)</f>
        <v>0</v>
      </c>
      <c r="BH213" s="299"/>
      <c r="BI213" s="299"/>
      <c r="BJ213" s="299"/>
      <c r="BK213" s="299"/>
      <c r="BL213" s="299"/>
      <c r="BM213" s="299"/>
      <c r="BN213" s="1150">
        <f t="shared" ref="BN213" si="725">+X213</f>
        <v>0</v>
      </c>
      <c r="BO213" s="1004">
        <f t="shared" ref="BO213" si="726">SUM(BP213:BU216)</f>
        <v>0</v>
      </c>
      <c r="BP213" s="299"/>
      <c r="BQ213" s="299"/>
      <c r="BR213" s="299"/>
      <c r="BS213" s="299"/>
      <c r="BT213" s="299"/>
      <c r="BU213" s="299"/>
    </row>
    <row r="214" spans="1:73" ht="40.15" customHeight="1" x14ac:dyDescent="0.25">
      <c r="A214" s="151"/>
      <c r="B214" s="29"/>
      <c r="C214" s="1059"/>
      <c r="D214" s="1324"/>
      <c r="E214" s="1062"/>
      <c r="F214" s="1065"/>
      <c r="G214" s="1050"/>
      <c r="H214" s="1050"/>
      <c r="I214" s="1044"/>
      <c r="J214" s="1044"/>
      <c r="K214" s="1044"/>
      <c r="L214" s="1044"/>
      <c r="M214" s="1044"/>
      <c r="N214" s="1047"/>
      <c r="O214" s="1050"/>
      <c r="P214" s="1053"/>
      <c r="Q214" s="1056"/>
      <c r="R214" s="1041"/>
      <c r="S214" s="1041"/>
      <c r="T214" s="1023"/>
      <c r="U214" s="1008"/>
      <c r="V214" s="1008"/>
      <c r="W214" s="1008"/>
      <c r="X214" s="1008"/>
      <c r="Y214" s="1008"/>
      <c r="Z214" s="1005"/>
      <c r="AA214" s="1005"/>
      <c r="AB214" s="1005"/>
      <c r="AC214" s="1005"/>
      <c r="AD214" s="1005"/>
      <c r="AE214" s="1005"/>
      <c r="AF214" s="1005"/>
      <c r="AG214" s="479"/>
      <c r="AH214" s="592"/>
      <c r="AI214" s="592"/>
      <c r="AJ214" s="592"/>
      <c r="AK214" s="196"/>
      <c r="AL214" s="197"/>
      <c r="AM214" s="197"/>
      <c r="AN214" s="197"/>
      <c r="AO214" s="197"/>
      <c r="AP214" s="1151"/>
      <c r="AQ214" s="1005"/>
      <c r="AR214" s="282"/>
      <c r="AS214" s="282"/>
      <c r="AT214" s="282"/>
      <c r="AU214" s="282"/>
      <c r="AV214" s="282"/>
      <c r="AW214" s="282"/>
      <c r="AX214" s="1151"/>
      <c r="AY214" s="1005"/>
      <c r="AZ214" s="282"/>
      <c r="BA214" s="282"/>
      <c r="BB214" s="282"/>
      <c r="BC214" s="282"/>
      <c r="BD214" s="282"/>
      <c r="BE214" s="282"/>
      <c r="BF214" s="1151"/>
      <c r="BG214" s="1005"/>
      <c r="BH214" s="282"/>
      <c r="BI214" s="282"/>
      <c r="BJ214" s="282"/>
      <c r="BK214" s="282"/>
      <c r="BL214" s="282"/>
      <c r="BM214" s="282"/>
      <c r="BN214" s="1151"/>
      <c r="BO214" s="1005"/>
      <c r="BP214" s="282"/>
      <c r="BQ214" s="282"/>
      <c r="BR214" s="282"/>
      <c r="BS214" s="282"/>
      <c r="BT214" s="282"/>
      <c r="BU214" s="282"/>
    </row>
    <row r="215" spans="1:73" ht="40.15" customHeight="1" x14ac:dyDescent="0.25">
      <c r="A215" s="151"/>
      <c r="B215" s="29"/>
      <c r="C215" s="1059"/>
      <c r="D215" s="1324"/>
      <c r="E215" s="1062"/>
      <c r="F215" s="1065"/>
      <c r="G215" s="1050"/>
      <c r="H215" s="1050"/>
      <c r="I215" s="1044"/>
      <c r="J215" s="1044"/>
      <c r="K215" s="1044"/>
      <c r="L215" s="1044"/>
      <c r="M215" s="1044"/>
      <c r="N215" s="1047"/>
      <c r="O215" s="1050"/>
      <c r="P215" s="1053"/>
      <c r="Q215" s="1056"/>
      <c r="R215" s="1041"/>
      <c r="S215" s="1041"/>
      <c r="T215" s="1023"/>
      <c r="U215" s="1008"/>
      <c r="V215" s="1008"/>
      <c r="W215" s="1008"/>
      <c r="X215" s="1008"/>
      <c r="Y215" s="1008"/>
      <c r="Z215" s="1005"/>
      <c r="AA215" s="1005"/>
      <c r="AB215" s="1005"/>
      <c r="AC215" s="1005"/>
      <c r="AD215" s="1005"/>
      <c r="AE215" s="1005"/>
      <c r="AF215" s="1005"/>
      <c r="AG215" s="196"/>
      <c r="AH215" s="592"/>
      <c r="AI215" s="592"/>
      <c r="AJ215" s="592"/>
      <c r="AK215" s="196"/>
      <c r="AL215" s="197"/>
      <c r="AM215" s="197"/>
      <c r="AN215" s="197"/>
      <c r="AO215" s="197"/>
      <c r="AP215" s="1151"/>
      <c r="AQ215" s="1005"/>
      <c r="AR215" s="282"/>
      <c r="AS215" s="282"/>
      <c r="AT215" s="282"/>
      <c r="AU215" s="282"/>
      <c r="AV215" s="282"/>
      <c r="AW215" s="282"/>
      <c r="AX215" s="1151"/>
      <c r="AY215" s="1005"/>
      <c r="AZ215" s="282"/>
      <c r="BA215" s="282"/>
      <c r="BB215" s="282"/>
      <c r="BC215" s="282"/>
      <c r="BD215" s="282"/>
      <c r="BE215" s="282"/>
      <c r="BF215" s="1151"/>
      <c r="BG215" s="1005"/>
      <c r="BH215" s="282"/>
      <c r="BI215" s="282"/>
      <c r="BJ215" s="282"/>
      <c r="BK215" s="282"/>
      <c r="BL215" s="282"/>
      <c r="BM215" s="282"/>
      <c r="BN215" s="1151"/>
      <c r="BO215" s="1005"/>
      <c r="BP215" s="282"/>
      <c r="BQ215" s="282"/>
      <c r="BR215" s="282"/>
      <c r="BS215" s="282"/>
      <c r="BT215" s="282"/>
      <c r="BU215" s="282"/>
    </row>
    <row r="216" spans="1:73" ht="40.15" customHeight="1" thickBot="1" x14ac:dyDescent="0.3">
      <c r="A216" s="151"/>
      <c r="B216" s="29"/>
      <c r="C216" s="1059"/>
      <c r="D216" s="1324"/>
      <c r="E216" s="1062"/>
      <c r="F216" s="1065"/>
      <c r="G216" s="1050"/>
      <c r="H216" s="1050"/>
      <c r="I216" s="1044"/>
      <c r="J216" s="1044"/>
      <c r="K216" s="1044"/>
      <c r="L216" s="1044"/>
      <c r="M216" s="1044"/>
      <c r="N216" s="1047"/>
      <c r="O216" s="1050"/>
      <c r="P216" s="1053"/>
      <c r="Q216" s="1056"/>
      <c r="R216" s="1041"/>
      <c r="S216" s="1041"/>
      <c r="T216" s="1024"/>
      <c r="U216" s="1009"/>
      <c r="V216" s="1009"/>
      <c r="W216" s="1009"/>
      <c r="X216" s="1009"/>
      <c r="Y216" s="1009"/>
      <c r="Z216" s="1006"/>
      <c r="AA216" s="1006"/>
      <c r="AB216" s="1006"/>
      <c r="AC216" s="1006"/>
      <c r="AD216" s="1006"/>
      <c r="AE216" s="1006"/>
      <c r="AF216" s="1006"/>
      <c r="AG216" s="715"/>
      <c r="AH216" s="716"/>
      <c r="AI216" s="716"/>
      <c r="AJ216" s="716"/>
      <c r="AK216" s="715"/>
      <c r="AL216" s="717"/>
      <c r="AM216" s="717"/>
      <c r="AN216" s="717"/>
      <c r="AO216" s="717"/>
      <c r="AP216" s="1152"/>
      <c r="AQ216" s="1006"/>
      <c r="AR216" s="718"/>
      <c r="AS216" s="718"/>
      <c r="AT216" s="718"/>
      <c r="AU216" s="718"/>
      <c r="AV216" s="718"/>
      <c r="AW216" s="718"/>
      <c r="AX216" s="1152"/>
      <c r="AY216" s="1006"/>
      <c r="AZ216" s="718"/>
      <c r="BA216" s="718"/>
      <c r="BB216" s="718"/>
      <c r="BC216" s="718"/>
      <c r="BD216" s="718"/>
      <c r="BE216" s="718"/>
      <c r="BF216" s="1152"/>
      <c r="BG216" s="1006"/>
      <c r="BH216" s="718"/>
      <c r="BI216" s="718"/>
      <c r="BJ216" s="718"/>
      <c r="BK216" s="718"/>
      <c r="BL216" s="718"/>
      <c r="BM216" s="718"/>
      <c r="BN216" s="1152"/>
      <c r="BO216" s="1006"/>
      <c r="BP216" s="718"/>
      <c r="BQ216" s="718"/>
      <c r="BR216" s="718"/>
      <c r="BS216" s="718"/>
      <c r="BT216" s="718"/>
      <c r="BU216" s="718"/>
    </row>
    <row r="217" spans="1:73" ht="40.15" customHeight="1" thickTop="1" x14ac:dyDescent="0.25">
      <c r="A217" s="151"/>
      <c r="B217" s="29"/>
      <c r="C217" s="1059"/>
      <c r="D217" s="1324"/>
      <c r="E217" s="1061">
        <v>287</v>
      </c>
      <c r="F217" s="1064" t="s">
        <v>3448</v>
      </c>
      <c r="G217" s="1049" t="s">
        <v>1052</v>
      </c>
      <c r="H217" s="1049"/>
      <c r="I217" s="1043" t="s">
        <v>3528</v>
      </c>
      <c r="J217" s="1043" t="s">
        <v>3443</v>
      </c>
      <c r="K217" s="1043" t="s">
        <v>3444</v>
      </c>
      <c r="L217" s="1043" t="s">
        <v>3445</v>
      </c>
      <c r="M217" s="1043" t="s">
        <v>3467</v>
      </c>
      <c r="N217" s="1046">
        <v>2026004540046</v>
      </c>
      <c r="O217" s="1049" t="s">
        <v>3447</v>
      </c>
      <c r="P217" s="1052" t="s">
        <v>1052</v>
      </c>
      <c r="Q217" s="1055">
        <v>40</v>
      </c>
      <c r="R217" s="1040" t="s">
        <v>2867</v>
      </c>
      <c r="S217" s="1040"/>
      <c r="T217" s="1022"/>
      <c r="U217" s="1007"/>
      <c r="V217" s="1007"/>
      <c r="W217" s="1007"/>
      <c r="X217" s="1007"/>
      <c r="Y217" s="1007"/>
      <c r="Z217" s="1004">
        <f t="shared" ref="Z217" si="727">+AQ217+AY217+BG217+BO217</f>
        <v>0</v>
      </c>
      <c r="AA217" s="1004">
        <f t="shared" ref="AA217" si="728">SUM(AR217:AR220,AZ217:AZ220,BH217:BH220,BP217:BP220)</f>
        <v>0</v>
      </c>
      <c r="AB217" s="1004">
        <f t="shared" ref="AB217" si="729">SUM(AS217:AS220,BA217:BA220,BI217:BI220,BQ217:BQ220)</f>
        <v>0</v>
      </c>
      <c r="AC217" s="1004">
        <f t="shared" ref="AC217" si="730">SUM(AT217:AT220,BB217:BB220,BJ217:BJ220,BR217:BR220)</f>
        <v>0</v>
      </c>
      <c r="AD217" s="1004">
        <f t="shared" ref="AD217" si="731">SUM(AU217:AU220,BC217:BC220,BK217:BK220,BS217:BS220)</f>
        <v>0</v>
      </c>
      <c r="AE217" s="1004">
        <f t="shared" ref="AE217" si="732">SUM(AV217:AV220,BD217:BD220,BL217:BL220,BT217:BT220)</f>
        <v>0</v>
      </c>
      <c r="AF217" s="1004">
        <f t="shared" ref="AF217" si="733">SUM(AW217:AW220,BE217:BE220,BM217:BM220,BU217:BU220)</f>
        <v>0</v>
      </c>
      <c r="AG217" s="714"/>
      <c r="AH217" s="593"/>
      <c r="AI217" s="593"/>
      <c r="AJ217" s="593"/>
      <c r="AK217" s="207"/>
      <c r="AL217" s="208"/>
      <c r="AM217" s="208"/>
      <c r="AN217" s="208"/>
      <c r="AO217" s="208"/>
      <c r="AP217" s="1150">
        <f t="shared" ref="AP217" si="734">+U217</f>
        <v>0</v>
      </c>
      <c r="AQ217" s="1004">
        <f t="shared" ref="AQ217" si="735">SUM(AR217:AW220)</f>
        <v>0</v>
      </c>
      <c r="AR217" s="299"/>
      <c r="AS217" s="299"/>
      <c r="AT217" s="299"/>
      <c r="AU217" s="299"/>
      <c r="AV217" s="299"/>
      <c r="AW217" s="299"/>
      <c r="AX217" s="1150">
        <f t="shared" ref="AX217" si="736">+V217</f>
        <v>0</v>
      </c>
      <c r="AY217" s="1004">
        <f t="shared" ref="AY217" si="737">SUM(AZ217:BE220)</f>
        <v>0</v>
      </c>
      <c r="AZ217" s="299"/>
      <c r="BA217" s="299"/>
      <c r="BB217" s="299"/>
      <c r="BC217" s="299"/>
      <c r="BD217" s="299"/>
      <c r="BE217" s="299"/>
      <c r="BF217" s="1150">
        <f t="shared" ref="BF217" si="738">+W217</f>
        <v>0</v>
      </c>
      <c r="BG217" s="1004">
        <f t="shared" ref="BG217" si="739">SUM(BH217:BM220)</f>
        <v>0</v>
      </c>
      <c r="BH217" s="299"/>
      <c r="BI217" s="299"/>
      <c r="BJ217" s="299"/>
      <c r="BK217" s="299"/>
      <c r="BL217" s="299"/>
      <c r="BM217" s="299"/>
      <c r="BN217" s="1150">
        <f t="shared" ref="BN217" si="740">+X217</f>
        <v>0</v>
      </c>
      <c r="BO217" s="1004">
        <f t="shared" ref="BO217" si="741">SUM(BP217:BU220)</f>
        <v>0</v>
      </c>
      <c r="BP217" s="299"/>
      <c r="BQ217" s="299"/>
      <c r="BR217" s="299"/>
      <c r="BS217" s="299"/>
      <c r="BT217" s="299"/>
      <c r="BU217" s="299"/>
    </row>
    <row r="218" spans="1:73" ht="40.15" customHeight="1" x14ac:dyDescent="0.25">
      <c r="A218" s="151"/>
      <c r="B218" s="29"/>
      <c r="C218" s="1059"/>
      <c r="D218" s="1324"/>
      <c r="E218" s="1062"/>
      <c r="F218" s="1065"/>
      <c r="G218" s="1050"/>
      <c r="H218" s="1050"/>
      <c r="I218" s="1044"/>
      <c r="J218" s="1044"/>
      <c r="K218" s="1044"/>
      <c r="L218" s="1044"/>
      <c r="M218" s="1044"/>
      <c r="N218" s="1047"/>
      <c r="O218" s="1050"/>
      <c r="P218" s="1053"/>
      <c r="Q218" s="1056"/>
      <c r="R218" s="1041"/>
      <c r="S218" s="1041"/>
      <c r="T218" s="1023"/>
      <c r="U218" s="1008"/>
      <c r="V218" s="1008"/>
      <c r="W218" s="1008"/>
      <c r="X218" s="1008"/>
      <c r="Y218" s="1008"/>
      <c r="Z218" s="1005"/>
      <c r="AA218" s="1005"/>
      <c r="AB218" s="1005"/>
      <c r="AC218" s="1005"/>
      <c r="AD218" s="1005"/>
      <c r="AE218" s="1005"/>
      <c r="AF218" s="1005"/>
      <c r="AG218" s="479"/>
      <c r="AH218" s="592"/>
      <c r="AI218" s="592"/>
      <c r="AJ218" s="592"/>
      <c r="AK218" s="196"/>
      <c r="AL218" s="197"/>
      <c r="AM218" s="197"/>
      <c r="AN218" s="197"/>
      <c r="AO218" s="197"/>
      <c r="AP218" s="1151"/>
      <c r="AQ218" s="1005"/>
      <c r="AR218" s="282"/>
      <c r="AS218" s="282"/>
      <c r="AT218" s="282"/>
      <c r="AU218" s="282"/>
      <c r="AV218" s="282"/>
      <c r="AW218" s="282"/>
      <c r="AX218" s="1151"/>
      <c r="AY218" s="1005"/>
      <c r="AZ218" s="282"/>
      <c r="BA218" s="282"/>
      <c r="BB218" s="282"/>
      <c r="BC218" s="282"/>
      <c r="BD218" s="282"/>
      <c r="BE218" s="282"/>
      <c r="BF218" s="1151"/>
      <c r="BG218" s="1005"/>
      <c r="BH218" s="282"/>
      <c r="BI218" s="282"/>
      <c r="BJ218" s="282"/>
      <c r="BK218" s="282"/>
      <c r="BL218" s="282"/>
      <c r="BM218" s="282"/>
      <c r="BN218" s="1151"/>
      <c r="BO218" s="1005"/>
      <c r="BP218" s="282"/>
      <c r="BQ218" s="282"/>
      <c r="BR218" s="282"/>
      <c r="BS218" s="282"/>
      <c r="BT218" s="282"/>
      <c r="BU218" s="282"/>
    </row>
    <row r="219" spans="1:73" ht="40.15" customHeight="1" x14ac:dyDescent="0.25">
      <c r="A219" s="151"/>
      <c r="B219" s="29"/>
      <c r="C219" s="1059"/>
      <c r="D219" s="1324"/>
      <c r="E219" s="1062"/>
      <c r="F219" s="1065"/>
      <c r="G219" s="1050"/>
      <c r="H219" s="1050"/>
      <c r="I219" s="1044"/>
      <c r="J219" s="1044"/>
      <c r="K219" s="1044"/>
      <c r="L219" s="1044"/>
      <c r="M219" s="1044"/>
      <c r="N219" s="1047"/>
      <c r="O219" s="1050"/>
      <c r="P219" s="1053"/>
      <c r="Q219" s="1056"/>
      <c r="R219" s="1041"/>
      <c r="S219" s="1041"/>
      <c r="T219" s="1023"/>
      <c r="U219" s="1008"/>
      <c r="V219" s="1008"/>
      <c r="W219" s="1008"/>
      <c r="X219" s="1008"/>
      <c r="Y219" s="1008"/>
      <c r="Z219" s="1005"/>
      <c r="AA219" s="1005"/>
      <c r="AB219" s="1005"/>
      <c r="AC219" s="1005"/>
      <c r="AD219" s="1005"/>
      <c r="AE219" s="1005"/>
      <c r="AF219" s="1005"/>
      <c r="AG219" s="196"/>
      <c r="AH219" s="592"/>
      <c r="AI219" s="592"/>
      <c r="AJ219" s="592"/>
      <c r="AK219" s="196"/>
      <c r="AL219" s="197"/>
      <c r="AM219" s="197"/>
      <c r="AN219" s="197"/>
      <c r="AO219" s="197"/>
      <c r="AP219" s="1151"/>
      <c r="AQ219" s="1005"/>
      <c r="AR219" s="282"/>
      <c r="AS219" s="282"/>
      <c r="AT219" s="282"/>
      <c r="AU219" s="282"/>
      <c r="AV219" s="282"/>
      <c r="AW219" s="282"/>
      <c r="AX219" s="1151"/>
      <c r="AY219" s="1005"/>
      <c r="AZ219" s="282"/>
      <c r="BA219" s="282"/>
      <c r="BB219" s="282"/>
      <c r="BC219" s="282"/>
      <c r="BD219" s="282"/>
      <c r="BE219" s="282"/>
      <c r="BF219" s="1151"/>
      <c r="BG219" s="1005"/>
      <c r="BH219" s="282"/>
      <c r="BI219" s="282"/>
      <c r="BJ219" s="282"/>
      <c r="BK219" s="282"/>
      <c r="BL219" s="282"/>
      <c r="BM219" s="282"/>
      <c r="BN219" s="1151"/>
      <c r="BO219" s="1005"/>
      <c r="BP219" s="282"/>
      <c r="BQ219" s="282"/>
      <c r="BR219" s="282"/>
      <c r="BS219" s="282"/>
      <c r="BT219" s="282"/>
      <c r="BU219" s="282"/>
    </row>
    <row r="220" spans="1:73" ht="40.15" customHeight="1" thickBot="1" x14ac:dyDescent="0.3">
      <c r="A220" s="151"/>
      <c r="B220" s="29"/>
      <c r="C220" s="1060"/>
      <c r="D220" s="1325"/>
      <c r="E220" s="1063"/>
      <c r="F220" s="1066"/>
      <c r="G220" s="1051"/>
      <c r="H220" s="1051"/>
      <c r="I220" s="1045"/>
      <c r="J220" s="1045"/>
      <c r="K220" s="1045"/>
      <c r="L220" s="1045"/>
      <c r="M220" s="1045"/>
      <c r="N220" s="1048"/>
      <c r="O220" s="1051"/>
      <c r="P220" s="1054"/>
      <c r="Q220" s="1057"/>
      <c r="R220" s="1042"/>
      <c r="S220" s="1041"/>
      <c r="T220" s="1024"/>
      <c r="U220" s="1009"/>
      <c r="V220" s="1009"/>
      <c r="W220" s="1009"/>
      <c r="X220" s="1009"/>
      <c r="Y220" s="1009"/>
      <c r="Z220" s="1006"/>
      <c r="AA220" s="1006"/>
      <c r="AB220" s="1006"/>
      <c r="AC220" s="1006"/>
      <c r="AD220" s="1006"/>
      <c r="AE220" s="1006"/>
      <c r="AF220" s="1006"/>
      <c r="AG220" s="715"/>
      <c r="AH220" s="716"/>
      <c r="AI220" s="716"/>
      <c r="AJ220" s="716"/>
      <c r="AK220" s="715"/>
      <c r="AL220" s="717"/>
      <c r="AM220" s="717"/>
      <c r="AN220" s="717"/>
      <c r="AO220" s="717"/>
      <c r="AP220" s="1152"/>
      <c r="AQ220" s="1006"/>
      <c r="AR220" s="718"/>
      <c r="AS220" s="718"/>
      <c r="AT220" s="718"/>
      <c r="AU220" s="718"/>
      <c r="AV220" s="718"/>
      <c r="AW220" s="718"/>
      <c r="AX220" s="1152"/>
      <c r="AY220" s="1006"/>
      <c r="AZ220" s="718"/>
      <c r="BA220" s="718"/>
      <c r="BB220" s="718"/>
      <c r="BC220" s="718"/>
      <c r="BD220" s="718"/>
      <c r="BE220" s="718"/>
      <c r="BF220" s="1152"/>
      <c r="BG220" s="1006"/>
      <c r="BH220" s="718"/>
      <c r="BI220" s="718"/>
      <c r="BJ220" s="718"/>
      <c r="BK220" s="718"/>
      <c r="BL220" s="718"/>
      <c r="BM220" s="718"/>
      <c r="BN220" s="1152"/>
      <c r="BO220" s="1006"/>
      <c r="BP220" s="718"/>
      <c r="BQ220" s="718"/>
      <c r="BR220" s="718"/>
      <c r="BS220" s="718"/>
      <c r="BT220" s="718"/>
      <c r="BU220" s="718"/>
    </row>
    <row r="221" spans="1:73" ht="40.15" customHeight="1" thickTop="1" thickBot="1" x14ac:dyDescent="0.3">
      <c r="B221" s="123" t="s">
        <v>1053</v>
      </c>
      <c r="C221" s="202" t="s">
        <v>106</v>
      </c>
      <c r="D221" s="333"/>
      <c r="E221" s="432"/>
      <c r="F221" s="445"/>
      <c r="G221" s="356"/>
      <c r="H221" s="357"/>
      <c r="I221" s="357"/>
      <c r="J221" s="358"/>
      <c r="K221" s="358"/>
      <c r="L221" s="354"/>
      <c r="M221" s="354"/>
      <c r="N221" s="355"/>
      <c r="O221" s="424"/>
      <c r="P221" s="354"/>
      <c r="Q221" s="138"/>
      <c r="R221" s="138"/>
      <c r="S221" s="138"/>
      <c r="T221" s="118"/>
      <c r="U221" s="308"/>
      <c r="V221" s="308"/>
      <c r="W221" s="308"/>
      <c r="X221" s="308"/>
      <c r="Y221" s="293"/>
      <c r="Z221" s="294">
        <f t="shared" si="663"/>
        <v>0</v>
      </c>
      <c r="AA221" s="294">
        <f t="shared" si="663"/>
        <v>0</v>
      </c>
      <c r="AB221" s="294">
        <f t="shared" si="663"/>
        <v>0</v>
      </c>
      <c r="AC221" s="294">
        <f t="shared" si="663"/>
        <v>0</v>
      </c>
      <c r="AD221" s="294">
        <f t="shared" si="663"/>
        <v>0</v>
      </c>
      <c r="AE221" s="294" t="e">
        <f>+AV221+BD221+BL221+#REF!</f>
        <v>#REF!</v>
      </c>
      <c r="AF221" s="294" t="e">
        <f>+AW221+BE221+BM221+#REF!</f>
        <v>#REF!</v>
      </c>
      <c r="AG221" s="229"/>
      <c r="AH221" s="195"/>
      <c r="AI221" s="195"/>
      <c r="AJ221" s="195"/>
      <c r="AK221" s="219"/>
      <c r="AL221" s="195"/>
      <c r="AM221" s="195"/>
      <c r="AN221" s="195"/>
      <c r="AO221" s="195"/>
      <c r="AP221" s="18"/>
      <c r="AQ221" s="929">
        <f t="shared" ref="AQ221:AW221" si="742">SUM(AQ222:AQ233)</f>
        <v>0</v>
      </c>
      <c r="AR221" s="929">
        <f t="shared" si="742"/>
        <v>0</v>
      </c>
      <c r="AS221" s="929">
        <f t="shared" si="742"/>
        <v>0</v>
      </c>
      <c r="AT221" s="929">
        <f t="shared" si="742"/>
        <v>0</v>
      </c>
      <c r="AU221" s="929">
        <f t="shared" si="742"/>
        <v>0</v>
      </c>
      <c r="AV221" s="929">
        <f t="shared" si="742"/>
        <v>0</v>
      </c>
      <c r="AW221" s="929">
        <f t="shared" si="742"/>
        <v>0</v>
      </c>
      <c r="AX221" s="18"/>
      <c r="AY221" s="929">
        <f t="shared" ref="AY221:BE221" si="743">SUM(AY222:AY233)</f>
        <v>0</v>
      </c>
      <c r="AZ221" s="929">
        <f t="shared" si="743"/>
        <v>0</v>
      </c>
      <c r="BA221" s="929">
        <f t="shared" si="743"/>
        <v>0</v>
      </c>
      <c r="BB221" s="929">
        <f t="shared" si="743"/>
        <v>0</v>
      </c>
      <c r="BC221" s="929">
        <f t="shared" si="743"/>
        <v>0</v>
      </c>
      <c r="BD221" s="929">
        <f t="shared" si="743"/>
        <v>0</v>
      </c>
      <c r="BE221" s="929">
        <f t="shared" si="743"/>
        <v>0</v>
      </c>
      <c r="BF221" s="18"/>
      <c r="BG221" s="929">
        <f t="shared" ref="BG221:BM221" si="744">SUM(BG222:BG233)</f>
        <v>0</v>
      </c>
      <c r="BH221" s="929">
        <f t="shared" si="744"/>
        <v>0</v>
      </c>
      <c r="BI221" s="929">
        <f t="shared" si="744"/>
        <v>0</v>
      </c>
      <c r="BJ221" s="929">
        <f t="shared" si="744"/>
        <v>0</v>
      </c>
      <c r="BK221" s="929">
        <f t="shared" si="744"/>
        <v>0</v>
      </c>
      <c r="BL221" s="929">
        <f t="shared" si="744"/>
        <v>0</v>
      </c>
      <c r="BM221" s="929">
        <f t="shared" si="744"/>
        <v>0</v>
      </c>
      <c r="BN221" s="18"/>
      <c r="BO221" s="929">
        <f t="shared" ref="BO221:BU221" si="745">SUM(BO222:BO233)</f>
        <v>0</v>
      </c>
      <c r="BP221" s="929">
        <f t="shared" si="745"/>
        <v>0</v>
      </c>
      <c r="BQ221" s="929">
        <f t="shared" si="745"/>
        <v>0</v>
      </c>
      <c r="BR221" s="929">
        <f t="shared" si="745"/>
        <v>0</v>
      </c>
      <c r="BS221" s="929">
        <f t="shared" si="745"/>
        <v>0</v>
      </c>
      <c r="BT221" s="929">
        <f t="shared" si="745"/>
        <v>0</v>
      </c>
      <c r="BU221" s="929">
        <f t="shared" si="745"/>
        <v>0</v>
      </c>
    </row>
    <row r="222" spans="1:73" ht="40.15" customHeight="1" thickTop="1" x14ac:dyDescent="0.25">
      <c r="A222" s="153"/>
      <c r="C222" s="1058" t="s">
        <v>1054</v>
      </c>
      <c r="D222" s="1161" t="s">
        <v>1055</v>
      </c>
      <c r="E222" s="1061">
        <v>288</v>
      </c>
      <c r="F222" s="1064" t="s">
        <v>3529</v>
      </c>
      <c r="G222" s="1049" t="s">
        <v>351</v>
      </c>
      <c r="H222" s="1049"/>
      <c r="I222" s="1043" t="s">
        <v>3041</v>
      </c>
      <c r="J222" s="1043" t="s">
        <v>3443</v>
      </c>
      <c r="K222" s="1043" t="s">
        <v>3444</v>
      </c>
      <c r="L222" s="1043" t="s">
        <v>3445</v>
      </c>
      <c r="M222" s="1043" t="s">
        <v>3467</v>
      </c>
      <c r="N222" s="1046">
        <v>2026004540046</v>
      </c>
      <c r="O222" s="1049" t="s">
        <v>3447</v>
      </c>
      <c r="P222" s="1052" t="s">
        <v>1056</v>
      </c>
      <c r="Q222" s="1055">
        <v>1</v>
      </c>
      <c r="R222" s="1040" t="s">
        <v>2867</v>
      </c>
      <c r="S222" s="1040"/>
      <c r="T222" s="1022"/>
      <c r="U222" s="1007"/>
      <c r="V222" s="1007"/>
      <c r="W222" s="1007"/>
      <c r="X222" s="1007"/>
      <c r="Y222" s="1007"/>
      <c r="Z222" s="1004">
        <f t="shared" si="663"/>
        <v>0</v>
      </c>
      <c r="AA222" s="1004">
        <f t="shared" ref="AA222" si="746">SUM(AR222:AR225,AZ222:AZ225,BH222:BH225,BP222:BP225)</f>
        <v>0</v>
      </c>
      <c r="AB222" s="1004">
        <f t="shared" ref="AB222" si="747">SUM(AS222:AS225,BA222:BA225,BI222:BI225,BQ222:BQ225)</f>
        <v>0</v>
      </c>
      <c r="AC222" s="1004">
        <f t="shared" ref="AC222" si="748">SUM(AT222:AT225,BB222:BB225,BJ222:BJ225,BR222:BR225)</f>
        <v>0</v>
      </c>
      <c r="AD222" s="1004">
        <f t="shared" ref="AD222" si="749">SUM(AU222:AU225,BC222:BC225,BK222:BK225,BS222:BS225)</f>
        <v>0</v>
      </c>
      <c r="AE222" s="1004">
        <f t="shared" ref="AE222" si="750">SUM(AV222:AV225,BD222:BD225,BL222:BL225,BT222:BT225)</f>
        <v>0</v>
      </c>
      <c r="AF222" s="1004">
        <f t="shared" ref="AF222" si="751">SUM(AW222:AW225,BE222:BE225,BM222:BM225,BU222:BU225)</f>
        <v>0</v>
      </c>
      <c r="AG222" s="714"/>
      <c r="AH222" s="593"/>
      <c r="AI222" s="593"/>
      <c r="AJ222" s="593"/>
      <c r="AK222" s="207"/>
      <c r="AL222" s="208"/>
      <c r="AM222" s="208"/>
      <c r="AN222" s="208"/>
      <c r="AO222" s="208"/>
      <c r="AP222" s="1150">
        <f t="shared" ref="AP222" si="752">+U222</f>
        <v>0</v>
      </c>
      <c r="AQ222" s="1004">
        <f t="shared" ref="AQ222" si="753">SUM(AR222:AW225)</f>
        <v>0</v>
      </c>
      <c r="AR222" s="299"/>
      <c r="AS222" s="299"/>
      <c r="AT222" s="299"/>
      <c r="AU222" s="299"/>
      <c r="AV222" s="299"/>
      <c r="AW222" s="299"/>
      <c r="AX222" s="1150">
        <f t="shared" ref="AX222" si="754">+V222</f>
        <v>0</v>
      </c>
      <c r="AY222" s="1004">
        <f t="shared" ref="AY222" si="755">SUM(AZ222:BE225)</f>
        <v>0</v>
      </c>
      <c r="AZ222" s="299"/>
      <c r="BA222" s="299"/>
      <c r="BB222" s="299"/>
      <c r="BC222" s="299"/>
      <c r="BD222" s="299"/>
      <c r="BE222" s="299"/>
      <c r="BF222" s="1150">
        <f t="shared" ref="BF222" si="756">+W222</f>
        <v>0</v>
      </c>
      <c r="BG222" s="1004">
        <f t="shared" ref="BG222" si="757">SUM(BH222:BM225)</f>
        <v>0</v>
      </c>
      <c r="BH222" s="299"/>
      <c r="BI222" s="299"/>
      <c r="BJ222" s="299"/>
      <c r="BK222" s="299"/>
      <c r="BL222" s="299"/>
      <c r="BM222" s="299"/>
      <c r="BN222" s="1150">
        <f t="shared" ref="BN222" si="758">+X222</f>
        <v>0</v>
      </c>
      <c r="BO222" s="1004">
        <f t="shared" ref="BO222" si="759">SUM(BP222:BU225)</f>
        <v>0</v>
      </c>
      <c r="BP222" s="299"/>
      <c r="BQ222" s="299"/>
      <c r="BR222" s="299"/>
      <c r="BS222" s="299"/>
      <c r="BT222" s="299"/>
      <c r="BU222" s="299"/>
    </row>
    <row r="223" spans="1:73" ht="40.15" customHeight="1" x14ac:dyDescent="0.25">
      <c r="A223" s="153"/>
      <c r="C223" s="1059"/>
      <c r="D223" s="1162"/>
      <c r="E223" s="1062"/>
      <c r="F223" s="1065"/>
      <c r="G223" s="1050"/>
      <c r="H223" s="1050"/>
      <c r="I223" s="1044"/>
      <c r="J223" s="1044"/>
      <c r="K223" s="1044"/>
      <c r="L223" s="1044"/>
      <c r="M223" s="1044"/>
      <c r="N223" s="1047"/>
      <c r="O223" s="1050"/>
      <c r="P223" s="1053"/>
      <c r="Q223" s="1056"/>
      <c r="R223" s="1041"/>
      <c r="S223" s="1041"/>
      <c r="T223" s="1023"/>
      <c r="U223" s="1008"/>
      <c r="V223" s="1008"/>
      <c r="W223" s="1008"/>
      <c r="X223" s="1008"/>
      <c r="Y223" s="1008"/>
      <c r="Z223" s="1005"/>
      <c r="AA223" s="1005"/>
      <c r="AB223" s="1005"/>
      <c r="AC223" s="1005"/>
      <c r="AD223" s="1005"/>
      <c r="AE223" s="1005"/>
      <c r="AF223" s="1005"/>
      <c r="AG223" s="479"/>
      <c r="AH223" s="592"/>
      <c r="AI223" s="592"/>
      <c r="AJ223" s="592"/>
      <c r="AK223" s="196"/>
      <c r="AL223" s="197"/>
      <c r="AM223" s="197"/>
      <c r="AN223" s="197"/>
      <c r="AO223" s="197"/>
      <c r="AP223" s="1151"/>
      <c r="AQ223" s="1005"/>
      <c r="AR223" s="282"/>
      <c r="AS223" s="282"/>
      <c r="AT223" s="282"/>
      <c r="AU223" s="282"/>
      <c r="AV223" s="282"/>
      <c r="AW223" s="282"/>
      <c r="AX223" s="1151"/>
      <c r="AY223" s="1005"/>
      <c r="AZ223" s="282"/>
      <c r="BA223" s="282"/>
      <c r="BB223" s="282"/>
      <c r="BC223" s="282"/>
      <c r="BD223" s="282"/>
      <c r="BE223" s="282"/>
      <c r="BF223" s="1151"/>
      <c r="BG223" s="1005"/>
      <c r="BH223" s="282"/>
      <c r="BI223" s="282"/>
      <c r="BJ223" s="282"/>
      <c r="BK223" s="282"/>
      <c r="BL223" s="282"/>
      <c r="BM223" s="282"/>
      <c r="BN223" s="1151"/>
      <c r="BO223" s="1005"/>
      <c r="BP223" s="282"/>
      <c r="BQ223" s="282"/>
      <c r="BR223" s="282"/>
      <c r="BS223" s="282"/>
      <c r="BT223" s="282"/>
      <c r="BU223" s="282"/>
    </row>
    <row r="224" spans="1:73" ht="40.15" customHeight="1" x14ac:dyDescent="0.25">
      <c r="A224" s="153"/>
      <c r="C224" s="1059"/>
      <c r="D224" s="1162"/>
      <c r="E224" s="1062"/>
      <c r="F224" s="1065"/>
      <c r="G224" s="1050"/>
      <c r="H224" s="1050"/>
      <c r="I224" s="1044"/>
      <c r="J224" s="1044"/>
      <c r="K224" s="1044"/>
      <c r="L224" s="1044"/>
      <c r="M224" s="1044"/>
      <c r="N224" s="1047"/>
      <c r="O224" s="1050"/>
      <c r="P224" s="1053"/>
      <c r="Q224" s="1056"/>
      <c r="R224" s="1041"/>
      <c r="S224" s="1041"/>
      <c r="T224" s="1023"/>
      <c r="U224" s="1008"/>
      <c r="V224" s="1008"/>
      <c r="W224" s="1008"/>
      <c r="X224" s="1008"/>
      <c r="Y224" s="1008"/>
      <c r="Z224" s="1005"/>
      <c r="AA224" s="1005"/>
      <c r="AB224" s="1005"/>
      <c r="AC224" s="1005"/>
      <c r="AD224" s="1005"/>
      <c r="AE224" s="1005"/>
      <c r="AF224" s="1005"/>
      <c r="AG224" s="196"/>
      <c r="AH224" s="592"/>
      <c r="AI224" s="592"/>
      <c r="AJ224" s="592"/>
      <c r="AK224" s="196"/>
      <c r="AL224" s="197"/>
      <c r="AM224" s="197"/>
      <c r="AN224" s="197"/>
      <c r="AO224" s="197"/>
      <c r="AP224" s="1151"/>
      <c r="AQ224" s="1005"/>
      <c r="AR224" s="282"/>
      <c r="AS224" s="282"/>
      <c r="AT224" s="282"/>
      <c r="AU224" s="282"/>
      <c r="AV224" s="282"/>
      <c r="AW224" s="282"/>
      <c r="AX224" s="1151"/>
      <c r="AY224" s="1005"/>
      <c r="AZ224" s="282"/>
      <c r="BA224" s="282"/>
      <c r="BB224" s="282"/>
      <c r="BC224" s="282"/>
      <c r="BD224" s="282"/>
      <c r="BE224" s="282"/>
      <c r="BF224" s="1151"/>
      <c r="BG224" s="1005"/>
      <c r="BH224" s="282"/>
      <c r="BI224" s="282"/>
      <c r="BJ224" s="282"/>
      <c r="BK224" s="282"/>
      <c r="BL224" s="282"/>
      <c r="BM224" s="282"/>
      <c r="BN224" s="1151"/>
      <c r="BO224" s="1005"/>
      <c r="BP224" s="282"/>
      <c r="BQ224" s="282"/>
      <c r="BR224" s="282"/>
      <c r="BS224" s="282"/>
      <c r="BT224" s="282"/>
      <c r="BU224" s="282"/>
    </row>
    <row r="225" spans="1:73" ht="40.15" customHeight="1" thickBot="1" x14ac:dyDescent="0.3">
      <c r="A225" s="153"/>
      <c r="C225" s="1059"/>
      <c r="D225" s="1162"/>
      <c r="E225" s="1063"/>
      <c r="F225" s="1066"/>
      <c r="G225" s="1051"/>
      <c r="H225" s="1051"/>
      <c r="I225" s="1045"/>
      <c r="J225" s="1045"/>
      <c r="K225" s="1045"/>
      <c r="L225" s="1045"/>
      <c r="M225" s="1045"/>
      <c r="N225" s="1048"/>
      <c r="O225" s="1051"/>
      <c r="P225" s="1054"/>
      <c r="Q225" s="1057"/>
      <c r="R225" s="1041"/>
      <c r="S225" s="1041"/>
      <c r="T225" s="1024"/>
      <c r="U225" s="1009"/>
      <c r="V225" s="1009"/>
      <c r="W225" s="1009"/>
      <c r="X225" s="1009"/>
      <c r="Y225" s="1009"/>
      <c r="Z225" s="1006"/>
      <c r="AA225" s="1006"/>
      <c r="AB225" s="1006"/>
      <c r="AC225" s="1006"/>
      <c r="AD225" s="1006"/>
      <c r="AE225" s="1006"/>
      <c r="AF225" s="1006"/>
      <c r="AG225" s="715"/>
      <c r="AH225" s="716"/>
      <c r="AI225" s="716"/>
      <c r="AJ225" s="716"/>
      <c r="AK225" s="715"/>
      <c r="AL225" s="717"/>
      <c r="AM225" s="717"/>
      <c r="AN225" s="717"/>
      <c r="AO225" s="717"/>
      <c r="AP225" s="1152"/>
      <c r="AQ225" s="1006"/>
      <c r="AR225" s="718"/>
      <c r="AS225" s="718"/>
      <c r="AT225" s="718"/>
      <c r="AU225" s="718"/>
      <c r="AV225" s="718"/>
      <c r="AW225" s="718"/>
      <c r="AX225" s="1152"/>
      <c r="AY225" s="1006"/>
      <c r="AZ225" s="718"/>
      <c r="BA225" s="718"/>
      <c r="BB225" s="718"/>
      <c r="BC225" s="718"/>
      <c r="BD225" s="718"/>
      <c r="BE225" s="718"/>
      <c r="BF225" s="1152"/>
      <c r="BG225" s="1006"/>
      <c r="BH225" s="718"/>
      <c r="BI225" s="718"/>
      <c r="BJ225" s="718"/>
      <c r="BK225" s="718"/>
      <c r="BL225" s="718"/>
      <c r="BM225" s="718"/>
      <c r="BN225" s="1152"/>
      <c r="BO225" s="1006"/>
      <c r="BP225" s="718"/>
      <c r="BQ225" s="718"/>
      <c r="BR225" s="718"/>
      <c r="BS225" s="718"/>
      <c r="BT225" s="718"/>
      <c r="BU225" s="718"/>
    </row>
    <row r="226" spans="1:73" ht="40.15" customHeight="1" thickTop="1" x14ac:dyDescent="0.25">
      <c r="A226" s="153"/>
      <c r="C226" s="1059"/>
      <c r="D226" s="1162"/>
      <c r="E226" s="1061">
        <v>289</v>
      </c>
      <c r="F226" s="1064" t="s">
        <v>3530</v>
      </c>
      <c r="G226" s="1049" t="s">
        <v>3531</v>
      </c>
      <c r="H226" s="1049"/>
      <c r="I226" s="1043" t="s">
        <v>3041</v>
      </c>
      <c r="J226" s="1043" t="s">
        <v>3443</v>
      </c>
      <c r="K226" s="1043" t="s">
        <v>3444</v>
      </c>
      <c r="L226" s="1043" t="s">
        <v>3445</v>
      </c>
      <c r="M226" s="1043" t="s">
        <v>3467</v>
      </c>
      <c r="N226" s="1046">
        <v>2026004540046</v>
      </c>
      <c r="O226" s="1049" t="s">
        <v>3447</v>
      </c>
      <c r="P226" s="1052" t="s">
        <v>1057</v>
      </c>
      <c r="Q226" s="1055">
        <v>40</v>
      </c>
      <c r="R226" s="1040" t="s">
        <v>2867</v>
      </c>
      <c r="S226" s="1040"/>
      <c r="T226" s="1022"/>
      <c r="U226" s="1007"/>
      <c r="V226" s="1007"/>
      <c r="W226" s="1007"/>
      <c r="X226" s="1007"/>
      <c r="Y226" s="1007"/>
      <c r="Z226" s="1004">
        <f t="shared" ref="Z226" si="760">+AQ226+AY226+BG226+BO226</f>
        <v>0</v>
      </c>
      <c r="AA226" s="1004">
        <f t="shared" ref="AA226" si="761">SUM(AR226:AR229,AZ226:AZ229,BH226:BH229,BP226:BP229)</f>
        <v>0</v>
      </c>
      <c r="AB226" s="1004">
        <f t="shared" ref="AB226" si="762">SUM(AS226:AS229,BA226:BA229,BI226:BI229,BQ226:BQ229)</f>
        <v>0</v>
      </c>
      <c r="AC226" s="1004">
        <f t="shared" ref="AC226" si="763">SUM(AT226:AT229,BB226:BB229,BJ226:BJ229,BR226:BR229)</f>
        <v>0</v>
      </c>
      <c r="AD226" s="1004">
        <f t="shared" ref="AD226" si="764">SUM(AU226:AU229,BC226:BC229,BK226:BK229,BS226:BS229)</f>
        <v>0</v>
      </c>
      <c r="AE226" s="1004">
        <f t="shared" ref="AE226" si="765">SUM(AV226:AV229,BD226:BD229,BL226:BL229,BT226:BT229)</f>
        <v>0</v>
      </c>
      <c r="AF226" s="1004">
        <f t="shared" ref="AF226" si="766">SUM(AW226:AW229,BE226:BE229,BM226:BM229,BU226:BU229)</f>
        <v>0</v>
      </c>
      <c r="AG226" s="714"/>
      <c r="AH226" s="593"/>
      <c r="AI226" s="593"/>
      <c r="AJ226" s="593"/>
      <c r="AK226" s="207"/>
      <c r="AL226" s="208"/>
      <c r="AM226" s="208"/>
      <c r="AN226" s="208"/>
      <c r="AO226" s="208"/>
      <c r="AP226" s="1150">
        <f t="shared" ref="AP226" si="767">+U226</f>
        <v>0</v>
      </c>
      <c r="AQ226" s="1004">
        <f t="shared" ref="AQ226" si="768">SUM(AR226:AW229)</f>
        <v>0</v>
      </c>
      <c r="AR226" s="299"/>
      <c r="AS226" s="299"/>
      <c r="AT226" s="299"/>
      <c r="AU226" s="299"/>
      <c r="AV226" s="299"/>
      <c r="AW226" s="299"/>
      <c r="AX226" s="1150">
        <f t="shared" ref="AX226" si="769">+V226</f>
        <v>0</v>
      </c>
      <c r="AY226" s="1004">
        <f t="shared" ref="AY226" si="770">SUM(AZ226:BE229)</f>
        <v>0</v>
      </c>
      <c r="AZ226" s="299"/>
      <c r="BA226" s="299"/>
      <c r="BB226" s="299"/>
      <c r="BC226" s="299"/>
      <c r="BD226" s="299"/>
      <c r="BE226" s="299"/>
      <c r="BF226" s="1150">
        <f t="shared" ref="BF226" si="771">+W226</f>
        <v>0</v>
      </c>
      <c r="BG226" s="1004">
        <f t="shared" ref="BG226" si="772">SUM(BH226:BM229)</f>
        <v>0</v>
      </c>
      <c r="BH226" s="299"/>
      <c r="BI226" s="299"/>
      <c r="BJ226" s="299"/>
      <c r="BK226" s="299"/>
      <c r="BL226" s="299"/>
      <c r="BM226" s="299"/>
      <c r="BN226" s="1150">
        <f t="shared" ref="BN226" si="773">+X226</f>
        <v>0</v>
      </c>
      <c r="BO226" s="1004">
        <f t="shared" ref="BO226" si="774">SUM(BP226:BU229)</f>
        <v>0</v>
      </c>
      <c r="BP226" s="299"/>
      <c r="BQ226" s="299"/>
      <c r="BR226" s="299"/>
      <c r="BS226" s="299"/>
      <c r="BT226" s="299"/>
      <c r="BU226" s="299"/>
    </row>
    <row r="227" spans="1:73" ht="40.15" customHeight="1" x14ac:dyDescent="0.25">
      <c r="A227" s="153"/>
      <c r="C227" s="1059"/>
      <c r="D227" s="1162"/>
      <c r="E227" s="1062"/>
      <c r="F227" s="1065"/>
      <c r="G227" s="1050"/>
      <c r="H227" s="1050"/>
      <c r="I227" s="1044"/>
      <c r="J227" s="1044"/>
      <c r="K227" s="1044"/>
      <c r="L227" s="1044"/>
      <c r="M227" s="1044"/>
      <c r="N227" s="1047"/>
      <c r="O227" s="1050"/>
      <c r="P227" s="1053"/>
      <c r="Q227" s="1056"/>
      <c r="R227" s="1041"/>
      <c r="S227" s="1041"/>
      <c r="T227" s="1023"/>
      <c r="U227" s="1008"/>
      <c r="V227" s="1008"/>
      <c r="W227" s="1008"/>
      <c r="X227" s="1008"/>
      <c r="Y227" s="1008"/>
      <c r="Z227" s="1005"/>
      <c r="AA227" s="1005"/>
      <c r="AB227" s="1005"/>
      <c r="AC227" s="1005"/>
      <c r="AD227" s="1005"/>
      <c r="AE227" s="1005"/>
      <c r="AF227" s="1005"/>
      <c r="AG227" s="479"/>
      <c r="AH227" s="592"/>
      <c r="AI227" s="592"/>
      <c r="AJ227" s="592"/>
      <c r="AK227" s="196"/>
      <c r="AL227" s="197"/>
      <c r="AM227" s="197"/>
      <c r="AN227" s="197"/>
      <c r="AO227" s="197"/>
      <c r="AP227" s="1151"/>
      <c r="AQ227" s="1005"/>
      <c r="AR227" s="282"/>
      <c r="AS227" s="282"/>
      <c r="AT227" s="282"/>
      <c r="AU227" s="282"/>
      <c r="AV227" s="282"/>
      <c r="AW227" s="282"/>
      <c r="AX227" s="1151"/>
      <c r="AY227" s="1005"/>
      <c r="AZ227" s="282"/>
      <c r="BA227" s="282"/>
      <c r="BB227" s="282"/>
      <c r="BC227" s="282"/>
      <c r="BD227" s="282"/>
      <c r="BE227" s="282"/>
      <c r="BF227" s="1151"/>
      <c r="BG227" s="1005"/>
      <c r="BH227" s="282"/>
      <c r="BI227" s="282"/>
      <c r="BJ227" s="282"/>
      <c r="BK227" s="282"/>
      <c r="BL227" s="282"/>
      <c r="BM227" s="282"/>
      <c r="BN227" s="1151"/>
      <c r="BO227" s="1005"/>
      <c r="BP227" s="282"/>
      <c r="BQ227" s="282"/>
      <c r="BR227" s="282"/>
      <c r="BS227" s="282"/>
      <c r="BT227" s="282"/>
      <c r="BU227" s="282"/>
    </row>
    <row r="228" spans="1:73" ht="40.15" customHeight="1" x14ac:dyDescent="0.25">
      <c r="A228" s="153"/>
      <c r="C228" s="1059"/>
      <c r="D228" s="1162"/>
      <c r="E228" s="1062"/>
      <c r="F228" s="1065"/>
      <c r="G228" s="1050"/>
      <c r="H228" s="1050"/>
      <c r="I228" s="1044"/>
      <c r="J228" s="1044"/>
      <c r="K228" s="1044"/>
      <c r="L228" s="1044"/>
      <c r="M228" s="1044"/>
      <c r="N228" s="1047"/>
      <c r="O228" s="1050"/>
      <c r="P228" s="1053"/>
      <c r="Q228" s="1056"/>
      <c r="R228" s="1041"/>
      <c r="S228" s="1041"/>
      <c r="T228" s="1023"/>
      <c r="U228" s="1008"/>
      <c r="V228" s="1008"/>
      <c r="W228" s="1008"/>
      <c r="X228" s="1008"/>
      <c r="Y228" s="1008"/>
      <c r="Z228" s="1005"/>
      <c r="AA228" s="1005"/>
      <c r="AB228" s="1005"/>
      <c r="AC228" s="1005"/>
      <c r="AD228" s="1005"/>
      <c r="AE228" s="1005"/>
      <c r="AF228" s="1005"/>
      <c r="AG228" s="196"/>
      <c r="AH228" s="592"/>
      <c r="AI228" s="592"/>
      <c r="AJ228" s="592"/>
      <c r="AK228" s="196"/>
      <c r="AL228" s="197"/>
      <c r="AM228" s="197"/>
      <c r="AN228" s="197"/>
      <c r="AO228" s="197"/>
      <c r="AP228" s="1151"/>
      <c r="AQ228" s="1005"/>
      <c r="AR228" s="282"/>
      <c r="AS228" s="282"/>
      <c r="AT228" s="282"/>
      <c r="AU228" s="282"/>
      <c r="AV228" s="282"/>
      <c r="AW228" s="282"/>
      <c r="AX228" s="1151"/>
      <c r="AY228" s="1005"/>
      <c r="AZ228" s="282"/>
      <c r="BA228" s="282"/>
      <c r="BB228" s="282"/>
      <c r="BC228" s="282"/>
      <c r="BD228" s="282"/>
      <c r="BE228" s="282"/>
      <c r="BF228" s="1151"/>
      <c r="BG228" s="1005"/>
      <c r="BH228" s="282"/>
      <c r="BI228" s="282"/>
      <c r="BJ228" s="282"/>
      <c r="BK228" s="282"/>
      <c r="BL228" s="282"/>
      <c r="BM228" s="282"/>
      <c r="BN228" s="1151"/>
      <c r="BO228" s="1005"/>
      <c r="BP228" s="282"/>
      <c r="BQ228" s="282"/>
      <c r="BR228" s="282"/>
      <c r="BS228" s="282"/>
      <c r="BT228" s="282"/>
      <c r="BU228" s="282"/>
    </row>
    <row r="229" spans="1:73" ht="40.15" customHeight="1" thickBot="1" x14ac:dyDescent="0.3">
      <c r="A229" s="153"/>
      <c r="C229" s="1059"/>
      <c r="D229" s="1162"/>
      <c r="E229" s="1063"/>
      <c r="F229" s="1066"/>
      <c r="G229" s="1051"/>
      <c r="H229" s="1051"/>
      <c r="I229" s="1045"/>
      <c r="J229" s="1045"/>
      <c r="K229" s="1045"/>
      <c r="L229" s="1045"/>
      <c r="M229" s="1045"/>
      <c r="N229" s="1048"/>
      <c r="O229" s="1051"/>
      <c r="P229" s="1054"/>
      <c r="Q229" s="1057"/>
      <c r="R229" s="1041"/>
      <c r="S229" s="1041"/>
      <c r="T229" s="1024"/>
      <c r="U229" s="1009"/>
      <c r="V229" s="1009"/>
      <c r="W229" s="1009"/>
      <c r="X229" s="1009"/>
      <c r="Y229" s="1009"/>
      <c r="Z229" s="1006"/>
      <c r="AA229" s="1006"/>
      <c r="AB229" s="1006"/>
      <c r="AC229" s="1006"/>
      <c r="AD229" s="1006"/>
      <c r="AE229" s="1006"/>
      <c r="AF229" s="1006"/>
      <c r="AG229" s="715"/>
      <c r="AH229" s="716"/>
      <c r="AI229" s="716"/>
      <c r="AJ229" s="716"/>
      <c r="AK229" s="715"/>
      <c r="AL229" s="717"/>
      <c r="AM229" s="717"/>
      <c r="AN229" s="717"/>
      <c r="AO229" s="717"/>
      <c r="AP229" s="1152"/>
      <c r="AQ229" s="1006"/>
      <c r="AR229" s="718"/>
      <c r="AS229" s="718"/>
      <c r="AT229" s="718"/>
      <c r="AU229" s="718"/>
      <c r="AV229" s="718"/>
      <c r="AW229" s="718"/>
      <c r="AX229" s="1152"/>
      <c r="AY229" s="1006"/>
      <c r="AZ229" s="718"/>
      <c r="BA229" s="718"/>
      <c r="BB229" s="718"/>
      <c r="BC229" s="718"/>
      <c r="BD229" s="718"/>
      <c r="BE229" s="718"/>
      <c r="BF229" s="1152"/>
      <c r="BG229" s="1006"/>
      <c r="BH229" s="718"/>
      <c r="BI229" s="718"/>
      <c r="BJ229" s="718"/>
      <c r="BK229" s="718"/>
      <c r="BL229" s="718"/>
      <c r="BM229" s="718"/>
      <c r="BN229" s="1152"/>
      <c r="BO229" s="1006"/>
      <c r="BP229" s="718"/>
      <c r="BQ229" s="718"/>
      <c r="BR229" s="718"/>
      <c r="BS229" s="718"/>
      <c r="BT229" s="718"/>
      <c r="BU229" s="718"/>
    </row>
    <row r="230" spans="1:73" ht="40.15" customHeight="1" thickTop="1" x14ac:dyDescent="0.25">
      <c r="A230" s="153"/>
      <c r="C230" s="1059"/>
      <c r="D230" s="1162"/>
      <c r="E230" s="1061">
        <v>290</v>
      </c>
      <c r="F230" s="1064" t="s">
        <v>3532</v>
      </c>
      <c r="G230" s="1049" t="s">
        <v>1058</v>
      </c>
      <c r="H230" s="1049"/>
      <c r="I230" s="1043" t="s">
        <v>3041</v>
      </c>
      <c r="J230" s="1043" t="s">
        <v>3443</v>
      </c>
      <c r="K230" s="1043" t="s">
        <v>3444</v>
      </c>
      <c r="L230" s="1043" t="s">
        <v>3445</v>
      </c>
      <c r="M230" s="1043" t="s">
        <v>3467</v>
      </c>
      <c r="N230" s="1046">
        <v>2026004540046</v>
      </c>
      <c r="O230" s="1049" t="s">
        <v>3447</v>
      </c>
      <c r="P230" s="1052" t="s">
        <v>1058</v>
      </c>
      <c r="Q230" s="1055">
        <v>1</v>
      </c>
      <c r="R230" s="1040" t="s">
        <v>2867</v>
      </c>
      <c r="S230" s="1040"/>
      <c r="T230" s="1022"/>
      <c r="U230" s="1007"/>
      <c r="V230" s="1007"/>
      <c r="W230" s="1007"/>
      <c r="X230" s="1007"/>
      <c r="Y230" s="1007"/>
      <c r="Z230" s="1004">
        <f t="shared" ref="Z230" si="775">+AQ230+AY230+BG230+BO230</f>
        <v>0</v>
      </c>
      <c r="AA230" s="1004">
        <f t="shared" ref="AA230" si="776">SUM(AR230:AR233,AZ230:AZ233,BH230:BH233,BP230:BP233)</f>
        <v>0</v>
      </c>
      <c r="AB230" s="1004">
        <f t="shared" ref="AB230" si="777">SUM(AS230:AS233,BA230:BA233,BI230:BI233,BQ230:BQ233)</f>
        <v>0</v>
      </c>
      <c r="AC230" s="1004">
        <f t="shared" ref="AC230" si="778">SUM(AT230:AT233,BB230:BB233,BJ230:BJ233,BR230:BR233)</f>
        <v>0</v>
      </c>
      <c r="AD230" s="1004">
        <f t="shared" ref="AD230" si="779">SUM(AU230:AU233,BC230:BC233,BK230:BK233,BS230:BS233)</f>
        <v>0</v>
      </c>
      <c r="AE230" s="1004">
        <f t="shared" ref="AE230" si="780">SUM(AV230:AV233,BD230:BD233,BL230:BL233,BT230:BT233)</f>
        <v>0</v>
      </c>
      <c r="AF230" s="1004">
        <f t="shared" ref="AF230" si="781">SUM(AW230:AW233,BE230:BE233,BM230:BM233,BU230:BU233)</f>
        <v>0</v>
      </c>
      <c r="AG230" s="714"/>
      <c r="AH230" s="593"/>
      <c r="AI230" s="593"/>
      <c r="AJ230" s="593"/>
      <c r="AK230" s="207"/>
      <c r="AL230" s="208"/>
      <c r="AM230" s="208"/>
      <c r="AN230" s="208"/>
      <c r="AO230" s="208"/>
      <c r="AP230" s="1150">
        <f t="shared" ref="AP230" si="782">+U230</f>
        <v>0</v>
      </c>
      <c r="AQ230" s="1004">
        <f t="shared" ref="AQ230" si="783">SUM(AR230:AW233)</f>
        <v>0</v>
      </c>
      <c r="AR230" s="299"/>
      <c r="AS230" s="299"/>
      <c r="AT230" s="299"/>
      <c r="AU230" s="299"/>
      <c r="AV230" s="299"/>
      <c r="AW230" s="299"/>
      <c r="AX230" s="1150">
        <f t="shared" ref="AX230" si="784">+V230</f>
        <v>0</v>
      </c>
      <c r="AY230" s="1004">
        <f t="shared" ref="AY230" si="785">SUM(AZ230:BE233)</f>
        <v>0</v>
      </c>
      <c r="AZ230" s="299"/>
      <c r="BA230" s="299"/>
      <c r="BB230" s="299"/>
      <c r="BC230" s="299"/>
      <c r="BD230" s="299"/>
      <c r="BE230" s="299"/>
      <c r="BF230" s="1150">
        <f t="shared" ref="BF230" si="786">+W230</f>
        <v>0</v>
      </c>
      <c r="BG230" s="1004">
        <f t="shared" ref="BG230" si="787">SUM(BH230:BM233)</f>
        <v>0</v>
      </c>
      <c r="BH230" s="299"/>
      <c r="BI230" s="299"/>
      <c r="BJ230" s="299"/>
      <c r="BK230" s="299"/>
      <c r="BL230" s="299"/>
      <c r="BM230" s="299"/>
      <c r="BN230" s="1150">
        <f t="shared" ref="BN230" si="788">+X230</f>
        <v>0</v>
      </c>
      <c r="BO230" s="1004">
        <f t="shared" ref="BO230" si="789">SUM(BP230:BU233)</f>
        <v>0</v>
      </c>
      <c r="BP230" s="299"/>
      <c r="BQ230" s="299"/>
      <c r="BR230" s="299"/>
      <c r="BS230" s="299"/>
      <c r="BT230" s="299"/>
      <c r="BU230" s="299"/>
    </row>
    <row r="231" spans="1:73" ht="40.15" customHeight="1" x14ac:dyDescent="0.25">
      <c r="A231" s="153"/>
      <c r="C231" s="1059"/>
      <c r="D231" s="1162"/>
      <c r="E231" s="1062"/>
      <c r="F231" s="1065"/>
      <c r="G231" s="1050"/>
      <c r="H231" s="1050"/>
      <c r="I231" s="1044"/>
      <c r="J231" s="1044"/>
      <c r="K231" s="1044"/>
      <c r="L231" s="1044"/>
      <c r="M231" s="1044"/>
      <c r="N231" s="1047"/>
      <c r="O231" s="1050"/>
      <c r="P231" s="1053"/>
      <c r="Q231" s="1056"/>
      <c r="R231" s="1041"/>
      <c r="S231" s="1041"/>
      <c r="T231" s="1023"/>
      <c r="U231" s="1008"/>
      <c r="V231" s="1008"/>
      <c r="W231" s="1008"/>
      <c r="X231" s="1008"/>
      <c r="Y231" s="1008"/>
      <c r="Z231" s="1005"/>
      <c r="AA231" s="1005"/>
      <c r="AB231" s="1005"/>
      <c r="AC231" s="1005"/>
      <c r="AD231" s="1005"/>
      <c r="AE231" s="1005"/>
      <c r="AF231" s="1005"/>
      <c r="AG231" s="479"/>
      <c r="AH231" s="592"/>
      <c r="AI231" s="592"/>
      <c r="AJ231" s="592"/>
      <c r="AK231" s="196"/>
      <c r="AL231" s="197"/>
      <c r="AM231" s="197"/>
      <c r="AN231" s="197"/>
      <c r="AO231" s="197"/>
      <c r="AP231" s="1151"/>
      <c r="AQ231" s="1005"/>
      <c r="AR231" s="282"/>
      <c r="AS231" s="282"/>
      <c r="AT231" s="282"/>
      <c r="AU231" s="282"/>
      <c r="AV231" s="282"/>
      <c r="AW231" s="282"/>
      <c r="AX231" s="1151"/>
      <c r="AY231" s="1005"/>
      <c r="AZ231" s="282"/>
      <c r="BA231" s="282"/>
      <c r="BB231" s="282"/>
      <c r="BC231" s="282"/>
      <c r="BD231" s="282"/>
      <c r="BE231" s="282"/>
      <c r="BF231" s="1151"/>
      <c r="BG231" s="1005"/>
      <c r="BH231" s="282"/>
      <c r="BI231" s="282"/>
      <c r="BJ231" s="282"/>
      <c r="BK231" s="282"/>
      <c r="BL231" s="282"/>
      <c r="BM231" s="282"/>
      <c r="BN231" s="1151"/>
      <c r="BO231" s="1005"/>
      <c r="BP231" s="282"/>
      <c r="BQ231" s="282"/>
      <c r="BR231" s="282"/>
      <c r="BS231" s="282"/>
      <c r="BT231" s="282"/>
      <c r="BU231" s="282"/>
    </row>
    <row r="232" spans="1:73" ht="40.15" customHeight="1" x14ac:dyDescent="0.25">
      <c r="A232" s="153"/>
      <c r="C232" s="1059"/>
      <c r="D232" s="1162"/>
      <c r="E232" s="1062"/>
      <c r="F232" s="1065"/>
      <c r="G232" s="1050"/>
      <c r="H232" s="1050"/>
      <c r="I232" s="1044"/>
      <c r="J232" s="1044"/>
      <c r="K232" s="1044"/>
      <c r="L232" s="1044"/>
      <c r="M232" s="1044"/>
      <c r="N232" s="1047"/>
      <c r="O232" s="1050"/>
      <c r="P232" s="1053"/>
      <c r="Q232" s="1056"/>
      <c r="R232" s="1041"/>
      <c r="S232" s="1041"/>
      <c r="T232" s="1023"/>
      <c r="U232" s="1008"/>
      <c r="V232" s="1008"/>
      <c r="W232" s="1008"/>
      <c r="X232" s="1008"/>
      <c r="Y232" s="1008"/>
      <c r="Z232" s="1005"/>
      <c r="AA232" s="1005"/>
      <c r="AB232" s="1005"/>
      <c r="AC232" s="1005"/>
      <c r="AD232" s="1005"/>
      <c r="AE232" s="1005"/>
      <c r="AF232" s="1005"/>
      <c r="AG232" s="196"/>
      <c r="AH232" s="592"/>
      <c r="AI232" s="592"/>
      <c r="AJ232" s="592"/>
      <c r="AK232" s="196"/>
      <c r="AL232" s="197"/>
      <c r="AM232" s="197"/>
      <c r="AN232" s="197"/>
      <c r="AO232" s="197"/>
      <c r="AP232" s="1151"/>
      <c r="AQ232" s="1005"/>
      <c r="AR232" s="282"/>
      <c r="AS232" s="282"/>
      <c r="AT232" s="282"/>
      <c r="AU232" s="282"/>
      <c r="AV232" s="282"/>
      <c r="AW232" s="282"/>
      <c r="AX232" s="1151"/>
      <c r="AY232" s="1005"/>
      <c r="AZ232" s="282"/>
      <c r="BA232" s="282"/>
      <c r="BB232" s="282"/>
      <c r="BC232" s="282"/>
      <c r="BD232" s="282"/>
      <c r="BE232" s="282"/>
      <c r="BF232" s="1151"/>
      <c r="BG232" s="1005"/>
      <c r="BH232" s="282"/>
      <c r="BI232" s="282"/>
      <c r="BJ232" s="282"/>
      <c r="BK232" s="282"/>
      <c r="BL232" s="282"/>
      <c r="BM232" s="282"/>
      <c r="BN232" s="1151"/>
      <c r="BO232" s="1005"/>
      <c r="BP232" s="282"/>
      <c r="BQ232" s="282"/>
      <c r="BR232" s="282"/>
      <c r="BS232" s="282"/>
      <c r="BT232" s="282"/>
      <c r="BU232" s="282"/>
    </row>
    <row r="233" spans="1:73" ht="40.15" customHeight="1" thickBot="1" x14ac:dyDescent="0.3">
      <c r="A233" s="153"/>
      <c r="C233" s="1059"/>
      <c r="D233" s="1162"/>
      <c r="E233" s="1062"/>
      <c r="F233" s="1065"/>
      <c r="G233" s="1050"/>
      <c r="H233" s="1050"/>
      <c r="I233" s="1044"/>
      <c r="J233" s="1044"/>
      <c r="K233" s="1044"/>
      <c r="L233" s="1044"/>
      <c r="M233" s="1044"/>
      <c r="N233" s="1047"/>
      <c r="O233" s="1050"/>
      <c r="P233" s="1053"/>
      <c r="Q233" s="1056"/>
      <c r="R233" s="1041"/>
      <c r="S233" s="1041"/>
      <c r="T233" s="1024"/>
      <c r="U233" s="1009"/>
      <c r="V233" s="1009"/>
      <c r="W233" s="1009"/>
      <c r="X233" s="1009"/>
      <c r="Y233" s="1009"/>
      <c r="Z233" s="1006"/>
      <c r="AA233" s="1006"/>
      <c r="AB233" s="1006"/>
      <c r="AC233" s="1006"/>
      <c r="AD233" s="1006"/>
      <c r="AE233" s="1006"/>
      <c r="AF233" s="1006"/>
      <c r="AG233" s="715"/>
      <c r="AH233" s="716"/>
      <c r="AI233" s="716"/>
      <c r="AJ233" s="716"/>
      <c r="AK233" s="715"/>
      <c r="AL233" s="717"/>
      <c r="AM233" s="717"/>
      <c r="AN233" s="717"/>
      <c r="AO233" s="717"/>
      <c r="AP233" s="1152"/>
      <c r="AQ233" s="1006"/>
      <c r="AR233" s="718"/>
      <c r="AS233" s="718"/>
      <c r="AT233" s="718"/>
      <c r="AU233" s="718"/>
      <c r="AV233" s="718"/>
      <c r="AW233" s="718"/>
      <c r="AX233" s="1152"/>
      <c r="AY233" s="1006"/>
      <c r="AZ233" s="718"/>
      <c r="BA233" s="718"/>
      <c r="BB233" s="718"/>
      <c r="BC233" s="718"/>
      <c r="BD233" s="718"/>
      <c r="BE233" s="718"/>
      <c r="BF233" s="1152"/>
      <c r="BG233" s="1006"/>
      <c r="BH233" s="718"/>
      <c r="BI233" s="718"/>
      <c r="BJ233" s="718"/>
      <c r="BK233" s="718"/>
      <c r="BL233" s="718"/>
      <c r="BM233" s="718"/>
      <c r="BN233" s="1152"/>
      <c r="BO233" s="1006"/>
      <c r="BP233" s="718"/>
      <c r="BQ233" s="718"/>
      <c r="BR233" s="718"/>
      <c r="BS233" s="718"/>
      <c r="BT233" s="718"/>
      <c r="BU233" s="718"/>
    </row>
    <row r="234" spans="1:73" ht="40.15" customHeight="1" thickTop="1" thickBot="1" x14ac:dyDescent="0.3">
      <c r="B234" s="123" t="s">
        <v>1059</v>
      </c>
      <c r="C234" s="238" t="s">
        <v>1060</v>
      </c>
      <c r="D234" s="421"/>
      <c r="E234" s="662"/>
      <c r="F234" s="447"/>
      <c r="G234" s="373"/>
      <c r="H234" s="375"/>
      <c r="I234" s="375"/>
      <c r="J234" s="376"/>
      <c r="K234" s="376"/>
      <c r="L234" s="421"/>
      <c r="M234" s="421"/>
      <c r="N234" s="707"/>
      <c r="O234" s="708"/>
      <c r="P234" s="421"/>
      <c r="Q234" s="692"/>
      <c r="R234" s="692"/>
      <c r="S234" s="692"/>
      <c r="T234" s="667"/>
      <c r="U234" s="668"/>
      <c r="V234" s="668"/>
      <c r="W234" s="668"/>
      <c r="X234" s="668"/>
      <c r="Y234" s="248"/>
      <c r="Z234" s="245">
        <f t="shared" si="663"/>
        <v>0</v>
      </c>
      <c r="AA234" s="245">
        <f t="shared" si="663"/>
        <v>0</v>
      </c>
      <c r="AB234" s="245">
        <f t="shared" si="663"/>
        <v>0</v>
      </c>
      <c r="AC234" s="245">
        <f t="shared" si="663"/>
        <v>0</v>
      </c>
      <c r="AD234" s="245">
        <f t="shared" si="663"/>
        <v>0</v>
      </c>
      <c r="AE234" s="245">
        <f>+AV234+BD234+BL234+BT192</f>
        <v>0</v>
      </c>
      <c r="AF234" s="245">
        <f>+AW234+BE234+BM234+BU192</f>
        <v>0</v>
      </c>
      <c r="AG234" s="246"/>
      <c r="AH234" s="246"/>
      <c r="AI234" s="246"/>
      <c r="AJ234" s="246"/>
      <c r="AK234" s="711"/>
      <c r="AL234" s="246"/>
      <c r="AM234" s="246"/>
      <c r="AN234" s="246"/>
      <c r="AO234" s="246"/>
      <c r="AP234" s="669"/>
      <c r="AQ234" s="670">
        <f t="shared" ref="AQ234" si="790">SUM(AQ235:AQ242)</f>
        <v>0</v>
      </c>
      <c r="AR234" s="670">
        <f>SUM(AR235:AR242)</f>
        <v>0</v>
      </c>
      <c r="AS234" s="670">
        <f t="shared" ref="AS234:AW234" si="791">SUM(AS235:AS242)</f>
        <v>0</v>
      </c>
      <c r="AT234" s="670">
        <f t="shared" si="791"/>
        <v>0</v>
      </c>
      <c r="AU234" s="670">
        <f t="shared" si="791"/>
        <v>0</v>
      </c>
      <c r="AV234" s="670">
        <f t="shared" si="791"/>
        <v>0</v>
      </c>
      <c r="AW234" s="670">
        <f t="shared" si="791"/>
        <v>0</v>
      </c>
      <c r="AX234" s="669"/>
      <c r="AY234" s="670">
        <f t="shared" ref="AY234" si="792">SUM(AY235:AY242)</f>
        <v>0</v>
      </c>
      <c r="AZ234" s="670">
        <f>SUM(AZ235:AZ242)</f>
        <v>0</v>
      </c>
      <c r="BA234" s="670">
        <f t="shared" ref="BA234:BE234" si="793">SUM(BA235:BA242)</f>
        <v>0</v>
      </c>
      <c r="BB234" s="670">
        <f t="shared" si="793"/>
        <v>0</v>
      </c>
      <c r="BC234" s="670">
        <f t="shared" si="793"/>
        <v>0</v>
      </c>
      <c r="BD234" s="670">
        <f t="shared" si="793"/>
        <v>0</v>
      </c>
      <c r="BE234" s="670">
        <f t="shared" si="793"/>
        <v>0</v>
      </c>
      <c r="BF234" s="669"/>
      <c r="BG234" s="670">
        <f t="shared" ref="BG234" si="794">SUM(BG235:BG242)</f>
        <v>0</v>
      </c>
      <c r="BH234" s="670">
        <f>SUM(BH235:BH242)</f>
        <v>0</v>
      </c>
      <c r="BI234" s="670">
        <f t="shared" ref="BI234:BM234" si="795">SUM(BI235:BI242)</f>
        <v>0</v>
      </c>
      <c r="BJ234" s="670">
        <f t="shared" si="795"/>
        <v>0</v>
      </c>
      <c r="BK234" s="670">
        <f t="shared" si="795"/>
        <v>0</v>
      </c>
      <c r="BL234" s="670">
        <f t="shared" si="795"/>
        <v>0</v>
      </c>
      <c r="BM234" s="670">
        <f t="shared" si="795"/>
        <v>0</v>
      </c>
      <c r="BN234" s="669"/>
      <c r="BO234" s="670">
        <f t="shared" ref="BO234" si="796">SUM(BO235:BO242)</f>
        <v>0</v>
      </c>
      <c r="BP234" s="670">
        <f>SUM(BP235:BP242)</f>
        <v>0</v>
      </c>
      <c r="BQ234" s="670">
        <f t="shared" ref="BQ234:BU234" si="797">SUM(BQ235:BQ242)</f>
        <v>0</v>
      </c>
      <c r="BR234" s="670">
        <f t="shared" si="797"/>
        <v>0</v>
      </c>
      <c r="BS234" s="670">
        <f t="shared" si="797"/>
        <v>0</v>
      </c>
      <c r="BT234" s="670">
        <f t="shared" si="797"/>
        <v>0</v>
      </c>
      <c r="BU234" s="670">
        <f t="shared" si="797"/>
        <v>0</v>
      </c>
    </row>
    <row r="235" spans="1:73" ht="40.15" customHeight="1" thickTop="1" x14ac:dyDescent="0.25">
      <c r="A235" s="151"/>
      <c r="B235" s="24"/>
      <c r="C235" s="1058" t="s">
        <v>1061</v>
      </c>
      <c r="D235" s="1049" t="s">
        <v>1062</v>
      </c>
      <c r="E235" s="1061">
        <v>291</v>
      </c>
      <c r="F235" s="1064"/>
      <c r="G235" s="1049"/>
      <c r="H235" s="1043"/>
      <c r="I235" s="1043"/>
      <c r="J235" s="1043"/>
      <c r="K235" s="1043"/>
      <c r="L235" s="1043"/>
      <c r="M235" s="1043"/>
      <c r="N235" s="1046"/>
      <c r="O235" s="1049"/>
      <c r="P235" s="1052" t="s">
        <v>1063</v>
      </c>
      <c r="Q235" s="1055">
        <v>6500</v>
      </c>
      <c r="R235" s="1040"/>
      <c r="S235" s="1040"/>
      <c r="T235" s="1022"/>
      <c r="U235" s="1007"/>
      <c r="V235" s="1007"/>
      <c r="W235" s="1007"/>
      <c r="X235" s="1007"/>
      <c r="Y235" s="1007"/>
      <c r="Z235" s="1004">
        <f t="shared" si="663"/>
        <v>0</v>
      </c>
      <c r="AA235" s="1004">
        <f t="shared" ref="AA235" si="798">SUM(AR235:AR238,AZ235:AZ238,BH235:BH238,BP235:BP238)</f>
        <v>0</v>
      </c>
      <c r="AB235" s="1004">
        <f t="shared" ref="AB235" si="799">SUM(AS235:AS238,BA235:BA238,BI235:BI238,BQ235:BQ238)</f>
        <v>0</v>
      </c>
      <c r="AC235" s="1004">
        <f t="shared" ref="AC235" si="800">SUM(AT235:AT238,BB235:BB238,BJ235:BJ238,BR235:BR238)</f>
        <v>0</v>
      </c>
      <c r="AD235" s="1004">
        <f t="shared" ref="AD235" si="801">SUM(AU235:AU238,BC235:BC238,BK235:BK238,BS235:BS238)</f>
        <v>0</v>
      </c>
      <c r="AE235" s="1004">
        <f t="shared" ref="AE235" si="802">SUM(AV235:AV238,BD235:BD238,BL235:BL238,BT235:BT238)</f>
        <v>0</v>
      </c>
      <c r="AF235" s="1004">
        <f t="shared" ref="AF235" si="803">SUM(AW235:AW238,BE235:BE238,BM235:BM238,BU235:BU238)</f>
        <v>0</v>
      </c>
      <c r="AG235" s="714"/>
      <c r="AH235" s="593"/>
      <c r="AI235" s="593"/>
      <c r="AJ235" s="593"/>
      <c r="AK235" s="207"/>
      <c r="AL235" s="208"/>
      <c r="AM235" s="208"/>
      <c r="AN235" s="208"/>
      <c r="AO235" s="208"/>
      <c r="AP235" s="1150">
        <f t="shared" ref="AP235" si="804">+U235</f>
        <v>0</v>
      </c>
      <c r="AQ235" s="1004">
        <f t="shared" ref="AQ235" si="805">SUM(AR235:AW238)</f>
        <v>0</v>
      </c>
      <c r="AR235" s="299"/>
      <c r="AS235" s="299"/>
      <c r="AT235" s="299"/>
      <c r="AU235" s="299"/>
      <c r="AV235" s="299"/>
      <c r="AW235" s="299"/>
      <c r="AX235" s="1150">
        <f t="shared" ref="AX235" si="806">+V235</f>
        <v>0</v>
      </c>
      <c r="AY235" s="1004">
        <f t="shared" ref="AY235" si="807">SUM(AZ235:BE238)</f>
        <v>0</v>
      </c>
      <c r="AZ235" s="299"/>
      <c r="BA235" s="299"/>
      <c r="BB235" s="299"/>
      <c r="BC235" s="299"/>
      <c r="BD235" s="299"/>
      <c r="BE235" s="299"/>
      <c r="BF235" s="1150">
        <f t="shared" ref="BF235" si="808">+W235</f>
        <v>0</v>
      </c>
      <c r="BG235" s="1004">
        <f t="shared" ref="BG235" si="809">SUM(BH235:BM238)</f>
        <v>0</v>
      </c>
      <c r="BH235" s="299"/>
      <c r="BI235" s="299"/>
      <c r="BJ235" s="299"/>
      <c r="BK235" s="299"/>
      <c r="BL235" s="299"/>
      <c r="BM235" s="299"/>
      <c r="BN235" s="1150">
        <f t="shared" ref="BN235" si="810">+X235</f>
        <v>0</v>
      </c>
      <c r="BO235" s="1004">
        <f t="shared" ref="BO235" si="811">SUM(BP235:BU238)</f>
        <v>0</v>
      </c>
      <c r="BP235" s="299"/>
      <c r="BQ235" s="299"/>
      <c r="BR235" s="299"/>
      <c r="BS235" s="299"/>
      <c r="BT235" s="299"/>
      <c r="BU235" s="299"/>
    </row>
    <row r="236" spans="1:73" ht="40.15" customHeight="1" x14ac:dyDescent="0.25">
      <c r="A236" s="151"/>
      <c r="B236" s="24"/>
      <c r="C236" s="1059"/>
      <c r="D236" s="1050"/>
      <c r="E236" s="1062"/>
      <c r="F236" s="1065"/>
      <c r="G236" s="1050"/>
      <c r="H236" s="1044"/>
      <c r="I236" s="1044"/>
      <c r="J236" s="1044"/>
      <c r="K236" s="1044"/>
      <c r="L236" s="1044"/>
      <c r="M236" s="1044"/>
      <c r="N236" s="1047"/>
      <c r="O236" s="1050"/>
      <c r="P236" s="1053"/>
      <c r="Q236" s="1056"/>
      <c r="R236" s="1041"/>
      <c r="S236" s="1041"/>
      <c r="T236" s="1023"/>
      <c r="U236" s="1008"/>
      <c r="V236" s="1008"/>
      <c r="W236" s="1008"/>
      <c r="X236" s="1008"/>
      <c r="Y236" s="1008"/>
      <c r="Z236" s="1005"/>
      <c r="AA236" s="1005"/>
      <c r="AB236" s="1005"/>
      <c r="AC236" s="1005"/>
      <c r="AD236" s="1005"/>
      <c r="AE236" s="1005"/>
      <c r="AF236" s="1005"/>
      <c r="AG236" s="479"/>
      <c r="AH236" s="592"/>
      <c r="AI236" s="592"/>
      <c r="AJ236" s="592"/>
      <c r="AK236" s="196"/>
      <c r="AL236" s="197"/>
      <c r="AM236" s="197"/>
      <c r="AN236" s="197"/>
      <c r="AO236" s="197"/>
      <c r="AP236" s="1151"/>
      <c r="AQ236" s="1005"/>
      <c r="AR236" s="282"/>
      <c r="AS236" s="282"/>
      <c r="AT236" s="282"/>
      <c r="AU236" s="282"/>
      <c r="AV236" s="282"/>
      <c r="AW236" s="282"/>
      <c r="AX236" s="1151"/>
      <c r="AY236" s="1005"/>
      <c r="AZ236" s="282"/>
      <c r="BA236" s="282"/>
      <c r="BB236" s="282"/>
      <c r="BC236" s="282"/>
      <c r="BD236" s="282"/>
      <c r="BE236" s="282"/>
      <c r="BF236" s="1151"/>
      <c r="BG236" s="1005"/>
      <c r="BH236" s="282"/>
      <c r="BI236" s="282"/>
      <c r="BJ236" s="282"/>
      <c r="BK236" s="282"/>
      <c r="BL236" s="282"/>
      <c r="BM236" s="282"/>
      <c r="BN236" s="1151"/>
      <c r="BO236" s="1005"/>
      <c r="BP236" s="282"/>
      <c r="BQ236" s="282"/>
      <c r="BR236" s="282"/>
      <c r="BS236" s="282"/>
      <c r="BT236" s="282"/>
      <c r="BU236" s="282"/>
    </row>
    <row r="237" spans="1:73" ht="40.15" customHeight="1" x14ac:dyDescent="0.25">
      <c r="A237" s="151"/>
      <c r="B237" s="24"/>
      <c r="C237" s="1059"/>
      <c r="D237" s="1050"/>
      <c r="E237" s="1062"/>
      <c r="F237" s="1065"/>
      <c r="G237" s="1050"/>
      <c r="H237" s="1044"/>
      <c r="I237" s="1044"/>
      <c r="J237" s="1044"/>
      <c r="K237" s="1044"/>
      <c r="L237" s="1044"/>
      <c r="M237" s="1044"/>
      <c r="N237" s="1047"/>
      <c r="O237" s="1050"/>
      <c r="P237" s="1053"/>
      <c r="Q237" s="1056"/>
      <c r="R237" s="1041"/>
      <c r="S237" s="1041"/>
      <c r="T237" s="1023"/>
      <c r="U237" s="1008"/>
      <c r="V237" s="1008"/>
      <c r="W237" s="1008"/>
      <c r="X237" s="1008"/>
      <c r="Y237" s="1008"/>
      <c r="Z237" s="1005"/>
      <c r="AA237" s="1005"/>
      <c r="AB237" s="1005"/>
      <c r="AC237" s="1005"/>
      <c r="AD237" s="1005"/>
      <c r="AE237" s="1005"/>
      <c r="AF237" s="1005"/>
      <c r="AG237" s="196"/>
      <c r="AH237" s="592"/>
      <c r="AI237" s="592"/>
      <c r="AJ237" s="592"/>
      <c r="AK237" s="196"/>
      <c r="AL237" s="197"/>
      <c r="AM237" s="197"/>
      <c r="AN237" s="197"/>
      <c r="AO237" s="197"/>
      <c r="AP237" s="1151"/>
      <c r="AQ237" s="1005"/>
      <c r="AR237" s="282"/>
      <c r="AS237" s="282"/>
      <c r="AT237" s="282"/>
      <c r="AU237" s="282"/>
      <c r="AV237" s="282"/>
      <c r="AW237" s="282"/>
      <c r="AX237" s="1151"/>
      <c r="AY237" s="1005"/>
      <c r="AZ237" s="282"/>
      <c r="BA237" s="282"/>
      <c r="BB237" s="282"/>
      <c r="BC237" s="282"/>
      <c r="BD237" s="282"/>
      <c r="BE237" s="282"/>
      <c r="BF237" s="1151"/>
      <c r="BG237" s="1005"/>
      <c r="BH237" s="282"/>
      <c r="BI237" s="282"/>
      <c r="BJ237" s="282"/>
      <c r="BK237" s="282"/>
      <c r="BL237" s="282"/>
      <c r="BM237" s="282"/>
      <c r="BN237" s="1151"/>
      <c r="BO237" s="1005"/>
      <c r="BP237" s="282"/>
      <c r="BQ237" s="282"/>
      <c r="BR237" s="282"/>
      <c r="BS237" s="282"/>
      <c r="BT237" s="282"/>
      <c r="BU237" s="282"/>
    </row>
    <row r="238" spans="1:73" ht="40.15" customHeight="1" thickBot="1" x14ac:dyDescent="0.3">
      <c r="A238" s="151"/>
      <c r="B238" s="24"/>
      <c r="C238" s="1060"/>
      <c r="D238" s="1051"/>
      <c r="E238" s="1063"/>
      <c r="F238" s="1066"/>
      <c r="G238" s="1051"/>
      <c r="H238" s="1045"/>
      <c r="I238" s="1045"/>
      <c r="J238" s="1045"/>
      <c r="K238" s="1045"/>
      <c r="L238" s="1045"/>
      <c r="M238" s="1045"/>
      <c r="N238" s="1048"/>
      <c r="O238" s="1051"/>
      <c r="P238" s="1054"/>
      <c r="Q238" s="1057"/>
      <c r="R238" s="1042"/>
      <c r="S238" s="1041"/>
      <c r="T238" s="1024"/>
      <c r="U238" s="1009"/>
      <c r="V238" s="1009"/>
      <c r="W238" s="1009"/>
      <c r="X238" s="1009"/>
      <c r="Y238" s="1009"/>
      <c r="Z238" s="1006"/>
      <c r="AA238" s="1006"/>
      <c r="AB238" s="1006"/>
      <c r="AC238" s="1006"/>
      <c r="AD238" s="1006"/>
      <c r="AE238" s="1006"/>
      <c r="AF238" s="1006"/>
      <c r="AG238" s="715"/>
      <c r="AH238" s="716"/>
      <c r="AI238" s="716"/>
      <c r="AJ238" s="716"/>
      <c r="AK238" s="715"/>
      <c r="AL238" s="717"/>
      <c r="AM238" s="717"/>
      <c r="AN238" s="717"/>
      <c r="AO238" s="717"/>
      <c r="AP238" s="1152"/>
      <c r="AQ238" s="1006"/>
      <c r="AR238" s="718"/>
      <c r="AS238" s="718"/>
      <c r="AT238" s="718"/>
      <c r="AU238" s="718"/>
      <c r="AV238" s="718"/>
      <c r="AW238" s="718"/>
      <c r="AX238" s="1152"/>
      <c r="AY238" s="1006"/>
      <c r="AZ238" s="718"/>
      <c r="BA238" s="718"/>
      <c r="BB238" s="718"/>
      <c r="BC238" s="718"/>
      <c r="BD238" s="718"/>
      <c r="BE238" s="718"/>
      <c r="BF238" s="1152"/>
      <c r="BG238" s="1006"/>
      <c r="BH238" s="718"/>
      <c r="BI238" s="718"/>
      <c r="BJ238" s="718"/>
      <c r="BK238" s="718"/>
      <c r="BL238" s="718"/>
      <c r="BM238" s="718"/>
      <c r="BN238" s="1152"/>
      <c r="BO238" s="1006"/>
      <c r="BP238" s="718"/>
      <c r="BQ238" s="718"/>
      <c r="BR238" s="718"/>
      <c r="BS238" s="718"/>
      <c r="BT238" s="718"/>
      <c r="BU238" s="718"/>
    </row>
    <row r="239" spans="1:73" ht="40.15" customHeight="1" thickTop="1" x14ac:dyDescent="0.25">
      <c r="A239" s="151"/>
      <c r="B239" s="24"/>
      <c r="C239" s="1058" t="s">
        <v>1064</v>
      </c>
      <c r="D239" s="1049" t="s">
        <v>1065</v>
      </c>
      <c r="E239" s="1061">
        <v>292</v>
      </c>
      <c r="F239" s="1064" t="s">
        <v>3533</v>
      </c>
      <c r="G239" s="1049" t="s">
        <v>359</v>
      </c>
      <c r="H239" s="1049"/>
      <c r="I239" s="1043" t="s">
        <v>3041</v>
      </c>
      <c r="J239" s="1043" t="s">
        <v>3443</v>
      </c>
      <c r="K239" s="1043" t="s">
        <v>3444</v>
      </c>
      <c r="L239" s="1043" t="s">
        <v>3445</v>
      </c>
      <c r="M239" s="1043" t="s">
        <v>3467</v>
      </c>
      <c r="N239" s="1046">
        <v>2026004540046</v>
      </c>
      <c r="O239" s="1049" t="s">
        <v>3447</v>
      </c>
      <c r="P239" s="1052" t="s">
        <v>359</v>
      </c>
      <c r="Q239" s="1055">
        <v>40</v>
      </c>
      <c r="R239" s="1040" t="s">
        <v>2867</v>
      </c>
      <c r="S239" s="1040"/>
      <c r="T239" s="1022"/>
      <c r="U239" s="1007"/>
      <c r="V239" s="1007"/>
      <c r="W239" s="1007"/>
      <c r="X239" s="1007"/>
      <c r="Y239" s="1007"/>
      <c r="Z239" s="1004">
        <f t="shared" ref="Z239" si="812">+AQ239+AY239+BG239+BO239</f>
        <v>0</v>
      </c>
      <c r="AA239" s="1004">
        <f t="shared" ref="AA239" si="813">SUM(AR239:AR242,AZ239:AZ242,BH239:BH242,BP239:BP242)</f>
        <v>0</v>
      </c>
      <c r="AB239" s="1004">
        <f t="shared" ref="AB239" si="814">SUM(AS239:AS242,BA239:BA242,BI239:BI242,BQ239:BQ242)</f>
        <v>0</v>
      </c>
      <c r="AC239" s="1004">
        <f t="shared" ref="AC239" si="815">SUM(AT239:AT242,BB239:BB242,BJ239:BJ242,BR239:BR242)</f>
        <v>0</v>
      </c>
      <c r="AD239" s="1004">
        <f t="shared" ref="AD239" si="816">SUM(AU239:AU242,BC239:BC242,BK239:BK242,BS239:BS242)</f>
        <v>0</v>
      </c>
      <c r="AE239" s="1004">
        <f t="shared" ref="AE239" si="817">SUM(AV239:AV242,BD239:BD242,BL239:BL242,BT239:BT242)</f>
        <v>0</v>
      </c>
      <c r="AF239" s="1004">
        <f t="shared" ref="AF239" si="818">SUM(AW239:AW242,BE239:BE242,BM239:BM242,BU239:BU242)</f>
        <v>0</v>
      </c>
      <c r="AG239" s="714"/>
      <c r="AH239" s="593"/>
      <c r="AI239" s="593"/>
      <c r="AJ239" s="593"/>
      <c r="AK239" s="207"/>
      <c r="AL239" s="208"/>
      <c r="AM239" s="208"/>
      <c r="AN239" s="208"/>
      <c r="AO239" s="208"/>
      <c r="AP239" s="1150">
        <f t="shared" ref="AP239" si="819">+U239</f>
        <v>0</v>
      </c>
      <c r="AQ239" s="1004">
        <f t="shared" ref="AQ239" si="820">SUM(AR239:AW242)</f>
        <v>0</v>
      </c>
      <c r="AR239" s="299"/>
      <c r="AS239" s="299"/>
      <c r="AT239" s="299"/>
      <c r="AU239" s="299"/>
      <c r="AV239" s="299"/>
      <c r="AW239" s="299"/>
      <c r="AX239" s="1150">
        <f t="shared" ref="AX239" si="821">+V239</f>
        <v>0</v>
      </c>
      <c r="AY239" s="1004">
        <f t="shared" ref="AY239" si="822">SUM(AZ239:BE242)</f>
        <v>0</v>
      </c>
      <c r="AZ239" s="299"/>
      <c r="BA239" s="299"/>
      <c r="BB239" s="299"/>
      <c r="BC239" s="299"/>
      <c r="BD239" s="299"/>
      <c r="BE239" s="299"/>
      <c r="BF239" s="1150">
        <f t="shared" ref="BF239" si="823">+W239</f>
        <v>0</v>
      </c>
      <c r="BG239" s="1004">
        <f t="shared" ref="BG239" si="824">SUM(BH239:BM242)</f>
        <v>0</v>
      </c>
      <c r="BH239" s="299"/>
      <c r="BI239" s="299"/>
      <c r="BJ239" s="299"/>
      <c r="BK239" s="299"/>
      <c r="BL239" s="299"/>
      <c r="BM239" s="299"/>
      <c r="BN239" s="1150">
        <f t="shared" ref="BN239" si="825">+X239</f>
        <v>0</v>
      </c>
      <c r="BO239" s="1004">
        <f t="shared" ref="BO239" si="826">SUM(BP239:BU242)</f>
        <v>0</v>
      </c>
      <c r="BP239" s="299"/>
      <c r="BQ239" s="299"/>
      <c r="BR239" s="299"/>
      <c r="BS239" s="299"/>
      <c r="BT239" s="299"/>
      <c r="BU239" s="299"/>
    </row>
    <row r="240" spans="1:73" ht="40.15" customHeight="1" x14ac:dyDescent="0.25">
      <c r="A240" s="151"/>
      <c r="B240" s="24"/>
      <c r="C240" s="1059"/>
      <c r="D240" s="1050"/>
      <c r="E240" s="1062"/>
      <c r="F240" s="1065"/>
      <c r="G240" s="1050"/>
      <c r="H240" s="1050"/>
      <c r="I240" s="1044"/>
      <c r="J240" s="1044"/>
      <c r="K240" s="1044"/>
      <c r="L240" s="1044"/>
      <c r="M240" s="1044"/>
      <c r="N240" s="1047"/>
      <c r="O240" s="1050"/>
      <c r="P240" s="1053"/>
      <c r="Q240" s="1056"/>
      <c r="R240" s="1041"/>
      <c r="S240" s="1041"/>
      <c r="T240" s="1023"/>
      <c r="U240" s="1008"/>
      <c r="V240" s="1008"/>
      <c r="W240" s="1008"/>
      <c r="X240" s="1008"/>
      <c r="Y240" s="1008"/>
      <c r="Z240" s="1005"/>
      <c r="AA240" s="1005"/>
      <c r="AB240" s="1005"/>
      <c r="AC240" s="1005"/>
      <c r="AD240" s="1005"/>
      <c r="AE240" s="1005"/>
      <c r="AF240" s="1005"/>
      <c r="AG240" s="479"/>
      <c r="AH240" s="592"/>
      <c r="AI240" s="592"/>
      <c r="AJ240" s="592"/>
      <c r="AK240" s="196"/>
      <c r="AL240" s="197"/>
      <c r="AM240" s="197"/>
      <c r="AN240" s="197"/>
      <c r="AO240" s="197"/>
      <c r="AP240" s="1151"/>
      <c r="AQ240" s="1005"/>
      <c r="AR240" s="282"/>
      <c r="AS240" s="282"/>
      <c r="AT240" s="282"/>
      <c r="AU240" s="282"/>
      <c r="AV240" s="282"/>
      <c r="AW240" s="282"/>
      <c r="AX240" s="1151"/>
      <c r="AY240" s="1005"/>
      <c r="AZ240" s="282"/>
      <c r="BA240" s="282"/>
      <c r="BB240" s="282"/>
      <c r="BC240" s="282"/>
      <c r="BD240" s="282"/>
      <c r="BE240" s="282"/>
      <c r="BF240" s="1151"/>
      <c r="BG240" s="1005"/>
      <c r="BH240" s="282"/>
      <c r="BI240" s="282"/>
      <c r="BJ240" s="282"/>
      <c r="BK240" s="282"/>
      <c r="BL240" s="282"/>
      <c r="BM240" s="282"/>
      <c r="BN240" s="1151"/>
      <c r="BO240" s="1005"/>
      <c r="BP240" s="282"/>
      <c r="BQ240" s="282"/>
      <c r="BR240" s="282"/>
      <c r="BS240" s="282"/>
      <c r="BT240" s="282"/>
      <c r="BU240" s="282"/>
    </row>
    <row r="241" spans="1:73" ht="40.15" customHeight="1" x14ac:dyDescent="0.25">
      <c r="A241" s="151"/>
      <c r="B241" s="24"/>
      <c r="C241" s="1059"/>
      <c r="D241" s="1050"/>
      <c r="E241" s="1062"/>
      <c r="F241" s="1065"/>
      <c r="G241" s="1050"/>
      <c r="H241" s="1050"/>
      <c r="I241" s="1044"/>
      <c r="J241" s="1044"/>
      <c r="K241" s="1044"/>
      <c r="L241" s="1044"/>
      <c r="M241" s="1044"/>
      <c r="N241" s="1047"/>
      <c r="O241" s="1050"/>
      <c r="P241" s="1053"/>
      <c r="Q241" s="1056"/>
      <c r="R241" s="1041"/>
      <c r="S241" s="1041"/>
      <c r="T241" s="1023"/>
      <c r="U241" s="1008"/>
      <c r="V241" s="1008"/>
      <c r="W241" s="1008"/>
      <c r="X241" s="1008"/>
      <c r="Y241" s="1008"/>
      <c r="Z241" s="1005"/>
      <c r="AA241" s="1005"/>
      <c r="AB241" s="1005"/>
      <c r="AC241" s="1005"/>
      <c r="AD241" s="1005"/>
      <c r="AE241" s="1005"/>
      <c r="AF241" s="1005"/>
      <c r="AG241" s="196"/>
      <c r="AH241" s="592"/>
      <c r="AI241" s="592"/>
      <c r="AJ241" s="592"/>
      <c r="AK241" s="196"/>
      <c r="AL241" s="197"/>
      <c r="AM241" s="197"/>
      <c r="AN241" s="197"/>
      <c r="AO241" s="197"/>
      <c r="AP241" s="1151"/>
      <c r="AQ241" s="1005"/>
      <c r="AR241" s="282"/>
      <c r="AS241" s="282"/>
      <c r="AT241" s="282"/>
      <c r="AU241" s="282"/>
      <c r="AV241" s="282"/>
      <c r="AW241" s="282"/>
      <c r="AX241" s="1151"/>
      <c r="AY241" s="1005"/>
      <c r="AZ241" s="282"/>
      <c r="BA241" s="282"/>
      <c r="BB241" s="282"/>
      <c r="BC241" s="282"/>
      <c r="BD241" s="282"/>
      <c r="BE241" s="282"/>
      <c r="BF241" s="1151"/>
      <c r="BG241" s="1005"/>
      <c r="BH241" s="282"/>
      <c r="BI241" s="282"/>
      <c r="BJ241" s="282"/>
      <c r="BK241" s="282"/>
      <c r="BL241" s="282"/>
      <c r="BM241" s="282"/>
      <c r="BN241" s="1151"/>
      <c r="BO241" s="1005"/>
      <c r="BP241" s="282"/>
      <c r="BQ241" s="282"/>
      <c r="BR241" s="282"/>
      <c r="BS241" s="282"/>
      <c r="BT241" s="282"/>
      <c r="BU241" s="282"/>
    </row>
    <row r="242" spans="1:73" ht="40.15" customHeight="1" thickBot="1" x14ac:dyDescent="0.3">
      <c r="A242" s="151"/>
      <c r="B242" s="24"/>
      <c r="C242" s="1060"/>
      <c r="D242" s="1051"/>
      <c r="E242" s="1063"/>
      <c r="F242" s="1066"/>
      <c r="G242" s="1051"/>
      <c r="H242" s="1051"/>
      <c r="I242" s="1045"/>
      <c r="J242" s="1045"/>
      <c r="K242" s="1045"/>
      <c r="L242" s="1045"/>
      <c r="M242" s="1045"/>
      <c r="N242" s="1048"/>
      <c r="O242" s="1051"/>
      <c r="P242" s="1054"/>
      <c r="Q242" s="1057"/>
      <c r="R242" s="1042"/>
      <c r="S242" s="1041"/>
      <c r="T242" s="1024"/>
      <c r="U242" s="1009"/>
      <c r="V242" s="1009"/>
      <c r="W242" s="1009"/>
      <c r="X242" s="1009"/>
      <c r="Y242" s="1009"/>
      <c r="Z242" s="1006"/>
      <c r="AA242" s="1006"/>
      <c r="AB242" s="1006"/>
      <c r="AC242" s="1006"/>
      <c r="AD242" s="1006"/>
      <c r="AE242" s="1006"/>
      <c r="AF242" s="1006"/>
      <c r="AG242" s="715"/>
      <c r="AH242" s="716"/>
      <c r="AI242" s="716"/>
      <c r="AJ242" s="716"/>
      <c r="AK242" s="715"/>
      <c r="AL242" s="717"/>
      <c r="AM242" s="717"/>
      <c r="AN242" s="717"/>
      <c r="AO242" s="717"/>
      <c r="AP242" s="1152"/>
      <c r="AQ242" s="1006"/>
      <c r="AR242" s="718"/>
      <c r="AS242" s="718"/>
      <c r="AT242" s="718"/>
      <c r="AU242" s="718"/>
      <c r="AV242" s="718"/>
      <c r="AW242" s="718"/>
      <c r="AX242" s="1152"/>
      <c r="AY242" s="1006"/>
      <c r="AZ242" s="718"/>
      <c r="BA242" s="718"/>
      <c r="BB242" s="718"/>
      <c r="BC242" s="718"/>
      <c r="BD242" s="718"/>
      <c r="BE242" s="718"/>
      <c r="BF242" s="1152"/>
      <c r="BG242" s="1006"/>
      <c r="BH242" s="718"/>
      <c r="BI242" s="718"/>
      <c r="BJ242" s="718"/>
      <c r="BK242" s="718"/>
      <c r="BL242" s="718"/>
      <c r="BM242" s="718"/>
      <c r="BN242" s="1152"/>
      <c r="BO242" s="1006"/>
      <c r="BP242" s="718"/>
      <c r="BQ242" s="718"/>
      <c r="BR242" s="718"/>
      <c r="BS242" s="718"/>
      <c r="BT242" s="718"/>
      <c r="BU242" s="718"/>
    </row>
    <row r="243" spans="1:73" ht="40.15" customHeight="1" thickTop="1" x14ac:dyDescent="0.25">
      <c r="D243" s="348"/>
      <c r="E243" s="431"/>
      <c r="F243" s="444"/>
      <c r="G243" s="350"/>
      <c r="H243" s="351"/>
      <c r="I243" s="351"/>
      <c r="J243" s="352"/>
      <c r="K243" s="352"/>
      <c r="L243" s="348"/>
      <c r="M243" s="348"/>
      <c r="N243" s="349"/>
      <c r="O243" s="353"/>
      <c r="P243" s="348"/>
    </row>
    <row r="244" spans="1:73" ht="40.15" customHeight="1" x14ac:dyDescent="0.25">
      <c r="D244" s="348"/>
      <c r="E244" s="431"/>
      <c r="F244" s="444"/>
      <c r="G244" s="350"/>
      <c r="H244" s="351"/>
      <c r="I244" s="351"/>
      <c r="J244" s="352"/>
      <c r="K244" s="352"/>
      <c r="L244" s="348"/>
      <c r="M244" s="348"/>
      <c r="N244" s="349"/>
      <c r="O244" s="353"/>
      <c r="P244" s="348"/>
    </row>
    <row r="245" spans="1:73" ht="40.15" customHeight="1" x14ac:dyDescent="0.25">
      <c r="D245" s="348"/>
      <c r="E245" s="431"/>
      <c r="F245" s="444"/>
      <c r="G245" s="350"/>
      <c r="H245" s="351"/>
      <c r="I245" s="351"/>
      <c r="J245" s="352"/>
      <c r="K245" s="352"/>
      <c r="L245" s="348"/>
      <c r="M245" s="348"/>
      <c r="N245" s="349"/>
      <c r="O245" s="353"/>
      <c r="P245" s="348"/>
    </row>
    <row r="246" spans="1:73" ht="40.15" customHeight="1" x14ac:dyDescent="0.25">
      <c r="D246" s="348"/>
      <c r="E246" s="431"/>
      <c r="F246" s="444"/>
      <c r="G246" s="350"/>
      <c r="H246" s="351"/>
      <c r="I246" s="351"/>
      <c r="J246" s="352"/>
      <c r="K246" s="352"/>
      <c r="L246" s="348"/>
      <c r="M246" s="348"/>
      <c r="N246" s="348"/>
      <c r="O246" s="353"/>
      <c r="P246" s="348"/>
    </row>
    <row r="247" spans="1:73" ht="40.15" customHeight="1" x14ac:dyDescent="0.25">
      <c r="D247" s="348"/>
      <c r="E247" s="431"/>
      <c r="F247" s="444"/>
      <c r="G247" s="350"/>
      <c r="H247" s="351"/>
      <c r="I247" s="351"/>
      <c r="J247" s="352"/>
      <c r="K247" s="352"/>
      <c r="L247" s="348"/>
      <c r="M247" s="348"/>
      <c r="N247" s="348"/>
      <c r="O247" s="353"/>
      <c r="P247" s="348"/>
    </row>
    <row r="248" spans="1:73" ht="40.15" customHeight="1" x14ac:dyDescent="0.25">
      <c r="D248" s="348"/>
      <c r="E248" s="431"/>
      <c r="F248" s="444"/>
      <c r="G248" s="350"/>
      <c r="H248" s="351"/>
      <c r="I248" s="351"/>
      <c r="J248" s="352"/>
      <c r="K248" s="352"/>
      <c r="L248" s="348"/>
      <c r="M248" s="348"/>
      <c r="N248" s="348"/>
      <c r="O248" s="353"/>
      <c r="P248" s="348"/>
    </row>
    <row r="249" spans="1:73" ht="40.15" customHeight="1" x14ac:dyDescent="0.25">
      <c r="D249" s="348"/>
      <c r="E249" s="431"/>
      <c r="F249" s="444"/>
      <c r="G249" s="350"/>
      <c r="H249" s="351"/>
      <c r="I249" s="351"/>
      <c r="J249" s="352"/>
      <c r="K249" s="352"/>
      <c r="L249" s="348"/>
      <c r="M249" s="348"/>
      <c r="N249" s="348"/>
      <c r="O249" s="353"/>
      <c r="P249" s="348"/>
    </row>
    <row r="250" spans="1:73" ht="40.15" customHeight="1" x14ac:dyDescent="0.25">
      <c r="D250" s="348"/>
      <c r="E250" s="431"/>
      <c r="F250" s="444"/>
      <c r="G250" s="350"/>
      <c r="H250" s="351"/>
      <c r="I250" s="351"/>
      <c r="J250" s="352"/>
      <c r="K250" s="352"/>
      <c r="L250" s="348"/>
      <c r="M250" s="348"/>
      <c r="N250" s="348"/>
      <c r="O250" s="353"/>
      <c r="P250" s="348"/>
    </row>
    <row r="251" spans="1:73" ht="40.15" customHeight="1" x14ac:dyDescent="0.25">
      <c r="D251" s="348"/>
      <c r="E251" s="431"/>
      <c r="F251" s="444"/>
      <c r="G251" s="350"/>
      <c r="H251" s="351"/>
      <c r="I251" s="351"/>
      <c r="J251" s="352"/>
      <c r="K251" s="352"/>
      <c r="L251" s="348"/>
      <c r="M251" s="348"/>
      <c r="N251" s="348"/>
      <c r="O251" s="353"/>
      <c r="P251" s="348"/>
    </row>
    <row r="252" spans="1:73" ht="40.15" customHeight="1" x14ac:dyDescent="0.25">
      <c r="D252" s="348"/>
      <c r="E252" s="431"/>
      <c r="F252" s="444"/>
      <c r="G252" s="350"/>
      <c r="H252" s="351"/>
      <c r="I252" s="351"/>
      <c r="J252" s="352"/>
      <c r="K252" s="352"/>
      <c r="L252" s="348"/>
      <c r="M252" s="348"/>
      <c r="N252" s="348"/>
      <c r="O252" s="353"/>
      <c r="P252" s="348"/>
    </row>
    <row r="253" spans="1:73" ht="40.15" customHeight="1" x14ac:dyDescent="0.25">
      <c r="D253" s="348"/>
      <c r="E253" s="431"/>
      <c r="F253" s="444"/>
      <c r="G253" s="350"/>
      <c r="H253" s="351"/>
      <c r="I253" s="351"/>
      <c r="J253" s="352"/>
      <c r="K253" s="352"/>
      <c r="L253" s="348"/>
      <c r="M253" s="348"/>
      <c r="N253" s="348"/>
      <c r="O253" s="353"/>
      <c r="P253" s="348"/>
    </row>
    <row r="254" spans="1:73" ht="40.15" customHeight="1" x14ac:dyDescent="0.25">
      <c r="D254" s="348"/>
      <c r="E254" s="431"/>
      <c r="F254" s="444"/>
      <c r="G254" s="350"/>
      <c r="H254" s="351"/>
      <c r="I254" s="351"/>
      <c r="J254" s="352"/>
      <c r="K254" s="352"/>
      <c r="L254" s="348"/>
      <c r="M254" s="348"/>
      <c r="N254" s="348"/>
      <c r="O254" s="353"/>
      <c r="P254" s="348"/>
    </row>
    <row r="255" spans="1:73" ht="40.15" customHeight="1" x14ac:dyDescent="0.25">
      <c r="D255" s="348"/>
      <c r="E255" s="431"/>
      <c r="F255" s="444"/>
      <c r="G255" s="350"/>
      <c r="H255" s="351"/>
      <c r="I255" s="351"/>
      <c r="J255" s="352"/>
      <c r="K255" s="352"/>
      <c r="L255" s="348"/>
      <c r="M255" s="348"/>
      <c r="N255" s="348"/>
      <c r="O255" s="353"/>
      <c r="P255" s="348"/>
    </row>
    <row r="256" spans="1:73" ht="40.15" customHeight="1" x14ac:dyDescent="0.25">
      <c r="D256" s="348"/>
      <c r="E256" s="431"/>
      <c r="F256" s="444"/>
      <c r="G256" s="350"/>
      <c r="H256" s="351"/>
      <c r="I256" s="351"/>
      <c r="J256" s="352"/>
      <c r="K256" s="352"/>
      <c r="L256" s="348"/>
      <c r="M256" s="348"/>
      <c r="N256" s="348"/>
      <c r="O256" s="353"/>
      <c r="P256" s="348"/>
    </row>
    <row r="257" spans="4:16" ht="40.15" customHeight="1" x14ac:dyDescent="0.25">
      <c r="D257" s="348"/>
      <c r="E257" s="431"/>
      <c r="F257" s="444"/>
      <c r="G257" s="350"/>
      <c r="H257" s="351"/>
      <c r="I257" s="351"/>
      <c r="J257" s="352"/>
      <c r="K257" s="352"/>
      <c r="L257" s="348"/>
      <c r="M257" s="348"/>
      <c r="N257" s="348"/>
      <c r="O257" s="353"/>
      <c r="P257" s="348"/>
    </row>
    <row r="258" spans="4:16" ht="40.15" customHeight="1" x14ac:dyDescent="0.25">
      <c r="D258" s="348"/>
      <c r="E258" s="431"/>
      <c r="F258" s="444"/>
      <c r="G258" s="350"/>
      <c r="H258" s="351"/>
      <c r="I258" s="351"/>
      <c r="J258" s="352"/>
      <c r="K258" s="352"/>
      <c r="L258" s="348"/>
      <c r="M258" s="348"/>
      <c r="N258" s="348"/>
      <c r="O258" s="353"/>
      <c r="P258" s="348"/>
    </row>
    <row r="259" spans="4:16" ht="40.15" customHeight="1" x14ac:dyDescent="0.25">
      <c r="D259" s="348"/>
      <c r="E259" s="431"/>
      <c r="F259" s="444"/>
      <c r="G259" s="350"/>
      <c r="H259" s="351"/>
      <c r="I259" s="351"/>
      <c r="J259" s="352"/>
      <c r="K259" s="352"/>
      <c r="L259" s="348"/>
      <c r="M259" s="348"/>
      <c r="N259" s="348"/>
      <c r="O259" s="353"/>
      <c r="P259" s="348"/>
    </row>
    <row r="260" spans="4:16" ht="40.15" customHeight="1" x14ac:dyDescent="0.25">
      <c r="D260" s="348"/>
      <c r="E260" s="431"/>
      <c r="F260" s="444"/>
      <c r="G260" s="350"/>
      <c r="H260" s="351"/>
      <c r="I260" s="351"/>
      <c r="J260" s="352"/>
      <c r="K260" s="352"/>
      <c r="L260" s="348"/>
      <c r="M260" s="348"/>
      <c r="N260" s="348"/>
      <c r="O260" s="353"/>
      <c r="P260" s="348"/>
    </row>
    <row r="261" spans="4:16" ht="40.15" customHeight="1" x14ac:dyDescent="0.25">
      <c r="D261" s="348"/>
      <c r="E261" s="431"/>
      <c r="F261" s="444"/>
      <c r="G261" s="350"/>
      <c r="H261" s="351"/>
      <c r="I261" s="351"/>
      <c r="J261" s="352"/>
      <c r="K261" s="352"/>
      <c r="L261" s="348"/>
      <c r="M261" s="348"/>
      <c r="N261" s="348"/>
      <c r="O261" s="353"/>
      <c r="P261" s="348"/>
    </row>
    <row r="262" spans="4:16" ht="40.15" customHeight="1" x14ac:dyDescent="0.25">
      <c r="D262" s="348"/>
      <c r="E262" s="431"/>
      <c r="F262" s="444"/>
      <c r="G262" s="350"/>
      <c r="H262" s="351"/>
      <c r="I262" s="351"/>
      <c r="J262" s="352"/>
      <c r="K262" s="352"/>
      <c r="L262" s="348"/>
      <c r="M262" s="348"/>
      <c r="N262" s="348"/>
      <c r="O262" s="353"/>
      <c r="P262" s="348"/>
    </row>
    <row r="263" spans="4:16" ht="40.15" customHeight="1" x14ac:dyDescent="0.25">
      <c r="D263" s="348"/>
      <c r="E263" s="431"/>
      <c r="F263" s="444"/>
      <c r="G263" s="350"/>
      <c r="H263" s="351"/>
      <c r="I263" s="351"/>
      <c r="J263" s="352"/>
      <c r="K263" s="352"/>
      <c r="L263" s="348"/>
      <c r="M263" s="348"/>
      <c r="N263" s="348"/>
      <c r="O263" s="353"/>
      <c r="P263" s="348"/>
    </row>
    <row r="264" spans="4:16" ht="40.15" customHeight="1" x14ac:dyDescent="0.25">
      <c r="D264" s="348"/>
      <c r="E264" s="431"/>
      <c r="F264" s="444"/>
      <c r="G264" s="350"/>
      <c r="H264" s="351"/>
      <c r="I264" s="351"/>
      <c r="J264" s="352"/>
      <c r="K264" s="352"/>
      <c r="L264" s="348"/>
      <c r="M264" s="348"/>
      <c r="N264" s="348"/>
      <c r="O264" s="353"/>
      <c r="P264" s="348"/>
    </row>
    <row r="265" spans="4:16" ht="40.15" customHeight="1" x14ac:dyDescent="0.25">
      <c r="D265" s="348"/>
      <c r="E265" s="431"/>
      <c r="F265" s="444"/>
      <c r="G265" s="350"/>
      <c r="H265" s="351"/>
      <c r="I265" s="351"/>
      <c r="J265" s="352"/>
      <c r="K265" s="352"/>
      <c r="L265" s="348"/>
      <c r="M265" s="348"/>
      <c r="N265" s="348"/>
      <c r="O265" s="353"/>
      <c r="P265" s="348"/>
    </row>
    <row r="266" spans="4:16" ht="40.15" customHeight="1" x14ac:dyDescent="0.25">
      <c r="D266" s="348"/>
      <c r="E266" s="431"/>
      <c r="F266" s="444"/>
      <c r="G266" s="350"/>
      <c r="H266" s="351"/>
      <c r="I266" s="351"/>
      <c r="J266" s="352"/>
      <c r="K266" s="352"/>
      <c r="L266" s="348"/>
      <c r="M266" s="348"/>
      <c r="N266" s="348"/>
      <c r="O266" s="353"/>
      <c r="P266" s="348"/>
    </row>
    <row r="267" spans="4:16" ht="40.15" customHeight="1" x14ac:dyDescent="0.25">
      <c r="D267" s="348"/>
      <c r="E267" s="431"/>
      <c r="F267" s="444"/>
      <c r="G267" s="350"/>
      <c r="H267" s="351"/>
      <c r="I267" s="351"/>
      <c r="J267" s="352"/>
      <c r="K267" s="352"/>
      <c r="L267" s="348"/>
      <c r="M267" s="348"/>
      <c r="N267" s="348"/>
      <c r="O267" s="353"/>
      <c r="P267" s="348"/>
    </row>
    <row r="268" spans="4:16" ht="40.15" customHeight="1" x14ac:dyDescent="0.25">
      <c r="D268" s="348"/>
      <c r="E268" s="431"/>
      <c r="F268" s="444"/>
      <c r="G268" s="350"/>
      <c r="H268" s="351"/>
      <c r="I268" s="351"/>
      <c r="J268" s="352"/>
      <c r="K268" s="352"/>
      <c r="L268" s="348"/>
      <c r="M268" s="348"/>
      <c r="N268" s="348"/>
      <c r="O268" s="353"/>
      <c r="P268" s="348"/>
    </row>
    <row r="269" spans="4:16" ht="40.15" customHeight="1" x14ac:dyDescent="0.25">
      <c r="D269" s="348"/>
      <c r="E269" s="431"/>
      <c r="F269" s="444"/>
      <c r="G269" s="350"/>
      <c r="H269" s="351"/>
      <c r="I269" s="351"/>
      <c r="J269" s="352"/>
      <c r="K269" s="352"/>
      <c r="L269" s="348"/>
      <c r="M269" s="348"/>
      <c r="N269" s="348"/>
      <c r="O269" s="353"/>
      <c r="P269" s="348"/>
    </row>
    <row r="270" spans="4:16" ht="40.15" customHeight="1" x14ac:dyDescent="0.25">
      <c r="D270" s="348"/>
      <c r="E270" s="431"/>
      <c r="F270" s="444"/>
      <c r="G270" s="350"/>
      <c r="H270" s="351"/>
      <c r="I270" s="351"/>
      <c r="J270" s="352"/>
      <c r="K270" s="352"/>
      <c r="L270" s="348"/>
      <c r="M270" s="348"/>
      <c r="N270" s="348"/>
      <c r="O270" s="353"/>
      <c r="P270" s="348"/>
    </row>
    <row r="271" spans="4:16" ht="40.15" customHeight="1" x14ac:dyDescent="0.25">
      <c r="D271" s="348"/>
      <c r="E271" s="431"/>
      <c r="F271" s="444"/>
      <c r="G271" s="350"/>
      <c r="H271" s="351"/>
      <c r="I271" s="351"/>
      <c r="J271" s="352"/>
      <c r="K271" s="352"/>
      <c r="L271" s="348"/>
      <c r="M271" s="348"/>
      <c r="N271" s="348"/>
      <c r="O271" s="353"/>
      <c r="P271" s="348"/>
    </row>
    <row r="272" spans="4:16" ht="40.15" customHeight="1" x14ac:dyDescent="0.25">
      <c r="D272" s="348"/>
      <c r="E272" s="431"/>
      <c r="F272" s="444"/>
      <c r="G272" s="350"/>
      <c r="H272" s="351"/>
      <c r="I272" s="351"/>
      <c r="J272" s="352"/>
      <c r="K272" s="352"/>
      <c r="L272" s="348"/>
      <c r="M272" s="348"/>
      <c r="N272" s="348"/>
      <c r="O272" s="353"/>
      <c r="P272" s="348"/>
    </row>
    <row r="273" spans="4:16" ht="40.15" customHeight="1" x14ac:dyDescent="0.25">
      <c r="D273" s="348"/>
      <c r="E273" s="431"/>
      <c r="F273" s="444"/>
      <c r="G273" s="350"/>
      <c r="H273" s="351"/>
      <c r="I273" s="351"/>
      <c r="J273" s="352"/>
      <c r="K273" s="352"/>
      <c r="L273" s="348"/>
      <c r="M273" s="348"/>
      <c r="N273" s="348"/>
      <c r="O273" s="353"/>
      <c r="P273" s="348"/>
    </row>
    <row r="274" spans="4:16" ht="40.15" customHeight="1" x14ac:dyDescent="0.25">
      <c r="D274" s="348"/>
      <c r="E274" s="431"/>
      <c r="F274" s="444"/>
      <c r="G274" s="350"/>
      <c r="H274" s="351"/>
      <c r="I274" s="351"/>
      <c r="J274" s="352"/>
      <c r="K274" s="352"/>
      <c r="L274" s="348"/>
      <c r="M274" s="348"/>
      <c r="N274" s="348"/>
      <c r="O274" s="353"/>
      <c r="P274" s="348"/>
    </row>
    <row r="275" spans="4:16" ht="40.15" customHeight="1" x14ac:dyDescent="0.25">
      <c r="D275" s="348"/>
      <c r="E275" s="431"/>
      <c r="F275" s="444"/>
      <c r="G275" s="350"/>
      <c r="H275" s="351"/>
      <c r="I275" s="351"/>
      <c r="J275" s="352"/>
      <c r="K275" s="352"/>
      <c r="L275" s="348"/>
      <c r="M275" s="348"/>
      <c r="N275" s="348"/>
      <c r="O275" s="353"/>
      <c r="P275" s="348"/>
    </row>
    <row r="276" spans="4:16" ht="40.15" customHeight="1" x14ac:dyDescent="0.25">
      <c r="D276" s="348"/>
      <c r="E276" s="431"/>
      <c r="F276" s="444"/>
      <c r="G276" s="350"/>
      <c r="H276" s="351"/>
      <c r="I276" s="351"/>
      <c r="J276" s="352"/>
      <c r="K276" s="352"/>
      <c r="L276" s="348"/>
      <c r="M276" s="348"/>
      <c r="N276" s="348"/>
      <c r="O276" s="353"/>
      <c r="P276" s="348"/>
    </row>
    <row r="277" spans="4:16" ht="40.15" customHeight="1" x14ac:dyDescent="0.25">
      <c r="D277" s="348"/>
      <c r="E277" s="431"/>
      <c r="F277" s="444"/>
      <c r="G277" s="350"/>
      <c r="H277" s="351"/>
      <c r="I277" s="351"/>
      <c r="J277" s="352"/>
      <c r="K277" s="352"/>
      <c r="L277" s="348"/>
      <c r="M277" s="348"/>
      <c r="N277" s="348"/>
      <c r="O277" s="353"/>
      <c r="P277" s="348"/>
    </row>
    <row r="278" spans="4:16" ht="40.15" customHeight="1" x14ac:dyDescent="0.25">
      <c r="D278" s="348"/>
      <c r="E278" s="431"/>
      <c r="F278" s="444"/>
      <c r="G278" s="350"/>
      <c r="H278" s="351"/>
      <c r="I278" s="351"/>
      <c r="J278" s="352"/>
      <c r="K278" s="352"/>
      <c r="L278" s="348"/>
      <c r="M278" s="348"/>
      <c r="N278" s="348"/>
      <c r="O278" s="353"/>
      <c r="P278" s="348"/>
    </row>
    <row r="279" spans="4:16" ht="40.15" customHeight="1" x14ac:dyDescent="0.25">
      <c r="D279" s="348"/>
      <c r="E279" s="431"/>
      <c r="F279" s="444"/>
      <c r="G279" s="350"/>
      <c r="H279" s="351"/>
      <c r="I279" s="351"/>
      <c r="J279" s="352"/>
      <c r="K279" s="352"/>
      <c r="L279" s="348"/>
      <c r="M279" s="348"/>
      <c r="N279" s="348"/>
      <c r="O279" s="353"/>
      <c r="P279" s="348"/>
    </row>
    <row r="280" spans="4:16" ht="40.15" customHeight="1" x14ac:dyDescent="0.25">
      <c r="D280" s="348"/>
      <c r="E280" s="431"/>
      <c r="F280" s="444"/>
      <c r="G280" s="350"/>
      <c r="H280" s="351"/>
      <c r="I280" s="351"/>
      <c r="J280" s="352"/>
      <c r="K280" s="352"/>
      <c r="L280" s="348"/>
      <c r="M280" s="348"/>
      <c r="N280" s="348"/>
      <c r="O280" s="353"/>
      <c r="P280" s="348"/>
    </row>
    <row r="281" spans="4:16" ht="40.15" customHeight="1" x14ac:dyDescent="0.25">
      <c r="D281" s="348"/>
      <c r="E281" s="431"/>
      <c r="F281" s="444"/>
      <c r="G281" s="350"/>
      <c r="H281" s="351"/>
      <c r="I281" s="351"/>
      <c r="J281" s="352"/>
      <c r="K281" s="352"/>
      <c r="L281" s="348"/>
      <c r="M281" s="348"/>
      <c r="N281" s="348"/>
      <c r="O281" s="353"/>
      <c r="P281" s="348"/>
    </row>
    <row r="282" spans="4:16" ht="40.15" customHeight="1" x14ac:dyDescent="0.25">
      <c r="D282" s="348"/>
      <c r="E282" s="431"/>
      <c r="F282" s="444"/>
      <c r="G282" s="350"/>
      <c r="H282" s="351"/>
      <c r="I282" s="351"/>
      <c r="J282" s="352"/>
      <c r="K282" s="352"/>
      <c r="L282" s="348"/>
      <c r="M282" s="348"/>
      <c r="N282" s="348"/>
      <c r="O282" s="353"/>
      <c r="P282" s="348"/>
    </row>
    <row r="283" spans="4:16" ht="40.15" customHeight="1" x14ac:dyDescent="0.25">
      <c r="D283" s="348"/>
      <c r="E283" s="431"/>
      <c r="F283" s="444"/>
      <c r="G283" s="350"/>
      <c r="H283" s="351"/>
      <c r="I283" s="351"/>
      <c r="J283" s="352"/>
      <c r="K283" s="352"/>
      <c r="L283" s="348"/>
      <c r="M283" s="348"/>
      <c r="N283" s="348"/>
      <c r="O283" s="353"/>
      <c r="P283" s="348"/>
    </row>
    <row r="284" spans="4:16" ht="40.15" customHeight="1" x14ac:dyDescent="0.25">
      <c r="D284" s="348"/>
      <c r="E284" s="431"/>
      <c r="F284" s="444"/>
      <c r="G284" s="350"/>
      <c r="H284" s="351"/>
      <c r="I284" s="351"/>
      <c r="J284" s="352"/>
      <c r="K284" s="352"/>
      <c r="L284" s="348"/>
      <c r="M284" s="348"/>
      <c r="N284" s="348"/>
      <c r="O284" s="353"/>
      <c r="P284" s="348"/>
    </row>
    <row r="285" spans="4:16" ht="40.15" customHeight="1" x14ac:dyDescent="0.25">
      <c r="D285" s="348"/>
      <c r="E285" s="431"/>
      <c r="F285" s="444"/>
      <c r="G285" s="350"/>
      <c r="H285" s="351"/>
      <c r="I285" s="351"/>
      <c r="J285" s="352"/>
      <c r="K285" s="352"/>
      <c r="L285" s="348"/>
      <c r="M285" s="348"/>
      <c r="N285" s="348"/>
      <c r="O285" s="353"/>
      <c r="P285" s="348"/>
    </row>
    <row r="286" spans="4:16" ht="40.15" customHeight="1" x14ac:dyDescent="0.25">
      <c r="D286" s="348"/>
      <c r="E286" s="431"/>
      <c r="F286" s="444"/>
      <c r="G286" s="350"/>
      <c r="H286" s="351"/>
      <c r="I286" s="351"/>
      <c r="J286" s="352"/>
      <c r="K286" s="352"/>
      <c r="L286" s="348"/>
      <c r="M286" s="348"/>
      <c r="N286" s="348"/>
      <c r="O286" s="353"/>
      <c r="P286" s="348"/>
    </row>
    <row r="287" spans="4:16" ht="40.15" customHeight="1" x14ac:dyDescent="0.25">
      <c r="D287" s="348"/>
      <c r="E287" s="431"/>
      <c r="F287" s="444"/>
      <c r="G287" s="350"/>
      <c r="H287" s="351"/>
      <c r="I287" s="351"/>
      <c r="J287" s="352"/>
      <c r="K287" s="352"/>
      <c r="L287" s="348"/>
      <c r="M287" s="348"/>
      <c r="N287" s="348"/>
      <c r="O287" s="353"/>
      <c r="P287" s="348"/>
    </row>
    <row r="288" spans="4:16" ht="40.15" customHeight="1" x14ac:dyDescent="0.25">
      <c r="D288" s="348"/>
      <c r="E288" s="431"/>
      <c r="F288" s="444"/>
      <c r="G288" s="350"/>
      <c r="H288" s="351"/>
      <c r="I288" s="351"/>
      <c r="J288" s="352"/>
      <c r="K288" s="352"/>
      <c r="L288" s="348"/>
      <c r="M288" s="348"/>
      <c r="N288" s="348"/>
      <c r="O288" s="353"/>
      <c r="P288" s="348"/>
    </row>
    <row r="289" spans="4:16" ht="40.15" customHeight="1" x14ac:dyDescent="0.25">
      <c r="D289" s="348"/>
      <c r="E289" s="431"/>
      <c r="F289" s="444"/>
      <c r="G289" s="350"/>
      <c r="H289" s="351"/>
      <c r="I289" s="351"/>
      <c r="J289" s="352"/>
      <c r="K289" s="352"/>
      <c r="L289" s="348"/>
      <c r="M289" s="348"/>
      <c r="N289" s="348"/>
      <c r="O289" s="353"/>
      <c r="P289" s="348"/>
    </row>
    <row r="290" spans="4:16" ht="40.15" customHeight="1" x14ac:dyDescent="0.25">
      <c r="D290" s="348"/>
      <c r="E290" s="431"/>
      <c r="F290" s="444"/>
      <c r="G290" s="350"/>
      <c r="H290" s="351"/>
      <c r="I290" s="351"/>
      <c r="J290" s="352"/>
      <c r="K290" s="352"/>
      <c r="L290" s="348"/>
      <c r="M290" s="348"/>
      <c r="N290" s="348"/>
      <c r="O290" s="353"/>
      <c r="P290" s="348"/>
    </row>
    <row r="291" spans="4:16" ht="40.15" customHeight="1" x14ac:dyDescent="0.25">
      <c r="D291" s="348"/>
      <c r="E291" s="431"/>
      <c r="F291" s="444"/>
      <c r="G291" s="350"/>
      <c r="H291" s="351"/>
      <c r="I291" s="351"/>
      <c r="J291" s="352"/>
      <c r="K291" s="352"/>
      <c r="L291" s="348"/>
      <c r="M291" s="348"/>
      <c r="N291" s="348"/>
      <c r="O291" s="353"/>
      <c r="P291" s="348"/>
    </row>
    <row r="292" spans="4:16" ht="40.15" customHeight="1" x14ac:dyDescent="0.25">
      <c r="D292" s="348"/>
      <c r="E292" s="431"/>
      <c r="F292" s="444"/>
      <c r="G292" s="350"/>
      <c r="H292" s="351"/>
      <c r="I292" s="351"/>
      <c r="J292" s="352"/>
      <c r="K292" s="352"/>
      <c r="L292" s="348"/>
      <c r="M292" s="348"/>
      <c r="N292" s="348"/>
      <c r="O292" s="353"/>
      <c r="P292" s="348"/>
    </row>
    <row r="293" spans="4:16" ht="40.15" customHeight="1" x14ac:dyDescent="0.25">
      <c r="D293" s="348"/>
      <c r="E293" s="431"/>
      <c r="F293" s="444"/>
      <c r="G293" s="350"/>
      <c r="H293" s="351"/>
      <c r="I293" s="351"/>
      <c r="J293" s="352"/>
      <c r="K293" s="352"/>
      <c r="L293" s="348"/>
      <c r="M293" s="348"/>
      <c r="N293" s="348"/>
      <c r="O293" s="353"/>
      <c r="P293" s="348"/>
    </row>
    <row r="294" spans="4:16" ht="40.15" customHeight="1" x14ac:dyDescent="0.25">
      <c r="D294" s="348"/>
      <c r="E294" s="431"/>
      <c r="F294" s="444"/>
      <c r="G294" s="350"/>
      <c r="H294" s="351"/>
      <c r="I294" s="351"/>
      <c r="J294" s="352"/>
      <c r="K294" s="352"/>
      <c r="L294" s="348"/>
      <c r="M294" s="348"/>
      <c r="N294" s="348"/>
      <c r="O294" s="353"/>
      <c r="P294" s="348"/>
    </row>
    <row r="295" spans="4:16" ht="40.15" customHeight="1" x14ac:dyDescent="0.25">
      <c r="D295" s="348"/>
      <c r="E295" s="431"/>
      <c r="F295" s="444"/>
      <c r="G295" s="350"/>
      <c r="H295" s="351"/>
      <c r="I295" s="351"/>
      <c r="J295" s="352"/>
      <c r="K295" s="352"/>
      <c r="L295" s="348"/>
      <c r="M295" s="348"/>
      <c r="N295" s="348"/>
      <c r="O295" s="353"/>
      <c r="P295" s="348"/>
    </row>
    <row r="296" spans="4:16" ht="40.15" customHeight="1" x14ac:dyDescent="0.25">
      <c r="D296" s="348"/>
      <c r="E296" s="431"/>
      <c r="F296" s="444"/>
      <c r="G296" s="350"/>
      <c r="H296" s="351"/>
      <c r="I296" s="351"/>
      <c r="J296" s="352"/>
      <c r="K296" s="352"/>
      <c r="L296" s="348"/>
      <c r="M296" s="348"/>
      <c r="N296" s="348"/>
      <c r="O296" s="353"/>
      <c r="P296" s="348"/>
    </row>
    <row r="297" spans="4:16" ht="40.15" customHeight="1" x14ac:dyDescent="0.25">
      <c r="D297" s="348"/>
      <c r="E297" s="431"/>
      <c r="F297" s="444"/>
      <c r="G297" s="350"/>
      <c r="H297" s="351"/>
      <c r="I297" s="351"/>
      <c r="J297" s="352"/>
      <c r="K297" s="352"/>
      <c r="L297" s="348"/>
      <c r="M297" s="348"/>
      <c r="N297" s="348"/>
      <c r="O297" s="353"/>
      <c r="P297" s="348"/>
    </row>
    <row r="298" spans="4:16" ht="40.15" customHeight="1" x14ac:dyDescent="0.25">
      <c r="D298" s="348"/>
      <c r="E298" s="431"/>
      <c r="F298" s="444"/>
      <c r="G298" s="350"/>
      <c r="H298" s="351"/>
      <c r="I298" s="351"/>
      <c r="J298" s="352"/>
      <c r="K298" s="352"/>
      <c r="L298" s="348"/>
      <c r="M298" s="348"/>
      <c r="N298" s="348"/>
      <c r="O298" s="353"/>
      <c r="P298" s="348"/>
    </row>
    <row r="299" spans="4:16" ht="40.15" customHeight="1" x14ac:dyDescent="0.25">
      <c r="D299" s="348"/>
      <c r="E299" s="431"/>
      <c r="F299" s="444"/>
      <c r="G299" s="350"/>
      <c r="H299" s="351"/>
      <c r="I299" s="351"/>
      <c r="J299" s="352"/>
      <c r="K299" s="352"/>
      <c r="L299" s="348"/>
      <c r="M299" s="348"/>
      <c r="N299" s="348"/>
      <c r="O299" s="353"/>
      <c r="P299" s="348"/>
    </row>
    <row r="300" spans="4:16" ht="40.15" customHeight="1" x14ac:dyDescent="0.25">
      <c r="D300" s="348"/>
      <c r="E300" s="431"/>
      <c r="F300" s="444"/>
      <c r="G300" s="350"/>
      <c r="H300" s="351"/>
      <c r="I300" s="351"/>
      <c r="J300" s="352"/>
      <c r="K300" s="352"/>
      <c r="L300" s="348"/>
      <c r="M300" s="348"/>
      <c r="N300" s="348"/>
      <c r="O300" s="353"/>
      <c r="P300" s="348"/>
    </row>
    <row r="301" spans="4:16" ht="40.15" customHeight="1" x14ac:dyDescent="0.25">
      <c r="D301" s="348"/>
      <c r="E301" s="431"/>
      <c r="F301" s="444"/>
      <c r="G301" s="350"/>
      <c r="H301" s="351"/>
      <c r="I301" s="351"/>
      <c r="J301" s="352"/>
      <c r="K301" s="352"/>
      <c r="L301" s="348"/>
      <c r="M301" s="348"/>
      <c r="N301" s="348"/>
      <c r="O301" s="353"/>
      <c r="P301" s="348"/>
    </row>
    <row r="302" spans="4:16" ht="40.15" customHeight="1" x14ac:dyDescent="0.25">
      <c r="D302" s="348"/>
      <c r="E302" s="431"/>
      <c r="F302" s="444"/>
      <c r="G302" s="350"/>
      <c r="H302" s="351"/>
      <c r="I302" s="351"/>
      <c r="J302" s="352"/>
      <c r="K302" s="352"/>
      <c r="L302" s="348"/>
      <c r="M302" s="348"/>
      <c r="N302" s="348"/>
      <c r="O302" s="353"/>
      <c r="P302" s="348"/>
    </row>
    <row r="303" spans="4:16" ht="40.15" customHeight="1" x14ac:dyDescent="0.25">
      <c r="D303" s="348"/>
      <c r="E303" s="431"/>
      <c r="F303" s="444"/>
      <c r="G303" s="350"/>
      <c r="H303" s="351"/>
      <c r="I303" s="351"/>
      <c r="J303" s="352"/>
      <c r="K303" s="352"/>
      <c r="L303" s="348"/>
      <c r="M303" s="348"/>
      <c r="N303" s="348"/>
      <c r="O303" s="353"/>
      <c r="P303" s="348"/>
    </row>
    <row r="304" spans="4:16" ht="40.15" customHeight="1" x14ac:dyDescent="0.25">
      <c r="D304" s="348"/>
      <c r="E304" s="431"/>
      <c r="F304" s="444"/>
      <c r="G304" s="350"/>
      <c r="H304" s="351"/>
      <c r="I304" s="351"/>
      <c r="J304" s="352"/>
      <c r="K304" s="352"/>
      <c r="L304" s="348"/>
      <c r="M304" s="348"/>
      <c r="N304" s="348"/>
      <c r="O304" s="353"/>
      <c r="P304" s="348"/>
    </row>
    <row r="305" spans="4:16" ht="40.15" customHeight="1" x14ac:dyDescent="0.25">
      <c r="D305" s="348"/>
      <c r="E305" s="431"/>
      <c r="F305" s="444"/>
      <c r="G305" s="350"/>
      <c r="H305" s="351"/>
      <c r="I305" s="351"/>
      <c r="J305" s="352"/>
      <c r="K305" s="352"/>
      <c r="L305" s="348"/>
      <c r="M305" s="348"/>
      <c r="N305" s="348"/>
      <c r="O305" s="353"/>
      <c r="P305" s="348"/>
    </row>
    <row r="306" spans="4:16" ht="40.15" customHeight="1" x14ac:dyDescent="0.25">
      <c r="D306" s="348"/>
      <c r="E306" s="431"/>
      <c r="F306" s="444"/>
      <c r="G306" s="350"/>
      <c r="H306" s="351"/>
      <c r="I306" s="351"/>
      <c r="J306" s="352"/>
      <c r="K306" s="352"/>
      <c r="L306" s="348"/>
      <c r="M306" s="348"/>
      <c r="N306" s="348"/>
      <c r="O306" s="353"/>
      <c r="P306" s="348"/>
    </row>
    <row r="307" spans="4:16" ht="40.15" customHeight="1" x14ac:dyDescent="0.25">
      <c r="D307" s="348"/>
      <c r="E307" s="431"/>
      <c r="F307" s="444"/>
      <c r="G307" s="350"/>
      <c r="H307" s="351"/>
      <c r="I307" s="351"/>
      <c r="J307" s="352"/>
      <c r="K307" s="352"/>
      <c r="L307" s="348"/>
      <c r="M307" s="348"/>
      <c r="N307" s="348"/>
      <c r="O307" s="353"/>
      <c r="P307" s="348"/>
    </row>
    <row r="308" spans="4:16" ht="40.15" customHeight="1" x14ac:dyDescent="0.25">
      <c r="D308" s="348"/>
      <c r="E308" s="431"/>
      <c r="F308" s="444"/>
      <c r="G308" s="350"/>
      <c r="H308" s="351"/>
      <c r="I308" s="351"/>
      <c r="J308" s="352"/>
      <c r="K308" s="352"/>
      <c r="L308" s="348"/>
      <c r="M308" s="348"/>
      <c r="N308" s="348"/>
      <c r="O308" s="353"/>
      <c r="P308" s="348"/>
    </row>
    <row r="309" spans="4:16" ht="40.15" customHeight="1" x14ac:dyDescent="0.25">
      <c r="D309" s="348"/>
      <c r="E309" s="431"/>
      <c r="F309" s="444"/>
      <c r="G309" s="350"/>
      <c r="H309" s="351"/>
      <c r="I309" s="351"/>
      <c r="J309" s="352"/>
      <c r="K309" s="352"/>
      <c r="L309" s="348"/>
      <c r="M309" s="348"/>
      <c r="N309" s="348"/>
      <c r="O309" s="353"/>
      <c r="P309" s="348"/>
    </row>
    <row r="310" spans="4:16" ht="40.15" customHeight="1" x14ac:dyDescent="0.25">
      <c r="D310" s="348"/>
      <c r="E310" s="431"/>
      <c r="F310" s="444"/>
      <c r="G310" s="350"/>
      <c r="H310" s="351"/>
      <c r="I310" s="351"/>
      <c r="J310" s="352"/>
      <c r="K310" s="352"/>
      <c r="L310" s="348"/>
      <c r="M310" s="348"/>
      <c r="N310" s="348"/>
      <c r="O310" s="353"/>
      <c r="P310" s="348"/>
    </row>
    <row r="311" spans="4:16" ht="40.15" customHeight="1" x14ac:dyDescent="0.25">
      <c r="D311" s="348"/>
      <c r="E311" s="431"/>
      <c r="F311" s="444"/>
      <c r="G311" s="350"/>
      <c r="H311" s="351"/>
      <c r="I311" s="351"/>
      <c r="J311" s="352"/>
      <c r="K311" s="352"/>
      <c r="L311" s="348"/>
      <c r="M311" s="348"/>
      <c r="N311" s="348"/>
      <c r="O311" s="353"/>
      <c r="P311" s="348"/>
    </row>
    <row r="312" spans="4:16" ht="40.15" customHeight="1" x14ac:dyDescent="0.25">
      <c r="D312" s="348"/>
      <c r="E312" s="431"/>
      <c r="F312" s="444"/>
      <c r="G312" s="350"/>
      <c r="H312" s="351"/>
      <c r="I312" s="351"/>
      <c r="J312" s="352"/>
      <c r="K312" s="352"/>
      <c r="L312" s="348"/>
      <c r="M312" s="348"/>
      <c r="N312" s="348"/>
      <c r="O312" s="353"/>
      <c r="P312" s="348"/>
    </row>
    <row r="313" spans="4:16" ht="40.15" customHeight="1" x14ac:dyDescent="0.25">
      <c r="D313" s="348"/>
      <c r="E313" s="431"/>
      <c r="F313" s="444"/>
      <c r="G313" s="350"/>
      <c r="H313" s="351"/>
      <c r="I313" s="351"/>
      <c r="J313" s="352"/>
      <c r="K313" s="352"/>
      <c r="L313" s="348"/>
      <c r="M313" s="348"/>
      <c r="N313" s="348"/>
      <c r="O313" s="353"/>
      <c r="P313" s="348"/>
    </row>
    <row r="314" spans="4:16" ht="40.15" customHeight="1" x14ac:dyDescent="0.25">
      <c r="D314" s="348"/>
      <c r="E314" s="431"/>
      <c r="F314" s="444"/>
      <c r="G314" s="350"/>
      <c r="H314" s="351"/>
      <c r="I314" s="351"/>
      <c r="J314" s="352"/>
      <c r="K314" s="352"/>
      <c r="L314" s="348"/>
      <c r="M314" s="348"/>
      <c r="N314" s="348"/>
      <c r="O314" s="353"/>
      <c r="P314" s="348"/>
    </row>
    <row r="315" spans="4:16" ht="40.15" customHeight="1" x14ac:dyDescent="0.25">
      <c r="D315" s="348"/>
      <c r="E315" s="431"/>
      <c r="F315" s="444"/>
      <c r="G315" s="350"/>
      <c r="H315" s="351"/>
      <c r="I315" s="351"/>
      <c r="J315" s="352"/>
      <c r="K315" s="352"/>
      <c r="L315" s="348"/>
      <c r="M315" s="348"/>
      <c r="N315" s="348"/>
      <c r="O315" s="353"/>
      <c r="P315" s="348"/>
    </row>
    <row r="316" spans="4:16" ht="40.15" customHeight="1" x14ac:dyDescent="0.25">
      <c r="D316" s="348"/>
      <c r="E316" s="431"/>
      <c r="F316" s="444"/>
      <c r="G316" s="350"/>
      <c r="H316" s="351"/>
      <c r="I316" s="351"/>
      <c r="J316" s="352"/>
      <c r="K316" s="352"/>
      <c r="L316" s="348"/>
      <c r="M316" s="348"/>
      <c r="N316" s="348"/>
      <c r="O316" s="353"/>
      <c r="P316" s="348"/>
    </row>
    <row r="317" spans="4:16" ht="40.15" customHeight="1" x14ac:dyDescent="0.25">
      <c r="D317" s="348"/>
      <c r="E317" s="431"/>
      <c r="F317" s="444"/>
      <c r="G317" s="350"/>
      <c r="H317" s="351"/>
      <c r="I317" s="351"/>
      <c r="J317" s="352"/>
      <c r="K317" s="352"/>
      <c r="L317" s="348"/>
      <c r="M317" s="348"/>
      <c r="N317" s="348"/>
      <c r="O317" s="353"/>
      <c r="P317" s="348"/>
    </row>
    <row r="318" spans="4:16" ht="40.15" customHeight="1" x14ac:dyDescent="0.25">
      <c r="D318" s="348"/>
      <c r="E318" s="431"/>
      <c r="F318" s="444"/>
      <c r="G318" s="350"/>
      <c r="H318" s="351"/>
      <c r="I318" s="351"/>
      <c r="J318" s="352"/>
      <c r="K318" s="352"/>
      <c r="L318" s="348"/>
      <c r="M318" s="348"/>
      <c r="N318" s="348"/>
      <c r="O318" s="353"/>
      <c r="P318" s="348"/>
    </row>
    <row r="319" spans="4:16" ht="40.15" customHeight="1" x14ac:dyDescent="0.25">
      <c r="D319" s="348"/>
      <c r="E319" s="431"/>
      <c r="F319" s="444"/>
      <c r="G319" s="350"/>
      <c r="H319" s="351"/>
      <c r="I319" s="351"/>
      <c r="J319" s="352"/>
      <c r="K319" s="352"/>
      <c r="L319" s="348"/>
      <c r="M319" s="348"/>
      <c r="N319" s="348"/>
      <c r="O319" s="353"/>
      <c r="P319" s="348"/>
    </row>
    <row r="320" spans="4:16" ht="40.15" customHeight="1" x14ac:dyDescent="0.25">
      <c r="D320" s="348"/>
      <c r="E320" s="431"/>
      <c r="F320" s="444"/>
      <c r="G320" s="350"/>
      <c r="H320" s="351"/>
      <c r="I320" s="351"/>
      <c r="J320" s="352"/>
      <c r="K320" s="352"/>
      <c r="L320" s="348"/>
      <c r="M320" s="348"/>
      <c r="N320" s="348"/>
      <c r="O320" s="353"/>
      <c r="P320" s="348"/>
    </row>
    <row r="321" spans="4:16" ht="40.15" customHeight="1" x14ac:dyDescent="0.25">
      <c r="D321" s="348"/>
      <c r="E321" s="431"/>
      <c r="F321" s="444"/>
      <c r="G321" s="350"/>
      <c r="H321" s="351"/>
      <c r="I321" s="351"/>
      <c r="J321" s="352"/>
      <c r="K321" s="352"/>
      <c r="L321" s="348"/>
      <c r="M321" s="348"/>
      <c r="N321" s="348"/>
      <c r="O321" s="353"/>
      <c r="P321" s="348"/>
    </row>
    <row r="322" spans="4:16" ht="40.15" customHeight="1" x14ac:dyDescent="0.25">
      <c r="D322" s="348"/>
      <c r="E322" s="431"/>
      <c r="F322" s="444"/>
      <c r="G322" s="350"/>
      <c r="H322" s="351"/>
      <c r="I322" s="351"/>
      <c r="J322" s="352"/>
      <c r="K322" s="352"/>
      <c r="L322" s="348"/>
      <c r="M322" s="348"/>
      <c r="N322" s="348"/>
      <c r="O322" s="353"/>
      <c r="P322" s="348"/>
    </row>
    <row r="323" spans="4:16" ht="40.15" customHeight="1" x14ac:dyDescent="0.25">
      <c r="D323" s="348"/>
      <c r="E323" s="431"/>
      <c r="F323" s="444"/>
      <c r="G323" s="350"/>
      <c r="H323" s="351"/>
      <c r="I323" s="351"/>
      <c r="J323" s="352"/>
      <c r="K323" s="352"/>
      <c r="L323" s="348"/>
      <c r="M323" s="348"/>
      <c r="N323" s="348"/>
      <c r="O323" s="353"/>
      <c r="P323" s="348"/>
    </row>
    <row r="324" spans="4:16" ht="40.15" customHeight="1" x14ac:dyDescent="0.25">
      <c r="D324" s="348"/>
      <c r="E324" s="431"/>
      <c r="F324" s="444"/>
      <c r="G324" s="350"/>
      <c r="H324" s="351"/>
      <c r="I324" s="351"/>
      <c r="J324" s="352"/>
      <c r="K324" s="352"/>
      <c r="L324" s="348"/>
      <c r="M324" s="348"/>
      <c r="N324" s="348"/>
      <c r="O324" s="353"/>
      <c r="P324" s="348"/>
    </row>
    <row r="325" spans="4:16" ht="40.15" customHeight="1" x14ac:dyDescent="0.25">
      <c r="D325" s="348"/>
      <c r="E325" s="431"/>
      <c r="F325" s="444"/>
      <c r="G325" s="350"/>
      <c r="H325" s="351"/>
      <c r="I325" s="351"/>
      <c r="J325" s="352"/>
      <c r="K325" s="352"/>
      <c r="L325" s="348"/>
      <c r="M325" s="348"/>
      <c r="N325" s="348"/>
      <c r="O325" s="353"/>
      <c r="P325" s="348"/>
    </row>
    <row r="326" spans="4:16" ht="40.15" customHeight="1" x14ac:dyDescent="0.25">
      <c r="D326" s="348"/>
      <c r="E326" s="431"/>
      <c r="F326" s="444"/>
      <c r="G326" s="350"/>
      <c r="H326" s="351"/>
      <c r="I326" s="351"/>
      <c r="J326" s="352"/>
      <c r="K326" s="352"/>
      <c r="L326" s="348"/>
      <c r="M326" s="348"/>
      <c r="N326" s="348"/>
      <c r="O326" s="353"/>
      <c r="P326" s="348"/>
    </row>
    <row r="327" spans="4:16" ht="40.15" customHeight="1" x14ac:dyDescent="0.25">
      <c r="D327" s="348"/>
      <c r="E327" s="431"/>
      <c r="F327" s="444"/>
      <c r="G327" s="350"/>
      <c r="H327" s="351"/>
      <c r="I327" s="351"/>
      <c r="J327" s="352"/>
      <c r="K327" s="352"/>
      <c r="L327" s="348"/>
      <c r="M327" s="348"/>
      <c r="N327" s="348"/>
      <c r="O327" s="353"/>
      <c r="P327" s="348"/>
    </row>
    <row r="328" spans="4:16" ht="40.15" customHeight="1" x14ac:dyDescent="0.25">
      <c r="D328" s="348"/>
      <c r="E328" s="431"/>
      <c r="F328" s="444"/>
      <c r="G328" s="350"/>
      <c r="H328" s="351"/>
      <c r="I328" s="351"/>
      <c r="J328" s="352"/>
      <c r="K328" s="352"/>
      <c r="L328" s="348"/>
      <c r="M328" s="348"/>
      <c r="N328" s="348"/>
      <c r="O328" s="353"/>
      <c r="P328" s="348"/>
    </row>
    <row r="329" spans="4:16" ht="40.15" customHeight="1" x14ac:dyDescent="0.25">
      <c r="D329" s="348"/>
      <c r="E329" s="431"/>
      <c r="F329" s="444"/>
      <c r="G329" s="350"/>
      <c r="H329" s="351"/>
      <c r="I329" s="351"/>
      <c r="J329" s="352"/>
      <c r="K329" s="352"/>
      <c r="L329" s="348"/>
      <c r="M329" s="348"/>
      <c r="N329" s="348"/>
      <c r="O329" s="353"/>
      <c r="P329" s="348"/>
    </row>
    <row r="330" spans="4:16" ht="40.15" customHeight="1" x14ac:dyDescent="0.25">
      <c r="D330" s="348"/>
      <c r="E330" s="431"/>
      <c r="F330" s="444"/>
      <c r="G330" s="350"/>
      <c r="H330" s="351"/>
      <c r="I330" s="351"/>
      <c r="J330" s="352"/>
      <c r="K330" s="352"/>
      <c r="L330" s="348"/>
      <c r="M330" s="348"/>
      <c r="N330" s="348"/>
      <c r="O330" s="353"/>
      <c r="P330" s="348"/>
    </row>
    <row r="331" spans="4:16" ht="40.15" customHeight="1" x14ac:dyDescent="0.25">
      <c r="D331" s="348"/>
      <c r="E331" s="431"/>
      <c r="F331" s="444"/>
      <c r="G331" s="350"/>
      <c r="H331" s="351"/>
      <c r="I331" s="351"/>
      <c r="J331" s="352"/>
      <c r="K331" s="352"/>
      <c r="L331" s="348"/>
      <c r="M331" s="348"/>
      <c r="N331" s="348"/>
      <c r="O331" s="353"/>
      <c r="P331" s="348"/>
    </row>
    <row r="332" spans="4:16" ht="40.15" customHeight="1" x14ac:dyDescent="0.25">
      <c r="D332" s="348"/>
      <c r="E332" s="431"/>
      <c r="F332" s="444"/>
      <c r="G332" s="350"/>
      <c r="H332" s="351"/>
      <c r="I332" s="351"/>
      <c r="J332" s="352"/>
      <c r="K332" s="352"/>
      <c r="L332" s="348"/>
      <c r="M332" s="348"/>
      <c r="N332" s="348"/>
      <c r="O332" s="353"/>
      <c r="P332" s="348"/>
    </row>
    <row r="333" spans="4:16" ht="40.15" customHeight="1" x14ac:dyDescent="0.25">
      <c r="D333" s="348"/>
      <c r="E333" s="431"/>
      <c r="F333" s="444"/>
      <c r="G333" s="350"/>
      <c r="H333" s="351"/>
      <c r="I333" s="351"/>
      <c r="J333" s="352"/>
      <c r="K333" s="352"/>
      <c r="L333" s="348"/>
      <c r="M333" s="348"/>
      <c r="N333" s="348"/>
      <c r="O333" s="353"/>
      <c r="P333" s="348"/>
    </row>
    <row r="334" spans="4:16" ht="40.15" customHeight="1" x14ac:dyDescent="0.25">
      <c r="D334" s="348"/>
      <c r="E334" s="431"/>
      <c r="F334" s="444"/>
      <c r="G334" s="350"/>
      <c r="H334" s="351"/>
      <c r="I334" s="351"/>
      <c r="J334" s="352"/>
      <c r="K334" s="352"/>
      <c r="L334" s="348"/>
      <c r="M334" s="348"/>
      <c r="N334" s="348"/>
      <c r="O334" s="353"/>
      <c r="P334" s="348"/>
    </row>
    <row r="335" spans="4:16" ht="40.15" customHeight="1" x14ac:dyDescent="0.25">
      <c r="D335" s="348"/>
      <c r="E335" s="431"/>
      <c r="F335" s="444"/>
      <c r="G335" s="350"/>
      <c r="H335" s="351"/>
      <c r="I335" s="351"/>
      <c r="J335" s="352"/>
      <c r="K335" s="352"/>
      <c r="L335" s="348"/>
      <c r="M335" s="348"/>
      <c r="N335" s="348"/>
      <c r="O335" s="353"/>
      <c r="P335" s="348"/>
    </row>
    <row r="336" spans="4:16" ht="40.15" customHeight="1" x14ac:dyDescent="0.25">
      <c r="D336" s="348"/>
      <c r="E336" s="431"/>
      <c r="F336" s="444"/>
      <c r="G336" s="350"/>
      <c r="H336" s="351"/>
      <c r="I336" s="351"/>
      <c r="J336" s="352"/>
      <c r="K336" s="352"/>
      <c r="L336" s="348"/>
      <c r="M336" s="348"/>
      <c r="N336" s="348"/>
      <c r="O336" s="353"/>
      <c r="P336" s="348"/>
    </row>
    <row r="337" spans="4:16" ht="40.15" customHeight="1" x14ac:dyDescent="0.25">
      <c r="D337" s="348"/>
      <c r="E337" s="431"/>
      <c r="F337" s="444"/>
      <c r="G337" s="350"/>
      <c r="H337" s="351"/>
      <c r="I337" s="351"/>
      <c r="J337" s="352"/>
      <c r="K337" s="352"/>
      <c r="L337" s="348"/>
      <c r="M337" s="348"/>
      <c r="N337" s="348"/>
      <c r="O337" s="353"/>
      <c r="P337" s="348"/>
    </row>
    <row r="338" spans="4:16" ht="40.15" customHeight="1" x14ac:dyDescent="0.25">
      <c r="D338" s="348"/>
      <c r="E338" s="431"/>
      <c r="F338" s="444"/>
      <c r="G338" s="350"/>
      <c r="H338" s="351"/>
      <c r="I338" s="351"/>
      <c r="J338" s="352"/>
      <c r="K338" s="352"/>
      <c r="L338" s="348"/>
      <c r="M338" s="348"/>
      <c r="N338" s="348"/>
      <c r="O338" s="353"/>
      <c r="P338" s="348"/>
    </row>
    <row r="339" spans="4:16" ht="40.15" customHeight="1" x14ac:dyDescent="0.25">
      <c r="D339" s="348"/>
      <c r="E339" s="431"/>
      <c r="F339" s="444"/>
      <c r="G339" s="350"/>
      <c r="H339" s="351"/>
      <c r="I339" s="351"/>
      <c r="J339" s="352"/>
      <c r="K339" s="352"/>
      <c r="L339" s="348"/>
      <c r="M339" s="348"/>
      <c r="N339" s="348"/>
      <c r="O339" s="353"/>
      <c r="P339" s="348"/>
    </row>
    <row r="340" spans="4:16" ht="40.15" customHeight="1" x14ac:dyDescent="0.25">
      <c r="D340" s="348"/>
      <c r="E340" s="431"/>
      <c r="F340" s="444"/>
      <c r="G340" s="350"/>
      <c r="H340" s="351"/>
      <c r="I340" s="351"/>
      <c r="J340" s="352"/>
      <c r="K340" s="352"/>
      <c r="L340" s="348"/>
      <c r="M340" s="348"/>
      <c r="N340" s="348"/>
      <c r="O340" s="353"/>
      <c r="P340" s="348"/>
    </row>
    <row r="341" spans="4:16" ht="40.15" customHeight="1" x14ac:dyDescent="0.25">
      <c r="D341" s="348"/>
      <c r="E341" s="431"/>
      <c r="F341" s="444"/>
      <c r="G341" s="350"/>
      <c r="H341" s="351"/>
      <c r="I341" s="351"/>
      <c r="J341" s="352"/>
      <c r="K341" s="352"/>
      <c r="L341" s="348"/>
      <c r="M341" s="348"/>
      <c r="N341" s="348"/>
      <c r="O341" s="353"/>
      <c r="P341" s="348"/>
    </row>
    <row r="342" spans="4:16" ht="40.15" customHeight="1" x14ac:dyDescent="0.25">
      <c r="D342" s="348"/>
      <c r="E342" s="431"/>
      <c r="F342" s="444"/>
      <c r="G342" s="350"/>
      <c r="H342" s="351"/>
      <c r="I342" s="351"/>
      <c r="J342" s="352"/>
      <c r="K342" s="352"/>
      <c r="L342" s="348"/>
      <c r="M342" s="348"/>
      <c r="N342" s="348"/>
      <c r="O342" s="353"/>
      <c r="P342" s="348"/>
    </row>
    <row r="343" spans="4:16" ht="40.15" customHeight="1" x14ac:dyDescent="0.25">
      <c r="D343" s="348"/>
      <c r="E343" s="431"/>
      <c r="F343" s="444"/>
      <c r="G343" s="350"/>
      <c r="H343" s="351"/>
      <c r="I343" s="351"/>
      <c r="J343" s="352"/>
      <c r="K343" s="352"/>
      <c r="L343" s="348"/>
      <c r="M343" s="348"/>
      <c r="N343" s="348"/>
      <c r="O343" s="353"/>
      <c r="P343" s="348"/>
    </row>
    <row r="344" spans="4:16" ht="40.15" customHeight="1" x14ac:dyDescent="0.25">
      <c r="D344" s="348"/>
      <c r="E344" s="431"/>
      <c r="F344" s="444"/>
      <c r="G344" s="350"/>
      <c r="H344" s="351"/>
      <c r="I344" s="351"/>
      <c r="J344" s="352"/>
      <c r="K344" s="352"/>
      <c r="L344" s="348"/>
      <c r="M344" s="348"/>
      <c r="N344" s="348"/>
      <c r="O344" s="353"/>
      <c r="P344" s="348"/>
    </row>
    <row r="345" spans="4:16" ht="40.15" customHeight="1" x14ac:dyDescent="0.25">
      <c r="D345" s="348"/>
      <c r="E345" s="431"/>
      <c r="F345" s="444"/>
      <c r="G345" s="350"/>
      <c r="H345" s="351"/>
      <c r="I345" s="351"/>
      <c r="J345" s="352"/>
      <c r="K345" s="352"/>
      <c r="L345" s="348"/>
      <c r="M345" s="348"/>
      <c r="N345" s="348"/>
      <c r="O345" s="353"/>
      <c r="P345" s="348"/>
    </row>
    <row r="346" spans="4:16" ht="40.15" customHeight="1" x14ac:dyDescent="0.25">
      <c r="D346" s="348"/>
      <c r="E346" s="431"/>
      <c r="F346" s="444"/>
      <c r="G346" s="350"/>
      <c r="H346" s="351"/>
      <c r="I346" s="351"/>
      <c r="J346" s="352"/>
      <c r="K346" s="352"/>
      <c r="L346" s="348"/>
      <c r="M346" s="348"/>
      <c r="N346" s="348"/>
      <c r="O346" s="353"/>
      <c r="P346" s="348"/>
    </row>
    <row r="347" spans="4:16" ht="40.15" customHeight="1" x14ac:dyDescent="0.25">
      <c r="D347" s="348"/>
      <c r="E347" s="431"/>
      <c r="F347" s="444"/>
      <c r="G347" s="350"/>
      <c r="H347" s="351"/>
      <c r="I347" s="351"/>
      <c r="J347" s="352"/>
      <c r="K347" s="352"/>
      <c r="L347" s="348"/>
      <c r="M347" s="348"/>
      <c r="N347" s="348"/>
      <c r="O347" s="353"/>
      <c r="P347" s="348"/>
    </row>
    <row r="348" spans="4:16" ht="40.15" customHeight="1" x14ac:dyDescent="0.25">
      <c r="D348" s="348"/>
      <c r="E348" s="431"/>
      <c r="F348" s="444"/>
      <c r="G348" s="350"/>
      <c r="H348" s="351"/>
      <c r="I348" s="351"/>
      <c r="J348" s="352"/>
      <c r="K348" s="352"/>
      <c r="L348" s="348"/>
      <c r="M348" s="348"/>
      <c r="N348" s="348"/>
      <c r="O348" s="353"/>
      <c r="P348" s="348"/>
    </row>
    <row r="349" spans="4:16" ht="40.15" customHeight="1" x14ac:dyDescent="0.25">
      <c r="D349" s="348"/>
      <c r="E349" s="431"/>
      <c r="F349" s="444"/>
      <c r="G349" s="350"/>
      <c r="H349" s="351"/>
      <c r="I349" s="351"/>
      <c r="J349" s="352"/>
      <c r="K349" s="352"/>
      <c r="L349" s="348"/>
      <c r="M349" s="348"/>
      <c r="N349" s="348"/>
      <c r="O349" s="353"/>
      <c r="P349" s="348"/>
    </row>
    <row r="350" spans="4:16" ht="40.15" customHeight="1" x14ac:dyDescent="0.25">
      <c r="D350" s="348"/>
      <c r="E350" s="431"/>
      <c r="F350" s="444"/>
      <c r="G350" s="350"/>
      <c r="H350" s="351"/>
      <c r="I350" s="351"/>
      <c r="J350" s="352"/>
      <c r="K350" s="352"/>
      <c r="L350" s="348"/>
      <c r="M350" s="348"/>
      <c r="N350" s="348"/>
      <c r="O350" s="353"/>
      <c r="P350" s="348"/>
    </row>
    <row r="351" spans="4:16" ht="40.15" customHeight="1" x14ac:dyDescent="0.25">
      <c r="D351" s="348"/>
      <c r="E351" s="431"/>
      <c r="F351" s="444"/>
      <c r="G351" s="350"/>
      <c r="H351" s="351"/>
      <c r="I351" s="351"/>
      <c r="J351" s="352"/>
      <c r="K351" s="352"/>
      <c r="L351" s="348"/>
      <c r="M351" s="348"/>
      <c r="N351" s="348"/>
      <c r="O351" s="353"/>
      <c r="P351" s="348"/>
    </row>
    <row r="352" spans="4:16" ht="40.15" customHeight="1" x14ac:dyDescent="0.25">
      <c r="D352" s="348"/>
      <c r="E352" s="431"/>
      <c r="F352" s="444"/>
      <c r="G352" s="350"/>
      <c r="H352" s="351"/>
      <c r="I352" s="351"/>
      <c r="J352" s="352"/>
      <c r="K352" s="352"/>
      <c r="L352" s="348"/>
      <c r="M352" s="348"/>
      <c r="N352" s="348"/>
      <c r="O352" s="353"/>
      <c r="P352" s="348"/>
    </row>
    <row r="353" spans="4:16" ht="40.15" customHeight="1" x14ac:dyDescent="0.25">
      <c r="D353" s="348"/>
      <c r="E353" s="431"/>
      <c r="F353" s="444"/>
      <c r="G353" s="350"/>
      <c r="H353" s="351"/>
      <c r="I353" s="351"/>
      <c r="J353" s="352"/>
      <c r="K353" s="352"/>
      <c r="L353" s="348"/>
      <c r="M353" s="348"/>
      <c r="N353" s="348"/>
      <c r="O353" s="353"/>
      <c r="P353" s="348"/>
    </row>
    <row r="354" spans="4:16" ht="40.15" customHeight="1" x14ac:dyDescent="0.25">
      <c r="D354" s="348"/>
      <c r="E354" s="431"/>
      <c r="F354" s="444"/>
      <c r="G354" s="350"/>
      <c r="H354" s="351"/>
      <c r="I354" s="351"/>
      <c r="J354" s="352"/>
      <c r="K354" s="352"/>
      <c r="L354" s="348"/>
      <c r="M354" s="348"/>
      <c r="N354" s="348"/>
      <c r="O354" s="353"/>
      <c r="P354" s="348"/>
    </row>
    <row r="355" spans="4:16" ht="40.15" customHeight="1" x14ac:dyDescent="0.25">
      <c r="D355" s="348"/>
      <c r="E355" s="431"/>
      <c r="F355" s="444"/>
      <c r="G355" s="350"/>
      <c r="H355" s="351"/>
      <c r="I355" s="351"/>
      <c r="J355" s="352"/>
      <c r="K355" s="352"/>
      <c r="L355" s="348"/>
      <c r="M355" s="348"/>
      <c r="N355" s="348"/>
      <c r="O355" s="353"/>
      <c r="P355" s="348"/>
    </row>
    <row r="356" spans="4:16" ht="40.15" customHeight="1" x14ac:dyDescent="0.25">
      <c r="D356" s="348"/>
      <c r="E356" s="431"/>
      <c r="F356" s="444"/>
      <c r="G356" s="350"/>
      <c r="H356" s="351"/>
      <c r="I356" s="351"/>
      <c r="J356" s="352"/>
      <c r="K356" s="352"/>
      <c r="L356" s="348"/>
      <c r="M356" s="348"/>
      <c r="N356" s="348"/>
      <c r="O356" s="353"/>
      <c r="P356" s="348"/>
    </row>
    <row r="357" spans="4:16" ht="40.15" customHeight="1" x14ac:dyDescent="0.25">
      <c r="D357" s="348"/>
      <c r="E357" s="431"/>
      <c r="F357" s="444"/>
      <c r="G357" s="350"/>
      <c r="H357" s="351"/>
      <c r="I357" s="351"/>
      <c r="J357" s="352"/>
      <c r="K357" s="352"/>
      <c r="L357" s="348"/>
      <c r="M357" s="348"/>
      <c r="N357" s="348"/>
      <c r="O357" s="353"/>
      <c r="P357" s="348"/>
    </row>
    <row r="358" spans="4:16" ht="40.15" customHeight="1" x14ac:dyDescent="0.25">
      <c r="D358" s="348"/>
      <c r="E358" s="431"/>
      <c r="F358" s="444"/>
      <c r="G358" s="350"/>
      <c r="H358" s="351"/>
      <c r="I358" s="351"/>
      <c r="J358" s="352"/>
      <c r="K358" s="352"/>
      <c r="L358" s="348"/>
      <c r="M358" s="348"/>
      <c r="N358" s="348"/>
      <c r="O358" s="353"/>
      <c r="P358" s="348"/>
    </row>
    <row r="359" spans="4:16" ht="40.15" customHeight="1" x14ac:dyDescent="0.25">
      <c r="D359" s="348"/>
      <c r="E359" s="431"/>
      <c r="F359" s="444"/>
      <c r="G359" s="350"/>
      <c r="H359" s="351"/>
      <c r="I359" s="351"/>
      <c r="J359" s="352"/>
      <c r="K359" s="352"/>
      <c r="L359" s="348"/>
      <c r="M359" s="348"/>
      <c r="N359" s="348"/>
      <c r="O359" s="353"/>
      <c r="P359" s="348"/>
    </row>
    <row r="360" spans="4:16" ht="40.15" customHeight="1" x14ac:dyDescent="0.25">
      <c r="D360" s="348"/>
      <c r="E360" s="431"/>
      <c r="F360" s="444"/>
      <c r="G360" s="350"/>
      <c r="H360" s="351"/>
      <c r="I360" s="351"/>
      <c r="J360" s="352"/>
      <c r="K360" s="352"/>
      <c r="L360" s="348"/>
      <c r="M360" s="348"/>
      <c r="N360" s="348"/>
      <c r="O360" s="353"/>
      <c r="P360" s="348"/>
    </row>
    <row r="361" spans="4:16" ht="40.15" customHeight="1" x14ac:dyDescent="0.25">
      <c r="D361" s="348"/>
      <c r="E361" s="431"/>
      <c r="F361" s="444"/>
      <c r="G361" s="350"/>
      <c r="H361" s="351"/>
      <c r="I361" s="351"/>
      <c r="J361" s="352"/>
      <c r="K361" s="352"/>
      <c r="L361" s="348"/>
      <c r="M361" s="348"/>
      <c r="N361" s="348"/>
      <c r="O361" s="353"/>
      <c r="P361" s="348"/>
    </row>
    <row r="362" spans="4:16" ht="40.15" customHeight="1" x14ac:dyDescent="0.25">
      <c r="D362" s="348"/>
      <c r="E362" s="431"/>
      <c r="F362" s="444"/>
      <c r="G362" s="350"/>
      <c r="H362" s="351"/>
      <c r="I362" s="351"/>
      <c r="J362" s="352"/>
      <c r="K362" s="352"/>
      <c r="L362" s="348"/>
      <c r="M362" s="348"/>
      <c r="N362" s="348"/>
      <c r="O362" s="353"/>
      <c r="P362" s="348"/>
    </row>
    <row r="363" spans="4:16" ht="40.15" customHeight="1" x14ac:dyDescent="0.25">
      <c r="D363" s="348"/>
      <c r="E363" s="431"/>
      <c r="F363" s="444"/>
      <c r="G363" s="350"/>
      <c r="H363" s="351"/>
      <c r="I363" s="351"/>
      <c r="J363" s="352"/>
      <c r="K363" s="352"/>
      <c r="L363" s="348"/>
      <c r="M363" s="348"/>
      <c r="N363" s="348"/>
      <c r="O363" s="353"/>
      <c r="P363" s="348"/>
    </row>
    <row r="364" spans="4:16" ht="40.15" customHeight="1" x14ac:dyDescent="0.25">
      <c r="D364" s="348"/>
      <c r="E364" s="431"/>
      <c r="F364" s="444"/>
      <c r="G364" s="350"/>
      <c r="H364" s="351"/>
      <c r="I364" s="351"/>
      <c r="J364" s="352"/>
      <c r="K364" s="352"/>
      <c r="L364" s="348"/>
      <c r="M364" s="348"/>
      <c r="N364" s="348"/>
      <c r="O364" s="353"/>
      <c r="P364" s="348"/>
    </row>
    <row r="365" spans="4:16" ht="40.15" customHeight="1" x14ac:dyDescent="0.25">
      <c r="D365" s="348"/>
      <c r="E365" s="431"/>
      <c r="F365" s="444"/>
      <c r="G365" s="350"/>
      <c r="H365" s="351"/>
      <c r="I365" s="351"/>
      <c r="J365" s="352"/>
      <c r="K365" s="352"/>
      <c r="L365" s="348"/>
      <c r="M365" s="348"/>
      <c r="N365" s="348"/>
      <c r="O365" s="353"/>
      <c r="P365" s="348"/>
    </row>
    <row r="366" spans="4:16" ht="40.15" customHeight="1" x14ac:dyDescent="0.25">
      <c r="D366" s="348"/>
      <c r="E366" s="431"/>
      <c r="F366" s="444"/>
      <c r="G366" s="350"/>
      <c r="H366" s="351"/>
      <c r="I366" s="351"/>
      <c r="J366" s="352"/>
      <c r="K366" s="352"/>
      <c r="L366" s="348"/>
      <c r="M366" s="348"/>
      <c r="N366" s="348"/>
      <c r="O366" s="353"/>
      <c r="P366" s="348"/>
    </row>
    <row r="367" spans="4:16" ht="40.15" customHeight="1" x14ac:dyDescent="0.25">
      <c r="D367" s="348"/>
      <c r="E367" s="431"/>
      <c r="F367" s="444"/>
      <c r="G367" s="350"/>
      <c r="H367" s="351"/>
      <c r="I367" s="351"/>
      <c r="J367" s="352"/>
      <c r="K367" s="352"/>
      <c r="L367" s="348"/>
      <c r="M367" s="348"/>
      <c r="N367" s="348"/>
      <c r="O367" s="353"/>
      <c r="P367" s="348"/>
    </row>
    <row r="368" spans="4:16" ht="40.15" customHeight="1" x14ac:dyDescent="0.25">
      <c r="D368" s="348"/>
      <c r="E368" s="431"/>
      <c r="F368" s="444"/>
      <c r="G368" s="350"/>
      <c r="H368" s="351"/>
      <c r="I368" s="351"/>
      <c r="J368" s="352"/>
      <c r="K368" s="352"/>
      <c r="L368" s="348"/>
      <c r="M368" s="348"/>
      <c r="N368" s="348"/>
      <c r="O368" s="353"/>
      <c r="P368" s="348"/>
    </row>
    <row r="369" spans="4:16" ht="40.15" customHeight="1" x14ac:dyDescent="0.25">
      <c r="D369" s="348"/>
      <c r="E369" s="431"/>
      <c r="F369" s="444"/>
      <c r="G369" s="350"/>
      <c r="H369" s="351"/>
      <c r="I369" s="351"/>
      <c r="J369" s="352"/>
      <c r="K369" s="352"/>
      <c r="L369" s="348"/>
      <c r="M369" s="348"/>
      <c r="N369" s="348"/>
      <c r="O369" s="353"/>
      <c r="P369" s="348"/>
    </row>
    <row r="370" spans="4:16" ht="40.15" customHeight="1" x14ac:dyDescent="0.25">
      <c r="D370" s="348"/>
      <c r="E370" s="431"/>
      <c r="F370" s="444"/>
      <c r="G370" s="350"/>
      <c r="H370" s="351"/>
      <c r="I370" s="351"/>
      <c r="J370" s="352"/>
      <c r="K370" s="352"/>
      <c r="L370" s="348"/>
      <c r="M370" s="348"/>
      <c r="N370" s="348"/>
      <c r="O370" s="353"/>
      <c r="P370" s="348"/>
    </row>
    <row r="371" spans="4:16" ht="40.15" customHeight="1" x14ac:dyDescent="0.25">
      <c r="D371" s="348"/>
      <c r="E371" s="431"/>
      <c r="F371" s="444"/>
      <c r="G371" s="350"/>
      <c r="H371" s="351"/>
      <c r="I371" s="351"/>
      <c r="J371" s="352"/>
      <c r="K371" s="352"/>
      <c r="L371" s="348"/>
      <c r="M371" s="348"/>
      <c r="N371" s="348"/>
      <c r="O371" s="353"/>
      <c r="P371" s="348"/>
    </row>
    <row r="372" spans="4:16" ht="40.15" customHeight="1" x14ac:dyDescent="0.25">
      <c r="D372" s="348"/>
      <c r="E372" s="431"/>
      <c r="F372" s="444"/>
      <c r="G372" s="350"/>
      <c r="H372" s="351"/>
      <c r="I372" s="351"/>
      <c r="J372" s="352"/>
      <c r="K372" s="352"/>
      <c r="L372" s="348"/>
      <c r="M372" s="348"/>
      <c r="N372" s="348"/>
      <c r="O372" s="353"/>
      <c r="P372" s="348"/>
    </row>
    <row r="373" spans="4:16" ht="40.15" customHeight="1" x14ac:dyDescent="0.25">
      <c r="D373" s="348"/>
      <c r="E373" s="431"/>
      <c r="F373" s="444"/>
      <c r="G373" s="350"/>
      <c r="H373" s="351"/>
      <c r="I373" s="351"/>
      <c r="J373" s="352"/>
      <c r="K373" s="352"/>
      <c r="L373" s="348"/>
      <c r="M373" s="348"/>
      <c r="N373" s="348"/>
      <c r="O373" s="353"/>
      <c r="P373" s="348"/>
    </row>
    <row r="374" spans="4:16" ht="40.15" customHeight="1" x14ac:dyDescent="0.25">
      <c r="D374" s="348"/>
      <c r="E374" s="431"/>
      <c r="F374" s="444"/>
      <c r="G374" s="350"/>
      <c r="H374" s="351"/>
      <c r="I374" s="351"/>
      <c r="J374" s="352"/>
      <c r="K374" s="352"/>
      <c r="L374" s="348"/>
      <c r="M374" s="348"/>
      <c r="N374" s="348"/>
      <c r="O374" s="353"/>
      <c r="P374" s="348"/>
    </row>
    <row r="375" spans="4:16" ht="40.15" customHeight="1" x14ac:dyDescent="0.25">
      <c r="D375" s="348"/>
      <c r="E375" s="431"/>
      <c r="F375" s="444"/>
      <c r="G375" s="350"/>
      <c r="H375" s="351"/>
      <c r="I375" s="351"/>
      <c r="J375" s="352"/>
      <c r="K375" s="352"/>
      <c r="L375" s="348"/>
      <c r="M375" s="348"/>
      <c r="N375" s="348"/>
      <c r="O375" s="353"/>
      <c r="P375" s="348"/>
    </row>
    <row r="376" spans="4:16" ht="40.15" customHeight="1" x14ac:dyDescent="0.25">
      <c r="D376" s="348"/>
      <c r="E376" s="431"/>
      <c r="F376" s="444"/>
      <c r="G376" s="350"/>
      <c r="H376" s="351"/>
      <c r="I376" s="351"/>
      <c r="J376" s="352"/>
      <c r="K376" s="352"/>
      <c r="L376" s="348"/>
      <c r="M376" s="348"/>
      <c r="N376" s="348"/>
      <c r="O376" s="353"/>
      <c r="P376" s="348"/>
    </row>
    <row r="377" spans="4:16" ht="40.15" customHeight="1" x14ac:dyDescent="0.25">
      <c r="D377" s="348"/>
      <c r="E377" s="431"/>
      <c r="F377" s="444"/>
      <c r="G377" s="350"/>
      <c r="H377" s="351"/>
      <c r="I377" s="351"/>
      <c r="J377" s="352"/>
      <c r="K377" s="352"/>
      <c r="L377" s="348"/>
      <c r="M377" s="348"/>
      <c r="N377" s="348"/>
      <c r="O377" s="353"/>
      <c r="P377" s="348"/>
    </row>
    <row r="378" spans="4:16" ht="40.15" customHeight="1" x14ac:dyDescent="0.25">
      <c r="D378" s="348"/>
      <c r="E378" s="431"/>
      <c r="F378" s="444"/>
      <c r="G378" s="350"/>
      <c r="H378" s="351"/>
      <c r="I378" s="351"/>
      <c r="J378" s="352"/>
      <c r="K378" s="352"/>
      <c r="L378" s="348"/>
      <c r="M378" s="348"/>
      <c r="N378" s="348"/>
      <c r="O378" s="353"/>
      <c r="P378" s="348"/>
    </row>
    <row r="379" spans="4:16" ht="40.15" customHeight="1" x14ac:dyDescent="0.25">
      <c r="D379" s="348"/>
      <c r="E379" s="431"/>
      <c r="F379" s="444"/>
      <c r="G379" s="350"/>
      <c r="H379" s="351"/>
      <c r="I379" s="351"/>
      <c r="J379" s="352"/>
      <c r="K379" s="352"/>
      <c r="L379" s="348"/>
      <c r="M379" s="348"/>
      <c r="N379" s="348"/>
      <c r="O379" s="353"/>
      <c r="P379" s="348"/>
    </row>
    <row r="380" spans="4:16" ht="40.15" customHeight="1" x14ac:dyDescent="0.25">
      <c r="D380" s="348"/>
      <c r="E380" s="431"/>
      <c r="F380" s="444"/>
      <c r="G380" s="350"/>
      <c r="H380" s="351"/>
      <c r="I380" s="351"/>
      <c r="J380" s="352"/>
      <c r="K380" s="352"/>
      <c r="L380" s="348"/>
      <c r="M380" s="348"/>
      <c r="N380" s="348"/>
      <c r="O380" s="353"/>
      <c r="P380" s="348"/>
    </row>
    <row r="381" spans="4:16" ht="40.15" customHeight="1" x14ac:dyDescent="0.25">
      <c r="D381" s="348"/>
      <c r="E381" s="431"/>
      <c r="F381" s="444"/>
      <c r="G381" s="350"/>
      <c r="H381" s="351"/>
      <c r="I381" s="351"/>
      <c r="J381" s="352"/>
      <c r="K381" s="352"/>
      <c r="L381" s="348"/>
      <c r="M381" s="348"/>
      <c r="N381" s="348"/>
      <c r="O381" s="353"/>
      <c r="P381" s="348"/>
    </row>
    <row r="382" spans="4:16" ht="40.15" customHeight="1" x14ac:dyDescent="0.25">
      <c r="D382" s="348"/>
      <c r="E382" s="431"/>
      <c r="F382" s="444"/>
      <c r="G382" s="350"/>
      <c r="H382" s="351"/>
      <c r="I382" s="351"/>
      <c r="J382" s="352"/>
      <c r="K382" s="352"/>
      <c r="L382" s="348"/>
      <c r="M382" s="348"/>
      <c r="N382" s="348"/>
      <c r="O382" s="353"/>
      <c r="P382" s="348"/>
    </row>
    <row r="383" spans="4:16" ht="40.15" customHeight="1" x14ac:dyDescent="0.25">
      <c r="D383" s="348"/>
      <c r="E383" s="431"/>
      <c r="F383" s="444"/>
      <c r="G383" s="350"/>
      <c r="H383" s="351"/>
      <c r="I383" s="351"/>
      <c r="J383" s="352"/>
      <c r="K383" s="352"/>
      <c r="L383" s="348"/>
      <c r="M383" s="348"/>
      <c r="N383" s="348"/>
      <c r="O383" s="353"/>
      <c r="P383" s="348"/>
    </row>
    <row r="384" spans="4:16" ht="40.15" customHeight="1" x14ac:dyDescent="0.25">
      <c r="D384" s="348"/>
      <c r="E384" s="431"/>
      <c r="F384" s="444"/>
      <c r="G384" s="350"/>
      <c r="H384" s="351"/>
      <c r="I384" s="351"/>
      <c r="J384" s="352"/>
      <c r="K384" s="352"/>
      <c r="L384" s="348"/>
      <c r="M384" s="348"/>
      <c r="N384" s="348"/>
      <c r="O384" s="353"/>
      <c r="P384" s="348"/>
    </row>
    <row r="385" spans="4:16" ht="40.15" customHeight="1" x14ac:dyDescent="0.25">
      <c r="D385" s="348"/>
      <c r="E385" s="431"/>
      <c r="F385" s="444"/>
      <c r="G385" s="350"/>
      <c r="H385" s="351"/>
      <c r="I385" s="351"/>
      <c r="J385" s="352"/>
      <c r="K385" s="352"/>
      <c r="L385" s="348"/>
      <c r="M385" s="348"/>
      <c r="N385" s="348"/>
      <c r="O385" s="353"/>
      <c r="P385" s="348"/>
    </row>
    <row r="386" spans="4:16" ht="40.15" customHeight="1" x14ac:dyDescent="0.25">
      <c r="D386" s="348"/>
      <c r="E386" s="431"/>
      <c r="F386" s="444"/>
      <c r="G386" s="350"/>
      <c r="H386" s="351"/>
      <c r="I386" s="351"/>
      <c r="J386" s="352"/>
      <c r="K386" s="352"/>
      <c r="L386" s="348"/>
      <c r="M386" s="348"/>
      <c r="N386" s="348"/>
      <c r="O386" s="353"/>
      <c r="P386" s="348"/>
    </row>
    <row r="387" spans="4:16" ht="40.15" customHeight="1" x14ac:dyDescent="0.25">
      <c r="D387" s="348"/>
      <c r="E387" s="431"/>
      <c r="F387" s="444"/>
      <c r="G387" s="350"/>
      <c r="H387" s="351"/>
      <c r="I387" s="351"/>
      <c r="J387" s="352"/>
      <c r="K387" s="352"/>
      <c r="L387" s="348"/>
      <c r="M387" s="348"/>
      <c r="N387" s="348"/>
      <c r="O387" s="353"/>
      <c r="P387" s="348"/>
    </row>
    <row r="388" spans="4:16" ht="40.15" customHeight="1" x14ac:dyDescent="0.25">
      <c r="D388" s="348"/>
      <c r="E388" s="431"/>
      <c r="F388" s="444"/>
      <c r="G388" s="350"/>
      <c r="H388" s="351"/>
      <c r="I388" s="351"/>
      <c r="J388" s="352"/>
      <c r="K388" s="352"/>
      <c r="L388" s="348"/>
      <c r="M388" s="348"/>
      <c r="N388" s="348"/>
      <c r="O388" s="353"/>
      <c r="P388" s="348"/>
    </row>
    <row r="389" spans="4:16" ht="40.15" customHeight="1" x14ac:dyDescent="0.25">
      <c r="D389" s="348"/>
      <c r="E389" s="431"/>
      <c r="F389" s="444"/>
      <c r="G389" s="350"/>
      <c r="H389" s="351"/>
      <c r="I389" s="351"/>
      <c r="J389" s="352"/>
      <c r="K389" s="352"/>
      <c r="L389" s="348"/>
      <c r="M389" s="348"/>
      <c r="N389" s="348"/>
      <c r="O389" s="353"/>
      <c r="P389" s="348"/>
    </row>
    <row r="390" spans="4:16" ht="40.15" customHeight="1" x14ac:dyDescent="0.25">
      <c r="D390" s="348"/>
      <c r="E390" s="431"/>
      <c r="F390" s="444"/>
      <c r="G390" s="350"/>
      <c r="H390" s="351"/>
      <c r="I390" s="351"/>
      <c r="J390" s="352"/>
      <c r="K390" s="352"/>
      <c r="L390" s="348"/>
      <c r="M390" s="348"/>
      <c r="N390" s="348"/>
      <c r="O390" s="353"/>
      <c r="P390" s="348"/>
    </row>
    <row r="391" spans="4:16" ht="40.15" customHeight="1" x14ac:dyDescent="0.25">
      <c r="D391" s="348"/>
      <c r="E391" s="431"/>
      <c r="F391" s="444"/>
      <c r="G391" s="350"/>
      <c r="H391" s="351"/>
      <c r="I391" s="351"/>
      <c r="J391" s="352"/>
      <c r="K391" s="352"/>
      <c r="L391" s="348"/>
      <c r="M391" s="348"/>
      <c r="N391" s="348"/>
      <c r="O391" s="353"/>
      <c r="P391" s="348"/>
    </row>
    <row r="392" spans="4:16" ht="40.15" customHeight="1" x14ac:dyDescent="0.25">
      <c r="D392" s="348"/>
      <c r="E392" s="431"/>
      <c r="F392" s="444"/>
      <c r="G392" s="350"/>
      <c r="H392" s="351"/>
      <c r="I392" s="351"/>
      <c r="J392" s="352"/>
      <c r="K392" s="352"/>
      <c r="L392" s="348"/>
      <c r="M392" s="348"/>
      <c r="N392" s="348"/>
      <c r="O392" s="353"/>
      <c r="P392" s="348"/>
    </row>
    <row r="393" spans="4:16" ht="40.15" customHeight="1" x14ac:dyDescent="0.25">
      <c r="D393" s="348"/>
      <c r="E393" s="431"/>
      <c r="F393" s="444"/>
      <c r="G393" s="350"/>
      <c r="H393" s="351"/>
      <c r="I393" s="351"/>
      <c r="J393" s="352"/>
      <c r="K393" s="352"/>
      <c r="L393" s="348"/>
      <c r="M393" s="348"/>
      <c r="N393" s="348"/>
      <c r="O393" s="353"/>
      <c r="P393" s="348"/>
    </row>
    <row r="394" spans="4:16" ht="40.15" customHeight="1" x14ac:dyDescent="0.25">
      <c r="D394" s="348"/>
      <c r="E394" s="431"/>
      <c r="F394" s="444"/>
      <c r="G394" s="350"/>
      <c r="H394" s="351"/>
      <c r="I394" s="351"/>
      <c r="J394" s="352"/>
      <c r="K394" s="352"/>
      <c r="L394" s="348"/>
      <c r="M394" s="348"/>
      <c r="N394" s="348"/>
      <c r="O394" s="353"/>
      <c r="P394" s="348"/>
    </row>
    <row r="395" spans="4:16" ht="40.15" customHeight="1" x14ac:dyDescent="0.25">
      <c r="D395" s="348"/>
      <c r="E395" s="431"/>
      <c r="F395" s="444"/>
      <c r="G395" s="350"/>
      <c r="H395" s="351"/>
      <c r="I395" s="351"/>
      <c r="J395" s="352"/>
      <c r="K395" s="352"/>
      <c r="L395" s="348"/>
      <c r="M395" s="348"/>
      <c r="N395" s="348"/>
      <c r="O395" s="353"/>
      <c r="P395" s="348"/>
    </row>
    <row r="396" spans="4:16" ht="40.15" customHeight="1" x14ac:dyDescent="0.25">
      <c r="D396" s="348"/>
      <c r="E396" s="431"/>
      <c r="F396" s="444"/>
      <c r="G396" s="350"/>
      <c r="H396" s="351"/>
      <c r="I396" s="351"/>
      <c r="J396" s="352"/>
      <c r="K396" s="352"/>
      <c r="L396" s="348"/>
      <c r="M396" s="348"/>
      <c r="N396" s="348"/>
      <c r="O396" s="353"/>
      <c r="P396" s="348"/>
    </row>
    <row r="397" spans="4:16" ht="40.15" customHeight="1" x14ac:dyDescent="0.25">
      <c r="D397" s="348"/>
      <c r="E397" s="431"/>
      <c r="F397" s="444"/>
      <c r="G397" s="350"/>
      <c r="H397" s="351"/>
      <c r="I397" s="351"/>
      <c r="J397" s="352"/>
      <c r="K397" s="352"/>
      <c r="L397" s="348"/>
      <c r="M397" s="348"/>
      <c r="N397" s="348"/>
      <c r="O397" s="353"/>
      <c r="P397" s="348"/>
    </row>
    <row r="398" spans="4:16" ht="40.15" customHeight="1" x14ac:dyDescent="0.25">
      <c r="D398" s="348"/>
      <c r="E398" s="431"/>
      <c r="F398" s="444"/>
      <c r="G398" s="350"/>
      <c r="H398" s="351"/>
      <c r="I398" s="351"/>
      <c r="J398" s="352"/>
      <c r="K398" s="352"/>
      <c r="L398" s="348"/>
      <c r="M398" s="348"/>
      <c r="N398" s="348"/>
      <c r="O398" s="353"/>
      <c r="P398" s="348"/>
    </row>
    <row r="399" spans="4:16" ht="40.15" customHeight="1" x14ac:dyDescent="0.25">
      <c r="D399" s="348"/>
      <c r="E399" s="431"/>
      <c r="F399" s="444"/>
      <c r="G399" s="350"/>
      <c r="H399" s="351"/>
      <c r="I399" s="351"/>
      <c r="J399" s="352"/>
      <c r="K399" s="352"/>
      <c r="L399" s="348"/>
      <c r="M399" s="348"/>
      <c r="N399" s="348"/>
      <c r="O399" s="353"/>
      <c r="P399" s="348"/>
    </row>
    <row r="400" spans="4:16" ht="40.15" customHeight="1" x14ac:dyDescent="0.25">
      <c r="D400" s="348"/>
      <c r="E400" s="431"/>
      <c r="F400" s="444"/>
      <c r="G400" s="350"/>
      <c r="H400" s="351"/>
      <c r="I400" s="351"/>
      <c r="J400" s="352"/>
      <c r="K400" s="352"/>
      <c r="L400" s="348"/>
      <c r="M400" s="348"/>
      <c r="N400" s="348"/>
      <c r="O400" s="353"/>
      <c r="P400" s="348"/>
    </row>
    <row r="401" spans="4:16" ht="40.15" customHeight="1" x14ac:dyDescent="0.25">
      <c r="D401" s="348"/>
      <c r="E401" s="431"/>
      <c r="F401" s="444"/>
      <c r="G401" s="350"/>
      <c r="H401" s="351"/>
      <c r="I401" s="351"/>
      <c r="J401" s="352"/>
      <c r="K401" s="352"/>
      <c r="L401" s="348"/>
      <c r="M401" s="348"/>
      <c r="N401" s="348"/>
      <c r="O401" s="353"/>
      <c r="P401" s="348"/>
    </row>
    <row r="402" spans="4:16" ht="40.15" customHeight="1" x14ac:dyDescent="0.25">
      <c r="D402" s="348"/>
      <c r="E402" s="431"/>
      <c r="F402" s="444"/>
      <c r="G402" s="350"/>
      <c r="H402" s="351"/>
      <c r="I402" s="351"/>
      <c r="J402" s="352"/>
      <c r="K402" s="352"/>
      <c r="L402" s="348"/>
      <c r="M402" s="348"/>
      <c r="N402" s="348"/>
      <c r="O402" s="353"/>
      <c r="P402" s="348"/>
    </row>
    <row r="403" spans="4:16" ht="40.15" customHeight="1" x14ac:dyDescent="0.25">
      <c r="D403" s="348"/>
      <c r="E403" s="431"/>
      <c r="F403" s="444"/>
      <c r="G403" s="350"/>
      <c r="H403" s="351"/>
      <c r="I403" s="351"/>
      <c r="J403" s="352"/>
      <c r="K403" s="352"/>
      <c r="L403" s="348"/>
      <c r="M403" s="348"/>
      <c r="N403" s="348"/>
      <c r="O403" s="353"/>
      <c r="P403" s="348"/>
    </row>
    <row r="404" spans="4:16" ht="40.15" customHeight="1" x14ac:dyDescent="0.25">
      <c r="D404" s="348"/>
      <c r="E404" s="431"/>
      <c r="F404" s="444"/>
      <c r="G404" s="350"/>
      <c r="H404" s="351"/>
      <c r="I404" s="351"/>
      <c r="J404" s="352"/>
      <c r="K404" s="352"/>
      <c r="L404" s="348"/>
      <c r="M404" s="348"/>
      <c r="N404" s="348"/>
      <c r="O404" s="353"/>
      <c r="P404" s="348"/>
    </row>
    <row r="405" spans="4:16" ht="40.15" customHeight="1" x14ac:dyDescent="0.25">
      <c r="D405" s="348"/>
      <c r="E405" s="431"/>
      <c r="F405" s="444"/>
      <c r="G405" s="350"/>
      <c r="H405" s="351"/>
      <c r="I405" s="351"/>
      <c r="J405" s="352"/>
      <c r="K405" s="352"/>
      <c r="L405" s="348"/>
      <c r="M405" s="348"/>
      <c r="N405" s="348"/>
      <c r="O405" s="353"/>
      <c r="P405" s="348"/>
    </row>
    <row r="406" spans="4:16" ht="40.15" customHeight="1" x14ac:dyDescent="0.25">
      <c r="D406" s="348"/>
      <c r="E406" s="431"/>
      <c r="F406" s="444"/>
      <c r="G406" s="350"/>
      <c r="H406" s="351"/>
      <c r="I406" s="351"/>
      <c r="J406" s="352"/>
      <c r="K406" s="352"/>
      <c r="L406" s="348"/>
      <c r="M406" s="348"/>
      <c r="N406" s="348"/>
      <c r="O406" s="353"/>
      <c r="P406" s="348"/>
    </row>
    <row r="407" spans="4:16" ht="40.15" customHeight="1" x14ac:dyDescent="0.25">
      <c r="D407" s="348"/>
      <c r="E407" s="431"/>
      <c r="F407" s="444"/>
      <c r="G407" s="350"/>
      <c r="H407" s="351"/>
      <c r="I407" s="351"/>
      <c r="J407" s="352"/>
      <c r="K407" s="352"/>
      <c r="L407" s="348"/>
      <c r="M407" s="348"/>
      <c r="N407" s="348"/>
      <c r="O407" s="353"/>
      <c r="P407" s="348"/>
    </row>
    <row r="408" spans="4:16" ht="40.15" customHeight="1" x14ac:dyDescent="0.25">
      <c r="D408" s="348"/>
      <c r="E408" s="431"/>
      <c r="F408" s="444"/>
      <c r="G408" s="350"/>
      <c r="H408" s="351"/>
      <c r="I408" s="351"/>
      <c r="J408" s="352"/>
      <c r="K408" s="352"/>
      <c r="L408" s="348"/>
      <c r="M408" s="348"/>
      <c r="N408" s="348"/>
      <c r="O408" s="353"/>
      <c r="P408" s="348"/>
    </row>
    <row r="409" spans="4:16" ht="40.15" customHeight="1" x14ac:dyDescent="0.25">
      <c r="D409" s="348"/>
      <c r="E409" s="431"/>
      <c r="F409" s="444"/>
      <c r="G409" s="350"/>
      <c r="H409" s="351"/>
      <c r="I409" s="351"/>
      <c r="J409" s="352"/>
      <c r="K409" s="352"/>
      <c r="L409" s="348"/>
      <c r="M409" s="348"/>
      <c r="N409" s="348"/>
      <c r="O409" s="353"/>
      <c r="P409" s="348"/>
    </row>
    <row r="410" spans="4:16" ht="40.15" customHeight="1" x14ac:dyDescent="0.25">
      <c r="D410" s="348"/>
      <c r="E410" s="431"/>
      <c r="F410" s="444"/>
      <c r="G410" s="350"/>
      <c r="H410" s="351"/>
      <c r="I410" s="351"/>
      <c r="J410" s="352"/>
      <c r="K410" s="352"/>
      <c r="L410" s="348"/>
      <c r="M410" s="348"/>
      <c r="N410" s="348"/>
      <c r="O410" s="353"/>
      <c r="P410" s="348"/>
    </row>
    <row r="411" spans="4:16" ht="40.15" customHeight="1" x14ac:dyDescent="0.25">
      <c r="D411" s="348"/>
      <c r="E411" s="431"/>
      <c r="F411" s="444"/>
      <c r="G411" s="350"/>
      <c r="H411" s="351"/>
      <c r="I411" s="351"/>
      <c r="J411" s="352"/>
      <c r="K411" s="352"/>
      <c r="L411" s="348"/>
      <c r="M411" s="348"/>
      <c r="N411" s="348"/>
      <c r="O411" s="353"/>
      <c r="P411" s="348"/>
    </row>
    <row r="412" spans="4:16" ht="40.15" customHeight="1" x14ac:dyDescent="0.25">
      <c r="D412" s="348"/>
      <c r="E412" s="431"/>
      <c r="F412" s="444"/>
      <c r="G412" s="350"/>
      <c r="H412" s="351"/>
      <c r="I412" s="351"/>
      <c r="J412" s="352"/>
      <c r="K412" s="352"/>
      <c r="L412" s="348"/>
      <c r="M412" s="348"/>
      <c r="N412" s="348"/>
      <c r="O412" s="353"/>
      <c r="P412" s="348"/>
    </row>
    <row r="413" spans="4:16" ht="40.15" customHeight="1" x14ac:dyDescent="0.25">
      <c r="D413" s="348"/>
      <c r="E413" s="431"/>
      <c r="F413" s="444"/>
      <c r="G413" s="350"/>
      <c r="H413" s="351"/>
      <c r="I413" s="351"/>
      <c r="J413" s="352"/>
      <c r="K413" s="352"/>
      <c r="L413" s="348"/>
      <c r="M413" s="348"/>
      <c r="N413" s="348"/>
      <c r="O413" s="353"/>
      <c r="P413" s="348"/>
    </row>
    <row r="414" spans="4:16" ht="40.15" customHeight="1" x14ac:dyDescent="0.25">
      <c r="D414" s="348"/>
      <c r="E414" s="431"/>
      <c r="F414" s="444"/>
      <c r="G414" s="350"/>
      <c r="H414" s="351"/>
      <c r="I414" s="351"/>
      <c r="J414" s="352"/>
      <c r="K414" s="352"/>
      <c r="L414" s="348"/>
      <c r="M414" s="348"/>
      <c r="N414" s="348"/>
      <c r="O414" s="353"/>
      <c r="P414" s="348"/>
    </row>
    <row r="415" spans="4:16" ht="40.15" customHeight="1" x14ac:dyDescent="0.25">
      <c r="D415" s="348"/>
      <c r="E415" s="431"/>
      <c r="F415" s="444"/>
      <c r="G415" s="350"/>
      <c r="H415" s="351"/>
      <c r="I415" s="351"/>
      <c r="J415" s="352"/>
      <c r="K415" s="352"/>
      <c r="L415" s="348"/>
      <c r="M415" s="348"/>
      <c r="N415" s="348"/>
      <c r="O415" s="353"/>
      <c r="P415" s="348"/>
    </row>
    <row r="416" spans="4:16" ht="40.15" customHeight="1" x14ac:dyDescent="0.25">
      <c r="D416" s="348"/>
      <c r="E416" s="431"/>
      <c r="F416" s="444"/>
      <c r="G416" s="350"/>
      <c r="H416" s="351"/>
      <c r="I416" s="351"/>
      <c r="J416" s="352"/>
      <c r="K416" s="352"/>
      <c r="L416" s="348"/>
      <c r="M416" s="348"/>
      <c r="N416" s="348"/>
      <c r="O416" s="353"/>
      <c r="P416" s="348"/>
    </row>
    <row r="417" spans="4:16" ht="40.15" customHeight="1" x14ac:dyDescent="0.25">
      <c r="D417" s="348"/>
      <c r="E417" s="431"/>
      <c r="F417" s="444"/>
      <c r="G417" s="350"/>
      <c r="H417" s="351"/>
      <c r="I417" s="351"/>
      <c r="J417" s="352"/>
      <c r="K417" s="352"/>
      <c r="L417" s="348"/>
      <c r="M417" s="348"/>
      <c r="N417" s="348"/>
      <c r="O417" s="353"/>
      <c r="P417" s="348"/>
    </row>
    <row r="418" spans="4:16" ht="40.15" customHeight="1" x14ac:dyDescent="0.25">
      <c r="D418" s="348"/>
      <c r="E418" s="431"/>
      <c r="F418" s="444"/>
      <c r="G418" s="350"/>
      <c r="H418" s="351"/>
      <c r="I418" s="351"/>
      <c r="J418" s="352"/>
      <c r="K418" s="352"/>
      <c r="L418" s="348"/>
      <c r="M418" s="348"/>
      <c r="N418" s="348"/>
      <c r="O418" s="353"/>
      <c r="P418" s="348"/>
    </row>
    <row r="419" spans="4:16" ht="40.15" customHeight="1" x14ac:dyDescent="0.25">
      <c r="D419" s="348"/>
      <c r="E419" s="431"/>
      <c r="F419" s="444"/>
      <c r="G419" s="350"/>
      <c r="H419" s="351"/>
      <c r="I419" s="351"/>
      <c r="J419" s="352"/>
      <c r="K419" s="352"/>
      <c r="L419" s="348"/>
      <c r="M419" s="348"/>
      <c r="N419" s="348"/>
      <c r="O419" s="353"/>
      <c r="P419" s="348"/>
    </row>
    <row r="420" spans="4:16" ht="40.15" customHeight="1" x14ac:dyDescent="0.25">
      <c r="D420" s="348"/>
      <c r="E420" s="431"/>
      <c r="F420" s="444"/>
      <c r="G420" s="350"/>
      <c r="H420" s="351"/>
      <c r="I420" s="351"/>
      <c r="J420" s="352"/>
      <c r="K420" s="352"/>
      <c r="L420" s="348"/>
      <c r="M420" s="348"/>
      <c r="N420" s="348"/>
      <c r="O420" s="353"/>
      <c r="P420" s="348"/>
    </row>
    <row r="421" spans="4:16" ht="40.15" customHeight="1" x14ac:dyDescent="0.25">
      <c r="D421" s="348"/>
      <c r="E421" s="431"/>
      <c r="F421" s="444"/>
      <c r="G421" s="350"/>
      <c r="H421" s="351"/>
      <c r="I421" s="351"/>
      <c r="J421" s="352"/>
      <c r="K421" s="352"/>
      <c r="L421" s="348"/>
      <c r="M421" s="348"/>
      <c r="N421" s="348"/>
      <c r="O421" s="353"/>
      <c r="P421" s="348"/>
    </row>
    <row r="422" spans="4:16" ht="40.15" customHeight="1" x14ac:dyDescent="0.25">
      <c r="D422" s="348"/>
      <c r="E422" s="431"/>
      <c r="F422" s="444"/>
      <c r="G422" s="350"/>
      <c r="H422" s="351"/>
      <c r="I422" s="351"/>
      <c r="J422" s="352"/>
      <c r="K422" s="352"/>
      <c r="L422" s="348"/>
      <c r="M422" s="348"/>
      <c r="N422" s="348"/>
      <c r="O422" s="353"/>
      <c r="P422" s="348"/>
    </row>
    <row r="423" spans="4:16" ht="40.15" customHeight="1" x14ac:dyDescent="0.25">
      <c r="D423" s="348"/>
      <c r="E423" s="431"/>
      <c r="F423" s="444"/>
      <c r="G423" s="350"/>
      <c r="H423" s="351"/>
      <c r="I423" s="351"/>
      <c r="J423" s="352"/>
      <c r="K423" s="352"/>
      <c r="L423" s="348"/>
      <c r="M423" s="348"/>
      <c r="N423" s="348"/>
      <c r="O423" s="353"/>
      <c r="P423" s="348"/>
    </row>
    <row r="424" spans="4:16" ht="40.15" customHeight="1" x14ac:dyDescent="0.25">
      <c r="D424" s="348"/>
      <c r="E424" s="431"/>
      <c r="F424" s="444"/>
      <c r="G424" s="350"/>
      <c r="H424" s="351"/>
      <c r="I424" s="351"/>
      <c r="J424" s="352"/>
      <c r="K424" s="352"/>
      <c r="L424" s="348"/>
      <c r="M424" s="348"/>
      <c r="N424" s="348"/>
      <c r="O424" s="353"/>
      <c r="P424" s="348"/>
    </row>
    <row r="425" spans="4:16" ht="40.15" customHeight="1" x14ac:dyDescent="0.25">
      <c r="D425" s="348"/>
      <c r="E425" s="431"/>
      <c r="F425" s="444"/>
      <c r="G425" s="350"/>
      <c r="H425" s="351"/>
      <c r="I425" s="351"/>
      <c r="J425" s="352"/>
      <c r="K425" s="352"/>
      <c r="L425" s="348"/>
      <c r="M425" s="348"/>
      <c r="N425" s="348"/>
      <c r="O425" s="353"/>
      <c r="P425" s="348"/>
    </row>
    <row r="426" spans="4:16" ht="40.15" customHeight="1" x14ac:dyDescent="0.25">
      <c r="D426" s="348"/>
      <c r="E426" s="431"/>
      <c r="F426" s="444"/>
      <c r="G426" s="350"/>
      <c r="H426" s="351"/>
      <c r="I426" s="351"/>
      <c r="J426" s="352"/>
      <c r="K426" s="352"/>
      <c r="L426" s="348"/>
      <c r="M426" s="348"/>
      <c r="N426" s="348"/>
      <c r="O426" s="353"/>
      <c r="P426" s="348"/>
    </row>
    <row r="427" spans="4:16" ht="40.15" customHeight="1" x14ac:dyDescent="0.25">
      <c r="D427" s="348"/>
      <c r="E427" s="431"/>
      <c r="F427" s="444"/>
      <c r="G427" s="350"/>
      <c r="H427" s="351"/>
      <c r="I427" s="351"/>
      <c r="J427" s="352"/>
      <c r="K427" s="352"/>
      <c r="L427" s="348"/>
      <c r="M427" s="348"/>
      <c r="N427" s="348"/>
      <c r="O427" s="353"/>
      <c r="P427" s="348"/>
    </row>
    <row r="428" spans="4:16" ht="40.15" customHeight="1" x14ac:dyDescent="0.25">
      <c r="D428" s="348"/>
      <c r="E428" s="431"/>
      <c r="F428" s="444"/>
      <c r="G428" s="350"/>
      <c r="H428" s="351"/>
      <c r="I428" s="351"/>
      <c r="J428" s="352"/>
      <c r="K428" s="352"/>
      <c r="L428" s="348"/>
      <c r="M428" s="348"/>
      <c r="N428" s="348"/>
      <c r="O428" s="353"/>
      <c r="P428" s="348"/>
    </row>
    <row r="429" spans="4:16" ht="40.15" customHeight="1" x14ac:dyDescent="0.25">
      <c r="D429" s="348"/>
      <c r="E429" s="431"/>
      <c r="F429" s="444"/>
      <c r="G429" s="350"/>
      <c r="H429" s="351"/>
      <c r="I429" s="351"/>
      <c r="J429" s="352"/>
      <c r="K429" s="352"/>
      <c r="L429" s="348"/>
      <c r="M429" s="348"/>
      <c r="N429" s="348"/>
      <c r="O429" s="353"/>
      <c r="P429" s="348"/>
    </row>
    <row r="430" spans="4:16" ht="40.15" customHeight="1" x14ac:dyDescent="0.25">
      <c r="D430" s="348"/>
      <c r="E430" s="431"/>
      <c r="F430" s="444"/>
      <c r="G430" s="350"/>
      <c r="H430" s="351"/>
      <c r="I430" s="351"/>
      <c r="J430" s="352"/>
      <c r="K430" s="352"/>
      <c r="L430" s="348"/>
      <c r="M430" s="348"/>
      <c r="N430" s="348"/>
      <c r="O430" s="353"/>
      <c r="P430" s="348"/>
    </row>
    <row r="431" spans="4:16" ht="40.15" customHeight="1" x14ac:dyDescent="0.25">
      <c r="D431" s="348"/>
      <c r="E431" s="431"/>
      <c r="F431" s="444"/>
      <c r="G431" s="350"/>
      <c r="H431" s="351"/>
      <c r="I431" s="351"/>
      <c r="J431" s="352"/>
      <c r="K431" s="352"/>
      <c r="L431" s="348"/>
      <c r="M431" s="348"/>
      <c r="N431" s="348"/>
      <c r="O431" s="353"/>
      <c r="P431" s="348"/>
    </row>
    <row r="432" spans="4:16" ht="40.15" customHeight="1" x14ac:dyDescent="0.25">
      <c r="D432" s="348"/>
      <c r="E432" s="431"/>
      <c r="F432" s="444"/>
      <c r="G432" s="350"/>
      <c r="H432" s="351"/>
      <c r="I432" s="351"/>
      <c r="J432" s="352"/>
      <c r="K432" s="352"/>
      <c r="L432" s="348"/>
      <c r="M432" s="348"/>
      <c r="N432" s="348"/>
      <c r="O432" s="353"/>
      <c r="P432" s="348"/>
    </row>
    <row r="433" spans="4:16" ht="40.15" customHeight="1" x14ac:dyDescent="0.25">
      <c r="D433" s="348"/>
      <c r="E433" s="431"/>
      <c r="F433" s="444"/>
      <c r="G433" s="350"/>
      <c r="H433" s="351"/>
      <c r="I433" s="351"/>
      <c r="J433" s="352"/>
      <c r="K433" s="352"/>
      <c r="L433" s="348"/>
      <c r="M433" s="348"/>
      <c r="N433" s="348"/>
      <c r="O433" s="353"/>
      <c r="P433" s="348"/>
    </row>
    <row r="434" spans="4:16" ht="40.15" customHeight="1" x14ac:dyDescent="0.25">
      <c r="D434" s="348"/>
      <c r="E434" s="431"/>
      <c r="F434" s="444"/>
      <c r="G434" s="350"/>
      <c r="H434" s="351"/>
      <c r="I434" s="351"/>
      <c r="J434" s="352"/>
      <c r="K434" s="352"/>
      <c r="L434" s="348"/>
      <c r="M434" s="348"/>
      <c r="N434" s="348"/>
      <c r="O434" s="353"/>
      <c r="P434" s="348"/>
    </row>
    <row r="435" spans="4:16" ht="40.15" customHeight="1" x14ac:dyDescent="0.25">
      <c r="D435" s="348"/>
      <c r="E435" s="431"/>
      <c r="F435" s="444"/>
      <c r="G435" s="350"/>
      <c r="H435" s="351"/>
      <c r="I435" s="351"/>
      <c r="J435" s="352"/>
      <c r="K435" s="352"/>
      <c r="L435" s="348"/>
      <c r="M435" s="348"/>
      <c r="N435" s="348"/>
      <c r="O435" s="353"/>
      <c r="P435" s="348"/>
    </row>
    <row r="436" spans="4:16" ht="40.15" customHeight="1" x14ac:dyDescent="0.25">
      <c r="D436" s="348"/>
      <c r="E436" s="431"/>
      <c r="F436" s="444"/>
      <c r="G436" s="350"/>
      <c r="H436" s="351"/>
      <c r="I436" s="351"/>
      <c r="J436" s="352"/>
      <c r="K436" s="352"/>
      <c r="L436" s="348"/>
      <c r="M436" s="348"/>
      <c r="N436" s="348"/>
      <c r="O436" s="353"/>
      <c r="P436" s="348"/>
    </row>
    <row r="437" spans="4:16" ht="40.15" customHeight="1" x14ac:dyDescent="0.25">
      <c r="D437" s="348"/>
      <c r="E437" s="431"/>
      <c r="F437" s="444"/>
      <c r="G437" s="350"/>
      <c r="H437" s="351"/>
      <c r="I437" s="351"/>
      <c r="J437" s="352"/>
      <c r="K437" s="352"/>
      <c r="L437" s="348"/>
      <c r="M437" s="348"/>
      <c r="N437" s="348"/>
      <c r="O437" s="353"/>
      <c r="P437" s="348"/>
    </row>
    <row r="438" spans="4:16" ht="40.15" customHeight="1" x14ac:dyDescent="0.25">
      <c r="D438" s="348"/>
      <c r="E438" s="431"/>
      <c r="F438" s="444"/>
      <c r="G438" s="350"/>
      <c r="H438" s="351"/>
      <c r="I438" s="351"/>
      <c r="J438" s="352"/>
      <c r="K438" s="352"/>
      <c r="L438" s="348"/>
      <c r="M438" s="348"/>
      <c r="N438" s="348"/>
      <c r="O438" s="353"/>
      <c r="P438" s="348"/>
    </row>
    <row r="439" spans="4:16" ht="40.15" customHeight="1" x14ac:dyDescent="0.25">
      <c r="D439" s="348"/>
      <c r="E439" s="431"/>
      <c r="F439" s="444"/>
      <c r="G439" s="350"/>
      <c r="H439" s="351"/>
      <c r="I439" s="351"/>
      <c r="J439" s="352"/>
      <c r="K439" s="352"/>
      <c r="L439" s="348"/>
      <c r="M439" s="348"/>
      <c r="N439" s="348"/>
      <c r="O439" s="353"/>
      <c r="P439" s="348"/>
    </row>
    <row r="440" spans="4:16" ht="40.15" customHeight="1" x14ac:dyDescent="0.25">
      <c r="D440" s="348"/>
      <c r="E440" s="431"/>
      <c r="F440" s="444"/>
      <c r="G440" s="350"/>
      <c r="H440" s="351"/>
      <c r="I440" s="351"/>
      <c r="J440" s="352"/>
      <c r="K440" s="352"/>
      <c r="L440" s="348"/>
      <c r="M440" s="348"/>
      <c r="N440" s="348"/>
      <c r="O440" s="353"/>
      <c r="P440" s="348"/>
    </row>
    <row r="441" spans="4:16" ht="40.15" customHeight="1" x14ac:dyDescent="0.25">
      <c r="D441" s="348"/>
      <c r="E441" s="431"/>
      <c r="F441" s="444"/>
      <c r="G441" s="350"/>
      <c r="H441" s="351"/>
      <c r="I441" s="351"/>
      <c r="J441" s="352"/>
      <c r="K441" s="352"/>
      <c r="L441" s="348"/>
      <c r="M441" s="348"/>
      <c r="N441" s="348"/>
      <c r="O441" s="353"/>
      <c r="P441" s="348"/>
    </row>
    <row r="442" spans="4:16" ht="40.15" customHeight="1" x14ac:dyDescent="0.25">
      <c r="D442" s="348"/>
      <c r="E442" s="431"/>
      <c r="F442" s="444"/>
      <c r="G442" s="350"/>
      <c r="H442" s="351"/>
      <c r="I442" s="351"/>
      <c r="J442" s="352"/>
      <c r="K442" s="352"/>
      <c r="L442" s="348"/>
      <c r="M442" s="348"/>
      <c r="N442" s="348"/>
      <c r="O442" s="353"/>
      <c r="P442" s="348"/>
    </row>
    <row r="443" spans="4:16" ht="40.15" customHeight="1" x14ac:dyDescent="0.25">
      <c r="D443" s="348"/>
      <c r="E443" s="431"/>
      <c r="F443" s="444"/>
      <c r="G443" s="350"/>
      <c r="H443" s="351"/>
      <c r="I443" s="351"/>
      <c r="J443" s="352"/>
      <c r="K443" s="352"/>
      <c r="L443" s="348"/>
      <c r="M443" s="348"/>
      <c r="N443" s="348"/>
      <c r="O443" s="353"/>
      <c r="P443" s="348"/>
    </row>
    <row r="444" spans="4:16" ht="40.15" customHeight="1" x14ac:dyDescent="0.25">
      <c r="D444" s="348"/>
      <c r="E444" s="431"/>
      <c r="F444" s="444"/>
      <c r="G444" s="350"/>
      <c r="H444" s="351"/>
      <c r="I444" s="351"/>
      <c r="J444" s="352"/>
      <c r="K444" s="352"/>
      <c r="L444" s="348"/>
      <c r="M444" s="348"/>
      <c r="N444" s="348"/>
      <c r="O444" s="353"/>
      <c r="P444" s="348"/>
    </row>
    <row r="445" spans="4:16" ht="40.15" customHeight="1" x14ac:dyDescent="0.25">
      <c r="D445" s="348"/>
      <c r="E445" s="431"/>
      <c r="F445" s="444"/>
      <c r="G445" s="350"/>
      <c r="H445" s="351"/>
      <c r="I445" s="351"/>
      <c r="J445" s="352"/>
      <c r="K445" s="352"/>
      <c r="L445" s="348"/>
      <c r="M445" s="348"/>
      <c r="N445" s="348"/>
      <c r="O445" s="353"/>
      <c r="P445" s="348"/>
    </row>
    <row r="446" spans="4:16" ht="40.15" customHeight="1" x14ac:dyDescent="0.25">
      <c r="D446" s="348"/>
      <c r="E446" s="431"/>
      <c r="F446" s="444"/>
      <c r="G446" s="350"/>
      <c r="H446" s="351"/>
      <c r="I446" s="351"/>
      <c r="J446" s="352"/>
      <c r="K446" s="352"/>
      <c r="L446" s="348"/>
      <c r="M446" s="348"/>
      <c r="N446" s="348"/>
      <c r="O446" s="353"/>
      <c r="P446" s="348"/>
    </row>
    <row r="447" spans="4:16" ht="40.15" customHeight="1" x14ac:dyDescent="0.25">
      <c r="D447" s="348"/>
      <c r="E447" s="431"/>
      <c r="F447" s="444"/>
      <c r="G447" s="350"/>
      <c r="H447" s="351"/>
      <c r="I447" s="351"/>
      <c r="J447" s="352"/>
      <c r="K447" s="352"/>
      <c r="L447" s="348"/>
      <c r="M447" s="348"/>
      <c r="N447" s="348"/>
      <c r="O447" s="353"/>
      <c r="P447" s="348"/>
    </row>
    <row r="448" spans="4:16" ht="40.15" customHeight="1" x14ac:dyDescent="0.25">
      <c r="D448" s="348"/>
      <c r="E448" s="431"/>
      <c r="F448" s="444"/>
      <c r="G448" s="350"/>
      <c r="H448" s="351"/>
      <c r="I448" s="351"/>
      <c r="J448" s="352"/>
      <c r="K448" s="352"/>
      <c r="L448" s="348"/>
      <c r="M448" s="348"/>
      <c r="N448" s="348"/>
      <c r="O448" s="353"/>
      <c r="P448" s="348"/>
    </row>
    <row r="449" spans="4:16" ht="40.15" customHeight="1" x14ac:dyDescent="0.25">
      <c r="D449" s="348"/>
      <c r="E449" s="431"/>
      <c r="F449" s="444"/>
      <c r="G449" s="350"/>
      <c r="H449" s="351"/>
      <c r="I449" s="351"/>
      <c r="J449" s="352"/>
      <c r="K449" s="352"/>
      <c r="L449" s="348"/>
      <c r="M449" s="348"/>
      <c r="N449" s="348"/>
      <c r="O449" s="353"/>
      <c r="P449" s="348"/>
    </row>
    <row r="450" spans="4:16" ht="40.15" customHeight="1" x14ac:dyDescent="0.25">
      <c r="D450" s="348"/>
      <c r="E450" s="431"/>
      <c r="F450" s="444"/>
      <c r="G450" s="350"/>
      <c r="H450" s="351"/>
      <c r="I450" s="351"/>
      <c r="J450" s="352"/>
      <c r="K450" s="352"/>
      <c r="L450" s="348"/>
      <c r="M450" s="348"/>
      <c r="N450" s="348"/>
      <c r="O450" s="353"/>
      <c r="P450" s="348"/>
    </row>
    <row r="451" spans="4:16" ht="40.15" customHeight="1" x14ac:dyDescent="0.25">
      <c r="D451" s="348"/>
      <c r="E451" s="431"/>
      <c r="F451" s="444"/>
      <c r="G451" s="350"/>
      <c r="H451" s="351"/>
      <c r="I451" s="351"/>
      <c r="J451" s="352"/>
      <c r="K451" s="352"/>
      <c r="L451" s="348"/>
      <c r="M451" s="348"/>
      <c r="N451" s="348"/>
      <c r="O451" s="353"/>
      <c r="P451" s="348"/>
    </row>
    <row r="452" spans="4:16" ht="40.15" customHeight="1" x14ac:dyDescent="0.25">
      <c r="D452" s="348"/>
      <c r="E452" s="431"/>
      <c r="F452" s="444"/>
      <c r="G452" s="350"/>
      <c r="H452" s="351"/>
      <c r="I452" s="351"/>
      <c r="J452" s="352"/>
      <c r="K452" s="352"/>
      <c r="L452" s="348"/>
      <c r="M452" s="348"/>
      <c r="N452" s="348"/>
      <c r="O452" s="353"/>
      <c r="P452" s="348"/>
    </row>
    <row r="453" spans="4:16" ht="40.15" customHeight="1" x14ac:dyDescent="0.25">
      <c r="D453" s="348"/>
      <c r="E453" s="431"/>
      <c r="F453" s="444"/>
      <c r="G453" s="350"/>
      <c r="H453" s="351"/>
      <c r="I453" s="351"/>
      <c r="J453" s="352"/>
      <c r="K453" s="352"/>
      <c r="L453" s="348"/>
      <c r="M453" s="348"/>
      <c r="N453" s="348"/>
      <c r="O453" s="353"/>
      <c r="P453" s="348"/>
    </row>
    <row r="454" spans="4:16" ht="40.15" customHeight="1" x14ac:dyDescent="0.25">
      <c r="D454" s="348"/>
      <c r="E454" s="431"/>
      <c r="F454" s="444"/>
      <c r="G454" s="350"/>
      <c r="H454" s="351"/>
      <c r="I454" s="351"/>
      <c r="J454" s="352"/>
      <c r="K454" s="352"/>
      <c r="L454" s="348"/>
      <c r="M454" s="348"/>
      <c r="N454" s="348"/>
      <c r="O454" s="353"/>
      <c r="P454" s="348"/>
    </row>
    <row r="455" spans="4:16" ht="40.15" customHeight="1" x14ac:dyDescent="0.25">
      <c r="D455" s="348"/>
      <c r="E455" s="431"/>
      <c r="F455" s="444"/>
      <c r="G455" s="350"/>
      <c r="H455" s="351"/>
      <c r="I455" s="351"/>
      <c r="J455" s="352"/>
      <c r="K455" s="352"/>
      <c r="L455" s="348"/>
      <c r="M455" s="348"/>
      <c r="N455" s="348"/>
      <c r="O455" s="353"/>
      <c r="P455" s="348"/>
    </row>
    <row r="456" spans="4:16" ht="40.15" customHeight="1" x14ac:dyDescent="0.25">
      <c r="D456" s="348"/>
      <c r="E456" s="431"/>
      <c r="F456" s="444"/>
      <c r="G456" s="350"/>
      <c r="H456" s="351"/>
      <c r="I456" s="351"/>
      <c r="J456" s="352"/>
      <c r="K456" s="352"/>
      <c r="L456" s="348"/>
      <c r="M456" s="348"/>
      <c r="N456" s="348"/>
      <c r="O456" s="353"/>
      <c r="P456" s="348"/>
    </row>
    <row r="457" spans="4:16" ht="40.15" customHeight="1" x14ac:dyDescent="0.25">
      <c r="D457" s="348"/>
      <c r="E457" s="431"/>
      <c r="F457" s="444"/>
      <c r="G457" s="350"/>
      <c r="H457" s="351"/>
      <c r="I457" s="351"/>
      <c r="J457" s="352"/>
      <c r="K457" s="352"/>
      <c r="L457" s="348"/>
      <c r="M457" s="348"/>
      <c r="N457" s="348"/>
      <c r="O457" s="353"/>
      <c r="P457" s="348"/>
    </row>
    <row r="458" spans="4:16" ht="40.15" customHeight="1" x14ac:dyDescent="0.25">
      <c r="D458" s="348"/>
      <c r="E458" s="431"/>
      <c r="F458" s="444"/>
      <c r="G458" s="350"/>
      <c r="H458" s="351"/>
      <c r="I458" s="351"/>
      <c r="J458" s="352"/>
      <c r="K458" s="352"/>
      <c r="L458" s="348"/>
      <c r="M458" s="348"/>
      <c r="N458" s="348"/>
      <c r="O458" s="353"/>
      <c r="P458" s="348"/>
    </row>
    <row r="459" spans="4:16" ht="40.15" customHeight="1" x14ac:dyDescent="0.25">
      <c r="D459" s="348"/>
      <c r="E459" s="431"/>
      <c r="F459" s="444"/>
      <c r="G459" s="350"/>
      <c r="H459" s="351"/>
      <c r="I459" s="351"/>
      <c r="J459" s="352"/>
      <c r="K459" s="352"/>
      <c r="L459" s="348"/>
      <c r="M459" s="348"/>
      <c r="N459" s="348"/>
      <c r="O459" s="353"/>
      <c r="P459" s="348"/>
    </row>
    <row r="460" spans="4:16" ht="40.15" customHeight="1" x14ac:dyDescent="0.25">
      <c r="D460" s="348"/>
      <c r="E460" s="431"/>
      <c r="F460" s="444"/>
      <c r="G460" s="350"/>
      <c r="H460" s="351"/>
      <c r="I460" s="351"/>
      <c r="J460" s="352"/>
      <c r="K460" s="352"/>
      <c r="L460" s="348"/>
      <c r="M460" s="348"/>
      <c r="N460" s="348"/>
      <c r="O460" s="353"/>
      <c r="P460" s="348"/>
    </row>
    <row r="461" spans="4:16" ht="40.15" customHeight="1" x14ac:dyDescent="0.25">
      <c r="D461" s="348"/>
      <c r="E461" s="431"/>
      <c r="F461" s="444"/>
      <c r="G461" s="350"/>
      <c r="H461" s="351"/>
      <c r="I461" s="351"/>
      <c r="J461" s="352"/>
      <c r="K461" s="352"/>
      <c r="L461" s="348"/>
      <c r="M461" s="348"/>
      <c r="N461" s="348"/>
      <c r="O461" s="353"/>
      <c r="P461" s="348"/>
    </row>
    <row r="462" spans="4:16" ht="40.15" customHeight="1" x14ac:dyDescent="0.25">
      <c r="D462" s="348"/>
      <c r="E462" s="431"/>
      <c r="F462" s="444"/>
      <c r="G462" s="350"/>
      <c r="H462" s="351"/>
      <c r="I462" s="351"/>
      <c r="J462" s="352"/>
      <c r="K462" s="352"/>
      <c r="L462" s="348"/>
      <c r="M462" s="348"/>
      <c r="N462" s="348"/>
      <c r="O462" s="353"/>
      <c r="P462" s="348"/>
    </row>
    <row r="463" spans="4:16" ht="40.15" customHeight="1" x14ac:dyDescent="0.25">
      <c r="D463" s="348"/>
      <c r="E463" s="431"/>
      <c r="F463" s="444"/>
      <c r="G463" s="350"/>
      <c r="H463" s="351"/>
      <c r="I463" s="351"/>
      <c r="J463" s="352"/>
      <c r="K463" s="352"/>
      <c r="L463" s="348"/>
      <c r="M463" s="348"/>
      <c r="N463" s="348"/>
      <c r="O463" s="353"/>
      <c r="P463" s="348"/>
    </row>
    <row r="464" spans="4:16" ht="40.15" customHeight="1" x14ac:dyDescent="0.25">
      <c r="D464" s="348"/>
      <c r="E464" s="431"/>
      <c r="F464" s="444"/>
      <c r="G464" s="350"/>
      <c r="H464" s="351"/>
      <c r="I464" s="351"/>
      <c r="J464" s="352"/>
      <c r="K464" s="352"/>
      <c r="L464" s="348"/>
      <c r="M464" s="348"/>
      <c r="N464" s="348"/>
      <c r="O464" s="353"/>
      <c r="P464" s="348"/>
    </row>
    <row r="465" spans="4:16" ht="40.15" customHeight="1" x14ac:dyDescent="0.25">
      <c r="D465" s="348"/>
      <c r="E465" s="431"/>
      <c r="F465" s="444"/>
      <c r="G465" s="350"/>
      <c r="H465" s="351"/>
      <c r="I465" s="351"/>
      <c r="J465" s="352"/>
      <c r="K465" s="352"/>
      <c r="L465" s="348"/>
      <c r="M465" s="348"/>
      <c r="N465" s="348"/>
      <c r="O465" s="353"/>
      <c r="P465" s="348"/>
    </row>
    <row r="466" spans="4:16" ht="40.15" customHeight="1" x14ac:dyDescent="0.25">
      <c r="D466" s="348"/>
      <c r="E466" s="431"/>
      <c r="F466" s="444"/>
      <c r="G466" s="350"/>
      <c r="H466" s="351"/>
      <c r="I466" s="351"/>
      <c r="J466" s="352"/>
      <c r="K466" s="352"/>
      <c r="L466" s="348"/>
      <c r="M466" s="348"/>
      <c r="N466" s="348"/>
      <c r="O466" s="353"/>
      <c r="P466" s="348"/>
    </row>
    <row r="467" spans="4:16" ht="40.15" customHeight="1" x14ac:dyDescent="0.25">
      <c r="D467" s="348"/>
      <c r="E467" s="431"/>
      <c r="F467" s="444"/>
      <c r="G467" s="350"/>
      <c r="H467" s="351"/>
      <c r="I467" s="351"/>
      <c r="J467" s="352"/>
      <c r="K467" s="352"/>
      <c r="L467" s="348"/>
      <c r="M467" s="348"/>
      <c r="N467" s="348"/>
      <c r="O467" s="353"/>
      <c r="P467" s="348"/>
    </row>
    <row r="468" spans="4:16" ht="40.15" customHeight="1" x14ac:dyDescent="0.25">
      <c r="D468" s="348"/>
      <c r="E468" s="431"/>
      <c r="F468" s="444"/>
      <c r="G468" s="350"/>
      <c r="H468" s="351"/>
      <c r="I468" s="351"/>
      <c r="J468" s="352"/>
      <c r="K468" s="352"/>
      <c r="L468" s="348"/>
      <c r="M468" s="348"/>
      <c r="N468" s="348"/>
      <c r="O468" s="353"/>
      <c r="P468" s="348"/>
    </row>
    <row r="469" spans="4:16" ht="40.15" customHeight="1" x14ac:dyDescent="0.25">
      <c r="D469" s="348"/>
      <c r="E469" s="431"/>
      <c r="F469" s="444"/>
      <c r="G469" s="350"/>
      <c r="H469" s="351"/>
      <c r="I469" s="351"/>
      <c r="J469" s="352"/>
      <c r="K469" s="352"/>
      <c r="L469" s="348"/>
      <c r="M469" s="348"/>
      <c r="N469" s="348"/>
      <c r="O469" s="353"/>
      <c r="P469" s="348"/>
    </row>
    <row r="470" spans="4:16" ht="40.15" customHeight="1" x14ac:dyDescent="0.25">
      <c r="D470" s="348"/>
      <c r="E470" s="431"/>
      <c r="F470" s="444"/>
      <c r="G470" s="350"/>
      <c r="H470" s="351"/>
      <c r="I470" s="351"/>
      <c r="J470" s="352"/>
      <c r="K470" s="352"/>
      <c r="L470" s="348"/>
      <c r="M470" s="348"/>
      <c r="N470" s="348"/>
      <c r="O470" s="353"/>
      <c r="P470" s="348"/>
    </row>
    <row r="471" spans="4:16" ht="40.15" customHeight="1" x14ac:dyDescent="0.25">
      <c r="D471" s="348"/>
      <c r="E471" s="431"/>
      <c r="F471" s="444"/>
      <c r="G471" s="350"/>
      <c r="H471" s="351"/>
      <c r="I471" s="351"/>
      <c r="J471" s="352"/>
      <c r="K471" s="352"/>
      <c r="L471" s="348"/>
      <c r="M471" s="348"/>
      <c r="N471" s="348"/>
      <c r="O471" s="353"/>
      <c r="P471" s="348"/>
    </row>
    <row r="472" spans="4:16" ht="40.15" customHeight="1" x14ac:dyDescent="0.25">
      <c r="D472" s="348"/>
      <c r="E472" s="431"/>
      <c r="F472" s="444"/>
      <c r="G472" s="350"/>
      <c r="H472" s="351"/>
      <c r="I472" s="351"/>
      <c r="J472" s="352"/>
      <c r="K472" s="352"/>
      <c r="L472" s="348"/>
      <c r="M472" s="348"/>
      <c r="N472" s="348"/>
      <c r="O472" s="353"/>
      <c r="P472" s="348"/>
    </row>
    <row r="473" spans="4:16" ht="40.15" customHeight="1" x14ac:dyDescent="0.25">
      <c r="D473" s="348"/>
      <c r="E473" s="431"/>
      <c r="F473" s="444"/>
      <c r="G473" s="350"/>
      <c r="H473" s="351"/>
      <c r="I473" s="351"/>
      <c r="J473" s="352"/>
      <c r="K473" s="352"/>
      <c r="L473" s="348"/>
      <c r="M473" s="348"/>
      <c r="N473" s="348"/>
      <c r="O473" s="353"/>
      <c r="P473" s="348"/>
    </row>
    <row r="474" spans="4:16" ht="40.15" customHeight="1" x14ac:dyDescent="0.25">
      <c r="D474" s="348"/>
      <c r="E474" s="431"/>
      <c r="F474" s="444"/>
      <c r="G474" s="350"/>
      <c r="H474" s="351"/>
      <c r="I474" s="351"/>
      <c r="J474" s="352"/>
      <c r="K474" s="352"/>
      <c r="L474" s="348"/>
      <c r="M474" s="348"/>
      <c r="N474" s="348"/>
      <c r="O474" s="353"/>
      <c r="P474" s="348"/>
    </row>
    <row r="475" spans="4:16" ht="40.15" customHeight="1" x14ac:dyDescent="0.25">
      <c r="D475" s="348"/>
      <c r="E475" s="431"/>
      <c r="F475" s="444"/>
      <c r="G475" s="350"/>
      <c r="H475" s="351"/>
      <c r="I475" s="351"/>
      <c r="J475" s="352"/>
      <c r="K475" s="352"/>
      <c r="L475" s="348"/>
      <c r="M475" s="348"/>
      <c r="N475" s="348"/>
      <c r="O475" s="353"/>
      <c r="P475" s="348"/>
    </row>
    <row r="476" spans="4:16" ht="40.15" customHeight="1" x14ac:dyDescent="0.25">
      <c r="D476" s="348"/>
      <c r="E476" s="431"/>
      <c r="F476" s="444"/>
      <c r="G476" s="350"/>
      <c r="H476" s="351"/>
      <c r="I476" s="351"/>
      <c r="J476" s="352"/>
      <c r="K476" s="352"/>
      <c r="L476" s="348"/>
      <c r="M476" s="348"/>
      <c r="N476" s="348"/>
      <c r="O476" s="353"/>
      <c r="P476" s="348"/>
    </row>
    <row r="477" spans="4:16" ht="40.15" customHeight="1" x14ac:dyDescent="0.25">
      <c r="D477" s="348"/>
      <c r="E477" s="431"/>
      <c r="F477" s="444"/>
      <c r="G477" s="350"/>
      <c r="H477" s="351"/>
      <c r="I477" s="351"/>
      <c r="J477" s="352"/>
      <c r="K477" s="352"/>
      <c r="L477" s="348"/>
      <c r="M477" s="348"/>
      <c r="N477" s="348"/>
      <c r="O477" s="353"/>
      <c r="P477" s="348"/>
    </row>
    <row r="478" spans="4:16" ht="40.15" customHeight="1" x14ac:dyDescent="0.25">
      <c r="D478" s="348"/>
      <c r="E478" s="431"/>
      <c r="F478" s="444"/>
      <c r="G478" s="350"/>
      <c r="H478" s="351"/>
      <c r="I478" s="351"/>
      <c r="J478" s="352"/>
      <c r="K478" s="352"/>
      <c r="L478" s="348"/>
      <c r="M478" s="348"/>
      <c r="N478" s="348"/>
      <c r="O478" s="353"/>
      <c r="P478" s="348"/>
    </row>
    <row r="479" spans="4:16" ht="40.15" customHeight="1" x14ac:dyDescent="0.25">
      <c r="D479" s="348"/>
      <c r="E479" s="431"/>
      <c r="F479" s="444"/>
      <c r="G479" s="350"/>
      <c r="H479" s="351"/>
      <c r="I479" s="351"/>
      <c r="J479" s="352"/>
      <c r="K479" s="352"/>
      <c r="L479" s="348"/>
      <c r="M479" s="348"/>
      <c r="N479" s="348"/>
      <c r="O479" s="353"/>
      <c r="P479" s="348"/>
    </row>
    <row r="480" spans="4:16" ht="40.15" customHeight="1" x14ac:dyDescent="0.25">
      <c r="D480" s="348"/>
      <c r="E480" s="431"/>
      <c r="F480" s="444"/>
      <c r="G480" s="350"/>
      <c r="H480" s="351"/>
      <c r="I480" s="351"/>
      <c r="J480" s="352"/>
      <c r="K480" s="352"/>
      <c r="L480" s="348"/>
      <c r="M480" s="348"/>
      <c r="N480" s="348"/>
      <c r="O480" s="353"/>
      <c r="P480" s="348"/>
    </row>
    <row r="481" spans="4:16" ht="40.15" customHeight="1" x14ac:dyDescent="0.25">
      <c r="D481" s="348"/>
      <c r="E481" s="431"/>
      <c r="F481" s="444"/>
      <c r="G481" s="350"/>
      <c r="H481" s="351"/>
      <c r="I481" s="351"/>
      <c r="J481" s="352"/>
      <c r="K481" s="352"/>
      <c r="L481" s="348"/>
      <c r="M481" s="348"/>
      <c r="N481" s="348"/>
      <c r="O481" s="353"/>
      <c r="P481" s="348"/>
    </row>
    <row r="482" spans="4:16" ht="40.15" customHeight="1" x14ac:dyDescent="0.25">
      <c r="D482" s="348"/>
      <c r="E482" s="431"/>
      <c r="F482" s="444"/>
      <c r="G482" s="350"/>
      <c r="H482" s="351"/>
      <c r="I482" s="351"/>
      <c r="J482" s="352"/>
      <c r="K482" s="352"/>
      <c r="L482" s="348"/>
      <c r="M482" s="348"/>
      <c r="N482" s="348"/>
      <c r="O482" s="353"/>
      <c r="P482" s="348"/>
    </row>
    <row r="483" spans="4:16" ht="40.15" customHeight="1" x14ac:dyDescent="0.25">
      <c r="D483" s="348"/>
      <c r="E483" s="431"/>
      <c r="F483" s="444"/>
      <c r="G483" s="350"/>
      <c r="H483" s="351"/>
      <c r="I483" s="351"/>
      <c r="J483" s="352"/>
      <c r="K483" s="352"/>
      <c r="L483" s="348"/>
      <c r="M483" s="348"/>
      <c r="N483" s="348"/>
      <c r="O483" s="353"/>
      <c r="P483" s="348"/>
    </row>
    <row r="484" spans="4:16" ht="40.15" customHeight="1" x14ac:dyDescent="0.25">
      <c r="D484" s="348"/>
      <c r="E484" s="431"/>
      <c r="F484" s="444"/>
      <c r="G484" s="350"/>
      <c r="H484" s="351"/>
      <c r="I484" s="351"/>
      <c r="J484" s="352"/>
      <c r="K484" s="352"/>
      <c r="L484" s="348"/>
      <c r="M484" s="348"/>
      <c r="N484" s="348"/>
      <c r="O484" s="353"/>
      <c r="P484" s="348"/>
    </row>
    <row r="485" spans="4:16" ht="40.15" customHeight="1" x14ac:dyDescent="0.25">
      <c r="D485" s="348"/>
      <c r="E485" s="431"/>
      <c r="F485" s="444"/>
      <c r="G485" s="350"/>
      <c r="H485" s="351"/>
      <c r="I485" s="351"/>
      <c r="J485" s="352"/>
      <c r="K485" s="352"/>
      <c r="L485" s="348"/>
      <c r="M485" s="348"/>
      <c r="N485" s="348"/>
      <c r="O485" s="353"/>
      <c r="P485" s="348"/>
    </row>
    <row r="486" spans="4:16" ht="40.15" customHeight="1" x14ac:dyDescent="0.25">
      <c r="D486" s="348"/>
      <c r="E486" s="431"/>
      <c r="F486" s="444"/>
      <c r="G486" s="350"/>
      <c r="H486" s="351"/>
      <c r="I486" s="351"/>
      <c r="J486" s="352"/>
      <c r="K486" s="352"/>
      <c r="L486" s="348"/>
      <c r="M486" s="348"/>
      <c r="N486" s="348"/>
      <c r="O486" s="353"/>
      <c r="P486" s="348"/>
    </row>
    <row r="487" spans="4:16" ht="40.15" customHeight="1" x14ac:dyDescent="0.25">
      <c r="D487" s="348"/>
      <c r="E487" s="431"/>
      <c r="F487" s="444"/>
      <c r="G487" s="350"/>
      <c r="H487" s="351"/>
      <c r="I487" s="351"/>
      <c r="J487" s="352"/>
      <c r="K487" s="352"/>
      <c r="L487" s="348"/>
      <c r="M487" s="348"/>
      <c r="N487" s="348"/>
      <c r="O487" s="353"/>
      <c r="P487" s="348"/>
    </row>
    <row r="488" spans="4:16" ht="40.15" customHeight="1" x14ac:dyDescent="0.25">
      <c r="D488" s="348"/>
      <c r="E488" s="431"/>
      <c r="F488" s="444"/>
      <c r="G488" s="350"/>
      <c r="H488" s="351"/>
      <c r="I488" s="351"/>
      <c r="J488" s="352"/>
      <c r="K488" s="352"/>
      <c r="L488" s="348"/>
      <c r="M488" s="348"/>
      <c r="N488" s="348"/>
      <c r="O488" s="353"/>
      <c r="P488" s="348"/>
    </row>
    <row r="489" spans="4:16" ht="40.15" customHeight="1" x14ac:dyDescent="0.25">
      <c r="D489" s="348"/>
      <c r="E489" s="431"/>
      <c r="F489" s="444"/>
      <c r="G489" s="350"/>
      <c r="H489" s="351"/>
      <c r="I489" s="351"/>
      <c r="J489" s="352"/>
      <c r="K489" s="352"/>
      <c r="L489" s="348"/>
      <c r="M489" s="348"/>
      <c r="N489" s="348"/>
      <c r="O489" s="353"/>
      <c r="P489" s="348"/>
    </row>
    <row r="490" spans="4:16" ht="40.15" customHeight="1" x14ac:dyDescent="0.25">
      <c r="D490" s="348"/>
      <c r="E490" s="431"/>
      <c r="F490" s="444"/>
      <c r="G490" s="350"/>
      <c r="H490" s="351"/>
      <c r="I490" s="351"/>
      <c r="J490" s="352"/>
      <c r="K490" s="352"/>
      <c r="L490" s="348"/>
      <c r="M490" s="348"/>
      <c r="N490" s="348"/>
      <c r="O490" s="353"/>
      <c r="P490" s="348"/>
    </row>
    <row r="491" spans="4:16" ht="40.15" customHeight="1" x14ac:dyDescent="0.25">
      <c r="D491" s="348"/>
      <c r="E491" s="431"/>
      <c r="F491" s="444"/>
      <c r="G491" s="350"/>
      <c r="H491" s="351"/>
      <c r="I491" s="351"/>
      <c r="J491" s="352"/>
      <c r="K491" s="352"/>
      <c r="L491" s="348"/>
      <c r="M491" s="348"/>
      <c r="N491" s="348"/>
      <c r="O491" s="353"/>
      <c r="P491" s="348"/>
    </row>
    <row r="492" spans="4:16" ht="40.15" customHeight="1" x14ac:dyDescent="0.25">
      <c r="D492" s="348"/>
      <c r="E492" s="431"/>
      <c r="F492" s="444"/>
      <c r="G492" s="350"/>
      <c r="H492" s="351"/>
      <c r="I492" s="351"/>
      <c r="J492" s="352"/>
      <c r="K492" s="352"/>
      <c r="L492" s="348"/>
      <c r="M492" s="348"/>
      <c r="N492" s="348"/>
      <c r="O492" s="353"/>
      <c r="P492" s="348"/>
    </row>
    <row r="493" spans="4:16" ht="40.15" customHeight="1" x14ac:dyDescent="0.25">
      <c r="D493" s="348"/>
      <c r="E493" s="431"/>
      <c r="F493" s="444"/>
      <c r="G493" s="350"/>
      <c r="H493" s="351"/>
      <c r="I493" s="351"/>
      <c r="J493" s="352"/>
      <c r="K493" s="352"/>
      <c r="L493" s="348"/>
      <c r="M493" s="348"/>
      <c r="N493" s="348"/>
      <c r="O493" s="353"/>
      <c r="P493" s="348"/>
    </row>
    <row r="494" spans="4:16" ht="40.15" customHeight="1" x14ac:dyDescent="0.25">
      <c r="D494" s="348"/>
      <c r="E494" s="431"/>
      <c r="F494" s="444"/>
      <c r="G494" s="350"/>
      <c r="H494" s="351"/>
      <c r="I494" s="351"/>
      <c r="J494" s="352"/>
      <c r="K494" s="352"/>
      <c r="L494" s="348"/>
      <c r="M494" s="348"/>
      <c r="N494" s="348"/>
      <c r="O494" s="353"/>
      <c r="P494" s="348"/>
    </row>
    <row r="495" spans="4:16" ht="40.15" customHeight="1" x14ac:dyDescent="0.25">
      <c r="D495" s="348"/>
      <c r="E495" s="431"/>
      <c r="F495" s="444"/>
      <c r="G495" s="350"/>
      <c r="H495" s="351"/>
      <c r="I495" s="351"/>
      <c r="J495" s="352"/>
      <c r="K495" s="352"/>
      <c r="L495" s="348"/>
      <c r="M495" s="348"/>
      <c r="N495" s="348"/>
      <c r="O495" s="353"/>
      <c r="P495" s="348"/>
    </row>
    <row r="496" spans="4:16" ht="40.15" customHeight="1" x14ac:dyDescent="0.25">
      <c r="D496" s="348"/>
      <c r="E496" s="431"/>
      <c r="F496" s="444"/>
      <c r="G496" s="350"/>
      <c r="H496" s="351"/>
      <c r="I496" s="351"/>
      <c r="J496" s="352"/>
      <c r="K496" s="352"/>
      <c r="L496" s="348"/>
      <c r="M496" s="348"/>
      <c r="N496" s="348"/>
      <c r="O496" s="353"/>
      <c r="P496" s="348"/>
    </row>
    <row r="497" spans="4:16" ht="40.15" customHeight="1" x14ac:dyDescent="0.25">
      <c r="D497" s="348"/>
      <c r="E497" s="431"/>
      <c r="F497" s="444"/>
      <c r="G497" s="350"/>
      <c r="H497" s="351"/>
      <c r="I497" s="351"/>
      <c r="J497" s="352"/>
      <c r="K497" s="352"/>
      <c r="L497" s="348"/>
      <c r="M497" s="348"/>
      <c r="N497" s="348"/>
      <c r="O497" s="353"/>
      <c r="P497" s="348"/>
    </row>
    <row r="498" spans="4:16" ht="40.15" customHeight="1" x14ac:dyDescent="0.25">
      <c r="D498" s="348"/>
      <c r="E498" s="431"/>
      <c r="F498" s="444"/>
      <c r="G498" s="350"/>
      <c r="H498" s="351"/>
      <c r="I498" s="351"/>
      <c r="J498" s="352"/>
      <c r="K498" s="352"/>
      <c r="L498" s="348"/>
      <c r="M498" s="348"/>
      <c r="N498" s="348"/>
      <c r="O498" s="353"/>
      <c r="P498" s="348"/>
    </row>
    <row r="499" spans="4:16" ht="40.15" customHeight="1" x14ac:dyDescent="0.25">
      <c r="D499" s="348"/>
      <c r="E499" s="431"/>
      <c r="F499" s="444"/>
      <c r="G499" s="350"/>
      <c r="H499" s="351"/>
      <c r="I499" s="351"/>
      <c r="J499" s="352"/>
      <c r="K499" s="352"/>
      <c r="L499" s="348"/>
      <c r="M499" s="348"/>
      <c r="N499" s="348"/>
      <c r="O499" s="353"/>
      <c r="P499" s="348"/>
    </row>
    <row r="500" spans="4:16" ht="40.15" customHeight="1" x14ac:dyDescent="0.25">
      <c r="D500" s="348"/>
      <c r="E500" s="431"/>
      <c r="F500" s="444"/>
      <c r="G500" s="350"/>
      <c r="H500" s="351"/>
      <c r="I500" s="351"/>
      <c r="J500" s="352"/>
      <c r="K500" s="352"/>
      <c r="L500" s="348"/>
      <c r="M500" s="348"/>
      <c r="N500" s="348"/>
      <c r="O500" s="353"/>
      <c r="P500" s="348"/>
    </row>
    <row r="501" spans="4:16" ht="40.15" customHeight="1" x14ac:dyDescent="0.25">
      <c r="D501" s="348"/>
      <c r="E501" s="431"/>
      <c r="F501" s="444"/>
      <c r="G501" s="350"/>
      <c r="H501" s="351"/>
      <c r="I501" s="351"/>
      <c r="J501" s="352"/>
      <c r="K501" s="352"/>
      <c r="L501" s="348"/>
      <c r="M501" s="348"/>
      <c r="N501" s="348"/>
      <c r="O501" s="353"/>
      <c r="P501" s="348"/>
    </row>
    <row r="502" spans="4:16" ht="40.15" customHeight="1" x14ac:dyDescent="0.25">
      <c r="D502" s="348"/>
      <c r="E502" s="431"/>
      <c r="F502" s="444"/>
      <c r="G502" s="350"/>
      <c r="H502" s="351"/>
      <c r="I502" s="351"/>
      <c r="J502" s="352"/>
      <c r="K502" s="352"/>
      <c r="L502" s="348"/>
      <c r="M502" s="348"/>
      <c r="N502" s="348"/>
      <c r="O502" s="353"/>
      <c r="P502" s="348"/>
    </row>
    <row r="503" spans="4:16" ht="40.15" customHeight="1" x14ac:dyDescent="0.25">
      <c r="D503" s="348"/>
      <c r="E503" s="431"/>
      <c r="F503" s="444"/>
      <c r="G503" s="350"/>
      <c r="H503" s="351"/>
      <c r="I503" s="351"/>
      <c r="J503" s="352"/>
      <c r="K503" s="352"/>
      <c r="L503" s="348"/>
      <c r="M503" s="348"/>
      <c r="N503" s="348"/>
      <c r="O503" s="353"/>
      <c r="P503" s="348"/>
    </row>
    <row r="504" spans="4:16" ht="40.15" customHeight="1" x14ac:dyDescent="0.25">
      <c r="D504" s="348"/>
      <c r="E504" s="431"/>
      <c r="F504" s="444"/>
      <c r="G504" s="350"/>
      <c r="H504" s="351"/>
      <c r="I504" s="351"/>
      <c r="J504" s="352"/>
      <c r="K504" s="352"/>
      <c r="L504" s="348"/>
      <c r="M504" s="348"/>
      <c r="N504" s="348"/>
      <c r="O504" s="353"/>
      <c r="P504" s="348"/>
    </row>
    <row r="505" spans="4:16" ht="40.15" customHeight="1" x14ac:dyDescent="0.25">
      <c r="D505" s="348"/>
      <c r="E505" s="431"/>
      <c r="F505" s="444"/>
      <c r="G505" s="350"/>
      <c r="H505" s="351"/>
      <c r="I505" s="351"/>
      <c r="J505" s="352"/>
      <c r="K505" s="352"/>
      <c r="L505" s="348"/>
      <c r="M505" s="348"/>
      <c r="N505" s="348"/>
      <c r="O505" s="353"/>
      <c r="P505" s="348"/>
    </row>
    <row r="506" spans="4:16" ht="40.15" customHeight="1" x14ac:dyDescent="0.25">
      <c r="D506" s="348"/>
      <c r="E506" s="431"/>
      <c r="F506" s="444"/>
      <c r="G506" s="350"/>
      <c r="H506" s="351"/>
      <c r="I506" s="351"/>
      <c r="J506" s="352"/>
      <c r="K506" s="352"/>
      <c r="L506" s="348"/>
      <c r="M506" s="348"/>
      <c r="N506" s="348"/>
      <c r="O506" s="353"/>
      <c r="P506" s="348"/>
    </row>
    <row r="507" spans="4:16" ht="40.15" customHeight="1" x14ac:dyDescent="0.25">
      <c r="D507" s="348"/>
      <c r="E507" s="431"/>
      <c r="F507" s="444"/>
      <c r="G507" s="350"/>
      <c r="H507" s="351"/>
      <c r="I507" s="351"/>
      <c r="J507" s="352"/>
      <c r="K507" s="352"/>
      <c r="L507" s="348"/>
      <c r="M507" s="348"/>
      <c r="N507" s="348"/>
      <c r="O507" s="353"/>
      <c r="P507" s="348"/>
    </row>
    <row r="508" spans="4:16" ht="40.15" customHeight="1" x14ac:dyDescent="0.25">
      <c r="D508" s="348"/>
      <c r="E508" s="431"/>
      <c r="F508" s="444"/>
      <c r="G508" s="350"/>
      <c r="H508" s="351"/>
      <c r="I508" s="351"/>
      <c r="J508" s="352"/>
      <c r="K508" s="352"/>
      <c r="L508" s="348"/>
      <c r="M508" s="348"/>
      <c r="N508" s="348"/>
      <c r="O508" s="353"/>
      <c r="P508" s="348"/>
    </row>
    <row r="509" spans="4:16" ht="40.15" customHeight="1" x14ac:dyDescent="0.25">
      <c r="D509" s="348"/>
      <c r="E509" s="431"/>
      <c r="F509" s="444"/>
      <c r="G509" s="350"/>
      <c r="H509" s="351"/>
      <c r="I509" s="351"/>
      <c r="J509" s="352"/>
      <c r="K509" s="352"/>
      <c r="L509" s="348"/>
      <c r="M509" s="348"/>
      <c r="N509" s="348"/>
      <c r="O509" s="353"/>
      <c r="P509" s="348"/>
    </row>
    <row r="510" spans="4:16" ht="40.15" customHeight="1" x14ac:dyDescent="0.25">
      <c r="D510" s="348"/>
      <c r="E510" s="431"/>
      <c r="F510" s="444"/>
      <c r="G510" s="350"/>
      <c r="H510" s="351"/>
      <c r="I510" s="351"/>
      <c r="J510" s="352"/>
      <c r="K510" s="352"/>
      <c r="L510" s="348"/>
      <c r="M510" s="348"/>
      <c r="N510" s="348"/>
      <c r="O510" s="353"/>
      <c r="P510" s="348"/>
    </row>
    <row r="511" spans="4:16" ht="40.15" customHeight="1" x14ac:dyDescent="0.25">
      <c r="D511" s="348"/>
      <c r="E511" s="431"/>
      <c r="F511" s="444"/>
      <c r="G511" s="350"/>
      <c r="H511" s="351"/>
      <c r="I511" s="351"/>
      <c r="J511" s="352"/>
      <c r="K511" s="352"/>
      <c r="L511" s="348"/>
      <c r="M511" s="348"/>
      <c r="N511" s="348"/>
      <c r="O511" s="353"/>
      <c r="P511" s="348"/>
    </row>
    <row r="512" spans="4:16" ht="40.15" customHeight="1" x14ac:dyDescent="0.25">
      <c r="D512" s="348"/>
      <c r="E512" s="431"/>
      <c r="F512" s="444"/>
      <c r="G512" s="350"/>
      <c r="H512" s="351"/>
      <c r="I512" s="351"/>
      <c r="J512" s="352"/>
      <c r="K512" s="352"/>
      <c r="L512" s="348"/>
      <c r="M512" s="348"/>
      <c r="N512" s="348"/>
      <c r="O512" s="353"/>
      <c r="P512" s="348"/>
    </row>
    <row r="513" spans="4:16" ht="40.15" customHeight="1" x14ac:dyDescent="0.25">
      <c r="D513" s="348"/>
      <c r="E513" s="431"/>
      <c r="F513" s="444"/>
      <c r="G513" s="350"/>
      <c r="H513" s="351"/>
      <c r="I513" s="351"/>
      <c r="J513" s="352"/>
      <c r="K513" s="352"/>
      <c r="L513" s="348"/>
      <c r="M513" s="348"/>
      <c r="N513" s="348"/>
      <c r="O513" s="353"/>
      <c r="P513" s="348"/>
    </row>
    <row r="514" spans="4:16" ht="40.15" customHeight="1" x14ac:dyDescent="0.25">
      <c r="D514" s="348"/>
      <c r="E514" s="431"/>
      <c r="F514" s="444"/>
      <c r="G514" s="350"/>
      <c r="H514" s="351"/>
      <c r="I514" s="351"/>
      <c r="J514" s="352"/>
      <c r="K514" s="352"/>
      <c r="L514" s="348"/>
      <c r="M514" s="348"/>
      <c r="N514" s="348"/>
      <c r="O514" s="353"/>
      <c r="P514" s="348"/>
    </row>
    <row r="515" spans="4:16" ht="40.15" customHeight="1" x14ac:dyDescent="0.25">
      <c r="D515" s="348"/>
      <c r="E515" s="431"/>
      <c r="F515" s="444"/>
      <c r="G515" s="350"/>
      <c r="H515" s="351"/>
      <c r="I515" s="351"/>
      <c r="J515" s="352"/>
      <c r="K515" s="352"/>
      <c r="L515" s="348"/>
      <c r="M515" s="348"/>
      <c r="N515" s="348"/>
      <c r="O515" s="353"/>
      <c r="P515" s="348"/>
    </row>
    <row r="516" spans="4:16" ht="40.15" customHeight="1" x14ac:dyDescent="0.25">
      <c r="D516" s="348"/>
      <c r="E516" s="431"/>
      <c r="F516" s="444"/>
      <c r="G516" s="350"/>
      <c r="H516" s="351"/>
      <c r="I516" s="351"/>
      <c r="J516" s="352"/>
      <c r="K516" s="352"/>
      <c r="L516" s="348"/>
      <c r="M516" s="348"/>
      <c r="N516" s="348"/>
      <c r="O516" s="353"/>
      <c r="P516" s="348"/>
    </row>
    <row r="517" spans="4:16" ht="40.15" customHeight="1" x14ac:dyDescent="0.25">
      <c r="D517" s="348"/>
      <c r="E517" s="431"/>
      <c r="F517" s="444"/>
      <c r="G517" s="350"/>
      <c r="H517" s="351"/>
      <c r="I517" s="351"/>
      <c r="J517" s="352"/>
      <c r="K517" s="352"/>
      <c r="L517" s="348"/>
      <c r="M517" s="348"/>
      <c r="N517" s="348"/>
      <c r="O517" s="353"/>
      <c r="P517" s="348"/>
    </row>
    <row r="518" spans="4:16" ht="40.15" customHeight="1" x14ac:dyDescent="0.25">
      <c r="D518" s="348"/>
      <c r="E518" s="431"/>
      <c r="F518" s="444"/>
      <c r="G518" s="350"/>
      <c r="H518" s="351"/>
      <c r="I518" s="351"/>
      <c r="J518" s="352"/>
      <c r="K518" s="352"/>
      <c r="L518" s="348"/>
      <c r="M518" s="348"/>
      <c r="N518" s="348"/>
      <c r="O518" s="353"/>
      <c r="P518" s="348"/>
    </row>
    <row r="519" spans="4:16" ht="40.15" customHeight="1" x14ac:dyDescent="0.25">
      <c r="D519" s="348"/>
      <c r="E519" s="431"/>
      <c r="F519" s="444"/>
      <c r="G519" s="350"/>
      <c r="H519" s="351"/>
      <c r="I519" s="351"/>
      <c r="J519" s="352"/>
      <c r="K519" s="352"/>
      <c r="L519" s="348"/>
      <c r="M519" s="348"/>
      <c r="N519" s="348"/>
      <c r="O519" s="353"/>
      <c r="P519" s="348"/>
    </row>
    <row r="520" spans="4:16" ht="40.15" customHeight="1" x14ac:dyDescent="0.25">
      <c r="D520" s="348"/>
      <c r="E520" s="431"/>
      <c r="F520" s="444"/>
      <c r="G520" s="350"/>
      <c r="H520" s="351"/>
      <c r="I520" s="351"/>
      <c r="J520" s="352"/>
      <c r="K520" s="352"/>
      <c r="L520" s="348"/>
      <c r="M520" s="348"/>
      <c r="N520" s="348"/>
      <c r="O520" s="353"/>
      <c r="P520" s="348"/>
    </row>
    <row r="521" spans="4:16" ht="40.15" customHeight="1" x14ac:dyDescent="0.25">
      <c r="D521" s="348"/>
      <c r="E521" s="431"/>
      <c r="F521" s="444"/>
      <c r="G521" s="350"/>
      <c r="H521" s="351"/>
      <c r="I521" s="351"/>
      <c r="J521" s="352"/>
      <c r="K521" s="352"/>
      <c r="L521" s="348"/>
      <c r="M521" s="348"/>
      <c r="N521" s="348"/>
      <c r="O521" s="353"/>
      <c r="P521" s="348"/>
    </row>
    <row r="522" spans="4:16" ht="40.15" customHeight="1" x14ac:dyDescent="0.25">
      <c r="D522" s="348"/>
      <c r="E522" s="431"/>
      <c r="F522" s="444"/>
      <c r="G522" s="350"/>
      <c r="H522" s="351"/>
      <c r="I522" s="351"/>
      <c r="J522" s="352"/>
      <c r="K522" s="352"/>
      <c r="L522" s="348"/>
      <c r="M522" s="348"/>
      <c r="N522" s="348"/>
      <c r="O522" s="353"/>
      <c r="P522" s="348"/>
    </row>
    <row r="523" spans="4:16" ht="40.15" customHeight="1" x14ac:dyDescent="0.25">
      <c r="D523" s="348"/>
      <c r="E523" s="431"/>
      <c r="F523" s="444"/>
      <c r="G523" s="350"/>
      <c r="H523" s="351"/>
      <c r="I523" s="351"/>
      <c r="J523" s="352"/>
      <c r="K523" s="352"/>
      <c r="L523" s="348"/>
      <c r="M523" s="348"/>
      <c r="N523" s="348"/>
      <c r="O523" s="353"/>
      <c r="P523" s="348"/>
    </row>
    <row r="524" spans="4:16" ht="40.15" customHeight="1" x14ac:dyDescent="0.25">
      <c r="D524" s="348"/>
      <c r="E524" s="431"/>
      <c r="F524" s="444"/>
      <c r="G524" s="350"/>
      <c r="H524" s="351"/>
      <c r="I524" s="351"/>
      <c r="J524" s="352"/>
      <c r="K524" s="352"/>
      <c r="L524" s="348"/>
      <c r="M524" s="348"/>
      <c r="N524" s="348"/>
      <c r="O524" s="353"/>
      <c r="P524" s="348"/>
    </row>
    <row r="525" spans="4:16" ht="40.15" customHeight="1" x14ac:dyDescent="0.25">
      <c r="D525" s="348"/>
      <c r="E525" s="431"/>
      <c r="F525" s="444"/>
      <c r="G525" s="350"/>
      <c r="H525" s="351"/>
      <c r="I525" s="351"/>
      <c r="J525" s="352"/>
      <c r="K525" s="352"/>
      <c r="L525" s="348"/>
      <c r="M525" s="348"/>
      <c r="N525" s="348"/>
      <c r="O525" s="353"/>
      <c r="P525" s="348"/>
    </row>
    <row r="526" spans="4:16" ht="40.15" customHeight="1" x14ac:dyDescent="0.25">
      <c r="D526" s="348"/>
      <c r="E526" s="431"/>
      <c r="F526" s="444"/>
      <c r="G526" s="350"/>
      <c r="H526" s="351"/>
      <c r="I526" s="351"/>
      <c r="J526" s="352"/>
      <c r="K526" s="352"/>
      <c r="L526" s="348"/>
      <c r="M526" s="348"/>
      <c r="N526" s="348"/>
      <c r="O526" s="353"/>
      <c r="P526" s="348"/>
    </row>
    <row r="527" spans="4:16" ht="40.15" customHeight="1" x14ac:dyDescent="0.25">
      <c r="D527" s="348"/>
      <c r="E527" s="431"/>
      <c r="F527" s="444"/>
      <c r="G527" s="350"/>
      <c r="H527" s="351"/>
      <c r="I527" s="351"/>
      <c r="J527" s="352"/>
      <c r="K527" s="352"/>
      <c r="L527" s="348"/>
      <c r="M527" s="348"/>
      <c r="N527" s="348"/>
      <c r="O527" s="353"/>
      <c r="P527" s="348"/>
    </row>
    <row r="528" spans="4:16" ht="40.15" customHeight="1" x14ac:dyDescent="0.25">
      <c r="D528" s="348"/>
      <c r="E528" s="431"/>
      <c r="F528" s="444"/>
      <c r="G528" s="350"/>
      <c r="H528" s="351"/>
      <c r="I528" s="351"/>
      <c r="J528" s="352"/>
      <c r="K528" s="352"/>
      <c r="L528" s="348"/>
      <c r="M528" s="348"/>
      <c r="N528" s="348"/>
      <c r="O528" s="353"/>
      <c r="P528" s="348"/>
    </row>
    <row r="529" spans="4:16" ht="40.15" customHeight="1" x14ac:dyDescent="0.25">
      <c r="D529" s="348"/>
      <c r="E529" s="431"/>
      <c r="F529" s="444"/>
      <c r="G529" s="350"/>
      <c r="H529" s="351"/>
      <c r="I529" s="351"/>
      <c r="J529" s="352"/>
      <c r="K529" s="352"/>
      <c r="L529" s="348"/>
      <c r="M529" s="348"/>
      <c r="N529" s="348"/>
      <c r="O529" s="353"/>
      <c r="P529" s="348"/>
    </row>
    <row r="530" spans="4:16" ht="40.15" customHeight="1" x14ac:dyDescent="0.25">
      <c r="D530" s="348"/>
      <c r="E530" s="431"/>
      <c r="F530" s="444"/>
      <c r="G530" s="350"/>
      <c r="H530" s="351"/>
      <c r="I530" s="351"/>
      <c r="J530" s="352"/>
      <c r="K530" s="352"/>
      <c r="L530" s="348"/>
      <c r="M530" s="348"/>
      <c r="N530" s="348"/>
      <c r="O530" s="353"/>
      <c r="P530" s="348"/>
    </row>
    <row r="531" spans="4:16" ht="40.15" customHeight="1" x14ac:dyDescent="0.25">
      <c r="D531" s="348"/>
      <c r="E531" s="431"/>
      <c r="F531" s="444"/>
      <c r="G531" s="350"/>
      <c r="H531" s="351"/>
      <c r="I531" s="351"/>
      <c r="J531" s="352"/>
      <c r="K531" s="352"/>
      <c r="L531" s="348"/>
      <c r="M531" s="348"/>
      <c r="N531" s="348"/>
      <c r="O531" s="353"/>
      <c r="P531" s="348"/>
    </row>
    <row r="532" spans="4:16" ht="40.15" customHeight="1" x14ac:dyDescent="0.25">
      <c r="D532" s="348"/>
      <c r="E532" s="431"/>
      <c r="F532" s="444"/>
      <c r="G532" s="350"/>
      <c r="H532" s="351"/>
      <c r="I532" s="351"/>
      <c r="J532" s="352"/>
      <c r="K532" s="352"/>
      <c r="L532" s="348"/>
      <c r="M532" s="348"/>
      <c r="N532" s="348"/>
      <c r="O532" s="353"/>
      <c r="P532" s="348"/>
    </row>
    <row r="533" spans="4:16" ht="40.15" customHeight="1" x14ac:dyDescent="0.25">
      <c r="D533" s="348"/>
      <c r="E533" s="431"/>
      <c r="F533" s="444"/>
      <c r="G533" s="350"/>
      <c r="H533" s="351"/>
      <c r="I533" s="351"/>
      <c r="J533" s="352"/>
      <c r="K533" s="352"/>
      <c r="L533" s="348"/>
      <c r="M533" s="348"/>
      <c r="N533" s="348"/>
      <c r="O533" s="353"/>
      <c r="P533" s="348"/>
    </row>
    <row r="534" spans="4:16" ht="40.15" customHeight="1" x14ac:dyDescent="0.25">
      <c r="D534" s="348"/>
      <c r="E534" s="431"/>
      <c r="F534" s="444"/>
      <c r="G534" s="350"/>
      <c r="H534" s="351"/>
      <c r="I534" s="351"/>
      <c r="J534" s="352"/>
      <c r="K534" s="352"/>
      <c r="L534" s="348"/>
      <c r="M534" s="348"/>
      <c r="N534" s="348"/>
      <c r="O534" s="353"/>
      <c r="P534" s="348"/>
    </row>
    <row r="535" spans="4:16" ht="40.15" customHeight="1" x14ac:dyDescent="0.25">
      <c r="D535" s="348"/>
      <c r="E535" s="431"/>
      <c r="F535" s="444"/>
      <c r="G535" s="350"/>
      <c r="H535" s="351"/>
      <c r="I535" s="351"/>
      <c r="J535" s="352"/>
      <c r="K535" s="352"/>
      <c r="L535" s="348"/>
      <c r="M535" s="348"/>
      <c r="N535" s="348"/>
      <c r="O535" s="353"/>
      <c r="P535" s="348"/>
    </row>
    <row r="536" spans="4:16" ht="40.15" customHeight="1" x14ac:dyDescent="0.25">
      <c r="D536" s="348"/>
      <c r="E536" s="431"/>
      <c r="F536" s="444"/>
      <c r="G536" s="350"/>
      <c r="H536" s="351"/>
      <c r="I536" s="351"/>
      <c r="J536" s="352"/>
      <c r="K536" s="352"/>
      <c r="L536" s="348"/>
      <c r="M536" s="348"/>
      <c r="N536" s="348"/>
      <c r="O536" s="353"/>
      <c r="P536" s="348"/>
    </row>
    <row r="537" spans="4:16" ht="40.15" customHeight="1" x14ac:dyDescent="0.25">
      <c r="D537" s="348"/>
      <c r="E537" s="431"/>
      <c r="F537" s="444"/>
      <c r="G537" s="350"/>
      <c r="H537" s="351"/>
      <c r="I537" s="351"/>
      <c r="J537" s="352"/>
      <c r="K537" s="352"/>
      <c r="L537" s="348"/>
      <c r="M537" s="348"/>
      <c r="N537" s="348"/>
      <c r="O537" s="353"/>
      <c r="P537" s="348"/>
    </row>
    <row r="538" spans="4:16" ht="40.15" customHeight="1" x14ac:dyDescent="0.25">
      <c r="D538" s="348"/>
      <c r="E538" s="431"/>
      <c r="F538" s="444"/>
      <c r="G538" s="350"/>
      <c r="H538" s="351"/>
      <c r="I538" s="351"/>
      <c r="J538" s="352"/>
      <c r="K538" s="352"/>
      <c r="L538" s="348"/>
      <c r="M538" s="348"/>
      <c r="N538" s="348"/>
      <c r="O538" s="353"/>
      <c r="P538" s="348"/>
    </row>
    <row r="539" spans="4:16" ht="40.15" customHeight="1" x14ac:dyDescent="0.25">
      <c r="D539" s="348"/>
      <c r="E539" s="431"/>
      <c r="F539" s="444"/>
      <c r="G539" s="350"/>
      <c r="H539" s="351"/>
      <c r="I539" s="351"/>
      <c r="J539" s="352"/>
      <c r="K539" s="352"/>
      <c r="L539" s="348"/>
      <c r="M539" s="348"/>
      <c r="N539" s="348"/>
      <c r="O539" s="353"/>
      <c r="P539" s="348"/>
    </row>
    <row r="540" spans="4:16" ht="40.15" customHeight="1" x14ac:dyDescent="0.25">
      <c r="D540" s="348"/>
      <c r="E540" s="431"/>
      <c r="F540" s="444"/>
      <c r="G540" s="350"/>
      <c r="H540" s="351"/>
      <c r="I540" s="351"/>
      <c r="J540" s="352"/>
      <c r="K540" s="352"/>
      <c r="L540" s="348"/>
      <c r="M540" s="348"/>
      <c r="N540" s="348"/>
      <c r="O540" s="353"/>
      <c r="P540" s="348"/>
    </row>
    <row r="541" spans="4:16" ht="40.15" customHeight="1" x14ac:dyDescent="0.25">
      <c r="D541" s="348"/>
      <c r="E541" s="431"/>
      <c r="F541" s="444"/>
      <c r="G541" s="350"/>
      <c r="H541" s="351"/>
      <c r="I541" s="351"/>
      <c r="J541" s="352"/>
      <c r="K541" s="352"/>
      <c r="L541" s="348"/>
      <c r="M541" s="348"/>
      <c r="N541" s="348"/>
      <c r="O541" s="353"/>
      <c r="P541" s="348"/>
    </row>
    <row r="542" spans="4:16" ht="40.15" customHeight="1" x14ac:dyDescent="0.25">
      <c r="D542" s="348"/>
      <c r="E542" s="431"/>
      <c r="F542" s="444"/>
      <c r="G542" s="350"/>
      <c r="H542" s="351"/>
      <c r="I542" s="351"/>
      <c r="J542" s="352"/>
      <c r="K542" s="352"/>
      <c r="L542" s="348"/>
      <c r="M542" s="348"/>
      <c r="N542" s="348"/>
      <c r="O542" s="353"/>
      <c r="P542" s="348"/>
    </row>
    <row r="543" spans="4:16" ht="40.15" customHeight="1" x14ac:dyDescent="0.25">
      <c r="D543" s="348"/>
      <c r="E543" s="431"/>
      <c r="F543" s="444"/>
      <c r="G543" s="350"/>
      <c r="H543" s="351"/>
      <c r="I543" s="351"/>
      <c r="J543" s="352"/>
      <c r="K543" s="352"/>
      <c r="L543" s="348"/>
      <c r="M543" s="348"/>
      <c r="N543" s="348"/>
      <c r="O543" s="353"/>
      <c r="P543" s="348"/>
    </row>
    <row r="544" spans="4:16" ht="40.15" customHeight="1" x14ac:dyDescent="0.25">
      <c r="D544" s="348"/>
      <c r="E544" s="431"/>
      <c r="F544" s="444"/>
      <c r="G544" s="350"/>
      <c r="H544" s="351"/>
      <c r="I544" s="351"/>
      <c r="J544" s="352"/>
      <c r="K544" s="352"/>
      <c r="L544" s="348"/>
      <c r="M544" s="348"/>
      <c r="N544" s="348"/>
      <c r="O544" s="353"/>
      <c r="P544" s="348"/>
    </row>
    <row r="545" spans="4:16" ht="40.15" customHeight="1" x14ac:dyDescent="0.25">
      <c r="D545" s="348"/>
      <c r="E545" s="431"/>
      <c r="F545" s="444"/>
      <c r="G545" s="350"/>
      <c r="H545" s="351"/>
      <c r="I545" s="351"/>
      <c r="J545" s="352"/>
      <c r="K545" s="352"/>
      <c r="L545" s="348"/>
      <c r="M545" s="348"/>
      <c r="N545" s="348"/>
      <c r="O545" s="353"/>
      <c r="P545" s="348"/>
    </row>
    <row r="546" spans="4:16" ht="40.15" customHeight="1" x14ac:dyDescent="0.25">
      <c r="D546" s="348"/>
      <c r="E546" s="431"/>
      <c r="F546" s="444"/>
      <c r="G546" s="350"/>
      <c r="H546" s="351"/>
      <c r="I546" s="351"/>
      <c r="J546" s="352"/>
      <c r="K546" s="352"/>
      <c r="L546" s="348"/>
      <c r="M546" s="348"/>
      <c r="N546" s="348"/>
      <c r="O546" s="353"/>
      <c r="P546" s="348"/>
    </row>
    <row r="547" spans="4:16" ht="40.15" customHeight="1" x14ac:dyDescent="0.25">
      <c r="D547" s="348"/>
      <c r="E547" s="431"/>
      <c r="F547" s="444"/>
      <c r="G547" s="350"/>
      <c r="H547" s="351"/>
      <c r="I547" s="351"/>
      <c r="J547" s="352"/>
      <c r="K547" s="352"/>
      <c r="L547" s="348"/>
      <c r="M547" s="348"/>
      <c r="N547" s="348"/>
      <c r="O547" s="353"/>
      <c r="P547" s="348"/>
    </row>
    <row r="548" spans="4:16" ht="40.15" customHeight="1" x14ac:dyDescent="0.25">
      <c r="D548" s="348"/>
      <c r="E548" s="431"/>
      <c r="F548" s="444"/>
      <c r="G548" s="350"/>
      <c r="H548" s="351"/>
      <c r="I548" s="351"/>
      <c r="J548" s="352"/>
      <c r="K548" s="352"/>
      <c r="L548" s="348"/>
      <c r="M548" s="348"/>
      <c r="N548" s="348"/>
      <c r="O548" s="353"/>
      <c r="P548" s="348"/>
    </row>
    <row r="549" spans="4:16" ht="40.15" customHeight="1" x14ac:dyDescent="0.25">
      <c r="D549" s="348"/>
      <c r="E549" s="431"/>
      <c r="F549" s="444"/>
      <c r="G549" s="350"/>
      <c r="H549" s="351"/>
      <c r="I549" s="351"/>
      <c r="J549" s="352"/>
      <c r="K549" s="352"/>
      <c r="L549" s="348"/>
      <c r="M549" s="348"/>
      <c r="N549" s="348"/>
      <c r="O549" s="353"/>
      <c r="P549" s="348"/>
    </row>
    <row r="550" spans="4:16" ht="18" x14ac:dyDescent="0.25">
      <c r="D550" s="348"/>
      <c r="E550" s="431"/>
      <c r="F550" s="444"/>
      <c r="G550" s="350"/>
      <c r="H550" s="351"/>
      <c r="I550" s="351"/>
      <c r="J550" s="352"/>
      <c r="K550" s="352"/>
      <c r="L550" s="348"/>
      <c r="M550" s="348"/>
      <c r="N550" s="348"/>
      <c r="O550" s="353"/>
      <c r="P550" s="348"/>
    </row>
    <row r="551" spans="4:16" ht="18" x14ac:dyDescent="0.25">
      <c r="D551" s="348"/>
      <c r="E551" s="431"/>
      <c r="F551" s="444"/>
      <c r="G551" s="350"/>
      <c r="H551" s="351"/>
      <c r="I551" s="351"/>
      <c r="J551" s="352"/>
      <c r="K551" s="352"/>
      <c r="L551" s="348"/>
      <c r="M551" s="348"/>
      <c r="N551" s="348"/>
      <c r="O551" s="353"/>
      <c r="P551" s="348"/>
    </row>
    <row r="552" spans="4:16" ht="18" x14ac:dyDescent="0.25">
      <c r="D552" s="348"/>
      <c r="E552" s="431"/>
      <c r="F552" s="444"/>
      <c r="G552" s="350"/>
      <c r="H552" s="351"/>
      <c r="I552" s="351"/>
      <c r="J552" s="352"/>
      <c r="K552" s="352"/>
      <c r="L552" s="348"/>
      <c r="M552" s="348"/>
      <c r="N552" s="348"/>
      <c r="O552" s="353"/>
      <c r="P552" s="348"/>
    </row>
    <row r="553" spans="4:16" ht="18" x14ac:dyDescent="0.25">
      <c r="D553" s="348"/>
      <c r="E553" s="431"/>
      <c r="F553" s="444"/>
      <c r="G553" s="350"/>
      <c r="H553" s="351"/>
      <c r="I553" s="351"/>
      <c r="J553" s="352"/>
      <c r="K553" s="352"/>
      <c r="L553" s="348"/>
      <c r="M553" s="348"/>
      <c r="N553" s="348"/>
      <c r="O553" s="353"/>
      <c r="P553" s="348"/>
    </row>
    <row r="554" spans="4:16" ht="18" x14ac:dyDescent="0.25">
      <c r="D554" s="348"/>
      <c r="E554" s="431"/>
      <c r="F554" s="444"/>
      <c r="G554" s="350"/>
      <c r="H554" s="351"/>
      <c r="I554" s="351"/>
      <c r="J554" s="352"/>
      <c r="K554" s="352"/>
      <c r="L554" s="348"/>
      <c r="M554" s="348"/>
      <c r="N554" s="348"/>
      <c r="O554" s="353"/>
      <c r="P554" s="348"/>
    </row>
    <row r="555" spans="4:16" ht="18" x14ac:dyDescent="0.25">
      <c r="D555" s="348"/>
      <c r="E555" s="431"/>
      <c r="F555" s="444"/>
      <c r="G555" s="350"/>
      <c r="H555" s="351"/>
      <c r="I555" s="351"/>
      <c r="J555" s="352"/>
      <c r="K555" s="352"/>
      <c r="L555" s="348"/>
      <c r="M555" s="348"/>
      <c r="N555" s="348"/>
      <c r="O555" s="353"/>
      <c r="P555" s="348"/>
    </row>
    <row r="556" spans="4:16" ht="18" x14ac:dyDescent="0.25">
      <c r="D556" s="348"/>
      <c r="E556" s="431"/>
      <c r="F556" s="444"/>
      <c r="G556" s="350"/>
      <c r="H556" s="351"/>
      <c r="I556" s="351"/>
      <c r="J556" s="352"/>
      <c r="K556" s="352"/>
      <c r="L556" s="348"/>
      <c r="M556" s="348"/>
      <c r="N556" s="348"/>
      <c r="O556" s="353"/>
      <c r="P556" s="348"/>
    </row>
    <row r="557" spans="4:16" ht="18" x14ac:dyDescent="0.25">
      <c r="D557" s="348"/>
      <c r="E557" s="431"/>
      <c r="F557" s="444"/>
      <c r="G557" s="350"/>
      <c r="H557" s="351"/>
      <c r="I557" s="351"/>
      <c r="J557" s="352"/>
      <c r="K557" s="352"/>
      <c r="L557" s="348"/>
      <c r="M557" s="348"/>
      <c r="N557" s="348"/>
      <c r="O557" s="353"/>
      <c r="P557" s="348"/>
    </row>
    <row r="558" spans="4:16" ht="18" x14ac:dyDescent="0.25">
      <c r="D558" s="348"/>
      <c r="E558" s="431"/>
      <c r="F558" s="444"/>
      <c r="G558" s="350"/>
      <c r="H558" s="351"/>
      <c r="I558" s="351"/>
      <c r="J558" s="352"/>
      <c r="K558" s="352"/>
      <c r="L558" s="348"/>
      <c r="M558" s="348"/>
      <c r="N558" s="348"/>
      <c r="O558" s="353"/>
      <c r="P558" s="348"/>
    </row>
    <row r="559" spans="4:16" ht="18" x14ac:dyDescent="0.25">
      <c r="D559" s="348"/>
      <c r="E559" s="431"/>
      <c r="F559" s="444"/>
      <c r="G559" s="350"/>
      <c r="H559" s="351"/>
      <c r="I559" s="351"/>
      <c r="J559" s="352"/>
      <c r="K559" s="352"/>
      <c r="L559" s="348"/>
      <c r="M559" s="348"/>
      <c r="N559" s="348"/>
      <c r="O559" s="353"/>
      <c r="P559" s="348"/>
    </row>
    <row r="560" spans="4:16" ht="18" x14ac:dyDescent="0.25">
      <c r="D560" s="348"/>
      <c r="E560" s="431"/>
      <c r="F560" s="444"/>
      <c r="G560" s="350"/>
      <c r="H560" s="351"/>
      <c r="I560" s="351"/>
      <c r="J560" s="352"/>
      <c r="K560" s="352"/>
      <c r="L560" s="348"/>
      <c r="M560" s="348"/>
      <c r="N560" s="348"/>
      <c r="O560" s="353"/>
      <c r="P560" s="348"/>
    </row>
    <row r="561" spans="4:16" ht="18" x14ac:dyDescent="0.25">
      <c r="D561" s="348"/>
      <c r="E561" s="431"/>
      <c r="F561" s="444"/>
      <c r="G561" s="350"/>
      <c r="H561" s="351"/>
      <c r="I561" s="351"/>
      <c r="J561" s="352"/>
      <c r="K561" s="352"/>
      <c r="L561" s="348"/>
      <c r="M561" s="348"/>
      <c r="N561" s="348"/>
      <c r="O561" s="353"/>
      <c r="P561" s="348"/>
    </row>
    <row r="562" spans="4:16" ht="18" x14ac:dyDescent="0.25">
      <c r="D562" s="348"/>
      <c r="E562" s="431"/>
      <c r="F562" s="444"/>
      <c r="G562" s="350"/>
      <c r="H562" s="351"/>
      <c r="I562" s="351"/>
      <c r="J562" s="352"/>
      <c r="K562" s="352"/>
      <c r="L562" s="348"/>
      <c r="M562" s="348"/>
      <c r="N562" s="348"/>
      <c r="O562" s="353"/>
      <c r="P562" s="348"/>
    </row>
    <row r="563" spans="4:16" ht="18" x14ac:dyDescent="0.25">
      <c r="D563" s="348"/>
      <c r="E563" s="431"/>
      <c r="F563" s="444"/>
      <c r="G563" s="350"/>
      <c r="H563" s="351"/>
      <c r="I563" s="351"/>
      <c r="J563" s="352"/>
      <c r="K563" s="352"/>
      <c r="L563" s="348"/>
      <c r="M563" s="348"/>
      <c r="N563" s="348"/>
      <c r="O563" s="353"/>
      <c r="P563" s="348"/>
    </row>
    <row r="564" spans="4:16" ht="18" x14ac:dyDescent="0.25">
      <c r="D564" s="348"/>
      <c r="E564" s="431"/>
      <c r="F564" s="444"/>
      <c r="G564" s="350"/>
      <c r="H564" s="351"/>
      <c r="I564" s="351"/>
      <c r="J564" s="352"/>
      <c r="K564" s="352"/>
      <c r="L564" s="348"/>
      <c r="M564" s="348"/>
      <c r="N564" s="348"/>
      <c r="O564" s="353"/>
      <c r="P564" s="348"/>
    </row>
    <row r="565" spans="4:16" ht="18" x14ac:dyDescent="0.25">
      <c r="D565" s="348"/>
      <c r="E565" s="431"/>
      <c r="F565" s="444"/>
      <c r="G565" s="350"/>
      <c r="H565" s="351"/>
      <c r="I565" s="351"/>
      <c r="J565" s="352"/>
      <c r="K565" s="352"/>
      <c r="L565" s="348"/>
      <c r="M565" s="348"/>
      <c r="N565" s="348"/>
      <c r="O565" s="353"/>
      <c r="P565" s="348"/>
    </row>
    <row r="566" spans="4:16" ht="18" x14ac:dyDescent="0.25">
      <c r="D566" s="348"/>
      <c r="E566" s="431"/>
      <c r="F566" s="444"/>
      <c r="G566" s="350"/>
      <c r="H566" s="351"/>
      <c r="I566" s="351"/>
      <c r="J566" s="352"/>
      <c r="K566" s="352"/>
      <c r="L566" s="348"/>
      <c r="M566" s="348"/>
      <c r="N566" s="348"/>
      <c r="O566" s="353"/>
      <c r="P566" s="348"/>
    </row>
    <row r="567" spans="4:16" ht="18" x14ac:dyDescent="0.25">
      <c r="D567" s="348"/>
      <c r="E567" s="431"/>
      <c r="F567" s="444"/>
      <c r="G567" s="350"/>
      <c r="H567" s="351"/>
      <c r="I567" s="351"/>
      <c r="J567" s="352"/>
      <c r="K567" s="352"/>
      <c r="L567" s="348"/>
      <c r="M567" s="348"/>
      <c r="N567" s="348"/>
      <c r="O567" s="353"/>
      <c r="P567" s="348"/>
    </row>
    <row r="568" spans="4:16" ht="18" x14ac:dyDescent="0.25">
      <c r="D568" s="348"/>
      <c r="E568" s="431"/>
      <c r="F568" s="444"/>
      <c r="G568" s="350"/>
      <c r="H568" s="351"/>
      <c r="I568" s="351"/>
      <c r="J568" s="352"/>
      <c r="K568" s="352"/>
      <c r="L568" s="348"/>
      <c r="M568" s="348"/>
      <c r="N568" s="348"/>
      <c r="O568" s="353"/>
      <c r="P568" s="348"/>
    </row>
    <row r="569" spans="4:16" ht="18" x14ac:dyDescent="0.25">
      <c r="D569" s="348"/>
      <c r="E569" s="431"/>
      <c r="F569" s="444"/>
      <c r="G569" s="350"/>
      <c r="H569" s="351"/>
      <c r="I569" s="351"/>
      <c r="J569" s="352"/>
      <c r="K569" s="352"/>
      <c r="L569" s="348"/>
      <c r="M569" s="348"/>
      <c r="N569" s="348"/>
      <c r="O569" s="353"/>
      <c r="P569" s="348"/>
    </row>
    <row r="570" spans="4:16" ht="18" x14ac:dyDescent="0.25">
      <c r="D570" s="348"/>
      <c r="E570" s="431"/>
      <c r="F570" s="444"/>
      <c r="G570" s="350"/>
      <c r="H570" s="351"/>
      <c r="I570" s="351"/>
      <c r="J570" s="352"/>
      <c r="K570" s="352"/>
      <c r="L570" s="348"/>
      <c r="M570" s="348"/>
      <c r="N570" s="348"/>
      <c r="O570" s="353"/>
      <c r="P570" s="348"/>
    </row>
    <row r="571" spans="4:16" ht="18" x14ac:dyDescent="0.25">
      <c r="D571" s="348"/>
      <c r="E571" s="431"/>
      <c r="F571" s="444"/>
      <c r="G571" s="350"/>
      <c r="H571" s="351"/>
      <c r="I571" s="351"/>
      <c r="J571" s="352"/>
      <c r="K571" s="352"/>
      <c r="L571" s="348"/>
      <c r="M571" s="348"/>
      <c r="N571" s="348"/>
      <c r="O571" s="353"/>
      <c r="P571" s="348"/>
    </row>
    <row r="572" spans="4:16" ht="18" x14ac:dyDescent="0.25">
      <c r="D572" s="348"/>
      <c r="E572" s="431"/>
      <c r="F572" s="444"/>
      <c r="G572" s="350"/>
      <c r="H572" s="351"/>
      <c r="I572" s="351"/>
      <c r="J572" s="352"/>
      <c r="K572" s="352"/>
      <c r="L572" s="348"/>
      <c r="M572" s="348"/>
      <c r="N572" s="348"/>
      <c r="O572" s="353"/>
      <c r="P572" s="348"/>
    </row>
    <row r="573" spans="4:16" ht="18" x14ac:dyDescent="0.25">
      <c r="D573" s="348"/>
      <c r="E573" s="431"/>
      <c r="F573" s="444"/>
      <c r="G573" s="350"/>
      <c r="H573" s="351"/>
      <c r="I573" s="351"/>
      <c r="J573" s="352"/>
      <c r="K573" s="352"/>
      <c r="L573" s="348"/>
      <c r="M573" s="348"/>
      <c r="N573" s="348"/>
      <c r="O573" s="353"/>
      <c r="P573" s="348"/>
    </row>
    <row r="574" spans="4:16" ht="18" x14ac:dyDescent="0.25">
      <c r="D574" s="348"/>
      <c r="E574" s="431"/>
      <c r="F574" s="444"/>
      <c r="G574" s="350"/>
      <c r="H574" s="351"/>
      <c r="I574" s="351"/>
      <c r="J574" s="352"/>
      <c r="K574" s="352"/>
      <c r="L574" s="348"/>
      <c r="M574" s="348"/>
      <c r="N574" s="348"/>
      <c r="O574" s="353"/>
      <c r="P574" s="348"/>
    </row>
    <row r="575" spans="4:16" ht="18" x14ac:dyDescent="0.25">
      <c r="D575" s="348"/>
      <c r="E575" s="431"/>
      <c r="F575" s="444"/>
      <c r="G575" s="350"/>
      <c r="H575" s="351"/>
      <c r="I575" s="351"/>
      <c r="J575" s="352"/>
      <c r="K575" s="352"/>
      <c r="L575" s="348"/>
      <c r="M575" s="348"/>
      <c r="N575" s="348"/>
      <c r="O575" s="353"/>
      <c r="P575" s="348"/>
    </row>
    <row r="576" spans="4:16" ht="18" x14ac:dyDescent="0.25">
      <c r="D576" s="348"/>
      <c r="E576" s="431"/>
      <c r="F576" s="444"/>
      <c r="G576" s="350"/>
      <c r="H576" s="351"/>
      <c r="I576" s="351"/>
      <c r="J576" s="352"/>
      <c r="K576" s="352"/>
      <c r="L576" s="348"/>
      <c r="M576" s="348"/>
      <c r="N576" s="348"/>
      <c r="O576" s="353"/>
      <c r="P576" s="348"/>
    </row>
    <row r="577" spans="4:16" ht="18" x14ac:dyDescent="0.25">
      <c r="D577" s="348"/>
      <c r="E577" s="431"/>
      <c r="F577" s="444"/>
      <c r="G577" s="350"/>
      <c r="H577" s="351"/>
      <c r="I577" s="351"/>
      <c r="J577" s="352"/>
      <c r="K577" s="352"/>
      <c r="L577" s="348"/>
      <c r="M577" s="348"/>
      <c r="N577" s="348"/>
      <c r="O577" s="353"/>
      <c r="P577" s="348"/>
    </row>
    <row r="578" spans="4:16" ht="18" x14ac:dyDescent="0.25">
      <c r="D578" s="348"/>
      <c r="E578" s="431"/>
      <c r="F578" s="444"/>
      <c r="G578" s="350"/>
      <c r="H578" s="351"/>
      <c r="I578" s="351"/>
      <c r="J578" s="352"/>
      <c r="K578" s="352"/>
      <c r="L578" s="348"/>
      <c r="M578" s="348"/>
      <c r="N578" s="348"/>
      <c r="O578" s="353"/>
      <c r="P578" s="348"/>
    </row>
    <row r="579" spans="4:16" ht="18" x14ac:dyDescent="0.25">
      <c r="D579" s="348"/>
      <c r="E579" s="431"/>
      <c r="F579" s="444"/>
      <c r="G579" s="350"/>
      <c r="H579" s="351"/>
      <c r="I579" s="351"/>
      <c r="J579" s="352"/>
      <c r="K579" s="352"/>
      <c r="L579" s="348"/>
      <c r="M579" s="348"/>
      <c r="N579" s="348"/>
      <c r="O579" s="353"/>
      <c r="P579" s="348"/>
    </row>
    <row r="580" spans="4:16" ht="18" x14ac:dyDescent="0.25">
      <c r="D580" s="348"/>
      <c r="E580" s="431"/>
      <c r="F580" s="444"/>
      <c r="G580" s="350"/>
      <c r="H580" s="351"/>
      <c r="I580" s="351"/>
      <c r="J580" s="352"/>
      <c r="K580" s="352"/>
      <c r="L580" s="348"/>
      <c r="M580" s="348"/>
      <c r="N580" s="348"/>
      <c r="O580" s="353"/>
      <c r="P580" s="348"/>
    </row>
    <row r="581" spans="4:16" ht="18" x14ac:dyDescent="0.25">
      <c r="D581" s="348"/>
      <c r="E581" s="431"/>
      <c r="F581" s="444"/>
      <c r="G581" s="350"/>
      <c r="H581" s="351"/>
      <c r="I581" s="351"/>
      <c r="J581" s="352"/>
      <c r="K581" s="352"/>
      <c r="L581" s="348"/>
      <c r="M581" s="348"/>
      <c r="N581" s="348"/>
      <c r="O581" s="353"/>
      <c r="P581" s="348"/>
    </row>
    <row r="582" spans="4:16" ht="18" x14ac:dyDescent="0.25">
      <c r="D582" s="348"/>
      <c r="E582" s="431"/>
      <c r="F582" s="444"/>
      <c r="G582" s="350"/>
      <c r="H582" s="351"/>
      <c r="I582" s="351"/>
      <c r="J582" s="352"/>
      <c r="K582" s="352"/>
      <c r="L582" s="348"/>
      <c r="M582" s="348"/>
      <c r="N582" s="348"/>
      <c r="O582" s="353"/>
      <c r="P582" s="348"/>
    </row>
    <row r="583" spans="4:16" ht="18" x14ac:dyDescent="0.25">
      <c r="D583" s="348"/>
      <c r="E583" s="431"/>
      <c r="F583" s="444"/>
      <c r="G583" s="350"/>
      <c r="H583" s="351"/>
      <c r="I583" s="351"/>
      <c r="J583" s="352"/>
      <c r="K583" s="352"/>
      <c r="L583" s="348"/>
      <c r="M583" s="348"/>
      <c r="N583" s="348"/>
      <c r="O583" s="353"/>
      <c r="P583" s="348"/>
    </row>
    <row r="584" spans="4:16" ht="18" x14ac:dyDescent="0.25">
      <c r="D584" s="326"/>
      <c r="E584" s="431"/>
      <c r="F584" s="156"/>
      <c r="G584" s="328"/>
      <c r="H584" s="324"/>
      <c r="I584" s="324"/>
      <c r="J584" s="329"/>
      <c r="K584" s="329"/>
      <c r="L584" s="326"/>
      <c r="M584" s="326"/>
      <c r="N584" s="326"/>
      <c r="O584" s="330"/>
      <c r="P584" s="326"/>
    </row>
    <row r="585" spans="4:16" x14ac:dyDescent="0.25">
      <c r="F585" s="156"/>
    </row>
    <row r="586" spans="4:16" x14ac:dyDescent="0.25">
      <c r="F586" s="156"/>
    </row>
    <row r="587" spans="4:16" x14ac:dyDescent="0.25">
      <c r="F587" s="156"/>
    </row>
    <row r="588" spans="4:16" x14ac:dyDescent="0.25">
      <c r="F588" s="15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row r="597" spans="6:6" x14ac:dyDescent="0.25">
      <c r="F597" s="156"/>
    </row>
    <row r="598" spans="6:6" x14ac:dyDescent="0.25">
      <c r="F598" s="156"/>
    </row>
    <row r="599" spans="6:6" x14ac:dyDescent="0.25">
      <c r="F599" s="156"/>
    </row>
    <row r="600" spans="6:6" x14ac:dyDescent="0.25">
      <c r="F600" s="156"/>
    </row>
    <row r="601" spans="6:6" x14ac:dyDescent="0.25">
      <c r="F601" s="156"/>
    </row>
  </sheetData>
  <mergeCells count="2165">
    <mergeCell ref="AE239:AE242"/>
    <mergeCell ref="AF239:AF242"/>
    <mergeCell ref="AP239:AP242"/>
    <mergeCell ref="AQ239:AQ242"/>
    <mergeCell ref="AX239:AX242"/>
    <mergeCell ref="AY239:AY242"/>
    <mergeCell ref="BF239:BF242"/>
    <mergeCell ref="BG239:BG242"/>
    <mergeCell ref="BN239:BN242"/>
    <mergeCell ref="BO239:BO242"/>
    <mergeCell ref="BF235:BF238"/>
    <mergeCell ref="BG235:BG238"/>
    <mergeCell ref="BN235:BN238"/>
    <mergeCell ref="BO235:BO238"/>
    <mergeCell ref="C239:C242"/>
    <mergeCell ref="D239:D242"/>
    <mergeCell ref="E239:E242"/>
    <mergeCell ref="F239:F242"/>
    <mergeCell ref="G239:G242"/>
    <mergeCell ref="H239:H242"/>
    <mergeCell ref="I239:I242"/>
    <mergeCell ref="J239:J242"/>
    <mergeCell ref="K239:K242"/>
    <mergeCell ref="L239:L242"/>
    <mergeCell ref="M239:M242"/>
    <mergeCell ref="N239:N242"/>
    <mergeCell ref="O239:O242"/>
    <mergeCell ref="P239:P242"/>
    <mergeCell ref="Q239:Q242"/>
    <mergeCell ref="R239:R242"/>
    <mergeCell ref="S239:S242"/>
    <mergeCell ref="T239:T242"/>
    <mergeCell ref="V230:V233"/>
    <mergeCell ref="W230:W233"/>
    <mergeCell ref="T230:T233"/>
    <mergeCell ref="U230:U233"/>
    <mergeCell ref="X230:X233"/>
    <mergeCell ref="Y230:Y233"/>
    <mergeCell ref="Z230:Z233"/>
    <mergeCell ref="U239:U242"/>
    <mergeCell ref="V239:V242"/>
    <mergeCell ref="W239:W242"/>
    <mergeCell ref="X239:X242"/>
    <mergeCell ref="Y239:Y242"/>
    <mergeCell ref="Z239:Z242"/>
    <mergeCell ref="AA239:AA242"/>
    <mergeCell ref="AB239:AB242"/>
    <mergeCell ref="AC239:AC242"/>
    <mergeCell ref="AD239:AD242"/>
    <mergeCell ref="T235:T238"/>
    <mergeCell ref="U235:U238"/>
    <mergeCell ref="V235:V238"/>
    <mergeCell ref="W235:W238"/>
    <mergeCell ref="X235:X238"/>
    <mergeCell ref="Y235:Y238"/>
    <mergeCell ref="Z235:Z238"/>
    <mergeCell ref="AA235:AA238"/>
    <mergeCell ref="AB235:AB238"/>
    <mergeCell ref="AC235:AC238"/>
    <mergeCell ref="AD235:AD238"/>
    <mergeCell ref="AE235:AE238"/>
    <mergeCell ref="AF235:AF238"/>
    <mergeCell ref="AP235:AP238"/>
    <mergeCell ref="AQ235:AQ238"/>
    <mergeCell ref="AX235:AX238"/>
    <mergeCell ref="AY235:AY238"/>
    <mergeCell ref="C235:C238"/>
    <mergeCell ref="D235:D238"/>
    <mergeCell ref="E235:E238"/>
    <mergeCell ref="F235:F238"/>
    <mergeCell ref="G235:G238"/>
    <mergeCell ref="H235:H238"/>
    <mergeCell ref="I235:I238"/>
    <mergeCell ref="J235:J238"/>
    <mergeCell ref="K235:K238"/>
    <mergeCell ref="L235:L238"/>
    <mergeCell ref="M235:M238"/>
    <mergeCell ref="N235:N238"/>
    <mergeCell ref="O235:O238"/>
    <mergeCell ref="P235:P238"/>
    <mergeCell ref="Q235:Q238"/>
    <mergeCell ref="R235:R238"/>
    <mergeCell ref="S235:S238"/>
    <mergeCell ref="E230:E233"/>
    <mergeCell ref="F230:F233"/>
    <mergeCell ref="G230:G233"/>
    <mergeCell ref="H230:H233"/>
    <mergeCell ref="I230:I233"/>
    <mergeCell ref="J230:J233"/>
    <mergeCell ref="K230:K233"/>
    <mergeCell ref="L230:L233"/>
    <mergeCell ref="M230:M233"/>
    <mergeCell ref="N230:N233"/>
    <mergeCell ref="O230:O233"/>
    <mergeCell ref="P230:P233"/>
    <mergeCell ref="Q230:Q233"/>
    <mergeCell ref="R230:R233"/>
    <mergeCell ref="S230:S233"/>
    <mergeCell ref="E226:E229"/>
    <mergeCell ref="F226:F229"/>
    <mergeCell ref="G226:G229"/>
    <mergeCell ref="H226:H229"/>
    <mergeCell ref="I226:I229"/>
    <mergeCell ref="J226:J229"/>
    <mergeCell ref="K226:K229"/>
    <mergeCell ref="L226:L229"/>
    <mergeCell ref="M226:M229"/>
    <mergeCell ref="N226:N229"/>
    <mergeCell ref="O226:O229"/>
    <mergeCell ref="P226:P229"/>
    <mergeCell ref="Q226:Q229"/>
    <mergeCell ref="R226:R229"/>
    <mergeCell ref="S226:S229"/>
    <mergeCell ref="BO217:BO220"/>
    <mergeCell ref="AA230:AA233"/>
    <mergeCell ref="AB230:AB233"/>
    <mergeCell ref="AC230:AC233"/>
    <mergeCell ref="AD230:AD233"/>
    <mergeCell ref="AE230:AE233"/>
    <mergeCell ref="AF230:AF233"/>
    <mergeCell ref="AP230:AP233"/>
    <mergeCell ref="AQ230:AQ233"/>
    <mergeCell ref="AX230:AX233"/>
    <mergeCell ref="AY230:AY233"/>
    <mergeCell ref="BF230:BF233"/>
    <mergeCell ref="BG230:BG233"/>
    <mergeCell ref="BN230:BN233"/>
    <mergeCell ref="BO230:BO233"/>
    <mergeCell ref="AY222:AY225"/>
    <mergeCell ref="BF222:BF225"/>
    <mergeCell ref="BG222:BG225"/>
    <mergeCell ref="AA222:AA225"/>
    <mergeCell ref="AB222:AB225"/>
    <mergeCell ref="AC222:AC225"/>
    <mergeCell ref="AD222:AD225"/>
    <mergeCell ref="AF222:AF225"/>
    <mergeCell ref="AP222:AP225"/>
    <mergeCell ref="AQ222:AQ225"/>
    <mergeCell ref="AX222:AX225"/>
    <mergeCell ref="BO222:BO225"/>
    <mergeCell ref="BF226:BF229"/>
    <mergeCell ref="BG226:BG229"/>
    <mergeCell ref="BN226:BN229"/>
    <mergeCell ref="BO226:BO229"/>
    <mergeCell ref="BO213:BO216"/>
    <mergeCell ref="E217:E220"/>
    <mergeCell ref="F217:F220"/>
    <mergeCell ref="G217:G220"/>
    <mergeCell ref="H217:H220"/>
    <mergeCell ref="I217:I220"/>
    <mergeCell ref="J217:J220"/>
    <mergeCell ref="K217:K220"/>
    <mergeCell ref="L217:L220"/>
    <mergeCell ref="M217:M220"/>
    <mergeCell ref="N217:N220"/>
    <mergeCell ref="O217:O220"/>
    <mergeCell ref="P217:P220"/>
    <mergeCell ref="Q217:Q220"/>
    <mergeCell ref="R217:R220"/>
    <mergeCell ref="S217:S220"/>
    <mergeCell ref="T217:T220"/>
    <mergeCell ref="U217:U220"/>
    <mergeCell ref="V217:V220"/>
    <mergeCell ref="W217:W220"/>
    <mergeCell ref="X217:X220"/>
    <mergeCell ref="Y217:Y220"/>
    <mergeCell ref="Z217:Z220"/>
    <mergeCell ref="AA217:AA220"/>
    <mergeCell ref="AB217:AB220"/>
    <mergeCell ref="AC217:AC220"/>
    <mergeCell ref="AD217:AD220"/>
    <mergeCell ref="AE217:AE220"/>
    <mergeCell ref="AF217:AF220"/>
    <mergeCell ref="AP217:AP220"/>
    <mergeCell ref="AQ217:AQ220"/>
    <mergeCell ref="AX217:AX220"/>
    <mergeCell ref="BO205:BO208"/>
    <mergeCell ref="C213:C220"/>
    <mergeCell ref="D213:D220"/>
    <mergeCell ref="E213:E216"/>
    <mergeCell ref="F213:F216"/>
    <mergeCell ref="G213:G216"/>
    <mergeCell ref="H213:H216"/>
    <mergeCell ref="I213:I216"/>
    <mergeCell ref="J213:J216"/>
    <mergeCell ref="K213:K216"/>
    <mergeCell ref="L213:L216"/>
    <mergeCell ref="M213:M216"/>
    <mergeCell ref="N213:N216"/>
    <mergeCell ref="O213:O216"/>
    <mergeCell ref="P213:P216"/>
    <mergeCell ref="Q213:Q216"/>
    <mergeCell ref="R213:R216"/>
    <mergeCell ref="S213:S216"/>
    <mergeCell ref="T213:T216"/>
    <mergeCell ref="U213:U216"/>
    <mergeCell ref="V213:V216"/>
    <mergeCell ref="W213:W216"/>
    <mergeCell ref="X213:X216"/>
    <mergeCell ref="Y213:Y216"/>
    <mergeCell ref="Z213:Z216"/>
    <mergeCell ref="AA213:AA216"/>
    <mergeCell ref="AB213:AB216"/>
    <mergeCell ref="AC213:AC216"/>
    <mergeCell ref="AD213:AD216"/>
    <mergeCell ref="AE213:AE216"/>
    <mergeCell ref="AF213:AF216"/>
    <mergeCell ref="AP213:AP216"/>
    <mergeCell ref="BO201:BO204"/>
    <mergeCell ref="E205:E208"/>
    <mergeCell ref="F205:F208"/>
    <mergeCell ref="G205:G208"/>
    <mergeCell ref="H205:H208"/>
    <mergeCell ref="I205:I208"/>
    <mergeCell ref="J205:J208"/>
    <mergeCell ref="K205:K208"/>
    <mergeCell ref="L205:L208"/>
    <mergeCell ref="M205:M208"/>
    <mergeCell ref="N205:N208"/>
    <mergeCell ref="O205:O208"/>
    <mergeCell ref="P205:P208"/>
    <mergeCell ref="Q205:Q208"/>
    <mergeCell ref="R205:R208"/>
    <mergeCell ref="S205:S208"/>
    <mergeCell ref="T205:T208"/>
    <mergeCell ref="U205:U208"/>
    <mergeCell ref="V205:V208"/>
    <mergeCell ref="W205:W208"/>
    <mergeCell ref="X205:X208"/>
    <mergeCell ref="Y205:Y208"/>
    <mergeCell ref="Z205:Z208"/>
    <mergeCell ref="AA205:AA208"/>
    <mergeCell ref="AB205:AB208"/>
    <mergeCell ref="AC205:AC208"/>
    <mergeCell ref="AD205:AD208"/>
    <mergeCell ref="AE205:AE208"/>
    <mergeCell ref="AF205:AF208"/>
    <mergeCell ref="AP205:AP208"/>
    <mergeCell ref="AQ205:AQ208"/>
    <mergeCell ref="AX205:AX208"/>
    <mergeCell ref="T201:T204"/>
    <mergeCell ref="U201:U204"/>
    <mergeCell ref="V201:V204"/>
    <mergeCell ref="W201:W204"/>
    <mergeCell ref="X201:X204"/>
    <mergeCell ref="Y201:Y204"/>
    <mergeCell ref="Z201:Z204"/>
    <mergeCell ref="AA201:AA204"/>
    <mergeCell ref="AB201:AB204"/>
    <mergeCell ref="AC201:AC204"/>
    <mergeCell ref="AD201:AD204"/>
    <mergeCell ref="AE201:AE204"/>
    <mergeCell ref="AF201:AF204"/>
    <mergeCell ref="AP201:AP204"/>
    <mergeCell ref="AQ201:AQ204"/>
    <mergeCell ref="AX201:AX204"/>
    <mergeCell ref="AY201:AY204"/>
    <mergeCell ref="C201:C204"/>
    <mergeCell ref="D201:D204"/>
    <mergeCell ref="E201:E204"/>
    <mergeCell ref="F201:F204"/>
    <mergeCell ref="G201:G204"/>
    <mergeCell ref="H201:H204"/>
    <mergeCell ref="I201:I204"/>
    <mergeCell ref="J201:J204"/>
    <mergeCell ref="K201:K204"/>
    <mergeCell ref="L201:L204"/>
    <mergeCell ref="M201:M204"/>
    <mergeCell ref="N201:N204"/>
    <mergeCell ref="O201:O204"/>
    <mergeCell ref="P201:P204"/>
    <mergeCell ref="Q201:Q204"/>
    <mergeCell ref="R201:R204"/>
    <mergeCell ref="S201:S204"/>
    <mergeCell ref="AY176:AY179"/>
    <mergeCell ref="BF176:BF179"/>
    <mergeCell ref="BG176:BG179"/>
    <mergeCell ref="BN176:BN179"/>
    <mergeCell ref="BO176:BO179"/>
    <mergeCell ref="C180:C183"/>
    <mergeCell ref="D180:D183"/>
    <mergeCell ref="E180:E183"/>
    <mergeCell ref="F180:F183"/>
    <mergeCell ref="G180:G183"/>
    <mergeCell ref="H180:H183"/>
    <mergeCell ref="I180:I183"/>
    <mergeCell ref="J180:J183"/>
    <mergeCell ref="K180:K183"/>
    <mergeCell ref="L180:L183"/>
    <mergeCell ref="M180:M183"/>
    <mergeCell ref="N180:N183"/>
    <mergeCell ref="O180:O183"/>
    <mergeCell ref="P180:P183"/>
    <mergeCell ref="Q180:Q183"/>
    <mergeCell ref="R180:R183"/>
    <mergeCell ref="S180:S183"/>
    <mergeCell ref="T180:T183"/>
    <mergeCell ref="U180:U183"/>
    <mergeCell ref="V180:V183"/>
    <mergeCell ref="W180:W183"/>
    <mergeCell ref="X180:X183"/>
    <mergeCell ref="Y180:Y183"/>
    <mergeCell ref="Z180:Z183"/>
    <mergeCell ref="BG180:BG183"/>
    <mergeCell ref="BN180:BN183"/>
    <mergeCell ref="BO180:BO183"/>
    <mergeCell ref="S176:S179"/>
    <mergeCell ref="T176:T179"/>
    <mergeCell ref="U176:U179"/>
    <mergeCell ref="V176:V179"/>
    <mergeCell ref="W176:W179"/>
    <mergeCell ref="X176:X179"/>
    <mergeCell ref="Y176:Y179"/>
    <mergeCell ref="Z176:Z179"/>
    <mergeCell ref="AA176:AA179"/>
    <mergeCell ref="AB176:AB179"/>
    <mergeCell ref="AC176:AC179"/>
    <mergeCell ref="AD176:AD179"/>
    <mergeCell ref="AE176:AE179"/>
    <mergeCell ref="AF176:AF179"/>
    <mergeCell ref="AP176:AP179"/>
    <mergeCell ref="AQ176:AQ179"/>
    <mergeCell ref="AX176:AX179"/>
    <mergeCell ref="Y172:Y175"/>
    <mergeCell ref="Z172:Z175"/>
    <mergeCell ref="AA172:AA175"/>
    <mergeCell ref="AB172:AB175"/>
    <mergeCell ref="AC172:AC175"/>
    <mergeCell ref="AD172:AD175"/>
    <mergeCell ref="AE172:AE175"/>
    <mergeCell ref="AF172:AF175"/>
    <mergeCell ref="AP172:AP175"/>
    <mergeCell ref="AQ172:AQ175"/>
    <mergeCell ref="AX172:AX175"/>
    <mergeCell ref="AY172:AY175"/>
    <mergeCell ref="BF172:BF175"/>
    <mergeCell ref="BG172:BG175"/>
    <mergeCell ref="BN172:BN175"/>
    <mergeCell ref="BO172:BO175"/>
    <mergeCell ref="C176:C179"/>
    <mergeCell ref="D176:D179"/>
    <mergeCell ref="E176:E179"/>
    <mergeCell ref="F176:F179"/>
    <mergeCell ref="G176:G179"/>
    <mergeCell ref="H176:H179"/>
    <mergeCell ref="I176:I179"/>
    <mergeCell ref="J176:J179"/>
    <mergeCell ref="K176:K179"/>
    <mergeCell ref="L176:L179"/>
    <mergeCell ref="M176:M179"/>
    <mergeCell ref="N176:N179"/>
    <mergeCell ref="O176:O179"/>
    <mergeCell ref="P176:P179"/>
    <mergeCell ref="Q176:Q179"/>
    <mergeCell ref="R176:R179"/>
    <mergeCell ref="AA168:AA171"/>
    <mergeCell ref="AB168:AB171"/>
    <mergeCell ref="AC168:AC171"/>
    <mergeCell ref="AD168:AD171"/>
    <mergeCell ref="AP168:AP171"/>
    <mergeCell ref="AQ168:AQ171"/>
    <mergeCell ref="AX168:AX171"/>
    <mergeCell ref="AY168:AY171"/>
    <mergeCell ref="BF168:BF171"/>
    <mergeCell ref="BG168:BG171"/>
    <mergeCell ref="BN168:BN171"/>
    <mergeCell ref="BO168:BO171"/>
    <mergeCell ref="E172:E175"/>
    <mergeCell ref="F172:F175"/>
    <mergeCell ref="G172:G175"/>
    <mergeCell ref="H172:H175"/>
    <mergeCell ref="I172:I175"/>
    <mergeCell ref="J172:J175"/>
    <mergeCell ref="K172:K175"/>
    <mergeCell ref="L172:L175"/>
    <mergeCell ref="M172:M175"/>
    <mergeCell ref="N172:N175"/>
    <mergeCell ref="O172:O175"/>
    <mergeCell ref="P172:P175"/>
    <mergeCell ref="Q172:Q175"/>
    <mergeCell ref="R172:R175"/>
    <mergeCell ref="S172:S175"/>
    <mergeCell ref="T172:T175"/>
    <mergeCell ref="U172:U175"/>
    <mergeCell ref="V172:V175"/>
    <mergeCell ref="W172:W175"/>
    <mergeCell ref="X172:X175"/>
    <mergeCell ref="AE164:AE167"/>
    <mergeCell ref="AF164:AF167"/>
    <mergeCell ref="AP164:AP167"/>
    <mergeCell ref="AQ164:AQ167"/>
    <mergeCell ref="AX164:AX167"/>
    <mergeCell ref="AY164:AY167"/>
    <mergeCell ref="BF164:BF167"/>
    <mergeCell ref="BG164:BG167"/>
    <mergeCell ref="BN164:BN167"/>
    <mergeCell ref="BO164:BO167"/>
    <mergeCell ref="E168:E171"/>
    <mergeCell ref="F168:F171"/>
    <mergeCell ref="G168:G171"/>
    <mergeCell ref="H168:H171"/>
    <mergeCell ref="I168:I171"/>
    <mergeCell ref="J168:J171"/>
    <mergeCell ref="K168:K171"/>
    <mergeCell ref="L168:L171"/>
    <mergeCell ref="M168:M171"/>
    <mergeCell ref="N168:N171"/>
    <mergeCell ref="O168:O171"/>
    <mergeCell ref="P168:P171"/>
    <mergeCell ref="Q168:Q171"/>
    <mergeCell ref="R168:R171"/>
    <mergeCell ref="S168:S171"/>
    <mergeCell ref="T168:T171"/>
    <mergeCell ref="U168:U171"/>
    <mergeCell ref="V168:V171"/>
    <mergeCell ref="W168:W171"/>
    <mergeCell ref="X168:X171"/>
    <mergeCell ref="Y168:Y171"/>
    <mergeCell ref="Z168:Z171"/>
    <mergeCell ref="AX160:AX163"/>
    <mergeCell ref="AY160:AY163"/>
    <mergeCell ref="BF160:BF163"/>
    <mergeCell ref="BG160:BG163"/>
    <mergeCell ref="BN160:BN163"/>
    <mergeCell ref="BO160:BO163"/>
    <mergeCell ref="E164:E167"/>
    <mergeCell ref="F164:F167"/>
    <mergeCell ref="G164:G167"/>
    <mergeCell ref="H164:H167"/>
    <mergeCell ref="I164:I167"/>
    <mergeCell ref="J164:J167"/>
    <mergeCell ref="K164:K167"/>
    <mergeCell ref="L164:L167"/>
    <mergeCell ref="M164:M167"/>
    <mergeCell ref="N164:N167"/>
    <mergeCell ref="O164:O167"/>
    <mergeCell ref="P164:P167"/>
    <mergeCell ref="Q164:Q167"/>
    <mergeCell ref="R164:R167"/>
    <mergeCell ref="S164:S167"/>
    <mergeCell ref="T164:T167"/>
    <mergeCell ref="U164:U167"/>
    <mergeCell ref="V164:V167"/>
    <mergeCell ref="W164:W167"/>
    <mergeCell ref="X164:X167"/>
    <mergeCell ref="Y164:Y167"/>
    <mergeCell ref="Z164:Z167"/>
    <mergeCell ref="AA164:AA167"/>
    <mergeCell ref="AB164:AB167"/>
    <mergeCell ref="AC164:AC167"/>
    <mergeCell ref="AD164:AD167"/>
    <mergeCell ref="BG156:BG159"/>
    <mergeCell ref="BN156:BN159"/>
    <mergeCell ref="BO156:BO159"/>
    <mergeCell ref="E160:E163"/>
    <mergeCell ref="F160:F163"/>
    <mergeCell ref="G160:G163"/>
    <mergeCell ref="H160:H163"/>
    <mergeCell ref="I160:I163"/>
    <mergeCell ref="J160:J163"/>
    <mergeCell ref="K160:K163"/>
    <mergeCell ref="L160:L163"/>
    <mergeCell ref="M160:M163"/>
    <mergeCell ref="N160:N163"/>
    <mergeCell ref="O160:O163"/>
    <mergeCell ref="P160:P163"/>
    <mergeCell ref="Q160:Q163"/>
    <mergeCell ref="R160:R163"/>
    <mergeCell ref="S160:S163"/>
    <mergeCell ref="T160:T163"/>
    <mergeCell ref="U160:U163"/>
    <mergeCell ref="V160:V163"/>
    <mergeCell ref="W160:W163"/>
    <mergeCell ref="X160:X163"/>
    <mergeCell ref="Y160:Y163"/>
    <mergeCell ref="Z160:Z163"/>
    <mergeCell ref="AA160:AA163"/>
    <mergeCell ref="AB160:AB163"/>
    <mergeCell ref="AC160:AC163"/>
    <mergeCell ref="AD160:AD163"/>
    <mergeCell ref="AE160:AE163"/>
    <mergeCell ref="AF160:AF163"/>
    <mergeCell ref="AP160:AP163"/>
    <mergeCell ref="BO152:BO155"/>
    <mergeCell ref="E156:E159"/>
    <mergeCell ref="F156:F159"/>
    <mergeCell ref="G156:G159"/>
    <mergeCell ref="H156:H159"/>
    <mergeCell ref="I156:I159"/>
    <mergeCell ref="J156:J159"/>
    <mergeCell ref="K156:K159"/>
    <mergeCell ref="L156:L159"/>
    <mergeCell ref="M156:M159"/>
    <mergeCell ref="N156:N159"/>
    <mergeCell ref="O156:O159"/>
    <mergeCell ref="P156:P159"/>
    <mergeCell ref="Q156:Q159"/>
    <mergeCell ref="R156:R159"/>
    <mergeCell ref="S156:S159"/>
    <mergeCell ref="T156:T159"/>
    <mergeCell ref="U156:U159"/>
    <mergeCell ref="V156:V159"/>
    <mergeCell ref="X156:X159"/>
    <mergeCell ref="Y156:Y159"/>
    <mergeCell ref="Z156:Z159"/>
    <mergeCell ref="AA156:AA159"/>
    <mergeCell ref="AB156:AB159"/>
    <mergeCell ref="AC156:AC159"/>
    <mergeCell ref="AD156:AD159"/>
    <mergeCell ref="AE156:AE159"/>
    <mergeCell ref="AF156:AF159"/>
    <mergeCell ref="AP156:AP159"/>
    <mergeCell ref="AQ156:AQ159"/>
    <mergeCell ref="AX156:AX159"/>
    <mergeCell ref="AY156:AY159"/>
    <mergeCell ref="V152:V155"/>
    <mergeCell ref="W152:W155"/>
    <mergeCell ref="X152:X155"/>
    <mergeCell ref="Y152:Y155"/>
    <mergeCell ref="Z152:Z155"/>
    <mergeCell ref="AA152:AA155"/>
    <mergeCell ref="AB152:AB155"/>
    <mergeCell ref="AC152:AC155"/>
    <mergeCell ref="AD152:AD155"/>
    <mergeCell ref="AE152:AE155"/>
    <mergeCell ref="AF152:AF155"/>
    <mergeCell ref="AP152:AP155"/>
    <mergeCell ref="AX152:AX155"/>
    <mergeCell ref="AY152:AY155"/>
    <mergeCell ref="BF152:BF155"/>
    <mergeCell ref="BG152:BG155"/>
    <mergeCell ref="BN152:BN155"/>
    <mergeCell ref="E152:E155"/>
    <mergeCell ref="F152:F155"/>
    <mergeCell ref="G152:G155"/>
    <mergeCell ref="H152:H155"/>
    <mergeCell ref="I152:I155"/>
    <mergeCell ref="J152:J155"/>
    <mergeCell ref="K152:K155"/>
    <mergeCell ref="L152:L155"/>
    <mergeCell ref="M152:M155"/>
    <mergeCell ref="N152:N155"/>
    <mergeCell ref="O152:O155"/>
    <mergeCell ref="P152:P155"/>
    <mergeCell ref="Q152:Q155"/>
    <mergeCell ref="R152:R155"/>
    <mergeCell ref="S152:S155"/>
    <mergeCell ref="T152:T155"/>
    <mergeCell ref="U152:U155"/>
    <mergeCell ref="BN144:BN147"/>
    <mergeCell ref="BO144:BO147"/>
    <mergeCell ref="E148:E151"/>
    <mergeCell ref="F148:F151"/>
    <mergeCell ref="G148:G151"/>
    <mergeCell ref="H148:H151"/>
    <mergeCell ref="I148:I151"/>
    <mergeCell ref="J148:J151"/>
    <mergeCell ref="K148:K151"/>
    <mergeCell ref="L148:L151"/>
    <mergeCell ref="M148:M151"/>
    <mergeCell ref="N148:N151"/>
    <mergeCell ref="O148:O151"/>
    <mergeCell ref="P148:P151"/>
    <mergeCell ref="Q148:Q151"/>
    <mergeCell ref="R148:R151"/>
    <mergeCell ref="S148:S151"/>
    <mergeCell ref="T148:T151"/>
    <mergeCell ref="U148:U151"/>
    <mergeCell ref="V148:V151"/>
    <mergeCell ref="BG148:BG151"/>
    <mergeCell ref="BN148:BN151"/>
    <mergeCell ref="BO148:BO151"/>
    <mergeCell ref="BN140:BN143"/>
    <mergeCell ref="BO140:BO143"/>
    <mergeCell ref="E144:E147"/>
    <mergeCell ref="F144:F147"/>
    <mergeCell ref="G144:G147"/>
    <mergeCell ref="H144:H147"/>
    <mergeCell ref="I144:I147"/>
    <mergeCell ref="J144:J147"/>
    <mergeCell ref="K144:K147"/>
    <mergeCell ref="L144:L147"/>
    <mergeCell ref="M144:M147"/>
    <mergeCell ref="N144:N147"/>
    <mergeCell ref="O144:O147"/>
    <mergeCell ref="P144:P147"/>
    <mergeCell ref="Q144:Q147"/>
    <mergeCell ref="R144:R147"/>
    <mergeCell ref="S144:S147"/>
    <mergeCell ref="T144:T147"/>
    <mergeCell ref="U144:U147"/>
    <mergeCell ref="V144:V147"/>
    <mergeCell ref="W144:W147"/>
    <mergeCell ref="X144:X147"/>
    <mergeCell ref="Y144:Y147"/>
    <mergeCell ref="Z144:Z147"/>
    <mergeCell ref="AA144:AA147"/>
    <mergeCell ref="AB144:AB147"/>
    <mergeCell ref="AP144:AP147"/>
    <mergeCell ref="AQ144:AQ147"/>
    <mergeCell ref="AX144:AX147"/>
    <mergeCell ref="AY144:AY147"/>
    <mergeCell ref="BF144:BF147"/>
    <mergeCell ref="BG144:BG147"/>
    <mergeCell ref="BN136:BN139"/>
    <mergeCell ref="BO136:BO139"/>
    <mergeCell ref="E140:E143"/>
    <mergeCell ref="F140:F143"/>
    <mergeCell ref="G140:G143"/>
    <mergeCell ref="H140:H143"/>
    <mergeCell ref="I140:I143"/>
    <mergeCell ref="J140:J143"/>
    <mergeCell ref="K140:K143"/>
    <mergeCell ref="L140:L143"/>
    <mergeCell ref="M140:M143"/>
    <mergeCell ref="N140:N143"/>
    <mergeCell ref="O140:O143"/>
    <mergeCell ref="P140:P143"/>
    <mergeCell ref="Q140:Q143"/>
    <mergeCell ref="R140:R143"/>
    <mergeCell ref="S140:S143"/>
    <mergeCell ref="T140:T143"/>
    <mergeCell ref="U140:U143"/>
    <mergeCell ref="V140:V143"/>
    <mergeCell ref="W140:W143"/>
    <mergeCell ref="X140:X143"/>
    <mergeCell ref="Y140:Y143"/>
    <mergeCell ref="Z140:Z143"/>
    <mergeCell ref="AA140:AA143"/>
    <mergeCell ref="AB140:AB143"/>
    <mergeCell ref="AP140:AP143"/>
    <mergeCell ref="AQ140:AQ143"/>
    <mergeCell ref="AX140:AX143"/>
    <mergeCell ref="AY140:AY143"/>
    <mergeCell ref="BF140:BF143"/>
    <mergeCell ref="BG140:BG143"/>
    <mergeCell ref="BO131:BO134"/>
    <mergeCell ref="C136:C175"/>
    <mergeCell ref="D136:D175"/>
    <mergeCell ref="E136:E139"/>
    <mergeCell ref="F136:F139"/>
    <mergeCell ref="G136:G139"/>
    <mergeCell ref="H136:H139"/>
    <mergeCell ref="I136:I139"/>
    <mergeCell ref="J136:J139"/>
    <mergeCell ref="K136:K139"/>
    <mergeCell ref="L136:L139"/>
    <mergeCell ref="M136:M139"/>
    <mergeCell ref="N136:N139"/>
    <mergeCell ref="O136:O139"/>
    <mergeCell ref="P136:P139"/>
    <mergeCell ref="Q136:Q139"/>
    <mergeCell ref="R136:R139"/>
    <mergeCell ref="S136:S139"/>
    <mergeCell ref="T136:T139"/>
    <mergeCell ref="U136:U139"/>
    <mergeCell ref="V136:V139"/>
    <mergeCell ref="W136:W139"/>
    <mergeCell ref="X136:X139"/>
    <mergeCell ref="Y136:Y139"/>
    <mergeCell ref="Z136:Z139"/>
    <mergeCell ref="AA136:AA139"/>
    <mergeCell ref="AP136:AP139"/>
    <mergeCell ref="AQ136:AQ139"/>
    <mergeCell ref="AX136:AX139"/>
    <mergeCell ref="AY136:AY139"/>
    <mergeCell ref="BF136:BF139"/>
    <mergeCell ref="BG136:BG139"/>
    <mergeCell ref="V131:V134"/>
    <mergeCell ref="W131:W134"/>
    <mergeCell ref="X131:X134"/>
    <mergeCell ref="Y131:Y134"/>
    <mergeCell ref="Z131:Z134"/>
    <mergeCell ref="AA131:AA134"/>
    <mergeCell ref="AB131:AB134"/>
    <mergeCell ref="AC131:AC134"/>
    <mergeCell ref="AD131:AD134"/>
    <mergeCell ref="AE131:AE134"/>
    <mergeCell ref="AF131:AF134"/>
    <mergeCell ref="AP131:AP134"/>
    <mergeCell ref="AQ131:AQ134"/>
    <mergeCell ref="AX131:AX134"/>
    <mergeCell ref="AY131:AY134"/>
    <mergeCell ref="BF131:BF134"/>
    <mergeCell ref="BG131:BG134"/>
    <mergeCell ref="E131:E134"/>
    <mergeCell ref="F131:F134"/>
    <mergeCell ref="G131:G134"/>
    <mergeCell ref="H131:H134"/>
    <mergeCell ref="I131:I134"/>
    <mergeCell ref="J131:J134"/>
    <mergeCell ref="K131:K134"/>
    <mergeCell ref="L131:L134"/>
    <mergeCell ref="M131:M134"/>
    <mergeCell ref="N131:N134"/>
    <mergeCell ref="O131:O134"/>
    <mergeCell ref="P131:P134"/>
    <mergeCell ref="Q131:Q134"/>
    <mergeCell ref="R131:R134"/>
    <mergeCell ref="S131:S134"/>
    <mergeCell ref="T131:T134"/>
    <mergeCell ref="U131:U134"/>
    <mergeCell ref="W127:W130"/>
    <mergeCell ref="X127:X130"/>
    <mergeCell ref="Y127:Y130"/>
    <mergeCell ref="Z127:Z130"/>
    <mergeCell ref="AA127:AA130"/>
    <mergeCell ref="AB127:AB130"/>
    <mergeCell ref="AC127:AC130"/>
    <mergeCell ref="AD127:AD130"/>
    <mergeCell ref="AE127:AE130"/>
    <mergeCell ref="AF127:AF130"/>
    <mergeCell ref="AP127:AP130"/>
    <mergeCell ref="AQ127:AQ130"/>
    <mergeCell ref="AX127:AX130"/>
    <mergeCell ref="AY127:AY130"/>
    <mergeCell ref="BF127:BF130"/>
    <mergeCell ref="BG127:BG130"/>
    <mergeCell ref="BN127:BN130"/>
    <mergeCell ref="Y119:Y122"/>
    <mergeCell ref="Z119:Z122"/>
    <mergeCell ref="AA119:AA122"/>
    <mergeCell ref="AB119:AB122"/>
    <mergeCell ref="AP119:AP122"/>
    <mergeCell ref="AQ119:AQ122"/>
    <mergeCell ref="AX119:AX122"/>
    <mergeCell ref="AY119:AY122"/>
    <mergeCell ref="BF119:BF122"/>
    <mergeCell ref="BG119:BG122"/>
    <mergeCell ref="BN119:BN122"/>
    <mergeCell ref="BO119:BO122"/>
    <mergeCell ref="C127:C134"/>
    <mergeCell ref="D127:D134"/>
    <mergeCell ref="E127:E130"/>
    <mergeCell ref="F127:F130"/>
    <mergeCell ref="G127:G130"/>
    <mergeCell ref="H127:H130"/>
    <mergeCell ref="I127:I130"/>
    <mergeCell ref="J127:J130"/>
    <mergeCell ref="K127:K130"/>
    <mergeCell ref="L127:L130"/>
    <mergeCell ref="M127:M130"/>
    <mergeCell ref="N127:N130"/>
    <mergeCell ref="O127:O130"/>
    <mergeCell ref="P127:P130"/>
    <mergeCell ref="Q127:Q130"/>
    <mergeCell ref="R127:R130"/>
    <mergeCell ref="S127:S130"/>
    <mergeCell ref="T127:T130"/>
    <mergeCell ref="U127:U130"/>
    <mergeCell ref="V127:V130"/>
    <mergeCell ref="Y115:Y118"/>
    <mergeCell ref="Z115:Z118"/>
    <mergeCell ref="AA115:AA118"/>
    <mergeCell ref="AB115:AB118"/>
    <mergeCell ref="AP115:AP118"/>
    <mergeCell ref="AQ115:AQ118"/>
    <mergeCell ref="AX115:AX118"/>
    <mergeCell ref="AY115:AY118"/>
    <mergeCell ref="BF115:BF118"/>
    <mergeCell ref="BG115:BG118"/>
    <mergeCell ref="BN115:BN118"/>
    <mergeCell ref="BO115:BO118"/>
    <mergeCell ref="E119:E122"/>
    <mergeCell ref="F119:F122"/>
    <mergeCell ref="G119:G122"/>
    <mergeCell ref="H119:H122"/>
    <mergeCell ref="I119:I122"/>
    <mergeCell ref="J119:J122"/>
    <mergeCell ref="K119:K122"/>
    <mergeCell ref="L119:L122"/>
    <mergeCell ref="M119:M122"/>
    <mergeCell ref="N119:N122"/>
    <mergeCell ref="O119:O122"/>
    <mergeCell ref="P119:P122"/>
    <mergeCell ref="Q119:Q122"/>
    <mergeCell ref="R119:R122"/>
    <mergeCell ref="S119:S122"/>
    <mergeCell ref="T119:T122"/>
    <mergeCell ref="U119:U122"/>
    <mergeCell ref="V119:V122"/>
    <mergeCell ref="W119:W122"/>
    <mergeCell ref="X119:X122"/>
    <mergeCell ref="X111:X114"/>
    <mergeCell ref="Y111:Y114"/>
    <mergeCell ref="Z111:Z114"/>
    <mergeCell ref="AA111:AA114"/>
    <mergeCell ref="AP111:AP114"/>
    <mergeCell ref="AQ111:AQ114"/>
    <mergeCell ref="AX111:AX114"/>
    <mergeCell ref="AY111:AY114"/>
    <mergeCell ref="BF111:BF114"/>
    <mergeCell ref="BG111:BG114"/>
    <mergeCell ref="BN111:BN114"/>
    <mergeCell ref="BO111:BO114"/>
    <mergeCell ref="E115:E118"/>
    <mergeCell ref="F115:F118"/>
    <mergeCell ref="G115:G118"/>
    <mergeCell ref="H115:H118"/>
    <mergeCell ref="I115:I118"/>
    <mergeCell ref="J115:J118"/>
    <mergeCell ref="K115:K118"/>
    <mergeCell ref="L115:L118"/>
    <mergeCell ref="M115:M118"/>
    <mergeCell ref="N115:N118"/>
    <mergeCell ref="O115:O118"/>
    <mergeCell ref="P115:P118"/>
    <mergeCell ref="Q115:Q118"/>
    <mergeCell ref="R115:R118"/>
    <mergeCell ref="S115:S118"/>
    <mergeCell ref="T115:T118"/>
    <mergeCell ref="U115:U118"/>
    <mergeCell ref="V115:V118"/>
    <mergeCell ref="W115:W118"/>
    <mergeCell ref="X115:X118"/>
    <mergeCell ref="X107:X110"/>
    <mergeCell ref="Y107:Y110"/>
    <mergeCell ref="Z107:Z110"/>
    <mergeCell ref="AA107:AA110"/>
    <mergeCell ref="AF107:AF110"/>
    <mergeCell ref="AP107:AP110"/>
    <mergeCell ref="AQ107:AQ110"/>
    <mergeCell ref="AX107:AX110"/>
    <mergeCell ref="AY107:AY110"/>
    <mergeCell ref="BF107:BF110"/>
    <mergeCell ref="BG107:BG110"/>
    <mergeCell ref="BN107:BN110"/>
    <mergeCell ref="BO107:BO110"/>
    <mergeCell ref="E111:E114"/>
    <mergeCell ref="F111:F114"/>
    <mergeCell ref="G111:G114"/>
    <mergeCell ref="H111:H114"/>
    <mergeCell ref="I111:I114"/>
    <mergeCell ref="J111:J114"/>
    <mergeCell ref="K111:K114"/>
    <mergeCell ref="L111:L114"/>
    <mergeCell ref="M111:M114"/>
    <mergeCell ref="N111:N114"/>
    <mergeCell ref="O111:O114"/>
    <mergeCell ref="P111:P114"/>
    <mergeCell ref="Q111:Q114"/>
    <mergeCell ref="R111:R114"/>
    <mergeCell ref="S111:S114"/>
    <mergeCell ref="T111:T114"/>
    <mergeCell ref="U111:U114"/>
    <mergeCell ref="V111:V114"/>
    <mergeCell ref="W111:W114"/>
    <mergeCell ref="G107:G110"/>
    <mergeCell ref="H107:H110"/>
    <mergeCell ref="I107:I110"/>
    <mergeCell ref="J107:J110"/>
    <mergeCell ref="K107:K110"/>
    <mergeCell ref="L107:L110"/>
    <mergeCell ref="M107:M110"/>
    <mergeCell ref="N107:N110"/>
    <mergeCell ref="O107:O110"/>
    <mergeCell ref="P107:P110"/>
    <mergeCell ref="Q107:Q110"/>
    <mergeCell ref="R107:R110"/>
    <mergeCell ref="S107:S110"/>
    <mergeCell ref="T107:T110"/>
    <mergeCell ref="U107:U110"/>
    <mergeCell ref="V107:V110"/>
    <mergeCell ref="W107:W110"/>
    <mergeCell ref="AP99:AP102"/>
    <mergeCell ref="AQ99:AQ102"/>
    <mergeCell ref="AX99:AX102"/>
    <mergeCell ref="AY99:AY102"/>
    <mergeCell ref="BF99:BF102"/>
    <mergeCell ref="BG99:BG102"/>
    <mergeCell ref="BN99:BN102"/>
    <mergeCell ref="BO99:BO102"/>
    <mergeCell ref="R103:R106"/>
    <mergeCell ref="S103:S106"/>
    <mergeCell ref="T103:T106"/>
    <mergeCell ref="U103:U106"/>
    <mergeCell ref="V103:V106"/>
    <mergeCell ref="W103:W106"/>
    <mergeCell ref="X103:X106"/>
    <mergeCell ref="Y103:Y106"/>
    <mergeCell ref="Z103:Z106"/>
    <mergeCell ref="AA103:AA106"/>
    <mergeCell ref="AF103:AF106"/>
    <mergeCell ref="AP103:AP106"/>
    <mergeCell ref="AQ103:AQ106"/>
    <mergeCell ref="AX103:AX106"/>
    <mergeCell ref="AY103:AY106"/>
    <mergeCell ref="BF103:BF106"/>
    <mergeCell ref="BG103:BG106"/>
    <mergeCell ref="Z99:Z102"/>
    <mergeCell ref="BF86:BF89"/>
    <mergeCell ref="BG86:BG89"/>
    <mergeCell ref="BN86:BN89"/>
    <mergeCell ref="BO86:BO89"/>
    <mergeCell ref="C99:C123"/>
    <mergeCell ref="D99:D123"/>
    <mergeCell ref="E99:E102"/>
    <mergeCell ref="F99:F102"/>
    <mergeCell ref="G99:G102"/>
    <mergeCell ref="H99:H102"/>
    <mergeCell ref="I99:I102"/>
    <mergeCell ref="J99:J102"/>
    <mergeCell ref="K99:K102"/>
    <mergeCell ref="L99:L102"/>
    <mergeCell ref="M99:M102"/>
    <mergeCell ref="N99:N102"/>
    <mergeCell ref="O99:O102"/>
    <mergeCell ref="P99:P102"/>
    <mergeCell ref="Q99:Q102"/>
    <mergeCell ref="R99:R102"/>
    <mergeCell ref="S99:S102"/>
    <mergeCell ref="T99:T102"/>
    <mergeCell ref="U99:U102"/>
    <mergeCell ref="V99:V102"/>
    <mergeCell ref="W99:W102"/>
    <mergeCell ref="X99:X102"/>
    <mergeCell ref="Y99:Y102"/>
    <mergeCell ref="AA99:AA102"/>
    <mergeCell ref="AB99:AB102"/>
    <mergeCell ref="AC99:AC102"/>
    <mergeCell ref="AD99:AD102"/>
    <mergeCell ref="AF99:AF102"/>
    <mergeCell ref="BF82:BF85"/>
    <mergeCell ref="BG82:BG85"/>
    <mergeCell ref="C86:C89"/>
    <mergeCell ref="D86:D89"/>
    <mergeCell ref="E86:E89"/>
    <mergeCell ref="F86:F89"/>
    <mergeCell ref="G86:G89"/>
    <mergeCell ref="H86:H89"/>
    <mergeCell ref="I86:I89"/>
    <mergeCell ref="J86:J89"/>
    <mergeCell ref="K86:K89"/>
    <mergeCell ref="L86:L89"/>
    <mergeCell ref="M86:M89"/>
    <mergeCell ref="N86:N89"/>
    <mergeCell ref="O86:O89"/>
    <mergeCell ref="P86:P89"/>
    <mergeCell ref="Q86:Q89"/>
    <mergeCell ref="R86:R89"/>
    <mergeCell ref="S86:S89"/>
    <mergeCell ref="T86:T89"/>
    <mergeCell ref="U86:U89"/>
    <mergeCell ref="V86:V89"/>
    <mergeCell ref="W86:W89"/>
    <mergeCell ref="X86:X89"/>
    <mergeCell ref="Y86:Y89"/>
    <mergeCell ref="Z86:Z89"/>
    <mergeCell ref="AA86:AA89"/>
    <mergeCell ref="AF86:AF89"/>
    <mergeCell ref="AP86:AP89"/>
    <mergeCell ref="AQ86:AQ89"/>
    <mergeCell ref="AX86:AX89"/>
    <mergeCell ref="AY86:AY89"/>
    <mergeCell ref="V78:V81"/>
    <mergeCell ref="W78:W81"/>
    <mergeCell ref="X78:X81"/>
    <mergeCell ref="Y78:Y81"/>
    <mergeCell ref="AF78:AF81"/>
    <mergeCell ref="AP78:AP81"/>
    <mergeCell ref="AQ78:AQ81"/>
    <mergeCell ref="AX78:AX81"/>
    <mergeCell ref="AY78:AY81"/>
    <mergeCell ref="E82:E85"/>
    <mergeCell ref="F82:F85"/>
    <mergeCell ref="G82:G85"/>
    <mergeCell ref="H82:H85"/>
    <mergeCell ref="I82:I85"/>
    <mergeCell ref="J82:J85"/>
    <mergeCell ref="K82:K85"/>
    <mergeCell ref="L82:L85"/>
    <mergeCell ref="M82:M85"/>
    <mergeCell ref="N82:N85"/>
    <mergeCell ref="O82:O85"/>
    <mergeCell ref="P82:P85"/>
    <mergeCell ref="Q82:Q85"/>
    <mergeCell ref="R82:R85"/>
    <mergeCell ref="S82:S85"/>
    <mergeCell ref="T82:T85"/>
    <mergeCell ref="U82:U85"/>
    <mergeCell ref="V82:V85"/>
    <mergeCell ref="W82:W85"/>
    <mergeCell ref="X82:X85"/>
    <mergeCell ref="Y82:Y85"/>
    <mergeCell ref="Z82:Z85"/>
    <mergeCell ref="AA82:AA85"/>
    <mergeCell ref="C78:C81"/>
    <mergeCell ref="D78:D81"/>
    <mergeCell ref="E78:E81"/>
    <mergeCell ref="F78:F81"/>
    <mergeCell ref="G78:G81"/>
    <mergeCell ref="H78:H81"/>
    <mergeCell ref="I78:I81"/>
    <mergeCell ref="J78:J81"/>
    <mergeCell ref="K78:K81"/>
    <mergeCell ref="L78:L81"/>
    <mergeCell ref="M78:M81"/>
    <mergeCell ref="N78:N81"/>
    <mergeCell ref="O78:O81"/>
    <mergeCell ref="P78:P81"/>
    <mergeCell ref="Q78:Q81"/>
    <mergeCell ref="R78:R81"/>
    <mergeCell ref="S78:S81"/>
    <mergeCell ref="AF61:AF64"/>
    <mergeCell ref="AP61:AP64"/>
    <mergeCell ref="AQ61:AQ64"/>
    <mergeCell ref="AX61:AX64"/>
    <mergeCell ref="AY61:AY64"/>
    <mergeCell ref="BF61:BF64"/>
    <mergeCell ref="BG61:BG64"/>
    <mergeCell ref="BN61:BN64"/>
    <mergeCell ref="BO61:BO64"/>
    <mergeCell ref="E65:E68"/>
    <mergeCell ref="F65:F68"/>
    <mergeCell ref="G65:G68"/>
    <mergeCell ref="H65:H68"/>
    <mergeCell ref="I65:I68"/>
    <mergeCell ref="J65:J68"/>
    <mergeCell ref="K65:K68"/>
    <mergeCell ref="L65:L68"/>
    <mergeCell ref="M65:M68"/>
    <mergeCell ref="N65:N68"/>
    <mergeCell ref="O65:O68"/>
    <mergeCell ref="P65:P68"/>
    <mergeCell ref="Q65:Q68"/>
    <mergeCell ref="AA61:AA64"/>
    <mergeCell ref="R65:R68"/>
    <mergeCell ref="T65:T68"/>
    <mergeCell ref="U65:U68"/>
    <mergeCell ref="V65:V68"/>
    <mergeCell ref="W65:W68"/>
    <mergeCell ref="X65:X68"/>
    <mergeCell ref="Y65:Y68"/>
    <mergeCell ref="Z65:Z68"/>
    <mergeCell ref="AA65:AA68"/>
    <mergeCell ref="AP57:AP60"/>
    <mergeCell ref="AQ57:AQ60"/>
    <mergeCell ref="AX57:AX60"/>
    <mergeCell ref="AY57:AY60"/>
    <mergeCell ref="BF57:BF60"/>
    <mergeCell ref="BG57:BG60"/>
    <mergeCell ref="BN57:BN60"/>
    <mergeCell ref="BO57:BO60"/>
    <mergeCell ref="E61:E64"/>
    <mergeCell ref="F61:F64"/>
    <mergeCell ref="G61:G64"/>
    <mergeCell ref="H61:H64"/>
    <mergeCell ref="I61:I64"/>
    <mergeCell ref="J61:J64"/>
    <mergeCell ref="K61:K64"/>
    <mergeCell ref="L61:L64"/>
    <mergeCell ref="M61:M64"/>
    <mergeCell ref="N61:N64"/>
    <mergeCell ref="O61:O64"/>
    <mergeCell ref="P61:P64"/>
    <mergeCell ref="Q61:Q64"/>
    <mergeCell ref="R61:R64"/>
    <mergeCell ref="S61:S64"/>
    <mergeCell ref="T61:T64"/>
    <mergeCell ref="U61:U64"/>
    <mergeCell ref="V61:V64"/>
    <mergeCell ref="W61:W64"/>
    <mergeCell ref="X61:X64"/>
    <mergeCell ref="Y61:Y64"/>
    <mergeCell ref="AB61:AB64"/>
    <mergeCell ref="AC61:AC64"/>
    <mergeCell ref="AD61:AD64"/>
    <mergeCell ref="E57:E60"/>
    <mergeCell ref="F57:F60"/>
    <mergeCell ref="G57:G60"/>
    <mergeCell ref="H57:H60"/>
    <mergeCell ref="I57:I60"/>
    <mergeCell ref="J57:J60"/>
    <mergeCell ref="K57:K60"/>
    <mergeCell ref="L57:L60"/>
    <mergeCell ref="M57:M60"/>
    <mergeCell ref="N57:N60"/>
    <mergeCell ref="O57:O60"/>
    <mergeCell ref="P57:P60"/>
    <mergeCell ref="Q57:Q60"/>
    <mergeCell ref="R57:R60"/>
    <mergeCell ref="S57:S60"/>
    <mergeCell ref="T57:T60"/>
    <mergeCell ref="U57:U60"/>
    <mergeCell ref="E53:E56"/>
    <mergeCell ref="F53:F56"/>
    <mergeCell ref="G53:G56"/>
    <mergeCell ref="H53:H56"/>
    <mergeCell ref="I53:I56"/>
    <mergeCell ref="J53:J56"/>
    <mergeCell ref="K53:K56"/>
    <mergeCell ref="L53:L56"/>
    <mergeCell ref="M53:M56"/>
    <mergeCell ref="N53:N56"/>
    <mergeCell ref="O53:O56"/>
    <mergeCell ref="P53:P56"/>
    <mergeCell ref="Q53:Q56"/>
    <mergeCell ref="R53:R56"/>
    <mergeCell ref="S53:S56"/>
    <mergeCell ref="T53:T56"/>
    <mergeCell ref="U53:U56"/>
    <mergeCell ref="AY41:AY44"/>
    <mergeCell ref="BF41:BF44"/>
    <mergeCell ref="BG41:BG44"/>
    <mergeCell ref="BN41:BN44"/>
    <mergeCell ref="BO41:BO44"/>
    <mergeCell ref="X49:X52"/>
    <mergeCell ref="Y49:Y52"/>
    <mergeCell ref="Z49:Z52"/>
    <mergeCell ref="AA49:AA52"/>
    <mergeCell ref="AB49:AB52"/>
    <mergeCell ref="AC49:AC52"/>
    <mergeCell ref="AD49:AD52"/>
    <mergeCell ref="AE49:AE52"/>
    <mergeCell ref="AF49:AF52"/>
    <mergeCell ref="AP49:AP52"/>
    <mergeCell ref="AQ49:AQ52"/>
    <mergeCell ref="AX49:AX52"/>
    <mergeCell ref="AY49:AY52"/>
    <mergeCell ref="BF49:BF52"/>
    <mergeCell ref="BG49:BG52"/>
    <mergeCell ref="BN49:BN52"/>
    <mergeCell ref="BO49:BO52"/>
    <mergeCell ref="BG45:BG48"/>
    <mergeCell ref="BN45:BN48"/>
    <mergeCell ref="BO45:BO48"/>
    <mergeCell ref="AB45:AB48"/>
    <mergeCell ref="AC45:AC48"/>
    <mergeCell ref="AD45:AD48"/>
    <mergeCell ref="AX41:AX44"/>
    <mergeCell ref="AE33:AE36"/>
    <mergeCell ref="AF33:AF36"/>
    <mergeCell ref="AP33:AP36"/>
    <mergeCell ref="AQ33:AQ36"/>
    <mergeCell ref="AX33:AX36"/>
    <mergeCell ref="AY33:AY36"/>
    <mergeCell ref="BF33:BF36"/>
    <mergeCell ref="BG33:BG36"/>
    <mergeCell ref="BN33:BN36"/>
    <mergeCell ref="BO33:BO36"/>
    <mergeCell ref="E41:E44"/>
    <mergeCell ref="F41:F44"/>
    <mergeCell ref="G41:G44"/>
    <mergeCell ref="H41:H44"/>
    <mergeCell ref="I41:I44"/>
    <mergeCell ref="J41:J44"/>
    <mergeCell ref="K41:K44"/>
    <mergeCell ref="L41:L44"/>
    <mergeCell ref="M41:M44"/>
    <mergeCell ref="N41:N44"/>
    <mergeCell ref="O41:O44"/>
    <mergeCell ref="P41:P44"/>
    <mergeCell ref="Q41:Q44"/>
    <mergeCell ref="R41:R44"/>
    <mergeCell ref="S41:S44"/>
    <mergeCell ref="T41:T44"/>
    <mergeCell ref="U41:U44"/>
    <mergeCell ref="V41:V44"/>
    <mergeCell ref="AB41:AB44"/>
    <mergeCell ref="AC41:AC44"/>
    <mergeCell ref="AD41:AD44"/>
    <mergeCell ref="AE41:AE44"/>
    <mergeCell ref="N49:N52"/>
    <mergeCell ref="O49:O52"/>
    <mergeCell ref="P49:P52"/>
    <mergeCell ref="Q49:Q52"/>
    <mergeCell ref="R49:R52"/>
    <mergeCell ref="S49:S52"/>
    <mergeCell ref="T33:T36"/>
    <mergeCell ref="U33:U36"/>
    <mergeCell ref="V33:V36"/>
    <mergeCell ref="W33:W36"/>
    <mergeCell ref="X33:X36"/>
    <mergeCell ref="Y33:Y36"/>
    <mergeCell ref="Z33:Z36"/>
    <mergeCell ref="AA33:AA36"/>
    <mergeCell ref="AB33:AB36"/>
    <mergeCell ref="AC33:AC36"/>
    <mergeCell ref="AD33:AD36"/>
    <mergeCell ref="T49:T52"/>
    <mergeCell ref="U49:U52"/>
    <mergeCell ref="V49:V52"/>
    <mergeCell ref="W49:W52"/>
    <mergeCell ref="AA37:AA40"/>
    <mergeCell ref="AB37:AB40"/>
    <mergeCell ref="AC37:AC40"/>
    <mergeCell ref="T45:T48"/>
    <mergeCell ref="U45:U48"/>
    <mergeCell ref="V45:V48"/>
    <mergeCell ref="W45:W48"/>
    <mergeCell ref="X45:X48"/>
    <mergeCell ref="Y45:Y48"/>
    <mergeCell ref="Z45:Z48"/>
    <mergeCell ref="AA45:AA48"/>
    <mergeCell ref="T29:T32"/>
    <mergeCell ref="U29:U32"/>
    <mergeCell ref="V29:V32"/>
    <mergeCell ref="W29:W32"/>
    <mergeCell ref="AF29:AF32"/>
    <mergeCell ref="AP29:AP32"/>
    <mergeCell ref="C33:C64"/>
    <mergeCell ref="D33:D64"/>
    <mergeCell ref="E33:E36"/>
    <mergeCell ref="F33:F36"/>
    <mergeCell ref="G33:G36"/>
    <mergeCell ref="H33:H36"/>
    <mergeCell ref="I33:I36"/>
    <mergeCell ref="J33:J36"/>
    <mergeCell ref="K33:K36"/>
    <mergeCell ref="L33:L36"/>
    <mergeCell ref="M33:M36"/>
    <mergeCell ref="N33:N36"/>
    <mergeCell ref="O33:O36"/>
    <mergeCell ref="P33:P36"/>
    <mergeCell ref="Q33:Q36"/>
    <mergeCell ref="R33:R36"/>
    <mergeCell ref="S33:S36"/>
    <mergeCell ref="E49:E52"/>
    <mergeCell ref="F49:F52"/>
    <mergeCell ref="G49:G52"/>
    <mergeCell ref="H49:H52"/>
    <mergeCell ref="I49:I52"/>
    <mergeCell ref="J49:J52"/>
    <mergeCell ref="K49:K52"/>
    <mergeCell ref="L49:L52"/>
    <mergeCell ref="M49:M52"/>
    <mergeCell ref="C29:C32"/>
    <mergeCell ref="D29:D32"/>
    <mergeCell ref="E29:E32"/>
    <mergeCell ref="F29:F32"/>
    <mergeCell ref="G29:G32"/>
    <mergeCell ref="H29:H32"/>
    <mergeCell ref="I29:I32"/>
    <mergeCell ref="J29:J32"/>
    <mergeCell ref="K29:K32"/>
    <mergeCell ref="L29:L32"/>
    <mergeCell ref="M29:M32"/>
    <mergeCell ref="N29:N32"/>
    <mergeCell ref="O29:O32"/>
    <mergeCell ref="P29:P32"/>
    <mergeCell ref="Q29:Q32"/>
    <mergeCell ref="R29:R32"/>
    <mergeCell ref="S29:S32"/>
    <mergeCell ref="BO21:BO24"/>
    <mergeCell ref="BN21:BN24"/>
    <mergeCell ref="C25:C28"/>
    <mergeCell ref="D25:D28"/>
    <mergeCell ref="E25:E28"/>
    <mergeCell ref="F25:F28"/>
    <mergeCell ref="G25:G28"/>
    <mergeCell ref="H25:H28"/>
    <mergeCell ref="I25:I28"/>
    <mergeCell ref="J25:J28"/>
    <mergeCell ref="K25:K28"/>
    <mergeCell ref="L25:L28"/>
    <mergeCell ref="M25:M28"/>
    <mergeCell ref="N25:N28"/>
    <mergeCell ref="O25:O28"/>
    <mergeCell ref="P25:P28"/>
    <mergeCell ref="Q25:Q28"/>
    <mergeCell ref="R25:R28"/>
    <mergeCell ref="S25:S28"/>
    <mergeCell ref="T25:T28"/>
    <mergeCell ref="U25:U28"/>
    <mergeCell ref="V25:V28"/>
    <mergeCell ref="W25:W28"/>
    <mergeCell ref="X25:X28"/>
    <mergeCell ref="Y25:Y28"/>
    <mergeCell ref="Z25:Z28"/>
    <mergeCell ref="AA25:AA28"/>
    <mergeCell ref="AB25:AB28"/>
    <mergeCell ref="AX25:AX28"/>
    <mergeCell ref="AY25:AY28"/>
    <mergeCell ref="C21:C24"/>
    <mergeCell ref="D21:D24"/>
    <mergeCell ref="E21:E24"/>
    <mergeCell ref="F21:F24"/>
    <mergeCell ref="G21:G24"/>
    <mergeCell ref="H21:H24"/>
    <mergeCell ref="I21:I24"/>
    <mergeCell ref="J21:J24"/>
    <mergeCell ref="K21:K24"/>
    <mergeCell ref="L21:L24"/>
    <mergeCell ref="M21:M24"/>
    <mergeCell ref="N21:N24"/>
    <mergeCell ref="O21:O24"/>
    <mergeCell ref="P21:P24"/>
    <mergeCell ref="Q21:Q24"/>
    <mergeCell ref="R21:R24"/>
    <mergeCell ref="S21:S24"/>
    <mergeCell ref="AD13:AD16"/>
    <mergeCell ref="AD21:AD24"/>
    <mergeCell ref="T21:T24"/>
    <mergeCell ref="U21:U24"/>
    <mergeCell ref="V21:V24"/>
    <mergeCell ref="W21:W24"/>
    <mergeCell ref="X21:X24"/>
    <mergeCell ref="Y21:Y24"/>
    <mergeCell ref="Z21:Z24"/>
    <mergeCell ref="AA21:AA24"/>
    <mergeCell ref="AB21:AB24"/>
    <mergeCell ref="AC21:AC24"/>
    <mergeCell ref="AF13:AF16"/>
    <mergeCell ref="T17:T20"/>
    <mergeCell ref="U17:U20"/>
    <mergeCell ref="V17:V20"/>
    <mergeCell ref="W17:W20"/>
    <mergeCell ref="X17:X20"/>
    <mergeCell ref="Y17:Y20"/>
    <mergeCell ref="Z17:Z20"/>
    <mergeCell ref="AA17:AA20"/>
    <mergeCell ref="AB17:AB20"/>
    <mergeCell ref="AC17:AC20"/>
    <mergeCell ref="AD17:AD20"/>
    <mergeCell ref="AE17:AE20"/>
    <mergeCell ref="AF17:AF20"/>
    <mergeCell ref="AB13:AB16"/>
    <mergeCell ref="AD9:AD12"/>
    <mergeCell ref="AE9:AE12"/>
    <mergeCell ref="AF9:AF12"/>
    <mergeCell ref="T9:T12"/>
    <mergeCell ref="U9:U12"/>
    <mergeCell ref="V9:V12"/>
    <mergeCell ref="W9:W12"/>
    <mergeCell ref="X9:X12"/>
    <mergeCell ref="Y9:Y12"/>
    <mergeCell ref="Z9:Z12"/>
    <mergeCell ref="AA9:AA12"/>
    <mergeCell ref="AB9:AB12"/>
    <mergeCell ref="Y13:Y16"/>
    <mergeCell ref="Z13:Z16"/>
    <mergeCell ref="AA13:AA16"/>
    <mergeCell ref="AC9:AC12"/>
    <mergeCell ref="AP9:AP12"/>
    <mergeCell ref="AQ9:AQ12"/>
    <mergeCell ref="AX9:AX12"/>
    <mergeCell ref="AY9:AY12"/>
    <mergeCell ref="BF9:BF12"/>
    <mergeCell ref="BG9:BG12"/>
    <mergeCell ref="BN9:BN12"/>
    <mergeCell ref="BO9:BO12"/>
    <mergeCell ref="E13:E16"/>
    <mergeCell ref="F13:F16"/>
    <mergeCell ref="G13:G16"/>
    <mergeCell ref="H13:H16"/>
    <mergeCell ref="I13:I16"/>
    <mergeCell ref="J13:J16"/>
    <mergeCell ref="K13:K16"/>
    <mergeCell ref="L13:L16"/>
    <mergeCell ref="M13:M16"/>
    <mergeCell ref="N13:N16"/>
    <mergeCell ref="O13:O16"/>
    <mergeCell ref="P13:P16"/>
    <mergeCell ref="Q13:Q16"/>
    <mergeCell ref="R13:R16"/>
    <mergeCell ref="S13:S16"/>
    <mergeCell ref="T13:T16"/>
    <mergeCell ref="U13:U16"/>
    <mergeCell ref="V13:V16"/>
    <mergeCell ref="W13:W16"/>
    <mergeCell ref="X13:X16"/>
    <mergeCell ref="AC13:AC16"/>
    <mergeCell ref="BN13:BN16"/>
    <mergeCell ref="BO13:BO16"/>
    <mergeCell ref="AE13:AE16"/>
    <mergeCell ref="H9:H12"/>
    <mergeCell ref="I9:I12"/>
    <mergeCell ref="J9:J12"/>
    <mergeCell ref="K9:K12"/>
    <mergeCell ref="L9:L12"/>
    <mergeCell ref="M9:M12"/>
    <mergeCell ref="N9:N12"/>
    <mergeCell ref="O9:O12"/>
    <mergeCell ref="P9:P12"/>
    <mergeCell ref="Q9:Q12"/>
    <mergeCell ref="R9:R12"/>
    <mergeCell ref="S9:S12"/>
    <mergeCell ref="E17:E20"/>
    <mergeCell ref="F17:F20"/>
    <mergeCell ref="G17:G20"/>
    <mergeCell ref="H17:H20"/>
    <mergeCell ref="I17:I20"/>
    <mergeCell ref="J17:J20"/>
    <mergeCell ref="K17:K20"/>
    <mergeCell ref="L17:L20"/>
    <mergeCell ref="M17:M20"/>
    <mergeCell ref="N17:N20"/>
    <mergeCell ref="O17:O20"/>
    <mergeCell ref="P17:P20"/>
    <mergeCell ref="Q17:Q20"/>
    <mergeCell ref="R17:R20"/>
    <mergeCell ref="S17:S20"/>
    <mergeCell ref="W156:W159"/>
    <mergeCell ref="AA148:AA151"/>
    <mergeCell ref="AB148:AB151"/>
    <mergeCell ref="AC148:AC151"/>
    <mergeCell ref="AD148:AD151"/>
    <mergeCell ref="W148:W151"/>
    <mergeCell ref="X148:X151"/>
    <mergeCell ref="Y148:Y151"/>
    <mergeCell ref="Z148:Z151"/>
    <mergeCell ref="AE148:AE151"/>
    <mergeCell ref="AF148:AF151"/>
    <mergeCell ref="AP148:AP151"/>
    <mergeCell ref="AQ148:AQ151"/>
    <mergeCell ref="AX148:AX151"/>
    <mergeCell ref="AY148:AY151"/>
    <mergeCell ref="BF148:BF151"/>
    <mergeCell ref="AQ152:AQ155"/>
    <mergeCell ref="BF156:BF159"/>
    <mergeCell ref="BO82:BO85"/>
    <mergeCell ref="BF29:BF32"/>
    <mergeCell ref="BG29:BG32"/>
    <mergeCell ref="BF25:BF28"/>
    <mergeCell ref="BG25:BG28"/>
    <mergeCell ref="BF78:BF81"/>
    <mergeCell ref="BN25:BN28"/>
    <mergeCell ref="BO25:BO28"/>
    <mergeCell ref="BG78:BG81"/>
    <mergeCell ref="BN78:BN81"/>
    <mergeCell ref="AD25:AD28"/>
    <mergeCell ref="AE25:AE28"/>
    <mergeCell ref="AF25:AF28"/>
    <mergeCell ref="AP25:AP28"/>
    <mergeCell ref="AA180:AA183"/>
    <mergeCell ref="AB180:AB183"/>
    <mergeCell ref="AC180:AC183"/>
    <mergeCell ref="AD180:AD183"/>
    <mergeCell ref="AE180:AE183"/>
    <mergeCell ref="AF180:AF183"/>
    <mergeCell ref="AP180:AP183"/>
    <mergeCell ref="AQ180:AQ183"/>
    <mergeCell ref="AX180:AX183"/>
    <mergeCell ref="AY180:AY183"/>
    <mergeCell ref="BF180:BF183"/>
    <mergeCell ref="AE168:AE171"/>
    <mergeCell ref="AF168:AF171"/>
    <mergeCell ref="AQ160:AQ163"/>
    <mergeCell ref="AD53:AD56"/>
    <mergeCell ref="AE53:AE56"/>
    <mergeCell ref="AF53:AF56"/>
    <mergeCell ref="AD107:AD110"/>
    <mergeCell ref="S65:S68"/>
    <mergeCell ref="AD140:AD143"/>
    <mergeCell ref="AE140:AE143"/>
    <mergeCell ref="AF140:AF143"/>
    <mergeCell ref="AC144:AC147"/>
    <mergeCell ref="AD144:AD147"/>
    <mergeCell ref="AC115:AC118"/>
    <mergeCell ref="AB111:AB114"/>
    <mergeCell ref="AC111:AC114"/>
    <mergeCell ref="AD111:AD114"/>
    <mergeCell ref="AE111:AE114"/>
    <mergeCell ref="AF111:AF114"/>
    <mergeCell ref="AD115:AD118"/>
    <mergeCell ref="AE115:AE118"/>
    <mergeCell ref="AF115:AF118"/>
    <mergeCell ref="AC119:AC122"/>
    <mergeCell ref="AD119:AD122"/>
    <mergeCell ref="AE119:AE122"/>
    <mergeCell ref="AF119:AF122"/>
    <mergeCell ref="AB136:AB139"/>
    <mergeCell ref="AC136:AC139"/>
    <mergeCell ref="AD136:AD139"/>
    <mergeCell ref="AE136:AE139"/>
    <mergeCell ref="AF136:AF139"/>
    <mergeCell ref="AC140:AC143"/>
    <mergeCell ref="AE144:AE147"/>
    <mergeCell ref="AE107:AE110"/>
    <mergeCell ref="AE99:AE102"/>
    <mergeCell ref="AB65:AB68"/>
    <mergeCell ref="AC65:AC68"/>
    <mergeCell ref="T78:T81"/>
    <mergeCell ref="U78:U81"/>
    <mergeCell ref="B3:D3"/>
    <mergeCell ref="E3:E5"/>
    <mergeCell ref="F3:I3"/>
    <mergeCell ref="AF4:AF5"/>
    <mergeCell ref="J3:K3"/>
    <mergeCell ref="L3:M3"/>
    <mergeCell ref="N3:O3"/>
    <mergeCell ref="N4:N5"/>
    <mergeCell ref="O4:O5"/>
    <mergeCell ref="C4:D4"/>
    <mergeCell ref="F4:F5"/>
    <mergeCell ref="G4:G5"/>
    <mergeCell ref="H4:H5"/>
    <mergeCell ref="I4:I5"/>
    <mergeCell ref="J4:J5"/>
    <mergeCell ref="K4:K5"/>
    <mergeCell ref="AD29:AD32"/>
    <mergeCell ref="L4:L5"/>
    <mergeCell ref="M4:M5"/>
    <mergeCell ref="Q3:Q5"/>
    <mergeCell ref="R3:R5"/>
    <mergeCell ref="P3:P5"/>
    <mergeCell ref="AE21:AE24"/>
    <mergeCell ref="AF21:AF24"/>
    <mergeCell ref="T3:X3"/>
    <mergeCell ref="W4:W5"/>
    <mergeCell ref="X4:X5"/>
    <mergeCell ref="C9:C20"/>
    <mergeCell ref="D9:D20"/>
    <mergeCell ref="E9:E12"/>
    <mergeCell ref="F9:F12"/>
    <mergeCell ref="G9:G12"/>
    <mergeCell ref="C82:C85"/>
    <mergeCell ref="D82:D85"/>
    <mergeCell ref="AC25:AC28"/>
    <mergeCell ref="Z78:Z81"/>
    <mergeCell ref="AA78:AA81"/>
    <mergeCell ref="AB78:AB81"/>
    <mergeCell ref="AC78:AC81"/>
    <mergeCell ref="BF17:BF20"/>
    <mergeCell ref="BG17:BG20"/>
    <mergeCell ref="BN17:BN20"/>
    <mergeCell ref="BO17:BO20"/>
    <mergeCell ref="BF21:BF24"/>
    <mergeCell ref="BG21:BG24"/>
    <mergeCell ref="AD78:AD81"/>
    <mergeCell ref="AE78:AE81"/>
    <mergeCell ref="AP21:AP24"/>
    <mergeCell ref="AQ21:AQ24"/>
    <mergeCell ref="AX21:AX24"/>
    <mergeCell ref="AY21:AY24"/>
    <mergeCell ref="AQ25:AQ28"/>
    <mergeCell ref="AD37:AD40"/>
    <mergeCell ref="S69:S72"/>
    <mergeCell ref="C65:C72"/>
    <mergeCell ref="D65:D72"/>
    <mergeCell ref="E69:E72"/>
    <mergeCell ref="E37:E40"/>
    <mergeCell ref="F37:F40"/>
    <mergeCell ref="G37:G40"/>
    <mergeCell ref="H37:H40"/>
    <mergeCell ref="I37:I40"/>
    <mergeCell ref="J37:J40"/>
    <mergeCell ref="K37:K40"/>
    <mergeCell ref="AP13:AP16"/>
    <mergeCell ref="AQ13:AQ16"/>
    <mergeCell ref="AX13:AX16"/>
    <mergeCell ref="AY13:AY16"/>
    <mergeCell ref="BF13:BF16"/>
    <mergeCell ref="AP17:AP20"/>
    <mergeCell ref="AQ17:AQ20"/>
    <mergeCell ref="AX17:AX20"/>
    <mergeCell ref="AY17:AY20"/>
    <mergeCell ref="AQ29:AQ32"/>
    <mergeCell ref="AX29:AX32"/>
    <mergeCell ref="AY29:AY32"/>
    <mergeCell ref="BN29:BN32"/>
    <mergeCell ref="BO29:BO32"/>
    <mergeCell ref="BO74:BO77"/>
    <mergeCell ref="AE61:AE64"/>
    <mergeCell ref="BO78:BO81"/>
    <mergeCell ref="BG13:BG16"/>
    <mergeCell ref="AX37:AX40"/>
    <mergeCell ref="AY37:AY40"/>
    <mergeCell ref="BF37:BF40"/>
    <mergeCell ref="BG37:BG40"/>
    <mergeCell ref="BN37:BN40"/>
    <mergeCell ref="BO37:BO40"/>
    <mergeCell ref="AE45:AE48"/>
    <mergeCell ref="AF45:AF48"/>
    <mergeCell ref="AP45:AP48"/>
    <mergeCell ref="AQ45:AQ48"/>
    <mergeCell ref="AX45:AX48"/>
    <mergeCell ref="AY45:AY48"/>
    <mergeCell ref="BF45:BF48"/>
    <mergeCell ref="AQ41:AQ44"/>
    <mergeCell ref="BU4:BU5"/>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G3:AG5"/>
    <mergeCell ref="AH3:AH5"/>
    <mergeCell ref="AI3:AI5"/>
    <mergeCell ref="BN3:BU3"/>
    <mergeCell ref="AK3:AK5"/>
    <mergeCell ref="AL3:AM3"/>
    <mergeCell ref="AN3:AO3"/>
    <mergeCell ref="AP3:AW3"/>
    <mergeCell ref="AX3:BE3"/>
    <mergeCell ref="BF3:BM3"/>
    <mergeCell ref="AV4:AV5"/>
    <mergeCell ref="AW4:AW5"/>
    <mergeCell ref="AX4:AX5"/>
    <mergeCell ref="AY4:AY5"/>
    <mergeCell ref="Y3:AF3"/>
    <mergeCell ref="AJ3:AJ5"/>
    <mergeCell ref="AP4:AP5"/>
    <mergeCell ref="AQ4:AQ5"/>
    <mergeCell ref="AR4:AU4"/>
    <mergeCell ref="T4:T5"/>
    <mergeCell ref="Y4:Y5"/>
    <mergeCell ref="Z4:Z5"/>
    <mergeCell ref="U4:U5"/>
    <mergeCell ref="V4:V5"/>
    <mergeCell ref="W41:W44"/>
    <mergeCell ref="X41:X44"/>
    <mergeCell ref="Y41:Y44"/>
    <mergeCell ref="Z41:Z44"/>
    <mergeCell ref="AA41:AA44"/>
    <mergeCell ref="X29:X32"/>
    <mergeCell ref="Y29:Y32"/>
    <mergeCell ref="Z29:Z32"/>
    <mergeCell ref="AA29:AA32"/>
    <mergeCell ref="AB29:AB32"/>
    <mergeCell ref="AC29:AC32"/>
    <mergeCell ref="AE29:AE32"/>
    <mergeCell ref="T37:T40"/>
    <mergeCell ref="U37:U40"/>
    <mergeCell ref="V37:V40"/>
    <mergeCell ref="W37:W40"/>
    <mergeCell ref="X37:X40"/>
    <mergeCell ref="Y37:Y40"/>
    <mergeCell ref="Z37:Z40"/>
    <mergeCell ref="AE37:AE40"/>
    <mergeCell ref="AF37:AF40"/>
    <mergeCell ref="AP37:AP40"/>
    <mergeCell ref="AQ37:AQ40"/>
    <mergeCell ref="AF41:AF44"/>
    <mergeCell ref="AP41:AP44"/>
    <mergeCell ref="L37:L40"/>
    <mergeCell ref="M37:M40"/>
    <mergeCell ref="N37:N40"/>
    <mergeCell ref="O37:O40"/>
    <mergeCell ref="P37:P40"/>
    <mergeCell ref="Q37:Q40"/>
    <mergeCell ref="R37:R40"/>
    <mergeCell ref="E45:E48"/>
    <mergeCell ref="F45:F48"/>
    <mergeCell ref="G45:G48"/>
    <mergeCell ref="H45:H48"/>
    <mergeCell ref="I45:I48"/>
    <mergeCell ref="J45:J48"/>
    <mergeCell ref="K45:K48"/>
    <mergeCell ref="L45:L48"/>
    <mergeCell ref="M45:M48"/>
    <mergeCell ref="N45:N48"/>
    <mergeCell ref="O45:O48"/>
    <mergeCell ref="P45:P48"/>
    <mergeCell ref="Q45:Q48"/>
    <mergeCell ref="R45:R48"/>
    <mergeCell ref="D90:D93"/>
    <mergeCell ref="E90:E93"/>
    <mergeCell ref="F90:F93"/>
    <mergeCell ref="G90:G93"/>
    <mergeCell ref="H90:H93"/>
    <mergeCell ref="I90:I93"/>
    <mergeCell ref="J90:J93"/>
    <mergeCell ref="K90:K93"/>
    <mergeCell ref="L90:L93"/>
    <mergeCell ref="M90:M93"/>
    <mergeCell ref="N90:N93"/>
    <mergeCell ref="O90:O93"/>
    <mergeCell ref="P90:P93"/>
    <mergeCell ref="Q90:Q93"/>
    <mergeCell ref="R90:R93"/>
    <mergeCell ref="I69:I72"/>
    <mergeCell ref="J69:J72"/>
    <mergeCell ref="K69:K72"/>
    <mergeCell ref="L69:L72"/>
    <mergeCell ref="M69:M72"/>
    <mergeCell ref="N69:N72"/>
    <mergeCell ref="O69:O72"/>
    <mergeCell ref="F69:F72"/>
    <mergeCell ref="G69:G72"/>
    <mergeCell ref="H69:H72"/>
    <mergeCell ref="P69:P72"/>
    <mergeCell ref="Q69:Q72"/>
    <mergeCell ref="R69:R72"/>
    <mergeCell ref="R94:R97"/>
    <mergeCell ref="E123:E126"/>
    <mergeCell ref="F123:F126"/>
    <mergeCell ref="G123:G126"/>
    <mergeCell ref="H123:H126"/>
    <mergeCell ref="I123:I126"/>
    <mergeCell ref="J123:J126"/>
    <mergeCell ref="K123:K126"/>
    <mergeCell ref="L123:L126"/>
    <mergeCell ref="M123:M126"/>
    <mergeCell ref="N123:N126"/>
    <mergeCell ref="O123:O126"/>
    <mergeCell ref="P123:P126"/>
    <mergeCell ref="Q123:Q126"/>
    <mergeCell ref="R123:R126"/>
    <mergeCell ref="C74:C77"/>
    <mergeCell ref="D74:D77"/>
    <mergeCell ref="E74:E77"/>
    <mergeCell ref="F74:F77"/>
    <mergeCell ref="G74:G77"/>
    <mergeCell ref="H74:H77"/>
    <mergeCell ref="I74:I77"/>
    <mergeCell ref="J74:J77"/>
    <mergeCell ref="K74:K77"/>
    <mergeCell ref="L74:L77"/>
    <mergeCell ref="M74:M77"/>
    <mergeCell ref="N74:N77"/>
    <mergeCell ref="O74:O77"/>
    <mergeCell ref="P74:P77"/>
    <mergeCell ref="Q74:Q77"/>
    <mergeCell ref="R74:R77"/>
    <mergeCell ref="C90:C93"/>
    <mergeCell ref="E192:E195"/>
    <mergeCell ref="F192:F195"/>
    <mergeCell ref="C94:C97"/>
    <mergeCell ref="D94:D97"/>
    <mergeCell ref="E94:E97"/>
    <mergeCell ref="F94:F97"/>
    <mergeCell ref="G94:G97"/>
    <mergeCell ref="H94:H97"/>
    <mergeCell ref="I94:I97"/>
    <mergeCell ref="J94:J97"/>
    <mergeCell ref="K94:K97"/>
    <mergeCell ref="L94:L97"/>
    <mergeCell ref="M94:M97"/>
    <mergeCell ref="N94:N97"/>
    <mergeCell ref="O94:O97"/>
    <mergeCell ref="P94:P97"/>
    <mergeCell ref="Q94:Q97"/>
    <mergeCell ref="E103:E106"/>
    <mergeCell ref="F103:F106"/>
    <mergeCell ref="G103:G106"/>
    <mergeCell ref="H103:H106"/>
    <mergeCell ref="I103:I106"/>
    <mergeCell ref="J103:J106"/>
    <mergeCell ref="K103:K106"/>
    <mergeCell ref="L103:L106"/>
    <mergeCell ref="M103:M106"/>
    <mergeCell ref="N103:N106"/>
    <mergeCell ref="O103:O106"/>
    <mergeCell ref="P103:P106"/>
    <mergeCell ref="Q103:Q106"/>
    <mergeCell ref="E107:E110"/>
    <mergeCell ref="F107:F110"/>
    <mergeCell ref="I184:I187"/>
    <mergeCell ref="J184:J187"/>
    <mergeCell ref="K184:K187"/>
    <mergeCell ref="L184:L187"/>
    <mergeCell ref="M184:M187"/>
    <mergeCell ref="N184:N187"/>
    <mergeCell ref="O184:O187"/>
    <mergeCell ref="P184:P187"/>
    <mergeCell ref="Q184:Q187"/>
    <mergeCell ref="E188:E191"/>
    <mergeCell ref="F188:F191"/>
    <mergeCell ref="G188:G191"/>
    <mergeCell ref="H188:H191"/>
    <mergeCell ref="I188:I191"/>
    <mergeCell ref="J188:J191"/>
    <mergeCell ref="K188:K191"/>
    <mergeCell ref="L188:L191"/>
    <mergeCell ref="M188:M191"/>
    <mergeCell ref="N188:N191"/>
    <mergeCell ref="O188:O191"/>
    <mergeCell ref="P188:P191"/>
    <mergeCell ref="Q188:Q191"/>
    <mergeCell ref="G192:G195"/>
    <mergeCell ref="H192:H195"/>
    <mergeCell ref="I192:I195"/>
    <mergeCell ref="J192:J195"/>
    <mergeCell ref="K192:K195"/>
    <mergeCell ref="L192:L195"/>
    <mergeCell ref="M192:M195"/>
    <mergeCell ref="N192:N195"/>
    <mergeCell ref="O192:O195"/>
    <mergeCell ref="P192:P195"/>
    <mergeCell ref="Q192:Q195"/>
    <mergeCell ref="C184:C191"/>
    <mergeCell ref="D184:D191"/>
    <mergeCell ref="C192:C199"/>
    <mergeCell ref="D192:D199"/>
    <mergeCell ref="E196:E199"/>
    <mergeCell ref="F196:F199"/>
    <mergeCell ref="G196:G199"/>
    <mergeCell ref="H196:H199"/>
    <mergeCell ref="I196:I199"/>
    <mergeCell ref="J196:J199"/>
    <mergeCell ref="K196:K199"/>
    <mergeCell ref="L196:L199"/>
    <mergeCell ref="M196:M199"/>
    <mergeCell ref="N196:N199"/>
    <mergeCell ref="O196:O199"/>
    <mergeCell ref="P196:P199"/>
    <mergeCell ref="Q196:Q199"/>
    <mergeCell ref="E184:E187"/>
    <mergeCell ref="F184:F187"/>
    <mergeCell ref="G184:G187"/>
    <mergeCell ref="H184:H187"/>
    <mergeCell ref="C205:C212"/>
    <mergeCell ref="D205:D212"/>
    <mergeCell ref="E209:E212"/>
    <mergeCell ref="F209:F212"/>
    <mergeCell ref="G209:G212"/>
    <mergeCell ref="H209:H212"/>
    <mergeCell ref="I209:I212"/>
    <mergeCell ref="J209:J212"/>
    <mergeCell ref="K209:K212"/>
    <mergeCell ref="L209:L212"/>
    <mergeCell ref="M209:M212"/>
    <mergeCell ref="N209:N212"/>
    <mergeCell ref="O209:O212"/>
    <mergeCell ref="P209:P212"/>
    <mergeCell ref="Q209:Q212"/>
    <mergeCell ref="R209:R212"/>
    <mergeCell ref="E222:E225"/>
    <mergeCell ref="F222:F225"/>
    <mergeCell ref="G222:G225"/>
    <mergeCell ref="H222:H225"/>
    <mergeCell ref="I222:I225"/>
    <mergeCell ref="J222:J225"/>
    <mergeCell ref="K222:K225"/>
    <mergeCell ref="L222:L225"/>
    <mergeCell ref="M222:M225"/>
    <mergeCell ref="N222:N225"/>
    <mergeCell ref="O222:O225"/>
    <mergeCell ref="P222:P225"/>
    <mergeCell ref="Q222:Q225"/>
    <mergeCell ref="R222:R225"/>
    <mergeCell ref="C222:C233"/>
    <mergeCell ref="D222:D233"/>
    <mergeCell ref="T69:T72"/>
    <mergeCell ref="U69:U72"/>
    <mergeCell ref="V69:V72"/>
    <mergeCell ref="W69:W72"/>
    <mergeCell ref="X69:X72"/>
    <mergeCell ref="Y69:Y72"/>
    <mergeCell ref="Z69:Z72"/>
    <mergeCell ref="S94:S97"/>
    <mergeCell ref="T94:T97"/>
    <mergeCell ref="U94:U97"/>
    <mergeCell ref="V94:V97"/>
    <mergeCell ref="W94:W97"/>
    <mergeCell ref="X94:X97"/>
    <mergeCell ref="Y94:Y97"/>
    <mergeCell ref="Z94:Z97"/>
    <mergeCell ref="S37:S40"/>
    <mergeCell ref="S45:S48"/>
    <mergeCell ref="S74:S77"/>
    <mergeCell ref="S90:S93"/>
    <mergeCell ref="T90:T93"/>
    <mergeCell ref="U90:U93"/>
    <mergeCell ref="V90:V93"/>
    <mergeCell ref="W90:W93"/>
    <mergeCell ref="X90:X93"/>
    <mergeCell ref="Y90:Y93"/>
    <mergeCell ref="T74:T77"/>
    <mergeCell ref="U74:U77"/>
    <mergeCell ref="V74:V77"/>
    <mergeCell ref="W74:W77"/>
    <mergeCell ref="X74:X77"/>
    <mergeCell ref="Y74:Y77"/>
    <mergeCell ref="Z74:Z77"/>
    <mergeCell ref="BF65:BF68"/>
    <mergeCell ref="BG65:BG68"/>
    <mergeCell ref="BN65:BN68"/>
    <mergeCell ref="BO65:BO68"/>
    <mergeCell ref="V53:V56"/>
    <mergeCell ref="W53:W56"/>
    <mergeCell ref="X53:X56"/>
    <mergeCell ref="Y53:Y56"/>
    <mergeCell ref="AP53:AP56"/>
    <mergeCell ref="AQ53:AQ56"/>
    <mergeCell ref="AX53:AX56"/>
    <mergeCell ref="AY53:AY56"/>
    <mergeCell ref="Z57:Z60"/>
    <mergeCell ref="AA57:AA60"/>
    <mergeCell ref="AB57:AB60"/>
    <mergeCell ref="Z53:Z56"/>
    <mergeCell ref="AA53:AA56"/>
    <mergeCell ref="AB53:AB56"/>
    <mergeCell ref="AC53:AC56"/>
    <mergeCell ref="AC57:AC60"/>
    <mergeCell ref="Z61:Z64"/>
    <mergeCell ref="BF53:BF56"/>
    <mergeCell ref="BG53:BG56"/>
    <mergeCell ref="BN53:BN56"/>
    <mergeCell ref="BO53:BO56"/>
    <mergeCell ref="V57:V60"/>
    <mergeCell ref="W57:W60"/>
    <mergeCell ref="X57:X60"/>
    <mergeCell ref="Y57:Y60"/>
    <mergeCell ref="AD57:AD60"/>
    <mergeCell ref="AE57:AE60"/>
    <mergeCell ref="AF57:AF60"/>
    <mergeCell ref="Z90:Z93"/>
    <mergeCell ref="AA90:AA93"/>
    <mergeCell ref="AB90:AB93"/>
    <mergeCell ref="AC90:AC93"/>
    <mergeCell ref="AD90:AD93"/>
    <mergeCell ref="AE90:AE93"/>
    <mergeCell ref="AF90:AF93"/>
    <mergeCell ref="AP90:AP93"/>
    <mergeCell ref="AQ90:AQ93"/>
    <mergeCell ref="AX90:AX93"/>
    <mergeCell ref="AY90:AY93"/>
    <mergeCell ref="AD65:AD68"/>
    <mergeCell ref="AE65:AE68"/>
    <mergeCell ref="AF65:AF68"/>
    <mergeCell ref="AP65:AP68"/>
    <mergeCell ref="AQ65:AQ68"/>
    <mergeCell ref="AX65:AX68"/>
    <mergeCell ref="AY65:AY68"/>
    <mergeCell ref="AB86:AB89"/>
    <mergeCell ref="AC86:AC89"/>
    <mergeCell ref="AD86:AD89"/>
    <mergeCell ref="AE86:AE89"/>
    <mergeCell ref="AB82:AB85"/>
    <mergeCell ref="AC82:AC85"/>
    <mergeCell ref="AD82:AD85"/>
    <mergeCell ref="AE82:AE85"/>
    <mergeCell ref="AF82:AF85"/>
    <mergeCell ref="AP82:AP85"/>
    <mergeCell ref="AQ82:AQ85"/>
    <mergeCell ref="AX82:AX85"/>
    <mergeCell ref="AY82:AY85"/>
    <mergeCell ref="BF90:BF93"/>
    <mergeCell ref="BG90:BG93"/>
    <mergeCell ref="BN90:BN93"/>
    <mergeCell ref="BO90:BO93"/>
    <mergeCell ref="AA69:AA72"/>
    <mergeCell ref="AB69:AB72"/>
    <mergeCell ref="AC69:AC72"/>
    <mergeCell ref="AD69:AD72"/>
    <mergeCell ref="AE69:AE72"/>
    <mergeCell ref="AF69:AF72"/>
    <mergeCell ref="AP69:AP72"/>
    <mergeCell ref="AQ69:AQ72"/>
    <mergeCell ref="AX69:AX72"/>
    <mergeCell ref="AY69:AY72"/>
    <mergeCell ref="BF69:BF72"/>
    <mergeCell ref="BG69:BG72"/>
    <mergeCell ref="BN69:BN72"/>
    <mergeCell ref="BO69:BO72"/>
    <mergeCell ref="BF74:BF77"/>
    <mergeCell ref="BG74:BG77"/>
    <mergeCell ref="BN74:BN77"/>
    <mergeCell ref="AA74:AA77"/>
    <mergeCell ref="AB74:AB77"/>
    <mergeCell ref="AC74:AC77"/>
    <mergeCell ref="AD74:AD77"/>
    <mergeCell ref="AE74:AE77"/>
    <mergeCell ref="AF74:AF77"/>
    <mergeCell ref="AP74:AP77"/>
    <mergeCell ref="AQ74:AQ77"/>
    <mergeCell ref="AX74:AX77"/>
    <mergeCell ref="AY74:AY77"/>
    <mergeCell ref="BN82:BN85"/>
    <mergeCell ref="S123:S126"/>
    <mergeCell ref="T123:T126"/>
    <mergeCell ref="U123:U126"/>
    <mergeCell ref="V123:V126"/>
    <mergeCell ref="W123:W126"/>
    <mergeCell ref="X123:X126"/>
    <mergeCell ref="Y123:Y126"/>
    <mergeCell ref="Z123:Z126"/>
    <mergeCell ref="AA123:AA126"/>
    <mergeCell ref="AB123:AB126"/>
    <mergeCell ref="AC123:AC126"/>
    <mergeCell ref="AD123:AD126"/>
    <mergeCell ref="AE123:AE126"/>
    <mergeCell ref="AF123:AF126"/>
    <mergeCell ref="AP123:AP126"/>
    <mergeCell ref="AQ123:AQ126"/>
    <mergeCell ref="AX123:AX126"/>
    <mergeCell ref="AX184:AX187"/>
    <mergeCell ref="AY184:AY187"/>
    <mergeCell ref="BF184:BF187"/>
    <mergeCell ref="BG184:BG187"/>
    <mergeCell ref="BN184:BN187"/>
    <mergeCell ref="BO184:BO187"/>
    <mergeCell ref="AA94:AA97"/>
    <mergeCell ref="AB94:AB97"/>
    <mergeCell ref="AC94:AC97"/>
    <mergeCell ref="AD94:AD97"/>
    <mergeCell ref="AE94:AE97"/>
    <mergeCell ref="AF94:AF97"/>
    <mergeCell ref="AP94:AP97"/>
    <mergeCell ref="AQ94:AQ97"/>
    <mergeCell ref="AX94:AX97"/>
    <mergeCell ref="AY94:AY97"/>
    <mergeCell ref="BF94:BF97"/>
    <mergeCell ref="BG94:BG97"/>
    <mergeCell ref="BN94:BN97"/>
    <mergeCell ref="BO94:BO97"/>
    <mergeCell ref="AY123:AY126"/>
    <mergeCell ref="AB103:AB106"/>
    <mergeCell ref="AC103:AC106"/>
    <mergeCell ref="AD103:AD106"/>
    <mergeCell ref="AE103:AE106"/>
    <mergeCell ref="AF144:AF147"/>
    <mergeCell ref="AB107:AB110"/>
    <mergeCell ref="AC107:AC110"/>
    <mergeCell ref="BN103:BN106"/>
    <mergeCell ref="BO103:BO106"/>
    <mergeCell ref="BO127:BO130"/>
    <mergeCell ref="BN131:BN134"/>
    <mergeCell ref="X188:X191"/>
    <mergeCell ref="Y188:Y191"/>
    <mergeCell ref="Z188:Z191"/>
    <mergeCell ref="AA188:AA191"/>
    <mergeCell ref="AB188:AB191"/>
    <mergeCell ref="AC188:AC191"/>
    <mergeCell ref="AD188:AD191"/>
    <mergeCell ref="AE188:AE191"/>
    <mergeCell ref="AF188:AF191"/>
    <mergeCell ref="AP188:AP191"/>
    <mergeCell ref="AQ188:AQ191"/>
    <mergeCell ref="AX188:AX191"/>
    <mergeCell ref="BF123:BF126"/>
    <mergeCell ref="BG123:BG126"/>
    <mergeCell ref="BN123:BN126"/>
    <mergeCell ref="BO123:BO126"/>
    <mergeCell ref="S184:S187"/>
    <mergeCell ref="T184:T187"/>
    <mergeCell ref="U184:U187"/>
    <mergeCell ref="V184:V187"/>
    <mergeCell ref="W184:W187"/>
    <mergeCell ref="X184:X187"/>
    <mergeCell ref="Y184:Y187"/>
    <mergeCell ref="Z184:Z187"/>
    <mergeCell ref="AA184:AA187"/>
    <mergeCell ref="AB184:AB187"/>
    <mergeCell ref="AC184:AC187"/>
    <mergeCell ref="AD184:AD187"/>
    <mergeCell ref="AE184:AE187"/>
    <mergeCell ref="AF184:AF187"/>
    <mergeCell ref="AP184:AP187"/>
    <mergeCell ref="AQ184:AQ187"/>
    <mergeCell ref="AY188:AY191"/>
    <mergeCell ref="BF188:BF191"/>
    <mergeCell ref="BG188:BG191"/>
    <mergeCell ref="BN188:BN191"/>
    <mergeCell ref="BO188:BO191"/>
    <mergeCell ref="S192:S195"/>
    <mergeCell ref="T192:T195"/>
    <mergeCell ref="U192:U195"/>
    <mergeCell ref="V192:V195"/>
    <mergeCell ref="W192:W195"/>
    <mergeCell ref="X192:X195"/>
    <mergeCell ref="Y192:Y195"/>
    <mergeCell ref="Z192:Z195"/>
    <mergeCell ref="AA192:AA195"/>
    <mergeCell ref="AB192:AB195"/>
    <mergeCell ref="AC192:AC195"/>
    <mergeCell ref="AD192:AD195"/>
    <mergeCell ref="AE192:AE195"/>
    <mergeCell ref="AF192:AF195"/>
    <mergeCell ref="AP192:AP195"/>
    <mergeCell ref="AQ192:AQ195"/>
    <mergeCell ref="AX192:AX195"/>
    <mergeCell ref="AY192:AY195"/>
    <mergeCell ref="BF192:BF195"/>
    <mergeCell ref="BG192:BG195"/>
    <mergeCell ref="BN192:BN195"/>
    <mergeCell ref="BO192:BO195"/>
    <mergeCell ref="S188:S191"/>
    <mergeCell ref="T188:T191"/>
    <mergeCell ref="U188:U191"/>
    <mergeCell ref="V188:V191"/>
    <mergeCell ref="W188:W191"/>
    <mergeCell ref="BO196:BO199"/>
    <mergeCell ref="R184:R187"/>
    <mergeCell ref="R188:R191"/>
    <mergeCell ref="R192:R195"/>
    <mergeCell ref="R196:R199"/>
    <mergeCell ref="S209:S212"/>
    <mergeCell ref="T209:T212"/>
    <mergeCell ref="U209:U212"/>
    <mergeCell ref="V209:V212"/>
    <mergeCell ref="W209:W212"/>
    <mergeCell ref="X209:X212"/>
    <mergeCell ref="Y209:Y212"/>
    <mergeCell ref="Z209:Z212"/>
    <mergeCell ref="AA209:AA212"/>
    <mergeCell ref="AB209:AB212"/>
    <mergeCell ref="AC209:AC212"/>
    <mergeCell ref="AD209:AD212"/>
    <mergeCell ref="AE209:AE212"/>
    <mergeCell ref="AF209:AF212"/>
    <mergeCell ref="AP209:AP212"/>
    <mergeCell ref="AQ209:AQ212"/>
    <mergeCell ref="AX209:AX212"/>
    <mergeCell ref="AY209:AY212"/>
    <mergeCell ref="BF209:BF212"/>
    <mergeCell ref="BG209:BG212"/>
    <mergeCell ref="BN209:BN212"/>
    <mergeCell ref="BO209:BO212"/>
    <mergeCell ref="S196:S199"/>
    <mergeCell ref="T196:T199"/>
    <mergeCell ref="U196:U199"/>
    <mergeCell ref="V196:V199"/>
    <mergeCell ref="W196:W199"/>
    <mergeCell ref="AY196:AY199"/>
    <mergeCell ref="BF196:BF199"/>
    <mergeCell ref="BG196:BG199"/>
    <mergeCell ref="BN196:BN199"/>
    <mergeCell ref="X196:X199"/>
    <mergeCell ref="Y196:Y199"/>
    <mergeCell ref="Z196:Z199"/>
    <mergeCell ref="AA196:AA199"/>
    <mergeCell ref="AB196:AB199"/>
    <mergeCell ref="AC196:AC199"/>
    <mergeCell ref="AD196:AD199"/>
    <mergeCell ref="AE196:AE199"/>
    <mergeCell ref="AF196:AF199"/>
    <mergeCell ref="AP196:AP199"/>
    <mergeCell ref="AQ196:AQ199"/>
    <mergeCell ref="AX196:AX199"/>
    <mergeCell ref="BF201:BF204"/>
    <mergeCell ref="BG201:BG204"/>
    <mergeCell ref="BN201:BN204"/>
    <mergeCell ref="T226:T229"/>
    <mergeCell ref="U226:U229"/>
    <mergeCell ref="V226:V229"/>
    <mergeCell ref="W226:W229"/>
    <mergeCell ref="X226:X229"/>
    <mergeCell ref="Y226:Y229"/>
    <mergeCell ref="Z226:Z229"/>
    <mergeCell ref="AA226:AA229"/>
    <mergeCell ref="AB226:AB229"/>
    <mergeCell ref="AC226:AC229"/>
    <mergeCell ref="AD226:AD229"/>
    <mergeCell ref="AE226:AE229"/>
    <mergeCell ref="AF226:AF229"/>
    <mergeCell ref="AP226:AP229"/>
    <mergeCell ref="AQ226:AQ229"/>
    <mergeCell ref="AX226:AX229"/>
    <mergeCell ref="AY226:AY229"/>
    <mergeCell ref="S222:S225"/>
    <mergeCell ref="T222:T225"/>
    <mergeCell ref="U222:U225"/>
    <mergeCell ref="V222:V225"/>
    <mergeCell ref="W222:W225"/>
    <mergeCell ref="X222:X225"/>
    <mergeCell ref="Y222:Y225"/>
    <mergeCell ref="Z222:Z225"/>
    <mergeCell ref="AE222:AE225"/>
    <mergeCell ref="AY205:AY208"/>
    <mergeCell ref="BF205:BF208"/>
    <mergeCell ref="BG205:BG208"/>
    <mergeCell ref="BN205:BN208"/>
    <mergeCell ref="BN222:BN225"/>
    <mergeCell ref="AQ213:AQ216"/>
    <mergeCell ref="AX213:AX216"/>
    <mergeCell ref="AY213:AY216"/>
    <mergeCell ref="BF213:BF216"/>
    <mergeCell ref="BG213:BG216"/>
    <mergeCell ref="BN213:BN216"/>
    <mergeCell ref="AY217:AY220"/>
    <mergeCell ref="BF217:BF220"/>
    <mergeCell ref="BG217:BG220"/>
    <mergeCell ref="BN217:BN220"/>
  </mergeCells>
  <conditionalFormatting sqref="S9:S11 S13:S15 S17:S19 S21:S23 S25:S27 S29:S31 S33:S35 S37:S39 S41:S43 S45:S47 S49:S51 S53:S55 S57:S59 S61:S63 S65:S67 S69:S71 S74:S76 S78:S80 S82:S84 S86:S88 S90:S92 S94:S96 S99:S101 S103:S105 S107:S109 S111:S113 S115:S117 S119:S121 S123:S125 S127:S129 S131:S133 S136:S138 S140:S142 S144:S146 S148:S150 S152:S154 S156:S158 S160:S162 S164:S166 S168:S170 S172:S174 S176:S178 S180:S182 S184:S186 S188:S190 S192:S194 S196:S198">
    <cfRule type="expression" dxfId="588" priority="62">
      <formula>T9=U9+V9+W9+X9</formula>
    </cfRule>
    <cfRule type="expression" dxfId="587" priority="63">
      <formula>T9&lt;&gt;U9+V9+W9+X9</formula>
    </cfRule>
  </conditionalFormatting>
  <conditionalFormatting sqref="S201:S203 S205:S207 S209:S211 S213:S215 S217:S219">
    <cfRule type="expression" dxfId="586" priority="8">
      <formula>T201=U201+V201+W201+X201</formula>
    </cfRule>
    <cfRule type="expression" dxfId="585" priority="9">
      <formula>T201&lt;&gt;U201+V201+W201+X201</formula>
    </cfRule>
  </conditionalFormatting>
  <conditionalFormatting sqref="S222:S224 S226:S228 S230:S232">
    <cfRule type="expression" dxfId="584" priority="5">
      <formula>T222=U222+V222+W222+X222</formula>
    </cfRule>
    <cfRule type="expression" dxfId="583" priority="6">
      <formula>T222&lt;&gt;U222+V222+W222+X222</formula>
    </cfRule>
  </conditionalFormatting>
  <conditionalFormatting sqref="S235:S237 S239:S241">
    <cfRule type="expression" dxfId="582" priority="2">
      <formula>T235=U235+V235+W235+X235</formula>
    </cfRule>
    <cfRule type="expression" dxfId="581" priority="3">
      <formula>T235&lt;&gt;U235+V235+W235+X235</formula>
    </cfRule>
  </conditionalFormatting>
  <conditionalFormatting sqref="Y7:Y9 Y13 Y17 Y21 Y25 Y29 Y33 Y37 Y41 Y45 Y49 Y53 Y57 Y61 Y65 Y69">
    <cfRule type="expression" dxfId="580" priority="19">
      <formula>Y7&lt;&gt;Z7</formula>
    </cfRule>
  </conditionalFormatting>
  <conditionalFormatting sqref="Y73:Y74">
    <cfRule type="expression" dxfId="579" priority="17">
      <formula>Y73&lt;&gt;Z73</formula>
    </cfRule>
  </conditionalFormatting>
  <conditionalFormatting sqref="Y78">
    <cfRule type="expression" dxfId="578" priority="16">
      <formula>Y78&lt;&gt;Z78</formula>
    </cfRule>
  </conditionalFormatting>
  <conditionalFormatting sqref="Y82">
    <cfRule type="expression" dxfId="577" priority="15">
      <formula>Y82&lt;&gt;Z82</formula>
    </cfRule>
  </conditionalFormatting>
  <conditionalFormatting sqref="Y86">
    <cfRule type="expression" dxfId="576" priority="14">
      <formula>Y86&lt;&gt;Z86</formula>
    </cfRule>
  </conditionalFormatting>
  <conditionalFormatting sqref="Y90">
    <cfRule type="expression" dxfId="575" priority="13">
      <formula>Y90&lt;&gt;Z90</formula>
    </cfRule>
  </conditionalFormatting>
  <conditionalFormatting sqref="Y94">
    <cfRule type="expression" dxfId="574" priority="12">
      <formula>Y94&lt;&gt;Z94</formula>
    </cfRule>
  </conditionalFormatting>
  <conditionalFormatting sqref="Y98:Y99 Y103 Y107 Y111 Y115 Y119 Y123 Y127 Y131">
    <cfRule type="expression" dxfId="573" priority="11">
      <formula>Y98&lt;&gt;Z98</formula>
    </cfRule>
  </conditionalFormatting>
  <conditionalFormatting sqref="Y135:Y136 Y140 Y144 Y148 Y152 Y156 Y160 Y164 Y168 Y172 Y176 Y180 Y184 Y188 Y192 Y196">
    <cfRule type="expression" dxfId="572" priority="10">
      <formula>Y135&lt;&gt;Z135</formula>
    </cfRule>
  </conditionalFormatting>
  <conditionalFormatting sqref="Y200:Y201 Y205 Y209 Y213 Y217">
    <cfRule type="expression" dxfId="571" priority="7">
      <formula>Y200&lt;&gt;Z200</formula>
    </cfRule>
  </conditionalFormatting>
  <conditionalFormatting sqref="Y221:Y222 Y226 Y230">
    <cfRule type="expression" dxfId="570" priority="4">
      <formula>Y221&lt;&gt;Z221</formula>
    </cfRule>
  </conditionalFormatting>
  <conditionalFormatting sqref="Y234:Y235 Y239">
    <cfRule type="expression" dxfId="569" priority="1">
      <formula>Y234&lt;&gt;Z234</formula>
    </cfRule>
  </conditionalFormatting>
  <conditionalFormatting sqref="Z7:AO7">
    <cfRule type="expression" dxfId="568" priority="65">
      <formula>Z$5=#REF!</formula>
    </cfRule>
  </conditionalFormatting>
  <conditionalFormatting sqref="AQ7:AW7">
    <cfRule type="expression" dxfId="567" priority="64">
      <formula>AQ$5=#REF!</formula>
    </cfRule>
  </conditionalFormatting>
  <conditionalFormatting sqref="AY7:BE7">
    <cfRule type="expression" dxfId="566" priority="44">
      <formula>AY$5=#REF!</formula>
    </cfRule>
  </conditionalFormatting>
  <conditionalFormatting sqref="BG7:BM7">
    <cfRule type="expression" dxfId="565" priority="43">
      <formula>BG$5=#REF!</formula>
    </cfRule>
  </conditionalFormatting>
  <conditionalFormatting sqref="BO7:BU7">
    <cfRule type="expression" dxfId="564" priority="42">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1" manualBreakCount="1">
    <brk id="115" max="72" man="1"/>
  </rowBreaks>
  <colBreaks count="5" manualBreakCount="5">
    <brk id="13" max="1048575" man="1"/>
    <brk id="17" max="242" man="1"/>
    <brk id="32" max="242" man="1"/>
    <brk id="41" max="1048575" man="1"/>
    <brk id="5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59999389629810485"/>
  </sheetPr>
  <dimension ref="A1:BU60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5" customWidth="1"/>
    <col min="3" max="3" width="8.7109375" style="156" customWidth="1"/>
    <col min="4" max="4" width="52.7109375" style="20" customWidth="1"/>
    <col min="5" max="5" width="8.7109375" style="20" customWidth="1"/>
    <col min="6" max="6" width="12.7109375" style="20" customWidth="1"/>
    <col min="7" max="7" width="18.7109375" style="193" customWidth="1"/>
    <col min="8" max="9" width="10.7109375" style="7" customWidth="1"/>
    <col min="10" max="10" width="10.7109375" style="21" customWidth="1"/>
    <col min="11" max="11" width="20.7109375" style="21" customWidth="1"/>
    <col min="12" max="12" width="10.7109375" style="20" customWidth="1"/>
    <col min="13" max="13" width="40.7109375" style="20" customWidth="1"/>
    <col min="14" max="14" width="20.7109375" style="20" customWidth="1"/>
    <col min="15" max="15" width="140.7109375" style="230" customWidth="1"/>
    <col min="16" max="16" width="36.7109375" style="20" customWidth="1"/>
    <col min="17" max="17" width="14.7109375" style="20" customWidth="1"/>
    <col min="18" max="18" width="14.5703125" style="20" customWidth="1"/>
    <col min="19" max="19" width="1.7109375" style="20" customWidth="1"/>
    <col min="20" max="20" width="15" style="7" customWidth="1"/>
    <col min="21" max="24" width="15" style="6" customWidth="1"/>
    <col min="25" max="25" width="15.140625" style="6" customWidth="1"/>
    <col min="26" max="32" width="15.140625" style="2" customWidth="1"/>
    <col min="33" max="33" width="64.7109375" style="2" customWidth="1"/>
    <col min="34" max="36" width="14.7109375" style="2" customWidth="1"/>
    <col min="37" max="37" width="50.7109375" style="2" customWidth="1"/>
    <col min="38" max="41" width="13.28515625" style="2" customWidth="1"/>
    <col min="42" max="42" width="13.28515625" style="3" customWidth="1"/>
    <col min="43"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2" width="13.28515625" style="4" customWidth="1"/>
    <col min="63" max="65" width="13.28515625" style="1" customWidth="1"/>
    <col min="66" max="66" width="13.28515625" style="3" customWidth="1"/>
    <col min="67" max="70" width="13.28515625" style="4" customWidth="1"/>
    <col min="71" max="73" width="13.28515625" style="1" customWidth="1"/>
    <col min="74" max="109" width="12.7109375" style="1" customWidth="1"/>
    <col min="110" max="16384" width="11.42578125" style="1"/>
  </cols>
  <sheetData>
    <row r="1" spans="1:73" s="184" customFormat="1" ht="30" customHeight="1" x14ac:dyDescent="0.25">
      <c r="A1" s="661"/>
      <c r="B1" s="183"/>
      <c r="D1" s="186" t="s">
        <v>2879</v>
      </c>
      <c r="E1" s="185" t="s">
        <v>2880</v>
      </c>
      <c r="F1" s="183" t="s">
        <v>2881</v>
      </c>
      <c r="G1" s="209"/>
      <c r="H1" s="185"/>
      <c r="I1" s="185"/>
      <c r="J1" s="185"/>
      <c r="K1" s="185"/>
      <c r="L1" s="185"/>
      <c r="M1" s="660" t="s">
        <v>2882</v>
      </c>
      <c r="O1" s="222" t="s">
        <v>2883</v>
      </c>
      <c r="Q1" s="660" t="s">
        <v>2882</v>
      </c>
      <c r="R1" s="183"/>
      <c r="S1" s="183"/>
      <c r="T1" s="183" t="s">
        <v>2884</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148"/>
      <c r="B2" s="106"/>
      <c r="F2" s="106" t="s">
        <v>3534</v>
      </c>
      <c r="G2" s="210"/>
      <c r="H2" s="216"/>
      <c r="I2" s="216"/>
      <c r="J2" s="216"/>
      <c r="K2" s="216"/>
      <c r="O2" s="224" t="str">
        <f>+F2</f>
        <v xml:space="preserve">I N D E N O R T E </v>
      </c>
      <c r="Q2" s="106"/>
      <c r="R2" s="181"/>
      <c r="S2" s="181"/>
      <c r="T2" s="181"/>
      <c r="U2" s="181"/>
      <c r="V2" s="181"/>
      <c r="X2" s="106" t="str">
        <f>+F2</f>
        <v xml:space="preserve">I N D E N O R T E </v>
      </c>
      <c r="Y2" s="181"/>
      <c r="Z2" s="181"/>
      <c r="AA2" s="181"/>
      <c r="AB2" s="181"/>
      <c r="AE2" s="106"/>
      <c r="AF2" s="106"/>
      <c r="AG2" s="106"/>
      <c r="AH2" s="106" t="str">
        <f>+F2</f>
        <v xml:space="preserve">I N D E N O R T E </v>
      </c>
      <c r="AI2" s="106"/>
      <c r="AJ2" s="106"/>
      <c r="AK2" s="106"/>
      <c r="AL2" s="106"/>
      <c r="AM2" s="106"/>
      <c r="AN2" s="106"/>
      <c r="AO2" s="106"/>
      <c r="AP2" s="181"/>
      <c r="AQ2" s="181"/>
      <c r="AR2" s="181"/>
      <c r="AT2" s="181"/>
      <c r="AU2" s="106" t="str">
        <f>+X2</f>
        <v xml:space="preserve">I N D E N O R T E </v>
      </c>
      <c r="AV2" s="181"/>
      <c r="AW2" s="181"/>
      <c r="AX2" s="181"/>
      <c r="AY2" s="181"/>
      <c r="AZ2" s="181"/>
      <c r="BA2" s="181"/>
      <c r="BC2" s="106"/>
      <c r="BD2" s="106"/>
      <c r="BE2" s="106"/>
      <c r="BF2" s="181"/>
      <c r="BG2" s="181"/>
      <c r="BH2" s="181"/>
      <c r="BI2" s="106"/>
      <c r="BJ2" s="181"/>
      <c r="BK2" s="106" t="str">
        <f>+AU2</f>
        <v xml:space="preserve">I N D E N O R T E </v>
      </c>
      <c r="BL2" s="181"/>
      <c r="BM2" s="181"/>
      <c r="BN2" s="181"/>
      <c r="BO2" s="181"/>
      <c r="BP2" s="181"/>
      <c r="BQ2" s="181"/>
      <c r="BS2" s="106"/>
      <c r="BT2" s="106"/>
      <c r="BU2" s="106"/>
    </row>
    <row r="3" spans="1:73" ht="30" customHeight="1" thickBot="1" x14ac:dyDescent="0.3">
      <c r="A3" s="105" t="s">
        <v>2888</v>
      </c>
      <c r="B3" s="1113" t="s">
        <v>2889</v>
      </c>
      <c r="C3" s="1114"/>
      <c r="D3" s="1115"/>
      <c r="E3" s="1116" t="s">
        <v>268</v>
      </c>
      <c r="F3" s="1119" t="s">
        <v>2890</v>
      </c>
      <c r="G3" s="1120"/>
      <c r="H3" s="1120"/>
      <c r="I3" s="1121"/>
      <c r="J3" s="1119" t="s">
        <v>2890</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07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ht="30" customHeight="1" x14ac:dyDescent="0.25">
      <c r="A5" s="150"/>
      <c r="B5" s="104"/>
      <c r="C5" s="921" t="s">
        <v>2934</v>
      </c>
      <c r="D5" s="321" t="s">
        <v>267</v>
      </c>
      <c r="E5" s="1118"/>
      <c r="F5" s="1075"/>
      <c r="G5" s="1127"/>
      <c r="H5" s="1073"/>
      <c r="I5" s="1073"/>
      <c r="J5" s="1075"/>
      <c r="K5" s="1075"/>
      <c r="L5" s="1075"/>
      <c r="M5" s="1075"/>
      <c r="N5" s="1077"/>
      <c r="O5" s="1138"/>
      <c r="P5" s="1149"/>
      <c r="Q5" s="1146"/>
      <c r="R5" s="1143"/>
      <c r="S5" s="110"/>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15"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14.2</v>
      </c>
      <c r="U6" s="302">
        <v>14.2</v>
      </c>
      <c r="V6" s="302">
        <v>14.2</v>
      </c>
      <c r="W6" s="302">
        <v>14.2</v>
      </c>
      <c r="X6" s="302">
        <v>14.2</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ht="39.950000000000003" customHeight="1" thickBot="1" x14ac:dyDescent="0.3">
      <c r="A7" s="679" t="s">
        <v>3535</v>
      </c>
      <c r="B7" s="8" t="s">
        <v>108</v>
      </c>
      <c r="C7" s="252"/>
      <c r="D7" s="683"/>
      <c r="E7" s="683"/>
      <c r="F7" s="683"/>
      <c r="G7" s="684"/>
      <c r="H7" s="253"/>
      <c r="I7" s="253"/>
      <c r="J7" s="685"/>
      <c r="K7" s="685"/>
      <c r="L7" s="683"/>
      <c r="M7" s="683"/>
      <c r="N7" s="683"/>
      <c r="O7" s="686"/>
      <c r="P7" s="189"/>
      <c r="Q7" s="189"/>
      <c r="R7" s="189"/>
      <c r="S7" s="586"/>
      <c r="T7" s="702"/>
      <c r="U7" s="689"/>
      <c r="V7" s="689"/>
      <c r="W7" s="689"/>
      <c r="X7" s="689"/>
      <c r="Y7" s="696"/>
      <c r="Z7" s="278">
        <f t="shared" ref="Z7:AF7" si="0">+Z8+Z25+Z71+Z84</f>
        <v>0</v>
      </c>
      <c r="AA7" s="278">
        <f t="shared" si="0"/>
        <v>0</v>
      </c>
      <c r="AB7" s="278">
        <f t="shared" si="0"/>
        <v>0</v>
      </c>
      <c r="AC7" s="278">
        <f t="shared" si="0"/>
        <v>0</v>
      </c>
      <c r="AD7" s="278">
        <f t="shared" si="0"/>
        <v>0</v>
      </c>
      <c r="AE7" s="278">
        <f t="shared" si="0"/>
        <v>0</v>
      </c>
      <c r="AF7" s="278">
        <f t="shared" si="0"/>
        <v>0</v>
      </c>
      <c r="AG7" s="279"/>
      <c r="AH7" s="279"/>
      <c r="AI7" s="279"/>
      <c r="AJ7" s="279"/>
      <c r="AK7" s="279"/>
      <c r="AL7" s="279"/>
      <c r="AM7" s="279"/>
      <c r="AN7" s="279"/>
      <c r="AO7" s="279"/>
      <c r="AP7" s="280"/>
      <c r="AQ7" s="278">
        <f t="shared" ref="AQ7:AW7" si="1">+AQ8+AQ25+AQ71+AQ84</f>
        <v>0</v>
      </c>
      <c r="AR7" s="278">
        <f t="shared" si="1"/>
        <v>0</v>
      </c>
      <c r="AS7" s="278">
        <f t="shared" si="1"/>
        <v>0</v>
      </c>
      <c r="AT7" s="278">
        <f t="shared" si="1"/>
        <v>0</v>
      </c>
      <c r="AU7" s="278">
        <f t="shared" si="1"/>
        <v>0</v>
      </c>
      <c r="AV7" s="278">
        <f t="shared" si="1"/>
        <v>0</v>
      </c>
      <c r="AW7" s="278">
        <f t="shared" si="1"/>
        <v>0</v>
      </c>
      <c r="AX7" s="280"/>
      <c r="AY7" s="278">
        <f t="shared" ref="AY7:BE7" si="2">+AY8+AY25+AY71+AY84</f>
        <v>0</v>
      </c>
      <c r="AZ7" s="278">
        <f t="shared" si="2"/>
        <v>0</v>
      </c>
      <c r="BA7" s="278">
        <f t="shared" si="2"/>
        <v>0</v>
      </c>
      <c r="BB7" s="278">
        <f t="shared" si="2"/>
        <v>0</v>
      </c>
      <c r="BC7" s="278">
        <f t="shared" si="2"/>
        <v>0</v>
      </c>
      <c r="BD7" s="278">
        <f t="shared" si="2"/>
        <v>0</v>
      </c>
      <c r="BE7" s="278">
        <f t="shared" si="2"/>
        <v>0</v>
      </c>
      <c r="BF7" s="280"/>
      <c r="BG7" s="278">
        <f t="shared" ref="BG7:BM7" si="3">+BG8+BG25+BG71+BG84</f>
        <v>0</v>
      </c>
      <c r="BH7" s="278">
        <f t="shared" si="3"/>
        <v>0</v>
      </c>
      <c r="BI7" s="278">
        <f t="shared" si="3"/>
        <v>0</v>
      </c>
      <c r="BJ7" s="278">
        <f t="shared" si="3"/>
        <v>0</v>
      </c>
      <c r="BK7" s="278">
        <f t="shared" si="3"/>
        <v>0</v>
      </c>
      <c r="BL7" s="278">
        <f t="shared" si="3"/>
        <v>0</v>
      </c>
      <c r="BM7" s="278">
        <f t="shared" si="3"/>
        <v>0</v>
      </c>
      <c r="BN7" s="280"/>
      <c r="BO7" s="278">
        <f t="shared" ref="BO7:BU7" si="4">+BO8+BO25+BO71+BO84</f>
        <v>0</v>
      </c>
      <c r="BP7" s="278">
        <f t="shared" si="4"/>
        <v>0</v>
      </c>
      <c r="BQ7" s="278">
        <f t="shared" si="4"/>
        <v>0</v>
      </c>
      <c r="BR7" s="278">
        <f t="shared" si="4"/>
        <v>0</v>
      </c>
      <c r="BS7" s="278">
        <f t="shared" si="4"/>
        <v>0</v>
      </c>
      <c r="BT7" s="278">
        <f t="shared" si="4"/>
        <v>0</v>
      </c>
      <c r="BU7" s="278">
        <f t="shared" si="4"/>
        <v>0</v>
      </c>
    </row>
    <row r="8" spans="1:73" ht="39.950000000000003" customHeight="1" thickTop="1" thickBot="1" x14ac:dyDescent="0.3">
      <c r="A8" s="15"/>
      <c r="B8" s="924" t="s">
        <v>1066</v>
      </c>
      <c r="C8" s="238" t="s">
        <v>1067</v>
      </c>
      <c r="D8" s="692"/>
      <c r="E8" s="692"/>
      <c r="F8" s="692"/>
      <c r="G8" s="693"/>
      <c r="H8" s="665"/>
      <c r="I8" s="665"/>
      <c r="J8" s="694"/>
      <c r="K8" s="694"/>
      <c r="L8" s="692"/>
      <c r="M8" s="692"/>
      <c r="N8" s="692"/>
      <c r="O8" s="737"/>
      <c r="P8" s="310"/>
      <c r="Q8" s="310"/>
      <c r="R8" s="310"/>
      <c r="S8" s="698"/>
      <c r="T8" s="667"/>
      <c r="U8" s="668"/>
      <c r="V8" s="668"/>
      <c r="W8" s="668"/>
      <c r="X8" s="668"/>
      <c r="Y8" s="248"/>
      <c r="Z8" s="245">
        <f t="shared" ref="Z8:AF71" si="5">+AQ8+AY8+BG8+BO8</f>
        <v>0</v>
      </c>
      <c r="AA8" s="245">
        <f t="shared" si="5"/>
        <v>0</v>
      </c>
      <c r="AB8" s="245">
        <f t="shared" si="5"/>
        <v>0</v>
      </c>
      <c r="AC8" s="245">
        <f t="shared" si="5"/>
        <v>0</v>
      </c>
      <c r="AD8" s="245">
        <f t="shared" si="5"/>
        <v>0</v>
      </c>
      <c r="AE8" s="245">
        <f t="shared" si="5"/>
        <v>0</v>
      </c>
      <c r="AF8" s="245">
        <f t="shared" si="5"/>
        <v>0</v>
      </c>
      <c r="AG8" s="246"/>
      <c r="AH8" s="246"/>
      <c r="AI8" s="246"/>
      <c r="AJ8" s="246"/>
      <c r="AK8" s="246"/>
      <c r="AL8" s="246"/>
      <c r="AM8" s="246"/>
      <c r="AN8" s="246"/>
      <c r="AO8" s="246"/>
      <c r="AP8" s="669"/>
      <c r="AQ8" s="670">
        <f>SUM(AQ9:AQ24)</f>
        <v>0</v>
      </c>
      <c r="AR8" s="670">
        <f>SUM(AR9:AR24)</f>
        <v>0</v>
      </c>
      <c r="AS8" s="670">
        <f t="shared" ref="AS8:AW8" si="6">SUM(AS9:AS24)</f>
        <v>0</v>
      </c>
      <c r="AT8" s="670">
        <f t="shared" si="6"/>
        <v>0</v>
      </c>
      <c r="AU8" s="670">
        <f t="shared" si="6"/>
        <v>0</v>
      </c>
      <c r="AV8" s="670">
        <f t="shared" si="6"/>
        <v>0</v>
      </c>
      <c r="AW8" s="670">
        <f t="shared" si="6"/>
        <v>0</v>
      </c>
      <c r="AX8" s="669"/>
      <c r="AY8" s="670">
        <f t="shared" ref="AY8" si="7">SUM(AY9:AY24)</f>
        <v>0</v>
      </c>
      <c r="AZ8" s="670">
        <f>SUM(AZ9:AZ24)</f>
        <v>0</v>
      </c>
      <c r="BA8" s="670">
        <f t="shared" ref="BA8:BE8" si="8">SUM(BA9:BA24)</f>
        <v>0</v>
      </c>
      <c r="BB8" s="670">
        <f t="shared" si="8"/>
        <v>0</v>
      </c>
      <c r="BC8" s="670">
        <f t="shared" si="8"/>
        <v>0</v>
      </c>
      <c r="BD8" s="670">
        <f t="shared" si="8"/>
        <v>0</v>
      </c>
      <c r="BE8" s="670">
        <f t="shared" si="8"/>
        <v>0</v>
      </c>
      <c r="BF8" s="669"/>
      <c r="BG8" s="670">
        <f t="shared" ref="BG8" si="9">SUM(BG9:BG24)</f>
        <v>0</v>
      </c>
      <c r="BH8" s="670">
        <f>SUM(BH9:BH24)</f>
        <v>0</v>
      </c>
      <c r="BI8" s="670">
        <f t="shared" ref="BI8:BM8" si="10">SUM(BI9:BI24)</f>
        <v>0</v>
      </c>
      <c r="BJ8" s="670">
        <f t="shared" si="10"/>
        <v>0</v>
      </c>
      <c r="BK8" s="670">
        <f t="shared" si="10"/>
        <v>0</v>
      </c>
      <c r="BL8" s="670">
        <f t="shared" si="10"/>
        <v>0</v>
      </c>
      <c r="BM8" s="670">
        <f t="shared" si="10"/>
        <v>0</v>
      </c>
      <c r="BN8" s="669"/>
      <c r="BO8" s="670">
        <f t="shared" ref="BO8" si="11">SUM(BO9:BO24)</f>
        <v>0</v>
      </c>
      <c r="BP8" s="670">
        <f>SUM(BP9:BP24)</f>
        <v>0</v>
      </c>
      <c r="BQ8" s="670">
        <f t="shared" ref="BQ8:BU8" si="12">SUM(BQ9:BQ24)</f>
        <v>0</v>
      </c>
      <c r="BR8" s="670">
        <f t="shared" si="12"/>
        <v>0</v>
      </c>
      <c r="BS8" s="670">
        <f t="shared" si="12"/>
        <v>0</v>
      </c>
      <c r="BT8" s="670">
        <f t="shared" si="12"/>
        <v>0</v>
      </c>
      <c r="BU8" s="670">
        <f t="shared" si="12"/>
        <v>0</v>
      </c>
    </row>
    <row r="9" spans="1:73" ht="39.950000000000003" customHeight="1" thickTop="1" x14ac:dyDescent="0.25">
      <c r="A9" s="151"/>
      <c r="B9" s="24"/>
      <c r="C9" s="1058" t="s">
        <v>1068</v>
      </c>
      <c r="D9" s="1049" t="s">
        <v>1069</v>
      </c>
      <c r="E9" s="1061">
        <v>293</v>
      </c>
      <c r="F9" s="1064">
        <v>430100702</v>
      </c>
      <c r="G9" s="1049" t="s">
        <v>1070</v>
      </c>
      <c r="H9" s="1043">
        <v>40</v>
      </c>
      <c r="I9" s="1043" t="s">
        <v>3244</v>
      </c>
      <c r="J9" s="1043">
        <v>43</v>
      </c>
      <c r="K9" s="1049" t="s">
        <v>3536</v>
      </c>
      <c r="L9" s="1043">
        <v>4301</v>
      </c>
      <c r="M9" s="1049" t="s">
        <v>3537</v>
      </c>
      <c r="N9" s="1046">
        <v>2026004540095</v>
      </c>
      <c r="O9" s="1049" t="s">
        <v>3538</v>
      </c>
      <c r="P9" s="1052" t="s">
        <v>1070</v>
      </c>
      <c r="Q9" s="1055">
        <v>40</v>
      </c>
      <c r="R9" s="1040" t="s">
        <v>2867</v>
      </c>
      <c r="S9" s="1040"/>
      <c r="T9" s="1022"/>
      <c r="U9" s="1007"/>
      <c r="V9" s="1007"/>
      <c r="W9" s="1007"/>
      <c r="X9" s="1007"/>
      <c r="Y9" s="1007"/>
      <c r="Z9" s="1004">
        <f t="shared" si="5"/>
        <v>0</v>
      </c>
      <c r="AA9" s="1004">
        <f t="shared" ref="AA9:AF21" si="13">SUM(AR9:AR12,AZ9:AZ12,BH9:BH12,BP9:BP12)</f>
        <v>0</v>
      </c>
      <c r="AB9" s="1004">
        <f t="shared" si="13"/>
        <v>0</v>
      </c>
      <c r="AC9" s="1004">
        <f t="shared" si="13"/>
        <v>0</v>
      </c>
      <c r="AD9" s="1004">
        <f t="shared" si="13"/>
        <v>0</v>
      </c>
      <c r="AE9" s="1004">
        <f t="shared" si="13"/>
        <v>0</v>
      </c>
      <c r="AF9" s="1004">
        <f t="shared" si="13"/>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ht="39.950000000000003" customHeight="1" x14ac:dyDescent="0.25">
      <c r="A10" s="151"/>
      <c r="B10" s="24"/>
      <c r="C10" s="1059"/>
      <c r="D10" s="1050"/>
      <c r="E10" s="1062"/>
      <c r="F10" s="1065">
        <v>430100702</v>
      </c>
      <c r="G10" s="1050" t="s">
        <v>1070</v>
      </c>
      <c r="H10" s="1044">
        <v>40</v>
      </c>
      <c r="I10" s="1044" t="s">
        <v>3244</v>
      </c>
      <c r="J10" s="1044">
        <v>43</v>
      </c>
      <c r="K10" s="1050" t="s">
        <v>3536</v>
      </c>
      <c r="L10" s="1044">
        <v>4301</v>
      </c>
      <c r="M10" s="1050" t="s">
        <v>3537</v>
      </c>
      <c r="N10" s="1047">
        <v>2024004540095</v>
      </c>
      <c r="O10" s="1050" t="s">
        <v>3538</v>
      </c>
      <c r="P10" s="1053"/>
      <c r="Q10" s="1056"/>
      <c r="R10" s="1041"/>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39.950000000000003" customHeight="1" x14ac:dyDescent="0.25">
      <c r="A11" s="151"/>
      <c r="B11" s="24"/>
      <c r="C11" s="1059"/>
      <c r="D11" s="1050"/>
      <c r="E11" s="1062"/>
      <c r="F11" s="1065">
        <v>430100702</v>
      </c>
      <c r="G11" s="1050" t="s">
        <v>1070</v>
      </c>
      <c r="H11" s="1044">
        <v>40</v>
      </c>
      <c r="I11" s="1044" t="s">
        <v>3244</v>
      </c>
      <c r="J11" s="1044">
        <v>43</v>
      </c>
      <c r="K11" s="1050" t="s">
        <v>3536</v>
      </c>
      <c r="L11" s="1044">
        <v>4301</v>
      </c>
      <c r="M11" s="1050" t="s">
        <v>3537</v>
      </c>
      <c r="N11" s="1047">
        <v>2024004540095</v>
      </c>
      <c r="O11" s="1050" t="s">
        <v>3538</v>
      </c>
      <c r="P11" s="1053"/>
      <c r="Q11" s="1056"/>
      <c r="R11" s="1041"/>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39.950000000000003" customHeight="1" thickBot="1" x14ac:dyDescent="0.3">
      <c r="A12" s="151"/>
      <c r="B12" s="24"/>
      <c r="C12" s="1060"/>
      <c r="D12" s="1051"/>
      <c r="E12" s="1063"/>
      <c r="F12" s="1066">
        <v>430100702</v>
      </c>
      <c r="G12" s="1051" t="s">
        <v>1070</v>
      </c>
      <c r="H12" s="1045">
        <v>40</v>
      </c>
      <c r="I12" s="1045" t="s">
        <v>3244</v>
      </c>
      <c r="J12" s="1045">
        <v>43</v>
      </c>
      <c r="K12" s="1051" t="s">
        <v>3536</v>
      </c>
      <c r="L12" s="1045">
        <v>4301</v>
      </c>
      <c r="M12" s="1051" t="s">
        <v>3537</v>
      </c>
      <c r="N12" s="1048">
        <v>2024004540095</v>
      </c>
      <c r="O12" s="1051" t="s">
        <v>3538</v>
      </c>
      <c r="P12" s="1054"/>
      <c r="Q12" s="1057"/>
      <c r="R12" s="1042"/>
      <c r="S12" s="1042"/>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50.1" customHeight="1" thickTop="1" x14ac:dyDescent="0.25">
      <c r="A13" s="151"/>
      <c r="B13" s="24"/>
      <c r="C13" s="1058" t="s">
        <v>1071</v>
      </c>
      <c r="D13" s="1049" t="s">
        <v>1072</v>
      </c>
      <c r="E13" s="1061">
        <v>294</v>
      </c>
      <c r="F13" s="1064">
        <v>430103703</v>
      </c>
      <c r="G13" s="1049" t="s">
        <v>3539</v>
      </c>
      <c r="H13" s="1043">
        <v>11000</v>
      </c>
      <c r="I13" s="1043" t="s">
        <v>3244</v>
      </c>
      <c r="J13" s="1043">
        <v>43</v>
      </c>
      <c r="K13" s="1049" t="s">
        <v>3536</v>
      </c>
      <c r="L13" s="1043">
        <v>4301</v>
      </c>
      <c r="M13" s="1043" t="s">
        <v>3537</v>
      </c>
      <c r="N13" s="1046">
        <v>2026004540095</v>
      </c>
      <c r="O13" s="1049" t="s">
        <v>3538</v>
      </c>
      <c r="P13" s="1052" t="s">
        <v>1073</v>
      </c>
      <c r="Q13" s="1055">
        <v>11000</v>
      </c>
      <c r="R13" s="1040" t="s">
        <v>2867</v>
      </c>
      <c r="S13" s="1040"/>
      <c r="T13" s="1022"/>
      <c r="U13" s="1007"/>
      <c r="V13" s="1007"/>
      <c r="W13" s="1007"/>
      <c r="X13" s="1007"/>
      <c r="Y13" s="1007"/>
      <c r="Z13" s="1004">
        <f t="shared" si="5"/>
        <v>0</v>
      </c>
      <c r="AA13" s="1004">
        <f t="shared" si="13"/>
        <v>0</v>
      </c>
      <c r="AB13" s="1004">
        <f t="shared" si="13"/>
        <v>0</v>
      </c>
      <c r="AC13" s="1004">
        <f t="shared" si="13"/>
        <v>0</v>
      </c>
      <c r="AD13" s="1004">
        <f t="shared" si="13"/>
        <v>0</v>
      </c>
      <c r="AE13" s="1004">
        <f t="shared" si="13"/>
        <v>0</v>
      </c>
      <c r="AF13" s="1004">
        <f t="shared" si="13"/>
        <v>0</v>
      </c>
      <c r="AG13" s="714"/>
      <c r="AH13" s="593"/>
      <c r="AI13" s="593"/>
      <c r="AJ13" s="593"/>
      <c r="AK13" s="207"/>
      <c r="AL13" s="208"/>
      <c r="AM13" s="208"/>
      <c r="AN13" s="208"/>
      <c r="AO13" s="208"/>
      <c r="AP13" s="1150">
        <f>+U13</f>
        <v>0</v>
      </c>
      <c r="AQ13" s="1004">
        <f>SUM(AR13:AW16)</f>
        <v>0</v>
      </c>
      <c r="AR13" s="299"/>
      <c r="AS13" s="299"/>
      <c r="AT13" s="299"/>
      <c r="AU13" s="299"/>
      <c r="AV13" s="299"/>
      <c r="AW13" s="299"/>
      <c r="AX13" s="1150">
        <f>+V13</f>
        <v>0</v>
      </c>
      <c r="AY13" s="1004">
        <f>SUM(AZ13:BE16)</f>
        <v>0</v>
      </c>
      <c r="AZ13" s="299"/>
      <c r="BA13" s="299"/>
      <c r="BB13" s="299"/>
      <c r="BC13" s="299"/>
      <c r="BD13" s="299"/>
      <c r="BE13" s="299"/>
      <c r="BF13" s="1150">
        <f>+W13</f>
        <v>0</v>
      </c>
      <c r="BG13" s="1004">
        <f>SUM(BH13:BM16)</f>
        <v>0</v>
      </c>
      <c r="BH13" s="299"/>
      <c r="BI13" s="299"/>
      <c r="BJ13" s="299"/>
      <c r="BK13" s="299"/>
      <c r="BL13" s="299"/>
      <c r="BM13" s="299"/>
      <c r="BN13" s="1150">
        <f>+X13</f>
        <v>0</v>
      </c>
      <c r="BO13" s="1004">
        <f>SUM(BP13:BU16)</f>
        <v>0</v>
      </c>
      <c r="BP13" s="299"/>
      <c r="BQ13" s="299"/>
      <c r="BR13" s="299"/>
      <c r="BS13" s="299"/>
      <c r="BT13" s="299"/>
      <c r="BU13" s="299"/>
    </row>
    <row r="14" spans="1:73" ht="39.950000000000003" customHeight="1" x14ac:dyDescent="0.25">
      <c r="A14" s="151"/>
      <c r="B14" s="24"/>
      <c r="C14" s="1059"/>
      <c r="D14" s="1050"/>
      <c r="E14" s="1062"/>
      <c r="F14" s="1065">
        <v>430103703</v>
      </c>
      <c r="G14" s="1050" t="s">
        <v>3539</v>
      </c>
      <c r="H14" s="1044">
        <v>11000</v>
      </c>
      <c r="I14" s="1044" t="s">
        <v>3244</v>
      </c>
      <c r="J14" s="1044">
        <v>43</v>
      </c>
      <c r="K14" s="1050" t="s">
        <v>3536</v>
      </c>
      <c r="L14" s="1044">
        <v>4301</v>
      </c>
      <c r="M14" s="1044" t="s">
        <v>3537</v>
      </c>
      <c r="N14" s="1047">
        <v>2024004540095</v>
      </c>
      <c r="O14" s="1050" t="s">
        <v>3538</v>
      </c>
      <c r="P14" s="1053"/>
      <c r="Q14" s="1056"/>
      <c r="R14" s="1041"/>
      <c r="S14" s="1041"/>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39.950000000000003" customHeight="1" x14ac:dyDescent="0.25">
      <c r="A15" s="151"/>
      <c r="B15" s="24"/>
      <c r="C15" s="1059"/>
      <c r="D15" s="1050"/>
      <c r="E15" s="1062"/>
      <c r="F15" s="1065">
        <v>430103703</v>
      </c>
      <c r="G15" s="1050" t="s">
        <v>3539</v>
      </c>
      <c r="H15" s="1044">
        <v>11000</v>
      </c>
      <c r="I15" s="1044" t="s">
        <v>3244</v>
      </c>
      <c r="J15" s="1044">
        <v>43</v>
      </c>
      <c r="K15" s="1050" t="s">
        <v>3536</v>
      </c>
      <c r="L15" s="1044">
        <v>4301</v>
      </c>
      <c r="M15" s="1044" t="s">
        <v>3537</v>
      </c>
      <c r="N15" s="1047">
        <v>2024004540095</v>
      </c>
      <c r="O15" s="1050" t="s">
        <v>3538</v>
      </c>
      <c r="P15" s="1053"/>
      <c r="Q15" s="1056"/>
      <c r="R15" s="1041"/>
      <c r="S15" s="1041"/>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39.950000000000003" customHeight="1" thickBot="1" x14ac:dyDescent="0.3">
      <c r="A16" s="151"/>
      <c r="B16" s="24"/>
      <c r="C16" s="1060"/>
      <c r="D16" s="1051"/>
      <c r="E16" s="1063"/>
      <c r="F16" s="1066">
        <v>430103703</v>
      </c>
      <c r="G16" s="1051" t="s">
        <v>3539</v>
      </c>
      <c r="H16" s="1045">
        <v>11000</v>
      </c>
      <c r="I16" s="1045" t="s">
        <v>3244</v>
      </c>
      <c r="J16" s="1045">
        <v>43</v>
      </c>
      <c r="K16" s="1051" t="s">
        <v>3536</v>
      </c>
      <c r="L16" s="1045">
        <v>4301</v>
      </c>
      <c r="M16" s="1045" t="s">
        <v>3537</v>
      </c>
      <c r="N16" s="1048">
        <v>2024004540095</v>
      </c>
      <c r="O16" s="1051" t="s">
        <v>3538</v>
      </c>
      <c r="P16" s="1054"/>
      <c r="Q16" s="1057"/>
      <c r="R16" s="1042"/>
      <c r="S16" s="1042"/>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39.950000000000003" customHeight="1" thickTop="1" x14ac:dyDescent="0.25">
      <c r="A17" s="151"/>
      <c r="B17" s="24"/>
      <c r="C17" s="1058" t="s">
        <v>1074</v>
      </c>
      <c r="D17" s="1049" t="s">
        <v>1075</v>
      </c>
      <c r="E17" s="1061">
        <v>295</v>
      </c>
      <c r="F17" s="1064">
        <v>430103801</v>
      </c>
      <c r="G17" s="1049" t="s">
        <v>1609</v>
      </c>
      <c r="H17" s="1043">
        <v>1</v>
      </c>
      <c r="I17" s="1043" t="s">
        <v>3244</v>
      </c>
      <c r="J17" s="1043">
        <v>43</v>
      </c>
      <c r="K17" s="1049" t="s">
        <v>3536</v>
      </c>
      <c r="L17" s="1043">
        <v>4301</v>
      </c>
      <c r="M17" s="1043" t="s">
        <v>3537</v>
      </c>
      <c r="N17" s="1046">
        <v>2026004540095</v>
      </c>
      <c r="O17" s="1049" t="s">
        <v>3538</v>
      </c>
      <c r="P17" s="1052" t="s">
        <v>1076</v>
      </c>
      <c r="Q17" s="1055">
        <v>1</v>
      </c>
      <c r="R17" s="1040" t="s">
        <v>3540</v>
      </c>
      <c r="S17" s="1040"/>
      <c r="T17" s="1022"/>
      <c r="U17" s="1007"/>
      <c r="V17" s="1007"/>
      <c r="W17" s="1007"/>
      <c r="X17" s="1007"/>
      <c r="Y17" s="1007"/>
      <c r="Z17" s="1004">
        <f t="shared" si="5"/>
        <v>0</v>
      </c>
      <c r="AA17" s="1004">
        <f t="shared" si="13"/>
        <v>0</v>
      </c>
      <c r="AB17" s="1004">
        <f t="shared" si="13"/>
        <v>0</v>
      </c>
      <c r="AC17" s="1004">
        <f t="shared" si="13"/>
        <v>0</v>
      </c>
      <c r="AD17" s="1004">
        <f t="shared" si="13"/>
        <v>0</v>
      </c>
      <c r="AE17" s="1004">
        <f t="shared" si="13"/>
        <v>0</v>
      </c>
      <c r="AF17" s="1004">
        <f t="shared" si="13"/>
        <v>0</v>
      </c>
      <c r="AG17" s="714"/>
      <c r="AH17" s="593"/>
      <c r="AI17" s="593"/>
      <c r="AJ17" s="593"/>
      <c r="AK17" s="207"/>
      <c r="AL17" s="208"/>
      <c r="AM17" s="208"/>
      <c r="AN17" s="208"/>
      <c r="AO17" s="208"/>
      <c r="AP17" s="1150">
        <f>+U17</f>
        <v>0</v>
      </c>
      <c r="AQ17" s="1004">
        <f>SUM(AR17:AW20)</f>
        <v>0</v>
      </c>
      <c r="AR17" s="299"/>
      <c r="AS17" s="299"/>
      <c r="AT17" s="299"/>
      <c r="AU17" s="299"/>
      <c r="AV17" s="299"/>
      <c r="AW17" s="299"/>
      <c r="AX17" s="1150">
        <f>+V17</f>
        <v>0</v>
      </c>
      <c r="AY17" s="1004">
        <f>SUM(AZ17:BE20)</f>
        <v>0</v>
      </c>
      <c r="AZ17" s="299"/>
      <c r="BA17" s="299"/>
      <c r="BB17" s="299"/>
      <c r="BC17" s="299"/>
      <c r="BD17" s="299"/>
      <c r="BE17" s="299"/>
      <c r="BF17" s="1150">
        <f>+W17</f>
        <v>0</v>
      </c>
      <c r="BG17" s="1004">
        <f>SUM(BH17:BM20)</f>
        <v>0</v>
      </c>
      <c r="BH17" s="299"/>
      <c r="BI17" s="299"/>
      <c r="BJ17" s="299"/>
      <c r="BK17" s="299"/>
      <c r="BL17" s="299"/>
      <c r="BM17" s="299"/>
      <c r="BN17" s="1150">
        <f>+X17</f>
        <v>0</v>
      </c>
      <c r="BO17" s="1004">
        <f>SUM(BP17:BU20)</f>
        <v>0</v>
      </c>
      <c r="BP17" s="299"/>
      <c r="BQ17" s="299"/>
      <c r="BR17" s="299"/>
      <c r="BS17" s="299"/>
      <c r="BT17" s="299"/>
      <c r="BU17" s="299"/>
    </row>
    <row r="18" spans="1:73" ht="39.950000000000003" customHeight="1" x14ac:dyDescent="0.25">
      <c r="A18" s="151"/>
      <c r="B18" s="24"/>
      <c r="C18" s="1059"/>
      <c r="D18" s="1050"/>
      <c r="E18" s="1062"/>
      <c r="F18" s="1065">
        <v>430103801</v>
      </c>
      <c r="G18" s="1050" t="s">
        <v>1609</v>
      </c>
      <c r="H18" s="1044">
        <v>1</v>
      </c>
      <c r="I18" s="1044" t="s">
        <v>3244</v>
      </c>
      <c r="J18" s="1044">
        <v>43</v>
      </c>
      <c r="K18" s="1050" t="s">
        <v>3536</v>
      </c>
      <c r="L18" s="1044">
        <v>4301</v>
      </c>
      <c r="M18" s="1044" t="s">
        <v>3537</v>
      </c>
      <c r="N18" s="1047">
        <v>2024004540095</v>
      </c>
      <c r="O18" s="1050" t="s">
        <v>3538</v>
      </c>
      <c r="P18" s="1053"/>
      <c r="Q18" s="1056"/>
      <c r="R18" s="1041"/>
      <c r="S18" s="1041"/>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row>
    <row r="19" spans="1:73" ht="39.950000000000003" customHeight="1" x14ac:dyDescent="0.25">
      <c r="A19" s="151"/>
      <c r="B19" s="24"/>
      <c r="C19" s="1059"/>
      <c r="D19" s="1050"/>
      <c r="E19" s="1062"/>
      <c r="F19" s="1065">
        <v>430103801</v>
      </c>
      <c r="G19" s="1050" t="s">
        <v>1609</v>
      </c>
      <c r="H19" s="1044">
        <v>1</v>
      </c>
      <c r="I19" s="1044" t="s">
        <v>3244</v>
      </c>
      <c r="J19" s="1044">
        <v>43</v>
      </c>
      <c r="K19" s="1050" t="s">
        <v>3536</v>
      </c>
      <c r="L19" s="1044">
        <v>4301</v>
      </c>
      <c r="M19" s="1044" t="s">
        <v>3537</v>
      </c>
      <c r="N19" s="1047">
        <v>2024004540095</v>
      </c>
      <c r="O19" s="1050" t="s">
        <v>3538</v>
      </c>
      <c r="P19" s="1053"/>
      <c r="Q19" s="1056"/>
      <c r="R19" s="1041"/>
      <c r="S19" s="1041"/>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39.950000000000003" customHeight="1" thickBot="1" x14ac:dyDescent="0.3">
      <c r="A20" s="151"/>
      <c r="B20" s="24"/>
      <c r="C20" s="1060"/>
      <c r="D20" s="1051"/>
      <c r="E20" s="1063"/>
      <c r="F20" s="1066">
        <v>430103801</v>
      </c>
      <c r="G20" s="1051" t="s">
        <v>1609</v>
      </c>
      <c r="H20" s="1045">
        <v>1</v>
      </c>
      <c r="I20" s="1045" t="s">
        <v>3244</v>
      </c>
      <c r="J20" s="1045">
        <v>43</v>
      </c>
      <c r="K20" s="1051" t="s">
        <v>3536</v>
      </c>
      <c r="L20" s="1045">
        <v>4301</v>
      </c>
      <c r="M20" s="1045" t="s">
        <v>3537</v>
      </c>
      <c r="N20" s="1048">
        <v>2024004540095</v>
      </c>
      <c r="O20" s="1051" t="s">
        <v>3538</v>
      </c>
      <c r="P20" s="1054"/>
      <c r="Q20" s="1057"/>
      <c r="R20" s="1042"/>
      <c r="S20" s="1042"/>
      <c r="T20" s="1024"/>
      <c r="U20" s="1009"/>
      <c r="V20" s="1009"/>
      <c r="W20" s="1009"/>
      <c r="X20" s="1009"/>
      <c r="Y20" s="1009"/>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row>
    <row r="21" spans="1:73" ht="39.950000000000003" customHeight="1" thickTop="1" x14ac:dyDescent="0.25">
      <c r="A21" s="151"/>
      <c r="B21" s="24"/>
      <c r="C21" s="1058" t="s">
        <v>1077</v>
      </c>
      <c r="D21" s="1049" t="s">
        <v>1078</v>
      </c>
      <c r="E21" s="1061">
        <v>296</v>
      </c>
      <c r="F21" s="1064">
        <v>430103701</v>
      </c>
      <c r="G21" s="1049" t="s">
        <v>3541</v>
      </c>
      <c r="H21" s="1043">
        <v>40</v>
      </c>
      <c r="I21" s="1043" t="s">
        <v>3244</v>
      </c>
      <c r="J21" s="1043">
        <v>43</v>
      </c>
      <c r="K21" s="1049" t="s">
        <v>3536</v>
      </c>
      <c r="L21" s="1043">
        <v>4301</v>
      </c>
      <c r="M21" s="1043" t="s">
        <v>3537</v>
      </c>
      <c r="N21" s="1046">
        <v>2026004540095</v>
      </c>
      <c r="O21" s="1049" t="s">
        <v>3538</v>
      </c>
      <c r="P21" s="1052" t="s">
        <v>1079</v>
      </c>
      <c r="Q21" s="1055">
        <v>40</v>
      </c>
      <c r="R21" s="1040" t="s">
        <v>2867</v>
      </c>
      <c r="S21" s="1040"/>
      <c r="T21" s="1022"/>
      <c r="U21" s="1007"/>
      <c r="V21" s="1007"/>
      <c r="W21" s="1007"/>
      <c r="X21" s="1007"/>
      <c r="Y21" s="1007"/>
      <c r="Z21" s="1004">
        <f t="shared" si="5"/>
        <v>0</v>
      </c>
      <c r="AA21" s="1004">
        <f t="shared" si="13"/>
        <v>0</v>
      </c>
      <c r="AB21" s="1004">
        <f t="shared" si="13"/>
        <v>0</v>
      </c>
      <c r="AC21" s="1004">
        <f t="shared" si="13"/>
        <v>0</v>
      </c>
      <c r="AD21" s="1004">
        <f t="shared" si="13"/>
        <v>0</v>
      </c>
      <c r="AE21" s="1004">
        <f t="shared" si="13"/>
        <v>0</v>
      </c>
      <c r="AF21" s="1004">
        <f t="shared" si="13"/>
        <v>0</v>
      </c>
      <c r="AG21" s="714"/>
      <c r="AH21" s="593"/>
      <c r="AI21" s="593"/>
      <c r="AJ21" s="593"/>
      <c r="AK21" s="207"/>
      <c r="AL21" s="208"/>
      <c r="AM21" s="208"/>
      <c r="AN21" s="208"/>
      <c r="AO21" s="208"/>
      <c r="AP21" s="1150">
        <f>+U21</f>
        <v>0</v>
      </c>
      <c r="AQ21" s="1004">
        <f>SUM(AR21:AW24)</f>
        <v>0</v>
      </c>
      <c r="AR21" s="299"/>
      <c r="AS21" s="299"/>
      <c r="AT21" s="299"/>
      <c r="AU21" s="299"/>
      <c r="AV21" s="299"/>
      <c r="AW21" s="299"/>
      <c r="AX21" s="1150">
        <f>+V21</f>
        <v>0</v>
      </c>
      <c r="AY21" s="1004">
        <f>SUM(AZ21:BE24)</f>
        <v>0</v>
      </c>
      <c r="AZ21" s="299"/>
      <c r="BA21" s="299"/>
      <c r="BB21" s="299"/>
      <c r="BC21" s="299"/>
      <c r="BD21" s="299"/>
      <c r="BE21" s="299"/>
      <c r="BF21" s="1150">
        <f>+W21</f>
        <v>0</v>
      </c>
      <c r="BG21" s="1004">
        <f>SUM(BH21:BM24)</f>
        <v>0</v>
      </c>
      <c r="BH21" s="299"/>
      <c r="BI21" s="299"/>
      <c r="BJ21" s="299"/>
      <c r="BK21" s="299"/>
      <c r="BL21" s="299"/>
      <c r="BM21" s="299"/>
      <c r="BN21" s="1150">
        <f>+X21</f>
        <v>0</v>
      </c>
      <c r="BO21" s="1004">
        <f>SUM(BP21:BU24)</f>
        <v>0</v>
      </c>
      <c r="BP21" s="299"/>
      <c r="BQ21" s="299"/>
      <c r="BR21" s="299"/>
      <c r="BS21" s="299"/>
      <c r="BT21" s="299"/>
      <c r="BU21" s="299"/>
    </row>
    <row r="22" spans="1:73" ht="39.950000000000003" customHeight="1" x14ac:dyDescent="0.25">
      <c r="A22" s="151"/>
      <c r="B22" s="24"/>
      <c r="C22" s="1059"/>
      <c r="D22" s="1050"/>
      <c r="E22" s="1062"/>
      <c r="F22" s="1065">
        <v>430103701</v>
      </c>
      <c r="G22" s="1050" t="s">
        <v>3541</v>
      </c>
      <c r="H22" s="1044">
        <v>40</v>
      </c>
      <c r="I22" s="1044" t="s">
        <v>3244</v>
      </c>
      <c r="J22" s="1044">
        <v>43</v>
      </c>
      <c r="K22" s="1050" t="s">
        <v>3536</v>
      </c>
      <c r="L22" s="1044">
        <v>4301</v>
      </c>
      <c r="M22" s="1044" t="s">
        <v>3537</v>
      </c>
      <c r="N22" s="1047">
        <v>2024004540095</v>
      </c>
      <c r="O22" s="1050" t="s">
        <v>3538</v>
      </c>
      <c r="P22" s="1053"/>
      <c r="Q22" s="1056"/>
      <c r="R22" s="1041"/>
      <c r="S22" s="1041"/>
      <c r="T22" s="1023"/>
      <c r="U22" s="1008"/>
      <c r="V22" s="1008"/>
      <c r="W22" s="1008"/>
      <c r="X22" s="1008"/>
      <c r="Y22" s="1008"/>
      <c r="Z22" s="1005"/>
      <c r="AA22" s="1005"/>
      <c r="AB22" s="1005"/>
      <c r="AC22" s="1005"/>
      <c r="AD22" s="1005"/>
      <c r="AE22" s="1005"/>
      <c r="AF22" s="1005"/>
      <c r="AG22" s="479"/>
      <c r="AH22" s="592"/>
      <c r="AI22" s="592"/>
      <c r="AJ22" s="592"/>
      <c r="AK22" s="196"/>
      <c r="AL22" s="197"/>
      <c r="AM22" s="197"/>
      <c r="AN22" s="197"/>
      <c r="AO22" s="197"/>
      <c r="AP22" s="1151"/>
      <c r="AQ22" s="1005"/>
      <c r="AR22" s="282"/>
      <c r="AS22" s="282"/>
      <c r="AT22" s="282"/>
      <c r="AU22" s="282"/>
      <c r="AV22" s="282"/>
      <c r="AW22" s="282"/>
      <c r="AX22" s="1151"/>
      <c r="AY22" s="1005"/>
      <c r="AZ22" s="282"/>
      <c r="BA22" s="282"/>
      <c r="BB22" s="282"/>
      <c r="BC22" s="282"/>
      <c r="BD22" s="282"/>
      <c r="BE22" s="282"/>
      <c r="BF22" s="1151"/>
      <c r="BG22" s="1005"/>
      <c r="BH22" s="282"/>
      <c r="BI22" s="282"/>
      <c r="BJ22" s="282"/>
      <c r="BK22" s="282"/>
      <c r="BL22" s="282"/>
      <c r="BM22" s="282"/>
      <c r="BN22" s="1151"/>
      <c r="BO22" s="1005"/>
      <c r="BP22" s="282"/>
      <c r="BQ22" s="282"/>
      <c r="BR22" s="282"/>
      <c r="BS22" s="282"/>
      <c r="BT22" s="282"/>
      <c r="BU22" s="282"/>
    </row>
    <row r="23" spans="1:73" ht="39.950000000000003" customHeight="1" x14ac:dyDescent="0.25">
      <c r="A23" s="151"/>
      <c r="B23" s="24"/>
      <c r="C23" s="1059"/>
      <c r="D23" s="1050"/>
      <c r="E23" s="1062"/>
      <c r="F23" s="1065">
        <v>430103701</v>
      </c>
      <c r="G23" s="1050" t="s">
        <v>3541</v>
      </c>
      <c r="H23" s="1044">
        <v>40</v>
      </c>
      <c r="I23" s="1044" t="s">
        <v>3244</v>
      </c>
      <c r="J23" s="1044">
        <v>43</v>
      </c>
      <c r="K23" s="1050" t="s">
        <v>3536</v>
      </c>
      <c r="L23" s="1044">
        <v>4301</v>
      </c>
      <c r="M23" s="1044" t="s">
        <v>3537</v>
      </c>
      <c r="N23" s="1047">
        <v>2024004540095</v>
      </c>
      <c r="O23" s="1050" t="s">
        <v>3538</v>
      </c>
      <c r="P23" s="1053"/>
      <c r="Q23" s="1056"/>
      <c r="R23" s="1041"/>
      <c r="S23" s="1041"/>
      <c r="T23" s="1023"/>
      <c r="U23" s="1008"/>
      <c r="V23" s="1008"/>
      <c r="W23" s="1008"/>
      <c r="X23" s="1008"/>
      <c r="Y23" s="1008"/>
      <c r="Z23" s="1005"/>
      <c r="AA23" s="1005"/>
      <c r="AB23" s="1005"/>
      <c r="AC23" s="1005"/>
      <c r="AD23" s="1005"/>
      <c r="AE23" s="1005"/>
      <c r="AF23" s="1005"/>
      <c r="AG23" s="196"/>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row>
    <row r="24" spans="1:73" ht="39.950000000000003" customHeight="1" thickBot="1" x14ac:dyDescent="0.3">
      <c r="A24" s="151"/>
      <c r="B24" s="24"/>
      <c r="C24" s="1060"/>
      <c r="D24" s="1051"/>
      <c r="E24" s="1063"/>
      <c r="F24" s="1066">
        <v>430103701</v>
      </c>
      <c r="G24" s="1051" t="s">
        <v>3541</v>
      </c>
      <c r="H24" s="1045">
        <v>40</v>
      </c>
      <c r="I24" s="1045" t="s">
        <v>3244</v>
      </c>
      <c r="J24" s="1045">
        <v>43</v>
      </c>
      <c r="K24" s="1051" t="s">
        <v>3536</v>
      </c>
      <c r="L24" s="1045">
        <v>4301</v>
      </c>
      <c r="M24" s="1045" t="s">
        <v>3537</v>
      </c>
      <c r="N24" s="1048">
        <v>2024004540095</v>
      </c>
      <c r="O24" s="1051" t="s">
        <v>3538</v>
      </c>
      <c r="P24" s="1054"/>
      <c r="Q24" s="1057"/>
      <c r="R24" s="1042"/>
      <c r="S24" s="1042"/>
      <c r="T24" s="1024"/>
      <c r="U24" s="1009"/>
      <c r="V24" s="1009"/>
      <c r="W24" s="1009"/>
      <c r="X24" s="1009"/>
      <c r="Y24" s="1009"/>
      <c r="Z24" s="1006"/>
      <c r="AA24" s="1006"/>
      <c r="AB24" s="1006"/>
      <c r="AC24" s="1006"/>
      <c r="AD24" s="1006"/>
      <c r="AE24" s="1006"/>
      <c r="AF24" s="1006"/>
      <c r="AG24" s="715"/>
      <c r="AH24" s="716"/>
      <c r="AI24" s="716"/>
      <c r="AJ24" s="716"/>
      <c r="AK24" s="715"/>
      <c r="AL24" s="717"/>
      <c r="AM24" s="717"/>
      <c r="AN24" s="717"/>
      <c r="AO24" s="717"/>
      <c r="AP24" s="1152"/>
      <c r="AQ24" s="1006"/>
      <c r="AR24" s="718"/>
      <c r="AS24" s="718"/>
      <c r="AT24" s="718"/>
      <c r="AU24" s="718"/>
      <c r="AV24" s="718"/>
      <c r="AW24" s="718"/>
      <c r="AX24" s="1152"/>
      <c r="AY24" s="1006"/>
      <c r="AZ24" s="718"/>
      <c r="BA24" s="718"/>
      <c r="BB24" s="718"/>
      <c r="BC24" s="718"/>
      <c r="BD24" s="718"/>
      <c r="BE24" s="718"/>
      <c r="BF24" s="1152"/>
      <c r="BG24" s="1006"/>
      <c r="BH24" s="718"/>
      <c r="BI24" s="718"/>
      <c r="BJ24" s="718"/>
      <c r="BK24" s="718"/>
      <c r="BL24" s="718"/>
      <c r="BM24" s="718"/>
      <c r="BN24" s="1152"/>
      <c r="BO24" s="1006"/>
      <c r="BP24" s="718"/>
      <c r="BQ24" s="718"/>
      <c r="BR24" s="718"/>
      <c r="BS24" s="718"/>
      <c r="BT24" s="718"/>
      <c r="BU24" s="718"/>
    </row>
    <row r="25" spans="1:73" ht="39.950000000000003" customHeight="1" thickTop="1" thickBot="1" x14ac:dyDescent="0.3">
      <c r="A25" s="15"/>
      <c r="B25" s="924" t="s">
        <v>1080</v>
      </c>
      <c r="C25" s="120" t="s">
        <v>111</v>
      </c>
      <c r="D25" s="418"/>
      <c r="E25" s="441"/>
      <c r="F25" s="446"/>
      <c r="G25" s="367"/>
      <c r="H25" s="368"/>
      <c r="I25" s="368"/>
      <c r="J25" s="369"/>
      <c r="K25" s="369"/>
      <c r="L25" s="418"/>
      <c r="M25" s="418"/>
      <c r="N25" s="366"/>
      <c r="O25" s="419"/>
      <c r="P25" s="420"/>
      <c r="Q25" s="22"/>
      <c r="R25" s="22"/>
      <c r="S25" s="925"/>
      <c r="T25" s="28"/>
      <c r="U25" s="13"/>
      <c r="V25" s="13"/>
      <c r="W25" s="13"/>
      <c r="X25" s="13"/>
      <c r="Y25" s="927"/>
      <c r="Z25" s="932">
        <f t="shared" si="5"/>
        <v>0</v>
      </c>
      <c r="AA25" s="932">
        <f t="shared" si="5"/>
        <v>0</v>
      </c>
      <c r="AB25" s="932">
        <f t="shared" si="5"/>
        <v>0</v>
      </c>
      <c r="AC25" s="932">
        <f t="shared" si="5"/>
        <v>0</v>
      </c>
      <c r="AD25" s="932">
        <f t="shared" si="5"/>
        <v>0</v>
      </c>
      <c r="AE25" s="932">
        <f t="shared" si="5"/>
        <v>0</v>
      </c>
      <c r="AF25" s="932">
        <f t="shared" si="5"/>
        <v>0</v>
      </c>
      <c r="AG25" s="195"/>
      <c r="AH25" s="195"/>
      <c r="AI25" s="195"/>
      <c r="AJ25" s="195"/>
      <c r="AK25" s="195"/>
      <c r="AL25" s="195"/>
      <c r="AM25" s="195"/>
      <c r="AN25" s="195"/>
      <c r="AO25" s="195"/>
      <c r="AP25" s="18"/>
      <c r="AQ25" s="929">
        <f>SUM(AQ26:AQ57)</f>
        <v>0</v>
      </c>
      <c r="AR25" s="929">
        <f>SUM(AR26:AR57)</f>
        <v>0</v>
      </c>
      <c r="AS25" s="929">
        <f t="shared" ref="AS25:AW25" si="14">SUM(AS26:AS57)</f>
        <v>0</v>
      </c>
      <c r="AT25" s="929">
        <f t="shared" si="14"/>
        <v>0</v>
      </c>
      <c r="AU25" s="929">
        <f t="shared" si="14"/>
        <v>0</v>
      </c>
      <c r="AV25" s="929">
        <f t="shared" si="14"/>
        <v>0</v>
      </c>
      <c r="AW25" s="929">
        <f t="shared" si="14"/>
        <v>0</v>
      </c>
      <c r="AX25" s="18"/>
      <c r="AY25" s="929">
        <f t="shared" ref="AY25" si="15">SUM(AY26:AY57)</f>
        <v>0</v>
      </c>
      <c r="AZ25" s="929">
        <f>SUM(AZ26:AZ57)</f>
        <v>0</v>
      </c>
      <c r="BA25" s="929">
        <f t="shared" ref="BA25:BE25" si="16">SUM(BA26:BA57)</f>
        <v>0</v>
      </c>
      <c r="BB25" s="929">
        <f t="shared" si="16"/>
        <v>0</v>
      </c>
      <c r="BC25" s="929">
        <f t="shared" si="16"/>
        <v>0</v>
      </c>
      <c r="BD25" s="929">
        <f t="shared" si="16"/>
        <v>0</v>
      </c>
      <c r="BE25" s="929">
        <f t="shared" si="16"/>
        <v>0</v>
      </c>
      <c r="BF25" s="18"/>
      <c r="BG25" s="929">
        <f t="shared" ref="BG25" si="17">SUM(BG26:BG57)</f>
        <v>0</v>
      </c>
      <c r="BH25" s="929">
        <f>SUM(BH26:BH57)</f>
        <v>0</v>
      </c>
      <c r="BI25" s="929">
        <f t="shared" ref="BI25:BM25" si="18">SUM(BI26:BI57)</f>
        <v>0</v>
      </c>
      <c r="BJ25" s="929">
        <f t="shared" si="18"/>
        <v>0</v>
      </c>
      <c r="BK25" s="929">
        <f t="shared" si="18"/>
        <v>0</v>
      </c>
      <c r="BL25" s="929">
        <f t="shared" si="18"/>
        <v>0</v>
      </c>
      <c r="BM25" s="929">
        <f t="shared" si="18"/>
        <v>0</v>
      </c>
      <c r="BN25" s="18"/>
      <c r="BO25" s="929">
        <f t="shared" ref="BO25" si="19">SUM(BO26:BO57)</f>
        <v>0</v>
      </c>
      <c r="BP25" s="929">
        <f>SUM(BP26:BP57)</f>
        <v>0</v>
      </c>
      <c r="BQ25" s="929">
        <f t="shared" ref="BQ25:BU25" si="20">SUM(BQ26:BQ57)</f>
        <v>0</v>
      </c>
      <c r="BR25" s="929">
        <f t="shared" si="20"/>
        <v>0</v>
      </c>
      <c r="BS25" s="929">
        <f t="shared" si="20"/>
        <v>0</v>
      </c>
      <c r="BT25" s="929">
        <f t="shared" si="20"/>
        <v>0</v>
      </c>
      <c r="BU25" s="929">
        <f t="shared" si="20"/>
        <v>0</v>
      </c>
    </row>
    <row r="26" spans="1:73" ht="39.950000000000003" customHeight="1" thickTop="1" x14ac:dyDescent="0.25">
      <c r="A26" s="151"/>
      <c r="B26" s="24"/>
      <c r="C26" s="1058" t="s">
        <v>1081</v>
      </c>
      <c r="D26" s="1049" t="s">
        <v>1082</v>
      </c>
      <c r="E26" s="1061">
        <v>297</v>
      </c>
      <c r="F26" s="1064">
        <v>430207500</v>
      </c>
      <c r="G26" s="1049" t="s">
        <v>1083</v>
      </c>
      <c r="H26" s="1043">
        <v>36</v>
      </c>
      <c r="I26" s="1043" t="s">
        <v>3244</v>
      </c>
      <c r="J26" s="1043">
        <v>43</v>
      </c>
      <c r="K26" s="1049" t="s">
        <v>3536</v>
      </c>
      <c r="L26" s="1043">
        <v>4302</v>
      </c>
      <c r="M26" s="1043" t="s">
        <v>3542</v>
      </c>
      <c r="N26" s="1046">
        <v>2026004540094</v>
      </c>
      <c r="O26" s="1049" t="s">
        <v>3543</v>
      </c>
      <c r="P26" s="1052" t="s">
        <v>1083</v>
      </c>
      <c r="Q26" s="1055">
        <v>36</v>
      </c>
      <c r="R26" s="1040" t="s">
        <v>2867</v>
      </c>
      <c r="S26" s="1040"/>
      <c r="T26" s="1022"/>
      <c r="U26" s="1007"/>
      <c r="V26" s="1007"/>
      <c r="W26" s="1007"/>
      <c r="X26" s="1007"/>
      <c r="Y26" s="1007"/>
      <c r="Z26" s="1004">
        <f t="shared" si="5"/>
        <v>0</v>
      </c>
      <c r="AA26" s="1004">
        <f t="shared" ref="AA26:AF38" si="21">SUM(AR26:AR29,AZ26:AZ29,BH26:BH29,BP26:BP29)</f>
        <v>0</v>
      </c>
      <c r="AB26" s="1004">
        <f t="shared" si="21"/>
        <v>0</v>
      </c>
      <c r="AC26" s="1004">
        <f t="shared" si="21"/>
        <v>0</v>
      </c>
      <c r="AD26" s="1004">
        <f t="shared" si="21"/>
        <v>0</v>
      </c>
      <c r="AE26" s="1004">
        <f t="shared" si="21"/>
        <v>0</v>
      </c>
      <c r="AF26" s="1004">
        <f t="shared" si="21"/>
        <v>0</v>
      </c>
      <c r="AG26" s="714"/>
      <c r="AH26" s="593"/>
      <c r="AI26" s="593"/>
      <c r="AJ26" s="593"/>
      <c r="AK26" s="207"/>
      <c r="AL26" s="208"/>
      <c r="AM26" s="208"/>
      <c r="AN26" s="208"/>
      <c r="AO26" s="208"/>
      <c r="AP26" s="1150">
        <f>+U26</f>
        <v>0</v>
      </c>
      <c r="AQ26" s="1004">
        <f>SUM(AR26:AW29)</f>
        <v>0</v>
      </c>
      <c r="AR26" s="299"/>
      <c r="AS26" s="299"/>
      <c r="AT26" s="299"/>
      <c r="AU26" s="299"/>
      <c r="AV26" s="299"/>
      <c r="AW26" s="299"/>
      <c r="AX26" s="1150">
        <f>+V26</f>
        <v>0</v>
      </c>
      <c r="AY26" s="1004">
        <f>SUM(AZ26:BE29)</f>
        <v>0</v>
      </c>
      <c r="AZ26" s="299"/>
      <c r="BA26" s="299"/>
      <c r="BB26" s="299"/>
      <c r="BC26" s="299"/>
      <c r="BD26" s="299"/>
      <c r="BE26" s="299"/>
      <c r="BF26" s="1150">
        <f>+W26</f>
        <v>0</v>
      </c>
      <c r="BG26" s="1004">
        <f>SUM(BH26:BM29)</f>
        <v>0</v>
      </c>
      <c r="BH26" s="299"/>
      <c r="BI26" s="299"/>
      <c r="BJ26" s="299"/>
      <c r="BK26" s="299"/>
      <c r="BL26" s="299"/>
      <c r="BM26" s="299"/>
      <c r="BN26" s="1150">
        <f>+X26</f>
        <v>0</v>
      </c>
      <c r="BO26" s="1004">
        <f>SUM(BP26:BU29)</f>
        <v>0</v>
      </c>
      <c r="BP26" s="299"/>
      <c r="BQ26" s="299"/>
      <c r="BR26" s="299"/>
      <c r="BS26" s="299"/>
      <c r="BT26" s="299"/>
      <c r="BU26" s="299"/>
    </row>
    <row r="27" spans="1:73" ht="39.950000000000003" customHeight="1" x14ac:dyDescent="0.25">
      <c r="A27" s="151"/>
      <c r="B27" s="24"/>
      <c r="C27" s="1059"/>
      <c r="D27" s="1050"/>
      <c r="E27" s="1062"/>
      <c r="F27" s="1065">
        <v>430207500</v>
      </c>
      <c r="G27" s="1050" t="s">
        <v>1083</v>
      </c>
      <c r="H27" s="1044">
        <v>36</v>
      </c>
      <c r="I27" s="1044" t="s">
        <v>3244</v>
      </c>
      <c r="J27" s="1044">
        <v>43</v>
      </c>
      <c r="K27" s="1050" t="s">
        <v>3536</v>
      </c>
      <c r="L27" s="1044">
        <v>4302</v>
      </c>
      <c r="M27" s="1044" t="s">
        <v>3542</v>
      </c>
      <c r="N27" s="1047">
        <v>2024004540094</v>
      </c>
      <c r="O27" s="1050" t="s">
        <v>3543</v>
      </c>
      <c r="P27" s="1053"/>
      <c r="Q27" s="1056"/>
      <c r="R27" s="1041"/>
      <c r="S27" s="1041"/>
      <c r="T27" s="1023"/>
      <c r="U27" s="1008"/>
      <c r="V27" s="1008"/>
      <c r="W27" s="1008"/>
      <c r="X27" s="1008"/>
      <c r="Y27" s="1008"/>
      <c r="Z27" s="1005"/>
      <c r="AA27" s="1005"/>
      <c r="AB27" s="1005"/>
      <c r="AC27" s="1005"/>
      <c r="AD27" s="1005"/>
      <c r="AE27" s="1005"/>
      <c r="AF27" s="1005"/>
      <c r="AG27" s="479"/>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row>
    <row r="28" spans="1:73" ht="39.950000000000003" customHeight="1" x14ac:dyDescent="0.25">
      <c r="A28" s="151"/>
      <c r="B28" s="24"/>
      <c r="C28" s="1059"/>
      <c r="D28" s="1050"/>
      <c r="E28" s="1062"/>
      <c r="F28" s="1065">
        <v>430207500</v>
      </c>
      <c r="G28" s="1050" t="s">
        <v>1083</v>
      </c>
      <c r="H28" s="1044">
        <v>36</v>
      </c>
      <c r="I28" s="1044" t="s">
        <v>3244</v>
      </c>
      <c r="J28" s="1044">
        <v>43</v>
      </c>
      <c r="K28" s="1050" t="s">
        <v>3536</v>
      </c>
      <c r="L28" s="1044">
        <v>4302</v>
      </c>
      <c r="M28" s="1044" t="s">
        <v>3542</v>
      </c>
      <c r="N28" s="1047">
        <v>2024004540094</v>
      </c>
      <c r="O28" s="1050" t="s">
        <v>3543</v>
      </c>
      <c r="P28" s="1053"/>
      <c r="Q28" s="1056"/>
      <c r="R28" s="1041"/>
      <c r="S28" s="1041"/>
      <c r="T28" s="1023"/>
      <c r="U28" s="1008"/>
      <c r="V28" s="1008"/>
      <c r="W28" s="1008"/>
      <c r="X28" s="1008"/>
      <c r="Y28" s="1008"/>
      <c r="Z28" s="1005"/>
      <c r="AA28" s="1005"/>
      <c r="AB28" s="1005"/>
      <c r="AC28" s="1005"/>
      <c r="AD28" s="1005"/>
      <c r="AE28" s="1005"/>
      <c r="AF28" s="1005"/>
      <c r="AG28" s="196"/>
      <c r="AH28" s="592"/>
      <c r="AI28" s="592"/>
      <c r="AJ28" s="592"/>
      <c r="AK28" s="196"/>
      <c r="AL28" s="197"/>
      <c r="AM28" s="197"/>
      <c r="AN28" s="197"/>
      <c r="AO28" s="197"/>
      <c r="AP28" s="1151"/>
      <c r="AQ28" s="1005"/>
      <c r="AR28" s="282"/>
      <c r="AS28" s="282"/>
      <c r="AT28" s="282"/>
      <c r="AU28" s="282"/>
      <c r="AV28" s="282"/>
      <c r="AW28" s="282"/>
      <c r="AX28" s="1151"/>
      <c r="AY28" s="1005"/>
      <c r="AZ28" s="282"/>
      <c r="BA28" s="282"/>
      <c r="BB28" s="282"/>
      <c r="BC28" s="282"/>
      <c r="BD28" s="282"/>
      <c r="BE28" s="282"/>
      <c r="BF28" s="1151"/>
      <c r="BG28" s="1005"/>
      <c r="BH28" s="282"/>
      <c r="BI28" s="282"/>
      <c r="BJ28" s="282"/>
      <c r="BK28" s="282"/>
      <c r="BL28" s="282"/>
      <c r="BM28" s="282"/>
      <c r="BN28" s="1151"/>
      <c r="BO28" s="1005"/>
      <c r="BP28" s="282"/>
      <c r="BQ28" s="282"/>
      <c r="BR28" s="282"/>
      <c r="BS28" s="282"/>
      <c r="BT28" s="282"/>
      <c r="BU28" s="282"/>
    </row>
    <row r="29" spans="1:73" ht="39.950000000000003" customHeight="1" thickBot="1" x14ac:dyDescent="0.3">
      <c r="A29" s="151"/>
      <c r="B29" s="24"/>
      <c r="C29" s="1060"/>
      <c r="D29" s="1051"/>
      <c r="E29" s="1063"/>
      <c r="F29" s="1066">
        <v>430207500</v>
      </c>
      <c r="G29" s="1051" t="s">
        <v>1083</v>
      </c>
      <c r="H29" s="1045">
        <v>36</v>
      </c>
      <c r="I29" s="1045" t="s">
        <v>3244</v>
      </c>
      <c r="J29" s="1045">
        <v>43</v>
      </c>
      <c r="K29" s="1051" t="s">
        <v>3536</v>
      </c>
      <c r="L29" s="1045">
        <v>4302</v>
      </c>
      <c r="M29" s="1045" t="s">
        <v>3542</v>
      </c>
      <c r="N29" s="1048">
        <v>2024004540094</v>
      </c>
      <c r="O29" s="1051" t="s">
        <v>3543</v>
      </c>
      <c r="P29" s="1054"/>
      <c r="Q29" s="1057"/>
      <c r="R29" s="1042"/>
      <c r="S29" s="1042"/>
      <c r="T29" s="1024"/>
      <c r="U29" s="1009"/>
      <c r="V29" s="1009"/>
      <c r="W29" s="1009"/>
      <c r="X29" s="1009"/>
      <c r="Y29" s="1009"/>
      <c r="Z29" s="1006"/>
      <c r="AA29" s="1006"/>
      <c r="AB29" s="1006"/>
      <c r="AC29" s="1006"/>
      <c r="AD29" s="1006"/>
      <c r="AE29" s="1006"/>
      <c r="AF29" s="1006"/>
      <c r="AG29" s="715"/>
      <c r="AH29" s="716"/>
      <c r="AI29" s="716"/>
      <c r="AJ29" s="716"/>
      <c r="AK29" s="715"/>
      <c r="AL29" s="717"/>
      <c r="AM29" s="717"/>
      <c r="AN29" s="717"/>
      <c r="AO29" s="717"/>
      <c r="AP29" s="1152"/>
      <c r="AQ29" s="1006"/>
      <c r="AR29" s="718"/>
      <c r="AS29" s="718"/>
      <c r="AT29" s="718"/>
      <c r="AU29" s="718"/>
      <c r="AV29" s="718"/>
      <c r="AW29" s="718"/>
      <c r="AX29" s="1152"/>
      <c r="AY29" s="1006"/>
      <c r="AZ29" s="718"/>
      <c r="BA29" s="718"/>
      <c r="BB29" s="718"/>
      <c r="BC29" s="718"/>
      <c r="BD29" s="718"/>
      <c r="BE29" s="718"/>
      <c r="BF29" s="1152"/>
      <c r="BG29" s="1006"/>
      <c r="BH29" s="718"/>
      <c r="BI29" s="718"/>
      <c r="BJ29" s="718"/>
      <c r="BK29" s="718"/>
      <c r="BL29" s="718"/>
      <c r="BM29" s="718"/>
      <c r="BN29" s="1152"/>
      <c r="BO29" s="1006"/>
      <c r="BP29" s="718"/>
      <c r="BQ29" s="718"/>
      <c r="BR29" s="718"/>
      <c r="BS29" s="718"/>
      <c r="BT29" s="718"/>
      <c r="BU29" s="718"/>
    </row>
    <row r="30" spans="1:73" ht="51" customHeight="1" thickTop="1" x14ac:dyDescent="0.25">
      <c r="A30" s="151"/>
      <c r="B30" s="24"/>
      <c r="C30" s="1058" t="s">
        <v>1084</v>
      </c>
      <c r="D30" s="1049" t="s">
        <v>1085</v>
      </c>
      <c r="E30" s="1061">
        <v>298</v>
      </c>
      <c r="F30" s="1064">
        <v>430207500</v>
      </c>
      <c r="G30" s="1049" t="s">
        <v>1083</v>
      </c>
      <c r="H30" s="1043">
        <v>36</v>
      </c>
      <c r="I30" s="1043" t="s">
        <v>3244</v>
      </c>
      <c r="J30" s="1043">
        <v>43</v>
      </c>
      <c r="K30" s="1049" t="s">
        <v>3536</v>
      </c>
      <c r="L30" s="1043">
        <v>4302</v>
      </c>
      <c r="M30" s="1043" t="s">
        <v>3542</v>
      </c>
      <c r="N30" s="1046">
        <v>2026004540094</v>
      </c>
      <c r="O30" s="1049" t="s">
        <v>3543</v>
      </c>
      <c r="P30" s="1052" t="s">
        <v>1083</v>
      </c>
      <c r="Q30" s="1055">
        <v>36</v>
      </c>
      <c r="R30" s="1040" t="s">
        <v>2867</v>
      </c>
      <c r="S30" s="1040"/>
      <c r="T30" s="1022"/>
      <c r="U30" s="1007"/>
      <c r="V30" s="1007"/>
      <c r="W30" s="1007"/>
      <c r="X30" s="1007"/>
      <c r="Y30" s="1007"/>
      <c r="Z30" s="1004">
        <f t="shared" si="5"/>
        <v>0</v>
      </c>
      <c r="AA30" s="1004">
        <f t="shared" si="21"/>
        <v>0</v>
      </c>
      <c r="AB30" s="1004">
        <f t="shared" si="21"/>
        <v>0</v>
      </c>
      <c r="AC30" s="1004">
        <f t="shared" si="21"/>
        <v>0</v>
      </c>
      <c r="AD30" s="1004">
        <f t="shared" si="21"/>
        <v>0</v>
      </c>
      <c r="AE30" s="1004">
        <f t="shared" si="21"/>
        <v>0</v>
      </c>
      <c r="AF30" s="1004">
        <f t="shared" si="21"/>
        <v>0</v>
      </c>
      <c r="AG30" s="714"/>
      <c r="AH30" s="593"/>
      <c r="AI30" s="593"/>
      <c r="AJ30" s="593"/>
      <c r="AK30" s="207"/>
      <c r="AL30" s="208"/>
      <c r="AM30" s="208"/>
      <c r="AN30" s="208"/>
      <c r="AO30" s="208"/>
      <c r="AP30" s="1150">
        <f>+U30</f>
        <v>0</v>
      </c>
      <c r="AQ30" s="1004">
        <f>SUM(AR30:AW33)</f>
        <v>0</v>
      </c>
      <c r="AR30" s="299"/>
      <c r="AS30" s="299"/>
      <c r="AT30" s="299"/>
      <c r="AU30" s="299"/>
      <c r="AV30" s="299"/>
      <c r="AW30" s="299"/>
      <c r="AX30" s="1150">
        <f>+V30</f>
        <v>0</v>
      </c>
      <c r="AY30" s="1004">
        <f>SUM(AZ30:BE33)</f>
        <v>0</v>
      </c>
      <c r="AZ30" s="299"/>
      <c r="BA30" s="299"/>
      <c r="BB30" s="299"/>
      <c r="BC30" s="299"/>
      <c r="BD30" s="299"/>
      <c r="BE30" s="299"/>
      <c r="BF30" s="1150">
        <f>+W30</f>
        <v>0</v>
      </c>
      <c r="BG30" s="1004">
        <f>SUM(BH30:BM33)</f>
        <v>0</v>
      </c>
      <c r="BH30" s="299"/>
      <c r="BI30" s="299"/>
      <c r="BJ30" s="299"/>
      <c r="BK30" s="299"/>
      <c r="BL30" s="299"/>
      <c r="BM30" s="299"/>
      <c r="BN30" s="1150">
        <f>+X30</f>
        <v>0</v>
      </c>
      <c r="BO30" s="1004">
        <f>SUM(BP30:BU33)</f>
        <v>0</v>
      </c>
      <c r="BP30" s="299"/>
      <c r="BQ30" s="299"/>
      <c r="BR30" s="299"/>
      <c r="BS30" s="299"/>
      <c r="BT30" s="299"/>
      <c r="BU30" s="299"/>
    </row>
    <row r="31" spans="1:73" ht="39.950000000000003" customHeight="1" x14ac:dyDescent="0.25">
      <c r="A31" s="151"/>
      <c r="B31" s="24"/>
      <c r="C31" s="1059"/>
      <c r="D31" s="1050"/>
      <c r="E31" s="1062"/>
      <c r="F31" s="1065">
        <v>430207500</v>
      </c>
      <c r="G31" s="1050" t="s">
        <v>1083</v>
      </c>
      <c r="H31" s="1044">
        <v>36</v>
      </c>
      <c r="I31" s="1044" t="s">
        <v>3244</v>
      </c>
      <c r="J31" s="1044">
        <v>43</v>
      </c>
      <c r="K31" s="1050" t="s">
        <v>3536</v>
      </c>
      <c r="L31" s="1044">
        <v>4302</v>
      </c>
      <c r="M31" s="1044" t="s">
        <v>3542</v>
      </c>
      <c r="N31" s="1047">
        <v>2024004540094</v>
      </c>
      <c r="O31" s="1050" t="s">
        <v>3543</v>
      </c>
      <c r="P31" s="1053"/>
      <c r="Q31" s="1056"/>
      <c r="R31" s="1041"/>
      <c r="S31" s="1041"/>
      <c r="T31" s="1023"/>
      <c r="U31" s="1008"/>
      <c r="V31" s="1008"/>
      <c r="W31" s="1008"/>
      <c r="X31" s="1008"/>
      <c r="Y31" s="1008"/>
      <c r="Z31" s="1005"/>
      <c r="AA31" s="1005"/>
      <c r="AB31" s="1005"/>
      <c r="AC31" s="1005"/>
      <c r="AD31" s="1005"/>
      <c r="AE31" s="1005"/>
      <c r="AF31" s="1005"/>
      <c r="AG31" s="479"/>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row>
    <row r="32" spans="1:73" ht="39.950000000000003" customHeight="1" x14ac:dyDescent="0.25">
      <c r="A32" s="151"/>
      <c r="B32" s="24"/>
      <c r="C32" s="1059"/>
      <c r="D32" s="1050"/>
      <c r="E32" s="1062"/>
      <c r="F32" s="1065">
        <v>430207500</v>
      </c>
      <c r="G32" s="1050" t="s">
        <v>1083</v>
      </c>
      <c r="H32" s="1044">
        <v>36</v>
      </c>
      <c r="I32" s="1044" t="s">
        <v>3244</v>
      </c>
      <c r="J32" s="1044">
        <v>43</v>
      </c>
      <c r="K32" s="1050" t="s">
        <v>3536</v>
      </c>
      <c r="L32" s="1044">
        <v>4302</v>
      </c>
      <c r="M32" s="1044" t="s">
        <v>3542</v>
      </c>
      <c r="N32" s="1047">
        <v>2024004540094</v>
      </c>
      <c r="O32" s="1050" t="s">
        <v>3543</v>
      </c>
      <c r="P32" s="1053"/>
      <c r="Q32" s="1056"/>
      <c r="R32" s="1041"/>
      <c r="S32" s="1041"/>
      <c r="T32" s="1023"/>
      <c r="U32" s="1008"/>
      <c r="V32" s="1008"/>
      <c r="W32" s="1008"/>
      <c r="X32" s="1008"/>
      <c r="Y32" s="1008"/>
      <c r="Z32" s="1005"/>
      <c r="AA32" s="1005"/>
      <c r="AB32" s="1005"/>
      <c r="AC32" s="1005"/>
      <c r="AD32" s="1005"/>
      <c r="AE32" s="1005"/>
      <c r="AF32" s="1005"/>
      <c r="AG32" s="196"/>
      <c r="AH32" s="592"/>
      <c r="AI32" s="592"/>
      <c r="AJ32" s="592"/>
      <c r="AK32" s="196"/>
      <c r="AL32" s="197"/>
      <c r="AM32" s="197"/>
      <c r="AN32" s="197"/>
      <c r="AO32" s="197"/>
      <c r="AP32" s="1151"/>
      <c r="AQ32" s="1005"/>
      <c r="AR32" s="282"/>
      <c r="AS32" s="282"/>
      <c r="AT32" s="282"/>
      <c r="AU32" s="282"/>
      <c r="AV32" s="282"/>
      <c r="AW32" s="282"/>
      <c r="AX32" s="1151"/>
      <c r="AY32" s="1005"/>
      <c r="AZ32" s="282"/>
      <c r="BA32" s="282"/>
      <c r="BB32" s="282"/>
      <c r="BC32" s="282"/>
      <c r="BD32" s="282"/>
      <c r="BE32" s="282"/>
      <c r="BF32" s="1151"/>
      <c r="BG32" s="1005"/>
      <c r="BH32" s="282"/>
      <c r="BI32" s="282"/>
      <c r="BJ32" s="282"/>
      <c r="BK32" s="282"/>
      <c r="BL32" s="282"/>
      <c r="BM32" s="282"/>
      <c r="BN32" s="1151"/>
      <c r="BO32" s="1005"/>
      <c r="BP32" s="282"/>
      <c r="BQ32" s="282"/>
      <c r="BR32" s="282"/>
      <c r="BS32" s="282"/>
      <c r="BT32" s="282"/>
      <c r="BU32" s="282"/>
    </row>
    <row r="33" spans="1:73" ht="39.950000000000003" customHeight="1" thickBot="1" x14ac:dyDescent="0.3">
      <c r="A33" s="151"/>
      <c r="B33" s="24"/>
      <c r="C33" s="1060"/>
      <c r="D33" s="1051"/>
      <c r="E33" s="1063"/>
      <c r="F33" s="1066">
        <v>430207500</v>
      </c>
      <c r="G33" s="1051" t="s">
        <v>1083</v>
      </c>
      <c r="H33" s="1045">
        <v>36</v>
      </c>
      <c r="I33" s="1045" t="s">
        <v>3244</v>
      </c>
      <c r="J33" s="1045">
        <v>43</v>
      </c>
      <c r="K33" s="1051" t="s">
        <v>3536</v>
      </c>
      <c r="L33" s="1045">
        <v>4302</v>
      </c>
      <c r="M33" s="1045" t="s">
        <v>3542</v>
      </c>
      <c r="N33" s="1048">
        <v>2024004540094</v>
      </c>
      <c r="O33" s="1051" t="s">
        <v>3543</v>
      </c>
      <c r="P33" s="1054"/>
      <c r="Q33" s="1057"/>
      <c r="R33" s="1042"/>
      <c r="S33" s="1042"/>
      <c r="T33" s="1024"/>
      <c r="U33" s="1009"/>
      <c r="V33" s="1009"/>
      <c r="W33" s="1009"/>
      <c r="X33" s="1009"/>
      <c r="Y33" s="1009"/>
      <c r="Z33" s="1006"/>
      <c r="AA33" s="1006"/>
      <c r="AB33" s="1006"/>
      <c r="AC33" s="1006"/>
      <c r="AD33" s="1006"/>
      <c r="AE33" s="1006"/>
      <c r="AF33" s="1006"/>
      <c r="AG33" s="715"/>
      <c r="AH33" s="716"/>
      <c r="AI33" s="716"/>
      <c r="AJ33" s="716"/>
      <c r="AK33" s="715"/>
      <c r="AL33" s="717"/>
      <c r="AM33" s="717"/>
      <c r="AN33" s="717"/>
      <c r="AO33" s="717"/>
      <c r="AP33" s="1152"/>
      <c r="AQ33" s="1006"/>
      <c r="AR33" s="718"/>
      <c r="AS33" s="718"/>
      <c r="AT33" s="718"/>
      <c r="AU33" s="718"/>
      <c r="AV33" s="718"/>
      <c r="AW33" s="718"/>
      <c r="AX33" s="1152"/>
      <c r="AY33" s="1006"/>
      <c r="AZ33" s="718"/>
      <c r="BA33" s="718"/>
      <c r="BB33" s="718"/>
      <c r="BC33" s="718"/>
      <c r="BD33" s="718"/>
      <c r="BE33" s="718"/>
      <c r="BF33" s="1152"/>
      <c r="BG33" s="1006"/>
      <c r="BH33" s="718"/>
      <c r="BI33" s="718"/>
      <c r="BJ33" s="718"/>
      <c r="BK33" s="718"/>
      <c r="BL33" s="718"/>
      <c r="BM33" s="718"/>
      <c r="BN33" s="1152"/>
      <c r="BO33" s="1006"/>
      <c r="BP33" s="718"/>
      <c r="BQ33" s="718"/>
      <c r="BR33" s="718"/>
      <c r="BS33" s="718"/>
      <c r="BT33" s="718"/>
      <c r="BU33" s="718"/>
    </row>
    <row r="34" spans="1:73" ht="39.950000000000003" customHeight="1" thickTop="1" x14ac:dyDescent="0.25">
      <c r="A34" s="151"/>
      <c r="B34" s="24"/>
      <c r="C34" s="1058" t="s">
        <v>1086</v>
      </c>
      <c r="D34" s="1049" t="s">
        <v>1087</v>
      </c>
      <c r="E34" s="1061">
        <v>299</v>
      </c>
      <c r="F34" s="1064">
        <v>430207500</v>
      </c>
      <c r="G34" s="1049" t="s">
        <v>3544</v>
      </c>
      <c r="H34" s="1043">
        <v>36</v>
      </c>
      <c r="I34" s="1043" t="s">
        <v>3244</v>
      </c>
      <c r="J34" s="1043">
        <v>43</v>
      </c>
      <c r="K34" s="1049" t="s">
        <v>3536</v>
      </c>
      <c r="L34" s="1043">
        <v>4302</v>
      </c>
      <c r="M34" s="1043" t="s">
        <v>3542</v>
      </c>
      <c r="N34" s="1046">
        <v>2026004540094</v>
      </c>
      <c r="O34" s="1049" t="s">
        <v>3543</v>
      </c>
      <c r="P34" s="1052" t="s">
        <v>1083</v>
      </c>
      <c r="Q34" s="1055">
        <v>36</v>
      </c>
      <c r="R34" s="1040" t="s">
        <v>3540</v>
      </c>
      <c r="S34" s="1040"/>
      <c r="T34" s="1022"/>
      <c r="U34" s="1007"/>
      <c r="V34" s="1007"/>
      <c r="W34" s="1007"/>
      <c r="X34" s="1007"/>
      <c r="Y34" s="1007"/>
      <c r="Z34" s="1004">
        <f t="shared" si="5"/>
        <v>0</v>
      </c>
      <c r="AA34" s="1004">
        <f t="shared" si="21"/>
        <v>0</v>
      </c>
      <c r="AB34" s="1004">
        <f t="shared" si="21"/>
        <v>0</v>
      </c>
      <c r="AC34" s="1004">
        <f t="shared" si="21"/>
        <v>0</v>
      </c>
      <c r="AD34" s="1004">
        <f t="shared" si="21"/>
        <v>0</v>
      </c>
      <c r="AE34" s="1004">
        <f t="shared" si="21"/>
        <v>0</v>
      </c>
      <c r="AF34" s="1004">
        <f t="shared" si="21"/>
        <v>0</v>
      </c>
      <c r="AG34" s="714"/>
      <c r="AH34" s="593"/>
      <c r="AI34" s="593"/>
      <c r="AJ34" s="593"/>
      <c r="AK34" s="207"/>
      <c r="AL34" s="208"/>
      <c r="AM34" s="208"/>
      <c r="AN34" s="208"/>
      <c r="AO34" s="208"/>
      <c r="AP34" s="1150">
        <f>+U34</f>
        <v>0</v>
      </c>
      <c r="AQ34" s="1004">
        <f>SUM(AR34:AW37)</f>
        <v>0</v>
      </c>
      <c r="AR34" s="299"/>
      <c r="AS34" s="299"/>
      <c r="AT34" s="299"/>
      <c r="AU34" s="299"/>
      <c r="AV34" s="299"/>
      <c r="AW34" s="299"/>
      <c r="AX34" s="1150">
        <f>+V34</f>
        <v>0</v>
      </c>
      <c r="AY34" s="1004">
        <f>SUM(AZ34:BE37)</f>
        <v>0</v>
      </c>
      <c r="AZ34" s="299"/>
      <c r="BA34" s="299"/>
      <c r="BB34" s="299"/>
      <c r="BC34" s="299"/>
      <c r="BD34" s="299"/>
      <c r="BE34" s="299"/>
      <c r="BF34" s="1150">
        <f>+W34</f>
        <v>0</v>
      </c>
      <c r="BG34" s="1004">
        <f>SUM(BH34:BM37)</f>
        <v>0</v>
      </c>
      <c r="BH34" s="299"/>
      <c r="BI34" s="299"/>
      <c r="BJ34" s="299"/>
      <c r="BK34" s="299"/>
      <c r="BL34" s="299"/>
      <c r="BM34" s="299"/>
      <c r="BN34" s="1150">
        <f>+X34</f>
        <v>0</v>
      </c>
      <c r="BO34" s="1004">
        <f>SUM(BP34:BU37)</f>
        <v>0</v>
      </c>
      <c r="BP34" s="299"/>
      <c r="BQ34" s="299"/>
      <c r="BR34" s="299"/>
      <c r="BS34" s="299"/>
      <c r="BT34" s="299"/>
      <c r="BU34" s="299"/>
    </row>
    <row r="35" spans="1:73" ht="39.950000000000003" customHeight="1" x14ac:dyDescent="0.25">
      <c r="A35" s="151"/>
      <c r="B35" s="24"/>
      <c r="C35" s="1059"/>
      <c r="D35" s="1050"/>
      <c r="E35" s="1062"/>
      <c r="F35" s="1065">
        <v>430207500</v>
      </c>
      <c r="G35" s="1050" t="s">
        <v>3544</v>
      </c>
      <c r="H35" s="1044">
        <v>36</v>
      </c>
      <c r="I35" s="1044" t="s">
        <v>3244</v>
      </c>
      <c r="J35" s="1044">
        <v>43</v>
      </c>
      <c r="K35" s="1050" t="s">
        <v>3536</v>
      </c>
      <c r="L35" s="1044">
        <v>4302</v>
      </c>
      <c r="M35" s="1044" t="s">
        <v>3542</v>
      </c>
      <c r="N35" s="1047">
        <v>2024004540094</v>
      </c>
      <c r="O35" s="1050" t="s">
        <v>3543</v>
      </c>
      <c r="P35" s="1053"/>
      <c r="Q35" s="1056"/>
      <c r="R35" s="1041"/>
      <c r="S35" s="1041"/>
      <c r="T35" s="1023"/>
      <c r="U35" s="1008"/>
      <c r="V35" s="1008"/>
      <c r="W35" s="1008"/>
      <c r="X35" s="1008"/>
      <c r="Y35" s="1008"/>
      <c r="Z35" s="1005"/>
      <c r="AA35" s="1005"/>
      <c r="AB35" s="1005"/>
      <c r="AC35" s="1005"/>
      <c r="AD35" s="1005"/>
      <c r="AE35" s="1005"/>
      <c r="AF35" s="1005"/>
      <c r="AG35" s="479"/>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row>
    <row r="36" spans="1:73" ht="39.950000000000003" customHeight="1" x14ac:dyDescent="0.25">
      <c r="A36" s="151"/>
      <c r="B36" s="24"/>
      <c r="C36" s="1059"/>
      <c r="D36" s="1050"/>
      <c r="E36" s="1062"/>
      <c r="F36" s="1065">
        <v>430207500</v>
      </c>
      <c r="G36" s="1050" t="s">
        <v>3544</v>
      </c>
      <c r="H36" s="1044">
        <v>36</v>
      </c>
      <c r="I36" s="1044" t="s">
        <v>3244</v>
      </c>
      <c r="J36" s="1044">
        <v>43</v>
      </c>
      <c r="K36" s="1050" t="s">
        <v>3536</v>
      </c>
      <c r="L36" s="1044">
        <v>4302</v>
      </c>
      <c r="M36" s="1044" t="s">
        <v>3542</v>
      </c>
      <c r="N36" s="1047">
        <v>2024004540094</v>
      </c>
      <c r="O36" s="1050" t="s">
        <v>3543</v>
      </c>
      <c r="P36" s="1053"/>
      <c r="Q36" s="1056"/>
      <c r="R36" s="1041"/>
      <c r="S36" s="1041"/>
      <c r="T36" s="1023"/>
      <c r="U36" s="1008"/>
      <c r="V36" s="1008"/>
      <c r="W36" s="1008"/>
      <c r="X36" s="1008"/>
      <c r="Y36" s="1008"/>
      <c r="Z36" s="1005"/>
      <c r="AA36" s="1005"/>
      <c r="AB36" s="1005"/>
      <c r="AC36" s="1005"/>
      <c r="AD36" s="1005"/>
      <c r="AE36" s="1005"/>
      <c r="AF36" s="1005"/>
      <c r="AG36" s="196"/>
      <c r="AH36" s="592"/>
      <c r="AI36" s="592"/>
      <c r="AJ36" s="592"/>
      <c r="AK36" s="196"/>
      <c r="AL36" s="197"/>
      <c r="AM36" s="197"/>
      <c r="AN36" s="197"/>
      <c r="AO36" s="197"/>
      <c r="AP36" s="1151"/>
      <c r="AQ36" s="1005"/>
      <c r="AR36" s="282"/>
      <c r="AS36" s="282"/>
      <c r="AT36" s="282"/>
      <c r="AU36" s="282"/>
      <c r="AV36" s="282"/>
      <c r="AW36" s="282"/>
      <c r="AX36" s="1151"/>
      <c r="AY36" s="1005"/>
      <c r="AZ36" s="282"/>
      <c r="BA36" s="282"/>
      <c r="BB36" s="282"/>
      <c r="BC36" s="282"/>
      <c r="BD36" s="282"/>
      <c r="BE36" s="282"/>
      <c r="BF36" s="1151"/>
      <c r="BG36" s="1005"/>
      <c r="BH36" s="282"/>
      <c r="BI36" s="282"/>
      <c r="BJ36" s="282"/>
      <c r="BK36" s="282"/>
      <c r="BL36" s="282"/>
      <c r="BM36" s="282"/>
      <c r="BN36" s="1151"/>
      <c r="BO36" s="1005"/>
      <c r="BP36" s="282"/>
      <c r="BQ36" s="282"/>
      <c r="BR36" s="282"/>
      <c r="BS36" s="282"/>
      <c r="BT36" s="282"/>
      <c r="BU36" s="282"/>
    </row>
    <row r="37" spans="1:73" ht="39.950000000000003" customHeight="1" thickBot="1" x14ac:dyDescent="0.3">
      <c r="A37" s="151"/>
      <c r="B37" s="24"/>
      <c r="C37" s="1060"/>
      <c r="D37" s="1051"/>
      <c r="E37" s="1063"/>
      <c r="F37" s="1066">
        <v>430207500</v>
      </c>
      <c r="G37" s="1051" t="s">
        <v>3544</v>
      </c>
      <c r="H37" s="1045">
        <v>36</v>
      </c>
      <c r="I37" s="1045" t="s">
        <v>3244</v>
      </c>
      <c r="J37" s="1045">
        <v>43</v>
      </c>
      <c r="K37" s="1051" t="s">
        <v>3536</v>
      </c>
      <c r="L37" s="1045">
        <v>4302</v>
      </c>
      <c r="M37" s="1045" t="s">
        <v>3542</v>
      </c>
      <c r="N37" s="1048">
        <v>2024004540094</v>
      </c>
      <c r="O37" s="1051" t="s">
        <v>3543</v>
      </c>
      <c r="P37" s="1054"/>
      <c r="Q37" s="1057"/>
      <c r="R37" s="1042"/>
      <c r="S37" s="1042"/>
      <c r="T37" s="1024"/>
      <c r="U37" s="1009"/>
      <c r="V37" s="1009"/>
      <c r="W37" s="1009"/>
      <c r="X37" s="1009"/>
      <c r="Y37" s="1009"/>
      <c r="Z37" s="1006"/>
      <c r="AA37" s="1006"/>
      <c r="AB37" s="1006"/>
      <c r="AC37" s="1006"/>
      <c r="AD37" s="1006"/>
      <c r="AE37" s="1006"/>
      <c r="AF37" s="1006"/>
      <c r="AG37" s="715"/>
      <c r="AH37" s="716"/>
      <c r="AI37" s="716"/>
      <c r="AJ37" s="716"/>
      <c r="AK37" s="715"/>
      <c r="AL37" s="717"/>
      <c r="AM37" s="717"/>
      <c r="AN37" s="717"/>
      <c r="AO37" s="717"/>
      <c r="AP37" s="1152"/>
      <c r="AQ37" s="1006"/>
      <c r="AR37" s="718"/>
      <c r="AS37" s="718"/>
      <c r="AT37" s="718"/>
      <c r="AU37" s="718"/>
      <c r="AV37" s="718"/>
      <c r="AW37" s="718"/>
      <c r="AX37" s="1152"/>
      <c r="AY37" s="1006"/>
      <c r="AZ37" s="718"/>
      <c r="BA37" s="718"/>
      <c r="BB37" s="718"/>
      <c r="BC37" s="718"/>
      <c r="BD37" s="718"/>
      <c r="BE37" s="718"/>
      <c r="BF37" s="1152"/>
      <c r="BG37" s="1006"/>
      <c r="BH37" s="718"/>
      <c r="BI37" s="718"/>
      <c r="BJ37" s="718"/>
      <c r="BK37" s="718"/>
      <c r="BL37" s="718"/>
      <c r="BM37" s="718"/>
      <c r="BN37" s="1152"/>
      <c r="BO37" s="1006"/>
      <c r="BP37" s="718"/>
      <c r="BQ37" s="718"/>
      <c r="BR37" s="718"/>
      <c r="BS37" s="718"/>
      <c r="BT37" s="718"/>
      <c r="BU37" s="718"/>
    </row>
    <row r="38" spans="1:73" ht="39.950000000000003" customHeight="1" thickTop="1" x14ac:dyDescent="0.25">
      <c r="A38" s="151"/>
      <c r="B38" s="24"/>
      <c r="C38" s="1058" t="s">
        <v>1088</v>
      </c>
      <c r="D38" s="1049" t="s">
        <v>1089</v>
      </c>
      <c r="E38" s="1061">
        <v>300</v>
      </c>
      <c r="F38" s="1064">
        <v>430200401</v>
      </c>
      <c r="G38" s="1049" t="s">
        <v>3545</v>
      </c>
      <c r="H38" s="1043" t="s">
        <v>3004</v>
      </c>
      <c r="I38" s="1043" t="s">
        <v>3244</v>
      </c>
      <c r="J38" s="1043">
        <v>43</v>
      </c>
      <c r="K38" s="1049" t="s">
        <v>3536</v>
      </c>
      <c r="L38" s="1043">
        <v>4302</v>
      </c>
      <c r="M38" s="1043" t="s">
        <v>3542</v>
      </c>
      <c r="N38" s="1046">
        <v>2026004540094</v>
      </c>
      <c r="O38" s="1049" t="s">
        <v>3543</v>
      </c>
      <c r="P38" s="1052" t="s">
        <v>1090</v>
      </c>
      <c r="Q38" s="1055">
        <v>20</v>
      </c>
      <c r="R38" s="1040" t="s">
        <v>3540</v>
      </c>
      <c r="S38" s="1040"/>
      <c r="T38" s="1022"/>
      <c r="U38" s="1007"/>
      <c r="V38" s="1007"/>
      <c r="W38" s="1007"/>
      <c r="X38" s="1007"/>
      <c r="Y38" s="1007"/>
      <c r="Z38" s="1004">
        <f t="shared" si="5"/>
        <v>0</v>
      </c>
      <c r="AA38" s="1004">
        <f t="shared" si="21"/>
        <v>0</v>
      </c>
      <c r="AB38" s="1004">
        <f t="shared" si="21"/>
        <v>0</v>
      </c>
      <c r="AC38" s="1004">
        <f t="shared" si="21"/>
        <v>0</v>
      </c>
      <c r="AD38" s="1004">
        <f t="shared" si="21"/>
        <v>0</v>
      </c>
      <c r="AE38" s="1004">
        <f t="shared" si="21"/>
        <v>0</v>
      </c>
      <c r="AF38" s="1004">
        <f t="shared" si="21"/>
        <v>0</v>
      </c>
      <c r="AG38" s="714"/>
      <c r="AH38" s="593"/>
      <c r="AI38" s="593"/>
      <c r="AJ38" s="593"/>
      <c r="AK38" s="207"/>
      <c r="AL38" s="208"/>
      <c r="AM38" s="208"/>
      <c r="AN38" s="208"/>
      <c r="AO38" s="208"/>
      <c r="AP38" s="1150">
        <f>+U38</f>
        <v>0</v>
      </c>
      <c r="AQ38" s="1004">
        <f>SUM(AR38:AW41)</f>
        <v>0</v>
      </c>
      <c r="AR38" s="299"/>
      <c r="AS38" s="299"/>
      <c r="AT38" s="299"/>
      <c r="AU38" s="299"/>
      <c r="AV38" s="299"/>
      <c r="AW38" s="299"/>
      <c r="AX38" s="1150">
        <f>+V38</f>
        <v>0</v>
      </c>
      <c r="AY38" s="1004">
        <f>SUM(AZ38:BE41)</f>
        <v>0</v>
      </c>
      <c r="AZ38" s="299"/>
      <c r="BA38" s="299"/>
      <c r="BB38" s="299"/>
      <c r="BC38" s="299"/>
      <c r="BD38" s="299"/>
      <c r="BE38" s="299"/>
      <c r="BF38" s="1150">
        <f>+W38</f>
        <v>0</v>
      </c>
      <c r="BG38" s="1004">
        <f>SUM(BH38:BM41)</f>
        <v>0</v>
      </c>
      <c r="BH38" s="299"/>
      <c r="BI38" s="299"/>
      <c r="BJ38" s="299"/>
      <c r="BK38" s="299"/>
      <c r="BL38" s="299"/>
      <c r="BM38" s="299"/>
      <c r="BN38" s="1150">
        <f>+X38</f>
        <v>0</v>
      </c>
      <c r="BO38" s="1004">
        <f>SUM(BP38:BU41)</f>
        <v>0</v>
      </c>
      <c r="BP38" s="299"/>
      <c r="BQ38" s="299"/>
      <c r="BR38" s="299"/>
      <c r="BS38" s="299"/>
      <c r="BT38" s="299"/>
      <c r="BU38" s="299"/>
    </row>
    <row r="39" spans="1:73" ht="39.950000000000003" customHeight="1" x14ac:dyDescent="0.25">
      <c r="A39" s="151"/>
      <c r="B39" s="24"/>
      <c r="C39" s="1059"/>
      <c r="D39" s="1050"/>
      <c r="E39" s="1062"/>
      <c r="F39" s="1065">
        <v>430200401</v>
      </c>
      <c r="G39" s="1050" t="s">
        <v>3545</v>
      </c>
      <c r="H39" s="1044">
        <v>20</v>
      </c>
      <c r="I39" s="1044" t="s">
        <v>3244</v>
      </c>
      <c r="J39" s="1044">
        <v>43</v>
      </c>
      <c r="K39" s="1050" t="s">
        <v>3536</v>
      </c>
      <c r="L39" s="1044">
        <v>4302</v>
      </c>
      <c r="M39" s="1044" t="s">
        <v>3542</v>
      </c>
      <c r="N39" s="1047">
        <v>2024004540094</v>
      </c>
      <c r="O39" s="1050" t="s">
        <v>3543</v>
      </c>
      <c r="P39" s="1053"/>
      <c r="Q39" s="1056"/>
      <c r="R39" s="1041"/>
      <c r="S39" s="1041"/>
      <c r="T39" s="1023"/>
      <c r="U39" s="1008"/>
      <c r="V39" s="1008"/>
      <c r="W39" s="1008"/>
      <c r="X39" s="1008"/>
      <c r="Y39" s="1008"/>
      <c r="Z39" s="1005"/>
      <c r="AA39" s="1005"/>
      <c r="AB39" s="1005"/>
      <c r="AC39" s="1005"/>
      <c r="AD39" s="1005"/>
      <c r="AE39" s="1005"/>
      <c r="AF39" s="1005"/>
      <c r="AG39" s="479"/>
      <c r="AH39" s="592"/>
      <c r="AI39" s="592"/>
      <c r="AJ39" s="592"/>
      <c r="AK39" s="196"/>
      <c r="AL39" s="197"/>
      <c r="AM39" s="197"/>
      <c r="AN39" s="197"/>
      <c r="AO39" s="197"/>
      <c r="AP39" s="1151"/>
      <c r="AQ39" s="1005"/>
      <c r="AR39" s="282"/>
      <c r="AS39" s="282"/>
      <c r="AT39" s="282"/>
      <c r="AU39" s="282"/>
      <c r="AV39" s="282"/>
      <c r="AW39" s="282"/>
      <c r="AX39" s="1151"/>
      <c r="AY39" s="1005"/>
      <c r="AZ39" s="282"/>
      <c r="BA39" s="282"/>
      <c r="BB39" s="282"/>
      <c r="BC39" s="282"/>
      <c r="BD39" s="282"/>
      <c r="BE39" s="282"/>
      <c r="BF39" s="1151"/>
      <c r="BG39" s="1005"/>
      <c r="BH39" s="282"/>
      <c r="BI39" s="282"/>
      <c r="BJ39" s="282"/>
      <c r="BK39" s="282"/>
      <c r="BL39" s="282"/>
      <c r="BM39" s="282"/>
      <c r="BN39" s="1151"/>
      <c r="BO39" s="1005"/>
      <c r="BP39" s="282"/>
      <c r="BQ39" s="282"/>
      <c r="BR39" s="282"/>
      <c r="BS39" s="282"/>
      <c r="BT39" s="282"/>
      <c r="BU39" s="282"/>
    </row>
    <row r="40" spans="1:73" ht="39.950000000000003" customHeight="1" x14ac:dyDescent="0.25">
      <c r="A40" s="151"/>
      <c r="B40" s="24"/>
      <c r="C40" s="1059"/>
      <c r="D40" s="1050"/>
      <c r="E40" s="1062"/>
      <c r="F40" s="1065">
        <v>430200401</v>
      </c>
      <c r="G40" s="1050" t="s">
        <v>3545</v>
      </c>
      <c r="H40" s="1044">
        <v>20</v>
      </c>
      <c r="I40" s="1044" t="s">
        <v>3244</v>
      </c>
      <c r="J40" s="1044">
        <v>43</v>
      </c>
      <c r="K40" s="1050" t="s">
        <v>3536</v>
      </c>
      <c r="L40" s="1044">
        <v>4302</v>
      </c>
      <c r="M40" s="1044" t="s">
        <v>3542</v>
      </c>
      <c r="N40" s="1047">
        <v>2024004540094</v>
      </c>
      <c r="O40" s="1050" t="s">
        <v>3543</v>
      </c>
      <c r="P40" s="1053"/>
      <c r="Q40" s="1056"/>
      <c r="R40" s="1041"/>
      <c r="S40" s="1041"/>
      <c r="T40" s="1023"/>
      <c r="U40" s="1008"/>
      <c r="V40" s="1008"/>
      <c r="W40" s="1008"/>
      <c r="X40" s="1008"/>
      <c r="Y40" s="1008"/>
      <c r="Z40" s="1005"/>
      <c r="AA40" s="1005"/>
      <c r="AB40" s="1005"/>
      <c r="AC40" s="1005"/>
      <c r="AD40" s="1005"/>
      <c r="AE40" s="1005"/>
      <c r="AF40" s="1005"/>
      <c r="AG40" s="196"/>
      <c r="AH40" s="592"/>
      <c r="AI40" s="592"/>
      <c r="AJ40" s="592"/>
      <c r="AK40" s="196"/>
      <c r="AL40" s="197"/>
      <c r="AM40" s="197"/>
      <c r="AN40" s="197"/>
      <c r="AO40" s="197"/>
      <c r="AP40" s="1151"/>
      <c r="AQ40" s="1005"/>
      <c r="AR40" s="282"/>
      <c r="AS40" s="282"/>
      <c r="AT40" s="282"/>
      <c r="AU40" s="282"/>
      <c r="AV40" s="282"/>
      <c r="AW40" s="282"/>
      <c r="AX40" s="1151"/>
      <c r="AY40" s="1005"/>
      <c r="AZ40" s="282"/>
      <c r="BA40" s="282"/>
      <c r="BB40" s="282"/>
      <c r="BC40" s="282"/>
      <c r="BD40" s="282"/>
      <c r="BE40" s="282"/>
      <c r="BF40" s="1151"/>
      <c r="BG40" s="1005"/>
      <c r="BH40" s="282"/>
      <c r="BI40" s="282"/>
      <c r="BJ40" s="282"/>
      <c r="BK40" s="282"/>
      <c r="BL40" s="282"/>
      <c r="BM40" s="282"/>
      <c r="BN40" s="1151"/>
      <c r="BO40" s="1005"/>
      <c r="BP40" s="282"/>
      <c r="BQ40" s="282"/>
      <c r="BR40" s="282"/>
      <c r="BS40" s="282"/>
      <c r="BT40" s="282"/>
      <c r="BU40" s="282"/>
    </row>
    <row r="41" spans="1:73" ht="39.950000000000003" customHeight="1" thickBot="1" x14ac:dyDescent="0.3">
      <c r="A41" s="151"/>
      <c r="B41" s="24"/>
      <c r="C41" s="1060"/>
      <c r="D41" s="1051"/>
      <c r="E41" s="1063"/>
      <c r="F41" s="1066">
        <v>430200401</v>
      </c>
      <c r="G41" s="1051" t="s">
        <v>3545</v>
      </c>
      <c r="H41" s="1045">
        <v>20</v>
      </c>
      <c r="I41" s="1045" t="s">
        <v>3244</v>
      </c>
      <c r="J41" s="1045">
        <v>43</v>
      </c>
      <c r="K41" s="1051" t="s">
        <v>3536</v>
      </c>
      <c r="L41" s="1045">
        <v>4302</v>
      </c>
      <c r="M41" s="1045" t="s">
        <v>3542</v>
      </c>
      <c r="N41" s="1048">
        <v>2024004540094</v>
      </c>
      <c r="O41" s="1051" t="s">
        <v>3543</v>
      </c>
      <c r="P41" s="1054"/>
      <c r="Q41" s="1057"/>
      <c r="R41" s="1042"/>
      <c r="S41" s="1042"/>
      <c r="T41" s="1024"/>
      <c r="U41" s="1009"/>
      <c r="V41" s="1009"/>
      <c r="W41" s="1009"/>
      <c r="X41" s="1009"/>
      <c r="Y41" s="1009"/>
      <c r="Z41" s="1006"/>
      <c r="AA41" s="1006"/>
      <c r="AB41" s="1006"/>
      <c r="AC41" s="1006"/>
      <c r="AD41" s="1006"/>
      <c r="AE41" s="1006"/>
      <c r="AF41" s="1006"/>
      <c r="AG41" s="715"/>
      <c r="AH41" s="716"/>
      <c r="AI41" s="716"/>
      <c r="AJ41" s="716"/>
      <c r="AK41" s="715"/>
      <c r="AL41" s="717"/>
      <c r="AM41" s="717"/>
      <c r="AN41" s="717"/>
      <c r="AO41" s="717"/>
      <c r="AP41" s="1152"/>
      <c r="AQ41" s="1006"/>
      <c r="AR41" s="718"/>
      <c r="AS41" s="718"/>
      <c r="AT41" s="718"/>
      <c r="AU41" s="718"/>
      <c r="AV41" s="718"/>
      <c r="AW41" s="718"/>
      <c r="AX41" s="1152"/>
      <c r="AY41" s="1006"/>
      <c r="AZ41" s="718"/>
      <c r="BA41" s="718"/>
      <c r="BB41" s="718"/>
      <c r="BC41" s="718"/>
      <c r="BD41" s="718"/>
      <c r="BE41" s="718"/>
      <c r="BF41" s="1152"/>
      <c r="BG41" s="1006"/>
      <c r="BH41" s="718"/>
      <c r="BI41" s="718"/>
      <c r="BJ41" s="718"/>
      <c r="BK41" s="718"/>
      <c r="BL41" s="718"/>
      <c r="BM41" s="718"/>
      <c r="BN41" s="1152"/>
      <c r="BO41" s="1006"/>
      <c r="BP41" s="718"/>
      <c r="BQ41" s="718"/>
      <c r="BR41" s="718"/>
      <c r="BS41" s="718"/>
      <c r="BT41" s="718"/>
      <c r="BU41" s="718"/>
    </row>
    <row r="42" spans="1:73" ht="39.950000000000003" customHeight="1" thickTop="1" x14ac:dyDescent="0.25">
      <c r="A42" s="151"/>
      <c r="B42" s="24"/>
      <c r="C42" s="1058" t="s">
        <v>1091</v>
      </c>
      <c r="D42" s="1049" t="s">
        <v>1092</v>
      </c>
      <c r="E42" s="1061">
        <v>301</v>
      </c>
      <c r="F42" s="1064">
        <v>430200201</v>
      </c>
      <c r="G42" s="1049" t="s">
        <v>1093</v>
      </c>
      <c r="H42" s="1043">
        <v>40</v>
      </c>
      <c r="I42" s="1043" t="s">
        <v>3244</v>
      </c>
      <c r="J42" s="1043">
        <v>43</v>
      </c>
      <c r="K42" s="1049" t="s">
        <v>3536</v>
      </c>
      <c r="L42" s="1043">
        <v>4302</v>
      </c>
      <c r="M42" s="1043" t="s">
        <v>3542</v>
      </c>
      <c r="N42" s="1046">
        <v>2026004540094</v>
      </c>
      <c r="O42" s="1049" t="s">
        <v>3543</v>
      </c>
      <c r="P42" s="1052" t="s">
        <v>1093</v>
      </c>
      <c r="Q42" s="1055">
        <v>40</v>
      </c>
      <c r="R42" s="1040" t="s">
        <v>3540</v>
      </c>
      <c r="S42" s="1040"/>
      <c r="T42" s="1022"/>
      <c r="U42" s="1007"/>
      <c r="V42" s="1007"/>
      <c r="W42" s="1007"/>
      <c r="X42" s="1007"/>
      <c r="Y42" s="1007"/>
      <c r="Z42" s="1004">
        <f t="shared" si="5"/>
        <v>0</v>
      </c>
      <c r="AA42" s="1004">
        <f t="shared" ref="AA42:AF54" si="22">SUM(AR42:AR45,AZ42:AZ45,BH42:BH45,BP42:BP45)</f>
        <v>0</v>
      </c>
      <c r="AB42" s="1004">
        <f t="shared" si="22"/>
        <v>0</v>
      </c>
      <c r="AC42" s="1004">
        <f t="shared" si="22"/>
        <v>0</v>
      </c>
      <c r="AD42" s="1004">
        <f t="shared" si="22"/>
        <v>0</v>
      </c>
      <c r="AE42" s="1004">
        <f t="shared" si="22"/>
        <v>0</v>
      </c>
      <c r="AF42" s="1004">
        <f t="shared" si="22"/>
        <v>0</v>
      </c>
      <c r="AG42" s="714"/>
      <c r="AH42" s="593"/>
      <c r="AI42" s="593"/>
      <c r="AJ42" s="593"/>
      <c r="AK42" s="207"/>
      <c r="AL42" s="208"/>
      <c r="AM42" s="208"/>
      <c r="AN42" s="208"/>
      <c r="AO42" s="208"/>
      <c r="AP42" s="1150">
        <f>+U42</f>
        <v>0</v>
      </c>
      <c r="AQ42" s="1004">
        <f>SUM(AR42:AW45)</f>
        <v>0</v>
      </c>
      <c r="AR42" s="299"/>
      <c r="AS42" s="299"/>
      <c r="AT42" s="299"/>
      <c r="AU42" s="299"/>
      <c r="AV42" s="299"/>
      <c r="AW42" s="299"/>
      <c r="AX42" s="1150">
        <f>+V42</f>
        <v>0</v>
      </c>
      <c r="AY42" s="1004">
        <f>SUM(AZ42:BE45)</f>
        <v>0</v>
      </c>
      <c r="AZ42" s="299"/>
      <c r="BA42" s="299"/>
      <c r="BB42" s="299"/>
      <c r="BC42" s="299"/>
      <c r="BD42" s="299"/>
      <c r="BE42" s="299"/>
      <c r="BF42" s="1150">
        <f>+W42</f>
        <v>0</v>
      </c>
      <c r="BG42" s="1004">
        <f>SUM(BH42:BM45)</f>
        <v>0</v>
      </c>
      <c r="BH42" s="299"/>
      <c r="BI42" s="299"/>
      <c r="BJ42" s="299"/>
      <c r="BK42" s="299"/>
      <c r="BL42" s="299"/>
      <c r="BM42" s="299"/>
      <c r="BN42" s="1150">
        <f>+X42</f>
        <v>0</v>
      </c>
      <c r="BO42" s="1004">
        <f>SUM(BP42:BU45)</f>
        <v>0</v>
      </c>
      <c r="BP42" s="299"/>
      <c r="BQ42" s="299"/>
      <c r="BR42" s="299"/>
      <c r="BS42" s="299"/>
      <c r="BT42" s="299"/>
      <c r="BU42" s="299"/>
    </row>
    <row r="43" spans="1:73" ht="39.950000000000003" customHeight="1" x14ac:dyDescent="0.25">
      <c r="A43" s="151"/>
      <c r="B43" s="24"/>
      <c r="C43" s="1059"/>
      <c r="D43" s="1050"/>
      <c r="E43" s="1062"/>
      <c r="F43" s="1065">
        <v>430200201</v>
      </c>
      <c r="G43" s="1050" t="s">
        <v>1093</v>
      </c>
      <c r="H43" s="1044">
        <v>40</v>
      </c>
      <c r="I43" s="1044" t="s">
        <v>3244</v>
      </c>
      <c r="J43" s="1044">
        <v>43</v>
      </c>
      <c r="K43" s="1050" t="s">
        <v>3536</v>
      </c>
      <c r="L43" s="1044">
        <v>4302</v>
      </c>
      <c r="M43" s="1044" t="s">
        <v>3542</v>
      </c>
      <c r="N43" s="1047">
        <v>2024004540094</v>
      </c>
      <c r="O43" s="1050" t="s">
        <v>3543</v>
      </c>
      <c r="P43" s="1053"/>
      <c r="Q43" s="1056"/>
      <c r="R43" s="1041"/>
      <c r="S43" s="1041"/>
      <c r="T43" s="1023"/>
      <c r="U43" s="1008"/>
      <c r="V43" s="1008"/>
      <c r="W43" s="1008"/>
      <c r="X43" s="1008"/>
      <c r="Y43" s="1008"/>
      <c r="Z43" s="1005"/>
      <c r="AA43" s="1005"/>
      <c r="AB43" s="1005"/>
      <c r="AC43" s="1005"/>
      <c r="AD43" s="1005"/>
      <c r="AE43" s="1005"/>
      <c r="AF43" s="1005"/>
      <c r="AG43" s="479"/>
      <c r="AH43" s="592"/>
      <c r="AI43" s="592"/>
      <c r="AJ43" s="592"/>
      <c r="AK43" s="196"/>
      <c r="AL43" s="197"/>
      <c r="AM43" s="197"/>
      <c r="AN43" s="197"/>
      <c r="AO43" s="197"/>
      <c r="AP43" s="1151"/>
      <c r="AQ43" s="1005"/>
      <c r="AR43" s="282"/>
      <c r="AS43" s="282"/>
      <c r="AT43" s="282"/>
      <c r="AU43" s="282"/>
      <c r="AV43" s="282"/>
      <c r="AW43" s="282"/>
      <c r="AX43" s="1151"/>
      <c r="AY43" s="1005"/>
      <c r="AZ43" s="282"/>
      <c r="BA43" s="282"/>
      <c r="BB43" s="282"/>
      <c r="BC43" s="282"/>
      <c r="BD43" s="282"/>
      <c r="BE43" s="282"/>
      <c r="BF43" s="1151"/>
      <c r="BG43" s="1005"/>
      <c r="BH43" s="282"/>
      <c r="BI43" s="282"/>
      <c r="BJ43" s="282"/>
      <c r="BK43" s="282"/>
      <c r="BL43" s="282"/>
      <c r="BM43" s="282"/>
      <c r="BN43" s="1151"/>
      <c r="BO43" s="1005"/>
      <c r="BP43" s="282"/>
      <c r="BQ43" s="282"/>
      <c r="BR43" s="282"/>
      <c r="BS43" s="282"/>
      <c r="BT43" s="282"/>
      <c r="BU43" s="282"/>
    </row>
    <row r="44" spans="1:73" ht="39.950000000000003" customHeight="1" x14ac:dyDescent="0.25">
      <c r="A44" s="151"/>
      <c r="B44" s="24"/>
      <c r="C44" s="1059"/>
      <c r="D44" s="1050"/>
      <c r="E44" s="1062"/>
      <c r="F44" s="1065">
        <v>430200201</v>
      </c>
      <c r="G44" s="1050" t="s">
        <v>1093</v>
      </c>
      <c r="H44" s="1044">
        <v>40</v>
      </c>
      <c r="I44" s="1044" t="s">
        <v>3244</v>
      </c>
      <c r="J44" s="1044">
        <v>43</v>
      </c>
      <c r="K44" s="1050" t="s">
        <v>3536</v>
      </c>
      <c r="L44" s="1044">
        <v>4302</v>
      </c>
      <c r="M44" s="1044" t="s">
        <v>3542</v>
      </c>
      <c r="N44" s="1047">
        <v>2024004540094</v>
      </c>
      <c r="O44" s="1050" t="s">
        <v>3543</v>
      </c>
      <c r="P44" s="1053"/>
      <c r="Q44" s="1056"/>
      <c r="R44" s="1041"/>
      <c r="S44" s="1041"/>
      <c r="T44" s="1023"/>
      <c r="U44" s="1008"/>
      <c r="V44" s="1008"/>
      <c r="W44" s="1008"/>
      <c r="X44" s="1008"/>
      <c r="Y44" s="1008"/>
      <c r="Z44" s="1005"/>
      <c r="AA44" s="1005"/>
      <c r="AB44" s="1005"/>
      <c r="AC44" s="1005"/>
      <c r="AD44" s="1005"/>
      <c r="AE44" s="1005"/>
      <c r="AF44" s="1005"/>
      <c r="AG44" s="196"/>
      <c r="AH44" s="592"/>
      <c r="AI44" s="592"/>
      <c r="AJ44" s="592"/>
      <c r="AK44" s="196"/>
      <c r="AL44" s="197"/>
      <c r="AM44" s="197"/>
      <c r="AN44" s="197"/>
      <c r="AO44" s="197"/>
      <c r="AP44" s="1151"/>
      <c r="AQ44" s="1005"/>
      <c r="AR44" s="282"/>
      <c r="AS44" s="282"/>
      <c r="AT44" s="282"/>
      <c r="AU44" s="282"/>
      <c r="AV44" s="282"/>
      <c r="AW44" s="282"/>
      <c r="AX44" s="1151"/>
      <c r="AY44" s="1005"/>
      <c r="AZ44" s="282"/>
      <c r="BA44" s="282"/>
      <c r="BB44" s="282"/>
      <c r="BC44" s="282"/>
      <c r="BD44" s="282"/>
      <c r="BE44" s="282"/>
      <c r="BF44" s="1151"/>
      <c r="BG44" s="1005"/>
      <c r="BH44" s="282"/>
      <c r="BI44" s="282"/>
      <c r="BJ44" s="282"/>
      <c r="BK44" s="282"/>
      <c r="BL44" s="282"/>
      <c r="BM44" s="282"/>
      <c r="BN44" s="1151"/>
      <c r="BO44" s="1005"/>
      <c r="BP44" s="282"/>
      <c r="BQ44" s="282"/>
      <c r="BR44" s="282"/>
      <c r="BS44" s="282"/>
      <c r="BT44" s="282"/>
      <c r="BU44" s="282"/>
    </row>
    <row r="45" spans="1:73" ht="39.950000000000003" customHeight="1" thickBot="1" x14ac:dyDescent="0.3">
      <c r="A45" s="151"/>
      <c r="B45" s="24"/>
      <c r="C45" s="1060"/>
      <c r="D45" s="1051"/>
      <c r="E45" s="1063"/>
      <c r="F45" s="1066">
        <v>430200201</v>
      </c>
      <c r="G45" s="1051" t="s">
        <v>1093</v>
      </c>
      <c r="H45" s="1045">
        <v>40</v>
      </c>
      <c r="I45" s="1045" t="s">
        <v>3244</v>
      </c>
      <c r="J45" s="1045">
        <v>43</v>
      </c>
      <c r="K45" s="1051" t="s">
        <v>3536</v>
      </c>
      <c r="L45" s="1045">
        <v>4302</v>
      </c>
      <c r="M45" s="1045" t="s">
        <v>3542</v>
      </c>
      <c r="N45" s="1048">
        <v>2024004540094</v>
      </c>
      <c r="O45" s="1051" t="s">
        <v>3543</v>
      </c>
      <c r="P45" s="1054"/>
      <c r="Q45" s="1057"/>
      <c r="R45" s="1042"/>
      <c r="S45" s="1042"/>
      <c r="T45" s="1024"/>
      <c r="U45" s="1009"/>
      <c r="V45" s="1009"/>
      <c r="W45" s="1009"/>
      <c r="X45" s="1009"/>
      <c r="Y45" s="1009"/>
      <c r="Z45" s="1006"/>
      <c r="AA45" s="1006"/>
      <c r="AB45" s="1006"/>
      <c r="AC45" s="1006"/>
      <c r="AD45" s="1006"/>
      <c r="AE45" s="1006"/>
      <c r="AF45" s="1006"/>
      <c r="AG45" s="715"/>
      <c r="AH45" s="716"/>
      <c r="AI45" s="716"/>
      <c r="AJ45" s="716"/>
      <c r="AK45" s="715"/>
      <c r="AL45" s="717"/>
      <c r="AM45" s="717"/>
      <c r="AN45" s="717"/>
      <c r="AO45" s="717"/>
      <c r="AP45" s="1152"/>
      <c r="AQ45" s="1006"/>
      <c r="AR45" s="718"/>
      <c r="AS45" s="718"/>
      <c r="AT45" s="718"/>
      <c r="AU45" s="718"/>
      <c r="AV45" s="718"/>
      <c r="AW45" s="718"/>
      <c r="AX45" s="1152"/>
      <c r="AY45" s="1006"/>
      <c r="AZ45" s="718"/>
      <c r="BA45" s="718"/>
      <c r="BB45" s="718"/>
      <c r="BC45" s="718"/>
      <c r="BD45" s="718"/>
      <c r="BE45" s="718"/>
      <c r="BF45" s="1152"/>
      <c r="BG45" s="1006"/>
      <c r="BH45" s="718"/>
      <c r="BI45" s="718"/>
      <c r="BJ45" s="718"/>
      <c r="BK45" s="718"/>
      <c r="BL45" s="718"/>
      <c r="BM45" s="718"/>
      <c r="BN45" s="1152"/>
      <c r="BO45" s="1006"/>
      <c r="BP45" s="718"/>
      <c r="BQ45" s="718"/>
      <c r="BR45" s="718"/>
      <c r="BS45" s="718"/>
      <c r="BT45" s="718"/>
      <c r="BU45" s="718"/>
    </row>
    <row r="46" spans="1:73" ht="39.950000000000003" customHeight="1" thickTop="1" x14ac:dyDescent="0.25">
      <c r="A46" s="151"/>
      <c r="B46" s="24"/>
      <c r="C46" s="1058" t="s">
        <v>1094</v>
      </c>
      <c r="D46" s="1049" t="s">
        <v>1095</v>
      </c>
      <c r="E46" s="1061">
        <v>302</v>
      </c>
      <c r="F46" s="1064">
        <v>430200200</v>
      </c>
      <c r="G46" s="1049" t="s">
        <v>1096</v>
      </c>
      <c r="H46" s="1043">
        <v>100</v>
      </c>
      <c r="I46" s="1043" t="s">
        <v>3244</v>
      </c>
      <c r="J46" s="1043">
        <v>43</v>
      </c>
      <c r="K46" s="1049" t="s">
        <v>3536</v>
      </c>
      <c r="L46" s="1043">
        <v>4302</v>
      </c>
      <c r="M46" s="1043" t="s">
        <v>3542</v>
      </c>
      <c r="N46" s="1046">
        <v>2026004540094</v>
      </c>
      <c r="O46" s="1049" t="s">
        <v>3543</v>
      </c>
      <c r="P46" s="1052" t="s">
        <v>1096</v>
      </c>
      <c r="Q46" s="1055">
        <v>100</v>
      </c>
      <c r="R46" s="1040" t="s">
        <v>2867</v>
      </c>
      <c r="S46" s="1040"/>
      <c r="T46" s="1022"/>
      <c r="U46" s="1007"/>
      <c r="V46" s="1007"/>
      <c r="W46" s="1007"/>
      <c r="X46" s="1007"/>
      <c r="Y46" s="1007"/>
      <c r="Z46" s="1004">
        <f t="shared" si="5"/>
        <v>0</v>
      </c>
      <c r="AA46" s="1004">
        <f t="shared" si="22"/>
        <v>0</v>
      </c>
      <c r="AB46" s="1004">
        <f t="shared" si="22"/>
        <v>0</v>
      </c>
      <c r="AC46" s="1004">
        <f t="shared" si="22"/>
        <v>0</v>
      </c>
      <c r="AD46" s="1004">
        <f t="shared" si="22"/>
        <v>0</v>
      </c>
      <c r="AE46" s="1004">
        <f t="shared" si="22"/>
        <v>0</v>
      </c>
      <c r="AF46" s="1004">
        <f t="shared" si="22"/>
        <v>0</v>
      </c>
      <c r="AG46" s="714"/>
      <c r="AH46" s="593"/>
      <c r="AI46" s="593"/>
      <c r="AJ46" s="593"/>
      <c r="AK46" s="207"/>
      <c r="AL46" s="208"/>
      <c r="AM46" s="208"/>
      <c r="AN46" s="208"/>
      <c r="AO46" s="208"/>
      <c r="AP46" s="1150">
        <f>+U46</f>
        <v>0</v>
      </c>
      <c r="AQ46" s="1004">
        <f>SUM(AR46:AW49)</f>
        <v>0</v>
      </c>
      <c r="AR46" s="299"/>
      <c r="AS46" s="299"/>
      <c r="AT46" s="299"/>
      <c r="AU46" s="299"/>
      <c r="AV46" s="299"/>
      <c r="AW46" s="299"/>
      <c r="AX46" s="1150">
        <f>+V46</f>
        <v>0</v>
      </c>
      <c r="AY46" s="1004">
        <f>SUM(AZ46:BE49)</f>
        <v>0</v>
      </c>
      <c r="AZ46" s="299"/>
      <c r="BA46" s="299"/>
      <c r="BB46" s="299"/>
      <c r="BC46" s="299"/>
      <c r="BD46" s="299"/>
      <c r="BE46" s="299"/>
      <c r="BF46" s="1150">
        <f>+W46</f>
        <v>0</v>
      </c>
      <c r="BG46" s="1004">
        <f>SUM(BH46:BM49)</f>
        <v>0</v>
      </c>
      <c r="BH46" s="299"/>
      <c r="BI46" s="299"/>
      <c r="BJ46" s="299"/>
      <c r="BK46" s="299"/>
      <c r="BL46" s="299"/>
      <c r="BM46" s="299"/>
      <c r="BN46" s="1150">
        <f>+X46</f>
        <v>0</v>
      </c>
      <c r="BO46" s="1004">
        <f>SUM(BP46:BU49)</f>
        <v>0</v>
      </c>
      <c r="BP46" s="299"/>
      <c r="BQ46" s="299"/>
      <c r="BR46" s="299"/>
      <c r="BS46" s="299"/>
      <c r="BT46" s="299"/>
      <c r="BU46" s="299"/>
    </row>
    <row r="47" spans="1:73" ht="39.950000000000003" customHeight="1" x14ac:dyDescent="0.25">
      <c r="A47" s="151"/>
      <c r="B47" s="24"/>
      <c r="C47" s="1059"/>
      <c r="D47" s="1050"/>
      <c r="E47" s="1062"/>
      <c r="F47" s="1065">
        <v>430200200</v>
      </c>
      <c r="G47" s="1050" t="s">
        <v>1096</v>
      </c>
      <c r="H47" s="1044">
        <v>100</v>
      </c>
      <c r="I47" s="1044" t="s">
        <v>3244</v>
      </c>
      <c r="J47" s="1044">
        <v>43</v>
      </c>
      <c r="K47" s="1050" t="s">
        <v>3536</v>
      </c>
      <c r="L47" s="1044">
        <v>4302</v>
      </c>
      <c r="M47" s="1044" t="s">
        <v>3542</v>
      </c>
      <c r="N47" s="1047">
        <v>2024004540094</v>
      </c>
      <c r="O47" s="1050" t="s">
        <v>3543</v>
      </c>
      <c r="P47" s="1053"/>
      <c r="Q47" s="1056"/>
      <c r="R47" s="1041"/>
      <c r="S47" s="1041"/>
      <c r="T47" s="1023"/>
      <c r="U47" s="1008"/>
      <c r="V47" s="1008"/>
      <c r="W47" s="1008"/>
      <c r="X47" s="1008"/>
      <c r="Y47" s="1008"/>
      <c r="Z47" s="1005"/>
      <c r="AA47" s="1005"/>
      <c r="AB47" s="1005"/>
      <c r="AC47" s="1005"/>
      <c r="AD47" s="1005"/>
      <c r="AE47" s="1005"/>
      <c r="AF47" s="1005"/>
      <c r="AG47" s="479"/>
      <c r="AH47" s="592"/>
      <c r="AI47" s="592"/>
      <c r="AJ47" s="592"/>
      <c r="AK47" s="196"/>
      <c r="AL47" s="197"/>
      <c r="AM47" s="197"/>
      <c r="AN47" s="197"/>
      <c r="AO47" s="197"/>
      <c r="AP47" s="1151"/>
      <c r="AQ47" s="1005"/>
      <c r="AR47" s="282"/>
      <c r="AS47" s="282"/>
      <c r="AT47" s="282"/>
      <c r="AU47" s="282"/>
      <c r="AV47" s="282"/>
      <c r="AW47" s="282"/>
      <c r="AX47" s="1151"/>
      <c r="AY47" s="1005"/>
      <c r="AZ47" s="282"/>
      <c r="BA47" s="282"/>
      <c r="BB47" s="282"/>
      <c r="BC47" s="282"/>
      <c r="BD47" s="282"/>
      <c r="BE47" s="282"/>
      <c r="BF47" s="1151"/>
      <c r="BG47" s="1005"/>
      <c r="BH47" s="282"/>
      <c r="BI47" s="282"/>
      <c r="BJ47" s="282"/>
      <c r="BK47" s="282"/>
      <c r="BL47" s="282"/>
      <c r="BM47" s="282"/>
      <c r="BN47" s="1151"/>
      <c r="BO47" s="1005"/>
      <c r="BP47" s="282"/>
      <c r="BQ47" s="282"/>
      <c r="BR47" s="282"/>
      <c r="BS47" s="282"/>
      <c r="BT47" s="282"/>
      <c r="BU47" s="282"/>
    </row>
    <row r="48" spans="1:73" ht="39.950000000000003" customHeight="1" x14ac:dyDescent="0.25">
      <c r="A48" s="151"/>
      <c r="B48" s="24"/>
      <c r="C48" s="1059"/>
      <c r="D48" s="1050"/>
      <c r="E48" s="1062"/>
      <c r="F48" s="1065">
        <v>430200200</v>
      </c>
      <c r="G48" s="1050" t="s">
        <v>1096</v>
      </c>
      <c r="H48" s="1044">
        <v>100</v>
      </c>
      <c r="I48" s="1044" t="s">
        <v>3244</v>
      </c>
      <c r="J48" s="1044">
        <v>43</v>
      </c>
      <c r="K48" s="1050" t="s">
        <v>3536</v>
      </c>
      <c r="L48" s="1044">
        <v>4302</v>
      </c>
      <c r="M48" s="1044" t="s">
        <v>3542</v>
      </c>
      <c r="N48" s="1047">
        <v>2024004540094</v>
      </c>
      <c r="O48" s="1050" t="s">
        <v>3543</v>
      </c>
      <c r="P48" s="1053"/>
      <c r="Q48" s="1056"/>
      <c r="R48" s="1041"/>
      <c r="S48" s="1041"/>
      <c r="T48" s="1023"/>
      <c r="U48" s="1008"/>
      <c r="V48" s="1008"/>
      <c r="W48" s="1008"/>
      <c r="X48" s="1008"/>
      <c r="Y48" s="1008"/>
      <c r="Z48" s="1005"/>
      <c r="AA48" s="1005"/>
      <c r="AB48" s="1005"/>
      <c r="AC48" s="1005"/>
      <c r="AD48" s="1005"/>
      <c r="AE48" s="1005"/>
      <c r="AF48" s="1005"/>
      <c r="AG48" s="196"/>
      <c r="AH48" s="592"/>
      <c r="AI48" s="592"/>
      <c r="AJ48" s="592"/>
      <c r="AK48" s="196"/>
      <c r="AL48" s="197"/>
      <c r="AM48" s="197"/>
      <c r="AN48" s="197"/>
      <c r="AO48" s="197"/>
      <c r="AP48" s="1151"/>
      <c r="AQ48" s="1005"/>
      <c r="AR48" s="282"/>
      <c r="AS48" s="282"/>
      <c r="AT48" s="282"/>
      <c r="AU48" s="282"/>
      <c r="AV48" s="282"/>
      <c r="AW48" s="282"/>
      <c r="AX48" s="1151"/>
      <c r="AY48" s="1005"/>
      <c r="AZ48" s="282"/>
      <c r="BA48" s="282"/>
      <c r="BB48" s="282"/>
      <c r="BC48" s="282"/>
      <c r="BD48" s="282"/>
      <c r="BE48" s="282"/>
      <c r="BF48" s="1151"/>
      <c r="BG48" s="1005"/>
      <c r="BH48" s="282"/>
      <c r="BI48" s="282"/>
      <c r="BJ48" s="282"/>
      <c r="BK48" s="282"/>
      <c r="BL48" s="282"/>
      <c r="BM48" s="282"/>
      <c r="BN48" s="1151"/>
      <c r="BO48" s="1005"/>
      <c r="BP48" s="282"/>
      <c r="BQ48" s="282"/>
      <c r="BR48" s="282"/>
      <c r="BS48" s="282"/>
      <c r="BT48" s="282"/>
      <c r="BU48" s="282"/>
    </row>
    <row r="49" spans="1:73" ht="39.950000000000003" customHeight="1" thickBot="1" x14ac:dyDescent="0.3">
      <c r="A49" s="151"/>
      <c r="B49" s="24"/>
      <c r="C49" s="1060"/>
      <c r="D49" s="1051"/>
      <c r="E49" s="1063"/>
      <c r="F49" s="1066">
        <v>430200200</v>
      </c>
      <c r="G49" s="1051" t="s">
        <v>1096</v>
      </c>
      <c r="H49" s="1045">
        <v>100</v>
      </c>
      <c r="I49" s="1045" t="s">
        <v>3244</v>
      </c>
      <c r="J49" s="1045">
        <v>43</v>
      </c>
      <c r="K49" s="1051" t="s">
        <v>3536</v>
      </c>
      <c r="L49" s="1045">
        <v>4302</v>
      </c>
      <c r="M49" s="1045" t="s">
        <v>3542</v>
      </c>
      <c r="N49" s="1048">
        <v>2024004540094</v>
      </c>
      <c r="O49" s="1051" t="s">
        <v>3543</v>
      </c>
      <c r="P49" s="1054"/>
      <c r="Q49" s="1057"/>
      <c r="R49" s="1042"/>
      <c r="S49" s="1042"/>
      <c r="T49" s="1024"/>
      <c r="U49" s="1009"/>
      <c r="V49" s="1009"/>
      <c r="W49" s="1009"/>
      <c r="X49" s="1009"/>
      <c r="Y49" s="1009"/>
      <c r="Z49" s="1006"/>
      <c r="AA49" s="1006"/>
      <c r="AB49" s="1006"/>
      <c r="AC49" s="1006"/>
      <c r="AD49" s="1006"/>
      <c r="AE49" s="1006"/>
      <c r="AF49" s="1006"/>
      <c r="AG49" s="715"/>
      <c r="AH49" s="716"/>
      <c r="AI49" s="716"/>
      <c r="AJ49" s="716"/>
      <c r="AK49" s="715"/>
      <c r="AL49" s="717"/>
      <c r="AM49" s="717"/>
      <c r="AN49" s="717"/>
      <c r="AO49" s="717"/>
      <c r="AP49" s="1152"/>
      <c r="AQ49" s="1006"/>
      <c r="AR49" s="718"/>
      <c r="AS49" s="718"/>
      <c r="AT49" s="718"/>
      <c r="AU49" s="718"/>
      <c r="AV49" s="718"/>
      <c r="AW49" s="718"/>
      <c r="AX49" s="1152"/>
      <c r="AY49" s="1006"/>
      <c r="AZ49" s="718"/>
      <c r="BA49" s="718"/>
      <c r="BB49" s="718"/>
      <c r="BC49" s="718"/>
      <c r="BD49" s="718"/>
      <c r="BE49" s="718"/>
      <c r="BF49" s="1152"/>
      <c r="BG49" s="1006"/>
      <c r="BH49" s="718"/>
      <c r="BI49" s="718"/>
      <c r="BJ49" s="718"/>
      <c r="BK49" s="718"/>
      <c r="BL49" s="718"/>
      <c r="BM49" s="718"/>
      <c r="BN49" s="1152"/>
      <c r="BO49" s="1006"/>
      <c r="BP49" s="718"/>
      <c r="BQ49" s="718"/>
      <c r="BR49" s="718"/>
      <c r="BS49" s="718"/>
      <c r="BT49" s="718"/>
      <c r="BU49" s="718"/>
    </row>
    <row r="50" spans="1:73" ht="39.950000000000003" customHeight="1" thickTop="1" x14ac:dyDescent="0.25">
      <c r="A50" s="151"/>
      <c r="B50" s="24"/>
      <c r="C50" s="1058" t="s">
        <v>1097</v>
      </c>
      <c r="D50" s="1049" t="s">
        <v>1098</v>
      </c>
      <c r="E50" s="1061">
        <v>303</v>
      </c>
      <c r="F50" s="1064">
        <v>430200401</v>
      </c>
      <c r="G50" s="1049" t="s">
        <v>1090</v>
      </c>
      <c r="H50" s="1043">
        <v>1</v>
      </c>
      <c r="I50" s="1043" t="s">
        <v>3244</v>
      </c>
      <c r="J50" s="1043">
        <v>43</v>
      </c>
      <c r="K50" s="1049" t="s">
        <v>3536</v>
      </c>
      <c r="L50" s="1043">
        <v>4302</v>
      </c>
      <c r="M50" s="1043" t="s">
        <v>3542</v>
      </c>
      <c r="N50" s="1046">
        <v>2026004540094</v>
      </c>
      <c r="O50" s="1049" t="s">
        <v>3543</v>
      </c>
      <c r="P50" s="1052" t="s">
        <v>1090</v>
      </c>
      <c r="Q50" s="1055">
        <v>1</v>
      </c>
      <c r="R50" s="1040" t="s">
        <v>3540</v>
      </c>
      <c r="S50" s="1040"/>
      <c r="T50" s="1022"/>
      <c r="U50" s="1007"/>
      <c r="V50" s="1007"/>
      <c r="W50" s="1007"/>
      <c r="X50" s="1007"/>
      <c r="Y50" s="1007"/>
      <c r="Z50" s="1004">
        <f t="shared" si="5"/>
        <v>0</v>
      </c>
      <c r="AA50" s="1004">
        <f t="shared" si="22"/>
        <v>0</v>
      </c>
      <c r="AB50" s="1004">
        <f t="shared" si="22"/>
        <v>0</v>
      </c>
      <c r="AC50" s="1004">
        <f t="shared" si="22"/>
        <v>0</v>
      </c>
      <c r="AD50" s="1004">
        <f t="shared" si="22"/>
        <v>0</v>
      </c>
      <c r="AE50" s="1004">
        <f t="shared" si="22"/>
        <v>0</v>
      </c>
      <c r="AF50" s="1004">
        <f t="shared" si="22"/>
        <v>0</v>
      </c>
      <c r="AG50" s="714"/>
      <c r="AH50" s="593"/>
      <c r="AI50" s="593"/>
      <c r="AJ50" s="593"/>
      <c r="AK50" s="207"/>
      <c r="AL50" s="208"/>
      <c r="AM50" s="208"/>
      <c r="AN50" s="208"/>
      <c r="AO50" s="208"/>
      <c r="AP50" s="1150">
        <f>+U50</f>
        <v>0</v>
      </c>
      <c r="AQ50" s="1004">
        <f>SUM(AR50:AW53)</f>
        <v>0</v>
      </c>
      <c r="AR50" s="299"/>
      <c r="AS50" s="299"/>
      <c r="AT50" s="299"/>
      <c r="AU50" s="299"/>
      <c r="AV50" s="299"/>
      <c r="AW50" s="299"/>
      <c r="AX50" s="1150">
        <f>+V50</f>
        <v>0</v>
      </c>
      <c r="AY50" s="1004">
        <f>SUM(AZ50:BE53)</f>
        <v>0</v>
      </c>
      <c r="AZ50" s="299"/>
      <c r="BA50" s="299"/>
      <c r="BB50" s="299"/>
      <c r="BC50" s="299"/>
      <c r="BD50" s="299"/>
      <c r="BE50" s="299"/>
      <c r="BF50" s="1150">
        <f>+W50</f>
        <v>0</v>
      </c>
      <c r="BG50" s="1004">
        <f>SUM(BH50:BM53)</f>
        <v>0</v>
      </c>
      <c r="BH50" s="299"/>
      <c r="BI50" s="299"/>
      <c r="BJ50" s="299"/>
      <c r="BK50" s="299"/>
      <c r="BL50" s="299"/>
      <c r="BM50" s="299"/>
      <c r="BN50" s="1150">
        <f>+X50</f>
        <v>0</v>
      </c>
      <c r="BO50" s="1004">
        <f>SUM(BP50:BU53)</f>
        <v>0</v>
      </c>
      <c r="BP50" s="299"/>
      <c r="BQ50" s="299"/>
      <c r="BR50" s="299"/>
      <c r="BS50" s="299"/>
      <c r="BT50" s="299"/>
      <c r="BU50" s="299"/>
    </row>
    <row r="51" spans="1:73" ht="39.950000000000003" customHeight="1" x14ac:dyDescent="0.25">
      <c r="A51" s="151"/>
      <c r="B51" s="24"/>
      <c r="C51" s="1059"/>
      <c r="D51" s="1050"/>
      <c r="E51" s="1062"/>
      <c r="F51" s="1065">
        <v>430200401</v>
      </c>
      <c r="G51" s="1050" t="s">
        <v>1090</v>
      </c>
      <c r="H51" s="1044">
        <v>1</v>
      </c>
      <c r="I51" s="1044" t="s">
        <v>3244</v>
      </c>
      <c r="J51" s="1044">
        <v>43</v>
      </c>
      <c r="K51" s="1050" t="s">
        <v>3536</v>
      </c>
      <c r="L51" s="1044">
        <v>4302</v>
      </c>
      <c r="M51" s="1044" t="s">
        <v>3542</v>
      </c>
      <c r="N51" s="1047">
        <v>2024004540094</v>
      </c>
      <c r="O51" s="1050" t="s">
        <v>3543</v>
      </c>
      <c r="P51" s="1053"/>
      <c r="Q51" s="1056"/>
      <c r="R51" s="1041"/>
      <c r="S51" s="1041"/>
      <c r="T51" s="1023"/>
      <c r="U51" s="1008"/>
      <c r="V51" s="1008"/>
      <c r="W51" s="1008"/>
      <c r="X51" s="1008"/>
      <c r="Y51" s="1008"/>
      <c r="Z51" s="1005"/>
      <c r="AA51" s="1005"/>
      <c r="AB51" s="1005"/>
      <c r="AC51" s="1005"/>
      <c r="AD51" s="1005"/>
      <c r="AE51" s="1005"/>
      <c r="AF51" s="1005"/>
      <c r="AG51" s="479"/>
      <c r="AH51" s="592"/>
      <c r="AI51" s="592"/>
      <c r="AJ51" s="592"/>
      <c r="AK51" s="196"/>
      <c r="AL51" s="197"/>
      <c r="AM51" s="197"/>
      <c r="AN51" s="197"/>
      <c r="AO51" s="197"/>
      <c r="AP51" s="1151"/>
      <c r="AQ51" s="1005"/>
      <c r="AR51" s="282"/>
      <c r="AS51" s="282"/>
      <c r="AT51" s="282"/>
      <c r="AU51" s="282"/>
      <c r="AV51" s="282"/>
      <c r="AW51" s="282"/>
      <c r="AX51" s="1151"/>
      <c r="AY51" s="1005"/>
      <c r="AZ51" s="282"/>
      <c r="BA51" s="282"/>
      <c r="BB51" s="282"/>
      <c r="BC51" s="282"/>
      <c r="BD51" s="282"/>
      <c r="BE51" s="282"/>
      <c r="BF51" s="1151"/>
      <c r="BG51" s="1005"/>
      <c r="BH51" s="282"/>
      <c r="BI51" s="282"/>
      <c r="BJ51" s="282"/>
      <c r="BK51" s="282"/>
      <c r="BL51" s="282"/>
      <c r="BM51" s="282"/>
      <c r="BN51" s="1151"/>
      <c r="BO51" s="1005"/>
      <c r="BP51" s="282"/>
      <c r="BQ51" s="282"/>
      <c r="BR51" s="282"/>
      <c r="BS51" s="282"/>
      <c r="BT51" s="282"/>
      <c r="BU51" s="282"/>
    </row>
    <row r="52" spans="1:73" ht="39.950000000000003" customHeight="1" x14ac:dyDescent="0.25">
      <c r="A52" s="151"/>
      <c r="B52" s="24"/>
      <c r="C52" s="1059"/>
      <c r="D52" s="1050"/>
      <c r="E52" s="1062"/>
      <c r="F52" s="1065">
        <v>430200401</v>
      </c>
      <c r="G52" s="1050" t="s">
        <v>1090</v>
      </c>
      <c r="H52" s="1044">
        <v>1</v>
      </c>
      <c r="I52" s="1044" t="s">
        <v>3244</v>
      </c>
      <c r="J52" s="1044">
        <v>43</v>
      </c>
      <c r="K52" s="1050" t="s">
        <v>3536</v>
      </c>
      <c r="L52" s="1044">
        <v>4302</v>
      </c>
      <c r="M52" s="1044" t="s">
        <v>3542</v>
      </c>
      <c r="N52" s="1047">
        <v>2024004540094</v>
      </c>
      <c r="O52" s="1050" t="s">
        <v>3543</v>
      </c>
      <c r="P52" s="1053"/>
      <c r="Q52" s="1056"/>
      <c r="R52" s="1041"/>
      <c r="S52" s="1041"/>
      <c r="T52" s="1023"/>
      <c r="U52" s="1008"/>
      <c r="V52" s="1008"/>
      <c r="W52" s="1008"/>
      <c r="X52" s="1008"/>
      <c r="Y52" s="1008"/>
      <c r="Z52" s="1005"/>
      <c r="AA52" s="1005"/>
      <c r="AB52" s="1005"/>
      <c r="AC52" s="1005"/>
      <c r="AD52" s="1005"/>
      <c r="AE52" s="1005"/>
      <c r="AF52" s="1005"/>
      <c r="AG52" s="196"/>
      <c r="AH52" s="592"/>
      <c r="AI52" s="592"/>
      <c r="AJ52" s="592"/>
      <c r="AK52" s="196"/>
      <c r="AL52" s="197"/>
      <c r="AM52" s="197"/>
      <c r="AN52" s="197"/>
      <c r="AO52" s="197"/>
      <c r="AP52" s="1151"/>
      <c r="AQ52" s="1005"/>
      <c r="AR52" s="282"/>
      <c r="AS52" s="282"/>
      <c r="AT52" s="282"/>
      <c r="AU52" s="282"/>
      <c r="AV52" s="282"/>
      <c r="AW52" s="282"/>
      <c r="AX52" s="1151"/>
      <c r="AY52" s="1005"/>
      <c r="AZ52" s="282"/>
      <c r="BA52" s="282"/>
      <c r="BB52" s="282"/>
      <c r="BC52" s="282"/>
      <c r="BD52" s="282"/>
      <c r="BE52" s="282"/>
      <c r="BF52" s="1151"/>
      <c r="BG52" s="1005"/>
      <c r="BH52" s="282"/>
      <c r="BI52" s="282"/>
      <c r="BJ52" s="282"/>
      <c r="BK52" s="282"/>
      <c r="BL52" s="282"/>
      <c r="BM52" s="282"/>
      <c r="BN52" s="1151"/>
      <c r="BO52" s="1005"/>
      <c r="BP52" s="282"/>
      <c r="BQ52" s="282"/>
      <c r="BR52" s="282"/>
      <c r="BS52" s="282"/>
      <c r="BT52" s="282"/>
      <c r="BU52" s="282"/>
    </row>
    <row r="53" spans="1:73" ht="39.950000000000003" customHeight="1" thickBot="1" x14ac:dyDescent="0.3">
      <c r="A53" s="151"/>
      <c r="B53" s="24"/>
      <c r="C53" s="1060"/>
      <c r="D53" s="1051"/>
      <c r="E53" s="1063"/>
      <c r="F53" s="1066">
        <v>430200401</v>
      </c>
      <c r="G53" s="1051" t="s">
        <v>1090</v>
      </c>
      <c r="H53" s="1045">
        <v>1</v>
      </c>
      <c r="I53" s="1045" t="s">
        <v>3244</v>
      </c>
      <c r="J53" s="1045">
        <v>43</v>
      </c>
      <c r="K53" s="1051" t="s">
        <v>3536</v>
      </c>
      <c r="L53" s="1045">
        <v>4302</v>
      </c>
      <c r="M53" s="1045" t="s">
        <v>3542</v>
      </c>
      <c r="N53" s="1048">
        <v>2024004540094</v>
      </c>
      <c r="O53" s="1051" t="s">
        <v>3543</v>
      </c>
      <c r="P53" s="1054"/>
      <c r="Q53" s="1057"/>
      <c r="R53" s="1042"/>
      <c r="S53" s="1042"/>
      <c r="T53" s="1024"/>
      <c r="U53" s="1009"/>
      <c r="V53" s="1009"/>
      <c r="W53" s="1009"/>
      <c r="X53" s="1009"/>
      <c r="Y53" s="1009"/>
      <c r="Z53" s="1006"/>
      <c r="AA53" s="1006"/>
      <c r="AB53" s="1006"/>
      <c r="AC53" s="1006"/>
      <c r="AD53" s="1006"/>
      <c r="AE53" s="1006"/>
      <c r="AF53" s="1006"/>
      <c r="AG53" s="715"/>
      <c r="AH53" s="716"/>
      <c r="AI53" s="716"/>
      <c r="AJ53" s="716"/>
      <c r="AK53" s="715"/>
      <c r="AL53" s="717"/>
      <c r="AM53" s="717"/>
      <c r="AN53" s="717"/>
      <c r="AO53" s="717"/>
      <c r="AP53" s="1152"/>
      <c r="AQ53" s="1006"/>
      <c r="AR53" s="718"/>
      <c r="AS53" s="718"/>
      <c r="AT53" s="718"/>
      <c r="AU53" s="718"/>
      <c r="AV53" s="718"/>
      <c r="AW53" s="718"/>
      <c r="AX53" s="1152"/>
      <c r="AY53" s="1006"/>
      <c r="AZ53" s="718"/>
      <c r="BA53" s="718"/>
      <c r="BB53" s="718"/>
      <c r="BC53" s="718"/>
      <c r="BD53" s="718"/>
      <c r="BE53" s="718"/>
      <c r="BF53" s="1152"/>
      <c r="BG53" s="1006"/>
      <c r="BH53" s="718"/>
      <c r="BI53" s="718"/>
      <c r="BJ53" s="718"/>
      <c r="BK53" s="718"/>
      <c r="BL53" s="718"/>
      <c r="BM53" s="718"/>
      <c r="BN53" s="1152"/>
      <c r="BO53" s="1006"/>
      <c r="BP53" s="718"/>
      <c r="BQ53" s="718"/>
      <c r="BR53" s="718"/>
      <c r="BS53" s="718"/>
      <c r="BT53" s="718"/>
      <c r="BU53" s="718"/>
    </row>
    <row r="54" spans="1:73" ht="39.950000000000003" customHeight="1" thickTop="1" x14ac:dyDescent="0.25">
      <c r="A54" s="151"/>
      <c r="B54" s="24"/>
      <c r="C54" s="1058" t="s">
        <v>1099</v>
      </c>
      <c r="D54" s="1049" t="s">
        <v>3546</v>
      </c>
      <c r="E54" s="1061">
        <v>304</v>
      </c>
      <c r="F54" s="1064">
        <v>430200401</v>
      </c>
      <c r="G54" s="1049" t="s">
        <v>3547</v>
      </c>
      <c r="H54" s="1043">
        <v>1</v>
      </c>
      <c r="I54" s="1043" t="s">
        <v>3244</v>
      </c>
      <c r="J54" s="1043">
        <v>43</v>
      </c>
      <c r="K54" s="1049" t="s">
        <v>3536</v>
      </c>
      <c r="L54" s="1043">
        <v>4302</v>
      </c>
      <c r="M54" s="1043" t="s">
        <v>3542</v>
      </c>
      <c r="N54" s="1046">
        <v>2026004540094</v>
      </c>
      <c r="O54" s="1049" t="s">
        <v>3543</v>
      </c>
      <c r="P54" s="1052" t="s">
        <v>1090</v>
      </c>
      <c r="Q54" s="1055">
        <v>1</v>
      </c>
      <c r="R54" s="1040" t="s">
        <v>3540</v>
      </c>
      <c r="S54" s="1040"/>
      <c r="T54" s="1022"/>
      <c r="U54" s="1007"/>
      <c r="V54" s="1007"/>
      <c r="W54" s="1007"/>
      <c r="X54" s="1007"/>
      <c r="Y54" s="1007"/>
      <c r="Z54" s="1004">
        <f t="shared" si="5"/>
        <v>0</v>
      </c>
      <c r="AA54" s="1004">
        <f t="shared" si="22"/>
        <v>0</v>
      </c>
      <c r="AB54" s="1004">
        <f t="shared" si="22"/>
        <v>0</v>
      </c>
      <c r="AC54" s="1004">
        <f t="shared" si="22"/>
        <v>0</v>
      </c>
      <c r="AD54" s="1004">
        <f t="shared" si="22"/>
        <v>0</v>
      </c>
      <c r="AE54" s="1004">
        <f t="shared" si="22"/>
        <v>0</v>
      </c>
      <c r="AF54" s="1004">
        <f t="shared" si="22"/>
        <v>0</v>
      </c>
      <c r="AG54" s="714"/>
      <c r="AH54" s="593"/>
      <c r="AI54" s="593"/>
      <c r="AJ54" s="593"/>
      <c r="AK54" s="207"/>
      <c r="AL54" s="208"/>
      <c r="AM54" s="208"/>
      <c r="AN54" s="208"/>
      <c r="AO54" s="208"/>
      <c r="AP54" s="1150">
        <f>+U54</f>
        <v>0</v>
      </c>
      <c r="AQ54" s="1004">
        <f>SUM(AR54:AW57)</f>
        <v>0</v>
      </c>
      <c r="AR54" s="299"/>
      <c r="AS54" s="299"/>
      <c r="AT54" s="299"/>
      <c r="AU54" s="299"/>
      <c r="AV54" s="299"/>
      <c r="AW54" s="299"/>
      <c r="AX54" s="1150">
        <f>+V54</f>
        <v>0</v>
      </c>
      <c r="AY54" s="1004">
        <f>SUM(AZ54:BE57)</f>
        <v>0</v>
      </c>
      <c r="AZ54" s="299"/>
      <c r="BA54" s="299"/>
      <c r="BB54" s="299"/>
      <c r="BC54" s="299"/>
      <c r="BD54" s="299"/>
      <c r="BE54" s="299"/>
      <c r="BF54" s="1150">
        <f>+W54</f>
        <v>0</v>
      </c>
      <c r="BG54" s="1004">
        <f>SUM(BH54:BM57)</f>
        <v>0</v>
      </c>
      <c r="BH54" s="299"/>
      <c r="BI54" s="299"/>
      <c r="BJ54" s="299"/>
      <c r="BK54" s="299"/>
      <c r="BL54" s="299"/>
      <c r="BM54" s="299"/>
      <c r="BN54" s="1150">
        <f>+X54</f>
        <v>0</v>
      </c>
      <c r="BO54" s="1004">
        <f>SUM(BP54:BU57)</f>
        <v>0</v>
      </c>
      <c r="BP54" s="299"/>
      <c r="BQ54" s="299"/>
      <c r="BR54" s="299"/>
      <c r="BS54" s="299"/>
      <c r="BT54" s="299"/>
      <c r="BU54" s="299"/>
    </row>
    <row r="55" spans="1:73" ht="39.950000000000003" customHeight="1" x14ac:dyDescent="0.25">
      <c r="A55" s="151"/>
      <c r="B55" s="24"/>
      <c r="C55" s="1059"/>
      <c r="D55" s="1050"/>
      <c r="E55" s="1062"/>
      <c r="F55" s="1065">
        <v>430200401</v>
      </c>
      <c r="G55" s="1050" t="s">
        <v>3547</v>
      </c>
      <c r="H55" s="1044">
        <v>1</v>
      </c>
      <c r="I55" s="1044" t="s">
        <v>3244</v>
      </c>
      <c r="J55" s="1044">
        <v>43</v>
      </c>
      <c r="K55" s="1050" t="s">
        <v>3536</v>
      </c>
      <c r="L55" s="1044">
        <v>4302</v>
      </c>
      <c r="M55" s="1044" t="s">
        <v>3542</v>
      </c>
      <c r="N55" s="1047">
        <v>2024004540094</v>
      </c>
      <c r="O55" s="1050" t="s">
        <v>3543</v>
      </c>
      <c r="P55" s="1053"/>
      <c r="Q55" s="1056"/>
      <c r="R55" s="1041"/>
      <c r="S55" s="1041"/>
      <c r="T55" s="1023"/>
      <c r="U55" s="1008"/>
      <c r="V55" s="1008"/>
      <c r="W55" s="1008"/>
      <c r="X55" s="1008"/>
      <c r="Y55" s="1008"/>
      <c r="Z55" s="1005"/>
      <c r="AA55" s="1005"/>
      <c r="AB55" s="1005"/>
      <c r="AC55" s="1005"/>
      <c r="AD55" s="1005"/>
      <c r="AE55" s="1005"/>
      <c r="AF55" s="1005"/>
      <c r="AG55" s="479"/>
      <c r="AH55" s="592"/>
      <c r="AI55" s="592"/>
      <c r="AJ55" s="592"/>
      <c r="AK55" s="196"/>
      <c r="AL55" s="197"/>
      <c r="AM55" s="197"/>
      <c r="AN55" s="197"/>
      <c r="AO55" s="197"/>
      <c r="AP55" s="1151"/>
      <c r="AQ55" s="1005"/>
      <c r="AR55" s="282"/>
      <c r="AS55" s="282"/>
      <c r="AT55" s="282"/>
      <c r="AU55" s="282"/>
      <c r="AV55" s="282"/>
      <c r="AW55" s="282"/>
      <c r="AX55" s="1151"/>
      <c r="AY55" s="1005"/>
      <c r="AZ55" s="282"/>
      <c r="BA55" s="282"/>
      <c r="BB55" s="282"/>
      <c r="BC55" s="282"/>
      <c r="BD55" s="282"/>
      <c r="BE55" s="282"/>
      <c r="BF55" s="1151"/>
      <c r="BG55" s="1005"/>
      <c r="BH55" s="282"/>
      <c r="BI55" s="282"/>
      <c r="BJ55" s="282"/>
      <c r="BK55" s="282"/>
      <c r="BL55" s="282"/>
      <c r="BM55" s="282"/>
      <c r="BN55" s="1151"/>
      <c r="BO55" s="1005"/>
      <c r="BP55" s="282"/>
      <c r="BQ55" s="282"/>
      <c r="BR55" s="282"/>
      <c r="BS55" s="282"/>
      <c r="BT55" s="282"/>
      <c r="BU55" s="282"/>
    </row>
    <row r="56" spans="1:73" ht="39.950000000000003" customHeight="1" x14ac:dyDescent="0.25">
      <c r="A56" s="151"/>
      <c r="B56" s="24"/>
      <c r="C56" s="1059"/>
      <c r="D56" s="1050"/>
      <c r="E56" s="1062"/>
      <c r="F56" s="1065">
        <v>430200401</v>
      </c>
      <c r="G56" s="1050" t="s">
        <v>3547</v>
      </c>
      <c r="H56" s="1044">
        <v>1</v>
      </c>
      <c r="I56" s="1044" t="s">
        <v>3244</v>
      </c>
      <c r="J56" s="1044">
        <v>43</v>
      </c>
      <c r="K56" s="1050" t="s">
        <v>3536</v>
      </c>
      <c r="L56" s="1044">
        <v>4302</v>
      </c>
      <c r="M56" s="1044" t="s">
        <v>3542</v>
      </c>
      <c r="N56" s="1047">
        <v>2024004540094</v>
      </c>
      <c r="O56" s="1050" t="s">
        <v>3543</v>
      </c>
      <c r="P56" s="1053"/>
      <c r="Q56" s="1056"/>
      <c r="R56" s="1041"/>
      <c r="S56" s="1041"/>
      <c r="T56" s="1023"/>
      <c r="U56" s="1008"/>
      <c r="V56" s="1008"/>
      <c r="W56" s="1008"/>
      <c r="X56" s="1008"/>
      <c r="Y56" s="1008"/>
      <c r="Z56" s="1005"/>
      <c r="AA56" s="1005"/>
      <c r="AB56" s="1005"/>
      <c r="AC56" s="1005"/>
      <c r="AD56" s="1005"/>
      <c r="AE56" s="1005"/>
      <c r="AF56" s="1005"/>
      <c r="AG56" s="196"/>
      <c r="AH56" s="592"/>
      <c r="AI56" s="592"/>
      <c r="AJ56" s="592"/>
      <c r="AK56" s="196"/>
      <c r="AL56" s="197"/>
      <c r="AM56" s="197"/>
      <c r="AN56" s="197"/>
      <c r="AO56" s="197"/>
      <c r="AP56" s="1151"/>
      <c r="AQ56" s="1005"/>
      <c r="AR56" s="282"/>
      <c r="AS56" s="282"/>
      <c r="AT56" s="282"/>
      <c r="AU56" s="282"/>
      <c r="AV56" s="282"/>
      <c r="AW56" s="282"/>
      <c r="AX56" s="1151"/>
      <c r="AY56" s="1005"/>
      <c r="AZ56" s="282"/>
      <c r="BA56" s="282"/>
      <c r="BB56" s="282"/>
      <c r="BC56" s="282"/>
      <c r="BD56" s="282"/>
      <c r="BE56" s="282"/>
      <c r="BF56" s="1151"/>
      <c r="BG56" s="1005"/>
      <c r="BH56" s="282"/>
      <c r="BI56" s="282"/>
      <c r="BJ56" s="282"/>
      <c r="BK56" s="282"/>
      <c r="BL56" s="282"/>
      <c r="BM56" s="282"/>
      <c r="BN56" s="1151"/>
      <c r="BO56" s="1005"/>
      <c r="BP56" s="282"/>
      <c r="BQ56" s="282"/>
      <c r="BR56" s="282"/>
      <c r="BS56" s="282"/>
      <c r="BT56" s="282"/>
      <c r="BU56" s="282"/>
    </row>
    <row r="57" spans="1:73" ht="39.950000000000003" customHeight="1" thickBot="1" x14ac:dyDescent="0.3">
      <c r="A57" s="151"/>
      <c r="B57" s="24"/>
      <c r="C57" s="1060"/>
      <c r="D57" s="1051"/>
      <c r="E57" s="1063"/>
      <c r="F57" s="1066">
        <v>430200401</v>
      </c>
      <c r="G57" s="1051" t="s">
        <v>3547</v>
      </c>
      <c r="H57" s="1045">
        <v>1</v>
      </c>
      <c r="I57" s="1045" t="s">
        <v>3244</v>
      </c>
      <c r="J57" s="1045">
        <v>43</v>
      </c>
      <c r="K57" s="1051" t="s">
        <v>3536</v>
      </c>
      <c r="L57" s="1045">
        <v>4302</v>
      </c>
      <c r="M57" s="1045" t="s">
        <v>3542</v>
      </c>
      <c r="N57" s="1048">
        <v>2024004540094</v>
      </c>
      <c r="O57" s="1051" t="s">
        <v>3543</v>
      </c>
      <c r="P57" s="1054"/>
      <c r="Q57" s="1057"/>
      <c r="R57" s="1042"/>
      <c r="S57" s="1042"/>
      <c r="T57" s="1024"/>
      <c r="U57" s="1009"/>
      <c r="V57" s="1009"/>
      <c r="W57" s="1009"/>
      <c r="X57" s="1009"/>
      <c r="Y57" s="1009"/>
      <c r="Z57" s="1006"/>
      <c r="AA57" s="1006"/>
      <c r="AB57" s="1006"/>
      <c r="AC57" s="1006"/>
      <c r="AD57" s="1006"/>
      <c r="AE57" s="1006"/>
      <c r="AF57" s="1006"/>
      <c r="AG57" s="715"/>
      <c r="AH57" s="716"/>
      <c r="AI57" s="716"/>
      <c r="AJ57" s="716"/>
      <c r="AK57" s="715"/>
      <c r="AL57" s="717"/>
      <c r="AM57" s="717"/>
      <c r="AN57" s="717"/>
      <c r="AO57" s="717"/>
      <c r="AP57" s="1152"/>
      <c r="AQ57" s="1006"/>
      <c r="AR57" s="718"/>
      <c r="AS57" s="718"/>
      <c r="AT57" s="718"/>
      <c r="AU57" s="718"/>
      <c r="AV57" s="718"/>
      <c r="AW57" s="718"/>
      <c r="AX57" s="1152"/>
      <c r="AY57" s="1006"/>
      <c r="AZ57" s="718"/>
      <c r="BA57" s="718"/>
      <c r="BB57" s="718"/>
      <c r="BC57" s="718"/>
      <c r="BD57" s="718"/>
      <c r="BE57" s="718"/>
      <c r="BF57" s="1152"/>
      <c r="BG57" s="1006"/>
      <c r="BH57" s="718"/>
      <c r="BI57" s="718"/>
      <c r="BJ57" s="718"/>
      <c r="BK57" s="718"/>
      <c r="BL57" s="718"/>
      <c r="BM57" s="718"/>
      <c r="BN57" s="1152"/>
      <c r="BO57" s="1006"/>
      <c r="BP57" s="718"/>
      <c r="BQ57" s="718"/>
      <c r="BR57" s="718"/>
      <c r="BS57" s="718"/>
      <c r="BT57" s="718"/>
      <c r="BU57" s="718"/>
    </row>
    <row r="58" spans="1:73" ht="39.950000000000003" customHeight="1" thickTop="1" thickBot="1" x14ac:dyDescent="0.3">
      <c r="A58" s="15"/>
      <c r="B58" s="924" t="s">
        <v>1101</v>
      </c>
      <c r="C58" s="120" t="s">
        <v>1102</v>
      </c>
      <c r="D58" s="418"/>
      <c r="E58" s="441"/>
      <c r="F58" s="446"/>
      <c r="G58" s="367"/>
      <c r="H58" s="368"/>
      <c r="I58" s="368"/>
      <c r="J58" s="369"/>
      <c r="K58" s="369"/>
      <c r="L58" s="418"/>
      <c r="M58" s="418"/>
      <c r="N58" s="366"/>
      <c r="O58" s="419"/>
      <c r="P58" s="420"/>
      <c r="Q58" s="22"/>
      <c r="R58" s="22"/>
      <c r="S58" s="925"/>
      <c r="T58" s="28"/>
      <c r="U58" s="13"/>
      <c r="V58" s="13"/>
      <c r="W58" s="13"/>
      <c r="X58" s="13"/>
      <c r="Y58" s="927"/>
      <c r="Z58" s="932">
        <f t="shared" ref="Z58:AF67" si="23">+AQ58+AY58+BG58+BO58</f>
        <v>0</v>
      </c>
      <c r="AA58" s="932">
        <f t="shared" si="23"/>
        <v>0</v>
      </c>
      <c r="AB58" s="932">
        <f t="shared" si="23"/>
        <v>0</v>
      </c>
      <c r="AC58" s="932">
        <f t="shared" si="23"/>
        <v>0</v>
      </c>
      <c r="AD58" s="932">
        <f t="shared" si="23"/>
        <v>0</v>
      </c>
      <c r="AE58" s="932">
        <f t="shared" si="23"/>
        <v>0</v>
      </c>
      <c r="AF58" s="932">
        <f t="shared" si="23"/>
        <v>0</v>
      </c>
      <c r="AG58" s="195"/>
      <c r="AH58" s="195"/>
      <c r="AI58" s="195"/>
      <c r="AJ58" s="195"/>
      <c r="AK58" s="195"/>
      <c r="AL58" s="195"/>
      <c r="AM58" s="195"/>
      <c r="AN58" s="195"/>
      <c r="AO58" s="195"/>
      <c r="AP58" s="18"/>
      <c r="AQ58" s="929">
        <f>SUM(AQ59:AQ70)</f>
        <v>0</v>
      </c>
      <c r="AR58" s="929">
        <f>SUM(AR59:AR70)</f>
        <v>0</v>
      </c>
      <c r="AS58" s="929">
        <f t="shared" ref="AS58:AW58" si="24">SUM(AS59:AS70)</f>
        <v>0</v>
      </c>
      <c r="AT58" s="929">
        <f t="shared" si="24"/>
        <v>0</v>
      </c>
      <c r="AU58" s="929">
        <f t="shared" si="24"/>
        <v>0</v>
      </c>
      <c r="AV58" s="929">
        <f t="shared" si="24"/>
        <v>0</v>
      </c>
      <c r="AW58" s="929">
        <f t="shared" si="24"/>
        <v>0</v>
      </c>
      <c r="AX58" s="18"/>
      <c r="AY58" s="929">
        <f t="shared" ref="AY58" si="25">SUM(AY59:AY70)</f>
        <v>0</v>
      </c>
      <c r="AZ58" s="929">
        <f>SUM(AZ59:AZ70)</f>
        <v>0</v>
      </c>
      <c r="BA58" s="929">
        <f t="shared" ref="BA58:BE58" si="26">SUM(BA59:BA70)</f>
        <v>0</v>
      </c>
      <c r="BB58" s="929">
        <f t="shared" si="26"/>
        <v>0</v>
      </c>
      <c r="BC58" s="929">
        <f t="shared" si="26"/>
        <v>0</v>
      </c>
      <c r="BD58" s="929">
        <f t="shared" si="26"/>
        <v>0</v>
      </c>
      <c r="BE58" s="929">
        <f t="shared" si="26"/>
        <v>0</v>
      </c>
      <c r="BF58" s="18"/>
      <c r="BG58" s="929">
        <f t="shared" ref="BG58" si="27">SUM(BG59:BG70)</f>
        <v>0</v>
      </c>
      <c r="BH58" s="929">
        <f>SUM(BH59:BH70)</f>
        <v>0</v>
      </c>
      <c r="BI58" s="929">
        <f t="shared" ref="BI58:BM58" si="28">SUM(BI59:BI70)</f>
        <v>0</v>
      </c>
      <c r="BJ58" s="929">
        <f t="shared" si="28"/>
        <v>0</v>
      </c>
      <c r="BK58" s="929">
        <f t="shared" si="28"/>
        <v>0</v>
      </c>
      <c r="BL58" s="929">
        <f t="shared" si="28"/>
        <v>0</v>
      </c>
      <c r="BM58" s="929">
        <f t="shared" si="28"/>
        <v>0</v>
      </c>
      <c r="BN58" s="18"/>
      <c r="BO58" s="929">
        <f t="shared" ref="BO58" si="29">SUM(BO59:BO70)</f>
        <v>0</v>
      </c>
      <c r="BP58" s="929">
        <f>SUM(BP59:BP70)</f>
        <v>0</v>
      </c>
      <c r="BQ58" s="929">
        <f t="shared" ref="BQ58:BU58" si="30">SUM(BQ59:BQ70)</f>
        <v>0</v>
      </c>
      <c r="BR58" s="929">
        <f t="shared" si="30"/>
        <v>0</v>
      </c>
      <c r="BS58" s="929">
        <f t="shared" si="30"/>
        <v>0</v>
      </c>
      <c r="BT58" s="929">
        <f t="shared" si="30"/>
        <v>0</v>
      </c>
      <c r="BU58" s="929">
        <f t="shared" si="30"/>
        <v>0</v>
      </c>
    </row>
    <row r="59" spans="1:73" ht="39.950000000000003" customHeight="1" thickTop="1" x14ac:dyDescent="0.25">
      <c r="A59" s="151"/>
      <c r="B59" s="24"/>
      <c r="C59" s="1058" t="s">
        <v>1103</v>
      </c>
      <c r="D59" s="1049" t="s">
        <v>1104</v>
      </c>
      <c r="E59" s="1061">
        <v>305</v>
      </c>
      <c r="F59" s="1064">
        <v>430103801</v>
      </c>
      <c r="G59" s="1049" t="s">
        <v>1076</v>
      </c>
      <c r="H59" s="1043" t="s">
        <v>3011</v>
      </c>
      <c r="I59" s="1043" t="s">
        <v>3244</v>
      </c>
      <c r="J59" s="1043">
        <v>43</v>
      </c>
      <c r="K59" s="1049" t="s">
        <v>3536</v>
      </c>
      <c r="L59" s="1043">
        <v>4301</v>
      </c>
      <c r="M59" s="1043" t="s">
        <v>3537</v>
      </c>
      <c r="N59" s="1046">
        <v>2026004540095</v>
      </c>
      <c r="O59" s="1049" t="s">
        <v>3538</v>
      </c>
      <c r="P59" s="1052" t="s">
        <v>1076</v>
      </c>
      <c r="Q59" s="1055">
        <v>4</v>
      </c>
      <c r="R59" s="1040" t="s">
        <v>3540</v>
      </c>
      <c r="S59" s="1040"/>
      <c r="T59" s="1022"/>
      <c r="U59" s="1007"/>
      <c r="V59" s="1007"/>
      <c r="W59" s="1007"/>
      <c r="X59" s="1007"/>
      <c r="Y59" s="1007"/>
      <c r="Z59" s="1004">
        <f t="shared" si="23"/>
        <v>0</v>
      </c>
      <c r="AA59" s="1004">
        <f t="shared" ref="AA59:AF67" si="31">SUM(AR59:AR62,AZ59:AZ62,BH59:BH62,BP59:BP62)</f>
        <v>0</v>
      </c>
      <c r="AB59" s="1004">
        <f t="shared" si="31"/>
        <v>0</v>
      </c>
      <c r="AC59" s="1004">
        <f t="shared" si="31"/>
        <v>0</v>
      </c>
      <c r="AD59" s="1004">
        <f t="shared" si="31"/>
        <v>0</v>
      </c>
      <c r="AE59" s="1004">
        <f t="shared" si="31"/>
        <v>0</v>
      </c>
      <c r="AF59" s="1004">
        <f t="shared" si="31"/>
        <v>0</v>
      </c>
      <c r="AG59" s="714"/>
      <c r="AH59" s="593"/>
      <c r="AI59" s="593"/>
      <c r="AJ59" s="593"/>
      <c r="AK59" s="207"/>
      <c r="AL59" s="208"/>
      <c r="AM59" s="208"/>
      <c r="AN59" s="208"/>
      <c r="AO59" s="208"/>
      <c r="AP59" s="1150">
        <f>+U59</f>
        <v>0</v>
      </c>
      <c r="AQ59" s="1004">
        <f>SUM(AR59:AW62)</f>
        <v>0</v>
      </c>
      <c r="AR59" s="299"/>
      <c r="AS59" s="299"/>
      <c r="AT59" s="299"/>
      <c r="AU59" s="299"/>
      <c r="AV59" s="299"/>
      <c r="AW59" s="299"/>
      <c r="AX59" s="1150">
        <f>+V59</f>
        <v>0</v>
      </c>
      <c r="AY59" s="1004">
        <f>SUM(AZ59:BE62)</f>
        <v>0</v>
      </c>
      <c r="AZ59" s="299"/>
      <c r="BA59" s="299"/>
      <c r="BB59" s="299"/>
      <c r="BC59" s="299"/>
      <c r="BD59" s="299"/>
      <c r="BE59" s="299"/>
      <c r="BF59" s="1150">
        <f>+W59</f>
        <v>0</v>
      </c>
      <c r="BG59" s="1004">
        <f>SUM(BH59:BM62)</f>
        <v>0</v>
      </c>
      <c r="BH59" s="299"/>
      <c r="BI59" s="299"/>
      <c r="BJ59" s="299"/>
      <c r="BK59" s="299"/>
      <c r="BL59" s="299"/>
      <c r="BM59" s="299"/>
      <c r="BN59" s="1150">
        <f>+X59</f>
        <v>0</v>
      </c>
      <c r="BO59" s="1004">
        <f>SUM(BP59:BU62)</f>
        <v>0</v>
      </c>
      <c r="BP59" s="299"/>
      <c r="BQ59" s="299"/>
      <c r="BR59" s="299"/>
      <c r="BS59" s="299"/>
      <c r="BT59" s="299"/>
      <c r="BU59" s="299"/>
    </row>
    <row r="60" spans="1:73" ht="39.950000000000003" customHeight="1" x14ac:dyDescent="0.25">
      <c r="A60" s="151"/>
      <c r="B60" s="24"/>
      <c r="C60" s="1059"/>
      <c r="D60" s="1050"/>
      <c r="E60" s="1062"/>
      <c r="F60" s="1065">
        <v>430103801</v>
      </c>
      <c r="G60" s="1050" t="s">
        <v>1076</v>
      </c>
      <c r="H60" s="1044">
        <v>4</v>
      </c>
      <c r="I60" s="1044" t="s">
        <v>3244</v>
      </c>
      <c r="J60" s="1044">
        <v>43</v>
      </c>
      <c r="K60" s="1050" t="s">
        <v>3536</v>
      </c>
      <c r="L60" s="1044">
        <v>4301</v>
      </c>
      <c r="M60" s="1044" t="s">
        <v>3537</v>
      </c>
      <c r="N60" s="1047">
        <v>2024004540095</v>
      </c>
      <c r="O60" s="1050" t="s">
        <v>3538</v>
      </c>
      <c r="P60" s="1053"/>
      <c r="Q60" s="1056"/>
      <c r="R60" s="1041"/>
      <c r="S60" s="1041"/>
      <c r="T60" s="1023"/>
      <c r="U60" s="1008"/>
      <c r="V60" s="1008"/>
      <c r="W60" s="1008"/>
      <c r="X60" s="1008"/>
      <c r="Y60" s="1008"/>
      <c r="Z60" s="1005"/>
      <c r="AA60" s="1005"/>
      <c r="AB60" s="1005"/>
      <c r="AC60" s="1005"/>
      <c r="AD60" s="1005"/>
      <c r="AE60" s="1005"/>
      <c r="AF60" s="1005"/>
      <c r="AG60" s="479"/>
      <c r="AH60" s="592"/>
      <c r="AI60" s="592"/>
      <c r="AJ60" s="592"/>
      <c r="AK60" s="196"/>
      <c r="AL60" s="197"/>
      <c r="AM60" s="197"/>
      <c r="AN60" s="197"/>
      <c r="AO60" s="197"/>
      <c r="AP60" s="1151"/>
      <c r="AQ60" s="1005"/>
      <c r="AR60" s="282"/>
      <c r="AS60" s="282"/>
      <c r="AT60" s="282"/>
      <c r="AU60" s="282"/>
      <c r="AV60" s="282"/>
      <c r="AW60" s="282"/>
      <c r="AX60" s="1151"/>
      <c r="AY60" s="1005"/>
      <c r="AZ60" s="282"/>
      <c r="BA60" s="282"/>
      <c r="BB60" s="282"/>
      <c r="BC60" s="282"/>
      <c r="BD60" s="282"/>
      <c r="BE60" s="282"/>
      <c r="BF60" s="1151"/>
      <c r="BG60" s="1005"/>
      <c r="BH60" s="282"/>
      <c r="BI60" s="282"/>
      <c r="BJ60" s="282"/>
      <c r="BK60" s="282"/>
      <c r="BL60" s="282"/>
      <c r="BM60" s="282"/>
      <c r="BN60" s="1151"/>
      <c r="BO60" s="1005"/>
      <c r="BP60" s="282"/>
      <c r="BQ60" s="282"/>
      <c r="BR60" s="282"/>
      <c r="BS60" s="282"/>
      <c r="BT60" s="282"/>
      <c r="BU60" s="282"/>
    </row>
    <row r="61" spans="1:73" ht="39.950000000000003" customHeight="1" x14ac:dyDescent="0.25">
      <c r="A61" s="151"/>
      <c r="B61" s="24"/>
      <c r="C61" s="1059"/>
      <c r="D61" s="1050"/>
      <c r="E61" s="1062"/>
      <c r="F61" s="1065">
        <v>430103801</v>
      </c>
      <c r="G61" s="1050" t="s">
        <v>1076</v>
      </c>
      <c r="H61" s="1044">
        <v>4</v>
      </c>
      <c r="I61" s="1044" t="s">
        <v>3244</v>
      </c>
      <c r="J61" s="1044">
        <v>43</v>
      </c>
      <c r="K61" s="1050" t="s">
        <v>3536</v>
      </c>
      <c r="L61" s="1044">
        <v>4301</v>
      </c>
      <c r="M61" s="1044" t="s">
        <v>3537</v>
      </c>
      <c r="N61" s="1047">
        <v>2024004540095</v>
      </c>
      <c r="O61" s="1050" t="s">
        <v>3538</v>
      </c>
      <c r="P61" s="1053"/>
      <c r="Q61" s="1056"/>
      <c r="R61" s="1041"/>
      <c r="S61" s="1041"/>
      <c r="T61" s="1023"/>
      <c r="U61" s="1008"/>
      <c r="V61" s="1008"/>
      <c r="W61" s="1008"/>
      <c r="X61" s="1008"/>
      <c r="Y61" s="1008"/>
      <c r="Z61" s="1005"/>
      <c r="AA61" s="1005"/>
      <c r="AB61" s="1005"/>
      <c r="AC61" s="1005"/>
      <c r="AD61" s="1005"/>
      <c r="AE61" s="1005"/>
      <c r="AF61" s="1005"/>
      <c r="AG61" s="196"/>
      <c r="AH61" s="592"/>
      <c r="AI61" s="592"/>
      <c r="AJ61" s="592"/>
      <c r="AK61" s="196"/>
      <c r="AL61" s="197"/>
      <c r="AM61" s="197"/>
      <c r="AN61" s="197"/>
      <c r="AO61" s="197"/>
      <c r="AP61" s="1151"/>
      <c r="AQ61" s="1005"/>
      <c r="AR61" s="282"/>
      <c r="AS61" s="282"/>
      <c r="AT61" s="282"/>
      <c r="AU61" s="282"/>
      <c r="AV61" s="282"/>
      <c r="AW61" s="282"/>
      <c r="AX61" s="1151"/>
      <c r="AY61" s="1005"/>
      <c r="AZ61" s="282"/>
      <c r="BA61" s="282"/>
      <c r="BB61" s="282"/>
      <c r="BC61" s="282"/>
      <c r="BD61" s="282"/>
      <c r="BE61" s="282"/>
      <c r="BF61" s="1151"/>
      <c r="BG61" s="1005"/>
      <c r="BH61" s="282"/>
      <c r="BI61" s="282"/>
      <c r="BJ61" s="282"/>
      <c r="BK61" s="282"/>
      <c r="BL61" s="282"/>
      <c r="BM61" s="282"/>
      <c r="BN61" s="1151"/>
      <c r="BO61" s="1005"/>
      <c r="BP61" s="282"/>
      <c r="BQ61" s="282"/>
      <c r="BR61" s="282"/>
      <c r="BS61" s="282"/>
      <c r="BT61" s="282"/>
      <c r="BU61" s="282"/>
    </row>
    <row r="62" spans="1:73" ht="39.950000000000003" customHeight="1" thickBot="1" x14ac:dyDescent="0.3">
      <c r="A62" s="151"/>
      <c r="B62" s="24"/>
      <c r="C62" s="1060"/>
      <c r="D62" s="1051"/>
      <c r="E62" s="1063"/>
      <c r="F62" s="1066">
        <v>430103801</v>
      </c>
      <c r="G62" s="1051" t="s">
        <v>1076</v>
      </c>
      <c r="H62" s="1045">
        <v>4</v>
      </c>
      <c r="I62" s="1045" t="s">
        <v>3244</v>
      </c>
      <c r="J62" s="1045">
        <v>43</v>
      </c>
      <c r="K62" s="1051" t="s">
        <v>3536</v>
      </c>
      <c r="L62" s="1045">
        <v>4301</v>
      </c>
      <c r="M62" s="1045" t="s">
        <v>3537</v>
      </c>
      <c r="N62" s="1048">
        <v>2024004540095</v>
      </c>
      <c r="O62" s="1051" t="s">
        <v>3538</v>
      </c>
      <c r="P62" s="1054"/>
      <c r="Q62" s="1057"/>
      <c r="R62" s="1042"/>
      <c r="S62" s="1042"/>
      <c r="T62" s="1024"/>
      <c r="U62" s="1009"/>
      <c r="V62" s="1009"/>
      <c r="W62" s="1009"/>
      <c r="X62" s="1009"/>
      <c r="Y62" s="1009"/>
      <c r="Z62" s="1006"/>
      <c r="AA62" s="1006"/>
      <c r="AB62" s="1006"/>
      <c r="AC62" s="1006"/>
      <c r="AD62" s="1006"/>
      <c r="AE62" s="1006"/>
      <c r="AF62" s="1006"/>
      <c r="AG62" s="715"/>
      <c r="AH62" s="716"/>
      <c r="AI62" s="716"/>
      <c r="AJ62" s="716"/>
      <c r="AK62" s="715"/>
      <c r="AL62" s="717"/>
      <c r="AM62" s="717"/>
      <c r="AN62" s="717"/>
      <c r="AO62" s="717"/>
      <c r="AP62" s="1152"/>
      <c r="AQ62" s="1006"/>
      <c r="AR62" s="718"/>
      <c r="AS62" s="718"/>
      <c r="AT62" s="718"/>
      <c r="AU62" s="718"/>
      <c r="AV62" s="718"/>
      <c r="AW62" s="718"/>
      <c r="AX62" s="1152"/>
      <c r="AY62" s="1006"/>
      <c r="AZ62" s="718"/>
      <c r="BA62" s="718"/>
      <c r="BB62" s="718"/>
      <c r="BC62" s="718"/>
      <c r="BD62" s="718"/>
      <c r="BE62" s="718"/>
      <c r="BF62" s="1152"/>
      <c r="BG62" s="1006"/>
      <c r="BH62" s="718"/>
      <c r="BI62" s="718"/>
      <c r="BJ62" s="718"/>
      <c r="BK62" s="718"/>
      <c r="BL62" s="718"/>
      <c r="BM62" s="718"/>
      <c r="BN62" s="1152"/>
      <c r="BO62" s="1006"/>
      <c r="BP62" s="718"/>
      <c r="BQ62" s="718"/>
      <c r="BR62" s="718"/>
      <c r="BS62" s="718"/>
      <c r="BT62" s="718"/>
      <c r="BU62" s="718"/>
    </row>
    <row r="63" spans="1:73" ht="39.950000000000003" customHeight="1" thickTop="1" x14ac:dyDescent="0.25">
      <c r="A63" s="151"/>
      <c r="B63" s="24"/>
      <c r="C63" s="1058" t="s">
        <v>1105</v>
      </c>
      <c r="D63" s="1049" t="s">
        <v>1106</v>
      </c>
      <c r="E63" s="1061">
        <v>306</v>
      </c>
      <c r="F63" s="1064">
        <v>430103801</v>
      </c>
      <c r="G63" s="1049" t="s">
        <v>1076</v>
      </c>
      <c r="H63" s="1043">
        <v>28</v>
      </c>
      <c r="I63" s="1043" t="s">
        <v>3244</v>
      </c>
      <c r="J63" s="1043">
        <v>43</v>
      </c>
      <c r="K63" s="1049" t="s">
        <v>3536</v>
      </c>
      <c r="L63" s="1043">
        <v>4301</v>
      </c>
      <c r="M63" s="1043" t="s">
        <v>3537</v>
      </c>
      <c r="N63" s="1046">
        <v>2026004540095</v>
      </c>
      <c r="O63" s="1049" t="s">
        <v>3538</v>
      </c>
      <c r="P63" s="1052" t="s">
        <v>1076</v>
      </c>
      <c r="Q63" s="1055">
        <v>28</v>
      </c>
      <c r="R63" s="1040" t="s">
        <v>3540</v>
      </c>
      <c r="S63" s="1040"/>
      <c r="T63" s="1022"/>
      <c r="U63" s="1007"/>
      <c r="V63" s="1007"/>
      <c r="W63" s="1007"/>
      <c r="X63" s="1007"/>
      <c r="Y63" s="1007"/>
      <c r="Z63" s="1004">
        <f t="shared" si="23"/>
        <v>0</v>
      </c>
      <c r="AA63" s="1004">
        <f t="shared" si="31"/>
        <v>0</v>
      </c>
      <c r="AB63" s="1004">
        <f t="shared" si="31"/>
        <v>0</v>
      </c>
      <c r="AC63" s="1004">
        <f t="shared" si="31"/>
        <v>0</v>
      </c>
      <c r="AD63" s="1004">
        <f t="shared" si="31"/>
        <v>0</v>
      </c>
      <c r="AE63" s="1004">
        <f t="shared" si="31"/>
        <v>0</v>
      </c>
      <c r="AF63" s="1004">
        <f t="shared" si="31"/>
        <v>0</v>
      </c>
      <c r="AG63" s="714"/>
      <c r="AH63" s="593"/>
      <c r="AI63" s="593"/>
      <c r="AJ63" s="593"/>
      <c r="AK63" s="207"/>
      <c r="AL63" s="208"/>
      <c r="AM63" s="208"/>
      <c r="AN63" s="208"/>
      <c r="AO63" s="208"/>
      <c r="AP63" s="1150">
        <f>+U63</f>
        <v>0</v>
      </c>
      <c r="AQ63" s="1004">
        <f>SUM(AR63:AW66)</f>
        <v>0</v>
      </c>
      <c r="AR63" s="299"/>
      <c r="AS63" s="299"/>
      <c r="AT63" s="299"/>
      <c r="AU63" s="299"/>
      <c r="AV63" s="299"/>
      <c r="AW63" s="299"/>
      <c r="AX63" s="1150">
        <f>+V63</f>
        <v>0</v>
      </c>
      <c r="AY63" s="1004">
        <f>SUM(AZ63:BE66)</f>
        <v>0</v>
      </c>
      <c r="AZ63" s="299"/>
      <c r="BA63" s="299"/>
      <c r="BB63" s="299"/>
      <c r="BC63" s="299"/>
      <c r="BD63" s="299"/>
      <c r="BE63" s="299"/>
      <c r="BF63" s="1150">
        <f>+W63</f>
        <v>0</v>
      </c>
      <c r="BG63" s="1004">
        <f>SUM(BH63:BM66)</f>
        <v>0</v>
      </c>
      <c r="BH63" s="299"/>
      <c r="BI63" s="299"/>
      <c r="BJ63" s="299"/>
      <c r="BK63" s="299"/>
      <c r="BL63" s="299"/>
      <c r="BM63" s="299"/>
      <c r="BN63" s="1150">
        <f>+X63</f>
        <v>0</v>
      </c>
      <c r="BO63" s="1004">
        <f>SUM(BP63:BU66)</f>
        <v>0</v>
      </c>
      <c r="BP63" s="299"/>
      <c r="BQ63" s="299"/>
      <c r="BR63" s="299"/>
      <c r="BS63" s="299"/>
      <c r="BT63" s="299"/>
      <c r="BU63" s="299"/>
    </row>
    <row r="64" spans="1:73" ht="48.95" customHeight="1" x14ac:dyDescent="0.25">
      <c r="A64" s="151"/>
      <c r="B64" s="24"/>
      <c r="C64" s="1059"/>
      <c r="D64" s="1050"/>
      <c r="E64" s="1062"/>
      <c r="F64" s="1065">
        <v>430103801</v>
      </c>
      <c r="G64" s="1050" t="s">
        <v>1076</v>
      </c>
      <c r="H64" s="1044">
        <v>28</v>
      </c>
      <c r="I64" s="1044" t="s">
        <v>3244</v>
      </c>
      <c r="J64" s="1044">
        <v>43</v>
      </c>
      <c r="K64" s="1050" t="s">
        <v>3536</v>
      </c>
      <c r="L64" s="1044">
        <v>4301</v>
      </c>
      <c r="M64" s="1044" t="s">
        <v>3537</v>
      </c>
      <c r="N64" s="1047">
        <v>2024004540095</v>
      </c>
      <c r="O64" s="1050" t="s">
        <v>3538</v>
      </c>
      <c r="P64" s="1053"/>
      <c r="Q64" s="1056"/>
      <c r="R64" s="1041"/>
      <c r="S64" s="1041"/>
      <c r="T64" s="1023"/>
      <c r="U64" s="1008"/>
      <c r="V64" s="1008"/>
      <c r="W64" s="1008"/>
      <c r="X64" s="1008"/>
      <c r="Y64" s="1008"/>
      <c r="Z64" s="1005"/>
      <c r="AA64" s="1005"/>
      <c r="AB64" s="1005"/>
      <c r="AC64" s="1005"/>
      <c r="AD64" s="1005"/>
      <c r="AE64" s="1005"/>
      <c r="AF64" s="1005"/>
      <c r="AG64" s="479"/>
      <c r="AH64" s="592"/>
      <c r="AI64" s="592"/>
      <c r="AJ64" s="592"/>
      <c r="AK64" s="196"/>
      <c r="AL64" s="197"/>
      <c r="AM64" s="197"/>
      <c r="AN64" s="197"/>
      <c r="AO64" s="197"/>
      <c r="AP64" s="1151"/>
      <c r="AQ64" s="1005"/>
      <c r="AR64" s="282"/>
      <c r="AS64" s="282"/>
      <c r="AT64" s="282"/>
      <c r="AU64" s="282"/>
      <c r="AV64" s="282"/>
      <c r="AW64" s="282"/>
      <c r="AX64" s="1151"/>
      <c r="AY64" s="1005"/>
      <c r="AZ64" s="282"/>
      <c r="BA64" s="282"/>
      <c r="BB64" s="282"/>
      <c r="BC64" s="282"/>
      <c r="BD64" s="282"/>
      <c r="BE64" s="282"/>
      <c r="BF64" s="1151"/>
      <c r="BG64" s="1005"/>
      <c r="BH64" s="282"/>
      <c r="BI64" s="282"/>
      <c r="BJ64" s="282"/>
      <c r="BK64" s="282"/>
      <c r="BL64" s="282"/>
      <c r="BM64" s="282"/>
      <c r="BN64" s="1151"/>
      <c r="BO64" s="1005"/>
      <c r="BP64" s="282"/>
      <c r="BQ64" s="282"/>
      <c r="BR64" s="282"/>
      <c r="BS64" s="282"/>
      <c r="BT64" s="282"/>
      <c r="BU64" s="282"/>
    </row>
    <row r="65" spans="1:73" ht="39.950000000000003" customHeight="1" x14ac:dyDescent="0.25">
      <c r="A65" s="151"/>
      <c r="B65" s="24"/>
      <c r="C65" s="1059"/>
      <c r="D65" s="1050"/>
      <c r="E65" s="1062"/>
      <c r="F65" s="1065"/>
      <c r="G65" s="1050"/>
      <c r="H65" s="1044"/>
      <c r="I65" s="1044"/>
      <c r="J65" s="1044"/>
      <c r="K65" s="1050"/>
      <c r="L65" s="1044"/>
      <c r="M65" s="1044"/>
      <c r="N65" s="1047"/>
      <c r="O65" s="1050"/>
      <c r="P65" s="1053"/>
      <c r="Q65" s="1056"/>
      <c r="R65" s="1041"/>
      <c r="S65" s="1041"/>
      <c r="T65" s="1023"/>
      <c r="U65" s="1008"/>
      <c r="V65" s="1008"/>
      <c r="W65" s="1008"/>
      <c r="X65" s="1008"/>
      <c r="Y65" s="1008"/>
      <c r="Z65" s="1005"/>
      <c r="AA65" s="1005"/>
      <c r="AB65" s="1005"/>
      <c r="AC65" s="1005"/>
      <c r="AD65" s="1005"/>
      <c r="AE65" s="1005"/>
      <c r="AF65" s="1005"/>
      <c r="AG65" s="196"/>
      <c r="AH65" s="592"/>
      <c r="AI65" s="592"/>
      <c r="AJ65" s="592"/>
      <c r="AK65" s="196"/>
      <c r="AL65" s="197"/>
      <c r="AM65" s="197"/>
      <c r="AN65" s="197"/>
      <c r="AO65" s="197"/>
      <c r="AP65" s="1151"/>
      <c r="AQ65" s="1005"/>
      <c r="AR65" s="282"/>
      <c r="AS65" s="282"/>
      <c r="AT65" s="282"/>
      <c r="AU65" s="282"/>
      <c r="AV65" s="282"/>
      <c r="AW65" s="282"/>
      <c r="AX65" s="1151"/>
      <c r="AY65" s="1005"/>
      <c r="AZ65" s="282"/>
      <c r="BA65" s="282"/>
      <c r="BB65" s="282"/>
      <c r="BC65" s="282"/>
      <c r="BD65" s="282"/>
      <c r="BE65" s="282"/>
      <c r="BF65" s="1151"/>
      <c r="BG65" s="1005"/>
      <c r="BH65" s="282"/>
      <c r="BI65" s="282"/>
      <c r="BJ65" s="282"/>
      <c r="BK65" s="282"/>
      <c r="BL65" s="282"/>
      <c r="BM65" s="282"/>
      <c r="BN65" s="1151"/>
      <c r="BO65" s="1005"/>
      <c r="BP65" s="282"/>
      <c r="BQ65" s="282"/>
      <c r="BR65" s="282"/>
      <c r="BS65" s="282"/>
      <c r="BT65" s="282"/>
      <c r="BU65" s="282"/>
    </row>
    <row r="66" spans="1:73" ht="39.950000000000003" customHeight="1" thickBot="1" x14ac:dyDescent="0.3">
      <c r="A66" s="151"/>
      <c r="B66" s="24"/>
      <c r="C66" s="1060"/>
      <c r="D66" s="1051"/>
      <c r="E66" s="1063"/>
      <c r="F66" s="1066">
        <v>430103801</v>
      </c>
      <c r="G66" s="1051" t="s">
        <v>1076</v>
      </c>
      <c r="H66" s="1045">
        <v>28</v>
      </c>
      <c r="I66" s="1045" t="s">
        <v>3244</v>
      </c>
      <c r="J66" s="1045">
        <v>43</v>
      </c>
      <c r="K66" s="1051" t="s">
        <v>3536</v>
      </c>
      <c r="L66" s="1045">
        <v>4301</v>
      </c>
      <c r="M66" s="1045" t="s">
        <v>3537</v>
      </c>
      <c r="N66" s="1048">
        <v>2024004540095</v>
      </c>
      <c r="O66" s="1051" t="s">
        <v>3538</v>
      </c>
      <c r="P66" s="1054"/>
      <c r="Q66" s="1057"/>
      <c r="R66" s="1042"/>
      <c r="S66" s="1042"/>
      <c r="T66" s="1024"/>
      <c r="U66" s="1009"/>
      <c r="V66" s="1009"/>
      <c r="W66" s="1009"/>
      <c r="X66" s="1009"/>
      <c r="Y66" s="1009"/>
      <c r="Z66" s="1006"/>
      <c r="AA66" s="1006"/>
      <c r="AB66" s="1006"/>
      <c r="AC66" s="1006"/>
      <c r="AD66" s="1006"/>
      <c r="AE66" s="1006"/>
      <c r="AF66" s="1006"/>
      <c r="AG66" s="715"/>
      <c r="AH66" s="716"/>
      <c r="AI66" s="716"/>
      <c r="AJ66" s="716"/>
      <c r="AK66" s="715"/>
      <c r="AL66" s="717"/>
      <c r="AM66" s="717"/>
      <c r="AN66" s="717"/>
      <c r="AO66" s="717"/>
      <c r="AP66" s="1152"/>
      <c r="AQ66" s="1006"/>
      <c r="AR66" s="718"/>
      <c r="AS66" s="718"/>
      <c r="AT66" s="718"/>
      <c r="AU66" s="718"/>
      <c r="AV66" s="718"/>
      <c r="AW66" s="718"/>
      <c r="AX66" s="1152"/>
      <c r="AY66" s="1006"/>
      <c r="AZ66" s="718"/>
      <c r="BA66" s="718"/>
      <c r="BB66" s="718"/>
      <c r="BC66" s="718"/>
      <c r="BD66" s="718"/>
      <c r="BE66" s="718"/>
      <c r="BF66" s="1152"/>
      <c r="BG66" s="1006"/>
      <c r="BH66" s="718"/>
      <c r="BI66" s="718"/>
      <c r="BJ66" s="718"/>
      <c r="BK66" s="718"/>
      <c r="BL66" s="718"/>
      <c r="BM66" s="718"/>
      <c r="BN66" s="1152"/>
      <c r="BO66" s="1006"/>
      <c r="BP66" s="718"/>
      <c r="BQ66" s="718"/>
      <c r="BR66" s="718"/>
      <c r="BS66" s="718"/>
      <c r="BT66" s="718"/>
      <c r="BU66" s="718"/>
    </row>
    <row r="67" spans="1:73" ht="51.95" customHeight="1" thickTop="1" x14ac:dyDescent="0.25">
      <c r="A67" s="151"/>
      <c r="B67" s="24"/>
      <c r="C67" s="1058" t="s">
        <v>1107</v>
      </c>
      <c r="D67" s="1049" t="s">
        <v>1108</v>
      </c>
      <c r="E67" s="1061">
        <v>307</v>
      </c>
      <c r="F67" s="1064">
        <v>430103801</v>
      </c>
      <c r="G67" s="1049" t="s">
        <v>1076</v>
      </c>
      <c r="H67" s="1043">
        <v>10</v>
      </c>
      <c r="I67" s="1043" t="s">
        <v>3244</v>
      </c>
      <c r="J67" s="1043">
        <v>43</v>
      </c>
      <c r="K67" s="1049" t="s">
        <v>3536</v>
      </c>
      <c r="L67" s="1043">
        <v>4301</v>
      </c>
      <c r="M67" s="1043" t="s">
        <v>3537</v>
      </c>
      <c r="N67" s="1046">
        <v>2026004540095</v>
      </c>
      <c r="O67" s="1049" t="s">
        <v>3538</v>
      </c>
      <c r="P67" s="1052" t="s">
        <v>1076</v>
      </c>
      <c r="Q67" s="1055">
        <v>10</v>
      </c>
      <c r="R67" s="1040" t="s">
        <v>2867</v>
      </c>
      <c r="S67" s="1040"/>
      <c r="T67" s="1022"/>
      <c r="U67" s="1007"/>
      <c r="V67" s="1007"/>
      <c r="W67" s="1007"/>
      <c r="X67" s="1007"/>
      <c r="Y67" s="1007"/>
      <c r="Z67" s="1004">
        <f t="shared" si="23"/>
        <v>0</v>
      </c>
      <c r="AA67" s="1004">
        <f t="shared" si="31"/>
        <v>0</v>
      </c>
      <c r="AB67" s="1004">
        <f t="shared" si="31"/>
        <v>0</v>
      </c>
      <c r="AC67" s="1004">
        <f t="shared" si="31"/>
        <v>0</v>
      </c>
      <c r="AD67" s="1004">
        <f t="shared" si="31"/>
        <v>0</v>
      </c>
      <c r="AE67" s="1004">
        <f t="shared" si="31"/>
        <v>0</v>
      </c>
      <c r="AF67" s="1004">
        <f t="shared" si="31"/>
        <v>0</v>
      </c>
      <c r="AG67" s="714"/>
      <c r="AH67" s="593"/>
      <c r="AI67" s="593"/>
      <c r="AJ67" s="593"/>
      <c r="AK67" s="207"/>
      <c r="AL67" s="208"/>
      <c r="AM67" s="208"/>
      <c r="AN67" s="208"/>
      <c r="AO67" s="208"/>
      <c r="AP67" s="1150">
        <f>+U67</f>
        <v>0</v>
      </c>
      <c r="AQ67" s="1004">
        <f>SUM(AR67:AW70)</f>
        <v>0</v>
      </c>
      <c r="AR67" s="299"/>
      <c r="AS67" s="299"/>
      <c r="AT67" s="299"/>
      <c r="AU67" s="299"/>
      <c r="AV67" s="299"/>
      <c r="AW67" s="299"/>
      <c r="AX67" s="1150">
        <f>+V67</f>
        <v>0</v>
      </c>
      <c r="AY67" s="1004">
        <f>SUM(AZ67:BE70)</f>
        <v>0</v>
      </c>
      <c r="AZ67" s="299"/>
      <c r="BA67" s="299"/>
      <c r="BB67" s="299"/>
      <c r="BC67" s="299"/>
      <c r="BD67" s="299"/>
      <c r="BE67" s="299"/>
      <c r="BF67" s="1150">
        <f>+W67</f>
        <v>0</v>
      </c>
      <c r="BG67" s="1004">
        <f>SUM(BH67:BM70)</f>
        <v>0</v>
      </c>
      <c r="BH67" s="299"/>
      <c r="BI67" s="299"/>
      <c r="BJ67" s="299"/>
      <c r="BK67" s="299"/>
      <c r="BL67" s="299"/>
      <c r="BM67" s="299"/>
      <c r="BN67" s="1150">
        <f>+X67</f>
        <v>0</v>
      </c>
      <c r="BO67" s="1004">
        <f>SUM(BP67:BU70)</f>
        <v>0</v>
      </c>
      <c r="BP67" s="299"/>
      <c r="BQ67" s="299"/>
      <c r="BR67" s="299"/>
      <c r="BS67" s="299"/>
      <c r="BT67" s="299"/>
      <c r="BU67" s="299"/>
    </row>
    <row r="68" spans="1:73" ht="39.950000000000003" customHeight="1" x14ac:dyDescent="0.25">
      <c r="A68" s="151"/>
      <c r="B68" s="24"/>
      <c r="C68" s="1059"/>
      <c r="D68" s="1050"/>
      <c r="E68" s="1062"/>
      <c r="F68" s="1065">
        <v>430103801</v>
      </c>
      <c r="G68" s="1050" t="s">
        <v>1076</v>
      </c>
      <c r="H68" s="1044">
        <v>10</v>
      </c>
      <c r="I68" s="1044" t="s">
        <v>3244</v>
      </c>
      <c r="J68" s="1044">
        <v>43</v>
      </c>
      <c r="K68" s="1050" t="s">
        <v>3536</v>
      </c>
      <c r="L68" s="1044">
        <v>4301</v>
      </c>
      <c r="M68" s="1044" t="s">
        <v>3537</v>
      </c>
      <c r="N68" s="1047">
        <v>2024004540095</v>
      </c>
      <c r="O68" s="1050" t="s">
        <v>3538</v>
      </c>
      <c r="P68" s="1053"/>
      <c r="Q68" s="1056"/>
      <c r="R68" s="1041"/>
      <c r="S68" s="1041"/>
      <c r="T68" s="1023"/>
      <c r="U68" s="1008"/>
      <c r="V68" s="1008"/>
      <c r="W68" s="1008"/>
      <c r="X68" s="1008"/>
      <c r="Y68" s="1008"/>
      <c r="Z68" s="1005"/>
      <c r="AA68" s="1005"/>
      <c r="AB68" s="1005"/>
      <c r="AC68" s="1005"/>
      <c r="AD68" s="1005"/>
      <c r="AE68" s="1005"/>
      <c r="AF68" s="1005"/>
      <c r="AG68" s="479"/>
      <c r="AH68" s="592"/>
      <c r="AI68" s="592"/>
      <c r="AJ68" s="592"/>
      <c r="AK68" s="196"/>
      <c r="AL68" s="197"/>
      <c r="AM68" s="197"/>
      <c r="AN68" s="197"/>
      <c r="AO68" s="197"/>
      <c r="AP68" s="1151"/>
      <c r="AQ68" s="1005"/>
      <c r="AR68" s="282"/>
      <c r="AS68" s="282"/>
      <c r="AT68" s="282"/>
      <c r="AU68" s="282"/>
      <c r="AV68" s="282"/>
      <c r="AW68" s="282"/>
      <c r="AX68" s="1151"/>
      <c r="AY68" s="1005"/>
      <c r="AZ68" s="282"/>
      <c r="BA68" s="282"/>
      <c r="BB68" s="282"/>
      <c r="BC68" s="282"/>
      <c r="BD68" s="282"/>
      <c r="BE68" s="282"/>
      <c r="BF68" s="1151"/>
      <c r="BG68" s="1005"/>
      <c r="BH68" s="282"/>
      <c r="BI68" s="282"/>
      <c r="BJ68" s="282"/>
      <c r="BK68" s="282"/>
      <c r="BL68" s="282"/>
      <c r="BM68" s="282"/>
      <c r="BN68" s="1151"/>
      <c r="BO68" s="1005"/>
      <c r="BP68" s="282"/>
      <c r="BQ68" s="282"/>
      <c r="BR68" s="282"/>
      <c r="BS68" s="282"/>
      <c r="BT68" s="282"/>
      <c r="BU68" s="282"/>
    </row>
    <row r="69" spans="1:73" ht="39.950000000000003" customHeight="1" x14ac:dyDescent="0.25">
      <c r="A69" s="151"/>
      <c r="B69" s="24"/>
      <c r="C69" s="1059"/>
      <c r="D69" s="1050"/>
      <c r="E69" s="1062"/>
      <c r="F69" s="1065">
        <v>430103801</v>
      </c>
      <c r="G69" s="1050" t="s">
        <v>1076</v>
      </c>
      <c r="H69" s="1044">
        <v>10</v>
      </c>
      <c r="I69" s="1044" t="s">
        <v>3244</v>
      </c>
      <c r="J69" s="1044">
        <v>43</v>
      </c>
      <c r="K69" s="1050" t="s">
        <v>3536</v>
      </c>
      <c r="L69" s="1044">
        <v>4301</v>
      </c>
      <c r="M69" s="1044" t="s">
        <v>3537</v>
      </c>
      <c r="N69" s="1047">
        <v>2024004540095</v>
      </c>
      <c r="O69" s="1050" t="s">
        <v>3538</v>
      </c>
      <c r="P69" s="1053"/>
      <c r="Q69" s="1056"/>
      <c r="R69" s="1041"/>
      <c r="S69" s="1041"/>
      <c r="T69" s="1023"/>
      <c r="U69" s="1008"/>
      <c r="V69" s="1008"/>
      <c r="W69" s="1008"/>
      <c r="X69" s="1008"/>
      <c r="Y69" s="1008"/>
      <c r="Z69" s="1005"/>
      <c r="AA69" s="1005"/>
      <c r="AB69" s="1005"/>
      <c r="AC69" s="1005"/>
      <c r="AD69" s="1005"/>
      <c r="AE69" s="1005"/>
      <c r="AF69" s="1005"/>
      <c r="AG69" s="196"/>
      <c r="AH69" s="592"/>
      <c r="AI69" s="592"/>
      <c r="AJ69" s="592"/>
      <c r="AK69" s="196"/>
      <c r="AL69" s="197"/>
      <c r="AM69" s="197"/>
      <c r="AN69" s="197"/>
      <c r="AO69" s="197"/>
      <c r="AP69" s="1151"/>
      <c r="AQ69" s="1005"/>
      <c r="AR69" s="282"/>
      <c r="AS69" s="282"/>
      <c r="AT69" s="282"/>
      <c r="AU69" s="282"/>
      <c r="AV69" s="282"/>
      <c r="AW69" s="282"/>
      <c r="AX69" s="1151"/>
      <c r="AY69" s="1005"/>
      <c r="AZ69" s="282"/>
      <c r="BA69" s="282"/>
      <c r="BB69" s="282"/>
      <c r="BC69" s="282"/>
      <c r="BD69" s="282"/>
      <c r="BE69" s="282"/>
      <c r="BF69" s="1151"/>
      <c r="BG69" s="1005"/>
      <c r="BH69" s="282"/>
      <c r="BI69" s="282"/>
      <c r="BJ69" s="282"/>
      <c r="BK69" s="282"/>
      <c r="BL69" s="282"/>
      <c r="BM69" s="282"/>
      <c r="BN69" s="1151"/>
      <c r="BO69" s="1005"/>
      <c r="BP69" s="282"/>
      <c r="BQ69" s="282"/>
      <c r="BR69" s="282"/>
      <c r="BS69" s="282"/>
      <c r="BT69" s="282"/>
      <c r="BU69" s="282"/>
    </row>
    <row r="70" spans="1:73" ht="39.950000000000003" customHeight="1" thickBot="1" x14ac:dyDescent="0.3">
      <c r="A70" s="151"/>
      <c r="B70" s="24"/>
      <c r="C70" s="1060"/>
      <c r="D70" s="1051"/>
      <c r="E70" s="1063"/>
      <c r="F70" s="1066">
        <v>430103801</v>
      </c>
      <c r="G70" s="1051" t="s">
        <v>1076</v>
      </c>
      <c r="H70" s="1045">
        <v>10</v>
      </c>
      <c r="I70" s="1045" t="s">
        <v>3244</v>
      </c>
      <c r="J70" s="1045">
        <v>43</v>
      </c>
      <c r="K70" s="1051" t="s">
        <v>3536</v>
      </c>
      <c r="L70" s="1045">
        <v>4301</v>
      </c>
      <c r="M70" s="1045" t="s">
        <v>3537</v>
      </c>
      <c r="N70" s="1048">
        <v>2024004540095</v>
      </c>
      <c r="O70" s="1051" t="s">
        <v>3538</v>
      </c>
      <c r="P70" s="1054"/>
      <c r="Q70" s="1057"/>
      <c r="R70" s="1042"/>
      <c r="S70" s="1042"/>
      <c r="T70" s="1024"/>
      <c r="U70" s="1009"/>
      <c r="V70" s="1009"/>
      <c r="W70" s="1009"/>
      <c r="X70" s="1009"/>
      <c r="Y70" s="1009"/>
      <c r="Z70" s="1006"/>
      <c r="AA70" s="1006"/>
      <c r="AB70" s="1006"/>
      <c r="AC70" s="1006"/>
      <c r="AD70" s="1006"/>
      <c r="AE70" s="1006"/>
      <c r="AF70" s="1006"/>
      <c r="AG70" s="715"/>
      <c r="AH70" s="716"/>
      <c r="AI70" s="716"/>
      <c r="AJ70" s="716"/>
      <c r="AK70" s="715"/>
      <c r="AL70" s="717"/>
      <c r="AM70" s="717"/>
      <c r="AN70" s="717"/>
      <c r="AO70" s="717"/>
      <c r="AP70" s="1152"/>
      <c r="AQ70" s="1006"/>
      <c r="AR70" s="718"/>
      <c r="AS70" s="718"/>
      <c r="AT70" s="718"/>
      <c r="AU70" s="718"/>
      <c r="AV70" s="718"/>
      <c r="AW70" s="718"/>
      <c r="AX70" s="1152"/>
      <c r="AY70" s="1006"/>
      <c r="AZ70" s="718"/>
      <c r="BA70" s="718"/>
      <c r="BB70" s="718"/>
      <c r="BC70" s="718"/>
      <c r="BD70" s="718"/>
      <c r="BE70" s="718"/>
      <c r="BF70" s="1152"/>
      <c r="BG70" s="1006"/>
      <c r="BH70" s="718"/>
      <c r="BI70" s="718"/>
      <c r="BJ70" s="718"/>
      <c r="BK70" s="718"/>
      <c r="BL70" s="718"/>
      <c r="BM70" s="718"/>
      <c r="BN70" s="1152"/>
      <c r="BO70" s="1006"/>
      <c r="BP70" s="718"/>
      <c r="BQ70" s="718"/>
      <c r="BR70" s="718"/>
      <c r="BS70" s="718"/>
      <c r="BT70" s="718"/>
      <c r="BU70" s="718"/>
    </row>
    <row r="71" spans="1:73" ht="39.950000000000003" customHeight="1" thickTop="1" thickBot="1" x14ac:dyDescent="0.3">
      <c r="A71" s="15"/>
      <c r="B71" s="924" t="s">
        <v>1109</v>
      </c>
      <c r="C71" s="938" t="s">
        <v>113</v>
      </c>
      <c r="D71" s="418"/>
      <c r="E71" s="441"/>
      <c r="F71" s="446"/>
      <c r="G71" s="367"/>
      <c r="H71" s="368"/>
      <c r="I71" s="368"/>
      <c r="J71" s="369"/>
      <c r="K71" s="369"/>
      <c r="L71" s="418"/>
      <c r="M71" s="418"/>
      <c r="N71" s="366"/>
      <c r="O71" s="419"/>
      <c r="P71" s="420"/>
      <c r="Q71" s="22"/>
      <c r="R71" s="22"/>
      <c r="S71" s="925"/>
      <c r="T71" s="28"/>
      <c r="U71" s="13"/>
      <c r="V71" s="13"/>
      <c r="W71" s="13"/>
      <c r="X71" s="13"/>
      <c r="Y71" s="927"/>
      <c r="Z71" s="932">
        <f t="shared" si="5"/>
        <v>0</v>
      </c>
      <c r="AA71" s="932">
        <f t="shared" si="5"/>
        <v>0</v>
      </c>
      <c r="AB71" s="932">
        <f t="shared" si="5"/>
        <v>0</v>
      </c>
      <c r="AC71" s="932">
        <f t="shared" si="5"/>
        <v>0</v>
      </c>
      <c r="AD71" s="932">
        <f t="shared" si="5"/>
        <v>0</v>
      </c>
      <c r="AE71" s="932">
        <f t="shared" si="5"/>
        <v>0</v>
      </c>
      <c r="AF71" s="932">
        <f t="shared" si="5"/>
        <v>0</v>
      </c>
      <c r="AG71" s="195"/>
      <c r="AH71" s="195"/>
      <c r="AI71" s="195"/>
      <c r="AJ71" s="195"/>
      <c r="AK71" s="195"/>
      <c r="AL71" s="195"/>
      <c r="AM71" s="195"/>
      <c r="AN71" s="195"/>
      <c r="AO71" s="195"/>
      <c r="AP71" s="18"/>
      <c r="AQ71" s="929">
        <f>SUM(AQ72:AQ83)</f>
        <v>0</v>
      </c>
      <c r="AR71" s="929">
        <f>SUM(AR72:AR83)</f>
        <v>0</v>
      </c>
      <c r="AS71" s="929">
        <f t="shared" ref="AS71:AW71" si="32">SUM(AS72:AS83)</f>
        <v>0</v>
      </c>
      <c r="AT71" s="929">
        <f t="shared" si="32"/>
        <v>0</v>
      </c>
      <c r="AU71" s="929">
        <f t="shared" si="32"/>
        <v>0</v>
      </c>
      <c r="AV71" s="929">
        <f t="shared" si="32"/>
        <v>0</v>
      </c>
      <c r="AW71" s="929">
        <f t="shared" si="32"/>
        <v>0</v>
      </c>
      <c r="AX71" s="18"/>
      <c r="AY71" s="929">
        <f t="shared" ref="AY71" si="33">SUM(AY72:AY83)</f>
        <v>0</v>
      </c>
      <c r="AZ71" s="929">
        <f>SUM(AZ72:AZ83)</f>
        <v>0</v>
      </c>
      <c r="BA71" s="929">
        <f t="shared" ref="BA71:BE71" si="34">SUM(BA72:BA83)</f>
        <v>0</v>
      </c>
      <c r="BB71" s="929">
        <f t="shared" si="34"/>
        <v>0</v>
      </c>
      <c r="BC71" s="929">
        <f t="shared" si="34"/>
        <v>0</v>
      </c>
      <c r="BD71" s="929">
        <f t="shared" si="34"/>
        <v>0</v>
      </c>
      <c r="BE71" s="929">
        <f t="shared" si="34"/>
        <v>0</v>
      </c>
      <c r="BF71" s="18"/>
      <c r="BG71" s="929">
        <f t="shared" ref="BG71" si="35">SUM(BG72:BG83)</f>
        <v>0</v>
      </c>
      <c r="BH71" s="929">
        <f>SUM(BH72:BH83)</f>
        <v>0</v>
      </c>
      <c r="BI71" s="929">
        <f t="shared" ref="BI71:BM71" si="36">SUM(BI72:BI83)</f>
        <v>0</v>
      </c>
      <c r="BJ71" s="929">
        <f t="shared" si="36"/>
        <v>0</v>
      </c>
      <c r="BK71" s="929">
        <f t="shared" si="36"/>
        <v>0</v>
      </c>
      <c r="BL71" s="929">
        <f t="shared" si="36"/>
        <v>0</v>
      </c>
      <c r="BM71" s="929">
        <f t="shared" si="36"/>
        <v>0</v>
      </c>
      <c r="BN71" s="18"/>
      <c r="BO71" s="929">
        <f t="shared" ref="BO71" si="37">SUM(BO72:BO83)</f>
        <v>0</v>
      </c>
      <c r="BP71" s="929">
        <f>SUM(BP72:BP83)</f>
        <v>0</v>
      </c>
      <c r="BQ71" s="929">
        <f t="shared" ref="BQ71:BU71" si="38">SUM(BQ72:BQ83)</f>
        <v>0</v>
      </c>
      <c r="BR71" s="929">
        <f t="shared" si="38"/>
        <v>0</v>
      </c>
      <c r="BS71" s="929">
        <f t="shared" si="38"/>
        <v>0</v>
      </c>
      <c r="BT71" s="929">
        <f t="shared" si="38"/>
        <v>0</v>
      </c>
      <c r="BU71" s="929">
        <f t="shared" si="38"/>
        <v>0</v>
      </c>
    </row>
    <row r="72" spans="1:73" ht="39.950000000000003" customHeight="1" thickTop="1" x14ac:dyDescent="0.25">
      <c r="A72" s="151"/>
      <c r="B72" s="24"/>
      <c r="C72" s="1058" t="s">
        <v>1110</v>
      </c>
      <c r="D72" s="1049" t="s">
        <v>1111</v>
      </c>
      <c r="E72" s="1061">
        <v>308</v>
      </c>
      <c r="F72" s="1064">
        <v>430100600</v>
      </c>
      <c r="G72" s="1049" t="s">
        <v>3548</v>
      </c>
      <c r="H72" s="1043">
        <v>1</v>
      </c>
      <c r="I72" s="1043" t="s">
        <v>3244</v>
      </c>
      <c r="J72" s="1043">
        <v>43</v>
      </c>
      <c r="K72" s="1049" t="s">
        <v>3536</v>
      </c>
      <c r="L72" s="1043">
        <v>4301</v>
      </c>
      <c r="M72" s="1043" t="s">
        <v>3537</v>
      </c>
      <c r="N72" s="1046">
        <v>2026004540095</v>
      </c>
      <c r="O72" s="1049" t="s">
        <v>3538</v>
      </c>
      <c r="P72" s="1052" t="s">
        <v>1112</v>
      </c>
      <c r="Q72" s="1055">
        <v>1</v>
      </c>
      <c r="R72" s="1040" t="s">
        <v>3540</v>
      </c>
      <c r="S72" s="1040"/>
      <c r="T72" s="1022"/>
      <c r="U72" s="1007"/>
      <c r="V72" s="1007"/>
      <c r="W72" s="1007"/>
      <c r="X72" s="1007"/>
      <c r="Y72" s="1007"/>
      <c r="Z72" s="1004">
        <f t="shared" ref="Z72:Z80" si="39">+AQ72+AY72+BG72+BO72</f>
        <v>0</v>
      </c>
      <c r="AA72" s="1004">
        <f t="shared" ref="AA72:AF80" si="40">SUM(AR72:AR75,AZ72:AZ75,BH72:BH75,BP72:BP75)</f>
        <v>0</v>
      </c>
      <c r="AB72" s="1004">
        <f t="shared" si="40"/>
        <v>0</v>
      </c>
      <c r="AC72" s="1004">
        <f t="shared" si="40"/>
        <v>0</v>
      </c>
      <c r="AD72" s="1004">
        <f t="shared" si="40"/>
        <v>0</v>
      </c>
      <c r="AE72" s="1004">
        <f t="shared" si="40"/>
        <v>0</v>
      </c>
      <c r="AF72" s="1004">
        <f t="shared" si="40"/>
        <v>0</v>
      </c>
      <c r="AG72" s="714"/>
      <c r="AH72" s="593"/>
      <c r="AI72" s="593"/>
      <c r="AJ72" s="593"/>
      <c r="AK72" s="207"/>
      <c r="AL72" s="208"/>
      <c r="AM72" s="208"/>
      <c r="AN72" s="208"/>
      <c r="AO72" s="208"/>
      <c r="AP72" s="1150">
        <f>+U72</f>
        <v>0</v>
      </c>
      <c r="AQ72" s="1004">
        <f>SUM(AR72:AW75)</f>
        <v>0</v>
      </c>
      <c r="AR72" s="299"/>
      <c r="AS72" s="299"/>
      <c r="AT72" s="299"/>
      <c r="AU72" s="299"/>
      <c r="AV72" s="299"/>
      <c r="AW72" s="299"/>
      <c r="AX72" s="1150">
        <f>+V72</f>
        <v>0</v>
      </c>
      <c r="AY72" s="1004">
        <f>SUM(AZ72:BE75)</f>
        <v>0</v>
      </c>
      <c r="AZ72" s="299"/>
      <c r="BA72" s="299"/>
      <c r="BB72" s="299"/>
      <c r="BC72" s="299"/>
      <c r="BD72" s="299"/>
      <c r="BE72" s="299"/>
      <c r="BF72" s="1150">
        <f>+W72</f>
        <v>0</v>
      </c>
      <c r="BG72" s="1004">
        <f>SUM(BH72:BM75)</f>
        <v>0</v>
      </c>
      <c r="BH72" s="299"/>
      <c r="BI72" s="299"/>
      <c r="BJ72" s="299"/>
      <c r="BK72" s="299"/>
      <c r="BL72" s="299"/>
      <c r="BM72" s="299"/>
      <c r="BN72" s="1150">
        <f>+X72</f>
        <v>0</v>
      </c>
      <c r="BO72" s="1004">
        <f>SUM(BP72:BU75)</f>
        <v>0</v>
      </c>
      <c r="BP72" s="299"/>
      <c r="BQ72" s="299"/>
      <c r="BR72" s="299"/>
      <c r="BS72" s="299"/>
      <c r="BT72" s="299"/>
      <c r="BU72" s="299"/>
    </row>
    <row r="73" spans="1:73" ht="39.950000000000003" customHeight="1" x14ac:dyDescent="0.25">
      <c r="A73" s="151"/>
      <c r="B73" s="24"/>
      <c r="C73" s="1059"/>
      <c r="D73" s="1050"/>
      <c r="E73" s="1062"/>
      <c r="F73" s="1065">
        <v>430100600</v>
      </c>
      <c r="G73" s="1050" t="s">
        <v>3548</v>
      </c>
      <c r="H73" s="1044">
        <v>1</v>
      </c>
      <c r="I73" s="1044" t="s">
        <v>3244</v>
      </c>
      <c r="J73" s="1044">
        <v>43</v>
      </c>
      <c r="K73" s="1050" t="s">
        <v>3536</v>
      </c>
      <c r="L73" s="1044">
        <v>4301</v>
      </c>
      <c r="M73" s="1044" t="s">
        <v>3537</v>
      </c>
      <c r="N73" s="1047">
        <v>2024004540095</v>
      </c>
      <c r="O73" s="1050" t="s">
        <v>3538</v>
      </c>
      <c r="P73" s="1053"/>
      <c r="Q73" s="1056"/>
      <c r="R73" s="1041"/>
      <c r="S73" s="1041"/>
      <c r="T73" s="1023"/>
      <c r="U73" s="1008"/>
      <c r="V73" s="1008"/>
      <c r="W73" s="1008"/>
      <c r="X73" s="1008"/>
      <c r="Y73" s="1008"/>
      <c r="Z73" s="1005"/>
      <c r="AA73" s="1005"/>
      <c r="AB73" s="1005"/>
      <c r="AC73" s="1005"/>
      <c r="AD73" s="1005"/>
      <c r="AE73" s="1005"/>
      <c r="AF73" s="1005"/>
      <c r="AG73" s="479"/>
      <c r="AH73" s="592"/>
      <c r="AI73" s="592"/>
      <c r="AJ73" s="592"/>
      <c r="AK73" s="196"/>
      <c r="AL73" s="197"/>
      <c r="AM73" s="197"/>
      <c r="AN73" s="197"/>
      <c r="AO73" s="197"/>
      <c r="AP73" s="1151"/>
      <c r="AQ73" s="1005"/>
      <c r="AR73" s="282"/>
      <c r="AS73" s="282"/>
      <c r="AT73" s="282"/>
      <c r="AU73" s="282"/>
      <c r="AV73" s="282"/>
      <c r="AW73" s="282"/>
      <c r="AX73" s="1151"/>
      <c r="AY73" s="1005"/>
      <c r="AZ73" s="282"/>
      <c r="BA73" s="282"/>
      <c r="BB73" s="282"/>
      <c r="BC73" s="282"/>
      <c r="BD73" s="282"/>
      <c r="BE73" s="282"/>
      <c r="BF73" s="1151"/>
      <c r="BG73" s="1005"/>
      <c r="BH73" s="282"/>
      <c r="BI73" s="282"/>
      <c r="BJ73" s="282"/>
      <c r="BK73" s="282"/>
      <c r="BL73" s="282"/>
      <c r="BM73" s="282"/>
      <c r="BN73" s="1151"/>
      <c r="BO73" s="1005"/>
      <c r="BP73" s="282"/>
      <c r="BQ73" s="282"/>
      <c r="BR73" s="282"/>
      <c r="BS73" s="282"/>
      <c r="BT73" s="282"/>
      <c r="BU73" s="282"/>
    </row>
    <row r="74" spans="1:73" ht="39.950000000000003" customHeight="1" x14ac:dyDescent="0.25">
      <c r="A74" s="151"/>
      <c r="B74" s="24"/>
      <c r="C74" s="1059"/>
      <c r="D74" s="1050"/>
      <c r="E74" s="1062"/>
      <c r="F74" s="1065">
        <v>430100600</v>
      </c>
      <c r="G74" s="1050" t="s">
        <v>3548</v>
      </c>
      <c r="H74" s="1044">
        <v>1</v>
      </c>
      <c r="I74" s="1044" t="s">
        <v>3244</v>
      </c>
      <c r="J74" s="1044">
        <v>43</v>
      </c>
      <c r="K74" s="1050" t="s">
        <v>3536</v>
      </c>
      <c r="L74" s="1044">
        <v>4301</v>
      </c>
      <c r="M74" s="1044" t="s">
        <v>3537</v>
      </c>
      <c r="N74" s="1047">
        <v>2024004540095</v>
      </c>
      <c r="O74" s="1050" t="s">
        <v>3538</v>
      </c>
      <c r="P74" s="1053"/>
      <c r="Q74" s="1056"/>
      <c r="R74" s="1041"/>
      <c r="S74" s="1041"/>
      <c r="T74" s="1023"/>
      <c r="U74" s="1008"/>
      <c r="V74" s="1008"/>
      <c r="W74" s="1008"/>
      <c r="X74" s="1008"/>
      <c r="Y74" s="1008"/>
      <c r="Z74" s="1005"/>
      <c r="AA74" s="1005"/>
      <c r="AB74" s="1005"/>
      <c r="AC74" s="1005"/>
      <c r="AD74" s="1005"/>
      <c r="AE74" s="1005"/>
      <c r="AF74" s="1005"/>
      <c r="AG74" s="196"/>
      <c r="AH74" s="592"/>
      <c r="AI74" s="592"/>
      <c r="AJ74" s="592"/>
      <c r="AK74" s="196"/>
      <c r="AL74" s="197"/>
      <c r="AM74" s="197"/>
      <c r="AN74" s="197"/>
      <c r="AO74" s="197"/>
      <c r="AP74" s="1151"/>
      <c r="AQ74" s="1005"/>
      <c r="AR74" s="282"/>
      <c r="AS74" s="282"/>
      <c r="AT74" s="282"/>
      <c r="AU74" s="282"/>
      <c r="AV74" s="282"/>
      <c r="AW74" s="282"/>
      <c r="AX74" s="1151"/>
      <c r="AY74" s="1005"/>
      <c r="AZ74" s="282"/>
      <c r="BA74" s="282"/>
      <c r="BB74" s="282"/>
      <c r="BC74" s="282"/>
      <c r="BD74" s="282"/>
      <c r="BE74" s="282"/>
      <c r="BF74" s="1151"/>
      <c r="BG74" s="1005"/>
      <c r="BH74" s="282"/>
      <c r="BI74" s="282"/>
      <c r="BJ74" s="282"/>
      <c r="BK74" s="282"/>
      <c r="BL74" s="282"/>
      <c r="BM74" s="282"/>
      <c r="BN74" s="1151"/>
      <c r="BO74" s="1005"/>
      <c r="BP74" s="282"/>
      <c r="BQ74" s="282"/>
      <c r="BR74" s="282"/>
      <c r="BS74" s="282"/>
      <c r="BT74" s="282"/>
      <c r="BU74" s="282"/>
    </row>
    <row r="75" spans="1:73" ht="39.950000000000003" customHeight="1" thickBot="1" x14ac:dyDescent="0.3">
      <c r="A75" s="151"/>
      <c r="B75" s="24"/>
      <c r="C75" s="1060"/>
      <c r="D75" s="1051"/>
      <c r="E75" s="1063"/>
      <c r="F75" s="1066">
        <v>430100600</v>
      </c>
      <c r="G75" s="1051" t="s">
        <v>3548</v>
      </c>
      <c r="H75" s="1045">
        <v>1</v>
      </c>
      <c r="I75" s="1045" t="s">
        <v>3244</v>
      </c>
      <c r="J75" s="1045">
        <v>43</v>
      </c>
      <c r="K75" s="1051" t="s">
        <v>3536</v>
      </c>
      <c r="L75" s="1045">
        <v>4301</v>
      </c>
      <c r="M75" s="1045" t="s">
        <v>3537</v>
      </c>
      <c r="N75" s="1048">
        <v>2024004540095</v>
      </c>
      <c r="O75" s="1051" t="s">
        <v>3538</v>
      </c>
      <c r="P75" s="1054"/>
      <c r="Q75" s="1057"/>
      <c r="R75" s="1042"/>
      <c r="S75" s="1042"/>
      <c r="T75" s="1024"/>
      <c r="U75" s="1009"/>
      <c r="V75" s="1009"/>
      <c r="W75" s="1009"/>
      <c r="X75" s="1009"/>
      <c r="Y75" s="1009"/>
      <c r="Z75" s="1006"/>
      <c r="AA75" s="1006"/>
      <c r="AB75" s="1006"/>
      <c r="AC75" s="1006"/>
      <c r="AD75" s="1006"/>
      <c r="AE75" s="1006"/>
      <c r="AF75" s="1006"/>
      <c r="AG75" s="715"/>
      <c r="AH75" s="716"/>
      <c r="AI75" s="716"/>
      <c r="AJ75" s="716"/>
      <c r="AK75" s="715"/>
      <c r="AL75" s="717"/>
      <c r="AM75" s="717"/>
      <c r="AN75" s="717"/>
      <c r="AO75" s="717"/>
      <c r="AP75" s="1152"/>
      <c r="AQ75" s="1006"/>
      <c r="AR75" s="718"/>
      <c r="AS75" s="718"/>
      <c r="AT75" s="718"/>
      <c r="AU75" s="718"/>
      <c r="AV75" s="718"/>
      <c r="AW75" s="718"/>
      <c r="AX75" s="1152"/>
      <c r="AY75" s="1006"/>
      <c r="AZ75" s="718"/>
      <c r="BA75" s="718"/>
      <c r="BB75" s="718"/>
      <c r="BC75" s="718"/>
      <c r="BD75" s="718"/>
      <c r="BE75" s="718"/>
      <c r="BF75" s="1152"/>
      <c r="BG75" s="1006"/>
      <c r="BH75" s="718"/>
      <c r="BI75" s="718"/>
      <c r="BJ75" s="718"/>
      <c r="BK75" s="718"/>
      <c r="BL75" s="718"/>
      <c r="BM75" s="718"/>
      <c r="BN75" s="1152"/>
      <c r="BO75" s="1006"/>
      <c r="BP75" s="718"/>
      <c r="BQ75" s="718"/>
      <c r="BR75" s="718"/>
      <c r="BS75" s="718"/>
      <c r="BT75" s="718"/>
      <c r="BU75" s="718"/>
    </row>
    <row r="76" spans="1:73" ht="39.950000000000003" customHeight="1" thickTop="1" x14ac:dyDescent="0.25">
      <c r="A76" s="151"/>
      <c r="B76" s="24"/>
      <c r="C76" s="1058" t="s">
        <v>1113</v>
      </c>
      <c r="D76" s="1049" t="s">
        <v>1114</v>
      </c>
      <c r="E76" s="1061">
        <v>309</v>
      </c>
      <c r="F76" s="1064">
        <v>430200600</v>
      </c>
      <c r="G76" s="1049" t="s">
        <v>3548</v>
      </c>
      <c r="H76" s="1043">
        <v>1</v>
      </c>
      <c r="I76" s="1043" t="s">
        <v>3244</v>
      </c>
      <c r="J76" s="1043">
        <v>43</v>
      </c>
      <c r="K76" s="1049" t="s">
        <v>3536</v>
      </c>
      <c r="L76" s="1043">
        <v>4302</v>
      </c>
      <c r="M76" s="1043" t="s">
        <v>3542</v>
      </c>
      <c r="N76" s="1046">
        <v>2026004540094</v>
      </c>
      <c r="O76" s="1049" t="s">
        <v>3543</v>
      </c>
      <c r="P76" s="1052" t="s">
        <v>380</v>
      </c>
      <c r="Q76" s="1055">
        <v>1</v>
      </c>
      <c r="R76" s="1040" t="s">
        <v>3540</v>
      </c>
      <c r="S76" s="1040"/>
      <c r="T76" s="1022"/>
      <c r="U76" s="1007"/>
      <c r="V76" s="1007"/>
      <c r="W76" s="1007"/>
      <c r="X76" s="1007"/>
      <c r="Y76" s="1007"/>
      <c r="Z76" s="1004">
        <f t="shared" si="39"/>
        <v>0</v>
      </c>
      <c r="AA76" s="1004">
        <f t="shared" si="40"/>
        <v>0</v>
      </c>
      <c r="AB76" s="1004">
        <f t="shared" si="40"/>
        <v>0</v>
      </c>
      <c r="AC76" s="1004">
        <f t="shared" si="40"/>
        <v>0</v>
      </c>
      <c r="AD76" s="1004">
        <f t="shared" si="40"/>
        <v>0</v>
      </c>
      <c r="AE76" s="1004">
        <f t="shared" si="40"/>
        <v>0</v>
      </c>
      <c r="AF76" s="1004">
        <f t="shared" si="40"/>
        <v>0</v>
      </c>
      <c r="AG76" s="714"/>
      <c r="AH76" s="593"/>
      <c r="AI76" s="593"/>
      <c r="AJ76" s="593"/>
      <c r="AK76" s="207"/>
      <c r="AL76" s="208"/>
      <c r="AM76" s="208"/>
      <c r="AN76" s="208"/>
      <c r="AO76" s="208"/>
      <c r="AP76" s="1150">
        <f>+U76</f>
        <v>0</v>
      </c>
      <c r="AQ76" s="1004">
        <f>SUM(AR76:AW79)</f>
        <v>0</v>
      </c>
      <c r="AR76" s="299"/>
      <c r="AS76" s="299"/>
      <c r="AT76" s="299"/>
      <c r="AU76" s="299"/>
      <c r="AV76" s="299"/>
      <c r="AW76" s="299"/>
      <c r="AX76" s="1150">
        <f>+V76</f>
        <v>0</v>
      </c>
      <c r="AY76" s="1004">
        <f>SUM(AZ76:BE79)</f>
        <v>0</v>
      </c>
      <c r="AZ76" s="299"/>
      <c r="BA76" s="299"/>
      <c r="BB76" s="299"/>
      <c r="BC76" s="299"/>
      <c r="BD76" s="299"/>
      <c r="BE76" s="299"/>
      <c r="BF76" s="1150">
        <f>+W76</f>
        <v>0</v>
      </c>
      <c r="BG76" s="1004">
        <f>SUM(BH76:BM79)</f>
        <v>0</v>
      </c>
      <c r="BH76" s="299"/>
      <c r="BI76" s="299"/>
      <c r="BJ76" s="299"/>
      <c r="BK76" s="299"/>
      <c r="BL76" s="299"/>
      <c r="BM76" s="299"/>
      <c r="BN76" s="1150">
        <f>+X76</f>
        <v>0</v>
      </c>
      <c r="BO76" s="1004">
        <f>SUM(BP76:BU79)</f>
        <v>0</v>
      </c>
      <c r="BP76" s="299"/>
      <c r="BQ76" s="299"/>
      <c r="BR76" s="299"/>
      <c r="BS76" s="299"/>
      <c r="BT76" s="299"/>
      <c r="BU76" s="299"/>
    </row>
    <row r="77" spans="1:73" ht="39.950000000000003" customHeight="1" x14ac:dyDescent="0.25">
      <c r="A77" s="151"/>
      <c r="B77" s="24"/>
      <c r="C77" s="1059"/>
      <c r="D77" s="1050"/>
      <c r="E77" s="1062"/>
      <c r="F77" s="1065">
        <v>430200600</v>
      </c>
      <c r="G77" s="1050" t="s">
        <v>3548</v>
      </c>
      <c r="H77" s="1044">
        <v>1</v>
      </c>
      <c r="I77" s="1044" t="s">
        <v>3244</v>
      </c>
      <c r="J77" s="1044">
        <v>43</v>
      </c>
      <c r="K77" s="1050" t="s">
        <v>3536</v>
      </c>
      <c r="L77" s="1044">
        <v>4302</v>
      </c>
      <c r="M77" s="1044" t="s">
        <v>3542</v>
      </c>
      <c r="N77" s="1047">
        <v>2024004540094</v>
      </c>
      <c r="O77" s="1050" t="s">
        <v>3543</v>
      </c>
      <c r="P77" s="1053"/>
      <c r="Q77" s="1056"/>
      <c r="R77" s="1041"/>
      <c r="S77" s="1041"/>
      <c r="T77" s="1023"/>
      <c r="U77" s="1008"/>
      <c r="V77" s="1008"/>
      <c r="W77" s="1008"/>
      <c r="X77" s="1008"/>
      <c r="Y77" s="1008"/>
      <c r="Z77" s="1005"/>
      <c r="AA77" s="1005"/>
      <c r="AB77" s="1005"/>
      <c r="AC77" s="1005"/>
      <c r="AD77" s="1005"/>
      <c r="AE77" s="1005"/>
      <c r="AF77" s="1005"/>
      <c r="AG77" s="479"/>
      <c r="AH77" s="592"/>
      <c r="AI77" s="592"/>
      <c r="AJ77" s="592"/>
      <c r="AK77" s="196"/>
      <c r="AL77" s="197"/>
      <c r="AM77" s="197"/>
      <c r="AN77" s="197"/>
      <c r="AO77" s="197"/>
      <c r="AP77" s="1151"/>
      <c r="AQ77" s="1005"/>
      <c r="AR77" s="282"/>
      <c r="AS77" s="282"/>
      <c r="AT77" s="282"/>
      <c r="AU77" s="282"/>
      <c r="AV77" s="282"/>
      <c r="AW77" s="282"/>
      <c r="AX77" s="1151"/>
      <c r="AY77" s="1005"/>
      <c r="AZ77" s="282"/>
      <c r="BA77" s="282"/>
      <c r="BB77" s="282"/>
      <c r="BC77" s="282"/>
      <c r="BD77" s="282"/>
      <c r="BE77" s="282"/>
      <c r="BF77" s="1151"/>
      <c r="BG77" s="1005"/>
      <c r="BH77" s="282"/>
      <c r="BI77" s="282"/>
      <c r="BJ77" s="282"/>
      <c r="BK77" s="282"/>
      <c r="BL77" s="282"/>
      <c r="BM77" s="282"/>
      <c r="BN77" s="1151"/>
      <c r="BO77" s="1005"/>
      <c r="BP77" s="282"/>
      <c r="BQ77" s="282"/>
      <c r="BR77" s="282"/>
      <c r="BS77" s="282"/>
      <c r="BT77" s="282"/>
      <c r="BU77" s="282"/>
    </row>
    <row r="78" spans="1:73" ht="39.950000000000003" customHeight="1" x14ac:dyDescent="0.25">
      <c r="A78" s="151"/>
      <c r="B78" s="24"/>
      <c r="C78" s="1059"/>
      <c r="D78" s="1050"/>
      <c r="E78" s="1062"/>
      <c r="F78" s="1065">
        <v>430200600</v>
      </c>
      <c r="G78" s="1050" t="s">
        <v>3548</v>
      </c>
      <c r="H78" s="1044">
        <v>1</v>
      </c>
      <c r="I78" s="1044" t="s">
        <v>3244</v>
      </c>
      <c r="J78" s="1044">
        <v>43</v>
      </c>
      <c r="K78" s="1050" t="s">
        <v>3536</v>
      </c>
      <c r="L78" s="1044">
        <v>4302</v>
      </c>
      <c r="M78" s="1044" t="s">
        <v>3542</v>
      </c>
      <c r="N78" s="1047">
        <v>2024004540094</v>
      </c>
      <c r="O78" s="1050" t="s">
        <v>3543</v>
      </c>
      <c r="P78" s="1053"/>
      <c r="Q78" s="1056"/>
      <c r="R78" s="1041"/>
      <c r="S78" s="1041"/>
      <c r="T78" s="1023"/>
      <c r="U78" s="1008"/>
      <c r="V78" s="1008"/>
      <c r="W78" s="1008"/>
      <c r="X78" s="1008"/>
      <c r="Y78" s="1008"/>
      <c r="Z78" s="1005"/>
      <c r="AA78" s="1005"/>
      <c r="AB78" s="1005"/>
      <c r="AC78" s="1005"/>
      <c r="AD78" s="1005"/>
      <c r="AE78" s="1005"/>
      <c r="AF78" s="1005"/>
      <c r="AG78" s="196"/>
      <c r="AH78" s="592"/>
      <c r="AI78" s="592"/>
      <c r="AJ78" s="592"/>
      <c r="AK78" s="196"/>
      <c r="AL78" s="197"/>
      <c r="AM78" s="197"/>
      <c r="AN78" s="197"/>
      <c r="AO78" s="197"/>
      <c r="AP78" s="1151"/>
      <c r="AQ78" s="1005"/>
      <c r="AR78" s="282"/>
      <c r="AS78" s="282"/>
      <c r="AT78" s="282"/>
      <c r="AU78" s="282"/>
      <c r="AV78" s="282"/>
      <c r="AW78" s="282"/>
      <c r="AX78" s="1151"/>
      <c r="AY78" s="1005"/>
      <c r="AZ78" s="282"/>
      <c r="BA78" s="282"/>
      <c r="BB78" s="282"/>
      <c r="BC78" s="282"/>
      <c r="BD78" s="282"/>
      <c r="BE78" s="282"/>
      <c r="BF78" s="1151"/>
      <c r="BG78" s="1005"/>
      <c r="BH78" s="282"/>
      <c r="BI78" s="282"/>
      <c r="BJ78" s="282"/>
      <c r="BK78" s="282"/>
      <c r="BL78" s="282"/>
      <c r="BM78" s="282"/>
      <c r="BN78" s="1151"/>
      <c r="BO78" s="1005"/>
      <c r="BP78" s="282"/>
      <c r="BQ78" s="282"/>
      <c r="BR78" s="282"/>
      <c r="BS78" s="282"/>
      <c r="BT78" s="282"/>
      <c r="BU78" s="282"/>
    </row>
    <row r="79" spans="1:73" ht="39.950000000000003" customHeight="1" thickBot="1" x14ac:dyDescent="0.3">
      <c r="A79" s="151"/>
      <c r="B79" s="24"/>
      <c r="C79" s="1060"/>
      <c r="D79" s="1051"/>
      <c r="E79" s="1063"/>
      <c r="F79" s="1066">
        <v>430200600</v>
      </c>
      <c r="G79" s="1051" t="s">
        <v>3548</v>
      </c>
      <c r="H79" s="1045">
        <v>1</v>
      </c>
      <c r="I79" s="1045" t="s">
        <v>3244</v>
      </c>
      <c r="J79" s="1045">
        <v>43</v>
      </c>
      <c r="K79" s="1051" t="s">
        <v>3536</v>
      </c>
      <c r="L79" s="1045">
        <v>4302</v>
      </c>
      <c r="M79" s="1045" t="s">
        <v>3542</v>
      </c>
      <c r="N79" s="1048">
        <v>2024004540094</v>
      </c>
      <c r="O79" s="1051" t="s">
        <v>3543</v>
      </c>
      <c r="P79" s="1054"/>
      <c r="Q79" s="1057"/>
      <c r="R79" s="1042"/>
      <c r="S79" s="1042"/>
      <c r="T79" s="1024"/>
      <c r="U79" s="1009"/>
      <c r="V79" s="1009"/>
      <c r="W79" s="1009"/>
      <c r="X79" s="1009"/>
      <c r="Y79" s="1009"/>
      <c r="Z79" s="1006"/>
      <c r="AA79" s="1006"/>
      <c r="AB79" s="1006"/>
      <c r="AC79" s="1006"/>
      <c r="AD79" s="1006"/>
      <c r="AE79" s="1006"/>
      <c r="AF79" s="1006"/>
      <c r="AG79" s="715"/>
      <c r="AH79" s="716"/>
      <c r="AI79" s="716"/>
      <c r="AJ79" s="716"/>
      <c r="AK79" s="715"/>
      <c r="AL79" s="717"/>
      <c r="AM79" s="717"/>
      <c r="AN79" s="717"/>
      <c r="AO79" s="717"/>
      <c r="AP79" s="1152"/>
      <c r="AQ79" s="1006"/>
      <c r="AR79" s="718"/>
      <c r="AS79" s="718"/>
      <c r="AT79" s="718"/>
      <c r="AU79" s="718"/>
      <c r="AV79" s="718"/>
      <c r="AW79" s="718"/>
      <c r="AX79" s="1152"/>
      <c r="AY79" s="1006"/>
      <c r="AZ79" s="718"/>
      <c r="BA79" s="718"/>
      <c r="BB79" s="718"/>
      <c r="BC79" s="718"/>
      <c r="BD79" s="718"/>
      <c r="BE79" s="718"/>
      <c r="BF79" s="1152"/>
      <c r="BG79" s="1006"/>
      <c r="BH79" s="718"/>
      <c r="BI79" s="718"/>
      <c r="BJ79" s="718"/>
      <c r="BK79" s="718"/>
      <c r="BL79" s="718"/>
      <c r="BM79" s="718"/>
      <c r="BN79" s="1152"/>
      <c r="BO79" s="1006"/>
      <c r="BP79" s="718"/>
      <c r="BQ79" s="718"/>
      <c r="BR79" s="718"/>
      <c r="BS79" s="718"/>
      <c r="BT79" s="718"/>
      <c r="BU79" s="718"/>
    </row>
    <row r="80" spans="1:73" ht="39.950000000000003" customHeight="1" thickTop="1" x14ac:dyDescent="0.25">
      <c r="A80" s="151"/>
      <c r="B80" s="24"/>
      <c r="C80" s="1058" t="s">
        <v>1115</v>
      </c>
      <c r="D80" s="1049" t="s">
        <v>1116</v>
      </c>
      <c r="E80" s="1061">
        <v>310</v>
      </c>
      <c r="F80" s="1064">
        <v>430200600</v>
      </c>
      <c r="G80" s="1049" t="s">
        <v>3548</v>
      </c>
      <c r="H80" s="1043">
        <v>1</v>
      </c>
      <c r="I80" s="1043" t="s">
        <v>3244</v>
      </c>
      <c r="J80" s="1043">
        <v>43</v>
      </c>
      <c r="K80" s="1049" t="s">
        <v>3536</v>
      </c>
      <c r="L80" s="1043">
        <v>4302</v>
      </c>
      <c r="M80" s="1043" t="s">
        <v>3542</v>
      </c>
      <c r="N80" s="1046">
        <v>2026004540094</v>
      </c>
      <c r="O80" s="1049" t="s">
        <v>3543</v>
      </c>
      <c r="P80" s="1052" t="s">
        <v>380</v>
      </c>
      <c r="Q80" s="1055">
        <v>1</v>
      </c>
      <c r="R80" s="1040" t="s">
        <v>3540</v>
      </c>
      <c r="S80" s="1040"/>
      <c r="T80" s="1022"/>
      <c r="U80" s="1007"/>
      <c r="V80" s="1007"/>
      <c r="W80" s="1007"/>
      <c r="X80" s="1007"/>
      <c r="Y80" s="1007"/>
      <c r="Z80" s="1004">
        <f t="shared" si="39"/>
        <v>0</v>
      </c>
      <c r="AA80" s="1004">
        <f t="shared" si="40"/>
        <v>0</v>
      </c>
      <c r="AB80" s="1004">
        <f t="shared" si="40"/>
        <v>0</v>
      </c>
      <c r="AC80" s="1004">
        <f t="shared" si="40"/>
        <v>0</v>
      </c>
      <c r="AD80" s="1004">
        <f t="shared" si="40"/>
        <v>0</v>
      </c>
      <c r="AE80" s="1004">
        <f t="shared" si="40"/>
        <v>0</v>
      </c>
      <c r="AF80" s="1004">
        <f t="shared" si="40"/>
        <v>0</v>
      </c>
      <c r="AG80" s="714"/>
      <c r="AH80" s="593"/>
      <c r="AI80" s="593"/>
      <c r="AJ80" s="593"/>
      <c r="AK80" s="207"/>
      <c r="AL80" s="208"/>
      <c r="AM80" s="208"/>
      <c r="AN80" s="208"/>
      <c r="AO80" s="208"/>
      <c r="AP80" s="1150">
        <f>+U80</f>
        <v>0</v>
      </c>
      <c r="AQ80" s="1004">
        <f>SUM(AR80:AW83)</f>
        <v>0</v>
      </c>
      <c r="AR80" s="299"/>
      <c r="AS80" s="299"/>
      <c r="AT80" s="299"/>
      <c r="AU80" s="299"/>
      <c r="AV80" s="299"/>
      <c r="AW80" s="299"/>
      <c r="AX80" s="1150">
        <f>+V80</f>
        <v>0</v>
      </c>
      <c r="AY80" s="1004">
        <f>SUM(AZ80:BE83)</f>
        <v>0</v>
      </c>
      <c r="AZ80" s="299"/>
      <c r="BA80" s="299"/>
      <c r="BB80" s="299"/>
      <c r="BC80" s="299"/>
      <c r="BD80" s="299"/>
      <c r="BE80" s="299"/>
      <c r="BF80" s="1150">
        <f>+W80</f>
        <v>0</v>
      </c>
      <c r="BG80" s="1004">
        <f>SUM(BH80:BM83)</f>
        <v>0</v>
      </c>
      <c r="BH80" s="299"/>
      <c r="BI80" s="299"/>
      <c r="BJ80" s="299"/>
      <c r="BK80" s="299"/>
      <c r="BL80" s="299"/>
      <c r="BM80" s="299"/>
      <c r="BN80" s="1150">
        <f>+X80</f>
        <v>0</v>
      </c>
      <c r="BO80" s="1004">
        <f>SUM(BP80:BU83)</f>
        <v>0</v>
      </c>
      <c r="BP80" s="299"/>
      <c r="BQ80" s="299"/>
      <c r="BR80" s="299"/>
      <c r="BS80" s="299"/>
      <c r="BT80" s="299"/>
      <c r="BU80" s="299"/>
    </row>
    <row r="81" spans="1:73" ht="39.950000000000003" customHeight="1" x14ac:dyDescent="0.25">
      <c r="A81" s="151"/>
      <c r="B81" s="24"/>
      <c r="C81" s="1059"/>
      <c r="D81" s="1050"/>
      <c r="E81" s="1062"/>
      <c r="F81" s="1065">
        <v>430200600</v>
      </c>
      <c r="G81" s="1050" t="s">
        <v>3548</v>
      </c>
      <c r="H81" s="1044">
        <v>1</v>
      </c>
      <c r="I81" s="1044" t="s">
        <v>3244</v>
      </c>
      <c r="J81" s="1044">
        <v>43</v>
      </c>
      <c r="K81" s="1050" t="s">
        <v>3536</v>
      </c>
      <c r="L81" s="1044">
        <v>4302</v>
      </c>
      <c r="M81" s="1044" t="s">
        <v>3542</v>
      </c>
      <c r="N81" s="1047">
        <v>2024004540094</v>
      </c>
      <c r="O81" s="1050" t="s">
        <v>3543</v>
      </c>
      <c r="P81" s="1053"/>
      <c r="Q81" s="1056"/>
      <c r="R81" s="1041"/>
      <c r="S81" s="1041"/>
      <c r="T81" s="1023"/>
      <c r="U81" s="1008"/>
      <c r="V81" s="1008"/>
      <c r="W81" s="1008"/>
      <c r="X81" s="1008"/>
      <c r="Y81" s="1008"/>
      <c r="Z81" s="1005"/>
      <c r="AA81" s="1005"/>
      <c r="AB81" s="1005"/>
      <c r="AC81" s="1005"/>
      <c r="AD81" s="1005"/>
      <c r="AE81" s="1005"/>
      <c r="AF81" s="1005"/>
      <c r="AG81" s="479"/>
      <c r="AH81" s="592"/>
      <c r="AI81" s="592"/>
      <c r="AJ81" s="592"/>
      <c r="AK81" s="196"/>
      <c r="AL81" s="197"/>
      <c r="AM81" s="197"/>
      <c r="AN81" s="197"/>
      <c r="AO81" s="197"/>
      <c r="AP81" s="1151"/>
      <c r="AQ81" s="1005"/>
      <c r="AR81" s="282"/>
      <c r="AS81" s="282"/>
      <c r="AT81" s="282"/>
      <c r="AU81" s="282"/>
      <c r="AV81" s="282"/>
      <c r="AW81" s="282"/>
      <c r="AX81" s="1151"/>
      <c r="AY81" s="1005"/>
      <c r="AZ81" s="282"/>
      <c r="BA81" s="282"/>
      <c r="BB81" s="282"/>
      <c r="BC81" s="282"/>
      <c r="BD81" s="282"/>
      <c r="BE81" s="282"/>
      <c r="BF81" s="1151"/>
      <c r="BG81" s="1005"/>
      <c r="BH81" s="282"/>
      <c r="BI81" s="282"/>
      <c r="BJ81" s="282"/>
      <c r="BK81" s="282"/>
      <c r="BL81" s="282"/>
      <c r="BM81" s="282"/>
      <c r="BN81" s="1151"/>
      <c r="BO81" s="1005"/>
      <c r="BP81" s="282"/>
      <c r="BQ81" s="282"/>
      <c r="BR81" s="282"/>
      <c r="BS81" s="282"/>
      <c r="BT81" s="282"/>
      <c r="BU81" s="282"/>
    </row>
    <row r="82" spans="1:73" ht="39.950000000000003" customHeight="1" x14ac:dyDescent="0.25">
      <c r="A82" s="151"/>
      <c r="B82" s="24"/>
      <c r="C82" s="1059"/>
      <c r="D82" s="1050"/>
      <c r="E82" s="1062"/>
      <c r="F82" s="1065">
        <v>430200600</v>
      </c>
      <c r="G82" s="1050" t="s">
        <v>3548</v>
      </c>
      <c r="H82" s="1044">
        <v>1</v>
      </c>
      <c r="I82" s="1044" t="s">
        <v>3244</v>
      </c>
      <c r="J82" s="1044">
        <v>43</v>
      </c>
      <c r="K82" s="1050" t="s">
        <v>3536</v>
      </c>
      <c r="L82" s="1044">
        <v>4302</v>
      </c>
      <c r="M82" s="1044" t="s">
        <v>3542</v>
      </c>
      <c r="N82" s="1047">
        <v>2024004540094</v>
      </c>
      <c r="O82" s="1050" t="s">
        <v>3543</v>
      </c>
      <c r="P82" s="1053"/>
      <c r="Q82" s="1056"/>
      <c r="R82" s="1041"/>
      <c r="S82" s="1041"/>
      <c r="T82" s="1023"/>
      <c r="U82" s="1008"/>
      <c r="V82" s="1008"/>
      <c r="W82" s="1008"/>
      <c r="X82" s="1008"/>
      <c r="Y82" s="1008"/>
      <c r="Z82" s="1005"/>
      <c r="AA82" s="1005"/>
      <c r="AB82" s="1005"/>
      <c r="AC82" s="1005"/>
      <c r="AD82" s="1005"/>
      <c r="AE82" s="1005"/>
      <c r="AF82" s="1005"/>
      <c r="AG82" s="196"/>
      <c r="AH82" s="592"/>
      <c r="AI82" s="592"/>
      <c r="AJ82" s="592"/>
      <c r="AK82" s="196"/>
      <c r="AL82" s="197"/>
      <c r="AM82" s="197"/>
      <c r="AN82" s="197"/>
      <c r="AO82" s="197"/>
      <c r="AP82" s="1151"/>
      <c r="AQ82" s="1005"/>
      <c r="AR82" s="282"/>
      <c r="AS82" s="282"/>
      <c r="AT82" s="282"/>
      <c r="AU82" s="282"/>
      <c r="AV82" s="282"/>
      <c r="AW82" s="282"/>
      <c r="AX82" s="1151"/>
      <c r="AY82" s="1005"/>
      <c r="AZ82" s="282"/>
      <c r="BA82" s="282"/>
      <c r="BB82" s="282"/>
      <c r="BC82" s="282"/>
      <c r="BD82" s="282"/>
      <c r="BE82" s="282"/>
      <c r="BF82" s="1151"/>
      <c r="BG82" s="1005"/>
      <c r="BH82" s="282"/>
      <c r="BI82" s="282"/>
      <c r="BJ82" s="282"/>
      <c r="BK82" s="282"/>
      <c r="BL82" s="282"/>
      <c r="BM82" s="282"/>
      <c r="BN82" s="1151"/>
      <c r="BO82" s="1005"/>
      <c r="BP82" s="282"/>
      <c r="BQ82" s="282"/>
      <c r="BR82" s="282"/>
      <c r="BS82" s="282"/>
      <c r="BT82" s="282"/>
      <c r="BU82" s="282"/>
    </row>
    <row r="83" spans="1:73" ht="39.950000000000003" customHeight="1" thickBot="1" x14ac:dyDescent="0.3">
      <c r="A83" s="151"/>
      <c r="B83" s="24"/>
      <c r="C83" s="1060"/>
      <c r="D83" s="1051"/>
      <c r="E83" s="1063"/>
      <c r="F83" s="1066">
        <v>430200600</v>
      </c>
      <c r="G83" s="1051" t="s">
        <v>3548</v>
      </c>
      <c r="H83" s="1045">
        <v>1</v>
      </c>
      <c r="I83" s="1045" t="s">
        <v>3244</v>
      </c>
      <c r="J83" s="1045">
        <v>43</v>
      </c>
      <c r="K83" s="1051" t="s">
        <v>3536</v>
      </c>
      <c r="L83" s="1045">
        <v>4302</v>
      </c>
      <c r="M83" s="1045" t="s">
        <v>3542</v>
      </c>
      <c r="N83" s="1048">
        <v>2024004540094</v>
      </c>
      <c r="O83" s="1051" t="s">
        <v>3543</v>
      </c>
      <c r="P83" s="1054"/>
      <c r="Q83" s="1057"/>
      <c r="R83" s="1042"/>
      <c r="S83" s="1042"/>
      <c r="T83" s="1024"/>
      <c r="U83" s="1009"/>
      <c r="V83" s="1009"/>
      <c r="W83" s="1009"/>
      <c r="X83" s="1009"/>
      <c r="Y83" s="1009"/>
      <c r="Z83" s="1006"/>
      <c r="AA83" s="1006"/>
      <c r="AB83" s="1006"/>
      <c r="AC83" s="1006"/>
      <c r="AD83" s="1006"/>
      <c r="AE83" s="1006"/>
      <c r="AF83" s="1006"/>
      <c r="AG83" s="715"/>
      <c r="AH83" s="716"/>
      <c r="AI83" s="716"/>
      <c r="AJ83" s="716"/>
      <c r="AK83" s="715"/>
      <c r="AL83" s="717"/>
      <c r="AM83" s="717"/>
      <c r="AN83" s="717"/>
      <c r="AO83" s="717"/>
      <c r="AP83" s="1152"/>
      <c r="AQ83" s="1006"/>
      <c r="AR83" s="718"/>
      <c r="AS83" s="718"/>
      <c r="AT83" s="718"/>
      <c r="AU83" s="718"/>
      <c r="AV83" s="718"/>
      <c r="AW83" s="718"/>
      <c r="AX83" s="1152"/>
      <c r="AY83" s="1006"/>
      <c r="AZ83" s="718"/>
      <c r="BA83" s="718"/>
      <c r="BB83" s="718"/>
      <c r="BC83" s="718"/>
      <c r="BD83" s="718"/>
      <c r="BE83" s="718"/>
      <c r="BF83" s="1152"/>
      <c r="BG83" s="1006"/>
      <c r="BH83" s="718"/>
      <c r="BI83" s="718"/>
      <c r="BJ83" s="718"/>
      <c r="BK83" s="718"/>
      <c r="BL83" s="718"/>
      <c r="BM83" s="718"/>
      <c r="BN83" s="1152"/>
      <c r="BO83" s="1006"/>
      <c r="BP83" s="718"/>
      <c r="BQ83" s="718"/>
      <c r="BR83" s="718"/>
      <c r="BS83" s="718"/>
      <c r="BT83" s="718"/>
      <c r="BU83" s="718"/>
    </row>
    <row r="84" spans="1:73" ht="39.950000000000003" customHeight="1" thickTop="1" thickBot="1" x14ac:dyDescent="0.3">
      <c r="B84" s="924" t="s">
        <v>1117</v>
      </c>
      <c r="C84" s="938" t="s">
        <v>1118</v>
      </c>
      <c r="D84" s="418"/>
      <c r="E84" s="441"/>
      <c r="F84" s="446"/>
      <c r="G84" s="367"/>
      <c r="H84" s="368"/>
      <c r="I84" s="368"/>
      <c r="J84" s="369"/>
      <c r="K84" s="369"/>
      <c r="L84" s="418"/>
      <c r="M84" s="418"/>
      <c r="N84" s="366"/>
      <c r="O84" s="419"/>
      <c r="P84" s="420"/>
      <c r="Q84" s="22"/>
      <c r="R84" s="22"/>
      <c r="S84" s="925"/>
      <c r="T84" s="28"/>
      <c r="U84" s="13"/>
      <c r="V84" s="13"/>
      <c r="W84" s="13"/>
      <c r="X84" s="13"/>
      <c r="Y84" s="927"/>
      <c r="Z84" s="932">
        <f t="shared" ref="Z84:AF97" si="41">+AQ84+AY84+BG84+BO84</f>
        <v>0</v>
      </c>
      <c r="AA84" s="932">
        <f t="shared" si="41"/>
        <v>0</v>
      </c>
      <c r="AB84" s="932">
        <f t="shared" si="41"/>
        <v>0</v>
      </c>
      <c r="AC84" s="932">
        <f t="shared" si="41"/>
        <v>0</v>
      </c>
      <c r="AD84" s="932">
        <f t="shared" si="41"/>
        <v>0</v>
      </c>
      <c r="AE84" s="932">
        <f t="shared" si="41"/>
        <v>0</v>
      </c>
      <c r="AF84" s="932">
        <f t="shared" si="41"/>
        <v>0</v>
      </c>
      <c r="AG84" s="195"/>
      <c r="AH84" s="195"/>
      <c r="AI84" s="195"/>
      <c r="AJ84" s="195"/>
      <c r="AK84" s="195"/>
      <c r="AL84" s="195"/>
      <c r="AM84" s="195"/>
      <c r="AN84" s="195"/>
      <c r="AO84" s="195"/>
      <c r="AP84" s="18"/>
      <c r="AQ84" s="932">
        <f t="shared" ref="AQ84" si="42">SUM(AQ85:AQ108)</f>
        <v>0</v>
      </c>
      <c r="AR84" s="932">
        <f>SUM(AR85:AR108)</f>
        <v>0</v>
      </c>
      <c r="AS84" s="932">
        <f t="shared" ref="AS84:AW84" si="43">SUM(AS85:AS108)</f>
        <v>0</v>
      </c>
      <c r="AT84" s="932">
        <f t="shared" si="43"/>
        <v>0</v>
      </c>
      <c r="AU84" s="932">
        <f t="shared" si="43"/>
        <v>0</v>
      </c>
      <c r="AV84" s="932">
        <f t="shared" si="43"/>
        <v>0</v>
      </c>
      <c r="AW84" s="932">
        <f t="shared" si="43"/>
        <v>0</v>
      </c>
      <c r="AX84" s="18"/>
      <c r="AY84" s="932">
        <f t="shared" ref="AY84" si="44">SUM(AY85:AY108)</f>
        <v>0</v>
      </c>
      <c r="AZ84" s="932">
        <f>SUM(AZ85:AZ108)</f>
        <v>0</v>
      </c>
      <c r="BA84" s="932">
        <f t="shared" ref="BA84:BE84" si="45">SUM(BA85:BA108)</f>
        <v>0</v>
      </c>
      <c r="BB84" s="932">
        <f t="shared" si="45"/>
        <v>0</v>
      </c>
      <c r="BC84" s="932">
        <f t="shared" si="45"/>
        <v>0</v>
      </c>
      <c r="BD84" s="932">
        <f t="shared" si="45"/>
        <v>0</v>
      </c>
      <c r="BE84" s="932">
        <f t="shared" si="45"/>
        <v>0</v>
      </c>
      <c r="BF84" s="18"/>
      <c r="BG84" s="932">
        <f t="shared" ref="BG84" si="46">SUM(BG85:BG108)</f>
        <v>0</v>
      </c>
      <c r="BH84" s="932">
        <f>SUM(BH85:BH108)</f>
        <v>0</v>
      </c>
      <c r="BI84" s="932">
        <f t="shared" ref="BI84:BM84" si="47">SUM(BI85:BI108)</f>
        <v>0</v>
      </c>
      <c r="BJ84" s="932">
        <f t="shared" si="47"/>
        <v>0</v>
      </c>
      <c r="BK84" s="932">
        <f t="shared" si="47"/>
        <v>0</v>
      </c>
      <c r="BL84" s="932">
        <f t="shared" si="47"/>
        <v>0</v>
      </c>
      <c r="BM84" s="932">
        <f t="shared" si="47"/>
        <v>0</v>
      </c>
      <c r="BN84" s="18"/>
      <c r="BO84" s="932">
        <f>SUM(BO85:BO108)</f>
        <v>0</v>
      </c>
      <c r="BP84" s="932">
        <f>SUM(BP85:BP108)</f>
        <v>0</v>
      </c>
      <c r="BQ84" s="932">
        <f t="shared" ref="BQ84:BU84" si="48">SUM(BQ85:BQ108)</f>
        <v>0</v>
      </c>
      <c r="BR84" s="932">
        <f t="shared" si="48"/>
        <v>0</v>
      </c>
      <c r="BS84" s="932">
        <f t="shared" si="48"/>
        <v>0</v>
      </c>
      <c r="BT84" s="932">
        <f t="shared" si="48"/>
        <v>0</v>
      </c>
      <c r="BU84" s="932">
        <f t="shared" si="48"/>
        <v>0</v>
      </c>
    </row>
    <row r="85" spans="1:73" ht="39.950000000000003" customHeight="1" thickTop="1" x14ac:dyDescent="0.25">
      <c r="A85" s="151"/>
      <c r="B85" s="24"/>
      <c r="C85" s="1058" t="s">
        <v>1119</v>
      </c>
      <c r="D85" s="1049" t="s">
        <v>1120</v>
      </c>
      <c r="E85" s="1061">
        <v>311</v>
      </c>
      <c r="F85" s="1064">
        <v>430208200</v>
      </c>
      <c r="G85" s="1049" t="s">
        <v>3549</v>
      </c>
      <c r="H85" s="1043"/>
      <c r="I85" s="1043"/>
      <c r="J85" s="1043"/>
      <c r="K85" s="1049"/>
      <c r="L85" s="1043"/>
      <c r="M85" s="1043"/>
      <c r="N85" s="1046"/>
      <c r="O85" s="1049"/>
      <c r="P85" s="1052" t="s">
        <v>1121</v>
      </c>
      <c r="Q85" s="1055">
        <v>1</v>
      </c>
      <c r="R85" s="1040"/>
      <c r="S85" s="1040"/>
      <c r="T85" s="1022"/>
      <c r="U85" s="1007"/>
      <c r="V85" s="1007"/>
      <c r="W85" s="1007"/>
      <c r="X85" s="1007"/>
      <c r="Y85" s="1007"/>
      <c r="Z85" s="1004">
        <f t="shared" si="41"/>
        <v>0</v>
      </c>
      <c r="AA85" s="1004">
        <f t="shared" ref="AA85:AF97" si="49">SUM(AR85:AR88,AZ85:AZ88,BH85:BH88,BP85:BP88)</f>
        <v>0</v>
      </c>
      <c r="AB85" s="1004">
        <f t="shared" si="49"/>
        <v>0</v>
      </c>
      <c r="AC85" s="1004">
        <f t="shared" si="49"/>
        <v>0</v>
      </c>
      <c r="AD85" s="1004">
        <f t="shared" si="49"/>
        <v>0</v>
      </c>
      <c r="AE85" s="1004">
        <f t="shared" si="49"/>
        <v>0</v>
      </c>
      <c r="AF85" s="1004">
        <f t="shared" si="49"/>
        <v>0</v>
      </c>
      <c r="AG85" s="714"/>
      <c r="AH85" s="593"/>
      <c r="AI85" s="593"/>
      <c r="AJ85" s="593"/>
      <c r="AK85" s="207"/>
      <c r="AL85" s="208"/>
      <c r="AM85" s="208"/>
      <c r="AN85" s="208"/>
      <c r="AO85" s="208"/>
      <c r="AP85" s="1150">
        <f>+U85</f>
        <v>0</v>
      </c>
      <c r="AQ85" s="1004">
        <f>SUM(AR85:AW88)</f>
        <v>0</v>
      </c>
      <c r="AR85" s="299"/>
      <c r="AS85" s="299"/>
      <c r="AT85" s="299"/>
      <c r="AU85" s="299"/>
      <c r="AV85" s="299"/>
      <c r="AW85" s="299"/>
      <c r="AX85" s="1150">
        <f>+V85</f>
        <v>0</v>
      </c>
      <c r="AY85" s="1004">
        <f>SUM(AZ85:BE88)</f>
        <v>0</v>
      </c>
      <c r="AZ85" s="299"/>
      <c r="BA85" s="299"/>
      <c r="BB85" s="299"/>
      <c r="BC85" s="299"/>
      <c r="BD85" s="299"/>
      <c r="BE85" s="299"/>
      <c r="BF85" s="1150">
        <f>+W85</f>
        <v>0</v>
      </c>
      <c r="BG85" s="1004">
        <f>SUM(BH85:BM88)</f>
        <v>0</v>
      </c>
      <c r="BH85" s="299"/>
      <c r="BI85" s="299"/>
      <c r="BJ85" s="299"/>
      <c r="BK85" s="299"/>
      <c r="BL85" s="299"/>
      <c r="BM85" s="299"/>
      <c r="BN85" s="1150">
        <f>+X85</f>
        <v>0</v>
      </c>
      <c r="BO85" s="1004">
        <f>SUM(BP85:BU88)</f>
        <v>0</v>
      </c>
      <c r="BP85" s="299"/>
      <c r="BQ85" s="299"/>
      <c r="BR85" s="299"/>
      <c r="BS85" s="299"/>
      <c r="BT85" s="299"/>
      <c r="BU85" s="299"/>
    </row>
    <row r="86" spans="1:73" ht="39.950000000000003" customHeight="1" x14ac:dyDescent="0.25">
      <c r="A86" s="151"/>
      <c r="B86" s="24"/>
      <c r="C86" s="1059"/>
      <c r="D86" s="1050"/>
      <c r="E86" s="1062"/>
      <c r="F86" s="1065">
        <v>430208200</v>
      </c>
      <c r="G86" s="1050" t="s">
        <v>3549</v>
      </c>
      <c r="H86" s="1044"/>
      <c r="I86" s="1044"/>
      <c r="J86" s="1044"/>
      <c r="K86" s="1050"/>
      <c r="L86" s="1044"/>
      <c r="M86" s="1044"/>
      <c r="N86" s="1047"/>
      <c r="O86" s="1050"/>
      <c r="P86" s="1053"/>
      <c r="Q86" s="1056"/>
      <c r="R86" s="1041"/>
      <c r="S86" s="1041"/>
      <c r="T86" s="1023"/>
      <c r="U86" s="1008"/>
      <c r="V86" s="1008"/>
      <c r="W86" s="1008"/>
      <c r="X86" s="1008"/>
      <c r="Y86" s="1008"/>
      <c r="Z86" s="1005"/>
      <c r="AA86" s="1005"/>
      <c r="AB86" s="1005"/>
      <c r="AC86" s="1005"/>
      <c r="AD86" s="1005"/>
      <c r="AE86" s="1005"/>
      <c r="AF86" s="1005"/>
      <c r="AG86" s="479"/>
      <c r="AH86" s="592"/>
      <c r="AI86" s="592"/>
      <c r="AJ86" s="592"/>
      <c r="AK86" s="196"/>
      <c r="AL86" s="197"/>
      <c r="AM86" s="197"/>
      <c r="AN86" s="197"/>
      <c r="AO86" s="197"/>
      <c r="AP86" s="1151"/>
      <c r="AQ86" s="1005"/>
      <c r="AR86" s="282"/>
      <c r="AS86" s="282"/>
      <c r="AT86" s="282"/>
      <c r="AU86" s="282"/>
      <c r="AV86" s="282"/>
      <c r="AW86" s="282"/>
      <c r="AX86" s="1151"/>
      <c r="AY86" s="1005"/>
      <c r="AZ86" s="282"/>
      <c r="BA86" s="282"/>
      <c r="BB86" s="282"/>
      <c r="BC86" s="282"/>
      <c r="BD86" s="282"/>
      <c r="BE86" s="282"/>
      <c r="BF86" s="1151"/>
      <c r="BG86" s="1005"/>
      <c r="BH86" s="282"/>
      <c r="BI86" s="282"/>
      <c r="BJ86" s="282"/>
      <c r="BK86" s="282"/>
      <c r="BL86" s="282"/>
      <c r="BM86" s="282"/>
      <c r="BN86" s="1151"/>
      <c r="BO86" s="1005"/>
      <c r="BP86" s="282"/>
      <c r="BQ86" s="282"/>
      <c r="BR86" s="282"/>
      <c r="BS86" s="282"/>
      <c r="BT86" s="282"/>
      <c r="BU86" s="282"/>
    </row>
    <row r="87" spans="1:73" ht="39.950000000000003" customHeight="1" x14ac:dyDescent="0.25">
      <c r="A87" s="151"/>
      <c r="B87" s="24"/>
      <c r="C87" s="1059"/>
      <c r="D87" s="1050"/>
      <c r="E87" s="1062"/>
      <c r="F87" s="1065">
        <v>430208200</v>
      </c>
      <c r="G87" s="1050" t="s">
        <v>3549</v>
      </c>
      <c r="H87" s="1044"/>
      <c r="I87" s="1044"/>
      <c r="J87" s="1044"/>
      <c r="K87" s="1050"/>
      <c r="L87" s="1044"/>
      <c r="M87" s="1044"/>
      <c r="N87" s="1047"/>
      <c r="O87" s="1050"/>
      <c r="P87" s="1053"/>
      <c r="Q87" s="1056"/>
      <c r="R87" s="1041"/>
      <c r="S87" s="1041"/>
      <c r="T87" s="1023"/>
      <c r="U87" s="1008"/>
      <c r="V87" s="1008"/>
      <c r="W87" s="1008"/>
      <c r="X87" s="1008"/>
      <c r="Y87" s="1008"/>
      <c r="Z87" s="1005"/>
      <c r="AA87" s="1005"/>
      <c r="AB87" s="1005"/>
      <c r="AC87" s="1005"/>
      <c r="AD87" s="1005"/>
      <c r="AE87" s="1005"/>
      <c r="AF87" s="1005"/>
      <c r="AG87" s="196"/>
      <c r="AH87" s="592"/>
      <c r="AI87" s="592"/>
      <c r="AJ87" s="592"/>
      <c r="AK87" s="196"/>
      <c r="AL87" s="197"/>
      <c r="AM87" s="197"/>
      <c r="AN87" s="197"/>
      <c r="AO87" s="197"/>
      <c r="AP87" s="1151"/>
      <c r="AQ87" s="1005"/>
      <c r="AR87" s="282"/>
      <c r="AS87" s="282"/>
      <c r="AT87" s="282"/>
      <c r="AU87" s="282"/>
      <c r="AV87" s="282"/>
      <c r="AW87" s="282"/>
      <c r="AX87" s="1151"/>
      <c r="AY87" s="1005"/>
      <c r="AZ87" s="282"/>
      <c r="BA87" s="282"/>
      <c r="BB87" s="282"/>
      <c r="BC87" s="282"/>
      <c r="BD87" s="282"/>
      <c r="BE87" s="282"/>
      <c r="BF87" s="1151"/>
      <c r="BG87" s="1005"/>
      <c r="BH87" s="282"/>
      <c r="BI87" s="282"/>
      <c r="BJ87" s="282"/>
      <c r="BK87" s="282"/>
      <c r="BL87" s="282"/>
      <c r="BM87" s="282"/>
      <c r="BN87" s="1151"/>
      <c r="BO87" s="1005"/>
      <c r="BP87" s="282"/>
      <c r="BQ87" s="282"/>
      <c r="BR87" s="282"/>
      <c r="BS87" s="282"/>
      <c r="BT87" s="282"/>
      <c r="BU87" s="282"/>
    </row>
    <row r="88" spans="1:73" ht="39.950000000000003" customHeight="1" thickBot="1" x14ac:dyDescent="0.3">
      <c r="A88" s="151"/>
      <c r="B88" s="24"/>
      <c r="C88" s="1060"/>
      <c r="D88" s="1051"/>
      <c r="E88" s="1063"/>
      <c r="F88" s="1066">
        <v>430208200</v>
      </c>
      <c r="G88" s="1051" t="s">
        <v>3549</v>
      </c>
      <c r="H88" s="1045"/>
      <c r="I88" s="1045"/>
      <c r="J88" s="1045"/>
      <c r="K88" s="1051"/>
      <c r="L88" s="1045"/>
      <c r="M88" s="1045"/>
      <c r="N88" s="1048"/>
      <c r="O88" s="1051"/>
      <c r="P88" s="1054"/>
      <c r="Q88" s="1057"/>
      <c r="R88" s="1042"/>
      <c r="S88" s="1042"/>
      <c r="T88" s="1024"/>
      <c r="U88" s="1009"/>
      <c r="V88" s="1009"/>
      <c r="W88" s="1009"/>
      <c r="X88" s="1009"/>
      <c r="Y88" s="1009"/>
      <c r="Z88" s="1006"/>
      <c r="AA88" s="1006"/>
      <c r="AB88" s="1006"/>
      <c r="AC88" s="1006"/>
      <c r="AD88" s="1006"/>
      <c r="AE88" s="1006"/>
      <c r="AF88" s="1006"/>
      <c r="AG88" s="715"/>
      <c r="AH88" s="716"/>
      <c r="AI88" s="716"/>
      <c r="AJ88" s="716"/>
      <c r="AK88" s="715"/>
      <c r="AL88" s="717"/>
      <c r="AM88" s="717"/>
      <c r="AN88" s="717"/>
      <c r="AO88" s="717"/>
      <c r="AP88" s="1152"/>
      <c r="AQ88" s="1006"/>
      <c r="AR88" s="718"/>
      <c r="AS88" s="718"/>
      <c r="AT88" s="718"/>
      <c r="AU88" s="718"/>
      <c r="AV88" s="718"/>
      <c r="AW88" s="718"/>
      <c r="AX88" s="1152"/>
      <c r="AY88" s="1006"/>
      <c r="AZ88" s="718"/>
      <c r="BA88" s="718"/>
      <c r="BB88" s="718"/>
      <c r="BC88" s="718"/>
      <c r="BD88" s="718"/>
      <c r="BE88" s="718"/>
      <c r="BF88" s="1152"/>
      <c r="BG88" s="1006"/>
      <c r="BH88" s="718"/>
      <c r="BI88" s="718"/>
      <c r="BJ88" s="718"/>
      <c r="BK88" s="718"/>
      <c r="BL88" s="718"/>
      <c r="BM88" s="718"/>
      <c r="BN88" s="1152"/>
      <c r="BO88" s="1006"/>
      <c r="BP88" s="718"/>
      <c r="BQ88" s="718"/>
      <c r="BR88" s="718"/>
      <c r="BS88" s="718"/>
      <c r="BT88" s="718"/>
      <c r="BU88" s="718"/>
    </row>
    <row r="89" spans="1:73" ht="39.950000000000003" customHeight="1" thickTop="1" x14ac:dyDescent="0.25">
      <c r="A89" s="151"/>
      <c r="B89" s="24"/>
      <c r="C89" s="1058" t="s">
        <v>1122</v>
      </c>
      <c r="D89" s="1049" t="s">
        <v>1123</v>
      </c>
      <c r="E89" s="1061">
        <v>312</v>
      </c>
      <c r="F89" s="1064">
        <v>430205600</v>
      </c>
      <c r="G89" s="1049" t="s">
        <v>1124</v>
      </c>
      <c r="H89" s="1043">
        <v>1</v>
      </c>
      <c r="I89" s="1043" t="s">
        <v>3244</v>
      </c>
      <c r="J89" s="1043">
        <v>43</v>
      </c>
      <c r="K89" s="1049" t="s">
        <v>3536</v>
      </c>
      <c r="L89" s="1043">
        <v>4302</v>
      </c>
      <c r="M89" s="1043" t="s">
        <v>3542</v>
      </c>
      <c r="N89" s="1046">
        <v>2026004540094</v>
      </c>
      <c r="O89" s="1049" t="s">
        <v>3543</v>
      </c>
      <c r="P89" s="1052" t="s">
        <v>1124</v>
      </c>
      <c r="Q89" s="1055">
        <v>1</v>
      </c>
      <c r="R89" s="1040" t="s">
        <v>3540</v>
      </c>
      <c r="S89" s="1040"/>
      <c r="T89" s="1022"/>
      <c r="U89" s="1007"/>
      <c r="V89" s="1007"/>
      <c r="W89" s="1007"/>
      <c r="X89" s="1007"/>
      <c r="Y89" s="1007"/>
      <c r="Z89" s="1004">
        <f t="shared" si="41"/>
        <v>0</v>
      </c>
      <c r="AA89" s="1004">
        <f t="shared" si="49"/>
        <v>0</v>
      </c>
      <c r="AB89" s="1004">
        <f t="shared" si="49"/>
        <v>0</v>
      </c>
      <c r="AC89" s="1004">
        <f t="shared" si="49"/>
        <v>0</v>
      </c>
      <c r="AD89" s="1004">
        <f t="shared" si="49"/>
        <v>0</v>
      </c>
      <c r="AE89" s="1004">
        <f t="shared" si="49"/>
        <v>0</v>
      </c>
      <c r="AF89" s="1004">
        <f t="shared" si="49"/>
        <v>0</v>
      </c>
      <c r="AG89" s="714"/>
      <c r="AH89" s="593"/>
      <c r="AI89" s="593"/>
      <c r="AJ89" s="593"/>
      <c r="AK89" s="207"/>
      <c r="AL89" s="208"/>
      <c r="AM89" s="208"/>
      <c r="AN89" s="208"/>
      <c r="AO89" s="208"/>
      <c r="AP89" s="1150">
        <f>+U89</f>
        <v>0</v>
      </c>
      <c r="AQ89" s="1004">
        <f>SUM(AR89:AW92)</f>
        <v>0</v>
      </c>
      <c r="AR89" s="299"/>
      <c r="AS89" s="299"/>
      <c r="AT89" s="299"/>
      <c r="AU89" s="299"/>
      <c r="AV89" s="299"/>
      <c r="AW89" s="299"/>
      <c r="AX89" s="1150">
        <f>+V89</f>
        <v>0</v>
      </c>
      <c r="AY89" s="1004">
        <f>SUM(AZ89:BE92)</f>
        <v>0</v>
      </c>
      <c r="AZ89" s="299"/>
      <c r="BA89" s="299"/>
      <c r="BB89" s="299"/>
      <c r="BC89" s="299"/>
      <c r="BD89" s="299"/>
      <c r="BE89" s="299"/>
      <c r="BF89" s="1150">
        <f>+W89</f>
        <v>0</v>
      </c>
      <c r="BG89" s="1004">
        <f>SUM(BH89:BM92)</f>
        <v>0</v>
      </c>
      <c r="BH89" s="299"/>
      <c r="BI89" s="299"/>
      <c r="BJ89" s="299"/>
      <c r="BK89" s="299"/>
      <c r="BL89" s="299"/>
      <c r="BM89" s="299"/>
      <c r="BN89" s="1150">
        <f>+X89</f>
        <v>0</v>
      </c>
      <c r="BO89" s="1004">
        <f>SUM(BP89:BU92)</f>
        <v>0</v>
      </c>
      <c r="BP89" s="299"/>
      <c r="BQ89" s="299"/>
      <c r="BR89" s="299"/>
      <c r="BS89" s="299"/>
      <c r="BT89" s="299"/>
      <c r="BU89" s="299"/>
    </row>
    <row r="90" spans="1:73" ht="39.950000000000003" customHeight="1" x14ac:dyDescent="0.25">
      <c r="A90" s="151"/>
      <c r="B90" s="24"/>
      <c r="C90" s="1059"/>
      <c r="D90" s="1050"/>
      <c r="E90" s="1062"/>
      <c r="F90" s="1065">
        <v>430205600</v>
      </c>
      <c r="G90" s="1050" t="s">
        <v>1124</v>
      </c>
      <c r="H90" s="1044">
        <v>1</v>
      </c>
      <c r="I90" s="1044" t="s">
        <v>3244</v>
      </c>
      <c r="J90" s="1044">
        <v>43</v>
      </c>
      <c r="K90" s="1050" t="s">
        <v>3536</v>
      </c>
      <c r="L90" s="1044">
        <v>4302</v>
      </c>
      <c r="M90" s="1044" t="s">
        <v>3542</v>
      </c>
      <c r="N90" s="1047">
        <v>2024004540094</v>
      </c>
      <c r="O90" s="1050" t="s">
        <v>3543</v>
      </c>
      <c r="P90" s="1053"/>
      <c r="Q90" s="1056"/>
      <c r="R90" s="1041"/>
      <c r="S90" s="1041"/>
      <c r="T90" s="1023"/>
      <c r="U90" s="1008"/>
      <c r="V90" s="1008"/>
      <c r="W90" s="1008"/>
      <c r="X90" s="1008"/>
      <c r="Y90" s="1008"/>
      <c r="Z90" s="1005"/>
      <c r="AA90" s="1005"/>
      <c r="AB90" s="1005"/>
      <c r="AC90" s="1005"/>
      <c r="AD90" s="1005"/>
      <c r="AE90" s="1005"/>
      <c r="AF90" s="1005"/>
      <c r="AG90" s="479"/>
      <c r="AH90" s="592"/>
      <c r="AI90" s="592"/>
      <c r="AJ90" s="592"/>
      <c r="AK90" s="196"/>
      <c r="AL90" s="197"/>
      <c r="AM90" s="197"/>
      <c r="AN90" s="197"/>
      <c r="AO90" s="197"/>
      <c r="AP90" s="1151"/>
      <c r="AQ90" s="1005"/>
      <c r="AR90" s="282"/>
      <c r="AS90" s="282"/>
      <c r="AT90" s="282"/>
      <c r="AU90" s="282"/>
      <c r="AV90" s="282"/>
      <c r="AW90" s="282"/>
      <c r="AX90" s="1151"/>
      <c r="AY90" s="1005"/>
      <c r="AZ90" s="282"/>
      <c r="BA90" s="282"/>
      <c r="BB90" s="282"/>
      <c r="BC90" s="282"/>
      <c r="BD90" s="282"/>
      <c r="BE90" s="282"/>
      <c r="BF90" s="1151"/>
      <c r="BG90" s="1005"/>
      <c r="BH90" s="282"/>
      <c r="BI90" s="282"/>
      <c r="BJ90" s="282"/>
      <c r="BK90" s="282"/>
      <c r="BL90" s="282"/>
      <c r="BM90" s="282"/>
      <c r="BN90" s="1151"/>
      <c r="BO90" s="1005"/>
      <c r="BP90" s="282"/>
      <c r="BQ90" s="282"/>
      <c r="BR90" s="282"/>
      <c r="BS90" s="282"/>
      <c r="BT90" s="282"/>
      <c r="BU90" s="282"/>
    </row>
    <row r="91" spans="1:73" ht="39.950000000000003" customHeight="1" x14ac:dyDescent="0.25">
      <c r="A91" s="151"/>
      <c r="B91" s="24"/>
      <c r="C91" s="1059"/>
      <c r="D91" s="1050"/>
      <c r="E91" s="1062"/>
      <c r="F91" s="1065">
        <v>430205600</v>
      </c>
      <c r="G91" s="1050" t="s">
        <v>1124</v>
      </c>
      <c r="H91" s="1044">
        <v>1</v>
      </c>
      <c r="I91" s="1044" t="s">
        <v>3244</v>
      </c>
      <c r="J91" s="1044">
        <v>43</v>
      </c>
      <c r="K91" s="1050" t="s">
        <v>3536</v>
      </c>
      <c r="L91" s="1044">
        <v>4302</v>
      </c>
      <c r="M91" s="1044" t="s">
        <v>3542</v>
      </c>
      <c r="N91" s="1047">
        <v>2024004540094</v>
      </c>
      <c r="O91" s="1050" t="s">
        <v>3543</v>
      </c>
      <c r="P91" s="1053"/>
      <c r="Q91" s="1056"/>
      <c r="R91" s="1041"/>
      <c r="S91" s="1041"/>
      <c r="T91" s="1023"/>
      <c r="U91" s="1008"/>
      <c r="V91" s="1008"/>
      <c r="W91" s="1008"/>
      <c r="X91" s="1008"/>
      <c r="Y91" s="1008"/>
      <c r="Z91" s="1005"/>
      <c r="AA91" s="1005"/>
      <c r="AB91" s="1005"/>
      <c r="AC91" s="1005"/>
      <c r="AD91" s="1005"/>
      <c r="AE91" s="1005"/>
      <c r="AF91" s="1005"/>
      <c r="AG91" s="196"/>
      <c r="AH91" s="592"/>
      <c r="AI91" s="592"/>
      <c r="AJ91" s="592"/>
      <c r="AK91" s="196"/>
      <c r="AL91" s="197"/>
      <c r="AM91" s="197"/>
      <c r="AN91" s="197"/>
      <c r="AO91" s="197"/>
      <c r="AP91" s="1151"/>
      <c r="AQ91" s="1005"/>
      <c r="AR91" s="282"/>
      <c r="AS91" s="282"/>
      <c r="AT91" s="282"/>
      <c r="AU91" s="282"/>
      <c r="AV91" s="282"/>
      <c r="AW91" s="282"/>
      <c r="AX91" s="1151"/>
      <c r="AY91" s="1005"/>
      <c r="AZ91" s="282"/>
      <c r="BA91" s="282"/>
      <c r="BB91" s="282"/>
      <c r="BC91" s="282"/>
      <c r="BD91" s="282"/>
      <c r="BE91" s="282"/>
      <c r="BF91" s="1151"/>
      <c r="BG91" s="1005"/>
      <c r="BH91" s="282"/>
      <c r="BI91" s="282"/>
      <c r="BJ91" s="282"/>
      <c r="BK91" s="282"/>
      <c r="BL91" s="282"/>
      <c r="BM91" s="282"/>
      <c r="BN91" s="1151"/>
      <c r="BO91" s="1005"/>
      <c r="BP91" s="282"/>
      <c r="BQ91" s="282"/>
      <c r="BR91" s="282"/>
      <c r="BS91" s="282"/>
      <c r="BT91" s="282"/>
      <c r="BU91" s="282"/>
    </row>
    <row r="92" spans="1:73" ht="39.950000000000003" customHeight="1" thickBot="1" x14ac:dyDescent="0.3">
      <c r="A92" s="151"/>
      <c r="B92" s="24"/>
      <c r="C92" s="1060"/>
      <c r="D92" s="1051"/>
      <c r="E92" s="1063"/>
      <c r="F92" s="1066">
        <v>430205600</v>
      </c>
      <c r="G92" s="1051" t="s">
        <v>1124</v>
      </c>
      <c r="H92" s="1045">
        <v>1</v>
      </c>
      <c r="I92" s="1045" t="s">
        <v>3244</v>
      </c>
      <c r="J92" s="1045">
        <v>43</v>
      </c>
      <c r="K92" s="1051" t="s">
        <v>3536</v>
      </c>
      <c r="L92" s="1045">
        <v>4302</v>
      </c>
      <c r="M92" s="1045" t="s">
        <v>3542</v>
      </c>
      <c r="N92" s="1048">
        <v>2024004540094</v>
      </c>
      <c r="O92" s="1051" t="s">
        <v>3543</v>
      </c>
      <c r="P92" s="1054"/>
      <c r="Q92" s="1057"/>
      <c r="R92" s="1042"/>
      <c r="S92" s="1042"/>
      <c r="T92" s="1024"/>
      <c r="U92" s="1009"/>
      <c r="V92" s="1009"/>
      <c r="W92" s="1009"/>
      <c r="X92" s="1009"/>
      <c r="Y92" s="1009"/>
      <c r="Z92" s="1006"/>
      <c r="AA92" s="1006"/>
      <c r="AB92" s="1006"/>
      <c r="AC92" s="1006"/>
      <c r="AD92" s="1006"/>
      <c r="AE92" s="1006"/>
      <c r="AF92" s="1006"/>
      <c r="AG92" s="715"/>
      <c r="AH92" s="716"/>
      <c r="AI92" s="716"/>
      <c r="AJ92" s="716"/>
      <c r="AK92" s="715"/>
      <c r="AL92" s="717"/>
      <c r="AM92" s="717"/>
      <c r="AN92" s="717"/>
      <c r="AO92" s="717"/>
      <c r="AP92" s="1152"/>
      <c r="AQ92" s="1006"/>
      <c r="AR92" s="718"/>
      <c r="AS92" s="718"/>
      <c r="AT92" s="718"/>
      <c r="AU92" s="718"/>
      <c r="AV92" s="718"/>
      <c r="AW92" s="718"/>
      <c r="AX92" s="1152"/>
      <c r="AY92" s="1006"/>
      <c r="AZ92" s="718"/>
      <c r="BA92" s="718"/>
      <c r="BB92" s="718"/>
      <c r="BC92" s="718"/>
      <c r="BD92" s="718"/>
      <c r="BE92" s="718"/>
      <c r="BF92" s="1152"/>
      <c r="BG92" s="1006"/>
      <c r="BH92" s="718"/>
      <c r="BI92" s="718"/>
      <c r="BJ92" s="718"/>
      <c r="BK92" s="718"/>
      <c r="BL92" s="718"/>
      <c r="BM92" s="718"/>
      <c r="BN92" s="1152"/>
      <c r="BO92" s="1006"/>
      <c r="BP92" s="718"/>
      <c r="BQ92" s="718"/>
      <c r="BR92" s="718"/>
      <c r="BS92" s="718"/>
      <c r="BT92" s="718"/>
      <c r="BU92" s="718"/>
    </row>
    <row r="93" spans="1:73" ht="39.950000000000003" customHeight="1" thickTop="1" x14ac:dyDescent="0.25">
      <c r="A93" s="151"/>
      <c r="B93" s="24"/>
      <c r="C93" s="1058" t="s">
        <v>1125</v>
      </c>
      <c r="D93" s="1049" t="s">
        <v>1126</v>
      </c>
      <c r="E93" s="1061">
        <v>313</v>
      </c>
      <c r="F93" s="1326">
        <v>430201500</v>
      </c>
      <c r="G93" s="1049" t="s">
        <v>3549</v>
      </c>
      <c r="H93" s="1043"/>
      <c r="I93" s="1043"/>
      <c r="J93" s="1043"/>
      <c r="K93" s="1049"/>
      <c r="L93" s="1043"/>
      <c r="M93" s="1043"/>
      <c r="N93" s="1046"/>
      <c r="O93" s="1049"/>
      <c r="P93" s="1052" t="s">
        <v>1127</v>
      </c>
      <c r="Q93" s="1055">
        <v>1</v>
      </c>
      <c r="R93" s="1040"/>
      <c r="S93" s="1040"/>
      <c r="T93" s="1022"/>
      <c r="U93" s="1007"/>
      <c r="V93" s="1007"/>
      <c r="W93" s="1007"/>
      <c r="X93" s="1007"/>
      <c r="Y93" s="1007"/>
      <c r="Z93" s="1004">
        <f t="shared" si="41"/>
        <v>0</v>
      </c>
      <c r="AA93" s="1004">
        <f t="shared" si="49"/>
        <v>0</v>
      </c>
      <c r="AB93" s="1004">
        <f t="shared" si="49"/>
        <v>0</v>
      </c>
      <c r="AC93" s="1004">
        <f t="shared" si="49"/>
        <v>0</v>
      </c>
      <c r="AD93" s="1004">
        <f t="shared" si="49"/>
        <v>0</v>
      </c>
      <c r="AE93" s="1004">
        <f t="shared" si="49"/>
        <v>0</v>
      </c>
      <c r="AF93" s="1004">
        <f t="shared" si="49"/>
        <v>0</v>
      </c>
      <c r="AG93" s="714"/>
      <c r="AH93" s="593"/>
      <c r="AI93" s="593"/>
      <c r="AJ93" s="593"/>
      <c r="AK93" s="207"/>
      <c r="AL93" s="208"/>
      <c r="AM93" s="208"/>
      <c r="AN93" s="208"/>
      <c r="AO93" s="208"/>
      <c r="AP93" s="1150">
        <f>+U93</f>
        <v>0</v>
      </c>
      <c r="AQ93" s="1004">
        <f>SUM(AR93:AW96)</f>
        <v>0</v>
      </c>
      <c r="AR93" s="299"/>
      <c r="AS93" s="299"/>
      <c r="AT93" s="299"/>
      <c r="AU93" s="299"/>
      <c r="AV93" s="299"/>
      <c r="AW93" s="299"/>
      <c r="AX93" s="1150">
        <f>+V93</f>
        <v>0</v>
      </c>
      <c r="AY93" s="1004">
        <f>SUM(AZ93:BE96)</f>
        <v>0</v>
      </c>
      <c r="AZ93" s="299"/>
      <c r="BA93" s="299"/>
      <c r="BB93" s="299"/>
      <c r="BC93" s="299"/>
      <c r="BD93" s="299"/>
      <c r="BE93" s="299"/>
      <c r="BF93" s="1150">
        <f>+W93</f>
        <v>0</v>
      </c>
      <c r="BG93" s="1004">
        <f>SUM(BH93:BM96)</f>
        <v>0</v>
      </c>
      <c r="BH93" s="299"/>
      <c r="BI93" s="299"/>
      <c r="BJ93" s="299"/>
      <c r="BK93" s="299"/>
      <c r="BL93" s="299"/>
      <c r="BM93" s="299"/>
      <c r="BN93" s="1150">
        <f>+X93</f>
        <v>0</v>
      </c>
      <c r="BO93" s="1004">
        <f>SUM(BP93:BU96)</f>
        <v>0</v>
      </c>
      <c r="BP93" s="299"/>
      <c r="BQ93" s="299"/>
      <c r="BR93" s="299"/>
      <c r="BS93" s="299"/>
      <c r="BT93" s="299"/>
      <c r="BU93" s="299"/>
    </row>
    <row r="94" spans="1:73" ht="39.950000000000003" customHeight="1" x14ac:dyDescent="0.25">
      <c r="A94" s="151"/>
      <c r="B94" s="24"/>
      <c r="C94" s="1059"/>
      <c r="D94" s="1050"/>
      <c r="E94" s="1062"/>
      <c r="F94" s="1327">
        <v>430201500</v>
      </c>
      <c r="G94" s="1050" t="s">
        <v>3549</v>
      </c>
      <c r="H94" s="1044"/>
      <c r="I94" s="1044"/>
      <c r="J94" s="1044"/>
      <c r="K94" s="1050"/>
      <c r="L94" s="1044"/>
      <c r="M94" s="1044"/>
      <c r="N94" s="1047"/>
      <c r="O94" s="1050"/>
      <c r="P94" s="1053"/>
      <c r="Q94" s="1056"/>
      <c r="R94" s="1041"/>
      <c r="S94" s="1041"/>
      <c r="T94" s="1023"/>
      <c r="U94" s="1008"/>
      <c r="V94" s="1008"/>
      <c r="W94" s="1008"/>
      <c r="X94" s="1008"/>
      <c r="Y94" s="1008"/>
      <c r="Z94" s="1005"/>
      <c r="AA94" s="1005"/>
      <c r="AB94" s="1005"/>
      <c r="AC94" s="1005"/>
      <c r="AD94" s="1005"/>
      <c r="AE94" s="1005"/>
      <c r="AF94" s="1005"/>
      <c r="AG94" s="479"/>
      <c r="AH94" s="592"/>
      <c r="AI94" s="592"/>
      <c r="AJ94" s="592"/>
      <c r="AK94" s="196"/>
      <c r="AL94" s="197"/>
      <c r="AM94" s="197"/>
      <c r="AN94" s="197"/>
      <c r="AO94" s="197"/>
      <c r="AP94" s="1151"/>
      <c r="AQ94" s="1005"/>
      <c r="AR94" s="282"/>
      <c r="AS94" s="282"/>
      <c r="AT94" s="282"/>
      <c r="AU94" s="282"/>
      <c r="AV94" s="282"/>
      <c r="AW94" s="282"/>
      <c r="AX94" s="1151"/>
      <c r="AY94" s="1005"/>
      <c r="AZ94" s="282"/>
      <c r="BA94" s="282"/>
      <c r="BB94" s="282"/>
      <c r="BC94" s="282"/>
      <c r="BD94" s="282"/>
      <c r="BE94" s="282"/>
      <c r="BF94" s="1151"/>
      <c r="BG94" s="1005"/>
      <c r="BH94" s="282"/>
      <c r="BI94" s="282"/>
      <c r="BJ94" s="282"/>
      <c r="BK94" s="282"/>
      <c r="BL94" s="282"/>
      <c r="BM94" s="282"/>
      <c r="BN94" s="1151"/>
      <c r="BO94" s="1005"/>
      <c r="BP94" s="282"/>
      <c r="BQ94" s="282"/>
      <c r="BR94" s="282"/>
      <c r="BS94" s="282"/>
      <c r="BT94" s="282"/>
      <c r="BU94" s="282"/>
    </row>
    <row r="95" spans="1:73" ht="39.950000000000003" customHeight="1" x14ac:dyDescent="0.25">
      <c r="A95" s="151"/>
      <c r="B95" s="24"/>
      <c r="C95" s="1059"/>
      <c r="D95" s="1050"/>
      <c r="E95" s="1062"/>
      <c r="F95" s="1327">
        <v>430201500</v>
      </c>
      <c r="G95" s="1050" t="s">
        <v>3549</v>
      </c>
      <c r="H95" s="1044"/>
      <c r="I95" s="1044"/>
      <c r="J95" s="1044"/>
      <c r="K95" s="1050"/>
      <c r="L95" s="1044"/>
      <c r="M95" s="1044"/>
      <c r="N95" s="1047"/>
      <c r="O95" s="1050"/>
      <c r="P95" s="1053"/>
      <c r="Q95" s="1056"/>
      <c r="R95" s="1041"/>
      <c r="S95" s="1041"/>
      <c r="T95" s="1023"/>
      <c r="U95" s="1008"/>
      <c r="V95" s="1008"/>
      <c r="W95" s="1008"/>
      <c r="X95" s="1008"/>
      <c r="Y95" s="1008"/>
      <c r="Z95" s="1005"/>
      <c r="AA95" s="1005"/>
      <c r="AB95" s="1005"/>
      <c r="AC95" s="1005"/>
      <c r="AD95" s="1005"/>
      <c r="AE95" s="1005"/>
      <c r="AF95" s="1005"/>
      <c r="AG95" s="196"/>
      <c r="AH95" s="592"/>
      <c r="AI95" s="592"/>
      <c r="AJ95" s="592"/>
      <c r="AK95" s="196"/>
      <c r="AL95" s="197"/>
      <c r="AM95" s="197"/>
      <c r="AN95" s="197"/>
      <c r="AO95" s="197"/>
      <c r="AP95" s="1151"/>
      <c r="AQ95" s="1005"/>
      <c r="AR95" s="282"/>
      <c r="AS95" s="282"/>
      <c r="AT95" s="282"/>
      <c r="AU95" s="282"/>
      <c r="AV95" s="282"/>
      <c r="AW95" s="282"/>
      <c r="AX95" s="1151"/>
      <c r="AY95" s="1005"/>
      <c r="AZ95" s="282"/>
      <c r="BA95" s="282"/>
      <c r="BB95" s="282"/>
      <c r="BC95" s="282"/>
      <c r="BD95" s="282"/>
      <c r="BE95" s="282"/>
      <c r="BF95" s="1151"/>
      <c r="BG95" s="1005"/>
      <c r="BH95" s="282"/>
      <c r="BI95" s="282"/>
      <c r="BJ95" s="282"/>
      <c r="BK95" s="282"/>
      <c r="BL95" s="282"/>
      <c r="BM95" s="282"/>
      <c r="BN95" s="1151"/>
      <c r="BO95" s="1005"/>
      <c r="BP95" s="282"/>
      <c r="BQ95" s="282"/>
      <c r="BR95" s="282"/>
      <c r="BS95" s="282"/>
      <c r="BT95" s="282"/>
      <c r="BU95" s="282"/>
    </row>
    <row r="96" spans="1:73" ht="39.950000000000003" customHeight="1" thickBot="1" x14ac:dyDescent="0.3">
      <c r="A96" s="151"/>
      <c r="B96" s="24"/>
      <c r="C96" s="1060"/>
      <c r="D96" s="1051"/>
      <c r="E96" s="1063"/>
      <c r="F96" s="1328">
        <v>430201500</v>
      </c>
      <c r="G96" s="1051" t="s">
        <v>3549</v>
      </c>
      <c r="H96" s="1045"/>
      <c r="I96" s="1045"/>
      <c r="J96" s="1045"/>
      <c r="K96" s="1051"/>
      <c r="L96" s="1045"/>
      <c r="M96" s="1045"/>
      <c r="N96" s="1048"/>
      <c r="O96" s="1051"/>
      <c r="P96" s="1054"/>
      <c r="Q96" s="1057"/>
      <c r="R96" s="1042"/>
      <c r="S96" s="1042"/>
      <c r="T96" s="1024"/>
      <c r="U96" s="1009"/>
      <c r="V96" s="1009"/>
      <c r="W96" s="1009"/>
      <c r="X96" s="1009"/>
      <c r="Y96" s="1009"/>
      <c r="Z96" s="1006"/>
      <c r="AA96" s="1006"/>
      <c r="AB96" s="1006"/>
      <c r="AC96" s="1006"/>
      <c r="AD96" s="1006"/>
      <c r="AE96" s="1006"/>
      <c r="AF96" s="1006"/>
      <c r="AG96" s="715"/>
      <c r="AH96" s="716"/>
      <c r="AI96" s="716"/>
      <c r="AJ96" s="716"/>
      <c r="AK96" s="715"/>
      <c r="AL96" s="717"/>
      <c r="AM96" s="717"/>
      <c r="AN96" s="717"/>
      <c r="AO96" s="717"/>
      <c r="AP96" s="1152"/>
      <c r="AQ96" s="1006"/>
      <c r="AR96" s="718"/>
      <c r="AS96" s="718"/>
      <c r="AT96" s="718"/>
      <c r="AU96" s="718"/>
      <c r="AV96" s="718"/>
      <c r="AW96" s="718"/>
      <c r="AX96" s="1152"/>
      <c r="AY96" s="1006"/>
      <c r="AZ96" s="718"/>
      <c r="BA96" s="718"/>
      <c r="BB96" s="718"/>
      <c r="BC96" s="718"/>
      <c r="BD96" s="718"/>
      <c r="BE96" s="718"/>
      <c r="BF96" s="1152"/>
      <c r="BG96" s="1006"/>
      <c r="BH96" s="718"/>
      <c r="BI96" s="718"/>
      <c r="BJ96" s="718"/>
      <c r="BK96" s="718"/>
      <c r="BL96" s="718"/>
      <c r="BM96" s="718"/>
      <c r="BN96" s="1152"/>
      <c r="BO96" s="1006"/>
      <c r="BP96" s="718"/>
      <c r="BQ96" s="718"/>
      <c r="BR96" s="718"/>
      <c r="BS96" s="718"/>
      <c r="BT96" s="718"/>
      <c r="BU96" s="718"/>
    </row>
    <row r="97" spans="1:73" ht="39.950000000000003" customHeight="1" thickTop="1" x14ac:dyDescent="0.25">
      <c r="A97" s="151"/>
      <c r="B97" s="24"/>
      <c r="C97" s="1058" t="s">
        <v>1128</v>
      </c>
      <c r="D97" s="1049" t="s">
        <v>1129</v>
      </c>
      <c r="E97" s="1061">
        <v>314</v>
      </c>
      <c r="F97" s="1326">
        <v>430100400</v>
      </c>
      <c r="G97" s="1049" t="s">
        <v>1130</v>
      </c>
      <c r="H97" s="1043">
        <v>4</v>
      </c>
      <c r="I97" s="1043" t="s">
        <v>3244</v>
      </c>
      <c r="J97" s="1043">
        <v>43</v>
      </c>
      <c r="K97" s="1049" t="s">
        <v>3536</v>
      </c>
      <c r="L97" s="1043">
        <v>4301</v>
      </c>
      <c r="M97" s="1043" t="s">
        <v>3537</v>
      </c>
      <c r="N97" s="1046">
        <v>2026004540095</v>
      </c>
      <c r="O97" s="1049" t="s">
        <v>3538</v>
      </c>
      <c r="P97" s="1052" t="s">
        <v>1130</v>
      </c>
      <c r="Q97" s="1055">
        <v>4</v>
      </c>
      <c r="R97" s="1040" t="s">
        <v>2867</v>
      </c>
      <c r="S97" s="1040"/>
      <c r="T97" s="1022"/>
      <c r="U97" s="1007"/>
      <c r="V97" s="1007"/>
      <c r="W97" s="1007"/>
      <c r="X97" s="1007"/>
      <c r="Y97" s="1007"/>
      <c r="Z97" s="1004">
        <f t="shared" si="41"/>
        <v>0</v>
      </c>
      <c r="AA97" s="1004">
        <f t="shared" si="49"/>
        <v>0</v>
      </c>
      <c r="AB97" s="1004">
        <f t="shared" si="49"/>
        <v>0</v>
      </c>
      <c r="AC97" s="1004">
        <f t="shared" si="49"/>
        <v>0</v>
      </c>
      <c r="AD97" s="1004">
        <f t="shared" si="49"/>
        <v>0</v>
      </c>
      <c r="AE97" s="1004">
        <f t="shared" si="49"/>
        <v>0</v>
      </c>
      <c r="AF97" s="1004">
        <f t="shared" si="49"/>
        <v>0</v>
      </c>
      <c r="AG97" s="714"/>
      <c r="AH97" s="593"/>
      <c r="AI97" s="593"/>
      <c r="AJ97" s="593"/>
      <c r="AK97" s="207"/>
      <c r="AL97" s="208"/>
      <c r="AM97" s="208"/>
      <c r="AN97" s="208"/>
      <c r="AO97" s="208"/>
      <c r="AP97" s="1150">
        <f>+U97</f>
        <v>0</v>
      </c>
      <c r="AQ97" s="1004">
        <f>SUM(AR97:AW100)</f>
        <v>0</v>
      </c>
      <c r="AR97" s="299"/>
      <c r="AS97" s="299"/>
      <c r="AT97" s="299"/>
      <c r="AU97" s="299"/>
      <c r="AV97" s="299"/>
      <c r="AW97" s="299"/>
      <c r="AX97" s="1150">
        <f>+V97</f>
        <v>0</v>
      </c>
      <c r="AY97" s="1004">
        <f>SUM(AZ97:BE100)</f>
        <v>0</v>
      </c>
      <c r="AZ97" s="299"/>
      <c r="BA97" s="299"/>
      <c r="BB97" s="299"/>
      <c r="BC97" s="299"/>
      <c r="BD97" s="299"/>
      <c r="BE97" s="299"/>
      <c r="BF97" s="1150">
        <f>+W97</f>
        <v>0</v>
      </c>
      <c r="BG97" s="1004">
        <f>SUM(BH97:BM100)</f>
        <v>0</v>
      </c>
      <c r="BH97" s="299"/>
      <c r="BI97" s="299"/>
      <c r="BJ97" s="299"/>
      <c r="BK97" s="299"/>
      <c r="BL97" s="299"/>
      <c r="BM97" s="299"/>
      <c r="BN97" s="1150">
        <f>+X97</f>
        <v>0</v>
      </c>
      <c r="BO97" s="1004">
        <f>SUM(BP97:BU100)</f>
        <v>0</v>
      </c>
      <c r="BP97" s="299"/>
      <c r="BQ97" s="299"/>
      <c r="BR97" s="299"/>
      <c r="BS97" s="299"/>
      <c r="BT97" s="299"/>
      <c r="BU97" s="299"/>
    </row>
    <row r="98" spans="1:73" ht="39.950000000000003" customHeight="1" x14ac:dyDescent="0.25">
      <c r="A98" s="151"/>
      <c r="B98" s="24"/>
      <c r="C98" s="1059"/>
      <c r="D98" s="1050"/>
      <c r="E98" s="1062"/>
      <c r="F98" s="1327">
        <v>430100400</v>
      </c>
      <c r="G98" s="1050" t="s">
        <v>1130</v>
      </c>
      <c r="H98" s="1044">
        <v>4</v>
      </c>
      <c r="I98" s="1044" t="s">
        <v>3244</v>
      </c>
      <c r="J98" s="1044">
        <v>43</v>
      </c>
      <c r="K98" s="1050" t="s">
        <v>3536</v>
      </c>
      <c r="L98" s="1044">
        <v>4301</v>
      </c>
      <c r="M98" s="1044" t="s">
        <v>3537</v>
      </c>
      <c r="N98" s="1047">
        <v>2024004540095</v>
      </c>
      <c r="O98" s="1050" t="s">
        <v>3538</v>
      </c>
      <c r="P98" s="1053"/>
      <c r="Q98" s="1056"/>
      <c r="R98" s="1041"/>
      <c r="S98" s="1041"/>
      <c r="T98" s="1023"/>
      <c r="U98" s="1008"/>
      <c r="V98" s="1008"/>
      <c r="W98" s="1008"/>
      <c r="X98" s="1008"/>
      <c r="Y98" s="1008"/>
      <c r="Z98" s="1005"/>
      <c r="AA98" s="1005"/>
      <c r="AB98" s="1005"/>
      <c r="AC98" s="1005"/>
      <c r="AD98" s="1005"/>
      <c r="AE98" s="1005"/>
      <c r="AF98" s="1005"/>
      <c r="AG98" s="479"/>
      <c r="AH98" s="592"/>
      <c r="AI98" s="592"/>
      <c r="AJ98" s="592"/>
      <c r="AK98" s="196"/>
      <c r="AL98" s="197"/>
      <c r="AM98" s="197"/>
      <c r="AN98" s="197"/>
      <c r="AO98" s="197"/>
      <c r="AP98" s="1151"/>
      <c r="AQ98" s="1005"/>
      <c r="AR98" s="282"/>
      <c r="AS98" s="282"/>
      <c r="AT98" s="282"/>
      <c r="AU98" s="282"/>
      <c r="AV98" s="282"/>
      <c r="AW98" s="282"/>
      <c r="AX98" s="1151"/>
      <c r="AY98" s="1005"/>
      <c r="AZ98" s="282"/>
      <c r="BA98" s="282"/>
      <c r="BB98" s="282"/>
      <c r="BC98" s="282"/>
      <c r="BD98" s="282"/>
      <c r="BE98" s="282"/>
      <c r="BF98" s="1151"/>
      <c r="BG98" s="1005"/>
      <c r="BH98" s="282"/>
      <c r="BI98" s="282"/>
      <c r="BJ98" s="282"/>
      <c r="BK98" s="282"/>
      <c r="BL98" s="282"/>
      <c r="BM98" s="282"/>
      <c r="BN98" s="1151"/>
      <c r="BO98" s="1005"/>
      <c r="BP98" s="282"/>
      <c r="BQ98" s="282"/>
      <c r="BR98" s="282"/>
      <c r="BS98" s="282"/>
      <c r="BT98" s="282"/>
      <c r="BU98" s="282"/>
    </row>
    <row r="99" spans="1:73" ht="39.950000000000003" customHeight="1" x14ac:dyDescent="0.25">
      <c r="A99" s="151"/>
      <c r="B99" s="24"/>
      <c r="C99" s="1059"/>
      <c r="D99" s="1050"/>
      <c r="E99" s="1062"/>
      <c r="F99" s="1327">
        <v>430100400</v>
      </c>
      <c r="G99" s="1050" t="s">
        <v>1130</v>
      </c>
      <c r="H99" s="1044">
        <v>4</v>
      </c>
      <c r="I99" s="1044" t="s">
        <v>3244</v>
      </c>
      <c r="J99" s="1044">
        <v>43</v>
      </c>
      <c r="K99" s="1050" t="s">
        <v>3536</v>
      </c>
      <c r="L99" s="1044">
        <v>4301</v>
      </c>
      <c r="M99" s="1044" t="s">
        <v>3537</v>
      </c>
      <c r="N99" s="1047">
        <v>2024004540095</v>
      </c>
      <c r="O99" s="1050" t="s">
        <v>3538</v>
      </c>
      <c r="P99" s="1053"/>
      <c r="Q99" s="1056"/>
      <c r="R99" s="1041"/>
      <c r="S99" s="1041"/>
      <c r="T99" s="1023"/>
      <c r="U99" s="1008"/>
      <c r="V99" s="1008"/>
      <c r="W99" s="1008"/>
      <c r="X99" s="1008"/>
      <c r="Y99" s="1008"/>
      <c r="Z99" s="1005"/>
      <c r="AA99" s="1005"/>
      <c r="AB99" s="1005"/>
      <c r="AC99" s="1005"/>
      <c r="AD99" s="1005"/>
      <c r="AE99" s="1005"/>
      <c r="AF99" s="1005"/>
      <c r="AG99" s="196"/>
      <c r="AH99" s="592"/>
      <c r="AI99" s="592"/>
      <c r="AJ99" s="592"/>
      <c r="AK99" s="196"/>
      <c r="AL99" s="197"/>
      <c r="AM99" s="197"/>
      <c r="AN99" s="197"/>
      <c r="AO99" s="197"/>
      <c r="AP99" s="1151"/>
      <c r="AQ99" s="1005"/>
      <c r="AR99" s="282"/>
      <c r="AS99" s="282"/>
      <c r="AT99" s="282"/>
      <c r="AU99" s="282"/>
      <c r="AV99" s="282"/>
      <c r="AW99" s="282"/>
      <c r="AX99" s="1151"/>
      <c r="AY99" s="1005"/>
      <c r="AZ99" s="282"/>
      <c r="BA99" s="282"/>
      <c r="BB99" s="282"/>
      <c r="BC99" s="282"/>
      <c r="BD99" s="282"/>
      <c r="BE99" s="282"/>
      <c r="BF99" s="1151"/>
      <c r="BG99" s="1005"/>
      <c r="BH99" s="282"/>
      <c r="BI99" s="282"/>
      <c r="BJ99" s="282"/>
      <c r="BK99" s="282"/>
      <c r="BL99" s="282"/>
      <c r="BM99" s="282"/>
      <c r="BN99" s="1151"/>
      <c r="BO99" s="1005"/>
      <c r="BP99" s="282"/>
      <c r="BQ99" s="282"/>
      <c r="BR99" s="282"/>
      <c r="BS99" s="282"/>
      <c r="BT99" s="282"/>
      <c r="BU99" s="282"/>
    </row>
    <row r="100" spans="1:73" ht="39.950000000000003" customHeight="1" thickBot="1" x14ac:dyDescent="0.3">
      <c r="A100" s="151"/>
      <c r="B100" s="24"/>
      <c r="C100" s="1060"/>
      <c r="D100" s="1051"/>
      <c r="E100" s="1063"/>
      <c r="F100" s="1328">
        <v>430100400</v>
      </c>
      <c r="G100" s="1051" t="s">
        <v>1130</v>
      </c>
      <c r="H100" s="1045">
        <v>4</v>
      </c>
      <c r="I100" s="1045" t="s">
        <v>3244</v>
      </c>
      <c r="J100" s="1045">
        <v>43</v>
      </c>
      <c r="K100" s="1051" t="s">
        <v>3536</v>
      </c>
      <c r="L100" s="1045">
        <v>4301</v>
      </c>
      <c r="M100" s="1045" t="s">
        <v>3537</v>
      </c>
      <c r="N100" s="1048">
        <v>2024004540095</v>
      </c>
      <c r="O100" s="1051" t="s">
        <v>3538</v>
      </c>
      <c r="P100" s="1054"/>
      <c r="Q100" s="1057"/>
      <c r="R100" s="1042"/>
      <c r="S100" s="1042"/>
      <c r="T100" s="1024"/>
      <c r="U100" s="1009"/>
      <c r="V100" s="1009"/>
      <c r="W100" s="1009"/>
      <c r="X100" s="1009"/>
      <c r="Y100" s="1009"/>
      <c r="Z100" s="1006"/>
      <c r="AA100" s="1006"/>
      <c r="AB100" s="1006"/>
      <c r="AC100" s="1006"/>
      <c r="AD100" s="1006"/>
      <c r="AE100" s="1006"/>
      <c r="AF100" s="1006"/>
      <c r="AG100" s="715"/>
      <c r="AH100" s="716"/>
      <c r="AI100" s="716"/>
      <c r="AJ100" s="716"/>
      <c r="AK100" s="715"/>
      <c r="AL100" s="717"/>
      <c r="AM100" s="717"/>
      <c r="AN100" s="717"/>
      <c r="AO100" s="717"/>
      <c r="AP100" s="1152"/>
      <c r="AQ100" s="1006"/>
      <c r="AR100" s="718"/>
      <c r="AS100" s="718"/>
      <c r="AT100" s="718"/>
      <c r="AU100" s="718"/>
      <c r="AV100" s="718"/>
      <c r="AW100" s="718"/>
      <c r="AX100" s="1152"/>
      <c r="AY100" s="1006"/>
      <c r="AZ100" s="718"/>
      <c r="BA100" s="718"/>
      <c r="BB100" s="718"/>
      <c r="BC100" s="718"/>
      <c r="BD100" s="718"/>
      <c r="BE100" s="718"/>
      <c r="BF100" s="1152"/>
      <c r="BG100" s="1006"/>
      <c r="BH100" s="718"/>
      <c r="BI100" s="718"/>
      <c r="BJ100" s="718"/>
      <c r="BK100" s="718"/>
      <c r="BL100" s="718"/>
      <c r="BM100" s="718"/>
      <c r="BN100" s="1152"/>
      <c r="BO100" s="1006"/>
      <c r="BP100" s="718"/>
      <c r="BQ100" s="718"/>
      <c r="BR100" s="718"/>
      <c r="BS100" s="718"/>
      <c r="BT100" s="718"/>
      <c r="BU100" s="718"/>
    </row>
    <row r="101" spans="1:73" ht="39.950000000000003" customHeight="1" thickTop="1" x14ac:dyDescent="0.25">
      <c r="A101" s="151"/>
      <c r="B101" s="24"/>
      <c r="C101" s="1058" t="s">
        <v>1131</v>
      </c>
      <c r="D101" s="1049" t="s">
        <v>1132</v>
      </c>
      <c r="E101" s="1061">
        <v>315</v>
      </c>
      <c r="F101" s="1326">
        <v>430102300</v>
      </c>
      <c r="G101" s="1049" t="s">
        <v>1133</v>
      </c>
      <c r="H101" s="1043">
        <v>60</v>
      </c>
      <c r="I101" s="1043" t="s">
        <v>3244</v>
      </c>
      <c r="J101" s="1043">
        <v>43</v>
      </c>
      <c r="K101" s="1049" t="s">
        <v>3536</v>
      </c>
      <c r="L101" s="1043">
        <v>4301</v>
      </c>
      <c r="M101" s="1043" t="s">
        <v>3537</v>
      </c>
      <c r="N101" s="1046">
        <v>2026004540095</v>
      </c>
      <c r="O101" s="1049" t="s">
        <v>3538</v>
      </c>
      <c r="P101" s="1052" t="s">
        <v>1133</v>
      </c>
      <c r="Q101" s="1055">
        <v>60</v>
      </c>
      <c r="R101" s="1040" t="s">
        <v>3540</v>
      </c>
      <c r="S101" s="1040"/>
      <c r="T101" s="1022"/>
      <c r="U101" s="1007"/>
      <c r="V101" s="1007"/>
      <c r="W101" s="1007"/>
      <c r="X101" s="1007"/>
      <c r="Y101" s="1007"/>
      <c r="Z101" s="1004">
        <f t="shared" ref="Z101:Z105" si="50">+AQ101+AY101+BG101+BO101</f>
        <v>0</v>
      </c>
      <c r="AA101" s="1004">
        <f t="shared" ref="AA101:AF105" si="51">SUM(AR101:AR104,AZ101:AZ104,BH101:BH104,BP101:BP104)</f>
        <v>0</v>
      </c>
      <c r="AB101" s="1004">
        <f t="shared" si="51"/>
        <v>0</v>
      </c>
      <c r="AC101" s="1004">
        <f t="shared" si="51"/>
        <v>0</v>
      </c>
      <c r="AD101" s="1004">
        <f t="shared" si="51"/>
        <v>0</v>
      </c>
      <c r="AE101" s="1004">
        <f t="shared" si="51"/>
        <v>0</v>
      </c>
      <c r="AF101" s="1004">
        <f t="shared" si="51"/>
        <v>0</v>
      </c>
      <c r="AG101" s="714"/>
      <c r="AH101" s="593"/>
      <c r="AI101" s="593"/>
      <c r="AJ101" s="593"/>
      <c r="AK101" s="207"/>
      <c r="AL101" s="208"/>
      <c r="AM101" s="208"/>
      <c r="AN101" s="208"/>
      <c r="AO101" s="208"/>
      <c r="AP101" s="1150">
        <f>+U101</f>
        <v>0</v>
      </c>
      <c r="AQ101" s="1004">
        <f>SUM(AR101:AW104)</f>
        <v>0</v>
      </c>
      <c r="AR101" s="299"/>
      <c r="AS101" s="299"/>
      <c r="AT101" s="299"/>
      <c r="AU101" s="299"/>
      <c r="AV101" s="299"/>
      <c r="AW101" s="299"/>
      <c r="AX101" s="1150">
        <f>+V101</f>
        <v>0</v>
      </c>
      <c r="AY101" s="1004">
        <f>SUM(AZ101:BE104)</f>
        <v>0</v>
      </c>
      <c r="AZ101" s="299"/>
      <c r="BA101" s="299"/>
      <c r="BB101" s="299"/>
      <c r="BC101" s="299"/>
      <c r="BD101" s="299"/>
      <c r="BE101" s="299"/>
      <c r="BF101" s="1150">
        <f>+W101</f>
        <v>0</v>
      </c>
      <c r="BG101" s="1004">
        <f>SUM(BH101:BM104)</f>
        <v>0</v>
      </c>
      <c r="BH101" s="299"/>
      <c r="BI101" s="299"/>
      <c r="BJ101" s="299"/>
      <c r="BK101" s="299"/>
      <c r="BL101" s="299"/>
      <c r="BM101" s="299"/>
      <c r="BN101" s="1150">
        <f>+X101</f>
        <v>0</v>
      </c>
      <c r="BO101" s="1004">
        <f>SUM(BP101:BU104)</f>
        <v>0</v>
      </c>
      <c r="BP101" s="299"/>
      <c r="BQ101" s="299"/>
      <c r="BR101" s="299"/>
      <c r="BS101" s="299"/>
      <c r="BT101" s="299"/>
      <c r="BU101" s="299"/>
    </row>
    <row r="102" spans="1:73" ht="39.950000000000003" customHeight="1" x14ac:dyDescent="0.25">
      <c r="A102" s="151"/>
      <c r="B102" s="24"/>
      <c r="C102" s="1059"/>
      <c r="D102" s="1050"/>
      <c r="E102" s="1062"/>
      <c r="F102" s="1327">
        <v>430102300</v>
      </c>
      <c r="G102" s="1050" t="s">
        <v>1133</v>
      </c>
      <c r="H102" s="1044">
        <v>60</v>
      </c>
      <c r="I102" s="1044" t="s">
        <v>3244</v>
      </c>
      <c r="J102" s="1044">
        <v>43</v>
      </c>
      <c r="K102" s="1050" t="s">
        <v>3536</v>
      </c>
      <c r="L102" s="1044">
        <v>4301</v>
      </c>
      <c r="M102" s="1044" t="s">
        <v>3537</v>
      </c>
      <c r="N102" s="1047">
        <v>2024004540095</v>
      </c>
      <c r="O102" s="1050" t="s">
        <v>3538</v>
      </c>
      <c r="P102" s="1053"/>
      <c r="Q102" s="1056"/>
      <c r="R102" s="1041"/>
      <c r="S102" s="1041"/>
      <c r="T102" s="1023"/>
      <c r="U102" s="1008"/>
      <c r="V102" s="1008"/>
      <c r="W102" s="1008"/>
      <c r="X102" s="1008"/>
      <c r="Y102" s="1008"/>
      <c r="Z102" s="1005"/>
      <c r="AA102" s="1005"/>
      <c r="AB102" s="1005"/>
      <c r="AC102" s="1005"/>
      <c r="AD102" s="1005"/>
      <c r="AE102" s="1005"/>
      <c r="AF102" s="1005"/>
      <c r="AG102" s="479"/>
      <c r="AH102" s="592"/>
      <c r="AI102" s="592"/>
      <c r="AJ102" s="592"/>
      <c r="AK102" s="196"/>
      <c r="AL102" s="197"/>
      <c r="AM102" s="197"/>
      <c r="AN102" s="197"/>
      <c r="AO102" s="197"/>
      <c r="AP102" s="1151"/>
      <c r="AQ102" s="1005"/>
      <c r="AR102" s="282"/>
      <c r="AS102" s="282"/>
      <c r="AT102" s="282"/>
      <c r="AU102" s="282"/>
      <c r="AV102" s="282"/>
      <c r="AW102" s="282"/>
      <c r="AX102" s="1151"/>
      <c r="AY102" s="1005"/>
      <c r="AZ102" s="282"/>
      <c r="BA102" s="282"/>
      <c r="BB102" s="282"/>
      <c r="BC102" s="282"/>
      <c r="BD102" s="282"/>
      <c r="BE102" s="282"/>
      <c r="BF102" s="1151"/>
      <c r="BG102" s="1005"/>
      <c r="BH102" s="282"/>
      <c r="BI102" s="282"/>
      <c r="BJ102" s="282"/>
      <c r="BK102" s="282"/>
      <c r="BL102" s="282"/>
      <c r="BM102" s="282"/>
      <c r="BN102" s="1151"/>
      <c r="BO102" s="1005"/>
      <c r="BP102" s="282"/>
      <c r="BQ102" s="282"/>
      <c r="BR102" s="282"/>
      <c r="BS102" s="282"/>
      <c r="BT102" s="282"/>
      <c r="BU102" s="282"/>
    </row>
    <row r="103" spans="1:73" ht="39.950000000000003" customHeight="1" x14ac:dyDescent="0.25">
      <c r="A103" s="151"/>
      <c r="B103" s="24"/>
      <c r="C103" s="1059"/>
      <c r="D103" s="1050"/>
      <c r="E103" s="1062"/>
      <c r="F103" s="1327">
        <v>430102300</v>
      </c>
      <c r="G103" s="1050" t="s">
        <v>1133</v>
      </c>
      <c r="H103" s="1044">
        <v>60</v>
      </c>
      <c r="I103" s="1044" t="s">
        <v>3244</v>
      </c>
      <c r="J103" s="1044">
        <v>43</v>
      </c>
      <c r="K103" s="1050" t="s">
        <v>3536</v>
      </c>
      <c r="L103" s="1044">
        <v>4301</v>
      </c>
      <c r="M103" s="1044" t="s">
        <v>3537</v>
      </c>
      <c r="N103" s="1047">
        <v>2024004540095</v>
      </c>
      <c r="O103" s="1050" t="s">
        <v>3538</v>
      </c>
      <c r="P103" s="1053"/>
      <c r="Q103" s="1056"/>
      <c r="R103" s="1041"/>
      <c r="S103" s="1041"/>
      <c r="T103" s="1023"/>
      <c r="U103" s="1008"/>
      <c r="V103" s="1008"/>
      <c r="W103" s="1008"/>
      <c r="X103" s="1008"/>
      <c r="Y103" s="1008"/>
      <c r="Z103" s="1005"/>
      <c r="AA103" s="1005"/>
      <c r="AB103" s="1005"/>
      <c r="AC103" s="1005"/>
      <c r="AD103" s="1005"/>
      <c r="AE103" s="1005"/>
      <c r="AF103" s="1005"/>
      <c r="AG103" s="196"/>
      <c r="AH103" s="592"/>
      <c r="AI103" s="592"/>
      <c r="AJ103" s="592"/>
      <c r="AK103" s="196"/>
      <c r="AL103" s="197"/>
      <c r="AM103" s="197"/>
      <c r="AN103" s="197"/>
      <c r="AO103" s="197"/>
      <c r="AP103" s="1151"/>
      <c r="AQ103" s="1005"/>
      <c r="AR103" s="282"/>
      <c r="AS103" s="282"/>
      <c r="AT103" s="282"/>
      <c r="AU103" s="282"/>
      <c r="AV103" s="282"/>
      <c r="AW103" s="282"/>
      <c r="AX103" s="1151"/>
      <c r="AY103" s="1005"/>
      <c r="AZ103" s="282"/>
      <c r="BA103" s="282"/>
      <c r="BB103" s="282"/>
      <c r="BC103" s="282"/>
      <c r="BD103" s="282"/>
      <c r="BE103" s="282"/>
      <c r="BF103" s="1151"/>
      <c r="BG103" s="1005"/>
      <c r="BH103" s="282"/>
      <c r="BI103" s="282"/>
      <c r="BJ103" s="282"/>
      <c r="BK103" s="282"/>
      <c r="BL103" s="282"/>
      <c r="BM103" s="282"/>
      <c r="BN103" s="1151"/>
      <c r="BO103" s="1005"/>
      <c r="BP103" s="282"/>
      <c r="BQ103" s="282"/>
      <c r="BR103" s="282"/>
      <c r="BS103" s="282"/>
      <c r="BT103" s="282"/>
      <c r="BU103" s="282"/>
    </row>
    <row r="104" spans="1:73" ht="39.950000000000003" customHeight="1" thickBot="1" x14ac:dyDescent="0.3">
      <c r="A104" s="151"/>
      <c r="B104" s="24"/>
      <c r="C104" s="1060"/>
      <c r="D104" s="1051"/>
      <c r="E104" s="1063"/>
      <c r="F104" s="1328">
        <v>430102300</v>
      </c>
      <c r="G104" s="1051" t="s">
        <v>1133</v>
      </c>
      <c r="H104" s="1045">
        <v>60</v>
      </c>
      <c r="I104" s="1045" t="s">
        <v>3244</v>
      </c>
      <c r="J104" s="1045">
        <v>43</v>
      </c>
      <c r="K104" s="1051" t="s">
        <v>3536</v>
      </c>
      <c r="L104" s="1045">
        <v>4301</v>
      </c>
      <c r="M104" s="1045" t="s">
        <v>3537</v>
      </c>
      <c r="N104" s="1048">
        <v>2024004540095</v>
      </c>
      <c r="O104" s="1051" t="s">
        <v>3538</v>
      </c>
      <c r="P104" s="1054"/>
      <c r="Q104" s="1057"/>
      <c r="R104" s="1042"/>
      <c r="S104" s="1042"/>
      <c r="T104" s="1024"/>
      <c r="U104" s="1009"/>
      <c r="V104" s="1009"/>
      <c r="W104" s="1009"/>
      <c r="X104" s="1009"/>
      <c r="Y104" s="1009"/>
      <c r="Z104" s="1006"/>
      <c r="AA104" s="1006"/>
      <c r="AB104" s="1006"/>
      <c r="AC104" s="1006"/>
      <c r="AD104" s="1006"/>
      <c r="AE104" s="1006"/>
      <c r="AF104" s="1006"/>
      <c r="AG104" s="715"/>
      <c r="AH104" s="716"/>
      <c r="AI104" s="716"/>
      <c r="AJ104" s="716"/>
      <c r="AK104" s="715"/>
      <c r="AL104" s="717"/>
      <c r="AM104" s="717"/>
      <c r="AN104" s="717"/>
      <c r="AO104" s="717"/>
      <c r="AP104" s="1152"/>
      <c r="AQ104" s="1006"/>
      <c r="AR104" s="718"/>
      <c r="AS104" s="718"/>
      <c r="AT104" s="718"/>
      <c r="AU104" s="718"/>
      <c r="AV104" s="718"/>
      <c r="AW104" s="718"/>
      <c r="AX104" s="1152"/>
      <c r="AY104" s="1006"/>
      <c r="AZ104" s="718"/>
      <c r="BA104" s="718"/>
      <c r="BB104" s="718"/>
      <c r="BC104" s="718"/>
      <c r="BD104" s="718"/>
      <c r="BE104" s="718"/>
      <c r="BF104" s="1152"/>
      <c r="BG104" s="1006"/>
      <c r="BH104" s="718"/>
      <c r="BI104" s="718"/>
      <c r="BJ104" s="718"/>
      <c r="BK104" s="718"/>
      <c r="BL104" s="718"/>
      <c r="BM104" s="718"/>
      <c r="BN104" s="1152"/>
      <c r="BO104" s="1006"/>
      <c r="BP104" s="718"/>
      <c r="BQ104" s="718"/>
      <c r="BR104" s="718"/>
      <c r="BS104" s="718"/>
      <c r="BT104" s="718"/>
      <c r="BU104" s="718"/>
    </row>
    <row r="105" spans="1:73" ht="39.950000000000003" customHeight="1" thickTop="1" x14ac:dyDescent="0.25">
      <c r="A105" s="151"/>
      <c r="B105" s="24"/>
      <c r="C105" s="1058" t="s">
        <v>1134</v>
      </c>
      <c r="D105" s="1049" t="s">
        <v>1135</v>
      </c>
      <c r="E105" s="1061">
        <v>316</v>
      </c>
      <c r="F105" s="1326">
        <v>430101300</v>
      </c>
      <c r="G105" s="1049" t="s">
        <v>3550</v>
      </c>
      <c r="H105" s="1043">
        <v>60</v>
      </c>
      <c r="I105" s="1043" t="s">
        <v>3244</v>
      </c>
      <c r="J105" s="1043">
        <v>43</v>
      </c>
      <c r="K105" s="1049" t="s">
        <v>3536</v>
      </c>
      <c r="L105" s="1043">
        <v>4301</v>
      </c>
      <c r="M105" s="1043" t="s">
        <v>3537</v>
      </c>
      <c r="N105" s="1046">
        <v>2026004540095</v>
      </c>
      <c r="O105" s="1049" t="s">
        <v>3538</v>
      </c>
      <c r="P105" s="1052" t="s">
        <v>1136</v>
      </c>
      <c r="Q105" s="1055">
        <v>60</v>
      </c>
      <c r="R105" s="1040" t="s">
        <v>3540</v>
      </c>
      <c r="S105" s="1040"/>
      <c r="T105" s="1022"/>
      <c r="U105" s="1007"/>
      <c r="V105" s="1007"/>
      <c r="W105" s="1007"/>
      <c r="X105" s="1007"/>
      <c r="Y105" s="1007"/>
      <c r="Z105" s="1004">
        <f t="shared" si="50"/>
        <v>0</v>
      </c>
      <c r="AA105" s="1004">
        <f t="shared" si="51"/>
        <v>0</v>
      </c>
      <c r="AB105" s="1004">
        <f t="shared" si="51"/>
        <v>0</v>
      </c>
      <c r="AC105" s="1004">
        <f t="shared" si="51"/>
        <v>0</v>
      </c>
      <c r="AD105" s="1004">
        <f t="shared" si="51"/>
        <v>0</v>
      </c>
      <c r="AE105" s="1004">
        <f t="shared" si="51"/>
        <v>0</v>
      </c>
      <c r="AF105" s="1004">
        <f t="shared" si="51"/>
        <v>0</v>
      </c>
      <c r="AG105" s="714"/>
      <c r="AH105" s="593"/>
      <c r="AI105" s="593"/>
      <c r="AJ105" s="593"/>
      <c r="AK105" s="207"/>
      <c r="AL105" s="208"/>
      <c r="AM105" s="208"/>
      <c r="AN105" s="208"/>
      <c r="AO105" s="208"/>
      <c r="AP105" s="1150">
        <f>+U105</f>
        <v>0</v>
      </c>
      <c r="AQ105" s="1004">
        <f>SUM(AR105:AW108)</f>
        <v>0</v>
      </c>
      <c r="AR105" s="299"/>
      <c r="AS105" s="299"/>
      <c r="AT105" s="299"/>
      <c r="AU105" s="299"/>
      <c r="AV105" s="299"/>
      <c r="AW105" s="299"/>
      <c r="AX105" s="1150">
        <f>+V105</f>
        <v>0</v>
      </c>
      <c r="AY105" s="1004">
        <f>SUM(AZ105:BE108)</f>
        <v>0</v>
      </c>
      <c r="AZ105" s="299"/>
      <c r="BA105" s="299"/>
      <c r="BB105" s="299"/>
      <c r="BC105" s="299"/>
      <c r="BD105" s="299"/>
      <c r="BE105" s="299"/>
      <c r="BF105" s="1150">
        <f>+W105</f>
        <v>0</v>
      </c>
      <c r="BG105" s="1004">
        <f>SUM(BH105:BM108)</f>
        <v>0</v>
      </c>
      <c r="BH105" s="299"/>
      <c r="BI105" s="299"/>
      <c r="BJ105" s="299"/>
      <c r="BK105" s="299"/>
      <c r="BL105" s="299"/>
      <c r="BM105" s="299"/>
      <c r="BN105" s="1150">
        <f>+X105</f>
        <v>0</v>
      </c>
      <c r="BO105" s="1004">
        <f>SUM(BP105:BU108)</f>
        <v>0</v>
      </c>
      <c r="BP105" s="299"/>
      <c r="BQ105" s="299"/>
      <c r="BR105" s="299"/>
      <c r="BS105" s="299"/>
      <c r="BT105" s="299"/>
      <c r="BU105" s="299"/>
    </row>
    <row r="106" spans="1:73" ht="39.950000000000003" customHeight="1" x14ac:dyDescent="0.25">
      <c r="A106" s="151"/>
      <c r="B106" s="24"/>
      <c r="C106" s="1059"/>
      <c r="D106" s="1050"/>
      <c r="E106" s="1062"/>
      <c r="F106" s="1327">
        <v>430101300</v>
      </c>
      <c r="G106" s="1050" t="s">
        <v>3550</v>
      </c>
      <c r="H106" s="1044">
        <v>60</v>
      </c>
      <c r="I106" s="1044" t="s">
        <v>3244</v>
      </c>
      <c r="J106" s="1044">
        <v>43</v>
      </c>
      <c r="K106" s="1050" t="s">
        <v>3536</v>
      </c>
      <c r="L106" s="1044">
        <v>4301</v>
      </c>
      <c r="M106" s="1044" t="s">
        <v>3537</v>
      </c>
      <c r="N106" s="1047">
        <v>2024004540095</v>
      </c>
      <c r="O106" s="1050" t="s">
        <v>3538</v>
      </c>
      <c r="P106" s="1053"/>
      <c r="Q106" s="1056"/>
      <c r="R106" s="1041"/>
      <c r="S106" s="1041"/>
      <c r="T106" s="1023"/>
      <c r="U106" s="1008"/>
      <c r="V106" s="1008"/>
      <c r="W106" s="1008"/>
      <c r="X106" s="1008"/>
      <c r="Y106" s="1008"/>
      <c r="Z106" s="1005"/>
      <c r="AA106" s="1005"/>
      <c r="AB106" s="1005"/>
      <c r="AC106" s="1005"/>
      <c r="AD106" s="1005"/>
      <c r="AE106" s="1005"/>
      <c r="AF106" s="1005"/>
      <c r="AG106" s="479"/>
      <c r="AH106" s="592"/>
      <c r="AI106" s="592"/>
      <c r="AJ106" s="592"/>
      <c r="AK106" s="196"/>
      <c r="AL106" s="197"/>
      <c r="AM106" s="197"/>
      <c r="AN106" s="197"/>
      <c r="AO106" s="197"/>
      <c r="AP106" s="1151"/>
      <c r="AQ106" s="1005"/>
      <c r="AR106" s="282"/>
      <c r="AS106" s="282"/>
      <c r="AT106" s="282"/>
      <c r="AU106" s="282"/>
      <c r="AV106" s="282"/>
      <c r="AW106" s="282"/>
      <c r="AX106" s="1151"/>
      <c r="AY106" s="1005"/>
      <c r="AZ106" s="282"/>
      <c r="BA106" s="282"/>
      <c r="BB106" s="282"/>
      <c r="BC106" s="282"/>
      <c r="BD106" s="282"/>
      <c r="BE106" s="282"/>
      <c r="BF106" s="1151"/>
      <c r="BG106" s="1005"/>
      <c r="BH106" s="282"/>
      <c r="BI106" s="282"/>
      <c r="BJ106" s="282"/>
      <c r="BK106" s="282"/>
      <c r="BL106" s="282"/>
      <c r="BM106" s="282"/>
      <c r="BN106" s="1151"/>
      <c r="BO106" s="1005"/>
      <c r="BP106" s="282"/>
      <c r="BQ106" s="282"/>
      <c r="BR106" s="282"/>
      <c r="BS106" s="282"/>
      <c r="BT106" s="282"/>
      <c r="BU106" s="282"/>
    </row>
    <row r="107" spans="1:73" ht="39.950000000000003" customHeight="1" x14ac:dyDescent="0.25">
      <c r="A107" s="151"/>
      <c r="B107" s="24"/>
      <c r="C107" s="1059"/>
      <c r="D107" s="1050"/>
      <c r="E107" s="1062"/>
      <c r="F107" s="1327">
        <v>430101300</v>
      </c>
      <c r="G107" s="1050" t="s">
        <v>3550</v>
      </c>
      <c r="H107" s="1044">
        <v>60</v>
      </c>
      <c r="I107" s="1044" t="s">
        <v>3244</v>
      </c>
      <c r="J107" s="1044">
        <v>43</v>
      </c>
      <c r="K107" s="1050" t="s">
        <v>3536</v>
      </c>
      <c r="L107" s="1044">
        <v>4301</v>
      </c>
      <c r="M107" s="1044" t="s">
        <v>3537</v>
      </c>
      <c r="N107" s="1047">
        <v>2024004540095</v>
      </c>
      <c r="O107" s="1050" t="s">
        <v>3538</v>
      </c>
      <c r="P107" s="1053"/>
      <c r="Q107" s="1056"/>
      <c r="R107" s="1041"/>
      <c r="S107" s="1041"/>
      <c r="T107" s="1023"/>
      <c r="U107" s="1008"/>
      <c r="V107" s="1008"/>
      <c r="W107" s="1008"/>
      <c r="X107" s="1008"/>
      <c r="Y107" s="1008"/>
      <c r="Z107" s="1005"/>
      <c r="AA107" s="1005"/>
      <c r="AB107" s="1005"/>
      <c r="AC107" s="1005"/>
      <c r="AD107" s="1005"/>
      <c r="AE107" s="1005"/>
      <c r="AF107" s="1005"/>
      <c r="AG107" s="196"/>
      <c r="AH107" s="592"/>
      <c r="AI107" s="592"/>
      <c r="AJ107" s="592"/>
      <c r="AK107" s="196"/>
      <c r="AL107" s="197"/>
      <c r="AM107" s="197"/>
      <c r="AN107" s="197"/>
      <c r="AO107" s="197"/>
      <c r="AP107" s="1151"/>
      <c r="AQ107" s="1005"/>
      <c r="AR107" s="282"/>
      <c r="AS107" s="282"/>
      <c r="AT107" s="282"/>
      <c r="AU107" s="282"/>
      <c r="AV107" s="282"/>
      <c r="AW107" s="282"/>
      <c r="AX107" s="1151"/>
      <c r="AY107" s="1005"/>
      <c r="AZ107" s="282"/>
      <c r="BA107" s="282"/>
      <c r="BB107" s="282"/>
      <c r="BC107" s="282"/>
      <c r="BD107" s="282"/>
      <c r="BE107" s="282"/>
      <c r="BF107" s="1151"/>
      <c r="BG107" s="1005"/>
      <c r="BH107" s="282"/>
      <c r="BI107" s="282"/>
      <c r="BJ107" s="282"/>
      <c r="BK107" s="282"/>
      <c r="BL107" s="282"/>
      <c r="BM107" s="282"/>
      <c r="BN107" s="1151"/>
      <c r="BO107" s="1005"/>
      <c r="BP107" s="282"/>
      <c r="BQ107" s="282"/>
      <c r="BR107" s="282"/>
      <c r="BS107" s="282"/>
      <c r="BT107" s="282"/>
      <c r="BU107" s="282"/>
    </row>
    <row r="108" spans="1:73" ht="39.950000000000003" customHeight="1" thickBot="1" x14ac:dyDescent="0.3">
      <c r="A108" s="151"/>
      <c r="B108" s="24"/>
      <c r="C108" s="1060"/>
      <c r="D108" s="1051"/>
      <c r="E108" s="1063"/>
      <c r="F108" s="1328">
        <v>430101300</v>
      </c>
      <c r="G108" s="1051" t="s">
        <v>3550</v>
      </c>
      <c r="H108" s="1045">
        <v>60</v>
      </c>
      <c r="I108" s="1045" t="s">
        <v>3244</v>
      </c>
      <c r="J108" s="1045">
        <v>43</v>
      </c>
      <c r="K108" s="1051" t="s">
        <v>3536</v>
      </c>
      <c r="L108" s="1045">
        <v>4301</v>
      </c>
      <c r="M108" s="1045" t="s">
        <v>3537</v>
      </c>
      <c r="N108" s="1048">
        <v>2024004540095</v>
      </c>
      <c r="O108" s="1051" t="s">
        <v>3538</v>
      </c>
      <c r="P108" s="1054"/>
      <c r="Q108" s="1057"/>
      <c r="R108" s="1042"/>
      <c r="S108" s="1042"/>
      <c r="T108" s="1024"/>
      <c r="U108" s="1009"/>
      <c r="V108" s="1009"/>
      <c r="W108" s="1009"/>
      <c r="X108" s="1009"/>
      <c r="Y108" s="1009"/>
      <c r="Z108" s="1006"/>
      <c r="AA108" s="1006"/>
      <c r="AB108" s="1006"/>
      <c r="AC108" s="1006"/>
      <c r="AD108" s="1006"/>
      <c r="AE108" s="1006"/>
      <c r="AF108" s="1006"/>
      <c r="AG108" s="715"/>
      <c r="AH108" s="716"/>
      <c r="AI108" s="716"/>
      <c r="AJ108" s="716"/>
      <c r="AK108" s="715"/>
      <c r="AL108" s="717"/>
      <c r="AM108" s="717"/>
      <c r="AN108" s="717"/>
      <c r="AO108" s="717"/>
      <c r="AP108" s="1152"/>
      <c r="AQ108" s="1006"/>
      <c r="AR108" s="718"/>
      <c r="AS108" s="718"/>
      <c r="AT108" s="718"/>
      <c r="AU108" s="718"/>
      <c r="AV108" s="718"/>
      <c r="AW108" s="718"/>
      <c r="AX108" s="1152"/>
      <c r="AY108" s="1006"/>
      <c r="AZ108" s="718"/>
      <c r="BA108" s="718"/>
      <c r="BB108" s="718"/>
      <c r="BC108" s="718"/>
      <c r="BD108" s="718"/>
      <c r="BE108" s="718"/>
      <c r="BF108" s="1152"/>
      <c r="BG108" s="1006"/>
      <c r="BH108" s="718"/>
      <c r="BI108" s="718"/>
      <c r="BJ108" s="718"/>
      <c r="BK108" s="718"/>
      <c r="BL108" s="718"/>
      <c r="BM108" s="718"/>
      <c r="BN108" s="1152"/>
      <c r="BO108" s="1006"/>
      <c r="BP108" s="718"/>
      <c r="BQ108" s="718"/>
      <c r="BR108" s="718"/>
      <c r="BS108" s="718"/>
      <c r="BT108" s="718"/>
      <c r="BU108" s="718"/>
    </row>
    <row r="109" spans="1:73" ht="39.950000000000003" customHeight="1" thickTop="1" x14ac:dyDescent="0.25">
      <c r="D109" s="348"/>
      <c r="E109" s="431"/>
      <c r="F109" s="444"/>
      <c r="G109" s="350"/>
      <c r="H109" s="351"/>
      <c r="I109" s="351"/>
      <c r="J109" s="352"/>
      <c r="K109" s="352"/>
      <c r="L109" s="348"/>
      <c r="M109" s="348"/>
      <c r="N109" s="348"/>
      <c r="O109" s="353"/>
      <c r="P109" s="348"/>
      <c r="AX109" s="220"/>
      <c r="AY109" s="207"/>
      <c r="BF109" s="220"/>
      <c r="BG109" s="207"/>
      <c r="BN109" s="220"/>
      <c r="BO109" s="207"/>
    </row>
    <row r="110" spans="1:73" ht="39.950000000000003" customHeight="1" x14ac:dyDescent="0.25">
      <c r="D110" s="348"/>
      <c r="E110" s="431"/>
      <c r="F110" s="444"/>
      <c r="G110" s="350"/>
      <c r="H110" s="351"/>
      <c r="I110" s="351"/>
      <c r="J110" s="352"/>
      <c r="K110" s="352"/>
      <c r="L110" s="348"/>
      <c r="M110" s="348"/>
      <c r="N110" s="348"/>
      <c r="O110" s="353"/>
      <c r="P110" s="348"/>
    </row>
    <row r="111" spans="1:73" ht="39.950000000000003" customHeight="1" x14ac:dyDescent="0.25">
      <c r="D111" s="348"/>
      <c r="E111" s="431"/>
      <c r="F111" s="444"/>
      <c r="G111" s="350"/>
      <c r="H111" s="351"/>
      <c r="I111" s="351"/>
      <c r="J111" s="352"/>
      <c r="K111" s="352"/>
      <c r="L111" s="348"/>
      <c r="M111" s="348"/>
      <c r="N111" s="348"/>
      <c r="O111" s="353"/>
      <c r="P111" s="348"/>
    </row>
    <row r="112" spans="1:73" ht="39.950000000000003" customHeight="1" x14ac:dyDescent="0.25">
      <c r="D112" s="348"/>
      <c r="E112" s="431"/>
      <c r="F112" s="444"/>
      <c r="G112" s="350"/>
      <c r="H112" s="351"/>
      <c r="I112" s="351"/>
      <c r="J112" s="352"/>
      <c r="K112" s="352"/>
      <c r="L112" s="348"/>
      <c r="M112" s="348"/>
      <c r="N112" s="348"/>
      <c r="O112" s="353"/>
      <c r="P112" s="348"/>
    </row>
    <row r="113" spans="4:16" ht="39.950000000000003" customHeight="1" x14ac:dyDescent="0.25">
      <c r="D113" s="348"/>
      <c r="E113" s="431"/>
      <c r="F113" s="444"/>
      <c r="G113" s="350"/>
      <c r="H113" s="351"/>
      <c r="I113" s="351"/>
      <c r="J113" s="352"/>
      <c r="K113" s="352"/>
      <c r="L113" s="348"/>
      <c r="M113" s="348"/>
      <c r="N113" s="348"/>
      <c r="O113" s="353"/>
      <c r="P113" s="348"/>
    </row>
    <row r="114" spans="4:16" ht="39.950000000000003" customHeight="1" x14ac:dyDescent="0.25">
      <c r="D114" s="348"/>
      <c r="E114" s="431"/>
      <c r="F114" s="444"/>
      <c r="G114" s="350"/>
      <c r="H114" s="351"/>
      <c r="I114" s="351"/>
      <c r="J114" s="352"/>
      <c r="K114" s="352"/>
      <c r="L114" s="348"/>
      <c r="M114" s="348"/>
      <c r="N114" s="348"/>
      <c r="O114" s="353"/>
      <c r="P114" s="348"/>
    </row>
    <row r="115" spans="4:16" ht="39.950000000000003" customHeight="1" x14ac:dyDescent="0.25">
      <c r="D115" s="348"/>
      <c r="E115" s="431"/>
      <c r="F115" s="444"/>
      <c r="G115" s="350"/>
      <c r="H115" s="351"/>
      <c r="I115" s="351"/>
      <c r="J115" s="352"/>
      <c r="K115" s="352"/>
      <c r="L115" s="348"/>
      <c r="M115" s="348"/>
      <c r="N115" s="348"/>
      <c r="O115" s="353"/>
      <c r="P115" s="348"/>
    </row>
    <row r="116" spans="4:16" ht="39.950000000000003" customHeight="1" x14ac:dyDescent="0.25">
      <c r="D116" s="348"/>
      <c r="E116" s="431"/>
      <c r="F116" s="444"/>
      <c r="G116" s="350"/>
      <c r="H116" s="351"/>
      <c r="I116" s="351"/>
      <c r="J116" s="352"/>
      <c r="K116" s="352"/>
      <c r="L116" s="348"/>
      <c r="M116" s="348"/>
      <c r="N116" s="348"/>
      <c r="O116" s="353"/>
      <c r="P116" s="348"/>
    </row>
    <row r="117" spans="4:16" ht="39.950000000000003" customHeight="1" x14ac:dyDescent="0.25">
      <c r="D117" s="348"/>
      <c r="E117" s="431"/>
      <c r="F117" s="444"/>
      <c r="G117" s="350"/>
      <c r="H117" s="351"/>
      <c r="I117" s="351"/>
      <c r="J117" s="352"/>
      <c r="K117" s="352"/>
      <c r="L117" s="348"/>
      <c r="M117" s="348"/>
      <c r="N117" s="348"/>
      <c r="O117" s="353"/>
      <c r="P117" s="348"/>
    </row>
    <row r="118" spans="4:16" ht="39.950000000000003" customHeight="1" x14ac:dyDescent="0.25">
      <c r="D118" s="348"/>
      <c r="E118" s="431"/>
      <c r="F118" s="444"/>
      <c r="G118" s="350"/>
      <c r="H118" s="351"/>
      <c r="I118" s="351"/>
      <c r="J118" s="352"/>
      <c r="K118" s="352"/>
      <c r="L118" s="348"/>
      <c r="M118" s="348"/>
      <c r="N118" s="348"/>
      <c r="O118" s="353"/>
      <c r="P118" s="348"/>
    </row>
    <row r="119" spans="4:16" ht="39.950000000000003" customHeight="1" x14ac:dyDescent="0.25">
      <c r="D119" s="348"/>
      <c r="E119" s="431"/>
      <c r="F119" s="444"/>
      <c r="G119" s="350"/>
      <c r="H119" s="351"/>
      <c r="I119" s="351"/>
      <c r="J119" s="352"/>
      <c r="K119" s="352"/>
      <c r="L119" s="348"/>
      <c r="M119" s="348"/>
      <c r="N119" s="348"/>
      <c r="O119" s="353"/>
      <c r="P119" s="348"/>
    </row>
    <row r="120" spans="4:16" ht="39.950000000000003" customHeight="1" x14ac:dyDescent="0.25">
      <c r="D120" s="348"/>
      <c r="E120" s="431"/>
      <c r="F120" s="444"/>
      <c r="G120" s="350"/>
      <c r="H120" s="351"/>
      <c r="I120" s="351"/>
      <c r="J120" s="352"/>
      <c r="K120" s="352"/>
      <c r="L120" s="348"/>
      <c r="M120" s="348"/>
      <c r="N120" s="348"/>
      <c r="O120" s="353"/>
      <c r="P120" s="348"/>
    </row>
    <row r="121" spans="4:16" ht="39.950000000000003" customHeight="1" x14ac:dyDescent="0.25">
      <c r="D121" s="348"/>
      <c r="E121" s="431"/>
      <c r="F121" s="444"/>
      <c r="G121" s="350"/>
      <c r="H121" s="351"/>
      <c r="I121" s="351"/>
      <c r="J121" s="352"/>
      <c r="K121" s="352"/>
      <c r="L121" s="348"/>
      <c r="M121" s="348"/>
      <c r="N121" s="348"/>
      <c r="O121" s="353"/>
      <c r="P121" s="348"/>
    </row>
    <row r="122" spans="4:16" ht="39.950000000000003" customHeight="1" x14ac:dyDescent="0.25">
      <c r="D122" s="348"/>
      <c r="E122" s="431"/>
      <c r="F122" s="444"/>
      <c r="G122" s="350"/>
      <c r="H122" s="351"/>
      <c r="I122" s="351"/>
      <c r="J122" s="352"/>
      <c r="K122" s="352"/>
      <c r="L122" s="348"/>
      <c r="M122" s="348"/>
      <c r="N122" s="348"/>
      <c r="O122" s="353"/>
      <c r="P122" s="348"/>
    </row>
    <row r="123" spans="4:16" ht="39.950000000000003" customHeight="1" x14ac:dyDescent="0.25">
      <c r="D123" s="348"/>
      <c r="E123" s="431"/>
      <c r="F123" s="444"/>
      <c r="G123" s="350"/>
      <c r="H123" s="351"/>
      <c r="I123" s="351"/>
      <c r="J123" s="352"/>
      <c r="K123" s="352"/>
      <c r="L123" s="348"/>
      <c r="M123" s="348"/>
      <c r="N123" s="348"/>
      <c r="O123" s="353"/>
      <c r="P123" s="348"/>
    </row>
    <row r="124" spans="4:16" ht="39.950000000000003" customHeight="1" x14ac:dyDescent="0.25">
      <c r="D124" s="348"/>
      <c r="E124" s="431"/>
      <c r="F124" s="444"/>
      <c r="G124" s="350"/>
      <c r="H124" s="351"/>
      <c r="I124" s="351"/>
      <c r="J124" s="352"/>
      <c r="K124" s="352"/>
      <c r="L124" s="348"/>
      <c r="M124" s="348"/>
      <c r="N124" s="348"/>
      <c r="O124" s="353"/>
      <c r="P124" s="348"/>
    </row>
    <row r="125" spans="4:16" ht="39.950000000000003" customHeight="1" x14ac:dyDescent="0.25">
      <c r="D125" s="348"/>
      <c r="E125" s="431"/>
      <c r="F125" s="444"/>
      <c r="G125" s="350"/>
      <c r="H125" s="351"/>
      <c r="I125" s="351"/>
      <c r="J125" s="352"/>
      <c r="K125" s="352"/>
      <c r="L125" s="348"/>
      <c r="M125" s="348"/>
      <c r="N125" s="348"/>
      <c r="O125" s="353"/>
      <c r="P125" s="348"/>
    </row>
    <row r="126" spans="4:16" ht="39.950000000000003" customHeight="1" x14ac:dyDescent="0.25">
      <c r="D126" s="348"/>
      <c r="E126" s="431"/>
      <c r="F126" s="444"/>
      <c r="G126" s="350"/>
      <c r="H126" s="351"/>
      <c r="I126" s="351"/>
      <c r="J126" s="352"/>
      <c r="K126" s="352"/>
      <c r="L126" s="348"/>
      <c r="M126" s="348"/>
      <c r="N126" s="348"/>
      <c r="O126" s="353"/>
      <c r="P126" s="348"/>
    </row>
    <row r="127" spans="4:16" ht="39.950000000000003" customHeight="1" x14ac:dyDescent="0.25">
      <c r="D127" s="348"/>
      <c r="E127" s="431"/>
      <c r="F127" s="444"/>
      <c r="G127" s="350"/>
      <c r="H127" s="351"/>
      <c r="I127" s="351"/>
      <c r="J127" s="352"/>
      <c r="K127" s="352"/>
      <c r="L127" s="348"/>
      <c r="M127" s="348"/>
      <c r="N127" s="348"/>
      <c r="O127" s="353"/>
      <c r="P127" s="348"/>
    </row>
    <row r="128" spans="4:16" ht="39.950000000000003" customHeight="1" x14ac:dyDescent="0.25">
      <c r="D128" s="348"/>
      <c r="E128" s="431"/>
      <c r="F128" s="444"/>
      <c r="G128" s="350"/>
      <c r="H128" s="351"/>
      <c r="I128" s="351"/>
      <c r="J128" s="352"/>
      <c r="K128" s="352"/>
      <c r="L128" s="348"/>
      <c r="M128" s="348"/>
      <c r="N128" s="348"/>
      <c r="O128" s="353"/>
      <c r="P128" s="348"/>
    </row>
    <row r="129" spans="4:16" ht="39.950000000000003" customHeight="1" x14ac:dyDescent="0.25">
      <c r="D129" s="348"/>
      <c r="E129" s="431"/>
      <c r="F129" s="444"/>
      <c r="G129" s="350"/>
      <c r="H129" s="351"/>
      <c r="I129" s="351"/>
      <c r="J129" s="352"/>
      <c r="K129" s="352"/>
      <c r="L129" s="348"/>
      <c r="M129" s="348"/>
      <c r="N129" s="348"/>
      <c r="O129" s="353"/>
      <c r="P129" s="348"/>
    </row>
    <row r="130" spans="4:16" ht="39.950000000000003" customHeight="1" x14ac:dyDescent="0.25">
      <c r="D130" s="348"/>
      <c r="E130" s="431"/>
      <c r="F130" s="444"/>
      <c r="G130" s="350"/>
      <c r="H130" s="351"/>
      <c r="I130" s="351"/>
      <c r="J130" s="352"/>
      <c r="K130" s="352"/>
      <c r="L130" s="348"/>
      <c r="M130" s="348"/>
      <c r="N130" s="348"/>
      <c r="O130" s="353"/>
      <c r="P130" s="348"/>
    </row>
    <row r="131" spans="4:16" ht="39.950000000000003" customHeight="1" x14ac:dyDescent="0.25">
      <c r="D131" s="348"/>
      <c r="E131" s="431"/>
      <c r="F131" s="444"/>
      <c r="G131" s="350"/>
      <c r="H131" s="351"/>
      <c r="I131" s="351"/>
      <c r="J131" s="352"/>
      <c r="K131" s="352"/>
      <c r="L131" s="348"/>
      <c r="M131" s="348"/>
      <c r="N131" s="348"/>
      <c r="O131" s="353"/>
      <c r="P131" s="348"/>
    </row>
    <row r="132" spans="4:16" ht="39.950000000000003" customHeight="1" x14ac:dyDescent="0.25">
      <c r="D132" s="348"/>
      <c r="E132" s="431"/>
      <c r="F132" s="444"/>
      <c r="G132" s="350"/>
      <c r="H132" s="351"/>
      <c r="I132" s="351"/>
      <c r="J132" s="352"/>
      <c r="K132" s="352"/>
      <c r="L132" s="348"/>
      <c r="M132" s="348"/>
      <c r="N132" s="348"/>
      <c r="O132" s="353"/>
      <c r="P132" s="348"/>
    </row>
    <row r="133" spans="4:16" ht="39.950000000000003" customHeight="1" x14ac:dyDescent="0.25">
      <c r="D133" s="348"/>
      <c r="E133" s="431"/>
      <c r="F133" s="444"/>
      <c r="G133" s="350"/>
      <c r="H133" s="351"/>
      <c r="I133" s="351"/>
      <c r="J133" s="352"/>
      <c r="K133" s="352"/>
      <c r="L133" s="348"/>
      <c r="M133" s="348"/>
      <c r="N133" s="348"/>
      <c r="O133" s="353"/>
      <c r="P133" s="348"/>
    </row>
    <row r="134" spans="4:16" ht="39.950000000000003" customHeight="1" x14ac:dyDescent="0.25">
      <c r="D134" s="348"/>
      <c r="E134" s="431"/>
      <c r="F134" s="444"/>
      <c r="G134" s="350"/>
      <c r="H134" s="351"/>
      <c r="I134" s="351"/>
      <c r="J134" s="352"/>
      <c r="K134" s="352"/>
      <c r="L134" s="348"/>
      <c r="M134" s="348"/>
      <c r="N134" s="348"/>
      <c r="O134" s="353"/>
      <c r="P134" s="348"/>
    </row>
    <row r="135" spans="4:16" ht="39.950000000000003" customHeight="1" x14ac:dyDescent="0.25">
      <c r="D135" s="348"/>
      <c r="E135" s="431"/>
      <c r="F135" s="444"/>
      <c r="G135" s="350"/>
      <c r="H135" s="351"/>
      <c r="I135" s="351"/>
      <c r="J135" s="352"/>
      <c r="K135" s="352"/>
      <c r="L135" s="348"/>
      <c r="M135" s="348"/>
      <c r="N135" s="348"/>
      <c r="O135" s="353"/>
      <c r="P135" s="348"/>
    </row>
    <row r="136" spans="4:16" ht="39.950000000000003" customHeight="1" x14ac:dyDescent="0.25">
      <c r="D136" s="348"/>
      <c r="E136" s="431"/>
      <c r="F136" s="444"/>
      <c r="G136" s="350"/>
      <c r="H136" s="351"/>
      <c r="I136" s="351"/>
      <c r="J136" s="352"/>
      <c r="K136" s="352"/>
      <c r="L136" s="348"/>
      <c r="M136" s="348"/>
      <c r="N136" s="348"/>
      <c r="O136" s="353"/>
      <c r="P136" s="348"/>
    </row>
    <row r="137" spans="4:16" ht="39.950000000000003" customHeight="1" x14ac:dyDescent="0.25">
      <c r="D137" s="348"/>
      <c r="E137" s="431"/>
      <c r="F137" s="444"/>
      <c r="G137" s="350"/>
      <c r="H137" s="351"/>
      <c r="I137" s="351"/>
      <c r="J137" s="352"/>
      <c r="K137" s="352"/>
      <c r="L137" s="348"/>
      <c r="M137" s="348"/>
      <c r="N137" s="348"/>
      <c r="O137" s="353"/>
      <c r="P137" s="348"/>
    </row>
    <row r="138" spans="4:16" ht="39.950000000000003" customHeight="1" x14ac:dyDescent="0.25">
      <c r="D138" s="348"/>
      <c r="E138" s="431"/>
      <c r="F138" s="444"/>
      <c r="G138" s="350"/>
      <c r="H138" s="351"/>
      <c r="I138" s="351"/>
      <c r="J138" s="352"/>
      <c r="K138" s="352"/>
      <c r="L138" s="348"/>
      <c r="M138" s="348"/>
      <c r="N138" s="348"/>
      <c r="O138" s="353"/>
      <c r="P138" s="348"/>
    </row>
    <row r="139" spans="4:16" ht="39.950000000000003" customHeight="1" x14ac:dyDescent="0.25">
      <c r="D139" s="348"/>
      <c r="E139" s="431"/>
      <c r="F139" s="444"/>
      <c r="G139" s="350"/>
      <c r="H139" s="351"/>
      <c r="I139" s="351"/>
      <c r="J139" s="352"/>
      <c r="K139" s="352"/>
      <c r="L139" s="348"/>
      <c r="M139" s="348"/>
      <c r="N139" s="348"/>
      <c r="O139" s="353"/>
      <c r="P139" s="348"/>
    </row>
    <row r="140" spans="4:16" ht="39.950000000000003" customHeight="1" x14ac:dyDescent="0.25">
      <c r="D140" s="348"/>
      <c r="E140" s="431"/>
      <c r="F140" s="444"/>
      <c r="G140" s="350"/>
      <c r="H140" s="351"/>
      <c r="I140" s="351"/>
      <c r="J140" s="352"/>
      <c r="K140" s="352"/>
      <c r="L140" s="348"/>
      <c r="M140" s="348"/>
      <c r="N140" s="348"/>
      <c r="O140" s="353"/>
      <c r="P140" s="348"/>
    </row>
    <row r="141" spans="4:16" ht="39.950000000000003" customHeight="1" x14ac:dyDescent="0.25">
      <c r="D141" s="348"/>
      <c r="E141" s="431"/>
      <c r="F141" s="444"/>
      <c r="G141" s="350"/>
      <c r="H141" s="351"/>
      <c r="I141" s="351"/>
      <c r="J141" s="352"/>
      <c r="K141" s="352"/>
      <c r="L141" s="348"/>
      <c r="M141" s="348"/>
      <c r="N141" s="348"/>
      <c r="O141" s="353"/>
      <c r="P141" s="348"/>
    </row>
    <row r="142" spans="4:16" ht="39.950000000000003" customHeight="1" x14ac:dyDescent="0.25">
      <c r="D142" s="348"/>
      <c r="E142" s="431"/>
      <c r="F142" s="444"/>
      <c r="G142" s="350"/>
      <c r="H142" s="351"/>
      <c r="I142" s="351"/>
      <c r="J142" s="352"/>
      <c r="K142" s="352"/>
      <c r="L142" s="348"/>
      <c r="M142" s="348"/>
      <c r="N142" s="348"/>
      <c r="O142" s="353"/>
      <c r="P142" s="348"/>
    </row>
    <row r="143" spans="4:16" ht="39.950000000000003" customHeight="1" x14ac:dyDescent="0.25">
      <c r="D143" s="348"/>
      <c r="E143" s="431"/>
      <c r="F143" s="444"/>
      <c r="G143" s="350"/>
      <c r="H143" s="351"/>
      <c r="I143" s="351"/>
      <c r="J143" s="352"/>
      <c r="K143" s="352"/>
      <c r="L143" s="348"/>
      <c r="M143" s="348"/>
      <c r="N143" s="348"/>
      <c r="O143" s="353"/>
      <c r="P143" s="348"/>
    </row>
    <row r="144" spans="4:16" ht="39.950000000000003" customHeight="1" x14ac:dyDescent="0.25">
      <c r="D144" s="348"/>
      <c r="E144" s="431"/>
      <c r="F144" s="444"/>
      <c r="G144" s="350"/>
      <c r="H144" s="351"/>
      <c r="I144" s="351"/>
      <c r="J144" s="352"/>
      <c r="K144" s="352"/>
      <c r="L144" s="348"/>
      <c r="M144" s="348"/>
      <c r="N144" s="348"/>
      <c r="O144" s="353"/>
      <c r="P144" s="348"/>
    </row>
    <row r="145" spans="4:16" ht="39.950000000000003" customHeight="1" x14ac:dyDescent="0.25">
      <c r="D145" s="348"/>
      <c r="E145" s="431"/>
      <c r="F145" s="444"/>
      <c r="G145" s="350"/>
      <c r="H145" s="351"/>
      <c r="I145" s="351"/>
      <c r="J145" s="352"/>
      <c r="K145" s="352"/>
      <c r="L145" s="348"/>
      <c r="M145" s="348"/>
      <c r="N145" s="348"/>
      <c r="O145" s="353"/>
      <c r="P145" s="348"/>
    </row>
    <row r="146" spans="4:16" ht="39.950000000000003" customHeight="1" x14ac:dyDescent="0.25">
      <c r="D146" s="348"/>
      <c r="E146" s="431"/>
      <c r="F146" s="444"/>
      <c r="G146" s="350"/>
      <c r="H146" s="351"/>
      <c r="I146" s="351"/>
      <c r="J146" s="352"/>
      <c r="K146" s="352"/>
      <c r="L146" s="348"/>
      <c r="M146" s="348"/>
      <c r="N146" s="348"/>
      <c r="O146" s="353"/>
      <c r="P146" s="348"/>
    </row>
    <row r="147" spans="4:16" ht="39.950000000000003" customHeight="1" x14ac:dyDescent="0.25">
      <c r="D147" s="348"/>
      <c r="E147" s="431"/>
      <c r="F147" s="444"/>
      <c r="G147" s="350"/>
      <c r="H147" s="351"/>
      <c r="I147" s="351"/>
      <c r="J147" s="352"/>
      <c r="K147" s="352"/>
      <c r="L147" s="348"/>
      <c r="M147" s="348"/>
      <c r="N147" s="348"/>
      <c r="O147" s="353"/>
      <c r="P147" s="348"/>
    </row>
    <row r="148" spans="4:16" ht="39.950000000000003" customHeight="1" x14ac:dyDescent="0.25">
      <c r="D148" s="348"/>
      <c r="E148" s="431"/>
      <c r="F148" s="444"/>
      <c r="G148" s="350"/>
      <c r="H148" s="351"/>
      <c r="I148" s="351"/>
      <c r="J148" s="352"/>
      <c r="K148" s="352"/>
      <c r="L148" s="348"/>
      <c r="M148" s="348"/>
      <c r="N148" s="348"/>
      <c r="O148" s="353"/>
      <c r="P148" s="348"/>
    </row>
    <row r="149" spans="4:16" ht="39.950000000000003" customHeight="1" x14ac:dyDescent="0.25">
      <c r="D149" s="348"/>
      <c r="E149" s="431"/>
      <c r="F149" s="444"/>
      <c r="G149" s="350"/>
      <c r="H149" s="351"/>
      <c r="I149" s="351"/>
      <c r="J149" s="352"/>
      <c r="K149" s="352"/>
      <c r="L149" s="348"/>
      <c r="M149" s="348"/>
      <c r="N149" s="348"/>
      <c r="O149" s="353"/>
      <c r="P149" s="348"/>
    </row>
    <row r="150" spans="4:16" ht="39.950000000000003" customHeight="1" x14ac:dyDescent="0.25">
      <c r="D150" s="348"/>
      <c r="E150" s="431"/>
      <c r="F150" s="444"/>
      <c r="G150" s="350"/>
      <c r="H150" s="351"/>
      <c r="I150" s="351"/>
      <c r="J150" s="352"/>
      <c r="K150" s="352"/>
      <c r="L150" s="348"/>
      <c r="M150" s="348"/>
      <c r="N150" s="348"/>
      <c r="O150" s="353"/>
      <c r="P150" s="348"/>
    </row>
    <row r="151" spans="4:16" ht="39.950000000000003" customHeight="1" x14ac:dyDescent="0.25">
      <c r="D151" s="348"/>
      <c r="E151" s="431"/>
      <c r="F151" s="444"/>
      <c r="G151" s="350"/>
      <c r="H151" s="351"/>
      <c r="I151" s="351"/>
      <c r="J151" s="352"/>
      <c r="K151" s="352"/>
      <c r="L151" s="348"/>
      <c r="M151" s="348"/>
      <c r="N151" s="348"/>
      <c r="O151" s="353"/>
      <c r="P151" s="348"/>
    </row>
    <row r="152" spans="4:16" ht="39.950000000000003" customHeight="1" x14ac:dyDescent="0.25">
      <c r="D152" s="348"/>
      <c r="E152" s="431"/>
      <c r="F152" s="444"/>
      <c r="G152" s="350"/>
      <c r="H152" s="351"/>
      <c r="I152" s="351"/>
      <c r="J152" s="352"/>
      <c r="K152" s="352"/>
      <c r="L152" s="348"/>
      <c r="M152" s="348"/>
      <c r="N152" s="348"/>
      <c r="O152" s="353"/>
      <c r="P152" s="348"/>
    </row>
    <row r="153" spans="4:16" ht="39.950000000000003" customHeight="1" x14ac:dyDescent="0.25">
      <c r="D153" s="348"/>
      <c r="E153" s="431"/>
      <c r="F153" s="444"/>
      <c r="G153" s="350"/>
      <c r="H153" s="351"/>
      <c r="I153" s="351"/>
      <c r="J153" s="352"/>
      <c r="K153" s="352"/>
      <c r="L153" s="348"/>
      <c r="M153" s="348"/>
      <c r="N153" s="348"/>
      <c r="O153" s="353"/>
      <c r="P153" s="348"/>
    </row>
    <row r="154" spans="4:16" ht="39.950000000000003" customHeight="1" x14ac:dyDescent="0.25">
      <c r="D154" s="348"/>
      <c r="E154" s="431"/>
      <c r="F154" s="444"/>
      <c r="G154" s="350"/>
      <c r="H154" s="351"/>
      <c r="I154" s="351"/>
      <c r="J154" s="352"/>
      <c r="K154" s="352"/>
      <c r="L154" s="348"/>
      <c r="M154" s="348"/>
      <c r="N154" s="348"/>
      <c r="O154" s="353"/>
      <c r="P154" s="348"/>
    </row>
    <row r="155" spans="4:16" ht="39.950000000000003" customHeight="1" x14ac:dyDescent="0.25">
      <c r="D155" s="348"/>
      <c r="E155" s="431"/>
      <c r="F155" s="444"/>
      <c r="G155" s="350"/>
      <c r="H155" s="351"/>
      <c r="I155" s="351"/>
      <c r="J155" s="352"/>
      <c r="K155" s="352"/>
      <c r="L155" s="348"/>
      <c r="M155" s="348"/>
      <c r="N155" s="348"/>
      <c r="O155" s="353"/>
      <c r="P155" s="348"/>
    </row>
    <row r="156" spans="4:16" ht="39.950000000000003" customHeight="1" x14ac:dyDescent="0.25">
      <c r="D156" s="348"/>
      <c r="E156" s="431"/>
      <c r="F156" s="444"/>
      <c r="G156" s="350"/>
      <c r="H156" s="351"/>
      <c r="I156" s="351"/>
      <c r="J156" s="352"/>
      <c r="K156" s="352"/>
      <c r="L156" s="348"/>
      <c r="M156" s="348"/>
      <c r="N156" s="348"/>
      <c r="O156" s="353"/>
      <c r="P156" s="348"/>
    </row>
    <row r="157" spans="4:16" ht="39.950000000000003" customHeight="1" x14ac:dyDescent="0.25">
      <c r="D157" s="348"/>
      <c r="E157" s="431"/>
      <c r="F157" s="444"/>
      <c r="G157" s="350"/>
      <c r="H157" s="351"/>
      <c r="I157" s="351"/>
      <c r="J157" s="352"/>
      <c r="K157" s="352"/>
      <c r="L157" s="348"/>
      <c r="M157" s="348"/>
      <c r="N157" s="348"/>
      <c r="O157" s="353"/>
      <c r="P157" s="348"/>
    </row>
    <row r="158" spans="4:16" ht="39.950000000000003" customHeight="1" x14ac:dyDescent="0.25">
      <c r="D158" s="348"/>
      <c r="E158" s="431"/>
      <c r="F158" s="444"/>
      <c r="G158" s="350"/>
      <c r="H158" s="351"/>
      <c r="I158" s="351"/>
      <c r="J158" s="352"/>
      <c r="K158" s="352"/>
      <c r="L158" s="348"/>
      <c r="M158" s="348"/>
      <c r="N158" s="348"/>
      <c r="O158" s="353"/>
      <c r="P158" s="348"/>
    </row>
    <row r="159" spans="4:16" ht="39.950000000000003" customHeight="1" x14ac:dyDescent="0.25">
      <c r="D159" s="348"/>
      <c r="E159" s="431"/>
      <c r="F159" s="444"/>
      <c r="G159" s="350"/>
      <c r="H159" s="351"/>
      <c r="I159" s="351"/>
      <c r="J159" s="352"/>
      <c r="K159" s="352"/>
      <c r="L159" s="348"/>
      <c r="M159" s="348"/>
      <c r="N159" s="348"/>
      <c r="O159" s="353"/>
      <c r="P159" s="348"/>
    </row>
    <row r="160" spans="4:16" ht="39.950000000000003" customHeight="1" x14ac:dyDescent="0.25">
      <c r="D160" s="348"/>
      <c r="E160" s="431"/>
      <c r="F160" s="444"/>
      <c r="G160" s="350"/>
      <c r="H160" s="351"/>
      <c r="I160" s="351"/>
      <c r="J160" s="352"/>
      <c r="K160" s="352"/>
      <c r="L160" s="348"/>
      <c r="M160" s="348"/>
      <c r="N160" s="348"/>
      <c r="O160" s="353"/>
      <c r="P160" s="348"/>
    </row>
    <row r="161" spans="4:16" ht="39.950000000000003" customHeight="1" x14ac:dyDescent="0.25">
      <c r="D161" s="348"/>
      <c r="E161" s="431"/>
      <c r="F161" s="444"/>
      <c r="G161" s="350"/>
      <c r="H161" s="351"/>
      <c r="I161" s="351"/>
      <c r="J161" s="352"/>
      <c r="K161" s="352"/>
      <c r="L161" s="348"/>
      <c r="M161" s="348"/>
      <c r="N161" s="348"/>
      <c r="O161" s="353"/>
      <c r="P161" s="348"/>
    </row>
    <row r="162" spans="4:16" ht="39.950000000000003" customHeight="1" x14ac:dyDescent="0.25">
      <c r="D162" s="348"/>
      <c r="E162" s="431"/>
      <c r="F162" s="444"/>
      <c r="G162" s="350"/>
      <c r="H162" s="351"/>
      <c r="I162" s="351"/>
      <c r="J162" s="352"/>
      <c r="K162" s="352"/>
      <c r="L162" s="348"/>
      <c r="M162" s="348"/>
      <c r="N162" s="348"/>
      <c r="O162" s="353"/>
      <c r="P162" s="348"/>
    </row>
    <row r="163" spans="4:16" ht="39.950000000000003" customHeight="1" x14ac:dyDescent="0.25">
      <c r="D163" s="348"/>
      <c r="E163" s="431"/>
      <c r="F163" s="444"/>
      <c r="G163" s="350"/>
      <c r="H163" s="351"/>
      <c r="I163" s="351"/>
      <c r="J163" s="352"/>
      <c r="K163" s="352"/>
      <c r="L163" s="348"/>
      <c r="M163" s="348"/>
      <c r="N163" s="348"/>
      <c r="O163" s="353"/>
      <c r="P163" s="348"/>
    </row>
    <row r="164" spans="4:16" ht="39.950000000000003" customHeight="1" x14ac:dyDescent="0.25">
      <c r="D164" s="348"/>
      <c r="E164" s="431"/>
      <c r="F164" s="444"/>
      <c r="G164" s="350"/>
      <c r="H164" s="351"/>
      <c r="I164" s="351"/>
      <c r="J164" s="352"/>
      <c r="K164" s="352"/>
      <c r="L164" s="348"/>
      <c r="M164" s="348"/>
      <c r="N164" s="348"/>
      <c r="O164" s="353"/>
      <c r="P164" s="348"/>
    </row>
    <row r="165" spans="4:16" ht="39.950000000000003" customHeight="1" x14ac:dyDescent="0.25">
      <c r="D165" s="348"/>
      <c r="E165" s="431"/>
      <c r="F165" s="444"/>
      <c r="G165" s="350"/>
      <c r="H165" s="351"/>
      <c r="I165" s="351"/>
      <c r="J165" s="352"/>
      <c r="K165" s="352"/>
      <c r="L165" s="348"/>
      <c r="M165" s="348"/>
      <c r="N165" s="348"/>
      <c r="O165" s="353"/>
      <c r="P165" s="348"/>
    </row>
    <row r="166" spans="4:16" ht="39.950000000000003" customHeight="1" x14ac:dyDescent="0.25">
      <c r="D166" s="348"/>
      <c r="E166" s="431"/>
      <c r="F166" s="444"/>
      <c r="G166" s="350"/>
      <c r="H166" s="351"/>
      <c r="I166" s="351"/>
      <c r="J166" s="352"/>
      <c r="K166" s="352"/>
      <c r="L166" s="348"/>
      <c r="M166" s="348"/>
      <c r="N166" s="348"/>
      <c r="O166" s="353"/>
      <c r="P166" s="348"/>
    </row>
    <row r="167" spans="4:16" ht="39.950000000000003" customHeight="1" x14ac:dyDescent="0.25">
      <c r="D167" s="348"/>
      <c r="E167" s="431"/>
      <c r="F167" s="444"/>
      <c r="G167" s="350"/>
      <c r="H167" s="351"/>
      <c r="I167" s="351"/>
      <c r="J167" s="352"/>
      <c r="K167" s="352"/>
      <c r="L167" s="348"/>
      <c r="M167" s="348"/>
      <c r="N167" s="348"/>
      <c r="O167" s="353"/>
      <c r="P167" s="348"/>
    </row>
    <row r="168" spans="4:16" ht="39.950000000000003" customHeight="1" x14ac:dyDescent="0.25">
      <c r="D168" s="348"/>
      <c r="E168" s="431"/>
      <c r="F168" s="444"/>
      <c r="G168" s="350"/>
      <c r="H168" s="351"/>
      <c r="I168" s="351"/>
      <c r="J168" s="352"/>
      <c r="K168" s="352"/>
      <c r="L168" s="348"/>
      <c r="M168" s="348"/>
      <c r="N168" s="348"/>
      <c r="O168" s="353"/>
      <c r="P168" s="348"/>
    </row>
    <row r="169" spans="4:16" ht="39.950000000000003" customHeight="1" x14ac:dyDescent="0.25">
      <c r="D169" s="348"/>
      <c r="E169" s="431"/>
      <c r="F169" s="444"/>
      <c r="G169" s="350"/>
      <c r="H169" s="351"/>
      <c r="I169" s="351"/>
      <c r="J169" s="352"/>
      <c r="K169" s="352"/>
      <c r="L169" s="348"/>
      <c r="M169" s="348"/>
      <c r="N169" s="348"/>
      <c r="O169" s="353"/>
      <c r="P169" s="348"/>
    </row>
    <row r="170" spans="4:16" ht="39.950000000000003" customHeight="1" x14ac:dyDescent="0.25">
      <c r="D170" s="348"/>
      <c r="E170" s="431"/>
      <c r="F170" s="444"/>
      <c r="G170" s="350"/>
      <c r="H170" s="351"/>
      <c r="I170" s="351"/>
      <c r="J170" s="352"/>
      <c r="K170" s="352"/>
      <c r="L170" s="348"/>
      <c r="M170" s="348"/>
      <c r="N170" s="348"/>
      <c r="O170" s="353"/>
      <c r="P170" s="348"/>
    </row>
    <row r="171" spans="4:16" ht="39.950000000000003" customHeight="1" x14ac:dyDescent="0.25">
      <c r="D171" s="348"/>
      <c r="E171" s="431"/>
      <c r="F171" s="444"/>
      <c r="G171" s="350"/>
      <c r="H171" s="351"/>
      <c r="I171" s="351"/>
      <c r="J171" s="352"/>
      <c r="K171" s="352"/>
      <c r="L171" s="348"/>
      <c r="M171" s="348"/>
      <c r="N171" s="348"/>
      <c r="O171" s="353"/>
      <c r="P171" s="348"/>
    </row>
    <row r="172" spans="4:16" ht="39.950000000000003" customHeight="1" x14ac:dyDescent="0.25">
      <c r="D172" s="348"/>
      <c r="E172" s="431"/>
      <c r="F172" s="444"/>
      <c r="G172" s="350"/>
      <c r="H172" s="351"/>
      <c r="I172" s="351"/>
      <c r="J172" s="352"/>
      <c r="K172" s="352"/>
      <c r="L172" s="348"/>
      <c r="M172" s="348"/>
      <c r="N172" s="348"/>
      <c r="O172" s="353"/>
      <c r="P172" s="348"/>
    </row>
    <row r="173" spans="4:16" ht="39.950000000000003" customHeight="1" x14ac:dyDescent="0.25">
      <c r="D173" s="348"/>
      <c r="E173" s="431"/>
      <c r="F173" s="444"/>
      <c r="G173" s="350"/>
      <c r="H173" s="351"/>
      <c r="I173" s="351"/>
      <c r="J173" s="352"/>
      <c r="K173" s="352"/>
      <c r="L173" s="348"/>
      <c r="M173" s="348"/>
      <c r="N173" s="348"/>
      <c r="O173" s="353"/>
      <c r="P173" s="348"/>
    </row>
    <row r="174" spans="4:16" ht="39.950000000000003" customHeight="1" x14ac:dyDescent="0.25">
      <c r="D174" s="348"/>
      <c r="E174" s="431"/>
      <c r="F174" s="444"/>
      <c r="G174" s="350"/>
      <c r="H174" s="351"/>
      <c r="I174" s="351"/>
      <c r="J174" s="352"/>
      <c r="K174" s="352"/>
      <c r="L174" s="348"/>
      <c r="M174" s="348"/>
      <c r="N174" s="348"/>
      <c r="O174" s="353"/>
      <c r="P174" s="348"/>
    </row>
    <row r="175" spans="4:16" ht="39.950000000000003" customHeight="1" x14ac:dyDescent="0.25">
      <c r="D175" s="348"/>
      <c r="E175" s="431"/>
      <c r="F175" s="444"/>
      <c r="G175" s="350"/>
      <c r="H175" s="351"/>
      <c r="I175" s="351"/>
      <c r="J175" s="352"/>
      <c r="K175" s="352"/>
      <c r="L175" s="348"/>
      <c r="M175" s="348"/>
      <c r="N175" s="348"/>
      <c r="O175" s="353"/>
      <c r="P175" s="348"/>
    </row>
    <row r="176" spans="4:16" ht="39.950000000000003" customHeight="1" x14ac:dyDescent="0.25">
      <c r="D176" s="348"/>
      <c r="E176" s="431"/>
      <c r="F176" s="444"/>
      <c r="G176" s="350"/>
      <c r="H176" s="351"/>
      <c r="I176" s="351"/>
      <c r="J176" s="352"/>
      <c r="K176" s="352"/>
      <c r="L176" s="348"/>
      <c r="M176" s="348"/>
      <c r="N176" s="348"/>
      <c r="O176" s="353"/>
      <c r="P176" s="348"/>
    </row>
    <row r="177" spans="4:16" ht="39.950000000000003" customHeight="1" x14ac:dyDescent="0.25">
      <c r="D177" s="348"/>
      <c r="E177" s="431"/>
      <c r="F177" s="444"/>
      <c r="G177" s="350"/>
      <c r="H177" s="351"/>
      <c r="I177" s="351"/>
      <c r="J177" s="352"/>
      <c r="K177" s="352"/>
      <c r="L177" s="348"/>
      <c r="M177" s="348"/>
      <c r="N177" s="348"/>
      <c r="O177" s="353"/>
      <c r="P177" s="348"/>
    </row>
    <row r="178" spans="4:16" ht="39.950000000000003" customHeight="1" x14ac:dyDescent="0.25">
      <c r="D178" s="348"/>
      <c r="E178" s="431"/>
      <c r="F178" s="444"/>
      <c r="G178" s="350"/>
      <c r="H178" s="351"/>
      <c r="I178" s="351"/>
      <c r="J178" s="352"/>
      <c r="K178" s="352"/>
      <c r="L178" s="348"/>
      <c r="M178" s="348"/>
      <c r="N178" s="348"/>
      <c r="O178" s="353"/>
      <c r="P178" s="348"/>
    </row>
    <row r="179" spans="4:16" ht="39.950000000000003" customHeight="1" x14ac:dyDescent="0.25">
      <c r="D179" s="348"/>
      <c r="E179" s="431"/>
      <c r="F179" s="444"/>
      <c r="G179" s="350"/>
      <c r="H179" s="351"/>
      <c r="I179" s="351"/>
      <c r="J179" s="352"/>
      <c r="K179" s="352"/>
      <c r="L179" s="348"/>
      <c r="M179" s="348"/>
      <c r="N179" s="348"/>
      <c r="O179" s="353"/>
      <c r="P179" s="348"/>
    </row>
    <row r="180" spans="4:16" ht="39.950000000000003" customHeight="1" x14ac:dyDescent="0.25">
      <c r="D180" s="348"/>
      <c r="E180" s="431"/>
      <c r="F180" s="444"/>
      <c r="G180" s="350"/>
      <c r="H180" s="351"/>
      <c r="I180" s="351"/>
      <c r="J180" s="352"/>
      <c r="K180" s="352"/>
      <c r="L180" s="348"/>
      <c r="M180" s="348"/>
      <c r="N180" s="348"/>
      <c r="O180" s="353"/>
      <c r="P180" s="348"/>
    </row>
    <row r="181" spans="4:16" ht="39.950000000000003" customHeight="1" x14ac:dyDescent="0.25">
      <c r="D181" s="348"/>
      <c r="E181" s="431"/>
      <c r="F181" s="444"/>
      <c r="G181" s="350"/>
      <c r="H181" s="351"/>
      <c r="I181" s="351"/>
      <c r="J181" s="352"/>
      <c r="K181" s="352"/>
      <c r="L181" s="348"/>
      <c r="M181" s="348"/>
      <c r="N181" s="348"/>
      <c r="O181" s="353"/>
      <c r="P181" s="348"/>
    </row>
    <row r="182" spans="4:16" ht="39.950000000000003" customHeight="1" x14ac:dyDescent="0.25">
      <c r="D182" s="348"/>
      <c r="E182" s="431"/>
      <c r="F182" s="444"/>
      <c r="G182" s="350"/>
      <c r="H182" s="351"/>
      <c r="I182" s="351"/>
      <c r="J182" s="352"/>
      <c r="K182" s="352"/>
      <c r="L182" s="348"/>
      <c r="M182" s="348"/>
      <c r="N182" s="348"/>
      <c r="O182" s="353"/>
      <c r="P182" s="348"/>
    </row>
    <row r="183" spans="4:16" ht="39.950000000000003" customHeight="1" x14ac:dyDescent="0.25">
      <c r="D183" s="348"/>
      <c r="E183" s="431"/>
      <c r="F183" s="444"/>
      <c r="G183" s="350"/>
      <c r="H183" s="351"/>
      <c r="I183" s="351"/>
      <c r="J183" s="352"/>
      <c r="K183" s="352"/>
      <c r="L183" s="348"/>
      <c r="M183" s="348"/>
      <c r="N183" s="348"/>
      <c r="O183" s="353"/>
      <c r="P183" s="348"/>
    </row>
    <row r="184" spans="4:16" ht="39.950000000000003" customHeight="1" x14ac:dyDescent="0.25">
      <c r="D184" s="348"/>
      <c r="E184" s="431"/>
      <c r="F184" s="444"/>
      <c r="G184" s="350"/>
      <c r="H184" s="351"/>
      <c r="I184" s="351"/>
      <c r="J184" s="352"/>
      <c r="K184" s="352"/>
      <c r="L184" s="348"/>
      <c r="M184" s="348"/>
      <c r="N184" s="348"/>
      <c r="O184" s="353"/>
      <c r="P184" s="348"/>
    </row>
    <row r="185" spans="4:16" ht="39.950000000000003" customHeight="1" x14ac:dyDescent="0.25">
      <c r="D185" s="348"/>
      <c r="E185" s="431"/>
      <c r="F185" s="444"/>
      <c r="G185" s="350"/>
      <c r="H185" s="351"/>
      <c r="I185" s="351"/>
      <c r="J185" s="352"/>
      <c r="K185" s="352"/>
      <c r="L185" s="348"/>
      <c r="M185" s="348"/>
      <c r="N185" s="348"/>
      <c r="O185" s="353"/>
      <c r="P185" s="348"/>
    </row>
    <row r="186" spans="4:16" ht="39.950000000000003" customHeight="1" x14ac:dyDescent="0.25">
      <c r="D186" s="348"/>
      <c r="E186" s="431"/>
      <c r="F186" s="444"/>
      <c r="G186" s="350"/>
      <c r="H186" s="351"/>
      <c r="I186" s="351"/>
      <c r="J186" s="352"/>
      <c r="K186" s="352"/>
      <c r="L186" s="348"/>
      <c r="M186" s="348"/>
      <c r="N186" s="348"/>
      <c r="O186" s="353"/>
      <c r="P186" s="348"/>
    </row>
    <row r="187" spans="4:16" ht="39.950000000000003" customHeight="1" x14ac:dyDescent="0.25">
      <c r="D187" s="348"/>
      <c r="E187" s="431"/>
      <c r="F187" s="444"/>
      <c r="G187" s="350"/>
      <c r="H187" s="351"/>
      <c r="I187" s="351"/>
      <c r="J187" s="352"/>
      <c r="K187" s="352"/>
      <c r="L187" s="348"/>
      <c r="M187" s="348"/>
      <c r="N187" s="348"/>
      <c r="O187" s="353"/>
      <c r="P187" s="348"/>
    </row>
    <row r="188" spans="4:16" ht="39.950000000000003" customHeight="1" x14ac:dyDescent="0.25">
      <c r="D188" s="348"/>
      <c r="E188" s="431"/>
      <c r="F188" s="444"/>
      <c r="G188" s="350"/>
      <c r="H188" s="351"/>
      <c r="I188" s="351"/>
      <c r="J188" s="352"/>
      <c r="K188" s="352"/>
      <c r="L188" s="348"/>
      <c r="M188" s="348"/>
      <c r="N188" s="348"/>
      <c r="O188" s="353"/>
      <c r="P188" s="348"/>
    </row>
    <row r="189" spans="4:16" ht="39.950000000000003" customHeight="1" x14ac:dyDescent="0.25">
      <c r="D189" s="348"/>
      <c r="E189" s="431"/>
      <c r="F189" s="444"/>
      <c r="G189" s="350"/>
      <c r="H189" s="351"/>
      <c r="I189" s="351"/>
      <c r="J189" s="352"/>
      <c r="K189" s="352"/>
      <c r="L189" s="348"/>
      <c r="M189" s="348"/>
      <c r="N189" s="348"/>
      <c r="O189" s="353"/>
      <c r="P189" s="348"/>
    </row>
    <row r="190" spans="4:16" ht="39.950000000000003" customHeight="1" x14ac:dyDescent="0.25">
      <c r="D190" s="348"/>
      <c r="E190" s="431"/>
      <c r="F190" s="444"/>
      <c r="G190" s="350"/>
      <c r="H190" s="351"/>
      <c r="I190" s="351"/>
      <c r="J190" s="352"/>
      <c r="K190" s="352"/>
      <c r="L190" s="348"/>
      <c r="M190" s="348"/>
      <c r="N190" s="348"/>
      <c r="O190" s="353"/>
      <c r="P190" s="348"/>
    </row>
    <row r="191" spans="4:16" ht="39.950000000000003" customHeight="1" x14ac:dyDescent="0.25">
      <c r="D191" s="348"/>
      <c r="E191" s="431"/>
      <c r="F191" s="444"/>
      <c r="G191" s="350"/>
      <c r="H191" s="351"/>
      <c r="I191" s="351"/>
      <c r="J191" s="352"/>
      <c r="K191" s="352"/>
      <c r="L191" s="348"/>
      <c r="M191" s="348"/>
      <c r="N191" s="348"/>
      <c r="O191" s="353"/>
      <c r="P191" s="348"/>
    </row>
    <row r="192" spans="4:16" ht="39.950000000000003" customHeight="1" x14ac:dyDescent="0.25">
      <c r="D192" s="348"/>
      <c r="E192" s="431"/>
      <c r="F192" s="444"/>
      <c r="G192" s="350"/>
      <c r="H192" s="351"/>
      <c r="I192" s="351"/>
      <c r="J192" s="352"/>
      <c r="K192" s="352"/>
      <c r="L192" s="348"/>
      <c r="M192" s="348"/>
      <c r="N192" s="348"/>
      <c r="O192" s="353"/>
      <c r="P192" s="348"/>
    </row>
    <row r="193" spans="4:16" ht="39.950000000000003" customHeight="1" x14ac:dyDescent="0.25">
      <c r="D193" s="348"/>
      <c r="E193" s="431"/>
      <c r="F193" s="444"/>
      <c r="G193" s="350"/>
      <c r="H193" s="351"/>
      <c r="I193" s="351"/>
      <c r="J193" s="352"/>
      <c r="K193" s="352"/>
      <c r="L193" s="348"/>
      <c r="M193" s="348"/>
      <c r="N193" s="348"/>
      <c r="O193" s="353"/>
      <c r="P193" s="348"/>
    </row>
    <row r="194" spans="4:16" ht="39.950000000000003" customHeight="1" x14ac:dyDescent="0.25">
      <c r="D194" s="348"/>
      <c r="E194" s="431"/>
      <c r="F194" s="444"/>
      <c r="G194" s="350"/>
      <c r="H194" s="351"/>
      <c r="I194" s="351"/>
      <c r="J194" s="352"/>
      <c r="K194" s="352"/>
      <c r="L194" s="348"/>
      <c r="M194" s="348"/>
      <c r="N194" s="348"/>
      <c r="O194" s="353"/>
      <c r="P194" s="348"/>
    </row>
    <row r="195" spans="4:16" ht="39.950000000000003" customHeight="1" x14ac:dyDescent="0.25">
      <c r="D195" s="348"/>
      <c r="E195" s="431"/>
      <c r="F195" s="444"/>
      <c r="G195" s="350"/>
      <c r="H195" s="351"/>
      <c r="I195" s="351"/>
      <c r="J195" s="352"/>
      <c r="K195" s="352"/>
      <c r="L195" s="348"/>
      <c r="M195" s="348"/>
      <c r="N195" s="348"/>
      <c r="O195" s="353"/>
      <c r="P195" s="348"/>
    </row>
    <row r="196" spans="4:16" ht="39.950000000000003" customHeight="1" x14ac:dyDescent="0.25">
      <c r="D196" s="348"/>
      <c r="E196" s="431"/>
      <c r="F196" s="444"/>
      <c r="G196" s="350"/>
      <c r="H196" s="351"/>
      <c r="I196" s="351"/>
      <c r="J196" s="352"/>
      <c r="K196" s="352"/>
      <c r="L196" s="348"/>
      <c r="M196" s="348"/>
      <c r="N196" s="348"/>
      <c r="O196" s="353"/>
      <c r="P196" s="348"/>
    </row>
    <row r="197" spans="4:16" ht="39.950000000000003" customHeight="1" x14ac:dyDescent="0.25">
      <c r="D197" s="348"/>
      <c r="E197" s="431"/>
      <c r="F197" s="444"/>
      <c r="G197" s="350"/>
      <c r="H197" s="351"/>
      <c r="I197" s="351"/>
      <c r="J197" s="352"/>
      <c r="K197" s="352"/>
      <c r="L197" s="348"/>
      <c r="M197" s="348"/>
      <c r="N197" s="348"/>
      <c r="O197" s="353"/>
      <c r="P197" s="348"/>
    </row>
    <row r="198" spans="4:16" ht="39.950000000000003" customHeight="1" x14ac:dyDescent="0.25">
      <c r="D198" s="348"/>
      <c r="E198" s="431"/>
      <c r="F198" s="444"/>
      <c r="G198" s="350"/>
      <c r="H198" s="351"/>
      <c r="I198" s="351"/>
      <c r="J198" s="352"/>
      <c r="K198" s="352"/>
      <c r="L198" s="348"/>
      <c r="M198" s="348"/>
      <c r="N198" s="348"/>
      <c r="O198" s="353"/>
      <c r="P198" s="348"/>
    </row>
    <row r="199" spans="4:16" ht="39.950000000000003" customHeight="1" x14ac:dyDescent="0.25">
      <c r="D199" s="348"/>
      <c r="E199" s="431"/>
      <c r="F199" s="444"/>
      <c r="G199" s="350"/>
      <c r="H199" s="351"/>
      <c r="I199" s="351"/>
      <c r="J199" s="352"/>
      <c r="K199" s="352"/>
      <c r="L199" s="348"/>
      <c r="M199" s="348"/>
      <c r="N199" s="348"/>
      <c r="O199" s="353"/>
      <c r="P199" s="348"/>
    </row>
    <row r="200" spans="4:16" ht="39.950000000000003" customHeight="1" x14ac:dyDescent="0.25">
      <c r="D200" s="348"/>
      <c r="E200" s="431"/>
      <c r="F200" s="444"/>
      <c r="G200" s="350"/>
      <c r="H200" s="351"/>
      <c r="I200" s="351"/>
      <c r="J200" s="352"/>
      <c r="K200" s="352"/>
      <c r="L200" s="348"/>
      <c r="M200" s="348"/>
      <c r="N200" s="348"/>
      <c r="O200" s="353"/>
      <c r="P200" s="348"/>
    </row>
    <row r="201" spans="4:16" ht="39.950000000000003" customHeight="1" x14ac:dyDescent="0.25">
      <c r="D201" s="348"/>
      <c r="E201" s="431"/>
      <c r="F201" s="444"/>
      <c r="G201" s="350"/>
      <c r="H201" s="351"/>
      <c r="I201" s="351"/>
      <c r="J201" s="352"/>
      <c r="K201" s="352"/>
      <c r="L201" s="348"/>
      <c r="M201" s="348"/>
      <c r="N201" s="348"/>
      <c r="O201" s="353"/>
      <c r="P201" s="348"/>
    </row>
    <row r="202" spans="4:16" ht="39.950000000000003" customHeight="1" x14ac:dyDescent="0.25">
      <c r="D202" s="348"/>
      <c r="E202" s="431"/>
      <c r="F202" s="444"/>
      <c r="G202" s="350"/>
      <c r="H202" s="351"/>
      <c r="I202" s="351"/>
      <c r="J202" s="352"/>
      <c r="K202" s="352"/>
      <c r="L202" s="348"/>
      <c r="M202" s="348"/>
      <c r="N202" s="348"/>
      <c r="O202" s="353"/>
      <c r="P202" s="348"/>
    </row>
    <row r="203" spans="4:16" ht="39.950000000000003" customHeight="1" x14ac:dyDescent="0.25">
      <c r="D203" s="348"/>
      <c r="E203" s="431"/>
      <c r="F203" s="444"/>
      <c r="G203" s="350"/>
      <c r="H203" s="351"/>
      <c r="I203" s="351"/>
      <c r="J203" s="352"/>
      <c r="K203" s="352"/>
      <c r="L203" s="348"/>
      <c r="M203" s="348"/>
      <c r="N203" s="348"/>
      <c r="O203" s="353"/>
      <c r="P203" s="348"/>
    </row>
    <row r="204" spans="4:16" ht="39.950000000000003" customHeight="1" x14ac:dyDescent="0.25">
      <c r="D204" s="348"/>
      <c r="E204" s="431"/>
      <c r="F204" s="444"/>
      <c r="G204" s="350"/>
      <c r="H204" s="351"/>
      <c r="I204" s="351"/>
      <c r="J204" s="352"/>
      <c r="K204" s="352"/>
      <c r="L204" s="348"/>
      <c r="M204" s="348"/>
      <c r="N204" s="348"/>
      <c r="O204" s="353"/>
      <c r="P204" s="348"/>
    </row>
    <row r="205" spans="4:16" ht="39.950000000000003" customHeight="1" x14ac:dyDescent="0.25">
      <c r="D205" s="348"/>
      <c r="E205" s="431"/>
      <c r="F205" s="444"/>
      <c r="G205" s="350"/>
      <c r="H205" s="351"/>
      <c r="I205" s="351"/>
      <c r="J205" s="352"/>
      <c r="K205" s="352"/>
      <c r="L205" s="348"/>
      <c r="M205" s="348"/>
      <c r="N205" s="348"/>
      <c r="O205" s="353"/>
      <c r="P205" s="348"/>
    </row>
    <row r="206" spans="4:16" ht="39.950000000000003" customHeight="1" x14ac:dyDescent="0.25">
      <c r="D206" s="348"/>
      <c r="E206" s="431"/>
      <c r="F206" s="444"/>
      <c r="G206" s="350"/>
      <c r="H206" s="351"/>
      <c r="I206" s="351"/>
      <c r="J206" s="352"/>
      <c r="K206" s="352"/>
      <c r="L206" s="348"/>
      <c r="M206" s="348"/>
      <c r="N206" s="348"/>
      <c r="O206" s="353"/>
      <c r="P206" s="348"/>
    </row>
    <row r="207" spans="4:16" ht="39.950000000000003" customHeight="1" x14ac:dyDescent="0.25">
      <c r="D207" s="348"/>
      <c r="E207" s="431"/>
      <c r="F207" s="444"/>
      <c r="G207" s="350"/>
      <c r="H207" s="351"/>
      <c r="I207" s="351"/>
      <c r="J207" s="352"/>
      <c r="K207" s="352"/>
      <c r="L207" s="348"/>
      <c r="M207" s="348"/>
      <c r="N207" s="348"/>
      <c r="O207" s="353"/>
      <c r="P207" s="348"/>
    </row>
    <row r="208" spans="4:16" ht="39.950000000000003" customHeight="1" x14ac:dyDescent="0.25">
      <c r="D208" s="348"/>
      <c r="E208" s="431"/>
      <c r="F208" s="444"/>
      <c r="G208" s="350"/>
      <c r="H208" s="351"/>
      <c r="I208" s="351"/>
      <c r="J208" s="352"/>
      <c r="K208" s="352"/>
      <c r="L208" s="348"/>
      <c r="M208" s="348"/>
      <c r="N208" s="348"/>
      <c r="O208" s="353"/>
      <c r="P208" s="348"/>
    </row>
    <row r="209" spans="4:16" ht="39.950000000000003" customHeight="1" x14ac:dyDescent="0.25">
      <c r="D209" s="348"/>
      <c r="E209" s="431"/>
      <c r="F209" s="444"/>
      <c r="G209" s="350"/>
      <c r="H209" s="351"/>
      <c r="I209" s="351"/>
      <c r="J209" s="352"/>
      <c r="K209" s="352"/>
      <c r="L209" s="348"/>
      <c r="M209" s="348"/>
      <c r="N209" s="348"/>
      <c r="O209" s="353"/>
      <c r="P209" s="348"/>
    </row>
    <row r="210" spans="4:16" ht="39.950000000000003" customHeight="1" x14ac:dyDescent="0.25">
      <c r="D210" s="348"/>
      <c r="E210" s="431"/>
      <c r="F210" s="444"/>
      <c r="G210" s="350"/>
      <c r="H210" s="351"/>
      <c r="I210" s="351"/>
      <c r="J210" s="352"/>
      <c r="K210" s="352"/>
      <c r="L210" s="348"/>
      <c r="M210" s="348"/>
      <c r="N210" s="348"/>
      <c r="O210" s="353"/>
      <c r="P210" s="348"/>
    </row>
    <row r="211" spans="4:16" ht="39.950000000000003" customHeight="1" x14ac:dyDescent="0.25">
      <c r="D211" s="348"/>
      <c r="E211" s="431"/>
      <c r="F211" s="444"/>
      <c r="G211" s="350"/>
      <c r="H211" s="351"/>
      <c r="I211" s="351"/>
      <c r="J211" s="352"/>
      <c r="K211" s="352"/>
      <c r="L211" s="348"/>
      <c r="M211" s="348"/>
      <c r="N211" s="348"/>
      <c r="O211" s="353"/>
      <c r="P211" s="348"/>
    </row>
    <row r="212" spans="4:16" ht="39.950000000000003" customHeight="1" x14ac:dyDescent="0.25">
      <c r="D212" s="348"/>
      <c r="E212" s="431"/>
      <c r="F212" s="444"/>
      <c r="G212" s="350"/>
      <c r="H212" s="351"/>
      <c r="I212" s="351"/>
      <c r="J212" s="352"/>
      <c r="K212" s="352"/>
      <c r="L212" s="348"/>
      <c r="M212" s="348"/>
      <c r="N212" s="348"/>
      <c r="O212" s="353"/>
      <c r="P212" s="348"/>
    </row>
    <row r="213" spans="4:16" ht="39.950000000000003" customHeight="1" x14ac:dyDescent="0.25">
      <c r="D213" s="348"/>
      <c r="E213" s="431"/>
      <c r="F213" s="444"/>
      <c r="G213" s="350"/>
      <c r="H213" s="351"/>
      <c r="I213" s="351"/>
      <c r="J213" s="352"/>
      <c r="K213" s="352"/>
      <c r="L213" s="348"/>
      <c r="M213" s="348"/>
      <c r="N213" s="348"/>
      <c r="O213" s="353"/>
      <c r="P213" s="348"/>
    </row>
    <row r="214" spans="4:16" ht="39.950000000000003" customHeight="1" x14ac:dyDescent="0.25">
      <c r="D214" s="348"/>
      <c r="E214" s="431"/>
      <c r="F214" s="444"/>
      <c r="G214" s="350"/>
      <c r="H214" s="351"/>
      <c r="I214" s="351"/>
      <c r="J214" s="352"/>
      <c r="K214" s="352"/>
      <c r="L214" s="348"/>
      <c r="M214" s="348"/>
      <c r="N214" s="348"/>
      <c r="O214" s="353"/>
      <c r="P214" s="348"/>
    </row>
    <row r="215" spans="4:16" ht="39.950000000000003" customHeight="1" x14ac:dyDescent="0.25">
      <c r="D215" s="348"/>
      <c r="E215" s="431"/>
      <c r="F215" s="444"/>
      <c r="G215" s="350"/>
      <c r="H215" s="351"/>
      <c r="I215" s="351"/>
      <c r="J215" s="352"/>
      <c r="K215" s="352"/>
      <c r="L215" s="348"/>
      <c r="M215" s="348"/>
      <c r="N215" s="348"/>
      <c r="O215" s="353"/>
      <c r="P215" s="348"/>
    </row>
    <row r="216" spans="4:16" ht="39.950000000000003" customHeight="1" x14ac:dyDescent="0.25">
      <c r="D216" s="348"/>
      <c r="E216" s="431"/>
      <c r="F216" s="444"/>
      <c r="G216" s="350"/>
      <c r="H216" s="351"/>
      <c r="I216" s="351"/>
      <c r="J216" s="352"/>
      <c r="K216" s="352"/>
      <c r="L216" s="348"/>
      <c r="M216" s="348"/>
      <c r="N216" s="348"/>
      <c r="O216" s="353"/>
      <c r="P216" s="348"/>
    </row>
    <row r="217" spans="4:16" ht="39.950000000000003" customHeight="1" x14ac:dyDescent="0.25">
      <c r="D217" s="348"/>
      <c r="E217" s="431"/>
      <c r="F217" s="444"/>
      <c r="G217" s="350"/>
      <c r="H217" s="351"/>
      <c r="I217" s="351"/>
      <c r="J217" s="352"/>
      <c r="K217" s="352"/>
      <c r="L217" s="348"/>
      <c r="M217" s="348"/>
      <c r="N217" s="348"/>
      <c r="O217" s="353"/>
      <c r="P217" s="348"/>
    </row>
    <row r="218" spans="4:16" ht="39.950000000000003" customHeight="1" x14ac:dyDescent="0.25">
      <c r="D218" s="348"/>
      <c r="E218" s="431"/>
      <c r="F218" s="444"/>
      <c r="G218" s="350"/>
      <c r="H218" s="351"/>
      <c r="I218" s="351"/>
      <c r="J218" s="352"/>
      <c r="K218" s="352"/>
      <c r="L218" s="348"/>
      <c r="M218" s="348"/>
      <c r="N218" s="348"/>
      <c r="O218" s="353"/>
      <c r="P218" s="348"/>
    </row>
    <row r="219" spans="4:16" ht="39.950000000000003" customHeight="1" x14ac:dyDescent="0.25">
      <c r="D219" s="348"/>
      <c r="E219" s="431"/>
      <c r="F219" s="444"/>
      <c r="G219" s="350"/>
      <c r="H219" s="351"/>
      <c r="I219" s="351"/>
      <c r="J219" s="352"/>
      <c r="K219" s="352"/>
      <c r="L219" s="348"/>
      <c r="M219" s="348"/>
      <c r="N219" s="348"/>
      <c r="O219" s="353"/>
      <c r="P219" s="348"/>
    </row>
    <row r="220" spans="4:16" ht="39.950000000000003" customHeight="1" x14ac:dyDescent="0.25">
      <c r="D220" s="348"/>
      <c r="E220" s="431"/>
      <c r="F220" s="444"/>
      <c r="G220" s="350"/>
      <c r="H220" s="351"/>
      <c r="I220" s="351"/>
      <c r="J220" s="352"/>
      <c r="K220" s="352"/>
      <c r="L220" s="348"/>
      <c r="M220" s="348"/>
      <c r="N220" s="348"/>
      <c r="O220" s="353"/>
      <c r="P220" s="348"/>
    </row>
    <row r="221" spans="4:16" ht="39.950000000000003" customHeight="1" x14ac:dyDescent="0.25">
      <c r="D221" s="348"/>
      <c r="E221" s="431"/>
      <c r="F221" s="444"/>
      <c r="G221" s="350"/>
      <c r="H221" s="351"/>
      <c r="I221" s="351"/>
      <c r="J221" s="352"/>
      <c r="K221" s="352"/>
      <c r="L221" s="348"/>
      <c r="M221" s="348"/>
      <c r="N221" s="348"/>
      <c r="O221" s="353"/>
      <c r="P221" s="348"/>
    </row>
    <row r="222" spans="4:16" ht="39.950000000000003" customHeight="1" x14ac:dyDescent="0.25">
      <c r="D222" s="348"/>
      <c r="E222" s="431"/>
      <c r="F222" s="444"/>
      <c r="G222" s="350"/>
      <c r="H222" s="351"/>
      <c r="I222" s="351"/>
      <c r="J222" s="352"/>
      <c r="K222" s="352"/>
      <c r="L222" s="348"/>
      <c r="M222" s="348"/>
      <c r="N222" s="348"/>
      <c r="O222" s="353"/>
      <c r="P222" s="348"/>
    </row>
    <row r="223" spans="4:16" ht="39.950000000000003" customHeight="1" x14ac:dyDescent="0.25">
      <c r="D223" s="348"/>
      <c r="E223" s="431"/>
      <c r="F223" s="444"/>
      <c r="G223" s="350"/>
      <c r="H223" s="351"/>
      <c r="I223" s="351"/>
      <c r="J223" s="352"/>
      <c r="K223" s="352"/>
      <c r="L223" s="348"/>
      <c r="M223" s="348"/>
      <c r="N223" s="348"/>
      <c r="O223" s="353"/>
      <c r="P223" s="348"/>
    </row>
    <row r="224" spans="4:16" ht="39.950000000000003" customHeight="1" x14ac:dyDescent="0.25">
      <c r="D224" s="348"/>
      <c r="E224" s="431"/>
      <c r="F224" s="444"/>
      <c r="G224" s="350"/>
      <c r="H224" s="351"/>
      <c r="I224" s="351"/>
      <c r="J224" s="352"/>
      <c r="K224" s="352"/>
      <c r="L224" s="348"/>
      <c r="M224" s="348"/>
      <c r="N224" s="348"/>
      <c r="O224" s="353"/>
      <c r="P224" s="348"/>
    </row>
    <row r="225" spans="4:16" ht="39.950000000000003" customHeight="1" x14ac:dyDescent="0.25">
      <c r="D225" s="348"/>
      <c r="E225" s="431"/>
      <c r="F225" s="444"/>
      <c r="G225" s="350"/>
      <c r="H225" s="351"/>
      <c r="I225" s="351"/>
      <c r="J225" s="352"/>
      <c r="K225" s="352"/>
      <c r="L225" s="348"/>
      <c r="M225" s="348"/>
      <c r="N225" s="348"/>
      <c r="O225" s="353"/>
      <c r="P225" s="348"/>
    </row>
    <row r="226" spans="4:16" ht="39.950000000000003" customHeight="1" x14ac:dyDescent="0.25">
      <c r="D226" s="348"/>
      <c r="E226" s="431"/>
      <c r="F226" s="444"/>
      <c r="G226" s="350"/>
      <c r="H226" s="351"/>
      <c r="I226" s="351"/>
      <c r="J226" s="352"/>
      <c r="K226" s="352"/>
      <c r="L226" s="348"/>
      <c r="M226" s="348"/>
      <c r="N226" s="348"/>
      <c r="O226" s="353"/>
      <c r="P226" s="348"/>
    </row>
    <row r="227" spans="4:16" ht="39.950000000000003" customHeight="1" x14ac:dyDescent="0.25">
      <c r="D227" s="348"/>
      <c r="E227" s="431"/>
      <c r="F227" s="444"/>
      <c r="G227" s="350"/>
      <c r="H227" s="351"/>
      <c r="I227" s="351"/>
      <c r="J227" s="352"/>
      <c r="K227" s="352"/>
      <c r="L227" s="348"/>
      <c r="M227" s="348"/>
      <c r="N227" s="348"/>
      <c r="O227" s="353"/>
      <c r="P227" s="348"/>
    </row>
    <row r="228" spans="4:16" ht="39.950000000000003" customHeight="1" x14ac:dyDescent="0.25">
      <c r="D228" s="348"/>
      <c r="E228" s="431"/>
      <c r="F228" s="444"/>
      <c r="G228" s="350"/>
      <c r="H228" s="351"/>
      <c r="I228" s="351"/>
      <c r="J228" s="352"/>
      <c r="K228" s="352"/>
      <c r="L228" s="348"/>
      <c r="M228" s="348"/>
      <c r="N228" s="348"/>
      <c r="O228" s="353"/>
      <c r="P228" s="348"/>
    </row>
    <row r="229" spans="4:16" ht="39.950000000000003" customHeight="1" x14ac:dyDescent="0.25">
      <c r="D229" s="348"/>
      <c r="E229" s="431"/>
      <c r="F229" s="444"/>
      <c r="G229" s="350"/>
      <c r="H229" s="351"/>
      <c r="I229" s="351"/>
      <c r="J229" s="352"/>
      <c r="K229" s="352"/>
      <c r="L229" s="348"/>
      <c r="M229" s="348"/>
      <c r="N229" s="348"/>
      <c r="O229" s="353"/>
      <c r="P229" s="348"/>
    </row>
    <row r="230" spans="4:16" ht="39.950000000000003" customHeight="1" x14ac:dyDescent="0.25">
      <c r="D230" s="348"/>
      <c r="E230" s="431"/>
      <c r="F230" s="444"/>
      <c r="G230" s="350"/>
      <c r="H230" s="351"/>
      <c r="I230" s="351"/>
      <c r="J230" s="352"/>
      <c r="K230" s="352"/>
      <c r="L230" s="348"/>
      <c r="M230" s="348"/>
      <c r="N230" s="348"/>
      <c r="O230" s="353"/>
      <c r="P230" s="348"/>
    </row>
    <row r="231" spans="4:16" ht="39.950000000000003" customHeight="1" x14ac:dyDescent="0.25">
      <c r="D231" s="348"/>
      <c r="E231" s="431"/>
      <c r="F231" s="444"/>
      <c r="G231" s="350"/>
      <c r="H231" s="351"/>
      <c r="I231" s="351"/>
      <c r="J231" s="352"/>
      <c r="K231" s="352"/>
      <c r="L231" s="348"/>
      <c r="M231" s="348"/>
      <c r="N231" s="348"/>
      <c r="O231" s="353"/>
      <c r="P231" s="348"/>
    </row>
    <row r="232" spans="4:16" ht="39.950000000000003" customHeight="1" x14ac:dyDescent="0.25">
      <c r="D232" s="348"/>
      <c r="E232" s="431"/>
      <c r="F232" s="444"/>
      <c r="G232" s="350"/>
      <c r="H232" s="351"/>
      <c r="I232" s="351"/>
      <c r="J232" s="352"/>
      <c r="K232" s="352"/>
      <c r="L232" s="348"/>
      <c r="M232" s="348"/>
      <c r="N232" s="348"/>
      <c r="O232" s="353"/>
      <c r="P232" s="348"/>
    </row>
    <row r="233" spans="4:16" ht="39.950000000000003" customHeight="1" x14ac:dyDescent="0.25">
      <c r="D233" s="348"/>
      <c r="E233" s="431"/>
      <c r="F233" s="444"/>
      <c r="G233" s="350"/>
      <c r="H233" s="351"/>
      <c r="I233" s="351"/>
      <c r="J233" s="352"/>
      <c r="K233" s="352"/>
      <c r="L233" s="348"/>
      <c r="M233" s="348"/>
      <c r="N233" s="348"/>
      <c r="O233" s="353"/>
      <c r="P233" s="348"/>
    </row>
    <row r="234" spans="4:16" ht="39.950000000000003" customHeight="1" x14ac:dyDescent="0.25">
      <c r="D234" s="348"/>
      <c r="E234" s="431"/>
      <c r="F234" s="444"/>
      <c r="G234" s="350"/>
      <c r="H234" s="351"/>
      <c r="I234" s="351"/>
      <c r="J234" s="352"/>
      <c r="K234" s="352"/>
      <c r="L234" s="348"/>
      <c r="M234" s="348"/>
      <c r="N234" s="348"/>
      <c r="O234" s="353"/>
      <c r="P234" s="348"/>
    </row>
    <row r="235" spans="4:16" ht="39.950000000000003" customHeight="1" x14ac:dyDescent="0.25">
      <c r="D235" s="348"/>
      <c r="E235" s="431"/>
      <c r="F235" s="444"/>
      <c r="G235" s="350"/>
      <c r="H235" s="351"/>
      <c r="I235" s="351"/>
      <c r="J235" s="352"/>
      <c r="K235" s="352"/>
      <c r="L235" s="348"/>
      <c r="M235" s="348"/>
      <c r="N235" s="348"/>
      <c r="O235" s="353"/>
      <c r="P235" s="348"/>
    </row>
    <row r="236" spans="4:16" ht="39.950000000000003" customHeight="1" x14ac:dyDescent="0.25">
      <c r="D236" s="348"/>
      <c r="E236" s="431"/>
      <c r="F236" s="444"/>
      <c r="G236" s="350"/>
      <c r="H236" s="351"/>
      <c r="I236" s="351"/>
      <c r="J236" s="352"/>
      <c r="K236" s="352"/>
      <c r="L236" s="348"/>
      <c r="M236" s="348"/>
      <c r="N236" s="348"/>
      <c r="O236" s="353"/>
      <c r="P236" s="348"/>
    </row>
    <row r="237" spans="4:16" ht="39.950000000000003" customHeight="1" x14ac:dyDescent="0.25">
      <c r="D237" s="348"/>
      <c r="E237" s="431"/>
      <c r="F237" s="444"/>
      <c r="G237" s="350"/>
      <c r="H237" s="351"/>
      <c r="I237" s="351"/>
      <c r="J237" s="352"/>
      <c r="K237" s="352"/>
      <c r="L237" s="348"/>
      <c r="M237" s="348"/>
      <c r="N237" s="348"/>
      <c r="O237" s="353"/>
      <c r="P237" s="348"/>
    </row>
    <row r="238" spans="4:16" ht="39.950000000000003" customHeight="1" x14ac:dyDescent="0.25">
      <c r="D238" s="348"/>
      <c r="E238" s="431"/>
      <c r="F238" s="444"/>
      <c r="G238" s="350"/>
      <c r="H238" s="351"/>
      <c r="I238" s="351"/>
      <c r="J238" s="352"/>
      <c r="K238" s="352"/>
      <c r="L238" s="348"/>
      <c r="M238" s="348"/>
      <c r="N238" s="348"/>
      <c r="O238" s="353"/>
      <c r="P238" s="348"/>
    </row>
    <row r="239" spans="4:16" ht="39.950000000000003" customHeight="1" x14ac:dyDescent="0.25">
      <c r="D239" s="348"/>
      <c r="E239" s="431"/>
      <c r="F239" s="444"/>
      <c r="G239" s="350"/>
      <c r="H239" s="351"/>
      <c r="I239" s="351"/>
      <c r="J239" s="352"/>
      <c r="K239" s="352"/>
      <c r="L239" s="348"/>
      <c r="M239" s="348"/>
      <c r="N239" s="348"/>
      <c r="O239" s="353"/>
      <c r="P239" s="348"/>
    </row>
    <row r="240" spans="4:16" ht="39.950000000000003" customHeight="1" x14ac:dyDescent="0.25">
      <c r="D240" s="348"/>
      <c r="E240" s="431"/>
      <c r="F240" s="444"/>
      <c r="G240" s="350"/>
      <c r="H240" s="351"/>
      <c r="I240" s="351"/>
      <c r="J240" s="352"/>
      <c r="K240" s="352"/>
      <c r="L240" s="348"/>
      <c r="M240" s="348"/>
      <c r="N240" s="348"/>
      <c r="O240" s="353"/>
      <c r="P240" s="348"/>
    </row>
    <row r="241" spans="4:16" ht="39.950000000000003" customHeight="1" x14ac:dyDescent="0.25">
      <c r="D241" s="348"/>
      <c r="E241" s="431"/>
      <c r="F241" s="444"/>
      <c r="G241" s="350"/>
      <c r="H241" s="351"/>
      <c r="I241" s="351"/>
      <c r="J241" s="352"/>
      <c r="K241" s="352"/>
      <c r="L241" s="348"/>
      <c r="M241" s="348"/>
      <c r="N241" s="348"/>
      <c r="O241" s="353"/>
      <c r="P241" s="348"/>
    </row>
    <row r="242" spans="4:16" ht="39.950000000000003" customHeight="1" x14ac:dyDescent="0.25">
      <c r="D242" s="348"/>
      <c r="E242" s="431"/>
      <c r="F242" s="444"/>
      <c r="G242" s="350"/>
      <c r="H242" s="351"/>
      <c r="I242" s="351"/>
      <c r="J242" s="352"/>
      <c r="K242" s="352"/>
      <c r="L242" s="348"/>
      <c r="M242" s="348"/>
      <c r="N242" s="348"/>
      <c r="O242" s="353"/>
      <c r="P242" s="348"/>
    </row>
    <row r="243" spans="4:16" ht="39.950000000000003" customHeight="1" x14ac:dyDescent="0.25">
      <c r="D243" s="348"/>
      <c r="E243" s="431"/>
      <c r="F243" s="444"/>
      <c r="G243" s="350"/>
      <c r="H243" s="351"/>
      <c r="I243" s="351"/>
      <c r="J243" s="352"/>
      <c r="K243" s="352"/>
      <c r="L243" s="348"/>
      <c r="M243" s="348"/>
      <c r="N243" s="348"/>
      <c r="O243" s="353"/>
      <c r="P243" s="348"/>
    </row>
    <row r="244" spans="4:16" ht="39.950000000000003" customHeight="1" x14ac:dyDescent="0.25">
      <c r="D244" s="348"/>
      <c r="E244" s="431"/>
      <c r="F244" s="444"/>
      <c r="G244" s="350"/>
      <c r="H244" s="351"/>
      <c r="I244" s="351"/>
      <c r="J244" s="352"/>
      <c r="K244" s="352"/>
      <c r="L244" s="348"/>
      <c r="M244" s="348"/>
      <c r="N244" s="348"/>
      <c r="O244" s="353"/>
      <c r="P244" s="348"/>
    </row>
    <row r="245" spans="4:16" ht="39.950000000000003" customHeight="1" x14ac:dyDescent="0.25">
      <c r="D245" s="348"/>
      <c r="E245" s="431"/>
      <c r="F245" s="444"/>
      <c r="G245" s="350"/>
      <c r="H245" s="351"/>
      <c r="I245" s="351"/>
      <c r="J245" s="352"/>
      <c r="K245" s="352"/>
      <c r="L245" s="348"/>
      <c r="M245" s="348"/>
      <c r="N245" s="348"/>
      <c r="O245" s="353"/>
      <c r="P245" s="348"/>
    </row>
    <row r="246" spans="4:16" ht="39.950000000000003" customHeight="1" x14ac:dyDescent="0.25">
      <c r="D246" s="348"/>
      <c r="E246" s="431"/>
      <c r="F246" s="444"/>
      <c r="G246" s="350"/>
      <c r="H246" s="351"/>
      <c r="I246" s="351"/>
      <c r="J246" s="352"/>
      <c r="K246" s="352"/>
      <c r="L246" s="348"/>
      <c r="M246" s="348"/>
      <c r="N246" s="348"/>
      <c r="O246" s="353"/>
      <c r="P246" s="348"/>
    </row>
    <row r="247" spans="4:16" ht="39.950000000000003" customHeight="1" x14ac:dyDescent="0.25">
      <c r="D247" s="348"/>
      <c r="E247" s="431"/>
      <c r="F247" s="444"/>
      <c r="G247" s="350"/>
      <c r="H247" s="351"/>
      <c r="I247" s="351"/>
      <c r="J247" s="352"/>
      <c r="K247" s="352"/>
      <c r="L247" s="348"/>
      <c r="M247" s="348"/>
      <c r="N247" s="348"/>
      <c r="O247" s="353"/>
      <c r="P247" s="348"/>
    </row>
    <row r="248" spans="4:16" ht="39.950000000000003" customHeight="1" x14ac:dyDescent="0.25">
      <c r="D248" s="348"/>
      <c r="E248" s="431"/>
      <c r="F248" s="444"/>
      <c r="G248" s="350"/>
      <c r="H248" s="351"/>
      <c r="I248" s="351"/>
      <c r="J248" s="352"/>
      <c r="K248" s="352"/>
      <c r="L248" s="348"/>
      <c r="M248" s="348"/>
      <c r="N248" s="348"/>
      <c r="O248" s="353"/>
      <c r="P248" s="348"/>
    </row>
    <row r="249" spans="4:16" ht="39.950000000000003" customHeight="1" x14ac:dyDescent="0.25">
      <c r="D249" s="348"/>
      <c r="E249" s="431"/>
      <c r="F249" s="444"/>
      <c r="G249" s="350"/>
      <c r="H249" s="351"/>
      <c r="I249" s="351"/>
      <c r="J249" s="352"/>
      <c r="K249" s="352"/>
      <c r="L249" s="348"/>
      <c r="M249" s="348"/>
      <c r="N249" s="348"/>
      <c r="O249" s="353"/>
      <c r="P249" s="348"/>
    </row>
    <row r="250" spans="4:16" ht="39.950000000000003" customHeight="1" x14ac:dyDescent="0.25">
      <c r="D250" s="348"/>
      <c r="E250" s="431"/>
      <c r="F250" s="444"/>
      <c r="G250" s="350"/>
      <c r="H250" s="351"/>
      <c r="I250" s="351"/>
      <c r="J250" s="352"/>
      <c r="K250" s="352"/>
      <c r="L250" s="348"/>
      <c r="M250" s="348"/>
      <c r="N250" s="348"/>
      <c r="O250" s="353"/>
      <c r="P250" s="348"/>
    </row>
    <row r="251" spans="4:16" ht="39.950000000000003" customHeight="1" x14ac:dyDescent="0.25">
      <c r="D251" s="348"/>
      <c r="E251" s="431"/>
      <c r="F251" s="444"/>
      <c r="G251" s="350"/>
      <c r="H251" s="351"/>
      <c r="I251" s="351"/>
      <c r="J251" s="352"/>
      <c r="K251" s="352"/>
      <c r="L251" s="348"/>
      <c r="M251" s="348"/>
      <c r="N251" s="348"/>
      <c r="O251" s="353"/>
      <c r="P251" s="348"/>
    </row>
    <row r="252" spans="4:16" ht="39.950000000000003" customHeight="1" x14ac:dyDescent="0.25">
      <c r="D252" s="348"/>
      <c r="E252" s="431"/>
      <c r="F252" s="444"/>
      <c r="G252" s="350"/>
      <c r="H252" s="351"/>
      <c r="I252" s="351"/>
      <c r="J252" s="352"/>
      <c r="K252" s="352"/>
      <c r="L252" s="348"/>
      <c r="M252" s="348"/>
      <c r="N252" s="348"/>
      <c r="O252" s="353"/>
      <c r="P252" s="348"/>
    </row>
    <row r="253" spans="4:16" ht="39.950000000000003" customHeight="1" x14ac:dyDescent="0.25">
      <c r="D253" s="348"/>
      <c r="E253" s="431"/>
      <c r="F253" s="444"/>
      <c r="G253" s="350"/>
      <c r="H253" s="351"/>
      <c r="I253" s="351"/>
      <c r="J253" s="352"/>
      <c r="K253" s="352"/>
      <c r="L253" s="348"/>
      <c r="M253" s="348"/>
      <c r="N253" s="348"/>
      <c r="O253" s="353"/>
      <c r="P253" s="348"/>
    </row>
    <row r="254" spans="4:16" ht="39.950000000000003" customHeight="1" x14ac:dyDescent="0.25">
      <c r="D254" s="348"/>
      <c r="E254" s="431"/>
      <c r="F254" s="444"/>
      <c r="G254" s="350"/>
      <c r="H254" s="351"/>
      <c r="I254" s="351"/>
      <c r="J254" s="352"/>
      <c r="K254" s="352"/>
      <c r="L254" s="348"/>
      <c r="M254" s="348"/>
      <c r="N254" s="348"/>
      <c r="O254" s="353"/>
      <c r="P254" s="348"/>
    </row>
    <row r="255" spans="4:16" ht="39.950000000000003" customHeight="1" x14ac:dyDescent="0.25">
      <c r="D255" s="348"/>
      <c r="E255" s="431"/>
      <c r="F255" s="444"/>
      <c r="G255" s="350"/>
      <c r="H255" s="351"/>
      <c r="I255" s="351"/>
      <c r="J255" s="352"/>
      <c r="K255" s="352"/>
      <c r="L255" s="348"/>
      <c r="M255" s="348"/>
      <c r="N255" s="348"/>
      <c r="O255" s="353"/>
      <c r="P255" s="348"/>
    </row>
    <row r="256" spans="4:16" ht="39.950000000000003" customHeight="1" x14ac:dyDescent="0.25">
      <c r="D256" s="348"/>
      <c r="E256" s="431"/>
      <c r="F256" s="444"/>
      <c r="G256" s="350"/>
      <c r="H256" s="351"/>
      <c r="I256" s="351"/>
      <c r="J256" s="352"/>
      <c r="K256" s="352"/>
      <c r="L256" s="348"/>
      <c r="M256" s="348"/>
      <c r="N256" s="348"/>
      <c r="O256" s="353"/>
      <c r="P256" s="348"/>
    </row>
    <row r="257" spans="4:16" ht="39.950000000000003" customHeight="1" x14ac:dyDescent="0.25">
      <c r="D257" s="348"/>
      <c r="E257" s="431"/>
      <c r="F257" s="444"/>
      <c r="G257" s="350"/>
      <c r="H257" s="351"/>
      <c r="I257" s="351"/>
      <c r="J257" s="352"/>
      <c r="K257" s="352"/>
      <c r="L257" s="348"/>
      <c r="M257" s="348"/>
      <c r="N257" s="348"/>
      <c r="O257" s="353"/>
      <c r="P257" s="348"/>
    </row>
    <row r="258" spans="4:16" ht="39.950000000000003" customHeight="1" x14ac:dyDescent="0.25">
      <c r="D258" s="348"/>
      <c r="E258" s="431"/>
      <c r="F258" s="444"/>
      <c r="G258" s="350"/>
      <c r="H258" s="351"/>
      <c r="I258" s="351"/>
      <c r="J258" s="352"/>
      <c r="K258" s="352"/>
      <c r="L258" s="348"/>
      <c r="M258" s="348"/>
      <c r="N258" s="348"/>
      <c r="O258" s="353"/>
      <c r="P258" s="348"/>
    </row>
    <row r="259" spans="4:16" ht="39.950000000000003" customHeight="1" x14ac:dyDescent="0.25">
      <c r="D259" s="348"/>
      <c r="E259" s="431"/>
      <c r="F259" s="444"/>
      <c r="G259" s="350"/>
      <c r="H259" s="351"/>
      <c r="I259" s="351"/>
      <c r="J259" s="352"/>
      <c r="K259" s="352"/>
      <c r="L259" s="348"/>
      <c r="M259" s="348"/>
      <c r="N259" s="348"/>
      <c r="O259" s="353"/>
      <c r="P259" s="348"/>
    </row>
    <row r="260" spans="4:16" ht="39.950000000000003" customHeight="1" x14ac:dyDescent="0.25">
      <c r="D260" s="348"/>
      <c r="E260" s="431"/>
      <c r="F260" s="444"/>
      <c r="G260" s="350"/>
      <c r="H260" s="351"/>
      <c r="I260" s="351"/>
      <c r="J260" s="352"/>
      <c r="K260" s="352"/>
      <c r="L260" s="348"/>
      <c r="M260" s="348"/>
      <c r="N260" s="348"/>
      <c r="O260" s="353"/>
      <c r="P260" s="348"/>
    </row>
    <row r="261" spans="4:16" ht="39.950000000000003" customHeight="1" x14ac:dyDescent="0.25">
      <c r="D261" s="348"/>
      <c r="E261" s="431"/>
      <c r="F261" s="444"/>
      <c r="G261" s="350"/>
      <c r="H261" s="351"/>
      <c r="I261" s="351"/>
      <c r="J261" s="352"/>
      <c r="K261" s="352"/>
      <c r="L261" s="348"/>
      <c r="M261" s="348"/>
      <c r="N261" s="348"/>
      <c r="O261" s="353"/>
      <c r="P261" s="348"/>
    </row>
    <row r="262" spans="4:16" ht="39.950000000000003" customHeight="1" x14ac:dyDescent="0.25">
      <c r="D262" s="348"/>
      <c r="E262" s="431"/>
      <c r="F262" s="444"/>
      <c r="G262" s="350"/>
      <c r="H262" s="351"/>
      <c r="I262" s="351"/>
      <c r="J262" s="352"/>
      <c r="K262" s="352"/>
      <c r="L262" s="348"/>
      <c r="M262" s="348"/>
      <c r="N262" s="348"/>
      <c r="O262" s="353"/>
      <c r="P262" s="348"/>
    </row>
    <row r="263" spans="4:16" ht="39.950000000000003" customHeight="1" x14ac:dyDescent="0.25">
      <c r="D263" s="348"/>
      <c r="E263" s="431"/>
      <c r="F263" s="444"/>
      <c r="G263" s="350"/>
      <c r="H263" s="351"/>
      <c r="I263" s="351"/>
      <c r="J263" s="352"/>
      <c r="K263" s="352"/>
      <c r="L263" s="348"/>
      <c r="M263" s="348"/>
      <c r="N263" s="348"/>
      <c r="O263" s="353"/>
      <c r="P263" s="348"/>
    </row>
    <row r="264" spans="4:16" ht="39.950000000000003" customHeight="1" x14ac:dyDescent="0.25">
      <c r="D264" s="348"/>
      <c r="E264" s="431"/>
      <c r="F264" s="444"/>
      <c r="G264" s="350"/>
      <c r="H264" s="351"/>
      <c r="I264" s="351"/>
      <c r="J264" s="352"/>
      <c r="K264" s="352"/>
      <c r="L264" s="348"/>
      <c r="M264" s="348"/>
      <c r="N264" s="348"/>
      <c r="O264" s="353"/>
      <c r="P264" s="348"/>
    </row>
    <row r="265" spans="4:16" ht="39.950000000000003" customHeight="1" x14ac:dyDescent="0.25">
      <c r="D265" s="348"/>
      <c r="E265" s="431"/>
      <c r="F265" s="444"/>
      <c r="G265" s="350"/>
      <c r="H265" s="351"/>
      <c r="I265" s="351"/>
      <c r="J265" s="352"/>
      <c r="K265" s="352"/>
      <c r="L265" s="348"/>
      <c r="M265" s="348"/>
      <c r="N265" s="348"/>
      <c r="O265" s="353"/>
      <c r="P265" s="348"/>
    </row>
    <row r="266" spans="4:16" ht="39.950000000000003" customHeight="1" x14ac:dyDescent="0.25">
      <c r="D266" s="348"/>
      <c r="E266" s="431"/>
      <c r="F266" s="444"/>
      <c r="G266" s="350"/>
      <c r="H266" s="351"/>
      <c r="I266" s="351"/>
      <c r="J266" s="352"/>
      <c r="K266" s="352"/>
      <c r="L266" s="348"/>
      <c r="M266" s="348"/>
      <c r="N266" s="348"/>
      <c r="O266" s="353"/>
      <c r="P266" s="348"/>
    </row>
    <row r="267" spans="4:16" ht="39.950000000000003" customHeight="1" x14ac:dyDescent="0.25">
      <c r="D267" s="348"/>
      <c r="E267" s="431"/>
      <c r="F267" s="444"/>
      <c r="G267" s="350"/>
      <c r="H267" s="351"/>
      <c r="I267" s="351"/>
      <c r="J267" s="352"/>
      <c r="K267" s="352"/>
      <c r="L267" s="348"/>
      <c r="M267" s="348"/>
      <c r="N267" s="348"/>
      <c r="O267" s="353"/>
      <c r="P267" s="348"/>
    </row>
    <row r="268" spans="4:16" ht="39.950000000000003" customHeight="1" x14ac:dyDescent="0.25">
      <c r="D268" s="348"/>
      <c r="E268" s="431"/>
      <c r="F268" s="444"/>
      <c r="G268" s="350"/>
      <c r="H268" s="351"/>
      <c r="I268" s="351"/>
      <c r="J268" s="352"/>
      <c r="K268" s="352"/>
      <c r="L268" s="348"/>
      <c r="M268" s="348"/>
      <c r="N268" s="348"/>
      <c r="O268" s="353"/>
      <c r="P268" s="348"/>
    </row>
    <row r="269" spans="4:16" ht="39.950000000000003" customHeight="1" x14ac:dyDescent="0.25">
      <c r="D269" s="348"/>
      <c r="E269" s="431"/>
      <c r="F269" s="444"/>
      <c r="G269" s="350"/>
      <c r="H269" s="351"/>
      <c r="I269" s="351"/>
      <c r="J269" s="352"/>
      <c r="K269" s="352"/>
      <c r="L269" s="348"/>
      <c r="M269" s="348"/>
      <c r="N269" s="348"/>
      <c r="O269" s="353"/>
      <c r="P269" s="348"/>
    </row>
    <row r="270" spans="4:16" ht="39.950000000000003" customHeight="1" x14ac:dyDescent="0.25">
      <c r="D270" s="348"/>
      <c r="E270" s="431"/>
      <c r="F270" s="444"/>
      <c r="G270" s="350"/>
      <c r="H270" s="351"/>
      <c r="I270" s="351"/>
      <c r="J270" s="352"/>
      <c r="K270" s="352"/>
      <c r="L270" s="348"/>
      <c r="M270" s="348"/>
      <c r="N270" s="348"/>
      <c r="O270" s="353"/>
      <c r="P270" s="348"/>
    </row>
    <row r="271" spans="4:16" ht="39.950000000000003" customHeight="1" x14ac:dyDescent="0.25">
      <c r="D271" s="348"/>
      <c r="E271" s="431"/>
      <c r="F271" s="444"/>
      <c r="G271" s="350"/>
      <c r="H271" s="351"/>
      <c r="I271" s="351"/>
      <c r="J271" s="352"/>
      <c r="K271" s="352"/>
      <c r="L271" s="348"/>
      <c r="M271" s="348"/>
      <c r="N271" s="348"/>
      <c r="O271" s="353"/>
      <c r="P271" s="348"/>
    </row>
    <row r="272" spans="4:16" ht="39.950000000000003" customHeight="1" x14ac:dyDescent="0.25">
      <c r="D272" s="348"/>
      <c r="E272" s="431"/>
      <c r="F272" s="444"/>
      <c r="G272" s="350"/>
      <c r="H272" s="351"/>
      <c r="I272" s="351"/>
      <c r="J272" s="352"/>
      <c r="K272" s="352"/>
      <c r="L272" s="348"/>
      <c r="M272" s="348"/>
      <c r="N272" s="348"/>
      <c r="O272" s="353"/>
      <c r="P272" s="348"/>
    </row>
    <row r="273" spans="4:16" ht="39.950000000000003" customHeight="1" x14ac:dyDescent="0.25">
      <c r="D273" s="348"/>
      <c r="E273" s="431"/>
      <c r="F273" s="444"/>
      <c r="G273" s="350"/>
      <c r="H273" s="351"/>
      <c r="I273" s="351"/>
      <c r="J273" s="352"/>
      <c r="K273" s="352"/>
      <c r="L273" s="348"/>
      <c r="M273" s="348"/>
      <c r="N273" s="348"/>
      <c r="O273" s="353"/>
      <c r="P273" s="348"/>
    </row>
    <row r="274" spans="4:16" ht="39.950000000000003" customHeight="1" x14ac:dyDescent="0.25">
      <c r="D274" s="348"/>
      <c r="E274" s="431"/>
      <c r="F274" s="444"/>
      <c r="G274" s="350"/>
      <c r="H274" s="351"/>
      <c r="I274" s="351"/>
      <c r="J274" s="352"/>
      <c r="K274" s="352"/>
      <c r="L274" s="348"/>
      <c r="M274" s="348"/>
      <c r="N274" s="348"/>
      <c r="O274" s="353"/>
      <c r="P274" s="348"/>
    </row>
    <row r="275" spans="4:16" ht="39.950000000000003" customHeight="1" x14ac:dyDescent="0.25">
      <c r="D275" s="348"/>
      <c r="E275" s="431"/>
      <c r="F275" s="444"/>
      <c r="G275" s="350"/>
      <c r="H275" s="351"/>
      <c r="I275" s="351"/>
      <c r="J275" s="352"/>
      <c r="K275" s="352"/>
      <c r="L275" s="348"/>
      <c r="M275" s="348"/>
      <c r="N275" s="348"/>
      <c r="O275" s="353"/>
      <c r="P275" s="348"/>
    </row>
    <row r="276" spans="4:16" ht="39.950000000000003" customHeight="1" x14ac:dyDescent="0.25">
      <c r="D276" s="348"/>
      <c r="E276" s="431"/>
      <c r="F276" s="444"/>
      <c r="G276" s="350"/>
      <c r="H276" s="351"/>
      <c r="I276" s="351"/>
      <c r="J276" s="352"/>
      <c r="K276" s="352"/>
      <c r="L276" s="348"/>
      <c r="M276" s="348"/>
      <c r="N276" s="348"/>
      <c r="O276" s="353"/>
      <c r="P276" s="348"/>
    </row>
    <row r="277" spans="4:16" ht="39.950000000000003" customHeight="1" x14ac:dyDescent="0.25">
      <c r="D277" s="348"/>
      <c r="E277" s="431"/>
      <c r="F277" s="444"/>
      <c r="G277" s="350"/>
      <c r="H277" s="351"/>
      <c r="I277" s="351"/>
      <c r="J277" s="352"/>
      <c r="K277" s="352"/>
      <c r="L277" s="348"/>
      <c r="M277" s="348"/>
      <c r="N277" s="348"/>
      <c r="O277" s="353"/>
      <c r="P277" s="348"/>
    </row>
    <row r="278" spans="4:16" ht="39.950000000000003" customHeight="1" x14ac:dyDescent="0.25">
      <c r="D278" s="348"/>
      <c r="E278" s="431"/>
      <c r="F278" s="444"/>
      <c r="G278" s="350"/>
      <c r="H278" s="351"/>
      <c r="I278" s="351"/>
      <c r="J278" s="352"/>
      <c r="K278" s="352"/>
      <c r="L278" s="348"/>
      <c r="M278" s="348"/>
      <c r="N278" s="348"/>
      <c r="O278" s="353"/>
      <c r="P278" s="348"/>
    </row>
    <row r="279" spans="4:16" ht="39.950000000000003" customHeight="1" x14ac:dyDescent="0.25">
      <c r="D279" s="348"/>
      <c r="E279" s="431"/>
      <c r="F279" s="444"/>
      <c r="G279" s="350"/>
      <c r="H279" s="351"/>
      <c r="I279" s="351"/>
      <c r="J279" s="352"/>
      <c r="K279" s="352"/>
      <c r="L279" s="348"/>
      <c r="M279" s="348"/>
      <c r="N279" s="348"/>
      <c r="O279" s="353"/>
      <c r="P279" s="348"/>
    </row>
    <row r="280" spans="4:16" ht="39.950000000000003" customHeight="1" x14ac:dyDescent="0.25">
      <c r="D280" s="348"/>
      <c r="E280" s="431"/>
      <c r="F280" s="444"/>
      <c r="G280" s="350"/>
      <c r="H280" s="351"/>
      <c r="I280" s="351"/>
      <c r="J280" s="352"/>
      <c r="K280" s="352"/>
      <c r="L280" s="348"/>
      <c r="M280" s="348"/>
      <c r="N280" s="348"/>
      <c r="O280" s="353"/>
      <c r="P280" s="348"/>
    </row>
    <row r="281" spans="4:16" ht="39.950000000000003" customHeight="1" x14ac:dyDescent="0.25">
      <c r="D281" s="348"/>
      <c r="E281" s="431"/>
      <c r="F281" s="444"/>
      <c r="G281" s="350"/>
      <c r="H281" s="351"/>
      <c r="I281" s="351"/>
      <c r="J281" s="352"/>
      <c r="K281" s="352"/>
      <c r="L281" s="348"/>
      <c r="M281" s="348"/>
      <c r="N281" s="348"/>
      <c r="O281" s="353"/>
      <c r="P281" s="348"/>
    </row>
    <row r="282" spans="4:16" ht="39.950000000000003" customHeight="1" x14ac:dyDescent="0.25">
      <c r="D282" s="348"/>
      <c r="E282" s="431"/>
      <c r="F282" s="444"/>
      <c r="G282" s="350"/>
      <c r="H282" s="351"/>
      <c r="I282" s="351"/>
      <c r="J282" s="352"/>
      <c r="K282" s="352"/>
      <c r="L282" s="348"/>
      <c r="M282" s="348"/>
      <c r="N282" s="348"/>
      <c r="O282" s="353"/>
      <c r="P282" s="348"/>
    </row>
    <row r="283" spans="4:16" ht="39.950000000000003" customHeight="1" x14ac:dyDescent="0.25">
      <c r="D283" s="348"/>
      <c r="E283" s="431"/>
      <c r="F283" s="444"/>
      <c r="G283" s="350"/>
      <c r="H283" s="351"/>
      <c r="I283" s="351"/>
      <c r="J283" s="352"/>
      <c r="K283" s="352"/>
      <c r="L283" s="348"/>
      <c r="M283" s="348"/>
      <c r="N283" s="348"/>
      <c r="O283" s="353"/>
      <c r="P283" s="348"/>
    </row>
    <row r="284" spans="4:16" ht="39.950000000000003" customHeight="1" x14ac:dyDescent="0.25">
      <c r="D284" s="348"/>
      <c r="E284" s="431"/>
      <c r="F284" s="444"/>
      <c r="G284" s="350"/>
      <c r="H284" s="351"/>
      <c r="I284" s="351"/>
      <c r="J284" s="352"/>
      <c r="K284" s="352"/>
      <c r="L284" s="348"/>
      <c r="M284" s="348"/>
      <c r="N284" s="348"/>
      <c r="O284" s="353"/>
      <c r="P284" s="348"/>
    </row>
    <row r="285" spans="4:16" ht="39.950000000000003" customHeight="1" x14ac:dyDescent="0.25">
      <c r="D285" s="348"/>
      <c r="E285" s="431"/>
      <c r="F285" s="444"/>
      <c r="G285" s="350"/>
      <c r="H285" s="351"/>
      <c r="I285" s="351"/>
      <c r="J285" s="352"/>
      <c r="K285" s="352"/>
      <c r="L285" s="348"/>
      <c r="M285" s="348"/>
      <c r="N285" s="348"/>
      <c r="O285" s="353"/>
      <c r="P285" s="348"/>
    </row>
    <row r="286" spans="4:16" ht="39.950000000000003" customHeight="1" x14ac:dyDescent="0.25">
      <c r="D286" s="348"/>
      <c r="E286" s="431"/>
      <c r="F286" s="444"/>
      <c r="G286" s="350"/>
      <c r="H286" s="351"/>
      <c r="I286" s="351"/>
      <c r="J286" s="352"/>
      <c r="K286" s="352"/>
      <c r="L286" s="348"/>
      <c r="M286" s="348"/>
      <c r="N286" s="348"/>
      <c r="O286" s="353"/>
      <c r="P286" s="348"/>
    </row>
    <row r="287" spans="4:16" ht="39.950000000000003" customHeight="1" x14ac:dyDescent="0.25">
      <c r="D287" s="348"/>
      <c r="E287" s="431"/>
      <c r="F287" s="444"/>
      <c r="G287" s="350"/>
      <c r="H287" s="351"/>
      <c r="I287" s="351"/>
      <c r="J287" s="352"/>
      <c r="K287" s="352"/>
      <c r="L287" s="348"/>
      <c r="M287" s="348"/>
      <c r="N287" s="348"/>
      <c r="O287" s="353"/>
      <c r="P287" s="348"/>
    </row>
    <row r="288" spans="4:16" ht="39.950000000000003" customHeight="1" x14ac:dyDescent="0.25">
      <c r="D288" s="348"/>
      <c r="E288" s="431"/>
      <c r="F288" s="444"/>
      <c r="G288" s="350"/>
      <c r="H288" s="351"/>
      <c r="I288" s="351"/>
      <c r="J288" s="352"/>
      <c r="K288" s="352"/>
      <c r="L288" s="348"/>
      <c r="M288" s="348"/>
      <c r="N288" s="348"/>
      <c r="O288" s="353"/>
      <c r="P288" s="348"/>
    </row>
    <row r="289" spans="4:16" ht="39.950000000000003" customHeight="1" x14ac:dyDescent="0.25">
      <c r="D289" s="348"/>
      <c r="E289" s="431"/>
      <c r="F289" s="444"/>
      <c r="G289" s="350"/>
      <c r="H289" s="351"/>
      <c r="I289" s="351"/>
      <c r="J289" s="352"/>
      <c r="K289" s="352"/>
      <c r="L289" s="348"/>
      <c r="M289" s="348"/>
      <c r="N289" s="348"/>
      <c r="O289" s="353"/>
      <c r="P289" s="348"/>
    </row>
    <row r="290" spans="4:16" ht="39.950000000000003" customHeight="1" x14ac:dyDescent="0.25">
      <c r="D290" s="348"/>
      <c r="E290" s="431"/>
      <c r="F290" s="444"/>
      <c r="G290" s="350"/>
      <c r="H290" s="351"/>
      <c r="I290" s="351"/>
      <c r="J290" s="352"/>
      <c r="K290" s="352"/>
      <c r="L290" s="348"/>
      <c r="M290" s="348"/>
      <c r="N290" s="348"/>
      <c r="O290" s="353"/>
      <c r="P290" s="348"/>
    </row>
    <row r="291" spans="4:16" ht="39.950000000000003" customHeight="1" x14ac:dyDescent="0.25">
      <c r="D291" s="348"/>
      <c r="E291" s="431"/>
      <c r="F291" s="444"/>
      <c r="G291" s="350"/>
      <c r="H291" s="351"/>
      <c r="I291" s="351"/>
      <c r="J291" s="352"/>
      <c r="K291" s="352"/>
      <c r="L291" s="348"/>
      <c r="M291" s="348"/>
      <c r="N291" s="348"/>
      <c r="O291" s="353"/>
      <c r="P291" s="348"/>
    </row>
    <row r="292" spans="4:16" ht="39.950000000000003" customHeight="1" x14ac:dyDescent="0.25">
      <c r="D292" s="348"/>
      <c r="E292" s="431"/>
      <c r="F292" s="444"/>
      <c r="G292" s="350"/>
      <c r="H292" s="351"/>
      <c r="I292" s="351"/>
      <c r="J292" s="352"/>
      <c r="K292" s="352"/>
      <c r="L292" s="348"/>
      <c r="M292" s="348"/>
      <c r="N292" s="348"/>
      <c r="O292" s="353"/>
      <c r="P292" s="348"/>
    </row>
    <row r="293" spans="4:16" ht="39.950000000000003" customHeight="1" x14ac:dyDescent="0.25">
      <c r="D293" s="348"/>
      <c r="E293" s="431"/>
      <c r="F293" s="444"/>
      <c r="G293" s="350"/>
      <c r="H293" s="351"/>
      <c r="I293" s="351"/>
      <c r="J293" s="352"/>
      <c r="K293" s="352"/>
      <c r="L293" s="348"/>
      <c r="M293" s="348"/>
      <c r="N293" s="348"/>
      <c r="O293" s="353"/>
      <c r="P293" s="348"/>
    </row>
    <row r="294" spans="4:16" ht="39.950000000000003" customHeight="1" x14ac:dyDescent="0.25">
      <c r="D294" s="348"/>
      <c r="E294" s="431"/>
      <c r="F294" s="444"/>
      <c r="G294" s="350"/>
      <c r="H294" s="351"/>
      <c r="I294" s="351"/>
      <c r="J294" s="352"/>
      <c r="K294" s="352"/>
      <c r="L294" s="348"/>
      <c r="M294" s="348"/>
      <c r="N294" s="348"/>
      <c r="O294" s="353"/>
      <c r="P294" s="348"/>
    </row>
    <row r="295" spans="4:16" ht="39.950000000000003" customHeight="1" x14ac:dyDescent="0.25">
      <c r="D295" s="348"/>
      <c r="E295" s="431"/>
      <c r="F295" s="444"/>
      <c r="G295" s="350"/>
      <c r="H295" s="351"/>
      <c r="I295" s="351"/>
      <c r="J295" s="352"/>
      <c r="K295" s="352"/>
      <c r="L295" s="348"/>
      <c r="M295" s="348"/>
      <c r="N295" s="348"/>
      <c r="O295" s="353"/>
      <c r="P295" s="348"/>
    </row>
    <row r="296" spans="4:16" ht="39.950000000000003" customHeight="1" x14ac:dyDescent="0.25">
      <c r="D296" s="348"/>
      <c r="E296" s="431"/>
      <c r="F296" s="444"/>
      <c r="G296" s="350"/>
      <c r="H296" s="351"/>
      <c r="I296" s="351"/>
      <c r="J296" s="352"/>
      <c r="K296" s="352"/>
      <c r="L296" s="348"/>
      <c r="M296" s="348"/>
      <c r="N296" s="348"/>
      <c r="O296" s="353"/>
      <c r="P296" s="348"/>
    </row>
    <row r="297" spans="4:16" ht="39.950000000000003" customHeight="1" x14ac:dyDescent="0.25">
      <c r="D297" s="348"/>
      <c r="E297" s="431"/>
      <c r="F297" s="444"/>
      <c r="G297" s="350"/>
      <c r="H297" s="351"/>
      <c r="I297" s="351"/>
      <c r="J297" s="352"/>
      <c r="K297" s="352"/>
      <c r="L297" s="348"/>
      <c r="M297" s="348"/>
      <c r="N297" s="348"/>
      <c r="O297" s="353"/>
      <c r="P297" s="348"/>
    </row>
    <row r="298" spans="4:16" ht="39.950000000000003" customHeight="1" x14ac:dyDescent="0.25">
      <c r="D298" s="348"/>
      <c r="E298" s="431"/>
      <c r="F298" s="444"/>
      <c r="G298" s="350"/>
      <c r="H298" s="351"/>
      <c r="I298" s="351"/>
      <c r="J298" s="352"/>
      <c r="K298" s="352"/>
      <c r="L298" s="348"/>
      <c r="M298" s="348"/>
      <c r="N298" s="348"/>
      <c r="O298" s="353"/>
      <c r="P298" s="348"/>
    </row>
    <row r="299" spans="4:16" ht="39.950000000000003" customHeight="1" x14ac:dyDescent="0.25">
      <c r="D299" s="348"/>
      <c r="E299" s="431"/>
      <c r="F299" s="444"/>
      <c r="G299" s="350"/>
      <c r="H299" s="351"/>
      <c r="I299" s="351"/>
      <c r="J299" s="352"/>
      <c r="K299" s="352"/>
      <c r="L299" s="348"/>
      <c r="M299" s="348"/>
      <c r="N299" s="348"/>
      <c r="O299" s="353"/>
      <c r="P299" s="348"/>
    </row>
    <row r="300" spans="4:16" ht="39.950000000000003" customHeight="1" x14ac:dyDescent="0.25">
      <c r="D300" s="348"/>
      <c r="E300" s="431"/>
      <c r="F300" s="444"/>
      <c r="G300" s="350"/>
      <c r="H300" s="351"/>
      <c r="I300" s="351"/>
      <c r="J300" s="352"/>
      <c r="K300" s="352"/>
      <c r="L300" s="348"/>
      <c r="M300" s="348"/>
      <c r="N300" s="348"/>
      <c r="O300" s="353"/>
      <c r="P300" s="348"/>
    </row>
    <row r="301" spans="4:16" ht="39.950000000000003" customHeight="1" x14ac:dyDescent="0.25">
      <c r="D301" s="348"/>
      <c r="E301" s="431"/>
      <c r="F301" s="444"/>
      <c r="G301" s="350"/>
      <c r="H301" s="351"/>
      <c r="I301" s="351"/>
      <c r="J301" s="352"/>
      <c r="K301" s="352"/>
      <c r="L301" s="348"/>
      <c r="M301" s="348"/>
      <c r="N301" s="348"/>
      <c r="O301" s="353"/>
      <c r="P301" s="348"/>
    </row>
    <row r="302" spans="4:16" ht="39.950000000000003" customHeight="1" x14ac:dyDescent="0.25">
      <c r="D302" s="348"/>
      <c r="E302" s="431"/>
      <c r="F302" s="444"/>
      <c r="G302" s="350"/>
      <c r="H302" s="351"/>
      <c r="I302" s="351"/>
      <c r="J302" s="352"/>
      <c r="K302" s="352"/>
      <c r="L302" s="348"/>
      <c r="M302" s="348"/>
      <c r="N302" s="348"/>
      <c r="O302" s="353"/>
      <c r="P302" s="348"/>
    </row>
    <row r="303" spans="4:16" ht="39.950000000000003" customHeight="1" x14ac:dyDescent="0.25">
      <c r="D303" s="348"/>
      <c r="E303" s="431"/>
      <c r="F303" s="444"/>
      <c r="G303" s="350"/>
      <c r="H303" s="351"/>
      <c r="I303" s="351"/>
      <c r="J303" s="352"/>
      <c r="K303" s="352"/>
      <c r="L303" s="348"/>
      <c r="M303" s="348"/>
      <c r="N303" s="348"/>
      <c r="O303" s="353"/>
      <c r="P303" s="348"/>
    </row>
    <row r="304" spans="4:16" ht="39.950000000000003" customHeight="1" x14ac:dyDescent="0.25">
      <c r="D304" s="348"/>
      <c r="E304" s="431"/>
      <c r="F304" s="444"/>
      <c r="G304" s="350"/>
      <c r="H304" s="351"/>
      <c r="I304" s="351"/>
      <c r="J304" s="352"/>
      <c r="K304" s="352"/>
      <c r="L304" s="348"/>
      <c r="M304" s="348"/>
      <c r="N304" s="348"/>
      <c r="O304" s="353"/>
      <c r="P304" s="348"/>
    </row>
    <row r="305" spans="4:16" ht="39.950000000000003" customHeight="1" x14ac:dyDescent="0.25">
      <c r="D305" s="348"/>
      <c r="E305" s="431"/>
      <c r="F305" s="444"/>
      <c r="G305" s="350"/>
      <c r="H305" s="351"/>
      <c r="I305" s="351"/>
      <c r="J305" s="352"/>
      <c r="K305" s="352"/>
      <c r="L305" s="348"/>
      <c r="M305" s="348"/>
      <c r="N305" s="348"/>
      <c r="O305" s="353"/>
      <c r="P305" s="348"/>
    </row>
    <row r="306" spans="4:16" ht="39.950000000000003" customHeight="1" x14ac:dyDescent="0.25">
      <c r="D306" s="348"/>
      <c r="E306" s="431"/>
      <c r="F306" s="444"/>
      <c r="G306" s="350"/>
      <c r="H306" s="351"/>
      <c r="I306" s="351"/>
      <c r="J306" s="352"/>
      <c r="K306" s="352"/>
      <c r="L306" s="348"/>
      <c r="M306" s="348"/>
      <c r="N306" s="348"/>
      <c r="O306" s="353"/>
      <c r="P306" s="348"/>
    </row>
    <row r="307" spans="4:16" ht="39.950000000000003" customHeight="1" x14ac:dyDescent="0.25">
      <c r="D307" s="348"/>
      <c r="E307" s="431"/>
      <c r="F307" s="444"/>
      <c r="G307" s="350"/>
      <c r="H307" s="351"/>
      <c r="I307" s="351"/>
      <c r="J307" s="352"/>
      <c r="K307" s="352"/>
      <c r="L307" s="348"/>
      <c r="M307" s="348"/>
      <c r="N307" s="348"/>
      <c r="O307" s="353"/>
      <c r="P307" s="348"/>
    </row>
    <row r="308" spans="4:16" ht="39.950000000000003" customHeight="1" x14ac:dyDescent="0.25">
      <c r="D308" s="348"/>
      <c r="E308" s="431"/>
      <c r="F308" s="444"/>
      <c r="G308" s="350"/>
      <c r="H308" s="351"/>
      <c r="I308" s="351"/>
      <c r="J308" s="352"/>
      <c r="K308" s="352"/>
      <c r="L308" s="348"/>
      <c r="M308" s="348"/>
      <c r="N308" s="348"/>
      <c r="O308" s="353"/>
      <c r="P308" s="348"/>
    </row>
    <row r="309" spans="4:16" ht="39.950000000000003" customHeight="1" x14ac:dyDescent="0.25">
      <c r="D309" s="348"/>
      <c r="E309" s="431"/>
      <c r="F309" s="444"/>
      <c r="G309" s="350"/>
      <c r="H309" s="351"/>
      <c r="I309" s="351"/>
      <c r="J309" s="352"/>
      <c r="K309" s="352"/>
      <c r="L309" s="348"/>
      <c r="M309" s="348"/>
      <c r="N309" s="348"/>
      <c r="O309" s="353"/>
      <c r="P309" s="348"/>
    </row>
    <row r="310" spans="4:16" ht="39.950000000000003" customHeight="1" x14ac:dyDescent="0.25">
      <c r="D310" s="348"/>
      <c r="E310" s="431"/>
      <c r="F310" s="444"/>
      <c r="G310" s="350"/>
      <c r="H310" s="351"/>
      <c r="I310" s="351"/>
      <c r="J310" s="352"/>
      <c r="K310" s="352"/>
      <c r="L310" s="348"/>
      <c r="M310" s="348"/>
      <c r="N310" s="348"/>
      <c r="O310" s="353"/>
      <c r="P310" s="348"/>
    </row>
    <row r="311" spans="4:16" ht="39.950000000000003" customHeight="1" x14ac:dyDescent="0.25">
      <c r="D311" s="348"/>
      <c r="E311" s="431"/>
      <c r="F311" s="444"/>
      <c r="G311" s="350"/>
      <c r="H311" s="351"/>
      <c r="I311" s="351"/>
      <c r="J311" s="352"/>
      <c r="K311" s="352"/>
      <c r="L311" s="348"/>
      <c r="M311" s="348"/>
      <c r="N311" s="348"/>
      <c r="O311" s="353"/>
      <c r="P311" s="348"/>
    </row>
    <row r="312" spans="4:16" ht="39.950000000000003" customHeight="1" x14ac:dyDescent="0.25">
      <c r="D312" s="348"/>
      <c r="E312" s="431"/>
      <c r="F312" s="444"/>
      <c r="G312" s="350"/>
      <c r="H312" s="351"/>
      <c r="I312" s="351"/>
      <c r="J312" s="352"/>
      <c r="K312" s="352"/>
      <c r="L312" s="348"/>
      <c r="M312" s="348"/>
      <c r="N312" s="348"/>
      <c r="O312" s="353"/>
      <c r="P312" s="348"/>
    </row>
    <row r="313" spans="4:16" ht="39.950000000000003" customHeight="1" x14ac:dyDescent="0.25">
      <c r="D313" s="348"/>
      <c r="E313" s="431"/>
      <c r="F313" s="444"/>
      <c r="G313" s="350"/>
      <c r="H313" s="351"/>
      <c r="I313" s="351"/>
      <c r="J313" s="352"/>
      <c r="K313" s="352"/>
      <c r="L313" s="348"/>
      <c r="M313" s="348"/>
      <c r="N313" s="348"/>
      <c r="O313" s="353"/>
      <c r="P313" s="348"/>
    </row>
    <row r="314" spans="4:16" ht="39.950000000000003" customHeight="1" x14ac:dyDescent="0.25">
      <c r="D314" s="348"/>
      <c r="E314" s="431"/>
      <c r="F314" s="444"/>
      <c r="G314" s="350"/>
      <c r="H314" s="351"/>
      <c r="I314" s="351"/>
      <c r="J314" s="352"/>
      <c r="K314" s="352"/>
      <c r="L314" s="348"/>
      <c r="M314" s="348"/>
      <c r="N314" s="348"/>
      <c r="O314" s="353"/>
      <c r="P314" s="348"/>
    </row>
    <row r="315" spans="4:16" ht="39.950000000000003" customHeight="1" x14ac:dyDescent="0.25">
      <c r="D315" s="348"/>
      <c r="E315" s="431"/>
      <c r="F315" s="444"/>
      <c r="G315" s="350"/>
      <c r="H315" s="351"/>
      <c r="I315" s="351"/>
      <c r="J315" s="352"/>
      <c r="K315" s="352"/>
      <c r="L315" s="348"/>
      <c r="M315" s="348"/>
      <c r="N315" s="348"/>
      <c r="O315" s="353"/>
      <c r="P315" s="348"/>
    </row>
    <row r="316" spans="4:16" ht="39.950000000000003" customHeight="1" x14ac:dyDescent="0.25">
      <c r="D316" s="348"/>
      <c r="E316" s="431"/>
      <c r="F316" s="444"/>
      <c r="G316" s="350"/>
      <c r="H316" s="351"/>
      <c r="I316" s="351"/>
      <c r="J316" s="352"/>
      <c r="K316" s="352"/>
      <c r="L316" s="348"/>
      <c r="M316" s="348"/>
      <c r="N316" s="348"/>
      <c r="O316" s="353"/>
      <c r="P316" s="348"/>
    </row>
    <row r="317" spans="4:16" ht="39.950000000000003" customHeight="1" x14ac:dyDescent="0.25">
      <c r="D317" s="348"/>
      <c r="E317" s="431"/>
      <c r="F317" s="444"/>
      <c r="G317" s="350"/>
      <c r="H317" s="351"/>
      <c r="I317" s="351"/>
      <c r="J317" s="352"/>
      <c r="K317" s="352"/>
      <c r="L317" s="348"/>
      <c r="M317" s="348"/>
      <c r="N317" s="348"/>
      <c r="O317" s="353"/>
      <c r="P317" s="348"/>
    </row>
    <row r="318" spans="4:16" ht="39.950000000000003" customHeight="1" x14ac:dyDescent="0.25">
      <c r="D318" s="348"/>
      <c r="E318" s="431"/>
      <c r="F318" s="444"/>
      <c r="G318" s="350"/>
      <c r="H318" s="351"/>
      <c r="I318" s="351"/>
      <c r="J318" s="352"/>
      <c r="K318" s="352"/>
      <c r="L318" s="348"/>
      <c r="M318" s="348"/>
      <c r="N318" s="348"/>
      <c r="O318" s="353"/>
      <c r="P318" s="348"/>
    </row>
    <row r="319" spans="4:16" ht="39.950000000000003" customHeight="1" x14ac:dyDescent="0.25">
      <c r="D319" s="348"/>
      <c r="E319" s="431"/>
      <c r="F319" s="444"/>
      <c r="G319" s="350"/>
      <c r="H319" s="351"/>
      <c r="I319" s="351"/>
      <c r="J319" s="352"/>
      <c r="K319" s="352"/>
      <c r="L319" s="348"/>
      <c r="M319" s="348"/>
      <c r="N319" s="348"/>
      <c r="O319" s="353"/>
      <c r="P319" s="348"/>
    </row>
    <row r="320" spans="4:16" ht="39.950000000000003" customHeight="1" x14ac:dyDescent="0.25">
      <c r="D320" s="348"/>
      <c r="E320" s="431"/>
      <c r="F320" s="444"/>
      <c r="G320" s="350"/>
      <c r="H320" s="351"/>
      <c r="I320" s="351"/>
      <c r="J320" s="352"/>
      <c r="K320" s="352"/>
      <c r="L320" s="348"/>
      <c r="M320" s="348"/>
      <c r="N320" s="348"/>
      <c r="O320" s="353"/>
      <c r="P320" s="348"/>
    </row>
    <row r="321" spans="4:16" ht="39.950000000000003" customHeight="1" x14ac:dyDescent="0.25">
      <c r="D321" s="348"/>
      <c r="E321" s="431"/>
      <c r="F321" s="444"/>
      <c r="G321" s="350"/>
      <c r="H321" s="351"/>
      <c r="I321" s="351"/>
      <c r="J321" s="352"/>
      <c r="K321" s="352"/>
      <c r="L321" s="348"/>
      <c r="M321" s="348"/>
      <c r="N321" s="348"/>
      <c r="O321" s="353"/>
      <c r="P321" s="348"/>
    </row>
    <row r="322" spans="4:16" ht="39.950000000000003" customHeight="1" x14ac:dyDescent="0.25">
      <c r="D322" s="348"/>
      <c r="E322" s="431"/>
      <c r="F322" s="444"/>
      <c r="G322" s="350"/>
      <c r="H322" s="351"/>
      <c r="I322" s="351"/>
      <c r="J322" s="352"/>
      <c r="K322" s="352"/>
      <c r="L322" s="348"/>
      <c r="M322" s="348"/>
      <c r="N322" s="348"/>
      <c r="O322" s="353"/>
      <c r="P322" s="348"/>
    </row>
    <row r="323" spans="4:16" ht="39.950000000000003" customHeight="1" x14ac:dyDescent="0.25">
      <c r="D323" s="348"/>
      <c r="E323" s="431"/>
      <c r="F323" s="444"/>
      <c r="G323" s="350"/>
      <c r="H323" s="351"/>
      <c r="I323" s="351"/>
      <c r="J323" s="352"/>
      <c r="K323" s="352"/>
      <c r="L323" s="348"/>
      <c r="M323" s="348"/>
      <c r="N323" s="348"/>
      <c r="O323" s="353"/>
      <c r="P323" s="348"/>
    </row>
    <row r="324" spans="4:16" ht="39.950000000000003" customHeight="1" x14ac:dyDescent="0.25">
      <c r="D324" s="348"/>
      <c r="E324" s="431"/>
      <c r="F324" s="444"/>
      <c r="G324" s="350"/>
      <c r="H324" s="351"/>
      <c r="I324" s="351"/>
      <c r="J324" s="352"/>
      <c r="K324" s="352"/>
      <c r="L324" s="348"/>
      <c r="M324" s="348"/>
      <c r="N324" s="348"/>
      <c r="O324" s="353"/>
      <c r="P324" s="348"/>
    </row>
    <row r="325" spans="4:16" ht="39.950000000000003" customHeight="1" x14ac:dyDescent="0.25">
      <c r="D325" s="348"/>
      <c r="E325" s="431"/>
      <c r="F325" s="444"/>
      <c r="G325" s="350"/>
      <c r="H325" s="351"/>
      <c r="I325" s="351"/>
      <c r="J325" s="352"/>
      <c r="K325" s="352"/>
      <c r="L325" s="348"/>
      <c r="M325" s="348"/>
      <c r="N325" s="348"/>
      <c r="O325" s="353"/>
      <c r="P325" s="348"/>
    </row>
    <row r="326" spans="4:16" ht="39.950000000000003" customHeight="1" x14ac:dyDescent="0.25">
      <c r="D326" s="348"/>
      <c r="E326" s="431"/>
      <c r="F326" s="444"/>
      <c r="G326" s="350"/>
      <c r="H326" s="351"/>
      <c r="I326" s="351"/>
      <c r="J326" s="352"/>
      <c r="K326" s="352"/>
      <c r="L326" s="348"/>
      <c r="M326" s="348"/>
      <c r="N326" s="348"/>
      <c r="O326" s="353"/>
      <c r="P326" s="348"/>
    </row>
    <row r="327" spans="4:16" ht="39.950000000000003" customHeight="1" x14ac:dyDescent="0.25">
      <c r="D327" s="348"/>
      <c r="E327" s="431"/>
      <c r="F327" s="444"/>
      <c r="G327" s="350"/>
      <c r="H327" s="351"/>
      <c r="I327" s="351"/>
      <c r="J327" s="352"/>
      <c r="K327" s="352"/>
      <c r="L327" s="348"/>
      <c r="M327" s="348"/>
      <c r="N327" s="348"/>
      <c r="O327" s="353"/>
      <c r="P327" s="348"/>
    </row>
    <row r="328" spans="4:16" ht="39.950000000000003" customHeight="1" x14ac:dyDescent="0.25">
      <c r="D328" s="348"/>
      <c r="E328" s="431"/>
      <c r="F328" s="444"/>
      <c r="G328" s="350"/>
      <c r="H328" s="351"/>
      <c r="I328" s="351"/>
      <c r="J328" s="352"/>
      <c r="K328" s="352"/>
      <c r="L328" s="348"/>
      <c r="M328" s="348"/>
      <c r="N328" s="348"/>
      <c r="O328" s="353"/>
      <c r="P328" s="348"/>
    </row>
    <row r="329" spans="4:16" ht="39.950000000000003" customHeight="1" x14ac:dyDescent="0.25">
      <c r="D329" s="348"/>
      <c r="E329" s="431"/>
      <c r="F329" s="444"/>
      <c r="G329" s="350"/>
      <c r="H329" s="351"/>
      <c r="I329" s="351"/>
      <c r="J329" s="352"/>
      <c r="K329" s="352"/>
      <c r="L329" s="348"/>
      <c r="M329" s="348"/>
      <c r="N329" s="348"/>
      <c r="O329" s="353"/>
      <c r="P329" s="348"/>
    </row>
    <row r="330" spans="4:16" ht="39.950000000000003" customHeight="1" x14ac:dyDescent="0.25">
      <c r="D330" s="348"/>
      <c r="E330" s="431"/>
      <c r="F330" s="444"/>
      <c r="G330" s="350"/>
      <c r="H330" s="351"/>
      <c r="I330" s="351"/>
      <c r="J330" s="352"/>
      <c r="K330" s="352"/>
      <c r="L330" s="348"/>
      <c r="M330" s="348"/>
      <c r="N330" s="348"/>
      <c r="O330" s="353"/>
      <c r="P330" s="348"/>
    </row>
    <row r="331" spans="4:16" ht="39.950000000000003" customHeight="1" x14ac:dyDescent="0.25">
      <c r="D331" s="348"/>
      <c r="E331" s="431"/>
      <c r="F331" s="444"/>
      <c r="G331" s="350"/>
      <c r="H331" s="351"/>
      <c r="I331" s="351"/>
      <c r="J331" s="352"/>
      <c r="K331" s="352"/>
      <c r="L331" s="348"/>
      <c r="M331" s="348"/>
      <c r="N331" s="348"/>
      <c r="O331" s="353"/>
      <c r="P331" s="348"/>
    </row>
    <row r="332" spans="4:16" ht="39.950000000000003" customHeight="1" x14ac:dyDescent="0.25">
      <c r="D332" s="348"/>
      <c r="E332" s="431"/>
      <c r="F332" s="444"/>
      <c r="G332" s="350"/>
      <c r="H332" s="351"/>
      <c r="I332" s="351"/>
      <c r="J332" s="352"/>
      <c r="K332" s="352"/>
      <c r="L332" s="348"/>
      <c r="M332" s="348"/>
      <c r="N332" s="348"/>
      <c r="O332" s="353"/>
      <c r="P332" s="348"/>
    </row>
    <row r="333" spans="4:16" ht="39.950000000000003" customHeight="1" x14ac:dyDescent="0.25">
      <c r="D333" s="348"/>
      <c r="E333" s="431"/>
      <c r="F333" s="444"/>
      <c r="G333" s="350"/>
      <c r="H333" s="351"/>
      <c r="I333" s="351"/>
      <c r="J333" s="352"/>
      <c r="K333" s="352"/>
      <c r="L333" s="348"/>
      <c r="M333" s="348"/>
      <c r="N333" s="348"/>
      <c r="O333" s="353"/>
      <c r="P333" s="348"/>
    </row>
    <row r="334" spans="4:16" ht="39.950000000000003" customHeight="1" x14ac:dyDescent="0.25">
      <c r="D334" s="348"/>
      <c r="E334" s="431"/>
      <c r="F334" s="444"/>
      <c r="G334" s="350"/>
      <c r="H334" s="351"/>
      <c r="I334" s="351"/>
      <c r="J334" s="352"/>
      <c r="K334" s="352"/>
      <c r="L334" s="348"/>
      <c r="M334" s="348"/>
      <c r="N334" s="348"/>
      <c r="O334" s="353"/>
      <c r="P334" s="348"/>
    </row>
    <row r="335" spans="4:16" ht="39.950000000000003" customHeight="1" x14ac:dyDescent="0.25">
      <c r="D335" s="348"/>
      <c r="E335" s="431"/>
      <c r="F335" s="444"/>
      <c r="G335" s="350"/>
      <c r="H335" s="351"/>
      <c r="I335" s="351"/>
      <c r="J335" s="352"/>
      <c r="K335" s="352"/>
      <c r="L335" s="348"/>
      <c r="M335" s="348"/>
      <c r="N335" s="348"/>
      <c r="O335" s="353"/>
      <c r="P335" s="348"/>
    </row>
    <row r="336" spans="4:16" ht="39.950000000000003" customHeight="1" x14ac:dyDescent="0.25">
      <c r="D336" s="348"/>
      <c r="E336" s="431"/>
      <c r="F336" s="444"/>
      <c r="G336" s="350"/>
      <c r="H336" s="351"/>
      <c r="I336" s="351"/>
      <c r="J336" s="352"/>
      <c r="K336" s="352"/>
      <c r="L336" s="348"/>
      <c r="M336" s="348"/>
      <c r="N336" s="348"/>
      <c r="O336" s="353"/>
      <c r="P336" s="348"/>
    </row>
    <row r="337" spans="4:16" ht="39.950000000000003" customHeight="1" x14ac:dyDescent="0.25">
      <c r="D337" s="348"/>
      <c r="E337" s="431"/>
      <c r="F337" s="444"/>
      <c r="G337" s="350"/>
      <c r="H337" s="351"/>
      <c r="I337" s="351"/>
      <c r="J337" s="352"/>
      <c r="K337" s="352"/>
      <c r="L337" s="348"/>
      <c r="M337" s="348"/>
      <c r="N337" s="348"/>
      <c r="O337" s="353"/>
      <c r="P337" s="348"/>
    </row>
    <row r="338" spans="4:16" ht="39.950000000000003" customHeight="1" x14ac:dyDescent="0.25">
      <c r="D338" s="348"/>
      <c r="E338" s="431"/>
      <c r="F338" s="444"/>
      <c r="G338" s="350"/>
      <c r="H338" s="351"/>
      <c r="I338" s="351"/>
      <c r="J338" s="352"/>
      <c r="K338" s="352"/>
      <c r="L338" s="348"/>
      <c r="M338" s="348"/>
      <c r="N338" s="348"/>
      <c r="O338" s="353"/>
      <c r="P338" s="348"/>
    </row>
    <row r="339" spans="4:16" ht="39.950000000000003" customHeight="1" x14ac:dyDescent="0.25">
      <c r="D339" s="348"/>
      <c r="E339" s="431"/>
      <c r="F339" s="444"/>
      <c r="G339" s="350"/>
      <c r="H339" s="351"/>
      <c r="I339" s="351"/>
      <c r="J339" s="352"/>
      <c r="K339" s="352"/>
      <c r="L339" s="348"/>
      <c r="M339" s="348"/>
      <c r="N339" s="348"/>
      <c r="O339" s="353"/>
      <c r="P339" s="348"/>
    </row>
    <row r="340" spans="4:16" ht="39.950000000000003" customHeight="1" x14ac:dyDescent="0.25">
      <c r="D340" s="348"/>
      <c r="E340" s="431"/>
      <c r="F340" s="444"/>
      <c r="G340" s="350"/>
      <c r="H340" s="351"/>
      <c r="I340" s="351"/>
      <c r="J340" s="352"/>
      <c r="K340" s="352"/>
      <c r="L340" s="348"/>
      <c r="M340" s="348"/>
      <c r="N340" s="348"/>
      <c r="O340" s="353"/>
      <c r="P340" s="348"/>
    </row>
    <row r="341" spans="4:16" ht="39.950000000000003" customHeight="1" x14ac:dyDescent="0.25">
      <c r="D341" s="348"/>
      <c r="E341" s="431"/>
      <c r="F341" s="444"/>
      <c r="G341" s="350"/>
      <c r="H341" s="351"/>
      <c r="I341" s="351"/>
      <c r="J341" s="352"/>
      <c r="K341" s="352"/>
      <c r="L341" s="348"/>
      <c r="M341" s="348"/>
      <c r="N341" s="348"/>
      <c r="O341" s="353"/>
      <c r="P341" s="348"/>
    </row>
    <row r="342" spans="4:16" ht="39.950000000000003" customHeight="1" x14ac:dyDescent="0.25">
      <c r="D342" s="348"/>
      <c r="E342" s="431"/>
      <c r="F342" s="444"/>
      <c r="G342" s="350"/>
      <c r="H342" s="351"/>
      <c r="I342" s="351"/>
      <c r="J342" s="352"/>
      <c r="K342" s="352"/>
      <c r="L342" s="348"/>
      <c r="M342" s="348"/>
      <c r="N342" s="348"/>
      <c r="O342" s="353"/>
      <c r="P342" s="348"/>
    </row>
    <row r="343" spans="4:16" ht="39.950000000000003" customHeight="1" x14ac:dyDescent="0.25">
      <c r="D343" s="348"/>
      <c r="E343" s="431"/>
      <c r="F343" s="444"/>
      <c r="G343" s="350"/>
      <c r="H343" s="351"/>
      <c r="I343" s="351"/>
      <c r="J343" s="352"/>
      <c r="K343" s="352"/>
      <c r="L343" s="348"/>
      <c r="M343" s="348"/>
      <c r="N343" s="348"/>
      <c r="O343" s="353"/>
      <c r="P343" s="348"/>
    </row>
    <row r="344" spans="4:16" ht="39.950000000000003" customHeight="1" x14ac:dyDescent="0.25">
      <c r="D344" s="348"/>
      <c r="E344" s="431"/>
      <c r="F344" s="444"/>
      <c r="G344" s="350"/>
      <c r="H344" s="351"/>
      <c r="I344" s="351"/>
      <c r="J344" s="352"/>
      <c r="K344" s="352"/>
      <c r="L344" s="348"/>
      <c r="M344" s="348"/>
      <c r="N344" s="348"/>
      <c r="O344" s="353"/>
      <c r="P344" s="348"/>
    </row>
    <row r="345" spans="4:16" ht="39.950000000000003" customHeight="1" x14ac:dyDescent="0.25">
      <c r="D345" s="348"/>
      <c r="E345" s="431"/>
      <c r="F345" s="444"/>
      <c r="G345" s="350"/>
      <c r="H345" s="351"/>
      <c r="I345" s="351"/>
      <c r="J345" s="352"/>
      <c r="K345" s="352"/>
      <c r="L345" s="348"/>
      <c r="M345" s="348"/>
      <c r="N345" s="348"/>
      <c r="O345" s="353"/>
      <c r="P345" s="348"/>
    </row>
    <row r="346" spans="4:16" ht="39.950000000000003" customHeight="1" x14ac:dyDescent="0.25">
      <c r="D346" s="348"/>
      <c r="E346" s="431"/>
      <c r="F346" s="444"/>
      <c r="G346" s="350"/>
      <c r="H346" s="351"/>
      <c r="I346" s="351"/>
      <c r="J346" s="352"/>
      <c r="K346" s="352"/>
      <c r="L346" s="348"/>
      <c r="M346" s="348"/>
      <c r="N346" s="348"/>
      <c r="O346" s="353"/>
      <c r="P346" s="348"/>
    </row>
    <row r="347" spans="4:16" ht="39.950000000000003" customHeight="1" x14ac:dyDescent="0.25">
      <c r="D347" s="348"/>
      <c r="E347" s="431"/>
      <c r="F347" s="444"/>
      <c r="G347" s="350"/>
      <c r="H347" s="351"/>
      <c r="I347" s="351"/>
      <c r="J347" s="352"/>
      <c r="K347" s="352"/>
      <c r="L347" s="348"/>
      <c r="M347" s="348"/>
      <c r="N347" s="348"/>
      <c r="O347" s="353"/>
      <c r="P347" s="348"/>
    </row>
    <row r="348" spans="4:16" ht="39.950000000000003" customHeight="1" x14ac:dyDescent="0.25">
      <c r="D348" s="348"/>
      <c r="E348" s="431"/>
      <c r="F348" s="444"/>
      <c r="G348" s="350"/>
      <c r="H348" s="351"/>
      <c r="I348" s="351"/>
      <c r="J348" s="352"/>
      <c r="K348" s="352"/>
      <c r="L348" s="348"/>
      <c r="M348" s="348"/>
      <c r="N348" s="348"/>
      <c r="O348" s="353"/>
      <c r="P348" s="348"/>
    </row>
    <row r="349" spans="4:16" ht="39.950000000000003" customHeight="1" x14ac:dyDescent="0.25">
      <c r="D349" s="348"/>
      <c r="E349" s="431"/>
      <c r="F349" s="444"/>
      <c r="G349" s="350"/>
      <c r="H349" s="351"/>
      <c r="I349" s="351"/>
      <c r="J349" s="352"/>
      <c r="K349" s="352"/>
      <c r="L349" s="348"/>
      <c r="M349" s="348"/>
      <c r="N349" s="348"/>
      <c r="O349" s="353"/>
      <c r="P349" s="348"/>
    </row>
    <row r="350" spans="4:16" ht="39.950000000000003" customHeight="1" x14ac:dyDescent="0.25">
      <c r="D350" s="348"/>
      <c r="E350" s="431"/>
      <c r="F350" s="444"/>
      <c r="G350" s="350"/>
      <c r="H350" s="351"/>
      <c r="I350" s="351"/>
      <c r="J350" s="352"/>
      <c r="K350" s="352"/>
      <c r="L350" s="348"/>
      <c r="M350" s="348"/>
      <c r="N350" s="348"/>
      <c r="O350" s="353"/>
      <c r="P350" s="348"/>
    </row>
    <row r="351" spans="4:16" ht="39.950000000000003" customHeight="1" x14ac:dyDescent="0.25">
      <c r="D351" s="348"/>
      <c r="E351" s="431"/>
      <c r="F351" s="444"/>
      <c r="G351" s="350"/>
      <c r="H351" s="351"/>
      <c r="I351" s="351"/>
      <c r="J351" s="352"/>
      <c r="K351" s="352"/>
      <c r="L351" s="348"/>
      <c r="M351" s="348"/>
      <c r="N351" s="348"/>
      <c r="O351" s="353"/>
      <c r="P351" s="348"/>
    </row>
    <row r="352" spans="4:16" ht="39.950000000000003" customHeight="1" x14ac:dyDescent="0.25">
      <c r="D352" s="348"/>
      <c r="E352" s="431"/>
      <c r="F352" s="444"/>
      <c r="G352" s="350"/>
      <c r="H352" s="351"/>
      <c r="I352" s="351"/>
      <c r="J352" s="352"/>
      <c r="K352" s="352"/>
      <c r="L352" s="348"/>
      <c r="M352" s="348"/>
      <c r="N352" s="348"/>
      <c r="O352" s="353"/>
      <c r="P352" s="348"/>
    </row>
    <row r="353" spans="4:16" ht="39.950000000000003" customHeight="1" x14ac:dyDescent="0.25">
      <c r="D353" s="348"/>
      <c r="E353" s="431"/>
      <c r="F353" s="444"/>
      <c r="G353" s="350"/>
      <c r="H353" s="351"/>
      <c r="I353" s="351"/>
      <c r="J353" s="352"/>
      <c r="K353" s="352"/>
      <c r="L353" s="348"/>
      <c r="M353" s="348"/>
      <c r="N353" s="348"/>
      <c r="O353" s="353"/>
      <c r="P353" s="348"/>
    </row>
    <row r="354" spans="4:16" ht="39.950000000000003" customHeight="1" x14ac:dyDescent="0.25">
      <c r="D354" s="348"/>
      <c r="E354" s="431"/>
      <c r="F354" s="444"/>
      <c r="G354" s="350"/>
      <c r="H354" s="351"/>
      <c r="I354" s="351"/>
      <c r="J354" s="352"/>
      <c r="K354" s="352"/>
      <c r="L354" s="348"/>
      <c r="M354" s="348"/>
      <c r="N354" s="348"/>
      <c r="O354" s="353"/>
      <c r="P354" s="348"/>
    </row>
    <row r="355" spans="4:16" ht="39.950000000000003" customHeight="1" x14ac:dyDescent="0.25">
      <c r="D355" s="348"/>
      <c r="E355" s="431"/>
      <c r="F355" s="444"/>
      <c r="G355" s="350"/>
      <c r="H355" s="351"/>
      <c r="I355" s="351"/>
      <c r="J355" s="352"/>
      <c r="K355" s="352"/>
      <c r="L355" s="348"/>
      <c r="M355" s="348"/>
      <c r="N355" s="348"/>
      <c r="O355" s="353"/>
      <c r="P355" s="348"/>
    </row>
    <row r="356" spans="4:16" ht="39.950000000000003" customHeight="1" x14ac:dyDescent="0.25">
      <c r="D356" s="348"/>
      <c r="E356" s="431"/>
      <c r="F356" s="444"/>
      <c r="G356" s="350"/>
      <c r="H356" s="351"/>
      <c r="I356" s="351"/>
      <c r="J356" s="352"/>
      <c r="K356" s="352"/>
      <c r="L356" s="348"/>
      <c r="M356" s="348"/>
      <c r="N356" s="348"/>
      <c r="O356" s="353"/>
      <c r="P356" s="348"/>
    </row>
    <row r="357" spans="4:16" ht="39.950000000000003" customHeight="1" x14ac:dyDescent="0.25">
      <c r="D357" s="348"/>
      <c r="E357" s="431"/>
      <c r="F357" s="444"/>
      <c r="G357" s="350"/>
      <c r="H357" s="351"/>
      <c r="I357" s="351"/>
      <c r="J357" s="352"/>
      <c r="K357" s="352"/>
      <c r="L357" s="348"/>
      <c r="M357" s="348"/>
      <c r="N357" s="348"/>
      <c r="O357" s="353"/>
      <c r="P357" s="348"/>
    </row>
    <row r="358" spans="4:16" ht="39.950000000000003" customHeight="1" x14ac:dyDescent="0.25">
      <c r="D358" s="348"/>
      <c r="E358" s="431"/>
      <c r="F358" s="444"/>
      <c r="G358" s="350"/>
      <c r="H358" s="351"/>
      <c r="I358" s="351"/>
      <c r="J358" s="352"/>
      <c r="K358" s="352"/>
      <c r="L358" s="348"/>
      <c r="M358" s="348"/>
      <c r="N358" s="348"/>
      <c r="O358" s="353"/>
      <c r="P358" s="348"/>
    </row>
    <row r="359" spans="4:16" ht="39.950000000000003" customHeight="1" x14ac:dyDescent="0.25">
      <c r="D359" s="348"/>
      <c r="E359" s="431"/>
      <c r="F359" s="444"/>
      <c r="G359" s="350"/>
      <c r="H359" s="351"/>
      <c r="I359" s="351"/>
      <c r="J359" s="352"/>
      <c r="K359" s="352"/>
      <c r="L359" s="348"/>
      <c r="M359" s="348"/>
      <c r="N359" s="348"/>
      <c r="O359" s="353"/>
      <c r="P359" s="348"/>
    </row>
    <row r="360" spans="4:16" ht="39.950000000000003" customHeight="1" x14ac:dyDescent="0.25">
      <c r="D360" s="348"/>
      <c r="E360" s="431"/>
      <c r="F360" s="444"/>
      <c r="G360" s="350"/>
      <c r="H360" s="351"/>
      <c r="I360" s="351"/>
      <c r="J360" s="352"/>
      <c r="K360" s="352"/>
      <c r="L360" s="348"/>
      <c r="M360" s="348"/>
      <c r="N360" s="348"/>
      <c r="O360" s="353"/>
      <c r="P360" s="348"/>
    </row>
    <row r="361" spans="4:16" ht="39.950000000000003" customHeight="1" x14ac:dyDescent="0.25">
      <c r="D361" s="348"/>
      <c r="E361" s="431"/>
      <c r="F361" s="444"/>
      <c r="G361" s="350"/>
      <c r="H361" s="351"/>
      <c r="I361" s="351"/>
      <c r="J361" s="352"/>
      <c r="K361" s="352"/>
      <c r="L361" s="348"/>
      <c r="M361" s="348"/>
      <c r="N361" s="348"/>
      <c r="O361" s="353"/>
      <c r="P361" s="348"/>
    </row>
    <row r="362" spans="4:16" ht="39.950000000000003" customHeight="1" x14ac:dyDescent="0.25">
      <c r="D362" s="348"/>
      <c r="E362" s="431"/>
      <c r="F362" s="444"/>
      <c r="G362" s="350"/>
      <c r="H362" s="351"/>
      <c r="I362" s="351"/>
      <c r="J362" s="352"/>
      <c r="K362" s="352"/>
      <c r="L362" s="348"/>
      <c r="M362" s="348"/>
      <c r="N362" s="348"/>
      <c r="O362" s="353"/>
      <c r="P362" s="348"/>
    </row>
    <row r="363" spans="4:16" ht="39.950000000000003" customHeight="1" x14ac:dyDescent="0.25">
      <c r="D363" s="348"/>
      <c r="E363" s="431"/>
      <c r="F363" s="444"/>
      <c r="G363" s="350"/>
      <c r="H363" s="351"/>
      <c r="I363" s="351"/>
      <c r="J363" s="352"/>
      <c r="K363" s="352"/>
      <c r="L363" s="348"/>
      <c r="M363" s="348"/>
      <c r="N363" s="348"/>
      <c r="O363" s="353"/>
      <c r="P363" s="348"/>
    </row>
    <row r="364" spans="4:16" ht="39.950000000000003" customHeight="1" x14ac:dyDescent="0.25">
      <c r="D364" s="348"/>
      <c r="E364" s="431"/>
      <c r="F364" s="444"/>
      <c r="G364" s="350"/>
      <c r="H364" s="351"/>
      <c r="I364" s="351"/>
      <c r="J364" s="352"/>
      <c r="K364" s="352"/>
      <c r="L364" s="348"/>
      <c r="M364" s="348"/>
      <c r="N364" s="348"/>
      <c r="O364" s="353"/>
      <c r="P364" s="348"/>
    </row>
    <row r="365" spans="4:16" ht="39.950000000000003" customHeight="1" x14ac:dyDescent="0.25">
      <c r="D365" s="348"/>
      <c r="E365" s="431"/>
      <c r="F365" s="444"/>
      <c r="G365" s="350"/>
      <c r="H365" s="351"/>
      <c r="I365" s="351"/>
      <c r="J365" s="352"/>
      <c r="K365" s="352"/>
      <c r="L365" s="348"/>
      <c r="M365" s="348"/>
      <c r="N365" s="348"/>
      <c r="O365" s="353"/>
      <c r="P365" s="348"/>
    </row>
    <row r="366" spans="4:16" ht="39.950000000000003" customHeight="1" x14ac:dyDescent="0.25">
      <c r="D366" s="348"/>
      <c r="E366" s="431"/>
      <c r="F366" s="444"/>
      <c r="G366" s="350"/>
      <c r="H366" s="351"/>
      <c r="I366" s="351"/>
      <c r="J366" s="352"/>
      <c r="K366" s="352"/>
      <c r="L366" s="348"/>
      <c r="M366" s="348"/>
      <c r="N366" s="348"/>
      <c r="O366" s="353"/>
      <c r="P366" s="348"/>
    </row>
    <row r="367" spans="4:16" ht="39.950000000000003" customHeight="1" x14ac:dyDescent="0.25">
      <c r="D367" s="348"/>
      <c r="E367" s="431"/>
      <c r="F367" s="444"/>
      <c r="G367" s="350"/>
      <c r="H367" s="351"/>
      <c r="I367" s="351"/>
      <c r="J367" s="352"/>
      <c r="K367" s="352"/>
      <c r="L367" s="348"/>
      <c r="M367" s="348"/>
      <c r="N367" s="348"/>
      <c r="O367" s="353"/>
      <c r="P367" s="348"/>
    </row>
    <row r="368" spans="4:16" ht="39.950000000000003" customHeight="1" x14ac:dyDescent="0.25">
      <c r="D368" s="348"/>
      <c r="E368" s="431"/>
      <c r="F368" s="444"/>
      <c r="G368" s="350"/>
      <c r="H368" s="351"/>
      <c r="I368" s="351"/>
      <c r="J368" s="352"/>
      <c r="K368" s="352"/>
      <c r="L368" s="348"/>
      <c r="M368" s="348"/>
      <c r="N368" s="348"/>
      <c r="O368" s="353"/>
      <c r="P368" s="348"/>
    </row>
    <row r="369" spans="4:16" ht="39.950000000000003" customHeight="1" x14ac:dyDescent="0.25">
      <c r="D369" s="348"/>
      <c r="E369" s="431"/>
      <c r="F369" s="444"/>
      <c r="G369" s="350"/>
      <c r="H369" s="351"/>
      <c r="I369" s="351"/>
      <c r="J369" s="352"/>
      <c r="K369" s="352"/>
      <c r="L369" s="348"/>
      <c r="M369" s="348"/>
      <c r="N369" s="348"/>
      <c r="O369" s="353"/>
      <c r="P369" s="348"/>
    </row>
    <row r="370" spans="4:16" ht="39.950000000000003" customHeight="1" x14ac:dyDescent="0.25">
      <c r="D370" s="348"/>
      <c r="E370" s="431"/>
      <c r="F370" s="444"/>
      <c r="G370" s="350"/>
      <c r="H370" s="351"/>
      <c r="I370" s="351"/>
      <c r="J370" s="352"/>
      <c r="K370" s="352"/>
      <c r="L370" s="348"/>
      <c r="M370" s="348"/>
      <c r="N370" s="348"/>
      <c r="O370" s="353"/>
      <c r="P370" s="348"/>
    </row>
    <row r="371" spans="4:16" ht="39.950000000000003" customHeight="1" x14ac:dyDescent="0.25">
      <c r="D371" s="348"/>
      <c r="E371" s="431"/>
      <c r="F371" s="444"/>
      <c r="G371" s="350"/>
      <c r="H371" s="351"/>
      <c r="I371" s="351"/>
      <c r="J371" s="352"/>
      <c r="K371" s="352"/>
      <c r="L371" s="348"/>
      <c r="M371" s="348"/>
      <c r="N371" s="348"/>
      <c r="O371" s="353"/>
      <c r="P371" s="348"/>
    </row>
    <row r="372" spans="4:16" ht="39.950000000000003" customHeight="1" x14ac:dyDescent="0.25">
      <c r="D372" s="348"/>
      <c r="E372" s="431"/>
      <c r="F372" s="444"/>
      <c r="G372" s="350"/>
      <c r="H372" s="351"/>
      <c r="I372" s="351"/>
      <c r="J372" s="352"/>
      <c r="K372" s="352"/>
      <c r="L372" s="348"/>
      <c r="M372" s="348"/>
      <c r="N372" s="348"/>
      <c r="O372" s="353"/>
      <c r="P372" s="348"/>
    </row>
    <row r="373" spans="4:16" ht="39.950000000000003" customHeight="1" x14ac:dyDescent="0.25">
      <c r="D373" s="348"/>
      <c r="E373" s="431"/>
      <c r="F373" s="444"/>
      <c r="G373" s="350"/>
      <c r="H373" s="351"/>
      <c r="I373" s="351"/>
      <c r="J373" s="352"/>
      <c r="K373" s="352"/>
      <c r="L373" s="348"/>
      <c r="M373" s="348"/>
      <c r="N373" s="348"/>
      <c r="O373" s="353"/>
      <c r="P373" s="348"/>
    </row>
    <row r="374" spans="4:16" ht="39.950000000000003" customHeight="1" x14ac:dyDescent="0.25">
      <c r="D374" s="348"/>
      <c r="E374" s="431"/>
      <c r="F374" s="444"/>
      <c r="G374" s="350"/>
      <c r="H374" s="351"/>
      <c r="I374" s="351"/>
      <c r="J374" s="352"/>
      <c r="K374" s="352"/>
      <c r="L374" s="348"/>
      <c r="M374" s="348"/>
      <c r="N374" s="348"/>
      <c r="O374" s="353"/>
      <c r="P374" s="348"/>
    </row>
    <row r="375" spans="4:16" ht="39.950000000000003" customHeight="1" x14ac:dyDescent="0.25">
      <c r="D375" s="348"/>
      <c r="E375" s="431"/>
      <c r="F375" s="444"/>
      <c r="G375" s="350"/>
      <c r="H375" s="351"/>
      <c r="I375" s="351"/>
      <c r="J375" s="352"/>
      <c r="K375" s="352"/>
      <c r="L375" s="348"/>
      <c r="M375" s="348"/>
      <c r="N375" s="348"/>
      <c r="O375" s="353"/>
      <c r="P375" s="348"/>
    </row>
    <row r="376" spans="4:16" ht="39.950000000000003" customHeight="1" x14ac:dyDescent="0.25">
      <c r="D376" s="348"/>
      <c r="E376" s="431"/>
      <c r="F376" s="444"/>
      <c r="G376" s="350"/>
      <c r="H376" s="351"/>
      <c r="I376" s="351"/>
      <c r="J376" s="352"/>
      <c r="K376" s="352"/>
      <c r="L376" s="348"/>
      <c r="M376" s="348"/>
      <c r="N376" s="348"/>
      <c r="O376" s="353"/>
      <c r="P376" s="348"/>
    </row>
    <row r="377" spans="4:16" ht="39.950000000000003" customHeight="1" x14ac:dyDescent="0.25">
      <c r="D377" s="348"/>
      <c r="E377" s="431"/>
      <c r="F377" s="444"/>
      <c r="G377" s="350"/>
      <c r="H377" s="351"/>
      <c r="I377" s="351"/>
      <c r="J377" s="352"/>
      <c r="K377" s="352"/>
      <c r="L377" s="348"/>
      <c r="M377" s="348"/>
      <c r="N377" s="348"/>
      <c r="O377" s="353"/>
      <c r="P377" s="348"/>
    </row>
    <row r="378" spans="4:16" ht="39.950000000000003" customHeight="1" x14ac:dyDescent="0.25">
      <c r="D378" s="348"/>
      <c r="E378" s="431"/>
      <c r="F378" s="444"/>
      <c r="G378" s="350"/>
      <c r="H378" s="351"/>
      <c r="I378" s="351"/>
      <c r="J378" s="352"/>
      <c r="K378" s="352"/>
      <c r="L378" s="348"/>
      <c r="M378" s="348"/>
      <c r="N378" s="348"/>
      <c r="O378" s="353"/>
      <c r="P378" s="348"/>
    </row>
    <row r="379" spans="4:16" ht="39.950000000000003" customHeight="1" x14ac:dyDescent="0.25">
      <c r="D379" s="348"/>
      <c r="E379" s="431"/>
      <c r="F379" s="444"/>
      <c r="G379" s="350"/>
      <c r="H379" s="351"/>
      <c r="I379" s="351"/>
      <c r="J379" s="352"/>
      <c r="K379" s="352"/>
      <c r="L379" s="348"/>
      <c r="M379" s="348"/>
      <c r="N379" s="348"/>
      <c r="O379" s="353"/>
      <c r="P379" s="348"/>
    </row>
    <row r="380" spans="4:16" ht="39.950000000000003" customHeight="1" x14ac:dyDescent="0.25">
      <c r="D380" s="348"/>
      <c r="E380" s="431"/>
      <c r="F380" s="444"/>
      <c r="G380" s="350"/>
      <c r="H380" s="351"/>
      <c r="I380" s="351"/>
      <c r="J380" s="352"/>
      <c r="K380" s="352"/>
      <c r="L380" s="348"/>
      <c r="M380" s="348"/>
      <c r="N380" s="348"/>
      <c r="O380" s="353"/>
      <c r="P380" s="348"/>
    </row>
    <row r="381" spans="4:16" ht="39.950000000000003" customHeight="1" x14ac:dyDescent="0.25">
      <c r="D381" s="348"/>
      <c r="E381" s="431"/>
      <c r="F381" s="444"/>
      <c r="G381" s="350"/>
      <c r="H381" s="351"/>
      <c r="I381" s="351"/>
      <c r="J381" s="352"/>
      <c r="K381" s="352"/>
      <c r="L381" s="348"/>
      <c r="M381" s="348"/>
      <c r="N381" s="348"/>
      <c r="O381" s="353"/>
      <c r="P381" s="348"/>
    </row>
    <row r="382" spans="4:16" ht="39.950000000000003" customHeight="1" x14ac:dyDescent="0.25">
      <c r="D382" s="348"/>
      <c r="E382" s="431"/>
      <c r="F382" s="444"/>
      <c r="G382" s="350"/>
      <c r="H382" s="351"/>
      <c r="I382" s="351"/>
      <c r="J382" s="352"/>
      <c r="K382" s="352"/>
      <c r="L382" s="348"/>
      <c r="M382" s="348"/>
      <c r="N382" s="348"/>
      <c r="O382" s="353"/>
      <c r="P382" s="348"/>
    </row>
    <row r="383" spans="4:16" ht="39.950000000000003" customHeight="1" x14ac:dyDescent="0.25">
      <c r="D383" s="348"/>
      <c r="E383" s="431"/>
      <c r="F383" s="444"/>
      <c r="G383" s="350"/>
      <c r="H383" s="351"/>
      <c r="I383" s="351"/>
      <c r="J383" s="352"/>
      <c r="K383" s="352"/>
      <c r="L383" s="348"/>
      <c r="M383" s="348"/>
      <c r="N383" s="348"/>
      <c r="O383" s="353"/>
      <c r="P383" s="348"/>
    </row>
    <row r="384" spans="4:16" ht="39.950000000000003" customHeight="1" x14ac:dyDescent="0.25">
      <c r="D384" s="348"/>
      <c r="E384" s="431"/>
      <c r="F384" s="444"/>
      <c r="G384" s="350"/>
      <c r="H384" s="351"/>
      <c r="I384" s="351"/>
      <c r="J384" s="352"/>
      <c r="K384" s="352"/>
      <c r="L384" s="348"/>
      <c r="M384" s="348"/>
      <c r="N384" s="348"/>
      <c r="O384" s="353"/>
      <c r="P384" s="348"/>
    </row>
    <row r="385" spans="4:16" ht="39.950000000000003" customHeight="1" x14ac:dyDescent="0.25">
      <c r="D385" s="348"/>
      <c r="E385" s="431"/>
      <c r="F385" s="444"/>
      <c r="G385" s="350"/>
      <c r="H385" s="351"/>
      <c r="I385" s="351"/>
      <c r="J385" s="352"/>
      <c r="K385" s="352"/>
      <c r="L385" s="348"/>
      <c r="M385" s="348"/>
      <c r="N385" s="348"/>
      <c r="O385" s="353"/>
      <c r="P385" s="348"/>
    </row>
    <row r="386" spans="4:16" ht="39.950000000000003" customHeight="1" x14ac:dyDescent="0.25">
      <c r="D386" s="348"/>
      <c r="E386" s="431"/>
      <c r="F386" s="444"/>
      <c r="G386" s="350"/>
      <c r="H386" s="351"/>
      <c r="I386" s="351"/>
      <c r="J386" s="352"/>
      <c r="K386" s="352"/>
      <c r="L386" s="348"/>
      <c r="M386" s="348"/>
      <c r="N386" s="348"/>
      <c r="O386" s="353"/>
      <c r="P386" s="348"/>
    </row>
    <row r="387" spans="4:16" ht="39.950000000000003" customHeight="1" x14ac:dyDescent="0.25">
      <c r="D387" s="348"/>
      <c r="E387" s="431"/>
      <c r="F387" s="444"/>
      <c r="G387" s="350"/>
      <c r="H387" s="351"/>
      <c r="I387" s="351"/>
      <c r="J387" s="352"/>
      <c r="K387" s="352"/>
      <c r="L387" s="348"/>
      <c r="M387" s="348"/>
      <c r="N387" s="348"/>
      <c r="O387" s="353"/>
      <c r="P387" s="348"/>
    </row>
    <row r="388" spans="4:16" ht="39.950000000000003" customHeight="1" x14ac:dyDescent="0.25">
      <c r="D388" s="348"/>
      <c r="E388" s="431"/>
      <c r="F388" s="444"/>
      <c r="G388" s="350"/>
      <c r="H388" s="351"/>
      <c r="I388" s="351"/>
      <c r="J388" s="352"/>
      <c r="K388" s="352"/>
      <c r="L388" s="348"/>
      <c r="M388" s="348"/>
      <c r="N388" s="348"/>
      <c r="O388" s="353"/>
      <c r="P388" s="348"/>
    </row>
    <row r="389" spans="4:16" ht="39.950000000000003" customHeight="1" x14ac:dyDescent="0.25">
      <c r="D389" s="348"/>
      <c r="E389" s="431"/>
      <c r="F389" s="444"/>
      <c r="G389" s="350"/>
      <c r="H389" s="351"/>
      <c r="I389" s="351"/>
      <c r="J389" s="352"/>
      <c r="K389" s="352"/>
      <c r="L389" s="348"/>
      <c r="M389" s="348"/>
      <c r="N389" s="348"/>
      <c r="O389" s="353"/>
      <c r="P389" s="348"/>
    </row>
    <row r="390" spans="4:16" ht="39.950000000000003" customHeight="1" x14ac:dyDescent="0.25">
      <c r="D390" s="348"/>
      <c r="E390" s="431"/>
      <c r="F390" s="444"/>
      <c r="G390" s="350"/>
      <c r="H390" s="351"/>
      <c r="I390" s="351"/>
      <c r="J390" s="352"/>
      <c r="K390" s="352"/>
      <c r="L390" s="348"/>
      <c r="M390" s="348"/>
      <c r="N390" s="348"/>
      <c r="O390" s="353"/>
      <c r="P390" s="348"/>
    </row>
    <row r="391" spans="4:16" ht="39.950000000000003" customHeight="1" x14ac:dyDescent="0.25">
      <c r="D391" s="348"/>
      <c r="E391" s="431"/>
      <c r="F391" s="444"/>
      <c r="G391" s="350"/>
      <c r="H391" s="351"/>
      <c r="I391" s="351"/>
      <c r="J391" s="352"/>
      <c r="K391" s="352"/>
      <c r="L391" s="348"/>
      <c r="M391" s="348"/>
      <c r="N391" s="348"/>
      <c r="O391" s="353"/>
      <c r="P391" s="348"/>
    </row>
    <row r="392" spans="4:16" ht="39.950000000000003" customHeight="1" x14ac:dyDescent="0.25">
      <c r="D392" s="348"/>
      <c r="E392" s="431"/>
      <c r="F392" s="444"/>
      <c r="G392" s="350"/>
      <c r="H392" s="351"/>
      <c r="I392" s="351"/>
      <c r="J392" s="352"/>
      <c r="K392" s="352"/>
      <c r="L392" s="348"/>
      <c r="M392" s="348"/>
      <c r="N392" s="348"/>
      <c r="O392" s="353"/>
      <c r="P392" s="348"/>
    </row>
    <row r="393" spans="4:16" ht="39.950000000000003" customHeight="1" x14ac:dyDescent="0.25">
      <c r="D393" s="348"/>
      <c r="E393" s="431"/>
      <c r="F393" s="444"/>
      <c r="G393" s="350"/>
      <c r="H393" s="351"/>
      <c r="I393" s="351"/>
      <c r="J393" s="352"/>
      <c r="K393" s="352"/>
      <c r="L393" s="348"/>
      <c r="M393" s="348"/>
      <c r="N393" s="348"/>
      <c r="O393" s="353"/>
      <c r="P393" s="348"/>
    </row>
    <row r="394" spans="4:16" ht="39.950000000000003" customHeight="1" x14ac:dyDescent="0.25">
      <c r="D394" s="348"/>
      <c r="E394" s="431"/>
      <c r="F394" s="444"/>
      <c r="G394" s="350"/>
      <c r="H394" s="351"/>
      <c r="I394" s="351"/>
      <c r="J394" s="352"/>
      <c r="K394" s="352"/>
      <c r="L394" s="348"/>
      <c r="M394" s="348"/>
      <c r="N394" s="348"/>
      <c r="O394" s="353"/>
      <c r="P394" s="348"/>
    </row>
    <row r="395" spans="4:16" ht="39.950000000000003" customHeight="1" x14ac:dyDescent="0.25">
      <c r="D395" s="348"/>
      <c r="E395" s="431"/>
      <c r="F395" s="444"/>
      <c r="G395" s="350"/>
      <c r="H395" s="351"/>
      <c r="I395" s="351"/>
      <c r="J395" s="352"/>
      <c r="K395" s="352"/>
      <c r="L395" s="348"/>
      <c r="M395" s="348"/>
      <c r="N395" s="348"/>
      <c r="O395" s="353"/>
      <c r="P395" s="348"/>
    </row>
    <row r="396" spans="4:16" ht="39.950000000000003" customHeight="1" x14ac:dyDescent="0.25">
      <c r="D396" s="348"/>
      <c r="E396" s="431"/>
      <c r="F396" s="444"/>
      <c r="G396" s="350"/>
      <c r="H396" s="351"/>
      <c r="I396" s="351"/>
      <c r="J396" s="352"/>
      <c r="K396" s="352"/>
      <c r="L396" s="348"/>
      <c r="M396" s="348"/>
      <c r="N396" s="348"/>
      <c r="O396" s="353"/>
      <c r="P396" s="348"/>
    </row>
    <row r="397" spans="4:16" ht="39.950000000000003" customHeight="1" x14ac:dyDescent="0.25">
      <c r="D397" s="348"/>
      <c r="E397" s="431"/>
      <c r="F397" s="444"/>
      <c r="G397" s="350"/>
      <c r="H397" s="351"/>
      <c r="I397" s="351"/>
      <c r="J397" s="352"/>
      <c r="K397" s="352"/>
      <c r="L397" s="348"/>
      <c r="M397" s="348"/>
      <c r="N397" s="348"/>
      <c r="O397" s="353"/>
      <c r="P397" s="348"/>
    </row>
    <row r="398" spans="4:16" ht="39.950000000000003" customHeight="1" x14ac:dyDescent="0.25">
      <c r="D398" s="348"/>
      <c r="E398" s="431"/>
      <c r="F398" s="444"/>
      <c r="G398" s="350"/>
      <c r="H398" s="351"/>
      <c r="I398" s="351"/>
      <c r="J398" s="352"/>
      <c r="K398" s="352"/>
      <c r="L398" s="348"/>
      <c r="M398" s="348"/>
      <c r="N398" s="348"/>
      <c r="O398" s="353"/>
      <c r="P398" s="348"/>
    </row>
    <row r="399" spans="4:16" ht="39.950000000000003" customHeight="1" x14ac:dyDescent="0.25">
      <c r="D399" s="348"/>
      <c r="E399" s="431"/>
      <c r="F399" s="444"/>
      <c r="G399" s="350"/>
      <c r="H399" s="351"/>
      <c r="I399" s="351"/>
      <c r="J399" s="352"/>
      <c r="K399" s="352"/>
      <c r="L399" s="348"/>
      <c r="M399" s="348"/>
      <c r="N399" s="348"/>
      <c r="O399" s="353"/>
      <c r="P399" s="348"/>
    </row>
    <row r="400" spans="4:16" ht="39.950000000000003" customHeight="1" x14ac:dyDescent="0.25">
      <c r="D400" s="348"/>
      <c r="E400" s="431"/>
      <c r="F400" s="444"/>
      <c r="G400" s="350"/>
      <c r="H400" s="351"/>
      <c r="I400" s="351"/>
      <c r="J400" s="352"/>
      <c r="K400" s="352"/>
      <c r="L400" s="348"/>
      <c r="M400" s="348"/>
      <c r="N400" s="348"/>
      <c r="O400" s="353"/>
      <c r="P400" s="348"/>
    </row>
    <row r="401" spans="4:16" ht="39.950000000000003" customHeight="1" x14ac:dyDescent="0.25">
      <c r="D401" s="348"/>
      <c r="E401" s="431"/>
      <c r="F401" s="444"/>
      <c r="G401" s="350"/>
      <c r="H401" s="351"/>
      <c r="I401" s="351"/>
      <c r="J401" s="352"/>
      <c r="K401" s="352"/>
      <c r="L401" s="348"/>
      <c r="M401" s="348"/>
      <c r="N401" s="348"/>
      <c r="O401" s="353"/>
      <c r="P401" s="348"/>
    </row>
    <row r="402" spans="4:16" ht="39.950000000000003" customHeight="1" x14ac:dyDescent="0.25">
      <c r="D402" s="348"/>
      <c r="E402" s="431"/>
      <c r="F402" s="444"/>
      <c r="G402" s="350"/>
      <c r="H402" s="351"/>
      <c r="I402" s="351"/>
      <c r="J402" s="352"/>
      <c r="K402" s="352"/>
      <c r="L402" s="348"/>
      <c r="M402" s="348"/>
      <c r="N402" s="348"/>
      <c r="O402" s="353"/>
      <c r="P402" s="348"/>
    </row>
    <row r="403" spans="4:16" ht="39.950000000000003" customHeight="1" x14ac:dyDescent="0.25">
      <c r="D403" s="348"/>
      <c r="E403" s="431"/>
      <c r="F403" s="444"/>
      <c r="G403" s="350"/>
      <c r="H403" s="351"/>
      <c r="I403" s="351"/>
      <c r="J403" s="352"/>
      <c r="K403" s="352"/>
      <c r="L403" s="348"/>
      <c r="M403" s="348"/>
      <c r="N403" s="348"/>
      <c r="O403" s="353"/>
      <c r="P403" s="348"/>
    </row>
    <row r="404" spans="4:16" ht="39.950000000000003" customHeight="1" x14ac:dyDescent="0.25">
      <c r="D404" s="348"/>
      <c r="E404" s="431"/>
      <c r="F404" s="444"/>
      <c r="G404" s="350"/>
      <c r="H404" s="351"/>
      <c r="I404" s="351"/>
      <c r="J404" s="352"/>
      <c r="K404" s="352"/>
      <c r="L404" s="348"/>
      <c r="M404" s="348"/>
      <c r="N404" s="348"/>
      <c r="O404" s="353"/>
      <c r="P404" s="348"/>
    </row>
    <row r="405" spans="4:16" ht="39.950000000000003" customHeight="1" x14ac:dyDescent="0.25">
      <c r="D405" s="348"/>
      <c r="E405" s="431"/>
      <c r="F405" s="444"/>
      <c r="G405" s="350"/>
      <c r="H405" s="351"/>
      <c r="I405" s="351"/>
      <c r="J405" s="352"/>
      <c r="K405" s="352"/>
      <c r="L405" s="348"/>
      <c r="M405" s="348"/>
      <c r="N405" s="348"/>
      <c r="O405" s="353"/>
      <c r="P405" s="348"/>
    </row>
    <row r="406" spans="4:16" ht="39.950000000000003" customHeight="1" x14ac:dyDescent="0.25">
      <c r="D406" s="348"/>
      <c r="E406" s="431"/>
      <c r="F406" s="444"/>
      <c r="G406" s="350"/>
      <c r="H406" s="351"/>
      <c r="I406" s="351"/>
      <c r="J406" s="352"/>
      <c r="K406" s="352"/>
      <c r="L406" s="348"/>
      <c r="M406" s="348"/>
      <c r="N406" s="348"/>
      <c r="O406" s="353"/>
      <c r="P406" s="348"/>
    </row>
    <row r="407" spans="4:16" ht="39.950000000000003" customHeight="1" x14ac:dyDescent="0.25">
      <c r="D407" s="348"/>
      <c r="E407" s="431"/>
      <c r="F407" s="444"/>
      <c r="G407" s="350"/>
      <c r="H407" s="351"/>
      <c r="I407" s="351"/>
      <c r="J407" s="352"/>
      <c r="K407" s="352"/>
      <c r="L407" s="348"/>
      <c r="M407" s="348"/>
      <c r="N407" s="348"/>
      <c r="O407" s="353"/>
      <c r="P407" s="348"/>
    </row>
    <row r="408" spans="4:16" ht="39.950000000000003" customHeight="1" x14ac:dyDescent="0.25">
      <c r="D408" s="348"/>
      <c r="E408" s="431"/>
      <c r="F408" s="444"/>
      <c r="G408" s="350"/>
      <c r="H408" s="351"/>
      <c r="I408" s="351"/>
      <c r="J408" s="352"/>
      <c r="K408" s="352"/>
      <c r="L408" s="348"/>
      <c r="M408" s="348"/>
      <c r="N408" s="348"/>
      <c r="O408" s="353"/>
      <c r="P408" s="348"/>
    </row>
    <row r="409" spans="4:16" ht="39.950000000000003" customHeight="1" x14ac:dyDescent="0.25">
      <c r="D409" s="348"/>
      <c r="E409" s="431"/>
      <c r="F409" s="444"/>
      <c r="G409" s="350"/>
      <c r="H409" s="351"/>
      <c r="I409" s="351"/>
      <c r="J409" s="352"/>
      <c r="K409" s="352"/>
      <c r="L409" s="348"/>
      <c r="M409" s="348"/>
      <c r="N409" s="348"/>
      <c r="O409" s="353"/>
      <c r="P409" s="348"/>
    </row>
    <row r="410" spans="4:16" ht="39.950000000000003" customHeight="1" x14ac:dyDescent="0.25">
      <c r="D410" s="348"/>
      <c r="E410" s="431"/>
      <c r="F410" s="444"/>
      <c r="G410" s="350"/>
      <c r="H410" s="351"/>
      <c r="I410" s="351"/>
      <c r="J410" s="352"/>
      <c r="K410" s="352"/>
      <c r="L410" s="348"/>
      <c r="M410" s="348"/>
      <c r="N410" s="348"/>
      <c r="O410" s="353"/>
      <c r="P410" s="348"/>
    </row>
    <row r="411" spans="4:16" ht="39.950000000000003" customHeight="1" x14ac:dyDescent="0.25">
      <c r="D411" s="348"/>
      <c r="E411" s="431"/>
      <c r="F411" s="444"/>
      <c r="G411" s="350"/>
      <c r="H411" s="351"/>
      <c r="I411" s="351"/>
      <c r="J411" s="352"/>
      <c r="K411" s="352"/>
      <c r="L411" s="348"/>
      <c r="M411" s="348"/>
      <c r="N411" s="348"/>
      <c r="O411" s="353"/>
      <c r="P411" s="348"/>
    </row>
    <row r="412" spans="4:16" ht="39.950000000000003" customHeight="1" x14ac:dyDescent="0.25">
      <c r="D412" s="348"/>
      <c r="E412" s="431"/>
      <c r="F412" s="444"/>
      <c r="G412" s="350"/>
      <c r="H412" s="351"/>
      <c r="I412" s="351"/>
      <c r="J412" s="352"/>
      <c r="K412" s="352"/>
      <c r="L412" s="348"/>
      <c r="M412" s="348"/>
      <c r="N412" s="348"/>
      <c r="O412" s="353"/>
      <c r="P412" s="348"/>
    </row>
    <row r="413" spans="4:16" ht="39.950000000000003" customHeight="1" x14ac:dyDescent="0.25">
      <c r="D413" s="348"/>
      <c r="E413" s="431"/>
      <c r="F413" s="444"/>
      <c r="G413" s="350"/>
      <c r="H413" s="351"/>
      <c r="I413" s="351"/>
      <c r="J413" s="352"/>
      <c r="K413" s="352"/>
      <c r="L413" s="348"/>
      <c r="M413" s="348"/>
      <c r="N413" s="348"/>
      <c r="O413" s="353"/>
      <c r="P413" s="348"/>
    </row>
    <row r="414" spans="4:16" ht="39.950000000000003" customHeight="1" x14ac:dyDescent="0.25">
      <c r="D414" s="348"/>
      <c r="E414" s="431"/>
      <c r="F414" s="444"/>
      <c r="G414" s="350"/>
      <c r="H414" s="351"/>
      <c r="I414" s="351"/>
      <c r="J414" s="352"/>
      <c r="K414" s="352"/>
      <c r="L414" s="348"/>
      <c r="M414" s="348"/>
      <c r="N414" s="348"/>
      <c r="O414" s="353"/>
      <c r="P414" s="348"/>
    </row>
    <row r="415" spans="4:16" ht="39.950000000000003" customHeight="1" x14ac:dyDescent="0.25">
      <c r="D415" s="348"/>
      <c r="E415" s="431"/>
      <c r="F415" s="444"/>
      <c r="G415" s="350"/>
      <c r="H415" s="351"/>
      <c r="I415" s="351"/>
      <c r="J415" s="352"/>
      <c r="K415" s="352"/>
      <c r="L415" s="348"/>
      <c r="M415" s="348"/>
      <c r="N415" s="348"/>
      <c r="O415" s="353"/>
      <c r="P415" s="348"/>
    </row>
    <row r="416" spans="4:16" ht="39.950000000000003" customHeight="1" x14ac:dyDescent="0.25">
      <c r="D416" s="348"/>
      <c r="E416" s="431"/>
      <c r="F416" s="444"/>
      <c r="G416" s="350"/>
      <c r="H416" s="351"/>
      <c r="I416" s="351"/>
      <c r="J416" s="352"/>
      <c r="K416" s="352"/>
      <c r="L416" s="348"/>
      <c r="M416" s="348"/>
      <c r="N416" s="348"/>
      <c r="O416" s="353"/>
      <c r="P416" s="348"/>
    </row>
    <row r="417" spans="4:16" ht="39.950000000000003" customHeight="1" x14ac:dyDescent="0.25">
      <c r="D417" s="348"/>
      <c r="E417" s="431"/>
      <c r="F417" s="444"/>
      <c r="G417" s="350"/>
      <c r="H417" s="351"/>
      <c r="I417" s="351"/>
      <c r="J417" s="352"/>
      <c r="K417" s="352"/>
      <c r="L417" s="348"/>
      <c r="M417" s="348"/>
      <c r="N417" s="348"/>
      <c r="O417" s="353"/>
      <c r="P417" s="348"/>
    </row>
    <row r="418" spans="4:16" ht="39.950000000000003" customHeight="1" x14ac:dyDescent="0.25">
      <c r="D418" s="348"/>
      <c r="E418" s="431"/>
      <c r="F418" s="444"/>
      <c r="G418" s="350"/>
      <c r="H418" s="351"/>
      <c r="I418" s="351"/>
      <c r="J418" s="352"/>
      <c r="K418" s="352"/>
      <c r="L418" s="348"/>
      <c r="M418" s="348"/>
      <c r="N418" s="348"/>
      <c r="O418" s="353"/>
      <c r="P418" s="348"/>
    </row>
    <row r="419" spans="4:16" ht="39.950000000000003" customHeight="1" x14ac:dyDescent="0.25">
      <c r="D419" s="348"/>
      <c r="E419" s="431"/>
      <c r="F419" s="444"/>
      <c r="G419" s="350"/>
      <c r="H419" s="351"/>
      <c r="I419" s="351"/>
      <c r="J419" s="352"/>
      <c r="K419" s="352"/>
      <c r="L419" s="348"/>
      <c r="M419" s="348"/>
      <c r="N419" s="348"/>
      <c r="O419" s="353"/>
      <c r="P419" s="348"/>
    </row>
    <row r="420" spans="4:16" ht="39.950000000000003" customHeight="1" x14ac:dyDescent="0.25">
      <c r="D420" s="348"/>
      <c r="E420" s="431"/>
      <c r="F420" s="444"/>
      <c r="G420" s="350"/>
      <c r="H420" s="351"/>
      <c r="I420" s="351"/>
      <c r="J420" s="352"/>
      <c r="K420" s="352"/>
      <c r="L420" s="348"/>
      <c r="M420" s="348"/>
      <c r="N420" s="348"/>
      <c r="O420" s="353"/>
      <c r="P420" s="348"/>
    </row>
    <row r="421" spans="4:16" ht="39.950000000000003" customHeight="1" x14ac:dyDescent="0.25">
      <c r="D421" s="348"/>
      <c r="E421" s="431"/>
      <c r="F421" s="444"/>
      <c r="G421" s="350"/>
      <c r="H421" s="351"/>
      <c r="I421" s="351"/>
      <c r="J421" s="352"/>
      <c r="K421" s="352"/>
      <c r="L421" s="348"/>
      <c r="M421" s="348"/>
      <c r="N421" s="348"/>
      <c r="O421" s="353"/>
      <c r="P421" s="348"/>
    </row>
    <row r="422" spans="4:16" ht="39.950000000000003" customHeight="1" x14ac:dyDescent="0.25">
      <c r="D422" s="348"/>
      <c r="E422" s="431"/>
      <c r="F422" s="444"/>
      <c r="G422" s="350"/>
      <c r="H422" s="351"/>
      <c r="I422" s="351"/>
      <c r="J422" s="352"/>
      <c r="K422" s="352"/>
      <c r="L422" s="348"/>
      <c r="M422" s="348"/>
      <c r="N422" s="348"/>
      <c r="O422" s="353"/>
      <c r="P422" s="348"/>
    </row>
    <row r="423" spans="4:16" ht="39.950000000000003" customHeight="1" x14ac:dyDescent="0.25">
      <c r="D423" s="348"/>
      <c r="E423" s="431"/>
      <c r="F423" s="444"/>
      <c r="G423" s="350"/>
      <c r="H423" s="351"/>
      <c r="I423" s="351"/>
      <c r="J423" s="352"/>
      <c r="K423" s="352"/>
      <c r="L423" s="348"/>
      <c r="M423" s="348"/>
      <c r="N423" s="348"/>
      <c r="O423" s="353"/>
      <c r="P423" s="348"/>
    </row>
    <row r="424" spans="4:16" ht="39.950000000000003" customHeight="1" x14ac:dyDescent="0.25">
      <c r="D424" s="348"/>
      <c r="E424" s="431"/>
      <c r="F424" s="444"/>
      <c r="G424" s="350"/>
      <c r="H424" s="351"/>
      <c r="I424" s="351"/>
      <c r="J424" s="352"/>
      <c r="K424" s="352"/>
      <c r="L424" s="348"/>
      <c r="M424" s="348"/>
      <c r="N424" s="348"/>
      <c r="O424" s="353"/>
      <c r="P424" s="348"/>
    </row>
    <row r="425" spans="4:16" ht="39.950000000000003" customHeight="1" x14ac:dyDescent="0.25">
      <c r="D425" s="348"/>
      <c r="E425" s="431"/>
      <c r="F425" s="444"/>
      <c r="G425" s="350"/>
      <c r="H425" s="351"/>
      <c r="I425" s="351"/>
      <c r="J425" s="352"/>
      <c r="K425" s="352"/>
      <c r="L425" s="348"/>
      <c r="M425" s="348"/>
      <c r="N425" s="348"/>
      <c r="O425" s="353"/>
      <c r="P425" s="348"/>
    </row>
    <row r="426" spans="4:16" ht="39.950000000000003" customHeight="1" x14ac:dyDescent="0.25">
      <c r="D426" s="348"/>
      <c r="E426" s="431"/>
      <c r="F426" s="444"/>
      <c r="G426" s="350"/>
      <c r="H426" s="351"/>
      <c r="I426" s="351"/>
      <c r="J426" s="352"/>
      <c r="K426" s="352"/>
      <c r="L426" s="348"/>
      <c r="M426" s="348"/>
      <c r="N426" s="348"/>
      <c r="O426" s="353"/>
      <c r="P426" s="348"/>
    </row>
    <row r="427" spans="4:16" ht="39.950000000000003" customHeight="1" x14ac:dyDescent="0.25">
      <c r="D427" s="348"/>
      <c r="E427" s="431"/>
      <c r="F427" s="444"/>
      <c r="G427" s="350"/>
      <c r="H427" s="351"/>
      <c r="I427" s="351"/>
      <c r="J427" s="352"/>
      <c r="K427" s="352"/>
      <c r="L427" s="348"/>
      <c r="M427" s="348"/>
      <c r="N427" s="348"/>
      <c r="O427" s="353"/>
      <c r="P427" s="348"/>
    </row>
    <row r="428" spans="4:16" ht="39.950000000000003" customHeight="1" x14ac:dyDescent="0.25">
      <c r="D428" s="348"/>
      <c r="E428" s="431"/>
      <c r="F428" s="444"/>
      <c r="G428" s="350"/>
      <c r="H428" s="351"/>
      <c r="I428" s="351"/>
      <c r="J428" s="352"/>
      <c r="K428" s="352"/>
      <c r="L428" s="348"/>
      <c r="M428" s="348"/>
      <c r="N428" s="348"/>
      <c r="O428" s="353"/>
      <c r="P428" s="348"/>
    </row>
    <row r="429" spans="4:16" ht="39.950000000000003" customHeight="1" x14ac:dyDescent="0.25">
      <c r="D429" s="348"/>
      <c r="E429" s="431"/>
      <c r="F429" s="444"/>
      <c r="G429" s="350"/>
      <c r="H429" s="351"/>
      <c r="I429" s="351"/>
      <c r="J429" s="352"/>
      <c r="K429" s="352"/>
      <c r="L429" s="348"/>
      <c r="M429" s="348"/>
      <c r="N429" s="348"/>
      <c r="O429" s="353"/>
      <c r="P429" s="348"/>
    </row>
    <row r="430" spans="4:16" ht="39.950000000000003" customHeight="1" x14ac:dyDescent="0.25">
      <c r="D430" s="348"/>
      <c r="E430" s="431"/>
      <c r="F430" s="444"/>
      <c r="G430" s="350"/>
      <c r="H430" s="351"/>
      <c r="I430" s="351"/>
      <c r="J430" s="352"/>
      <c r="K430" s="352"/>
      <c r="L430" s="348"/>
      <c r="M430" s="348"/>
      <c r="N430" s="348"/>
      <c r="O430" s="353"/>
      <c r="P430" s="348"/>
    </row>
    <row r="431" spans="4:16" ht="39.950000000000003" customHeight="1" x14ac:dyDescent="0.25">
      <c r="D431" s="348"/>
      <c r="E431" s="431"/>
      <c r="F431" s="444"/>
      <c r="G431" s="350"/>
      <c r="H431" s="351"/>
      <c r="I431" s="351"/>
      <c r="J431" s="352"/>
      <c r="K431" s="352"/>
      <c r="L431" s="348"/>
      <c r="M431" s="348"/>
      <c r="N431" s="348"/>
      <c r="O431" s="353"/>
      <c r="P431" s="348"/>
    </row>
    <row r="432" spans="4:16" ht="39.950000000000003" customHeight="1" x14ac:dyDescent="0.25">
      <c r="D432" s="348"/>
      <c r="E432" s="431"/>
      <c r="F432" s="444"/>
      <c r="G432" s="350"/>
      <c r="H432" s="351"/>
      <c r="I432" s="351"/>
      <c r="J432" s="352"/>
      <c r="K432" s="352"/>
      <c r="L432" s="348"/>
      <c r="M432" s="348"/>
      <c r="N432" s="348"/>
      <c r="O432" s="353"/>
      <c r="P432" s="348"/>
    </row>
    <row r="433" spans="4:16" ht="39.950000000000003" customHeight="1" x14ac:dyDescent="0.25">
      <c r="D433" s="348"/>
      <c r="E433" s="431"/>
      <c r="F433" s="444"/>
      <c r="G433" s="350"/>
      <c r="H433" s="351"/>
      <c r="I433" s="351"/>
      <c r="J433" s="352"/>
      <c r="K433" s="352"/>
      <c r="L433" s="348"/>
      <c r="M433" s="348"/>
      <c r="N433" s="348"/>
      <c r="O433" s="353"/>
      <c r="P433" s="348"/>
    </row>
    <row r="434" spans="4:16" ht="39.950000000000003" customHeight="1" x14ac:dyDescent="0.25">
      <c r="D434" s="348"/>
      <c r="E434" s="431"/>
      <c r="F434" s="444"/>
      <c r="G434" s="350"/>
      <c r="H434" s="351"/>
      <c r="I434" s="351"/>
      <c r="J434" s="352"/>
      <c r="K434" s="352"/>
      <c r="L434" s="348"/>
      <c r="M434" s="348"/>
      <c r="N434" s="348"/>
      <c r="O434" s="353"/>
      <c r="P434" s="348"/>
    </row>
    <row r="435" spans="4:16" ht="39.950000000000003" customHeight="1" x14ac:dyDescent="0.25">
      <c r="D435" s="348"/>
      <c r="E435" s="431"/>
      <c r="F435" s="444"/>
      <c r="G435" s="350"/>
      <c r="H435" s="351"/>
      <c r="I435" s="351"/>
      <c r="J435" s="352"/>
      <c r="K435" s="352"/>
      <c r="L435" s="348"/>
      <c r="M435" s="348"/>
      <c r="N435" s="348"/>
      <c r="O435" s="353"/>
      <c r="P435" s="348"/>
    </row>
    <row r="436" spans="4:16" ht="39.950000000000003" customHeight="1" x14ac:dyDescent="0.25">
      <c r="D436" s="348"/>
      <c r="E436" s="431"/>
      <c r="F436" s="444"/>
      <c r="G436" s="350"/>
      <c r="H436" s="351"/>
      <c r="I436" s="351"/>
      <c r="J436" s="352"/>
      <c r="K436" s="352"/>
      <c r="L436" s="348"/>
      <c r="M436" s="348"/>
      <c r="N436" s="348"/>
      <c r="O436" s="353"/>
      <c r="P436" s="348"/>
    </row>
    <row r="437" spans="4:16" ht="39.950000000000003" customHeight="1" x14ac:dyDescent="0.25">
      <c r="D437" s="348"/>
      <c r="E437" s="431"/>
      <c r="F437" s="444"/>
      <c r="G437" s="350"/>
      <c r="H437" s="351"/>
      <c r="I437" s="351"/>
      <c r="J437" s="352"/>
      <c r="K437" s="352"/>
      <c r="L437" s="348"/>
      <c r="M437" s="348"/>
      <c r="N437" s="348"/>
      <c r="O437" s="353"/>
      <c r="P437" s="348"/>
    </row>
    <row r="438" spans="4:16" ht="39.950000000000003" customHeight="1" x14ac:dyDescent="0.25">
      <c r="D438" s="348"/>
      <c r="E438" s="431"/>
      <c r="F438" s="444"/>
      <c r="G438" s="350"/>
      <c r="H438" s="351"/>
      <c r="I438" s="351"/>
      <c r="J438" s="352"/>
      <c r="K438" s="352"/>
      <c r="L438" s="348"/>
      <c r="M438" s="348"/>
      <c r="N438" s="348"/>
      <c r="O438" s="353"/>
      <c r="P438" s="348"/>
    </row>
    <row r="439" spans="4:16" ht="39.950000000000003" customHeight="1" x14ac:dyDescent="0.25">
      <c r="D439" s="348"/>
      <c r="E439" s="431"/>
      <c r="F439" s="444"/>
      <c r="G439" s="350"/>
      <c r="H439" s="351"/>
      <c r="I439" s="351"/>
      <c r="J439" s="352"/>
      <c r="K439" s="352"/>
      <c r="L439" s="348"/>
      <c r="M439" s="348"/>
      <c r="N439" s="348"/>
      <c r="O439" s="353"/>
      <c r="P439" s="348"/>
    </row>
    <row r="440" spans="4:16" ht="39.950000000000003" customHeight="1" x14ac:dyDescent="0.25">
      <c r="D440" s="348"/>
      <c r="E440" s="431"/>
      <c r="F440" s="444"/>
      <c r="G440" s="350"/>
      <c r="H440" s="351"/>
      <c r="I440" s="351"/>
      <c r="J440" s="352"/>
      <c r="K440" s="352"/>
      <c r="L440" s="348"/>
      <c r="M440" s="348"/>
      <c r="N440" s="348"/>
      <c r="O440" s="353"/>
      <c r="P440" s="348"/>
    </row>
    <row r="441" spans="4:16" ht="39.950000000000003" customHeight="1" x14ac:dyDescent="0.25">
      <c r="D441" s="348"/>
      <c r="E441" s="431"/>
      <c r="F441" s="444"/>
      <c r="G441" s="350"/>
      <c r="H441" s="351"/>
      <c r="I441" s="351"/>
      <c r="J441" s="352"/>
      <c r="K441" s="352"/>
      <c r="L441" s="348"/>
      <c r="M441" s="348"/>
      <c r="N441" s="348"/>
      <c r="O441" s="353"/>
      <c r="P441" s="348"/>
    </row>
    <row r="442" spans="4:16" ht="39.950000000000003" customHeight="1" x14ac:dyDescent="0.25">
      <c r="D442" s="348"/>
      <c r="E442" s="431"/>
      <c r="F442" s="444"/>
      <c r="G442" s="350"/>
      <c r="H442" s="351"/>
      <c r="I442" s="351"/>
      <c r="J442" s="352"/>
      <c r="K442" s="352"/>
      <c r="L442" s="348"/>
      <c r="M442" s="348"/>
      <c r="N442" s="348"/>
      <c r="O442" s="353"/>
      <c r="P442" s="348"/>
    </row>
    <row r="443" spans="4:16" ht="39.950000000000003" customHeight="1" x14ac:dyDescent="0.25">
      <c r="D443" s="348"/>
      <c r="E443" s="431"/>
      <c r="F443" s="444"/>
      <c r="G443" s="350"/>
      <c r="H443" s="351"/>
      <c r="I443" s="351"/>
      <c r="J443" s="352"/>
      <c r="K443" s="352"/>
      <c r="L443" s="348"/>
      <c r="M443" s="348"/>
      <c r="N443" s="348"/>
      <c r="O443" s="353"/>
      <c r="P443" s="348"/>
    </row>
    <row r="444" spans="4:16" ht="39.950000000000003" customHeight="1" x14ac:dyDescent="0.25">
      <c r="D444" s="348"/>
      <c r="E444" s="431"/>
      <c r="F444" s="444"/>
      <c r="G444" s="350"/>
      <c r="H444" s="351"/>
      <c r="I444" s="351"/>
      <c r="J444" s="352"/>
      <c r="K444" s="352"/>
      <c r="L444" s="348"/>
      <c r="M444" s="348"/>
      <c r="N444" s="348"/>
      <c r="O444" s="353"/>
      <c r="P444" s="348"/>
    </row>
    <row r="445" spans="4:16" ht="39.950000000000003" customHeight="1" x14ac:dyDescent="0.25">
      <c r="D445" s="348"/>
      <c r="E445" s="431"/>
      <c r="F445" s="444"/>
      <c r="G445" s="350"/>
      <c r="H445" s="351"/>
      <c r="I445" s="351"/>
      <c r="J445" s="352"/>
      <c r="K445" s="352"/>
      <c r="L445" s="348"/>
      <c r="M445" s="348"/>
      <c r="N445" s="348"/>
      <c r="O445" s="353"/>
      <c r="P445" s="348"/>
    </row>
    <row r="446" spans="4:16" ht="39.950000000000003" customHeight="1" x14ac:dyDescent="0.25">
      <c r="D446" s="348"/>
      <c r="E446" s="431"/>
      <c r="F446" s="444"/>
      <c r="G446" s="350"/>
      <c r="H446" s="351"/>
      <c r="I446" s="351"/>
      <c r="J446" s="352"/>
      <c r="K446" s="352"/>
      <c r="L446" s="348"/>
      <c r="M446" s="348"/>
      <c r="N446" s="348"/>
      <c r="O446" s="353"/>
      <c r="P446" s="348"/>
    </row>
    <row r="447" spans="4:16" ht="39.950000000000003" customHeight="1" x14ac:dyDescent="0.25">
      <c r="D447" s="348"/>
      <c r="E447" s="431"/>
      <c r="F447" s="444"/>
      <c r="G447" s="350"/>
      <c r="H447" s="351"/>
      <c r="I447" s="351"/>
      <c r="J447" s="352"/>
      <c r="K447" s="352"/>
      <c r="L447" s="348"/>
      <c r="M447" s="348"/>
      <c r="N447" s="348"/>
      <c r="O447" s="353"/>
      <c r="P447" s="348"/>
    </row>
    <row r="448" spans="4:16" ht="39.950000000000003" customHeight="1" x14ac:dyDescent="0.25">
      <c r="D448" s="348"/>
      <c r="E448" s="431"/>
      <c r="F448" s="444"/>
      <c r="G448" s="350"/>
      <c r="H448" s="351"/>
      <c r="I448" s="351"/>
      <c r="J448" s="352"/>
      <c r="K448" s="352"/>
      <c r="L448" s="348"/>
      <c r="M448" s="348"/>
      <c r="N448" s="348"/>
      <c r="O448" s="353"/>
      <c r="P448" s="348"/>
    </row>
    <row r="449" spans="4:16" ht="39.950000000000003" customHeight="1" x14ac:dyDescent="0.25">
      <c r="D449" s="348"/>
      <c r="E449" s="431"/>
      <c r="F449" s="444"/>
      <c r="G449" s="350"/>
      <c r="H449" s="351"/>
      <c r="I449" s="351"/>
      <c r="J449" s="352"/>
      <c r="K449" s="352"/>
      <c r="L449" s="348"/>
      <c r="M449" s="348"/>
      <c r="N449" s="348"/>
      <c r="O449" s="353"/>
      <c r="P449" s="348"/>
    </row>
    <row r="450" spans="4:16" ht="39.950000000000003" customHeight="1" x14ac:dyDescent="0.25">
      <c r="D450" s="348"/>
      <c r="E450" s="431"/>
      <c r="F450" s="444"/>
      <c r="G450" s="350"/>
      <c r="H450" s="351"/>
      <c r="I450" s="351"/>
      <c r="J450" s="352"/>
      <c r="K450" s="352"/>
      <c r="L450" s="348"/>
      <c r="M450" s="348"/>
      <c r="N450" s="348"/>
      <c r="O450" s="353"/>
      <c r="P450" s="348"/>
    </row>
    <row r="451" spans="4:16" ht="39.950000000000003" customHeight="1" x14ac:dyDescent="0.25">
      <c r="D451" s="348"/>
      <c r="E451" s="431"/>
      <c r="F451" s="444"/>
      <c r="G451" s="350"/>
      <c r="H451" s="351"/>
      <c r="I451" s="351"/>
      <c r="J451" s="352"/>
      <c r="K451" s="352"/>
      <c r="L451" s="348"/>
      <c r="M451" s="348"/>
      <c r="N451" s="348"/>
      <c r="O451" s="353"/>
      <c r="P451" s="348"/>
    </row>
    <row r="452" spans="4:16" ht="39.950000000000003" customHeight="1" x14ac:dyDescent="0.25">
      <c r="D452" s="348"/>
      <c r="E452" s="431"/>
      <c r="F452" s="444"/>
      <c r="G452" s="350"/>
      <c r="H452" s="351"/>
      <c r="I452" s="351"/>
      <c r="J452" s="352"/>
      <c r="K452" s="352"/>
      <c r="L452" s="348"/>
      <c r="M452" s="348"/>
      <c r="N452" s="348"/>
      <c r="O452" s="353"/>
      <c r="P452" s="348"/>
    </row>
    <row r="453" spans="4:16" ht="39.950000000000003" customHeight="1" x14ac:dyDescent="0.25">
      <c r="D453" s="348"/>
      <c r="E453" s="431"/>
      <c r="F453" s="444"/>
      <c r="G453" s="350"/>
      <c r="H453" s="351"/>
      <c r="I453" s="351"/>
      <c r="J453" s="352"/>
      <c r="K453" s="352"/>
      <c r="L453" s="348"/>
      <c r="M453" s="348"/>
      <c r="N453" s="348"/>
      <c r="O453" s="353"/>
      <c r="P453" s="348"/>
    </row>
    <row r="454" spans="4:16" ht="39.950000000000003" customHeight="1" x14ac:dyDescent="0.25">
      <c r="D454" s="348"/>
      <c r="E454" s="431"/>
      <c r="F454" s="444"/>
      <c r="G454" s="350"/>
      <c r="H454" s="351"/>
      <c r="I454" s="351"/>
      <c r="J454" s="352"/>
      <c r="K454" s="352"/>
      <c r="L454" s="348"/>
      <c r="M454" s="348"/>
      <c r="N454" s="348"/>
      <c r="O454" s="353"/>
      <c r="P454" s="348"/>
    </row>
    <row r="455" spans="4:16" ht="39.950000000000003" customHeight="1" x14ac:dyDescent="0.25">
      <c r="D455" s="348"/>
      <c r="E455" s="431"/>
      <c r="F455" s="444"/>
      <c r="G455" s="350"/>
      <c r="H455" s="351"/>
      <c r="I455" s="351"/>
      <c r="J455" s="352"/>
      <c r="K455" s="352"/>
      <c r="L455" s="348"/>
      <c r="M455" s="348"/>
      <c r="N455" s="348"/>
      <c r="O455" s="353"/>
      <c r="P455" s="348"/>
    </row>
    <row r="456" spans="4:16" ht="39.950000000000003" customHeight="1" x14ac:dyDescent="0.25">
      <c r="D456" s="348"/>
      <c r="E456" s="431"/>
      <c r="F456" s="444"/>
      <c r="G456" s="350"/>
      <c r="H456" s="351"/>
      <c r="I456" s="351"/>
      <c r="J456" s="352"/>
      <c r="K456" s="352"/>
      <c r="L456" s="348"/>
      <c r="M456" s="348"/>
      <c r="N456" s="348"/>
      <c r="O456" s="353"/>
      <c r="P456" s="348"/>
    </row>
    <row r="457" spans="4:16" ht="39.950000000000003" customHeight="1" x14ac:dyDescent="0.25">
      <c r="D457" s="348"/>
      <c r="E457" s="431"/>
      <c r="F457" s="444"/>
      <c r="G457" s="350"/>
      <c r="H457" s="351"/>
      <c r="I457" s="351"/>
      <c r="J457" s="352"/>
      <c r="K457" s="352"/>
      <c r="L457" s="348"/>
      <c r="M457" s="348"/>
      <c r="N457" s="348"/>
      <c r="O457" s="353"/>
      <c r="P457" s="348"/>
    </row>
    <row r="458" spans="4:16" ht="39.950000000000003" customHeight="1" x14ac:dyDescent="0.25">
      <c r="D458" s="348"/>
      <c r="E458" s="431"/>
      <c r="F458" s="444"/>
      <c r="G458" s="350"/>
      <c r="H458" s="351"/>
      <c r="I458" s="351"/>
      <c r="J458" s="352"/>
      <c r="K458" s="352"/>
      <c r="L458" s="348"/>
      <c r="M458" s="348"/>
      <c r="N458" s="348"/>
      <c r="O458" s="353"/>
      <c r="P458" s="348"/>
    </row>
    <row r="459" spans="4:16" ht="39.950000000000003" customHeight="1" x14ac:dyDescent="0.25">
      <c r="D459" s="348"/>
      <c r="E459" s="431"/>
      <c r="F459" s="444"/>
      <c r="G459" s="350"/>
      <c r="H459" s="351"/>
      <c r="I459" s="351"/>
      <c r="J459" s="352"/>
      <c r="K459" s="352"/>
      <c r="L459" s="348"/>
      <c r="M459" s="348"/>
      <c r="N459" s="348"/>
      <c r="O459" s="353"/>
      <c r="P459" s="348"/>
    </row>
    <row r="460" spans="4:16" ht="39.950000000000003" customHeight="1" x14ac:dyDescent="0.25">
      <c r="D460" s="348"/>
      <c r="E460" s="431"/>
      <c r="F460" s="444"/>
      <c r="G460" s="350"/>
      <c r="H460" s="351"/>
      <c r="I460" s="351"/>
      <c r="J460" s="352"/>
      <c r="K460" s="352"/>
      <c r="L460" s="348"/>
      <c r="M460" s="348"/>
      <c r="N460" s="348"/>
      <c r="O460" s="353"/>
      <c r="P460" s="348"/>
    </row>
    <row r="461" spans="4:16" ht="39.950000000000003" customHeight="1" x14ac:dyDescent="0.25">
      <c r="D461" s="348"/>
      <c r="E461" s="431"/>
      <c r="F461" s="444"/>
      <c r="G461" s="350"/>
      <c r="H461" s="351"/>
      <c r="I461" s="351"/>
      <c r="J461" s="352"/>
      <c r="K461" s="352"/>
      <c r="L461" s="348"/>
      <c r="M461" s="348"/>
      <c r="N461" s="348"/>
      <c r="O461" s="353"/>
      <c r="P461" s="348"/>
    </row>
    <row r="462" spans="4:16" ht="39.950000000000003" customHeight="1" x14ac:dyDescent="0.25">
      <c r="D462" s="348"/>
      <c r="E462" s="431"/>
      <c r="F462" s="444"/>
      <c r="G462" s="350"/>
      <c r="H462" s="351"/>
      <c r="I462" s="351"/>
      <c r="J462" s="352"/>
      <c r="K462" s="352"/>
      <c r="L462" s="348"/>
      <c r="M462" s="348"/>
      <c r="N462" s="348"/>
      <c r="O462" s="353"/>
      <c r="P462" s="348"/>
    </row>
    <row r="463" spans="4:16" ht="39.950000000000003" customHeight="1" x14ac:dyDescent="0.25">
      <c r="D463" s="348"/>
      <c r="E463" s="431"/>
      <c r="F463" s="444"/>
      <c r="G463" s="350"/>
      <c r="H463" s="351"/>
      <c r="I463" s="351"/>
      <c r="J463" s="352"/>
      <c r="K463" s="352"/>
      <c r="L463" s="348"/>
      <c r="M463" s="348"/>
      <c r="N463" s="348"/>
      <c r="O463" s="353"/>
      <c r="P463" s="348"/>
    </row>
    <row r="464" spans="4:16" ht="39.950000000000003" customHeight="1" x14ac:dyDescent="0.25">
      <c r="D464" s="348"/>
      <c r="E464" s="431"/>
      <c r="F464" s="444"/>
      <c r="G464" s="350"/>
      <c r="H464" s="351"/>
      <c r="I464" s="351"/>
      <c r="J464" s="352"/>
      <c r="K464" s="352"/>
      <c r="L464" s="348"/>
      <c r="M464" s="348"/>
      <c r="N464" s="348"/>
      <c r="O464" s="353"/>
      <c r="P464" s="348"/>
    </row>
    <row r="465" spans="4:16" ht="39.950000000000003" customHeight="1" x14ac:dyDescent="0.25">
      <c r="D465" s="348"/>
      <c r="E465" s="431"/>
      <c r="F465" s="444"/>
      <c r="G465" s="350"/>
      <c r="H465" s="351"/>
      <c r="I465" s="351"/>
      <c r="J465" s="352"/>
      <c r="K465" s="352"/>
      <c r="L465" s="348"/>
      <c r="M465" s="348"/>
      <c r="N465" s="348"/>
      <c r="O465" s="353"/>
      <c r="P465" s="348"/>
    </row>
    <row r="466" spans="4:16" ht="39.950000000000003" customHeight="1" x14ac:dyDescent="0.25">
      <c r="D466" s="348"/>
      <c r="E466" s="431"/>
      <c r="F466" s="444"/>
      <c r="G466" s="350"/>
      <c r="H466" s="351"/>
      <c r="I466" s="351"/>
      <c r="J466" s="352"/>
      <c r="K466" s="352"/>
      <c r="L466" s="348"/>
      <c r="M466" s="348"/>
      <c r="N466" s="348"/>
      <c r="O466" s="353"/>
      <c r="P466" s="348"/>
    </row>
    <row r="467" spans="4:16" ht="39.950000000000003" customHeight="1" x14ac:dyDescent="0.25">
      <c r="D467" s="348"/>
      <c r="E467" s="431"/>
      <c r="F467" s="444"/>
      <c r="G467" s="350"/>
      <c r="H467" s="351"/>
      <c r="I467" s="351"/>
      <c r="J467" s="352"/>
      <c r="K467" s="352"/>
      <c r="L467" s="348"/>
      <c r="M467" s="348"/>
      <c r="N467" s="348"/>
      <c r="O467" s="353"/>
      <c r="P467" s="348"/>
    </row>
    <row r="468" spans="4:16" ht="39.950000000000003" customHeight="1" x14ac:dyDescent="0.25">
      <c r="D468" s="348"/>
      <c r="E468" s="431"/>
      <c r="F468" s="444"/>
      <c r="G468" s="350"/>
      <c r="H468" s="351"/>
      <c r="I468" s="351"/>
      <c r="J468" s="352"/>
      <c r="K468" s="352"/>
      <c r="L468" s="348"/>
      <c r="M468" s="348"/>
      <c r="N468" s="348"/>
      <c r="O468" s="353"/>
      <c r="P468" s="348"/>
    </row>
    <row r="469" spans="4:16" ht="39.950000000000003" customHeight="1" x14ac:dyDescent="0.25">
      <c r="D469" s="348"/>
      <c r="E469" s="431"/>
      <c r="F469" s="444"/>
      <c r="G469" s="350"/>
      <c r="H469" s="351"/>
      <c r="I469" s="351"/>
      <c r="J469" s="352"/>
      <c r="K469" s="352"/>
      <c r="L469" s="348"/>
      <c r="M469" s="348"/>
      <c r="N469" s="348"/>
      <c r="O469" s="353"/>
      <c r="P469" s="348"/>
    </row>
    <row r="470" spans="4:16" ht="39.950000000000003" customHeight="1" x14ac:dyDescent="0.25">
      <c r="D470" s="348"/>
      <c r="E470" s="431"/>
      <c r="F470" s="444"/>
      <c r="G470" s="350"/>
      <c r="H470" s="351"/>
      <c r="I470" s="351"/>
      <c r="J470" s="352"/>
      <c r="K470" s="352"/>
      <c r="L470" s="348"/>
      <c r="M470" s="348"/>
      <c r="N470" s="348"/>
      <c r="O470" s="353"/>
      <c r="P470" s="348"/>
    </row>
    <row r="471" spans="4:16" ht="39.950000000000003" customHeight="1" x14ac:dyDescent="0.25">
      <c r="D471" s="348"/>
      <c r="E471" s="431"/>
      <c r="F471" s="444"/>
      <c r="G471" s="350"/>
      <c r="H471" s="351"/>
      <c r="I471" s="351"/>
      <c r="J471" s="352"/>
      <c r="K471" s="352"/>
      <c r="L471" s="348"/>
      <c r="M471" s="348"/>
      <c r="N471" s="348"/>
      <c r="O471" s="353"/>
      <c r="P471" s="348"/>
    </row>
    <row r="472" spans="4:16" ht="39.950000000000003" customHeight="1" x14ac:dyDescent="0.25">
      <c r="D472" s="348"/>
      <c r="E472" s="431"/>
      <c r="F472" s="444"/>
      <c r="G472" s="350"/>
      <c r="H472" s="351"/>
      <c r="I472" s="351"/>
      <c r="J472" s="352"/>
      <c r="K472" s="352"/>
      <c r="L472" s="348"/>
      <c r="M472" s="348"/>
      <c r="N472" s="348"/>
      <c r="O472" s="353"/>
      <c r="P472" s="348"/>
    </row>
    <row r="473" spans="4:16" ht="39.950000000000003" customHeight="1" x14ac:dyDescent="0.25">
      <c r="D473" s="348"/>
      <c r="E473" s="431"/>
      <c r="F473" s="444"/>
      <c r="G473" s="350"/>
      <c r="H473" s="351"/>
      <c r="I473" s="351"/>
      <c r="J473" s="352"/>
      <c r="K473" s="352"/>
      <c r="L473" s="348"/>
      <c r="M473" s="348"/>
      <c r="N473" s="348"/>
      <c r="O473" s="353"/>
      <c r="P473" s="348"/>
    </row>
    <row r="474" spans="4:16" ht="39.950000000000003" customHeight="1" x14ac:dyDescent="0.25">
      <c r="D474" s="348"/>
      <c r="E474" s="431"/>
      <c r="F474" s="444"/>
      <c r="G474" s="350"/>
      <c r="H474" s="351"/>
      <c r="I474" s="351"/>
      <c r="J474" s="352"/>
      <c r="K474" s="352"/>
      <c r="L474" s="348"/>
      <c r="M474" s="348"/>
      <c r="N474" s="348"/>
      <c r="O474" s="353"/>
      <c r="P474" s="348"/>
    </row>
    <row r="475" spans="4:16" ht="39.950000000000003" customHeight="1" x14ac:dyDescent="0.25">
      <c r="D475" s="348"/>
      <c r="E475" s="431"/>
      <c r="F475" s="444"/>
      <c r="G475" s="350"/>
      <c r="H475" s="351"/>
      <c r="I475" s="351"/>
      <c r="J475" s="352"/>
      <c r="K475" s="352"/>
      <c r="L475" s="348"/>
      <c r="M475" s="348"/>
      <c r="N475" s="348"/>
      <c r="O475" s="353"/>
      <c r="P475" s="348"/>
    </row>
    <row r="476" spans="4:16" ht="39.950000000000003" customHeight="1" x14ac:dyDescent="0.25">
      <c r="D476" s="348"/>
      <c r="E476" s="431"/>
      <c r="F476" s="444"/>
      <c r="G476" s="350"/>
      <c r="H476" s="351"/>
      <c r="I476" s="351"/>
      <c r="J476" s="352"/>
      <c r="K476" s="352"/>
      <c r="L476" s="348"/>
      <c r="M476" s="348"/>
      <c r="N476" s="348"/>
      <c r="O476" s="353"/>
      <c r="P476" s="348"/>
    </row>
    <row r="477" spans="4:16" ht="39.950000000000003" customHeight="1" x14ac:dyDescent="0.25">
      <c r="D477" s="348"/>
      <c r="E477" s="431"/>
      <c r="F477" s="444"/>
      <c r="G477" s="350"/>
      <c r="H477" s="351"/>
      <c r="I477" s="351"/>
      <c r="J477" s="352"/>
      <c r="K477" s="352"/>
      <c r="L477" s="348"/>
      <c r="M477" s="348"/>
      <c r="N477" s="348"/>
      <c r="O477" s="353"/>
      <c r="P477" s="348"/>
    </row>
    <row r="478" spans="4:16" ht="39.950000000000003" customHeight="1" x14ac:dyDescent="0.25">
      <c r="D478" s="348"/>
      <c r="E478" s="431"/>
      <c r="F478" s="444"/>
      <c r="G478" s="350"/>
      <c r="H478" s="351"/>
      <c r="I478" s="351"/>
      <c r="J478" s="352"/>
      <c r="K478" s="352"/>
      <c r="L478" s="348"/>
      <c r="M478" s="348"/>
      <c r="N478" s="348"/>
      <c r="O478" s="353"/>
      <c r="P478" s="348"/>
    </row>
    <row r="479" spans="4:16" ht="39.950000000000003" customHeight="1" x14ac:dyDescent="0.25">
      <c r="D479" s="348"/>
      <c r="E479" s="431"/>
      <c r="F479" s="444"/>
      <c r="G479" s="350"/>
      <c r="H479" s="351"/>
      <c r="I479" s="351"/>
      <c r="J479" s="352"/>
      <c r="K479" s="352"/>
      <c r="L479" s="348"/>
      <c r="M479" s="348"/>
      <c r="N479" s="348"/>
      <c r="O479" s="353"/>
      <c r="P479" s="348"/>
    </row>
    <row r="480" spans="4:16" ht="39.950000000000003" customHeight="1" x14ac:dyDescent="0.25">
      <c r="D480" s="348"/>
      <c r="E480" s="431"/>
      <c r="F480" s="444"/>
      <c r="G480" s="350"/>
      <c r="H480" s="351"/>
      <c r="I480" s="351"/>
      <c r="J480" s="352"/>
      <c r="K480" s="352"/>
      <c r="L480" s="348"/>
      <c r="M480" s="348"/>
      <c r="N480" s="348"/>
      <c r="O480" s="353"/>
      <c r="P480" s="348"/>
    </row>
    <row r="481" spans="4:16" ht="39.950000000000003" customHeight="1" x14ac:dyDescent="0.25">
      <c r="D481" s="348"/>
      <c r="E481" s="431"/>
      <c r="F481" s="444"/>
      <c r="G481" s="350"/>
      <c r="H481" s="351"/>
      <c r="I481" s="351"/>
      <c r="J481" s="352"/>
      <c r="K481" s="352"/>
      <c r="L481" s="348"/>
      <c r="M481" s="348"/>
      <c r="N481" s="348"/>
      <c r="O481" s="353"/>
      <c r="P481" s="348"/>
    </row>
    <row r="482" spans="4:16" ht="39.950000000000003" customHeight="1" x14ac:dyDescent="0.25">
      <c r="D482" s="348"/>
      <c r="E482" s="431"/>
      <c r="F482" s="444"/>
      <c r="G482" s="350"/>
      <c r="H482" s="351"/>
      <c r="I482" s="351"/>
      <c r="J482" s="352"/>
      <c r="K482" s="352"/>
      <c r="L482" s="348"/>
      <c r="M482" s="348"/>
      <c r="N482" s="348"/>
      <c r="O482" s="353"/>
      <c r="P482" s="348"/>
    </row>
    <row r="483" spans="4:16" ht="39.950000000000003" customHeight="1" x14ac:dyDescent="0.25">
      <c r="D483" s="348"/>
      <c r="E483" s="431"/>
      <c r="F483" s="444"/>
      <c r="G483" s="350"/>
      <c r="H483" s="351"/>
      <c r="I483" s="351"/>
      <c r="J483" s="352"/>
      <c r="K483" s="352"/>
      <c r="L483" s="348"/>
      <c r="M483" s="348"/>
      <c r="N483" s="348"/>
      <c r="O483" s="353"/>
      <c r="P483" s="348"/>
    </row>
    <row r="484" spans="4:16" ht="39.950000000000003" customHeight="1" x14ac:dyDescent="0.25">
      <c r="D484" s="348"/>
      <c r="E484" s="431"/>
      <c r="F484" s="444"/>
      <c r="G484" s="350"/>
      <c r="H484" s="351"/>
      <c r="I484" s="351"/>
      <c r="J484" s="352"/>
      <c r="K484" s="352"/>
      <c r="L484" s="348"/>
      <c r="M484" s="348"/>
      <c r="N484" s="348"/>
      <c r="O484" s="353"/>
      <c r="P484" s="348"/>
    </row>
    <row r="485" spans="4:16" ht="39.950000000000003" customHeight="1" x14ac:dyDescent="0.25">
      <c r="D485" s="348"/>
      <c r="E485" s="431"/>
      <c r="F485" s="444"/>
      <c r="G485" s="350"/>
      <c r="H485" s="351"/>
      <c r="I485" s="351"/>
      <c r="J485" s="352"/>
      <c r="K485" s="352"/>
      <c r="L485" s="348"/>
      <c r="M485" s="348"/>
      <c r="N485" s="348"/>
      <c r="O485" s="353"/>
      <c r="P485" s="348"/>
    </row>
    <row r="486" spans="4:16" ht="39.950000000000003" customHeight="1" x14ac:dyDescent="0.25">
      <c r="D486" s="348"/>
      <c r="E486" s="431"/>
      <c r="F486" s="444"/>
      <c r="G486" s="350"/>
      <c r="H486" s="351"/>
      <c r="I486" s="351"/>
      <c r="J486" s="352"/>
      <c r="K486" s="352"/>
      <c r="L486" s="348"/>
      <c r="M486" s="348"/>
      <c r="N486" s="348"/>
      <c r="O486" s="353"/>
      <c r="P486" s="348"/>
    </row>
    <row r="487" spans="4:16" ht="39.950000000000003" customHeight="1" x14ac:dyDescent="0.25">
      <c r="D487" s="348"/>
      <c r="E487" s="431"/>
      <c r="F487" s="444"/>
      <c r="G487" s="350"/>
      <c r="H487" s="351"/>
      <c r="I487" s="351"/>
      <c r="J487" s="352"/>
      <c r="K487" s="352"/>
      <c r="L487" s="348"/>
      <c r="M487" s="348"/>
      <c r="N487" s="348"/>
      <c r="O487" s="353"/>
      <c r="P487" s="348"/>
    </row>
    <row r="488" spans="4:16" ht="39.950000000000003" customHeight="1" x14ac:dyDescent="0.25">
      <c r="D488" s="348"/>
      <c r="E488" s="431"/>
      <c r="F488" s="444"/>
      <c r="G488" s="350"/>
      <c r="H488" s="351"/>
      <c r="I488" s="351"/>
      <c r="J488" s="352"/>
      <c r="K488" s="352"/>
      <c r="L488" s="348"/>
      <c r="M488" s="348"/>
      <c r="N488" s="348"/>
      <c r="O488" s="353"/>
      <c r="P488" s="348"/>
    </row>
    <row r="489" spans="4:16" ht="39.950000000000003" customHeight="1" x14ac:dyDescent="0.25">
      <c r="D489" s="348"/>
      <c r="E489" s="431"/>
      <c r="F489" s="444"/>
      <c r="G489" s="350"/>
      <c r="H489" s="351"/>
      <c r="I489" s="351"/>
      <c r="J489" s="352"/>
      <c r="K489" s="352"/>
      <c r="L489" s="348"/>
      <c r="M489" s="348"/>
      <c r="N489" s="348"/>
      <c r="O489" s="353"/>
      <c r="P489" s="348"/>
    </row>
    <row r="490" spans="4:16" ht="39.950000000000003" customHeight="1" x14ac:dyDescent="0.25">
      <c r="D490" s="348"/>
      <c r="E490" s="431"/>
      <c r="F490" s="444"/>
      <c r="G490" s="350"/>
      <c r="H490" s="351"/>
      <c r="I490" s="351"/>
      <c r="J490" s="352"/>
      <c r="K490" s="352"/>
      <c r="L490" s="348"/>
      <c r="M490" s="348"/>
      <c r="N490" s="348"/>
      <c r="O490" s="353"/>
      <c r="P490" s="348"/>
    </row>
    <row r="491" spans="4:16" ht="39.950000000000003" customHeight="1" x14ac:dyDescent="0.25">
      <c r="D491" s="348"/>
      <c r="E491" s="431"/>
      <c r="F491" s="444"/>
      <c r="G491" s="350"/>
      <c r="H491" s="351"/>
      <c r="I491" s="351"/>
      <c r="J491" s="352"/>
      <c r="K491" s="352"/>
      <c r="L491" s="348"/>
      <c r="M491" s="348"/>
      <c r="N491" s="348"/>
      <c r="O491" s="353"/>
      <c r="P491" s="348"/>
    </row>
    <row r="492" spans="4:16" ht="39.950000000000003" customHeight="1" x14ac:dyDescent="0.25">
      <c r="D492" s="348"/>
      <c r="E492" s="431"/>
      <c r="F492" s="444"/>
      <c r="G492" s="350"/>
      <c r="H492" s="351"/>
      <c r="I492" s="351"/>
      <c r="J492" s="352"/>
      <c r="K492" s="352"/>
      <c r="L492" s="348"/>
      <c r="M492" s="348"/>
      <c r="N492" s="348"/>
      <c r="O492" s="353"/>
      <c r="P492" s="348"/>
    </row>
    <row r="493" spans="4:16" ht="39.950000000000003" customHeight="1" x14ac:dyDescent="0.25">
      <c r="D493" s="348"/>
      <c r="E493" s="431"/>
      <c r="F493" s="444"/>
      <c r="G493" s="350"/>
      <c r="H493" s="351"/>
      <c r="I493" s="351"/>
      <c r="J493" s="352"/>
      <c r="K493" s="352"/>
      <c r="L493" s="348"/>
      <c r="M493" s="348"/>
      <c r="N493" s="348"/>
      <c r="O493" s="353"/>
      <c r="P493" s="348"/>
    </row>
    <row r="494" spans="4:16" ht="39.950000000000003" customHeight="1" x14ac:dyDescent="0.25">
      <c r="D494" s="348"/>
      <c r="E494" s="431"/>
      <c r="F494" s="444"/>
      <c r="G494" s="350"/>
      <c r="H494" s="351"/>
      <c r="I494" s="351"/>
      <c r="J494" s="352"/>
      <c r="K494" s="352"/>
      <c r="L494" s="348"/>
      <c r="M494" s="348"/>
      <c r="N494" s="348"/>
      <c r="O494" s="353"/>
      <c r="P494" s="348"/>
    </row>
    <row r="495" spans="4:16" ht="39.950000000000003" customHeight="1" x14ac:dyDescent="0.25">
      <c r="D495" s="348"/>
      <c r="E495" s="431"/>
      <c r="F495" s="444"/>
      <c r="G495" s="350"/>
      <c r="H495" s="351"/>
      <c r="I495" s="351"/>
      <c r="J495" s="352"/>
      <c r="K495" s="352"/>
      <c r="L495" s="348"/>
      <c r="M495" s="348"/>
      <c r="N495" s="348"/>
      <c r="O495" s="353"/>
      <c r="P495" s="348"/>
    </row>
    <row r="496" spans="4:16" ht="39.950000000000003" customHeight="1" x14ac:dyDescent="0.25">
      <c r="D496" s="348"/>
      <c r="E496" s="431"/>
      <c r="F496" s="444"/>
      <c r="G496" s="350"/>
      <c r="H496" s="351"/>
      <c r="I496" s="351"/>
      <c r="J496" s="352"/>
      <c r="K496" s="352"/>
      <c r="L496" s="348"/>
      <c r="M496" s="348"/>
      <c r="N496" s="348"/>
      <c r="O496" s="353"/>
      <c r="P496" s="348"/>
    </row>
    <row r="497" spans="4:16" ht="39.950000000000003" customHeight="1" x14ac:dyDescent="0.25">
      <c r="D497" s="348"/>
      <c r="E497" s="431"/>
      <c r="F497" s="444"/>
      <c r="G497" s="350"/>
      <c r="H497" s="351"/>
      <c r="I497" s="351"/>
      <c r="J497" s="352"/>
      <c r="K497" s="352"/>
      <c r="L497" s="348"/>
      <c r="M497" s="348"/>
      <c r="N497" s="348"/>
      <c r="O497" s="353"/>
      <c r="P497" s="348"/>
    </row>
    <row r="498" spans="4:16" ht="39.950000000000003" customHeight="1" x14ac:dyDescent="0.25">
      <c r="D498" s="348"/>
      <c r="E498" s="431"/>
      <c r="F498" s="444"/>
      <c r="G498" s="350"/>
      <c r="H498" s="351"/>
      <c r="I498" s="351"/>
      <c r="J498" s="352"/>
      <c r="K498" s="352"/>
      <c r="L498" s="348"/>
      <c r="M498" s="348"/>
      <c r="N498" s="348"/>
      <c r="O498" s="353"/>
      <c r="P498" s="348"/>
    </row>
    <row r="499" spans="4:16" ht="39.950000000000003" customHeight="1" x14ac:dyDescent="0.25">
      <c r="D499" s="348"/>
      <c r="E499" s="431"/>
      <c r="F499" s="444"/>
      <c r="G499" s="350"/>
      <c r="H499" s="351"/>
      <c r="I499" s="351"/>
      <c r="J499" s="352"/>
      <c r="K499" s="352"/>
      <c r="L499" s="348"/>
      <c r="M499" s="348"/>
      <c r="N499" s="348"/>
      <c r="O499" s="353"/>
      <c r="P499" s="348"/>
    </row>
    <row r="500" spans="4:16" ht="39.950000000000003" customHeight="1" x14ac:dyDescent="0.25">
      <c r="D500" s="348"/>
      <c r="E500" s="431"/>
      <c r="F500" s="444"/>
      <c r="G500" s="350"/>
      <c r="H500" s="351"/>
      <c r="I500" s="351"/>
      <c r="J500" s="352"/>
      <c r="K500" s="352"/>
      <c r="L500" s="348"/>
      <c r="M500" s="348"/>
      <c r="N500" s="348"/>
      <c r="O500" s="353"/>
      <c r="P500" s="348"/>
    </row>
    <row r="501" spans="4:16" ht="39.950000000000003" customHeight="1" x14ac:dyDescent="0.25">
      <c r="D501" s="348"/>
      <c r="E501" s="431"/>
      <c r="F501" s="444"/>
      <c r="G501" s="350"/>
      <c r="H501" s="351"/>
      <c r="I501" s="351"/>
      <c r="J501" s="352"/>
      <c r="K501" s="352"/>
      <c r="L501" s="348"/>
      <c r="M501" s="348"/>
      <c r="N501" s="348"/>
      <c r="O501" s="353"/>
      <c r="P501" s="348"/>
    </row>
    <row r="502" spans="4:16" ht="39.950000000000003" customHeight="1" x14ac:dyDescent="0.25">
      <c r="D502" s="348"/>
      <c r="E502" s="431"/>
      <c r="F502" s="444"/>
      <c r="G502" s="350"/>
      <c r="H502" s="351"/>
      <c r="I502" s="351"/>
      <c r="J502" s="352"/>
      <c r="K502" s="352"/>
      <c r="L502" s="348"/>
      <c r="M502" s="348"/>
      <c r="N502" s="348"/>
      <c r="O502" s="353"/>
      <c r="P502" s="348"/>
    </row>
    <row r="503" spans="4:16" ht="39.950000000000003" customHeight="1" x14ac:dyDescent="0.25">
      <c r="D503" s="348"/>
      <c r="E503" s="431"/>
      <c r="F503" s="444"/>
      <c r="G503" s="350"/>
      <c r="H503" s="351"/>
      <c r="I503" s="351"/>
      <c r="J503" s="352"/>
      <c r="K503" s="352"/>
      <c r="L503" s="348"/>
      <c r="M503" s="348"/>
      <c r="N503" s="348"/>
      <c r="O503" s="353"/>
      <c r="P503" s="348"/>
    </row>
    <row r="504" spans="4:16" ht="39.950000000000003" customHeight="1" x14ac:dyDescent="0.25">
      <c r="D504" s="348"/>
      <c r="E504" s="431"/>
      <c r="F504" s="444"/>
      <c r="G504" s="350"/>
      <c r="H504" s="351"/>
      <c r="I504" s="351"/>
      <c r="J504" s="352"/>
      <c r="K504" s="352"/>
      <c r="L504" s="348"/>
      <c r="M504" s="348"/>
      <c r="N504" s="348"/>
      <c r="O504" s="353"/>
      <c r="P504" s="348"/>
    </row>
    <row r="505" spans="4:16" ht="39.950000000000003" customHeight="1" x14ac:dyDescent="0.25">
      <c r="D505" s="348"/>
      <c r="E505" s="431"/>
      <c r="F505" s="444"/>
      <c r="G505" s="350"/>
      <c r="H505" s="351"/>
      <c r="I505" s="351"/>
      <c r="J505" s="352"/>
      <c r="K505" s="352"/>
      <c r="L505" s="348"/>
      <c r="M505" s="348"/>
      <c r="N505" s="348"/>
      <c r="O505" s="353"/>
      <c r="P505" s="348"/>
    </row>
    <row r="506" spans="4:16" ht="39.950000000000003" customHeight="1" x14ac:dyDescent="0.25">
      <c r="D506" s="348"/>
      <c r="E506" s="431"/>
      <c r="F506" s="444"/>
      <c r="G506" s="350"/>
      <c r="H506" s="351"/>
      <c r="I506" s="351"/>
      <c r="J506" s="352"/>
      <c r="K506" s="352"/>
      <c r="L506" s="348"/>
      <c r="M506" s="348"/>
      <c r="N506" s="348"/>
      <c r="O506" s="353"/>
      <c r="P506" s="348"/>
    </row>
    <row r="507" spans="4:16" ht="39.950000000000003" customHeight="1" x14ac:dyDescent="0.25">
      <c r="D507" s="348"/>
      <c r="E507" s="431"/>
      <c r="F507" s="444"/>
      <c r="G507" s="350"/>
      <c r="H507" s="351"/>
      <c r="I507" s="351"/>
      <c r="J507" s="352"/>
      <c r="K507" s="352"/>
      <c r="L507" s="348"/>
      <c r="M507" s="348"/>
      <c r="N507" s="348"/>
      <c r="O507" s="353"/>
      <c r="P507" s="348"/>
    </row>
    <row r="508" spans="4:16" ht="39.950000000000003" customHeight="1" x14ac:dyDescent="0.25">
      <c r="D508" s="348"/>
      <c r="E508" s="431"/>
      <c r="F508" s="444"/>
      <c r="G508" s="350"/>
      <c r="H508" s="351"/>
      <c r="I508" s="351"/>
      <c r="J508" s="352"/>
      <c r="K508" s="352"/>
      <c r="L508" s="348"/>
      <c r="M508" s="348"/>
      <c r="N508" s="348"/>
      <c r="O508" s="353"/>
      <c r="P508" s="348"/>
    </row>
    <row r="509" spans="4:16" ht="39.950000000000003" customHeight="1" x14ac:dyDescent="0.25">
      <c r="D509" s="348"/>
      <c r="E509" s="431"/>
      <c r="F509" s="444"/>
      <c r="G509" s="350"/>
      <c r="H509" s="351"/>
      <c r="I509" s="351"/>
      <c r="J509" s="352"/>
      <c r="K509" s="352"/>
      <c r="L509" s="348"/>
      <c r="M509" s="348"/>
      <c r="N509" s="348"/>
      <c r="O509" s="353"/>
      <c r="P509" s="348"/>
    </row>
    <row r="510" spans="4:16" ht="39.950000000000003" customHeight="1" x14ac:dyDescent="0.25">
      <c r="D510" s="348"/>
      <c r="E510" s="431"/>
      <c r="F510" s="444"/>
      <c r="G510" s="350"/>
      <c r="H510" s="351"/>
      <c r="I510" s="351"/>
      <c r="J510" s="352"/>
      <c r="K510" s="352"/>
      <c r="L510" s="348"/>
      <c r="M510" s="348"/>
      <c r="N510" s="348"/>
      <c r="O510" s="353"/>
      <c r="P510" s="348"/>
    </row>
    <row r="511" spans="4:16" ht="39.950000000000003" customHeight="1" x14ac:dyDescent="0.25">
      <c r="D511" s="348"/>
      <c r="E511" s="431"/>
      <c r="F511" s="444"/>
      <c r="G511" s="350"/>
      <c r="H511" s="351"/>
      <c r="I511" s="351"/>
      <c r="J511" s="352"/>
      <c r="K511" s="352"/>
      <c r="L511" s="348"/>
      <c r="M511" s="348"/>
      <c r="N511" s="348"/>
      <c r="O511" s="353"/>
      <c r="P511" s="348"/>
    </row>
    <row r="512" spans="4:16" ht="39.950000000000003" customHeight="1" x14ac:dyDescent="0.25">
      <c r="D512" s="348"/>
      <c r="E512" s="431"/>
      <c r="F512" s="444"/>
      <c r="G512" s="350"/>
      <c r="H512" s="351"/>
      <c r="I512" s="351"/>
      <c r="J512" s="352"/>
      <c r="K512" s="352"/>
      <c r="L512" s="348"/>
      <c r="M512" s="348"/>
      <c r="N512" s="348"/>
      <c r="O512" s="353"/>
      <c r="P512" s="348"/>
    </row>
    <row r="513" spans="4:16" ht="39.950000000000003" customHeight="1" x14ac:dyDescent="0.25">
      <c r="D513" s="348"/>
      <c r="E513" s="431"/>
      <c r="F513" s="444"/>
      <c r="G513" s="350"/>
      <c r="H513" s="351"/>
      <c r="I513" s="351"/>
      <c r="J513" s="352"/>
      <c r="K513" s="352"/>
      <c r="L513" s="348"/>
      <c r="M513" s="348"/>
      <c r="N513" s="348"/>
      <c r="O513" s="353"/>
      <c r="P513" s="348"/>
    </row>
    <row r="514" spans="4:16" ht="39.950000000000003" customHeight="1" x14ac:dyDescent="0.25">
      <c r="D514" s="348"/>
      <c r="E514" s="431"/>
      <c r="F514" s="444"/>
      <c r="G514" s="350"/>
      <c r="H514" s="351"/>
      <c r="I514" s="351"/>
      <c r="J514" s="352"/>
      <c r="K514" s="352"/>
      <c r="L514" s="348"/>
      <c r="M514" s="348"/>
      <c r="N514" s="348"/>
      <c r="O514" s="353"/>
      <c r="P514" s="348"/>
    </row>
    <row r="515" spans="4:16" ht="39.950000000000003" customHeight="1" x14ac:dyDescent="0.25">
      <c r="D515" s="348"/>
      <c r="E515" s="431"/>
      <c r="F515" s="444"/>
      <c r="G515" s="350"/>
      <c r="H515" s="351"/>
      <c r="I515" s="351"/>
      <c r="J515" s="352"/>
      <c r="K515" s="352"/>
      <c r="L515" s="348"/>
      <c r="M515" s="348"/>
      <c r="N515" s="348"/>
      <c r="O515" s="353"/>
      <c r="P515" s="348"/>
    </row>
    <row r="516" spans="4:16" ht="39.950000000000003" customHeight="1" x14ac:dyDescent="0.25">
      <c r="D516" s="348"/>
      <c r="E516" s="431"/>
      <c r="F516" s="444"/>
      <c r="G516" s="350"/>
      <c r="H516" s="351"/>
      <c r="I516" s="351"/>
      <c r="J516" s="352"/>
      <c r="K516" s="352"/>
      <c r="L516" s="348"/>
      <c r="M516" s="348"/>
      <c r="N516" s="348"/>
      <c r="O516" s="353"/>
      <c r="P516" s="348"/>
    </row>
    <row r="517" spans="4:16" ht="39.950000000000003" customHeight="1" x14ac:dyDescent="0.25">
      <c r="D517" s="348"/>
      <c r="E517" s="431"/>
      <c r="F517" s="444"/>
      <c r="G517" s="350"/>
      <c r="H517" s="351"/>
      <c r="I517" s="351"/>
      <c r="J517" s="352"/>
      <c r="K517" s="352"/>
      <c r="L517" s="348"/>
      <c r="M517" s="348"/>
      <c r="N517" s="348"/>
      <c r="O517" s="353"/>
      <c r="P517" s="348"/>
    </row>
    <row r="518" spans="4:16" ht="39.950000000000003" customHeight="1" x14ac:dyDescent="0.25">
      <c r="D518" s="348"/>
      <c r="E518" s="431"/>
      <c r="F518" s="444"/>
      <c r="G518" s="350"/>
      <c r="H518" s="351"/>
      <c r="I518" s="351"/>
      <c r="J518" s="352"/>
      <c r="K518" s="352"/>
      <c r="L518" s="348"/>
      <c r="M518" s="348"/>
      <c r="N518" s="348"/>
      <c r="O518" s="353"/>
      <c r="P518" s="348"/>
    </row>
    <row r="519" spans="4:16" ht="39.950000000000003" customHeight="1" x14ac:dyDescent="0.25">
      <c r="D519" s="348"/>
      <c r="E519" s="431"/>
      <c r="F519" s="444"/>
      <c r="G519" s="350"/>
      <c r="H519" s="351"/>
      <c r="I519" s="351"/>
      <c r="J519" s="352"/>
      <c r="K519" s="352"/>
      <c r="L519" s="348"/>
      <c r="M519" s="348"/>
      <c r="N519" s="348"/>
      <c r="O519" s="353"/>
      <c r="P519" s="348"/>
    </row>
    <row r="520" spans="4:16" ht="39.950000000000003" customHeight="1" x14ac:dyDescent="0.25">
      <c r="D520" s="348"/>
      <c r="E520" s="431"/>
      <c r="F520" s="444"/>
      <c r="G520" s="350"/>
      <c r="H520" s="351"/>
      <c r="I520" s="351"/>
      <c r="J520" s="352"/>
      <c r="K520" s="352"/>
      <c r="L520" s="348"/>
      <c r="M520" s="348"/>
      <c r="N520" s="348"/>
      <c r="O520" s="353"/>
      <c r="P520" s="348"/>
    </row>
    <row r="521" spans="4:16" ht="39.950000000000003" customHeight="1" x14ac:dyDescent="0.25">
      <c r="D521" s="348"/>
      <c r="E521" s="431"/>
      <c r="F521" s="444"/>
      <c r="G521" s="350"/>
      <c r="H521" s="351"/>
      <c r="I521" s="351"/>
      <c r="J521" s="352"/>
      <c r="K521" s="352"/>
      <c r="L521" s="348"/>
      <c r="M521" s="348"/>
      <c r="N521" s="348"/>
      <c r="O521" s="353"/>
      <c r="P521" s="348"/>
    </row>
    <row r="522" spans="4:16" ht="39.950000000000003" customHeight="1" x14ac:dyDescent="0.25">
      <c r="D522" s="348"/>
      <c r="E522" s="431"/>
      <c r="F522" s="444"/>
      <c r="G522" s="350"/>
      <c r="H522" s="351"/>
      <c r="I522" s="351"/>
      <c r="J522" s="352"/>
      <c r="K522" s="352"/>
      <c r="L522" s="348"/>
      <c r="M522" s="348"/>
      <c r="N522" s="348"/>
      <c r="O522" s="353"/>
      <c r="P522" s="348"/>
    </row>
    <row r="523" spans="4:16" ht="39.950000000000003" customHeight="1" x14ac:dyDescent="0.25">
      <c r="D523" s="348"/>
      <c r="E523" s="431"/>
      <c r="F523" s="444"/>
      <c r="G523" s="350"/>
      <c r="H523" s="351"/>
      <c r="I523" s="351"/>
      <c r="J523" s="352"/>
      <c r="K523" s="352"/>
      <c r="L523" s="348"/>
      <c r="M523" s="348"/>
      <c r="N523" s="348"/>
      <c r="O523" s="353"/>
      <c r="P523" s="348"/>
    </row>
    <row r="524" spans="4:16" ht="39.950000000000003" customHeight="1" x14ac:dyDescent="0.25">
      <c r="D524" s="348"/>
      <c r="E524" s="431"/>
      <c r="F524" s="444"/>
      <c r="G524" s="350"/>
      <c r="H524" s="351"/>
      <c r="I524" s="351"/>
      <c r="J524" s="352"/>
      <c r="K524" s="352"/>
      <c r="L524" s="348"/>
      <c r="M524" s="348"/>
      <c r="N524" s="348"/>
      <c r="O524" s="353"/>
      <c r="P524" s="348"/>
    </row>
    <row r="525" spans="4:16" ht="39.950000000000003" customHeight="1" x14ac:dyDescent="0.25">
      <c r="D525" s="348"/>
      <c r="E525" s="431"/>
      <c r="F525" s="444"/>
      <c r="G525" s="350"/>
      <c r="H525" s="351"/>
      <c r="I525" s="351"/>
      <c r="J525" s="352"/>
      <c r="K525" s="352"/>
      <c r="L525" s="348"/>
      <c r="M525" s="348"/>
      <c r="N525" s="348"/>
      <c r="O525" s="353"/>
      <c r="P525" s="348"/>
    </row>
    <row r="526" spans="4:16" ht="39.950000000000003" customHeight="1" x14ac:dyDescent="0.25">
      <c r="D526" s="348"/>
      <c r="E526" s="431"/>
      <c r="F526" s="444"/>
      <c r="G526" s="350"/>
      <c r="H526" s="351"/>
      <c r="I526" s="351"/>
      <c r="J526" s="352"/>
      <c r="K526" s="352"/>
      <c r="L526" s="348"/>
      <c r="M526" s="348"/>
      <c r="N526" s="348"/>
      <c r="O526" s="353"/>
      <c r="P526" s="348"/>
    </row>
    <row r="527" spans="4:16" ht="39.950000000000003" customHeight="1" x14ac:dyDescent="0.25">
      <c r="D527" s="348"/>
      <c r="E527" s="431"/>
      <c r="F527" s="444"/>
      <c r="G527" s="350"/>
      <c r="H527" s="351"/>
      <c r="I527" s="351"/>
      <c r="J527" s="352"/>
      <c r="K527" s="352"/>
      <c r="L527" s="348"/>
      <c r="M527" s="348"/>
      <c r="N527" s="348"/>
      <c r="O527" s="353"/>
      <c r="P527" s="348"/>
    </row>
    <row r="528" spans="4:16" ht="39.950000000000003" customHeight="1" x14ac:dyDescent="0.25">
      <c r="D528" s="348"/>
      <c r="E528" s="431"/>
      <c r="F528" s="444"/>
      <c r="G528" s="350"/>
      <c r="H528" s="351"/>
      <c r="I528" s="351"/>
      <c r="J528" s="352"/>
      <c r="K528" s="352"/>
      <c r="L528" s="348"/>
      <c r="M528" s="348"/>
      <c r="N528" s="348"/>
      <c r="O528" s="353"/>
      <c r="P528" s="348"/>
    </row>
    <row r="529" spans="4:16" ht="39.950000000000003" customHeight="1" x14ac:dyDescent="0.25">
      <c r="D529" s="348"/>
      <c r="E529" s="431"/>
      <c r="F529" s="444"/>
      <c r="G529" s="350"/>
      <c r="H529" s="351"/>
      <c r="I529" s="351"/>
      <c r="J529" s="352"/>
      <c r="K529" s="352"/>
      <c r="L529" s="348"/>
      <c r="M529" s="348"/>
      <c r="N529" s="348"/>
      <c r="O529" s="353"/>
      <c r="P529" s="348"/>
    </row>
    <row r="530" spans="4:16" ht="39.950000000000003" customHeight="1" x14ac:dyDescent="0.25">
      <c r="D530" s="348"/>
      <c r="E530" s="431"/>
      <c r="F530" s="444"/>
      <c r="G530" s="350"/>
      <c r="H530" s="351"/>
      <c r="I530" s="351"/>
      <c r="J530" s="352"/>
      <c r="K530" s="352"/>
      <c r="L530" s="348"/>
      <c r="M530" s="348"/>
      <c r="N530" s="348"/>
      <c r="O530" s="353"/>
      <c r="P530" s="348"/>
    </row>
    <row r="531" spans="4:16" ht="39.950000000000003" customHeight="1" x14ac:dyDescent="0.25">
      <c r="D531" s="348"/>
      <c r="E531" s="431"/>
      <c r="F531" s="444"/>
      <c r="G531" s="350"/>
      <c r="H531" s="351"/>
      <c r="I531" s="351"/>
      <c r="J531" s="352"/>
      <c r="K531" s="352"/>
      <c r="L531" s="348"/>
      <c r="M531" s="348"/>
      <c r="N531" s="348"/>
      <c r="O531" s="353"/>
      <c r="P531" s="348"/>
    </row>
    <row r="532" spans="4:16" ht="39.950000000000003" customHeight="1" x14ac:dyDescent="0.25">
      <c r="D532" s="348"/>
      <c r="E532" s="431"/>
      <c r="F532" s="444"/>
      <c r="G532" s="350"/>
      <c r="H532" s="351"/>
      <c r="I532" s="351"/>
      <c r="J532" s="352"/>
      <c r="K532" s="352"/>
      <c r="L532" s="348"/>
      <c r="M532" s="348"/>
      <c r="N532" s="348"/>
      <c r="O532" s="353"/>
      <c r="P532" s="348"/>
    </row>
    <row r="533" spans="4:16" ht="39.950000000000003" customHeight="1" x14ac:dyDescent="0.25">
      <c r="D533" s="348"/>
      <c r="E533" s="431"/>
      <c r="F533" s="444"/>
      <c r="G533" s="350"/>
      <c r="H533" s="351"/>
      <c r="I533" s="351"/>
      <c r="J533" s="352"/>
      <c r="K533" s="352"/>
      <c r="L533" s="348"/>
      <c r="M533" s="348"/>
      <c r="N533" s="348"/>
      <c r="O533" s="353"/>
      <c r="P533" s="348"/>
    </row>
    <row r="534" spans="4:16" ht="39.950000000000003" customHeight="1" x14ac:dyDescent="0.25">
      <c r="D534" s="348"/>
      <c r="E534" s="431"/>
      <c r="F534" s="444"/>
      <c r="G534" s="350"/>
      <c r="H534" s="351"/>
      <c r="I534" s="351"/>
      <c r="J534" s="352"/>
      <c r="K534" s="352"/>
      <c r="L534" s="348"/>
      <c r="M534" s="348"/>
      <c r="N534" s="348"/>
      <c r="O534" s="353"/>
      <c r="P534" s="348"/>
    </row>
    <row r="535" spans="4:16" ht="39.950000000000003" customHeight="1" x14ac:dyDescent="0.25">
      <c r="D535" s="348"/>
      <c r="E535" s="431"/>
      <c r="F535" s="444"/>
      <c r="G535" s="350"/>
      <c r="H535" s="351"/>
      <c r="I535" s="351"/>
      <c r="J535" s="352"/>
      <c r="K535" s="352"/>
      <c r="L535" s="348"/>
      <c r="M535" s="348"/>
      <c r="N535" s="348"/>
      <c r="O535" s="353"/>
      <c r="P535" s="348"/>
    </row>
    <row r="536" spans="4:16" ht="39.950000000000003" customHeight="1" x14ac:dyDescent="0.25">
      <c r="D536" s="348"/>
      <c r="E536" s="431"/>
      <c r="F536" s="444"/>
      <c r="G536" s="350"/>
      <c r="H536" s="351"/>
      <c r="I536" s="351"/>
      <c r="J536" s="352"/>
      <c r="K536" s="352"/>
      <c r="L536" s="348"/>
      <c r="M536" s="348"/>
      <c r="N536" s="348"/>
      <c r="O536" s="353"/>
      <c r="P536" s="348"/>
    </row>
    <row r="537" spans="4:16" ht="39.950000000000003" customHeight="1" x14ac:dyDescent="0.25">
      <c r="D537" s="348"/>
      <c r="E537" s="431"/>
      <c r="F537" s="444"/>
      <c r="G537" s="350"/>
      <c r="H537" s="351"/>
      <c r="I537" s="351"/>
      <c r="J537" s="352"/>
      <c r="K537" s="352"/>
      <c r="L537" s="348"/>
      <c r="M537" s="348"/>
      <c r="N537" s="348"/>
      <c r="O537" s="353"/>
      <c r="P537" s="348"/>
    </row>
    <row r="538" spans="4:16" ht="39.950000000000003" customHeight="1" x14ac:dyDescent="0.25">
      <c r="D538" s="348"/>
      <c r="E538" s="431"/>
      <c r="F538" s="444"/>
      <c r="G538" s="350"/>
      <c r="H538" s="351"/>
      <c r="I538" s="351"/>
      <c r="J538" s="352"/>
      <c r="K538" s="352"/>
      <c r="L538" s="348"/>
      <c r="M538" s="348"/>
      <c r="N538" s="348"/>
      <c r="O538" s="353"/>
      <c r="P538" s="348"/>
    </row>
    <row r="539" spans="4:16" ht="39.950000000000003" customHeight="1" x14ac:dyDescent="0.25">
      <c r="D539" s="348"/>
      <c r="E539" s="431"/>
      <c r="F539" s="444"/>
      <c r="G539" s="350"/>
      <c r="H539" s="351"/>
      <c r="I539" s="351"/>
      <c r="J539" s="352"/>
      <c r="K539" s="352"/>
      <c r="L539" s="348"/>
      <c r="M539" s="348"/>
      <c r="N539" s="348"/>
      <c r="O539" s="353"/>
      <c r="P539" s="348"/>
    </row>
    <row r="540" spans="4:16" ht="39.950000000000003" customHeight="1" x14ac:dyDescent="0.25">
      <c r="D540" s="348"/>
      <c r="E540" s="431"/>
      <c r="F540" s="444"/>
      <c r="G540" s="350"/>
      <c r="H540" s="351"/>
      <c r="I540" s="351"/>
      <c r="J540" s="352"/>
      <c r="K540" s="352"/>
      <c r="L540" s="348"/>
      <c r="M540" s="348"/>
      <c r="N540" s="348"/>
      <c r="O540" s="353"/>
      <c r="P540" s="348"/>
    </row>
    <row r="541" spans="4:16" ht="39.950000000000003" customHeight="1" x14ac:dyDescent="0.25">
      <c r="D541" s="348"/>
      <c r="E541" s="431"/>
      <c r="F541" s="444"/>
      <c r="G541" s="350"/>
      <c r="H541" s="351"/>
      <c r="I541" s="351"/>
      <c r="J541" s="352"/>
      <c r="K541" s="352"/>
      <c r="L541" s="348"/>
      <c r="M541" s="348"/>
      <c r="N541" s="348"/>
      <c r="O541" s="353"/>
      <c r="P541" s="348"/>
    </row>
    <row r="542" spans="4:16" ht="39.950000000000003" customHeight="1" x14ac:dyDescent="0.25">
      <c r="D542" s="348"/>
      <c r="E542" s="431"/>
      <c r="F542" s="444"/>
      <c r="G542" s="350"/>
      <c r="H542" s="351"/>
      <c r="I542" s="351"/>
      <c r="J542" s="352"/>
      <c r="K542" s="352"/>
      <c r="L542" s="348"/>
      <c r="M542" s="348"/>
      <c r="N542" s="348"/>
      <c r="O542" s="353"/>
      <c r="P542" s="348"/>
    </row>
    <row r="543" spans="4:16" ht="39.950000000000003" customHeight="1" x14ac:dyDescent="0.25">
      <c r="D543" s="348"/>
      <c r="E543" s="431"/>
      <c r="F543" s="444"/>
      <c r="G543" s="350"/>
      <c r="H543" s="351"/>
      <c r="I543" s="351"/>
      <c r="J543" s="352"/>
      <c r="K543" s="352"/>
      <c r="L543" s="348"/>
      <c r="M543" s="348"/>
      <c r="N543" s="348"/>
      <c r="O543" s="353"/>
      <c r="P543" s="348"/>
    </row>
    <row r="544" spans="4:16" ht="39.950000000000003" customHeight="1" x14ac:dyDescent="0.25">
      <c r="D544" s="348"/>
      <c r="E544" s="431"/>
      <c r="F544" s="444"/>
      <c r="G544" s="350"/>
      <c r="H544" s="351"/>
      <c r="I544" s="351"/>
      <c r="J544" s="352"/>
      <c r="K544" s="352"/>
      <c r="L544" s="348"/>
      <c r="M544" s="348"/>
      <c r="N544" s="348"/>
      <c r="O544" s="353"/>
      <c r="P544" s="348"/>
    </row>
    <row r="545" spans="4:16" ht="39.950000000000003" customHeight="1" x14ac:dyDescent="0.25">
      <c r="D545" s="348"/>
      <c r="E545" s="431"/>
      <c r="F545" s="444"/>
      <c r="G545" s="350"/>
      <c r="H545" s="351"/>
      <c r="I545" s="351"/>
      <c r="J545" s="352"/>
      <c r="K545" s="352"/>
      <c r="L545" s="348"/>
      <c r="M545" s="348"/>
      <c r="N545" s="348"/>
      <c r="O545" s="353"/>
      <c r="P545" s="348"/>
    </row>
    <row r="546" spans="4:16" ht="39.950000000000003" customHeight="1" x14ac:dyDescent="0.25">
      <c r="D546" s="348"/>
      <c r="E546" s="431"/>
      <c r="F546" s="444"/>
      <c r="G546" s="350"/>
      <c r="H546" s="351"/>
      <c r="I546" s="351"/>
      <c r="J546" s="352"/>
      <c r="K546" s="352"/>
      <c r="L546" s="348"/>
      <c r="M546" s="348"/>
      <c r="N546" s="348"/>
      <c r="O546" s="353"/>
      <c r="P546" s="348"/>
    </row>
    <row r="547" spans="4:16" ht="39.950000000000003" customHeight="1" x14ac:dyDescent="0.25">
      <c r="D547" s="348"/>
      <c r="E547" s="431"/>
      <c r="F547" s="444"/>
      <c r="G547" s="350"/>
      <c r="H547" s="351"/>
      <c r="I547" s="351"/>
      <c r="J547" s="352"/>
      <c r="K547" s="352"/>
      <c r="L547" s="348"/>
      <c r="M547" s="348"/>
      <c r="N547" s="348"/>
      <c r="O547" s="353"/>
      <c r="P547" s="348"/>
    </row>
    <row r="548" spans="4:16" ht="39.950000000000003" customHeight="1" x14ac:dyDescent="0.25">
      <c r="D548" s="348"/>
      <c r="E548" s="431"/>
      <c r="F548" s="444"/>
      <c r="G548" s="350"/>
      <c r="H548" s="351"/>
      <c r="I548" s="351"/>
      <c r="J548" s="352"/>
      <c r="K548" s="352"/>
      <c r="L548" s="348"/>
      <c r="M548" s="348"/>
      <c r="N548" s="348"/>
      <c r="O548" s="353"/>
      <c r="P548" s="348"/>
    </row>
    <row r="549" spans="4:16" ht="39.950000000000003" customHeight="1" x14ac:dyDescent="0.25">
      <c r="D549" s="348"/>
      <c r="E549" s="431"/>
      <c r="F549" s="444"/>
      <c r="G549" s="350"/>
      <c r="H549" s="351"/>
      <c r="I549" s="351"/>
      <c r="J549" s="352"/>
      <c r="K549" s="352"/>
      <c r="L549" s="348"/>
      <c r="M549" s="348"/>
      <c r="N549" s="348"/>
      <c r="O549" s="353"/>
      <c r="P549" s="348"/>
    </row>
    <row r="550" spans="4:16" ht="39.950000000000003" customHeight="1" x14ac:dyDescent="0.25">
      <c r="D550" s="348"/>
      <c r="E550" s="431"/>
      <c r="F550" s="444"/>
      <c r="G550" s="350"/>
      <c r="H550" s="351"/>
      <c r="I550" s="351"/>
      <c r="J550" s="352"/>
      <c r="K550" s="352"/>
      <c r="L550" s="348"/>
      <c r="M550" s="348"/>
      <c r="N550" s="348"/>
      <c r="O550" s="353"/>
      <c r="P550" s="348"/>
    </row>
    <row r="551" spans="4:16" ht="39.950000000000003" customHeight="1" x14ac:dyDescent="0.25">
      <c r="D551" s="348"/>
      <c r="E551" s="431"/>
      <c r="F551" s="444"/>
      <c r="G551" s="350"/>
      <c r="H551" s="351"/>
      <c r="I551" s="351"/>
      <c r="J551" s="352"/>
      <c r="K551" s="352"/>
      <c r="L551" s="348"/>
      <c r="M551" s="348"/>
      <c r="N551" s="348"/>
      <c r="O551" s="353"/>
      <c r="P551" s="348"/>
    </row>
    <row r="552" spans="4:16" ht="39.950000000000003" customHeight="1" x14ac:dyDescent="0.25">
      <c r="D552" s="348"/>
      <c r="E552" s="431"/>
      <c r="F552" s="444"/>
      <c r="G552" s="350"/>
      <c r="H552" s="351"/>
      <c r="I552" s="351"/>
      <c r="J552" s="352"/>
      <c r="K552" s="352"/>
      <c r="L552" s="348"/>
      <c r="M552" s="348"/>
      <c r="N552" s="348"/>
      <c r="O552" s="353"/>
      <c r="P552" s="348"/>
    </row>
    <row r="553" spans="4:16" ht="39.950000000000003" customHeight="1" x14ac:dyDescent="0.25">
      <c r="D553" s="348"/>
      <c r="E553" s="431"/>
      <c r="F553" s="444"/>
      <c r="G553" s="350"/>
      <c r="H553" s="351"/>
      <c r="I553" s="351"/>
      <c r="J553" s="352"/>
      <c r="K553" s="352"/>
      <c r="L553" s="348"/>
      <c r="M553" s="348"/>
      <c r="N553" s="348"/>
      <c r="O553" s="353"/>
      <c r="P553" s="348"/>
    </row>
    <row r="554" spans="4:16" ht="39.950000000000003" customHeight="1" x14ac:dyDescent="0.25">
      <c r="D554" s="348"/>
      <c r="E554" s="431"/>
      <c r="F554" s="444"/>
      <c r="G554" s="350"/>
      <c r="H554" s="351"/>
      <c r="I554" s="351"/>
      <c r="J554" s="352"/>
      <c r="K554" s="352"/>
      <c r="L554" s="348"/>
      <c r="M554" s="348"/>
      <c r="N554" s="348"/>
      <c r="O554" s="353"/>
      <c r="P554" s="348"/>
    </row>
    <row r="555" spans="4:16" ht="39.950000000000003" customHeight="1" x14ac:dyDescent="0.25">
      <c r="D555" s="348"/>
      <c r="E555" s="431"/>
      <c r="F555" s="444"/>
      <c r="G555" s="350"/>
      <c r="H555" s="351"/>
      <c r="I555" s="351"/>
      <c r="J555" s="352"/>
      <c r="K555" s="352"/>
      <c r="L555" s="348"/>
      <c r="M555" s="348"/>
      <c r="N555" s="348"/>
      <c r="O555" s="353"/>
      <c r="P555" s="348"/>
    </row>
    <row r="556" spans="4:16" ht="39.950000000000003" customHeight="1" x14ac:dyDescent="0.25">
      <c r="D556" s="348"/>
      <c r="E556" s="431"/>
      <c r="F556" s="444"/>
      <c r="G556" s="350"/>
      <c r="H556" s="351"/>
      <c r="I556" s="351"/>
      <c r="J556" s="352"/>
      <c r="K556" s="352"/>
      <c r="L556" s="348"/>
      <c r="M556" s="348"/>
      <c r="N556" s="348"/>
      <c r="O556" s="353"/>
      <c r="P556" s="348"/>
    </row>
    <row r="557" spans="4:16" ht="39.950000000000003" customHeight="1" x14ac:dyDescent="0.25">
      <c r="D557" s="348"/>
      <c r="E557" s="431"/>
      <c r="F557" s="444"/>
      <c r="G557" s="350"/>
      <c r="H557" s="351"/>
      <c r="I557" s="351"/>
      <c r="J557" s="352"/>
      <c r="K557" s="352"/>
      <c r="L557" s="348"/>
      <c r="M557" s="348"/>
      <c r="N557" s="348"/>
      <c r="O557" s="353"/>
      <c r="P557" s="348"/>
    </row>
    <row r="558" spans="4:16" ht="39.950000000000003" customHeight="1" x14ac:dyDescent="0.25">
      <c r="D558" s="348"/>
      <c r="E558" s="431"/>
      <c r="F558" s="444"/>
      <c r="G558" s="350"/>
      <c r="H558" s="351"/>
      <c r="I558" s="351"/>
      <c r="J558" s="352"/>
      <c r="K558" s="352"/>
      <c r="L558" s="348"/>
      <c r="M558" s="348"/>
      <c r="N558" s="348"/>
      <c r="O558" s="353"/>
      <c r="P558" s="348"/>
    </row>
    <row r="559" spans="4:16" ht="39.950000000000003" customHeight="1" x14ac:dyDescent="0.25">
      <c r="D559" s="348"/>
      <c r="E559" s="431"/>
      <c r="F559" s="444"/>
      <c r="G559" s="350"/>
      <c r="H559" s="351"/>
      <c r="I559" s="351"/>
      <c r="J559" s="352"/>
      <c r="K559" s="352"/>
      <c r="L559" s="348"/>
      <c r="M559" s="348"/>
      <c r="N559" s="348"/>
      <c r="O559" s="353"/>
      <c r="P559" s="348"/>
    </row>
    <row r="560" spans="4:16" ht="39.950000000000003" customHeight="1" x14ac:dyDescent="0.25">
      <c r="D560" s="348"/>
      <c r="E560" s="431"/>
      <c r="F560" s="444"/>
      <c r="G560" s="350"/>
      <c r="H560" s="351"/>
      <c r="I560" s="351"/>
      <c r="J560" s="352"/>
      <c r="K560" s="352"/>
      <c r="L560" s="348"/>
      <c r="M560" s="348"/>
      <c r="N560" s="348"/>
      <c r="O560" s="353"/>
      <c r="P560" s="348"/>
    </row>
    <row r="561" spans="4:16" ht="39.950000000000003" customHeight="1" x14ac:dyDescent="0.25">
      <c r="D561" s="348"/>
      <c r="E561" s="431"/>
      <c r="F561" s="444"/>
      <c r="G561" s="350"/>
      <c r="H561" s="351"/>
      <c r="I561" s="351"/>
      <c r="J561" s="352"/>
      <c r="K561" s="352"/>
      <c r="L561" s="348"/>
      <c r="M561" s="348"/>
      <c r="N561" s="348"/>
      <c r="O561" s="353"/>
      <c r="P561" s="348"/>
    </row>
    <row r="562" spans="4:16" ht="39.950000000000003" customHeight="1" x14ac:dyDescent="0.25">
      <c r="D562" s="348"/>
      <c r="E562" s="431"/>
      <c r="F562" s="444"/>
      <c r="G562" s="350"/>
      <c r="H562" s="351"/>
      <c r="I562" s="351"/>
      <c r="J562" s="352"/>
      <c r="K562" s="352"/>
      <c r="L562" s="348"/>
      <c r="M562" s="348"/>
      <c r="N562" s="348"/>
      <c r="O562" s="353"/>
      <c r="P562" s="348"/>
    </row>
    <row r="563" spans="4:16" ht="39.950000000000003" customHeight="1" x14ac:dyDescent="0.25">
      <c r="D563" s="348"/>
      <c r="E563" s="431"/>
      <c r="F563" s="444"/>
      <c r="G563" s="350"/>
      <c r="H563" s="351"/>
      <c r="I563" s="351"/>
      <c r="J563" s="352"/>
      <c r="K563" s="352"/>
      <c r="L563" s="348"/>
      <c r="M563" s="348"/>
      <c r="N563" s="348"/>
      <c r="O563" s="353"/>
      <c r="P563" s="348"/>
    </row>
    <row r="564" spans="4:16" ht="39.950000000000003" customHeight="1" x14ac:dyDescent="0.25">
      <c r="D564" s="348"/>
      <c r="E564" s="431"/>
      <c r="F564" s="444"/>
      <c r="G564" s="350"/>
      <c r="H564" s="351"/>
      <c r="I564" s="351"/>
      <c r="J564" s="352"/>
      <c r="K564" s="352"/>
      <c r="L564" s="348"/>
      <c r="M564" s="348"/>
      <c r="N564" s="348"/>
      <c r="O564" s="353"/>
      <c r="P564" s="348"/>
    </row>
    <row r="565" spans="4:16" ht="39.950000000000003" customHeight="1" x14ac:dyDescent="0.25">
      <c r="D565" s="348"/>
      <c r="E565" s="431"/>
      <c r="F565" s="444"/>
      <c r="G565" s="350"/>
      <c r="H565" s="351"/>
      <c r="I565" s="351"/>
      <c r="J565" s="352"/>
      <c r="K565" s="352"/>
      <c r="L565" s="348"/>
      <c r="M565" s="348"/>
      <c r="N565" s="348"/>
      <c r="O565" s="353"/>
      <c r="P565" s="348"/>
    </row>
    <row r="566" spans="4:16" ht="39.950000000000003" customHeight="1" x14ac:dyDescent="0.25">
      <c r="D566" s="348"/>
      <c r="E566" s="431"/>
      <c r="F566" s="444"/>
      <c r="G566" s="350"/>
      <c r="H566" s="351"/>
      <c r="I566" s="351"/>
      <c r="J566" s="352"/>
      <c r="K566" s="352"/>
      <c r="L566" s="348"/>
      <c r="M566" s="348"/>
      <c r="N566" s="348"/>
      <c r="O566" s="353"/>
      <c r="P566" s="348"/>
    </row>
    <row r="567" spans="4:16" ht="39.950000000000003" customHeight="1" x14ac:dyDescent="0.25">
      <c r="D567" s="348"/>
      <c r="E567" s="431"/>
      <c r="F567" s="444"/>
      <c r="G567" s="350"/>
      <c r="H567" s="351"/>
      <c r="I567" s="351"/>
      <c r="J567" s="352"/>
      <c r="K567" s="352"/>
      <c r="L567" s="348"/>
      <c r="M567" s="348"/>
      <c r="N567" s="348"/>
      <c r="O567" s="353"/>
      <c r="P567" s="348"/>
    </row>
    <row r="568" spans="4:16" ht="39.950000000000003" customHeight="1" x14ac:dyDescent="0.25">
      <c r="D568" s="348"/>
      <c r="E568" s="431"/>
      <c r="F568" s="444"/>
      <c r="G568" s="350"/>
      <c r="H568" s="351"/>
      <c r="I568" s="351"/>
      <c r="J568" s="352"/>
      <c r="K568" s="352"/>
      <c r="L568" s="348"/>
      <c r="M568" s="348"/>
      <c r="N568" s="348"/>
      <c r="O568" s="353"/>
      <c r="P568" s="348"/>
    </row>
    <row r="569" spans="4:16" ht="39.950000000000003" customHeight="1" x14ac:dyDescent="0.25">
      <c r="D569" s="348"/>
      <c r="E569" s="431"/>
      <c r="F569" s="444"/>
      <c r="G569" s="350"/>
      <c r="H569" s="351"/>
      <c r="I569" s="351"/>
      <c r="J569" s="352"/>
      <c r="K569" s="352"/>
      <c r="L569" s="348"/>
      <c r="M569" s="348"/>
      <c r="N569" s="348"/>
      <c r="O569" s="353"/>
      <c r="P569" s="348"/>
    </row>
    <row r="570" spans="4:16" ht="39.950000000000003" customHeight="1" x14ac:dyDescent="0.25">
      <c r="D570" s="348"/>
      <c r="E570" s="431"/>
      <c r="F570" s="444"/>
      <c r="G570" s="350"/>
      <c r="H570" s="351"/>
      <c r="I570" s="351"/>
      <c r="J570" s="352"/>
      <c r="K570" s="352"/>
      <c r="L570" s="348"/>
      <c r="M570" s="348"/>
      <c r="N570" s="348"/>
      <c r="O570" s="353"/>
      <c r="P570" s="348"/>
    </row>
    <row r="571" spans="4:16" ht="39.950000000000003" customHeight="1" x14ac:dyDescent="0.25">
      <c r="D571" s="348"/>
      <c r="E571" s="431"/>
      <c r="F571" s="444"/>
      <c r="G571" s="350"/>
      <c r="H571" s="351"/>
      <c r="I571" s="351"/>
      <c r="J571" s="352"/>
      <c r="K571" s="352"/>
      <c r="L571" s="348"/>
      <c r="M571" s="348"/>
      <c r="N571" s="348"/>
      <c r="O571" s="353"/>
      <c r="P571" s="348"/>
    </row>
    <row r="572" spans="4:16" ht="39.950000000000003" customHeight="1" x14ac:dyDescent="0.25">
      <c r="D572" s="348"/>
      <c r="E572" s="431"/>
      <c r="F572" s="444"/>
      <c r="G572" s="350"/>
      <c r="H572" s="351"/>
      <c r="I572" s="351"/>
      <c r="J572" s="352"/>
      <c r="K572" s="352"/>
      <c r="L572" s="348"/>
      <c r="M572" s="348"/>
      <c r="N572" s="348"/>
      <c r="O572" s="353"/>
      <c r="P572" s="348"/>
    </row>
    <row r="573" spans="4:16" ht="39.950000000000003" customHeight="1" x14ac:dyDescent="0.25">
      <c r="D573" s="348"/>
      <c r="E573" s="431"/>
      <c r="F573" s="444"/>
      <c r="G573" s="350"/>
      <c r="H573" s="351"/>
      <c r="I573" s="351"/>
      <c r="J573" s="352"/>
      <c r="K573" s="352"/>
      <c r="L573" s="348"/>
      <c r="M573" s="348"/>
      <c r="N573" s="348"/>
      <c r="O573" s="353"/>
      <c r="P573" s="348"/>
    </row>
    <row r="574" spans="4:16" ht="39.950000000000003" customHeight="1" x14ac:dyDescent="0.25">
      <c r="D574" s="348"/>
      <c r="E574" s="431"/>
      <c r="F574" s="444"/>
      <c r="G574" s="350"/>
      <c r="H574" s="351"/>
      <c r="I574" s="351"/>
      <c r="J574" s="352"/>
      <c r="K574" s="352"/>
      <c r="L574" s="348"/>
      <c r="M574" s="348"/>
      <c r="N574" s="348"/>
      <c r="O574" s="353"/>
      <c r="P574" s="348"/>
    </row>
    <row r="575" spans="4:16" ht="39.950000000000003" customHeight="1" x14ac:dyDescent="0.25">
      <c r="D575" s="348"/>
      <c r="E575" s="431"/>
      <c r="F575" s="444"/>
      <c r="G575" s="350"/>
      <c r="H575" s="351"/>
      <c r="I575" s="351"/>
      <c r="J575" s="352"/>
      <c r="K575" s="352"/>
      <c r="L575" s="348"/>
      <c r="M575" s="348"/>
      <c r="N575" s="348"/>
      <c r="O575" s="353"/>
      <c r="P575" s="348"/>
    </row>
    <row r="576" spans="4:16" ht="39.950000000000003" customHeight="1" x14ac:dyDescent="0.25">
      <c r="D576" s="348"/>
      <c r="E576" s="431"/>
      <c r="F576" s="444"/>
      <c r="G576" s="350"/>
      <c r="H576" s="351"/>
      <c r="I576" s="351"/>
      <c r="J576" s="352"/>
      <c r="K576" s="352"/>
      <c r="L576" s="348"/>
      <c r="M576" s="348"/>
      <c r="N576" s="348"/>
      <c r="O576" s="353"/>
      <c r="P576" s="348"/>
    </row>
    <row r="577" spans="4:16" ht="39.950000000000003" customHeight="1" x14ac:dyDescent="0.25">
      <c r="D577" s="348"/>
      <c r="E577" s="431"/>
      <c r="F577" s="444"/>
      <c r="G577" s="350"/>
      <c r="H577" s="351"/>
      <c r="I577" s="351"/>
      <c r="J577" s="352"/>
      <c r="K577" s="352"/>
      <c r="L577" s="348"/>
      <c r="M577" s="348"/>
      <c r="N577" s="348"/>
      <c r="O577" s="353"/>
      <c r="P577" s="348"/>
    </row>
    <row r="578" spans="4:16" ht="39.950000000000003" customHeight="1" x14ac:dyDescent="0.25">
      <c r="D578" s="348"/>
      <c r="E578" s="431"/>
      <c r="F578" s="444"/>
      <c r="G578" s="350"/>
      <c r="H578" s="351"/>
      <c r="I578" s="351"/>
      <c r="J578" s="352"/>
      <c r="K578" s="352"/>
      <c r="L578" s="348"/>
      <c r="M578" s="348"/>
      <c r="N578" s="348"/>
      <c r="O578" s="353"/>
      <c r="P578" s="348"/>
    </row>
    <row r="579" spans="4:16" ht="39.950000000000003" customHeight="1" x14ac:dyDescent="0.25">
      <c r="D579" s="348"/>
      <c r="E579" s="431"/>
      <c r="F579" s="444"/>
      <c r="G579" s="350"/>
      <c r="H579" s="351"/>
      <c r="I579" s="351"/>
      <c r="J579" s="352"/>
      <c r="K579" s="352"/>
      <c r="L579" s="348"/>
      <c r="M579" s="348"/>
      <c r="N579" s="348"/>
      <c r="O579" s="353"/>
      <c r="P579" s="348"/>
    </row>
    <row r="580" spans="4:16" ht="39.950000000000003" customHeight="1" x14ac:dyDescent="0.25">
      <c r="D580" s="348"/>
      <c r="E580" s="431"/>
      <c r="F580" s="444"/>
      <c r="G580" s="350"/>
      <c r="H580" s="351"/>
      <c r="I580" s="351"/>
      <c r="J580" s="352"/>
      <c r="K580" s="352"/>
      <c r="L580" s="348"/>
      <c r="M580" s="348"/>
      <c r="N580" s="348"/>
      <c r="O580" s="353"/>
      <c r="P580" s="348"/>
    </row>
    <row r="581" spans="4:16" ht="39.950000000000003" customHeight="1" x14ac:dyDescent="0.25">
      <c r="D581" s="348"/>
      <c r="E581" s="431"/>
      <c r="F581" s="444"/>
      <c r="G581" s="350"/>
      <c r="H581" s="351"/>
      <c r="I581" s="351"/>
      <c r="J581" s="352"/>
      <c r="K581" s="352"/>
      <c r="L581" s="348"/>
      <c r="M581" s="348"/>
      <c r="N581" s="348"/>
      <c r="O581" s="353"/>
      <c r="P581" s="348"/>
    </row>
    <row r="582" spans="4:16" ht="39.950000000000003" customHeight="1" x14ac:dyDescent="0.25">
      <c r="D582" s="348"/>
      <c r="E582" s="431"/>
      <c r="F582" s="444"/>
      <c r="G582" s="350"/>
      <c r="H582" s="351"/>
      <c r="I582" s="351"/>
      <c r="J582" s="352"/>
      <c r="K582" s="352"/>
      <c r="L582" s="348"/>
      <c r="M582" s="348"/>
      <c r="N582" s="348"/>
      <c r="O582" s="353"/>
      <c r="P582" s="348"/>
    </row>
    <row r="583" spans="4:16" ht="39.950000000000003" customHeight="1" x14ac:dyDescent="0.25">
      <c r="D583" s="348"/>
      <c r="E583" s="431"/>
      <c r="F583" s="444"/>
      <c r="G583" s="350"/>
      <c r="H583" s="351"/>
      <c r="I583" s="351"/>
      <c r="J583" s="352"/>
      <c r="K583" s="352"/>
      <c r="L583" s="348"/>
      <c r="M583" s="348"/>
      <c r="N583" s="348"/>
      <c r="O583" s="353"/>
      <c r="P583" s="348"/>
    </row>
    <row r="584" spans="4:16" ht="39.950000000000003" customHeight="1" x14ac:dyDescent="0.25">
      <c r="D584" s="326"/>
      <c r="E584" s="431"/>
      <c r="F584" s="156"/>
      <c r="G584" s="328"/>
      <c r="H584" s="324"/>
      <c r="I584" s="324"/>
      <c r="J584" s="329"/>
      <c r="K584" s="329"/>
      <c r="L584" s="326"/>
      <c r="M584" s="326"/>
      <c r="N584" s="326"/>
      <c r="O584" s="330"/>
      <c r="P584" s="326"/>
    </row>
    <row r="585" spans="4:16" x14ac:dyDescent="0.25">
      <c r="F585" s="156"/>
    </row>
    <row r="586" spans="4:16" x14ac:dyDescent="0.25">
      <c r="F586" s="156"/>
    </row>
    <row r="587" spans="4:16" x14ac:dyDescent="0.25">
      <c r="F587" s="156"/>
    </row>
    <row r="588" spans="4:16" x14ac:dyDescent="0.25">
      <c r="F588" s="15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row r="597" spans="6:6" x14ac:dyDescent="0.25">
      <c r="F597" s="156"/>
    </row>
    <row r="598" spans="6:6" x14ac:dyDescent="0.25">
      <c r="F598" s="156"/>
    </row>
    <row r="599" spans="6:6" x14ac:dyDescent="0.25">
      <c r="F599" s="156"/>
    </row>
    <row r="600" spans="6:6" x14ac:dyDescent="0.25">
      <c r="F600" s="156"/>
    </row>
    <row r="601" spans="6:6" x14ac:dyDescent="0.25">
      <c r="F601" s="156"/>
    </row>
  </sheetData>
  <mergeCells count="975">
    <mergeCell ref="AP101:AP104"/>
    <mergeCell ref="AQ101:AQ104"/>
    <mergeCell ref="AX101:AX104"/>
    <mergeCell ref="AY101:AY104"/>
    <mergeCell ref="BF101:BF104"/>
    <mergeCell ref="BG101:BG104"/>
    <mergeCell ref="BN101:BN104"/>
    <mergeCell ref="BO101:BO104"/>
    <mergeCell ref="AP105:AP108"/>
    <mergeCell ref="AQ105:AQ108"/>
    <mergeCell ref="AX105:AX108"/>
    <mergeCell ref="AY105:AY108"/>
    <mergeCell ref="BF105:BF108"/>
    <mergeCell ref="BG105:BG108"/>
    <mergeCell ref="BN105:BN108"/>
    <mergeCell ref="BO105:BO108"/>
    <mergeCell ref="AP93:AP96"/>
    <mergeCell ref="AQ93:AQ96"/>
    <mergeCell ref="AX93:AX96"/>
    <mergeCell ref="AY93:AY96"/>
    <mergeCell ref="BF93:BF96"/>
    <mergeCell ref="BG93:BG96"/>
    <mergeCell ref="BN93:BN96"/>
    <mergeCell ref="BO93:BO96"/>
    <mergeCell ref="AP97:AP100"/>
    <mergeCell ref="AQ97:AQ100"/>
    <mergeCell ref="AX97:AX100"/>
    <mergeCell ref="AY97:AY100"/>
    <mergeCell ref="BF97:BF100"/>
    <mergeCell ref="BG97:BG100"/>
    <mergeCell ref="BN97:BN100"/>
    <mergeCell ref="BO97:BO100"/>
    <mergeCell ref="AP85:AP88"/>
    <mergeCell ref="AQ85:AQ88"/>
    <mergeCell ref="AX85:AX88"/>
    <mergeCell ref="AY85:AY88"/>
    <mergeCell ref="BF85:BF88"/>
    <mergeCell ref="BG85:BG88"/>
    <mergeCell ref="BN85:BN88"/>
    <mergeCell ref="BO85:BO88"/>
    <mergeCell ref="AP89:AP92"/>
    <mergeCell ref="AQ89:AQ92"/>
    <mergeCell ref="AX89:AX92"/>
    <mergeCell ref="AY89:AY92"/>
    <mergeCell ref="BF89:BF92"/>
    <mergeCell ref="BG89:BG92"/>
    <mergeCell ref="BN89:BN92"/>
    <mergeCell ref="BO89:BO92"/>
    <mergeCell ref="AP76:AP79"/>
    <mergeCell ref="AQ76:AQ79"/>
    <mergeCell ref="AX76:AX79"/>
    <mergeCell ref="AY76:AY79"/>
    <mergeCell ref="BF76:BF79"/>
    <mergeCell ref="BG76:BG79"/>
    <mergeCell ref="BN76:BN79"/>
    <mergeCell ref="BO76:BO79"/>
    <mergeCell ref="AP80:AP83"/>
    <mergeCell ref="AQ80:AQ83"/>
    <mergeCell ref="AX80:AX83"/>
    <mergeCell ref="AY80:AY83"/>
    <mergeCell ref="BF80:BF83"/>
    <mergeCell ref="BG80:BG83"/>
    <mergeCell ref="BN80:BN83"/>
    <mergeCell ref="BO80:BO83"/>
    <mergeCell ref="AP67:AP70"/>
    <mergeCell ref="AQ67:AQ70"/>
    <mergeCell ref="AX67:AX70"/>
    <mergeCell ref="AY67:AY70"/>
    <mergeCell ref="BF67:BF70"/>
    <mergeCell ref="BG67:BG70"/>
    <mergeCell ref="BN67:BN70"/>
    <mergeCell ref="BO67:BO70"/>
    <mergeCell ref="AP72:AP75"/>
    <mergeCell ref="AQ72:AQ75"/>
    <mergeCell ref="AX72:AX75"/>
    <mergeCell ref="AY72:AY75"/>
    <mergeCell ref="BF72:BF75"/>
    <mergeCell ref="BG72:BG75"/>
    <mergeCell ref="BN72:BN75"/>
    <mergeCell ref="BO72:BO75"/>
    <mergeCell ref="AP59:AP62"/>
    <mergeCell ref="AQ59:AQ62"/>
    <mergeCell ref="AX59:AX62"/>
    <mergeCell ref="AY59:AY62"/>
    <mergeCell ref="BF59:BF62"/>
    <mergeCell ref="BG59:BG62"/>
    <mergeCell ref="BN59:BN62"/>
    <mergeCell ref="BO59:BO62"/>
    <mergeCell ref="AP63:AP66"/>
    <mergeCell ref="AQ63:AQ66"/>
    <mergeCell ref="AX63:AX66"/>
    <mergeCell ref="AY63:AY66"/>
    <mergeCell ref="BF63:BF66"/>
    <mergeCell ref="BG63:BG66"/>
    <mergeCell ref="BN63:BN66"/>
    <mergeCell ref="BO63:BO66"/>
    <mergeCell ref="AP50:AP53"/>
    <mergeCell ref="AQ50:AQ53"/>
    <mergeCell ref="AX50:AX53"/>
    <mergeCell ref="AY50:AY53"/>
    <mergeCell ref="BF50:BF53"/>
    <mergeCell ref="BG50:BG53"/>
    <mergeCell ref="BN50:BN53"/>
    <mergeCell ref="BO50:BO53"/>
    <mergeCell ref="AP54:AP57"/>
    <mergeCell ref="AQ54:AQ57"/>
    <mergeCell ref="AX54:AX57"/>
    <mergeCell ref="AY54:AY57"/>
    <mergeCell ref="BF54:BF57"/>
    <mergeCell ref="BG54:BG57"/>
    <mergeCell ref="BN54:BN57"/>
    <mergeCell ref="BO54:BO57"/>
    <mergeCell ref="AP42:AP45"/>
    <mergeCell ref="AQ42:AQ45"/>
    <mergeCell ref="AX42:AX45"/>
    <mergeCell ref="AY42:AY45"/>
    <mergeCell ref="BF42:BF45"/>
    <mergeCell ref="BG42:BG45"/>
    <mergeCell ref="BN42:BN45"/>
    <mergeCell ref="BO42:BO45"/>
    <mergeCell ref="AP46:AP49"/>
    <mergeCell ref="AQ46:AQ49"/>
    <mergeCell ref="AX46:AX49"/>
    <mergeCell ref="AY46:AY49"/>
    <mergeCell ref="BF46:BF49"/>
    <mergeCell ref="BG46:BG49"/>
    <mergeCell ref="BN46:BN49"/>
    <mergeCell ref="BO46:BO49"/>
    <mergeCell ref="AP34:AP37"/>
    <mergeCell ref="AQ34:AQ37"/>
    <mergeCell ref="AX34:AX37"/>
    <mergeCell ref="AY34:AY37"/>
    <mergeCell ref="BF34:BF37"/>
    <mergeCell ref="BG34:BG37"/>
    <mergeCell ref="BN34:BN37"/>
    <mergeCell ref="BO34:BO37"/>
    <mergeCell ref="AP38:AP41"/>
    <mergeCell ref="AQ38:AQ41"/>
    <mergeCell ref="AX38:AX41"/>
    <mergeCell ref="AY38:AY41"/>
    <mergeCell ref="BF38:BF41"/>
    <mergeCell ref="BG38:BG41"/>
    <mergeCell ref="BN38:BN41"/>
    <mergeCell ref="BO38:BO41"/>
    <mergeCell ref="AP26:AP29"/>
    <mergeCell ref="AQ26:AQ29"/>
    <mergeCell ref="AX26:AX29"/>
    <mergeCell ref="AY26:AY29"/>
    <mergeCell ref="BF26:BF29"/>
    <mergeCell ref="BG26:BG29"/>
    <mergeCell ref="BN26:BN29"/>
    <mergeCell ref="BO26:BO29"/>
    <mergeCell ref="AP30:AP33"/>
    <mergeCell ref="AQ30:AQ33"/>
    <mergeCell ref="AX30:AX33"/>
    <mergeCell ref="AY30:AY33"/>
    <mergeCell ref="BF30:BF33"/>
    <mergeCell ref="BG30:BG33"/>
    <mergeCell ref="BN30:BN33"/>
    <mergeCell ref="BO30:BO33"/>
    <mergeCell ref="AP17:AP20"/>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F105:AF108"/>
    <mergeCell ref="Z105:Z108"/>
    <mergeCell ref="AA105:AA108"/>
    <mergeCell ref="AB105:AB108"/>
    <mergeCell ref="AC105:AC108"/>
    <mergeCell ref="AD105:AD108"/>
    <mergeCell ref="AE105:AE108"/>
    <mergeCell ref="T105:T108"/>
    <mergeCell ref="U105:U108"/>
    <mergeCell ref="V105:V108"/>
    <mergeCell ref="W105:W108"/>
    <mergeCell ref="X105:X108"/>
    <mergeCell ref="Y105:Y108"/>
    <mergeCell ref="N105:N108"/>
    <mergeCell ref="O105:O108"/>
    <mergeCell ref="P105:P108"/>
    <mergeCell ref="Q105:Q108"/>
    <mergeCell ref="R105:R108"/>
    <mergeCell ref="S105:S108"/>
    <mergeCell ref="H105:H108"/>
    <mergeCell ref="I105:I108"/>
    <mergeCell ref="J105:J108"/>
    <mergeCell ref="K105:K108"/>
    <mergeCell ref="L105:L108"/>
    <mergeCell ref="M105:M108"/>
    <mergeCell ref="AB101:AB104"/>
    <mergeCell ref="AC101:AC104"/>
    <mergeCell ref="AD101:AD104"/>
    <mergeCell ref="AE101:AE104"/>
    <mergeCell ref="AF101:AF104"/>
    <mergeCell ref="C105:C108"/>
    <mergeCell ref="D105:D108"/>
    <mergeCell ref="E105:E108"/>
    <mergeCell ref="F105:F108"/>
    <mergeCell ref="G105:G108"/>
    <mergeCell ref="V101:V104"/>
    <mergeCell ref="W101:W104"/>
    <mergeCell ref="X101:X104"/>
    <mergeCell ref="Y101:Y104"/>
    <mergeCell ref="Z101:Z104"/>
    <mergeCell ref="AA101:AA104"/>
    <mergeCell ref="P101:P104"/>
    <mergeCell ref="Q101:Q104"/>
    <mergeCell ref="R101:R104"/>
    <mergeCell ref="S101:S104"/>
    <mergeCell ref="T101:T104"/>
    <mergeCell ref="U101:U104"/>
    <mergeCell ref="J101:J104"/>
    <mergeCell ref="K101:K104"/>
    <mergeCell ref="L101:L104"/>
    <mergeCell ref="M101:M104"/>
    <mergeCell ref="N101:N104"/>
    <mergeCell ref="O101:O104"/>
    <mergeCell ref="AD97:AD100"/>
    <mergeCell ref="AE97:AE100"/>
    <mergeCell ref="AF97:AF100"/>
    <mergeCell ref="C101:C104"/>
    <mergeCell ref="D101:D104"/>
    <mergeCell ref="E101:E104"/>
    <mergeCell ref="F101:F104"/>
    <mergeCell ref="G101:G104"/>
    <mergeCell ref="H101:H104"/>
    <mergeCell ref="I101:I104"/>
    <mergeCell ref="X97:X100"/>
    <mergeCell ref="Y97:Y100"/>
    <mergeCell ref="Z97:Z100"/>
    <mergeCell ref="AA97:AA100"/>
    <mergeCell ref="AB97:AB100"/>
    <mergeCell ref="AC97:AC100"/>
    <mergeCell ref="R97:R100"/>
    <mergeCell ref="S97:S100"/>
    <mergeCell ref="T97:T100"/>
    <mergeCell ref="U97:U100"/>
    <mergeCell ref="V97:V100"/>
    <mergeCell ref="W97:W100"/>
    <mergeCell ref="L97:L100"/>
    <mergeCell ref="M97:M100"/>
    <mergeCell ref="N97:N100"/>
    <mergeCell ref="O97:O100"/>
    <mergeCell ref="P97:P100"/>
    <mergeCell ref="Q97:Q100"/>
    <mergeCell ref="AF93:AF96"/>
    <mergeCell ref="Z93:Z96"/>
    <mergeCell ref="AA93:AA96"/>
    <mergeCell ref="AB93:AB96"/>
    <mergeCell ref="AC93:AC96"/>
    <mergeCell ref="AD93:AD96"/>
    <mergeCell ref="AE93:AE96"/>
    <mergeCell ref="T93:T96"/>
    <mergeCell ref="U93:U96"/>
    <mergeCell ref="V93:V96"/>
    <mergeCell ref="W93:W96"/>
    <mergeCell ref="X93:X96"/>
    <mergeCell ref="Y93:Y96"/>
    <mergeCell ref="N93:N96"/>
    <mergeCell ref="O93:O96"/>
    <mergeCell ref="P93:P96"/>
    <mergeCell ref="C97:C100"/>
    <mergeCell ref="D97:D100"/>
    <mergeCell ref="E97:E100"/>
    <mergeCell ref="F97:F100"/>
    <mergeCell ref="G97:G100"/>
    <mergeCell ref="H97:H100"/>
    <mergeCell ref="I97:I100"/>
    <mergeCell ref="J97:J100"/>
    <mergeCell ref="K97:K100"/>
    <mergeCell ref="Q93:Q96"/>
    <mergeCell ref="R93:R96"/>
    <mergeCell ref="S93:S96"/>
    <mergeCell ref="H93:H96"/>
    <mergeCell ref="I93:I96"/>
    <mergeCell ref="J93:J96"/>
    <mergeCell ref="K93:K96"/>
    <mergeCell ref="L93:L96"/>
    <mergeCell ref="M93:M96"/>
    <mergeCell ref="AB89:AB92"/>
    <mergeCell ref="AC89:AC92"/>
    <mergeCell ref="AD89:AD92"/>
    <mergeCell ref="AE89:AE92"/>
    <mergeCell ref="AF89:AF92"/>
    <mergeCell ref="C93:C96"/>
    <mergeCell ref="D93:D96"/>
    <mergeCell ref="E93:E96"/>
    <mergeCell ref="F93:F96"/>
    <mergeCell ref="G93:G96"/>
    <mergeCell ref="V89:V92"/>
    <mergeCell ref="W89:W92"/>
    <mergeCell ref="X89:X92"/>
    <mergeCell ref="Y89:Y92"/>
    <mergeCell ref="Z89:Z92"/>
    <mergeCell ref="AA89:AA92"/>
    <mergeCell ref="P89:P92"/>
    <mergeCell ref="Q89:Q92"/>
    <mergeCell ref="R89:R92"/>
    <mergeCell ref="S89:S92"/>
    <mergeCell ref="T89:T92"/>
    <mergeCell ref="U89:U92"/>
    <mergeCell ref="J89:J92"/>
    <mergeCell ref="K89:K92"/>
    <mergeCell ref="L89:L92"/>
    <mergeCell ref="M89:M92"/>
    <mergeCell ref="N89:N92"/>
    <mergeCell ref="O89:O92"/>
    <mergeCell ref="AD85:AD88"/>
    <mergeCell ref="AE85:AE88"/>
    <mergeCell ref="AF85:AF88"/>
    <mergeCell ref="C89:C92"/>
    <mergeCell ref="D89:D92"/>
    <mergeCell ref="E89:E92"/>
    <mergeCell ref="F89:F92"/>
    <mergeCell ref="G89:G92"/>
    <mergeCell ref="H89:H92"/>
    <mergeCell ref="I89:I92"/>
    <mergeCell ref="X85:X88"/>
    <mergeCell ref="Y85:Y88"/>
    <mergeCell ref="Z85:Z88"/>
    <mergeCell ref="AA85:AA88"/>
    <mergeCell ref="AB85:AB88"/>
    <mergeCell ref="AC85:AC88"/>
    <mergeCell ref="R85:R88"/>
    <mergeCell ref="S85:S88"/>
    <mergeCell ref="T85:T88"/>
    <mergeCell ref="U85:U88"/>
    <mergeCell ref="V85:V88"/>
    <mergeCell ref="W85:W88"/>
    <mergeCell ref="L85:L88"/>
    <mergeCell ref="M85:M88"/>
    <mergeCell ref="N85:N88"/>
    <mergeCell ref="O85:O88"/>
    <mergeCell ref="P85:P88"/>
    <mergeCell ref="Q85:Q88"/>
    <mergeCell ref="AF80:AF83"/>
    <mergeCell ref="Z80:Z83"/>
    <mergeCell ref="AA80:AA83"/>
    <mergeCell ref="AB80:AB83"/>
    <mergeCell ref="AC80:AC83"/>
    <mergeCell ref="AD80:AD83"/>
    <mergeCell ref="AE80:AE83"/>
    <mergeCell ref="T80:T83"/>
    <mergeCell ref="U80:U83"/>
    <mergeCell ref="V80:V83"/>
    <mergeCell ref="W80:W83"/>
    <mergeCell ref="X80:X83"/>
    <mergeCell ref="Y80:Y83"/>
    <mergeCell ref="N80:N83"/>
    <mergeCell ref="O80:O83"/>
    <mergeCell ref="P80:P83"/>
    <mergeCell ref="C85:C88"/>
    <mergeCell ref="D85:D88"/>
    <mergeCell ref="E85:E88"/>
    <mergeCell ref="F85:F88"/>
    <mergeCell ref="G85:G88"/>
    <mergeCell ref="H85:H88"/>
    <mergeCell ref="I85:I88"/>
    <mergeCell ref="J85:J88"/>
    <mergeCell ref="K85:K88"/>
    <mergeCell ref="Q80:Q83"/>
    <mergeCell ref="R80:R83"/>
    <mergeCell ref="S80:S83"/>
    <mergeCell ref="H80:H83"/>
    <mergeCell ref="I80:I83"/>
    <mergeCell ref="J80:J83"/>
    <mergeCell ref="K80:K83"/>
    <mergeCell ref="L80:L83"/>
    <mergeCell ref="M80:M83"/>
    <mergeCell ref="AB76:AB79"/>
    <mergeCell ref="AC76:AC79"/>
    <mergeCell ref="AD76:AD79"/>
    <mergeCell ref="AE76:AE79"/>
    <mergeCell ref="AF76:AF79"/>
    <mergeCell ref="C80:C83"/>
    <mergeCell ref="D80:D83"/>
    <mergeCell ref="E80:E83"/>
    <mergeCell ref="F80:F83"/>
    <mergeCell ref="G80:G83"/>
    <mergeCell ref="V76:V79"/>
    <mergeCell ref="W76:W79"/>
    <mergeCell ref="X76:X79"/>
    <mergeCell ref="Y76:Y79"/>
    <mergeCell ref="Z76:Z79"/>
    <mergeCell ref="AA76:AA79"/>
    <mergeCell ref="P76:P79"/>
    <mergeCell ref="Q76:Q79"/>
    <mergeCell ref="R76:R79"/>
    <mergeCell ref="S76:S79"/>
    <mergeCell ref="T76:T79"/>
    <mergeCell ref="U76:U79"/>
    <mergeCell ref="J76:J79"/>
    <mergeCell ref="K76:K79"/>
    <mergeCell ref="L76:L79"/>
    <mergeCell ref="M76:M79"/>
    <mergeCell ref="N76:N79"/>
    <mergeCell ref="O76:O79"/>
    <mergeCell ref="AD72:AD75"/>
    <mergeCell ref="AE72:AE75"/>
    <mergeCell ref="AF72:AF75"/>
    <mergeCell ref="C76:C79"/>
    <mergeCell ref="D76:D79"/>
    <mergeCell ref="E76:E79"/>
    <mergeCell ref="F76:F79"/>
    <mergeCell ref="G76:G79"/>
    <mergeCell ref="H76:H79"/>
    <mergeCell ref="I76:I79"/>
    <mergeCell ref="X72:X75"/>
    <mergeCell ref="Y72:Y75"/>
    <mergeCell ref="Z72:Z75"/>
    <mergeCell ref="AA72:AA75"/>
    <mergeCell ref="AB72:AB75"/>
    <mergeCell ref="AC72:AC75"/>
    <mergeCell ref="R72:R75"/>
    <mergeCell ref="S72:S75"/>
    <mergeCell ref="T72:T75"/>
    <mergeCell ref="U72:U75"/>
    <mergeCell ref="V72:V75"/>
    <mergeCell ref="W72:W75"/>
    <mergeCell ref="L72:L75"/>
    <mergeCell ref="M72:M75"/>
    <mergeCell ref="N72:N75"/>
    <mergeCell ref="O72:O75"/>
    <mergeCell ref="P72:P75"/>
    <mergeCell ref="Q72:Q75"/>
    <mergeCell ref="AF67:AF70"/>
    <mergeCell ref="Z67:Z70"/>
    <mergeCell ref="AA67:AA70"/>
    <mergeCell ref="AB67:AB70"/>
    <mergeCell ref="AC67:AC70"/>
    <mergeCell ref="AD67:AD70"/>
    <mergeCell ref="AE67:AE70"/>
    <mergeCell ref="T67:T70"/>
    <mergeCell ref="U67:U70"/>
    <mergeCell ref="V67:V70"/>
    <mergeCell ref="W67:W70"/>
    <mergeCell ref="X67:X70"/>
    <mergeCell ref="Y67:Y70"/>
    <mergeCell ref="N67:N70"/>
    <mergeCell ref="O67:O70"/>
    <mergeCell ref="P67:P70"/>
    <mergeCell ref="C72:C75"/>
    <mergeCell ref="D72:D75"/>
    <mergeCell ref="E72:E75"/>
    <mergeCell ref="F72:F75"/>
    <mergeCell ref="G72:G75"/>
    <mergeCell ref="H72:H75"/>
    <mergeCell ref="I72:I75"/>
    <mergeCell ref="J72:J75"/>
    <mergeCell ref="K72:K75"/>
    <mergeCell ref="Q67:Q70"/>
    <mergeCell ref="R67:R70"/>
    <mergeCell ref="S67:S70"/>
    <mergeCell ref="H67:H70"/>
    <mergeCell ref="I67:I70"/>
    <mergeCell ref="J67:J70"/>
    <mergeCell ref="K67:K70"/>
    <mergeCell ref="L67:L70"/>
    <mergeCell ref="M67:M70"/>
    <mergeCell ref="AB63:AB66"/>
    <mergeCell ref="AC63:AC66"/>
    <mergeCell ref="AD63:AD66"/>
    <mergeCell ref="AE63:AE66"/>
    <mergeCell ref="AF63:AF66"/>
    <mergeCell ref="C67:C70"/>
    <mergeCell ref="D67:D70"/>
    <mergeCell ref="E67:E70"/>
    <mergeCell ref="F67:F70"/>
    <mergeCell ref="G67:G70"/>
    <mergeCell ref="V63:V66"/>
    <mergeCell ref="W63:W66"/>
    <mergeCell ref="X63:X66"/>
    <mergeCell ref="Y63:Y66"/>
    <mergeCell ref="Z63:Z66"/>
    <mergeCell ref="AA63:AA66"/>
    <mergeCell ref="P63:P66"/>
    <mergeCell ref="Q63:Q66"/>
    <mergeCell ref="R63:R66"/>
    <mergeCell ref="S63:S66"/>
    <mergeCell ref="T63:T66"/>
    <mergeCell ref="U63:U66"/>
    <mergeCell ref="J63:J66"/>
    <mergeCell ref="K63:K66"/>
    <mergeCell ref="L63:L66"/>
    <mergeCell ref="M63:M66"/>
    <mergeCell ref="N63:N66"/>
    <mergeCell ref="O63:O66"/>
    <mergeCell ref="AD59:AD62"/>
    <mergeCell ref="AE59:AE62"/>
    <mergeCell ref="AF59:AF62"/>
    <mergeCell ref="C63:C66"/>
    <mergeCell ref="D63:D66"/>
    <mergeCell ref="E63:E66"/>
    <mergeCell ref="F63:F66"/>
    <mergeCell ref="G63:G66"/>
    <mergeCell ref="H63:H66"/>
    <mergeCell ref="I63:I66"/>
    <mergeCell ref="X59:X62"/>
    <mergeCell ref="Y59:Y62"/>
    <mergeCell ref="Z59:Z62"/>
    <mergeCell ref="AA59:AA62"/>
    <mergeCell ref="AB59:AB62"/>
    <mergeCell ref="AC59:AC62"/>
    <mergeCell ref="R59:R62"/>
    <mergeCell ref="S59:S62"/>
    <mergeCell ref="T59:T62"/>
    <mergeCell ref="U59:U62"/>
    <mergeCell ref="V59:V62"/>
    <mergeCell ref="W59:W62"/>
    <mergeCell ref="L59:L62"/>
    <mergeCell ref="M59:M62"/>
    <mergeCell ref="N59:N62"/>
    <mergeCell ref="O59:O62"/>
    <mergeCell ref="P59:P62"/>
    <mergeCell ref="Q59:Q62"/>
    <mergeCell ref="AF54:AF57"/>
    <mergeCell ref="Z54:Z57"/>
    <mergeCell ref="AA54:AA57"/>
    <mergeCell ref="AB54:AB57"/>
    <mergeCell ref="AC54:AC57"/>
    <mergeCell ref="AD54:AD57"/>
    <mergeCell ref="AE54:AE57"/>
    <mergeCell ref="T54:T57"/>
    <mergeCell ref="U54:U57"/>
    <mergeCell ref="V54:V57"/>
    <mergeCell ref="W54:W57"/>
    <mergeCell ref="X54:X57"/>
    <mergeCell ref="Y54:Y57"/>
    <mergeCell ref="N54:N57"/>
    <mergeCell ref="O54:O57"/>
    <mergeCell ref="P54:P57"/>
    <mergeCell ref="C59:C62"/>
    <mergeCell ref="D59:D62"/>
    <mergeCell ref="E59:E62"/>
    <mergeCell ref="F59:F62"/>
    <mergeCell ref="G59:G62"/>
    <mergeCell ref="H59:H62"/>
    <mergeCell ref="I59:I62"/>
    <mergeCell ref="J59:J62"/>
    <mergeCell ref="K59:K62"/>
    <mergeCell ref="Q54:Q57"/>
    <mergeCell ref="R54:R57"/>
    <mergeCell ref="S54:S57"/>
    <mergeCell ref="H54:H57"/>
    <mergeCell ref="I54:I57"/>
    <mergeCell ref="J54:J57"/>
    <mergeCell ref="K54:K57"/>
    <mergeCell ref="L54:L57"/>
    <mergeCell ref="M54:M57"/>
    <mergeCell ref="AB50:AB53"/>
    <mergeCell ref="AC50:AC53"/>
    <mergeCell ref="AD50:AD53"/>
    <mergeCell ref="AE50:AE53"/>
    <mergeCell ref="AF50:AF53"/>
    <mergeCell ref="C54:C57"/>
    <mergeCell ref="D54:D57"/>
    <mergeCell ref="E54:E57"/>
    <mergeCell ref="F54:F57"/>
    <mergeCell ref="G54:G57"/>
    <mergeCell ref="V50:V53"/>
    <mergeCell ref="W50:W53"/>
    <mergeCell ref="X50:X53"/>
    <mergeCell ref="Y50:Y53"/>
    <mergeCell ref="Z50:Z53"/>
    <mergeCell ref="AA50:AA53"/>
    <mergeCell ref="P50:P53"/>
    <mergeCell ref="Q50:Q53"/>
    <mergeCell ref="R50:R53"/>
    <mergeCell ref="S50:S53"/>
    <mergeCell ref="T50:T53"/>
    <mergeCell ref="U50:U53"/>
    <mergeCell ref="J50:J53"/>
    <mergeCell ref="K50:K53"/>
    <mergeCell ref="L50:L53"/>
    <mergeCell ref="M50:M53"/>
    <mergeCell ref="N50:N53"/>
    <mergeCell ref="O50:O53"/>
    <mergeCell ref="AD46:AD49"/>
    <mergeCell ref="AE46:AE49"/>
    <mergeCell ref="AF46:AF49"/>
    <mergeCell ref="C50:C53"/>
    <mergeCell ref="D50:D53"/>
    <mergeCell ref="E50:E53"/>
    <mergeCell ref="F50:F53"/>
    <mergeCell ref="G50:G53"/>
    <mergeCell ref="H50:H53"/>
    <mergeCell ref="I50:I53"/>
    <mergeCell ref="X46:X49"/>
    <mergeCell ref="Y46:Y49"/>
    <mergeCell ref="Z46:Z49"/>
    <mergeCell ref="AA46:AA49"/>
    <mergeCell ref="AB46:AB49"/>
    <mergeCell ref="AC46:AC49"/>
    <mergeCell ref="R46:R49"/>
    <mergeCell ref="S46:S49"/>
    <mergeCell ref="T46:T49"/>
    <mergeCell ref="U46:U49"/>
    <mergeCell ref="V46:V49"/>
    <mergeCell ref="W46:W49"/>
    <mergeCell ref="L46:L49"/>
    <mergeCell ref="M46:M49"/>
    <mergeCell ref="N46:N49"/>
    <mergeCell ref="O46:O49"/>
    <mergeCell ref="P46:P49"/>
    <mergeCell ref="Q46:Q49"/>
    <mergeCell ref="AF42:AF45"/>
    <mergeCell ref="Z42:Z45"/>
    <mergeCell ref="AA42:AA45"/>
    <mergeCell ref="AB42:AB45"/>
    <mergeCell ref="AC42:AC45"/>
    <mergeCell ref="AD42:AD45"/>
    <mergeCell ref="AE42:AE45"/>
    <mergeCell ref="T42:T45"/>
    <mergeCell ref="U42:U45"/>
    <mergeCell ref="V42:V45"/>
    <mergeCell ref="W42:W45"/>
    <mergeCell ref="X42:X45"/>
    <mergeCell ref="Y42:Y45"/>
    <mergeCell ref="N42:N45"/>
    <mergeCell ref="O42:O45"/>
    <mergeCell ref="P42:P45"/>
    <mergeCell ref="C46:C49"/>
    <mergeCell ref="D46:D49"/>
    <mergeCell ref="E46:E49"/>
    <mergeCell ref="F46:F49"/>
    <mergeCell ref="G46:G49"/>
    <mergeCell ref="H46:H49"/>
    <mergeCell ref="I46:I49"/>
    <mergeCell ref="J46:J49"/>
    <mergeCell ref="K46:K49"/>
    <mergeCell ref="Q42:Q45"/>
    <mergeCell ref="R42:R45"/>
    <mergeCell ref="S42:S45"/>
    <mergeCell ref="H42:H45"/>
    <mergeCell ref="I42:I45"/>
    <mergeCell ref="J42:J45"/>
    <mergeCell ref="K42:K45"/>
    <mergeCell ref="L42:L45"/>
    <mergeCell ref="M42:M45"/>
    <mergeCell ref="AB38:AB41"/>
    <mergeCell ref="AC38:AC41"/>
    <mergeCell ref="AD38:AD41"/>
    <mergeCell ref="AE38:AE41"/>
    <mergeCell ref="AF38:AF41"/>
    <mergeCell ref="C42:C45"/>
    <mergeCell ref="D42:D45"/>
    <mergeCell ref="E42:E45"/>
    <mergeCell ref="F42:F45"/>
    <mergeCell ref="G42:G45"/>
    <mergeCell ref="V38:V41"/>
    <mergeCell ref="W38:W41"/>
    <mergeCell ref="X38:X41"/>
    <mergeCell ref="Y38:Y41"/>
    <mergeCell ref="Z38:Z41"/>
    <mergeCell ref="AA38:AA41"/>
    <mergeCell ref="P38:P41"/>
    <mergeCell ref="Q38:Q41"/>
    <mergeCell ref="R38:R41"/>
    <mergeCell ref="S38:S41"/>
    <mergeCell ref="T38:T41"/>
    <mergeCell ref="U38:U41"/>
    <mergeCell ref="J38:J41"/>
    <mergeCell ref="K38:K41"/>
    <mergeCell ref="L38:L41"/>
    <mergeCell ref="M38:M41"/>
    <mergeCell ref="N38:N41"/>
    <mergeCell ref="O38:O41"/>
    <mergeCell ref="AD34:AD37"/>
    <mergeCell ref="AE34:AE37"/>
    <mergeCell ref="AF34:AF37"/>
    <mergeCell ref="C38:C41"/>
    <mergeCell ref="D38:D41"/>
    <mergeCell ref="E38:E41"/>
    <mergeCell ref="F38:F41"/>
    <mergeCell ref="G38:G41"/>
    <mergeCell ref="H38:H41"/>
    <mergeCell ref="I38:I41"/>
    <mergeCell ref="X34:X37"/>
    <mergeCell ref="Y34:Y37"/>
    <mergeCell ref="Z34:Z37"/>
    <mergeCell ref="AA34:AA37"/>
    <mergeCell ref="AB34:AB37"/>
    <mergeCell ref="AC34:AC37"/>
    <mergeCell ref="R34:R37"/>
    <mergeCell ref="S34:S37"/>
    <mergeCell ref="T34:T37"/>
    <mergeCell ref="U34:U37"/>
    <mergeCell ref="V34:V37"/>
    <mergeCell ref="W34:W37"/>
    <mergeCell ref="L34:L37"/>
    <mergeCell ref="M34:M37"/>
    <mergeCell ref="N34:N37"/>
    <mergeCell ref="O34:O37"/>
    <mergeCell ref="P34:P37"/>
    <mergeCell ref="Q34:Q37"/>
    <mergeCell ref="AF30:AF33"/>
    <mergeCell ref="Z30:Z33"/>
    <mergeCell ref="AA30:AA33"/>
    <mergeCell ref="AB30:AB33"/>
    <mergeCell ref="AC30:AC33"/>
    <mergeCell ref="AD30:AD33"/>
    <mergeCell ref="AE30:AE33"/>
    <mergeCell ref="T30:T33"/>
    <mergeCell ref="U30:U33"/>
    <mergeCell ref="V30:V33"/>
    <mergeCell ref="W30:W33"/>
    <mergeCell ref="X30:X33"/>
    <mergeCell ref="Y30:Y33"/>
    <mergeCell ref="N30:N33"/>
    <mergeCell ref="O30:O33"/>
    <mergeCell ref="P30:P33"/>
    <mergeCell ref="C34:C37"/>
    <mergeCell ref="D34:D37"/>
    <mergeCell ref="E34:E37"/>
    <mergeCell ref="F34:F37"/>
    <mergeCell ref="G34:G37"/>
    <mergeCell ref="H34:H37"/>
    <mergeCell ref="I34:I37"/>
    <mergeCell ref="J34:J37"/>
    <mergeCell ref="K34:K37"/>
    <mergeCell ref="Q30:Q33"/>
    <mergeCell ref="R30:R33"/>
    <mergeCell ref="S30:S33"/>
    <mergeCell ref="H30:H33"/>
    <mergeCell ref="I30:I33"/>
    <mergeCell ref="J30:J33"/>
    <mergeCell ref="K30:K33"/>
    <mergeCell ref="L30:L33"/>
    <mergeCell ref="M30:M33"/>
    <mergeCell ref="AB26:AB29"/>
    <mergeCell ref="AC26:AC29"/>
    <mergeCell ref="AD26:AD29"/>
    <mergeCell ref="AE26:AE29"/>
    <mergeCell ref="AF26:AF29"/>
    <mergeCell ref="C30:C33"/>
    <mergeCell ref="D30:D33"/>
    <mergeCell ref="E30:E33"/>
    <mergeCell ref="F30:F33"/>
    <mergeCell ref="G30:G33"/>
    <mergeCell ref="V26:V29"/>
    <mergeCell ref="W26:W29"/>
    <mergeCell ref="X26:X29"/>
    <mergeCell ref="Y26:Y29"/>
    <mergeCell ref="Z26:Z29"/>
    <mergeCell ref="AA26:AA29"/>
    <mergeCell ref="P26:P29"/>
    <mergeCell ref="Q26:Q29"/>
    <mergeCell ref="R26:R29"/>
    <mergeCell ref="S26:S29"/>
    <mergeCell ref="T26:T29"/>
    <mergeCell ref="U26:U29"/>
    <mergeCell ref="J26:J29"/>
    <mergeCell ref="K26:K29"/>
    <mergeCell ref="L26:L29"/>
    <mergeCell ref="M26:M29"/>
    <mergeCell ref="N26:N29"/>
    <mergeCell ref="O26:O29"/>
    <mergeCell ref="AD21:AD24"/>
    <mergeCell ref="AE21:AE24"/>
    <mergeCell ref="AF21:AF24"/>
    <mergeCell ref="C26:C29"/>
    <mergeCell ref="D26:D29"/>
    <mergeCell ref="E26:E29"/>
    <mergeCell ref="F26:F29"/>
    <mergeCell ref="G26:G29"/>
    <mergeCell ref="H26:H29"/>
    <mergeCell ref="I26:I29"/>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F17:AF20"/>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C21:C24"/>
    <mergeCell ref="D21:D24"/>
    <mergeCell ref="E21:E24"/>
    <mergeCell ref="F21:F24"/>
    <mergeCell ref="G21:G24"/>
    <mergeCell ref="H21:H24"/>
    <mergeCell ref="I21:I24"/>
    <mergeCell ref="J21:J24"/>
    <mergeCell ref="K21:K24"/>
    <mergeCell ref="Q17:Q20"/>
    <mergeCell ref="R17:R20"/>
    <mergeCell ref="S17:S20"/>
    <mergeCell ref="H17:H20"/>
    <mergeCell ref="I17:I20"/>
    <mergeCell ref="J17:J20"/>
    <mergeCell ref="K17:K20"/>
    <mergeCell ref="L17:L20"/>
    <mergeCell ref="M17:M20"/>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L13:L16"/>
    <mergeCell ref="M13:M16"/>
    <mergeCell ref="N13:N16"/>
    <mergeCell ref="O13:O16"/>
    <mergeCell ref="AD9:AD12"/>
    <mergeCell ref="AE9:AE12"/>
    <mergeCell ref="AF9:AF12"/>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N9:N12"/>
    <mergeCell ref="O9:O12"/>
    <mergeCell ref="P9:P12"/>
    <mergeCell ref="Q9:Q12"/>
    <mergeCell ref="BU4:BU5"/>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F4:AF5"/>
    <mergeCell ref="C9:C12"/>
    <mergeCell ref="D9:D12"/>
    <mergeCell ref="E9:E12"/>
    <mergeCell ref="F9:F12"/>
    <mergeCell ref="G9:G12"/>
    <mergeCell ref="H9:H12"/>
    <mergeCell ref="I9:I12"/>
    <mergeCell ref="J9:J12"/>
    <mergeCell ref="K9:K12"/>
    <mergeCell ref="Q3:Q5"/>
    <mergeCell ref="R3:R5"/>
    <mergeCell ref="P3:P5"/>
    <mergeCell ref="AV4:AV5"/>
    <mergeCell ref="AW4:AW5"/>
    <mergeCell ref="AX4:AX5"/>
    <mergeCell ref="AY4:AY5"/>
    <mergeCell ref="T3:X3"/>
    <mergeCell ref="Y3:AF3"/>
    <mergeCell ref="AG3:AG5"/>
    <mergeCell ref="AH3:AH5"/>
    <mergeCell ref="AP4:AP5"/>
    <mergeCell ref="AQ4:AQ5"/>
    <mergeCell ref="AR4:AU4"/>
    <mergeCell ref="T4:T5"/>
    <mergeCell ref="U4:U5"/>
    <mergeCell ref="V4:V5"/>
    <mergeCell ref="AI3:AI5"/>
    <mergeCell ref="AJ3:AJ5"/>
    <mergeCell ref="W4:W5"/>
    <mergeCell ref="X4:X5"/>
    <mergeCell ref="Y4:Y5"/>
    <mergeCell ref="Z4:Z5"/>
    <mergeCell ref="B3:D3"/>
    <mergeCell ref="E3:E5"/>
    <mergeCell ref="F3:I3"/>
    <mergeCell ref="J3:K3"/>
    <mergeCell ref="L3:M3"/>
    <mergeCell ref="N3:O3"/>
    <mergeCell ref="N4:N5"/>
    <mergeCell ref="O4:O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s>
  <conditionalFormatting sqref="S9 S13 S17 S21">
    <cfRule type="expression" dxfId="563" priority="23">
      <formula>T9=U9+V9+W9+X9</formula>
    </cfRule>
    <cfRule type="expression" dxfId="562" priority="24">
      <formula>T9&lt;&gt;U9+V9+W9+X9</formula>
    </cfRule>
  </conditionalFormatting>
  <conditionalFormatting sqref="S26 S30 S34 S38 S42 S46 S50 S54">
    <cfRule type="expression" dxfId="561" priority="21">
      <formula>T26=U26+V26+W26+X26</formula>
    </cfRule>
    <cfRule type="expression" dxfId="560" priority="22">
      <formula>T26&lt;&gt;U26+V26+W26+X26</formula>
    </cfRule>
  </conditionalFormatting>
  <conditionalFormatting sqref="S59 S63 S67">
    <cfRule type="expression" dxfId="559" priority="19">
      <formula>T59=U59+V59+W59+X59</formula>
    </cfRule>
    <cfRule type="expression" dxfId="558" priority="20">
      <formula>T59&lt;&gt;U59+V59+W59+X59</formula>
    </cfRule>
  </conditionalFormatting>
  <conditionalFormatting sqref="S72 S76 S80">
    <cfRule type="expression" dxfId="557" priority="17">
      <formula>T72=U72+V72+W72+X72</formula>
    </cfRule>
    <cfRule type="expression" dxfId="556" priority="18">
      <formula>T72&lt;&gt;U72+V72+W72+X72</formula>
    </cfRule>
  </conditionalFormatting>
  <conditionalFormatting sqref="S85 S89 S93 S97 S101 S105">
    <cfRule type="expression" dxfId="555" priority="15">
      <formula>T85=U85+V85+W85+X85</formula>
    </cfRule>
    <cfRule type="expression" dxfId="554" priority="16">
      <formula>T85&lt;&gt;U85+V85+W85+X85</formula>
    </cfRule>
  </conditionalFormatting>
  <conditionalFormatting sqref="Y7:Y9 Y13 Y17 Y21">
    <cfRule type="expression" dxfId="553" priority="5">
      <formula>Y7&lt;&gt;Z7</formula>
    </cfRule>
  </conditionalFormatting>
  <conditionalFormatting sqref="Y25:Y26 Y30 Y34 Y38 Y42 Y46 Y50 Y54">
    <cfRule type="expression" dxfId="552" priority="4">
      <formula>Y25&lt;&gt;Z25</formula>
    </cfRule>
  </conditionalFormatting>
  <conditionalFormatting sqref="Y58:Y59 Y63 Y67">
    <cfRule type="expression" dxfId="551" priority="3">
      <formula>Y58&lt;&gt;Z58</formula>
    </cfRule>
  </conditionalFormatting>
  <conditionalFormatting sqref="Y71:Y72 Y76 Y80">
    <cfRule type="expression" dxfId="550" priority="2">
      <formula>Y71&lt;&gt;Z71</formula>
    </cfRule>
  </conditionalFormatting>
  <conditionalFormatting sqref="Y84:Y85 Y89 Y93 Y97 Y101 Y105">
    <cfRule type="expression" dxfId="549" priority="1">
      <formula>Y84&lt;&gt;Z84</formula>
    </cfRule>
  </conditionalFormatting>
  <conditionalFormatting sqref="Z7:AO7">
    <cfRule type="expression" dxfId="548" priority="26">
      <formula>Z$5=#REF!</formula>
    </cfRule>
  </conditionalFormatting>
  <conditionalFormatting sqref="AQ7:AW7">
    <cfRule type="expression" dxfId="547" priority="25">
      <formula>AQ$5=#REF!</formula>
    </cfRule>
  </conditionalFormatting>
  <conditionalFormatting sqref="AY7:BE7">
    <cfRule type="expression" dxfId="546" priority="8">
      <formula>AY$5=#REF!</formula>
    </cfRule>
  </conditionalFormatting>
  <conditionalFormatting sqref="BG7:BM7">
    <cfRule type="expression" dxfId="545" priority="7">
      <formula>BG$5=#REF!</formula>
    </cfRule>
  </conditionalFormatting>
  <conditionalFormatting sqref="BO7:BU7">
    <cfRule type="expression" dxfId="544" priority="6">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1" manualBreakCount="1">
    <brk id="38" max="72" man="1"/>
  </rowBreaks>
  <colBreaks count="5" manualBreakCount="5">
    <brk id="13" max="108" man="1"/>
    <brk id="17" max="108" man="1"/>
    <brk id="32" max="108" man="1"/>
    <brk id="41" max="108" man="1"/>
    <brk id="57" max="108" man="1"/>
  </col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59999389629810485"/>
  </sheetPr>
  <dimension ref="A1:BV605"/>
  <sheetViews>
    <sheetView zoomScale="50" zoomScaleNormal="5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5" customWidth="1"/>
    <col min="3" max="3" width="8.7109375" style="156" customWidth="1"/>
    <col min="4" max="4" width="52.7109375" style="653" customWidth="1"/>
    <col min="5" max="5" width="8.7109375" style="20" customWidth="1"/>
    <col min="6" max="6" width="12.7109375" style="20" customWidth="1"/>
    <col min="7" max="7" width="18.7109375" style="193" customWidth="1"/>
    <col min="8" max="9" width="10.7109375" style="7" customWidth="1"/>
    <col min="10" max="10" width="10.7109375" style="21" customWidth="1"/>
    <col min="11" max="11" width="20.7109375" style="21" customWidth="1"/>
    <col min="12" max="12" width="10.7109375" style="20" customWidth="1"/>
    <col min="13" max="13" width="40.7109375" style="20" customWidth="1"/>
    <col min="14" max="14" width="20.7109375" style="20" customWidth="1"/>
    <col min="15" max="15" width="140.7109375" style="230" customWidth="1"/>
    <col min="16" max="16" width="36.7109375" style="20" customWidth="1"/>
    <col min="17" max="17" width="14.7109375" style="20" customWidth="1"/>
    <col min="18" max="18" width="14.5703125" style="20" customWidth="1"/>
    <col min="19" max="19" width="1.7109375" style="20" customWidth="1"/>
    <col min="20" max="20" width="15" style="7" customWidth="1"/>
    <col min="21" max="24" width="15" style="6" customWidth="1"/>
    <col min="25" max="25" width="15.140625" style="6" customWidth="1"/>
    <col min="26" max="26" width="15.140625" style="2" customWidth="1"/>
    <col min="27" max="27" width="15.140625" style="221" customWidth="1"/>
    <col min="28" max="32" width="15.140625" style="2" customWidth="1"/>
    <col min="33" max="33" width="64.7109375" style="650" customWidth="1"/>
    <col min="34" max="36" width="14.7109375" style="231" customWidth="1"/>
    <col min="37" max="37" width="50.7109375" style="232" customWidth="1"/>
    <col min="38" max="41" width="13.28515625" style="2" customWidth="1"/>
    <col min="42" max="42" width="13.28515625" style="3" customWidth="1"/>
    <col min="43"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0" width="13.28515625" style="233" customWidth="1"/>
    <col min="61" max="62" width="13.28515625" style="4" customWidth="1"/>
    <col min="63" max="65" width="13.28515625" style="1" customWidth="1"/>
    <col min="66" max="66" width="13.28515625" style="3" customWidth="1"/>
    <col min="67" max="70" width="13.28515625" style="4" customWidth="1"/>
    <col min="71" max="74" width="13.28515625" style="1" customWidth="1"/>
    <col min="75" max="98" width="12.7109375" style="1" customWidth="1"/>
    <col min="99" max="16384" width="11.42578125" style="1"/>
  </cols>
  <sheetData>
    <row r="1" spans="1:74" s="184" customFormat="1" ht="30" customHeight="1" x14ac:dyDescent="0.25">
      <c r="A1" s="661"/>
      <c r="B1" s="183"/>
      <c r="D1" s="186" t="s">
        <v>2879</v>
      </c>
      <c r="E1" s="185" t="s">
        <v>2880</v>
      </c>
      <c r="F1" s="183" t="s">
        <v>2881</v>
      </c>
      <c r="G1" s="209"/>
      <c r="H1" s="185"/>
      <c r="I1" s="185"/>
      <c r="J1" s="185"/>
      <c r="K1" s="185"/>
      <c r="L1" s="185"/>
      <c r="M1" s="660" t="s">
        <v>2882</v>
      </c>
      <c r="O1" s="222" t="s">
        <v>2883</v>
      </c>
      <c r="Q1" s="660" t="s">
        <v>2882</v>
      </c>
      <c r="R1" s="183"/>
      <c r="S1" s="183"/>
      <c r="T1" s="183" t="s">
        <v>2884</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4" s="180" customFormat="1" ht="30" customHeight="1" thickBot="1" x14ac:dyDescent="0.3">
      <c r="A2" s="148"/>
      <c r="B2" s="106"/>
      <c r="D2" s="644"/>
      <c r="F2" s="106" t="s">
        <v>3551</v>
      </c>
      <c r="G2" s="52"/>
      <c r="H2" s="216"/>
      <c r="I2" s="216"/>
      <c r="J2" s="216"/>
      <c r="K2" s="216"/>
      <c r="O2" s="224" t="str">
        <f>+F2</f>
        <v>SECRETARÍA DE CULTURA</v>
      </c>
      <c r="Q2" s="106"/>
      <c r="R2" s="181"/>
      <c r="S2" s="181"/>
      <c r="T2" s="181"/>
      <c r="U2" s="181"/>
      <c r="V2" s="181"/>
      <c r="X2" s="106" t="str">
        <f>+F2</f>
        <v>SECRETARÍA DE CULTURA</v>
      </c>
      <c r="Y2" s="181"/>
      <c r="Z2" s="181"/>
      <c r="AA2" s="225"/>
      <c r="AB2" s="181"/>
      <c r="AE2" s="106"/>
      <c r="AF2" s="106"/>
      <c r="AG2" s="645"/>
      <c r="AH2" s="223" t="str">
        <f>+F2</f>
        <v>SECRETARÍA DE CULTURA</v>
      </c>
      <c r="AI2" s="223"/>
      <c r="AJ2" s="223"/>
      <c r="AK2" s="226"/>
      <c r="AL2" s="106"/>
      <c r="AM2" s="106"/>
      <c r="AN2" s="106"/>
      <c r="AO2" s="106"/>
      <c r="AP2" s="181"/>
      <c r="AQ2" s="181"/>
      <c r="AR2" s="181"/>
      <c r="AT2" s="181"/>
      <c r="AU2" s="106" t="str">
        <f>+X2</f>
        <v>SECRETARÍA DE CULTURA</v>
      </c>
      <c r="AV2" s="181"/>
      <c r="AW2" s="181"/>
      <c r="AX2" s="181"/>
      <c r="AY2" s="181"/>
      <c r="AZ2" s="181"/>
      <c r="BA2" s="181"/>
      <c r="BC2" s="106"/>
      <c r="BD2" s="106"/>
      <c r="BE2" s="106"/>
      <c r="BF2" s="181"/>
      <c r="BG2" s="225"/>
      <c r="BH2" s="225"/>
      <c r="BI2" s="106"/>
      <c r="BJ2" s="181"/>
      <c r="BK2" s="106" t="str">
        <f>+AU2</f>
        <v>SECRETARÍA DE CULTURA</v>
      </c>
      <c r="BL2" s="181"/>
      <c r="BM2" s="181"/>
      <c r="BN2" s="181"/>
      <c r="BO2" s="181"/>
      <c r="BP2" s="181"/>
      <c r="BQ2" s="181"/>
      <c r="BS2" s="106"/>
      <c r="BT2" s="106"/>
      <c r="BU2" s="106"/>
      <c r="BV2" s="106"/>
    </row>
    <row r="3" spans="1:74" ht="30" customHeight="1" thickBot="1" x14ac:dyDescent="0.3">
      <c r="A3" s="105" t="s">
        <v>2888</v>
      </c>
      <c r="B3" s="1113" t="s">
        <v>2889</v>
      </c>
      <c r="C3" s="1114"/>
      <c r="D3" s="1115"/>
      <c r="E3" s="1116" t="s">
        <v>268</v>
      </c>
      <c r="F3" s="1119" t="s">
        <v>2890</v>
      </c>
      <c r="G3" s="1120"/>
      <c r="H3" s="1120"/>
      <c r="I3" s="1121"/>
      <c r="J3" s="1119" t="s">
        <v>2890</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4"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07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4" ht="30" customHeight="1" x14ac:dyDescent="0.25">
      <c r="A5" s="150"/>
      <c r="B5" s="104"/>
      <c r="C5" s="921" t="s">
        <v>2934</v>
      </c>
      <c r="D5" s="646" t="s">
        <v>267</v>
      </c>
      <c r="E5" s="1118"/>
      <c r="F5" s="1075"/>
      <c r="G5" s="1127"/>
      <c r="H5" s="1073"/>
      <c r="I5" s="1073"/>
      <c r="J5" s="1075"/>
      <c r="K5" s="1075"/>
      <c r="L5" s="1075"/>
      <c r="M5" s="1075"/>
      <c r="N5" s="1077"/>
      <c r="O5" s="1138"/>
      <c r="P5" s="1149"/>
      <c r="Q5" s="1146"/>
      <c r="R5" s="1143"/>
      <c r="S5" s="110"/>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4" s="305" customFormat="1" ht="15" customHeight="1" x14ac:dyDescent="0.25">
      <c r="A6" s="301">
        <v>7</v>
      </c>
      <c r="B6" s="301">
        <v>7</v>
      </c>
      <c r="C6" s="301">
        <v>8</v>
      </c>
      <c r="D6" s="647">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14.2</v>
      </c>
      <c r="U6" s="302">
        <v>14.2</v>
      </c>
      <c r="V6" s="302">
        <v>14.2</v>
      </c>
      <c r="W6" s="302">
        <v>14.2</v>
      </c>
      <c r="X6" s="302">
        <v>14.2</v>
      </c>
      <c r="Y6" s="302">
        <v>14.4</v>
      </c>
      <c r="Z6" s="302">
        <v>14.4</v>
      </c>
      <c r="AA6" s="302">
        <v>14.4</v>
      </c>
      <c r="AB6" s="302">
        <v>14.4</v>
      </c>
      <c r="AC6" s="302">
        <v>14.4</v>
      </c>
      <c r="AD6" s="302">
        <v>14.4</v>
      </c>
      <c r="AE6" s="302">
        <v>14.4</v>
      </c>
      <c r="AF6" s="302">
        <v>14.4</v>
      </c>
      <c r="AG6" s="648">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4" ht="40.15" customHeight="1" thickBot="1" x14ac:dyDescent="0.3">
      <c r="A7" s="679" t="s">
        <v>3552</v>
      </c>
      <c r="B7" s="8" t="s">
        <v>115</v>
      </c>
      <c r="C7" s="252"/>
      <c r="D7" s="738"/>
      <c r="E7" s="683"/>
      <c r="F7" s="683"/>
      <c r="G7" s="684"/>
      <c r="H7" s="253"/>
      <c r="I7" s="253"/>
      <c r="J7" s="685"/>
      <c r="K7" s="685"/>
      <c r="L7" s="683"/>
      <c r="M7" s="683"/>
      <c r="N7" s="683"/>
      <c r="O7" s="686"/>
      <c r="P7" s="189"/>
      <c r="Q7" s="189"/>
      <c r="R7" s="189"/>
      <c r="S7" s="189"/>
      <c r="T7" s="702"/>
      <c r="U7" s="689"/>
      <c r="V7" s="689"/>
      <c r="W7" s="689"/>
      <c r="X7" s="689"/>
      <c r="Y7" s="696"/>
      <c r="Z7" s="278">
        <f t="shared" ref="Z7:AF7" si="0">+Z8+Z53+Z58+Z75+Z144+Z173+Z194+Z211+Z256</f>
        <v>0</v>
      </c>
      <c r="AA7" s="739">
        <f t="shared" si="0"/>
        <v>0</v>
      </c>
      <c r="AB7" s="278">
        <f t="shared" si="0"/>
        <v>0</v>
      </c>
      <c r="AC7" s="278">
        <f t="shared" si="0"/>
        <v>0</v>
      </c>
      <c r="AD7" s="278">
        <f t="shared" si="0"/>
        <v>0</v>
      </c>
      <c r="AE7" s="278">
        <f t="shared" si="0"/>
        <v>0</v>
      </c>
      <c r="AF7" s="278">
        <f t="shared" si="0"/>
        <v>0</v>
      </c>
      <c r="AG7" s="740"/>
      <c r="AH7" s="279"/>
      <c r="AI7" s="279"/>
      <c r="AJ7" s="279"/>
      <c r="AK7" s="279"/>
      <c r="AL7" s="279"/>
      <c r="AM7" s="279"/>
      <c r="AN7" s="279"/>
      <c r="AO7" s="279"/>
      <c r="AP7" s="280"/>
      <c r="AQ7" s="278">
        <f t="shared" ref="AQ7:AW7" si="1">+AQ8+AQ53+AQ58+AQ75+AQ144+AQ173+AQ194+AQ211+AQ256</f>
        <v>0</v>
      </c>
      <c r="AR7" s="278">
        <f t="shared" si="1"/>
        <v>0</v>
      </c>
      <c r="AS7" s="278">
        <f t="shared" si="1"/>
        <v>0</v>
      </c>
      <c r="AT7" s="278">
        <f t="shared" si="1"/>
        <v>0</v>
      </c>
      <c r="AU7" s="278">
        <f t="shared" si="1"/>
        <v>0</v>
      </c>
      <c r="AV7" s="278">
        <f t="shared" si="1"/>
        <v>0</v>
      </c>
      <c r="AW7" s="278">
        <f t="shared" si="1"/>
        <v>0</v>
      </c>
      <c r="AX7" s="280"/>
      <c r="AY7" s="278">
        <f t="shared" ref="AY7:BE7" si="2">+AY8+AY53+AY58+AY75+AY144+AY173+AY194+AY211+AY256</f>
        <v>0</v>
      </c>
      <c r="AZ7" s="278">
        <f t="shared" si="2"/>
        <v>0</v>
      </c>
      <c r="BA7" s="278">
        <f t="shared" si="2"/>
        <v>0</v>
      </c>
      <c r="BB7" s="278">
        <f t="shared" si="2"/>
        <v>0</v>
      </c>
      <c r="BC7" s="278">
        <f t="shared" si="2"/>
        <v>0</v>
      </c>
      <c r="BD7" s="278">
        <f t="shared" si="2"/>
        <v>0</v>
      </c>
      <c r="BE7" s="278">
        <f t="shared" si="2"/>
        <v>0</v>
      </c>
      <c r="BF7" s="280"/>
      <c r="BG7" s="278">
        <f t="shared" ref="BG7:BM7" si="3">+BG8+BG53+BG58+BG75+BG144+BG173+BG194+BG211+BG256</f>
        <v>0</v>
      </c>
      <c r="BH7" s="278">
        <f t="shared" si="3"/>
        <v>0</v>
      </c>
      <c r="BI7" s="278">
        <f t="shared" si="3"/>
        <v>0</v>
      </c>
      <c r="BJ7" s="278">
        <f t="shared" si="3"/>
        <v>0</v>
      </c>
      <c r="BK7" s="278">
        <f t="shared" si="3"/>
        <v>0</v>
      </c>
      <c r="BL7" s="278">
        <f t="shared" si="3"/>
        <v>0</v>
      </c>
      <c r="BM7" s="278">
        <f t="shared" si="3"/>
        <v>0</v>
      </c>
      <c r="BN7" s="280"/>
      <c r="BO7" s="278">
        <f t="shared" ref="BO7:BU7" si="4">+BO8+BO53+BO58+BO75+BO144+BO173+BO194+BO211+BO256</f>
        <v>0</v>
      </c>
      <c r="BP7" s="278">
        <f t="shared" si="4"/>
        <v>0</v>
      </c>
      <c r="BQ7" s="278">
        <f t="shared" si="4"/>
        <v>0</v>
      </c>
      <c r="BR7" s="278">
        <f t="shared" si="4"/>
        <v>0</v>
      </c>
      <c r="BS7" s="278">
        <f t="shared" si="4"/>
        <v>0</v>
      </c>
      <c r="BT7" s="278">
        <f t="shared" si="4"/>
        <v>0</v>
      </c>
      <c r="BU7" s="278">
        <f t="shared" si="4"/>
        <v>0</v>
      </c>
      <c r="BV7" s="228"/>
    </row>
    <row r="8" spans="1:74" ht="40.15" customHeight="1" thickTop="1" thickBot="1" x14ac:dyDescent="0.3">
      <c r="A8" s="15"/>
      <c r="B8" s="924" t="s">
        <v>1137</v>
      </c>
      <c r="C8" s="311" t="s">
        <v>1138</v>
      </c>
      <c r="D8" s="742"/>
      <c r="E8" s="743"/>
      <c r="F8" s="743"/>
      <c r="G8" s="743"/>
      <c r="H8" s="743"/>
      <c r="I8" s="242"/>
      <c r="J8" s="694"/>
      <c r="K8" s="694"/>
      <c r="L8" s="692"/>
      <c r="M8" s="692"/>
      <c r="N8" s="692"/>
      <c r="O8" s="737"/>
      <c r="P8" s="310"/>
      <c r="Q8" s="310"/>
      <c r="R8" s="310"/>
      <c r="S8" s="698"/>
      <c r="T8" s="242"/>
      <c r="U8" s="242"/>
      <c r="V8" s="242"/>
      <c r="W8" s="242"/>
      <c r="X8" s="243"/>
      <c r="Y8" s="248"/>
      <c r="Z8" s="245">
        <f t="shared" ref="Z8:AF59" si="5">+AQ8+AY8+BG8+BO8</f>
        <v>0</v>
      </c>
      <c r="AA8" s="744">
        <f t="shared" si="5"/>
        <v>0</v>
      </c>
      <c r="AB8" s="245">
        <f t="shared" si="5"/>
        <v>0</v>
      </c>
      <c r="AC8" s="245">
        <f t="shared" si="5"/>
        <v>0</v>
      </c>
      <c r="AD8" s="245">
        <f t="shared" si="5"/>
        <v>0</v>
      </c>
      <c r="AE8" s="245">
        <f t="shared" si="5"/>
        <v>0</v>
      </c>
      <c r="AF8" s="245">
        <f t="shared" si="5"/>
        <v>0</v>
      </c>
      <c r="AG8" s="745"/>
      <c r="AH8" s="246"/>
      <c r="AI8" s="246"/>
      <c r="AJ8" s="246"/>
      <c r="AK8" s="246"/>
      <c r="AL8" s="246"/>
      <c r="AM8" s="246"/>
      <c r="AN8" s="246"/>
      <c r="AO8" s="246"/>
      <c r="AP8" s="669"/>
      <c r="AQ8" s="670">
        <f t="shared" ref="AQ8" si="6">SUM(AQ9:AQ52)</f>
        <v>0</v>
      </c>
      <c r="AR8" s="670">
        <f>SUM(AR9:AR52)</f>
        <v>0</v>
      </c>
      <c r="AS8" s="670">
        <f t="shared" ref="AS8:AW8" si="7">SUM(AS9:AS52)</f>
        <v>0</v>
      </c>
      <c r="AT8" s="670">
        <f t="shared" si="7"/>
        <v>0</v>
      </c>
      <c r="AU8" s="670">
        <f t="shared" si="7"/>
        <v>0</v>
      </c>
      <c r="AV8" s="670">
        <f t="shared" si="7"/>
        <v>0</v>
      </c>
      <c r="AW8" s="670">
        <f t="shared" si="7"/>
        <v>0</v>
      </c>
      <c r="AX8" s="669"/>
      <c r="AY8" s="670">
        <f t="shared" ref="AY8" si="8">SUM(AY9:AY52)</f>
        <v>0</v>
      </c>
      <c r="AZ8" s="670">
        <f>SUM(AZ9:AZ52)</f>
        <v>0</v>
      </c>
      <c r="BA8" s="670">
        <f t="shared" ref="BA8:BE8" si="9">SUM(BA9:BA52)</f>
        <v>0</v>
      </c>
      <c r="BB8" s="670">
        <f t="shared" si="9"/>
        <v>0</v>
      </c>
      <c r="BC8" s="670">
        <f t="shared" si="9"/>
        <v>0</v>
      </c>
      <c r="BD8" s="670">
        <f t="shared" si="9"/>
        <v>0</v>
      </c>
      <c r="BE8" s="670">
        <f t="shared" si="9"/>
        <v>0</v>
      </c>
      <c r="BF8" s="669"/>
      <c r="BG8" s="670">
        <f t="shared" ref="BG8" si="10">SUM(BG9:BG52)</f>
        <v>0</v>
      </c>
      <c r="BH8" s="670">
        <f>SUM(BH9:BH52)</f>
        <v>0</v>
      </c>
      <c r="BI8" s="670">
        <f t="shared" ref="BI8:BM8" si="11">SUM(BI9:BI52)</f>
        <v>0</v>
      </c>
      <c r="BJ8" s="670">
        <f t="shared" si="11"/>
        <v>0</v>
      </c>
      <c r="BK8" s="670">
        <f t="shared" si="11"/>
        <v>0</v>
      </c>
      <c r="BL8" s="670">
        <f t="shared" si="11"/>
        <v>0</v>
      </c>
      <c r="BM8" s="670">
        <f t="shared" si="11"/>
        <v>0</v>
      </c>
      <c r="BN8" s="669"/>
      <c r="BO8" s="670">
        <f t="shared" ref="BO8" si="12">SUM(BO9:BO52)</f>
        <v>0</v>
      </c>
      <c r="BP8" s="670">
        <f>SUM(BP9:BP52)</f>
        <v>0</v>
      </c>
      <c r="BQ8" s="670">
        <f t="shared" ref="BQ8:BU8" si="13">SUM(BQ9:BQ52)</f>
        <v>0</v>
      </c>
      <c r="BR8" s="670">
        <f t="shared" si="13"/>
        <v>0</v>
      </c>
      <c r="BS8" s="670">
        <f t="shared" si="13"/>
        <v>0</v>
      </c>
      <c r="BT8" s="670">
        <f t="shared" si="13"/>
        <v>0</v>
      </c>
      <c r="BU8" s="670">
        <f t="shared" si="13"/>
        <v>0</v>
      </c>
      <c r="BV8" s="36"/>
    </row>
    <row r="9" spans="1:74" ht="40.15" customHeight="1" thickTop="1" x14ac:dyDescent="0.25">
      <c r="A9" s="153"/>
      <c r="C9" s="1059" t="s">
        <v>1139</v>
      </c>
      <c r="D9" s="1162" t="s">
        <v>1140</v>
      </c>
      <c r="E9" s="1062">
        <v>317</v>
      </c>
      <c r="F9" s="1266">
        <v>330105100</v>
      </c>
      <c r="G9" s="1162" t="s">
        <v>3553</v>
      </c>
      <c r="H9" s="1367">
        <v>40</v>
      </c>
      <c r="I9" s="1344" t="s">
        <v>1510</v>
      </c>
      <c r="J9" s="1162">
        <v>33</v>
      </c>
      <c r="K9" s="1162" t="s">
        <v>3554</v>
      </c>
      <c r="L9" s="1162">
        <v>3301</v>
      </c>
      <c r="M9" s="1162" t="s">
        <v>3555</v>
      </c>
      <c r="N9" s="1370">
        <v>2026004540085</v>
      </c>
      <c r="O9" s="1162" t="s">
        <v>3556</v>
      </c>
      <c r="P9" s="1053" t="s">
        <v>1141</v>
      </c>
      <c r="Q9" s="1056">
        <v>40</v>
      </c>
      <c r="R9" s="1041" t="s">
        <v>2867</v>
      </c>
      <c r="S9" s="1041"/>
      <c r="T9" s="1023"/>
      <c r="U9" s="1008"/>
      <c r="V9" s="1008"/>
      <c r="W9" s="1008"/>
      <c r="X9" s="1008"/>
      <c r="Y9" s="1008"/>
      <c r="Z9" s="1005">
        <f t="shared" si="5"/>
        <v>0</v>
      </c>
      <c r="AA9" s="1005">
        <f t="shared" ref="AA9:AF21" si="14">SUM(AR9:AR12,AZ9:AZ12,BH9:BH12,BP9:BP12)</f>
        <v>0</v>
      </c>
      <c r="AB9" s="1005">
        <f t="shared" si="14"/>
        <v>0</v>
      </c>
      <c r="AC9" s="1005">
        <f t="shared" si="14"/>
        <v>0</v>
      </c>
      <c r="AD9" s="1005">
        <f t="shared" si="14"/>
        <v>0</v>
      </c>
      <c r="AE9" s="1005">
        <f t="shared" si="14"/>
        <v>0</v>
      </c>
      <c r="AF9" s="1005">
        <f t="shared" si="14"/>
        <v>0</v>
      </c>
      <c r="AG9" s="741"/>
      <c r="AH9" s="594"/>
      <c r="AI9" s="594"/>
      <c r="AJ9" s="594"/>
      <c r="AK9" s="479"/>
      <c r="AL9" s="214"/>
      <c r="AM9" s="214"/>
      <c r="AN9" s="214"/>
      <c r="AO9" s="214"/>
      <c r="AP9" s="1151">
        <f>+U9</f>
        <v>0</v>
      </c>
      <c r="AQ9" s="1005">
        <f>SUM(AR9:AW12)</f>
        <v>0</v>
      </c>
      <c r="AR9" s="490"/>
      <c r="AS9" s="490"/>
      <c r="AT9" s="490"/>
      <c r="AU9" s="490"/>
      <c r="AV9" s="490"/>
      <c r="AW9" s="490"/>
      <c r="AX9" s="1151">
        <f>+V9</f>
        <v>0</v>
      </c>
      <c r="AY9" s="1005">
        <f>SUM(AZ9:BE12)</f>
        <v>0</v>
      </c>
      <c r="AZ9" s="490"/>
      <c r="BA9" s="490"/>
      <c r="BB9" s="490"/>
      <c r="BC9" s="490"/>
      <c r="BD9" s="490"/>
      <c r="BE9" s="490"/>
      <c r="BF9" s="1151">
        <f>+W9</f>
        <v>0</v>
      </c>
      <c r="BG9" s="1005">
        <f>SUM(BH9:BM12)</f>
        <v>0</v>
      </c>
      <c r="BH9" s="490"/>
      <c r="BI9" s="490"/>
      <c r="BJ9" s="490"/>
      <c r="BK9" s="490"/>
      <c r="BL9" s="490"/>
      <c r="BM9" s="490"/>
      <c r="BN9" s="1151">
        <f>+X9</f>
        <v>0</v>
      </c>
      <c r="BO9" s="1005">
        <f>SUM(BP9:BU12)</f>
        <v>0</v>
      </c>
      <c r="BP9" s="490"/>
      <c r="BQ9" s="490"/>
      <c r="BR9" s="490"/>
      <c r="BS9" s="490"/>
      <c r="BT9" s="490"/>
      <c r="BU9" s="490"/>
      <c r="BV9" s="116"/>
    </row>
    <row r="10" spans="1:74" ht="40.15" customHeight="1" x14ac:dyDescent="0.25">
      <c r="A10" s="153"/>
      <c r="C10" s="1059"/>
      <c r="D10" s="1162"/>
      <c r="E10" s="1062"/>
      <c r="F10" s="1266"/>
      <c r="G10" s="1162"/>
      <c r="H10" s="1367"/>
      <c r="I10" s="1344"/>
      <c r="J10" s="1162"/>
      <c r="K10" s="1162"/>
      <c r="L10" s="1162"/>
      <c r="M10" s="1162"/>
      <c r="N10" s="1370"/>
      <c r="O10" s="1162"/>
      <c r="P10" s="1053"/>
      <c r="Q10" s="1056"/>
      <c r="R10" s="1041"/>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c r="BV10" s="116"/>
    </row>
    <row r="11" spans="1:74" ht="40.15" customHeight="1" x14ac:dyDescent="0.25">
      <c r="A11" s="153"/>
      <c r="C11" s="1059"/>
      <c r="D11" s="1162"/>
      <c r="E11" s="1062"/>
      <c r="F11" s="1266"/>
      <c r="G11" s="1162"/>
      <c r="H11" s="1367"/>
      <c r="I11" s="1344"/>
      <c r="J11" s="1162"/>
      <c r="K11" s="1162"/>
      <c r="L11" s="1162"/>
      <c r="M11" s="1162"/>
      <c r="N11" s="1370"/>
      <c r="O11" s="1162"/>
      <c r="P11" s="1053"/>
      <c r="Q11" s="1056"/>
      <c r="R11" s="1041"/>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c r="BV11" s="116"/>
    </row>
    <row r="12" spans="1:74" ht="40.15" customHeight="1" thickBot="1" x14ac:dyDescent="0.3">
      <c r="A12" s="153"/>
      <c r="C12" s="1059"/>
      <c r="D12" s="1162"/>
      <c r="E12" s="1063"/>
      <c r="F12" s="1267"/>
      <c r="G12" s="1163"/>
      <c r="H12" s="1368"/>
      <c r="I12" s="1369"/>
      <c r="J12" s="1163"/>
      <c r="K12" s="1163"/>
      <c r="L12" s="1163"/>
      <c r="M12" s="1163"/>
      <c r="N12" s="1371"/>
      <c r="O12" s="1163"/>
      <c r="P12" s="1054"/>
      <c r="Q12" s="1057"/>
      <c r="R12" s="1042"/>
      <c r="S12" s="1042"/>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c r="BV12" s="116"/>
    </row>
    <row r="13" spans="1:74" ht="40.15" customHeight="1" thickTop="1" x14ac:dyDescent="0.25">
      <c r="A13" s="153"/>
      <c r="C13" s="1059"/>
      <c r="D13" s="1162"/>
      <c r="E13" s="1061">
        <v>318</v>
      </c>
      <c r="F13" s="1372">
        <v>330105100</v>
      </c>
      <c r="G13" s="1373" t="s">
        <v>3553</v>
      </c>
      <c r="H13" s="1374">
        <v>400</v>
      </c>
      <c r="I13" s="1375" t="s">
        <v>1510</v>
      </c>
      <c r="J13" s="1373">
        <v>33</v>
      </c>
      <c r="K13" s="1373" t="s">
        <v>3554</v>
      </c>
      <c r="L13" s="1373">
        <v>3301</v>
      </c>
      <c r="M13" s="1373" t="s">
        <v>3555</v>
      </c>
      <c r="N13" s="1376">
        <v>2026004540085</v>
      </c>
      <c r="O13" s="1373" t="s">
        <v>3556</v>
      </c>
      <c r="P13" s="1052" t="s">
        <v>1142</v>
      </c>
      <c r="Q13" s="1055">
        <v>400</v>
      </c>
      <c r="R13" s="1040" t="s">
        <v>2871</v>
      </c>
      <c r="S13" s="1040"/>
      <c r="T13" s="1022"/>
      <c r="U13" s="1007"/>
      <c r="V13" s="1007"/>
      <c r="W13" s="1007"/>
      <c r="X13" s="1007"/>
      <c r="Y13" s="1007"/>
      <c r="Z13" s="1004">
        <f t="shared" si="5"/>
        <v>0</v>
      </c>
      <c r="AA13" s="1004">
        <f t="shared" si="14"/>
        <v>0</v>
      </c>
      <c r="AB13" s="1004">
        <f t="shared" si="14"/>
        <v>0</v>
      </c>
      <c r="AC13" s="1004">
        <f t="shared" si="14"/>
        <v>0</v>
      </c>
      <c r="AD13" s="1004">
        <f t="shared" si="14"/>
        <v>0</v>
      </c>
      <c r="AE13" s="1004">
        <f t="shared" si="14"/>
        <v>0</v>
      </c>
      <c r="AF13" s="1004">
        <f t="shared" si="14"/>
        <v>0</v>
      </c>
      <c r="AG13" s="714"/>
      <c r="AH13" s="593"/>
      <c r="AI13" s="593"/>
      <c r="AJ13" s="593"/>
      <c r="AK13" s="207"/>
      <c r="AL13" s="208"/>
      <c r="AM13" s="208"/>
      <c r="AN13" s="208"/>
      <c r="AO13" s="208"/>
      <c r="AP13" s="1150">
        <f>+U13</f>
        <v>0</v>
      </c>
      <c r="AQ13" s="1004">
        <f>SUM(AR13:AW16)</f>
        <v>0</v>
      </c>
      <c r="AR13" s="299"/>
      <c r="AS13" s="299"/>
      <c r="AT13" s="299"/>
      <c r="AU13" s="299"/>
      <c r="AV13" s="299"/>
      <c r="AW13" s="299"/>
      <c r="AX13" s="1150">
        <f>+V13</f>
        <v>0</v>
      </c>
      <c r="AY13" s="1004">
        <f>SUM(AZ13:BE16)</f>
        <v>0</v>
      </c>
      <c r="AZ13" s="299"/>
      <c r="BA13" s="299"/>
      <c r="BB13" s="299"/>
      <c r="BC13" s="299"/>
      <c r="BD13" s="299"/>
      <c r="BE13" s="299"/>
      <c r="BF13" s="1150">
        <f>+W13</f>
        <v>0</v>
      </c>
      <c r="BG13" s="1004">
        <f>SUM(BH13:BM16)</f>
        <v>0</v>
      </c>
      <c r="BH13" s="299"/>
      <c r="BI13" s="299"/>
      <c r="BJ13" s="299"/>
      <c r="BK13" s="299"/>
      <c r="BL13" s="299"/>
      <c r="BM13" s="299"/>
      <c r="BN13" s="1150">
        <f>+X13</f>
        <v>0</v>
      </c>
      <c r="BO13" s="1004">
        <f>SUM(BP13:BU16)</f>
        <v>0</v>
      </c>
      <c r="BP13" s="299"/>
      <c r="BQ13" s="299"/>
      <c r="BR13" s="299"/>
      <c r="BS13" s="299"/>
      <c r="BT13" s="299"/>
      <c r="BU13" s="299"/>
      <c r="BV13" s="116"/>
    </row>
    <row r="14" spans="1:74" ht="40.15" customHeight="1" x14ac:dyDescent="0.25">
      <c r="A14" s="153"/>
      <c r="C14" s="1059"/>
      <c r="D14" s="1162"/>
      <c r="E14" s="1062"/>
      <c r="F14" s="1266"/>
      <c r="G14" s="1162"/>
      <c r="H14" s="1367"/>
      <c r="I14" s="1344"/>
      <c r="J14" s="1162"/>
      <c r="K14" s="1162"/>
      <c r="L14" s="1162"/>
      <c r="M14" s="1162"/>
      <c r="N14" s="1370"/>
      <c r="O14" s="1162"/>
      <c r="P14" s="1053"/>
      <c r="Q14" s="1056"/>
      <c r="R14" s="1041"/>
      <c r="S14" s="1041"/>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c r="BV14" s="116"/>
    </row>
    <row r="15" spans="1:74" ht="40.15" customHeight="1" x14ac:dyDescent="0.25">
      <c r="A15" s="153"/>
      <c r="C15" s="1059"/>
      <c r="D15" s="1162"/>
      <c r="E15" s="1062"/>
      <c r="F15" s="1266"/>
      <c r="G15" s="1162"/>
      <c r="H15" s="1367"/>
      <c r="I15" s="1344"/>
      <c r="J15" s="1162"/>
      <c r="K15" s="1162"/>
      <c r="L15" s="1162"/>
      <c r="M15" s="1162"/>
      <c r="N15" s="1370"/>
      <c r="O15" s="1162"/>
      <c r="P15" s="1053"/>
      <c r="Q15" s="1056"/>
      <c r="R15" s="1041"/>
      <c r="S15" s="1041"/>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c r="BV15" s="116"/>
    </row>
    <row r="16" spans="1:74" ht="40.15" customHeight="1" thickBot="1" x14ac:dyDescent="0.3">
      <c r="A16" s="153"/>
      <c r="C16" s="1059"/>
      <c r="D16" s="1162"/>
      <c r="E16" s="1063"/>
      <c r="F16" s="1267"/>
      <c r="G16" s="1163"/>
      <c r="H16" s="1368"/>
      <c r="I16" s="1369"/>
      <c r="J16" s="1163"/>
      <c r="K16" s="1163"/>
      <c r="L16" s="1163"/>
      <c r="M16" s="1163"/>
      <c r="N16" s="1371"/>
      <c r="O16" s="1163"/>
      <c r="P16" s="1054"/>
      <c r="Q16" s="1057"/>
      <c r="R16" s="1042"/>
      <c r="S16" s="1042"/>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c r="BV16" s="116"/>
    </row>
    <row r="17" spans="1:74" ht="40.15" customHeight="1" thickTop="1" x14ac:dyDescent="0.25">
      <c r="A17" s="153"/>
      <c r="C17" s="1059"/>
      <c r="D17" s="1162"/>
      <c r="E17" s="1061">
        <v>319</v>
      </c>
      <c r="F17" s="1372">
        <v>330105100</v>
      </c>
      <c r="G17" s="1373" t="s">
        <v>3553</v>
      </c>
      <c r="H17" s="1374">
        <v>120</v>
      </c>
      <c r="I17" s="1375" t="s">
        <v>1510</v>
      </c>
      <c r="J17" s="1373">
        <v>33</v>
      </c>
      <c r="K17" s="1373" t="s">
        <v>3554</v>
      </c>
      <c r="L17" s="1373">
        <v>3301</v>
      </c>
      <c r="M17" s="1373" t="s">
        <v>3555</v>
      </c>
      <c r="N17" s="1376">
        <v>2026004540085</v>
      </c>
      <c r="O17" s="1373" t="s">
        <v>3556</v>
      </c>
      <c r="P17" s="1052" t="s">
        <v>1143</v>
      </c>
      <c r="Q17" s="1055">
        <v>120</v>
      </c>
      <c r="R17" s="1040" t="s">
        <v>2871</v>
      </c>
      <c r="S17" s="1040"/>
      <c r="T17" s="1022"/>
      <c r="U17" s="1007"/>
      <c r="V17" s="1007"/>
      <c r="W17" s="1007"/>
      <c r="X17" s="1007"/>
      <c r="Y17" s="1007"/>
      <c r="Z17" s="1004">
        <f t="shared" si="5"/>
        <v>0</v>
      </c>
      <c r="AA17" s="1004">
        <f t="shared" si="14"/>
        <v>0</v>
      </c>
      <c r="AB17" s="1004">
        <f t="shared" si="14"/>
        <v>0</v>
      </c>
      <c r="AC17" s="1004">
        <f t="shared" si="14"/>
        <v>0</v>
      </c>
      <c r="AD17" s="1004">
        <f t="shared" si="14"/>
        <v>0</v>
      </c>
      <c r="AE17" s="1004">
        <f t="shared" si="14"/>
        <v>0</v>
      </c>
      <c r="AF17" s="1004">
        <f t="shared" si="14"/>
        <v>0</v>
      </c>
      <c r="AG17" s="714"/>
      <c r="AH17" s="593"/>
      <c r="AI17" s="593"/>
      <c r="AJ17" s="593"/>
      <c r="AK17" s="207"/>
      <c r="AL17" s="208"/>
      <c r="AM17" s="208"/>
      <c r="AN17" s="208"/>
      <c r="AO17" s="208"/>
      <c r="AP17" s="1150">
        <f>+U17</f>
        <v>0</v>
      </c>
      <c r="AQ17" s="1004">
        <f>SUM(AR17:AW20)</f>
        <v>0</v>
      </c>
      <c r="AR17" s="299"/>
      <c r="AS17" s="299"/>
      <c r="AT17" s="299"/>
      <c r="AU17" s="299"/>
      <c r="AV17" s="299"/>
      <c r="AW17" s="299"/>
      <c r="AX17" s="1150">
        <f>+V17</f>
        <v>0</v>
      </c>
      <c r="AY17" s="1004">
        <f>SUM(AZ17:BE20)</f>
        <v>0</v>
      </c>
      <c r="AZ17" s="299"/>
      <c r="BA17" s="299"/>
      <c r="BB17" s="299"/>
      <c r="BC17" s="299"/>
      <c r="BD17" s="299"/>
      <c r="BE17" s="299"/>
      <c r="BF17" s="1150">
        <f>+W17</f>
        <v>0</v>
      </c>
      <c r="BG17" s="1004">
        <f>SUM(BH17:BM20)</f>
        <v>0</v>
      </c>
      <c r="BH17" s="299"/>
      <c r="BI17" s="299"/>
      <c r="BJ17" s="299"/>
      <c r="BK17" s="299"/>
      <c r="BL17" s="299"/>
      <c r="BM17" s="299"/>
      <c r="BN17" s="1150">
        <f>+X17</f>
        <v>0</v>
      </c>
      <c r="BO17" s="1004">
        <f>SUM(BP17:BU20)</f>
        <v>0</v>
      </c>
      <c r="BP17" s="299"/>
      <c r="BQ17" s="299"/>
      <c r="BR17" s="299"/>
      <c r="BS17" s="299"/>
      <c r="BT17" s="299"/>
      <c r="BU17" s="299"/>
      <c r="BV17" s="116"/>
    </row>
    <row r="18" spans="1:74" ht="40.15" customHeight="1" x14ac:dyDescent="0.25">
      <c r="A18" s="153"/>
      <c r="C18" s="1059"/>
      <c r="D18" s="1162"/>
      <c r="E18" s="1062"/>
      <c r="F18" s="1266"/>
      <c r="G18" s="1162"/>
      <c r="H18" s="1367"/>
      <c r="I18" s="1344"/>
      <c r="J18" s="1162"/>
      <c r="K18" s="1162"/>
      <c r="L18" s="1162"/>
      <c r="M18" s="1162"/>
      <c r="N18" s="1370"/>
      <c r="O18" s="1162"/>
      <c r="P18" s="1053"/>
      <c r="Q18" s="1056"/>
      <c r="R18" s="1041"/>
      <c r="S18" s="1041"/>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c r="BV18" s="116"/>
    </row>
    <row r="19" spans="1:74" ht="40.15" customHeight="1" x14ac:dyDescent="0.25">
      <c r="A19" s="153"/>
      <c r="C19" s="1059"/>
      <c r="D19" s="1162"/>
      <c r="E19" s="1062"/>
      <c r="F19" s="1266"/>
      <c r="G19" s="1162"/>
      <c r="H19" s="1367"/>
      <c r="I19" s="1344"/>
      <c r="J19" s="1162"/>
      <c r="K19" s="1162"/>
      <c r="L19" s="1162"/>
      <c r="M19" s="1162"/>
      <c r="N19" s="1370"/>
      <c r="O19" s="1162"/>
      <c r="P19" s="1053"/>
      <c r="Q19" s="1056"/>
      <c r="R19" s="1041"/>
      <c r="S19" s="1041"/>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c r="BV19" s="116"/>
    </row>
    <row r="20" spans="1:74" ht="40.15" customHeight="1" thickBot="1" x14ac:dyDescent="0.3">
      <c r="A20" s="153"/>
      <c r="C20" s="1365"/>
      <c r="D20" s="1366"/>
      <c r="E20" s="1063"/>
      <c r="F20" s="1267"/>
      <c r="G20" s="1163"/>
      <c r="H20" s="1368"/>
      <c r="I20" s="1369"/>
      <c r="J20" s="1163"/>
      <c r="K20" s="1163"/>
      <c r="L20" s="1163"/>
      <c r="M20" s="1163"/>
      <c r="N20" s="1371"/>
      <c r="O20" s="1163"/>
      <c r="P20" s="1054"/>
      <c r="Q20" s="1057"/>
      <c r="R20" s="1042"/>
      <c r="S20" s="1042"/>
      <c r="T20" s="1024"/>
      <c r="U20" s="1009"/>
      <c r="V20" s="1009"/>
      <c r="W20" s="1009"/>
      <c r="X20" s="1009"/>
      <c r="Y20" s="1009"/>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c r="BV20" s="116"/>
    </row>
    <row r="21" spans="1:74" ht="40.15" customHeight="1" thickTop="1" x14ac:dyDescent="0.25">
      <c r="A21" s="151"/>
      <c r="B21" s="24"/>
      <c r="C21" s="1058" t="s">
        <v>1144</v>
      </c>
      <c r="D21" s="1049" t="s">
        <v>1145</v>
      </c>
      <c r="E21" s="1061">
        <v>320</v>
      </c>
      <c r="F21" s="1372">
        <v>330107400</v>
      </c>
      <c r="G21" s="1373" t="s">
        <v>3557</v>
      </c>
      <c r="H21" s="1374">
        <v>16</v>
      </c>
      <c r="I21" s="1375" t="s">
        <v>3558</v>
      </c>
      <c r="J21" s="1373">
        <v>33</v>
      </c>
      <c r="K21" s="1373" t="s">
        <v>3554</v>
      </c>
      <c r="L21" s="1373">
        <v>3301</v>
      </c>
      <c r="M21" s="1373" t="s">
        <v>3555</v>
      </c>
      <c r="N21" s="1376">
        <v>2026004540085</v>
      </c>
      <c r="O21" s="1373" t="s">
        <v>3556</v>
      </c>
      <c r="P21" s="1052" t="s">
        <v>1146</v>
      </c>
      <c r="Q21" s="1055">
        <v>16</v>
      </c>
      <c r="R21" s="1040" t="s">
        <v>2871</v>
      </c>
      <c r="S21" s="1040"/>
      <c r="T21" s="1022"/>
      <c r="U21" s="1007"/>
      <c r="V21" s="1007"/>
      <c r="W21" s="1007"/>
      <c r="X21" s="1007"/>
      <c r="Y21" s="1007"/>
      <c r="Z21" s="1004">
        <f t="shared" si="5"/>
        <v>0</v>
      </c>
      <c r="AA21" s="1004">
        <f t="shared" si="14"/>
        <v>0</v>
      </c>
      <c r="AB21" s="1004">
        <f t="shared" si="14"/>
        <v>0</v>
      </c>
      <c r="AC21" s="1004">
        <f t="shared" si="14"/>
        <v>0</v>
      </c>
      <c r="AD21" s="1004">
        <f t="shared" si="14"/>
        <v>0</v>
      </c>
      <c r="AE21" s="1004">
        <f t="shared" si="14"/>
        <v>0</v>
      </c>
      <c r="AF21" s="1004">
        <f t="shared" si="14"/>
        <v>0</v>
      </c>
      <c r="AG21" s="714"/>
      <c r="AH21" s="593"/>
      <c r="AI21" s="593"/>
      <c r="AJ21" s="593"/>
      <c r="AK21" s="207"/>
      <c r="AL21" s="208"/>
      <c r="AM21" s="208"/>
      <c r="AN21" s="208"/>
      <c r="AO21" s="208"/>
      <c r="AP21" s="1150">
        <f>+U21</f>
        <v>0</v>
      </c>
      <c r="AQ21" s="1004">
        <f>SUM(AR21:AW24)</f>
        <v>0</v>
      </c>
      <c r="AR21" s="299"/>
      <c r="AS21" s="299"/>
      <c r="AT21" s="299"/>
      <c r="AU21" s="299"/>
      <c r="AV21" s="299"/>
      <c r="AW21" s="299"/>
      <c r="AX21" s="1150">
        <f>+V21</f>
        <v>0</v>
      </c>
      <c r="AY21" s="1004">
        <f>SUM(AZ21:BE24)</f>
        <v>0</v>
      </c>
      <c r="AZ21" s="299"/>
      <c r="BA21" s="299"/>
      <c r="BB21" s="299"/>
      <c r="BC21" s="299"/>
      <c r="BD21" s="299"/>
      <c r="BE21" s="299"/>
      <c r="BF21" s="1150">
        <f>+W21</f>
        <v>0</v>
      </c>
      <c r="BG21" s="1004">
        <f>SUM(BH21:BM24)</f>
        <v>0</v>
      </c>
      <c r="BH21" s="299"/>
      <c r="BI21" s="299"/>
      <c r="BJ21" s="299"/>
      <c r="BK21" s="299"/>
      <c r="BL21" s="299"/>
      <c r="BM21" s="299"/>
      <c r="BN21" s="1150">
        <f>+X21</f>
        <v>0</v>
      </c>
      <c r="BO21" s="1004">
        <f>SUM(BP21:BU24)</f>
        <v>0</v>
      </c>
      <c r="BP21" s="299"/>
      <c r="BQ21" s="299"/>
      <c r="BR21" s="299"/>
      <c r="BS21" s="299"/>
      <c r="BT21" s="299"/>
      <c r="BU21" s="299"/>
      <c r="BV21" s="116"/>
    </row>
    <row r="22" spans="1:74" ht="40.15" customHeight="1" x14ac:dyDescent="0.25">
      <c r="A22" s="151"/>
      <c r="B22" s="24"/>
      <c r="C22" s="1059"/>
      <c r="D22" s="1050"/>
      <c r="E22" s="1062"/>
      <c r="F22" s="1266"/>
      <c r="G22" s="1162"/>
      <c r="H22" s="1367"/>
      <c r="I22" s="1344"/>
      <c r="J22" s="1162"/>
      <c r="K22" s="1162"/>
      <c r="L22" s="1162"/>
      <c r="M22" s="1162"/>
      <c r="N22" s="1370"/>
      <c r="O22" s="1162"/>
      <c r="P22" s="1053"/>
      <c r="Q22" s="1056"/>
      <c r="R22" s="1041"/>
      <c r="S22" s="1041"/>
      <c r="T22" s="1023"/>
      <c r="U22" s="1008"/>
      <c r="V22" s="1008"/>
      <c r="W22" s="1008"/>
      <c r="X22" s="1008"/>
      <c r="Y22" s="1008"/>
      <c r="Z22" s="1005"/>
      <c r="AA22" s="1005"/>
      <c r="AB22" s="1005"/>
      <c r="AC22" s="1005"/>
      <c r="AD22" s="1005"/>
      <c r="AE22" s="1005"/>
      <c r="AF22" s="1005"/>
      <c r="AG22" s="479"/>
      <c r="AH22" s="592"/>
      <c r="AI22" s="592"/>
      <c r="AJ22" s="592"/>
      <c r="AK22" s="196"/>
      <c r="AL22" s="197"/>
      <c r="AM22" s="197"/>
      <c r="AN22" s="197"/>
      <c r="AO22" s="197"/>
      <c r="AP22" s="1151"/>
      <c r="AQ22" s="1005"/>
      <c r="AR22" s="282"/>
      <c r="AS22" s="282"/>
      <c r="AT22" s="282"/>
      <c r="AU22" s="282"/>
      <c r="AV22" s="282"/>
      <c r="AW22" s="282"/>
      <c r="AX22" s="1151"/>
      <c r="AY22" s="1005"/>
      <c r="AZ22" s="282"/>
      <c r="BA22" s="282"/>
      <c r="BB22" s="282"/>
      <c r="BC22" s="282"/>
      <c r="BD22" s="282"/>
      <c r="BE22" s="282"/>
      <c r="BF22" s="1151"/>
      <c r="BG22" s="1005"/>
      <c r="BH22" s="282"/>
      <c r="BI22" s="282"/>
      <c r="BJ22" s="282"/>
      <c r="BK22" s="282"/>
      <c r="BL22" s="282"/>
      <c r="BM22" s="282"/>
      <c r="BN22" s="1151"/>
      <c r="BO22" s="1005"/>
      <c r="BP22" s="282"/>
      <c r="BQ22" s="282"/>
      <c r="BR22" s="282"/>
      <c r="BS22" s="282"/>
      <c r="BT22" s="282"/>
      <c r="BU22" s="282"/>
      <c r="BV22" s="116"/>
    </row>
    <row r="23" spans="1:74" ht="40.15" customHeight="1" x14ac:dyDescent="0.25">
      <c r="A23" s="151"/>
      <c r="B23" s="24"/>
      <c r="C23" s="1059"/>
      <c r="D23" s="1050"/>
      <c r="E23" s="1062"/>
      <c r="F23" s="1266"/>
      <c r="G23" s="1162"/>
      <c r="H23" s="1367"/>
      <c r="I23" s="1344"/>
      <c r="J23" s="1162"/>
      <c r="K23" s="1162"/>
      <c r="L23" s="1162"/>
      <c r="M23" s="1162"/>
      <c r="N23" s="1370"/>
      <c r="O23" s="1162"/>
      <c r="P23" s="1053"/>
      <c r="Q23" s="1056"/>
      <c r="R23" s="1041"/>
      <c r="S23" s="1041"/>
      <c r="T23" s="1023"/>
      <c r="U23" s="1008"/>
      <c r="V23" s="1008"/>
      <c r="W23" s="1008"/>
      <c r="X23" s="1008"/>
      <c r="Y23" s="1008"/>
      <c r="Z23" s="1005"/>
      <c r="AA23" s="1005"/>
      <c r="AB23" s="1005"/>
      <c r="AC23" s="1005"/>
      <c r="AD23" s="1005"/>
      <c r="AE23" s="1005"/>
      <c r="AF23" s="1005"/>
      <c r="AG23" s="196"/>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c r="BV23" s="116"/>
    </row>
    <row r="24" spans="1:74" ht="40.15" customHeight="1" thickBot="1" x14ac:dyDescent="0.3">
      <c r="A24" s="151"/>
      <c r="B24" s="24"/>
      <c r="C24" s="1060"/>
      <c r="D24" s="1051"/>
      <c r="E24" s="1063"/>
      <c r="F24" s="1267"/>
      <c r="G24" s="1163"/>
      <c r="H24" s="1368"/>
      <c r="I24" s="1369"/>
      <c r="J24" s="1163"/>
      <c r="K24" s="1163"/>
      <c r="L24" s="1163"/>
      <c r="M24" s="1163"/>
      <c r="N24" s="1371"/>
      <c r="O24" s="1163"/>
      <c r="P24" s="1054"/>
      <c r="Q24" s="1057"/>
      <c r="R24" s="1042"/>
      <c r="S24" s="1042"/>
      <c r="T24" s="1024"/>
      <c r="U24" s="1009"/>
      <c r="V24" s="1009"/>
      <c r="W24" s="1009"/>
      <c r="X24" s="1009"/>
      <c r="Y24" s="1009"/>
      <c r="Z24" s="1006"/>
      <c r="AA24" s="1006"/>
      <c r="AB24" s="1006"/>
      <c r="AC24" s="1006"/>
      <c r="AD24" s="1006"/>
      <c r="AE24" s="1006"/>
      <c r="AF24" s="1006"/>
      <c r="AG24" s="715"/>
      <c r="AH24" s="716"/>
      <c r="AI24" s="716"/>
      <c r="AJ24" s="716"/>
      <c r="AK24" s="715"/>
      <c r="AL24" s="717"/>
      <c r="AM24" s="717"/>
      <c r="AN24" s="717"/>
      <c r="AO24" s="717"/>
      <c r="AP24" s="1152"/>
      <c r="AQ24" s="1006"/>
      <c r="AR24" s="718"/>
      <c r="AS24" s="718"/>
      <c r="AT24" s="718"/>
      <c r="AU24" s="718"/>
      <c r="AV24" s="718"/>
      <c r="AW24" s="718"/>
      <c r="AX24" s="1152"/>
      <c r="AY24" s="1006"/>
      <c r="AZ24" s="718"/>
      <c r="BA24" s="718"/>
      <c r="BB24" s="718"/>
      <c r="BC24" s="718"/>
      <c r="BD24" s="718"/>
      <c r="BE24" s="718"/>
      <c r="BF24" s="1152"/>
      <c r="BG24" s="1006"/>
      <c r="BH24" s="718"/>
      <c r="BI24" s="718"/>
      <c r="BJ24" s="718"/>
      <c r="BK24" s="718"/>
      <c r="BL24" s="718"/>
      <c r="BM24" s="718"/>
      <c r="BN24" s="1152"/>
      <c r="BO24" s="1006"/>
      <c r="BP24" s="718"/>
      <c r="BQ24" s="718"/>
      <c r="BR24" s="718"/>
      <c r="BS24" s="718"/>
      <c r="BT24" s="718"/>
      <c r="BU24" s="718"/>
      <c r="BV24" s="116"/>
    </row>
    <row r="25" spans="1:74" ht="40.15" customHeight="1" thickTop="1" x14ac:dyDescent="0.25">
      <c r="A25" s="153"/>
      <c r="C25" s="1377" t="s">
        <v>1147</v>
      </c>
      <c r="D25" s="1378" t="s">
        <v>1148</v>
      </c>
      <c r="E25" s="1061">
        <v>321</v>
      </c>
      <c r="F25" s="1372">
        <v>330105100</v>
      </c>
      <c r="G25" s="1373" t="s">
        <v>3553</v>
      </c>
      <c r="H25" s="1374">
        <v>100</v>
      </c>
      <c r="I25" s="1375" t="s">
        <v>1510</v>
      </c>
      <c r="J25" s="1373">
        <v>33</v>
      </c>
      <c r="K25" s="1373" t="s">
        <v>3554</v>
      </c>
      <c r="L25" s="1373">
        <v>3301</v>
      </c>
      <c r="M25" s="1373" t="s">
        <v>3555</v>
      </c>
      <c r="N25" s="1376">
        <v>2026004540085</v>
      </c>
      <c r="O25" s="1373" t="s">
        <v>3556</v>
      </c>
      <c r="P25" s="1052" t="s">
        <v>1149</v>
      </c>
      <c r="Q25" s="1055">
        <v>100</v>
      </c>
      <c r="R25" s="1040" t="s">
        <v>2871</v>
      </c>
      <c r="S25" s="1040"/>
      <c r="T25" s="1022"/>
      <c r="U25" s="1007"/>
      <c r="V25" s="1007"/>
      <c r="W25" s="1007"/>
      <c r="X25" s="1007"/>
      <c r="Y25" s="1007"/>
      <c r="Z25" s="1004">
        <f t="shared" si="5"/>
        <v>0</v>
      </c>
      <c r="AA25" s="1004">
        <f t="shared" ref="AA25:AF37" si="15">SUM(AR25:AR28,AZ25:AZ28,BH25:BH28,BP25:BP28)</f>
        <v>0</v>
      </c>
      <c r="AB25" s="1004">
        <f t="shared" si="15"/>
        <v>0</v>
      </c>
      <c r="AC25" s="1004">
        <f t="shared" si="15"/>
        <v>0</v>
      </c>
      <c r="AD25" s="1004">
        <f t="shared" si="15"/>
        <v>0</v>
      </c>
      <c r="AE25" s="1004">
        <f t="shared" si="15"/>
        <v>0</v>
      </c>
      <c r="AF25" s="1004">
        <f t="shared" si="15"/>
        <v>0</v>
      </c>
      <c r="AG25" s="714"/>
      <c r="AH25" s="593"/>
      <c r="AI25" s="593"/>
      <c r="AJ25" s="593"/>
      <c r="AK25" s="207"/>
      <c r="AL25" s="208"/>
      <c r="AM25" s="208"/>
      <c r="AN25" s="208"/>
      <c r="AO25" s="208"/>
      <c r="AP25" s="1150">
        <f>+U25</f>
        <v>0</v>
      </c>
      <c r="AQ25" s="1004">
        <f>SUM(AR25:AW28)</f>
        <v>0</v>
      </c>
      <c r="AR25" s="299"/>
      <c r="AS25" s="299"/>
      <c r="AT25" s="299"/>
      <c r="AU25" s="299"/>
      <c r="AV25" s="299"/>
      <c r="AW25" s="299"/>
      <c r="AX25" s="1150">
        <f>+V25</f>
        <v>0</v>
      </c>
      <c r="AY25" s="1004">
        <f>SUM(AZ25:BE28)</f>
        <v>0</v>
      </c>
      <c r="AZ25" s="299"/>
      <c r="BA25" s="299"/>
      <c r="BB25" s="299"/>
      <c r="BC25" s="299"/>
      <c r="BD25" s="299"/>
      <c r="BE25" s="299"/>
      <c r="BF25" s="1150">
        <f>+W25</f>
        <v>0</v>
      </c>
      <c r="BG25" s="1004">
        <f>SUM(BH25:BM28)</f>
        <v>0</v>
      </c>
      <c r="BH25" s="299"/>
      <c r="BI25" s="299"/>
      <c r="BJ25" s="299"/>
      <c r="BK25" s="299"/>
      <c r="BL25" s="299"/>
      <c r="BM25" s="299"/>
      <c r="BN25" s="1150">
        <f>+X25</f>
        <v>0</v>
      </c>
      <c r="BO25" s="1004">
        <f>SUM(BP25:BU28)</f>
        <v>0</v>
      </c>
      <c r="BP25" s="299"/>
      <c r="BQ25" s="299"/>
      <c r="BR25" s="299"/>
      <c r="BS25" s="299"/>
      <c r="BT25" s="299"/>
      <c r="BU25" s="299"/>
      <c r="BV25" s="116"/>
    </row>
    <row r="26" spans="1:74" ht="40.15" customHeight="1" x14ac:dyDescent="0.25">
      <c r="A26" s="153"/>
      <c r="C26" s="1059"/>
      <c r="D26" s="1162"/>
      <c r="E26" s="1062"/>
      <c r="F26" s="1266"/>
      <c r="G26" s="1162"/>
      <c r="H26" s="1367"/>
      <c r="I26" s="1344"/>
      <c r="J26" s="1162"/>
      <c r="K26" s="1162"/>
      <c r="L26" s="1162"/>
      <c r="M26" s="1162"/>
      <c r="N26" s="1370"/>
      <c r="O26" s="1162"/>
      <c r="P26" s="1053"/>
      <c r="Q26" s="1056"/>
      <c r="R26" s="1041"/>
      <c r="S26" s="1041"/>
      <c r="T26" s="1023"/>
      <c r="U26" s="1008"/>
      <c r="V26" s="1008"/>
      <c r="W26" s="1008"/>
      <c r="X26" s="1008"/>
      <c r="Y26" s="1008"/>
      <c r="Z26" s="1005"/>
      <c r="AA26" s="1005"/>
      <c r="AB26" s="1005"/>
      <c r="AC26" s="1005"/>
      <c r="AD26" s="1005"/>
      <c r="AE26" s="1005"/>
      <c r="AF26" s="1005"/>
      <c r="AG26" s="479"/>
      <c r="AH26" s="592"/>
      <c r="AI26" s="592"/>
      <c r="AJ26" s="592"/>
      <c r="AK26" s="196"/>
      <c r="AL26" s="197"/>
      <c r="AM26" s="197"/>
      <c r="AN26" s="197"/>
      <c r="AO26" s="197"/>
      <c r="AP26" s="1151"/>
      <c r="AQ26" s="1005"/>
      <c r="AR26" s="282"/>
      <c r="AS26" s="282"/>
      <c r="AT26" s="282"/>
      <c r="AU26" s="282"/>
      <c r="AV26" s="282"/>
      <c r="AW26" s="282"/>
      <c r="AX26" s="1151"/>
      <c r="AY26" s="1005"/>
      <c r="AZ26" s="282"/>
      <c r="BA26" s="282"/>
      <c r="BB26" s="282"/>
      <c r="BC26" s="282"/>
      <c r="BD26" s="282"/>
      <c r="BE26" s="282"/>
      <c r="BF26" s="1151"/>
      <c r="BG26" s="1005"/>
      <c r="BH26" s="282"/>
      <c r="BI26" s="282"/>
      <c r="BJ26" s="282"/>
      <c r="BK26" s="282"/>
      <c r="BL26" s="282"/>
      <c r="BM26" s="282"/>
      <c r="BN26" s="1151"/>
      <c r="BO26" s="1005"/>
      <c r="BP26" s="282"/>
      <c r="BQ26" s="282"/>
      <c r="BR26" s="282"/>
      <c r="BS26" s="282"/>
      <c r="BT26" s="282"/>
      <c r="BU26" s="282"/>
      <c r="BV26" s="116"/>
    </row>
    <row r="27" spans="1:74" ht="40.15" customHeight="1" x14ac:dyDescent="0.25">
      <c r="A27" s="153"/>
      <c r="C27" s="1059"/>
      <c r="D27" s="1162"/>
      <c r="E27" s="1062"/>
      <c r="F27" s="1266"/>
      <c r="G27" s="1162"/>
      <c r="H27" s="1367"/>
      <c r="I27" s="1344"/>
      <c r="J27" s="1162"/>
      <c r="K27" s="1162"/>
      <c r="L27" s="1162"/>
      <c r="M27" s="1162"/>
      <c r="N27" s="1370"/>
      <c r="O27" s="1162"/>
      <c r="P27" s="1053"/>
      <c r="Q27" s="1056"/>
      <c r="R27" s="1041"/>
      <c r="S27" s="1041"/>
      <c r="T27" s="1023"/>
      <c r="U27" s="1008"/>
      <c r="V27" s="1008"/>
      <c r="W27" s="1008"/>
      <c r="X27" s="1008"/>
      <c r="Y27" s="1008"/>
      <c r="Z27" s="1005"/>
      <c r="AA27" s="1005"/>
      <c r="AB27" s="1005"/>
      <c r="AC27" s="1005"/>
      <c r="AD27" s="1005"/>
      <c r="AE27" s="1005"/>
      <c r="AF27" s="1005"/>
      <c r="AG27" s="196"/>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c r="BV27" s="116"/>
    </row>
    <row r="28" spans="1:74" ht="40.15" customHeight="1" thickBot="1" x14ac:dyDescent="0.3">
      <c r="A28" s="153"/>
      <c r="C28" s="1059"/>
      <c r="D28" s="1162"/>
      <c r="E28" s="1063"/>
      <c r="F28" s="1267"/>
      <c r="G28" s="1163"/>
      <c r="H28" s="1368"/>
      <c r="I28" s="1369"/>
      <c r="J28" s="1163"/>
      <c r="K28" s="1163"/>
      <c r="L28" s="1163"/>
      <c r="M28" s="1163"/>
      <c r="N28" s="1371"/>
      <c r="O28" s="1163"/>
      <c r="P28" s="1054"/>
      <c r="Q28" s="1057"/>
      <c r="R28" s="1042"/>
      <c r="S28" s="1042"/>
      <c r="T28" s="1024"/>
      <c r="U28" s="1009"/>
      <c r="V28" s="1009"/>
      <c r="W28" s="1009"/>
      <c r="X28" s="1009"/>
      <c r="Y28" s="1009"/>
      <c r="Z28" s="1006"/>
      <c r="AA28" s="1006"/>
      <c r="AB28" s="1006"/>
      <c r="AC28" s="1006"/>
      <c r="AD28" s="1006"/>
      <c r="AE28" s="1006"/>
      <c r="AF28" s="1006"/>
      <c r="AG28" s="715"/>
      <c r="AH28" s="716"/>
      <c r="AI28" s="716"/>
      <c r="AJ28" s="716"/>
      <c r="AK28" s="715"/>
      <c r="AL28" s="717"/>
      <c r="AM28" s="717"/>
      <c r="AN28" s="717"/>
      <c r="AO28" s="717"/>
      <c r="AP28" s="1152"/>
      <c r="AQ28" s="1006"/>
      <c r="AR28" s="718"/>
      <c r="AS28" s="718"/>
      <c r="AT28" s="718"/>
      <c r="AU28" s="718"/>
      <c r="AV28" s="718"/>
      <c r="AW28" s="718"/>
      <c r="AX28" s="1152"/>
      <c r="AY28" s="1006"/>
      <c r="AZ28" s="718"/>
      <c r="BA28" s="718"/>
      <c r="BB28" s="718"/>
      <c r="BC28" s="718"/>
      <c r="BD28" s="718"/>
      <c r="BE28" s="718"/>
      <c r="BF28" s="1152"/>
      <c r="BG28" s="1006"/>
      <c r="BH28" s="718"/>
      <c r="BI28" s="718"/>
      <c r="BJ28" s="718"/>
      <c r="BK28" s="718"/>
      <c r="BL28" s="718"/>
      <c r="BM28" s="718"/>
      <c r="BN28" s="1152"/>
      <c r="BO28" s="1006"/>
      <c r="BP28" s="718"/>
      <c r="BQ28" s="718"/>
      <c r="BR28" s="718"/>
      <c r="BS28" s="718"/>
      <c r="BT28" s="718"/>
      <c r="BU28" s="718"/>
      <c r="BV28" s="116"/>
    </row>
    <row r="29" spans="1:74" ht="40.15" customHeight="1" thickTop="1" x14ac:dyDescent="0.25">
      <c r="A29" s="153"/>
      <c r="C29" s="1059"/>
      <c r="D29" s="1162"/>
      <c r="E29" s="1061">
        <v>322</v>
      </c>
      <c r="F29" s="1372">
        <v>330107400</v>
      </c>
      <c r="G29" s="1373" t="s">
        <v>3557</v>
      </c>
      <c r="H29" s="1374">
        <v>40</v>
      </c>
      <c r="I29" s="1375" t="s">
        <v>3558</v>
      </c>
      <c r="J29" s="1373">
        <v>33</v>
      </c>
      <c r="K29" s="1373" t="s">
        <v>3554</v>
      </c>
      <c r="L29" s="1373">
        <v>3301</v>
      </c>
      <c r="M29" s="1373" t="s">
        <v>3555</v>
      </c>
      <c r="N29" s="1376">
        <v>2026004540085</v>
      </c>
      <c r="O29" s="1373" t="s">
        <v>3556</v>
      </c>
      <c r="P29" s="1052" t="s">
        <v>1150</v>
      </c>
      <c r="Q29" s="1055">
        <v>40</v>
      </c>
      <c r="R29" s="1040" t="s">
        <v>2867</v>
      </c>
      <c r="S29" s="1040"/>
      <c r="T29" s="1022"/>
      <c r="U29" s="1007"/>
      <c r="V29" s="1007"/>
      <c r="W29" s="1007"/>
      <c r="X29" s="1007"/>
      <c r="Y29" s="1007"/>
      <c r="Z29" s="1004">
        <f t="shared" si="5"/>
        <v>0</v>
      </c>
      <c r="AA29" s="1004">
        <f t="shared" si="15"/>
        <v>0</v>
      </c>
      <c r="AB29" s="1004">
        <f t="shared" si="15"/>
        <v>0</v>
      </c>
      <c r="AC29" s="1004">
        <f t="shared" si="15"/>
        <v>0</v>
      </c>
      <c r="AD29" s="1004">
        <f t="shared" si="15"/>
        <v>0</v>
      </c>
      <c r="AE29" s="1004">
        <f t="shared" si="15"/>
        <v>0</v>
      </c>
      <c r="AF29" s="1004">
        <f t="shared" si="15"/>
        <v>0</v>
      </c>
      <c r="AG29" s="714"/>
      <c r="AH29" s="593"/>
      <c r="AI29" s="593"/>
      <c r="AJ29" s="593"/>
      <c r="AK29" s="207"/>
      <c r="AL29" s="208"/>
      <c r="AM29" s="208"/>
      <c r="AN29" s="208"/>
      <c r="AO29" s="208"/>
      <c r="AP29" s="1150">
        <f>+U29</f>
        <v>0</v>
      </c>
      <c r="AQ29" s="1004">
        <f>SUM(AR29:AW32)</f>
        <v>0</v>
      </c>
      <c r="AR29" s="299"/>
      <c r="AS29" s="299"/>
      <c r="AT29" s="299"/>
      <c r="AU29" s="299"/>
      <c r="AV29" s="299"/>
      <c r="AW29" s="299"/>
      <c r="AX29" s="1150">
        <f>+V29</f>
        <v>0</v>
      </c>
      <c r="AY29" s="1004">
        <f>SUM(AZ29:BE32)</f>
        <v>0</v>
      </c>
      <c r="AZ29" s="299"/>
      <c r="BA29" s="299"/>
      <c r="BB29" s="299"/>
      <c r="BC29" s="299"/>
      <c r="BD29" s="299"/>
      <c r="BE29" s="299"/>
      <c r="BF29" s="1150">
        <f>+W29</f>
        <v>0</v>
      </c>
      <c r="BG29" s="1004">
        <f>SUM(BH29:BM32)</f>
        <v>0</v>
      </c>
      <c r="BH29" s="299"/>
      <c r="BI29" s="299"/>
      <c r="BJ29" s="299"/>
      <c r="BK29" s="299"/>
      <c r="BL29" s="299"/>
      <c r="BM29" s="299"/>
      <c r="BN29" s="1150">
        <f>+X29</f>
        <v>0</v>
      </c>
      <c r="BO29" s="1004">
        <f>SUM(BP29:BU32)</f>
        <v>0</v>
      </c>
      <c r="BP29" s="299"/>
      <c r="BQ29" s="299"/>
      <c r="BR29" s="299"/>
      <c r="BS29" s="299"/>
      <c r="BT29" s="299"/>
      <c r="BU29" s="299"/>
      <c r="BV29" s="116"/>
    </row>
    <row r="30" spans="1:74" ht="40.15" customHeight="1" x14ac:dyDescent="0.25">
      <c r="A30" s="153"/>
      <c r="C30" s="1059"/>
      <c r="D30" s="1162"/>
      <c r="E30" s="1062"/>
      <c r="F30" s="1266"/>
      <c r="G30" s="1162"/>
      <c r="H30" s="1367"/>
      <c r="I30" s="1344"/>
      <c r="J30" s="1162"/>
      <c r="K30" s="1162"/>
      <c r="L30" s="1162"/>
      <c r="M30" s="1162"/>
      <c r="N30" s="1370"/>
      <c r="O30" s="1162"/>
      <c r="P30" s="1053"/>
      <c r="Q30" s="1056"/>
      <c r="R30" s="1041"/>
      <c r="S30" s="1041"/>
      <c r="T30" s="1023"/>
      <c r="U30" s="1008"/>
      <c r="V30" s="1008"/>
      <c r="W30" s="1008"/>
      <c r="X30" s="1008"/>
      <c r="Y30" s="1008"/>
      <c r="Z30" s="1005"/>
      <c r="AA30" s="1005"/>
      <c r="AB30" s="1005"/>
      <c r="AC30" s="1005"/>
      <c r="AD30" s="1005"/>
      <c r="AE30" s="1005"/>
      <c r="AF30" s="1005"/>
      <c r="AG30" s="479"/>
      <c r="AH30" s="592"/>
      <c r="AI30" s="592"/>
      <c r="AJ30" s="592"/>
      <c r="AK30" s="196"/>
      <c r="AL30" s="197"/>
      <c r="AM30" s="197"/>
      <c r="AN30" s="197"/>
      <c r="AO30" s="197"/>
      <c r="AP30" s="1151"/>
      <c r="AQ30" s="1005"/>
      <c r="AR30" s="282"/>
      <c r="AS30" s="282"/>
      <c r="AT30" s="282"/>
      <c r="AU30" s="282"/>
      <c r="AV30" s="282"/>
      <c r="AW30" s="282"/>
      <c r="AX30" s="1151"/>
      <c r="AY30" s="1005"/>
      <c r="AZ30" s="282"/>
      <c r="BA30" s="282"/>
      <c r="BB30" s="282"/>
      <c r="BC30" s="282"/>
      <c r="BD30" s="282"/>
      <c r="BE30" s="282"/>
      <c r="BF30" s="1151"/>
      <c r="BG30" s="1005"/>
      <c r="BH30" s="282"/>
      <c r="BI30" s="282"/>
      <c r="BJ30" s="282"/>
      <c r="BK30" s="282"/>
      <c r="BL30" s="282"/>
      <c r="BM30" s="282"/>
      <c r="BN30" s="1151"/>
      <c r="BO30" s="1005"/>
      <c r="BP30" s="282"/>
      <c r="BQ30" s="282"/>
      <c r="BR30" s="282"/>
      <c r="BS30" s="282"/>
      <c r="BT30" s="282"/>
      <c r="BU30" s="282"/>
      <c r="BV30" s="116"/>
    </row>
    <row r="31" spans="1:74" ht="40.15" customHeight="1" x14ac:dyDescent="0.25">
      <c r="A31" s="153"/>
      <c r="C31" s="1059"/>
      <c r="D31" s="1162"/>
      <c r="E31" s="1062"/>
      <c r="F31" s="1266"/>
      <c r="G31" s="1162"/>
      <c r="H31" s="1367"/>
      <c r="I31" s="1344"/>
      <c r="J31" s="1162"/>
      <c r="K31" s="1162"/>
      <c r="L31" s="1162"/>
      <c r="M31" s="1162"/>
      <c r="N31" s="1370"/>
      <c r="O31" s="1162"/>
      <c r="P31" s="1053"/>
      <c r="Q31" s="1056"/>
      <c r="R31" s="1041"/>
      <c r="S31" s="1041"/>
      <c r="T31" s="1023"/>
      <c r="U31" s="1008"/>
      <c r="V31" s="1008"/>
      <c r="W31" s="1008"/>
      <c r="X31" s="1008"/>
      <c r="Y31" s="1008"/>
      <c r="Z31" s="1005"/>
      <c r="AA31" s="1005"/>
      <c r="AB31" s="1005"/>
      <c r="AC31" s="1005"/>
      <c r="AD31" s="1005"/>
      <c r="AE31" s="1005"/>
      <c r="AF31" s="1005"/>
      <c r="AG31" s="196"/>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c r="BV31" s="116"/>
    </row>
    <row r="32" spans="1:74" ht="40.15" customHeight="1" thickBot="1" x14ac:dyDescent="0.3">
      <c r="A32" s="153"/>
      <c r="C32" s="1059"/>
      <c r="D32" s="1162"/>
      <c r="E32" s="1063"/>
      <c r="F32" s="1267"/>
      <c r="G32" s="1163"/>
      <c r="H32" s="1368"/>
      <c r="I32" s="1369"/>
      <c r="J32" s="1163"/>
      <c r="K32" s="1163"/>
      <c r="L32" s="1163"/>
      <c r="M32" s="1163"/>
      <c r="N32" s="1371"/>
      <c r="O32" s="1163"/>
      <c r="P32" s="1054"/>
      <c r="Q32" s="1057"/>
      <c r="R32" s="1042"/>
      <c r="S32" s="1042"/>
      <c r="T32" s="1024"/>
      <c r="U32" s="1009"/>
      <c r="V32" s="1009"/>
      <c r="W32" s="1009"/>
      <c r="X32" s="1009"/>
      <c r="Y32" s="1009"/>
      <c r="Z32" s="1006"/>
      <c r="AA32" s="1006"/>
      <c r="AB32" s="1006"/>
      <c r="AC32" s="1006"/>
      <c r="AD32" s="1006"/>
      <c r="AE32" s="1006"/>
      <c r="AF32" s="1006"/>
      <c r="AG32" s="715"/>
      <c r="AH32" s="716"/>
      <c r="AI32" s="716"/>
      <c r="AJ32" s="716"/>
      <c r="AK32" s="715"/>
      <c r="AL32" s="717"/>
      <c r="AM32" s="717"/>
      <c r="AN32" s="717"/>
      <c r="AO32" s="717"/>
      <c r="AP32" s="1152"/>
      <c r="AQ32" s="1006"/>
      <c r="AR32" s="718"/>
      <c r="AS32" s="718"/>
      <c r="AT32" s="718"/>
      <c r="AU32" s="718"/>
      <c r="AV32" s="718"/>
      <c r="AW32" s="718"/>
      <c r="AX32" s="1152"/>
      <c r="AY32" s="1006"/>
      <c r="AZ32" s="718"/>
      <c r="BA32" s="718"/>
      <c r="BB32" s="718"/>
      <c r="BC32" s="718"/>
      <c r="BD32" s="718"/>
      <c r="BE32" s="718"/>
      <c r="BF32" s="1152"/>
      <c r="BG32" s="1006"/>
      <c r="BH32" s="718"/>
      <c r="BI32" s="718"/>
      <c r="BJ32" s="718"/>
      <c r="BK32" s="718"/>
      <c r="BL32" s="718"/>
      <c r="BM32" s="718"/>
      <c r="BN32" s="1152"/>
      <c r="BO32" s="1006"/>
      <c r="BP32" s="718"/>
      <c r="BQ32" s="718"/>
      <c r="BR32" s="718"/>
      <c r="BS32" s="718"/>
      <c r="BT32" s="718"/>
      <c r="BU32" s="718"/>
      <c r="BV32" s="116"/>
    </row>
    <row r="33" spans="1:74" ht="40.15" customHeight="1" thickTop="1" x14ac:dyDescent="0.25">
      <c r="A33" s="153"/>
      <c r="C33" s="1059"/>
      <c r="D33" s="1162"/>
      <c r="E33" s="1061">
        <v>323</v>
      </c>
      <c r="F33" s="1372">
        <v>330112900</v>
      </c>
      <c r="G33" s="1373" t="s">
        <v>594</v>
      </c>
      <c r="H33" s="1374">
        <v>1</v>
      </c>
      <c r="I33" s="1375" t="s">
        <v>2982</v>
      </c>
      <c r="J33" s="1373">
        <v>33</v>
      </c>
      <c r="K33" s="1373" t="s">
        <v>3554</v>
      </c>
      <c r="L33" s="1373">
        <v>3301</v>
      </c>
      <c r="M33" s="1373" t="s">
        <v>3555</v>
      </c>
      <c r="N33" s="1376">
        <v>2026004540085</v>
      </c>
      <c r="O33" s="1373" t="s">
        <v>3556</v>
      </c>
      <c r="P33" s="1052" t="s">
        <v>1151</v>
      </c>
      <c r="Q33" s="1055">
        <v>1</v>
      </c>
      <c r="R33" s="1040" t="s">
        <v>2871</v>
      </c>
      <c r="S33" s="1040"/>
      <c r="T33" s="1022"/>
      <c r="U33" s="1007"/>
      <c r="V33" s="1007"/>
      <c r="W33" s="1007"/>
      <c r="X33" s="1007"/>
      <c r="Y33" s="1007"/>
      <c r="Z33" s="1004">
        <f t="shared" si="5"/>
        <v>0</v>
      </c>
      <c r="AA33" s="1004">
        <f t="shared" si="15"/>
        <v>0</v>
      </c>
      <c r="AB33" s="1004">
        <f t="shared" si="15"/>
        <v>0</v>
      </c>
      <c r="AC33" s="1004">
        <f t="shared" si="15"/>
        <v>0</v>
      </c>
      <c r="AD33" s="1004">
        <f t="shared" si="15"/>
        <v>0</v>
      </c>
      <c r="AE33" s="1004">
        <f t="shared" si="15"/>
        <v>0</v>
      </c>
      <c r="AF33" s="1004">
        <f t="shared" si="15"/>
        <v>0</v>
      </c>
      <c r="AG33" s="714"/>
      <c r="AH33" s="593"/>
      <c r="AI33" s="593"/>
      <c r="AJ33" s="593"/>
      <c r="AK33" s="207"/>
      <c r="AL33" s="208"/>
      <c r="AM33" s="208"/>
      <c r="AN33" s="208"/>
      <c r="AO33" s="208"/>
      <c r="AP33" s="1150">
        <f>+U33</f>
        <v>0</v>
      </c>
      <c r="AQ33" s="1004">
        <f>SUM(AR33:AW36)</f>
        <v>0</v>
      </c>
      <c r="AR33" s="299"/>
      <c r="AS33" s="299"/>
      <c r="AT33" s="299"/>
      <c r="AU33" s="299"/>
      <c r="AV33" s="299"/>
      <c r="AW33" s="299"/>
      <c r="AX33" s="1150">
        <f>+V33</f>
        <v>0</v>
      </c>
      <c r="AY33" s="1004">
        <f>SUM(AZ33:BE36)</f>
        <v>0</v>
      </c>
      <c r="AZ33" s="299"/>
      <c r="BA33" s="299"/>
      <c r="BB33" s="299"/>
      <c r="BC33" s="299"/>
      <c r="BD33" s="299"/>
      <c r="BE33" s="299"/>
      <c r="BF33" s="1150">
        <f>+W33</f>
        <v>0</v>
      </c>
      <c r="BG33" s="1004">
        <f>SUM(BH33:BM36)</f>
        <v>0</v>
      </c>
      <c r="BH33" s="299"/>
      <c r="BI33" s="299"/>
      <c r="BJ33" s="299"/>
      <c r="BK33" s="299"/>
      <c r="BL33" s="299"/>
      <c r="BM33" s="299"/>
      <c r="BN33" s="1150">
        <f>+X33</f>
        <v>0</v>
      </c>
      <c r="BO33" s="1004">
        <f>SUM(BP33:BU36)</f>
        <v>0</v>
      </c>
      <c r="BP33" s="299"/>
      <c r="BQ33" s="299"/>
      <c r="BR33" s="299"/>
      <c r="BS33" s="299"/>
      <c r="BT33" s="299"/>
      <c r="BU33" s="299"/>
      <c r="BV33" s="116"/>
    </row>
    <row r="34" spans="1:74" ht="40.15" customHeight="1" x14ac:dyDescent="0.25">
      <c r="A34" s="153"/>
      <c r="C34" s="1059"/>
      <c r="D34" s="1162"/>
      <c r="E34" s="1062"/>
      <c r="F34" s="1266"/>
      <c r="G34" s="1162"/>
      <c r="H34" s="1367"/>
      <c r="I34" s="1344"/>
      <c r="J34" s="1162"/>
      <c r="K34" s="1162"/>
      <c r="L34" s="1162"/>
      <c r="M34" s="1162"/>
      <c r="N34" s="1370"/>
      <c r="O34" s="1162"/>
      <c r="P34" s="1053"/>
      <c r="Q34" s="1056"/>
      <c r="R34" s="1041"/>
      <c r="S34" s="1041"/>
      <c r="T34" s="1023"/>
      <c r="U34" s="1008"/>
      <c r="V34" s="1008"/>
      <c r="W34" s="1008"/>
      <c r="X34" s="1008"/>
      <c r="Y34" s="1008"/>
      <c r="Z34" s="1005"/>
      <c r="AA34" s="1005"/>
      <c r="AB34" s="1005"/>
      <c r="AC34" s="1005"/>
      <c r="AD34" s="1005"/>
      <c r="AE34" s="1005"/>
      <c r="AF34" s="1005"/>
      <c r="AG34" s="479"/>
      <c r="AH34" s="592"/>
      <c r="AI34" s="592"/>
      <c r="AJ34" s="592"/>
      <c r="AK34" s="196"/>
      <c r="AL34" s="197"/>
      <c r="AM34" s="197"/>
      <c r="AN34" s="197"/>
      <c r="AO34" s="197"/>
      <c r="AP34" s="1151"/>
      <c r="AQ34" s="1005"/>
      <c r="AR34" s="282"/>
      <c r="AS34" s="282"/>
      <c r="AT34" s="282"/>
      <c r="AU34" s="282"/>
      <c r="AV34" s="282"/>
      <c r="AW34" s="282"/>
      <c r="AX34" s="1151"/>
      <c r="AY34" s="1005"/>
      <c r="AZ34" s="282"/>
      <c r="BA34" s="282"/>
      <c r="BB34" s="282"/>
      <c r="BC34" s="282"/>
      <c r="BD34" s="282"/>
      <c r="BE34" s="282"/>
      <c r="BF34" s="1151"/>
      <c r="BG34" s="1005"/>
      <c r="BH34" s="282"/>
      <c r="BI34" s="282"/>
      <c r="BJ34" s="282"/>
      <c r="BK34" s="282"/>
      <c r="BL34" s="282"/>
      <c r="BM34" s="282"/>
      <c r="BN34" s="1151"/>
      <c r="BO34" s="1005"/>
      <c r="BP34" s="282"/>
      <c r="BQ34" s="282"/>
      <c r="BR34" s="282"/>
      <c r="BS34" s="282"/>
      <c r="BT34" s="282"/>
      <c r="BU34" s="282"/>
      <c r="BV34" s="116"/>
    </row>
    <row r="35" spans="1:74" ht="40.15" customHeight="1" x14ac:dyDescent="0.25">
      <c r="A35" s="153"/>
      <c r="C35" s="1059"/>
      <c r="D35" s="1162"/>
      <c r="E35" s="1062"/>
      <c r="F35" s="1266"/>
      <c r="G35" s="1162"/>
      <c r="H35" s="1367"/>
      <c r="I35" s="1344"/>
      <c r="J35" s="1162"/>
      <c r="K35" s="1162"/>
      <c r="L35" s="1162"/>
      <c r="M35" s="1162"/>
      <c r="N35" s="1370"/>
      <c r="O35" s="1162"/>
      <c r="P35" s="1053"/>
      <c r="Q35" s="1056"/>
      <c r="R35" s="1041"/>
      <c r="S35" s="1041"/>
      <c r="T35" s="1023"/>
      <c r="U35" s="1008"/>
      <c r="V35" s="1008"/>
      <c r="W35" s="1008"/>
      <c r="X35" s="1008"/>
      <c r="Y35" s="1008"/>
      <c r="Z35" s="1005"/>
      <c r="AA35" s="1005"/>
      <c r="AB35" s="1005"/>
      <c r="AC35" s="1005"/>
      <c r="AD35" s="1005"/>
      <c r="AE35" s="1005"/>
      <c r="AF35" s="1005"/>
      <c r="AG35" s="196"/>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c r="BV35" s="116"/>
    </row>
    <row r="36" spans="1:74" ht="40.15" customHeight="1" thickBot="1" x14ac:dyDescent="0.3">
      <c r="A36" s="153"/>
      <c r="C36" s="1365"/>
      <c r="D36" s="1366"/>
      <c r="E36" s="1063"/>
      <c r="F36" s="1267"/>
      <c r="G36" s="1163"/>
      <c r="H36" s="1368"/>
      <c r="I36" s="1369"/>
      <c r="J36" s="1163"/>
      <c r="K36" s="1163"/>
      <c r="L36" s="1163"/>
      <c r="M36" s="1163"/>
      <c r="N36" s="1371"/>
      <c r="O36" s="1163"/>
      <c r="P36" s="1054"/>
      <c r="Q36" s="1057"/>
      <c r="R36" s="1042"/>
      <c r="S36" s="1042"/>
      <c r="T36" s="1024"/>
      <c r="U36" s="1009"/>
      <c r="V36" s="1009"/>
      <c r="W36" s="1009"/>
      <c r="X36" s="1009"/>
      <c r="Y36" s="1009"/>
      <c r="Z36" s="1006"/>
      <c r="AA36" s="1006"/>
      <c r="AB36" s="1006"/>
      <c r="AC36" s="1006"/>
      <c r="AD36" s="1006"/>
      <c r="AE36" s="1006"/>
      <c r="AF36" s="1006"/>
      <c r="AG36" s="715"/>
      <c r="AH36" s="716"/>
      <c r="AI36" s="716"/>
      <c r="AJ36" s="716"/>
      <c r="AK36" s="715"/>
      <c r="AL36" s="717"/>
      <c r="AM36" s="717"/>
      <c r="AN36" s="717"/>
      <c r="AO36" s="717"/>
      <c r="AP36" s="1152"/>
      <c r="AQ36" s="1006"/>
      <c r="AR36" s="718"/>
      <c r="AS36" s="718"/>
      <c r="AT36" s="718"/>
      <c r="AU36" s="718"/>
      <c r="AV36" s="718"/>
      <c r="AW36" s="718"/>
      <c r="AX36" s="1152"/>
      <c r="AY36" s="1006"/>
      <c r="AZ36" s="718"/>
      <c r="BA36" s="718"/>
      <c r="BB36" s="718"/>
      <c r="BC36" s="718"/>
      <c r="BD36" s="718"/>
      <c r="BE36" s="718"/>
      <c r="BF36" s="1152"/>
      <c r="BG36" s="1006"/>
      <c r="BH36" s="718"/>
      <c r="BI36" s="718"/>
      <c r="BJ36" s="718"/>
      <c r="BK36" s="718"/>
      <c r="BL36" s="718"/>
      <c r="BM36" s="718"/>
      <c r="BN36" s="1152"/>
      <c r="BO36" s="1006"/>
      <c r="BP36" s="718"/>
      <c r="BQ36" s="718"/>
      <c r="BR36" s="718"/>
      <c r="BS36" s="718"/>
      <c r="BT36" s="718"/>
      <c r="BU36" s="718"/>
      <c r="BV36" s="116"/>
    </row>
    <row r="37" spans="1:74" ht="40.15" customHeight="1" thickTop="1" x14ac:dyDescent="0.25">
      <c r="A37" s="151"/>
      <c r="B37" s="24"/>
      <c r="C37" s="1058" t="s">
        <v>1152</v>
      </c>
      <c r="D37" s="1049" t="s">
        <v>1153</v>
      </c>
      <c r="E37" s="1061">
        <v>324</v>
      </c>
      <c r="F37" s="1372">
        <v>330107000</v>
      </c>
      <c r="G37" s="1373" t="s">
        <v>3559</v>
      </c>
      <c r="H37" s="1374">
        <v>4</v>
      </c>
      <c r="I37" s="1375" t="s">
        <v>2982</v>
      </c>
      <c r="J37" s="1373">
        <v>33</v>
      </c>
      <c r="K37" s="1373" t="s">
        <v>3554</v>
      </c>
      <c r="L37" s="1373">
        <v>3301</v>
      </c>
      <c r="M37" s="1373" t="s">
        <v>3555</v>
      </c>
      <c r="N37" s="1376">
        <v>2026004540085</v>
      </c>
      <c r="O37" s="1373" t="s">
        <v>3556</v>
      </c>
      <c r="P37" s="1052" t="s">
        <v>1154</v>
      </c>
      <c r="Q37" s="1055">
        <v>4</v>
      </c>
      <c r="R37" s="1040" t="s">
        <v>2871</v>
      </c>
      <c r="S37" s="1040"/>
      <c r="T37" s="1022"/>
      <c r="U37" s="1007"/>
      <c r="V37" s="1007"/>
      <c r="W37" s="1007"/>
      <c r="X37" s="1007"/>
      <c r="Y37" s="1007"/>
      <c r="Z37" s="1004">
        <f t="shared" si="5"/>
        <v>0</v>
      </c>
      <c r="AA37" s="1004">
        <f t="shared" si="15"/>
        <v>0</v>
      </c>
      <c r="AB37" s="1004">
        <f t="shared" si="15"/>
        <v>0</v>
      </c>
      <c r="AC37" s="1004">
        <f t="shared" si="15"/>
        <v>0</v>
      </c>
      <c r="AD37" s="1004">
        <f t="shared" si="15"/>
        <v>0</v>
      </c>
      <c r="AE37" s="1004">
        <f t="shared" si="15"/>
        <v>0</v>
      </c>
      <c r="AF37" s="1004">
        <f t="shared" si="15"/>
        <v>0</v>
      </c>
      <c r="AG37" s="714"/>
      <c r="AH37" s="593"/>
      <c r="AI37" s="593"/>
      <c r="AJ37" s="593"/>
      <c r="AK37" s="207"/>
      <c r="AL37" s="208"/>
      <c r="AM37" s="208"/>
      <c r="AN37" s="208"/>
      <c r="AO37" s="208"/>
      <c r="AP37" s="1150">
        <f>+U37</f>
        <v>0</v>
      </c>
      <c r="AQ37" s="1004">
        <f>SUM(AR37:AW40)</f>
        <v>0</v>
      </c>
      <c r="AR37" s="299"/>
      <c r="AS37" s="299"/>
      <c r="AT37" s="299"/>
      <c r="AU37" s="299"/>
      <c r="AV37" s="299"/>
      <c r="AW37" s="299"/>
      <c r="AX37" s="1150">
        <f>+V37</f>
        <v>0</v>
      </c>
      <c r="AY37" s="1004">
        <f>SUM(AZ37:BE40)</f>
        <v>0</v>
      </c>
      <c r="AZ37" s="299"/>
      <c r="BA37" s="299"/>
      <c r="BB37" s="299"/>
      <c r="BC37" s="299"/>
      <c r="BD37" s="299"/>
      <c r="BE37" s="299"/>
      <c r="BF37" s="1150">
        <f>+W37</f>
        <v>0</v>
      </c>
      <c r="BG37" s="1004">
        <f>SUM(BH37:BM40)</f>
        <v>0</v>
      </c>
      <c r="BH37" s="299"/>
      <c r="BI37" s="299"/>
      <c r="BJ37" s="299"/>
      <c r="BK37" s="299"/>
      <c r="BL37" s="299"/>
      <c r="BM37" s="299"/>
      <c r="BN37" s="1150">
        <f>+X37</f>
        <v>0</v>
      </c>
      <c r="BO37" s="1004">
        <f>SUM(BP37:BU40)</f>
        <v>0</v>
      </c>
      <c r="BP37" s="299"/>
      <c r="BQ37" s="299"/>
      <c r="BR37" s="299"/>
      <c r="BS37" s="299"/>
      <c r="BT37" s="299"/>
      <c r="BU37" s="299"/>
      <c r="BV37" s="116"/>
    </row>
    <row r="38" spans="1:74" ht="40.15" customHeight="1" x14ac:dyDescent="0.25">
      <c r="A38" s="151"/>
      <c r="B38" s="24"/>
      <c r="C38" s="1059"/>
      <c r="D38" s="1050"/>
      <c r="E38" s="1062"/>
      <c r="F38" s="1266"/>
      <c r="G38" s="1162"/>
      <c r="H38" s="1367"/>
      <c r="I38" s="1344"/>
      <c r="J38" s="1162"/>
      <c r="K38" s="1162"/>
      <c r="L38" s="1162"/>
      <c r="M38" s="1162"/>
      <c r="N38" s="1370"/>
      <c r="O38" s="1162"/>
      <c r="P38" s="1053"/>
      <c r="Q38" s="1056"/>
      <c r="R38" s="1041"/>
      <c r="S38" s="1041"/>
      <c r="T38" s="1023"/>
      <c r="U38" s="1008"/>
      <c r="V38" s="1008"/>
      <c r="W38" s="1008"/>
      <c r="X38" s="1008"/>
      <c r="Y38" s="1008"/>
      <c r="Z38" s="1005"/>
      <c r="AA38" s="1005"/>
      <c r="AB38" s="1005"/>
      <c r="AC38" s="1005"/>
      <c r="AD38" s="1005"/>
      <c r="AE38" s="1005"/>
      <c r="AF38" s="1005"/>
      <c r="AG38" s="479"/>
      <c r="AH38" s="592"/>
      <c r="AI38" s="592"/>
      <c r="AJ38" s="592"/>
      <c r="AK38" s="196"/>
      <c r="AL38" s="197"/>
      <c r="AM38" s="197"/>
      <c r="AN38" s="197"/>
      <c r="AO38" s="197"/>
      <c r="AP38" s="1151"/>
      <c r="AQ38" s="1005"/>
      <c r="AR38" s="282"/>
      <c r="AS38" s="282"/>
      <c r="AT38" s="282"/>
      <c r="AU38" s="282"/>
      <c r="AV38" s="282"/>
      <c r="AW38" s="282"/>
      <c r="AX38" s="1151"/>
      <c r="AY38" s="1005"/>
      <c r="AZ38" s="282"/>
      <c r="BA38" s="282"/>
      <c r="BB38" s="282"/>
      <c r="BC38" s="282"/>
      <c r="BD38" s="282"/>
      <c r="BE38" s="282"/>
      <c r="BF38" s="1151"/>
      <c r="BG38" s="1005"/>
      <c r="BH38" s="282"/>
      <c r="BI38" s="282"/>
      <c r="BJ38" s="282"/>
      <c r="BK38" s="282"/>
      <c r="BL38" s="282"/>
      <c r="BM38" s="282"/>
      <c r="BN38" s="1151"/>
      <c r="BO38" s="1005"/>
      <c r="BP38" s="282"/>
      <c r="BQ38" s="282"/>
      <c r="BR38" s="282"/>
      <c r="BS38" s="282"/>
      <c r="BT38" s="282"/>
      <c r="BU38" s="282"/>
      <c r="BV38" s="116"/>
    </row>
    <row r="39" spans="1:74" ht="40.15" customHeight="1" x14ac:dyDescent="0.25">
      <c r="A39" s="151"/>
      <c r="B39" s="24"/>
      <c r="C39" s="1059"/>
      <c r="D39" s="1050"/>
      <c r="E39" s="1062"/>
      <c r="F39" s="1266"/>
      <c r="G39" s="1162"/>
      <c r="H39" s="1367"/>
      <c r="I39" s="1344"/>
      <c r="J39" s="1162"/>
      <c r="K39" s="1162"/>
      <c r="L39" s="1162"/>
      <c r="M39" s="1162"/>
      <c r="N39" s="1370"/>
      <c r="O39" s="1162"/>
      <c r="P39" s="1053"/>
      <c r="Q39" s="1056"/>
      <c r="R39" s="1041"/>
      <c r="S39" s="1041"/>
      <c r="T39" s="1023"/>
      <c r="U39" s="1008"/>
      <c r="V39" s="1008"/>
      <c r="W39" s="1008"/>
      <c r="X39" s="1008"/>
      <c r="Y39" s="1008"/>
      <c r="Z39" s="1005"/>
      <c r="AA39" s="1005"/>
      <c r="AB39" s="1005"/>
      <c r="AC39" s="1005"/>
      <c r="AD39" s="1005"/>
      <c r="AE39" s="1005"/>
      <c r="AF39" s="1005"/>
      <c r="AG39" s="196"/>
      <c r="AH39" s="592"/>
      <c r="AI39" s="592"/>
      <c r="AJ39" s="592"/>
      <c r="AK39" s="196"/>
      <c r="AL39" s="197"/>
      <c r="AM39" s="197"/>
      <c r="AN39" s="197"/>
      <c r="AO39" s="197"/>
      <c r="AP39" s="1151"/>
      <c r="AQ39" s="1005"/>
      <c r="AR39" s="282"/>
      <c r="AS39" s="282"/>
      <c r="AT39" s="282"/>
      <c r="AU39" s="282"/>
      <c r="AV39" s="282"/>
      <c r="AW39" s="282"/>
      <c r="AX39" s="1151"/>
      <c r="AY39" s="1005"/>
      <c r="AZ39" s="282"/>
      <c r="BA39" s="282"/>
      <c r="BB39" s="282"/>
      <c r="BC39" s="282"/>
      <c r="BD39" s="282"/>
      <c r="BE39" s="282"/>
      <c r="BF39" s="1151"/>
      <c r="BG39" s="1005"/>
      <c r="BH39" s="282"/>
      <c r="BI39" s="282"/>
      <c r="BJ39" s="282"/>
      <c r="BK39" s="282"/>
      <c r="BL39" s="282"/>
      <c r="BM39" s="282"/>
      <c r="BN39" s="1151"/>
      <c r="BO39" s="1005"/>
      <c r="BP39" s="282"/>
      <c r="BQ39" s="282"/>
      <c r="BR39" s="282"/>
      <c r="BS39" s="282"/>
      <c r="BT39" s="282"/>
      <c r="BU39" s="282"/>
      <c r="BV39" s="116"/>
    </row>
    <row r="40" spans="1:74" ht="40.15" customHeight="1" thickBot="1" x14ac:dyDescent="0.3">
      <c r="A40" s="151"/>
      <c r="B40" s="24"/>
      <c r="C40" s="1060"/>
      <c r="D40" s="1051"/>
      <c r="E40" s="1063"/>
      <c r="F40" s="1267"/>
      <c r="G40" s="1163"/>
      <c r="H40" s="1368"/>
      <c r="I40" s="1369"/>
      <c r="J40" s="1163"/>
      <c r="K40" s="1163"/>
      <c r="L40" s="1163"/>
      <c r="M40" s="1163"/>
      <c r="N40" s="1371"/>
      <c r="O40" s="1163"/>
      <c r="P40" s="1054"/>
      <c r="Q40" s="1057"/>
      <c r="R40" s="1042"/>
      <c r="S40" s="1042"/>
      <c r="T40" s="1024"/>
      <c r="U40" s="1009"/>
      <c r="V40" s="1009"/>
      <c r="W40" s="1009"/>
      <c r="X40" s="1009"/>
      <c r="Y40" s="1009"/>
      <c r="Z40" s="1006"/>
      <c r="AA40" s="1006"/>
      <c r="AB40" s="1006"/>
      <c r="AC40" s="1006"/>
      <c r="AD40" s="1006"/>
      <c r="AE40" s="1006"/>
      <c r="AF40" s="1006"/>
      <c r="AG40" s="715"/>
      <c r="AH40" s="716"/>
      <c r="AI40" s="716"/>
      <c r="AJ40" s="716"/>
      <c r="AK40" s="715"/>
      <c r="AL40" s="717"/>
      <c r="AM40" s="717"/>
      <c r="AN40" s="717"/>
      <c r="AO40" s="717"/>
      <c r="AP40" s="1152"/>
      <c r="AQ40" s="1006"/>
      <c r="AR40" s="718"/>
      <c r="AS40" s="718"/>
      <c r="AT40" s="718"/>
      <c r="AU40" s="718"/>
      <c r="AV40" s="718"/>
      <c r="AW40" s="718"/>
      <c r="AX40" s="1152"/>
      <c r="AY40" s="1006"/>
      <c r="AZ40" s="718"/>
      <c r="BA40" s="718"/>
      <c r="BB40" s="718"/>
      <c r="BC40" s="718"/>
      <c r="BD40" s="718"/>
      <c r="BE40" s="718"/>
      <c r="BF40" s="1152"/>
      <c r="BG40" s="1006"/>
      <c r="BH40" s="718"/>
      <c r="BI40" s="718"/>
      <c r="BJ40" s="718"/>
      <c r="BK40" s="718"/>
      <c r="BL40" s="718"/>
      <c r="BM40" s="718"/>
      <c r="BN40" s="1152"/>
      <c r="BO40" s="1006"/>
      <c r="BP40" s="718"/>
      <c r="BQ40" s="718"/>
      <c r="BR40" s="718"/>
      <c r="BS40" s="718"/>
      <c r="BT40" s="718"/>
      <c r="BU40" s="718"/>
      <c r="BV40" s="116"/>
    </row>
    <row r="41" spans="1:74" ht="40.15" customHeight="1" thickTop="1" x14ac:dyDescent="0.25">
      <c r="A41" s="153"/>
      <c r="C41" s="1377" t="s">
        <v>1155</v>
      </c>
      <c r="D41" s="1378" t="s">
        <v>1156</v>
      </c>
      <c r="E41" s="1061">
        <v>325</v>
      </c>
      <c r="F41" s="1372">
        <v>330109900</v>
      </c>
      <c r="G41" s="1373" t="s">
        <v>3560</v>
      </c>
      <c r="H41" s="1374">
        <v>6</v>
      </c>
      <c r="I41" s="1375" t="s">
        <v>2982</v>
      </c>
      <c r="J41" s="1373">
        <v>33</v>
      </c>
      <c r="K41" s="1373" t="s">
        <v>3554</v>
      </c>
      <c r="L41" s="1373">
        <v>3301</v>
      </c>
      <c r="M41" s="1373" t="s">
        <v>3555</v>
      </c>
      <c r="N41" s="1376">
        <v>2026004540085</v>
      </c>
      <c r="O41" s="1373" t="s">
        <v>3556</v>
      </c>
      <c r="P41" s="1052" t="s">
        <v>1157</v>
      </c>
      <c r="Q41" s="1055">
        <v>6</v>
      </c>
      <c r="R41" s="1040" t="s">
        <v>2871</v>
      </c>
      <c r="S41" s="1040"/>
      <c r="T41" s="1022"/>
      <c r="U41" s="1007"/>
      <c r="V41" s="1007"/>
      <c r="W41" s="1007"/>
      <c r="X41" s="1007"/>
      <c r="Y41" s="1007"/>
      <c r="Z41" s="1004">
        <f t="shared" si="5"/>
        <v>0</v>
      </c>
      <c r="AA41" s="1004">
        <f t="shared" ref="AA41:AF49" si="16">SUM(AR41:AR44,AZ41:AZ44,BH41:BH44,BP41:BP44)</f>
        <v>0</v>
      </c>
      <c r="AB41" s="1004">
        <f t="shared" si="16"/>
        <v>0</v>
      </c>
      <c r="AC41" s="1004">
        <f t="shared" si="16"/>
        <v>0</v>
      </c>
      <c r="AD41" s="1004">
        <f t="shared" si="16"/>
        <v>0</v>
      </c>
      <c r="AE41" s="1004">
        <f t="shared" si="16"/>
        <v>0</v>
      </c>
      <c r="AF41" s="1004">
        <f t="shared" si="16"/>
        <v>0</v>
      </c>
      <c r="AG41" s="714"/>
      <c r="AH41" s="593"/>
      <c r="AI41" s="593"/>
      <c r="AJ41" s="593"/>
      <c r="AK41" s="207"/>
      <c r="AL41" s="208"/>
      <c r="AM41" s="208"/>
      <c r="AN41" s="208"/>
      <c r="AO41" s="208"/>
      <c r="AP41" s="1150">
        <f>+U41</f>
        <v>0</v>
      </c>
      <c r="AQ41" s="1004">
        <f>SUM(AR41:AW44)</f>
        <v>0</v>
      </c>
      <c r="AR41" s="299"/>
      <c r="AS41" s="299"/>
      <c r="AT41" s="299"/>
      <c r="AU41" s="299"/>
      <c r="AV41" s="299"/>
      <c r="AW41" s="299"/>
      <c r="AX41" s="1150">
        <f>+V41</f>
        <v>0</v>
      </c>
      <c r="AY41" s="1004">
        <f>SUM(AZ41:BE44)</f>
        <v>0</v>
      </c>
      <c r="AZ41" s="299"/>
      <c r="BA41" s="299"/>
      <c r="BB41" s="299"/>
      <c r="BC41" s="299"/>
      <c r="BD41" s="299"/>
      <c r="BE41" s="299"/>
      <c r="BF41" s="1150">
        <f>+W41</f>
        <v>0</v>
      </c>
      <c r="BG41" s="1004">
        <f>SUM(BH41:BM44)</f>
        <v>0</v>
      </c>
      <c r="BH41" s="299"/>
      <c r="BI41" s="299"/>
      <c r="BJ41" s="299"/>
      <c r="BK41" s="299"/>
      <c r="BL41" s="299"/>
      <c r="BM41" s="299"/>
      <c r="BN41" s="1150">
        <f>+X41</f>
        <v>0</v>
      </c>
      <c r="BO41" s="1004">
        <f>SUM(BP41:BU44)</f>
        <v>0</v>
      </c>
      <c r="BP41" s="299"/>
      <c r="BQ41" s="299"/>
      <c r="BR41" s="299"/>
      <c r="BS41" s="299"/>
      <c r="BT41" s="299"/>
      <c r="BU41" s="299"/>
      <c r="BV41" s="116"/>
    </row>
    <row r="42" spans="1:74" ht="40.15" customHeight="1" x14ac:dyDescent="0.25">
      <c r="A42" s="153"/>
      <c r="C42" s="1059"/>
      <c r="D42" s="1162"/>
      <c r="E42" s="1062"/>
      <c r="F42" s="1266"/>
      <c r="G42" s="1162"/>
      <c r="H42" s="1367"/>
      <c r="I42" s="1344"/>
      <c r="J42" s="1162"/>
      <c r="K42" s="1162"/>
      <c r="L42" s="1162"/>
      <c r="M42" s="1162"/>
      <c r="N42" s="1370"/>
      <c r="O42" s="1162"/>
      <c r="P42" s="1053"/>
      <c r="Q42" s="1056"/>
      <c r="R42" s="1041"/>
      <c r="S42" s="1041"/>
      <c r="T42" s="1023"/>
      <c r="U42" s="1008"/>
      <c r="V42" s="1008"/>
      <c r="W42" s="1008"/>
      <c r="X42" s="1008"/>
      <c r="Y42" s="1008"/>
      <c r="Z42" s="1005"/>
      <c r="AA42" s="1005"/>
      <c r="AB42" s="1005"/>
      <c r="AC42" s="1005"/>
      <c r="AD42" s="1005"/>
      <c r="AE42" s="1005"/>
      <c r="AF42" s="1005"/>
      <c r="AG42" s="479"/>
      <c r="AH42" s="592"/>
      <c r="AI42" s="592"/>
      <c r="AJ42" s="592"/>
      <c r="AK42" s="196"/>
      <c r="AL42" s="197"/>
      <c r="AM42" s="197"/>
      <c r="AN42" s="197"/>
      <c r="AO42" s="197"/>
      <c r="AP42" s="1151"/>
      <c r="AQ42" s="1005"/>
      <c r="AR42" s="282"/>
      <c r="AS42" s="282"/>
      <c r="AT42" s="282"/>
      <c r="AU42" s="282"/>
      <c r="AV42" s="282"/>
      <c r="AW42" s="282"/>
      <c r="AX42" s="1151"/>
      <c r="AY42" s="1005"/>
      <c r="AZ42" s="282"/>
      <c r="BA42" s="282"/>
      <c r="BB42" s="282"/>
      <c r="BC42" s="282"/>
      <c r="BD42" s="282"/>
      <c r="BE42" s="282"/>
      <c r="BF42" s="1151"/>
      <c r="BG42" s="1005"/>
      <c r="BH42" s="282"/>
      <c r="BI42" s="282"/>
      <c r="BJ42" s="282"/>
      <c r="BK42" s="282"/>
      <c r="BL42" s="282"/>
      <c r="BM42" s="282"/>
      <c r="BN42" s="1151"/>
      <c r="BO42" s="1005"/>
      <c r="BP42" s="282"/>
      <c r="BQ42" s="282"/>
      <c r="BR42" s="282"/>
      <c r="BS42" s="282"/>
      <c r="BT42" s="282"/>
      <c r="BU42" s="282"/>
      <c r="BV42" s="116"/>
    </row>
    <row r="43" spans="1:74" ht="40.15" customHeight="1" x14ac:dyDescent="0.25">
      <c r="A43" s="153"/>
      <c r="C43" s="1059"/>
      <c r="D43" s="1162"/>
      <c r="E43" s="1062"/>
      <c r="F43" s="1266"/>
      <c r="G43" s="1162"/>
      <c r="H43" s="1367"/>
      <c r="I43" s="1344"/>
      <c r="J43" s="1162"/>
      <c r="K43" s="1162"/>
      <c r="L43" s="1162"/>
      <c r="M43" s="1162"/>
      <c r="N43" s="1370"/>
      <c r="O43" s="1162"/>
      <c r="P43" s="1053"/>
      <c r="Q43" s="1056"/>
      <c r="R43" s="1041"/>
      <c r="S43" s="1041"/>
      <c r="T43" s="1023"/>
      <c r="U43" s="1008"/>
      <c r="V43" s="1008"/>
      <c r="W43" s="1008"/>
      <c r="X43" s="1008"/>
      <c r="Y43" s="1008"/>
      <c r="Z43" s="1005"/>
      <c r="AA43" s="1005"/>
      <c r="AB43" s="1005"/>
      <c r="AC43" s="1005"/>
      <c r="AD43" s="1005"/>
      <c r="AE43" s="1005"/>
      <c r="AF43" s="1005"/>
      <c r="AG43" s="196"/>
      <c r="AH43" s="592"/>
      <c r="AI43" s="592"/>
      <c r="AJ43" s="592"/>
      <c r="AK43" s="196"/>
      <c r="AL43" s="197"/>
      <c r="AM43" s="197"/>
      <c r="AN43" s="197"/>
      <c r="AO43" s="197"/>
      <c r="AP43" s="1151"/>
      <c r="AQ43" s="1005"/>
      <c r="AR43" s="282"/>
      <c r="AS43" s="282"/>
      <c r="AT43" s="282"/>
      <c r="AU43" s="282"/>
      <c r="AV43" s="282"/>
      <c r="AW43" s="282"/>
      <c r="AX43" s="1151"/>
      <c r="AY43" s="1005"/>
      <c r="AZ43" s="282"/>
      <c r="BA43" s="282"/>
      <c r="BB43" s="282"/>
      <c r="BC43" s="282"/>
      <c r="BD43" s="282"/>
      <c r="BE43" s="282"/>
      <c r="BF43" s="1151"/>
      <c r="BG43" s="1005"/>
      <c r="BH43" s="282"/>
      <c r="BI43" s="282"/>
      <c r="BJ43" s="282"/>
      <c r="BK43" s="282"/>
      <c r="BL43" s="282"/>
      <c r="BM43" s="282"/>
      <c r="BN43" s="1151"/>
      <c r="BO43" s="1005"/>
      <c r="BP43" s="282"/>
      <c r="BQ43" s="282"/>
      <c r="BR43" s="282"/>
      <c r="BS43" s="282"/>
      <c r="BT43" s="282"/>
      <c r="BU43" s="282"/>
      <c r="BV43" s="116"/>
    </row>
    <row r="44" spans="1:74" ht="40.15" customHeight="1" thickBot="1" x14ac:dyDescent="0.3">
      <c r="A44" s="153"/>
      <c r="C44" s="1059"/>
      <c r="D44" s="1162"/>
      <c r="E44" s="1063"/>
      <c r="F44" s="1267"/>
      <c r="G44" s="1163"/>
      <c r="H44" s="1368"/>
      <c r="I44" s="1369"/>
      <c r="J44" s="1163"/>
      <c r="K44" s="1163"/>
      <c r="L44" s="1163"/>
      <c r="M44" s="1163"/>
      <c r="N44" s="1371"/>
      <c r="O44" s="1163"/>
      <c r="P44" s="1054"/>
      <c r="Q44" s="1057"/>
      <c r="R44" s="1042"/>
      <c r="S44" s="1042"/>
      <c r="T44" s="1024"/>
      <c r="U44" s="1009"/>
      <c r="V44" s="1009"/>
      <c r="W44" s="1009"/>
      <c r="X44" s="1009"/>
      <c r="Y44" s="1009"/>
      <c r="Z44" s="1006"/>
      <c r="AA44" s="1006"/>
      <c r="AB44" s="1006"/>
      <c r="AC44" s="1006"/>
      <c r="AD44" s="1006"/>
      <c r="AE44" s="1006"/>
      <c r="AF44" s="1006"/>
      <c r="AG44" s="715"/>
      <c r="AH44" s="716"/>
      <c r="AI44" s="716"/>
      <c r="AJ44" s="716"/>
      <c r="AK44" s="715"/>
      <c r="AL44" s="717"/>
      <c r="AM44" s="717"/>
      <c r="AN44" s="717"/>
      <c r="AO44" s="717"/>
      <c r="AP44" s="1152"/>
      <c r="AQ44" s="1006"/>
      <c r="AR44" s="718"/>
      <c r="AS44" s="718"/>
      <c r="AT44" s="718"/>
      <c r="AU44" s="718"/>
      <c r="AV44" s="718"/>
      <c r="AW44" s="718"/>
      <c r="AX44" s="1152"/>
      <c r="AY44" s="1006"/>
      <c r="AZ44" s="718"/>
      <c r="BA44" s="718"/>
      <c r="BB44" s="718"/>
      <c r="BC44" s="718"/>
      <c r="BD44" s="718"/>
      <c r="BE44" s="718"/>
      <c r="BF44" s="1152"/>
      <c r="BG44" s="1006"/>
      <c r="BH44" s="718"/>
      <c r="BI44" s="718"/>
      <c r="BJ44" s="718"/>
      <c r="BK44" s="718"/>
      <c r="BL44" s="718"/>
      <c r="BM44" s="718"/>
      <c r="BN44" s="1152"/>
      <c r="BO44" s="1006"/>
      <c r="BP44" s="718"/>
      <c r="BQ44" s="718"/>
      <c r="BR44" s="718"/>
      <c r="BS44" s="718"/>
      <c r="BT44" s="718"/>
      <c r="BU44" s="718"/>
      <c r="BV44" s="116"/>
    </row>
    <row r="45" spans="1:74" ht="40.15" customHeight="1" thickTop="1" x14ac:dyDescent="0.25">
      <c r="A45" s="153"/>
      <c r="C45" s="1059"/>
      <c r="D45" s="1162"/>
      <c r="E45" s="1061">
        <v>326</v>
      </c>
      <c r="F45" s="1372">
        <v>330109900</v>
      </c>
      <c r="G45" s="1373" t="s">
        <v>3560</v>
      </c>
      <c r="H45" s="1374">
        <v>4</v>
      </c>
      <c r="I45" s="1375" t="s">
        <v>2982</v>
      </c>
      <c r="J45" s="1373">
        <v>33</v>
      </c>
      <c r="K45" s="1373" t="s">
        <v>3554</v>
      </c>
      <c r="L45" s="1373">
        <v>3301</v>
      </c>
      <c r="M45" s="1373" t="s">
        <v>3555</v>
      </c>
      <c r="N45" s="1376">
        <v>2026004540085</v>
      </c>
      <c r="O45" s="1373" t="s">
        <v>3556</v>
      </c>
      <c r="P45" s="1052" t="s">
        <v>1158</v>
      </c>
      <c r="Q45" s="1055">
        <v>4</v>
      </c>
      <c r="R45" s="1040" t="s">
        <v>2871</v>
      </c>
      <c r="S45" s="1040"/>
      <c r="T45" s="1022"/>
      <c r="U45" s="1007"/>
      <c r="V45" s="1007"/>
      <c r="W45" s="1007"/>
      <c r="X45" s="1007"/>
      <c r="Y45" s="1007"/>
      <c r="Z45" s="1004">
        <f t="shared" si="5"/>
        <v>0</v>
      </c>
      <c r="AA45" s="1004">
        <f t="shared" si="16"/>
        <v>0</v>
      </c>
      <c r="AB45" s="1004">
        <f t="shared" si="16"/>
        <v>0</v>
      </c>
      <c r="AC45" s="1004">
        <f t="shared" si="16"/>
        <v>0</v>
      </c>
      <c r="AD45" s="1004">
        <f t="shared" si="16"/>
        <v>0</v>
      </c>
      <c r="AE45" s="1004">
        <f t="shared" si="16"/>
        <v>0</v>
      </c>
      <c r="AF45" s="1004">
        <f t="shared" si="16"/>
        <v>0</v>
      </c>
      <c r="AG45" s="714"/>
      <c r="AH45" s="593"/>
      <c r="AI45" s="593"/>
      <c r="AJ45" s="593"/>
      <c r="AK45" s="207"/>
      <c r="AL45" s="208"/>
      <c r="AM45" s="208"/>
      <c r="AN45" s="208"/>
      <c r="AO45" s="208"/>
      <c r="AP45" s="1150">
        <f>+U45</f>
        <v>0</v>
      </c>
      <c r="AQ45" s="1004">
        <f>SUM(AR45:AW48)</f>
        <v>0</v>
      </c>
      <c r="AR45" s="299"/>
      <c r="AS45" s="299"/>
      <c r="AT45" s="299"/>
      <c r="AU45" s="299"/>
      <c r="AV45" s="299"/>
      <c r="AW45" s="299"/>
      <c r="AX45" s="1150">
        <f>+V45</f>
        <v>0</v>
      </c>
      <c r="AY45" s="1004">
        <f>SUM(AZ45:BE48)</f>
        <v>0</v>
      </c>
      <c r="AZ45" s="299"/>
      <c r="BA45" s="299"/>
      <c r="BB45" s="299"/>
      <c r="BC45" s="299"/>
      <c r="BD45" s="299"/>
      <c r="BE45" s="299"/>
      <c r="BF45" s="1150">
        <f>+W45</f>
        <v>0</v>
      </c>
      <c r="BG45" s="1004">
        <f>SUM(BH45:BM48)</f>
        <v>0</v>
      </c>
      <c r="BH45" s="299"/>
      <c r="BI45" s="299"/>
      <c r="BJ45" s="299"/>
      <c r="BK45" s="299"/>
      <c r="BL45" s="299"/>
      <c r="BM45" s="299"/>
      <c r="BN45" s="1150">
        <f>+X45</f>
        <v>0</v>
      </c>
      <c r="BO45" s="1004">
        <f>SUM(BP45:BU48)</f>
        <v>0</v>
      </c>
      <c r="BP45" s="299"/>
      <c r="BQ45" s="299"/>
      <c r="BR45" s="299"/>
      <c r="BS45" s="299"/>
      <c r="BT45" s="299"/>
      <c r="BU45" s="299"/>
      <c r="BV45" s="116"/>
    </row>
    <row r="46" spans="1:74" ht="40.15" customHeight="1" x14ac:dyDescent="0.25">
      <c r="A46" s="153"/>
      <c r="C46" s="1059"/>
      <c r="D46" s="1162"/>
      <c r="E46" s="1062"/>
      <c r="F46" s="1266"/>
      <c r="G46" s="1162"/>
      <c r="H46" s="1367"/>
      <c r="I46" s="1344"/>
      <c r="J46" s="1162"/>
      <c r="K46" s="1162"/>
      <c r="L46" s="1162"/>
      <c r="M46" s="1162"/>
      <c r="N46" s="1370"/>
      <c r="O46" s="1162"/>
      <c r="P46" s="1053"/>
      <c r="Q46" s="1056"/>
      <c r="R46" s="1041"/>
      <c r="S46" s="1041"/>
      <c r="T46" s="1023"/>
      <c r="U46" s="1008"/>
      <c r="V46" s="1008"/>
      <c r="W46" s="1008"/>
      <c r="X46" s="1008"/>
      <c r="Y46" s="1008"/>
      <c r="Z46" s="1005"/>
      <c r="AA46" s="1005"/>
      <c r="AB46" s="1005"/>
      <c r="AC46" s="1005"/>
      <c r="AD46" s="1005"/>
      <c r="AE46" s="1005"/>
      <c r="AF46" s="1005"/>
      <c r="AG46" s="479"/>
      <c r="AH46" s="592"/>
      <c r="AI46" s="592"/>
      <c r="AJ46" s="592"/>
      <c r="AK46" s="196"/>
      <c r="AL46" s="197"/>
      <c r="AM46" s="197"/>
      <c r="AN46" s="197"/>
      <c r="AO46" s="197"/>
      <c r="AP46" s="1151"/>
      <c r="AQ46" s="1005"/>
      <c r="AR46" s="282"/>
      <c r="AS46" s="282"/>
      <c r="AT46" s="282"/>
      <c r="AU46" s="282"/>
      <c r="AV46" s="282"/>
      <c r="AW46" s="282"/>
      <c r="AX46" s="1151"/>
      <c r="AY46" s="1005"/>
      <c r="AZ46" s="282"/>
      <c r="BA46" s="282"/>
      <c r="BB46" s="282"/>
      <c r="BC46" s="282"/>
      <c r="BD46" s="282"/>
      <c r="BE46" s="282"/>
      <c r="BF46" s="1151"/>
      <c r="BG46" s="1005"/>
      <c r="BH46" s="282"/>
      <c r="BI46" s="282"/>
      <c r="BJ46" s="282"/>
      <c r="BK46" s="282"/>
      <c r="BL46" s="282"/>
      <c r="BM46" s="282"/>
      <c r="BN46" s="1151"/>
      <c r="BO46" s="1005"/>
      <c r="BP46" s="282"/>
      <c r="BQ46" s="282"/>
      <c r="BR46" s="282"/>
      <c r="BS46" s="282"/>
      <c r="BT46" s="282"/>
      <c r="BU46" s="282"/>
      <c r="BV46" s="116"/>
    </row>
    <row r="47" spans="1:74" ht="40.15" customHeight="1" x14ac:dyDescent="0.25">
      <c r="A47" s="153"/>
      <c r="C47" s="1059"/>
      <c r="D47" s="1162"/>
      <c r="E47" s="1062"/>
      <c r="F47" s="1266"/>
      <c r="G47" s="1162"/>
      <c r="H47" s="1367"/>
      <c r="I47" s="1344"/>
      <c r="J47" s="1162"/>
      <c r="K47" s="1162"/>
      <c r="L47" s="1162"/>
      <c r="M47" s="1162"/>
      <c r="N47" s="1370"/>
      <c r="O47" s="1162"/>
      <c r="P47" s="1053"/>
      <c r="Q47" s="1056"/>
      <c r="R47" s="1041"/>
      <c r="S47" s="1041"/>
      <c r="T47" s="1023"/>
      <c r="U47" s="1008"/>
      <c r="V47" s="1008"/>
      <c r="W47" s="1008"/>
      <c r="X47" s="1008"/>
      <c r="Y47" s="1008"/>
      <c r="Z47" s="1005"/>
      <c r="AA47" s="1005"/>
      <c r="AB47" s="1005"/>
      <c r="AC47" s="1005"/>
      <c r="AD47" s="1005"/>
      <c r="AE47" s="1005"/>
      <c r="AF47" s="1005"/>
      <c r="AG47" s="196"/>
      <c r="AH47" s="592"/>
      <c r="AI47" s="592"/>
      <c r="AJ47" s="592"/>
      <c r="AK47" s="196"/>
      <c r="AL47" s="197"/>
      <c r="AM47" s="197"/>
      <c r="AN47" s="197"/>
      <c r="AO47" s="197"/>
      <c r="AP47" s="1151"/>
      <c r="AQ47" s="1005"/>
      <c r="AR47" s="282"/>
      <c r="AS47" s="282"/>
      <c r="AT47" s="282"/>
      <c r="AU47" s="282"/>
      <c r="AV47" s="282"/>
      <c r="AW47" s="282"/>
      <c r="AX47" s="1151"/>
      <c r="AY47" s="1005"/>
      <c r="AZ47" s="282"/>
      <c r="BA47" s="282"/>
      <c r="BB47" s="282"/>
      <c r="BC47" s="282"/>
      <c r="BD47" s="282"/>
      <c r="BE47" s="282"/>
      <c r="BF47" s="1151"/>
      <c r="BG47" s="1005"/>
      <c r="BH47" s="282"/>
      <c r="BI47" s="282"/>
      <c r="BJ47" s="282"/>
      <c r="BK47" s="282"/>
      <c r="BL47" s="282"/>
      <c r="BM47" s="282"/>
      <c r="BN47" s="1151"/>
      <c r="BO47" s="1005"/>
      <c r="BP47" s="282"/>
      <c r="BQ47" s="282"/>
      <c r="BR47" s="282"/>
      <c r="BS47" s="282"/>
      <c r="BT47" s="282"/>
      <c r="BU47" s="282"/>
      <c r="BV47" s="116"/>
    </row>
    <row r="48" spans="1:74" ht="40.15" customHeight="1" thickBot="1" x14ac:dyDescent="0.3">
      <c r="A48" s="153"/>
      <c r="C48" s="1059"/>
      <c r="D48" s="1162"/>
      <c r="E48" s="1063"/>
      <c r="F48" s="1267"/>
      <c r="G48" s="1163"/>
      <c r="H48" s="1368"/>
      <c r="I48" s="1369"/>
      <c r="J48" s="1163"/>
      <c r="K48" s="1163"/>
      <c r="L48" s="1163"/>
      <c r="M48" s="1163"/>
      <c r="N48" s="1371"/>
      <c r="O48" s="1163"/>
      <c r="P48" s="1054"/>
      <c r="Q48" s="1057"/>
      <c r="R48" s="1042"/>
      <c r="S48" s="1042"/>
      <c r="T48" s="1024"/>
      <c r="U48" s="1009"/>
      <c r="V48" s="1009"/>
      <c r="W48" s="1009"/>
      <c r="X48" s="1009"/>
      <c r="Y48" s="1009"/>
      <c r="Z48" s="1006"/>
      <c r="AA48" s="1006"/>
      <c r="AB48" s="1006"/>
      <c r="AC48" s="1006"/>
      <c r="AD48" s="1006"/>
      <c r="AE48" s="1006"/>
      <c r="AF48" s="1006"/>
      <c r="AG48" s="715"/>
      <c r="AH48" s="716"/>
      <c r="AI48" s="716"/>
      <c r="AJ48" s="716"/>
      <c r="AK48" s="715"/>
      <c r="AL48" s="717"/>
      <c r="AM48" s="717"/>
      <c r="AN48" s="717"/>
      <c r="AO48" s="717"/>
      <c r="AP48" s="1152"/>
      <c r="AQ48" s="1006"/>
      <c r="AR48" s="718"/>
      <c r="AS48" s="718"/>
      <c r="AT48" s="718"/>
      <c r="AU48" s="718"/>
      <c r="AV48" s="718"/>
      <c r="AW48" s="718"/>
      <c r="AX48" s="1152"/>
      <c r="AY48" s="1006"/>
      <c r="AZ48" s="718"/>
      <c r="BA48" s="718"/>
      <c r="BB48" s="718"/>
      <c r="BC48" s="718"/>
      <c r="BD48" s="718"/>
      <c r="BE48" s="718"/>
      <c r="BF48" s="1152"/>
      <c r="BG48" s="1006"/>
      <c r="BH48" s="718"/>
      <c r="BI48" s="718"/>
      <c r="BJ48" s="718"/>
      <c r="BK48" s="718"/>
      <c r="BL48" s="718"/>
      <c r="BM48" s="718"/>
      <c r="BN48" s="1152"/>
      <c r="BO48" s="1006"/>
      <c r="BP48" s="718"/>
      <c r="BQ48" s="718"/>
      <c r="BR48" s="718"/>
      <c r="BS48" s="718"/>
      <c r="BT48" s="718"/>
      <c r="BU48" s="718"/>
      <c r="BV48" s="116"/>
    </row>
    <row r="49" spans="1:74" ht="40.15" customHeight="1" thickTop="1" x14ac:dyDescent="0.25">
      <c r="A49" s="153"/>
      <c r="C49" s="1059"/>
      <c r="D49" s="1162"/>
      <c r="E49" s="1061">
        <v>327</v>
      </c>
      <c r="F49" s="1372">
        <v>330109900</v>
      </c>
      <c r="G49" s="1373" t="s">
        <v>3560</v>
      </c>
      <c r="H49" s="1374">
        <v>0.8</v>
      </c>
      <c r="I49" s="1375" t="s">
        <v>2982</v>
      </c>
      <c r="J49" s="1373">
        <v>33</v>
      </c>
      <c r="K49" s="1373" t="s">
        <v>3554</v>
      </c>
      <c r="L49" s="1373">
        <v>3301</v>
      </c>
      <c r="M49" s="1373" t="s">
        <v>3555</v>
      </c>
      <c r="N49" s="1376">
        <v>2026004540085</v>
      </c>
      <c r="O49" s="1373" t="s">
        <v>3556</v>
      </c>
      <c r="P49" s="1052" t="s">
        <v>1159</v>
      </c>
      <c r="Q49" s="1055">
        <v>0.8</v>
      </c>
      <c r="R49" s="1040" t="s">
        <v>2871</v>
      </c>
      <c r="S49" s="1040"/>
      <c r="T49" s="1022"/>
      <c r="U49" s="1007"/>
      <c r="V49" s="1007"/>
      <c r="W49" s="1007"/>
      <c r="X49" s="1007"/>
      <c r="Y49" s="1007"/>
      <c r="Z49" s="1004">
        <f t="shared" si="5"/>
        <v>0</v>
      </c>
      <c r="AA49" s="1004">
        <f t="shared" si="16"/>
        <v>0</v>
      </c>
      <c r="AB49" s="1004">
        <f t="shared" si="16"/>
        <v>0</v>
      </c>
      <c r="AC49" s="1004">
        <f t="shared" si="16"/>
        <v>0</v>
      </c>
      <c r="AD49" s="1004">
        <f t="shared" si="16"/>
        <v>0</v>
      </c>
      <c r="AE49" s="1004">
        <f t="shared" si="16"/>
        <v>0</v>
      </c>
      <c r="AF49" s="1004">
        <f t="shared" si="16"/>
        <v>0</v>
      </c>
      <c r="AG49" s="714"/>
      <c r="AH49" s="593"/>
      <c r="AI49" s="593"/>
      <c r="AJ49" s="593"/>
      <c r="AK49" s="207"/>
      <c r="AL49" s="208"/>
      <c r="AM49" s="208"/>
      <c r="AN49" s="208"/>
      <c r="AO49" s="208"/>
      <c r="AP49" s="1150">
        <f>+U49</f>
        <v>0</v>
      </c>
      <c r="AQ49" s="1004">
        <f>SUM(AR49:AW52)</f>
        <v>0</v>
      </c>
      <c r="AR49" s="299"/>
      <c r="AS49" s="299"/>
      <c r="AT49" s="299"/>
      <c r="AU49" s="299"/>
      <c r="AV49" s="299"/>
      <c r="AW49" s="299"/>
      <c r="AX49" s="1150">
        <f>+V49</f>
        <v>0</v>
      </c>
      <c r="AY49" s="1004">
        <f>SUM(AZ49:BE52)</f>
        <v>0</v>
      </c>
      <c r="AZ49" s="299"/>
      <c r="BA49" s="299"/>
      <c r="BB49" s="299"/>
      <c r="BC49" s="299"/>
      <c r="BD49" s="299"/>
      <c r="BE49" s="299"/>
      <c r="BF49" s="1150">
        <f>+W49</f>
        <v>0</v>
      </c>
      <c r="BG49" s="1004">
        <f>SUM(BH49:BM52)</f>
        <v>0</v>
      </c>
      <c r="BH49" s="299"/>
      <c r="BI49" s="299"/>
      <c r="BJ49" s="299"/>
      <c r="BK49" s="299"/>
      <c r="BL49" s="299"/>
      <c r="BM49" s="299"/>
      <c r="BN49" s="1150">
        <f>+X49</f>
        <v>0</v>
      </c>
      <c r="BO49" s="1004">
        <f>SUM(BP49:BU52)</f>
        <v>0</v>
      </c>
      <c r="BP49" s="299"/>
      <c r="BQ49" s="299"/>
      <c r="BR49" s="299"/>
      <c r="BS49" s="299"/>
      <c r="BT49" s="299"/>
      <c r="BU49" s="299"/>
      <c r="BV49" s="116"/>
    </row>
    <row r="50" spans="1:74" ht="40.15" customHeight="1" x14ac:dyDescent="0.25">
      <c r="A50" s="153"/>
      <c r="C50" s="1059"/>
      <c r="D50" s="1162"/>
      <c r="E50" s="1062"/>
      <c r="F50" s="1266"/>
      <c r="G50" s="1162"/>
      <c r="H50" s="1367"/>
      <c r="I50" s="1344"/>
      <c r="J50" s="1162"/>
      <c r="K50" s="1162"/>
      <c r="L50" s="1162"/>
      <c r="M50" s="1162"/>
      <c r="N50" s="1370"/>
      <c r="O50" s="1162"/>
      <c r="P50" s="1053"/>
      <c r="Q50" s="1056"/>
      <c r="R50" s="1041"/>
      <c r="S50" s="1041"/>
      <c r="T50" s="1023"/>
      <c r="U50" s="1008"/>
      <c r="V50" s="1008"/>
      <c r="W50" s="1008"/>
      <c r="X50" s="1008"/>
      <c r="Y50" s="1008"/>
      <c r="Z50" s="1005"/>
      <c r="AA50" s="1005"/>
      <c r="AB50" s="1005"/>
      <c r="AC50" s="1005"/>
      <c r="AD50" s="1005"/>
      <c r="AE50" s="1005"/>
      <c r="AF50" s="1005"/>
      <c r="AG50" s="479"/>
      <c r="AH50" s="592"/>
      <c r="AI50" s="592"/>
      <c r="AJ50" s="592"/>
      <c r="AK50" s="196"/>
      <c r="AL50" s="197"/>
      <c r="AM50" s="197"/>
      <c r="AN50" s="197"/>
      <c r="AO50" s="197"/>
      <c r="AP50" s="1151"/>
      <c r="AQ50" s="1005"/>
      <c r="AR50" s="282"/>
      <c r="AS50" s="282"/>
      <c r="AT50" s="282"/>
      <c r="AU50" s="282"/>
      <c r="AV50" s="282"/>
      <c r="AW50" s="282"/>
      <c r="AX50" s="1151"/>
      <c r="AY50" s="1005"/>
      <c r="AZ50" s="282"/>
      <c r="BA50" s="282"/>
      <c r="BB50" s="282"/>
      <c r="BC50" s="282"/>
      <c r="BD50" s="282"/>
      <c r="BE50" s="282"/>
      <c r="BF50" s="1151"/>
      <c r="BG50" s="1005"/>
      <c r="BH50" s="282"/>
      <c r="BI50" s="282"/>
      <c r="BJ50" s="282"/>
      <c r="BK50" s="282"/>
      <c r="BL50" s="282"/>
      <c r="BM50" s="282"/>
      <c r="BN50" s="1151"/>
      <c r="BO50" s="1005"/>
      <c r="BP50" s="282"/>
      <c r="BQ50" s="282"/>
      <c r="BR50" s="282"/>
      <c r="BS50" s="282"/>
      <c r="BT50" s="282"/>
      <c r="BU50" s="282"/>
      <c r="BV50" s="116"/>
    </row>
    <row r="51" spans="1:74" ht="40.15" customHeight="1" x14ac:dyDescent="0.25">
      <c r="A51" s="153"/>
      <c r="C51" s="1059"/>
      <c r="D51" s="1162"/>
      <c r="E51" s="1062"/>
      <c r="F51" s="1266"/>
      <c r="G51" s="1162"/>
      <c r="H51" s="1367"/>
      <c r="I51" s="1344"/>
      <c r="J51" s="1162"/>
      <c r="K51" s="1162"/>
      <c r="L51" s="1162"/>
      <c r="M51" s="1162"/>
      <c r="N51" s="1370"/>
      <c r="O51" s="1162"/>
      <c r="P51" s="1053"/>
      <c r="Q51" s="1056"/>
      <c r="R51" s="1041"/>
      <c r="S51" s="1041"/>
      <c r="T51" s="1023"/>
      <c r="U51" s="1008"/>
      <c r="V51" s="1008"/>
      <c r="W51" s="1008"/>
      <c r="X51" s="1008"/>
      <c r="Y51" s="1008"/>
      <c r="Z51" s="1005"/>
      <c r="AA51" s="1005"/>
      <c r="AB51" s="1005"/>
      <c r="AC51" s="1005"/>
      <c r="AD51" s="1005"/>
      <c r="AE51" s="1005"/>
      <c r="AF51" s="1005"/>
      <c r="AG51" s="196"/>
      <c r="AH51" s="592"/>
      <c r="AI51" s="592"/>
      <c r="AJ51" s="592"/>
      <c r="AK51" s="196"/>
      <c r="AL51" s="197"/>
      <c r="AM51" s="197"/>
      <c r="AN51" s="197"/>
      <c r="AO51" s="197"/>
      <c r="AP51" s="1151"/>
      <c r="AQ51" s="1005"/>
      <c r="AR51" s="282"/>
      <c r="AS51" s="282"/>
      <c r="AT51" s="282"/>
      <c r="AU51" s="282"/>
      <c r="AV51" s="282"/>
      <c r="AW51" s="282"/>
      <c r="AX51" s="1151"/>
      <c r="AY51" s="1005"/>
      <c r="AZ51" s="282"/>
      <c r="BA51" s="282"/>
      <c r="BB51" s="282"/>
      <c r="BC51" s="282"/>
      <c r="BD51" s="282"/>
      <c r="BE51" s="282"/>
      <c r="BF51" s="1151"/>
      <c r="BG51" s="1005"/>
      <c r="BH51" s="282"/>
      <c r="BI51" s="282"/>
      <c r="BJ51" s="282"/>
      <c r="BK51" s="282"/>
      <c r="BL51" s="282"/>
      <c r="BM51" s="282"/>
      <c r="BN51" s="1151"/>
      <c r="BO51" s="1005"/>
      <c r="BP51" s="282"/>
      <c r="BQ51" s="282"/>
      <c r="BR51" s="282"/>
      <c r="BS51" s="282"/>
      <c r="BT51" s="282"/>
      <c r="BU51" s="282"/>
      <c r="BV51" s="116"/>
    </row>
    <row r="52" spans="1:74" ht="40.15" customHeight="1" thickBot="1" x14ac:dyDescent="0.3">
      <c r="A52" s="153"/>
      <c r="C52" s="1365"/>
      <c r="D52" s="1366"/>
      <c r="E52" s="1063"/>
      <c r="F52" s="1267"/>
      <c r="G52" s="1163"/>
      <c r="H52" s="1368"/>
      <c r="I52" s="1369"/>
      <c r="J52" s="1163"/>
      <c r="K52" s="1163"/>
      <c r="L52" s="1163"/>
      <c r="M52" s="1163"/>
      <c r="N52" s="1371"/>
      <c r="O52" s="1163"/>
      <c r="P52" s="1054"/>
      <c r="Q52" s="1057"/>
      <c r="R52" s="1042"/>
      <c r="S52" s="1042"/>
      <c r="T52" s="1024"/>
      <c r="U52" s="1009"/>
      <c r="V52" s="1009"/>
      <c r="W52" s="1009"/>
      <c r="X52" s="1009"/>
      <c r="Y52" s="1009"/>
      <c r="Z52" s="1006"/>
      <c r="AA52" s="1006"/>
      <c r="AB52" s="1006"/>
      <c r="AC52" s="1006"/>
      <c r="AD52" s="1006"/>
      <c r="AE52" s="1006"/>
      <c r="AF52" s="1006"/>
      <c r="AG52" s="715"/>
      <c r="AH52" s="716"/>
      <c r="AI52" s="716"/>
      <c r="AJ52" s="716"/>
      <c r="AK52" s="715"/>
      <c r="AL52" s="717"/>
      <c r="AM52" s="717"/>
      <c r="AN52" s="717"/>
      <c r="AO52" s="717"/>
      <c r="AP52" s="1152"/>
      <c r="AQ52" s="1006"/>
      <c r="AR52" s="718"/>
      <c r="AS52" s="718"/>
      <c r="AT52" s="718"/>
      <c r="AU52" s="718"/>
      <c r="AV52" s="718"/>
      <c r="AW52" s="718"/>
      <c r="AX52" s="1152"/>
      <c r="AY52" s="1006"/>
      <c r="AZ52" s="718"/>
      <c r="BA52" s="718"/>
      <c r="BB52" s="718"/>
      <c r="BC52" s="718"/>
      <c r="BD52" s="718"/>
      <c r="BE52" s="718"/>
      <c r="BF52" s="1152"/>
      <c r="BG52" s="1006"/>
      <c r="BH52" s="718"/>
      <c r="BI52" s="718"/>
      <c r="BJ52" s="718"/>
      <c r="BK52" s="718"/>
      <c r="BL52" s="718"/>
      <c r="BM52" s="718"/>
      <c r="BN52" s="1152"/>
      <c r="BO52" s="1006"/>
      <c r="BP52" s="718"/>
      <c r="BQ52" s="718"/>
      <c r="BR52" s="718"/>
      <c r="BS52" s="718"/>
      <c r="BT52" s="718"/>
      <c r="BU52" s="718"/>
      <c r="BV52" s="116"/>
    </row>
    <row r="53" spans="1:74" ht="40.15" customHeight="1" thickTop="1" thickBot="1" x14ac:dyDescent="0.3">
      <c r="A53" s="15"/>
      <c r="B53" s="924" t="s">
        <v>1160</v>
      </c>
      <c r="C53" s="311" t="s">
        <v>1161</v>
      </c>
      <c r="D53" s="742"/>
      <c r="E53" s="743"/>
      <c r="F53" s="743"/>
      <c r="G53" s="743"/>
      <c r="H53" s="743"/>
      <c r="I53" s="242"/>
      <c r="J53" s="694"/>
      <c r="K53" s="694"/>
      <c r="L53" s="692"/>
      <c r="M53" s="692"/>
      <c r="N53" s="692"/>
      <c r="O53" s="737"/>
      <c r="P53" s="310"/>
      <c r="Q53" s="310"/>
      <c r="R53" s="310"/>
      <c r="S53" s="698"/>
      <c r="T53" s="242"/>
      <c r="U53" s="242"/>
      <c r="V53" s="242"/>
      <c r="W53" s="242"/>
      <c r="X53" s="243"/>
      <c r="Y53" s="248"/>
      <c r="Z53" s="245">
        <f t="shared" si="5"/>
        <v>0</v>
      </c>
      <c r="AA53" s="744">
        <f t="shared" si="5"/>
        <v>0</v>
      </c>
      <c r="AB53" s="245">
        <f t="shared" si="5"/>
        <v>0</v>
      </c>
      <c r="AC53" s="245">
        <f t="shared" si="5"/>
        <v>0</v>
      </c>
      <c r="AD53" s="245">
        <f t="shared" si="5"/>
        <v>0</v>
      </c>
      <c r="AE53" s="245">
        <f t="shared" si="5"/>
        <v>0</v>
      </c>
      <c r="AF53" s="245">
        <f t="shared" si="5"/>
        <v>0</v>
      </c>
      <c r="AG53" s="745"/>
      <c r="AH53" s="246"/>
      <c r="AI53" s="246"/>
      <c r="AJ53" s="246"/>
      <c r="AK53" s="246"/>
      <c r="AL53" s="246"/>
      <c r="AM53" s="246"/>
      <c r="AN53" s="246"/>
      <c r="AO53" s="246"/>
      <c r="AP53" s="669"/>
      <c r="AQ53" s="670">
        <f t="shared" ref="AQ53" si="17">SUM(AQ54:AQ57)</f>
        <v>0</v>
      </c>
      <c r="AR53" s="670">
        <f>SUM(AR54:AR57)</f>
        <v>0</v>
      </c>
      <c r="AS53" s="670">
        <f t="shared" ref="AS53:AW53" si="18">SUM(AS54:AS57)</f>
        <v>0</v>
      </c>
      <c r="AT53" s="670">
        <f t="shared" si="18"/>
        <v>0</v>
      </c>
      <c r="AU53" s="670">
        <f t="shared" si="18"/>
        <v>0</v>
      </c>
      <c r="AV53" s="670">
        <f t="shared" si="18"/>
        <v>0</v>
      </c>
      <c r="AW53" s="670">
        <f t="shared" si="18"/>
        <v>0</v>
      </c>
      <c r="AX53" s="669"/>
      <c r="AY53" s="670">
        <f t="shared" ref="AY53" si="19">SUM(AY54:AY57)</f>
        <v>0</v>
      </c>
      <c r="AZ53" s="670">
        <f>SUM(AZ54:AZ57)</f>
        <v>0</v>
      </c>
      <c r="BA53" s="670">
        <f t="shared" ref="BA53:BE53" si="20">SUM(BA54:BA57)</f>
        <v>0</v>
      </c>
      <c r="BB53" s="670">
        <f t="shared" si="20"/>
        <v>0</v>
      </c>
      <c r="BC53" s="670">
        <f t="shared" si="20"/>
        <v>0</v>
      </c>
      <c r="BD53" s="670">
        <f t="shared" si="20"/>
        <v>0</v>
      </c>
      <c r="BE53" s="670">
        <f t="shared" si="20"/>
        <v>0</v>
      </c>
      <c r="BF53" s="669"/>
      <c r="BG53" s="670">
        <f t="shared" ref="BG53" si="21">SUM(BG54:BG57)</f>
        <v>0</v>
      </c>
      <c r="BH53" s="670">
        <f>SUM(BH54:BH57)</f>
        <v>0</v>
      </c>
      <c r="BI53" s="670">
        <f t="shared" ref="BI53:BM53" si="22">SUM(BI54:BI57)</f>
        <v>0</v>
      </c>
      <c r="BJ53" s="670">
        <f t="shared" si="22"/>
        <v>0</v>
      </c>
      <c r="BK53" s="670">
        <f t="shared" si="22"/>
        <v>0</v>
      </c>
      <c r="BL53" s="670">
        <f t="shared" si="22"/>
        <v>0</v>
      </c>
      <c r="BM53" s="670">
        <f t="shared" si="22"/>
        <v>0</v>
      </c>
      <c r="BN53" s="669"/>
      <c r="BO53" s="670">
        <f t="shared" ref="BO53" si="23">SUM(BO54:BO57)</f>
        <v>0</v>
      </c>
      <c r="BP53" s="670">
        <f>SUM(BP54:BP57)</f>
        <v>0</v>
      </c>
      <c r="BQ53" s="670">
        <f t="shared" ref="BQ53:BU53" si="24">SUM(BQ54:BQ57)</f>
        <v>0</v>
      </c>
      <c r="BR53" s="670">
        <f t="shared" si="24"/>
        <v>0</v>
      </c>
      <c r="BS53" s="670">
        <f t="shared" si="24"/>
        <v>0</v>
      </c>
      <c r="BT53" s="670">
        <f t="shared" si="24"/>
        <v>0</v>
      </c>
      <c r="BU53" s="670">
        <f t="shared" si="24"/>
        <v>0</v>
      </c>
      <c r="BV53" s="36"/>
    </row>
    <row r="54" spans="1:74" ht="40.15" customHeight="1" thickTop="1" x14ac:dyDescent="0.25">
      <c r="A54" s="151"/>
      <c r="B54" s="24"/>
      <c r="C54" s="1058" t="s">
        <v>1162</v>
      </c>
      <c r="D54" s="1049" t="s">
        <v>1163</v>
      </c>
      <c r="E54" s="1061">
        <v>328</v>
      </c>
      <c r="F54" s="1372">
        <v>330112800</v>
      </c>
      <c r="G54" s="1373" t="s">
        <v>3561</v>
      </c>
      <c r="H54" s="1374">
        <v>90</v>
      </c>
      <c r="I54" s="1375" t="s">
        <v>2982</v>
      </c>
      <c r="J54" s="1373">
        <v>33</v>
      </c>
      <c r="K54" s="1373" t="s">
        <v>3554</v>
      </c>
      <c r="L54" s="1373">
        <v>3301</v>
      </c>
      <c r="M54" s="1373" t="s">
        <v>3555</v>
      </c>
      <c r="N54" s="1376">
        <v>2026004540076</v>
      </c>
      <c r="O54" s="1373" t="s">
        <v>3556</v>
      </c>
      <c r="P54" s="1052" t="s">
        <v>1164</v>
      </c>
      <c r="Q54" s="1055">
        <v>90</v>
      </c>
      <c r="R54" s="1040" t="s">
        <v>2871</v>
      </c>
      <c r="S54" s="1040"/>
      <c r="T54" s="1022"/>
      <c r="U54" s="1007"/>
      <c r="V54" s="1007"/>
      <c r="W54" s="1007"/>
      <c r="X54" s="1007"/>
      <c r="Y54" s="1007"/>
      <c r="Z54" s="1004">
        <f t="shared" si="5"/>
        <v>0</v>
      </c>
      <c r="AA54" s="1004">
        <f t="shared" ref="AA54:AF54" si="25">SUM(AR54:AR57,AZ54:AZ57,BH54:BH57,BP54:BP57)</f>
        <v>0</v>
      </c>
      <c r="AB54" s="1004">
        <f t="shared" si="25"/>
        <v>0</v>
      </c>
      <c r="AC54" s="1004">
        <f t="shared" si="25"/>
        <v>0</v>
      </c>
      <c r="AD54" s="1004">
        <f t="shared" si="25"/>
        <v>0</v>
      </c>
      <c r="AE54" s="1004">
        <f t="shared" si="25"/>
        <v>0</v>
      </c>
      <c r="AF54" s="1004">
        <f t="shared" si="25"/>
        <v>0</v>
      </c>
      <c r="AG54" s="714"/>
      <c r="AH54" s="593"/>
      <c r="AI54" s="593"/>
      <c r="AJ54" s="593"/>
      <c r="AK54" s="207"/>
      <c r="AL54" s="208"/>
      <c r="AM54" s="208"/>
      <c r="AN54" s="208"/>
      <c r="AO54" s="208"/>
      <c r="AP54" s="1150">
        <f>+U54</f>
        <v>0</v>
      </c>
      <c r="AQ54" s="1004">
        <f>SUM(AR54:AW57)</f>
        <v>0</v>
      </c>
      <c r="AR54" s="299"/>
      <c r="AS54" s="299"/>
      <c r="AT54" s="299"/>
      <c r="AU54" s="299"/>
      <c r="AV54" s="299"/>
      <c r="AW54" s="299"/>
      <c r="AX54" s="1150">
        <f>+V54</f>
        <v>0</v>
      </c>
      <c r="AY54" s="1004">
        <f>SUM(AZ54:BE57)</f>
        <v>0</v>
      </c>
      <c r="AZ54" s="299"/>
      <c r="BA54" s="299"/>
      <c r="BB54" s="299"/>
      <c r="BC54" s="299"/>
      <c r="BD54" s="299"/>
      <c r="BE54" s="299"/>
      <c r="BF54" s="1150">
        <f>+W54</f>
        <v>0</v>
      </c>
      <c r="BG54" s="1004">
        <f>SUM(BH54:BM57)</f>
        <v>0</v>
      </c>
      <c r="BH54" s="299"/>
      <c r="BI54" s="299"/>
      <c r="BJ54" s="299"/>
      <c r="BK54" s="299"/>
      <c r="BL54" s="299"/>
      <c r="BM54" s="299"/>
      <c r="BN54" s="1150">
        <f>+X54</f>
        <v>0</v>
      </c>
      <c r="BO54" s="1004">
        <f>SUM(BP54:BU57)</f>
        <v>0</v>
      </c>
      <c r="BP54" s="299"/>
      <c r="BQ54" s="299"/>
      <c r="BR54" s="299"/>
      <c r="BS54" s="299"/>
      <c r="BT54" s="299"/>
      <c r="BU54" s="299"/>
      <c r="BV54" s="116"/>
    </row>
    <row r="55" spans="1:74" ht="40.15" customHeight="1" x14ac:dyDescent="0.25">
      <c r="A55" s="151"/>
      <c r="B55" s="24"/>
      <c r="C55" s="1059"/>
      <c r="D55" s="1050"/>
      <c r="E55" s="1062"/>
      <c r="F55" s="1266"/>
      <c r="G55" s="1162"/>
      <c r="H55" s="1367"/>
      <c r="I55" s="1344"/>
      <c r="J55" s="1162"/>
      <c r="K55" s="1162"/>
      <c r="L55" s="1162"/>
      <c r="M55" s="1162"/>
      <c r="N55" s="1370"/>
      <c r="O55" s="1162"/>
      <c r="P55" s="1053"/>
      <c r="Q55" s="1056"/>
      <c r="R55" s="1041"/>
      <c r="S55" s="1041"/>
      <c r="T55" s="1023"/>
      <c r="U55" s="1008"/>
      <c r="V55" s="1008"/>
      <c r="W55" s="1008"/>
      <c r="X55" s="1008"/>
      <c r="Y55" s="1008"/>
      <c r="Z55" s="1005"/>
      <c r="AA55" s="1005"/>
      <c r="AB55" s="1005"/>
      <c r="AC55" s="1005"/>
      <c r="AD55" s="1005"/>
      <c r="AE55" s="1005"/>
      <c r="AF55" s="1005"/>
      <c r="AG55" s="479"/>
      <c r="AH55" s="592"/>
      <c r="AI55" s="592"/>
      <c r="AJ55" s="592"/>
      <c r="AK55" s="196"/>
      <c r="AL55" s="197"/>
      <c r="AM55" s="197"/>
      <c r="AN55" s="197"/>
      <c r="AO55" s="197"/>
      <c r="AP55" s="1151"/>
      <c r="AQ55" s="1005"/>
      <c r="AR55" s="282"/>
      <c r="AS55" s="282"/>
      <c r="AT55" s="282"/>
      <c r="AU55" s="282"/>
      <c r="AV55" s="282"/>
      <c r="AW55" s="282"/>
      <c r="AX55" s="1151"/>
      <c r="AY55" s="1005"/>
      <c r="AZ55" s="282"/>
      <c r="BA55" s="282"/>
      <c r="BB55" s="282"/>
      <c r="BC55" s="282"/>
      <c r="BD55" s="282"/>
      <c r="BE55" s="282"/>
      <c r="BF55" s="1151"/>
      <c r="BG55" s="1005"/>
      <c r="BH55" s="282"/>
      <c r="BI55" s="282"/>
      <c r="BJ55" s="282"/>
      <c r="BK55" s="282"/>
      <c r="BL55" s="282"/>
      <c r="BM55" s="282"/>
      <c r="BN55" s="1151"/>
      <c r="BO55" s="1005"/>
      <c r="BP55" s="282"/>
      <c r="BQ55" s="282"/>
      <c r="BR55" s="282"/>
      <c r="BS55" s="282"/>
      <c r="BT55" s="282"/>
      <c r="BU55" s="282"/>
      <c r="BV55" s="116"/>
    </row>
    <row r="56" spans="1:74" ht="40.15" customHeight="1" x14ac:dyDescent="0.25">
      <c r="A56" s="151"/>
      <c r="B56" s="24"/>
      <c r="C56" s="1059"/>
      <c r="D56" s="1050"/>
      <c r="E56" s="1062"/>
      <c r="F56" s="1266"/>
      <c r="G56" s="1162"/>
      <c r="H56" s="1367"/>
      <c r="I56" s="1344"/>
      <c r="J56" s="1162"/>
      <c r="K56" s="1162"/>
      <c r="L56" s="1162"/>
      <c r="M56" s="1162"/>
      <c r="N56" s="1370"/>
      <c r="O56" s="1162"/>
      <c r="P56" s="1053"/>
      <c r="Q56" s="1056"/>
      <c r="R56" s="1041"/>
      <c r="S56" s="1041"/>
      <c r="T56" s="1023"/>
      <c r="U56" s="1008"/>
      <c r="V56" s="1008"/>
      <c r="W56" s="1008"/>
      <c r="X56" s="1008"/>
      <c r="Y56" s="1008"/>
      <c r="Z56" s="1005"/>
      <c r="AA56" s="1005"/>
      <c r="AB56" s="1005"/>
      <c r="AC56" s="1005"/>
      <c r="AD56" s="1005"/>
      <c r="AE56" s="1005"/>
      <c r="AF56" s="1005"/>
      <c r="AG56" s="196"/>
      <c r="AH56" s="592"/>
      <c r="AI56" s="592"/>
      <c r="AJ56" s="592"/>
      <c r="AK56" s="196"/>
      <c r="AL56" s="197"/>
      <c r="AM56" s="197"/>
      <c r="AN56" s="197"/>
      <c r="AO56" s="197"/>
      <c r="AP56" s="1151"/>
      <c r="AQ56" s="1005"/>
      <c r="AR56" s="282"/>
      <c r="AS56" s="282"/>
      <c r="AT56" s="282"/>
      <c r="AU56" s="282"/>
      <c r="AV56" s="282"/>
      <c r="AW56" s="282"/>
      <c r="AX56" s="1151"/>
      <c r="AY56" s="1005"/>
      <c r="AZ56" s="282"/>
      <c r="BA56" s="282"/>
      <c r="BB56" s="282"/>
      <c r="BC56" s="282"/>
      <c r="BD56" s="282"/>
      <c r="BE56" s="282"/>
      <c r="BF56" s="1151"/>
      <c r="BG56" s="1005"/>
      <c r="BH56" s="282"/>
      <c r="BI56" s="282"/>
      <c r="BJ56" s="282"/>
      <c r="BK56" s="282"/>
      <c r="BL56" s="282"/>
      <c r="BM56" s="282"/>
      <c r="BN56" s="1151"/>
      <c r="BO56" s="1005"/>
      <c r="BP56" s="282"/>
      <c r="BQ56" s="282"/>
      <c r="BR56" s="282"/>
      <c r="BS56" s="282"/>
      <c r="BT56" s="282"/>
      <c r="BU56" s="282"/>
      <c r="BV56" s="116"/>
    </row>
    <row r="57" spans="1:74" ht="40.15" customHeight="1" thickBot="1" x14ac:dyDescent="0.3">
      <c r="A57" s="151"/>
      <c r="B57" s="24"/>
      <c r="C57" s="1060"/>
      <c r="D57" s="1051"/>
      <c r="E57" s="1063"/>
      <c r="F57" s="1267"/>
      <c r="G57" s="1163"/>
      <c r="H57" s="1368"/>
      <c r="I57" s="1369"/>
      <c r="J57" s="1163"/>
      <c r="K57" s="1163"/>
      <c r="L57" s="1163"/>
      <c r="M57" s="1163"/>
      <c r="N57" s="1371"/>
      <c r="O57" s="1163"/>
      <c r="P57" s="1054"/>
      <c r="Q57" s="1057"/>
      <c r="R57" s="1042"/>
      <c r="S57" s="1042"/>
      <c r="T57" s="1024"/>
      <c r="U57" s="1009"/>
      <c r="V57" s="1009"/>
      <c r="W57" s="1009"/>
      <c r="X57" s="1009"/>
      <c r="Y57" s="1009"/>
      <c r="Z57" s="1006"/>
      <c r="AA57" s="1006"/>
      <c r="AB57" s="1006"/>
      <c r="AC57" s="1006"/>
      <c r="AD57" s="1006"/>
      <c r="AE57" s="1006"/>
      <c r="AF57" s="1006"/>
      <c r="AG57" s="715"/>
      <c r="AH57" s="716"/>
      <c r="AI57" s="716"/>
      <c r="AJ57" s="716"/>
      <c r="AK57" s="715"/>
      <c r="AL57" s="717"/>
      <c r="AM57" s="717"/>
      <c r="AN57" s="717"/>
      <c r="AO57" s="717"/>
      <c r="AP57" s="1152"/>
      <c r="AQ57" s="1006"/>
      <c r="AR57" s="718"/>
      <c r="AS57" s="718"/>
      <c r="AT57" s="718"/>
      <c r="AU57" s="718"/>
      <c r="AV57" s="718"/>
      <c r="AW57" s="718"/>
      <c r="AX57" s="1152"/>
      <c r="AY57" s="1006"/>
      <c r="AZ57" s="718"/>
      <c r="BA57" s="718"/>
      <c r="BB57" s="718"/>
      <c r="BC57" s="718"/>
      <c r="BD57" s="718"/>
      <c r="BE57" s="718"/>
      <c r="BF57" s="1152"/>
      <c r="BG57" s="1006"/>
      <c r="BH57" s="718"/>
      <c r="BI57" s="718"/>
      <c r="BJ57" s="718"/>
      <c r="BK57" s="718"/>
      <c r="BL57" s="718"/>
      <c r="BM57" s="718"/>
      <c r="BN57" s="1152"/>
      <c r="BO57" s="1006"/>
      <c r="BP57" s="718"/>
      <c r="BQ57" s="718"/>
      <c r="BR57" s="718"/>
      <c r="BS57" s="718"/>
      <c r="BT57" s="718"/>
      <c r="BU57" s="718"/>
      <c r="BV57" s="116"/>
    </row>
    <row r="58" spans="1:74" ht="40.15" customHeight="1" thickTop="1" thickBot="1" x14ac:dyDescent="0.3">
      <c r="A58" s="15"/>
      <c r="B58" s="924" t="s">
        <v>1165</v>
      </c>
      <c r="C58" s="311" t="s">
        <v>1166</v>
      </c>
      <c r="D58" s="742"/>
      <c r="E58" s="743"/>
      <c r="F58" s="743"/>
      <c r="G58" s="743"/>
      <c r="H58" s="743"/>
      <c r="I58" s="242"/>
      <c r="J58" s="694"/>
      <c r="K58" s="694"/>
      <c r="L58" s="692"/>
      <c r="M58" s="692"/>
      <c r="N58" s="692"/>
      <c r="O58" s="737"/>
      <c r="P58" s="310"/>
      <c r="Q58" s="310"/>
      <c r="R58" s="310"/>
      <c r="S58" s="698"/>
      <c r="T58" s="242"/>
      <c r="U58" s="242"/>
      <c r="V58" s="242"/>
      <c r="W58" s="242"/>
      <c r="X58" s="243"/>
      <c r="Y58" s="248"/>
      <c r="Z58" s="245">
        <f t="shared" si="5"/>
        <v>0</v>
      </c>
      <c r="AA58" s="744">
        <f t="shared" si="5"/>
        <v>0</v>
      </c>
      <c r="AB58" s="245">
        <f t="shared" si="5"/>
        <v>0</v>
      </c>
      <c r="AC58" s="245">
        <f t="shared" si="5"/>
        <v>0</v>
      </c>
      <c r="AD58" s="245">
        <f t="shared" si="5"/>
        <v>0</v>
      </c>
      <c r="AE58" s="245">
        <f t="shared" si="5"/>
        <v>0</v>
      </c>
      <c r="AF58" s="245">
        <f t="shared" si="5"/>
        <v>0</v>
      </c>
      <c r="AG58" s="745"/>
      <c r="AH58" s="246"/>
      <c r="AI58" s="246"/>
      <c r="AJ58" s="246"/>
      <c r="AK58" s="246"/>
      <c r="AL58" s="246"/>
      <c r="AM58" s="246"/>
      <c r="AN58" s="246"/>
      <c r="AO58" s="246"/>
      <c r="AP58" s="669"/>
      <c r="AQ58" s="670">
        <f t="shared" ref="AQ58" si="26">SUM(AQ59:AQ74)</f>
        <v>0</v>
      </c>
      <c r="AR58" s="670">
        <f>SUM(AR59:AR74)</f>
        <v>0</v>
      </c>
      <c r="AS58" s="670">
        <f t="shared" ref="AS58:AW58" si="27">SUM(AS59:AS74)</f>
        <v>0</v>
      </c>
      <c r="AT58" s="670">
        <f t="shared" si="27"/>
        <v>0</v>
      </c>
      <c r="AU58" s="670">
        <f t="shared" si="27"/>
        <v>0</v>
      </c>
      <c r="AV58" s="670">
        <f t="shared" si="27"/>
        <v>0</v>
      </c>
      <c r="AW58" s="670">
        <f t="shared" si="27"/>
        <v>0</v>
      </c>
      <c r="AX58" s="669"/>
      <c r="AY58" s="670">
        <f t="shared" ref="AY58" si="28">SUM(AY59:AY74)</f>
        <v>0</v>
      </c>
      <c r="AZ58" s="670">
        <f>SUM(AZ59:AZ74)</f>
        <v>0</v>
      </c>
      <c r="BA58" s="670">
        <f t="shared" ref="BA58:BE58" si="29">SUM(BA59:BA74)</f>
        <v>0</v>
      </c>
      <c r="BB58" s="670">
        <f t="shared" si="29"/>
        <v>0</v>
      </c>
      <c r="BC58" s="670">
        <f t="shared" si="29"/>
        <v>0</v>
      </c>
      <c r="BD58" s="670">
        <f t="shared" si="29"/>
        <v>0</v>
      </c>
      <c r="BE58" s="670">
        <f t="shared" si="29"/>
        <v>0</v>
      </c>
      <c r="BF58" s="669"/>
      <c r="BG58" s="670">
        <f t="shared" ref="BG58" si="30">SUM(BG59:BG74)</f>
        <v>0</v>
      </c>
      <c r="BH58" s="670">
        <f>SUM(BH59:BH74)</f>
        <v>0</v>
      </c>
      <c r="BI58" s="670">
        <f t="shared" ref="BI58:BM58" si="31">SUM(BI59:BI74)</f>
        <v>0</v>
      </c>
      <c r="BJ58" s="670">
        <f t="shared" si="31"/>
        <v>0</v>
      </c>
      <c r="BK58" s="670">
        <f t="shared" si="31"/>
        <v>0</v>
      </c>
      <c r="BL58" s="670">
        <f t="shared" si="31"/>
        <v>0</v>
      </c>
      <c r="BM58" s="670">
        <f t="shared" si="31"/>
        <v>0</v>
      </c>
      <c r="BN58" s="669"/>
      <c r="BO58" s="670">
        <f t="shared" ref="BO58" si="32">SUM(BO59:BO74)</f>
        <v>0</v>
      </c>
      <c r="BP58" s="670">
        <f>SUM(BP59:BP74)</f>
        <v>0</v>
      </c>
      <c r="BQ58" s="670">
        <f t="shared" ref="BQ58:BU58" si="33">SUM(BQ59:BQ74)</f>
        <v>0</v>
      </c>
      <c r="BR58" s="670">
        <f t="shared" si="33"/>
        <v>0</v>
      </c>
      <c r="BS58" s="670">
        <f t="shared" si="33"/>
        <v>0</v>
      </c>
      <c r="BT58" s="670">
        <f t="shared" si="33"/>
        <v>0</v>
      </c>
      <c r="BU58" s="670">
        <f t="shared" si="33"/>
        <v>0</v>
      </c>
      <c r="BV58" s="36"/>
    </row>
    <row r="59" spans="1:74" ht="40.15" customHeight="1" thickTop="1" x14ac:dyDescent="0.25">
      <c r="A59" s="151"/>
      <c r="B59" s="24"/>
      <c r="C59" s="1058" t="s">
        <v>1167</v>
      </c>
      <c r="D59" s="1049" t="s">
        <v>1168</v>
      </c>
      <c r="E59" s="1061">
        <v>329</v>
      </c>
      <c r="F59" s="1265">
        <v>330109400</v>
      </c>
      <c r="G59" s="1161" t="s">
        <v>3562</v>
      </c>
      <c r="H59" s="1379">
        <v>1</v>
      </c>
      <c r="I59" s="1343" t="s">
        <v>2982</v>
      </c>
      <c r="J59" s="1161">
        <v>33</v>
      </c>
      <c r="K59" s="1161" t="s">
        <v>3554</v>
      </c>
      <c r="L59" s="1161">
        <v>3301</v>
      </c>
      <c r="M59" s="1161" t="s">
        <v>3555</v>
      </c>
      <c r="N59" s="1380">
        <v>2026004540085</v>
      </c>
      <c r="O59" s="1161" t="s">
        <v>3556</v>
      </c>
      <c r="P59" s="1052" t="s">
        <v>1169</v>
      </c>
      <c r="Q59" s="1055">
        <v>1</v>
      </c>
      <c r="R59" s="1040" t="s">
        <v>2867</v>
      </c>
      <c r="S59" s="1040"/>
      <c r="T59" s="1022"/>
      <c r="U59" s="1007"/>
      <c r="V59" s="1007"/>
      <c r="W59" s="1007"/>
      <c r="X59" s="1007"/>
      <c r="Y59" s="1007"/>
      <c r="Z59" s="1004">
        <f t="shared" si="5"/>
        <v>0</v>
      </c>
      <c r="AA59" s="1004">
        <f t="shared" ref="AA59:AF71" si="34">SUM(AR59:AR62,AZ59:AZ62,BH59:BH62,BP59:BP62)</f>
        <v>0</v>
      </c>
      <c r="AB59" s="1004">
        <f t="shared" si="34"/>
        <v>0</v>
      </c>
      <c r="AC59" s="1004">
        <f t="shared" si="34"/>
        <v>0</v>
      </c>
      <c r="AD59" s="1004">
        <f t="shared" si="34"/>
        <v>0</v>
      </c>
      <c r="AE59" s="1004">
        <f t="shared" si="34"/>
        <v>0</v>
      </c>
      <c r="AF59" s="1004">
        <f t="shared" si="34"/>
        <v>0</v>
      </c>
      <c r="AG59" s="714"/>
      <c r="AH59" s="593"/>
      <c r="AI59" s="593"/>
      <c r="AJ59" s="593"/>
      <c r="AK59" s="207"/>
      <c r="AL59" s="208"/>
      <c r="AM59" s="208"/>
      <c r="AN59" s="208"/>
      <c r="AO59" s="208"/>
      <c r="AP59" s="1150">
        <f>+U59</f>
        <v>0</v>
      </c>
      <c r="AQ59" s="1004">
        <f>SUM(AR59:AW62)</f>
        <v>0</v>
      </c>
      <c r="AR59" s="299"/>
      <c r="AS59" s="299"/>
      <c r="AT59" s="299"/>
      <c r="AU59" s="299"/>
      <c r="AV59" s="299"/>
      <c r="AW59" s="299"/>
      <c r="AX59" s="1150">
        <f>+V59</f>
        <v>0</v>
      </c>
      <c r="AY59" s="1004">
        <f>SUM(AZ59:BE62)</f>
        <v>0</v>
      </c>
      <c r="AZ59" s="299"/>
      <c r="BA59" s="299"/>
      <c r="BB59" s="299"/>
      <c r="BC59" s="299"/>
      <c r="BD59" s="299"/>
      <c r="BE59" s="299"/>
      <c r="BF59" s="1150">
        <f>+W59</f>
        <v>0</v>
      </c>
      <c r="BG59" s="1004">
        <f>SUM(BH59:BM62)</f>
        <v>0</v>
      </c>
      <c r="BH59" s="299"/>
      <c r="BI59" s="299"/>
      <c r="BJ59" s="299"/>
      <c r="BK59" s="299"/>
      <c r="BL59" s="299"/>
      <c r="BM59" s="299"/>
      <c r="BN59" s="1150">
        <f>+X59</f>
        <v>0</v>
      </c>
      <c r="BO59" s="1004">
        <f>SUM(BP59:BU62)</f>
        <v>0</v>
      </c>
      <c r="BP59" s="299"/>
      <c r="BQ59" s="299"/>
      <c r="BR59" s="299"/>
      <c r="BS59" s="299"/>
      <c r="BT59" s="299"/>
      <c r="BU59" s="299"/>
      <c r="BV59" s="116"/>
    </row>
    <row r="60" spans="1:74" ht="40.15" customHeight="1" x14ac:dyDescent="0.25">
      <c r="A60" s="151"/>
      <c r="B60" s="24"/>
      <c r="C60" s="1059"/>
      <c r="D60" s="1050"/>
      <c r="E60" s="1062"/>
      <c r="F60" s="1266"/>
      <c r="G60" s="1162"/>
      <c r="H60" s="1367"/>
      <c r="I60" s="1344"/>
      <c r="J60" s="1162"/>
      <c r="K60" s="1162"/>
      <c r="L60" s="1162"/>
      <c r="M60" s="1162"/>
      <c r="N60" s="1370"/>
      <c r="O60" s="1162"/>
      <c r="P60" s="1053"/>
      <c r="Q60" s="1056"/>
      <c r="R60" s="1041"/>
      <c r="S60" s="1041"/>
      <c r="T60" s="1023"/>
      <c r="U60" s="1008"/>
      <c r="V60" s="1008"/>
      <c r="W60" s="1008"/>
      <c r="X60" s="1008"/>
      <c r="Y60" s="1008"/>
      <c r="Z60" s="1005"/>
      <c r="AA60" s="1005"/>
      <c r="AB60" s="1005"/>
      <c r="AC60" s="1005"/>
      <c r="AD60" s="1005"/>
      <c r="AE60" s="1005"/>
      <c r="AF60" s="1005"/>
      <c r="AG60" s="479"/>
      <c r="AH60" s="592"/>
      <c r="AI60" s="592"/>
      <c r="AJ60" s="592"/>
      <c r="AK60" s="196"/>
      <c r="AL60" s="197"/>
      <c r="AM60" s="197"/>
      <c r="AN60" s="197"/>
      <c r="AO60" s="197"/>
      <c r="AP60" s="1151"/>
      <c r="AQ60" s="1005"/>
      <c r="AR60" s="282"/>
      <c r="AS60" s="282"/>
      <c r="AT60" s="282"/>
      <c r="AU60" s="282"/>
      <c r="AV60" s="282"/>
      <c r="AW60" s="282"/>
      <c r="AX60" s="1151"/>
      <c r="AY60" s="1005"/>
      <c r="AZ60" s="282"/>
      <c r="BA60" s="282"/>
      <c r="BB60" s="282"/>
      <c r="BC60" s="282"/>
      <c r="BD60" s="282"/>
      <c r="BE60" s="282"/>
      <c r="BF60" s="1151"/>
      <c r="BG60" s="1005"/>
      <c r="BH60" s="282"/>
      <c r="BI60" s="282"/>
      <c r="BJ60" s="282"/>
      <c r="BK60" s="282"/>
      <c r="BL60" s="282"/>
      <c r="BM60" s="282"/>
      <c r="BN60" s="1151"/>
      <c r="BO60" s="1005"/>
      <c r="BP60" s="282"/>
      <c r="BQ60" s="282"/>
      <c r="BR60" s="282"/>
      <c r="BS60" s="282"/>
      <c r="BT60" s="282"/>
      <c r="BU60" s="282"/>
      <c r="BV60" s="116"/>
    </row>
    <row r="61" spans="1:74" ht="40.15" customHeight="1" x14ac:dyDescent="0.25">
      <c r="A61" s="151"/>
      <c r="B61" s="24"/>
      <c r="C61" s="1059"/>
      <c r="D61" s="1050"/>
      <c r="E61" s="1062"/>
      <c r="F61" s="1266"/>
      <c r="G61" s="1162"/>
      <c r="H61" s="1367"/>
      <c r="I61" s="1344"/>
      <c r="J61" s="1162"/>
      <c r="K61" s="1162"/>
      <c r="L61" s="1162"/>
      <c r="M61" s="1162"/>
      <c r="N61" s="1370"/>
      <c r="O61" s="1162"/>
      <c r="P61" s="1053"/>
      <c r="Q61" s="1056"/>
      <c r="R61" s="1041"/>
      <c r="S61" s="1041"/>
      <c r="T61" s="1023"/>
      <c r="U61" s="1008"/>
      <c r="V61" s="1008"/>
      <c r="W61" s="1008"/>
      <c r="X61" s="1008"/>
      <c r="Y61" s="1008"/>
      <c r="Z61" s="1005"/>
      <c r="AA61" s="1005"/>
      <c r="AB61" s="1005"/>
      <c r="AC61" s="1005"/>
      <c r="AD61" s="1005"/>
      <c r="AE61" s="1005"/>
      <c r="AF61" s="1005"/>
      <c r="AG61" s="196"/>
      <c r="AH61" s="592"/>
      <c r="AI61" s="592"/>
      <c r="AJ61" s="592"/>
      <c r="AK61" s="196"/>
      <c r="AL61" s="197"/>
      <c r="AM61" s="197"/>
      <c r="AN61" s="197"/>
      <c r="AO61" s="197"/>
      <c r="AP61" s="1151"/>
      <c r="AQ61" s="1005"/>
      <c r="AR61" s="282"/>
      <c r="AS61" s="282"/>
      <c r="AT61" s="282"/>
      <c r="AU61" s="282"/>
      <c r="AV61" s="282"/>
      <c r="AW61" s="282"/>
      <c r="AX61" s="1151"/>
      <c r="AY61" s="1005"/>
      <c r="AZ61" s="282"/>
      <c r="BA61" s="282"/>
      <c r="BB61" s="282"/>
      <c r="BC61" s="282"/>
      <c r="BD61" s="282"/>
      <c r="BE61" s="282"/>
      <c r="BF61" s="1151"/>
      <c r="BG61" s="1005"/>
      <c r="BH61" s="282"/>
      <c r="BI61" s="282"/>
      <c r="BJ61" s="282"/>
      <c r="BK61" s="282"/>
      <c r="BL61" s="282"/>
      <c r="BM61" s="282"/>
      <c r="BN61" s="1151"/>
      <c r="BO61" s="1005"/>
      <c r="BP61" s="282"/>
      <c r="BQ61" s="282"/>
      <c r="BR61" s="282"/>
      <c r="BS61" s="282"/>
      <c r="BT61" s="282"/>
      <c r="BU61" s="282"/>
      <c r="BV61" s="116"/>
    </row>
    <row r="62" spans="1:74" ht="40.15" customHeight="1" thickBot="1" x14ac:dyDescent="0.3">
      <c r="A62" s="151"/>
      <c r="B62" s="24"/>
      <c r="C62" s="1060"/>
      <c r="D62" s="1051"/>
      <c r="E62" s="1063"/>
      <c r="F62" s="1267"/>
      <c r="G62" s="1163"/>
      <c r="H62" s="1368"/>
      <c r="I62" s="1369"/>
      <c r="J62" s="1163"/>
      <c r="K62" s="1163"/>
      <c r="L62" s="1163"/>
      <c r="M62" s="1163"/>
      <c r="N62" s="1371"/>
      <c r="O62" s="1163"/>
      <c r="P62" s="1054"/>
      <c r="Q62" s="1057"/>
      <c r="R62" s="1042"/>
      <c r="S62" s="1042"/>
      <c r="T62" s="1024"/>
      <c r="U62" s="1009"/>
      <c r="V62" s="1009"/>
      <c r="W62" s="1009"/>
      <c r="X62" s="1009"/>
      <c r="Y62" s="1009"/>
      <c r="Z62" s="1006"/>
      <c r="AA62" s="1006"/>
      <c r="AB62" s="1006"/>
      <c r="AC62" s="1006"/>
      <c r="AD62" s="1006"/>
      <c r="AE62" s="1006"/>
      <c r="AF62" s="1006"/>
      <c r="AG62" s="715"/>
      <c r="AH62" s="716"/>
      <c r="AI62" s="716"/>
      <c r="AJ62" s="716"/>
      <c r="AK62" s="715"/>
      <c r="AL62" s="717"/>
      <c r="AM62" s="717"/>
      <c r="AN62" s="717"/>
      <c r="AO62" s="717"/>
      <c r="AP62" s="1152"/>
      <c r="AQ62" s="1006"/>
      <c r="AR62" s="718"/>
      <c r="AS62" s="718"/>
      <c r="AT62" s="718"/>
      <c r="AU62" s="718"/>
      <c r="AV62" s="718"/>
      <c r="AW62" s="718"/>
      <c r="AX62" s="1152"/>
      <c r="AY62" s="1006"/>
      <c r="AZ62" s="718"/>
      <c r="BA62" s="718"/>
      <c r="BB62" s="718"/>
      <c r="BC62" s="718"/>
      <c r="BD62" s="718"/>
      <c r="BE62" s="718"/>
      <c r="BF62" s="1152"/>
      <c r="BG62" s="1006"/>
      <c r="BH62" s="718"/>
      <c r="BI62" s="718"/>
      <c r="BJ62" s="718"/>
      <c r="BK62" s="718"/>
      <c r="BL62" s="718"/>
      <c r="BM62" s="718"/>
      <c r="BN62" s="1152"/>
      <c r="BO62" s="1006"/>
      <c r="BP62" s="718"/>
      <c r="BQ62" s="718"/>
      <c r="BR62" s="718"/>
      <c r="BS62" s="718"/>
      <c r="BT62" s="718"/>
      <c r="BU62" s="718"/>
      <c r="BV62" s="116"/>
    </row>
    <row r="63" spans="1:74" ht="40.15" customHeight="1" thickTop="1" x14ac:dyDescent="0.25">
      <c r="A63" s="151"/>
      <c r="B63" s="29"/>
      <c r="C63" s="1058" t="s">
        <v>1170</v>
      </c>
      <c r="D63" s="1161" t="s">
        <v>1171</v>
      </c>
      <c r="E63" s="1061">
        <v>330</v>
      </c>
      <c r="F63" s="1372">
        <v>330112700</v>
      </c>
      <c r="G63" s="1373" t="s">
        <v>1187</v>
      </c>
      <c r="H63" s="1374">
        <v>8</v>
      </c>
      <c r="I63" s="1375" t="s">
        <v>2982</v>
      </c>
      <c r="J63" s="1373">
        <v>33</v>
      </c>
      <c r="K63" s="1373" t="s">
        <v>3554</v>
      </c>
      <c r="L63" s="1373">
        <v>3301</v>
      </c>
      <c r="M63" s="1373" t="s">
        <v>3555</v>
      </c>
      <c r="N63" s="1376">
        <v>2026004540085</v>
      </c>
      <c r="O63" s="1373" t="s">
        <v>3556</v>
      </c>
      <c r="P63" s="1052" t="s">
        <v>1172</v>
      </c>
      <c r="Q63" s="1055">
        <v>8</v>
      </c>
      <c r="R63" s="1040" t="s">
        <v>2871</v>
      </c>
      <c r="S63" s="1040"/>
      <c r="T63" s="1022"/>
      <c r="U63" s="1007"/>
      <c r="V63" s="1007"/>
      <c r="W63" s="1007"/>
      <c r="X63" s="1007"/>
      <c r="Y63" s="1007"/>
      <c r="Z63" s="1004">
        <f t="shared" ref="Z63:Z71" si="35">+AQ63+AY63+BG63+BO63</f>
        <v>0</v>
      </c>
      <c r="AA63" s="1004">
        <f t="shared" si="34"/>
        <v>0</v>
      </c>
      <c r="AB63" s="1004">
        <f t="shared" si="34"/>
        <v>0</v>
      </c>
      <c r="AC63" s="1004">
        <f t="shared" si="34"/>
        <v>0</v>
      </c>
      <c r="AD63" s="1004">
        <f t="shared" si="34"/>
        <v>0</v>
      </c>
      <c r="AE63" s="1004">
        <f t="shared" si="34"/>
        <v>0</v>
      </c>
      <c r="AF63" s="1004">
        <f t="shared" si="34"/>
        <v>0</v>
      </c>
      <c r="AG63" s="714"/>
      <c r="AH63" s="593"/>
      <c r="AI63" s="593"/>
      <c r="AJ63" s="593"/>
      <c r="AK63" s="207"/>
      <c r="AL63" s="208"/>
      <c r="AM63" s="208"/>
      <c r="AN63" s="208"/>
      <c r="AO63" s="208"/>
      <c r="AP63" s="1150">
        <f>+U63</f>
        <v>0</v>
      </c>
      <c r="AQ63" s="1004">
        <f>SUM(AR63:AW66)</f>
        <v>0</v>
      </c>
      <c r="AR63" s="299"/>
      <c r="AS63" s="299"/>
      <c r="AT63" s="299"/>
      <c r="AU63" s="299"/>
      <c r="AV63" s="299"/>
      <c r="AW63" s="299"/>
      <c r="AX63" s="1150">
        <f>+V63</f>
        <v>0</v>
      </c>
      <c r="AY63" s="1004">
        <f>SUM(AZ63:BE66)</f>
        <v>0</v>
      </c>
      <c r="AZ63" s="299"/>
      <c r="BA63" s="299"/>
      <c r="BB63" s="299"/>
      <c r="BC63" s="299"/>
      <c r="BD63" s="299"/>
      <c r="BE63" s="299"/>
      <c r="BF63" s="1150">
        <f>+W63</f>
        <v>0</v>
      </c>
      <c r="BG63" s="1004">
        <f>SUM(BH63:BM66)</f>
        <v>0</v>
      </c>
      <c r="BH63" s="299"/>
      <c r="BI63" s="299"/>
      <c r="BJ63" s="299"/>
      <c r="BK63" s="299"/>
      <c r="BL63" s="299"/>
      <c r="BM63" s="299"/>
      <c r="BN63" s="1150">
        <f>+X63</f>
        <v>0</v>
      </c>
      <c r="BO63" s="1004">
        <f>SUM(BP63:BU66)</f>
        <v>0</v>
      </c>
      <c r="BP63" s="299"/>
      <c r="BQ63" s="299"/>
      <c r="BR63" s="299"/>
      <c r="BS63" s="299"/>
      <c r="BT63" s="299"/>
      <c r="BU63" s="299"/>
      <c r="BV63" s="116"/>
    </row>
    <row r="64" spans="1:74" ht="40.15" customHeight="1" x14ac:dyDescent="0.25">
      <c r="A64" s="151"/>
      <c r="B64" s="29"/>
      <c r="C64" s="1059"/>
      <c r="D64" s="1162"/>
      <c r="E64" s="1062"/>
      <c r="F64" s="1266"/>
      <c r="G64" s="1162"/>
      <c r="H64" s="1367"/>
      <c r="I64" s="1344"/>
      <c r="J64" s="1162"/>
      <c r="K64" s="1162"/>
      <c r="L64" s="1162"/>
      <c r="M64" s="1162"/>
      <c r="N64" s="1370"/>
      <c r="O64" s="1162"/>
      <c r="P64" s="1053"/>
      <c r="Q64" s="1056"/>
      <c r="R64" s="1041"/>
      <c r="S64" s="1041"/>
      <c r="T64" s="1023"/>
      <c r="U64" s="1008"/>
      <c r="V64" s="1008"/>
      <c r="W64" s="1008"/>
      <c r="X64" s="1008"/>
      <c r="Y64" s="1008"/>
      <c r="Z64" s="1005"/>
      <c r="AA64" s="1005"/>
      <c r="AB64" s="1005"/>
      <c r="AC64" s="1005"/>
      <c r="AD64" s="1005"/>
      <c r="AE64" s="1005"/>
      <c r="AF64" s="1005"/>
      <c r="AG64" s="479"/>
      <c r="AH64" s="592"/>
      <c r="AI64" s="592"/>
      <c r="AJ64" s="592"/>
      <c r="AK64" s="196"/>
      <c r="AL64" s="197"/>
      <c r="AM64" s="197"/>
      <c r="AN64" s="197"/>
      <c r="AO64" s="197"/>
      <c r="AP64" s="1151"/>
      <c r="AQ64" s="1005"/>
      <c r="AR64" s="282"/>
      <c r="AS64" s="282"/>
      <c r="AT64" s="282"/>
      <c r="AU64" s="282"/>
      <c r="AV64" s="282"/>
      <c r="AW64" s="282"/>
      <c r="AX64" s="1151"/>
      <c r="AY64" s="1005"/>
      <c r="AZ64" s="282"/>
      <c r="BA64" s="282"/>
      <c r="BB64" s="282"/>
      <c r="BC64" s="282"/>
      <c r="BD64" s="282"/>
      <c r="BE64" s="282"/>
      <c r="BF64" s="1151"/>
      <c r="BG64" s="1005"/>
      <c r="BH64" s="282"/>
      <c r="BI64" s="282"/>
      <c r="BJ64" s="282"/>
      <c r="BK64" s="282"/>
      <c r="BL64" s="282"/>
      <c r="BM64" s="282"/>
      <c r="BN64" s="1151"/>
      <c r="BO64" s="1005"/>
      <c r="BP64" s="282"/>
      <c r="BQ64" s="282"/>
      <c r="BR64" s="282"/>
      <c r="BS64" s="282"/>
      <c r="BT64" s="282"/>
      <c r="BU64" s="282"/>
      <c r="BV64" s="116"/>
    </row>
    <row r="65" spans="1:74" ht="40.15" customHeight="1" x14ac:dyDescent="0.25">
      <c r="A65" s="151"/>
      <c r="B65" s="29"/>
      <c r="C65" s="1059"/>
      <c r="D65" s="1162"/>
      <c r="E65" s="1062"/>
      <c r="F65" s="1266"/>
      <c r="G65" s="1162"/>
      <c r="H65" s="1367"/>
      <c r="I65" s="1344"/>
      <c r="J65" s="1162"/>
      <c r="K65" s="1162"/>
      <c r="L65" s="1162"/>
      <c r="M65" s="1162"/>
      <c r="N65" s="1370"/>
      <c r="O65" s="1162"/>
      <c r="P65" s="1053"/>
      <c r="Q65" s="1056"/>
      <c r="R65" s="1041"/>
      <c r="S65" s="1041"/>
      <c r="T65" s="1023"/>
      <c r="U65" s="1008"/>
      <c r="V65" s="1008"/>
      <c r="W65" s="1008"/>
      <c r="X65" s="1008"/>
      <c r="Y65" s="1008"/>
      <c r="Z65" s="1005"/>
      <c r="AA65" s="1005"/>
      <c r="AB65" s="1005"/>
      <c r="AC65" s="1005"/>
      <c r="AD65" s="1005"/>
      <c r="AE65" s="1005"/>
      <c r="AF65" s="1005"/>
      <c r="AG65" s="196"/>
      <c r="AH65" s="592"/>
      <c r="AI65" s="592"/>
      <c r="AJ65" s="592"/>
      <c r="AK65" s="196"/>
      <c r="AL65" s="197"/>
      <c r="AM65" s="197"/>
      <c r="AN65" s="197"/>
      <c r="AO65" s="197"/>
      <c r="AP65" s="1151"/>
      <c r="AQ65" s="1005"/>
      <c r="AR65" s="282"/>
      <c r="AS65" s="282"/>
      <c r="AT65" s="282"/>
      <c r="AU65" s="282"/>
      <c r="AV65" s="282"/>
      <c r="AW65" s="282"/>
      <c r="AX65" s="1151"/>
      <c r="AY65" s="1005"/>
      <c r="AZ65" s="282"/>
      <c r="BA65" s="282"/>
      <c r="BB65" s="282"/>
      <c r="BC65" s="282"/>
      <c r="BD65" s="282"/>
      <c r="BE65" s="282"/>
      <c r="BF65" s="1151"/>
      <c r="BG65" s="1005"/>
      <c r="BH65" s="282"/>
      <c r="BI65" s="282"/>
      <c r="BJ65" s="282"/>
      <c r="BK65" s="282"/>
      <c r="BL65" s="282"/>
      <c r="BM65" s="282"/>
      <c r="BN65" s="1151"/>
      <c r="BO65" s="1005"/>
      <c r="BP65" s="282"/>
      <c r="BQ65" s="282"/>
      <c r="BR65" s="282"/>
      <c r="BS65" s="282"/>
      <c r="BT65" s="282"/>
      <c r="BU65" s="282"/>
      <c r="BV65" s="116"/>
    </row>
    <row r="66" spans="1:74" ht="40.15" customHeight="1" thickBot="1" x14ac:dyDescent="0.3">
      <c r="A66" s="151"/>
      <c r="B66" s="29"/>
      <c r="C66" s="1059"/>
      <c r="D66" s="1162"/>
      <c r="E66" s="1063"/>
      <c r="F66" s="1267"/>
      <c r="G66" s="1163"/>
      <c r="H66" s="1368"/>
      <c r="I66" s="1369"/>
      <c r="J66" s="1163"/>
      <c r="K66" s="1163"/>
      <c r="L66" s="1163"/>
      <c r="M66" s="1163"/>
      <c r="N66" s="1371"/>
      <c r="O66" s="1163"/>
      <c r="P66" s="1054"/>
      <c r="Q66" s="1057"/>
      <c r="R66" s="1042"/>
      <c r="S66" s="1042"/>
      <c r="T66" s="1024"/>
      <c r="U66" s="1009"/>
      <c r="V66" s="1009"/>
      <c r="W66" s="1009"/>
      <c r="X66" s="1009"/>
      <c r="Y66" s="1009"/>
      <c r="Z66" s="1006"/>
      <c r="AA66" s="1006"/>
      <c r="AB66" s="1006"/>
      <c r="AC66" s="1006"/>
      <c r="AD66" s="1006"/>
      <c r="AE66" s="1006"/>
      <c r="AF66" s="1006"/>
      <c r="AG66" s="715"/>
      <c r="AH66" s="716"/>
      <c r="AI66" s="716"/>
      <c r="AJ66" s="716"/>
      <c r="AK66" s="715"/>
      <c r="AL66" s="717"/>
      <c r="AM66" s="717"/>
      <c r="AN66" s="717"/>
      <c r="AO66" s="717"/>
      <c r="AP66" s="1152"/>
      <c r="AQ66" s="1006"/>
      <c r="AR66" s="718"/>
      <c r="AS66" s="718"/>
      <c r="AT66" s="718"/>
      <c r="AU66" s="718"/>
      <c r="AV66" s="718"/>
      <c r="AW66" s="718"/>
      <c r="AX66" s="1152"/>
      <c r="AY66" s="1006"/>
      <c r="AZ66" s="718"/>
      <c r="BA66" s="718"/>
      <c r="BB66" s="718"/>
      <c r="BC66" s="718"/>
      <c r="BD66" s="718"/>
      <c r="BE66" s="718"/>
      <c r="BF66" s="1152"/>
      <c r="BG66" s="1006"/>
      <c r="BH66" s="718"/>
      <c r="BI66" s="718"/>
      <c r="BJ66" s="718"/>
      <c r="BK66" s="718"/>
      <c r="BL66" s="718"/>
      <c r="BM66" s="718"/>
      <c r="BN66" s="1152"/>
      <c r="BO66" s="1006"/>
      <c r="BP66" s="718"/>
      <c r="BQ66" s="718"/>
      <c r="BR66" s="718"/>
      <c r="BS66" s="718"/>
      <c r="BT66" s="718"/>
      <c r="BU66" s="718"/>
      <c r="BV66" s="116"/>
    </row>
    <row r="67" spans="1:74" ht="40.15" customHeight="1" thickTop="1" x14ac:dyDescent="0.25">
      <c r="A67" s="151"/>
      <c r="B67" s="29"/>
      <c r="C67" s="1059"/>
      <c r="D67" s="1162"/>
      <c r="E67" s="1061">
        <v>331</v>
      </c>
      <c r="F67" s="1372">
        <v>330109000</v>
      </c>
      <c r="G67" s="1373" t="s">
        <v>3563</v>
      </c>
      <c r="H67" s="1374">
        <v>4</v>
      </c>
      <c r="I67" s="1375" t="s">
        <v>2982</v>
      </c>
      <c r="J67" s="1373">
        <v>33</v>
      </c>
      <c r="K67" s="1373" t="s">
        <v>3554</v>
      </c>
      <c r="L67" s="1373">
        <v>3301</v>
      </c>
      <c r="M67" s="1373" t="s">
        <v>3555</v>
      </c>
      <c r="N67" s="1376">
        <v>2026004540085</v>
      </c>
      <c r="O67" s="1373" t="s">
        <v>3556</v>
      </c>
      <c r="P67" s="1052" t="s">
        <v>1173</v>
      </c>
      <c r="Q67" s="1055">
        <v>4</v>
      </c>
      <c r="R67" s="1040" t="s">
        <v>2871</v>
      </c>
      <c r="S67" s="1040"/>
      <c r="T67" s="1022"/>
      <c r="U67" s="1007"/>
      <c r="V67" s="1007"/>
      <c r="W67" s="1007"/>
      <c r="X67" s="1007"/>
      <c r="Y67" s="1007"/>
      <c r="Z67" s="1004">
        <f t="shared" si="35"/>
        <v>0</v>
      </c>
      <c r="AA67" s="1004">
        <f t="shared" si="34"/>
        <v>0</v>
      </c>
      <c r="AB67" s="1004">
        <f t="shared" si="34"/>
        <v>0</v>
      </c>
      <c r="AC67" s="1004">
        <f t="shared" si="34"/>
        <v>0</v>
      </c>
      <c r="AD67" s="1004">
        <f t="shared" si="34"/>
        <v>0</v>
      </c>
      <c r="AE67" s="1004">
        <f t="shared" si="34"/>
        <v>0</v>
      </c>
      <c r="AF67" s="1004">
        <f t="shared" si="34"/>
        <v>0</v>
      </c>
      <c r="AG67" s="714"/>
      <c r="AH67" s="593"/>
      <c r="AI67" s="593"/>
      <c r="AJ67" s="593"/>
      <c r="AK67" s="207"/>
      <c r="AL67" s="208"/>
      <c r="AM67" s="208"/>
      <c r="AN67" s="208"/>
      <c r="AO67" s="208"/>
      <c r="AP67" s="1150">
        <f>+U67</f>
        <v>0</v>
      </c>
      <c r="AQ67" s="1004">
        <f>SUM(AR67:AW70)</f>
        <v>0</v>
      </c>
      <c r="AR67" s="299"/>
      <c r="AS67" s="299"/>
      <c r="AT67" s="299"/>
      <c r="AU67" s="299"/>
      <c r="AV67" s="299"/>
      <c r="AW67" s="299"/>
      <c r="AX67" s="1150">
        <f>+V67</f>
        <v>0</v>
      </c>
      <c r="AY67" s="1004">
        <f>SUM(AZ67:BE70)</f>
        <v>0</v>
      </c>
      <c r="AZ67" s="299"/>
      <c r="BA67" s="299"/>
      <c r="BB67" s="299"/>
      <c r="BC67" s="299"/>
      <c r="BD67" s="299"/>
      <c r="BE67" s="299"/>
      <c r="BF67" s="1150">
        <f>+W67</f>
        <v>0</v>
      </c>
      <c r="BG67" s="1004">
        <f>SUM(BH67:BM70)</f>
        <v>0</v>
      </c>
      <c r="BH67" s="299"/>
      <c r="BI67" s="299"/>
      <c r="BJ67" s="299"/>
      <c r="BK67" s="299"/>
      <c r="BL67" s="299"/>
      <c r="BM67" s="299"/>
      <c r="BN67" s="1150">
        <f>+X67</f>
        <v>0</v>
      </c>
      <c r="BO67" s="1004">
        <f>SUM(BP67:BU70)</f>
        <v>0</v>
      </c>
      <c r="BP67" s="299"/>
      <c r="BQ67" s="299"/>
      <c r="BR67" s="299"/>
      <c r="BS67" s="299"/>
      <c r="BT67" s="299"/>
      <c r="BU67" s="299"/>
      <c r="BV67" s="116"/>
    </row>
    <row r="68" spans="1:74" ht="40.15" customHeight="1" x14ac:dyDescent="0.25">
      <c r="A68" s="151"/>
      <c r="B68" s="29"/>
      <c r="C68" s="1059"/>
      <c r="D68" s="1162"/>
      <c r="E68" s="1062"/>
      <c r="F68" s="1266"/>
      <c r="G68" s="1162"/>
      <c r="H68" s="1367"/>
      <c r="I68" s="1344"/>
      <c r="J68" s="1162"/>
      <c r="K68" s="1162"/>
      <c r="L68" s="1162"/>
      <c r="M68" s="1162"/>
      <c r="N68" s="1370"/>
      <c r="O68" s="1162"/>
      <c r="P68" s="1053"/>
      <c r="Q68" s="1056"/>
      <c r="R68" s="1041"/>
      <c r="S68" s="1041"/>
      <c r="T68" s="1023"/>
      <c r="U68" s="1008"/>
      <c r="V68" s="1008"/>
      <c r="W68" s="1008"/>
      <c r="X68" s="1008"/>
      <c r="Y68" s="1008"/>
      <c r="Z68" s="1005"/>
      <c r="AA68" s="1005"/>
      <c r="AB68" s="1005"/>
      <c r="AC68" s="1005"/>
      <c r="AD68" s="1005"/>
      <c r="AE68" s="1005"/>
      <c r="AF68" s="1005"/>
      <c r="AG68" s="479"/>
      <c r="AH68" s="592"/>
      <c r="AI68" s="592"/>
      <c r="AJ68" s="592"/>
      <c r="AK68" s="196"/>
      <c r="AL68" s="197"/>
      <c r="AM68" s="197"/>
      <c r="AN68" s="197"/>
      <c r="AO68" s="197"/>
      <c r="AP68" s="1151"/>
      <c r="AQ68" s="1005"/>
      <c r="AR68" s="282"/>
      <c r="AS68" s="282"/>
      <c r="AT68" s="282"/>
      <c r="AU68" s="282"/>
      <c r="AV68" s="282"/>
      <c r="AW68" s="282"/>
      <c r="AX68" s="1151"/>
      <c r="AY68" s="1005"/>
      <c r="AZ68" s="282"/>
      <c r="BA68" s="282"/>
      <c r="BB68" s="282"/>
      <c r="BC68" s="282"/>
      <c r="BD68" s="282"/>
      <c r="BE68" s="282"/>
      <c r="BF68" s="1151"/>
      <c r="BG68" s="1005"/>
      <c r="BH68" s="282"/>
      <c r="BI68" s="282"/>
      <c r="BJ68" s="282"/>
      <c r="BK68" s="282"/>
      <c r="BL68" s="282"/>
      <c r="BM68" s="282"/>
      <c r="BN68" s="1151"/>
      <c r="BO68" s="1005"/>
      <c r="BP68" s="282"/>
      <c r="BQ68" s="282"/>
      <c r="BR68" s="282"/>
      <c r="BS68" s="282"/>
      <c r="BT68" s="282"/>
      <c r="BU68" s="282"/>
      <c r="BV68" s="116"/>
    </row>
    <row r="69" spans="1:74" ht="40.15" customHeight="1" x14ac:dyDescent="0.25">
      <c r="A69" s="151"/>
      <c r="B69" s="29"/>
      <c r="C69" s="1059"/>
      <c r="D69" s="1162"/>
      <c r="E69" s="1062"/>
      <c r="F69" s="1266"/>
      <c r="G69" s="1162"/>
      <c r="H69" s="1367"/>
      <c r="I69" s="1344"/>
      <c r="J69" s="1162"/>
      <c r="K69" s="1162"/>
      <c r="L69" s="1162"/>
      <c r="M69" s="1162"/>
      <c r="N69" s="1370"/>
      <c r="O69" s="1162"/>
      <c r="P69" s="1053"/>
      <c r="Q69" s="1056"/>
      <c r="R69" s="1041"/>
      <c r="S69" s="1041"/>
      <c r="T69" s="1023"/>
      <c r="U69" s="1008"/>
      <c r="V69" s="1008"/>
      <c r="W69" s="1008"/>
      <c r="X69" s="1008"/>
      <c r="Y69" s="1008"/>
      <c r="Z69" s="1005"/>
      <c r="AA69" s="1005"/>
      <c r="AB69" s="1005"/>
      <c r="AC69" s="1005"/>
      <c r="AD69" s="1005"/>
      <c r="AE69" s="1005"/>
      <c r="AF69" s="1005"/>
      <c r="AG69" s="196"/>
      <c r="AH69" s="592"/>
      <c r="AI69" s="592"/>
      <c r="AJ69" s="592"/>
      <c r="AK69" s="196"/>
      <c r="AL69" s="197"/>
      <c r="AM69" s="197"/>
      <c r="AN69" s="197"/>
      <c r="AO69" s="197"/>
      <c r="AP69" s="1151"/>
      <c r="AQ69" s="1005"/>
      <c r="AR69" s="282"/>
      <c r="AS69" s="282"/>
      <c r="AT69" s="282"/>
      <c r="AU69" s="282"/>
      <c r="AV69" s="282"/>
      <c r="AW69" s="282"/>
      <c r="AX69" s="1151"/>
      <c r="AY69" s="1005"/>
      <c r="AZ69" s="282"/>
      <c r="BA69" s="282"/>
      <c r="BB69" s="282"/>
      <c r="BC69" s="282"/>
      <c r="BD69" s="282"/>
      <c r="BE69" s="282"/>
      <c r="BF69" s="1151"/>
      <c r="BG69" s="1005"/>
      <c r="BH69" s="282"/>
      <c r="BI69" s="282"/>
      <c r="BJ69" s="282"/>
      <c r="BK69" s="282"/>
      <c r="BL69" s="282"/>
      <c r="BM69" s="282"/>
      <c r="BN69" s="1151"/>
      <c r="BO69" s="1005"/>
      <c r="BP69" s="282"/>
      <c r="BQ69" s="282"/>
      <c r="BR69" s="282"/>
      <c r="BS69" s="282"/>
      <c r="BT69" s="282"/>
      <c r="BU69" s="282"/>
      <c r="BV69" s="116"/>
    </row>
    <row r="70" spans="1:74" ht="40.15" customHeight="1" thickBot="1" x14ac:dyDescent="0.3">
      <c r="A70" s="151"/>
      <c r="B70" s="29"/>
      <c r="C70" s="1060"/>
      <c r="D70" s="1163"/>
      <c r="E70" s="1063"/>
      <c r="F70" s="1267"/>
      <c r="G70" s="1163"/>
      <c r="H70" s="1368"/>
      <c r="I70" s="1369"/>
      <c r="J70" s="1163"/>
      <c r="K70" s="1163"/>
      <c r="L70" s="1163"/>
      <c r="M70" s="1163"/>
      <c r="N70" s="1371"/>
      <c r="O70" s="1163"/>
      <c r="P70" s="1054"/>
      <c r="Q70" s="1057"/>
      <c r="R70" s="1042"/>
      <c r="S70" s="1042"/>
      <c r="T70" s="1024"/>
      <c r="U70" s="1009"/>
      <c r="V70" s="1009"/>
      <c r="W70" s="1009"/>
      <c r="X70" s="1009"/>
      <c r="Y70" s="1009"/>
      <c r="Z70" s="1006"/>
      <c r="AA70" s="1006"/>
      <c r="AB70" s="1006"/>
      <c r="AC70" s="1006"/>
      <c r="AD70" s="1006"/>
      <c r="AE70" s="1006"/>
      <c r="AF70" s="1006"/>
      <c r="AG70" s="715"/>
      <c r="AH70" s="716"/>
      <c r="AI70" s="716"/>
      <c r="AJ70" s="716"/>
      <c r="AK70" s="715"/>
      <c r="AL70" s="717"/>
      <c r="AM70" s="717"/>
      <c r="AN70" s="717"/>
      <c r="AO70" s="717"/>
      <c r="AP70" s="1152"/>
      <c r="AQ70" s="1006"/>
      <c r="AR70" s="718"/>
      <c r="AS70" s="718"/>
      <c r="AT70" s="718"/>
      <c r="AU70" s="718"/>
      <c r="AV70" s="718"/>
      <c r="AW70" s="718"/>
      <c r="AX70" s="1152"/>
      <c r="AY70" s="1006"/>
      <c r="AZ70" s="718"/>
      <c r="BA70" s="718"/>
      <c r="BB70" s="718"/>
      <c r="BC70" s="718"/>
      <c r="BD70" s="718"/>
      <c r="BE70" s="718"/>
      <c r="BF70" s="1152"/>
      <c r="BG70" s="1006"/>
      <c r="BH70" s="718"/>
      <c r="BI70" s="718"/>
      <c r="BJ70" s="718"/>
      <c r="BK70" s="718"/>
      <c r="BL70" s="718"/>
      <c r="BM70" s="718"/>
      <c r="BN70" s="1152"/>
      <c r="BO70" s="1006"/>
      <c r="BP70" s="718"/>
      <c r="BQ70" s="718"/>
      <c r="BR70" s="718"/>
      <c r="BS70" s="718"/>
      <c r="BT70" s="718"/>
      <c r="BU70" s="718"/>
      <c r="BV70" s="116"/>
    </row>
    <row r="71" spans="1:74" ht="40.15" customHeight="1" thickTop="1" x14ac:dyDescent="0.25">
      <c r="A71" s="151"/>
      <c r="B71" s="24"/>
      <c r="C71" s="1058" t="s">
        <v>1174</v>
      </c>
      <c r="D71" s="1049" t="s">
        <v>1175</v>
      </c>
      <c r="E71" s="1061">
        <v>332</v>
      </c>
      <c r="F71" s="1372">
        <v>330105300</v>
      </c>
      <c r="G71" s="1373" t="s">
        <v>3564</v>
      </c>
      <c r="H71" s="1374">
        <v>144</v>
      </c>
      <c r="I71" s="1375" t="s">
        <v>2982</v>
      </c>
      <c r="J71" s="1373">
        <v>33</v>
      </c>
      <c r="K71" s="1373" t="s">
        <v>3554</v>
      </c>
      <c r="L71" s="1373">
        <v>3301</v>
      </c>
      <c r="M71" s="1373" t="s">
        <v>3555</v>
      </c>
      <c r="N71" s="1376">
        <v>2026004540085</v>
      </c>
      <c r="O71" s="1373" t="s">
        <v>3556</v>
      </c>
      <c r="P71" s="1052" t="s">
        <v>1176</v>
      </c>
      <c r="Q71" s="1055">
        <v>144</v>
      </c>
      <c r="R71" s="1040" t="s">
        <v>2871</v>
      </c>
      <c r="S71" s="1040"/>
      <c r="T71" s="1022"/>
      <c r="U71" s="1007"/>
      <c r="V71" s="1007"/>
      <c r="W71" s="1007"/>
      <c r="X71" s="1007"/>
      <c r="Y71" s="1007"/>
      <c r="Z71" s="1004">
        <f t="shared" si="35"/>
        <v>0</v>
      </c>
      <c r="AA71" s="1004">
        <f t="shared" si="34"/>
        <v>0</v>
      </c>
      <c r="AB71" s="1004">
        <f t="shared" si="34"/>
        <v>0</v>
      </c>
      <c r="AC71" s="1004">
        <f t="shared" si="34"/>
        <v>0</v>
      </c>
      <c r="AD71" s="1004">
        <f t="shared" si="34"/>
        <v>0</v>
      </c>
      <c r="AE71" s="1004">
        <f t="shared" si="34"/>
        <v>0</v>
      </c>
      <c r="AF71" s="1004">
        <f t="shared" si="34"/>
        <v>0</v>
      </c>
      <c r="AG71" s="714"/>
      <c r="AH71" s="593"/>
      <c r="AI71" s="593"/>
      <c r="AJ71" s="593"/>
      <c r="AK71" s="207"/>
      <c r="AL71" s="208"/>
      <c r="AM71" s="208"/>
      <c r="AN71" s="208"/>
      <c r="AO71" s="208"/>
      <c r="AP71" s="1150">
        <f>+U71</f>
        <v>0</v>
      </c>
      <c r="AQ71" s="1004">
        <f>SUM(AR71:AW74)</f>
        <v>0</v>
      </c>
      <c r="AR71" s="299"/>
      <c r="AS71" s="299"/>
      <c r="AT71" s="299"/>
      <c r="AU71" s="299"/>
      <c r="AV71" s="299"/>
      <c r="AW71" s="299"/>
      <c r="AX71" s="1150">
        <f>+V71</f>
        <v>0</v>
      </c>
      <c r="AY71" s="1004">
        <f>SUM(AZ71:BE74)</f>
        <v>0</v>
      </c>
      <c r="AZ71" s="299"/>
      <c r="BA71" s="299"/>
      <c r="BB71" s="299"/>
      <c r="BC71" s="299"/>
      <c r="BD71" s="299"/>
      <c r="BE71" s="299"/>
      <c r="BF71" s="1150">
        <f>+W71</f>
        <v>0</v>
      </c>
      <c r="BG71" s="1004">
        <f>SUM(BH71:BM74)</f>
        <v>0</v>
      </c>
      <c r="BH71" s="299"/>
      <c r="BI71" s="299"/>
      <c r="BJ71" s="299"/>
      <c r="BK71" s="299"/>
      <c r="BL71" s="299"/>
      <c r="BM71" s="299"/>
      <c r="BN71" s="1150">
        <f>+X71</f>
        <v>0</v>
      </c>
      <c r="BO71" s="1004">
        <f>SUM(BP71:BU74)</f>
        <v>0</v>
      </c>
      <c r="BP71" s="299"/>
      <c r="BQ71" s="299"/>
      <c r="BR71" s="299"/>
      <c r="BS71" s="299"/>
      <c r="BT71" s="299"/>
      <c r="BU71" s="299"/>
      <c r="BV71" s="116"/>
    </row>
    <row r="72" spans="1:74" ht="40.15" customHeight="1" x14ac:dyDescent="0.25">
      <c r="A72" s="151"/>
      <c r="B72" s="24"/>
      <c r="C72" s="1059"/>
      <c r="D72" s="1050"/>
      <c r="E72" s="1062"/>
      <c r="F72" s="1266"/>
      <c r="G72" s="1162"/>
      <c r="H72" s="1367"/>
      <c r="I72" s="1344"/>
      <c r="J72" s="1162"/>
      <c r="K72" s="1162"/>
      <c r="L72" s="1162"/>
      <c r="M72" s="1162"/>
      <c r="N72" s="1370"/>
      <c r="O72" s="1162"/>
      <c r="P72" s="1053"/>
      <c r="Q72" s="1056"/>
      <c r="R72" s="1041"/>
      <c r="S72" s="1041"/>
      <c r="T72" s="1023"/>
      <c r="U72" s="1008"/>
      <c r="V72" s="1008"/>
      <c r="W72" s="1008"/>
      <c r="X72" s="1008"/>
      <c r="Y72" s="1008"/>
      <c r="Z72" s="1005"/>
      <c r="AA72" s="1005"/>
      <c r="AB72" s="1005"/>
      <c r="AC72" s="1005"/>
      <c r="AD72" s="1005"/>
      <c r="AE72" s="1005"/>
      <c r="AF72" s="1005"/>
      <c r="AG72" s="479"/>
      <c r="AH72" s="592"/>
      <c r="AI72" s="592"/>
      <c r="AJ72" s="592"/>
      <c r="AK72" s="196"/>
      <c r="AL72" s="197"/>
      <c r="AM72" s="197"/>
      <c r="AN72" s="197"/>
      <c r="AO72" s="197"/>
      <c r="AP72" s="1151"/>
      <c r="AQ72" s="1005"/>
      <c r="AR72" s="282"/>
      <c r="AS72" s="282"/>
      <c r="AT72" s="282"/>
      <c r="AU72" s="282"/>
      <c r="AV72" s="282"/>
      <c r="AW72" s="282"/>
      <c r="AX72" s="1151"/>
      <c r="AY72" s="1005"/>
      <c r="AZ72" s="282"/>
      <c r="BA72" s="282"/>
      <c r="BB72" s="282"/>
      <c r="BC72" s="282"/>
      <c r="BD72" s="282"/>
      <c r="BE72" s="282"/>
      <c r="BF72" s="1151"/>
      <c r="BG72" s="1005"/>
      <c r="BH72" s="282"/>
      <c r="BI72" s="282"/>
      <c r="BJ72" s="282"/>
      <c r="BK72" s="282"/>
      <c r="BL72" s="282"/>
      <c r="BM72" s="282"/>
      <c r="BN72" s="1151"/>
      <c r="BO72" s="1005"/>
      <c r="BP72" s="282"/>
      <c r="BQ72" s="282"/>
      <c r="BR72" s="282"/>
      <c r="BS72" s="282"/>
      <c r="BT72" s="282"/>
      <c r="BU72" s="282"/>
      <c r="BV72" s="116"/>
    </row>
    <row r="73" spans="1:74" ht="40.15" customHeight="1" x14ac:dyDescent="0.25">
      <c r="A73" s="151"/>
      <c r="B73" s="24"/>
      <c r="C73" s="1059"/>
      <c r="D73" s="1050"/>
      <c r="E73" s="1062"/>
      <c r="F73" s="1266"/>
      <c r="G73" s="1162"/>
      <c r="H73" s="1367"/>
      <c r="I73" s="1344"/>
      <c r="J73" s="1162"/>
      <c r="K73" s="1162"/>
      <c r="L73" s="1162"/>
      <c r="M73" s="1162"/>
      <c r="N73" s="1370"/>
      <c r="O73" s="1162"/>
      <c r="P73" s="1053"/>
      <c r="Q73" s="1056"/>
      <c r="R73" s="1041"/>
      <c r="S73" s="1041"/>
      <c r="T73" s="1023"/>
      <c r="U73" s="1008"/>
      <c r="V73" s="1008"/>
      <c r="W73" s="1008"/>
      <c r="X73" s="1008"/>
      <c r="Y73" s="1008"/>
      <c r="Z73" s="1005"/>
      <c r="AA73" s="1005"/>
      <c r="AB73" s="1005"/>
      <c r="AC73" s="1005"/>
      <c r="AD73" s="1005"/>
      <c r="AE73" s="1005"/>
      <c r="AF73" s="1005"/>
      <c r="AG73" s="196"/>
      <c r="AH73" s="592"/>
      <c r="AI73" s="592"/>
      <c r="AJ73" s="592"/>
      <c r="AK73" s="196"/>
      <c r="AL73" s="197"/>
      <c r="AM73" s="197"/>
      <c r="AN73" s="197"/>
      <c r="AO73" s="197"/>
      <c r="AP73" s="1151"/>
      <c r="AQ73" s="1005"/>
      <c r="AR73" s="282"/>
      <c r="AS73" s="282"/>
      <c r="AT73" s="282"/>
      <c r="AU73" s="282"/>
      <c r="AV73" s="282"/>
      <c r="AW73" s="282"/>
      <c r="AX73" s="1151"/>
      <c r="AY73" s="1005"/>
      <c r="AZ73" s="282"/>
      <c r="BA73" s="282"/>
      <c r="BB73" s="282"/>
      <c r="BC73" s="282"/>
      <c r="BD73" s="282"/>
      <c r="BE73" s="282"/>
      <c r="BF73" s="1151"/>
      <c r="BG73" s="1005"/>
      <c r="BH73" s="282"/>
      <c r="BI73" s="282"/>
      <c r="BJ73" s="282"/>
      <c r="BK73" s="282"/>
      <c r="BL73" s="282"/>
      <c r="BM73" s="282"/>
      <c r="BN73" s="1151"/>
      <c r="BO73" s="1005"/>
      <c r="BP73" s="282"/>
      <c r="BQ73" s="282"/>
      <c r="BR73" s="282"/>
      <c r="BS73" s="282"/>
      <c r="BT73" s="282"/>
      <c r="BU73" s="282"/>
      <c r="BV73" s="116"/>
    </row>
    <row r="74" spans="1:74" ht="40.15" customHeight="1" thickBot="1" x14ac:dyDescent="0.3">
      <c r="A74" s="151"/>
      <c r="B74" s="24"/>
      <c r="C74" s="1060"/>
      <c r="D74" s="1051"/>
      <c r="E74" s="1063"/>
      <c r="F74" s="1267"/>
      <c r="G74" s="1163"/>
      <c r="H74" s="1368"/>
      <c r="I74" s="1369"/>
      <c r="J74" s="1163"/>
      <c r="K74" s="1163"/>
      <c r="L74" s="1163"/>
      <c r="M74" s="1163"/>
      <c r="N74" s="1371"/>
      <c r="O74" s="1163"/>
      <c r="P74" s="1054"/>
      <c r="Q74" s="1057"/>
      <c r="R74" s="1042"/>
      <c r="S74" s="1042"/>
      <c r="T74" s="1024"/>
      <c r="U74" s="1009"/>
      <c r="V74" s="1009"/>
      <c r="W74" s="1009"/>
      <c r="X74" s="1009"/>
      <c r="Y74" s="1009"/>
      <c r="Z74" s="1006"/>
      <c r="AA74" s="1006"/>
      <c r="AB74" s="1006"/>
      <c r="AC74" s="1006"/>
      <c r="AD74" s="1006"/>
      <c r="AE74" s="1006"/>
      <c r="AF74" s="1006"/>
      <c r="AG74" s="715"/>
      <c r="AH74" s="716"/>
      <c r="AI74" s="716"/>
      <c r="AJ74" s="716"/>
      <c r="AK74" s="715"/>
      <c r="AL74" s="717"/>
      <c r="AM74" s="717"/>
      <c r="AN74" s="717"/>
      <c r="AO74" s="717"/>
      <c r="AP74" s="1152"/>
      <c r="AQ74" s="1006"/>
      <c r="AR74" s="718"/>
      <c r="AS74" s="718"/>
      <c r="AT74" s="718"/>
      <c r="AU74" s="718"/>
      <c r="AV74" s="718"/>
      <c r="AW74" s="718"/>
      <c r="AX74" s="1152"/>
      <c r="AY74" s="1006"/>
      <c r="AZ74" s="718"/>
      <c r="BA74" s="718"/>
      <c r="BB74" s="718"/>
      <c r="BC74" s="718"/>
      <c r="BD74" s="718"/>
      <c r="BE74" s="718"/>
      <c r="BF74" s="1152"/>
      <c r="BG74" s="1006"/>
      <c r="BH74" s="718"/>
      <c r="BI74" s="718"/>
      <c r="BJ74" s="718"/>
      <c r="BK74" s="718"/>
      <c r="BL74" s="718"/>
      <c r="BM74" s="718"/>
      <c r="BN74" s="1152"/>
      <c r="BO74" s="1006"/>
      <c r="BP74" s="718"/>
      <c r="BQ74" s="718"/>
      <c r="BR74" s="718"/>
      <c r="BS74" s="718"/>
      <c r="BT74" s="718"/>
      <c r="BU74" s="718"/>
      <c r="BV74" s="116"/>
    </row>
    <row r="75" spans="1:74" ht="40.15" customHeight="1" thickTop="1" thickBot="1" x14ac:dyDescent="0.3">
      <c r="B75" s="924" t="s">
        <v>1177</v>
      </c>
      <c r="C75" s="311" t="s">
        <v>120</v>
      </c>
      <c r="D75" s="742"/>
      <c r="E75" s="743"/>
      <c r="F75" s="743"/>
      <c r="G75" s="743"/>
      <c r="H75" s="743"/>
      <c r="I75" s="242"/>
      <c r="J75" s="694"/>
      <c r="K75" s="694"/>
      <c r="L75" s="692"/>
      <c r="M75" s="692"/>
      <c r="N75" s="692"/>
      <c r="O75" s="737"/>
      <c r="P75" s="310"/>
      <c r="Q75" s="310"/>
      <c r="R75" s="310"/>
      <c r="S75" s="698"/>
      <c r="T75" s="242"/>
      <c r="U75" s="242"/>
      <c r="V75" s="242"/>
      <c r="W75" s="242"/>
      <c r="X75" s="243"/>
      <c r="Y75" s="248"/>
      <c r="Z75" s="245">
        <f t="shared" ref="Z75:AF120" si="36">+AQ75+AY75+BG75+BO75</f>
        <v>0</v>
      </c>
      <c r="AA75" s="245">
        <f t="shared" si="36"/>
        <v>0</v>
      </c>
      <c r="AB75" s="245">
        <f t="shared" si="36"/>
        <v>0</v>
      </c>
      <c r="AC75" s="245">
        <f t="shared" si="36"/>
        <v>0</v>
      </c>
      <c r="AD75" s="245">
        <f t="shared" si="36"/>
        <v>0</v>
      </c>
      <c r="AE75" s="245">
        <f t="shared" si="36"/>
        <v>0</v>
      </c>
      <c r="AF75" s="245">
        <f t="shared" si="36"/>
        <v>0</v>
      </c>
      <c r="AG75" s="745"/>
      <c r="AH75" s="246"/>
      <c r="AI75" s="246"/>
      <c r="AJ75" s="246"/>
      <c r="AK75" s="246"/>
      <c r="AL75" s="246"/>
      <c r="AM75" s="246"/>
      <c r="AN75" s="246"/>
      <c r="AO75" s="246"/>
      <c r="AP75" s="669"/>
      <c r="AQ75" s="670">
        <f t="shared" ref="AQ75:AS75" si="37">SUM(AQ76:AQ143)</f>
        <v>0</v>
      </c>
      <c r="AR75" s="670">
        <f t="shared" si="37"/>
        <v>0</v>
      </c>
      <c r="AS75" s="670">
        <f t="shared" si="37"/>
        <v>0</v>
      </c>
      <c r="AT75" s="670">
        <f>SUM(AT76:AT143)</f>
        <v>0</v>
      </c>
      <c r="AU75" s="670">
        <f t="shared" ref="AU75:AW75" si="38">SUM(AU76:AU143)</f>
        <v>0</v>
      </c>
      <c r="AV75" s="670">
        <f t="shared" si="38"/>
        <v>0</v>
      </c>
      <c r="AW75" s="670">
        <f t="shared" si="38"/>
        <v>0</v>
      </c>
      <c r="AX75" s="669"/>
      <c r="AY75" s="670">
        <f t="shared" ref="AY75:BA75" si="39">SUM(AY76:AY143)</f>
        <v>0</v>
      </c>
      <c r="AZ75" s="670">
        <f t="shared" si="39"/>
        <v>0</v>
      </c>
      <c r="BA75" s="670">
        <f t="shared" si="39"/>
        <v>0</v>
      </c>
      <c r="BB75" s="670">
        <f>SUM(BB76:BB143)</f>
        <v>0</v>
      </c>
      <c r="BC75" s="670">
        <f t="shared" ref="BC75:BE75" si="40">SUM(BC76:BC143)</f>
        <v>0</v>
      </c>
      <c r="BD75" s="670">
        <f t="shared" si="40"/>
        <v>0</v>
      </c>
      <c r="BE75" s="670">
        <f t="shared" si="40"/>
        <v>0</v>
      </c>
      <c r="BF75" s="669"/>
      <c r="BG75" s="670">
        <f t="shared" ref="BG75:BI75" si="41">SUM(BG76:BG143)</f>
        <v>0</v>
      </c>
      <c r="BH75" s="670">
        <f t="shared" si="41"/>
        <v>0</v>
      </c>
      <c r="BI75" s="670">
        <f t="shared" si="41"/>
        <v>0</v>
      </c>
      <c r="BJ75" s="670">
        <f>SUM(BJ76:BJ143)</f>
        <v>0</v>
      </c>
      <c r="BK75" s="670">
        <f t="shared" ref="BK75:BM75" si="42">SUM(BK76:BK143)</f>
        <v>0</v>
      </c>
      <c r="BL75" s="670">
        <f t="shared" si="42"/>
        <v>0</v>
      </c>
      <c r="BM75" s="670">
        <f t="shared" si="42"/>
        <v>0</v>
      </c>
      <c r="BN75" s="669"/>
      <c r="BO75" s="670">
        <f t="shared" ref="BO75:BQ75" si="43">SUM(BO76:BO143)</f>
        <v>0</v>
      </c>
      <c r="BP75" s="670">
        <f t="shared" si="43"/>
        <v>0</v>
      </c>
      <c r="BQ75" s="670">
        <f t="shared" si="43"/>
        <v>0</v>
      </c>
      <c r="BR75" s="670">
        <f>SUM(BR76:BR143)</f>
        <v>0</v>
      </c>
      <c r="BS75" s="670">
        <f t="shared" ref="BS75:BU75" si="44">SUM(BS76:BS143)</f>
        <v>0</v>
      </c>
      <c r="BT75" s="670">
        <f t="shared" si="44"/>
        <v>0</v>
      </c>
      <c r="BU75" s="670">
        <f t="shared" si="44"/>
        <v>0</v>
      </c>
      <c r="BV75" s="36"/>
    </row>
    <row r="76" spans="1:74" ht="40.15" customHeight="1" thickTop="1" x14ac:dyDescent="0.25">
      <c r="A76" s="151"/>
      <c r="B76" s="29"/>
      <c r="C76" s="1058" t="s">
        <v>1178</v>
      </c>
      <c r="D76" s="1161" t="s">
        <v>1179</v>
      </c>
      <c r="E76" s="1061">
        <v>333</v>
      </c>
      <c r="F76" s="1265">
        <v>330106900</v>
      </c>
      <c r="G76" s="1161" t="s">
        <v>620</v>
      </c>
      <c r="H76" s="1379">
        <v>3</v>
      </c>
      <c r="I76" s="1343">
        <v>33</v>
      </c>
      <c r="J76" s="1161">
        <v>33</v>
      </c>
      <c r="K76" s="1161" t="s">
        <v>3554</v>
      </c>
      <c r="L76" s="1161">
        <v>3301</v>
      </c>
      <c r="M76" s="1161" t="s">
        <v>3555</v>
      </c>
      <c r="N76" s="1380">
        <v>2026004540085</v>
      </c>
      <c r="O76" s="1161" t="s">
        <v>3556</v>
      </c>
      <c r="P76" s="1052" t="s">
        <v>1180</v>
      </c>
      <c r="Q76" s="1055">
        <v>3</v>
      </c>
      <c r="R76" s="1040" t="s">
        <v>2871</v>
      </c>
      <c r="S76" s="1040"/>
      <c r="T76" s="1022"/>
      <c r="U76" s="1007"/>
      <c r="V76" s="1007"/>
      <c r="W76" s="1007"/>
      <c r="X76" s="1007"/>
      <c r="Y76" s="1007"/>
      <c r="Z76" s="1004">
        <f t="shared" si="36"/>
        <v>0</v>
      </c>
      <c r="AA76" s="1004">
        <f t="shared" ref="AA76:AF88" si="45">SUM(AR76:AR79,AZ76:AZ79,BH76:BH79,BP76:BP79)</f>
        <v>0</v>
      </c>
      <c r="AB76" s="1004">
        <f t="shared" si="45"/>
        <v>0</v>
      </c>
      <c r="AC76" s="1004">
        <f t="shared" si="45"/>
        <v>0</v>
      </c>
      <c r="AD76" s="1004">
        <f t="shared" si="45"/>
        <v>0</v>
      </c>
      <c r="AE76" s="1004">
        <f t="shared" si="45"/>
        <v>0</v>
      </c>
      <c r="AF76" s="1004">
        <f t="shared" si="45"/>
        <v>0</v>
      </c>
      <c r="AG76" s="714"/>
      <c r="AH76" s="593"/>
      <c r="AI76" s="593"/>
      <c r="AJ76" s="593"/>
      <c r="AK76" s="207"/>
      <c r="AL76" s="208"/>
      <c r="AM76" s="208"/>
      <c r="AN76" s="208"/>
      <c r="AO76" s="208"/>
      <c r="AP76" s="1150">
        <f>+U76</f>
        <v>0</v>
      </c>
      <c r="AQ76" s="1004">
        <f>SUM(AR76:AW79)</f>
        <v>0</v>
      </c>
      <c r="AR76" s="299"/>
      <c r="AS76" s="299"/>
      <c r="AT76" s="299"/>
      <c r="AU76" s="299"/>
      <c r="AV76" s="299"/>
      <c r="AW76" s="299"/>
      <c r="AX76" s="1150">
        <f>+V76</f>
        <v>0</v>
      </c>
      <c r="AY76" s="1004">
        <f>SUM(AZ76:BE79)</f>
        <v>0</v>
      </c>
      <c r="AZ76" s="299"/>
      <c r="BA76" s="299"/>
      <c r="BB76" s="299"/>
      <c r="BC76" s="299"/>
      <c r="BD76" s="299"/>
      <c r="BE76" s="299"/>
      <c r="BF76" s="1150">
        <f>+W76</f>
        <v>0</v>
      </c>
      <c r="BG76" s="1004">
        <f>SUM(BH76:BM79)</f>
        <v>0</v>
      </c>
      <c r="BH76" s="299"/>
      <c r="BI76" s="299"/>
      <c r="BJ76" s="299"/>
      <c r="BK76" s="299"/>
      <c r="BL76" s="299"/>
      <c r="BM76" s="299"/>
      <c r="BN76" s="1150">
        <f>+X76</f>
        <v>0</v>
      </c>
      <c r="BO76" s="1004">
        <f>SUM(BP76:BU79)</f>
        <v>0</v>
      </c>
      <c r="BP76" s="299"/>
      <c r="BQ76" s="299"/>
      <c r="BR76" s="299"/>
      <c r="BS76" s="299"/>
      <c r="BT76" s="299"/>
      <c r="BU76" s="299"/>
      <c r="BV76" s="116"/>
    </row>
    <row r="77" spans="1:74" ht="40.15" customHeight="1" x14ac:dyDescent="0.25">
      <c r="A77" s="151"/>
      <c r="B77" s="29"/>
      <c r="C77" s="1059"/>
      <c r="D77" s="1162"/>
      <c r="E77" s="1062"/>
      <c r="F77" s="1266"/>
      <c r="G77" s="1162"/>
      <c r="H77" s="1367"/>
      <c r="I77" s="1344"/>
      <c r="J77" s="1162"/>
      <c r="K77" s="1162"/>
      <c r="L77" s="1162"/>
      <c r="M77" s="1162"/>
      <c r="N77" s="1370"/>
      <c r="O77" s="1162"/>
      <c r="P77" s="1053"/>
      <c r="Q77" s="1056"/>
      <c r="R77" s="1041"/>
      <c r="S77" s="1041"/>
      <c r="T77" s="1023"/>
      <c r="U77" s="1008"/>
      <c r="V77" s="1008"/>
      <c r="W77" s="1008"/>
      <c r="X77" s="1008"/>
      <c r="Y77" s="1008"/>
      <c r="Z77" s="1005"/>
      <c r="AA77" s="1005"/>
      <c r="AB77" s="1005"/>
      <c r="AC77" s="1005"/>
      <c r="AD77" s="1005"/>
      <c r="AE77" s="1005"/>
      <c r="AF77" s="1005"/>
      <c r="AG77" s="479"/>
      <c r="AH77" s="592"/>
      <c r="AI77" s="592"/>
      <c r="AJ77" s="592"/>
      <c r="AK77" s="196"/>
      <c r="AL77" s="197"/>
      <c r="AM77" s="197"/>
      <c r="AN77" s="197"/>
      <c r="AO77" s="197"/>
      <c r="AP77" s="1151"/>
      <c r="AQ77" s="1005"/>
      <c r="AR77" s="282"/>
      <c r="AS77" s="282"/>
      <c r="AT77" s="282"/>
      <c r="AU77" s="282"/>
      <c r="AV77" s="282"/>
      <c r="AW77" s="282"/>
      <c r="AX77" s="1151"/>
      <c r="AY77" s="1005"/>
      <c r="AZ77" s="282"/>
      <c r="BA77" s="282"/>
      <c r="BB77" s="282"/>
      <c r="BC77" s="282"/>
      <c r="BD77" s="282"/>
      <c r="BE77" s="282"/>
      <c r="BF77" s="1151"/>
      <c r="BG77" s="1005"/>
      <c r="BH77" s="282"/>
      <c r="BI77" s="282"/>
      <c r="BJ77" s="282"/>
      <c r="BK77" s="282"/>
      <c r="BL77" s="282"/>
      <c r="BM77" s="282"/>
      <c r="BN77" s="1151"/>
      <c r="BO77" s="1005"/>
      <c r="BP77" s="282"/>
      <c r="BQ77" s="282"/>
      <c r="BR77" s="282"/>
      <c r="BS77" s="282"/>
      <c r="BT77" s="282"/>
      <c r="BU77" s="282"/>
      <c r="BV77" s="116"/>
    </row>
    <row r="78" spans="1:74" ht="40.15" customHeight="1" x14ac:dyDescent="0.25">
      <c r="A78" s="151"/>
      <c r="B78" s="29"/>
      <c r="C78" s="1059"/>
      <c r="D78" s="1162"/>
      <c r="E78" s="1062"/>
      <c r="F78" s="1266"/>
      <c r="G78" s="1162"/>
      <c r="H78" s="1367"/>
      <c r="I78" s="1344"/>
      <c r="J78" s="1162"/>
      <c r="K78" s="1162"/>
      <c r="L78" s="1162"/>
      <c r="M78" s="1162"/>
      <c r="N78" s="1370"/>
      <c r="O78" s="1162"/>
      <c r="P78" s="1053"/>
      <c r="Q78" s="1056"/>
      <c r="R78" s="1041"/>
      <c r="S78" s="1041"/>
      <c r="T78" s="1023"/>
      <c r="U78" s="1008"/>
      <c r="V78" s="1008"/>
      <c r="W78" s="1008"/>
      <c r="X78" s="1008"/>
      <c r="Y78" s="1008"/>
      <c r="Z78" s="1005"/>
      <c r="AA78" s="1005"/>
      <c r="AB78" s="1005"/>
      <c r="AC78" s="1005"/>
      <c r="AD78" s="1005"/>
      <c r="AE78" s="1005"/>
      <c r="AF78" s="1005"/>
      <c r="AG78" s="196"/>
      <c r="AH78" s="592"/>
      <c r="AI78" s="592"/>
      <c r="AJ78" s="592"/>
      <c r="AK78" s="196"/>
      <c r="AL78" s="197"/>
      <c r="AM78" s="197"/>
      <c r="AN78" s="197"/>
      <c r="AO78" s="197"/>
      <c r="AP78" s="1151"/>
      <c r="AQ78" s="1005"/>
      <c r="AR78" s="282"/>
      <c r="AS78" s="282"/>
      <c r="AT78" s="282"/>
      <c r="AU78" s="282"/>
      <c r="AV78" s="282"/>
      <c r="AW78" s="282"/>
      <c r="AX78" s="1151"/>
      <c r="AY78" s="1005"/>
      <c r="AZ78" s="282"/>
      <c r="BA78" s="282"/>
      <c r="BB78" s="282"/>
      <c r="BC78" s="282"/>
      <c r="BD78" s="282"/>
      <c r="BE78" s="282"/>
      <c r="BF78" s="1151"/>
      <c r="BG78" s="1005"/>
      <c r="BH78" s="282"/>
      <c r="BI78" s="282"/>
      <c r="BJ78" s="282"/>
      <c r="BK78" s="282"/>
      <c r="BL78" s="282"/>
      <c r="BM78" s="282"/>
      <c r="BN78" s="1151"/>
      <c r="BO78" s="1005"/>
      <c r="BP78" s="282"/>
      <c r="BQ78" s="282"/>
      <c r="BR78" s="282"/>
      <c r="BS78" s="282"/>
      <c r="BT78" s="282"/>
      <c r="BU78" s="282"/>
      <c r="BV78" s="116"/>
    </row>
    <row r="79" spans="1:74" ht="40.15" customHeight="1" thickBot="1" x14ac:dyDescent="0.3">
      <c r="A79" s="151"/>
      <c r="B79" s="29"/>
      <c r="C79" s="1059"/>
      <c r="D79" s="1162"/>
      <c r="E79" s="1063"/>
      <c r="F79" s="1267"/>
      <c r="G79" s="1163"/>
      <c r="H79" s="1368"/>
      <c r="I79" s="1369"/>
      <c r="J79" s="1163"/>
      <c r="K79" s="1163"/>
      <c r="L79" s="1163"/>
      <c r="M79" s="1163"/>
      <c r="N79" s="1371"/>
      <c r="O79" s="1163"/>
      <c r="P79" s="1054"/>
      <c r="Q79" s="1057"/>
      <c r="R79" s="1042"/>
      <c r="S79" s="1042"/>
      <c r="T79" s="1024"/>
      <c r="U79" s="1009"/>
      <c r="V79" s="1009"/>
      <c r="W79" s="1009"/>
      <c r="X79" s="1009"/>
      <c r="Y79" s="1009"/>
      <c r="Z79" s="1006"/>
      <c r="AA79" s="1006"/>
      <c r="AB79" s="1006"/>
      <c r="AC79" s="1006"/>
      <c r="AD79" s="1006"/>
      <c r="AE79" s="1006"/>
      <c r="AF79" s="1006"/>
      <c r="AG79" s="715"/>
      <c r="AH79" s="716"/>
      <c r="AI79" s="716"/>
      <c r="AJ79" s="716"/>
      <c r="AK79" s="715"/>
      <c r="AL79" s="717"/>
      <c r="AM79" s="717"/>
      <c r="AN79" s="717"/>
      <c r="AO79" s="717"/>
      <c r="AP79" s="1152"/>
      <c r="AQ79" s="1006"/>
      <c r="AR79" s="718"/>
      <c r="AS79" s="718"/>
      <c r="AT79" s="718"/>
      <c r="AU79" s="718"/>
      <c r="AV79" s="718"/>
      <c r="AW79" s="718"/>
      <c r="AX79" s="1152"/>
      <c r="AY79" s="1006"/>
      <c r="AZ79" s="718"/>
      <c r="BA79" s="718"/>
      <c r="BB79" s="718"/>
      <c r="BC79" s="718"/>
      <c r="BD79" s="718"/>
      <c r="BE79" s="718"/>
      <c r="BF79" s="1152"/>
      <c r="BG79" s="1006"/>
      <c r="BH79" s="718"/>
      <c r="BI79" s="718"/>
      <c r="BJ79" s="718"/>
      <c r="BK79" s="718"/>
      <c r="BL79" s="718"/>
      <c r="BM79" s="718"/>
      <c r="BN79" s="1152"/>
      <c r="BO79" s="1006"/>
      <c r="BP79" s="718"/>
      <c r="BQ79" s="718"/>
      <c r="BR79" s="718"/>
      <c r="BS79" s="718"/>
      <c r="BT79" s="718"/>
      <c r="BU79" s="718"/>
      <c r="BV79" s="116"/>
    </row>
    <row r="80" spans="1:74" ht="40.15" customHeight="1" thickTop="1" x14ac:dyDescent="0.25">
      <c r="A80" s="151"/>
      <c r="B80" s="29"/>
      <c r="C80" s="1059"/>
      <c r="D80" s="1162"/>
      <c r="E80" s="1061">
        <v>334</v>
      </c>
      <c r="F80" s="1372">
        <v>330110000</v>
      </c>
      <c r="G80" s="1373" t="s">
        <v>3565</v>
      </c>
      <c r="H80" s="1374" t="s">
        <v>2952</v>
      </c>
      <c r="I80" s="1375"/>
      <c r="J80" s="1373">
        <v>33</v>
      </c>
      <c r="K80" s="1373" t="s">
        <v>3554</v>
      </c>
      <c r="L80" s="1373">
        <v>3302</v>
      </c>
      <c r="M80" s="1373" t="s">
        <v>3555</v>
      </c>
      <c r="N80" s="1376">
        <v>2026004540086</v>
      </c>
      <c r="O80" s="1373" t="s">
        <v>3556</v>
      </c>
      <c r="P80" s="1052" t="s">
        <v>1181</v>
      </c>
      <c r="Q80" s="1055">
        <v>3</v>
      </c>
      <c r="R80" s="1040" t="s">
        <v>2871</v>
      </c>
      <c r="S80" s="1040"/>
      <c r="T80" s="1022"/>
      <c r="U80" s="1007"/>
      <c r="V80" s="1007"/>
      <c r="W80" s="1007"/>
      <c r="X80" s="1007"/>
      <c r="Y80" s="1007"/>
      <c r="Z80" s="1004">
        <f t="shared" si="36"/>
        <v>0</v>
      </c>
      <c r="AA80" s="1004">
        <f t="shared" si="45"/>
        <v>0</v>
      </c>
      <c r="AB80" s="1004">
        <f t="shared" si="45"/>
        <v>0</v>
      </c>
      <c r="AC80" s="1004">
        <f t="shared" si="45"/>
        <v>0</v>
      </c>
      <c r="AD80" s="1004">
        <f t="shared" si="45"/>
        <v>0</v>
      </c>
      <c r="AE80" s="1004">
        <f t="shared" si="45"/>
        <v>0</v>
      </c>
      <c r="AF80" s="1004">
        <f t="shared" si="45"/>
        <v>0</v>
      </c>
      <c r="AG80" s="714"/>
      <c r="AH80" s="593"/>
      <c r="AI80" s="593"/>
      <c r="AJ80" s="593"/>
      <c r="AK80" s="207"/>
      <c r="AL80" s="208"/>
      <c r="AM80" s="208"/>
      <c r="AN80" s="208"/>
      <c r="AO80" s="208"/>
      <c r="AP80" s="1150">
        <f>+U80</f>
        <v>0</v>
      </c>
      <c r="AQ80" s="1004">
        <f>SUM(AR80:AW83)</f>
        <v>0</v>
      </c>
      <c r="AR80" s="299"/>
      <c r="AS80" s="299"/>
      <c r="AT80" s="299"/>
      <c r="AU80" s="299"/>
      <c r="AV80" s="299"/>
      <c r="AW80" s="299"/>
      <c r="AX80" s="1150">
        <f>+V80</f>
        <v>0</v>
      </c>
      <c r="AY80" s="1004">
        <f>SUM(AZ80:BE83)</f>
        <v>0</v>
      </c>
      <c r="AZ80" s="299"/>
      <c r="BA80" s="299"/>
      <c r="BB80" s="299"/>
      <c r="BC80" s="299"/>
      <c r="BD80" s="299"/>
      <c r="BE80" s="299"/>
      <c r="BF80" s="1150">
        <f>+W80</f>
        <v>0</v>
      </c>
      <c r="BG80" s="1004">
        <f>SUM(BH80:BM83)</f>
        <v>0</v>
      </c>
      <c r="BH80" s="299"/>
      <c r="BI80" s="299"/>
      <c r="BJ80" s="299"/>
      <c r="BK80" s="299"/>
      <c r="BL80" s="299"/>
      <c r="BM80" s="299"/>
      <c r="BN80" s="1150">
        <f>+X80</f>
        <v>0</v>
      </c>
      <c r="BO80" s="1004">
        <f>SUM(BP80:BU83)</f>
        <v>0</v>
      </c>
      <c r="BP80" s="299"/>
      <c r="BQ80" s="299"/>
      <c r="BR80" s="299"/>
      <c r="BS80" s="299"/>
      <c r="BT80" s="299"/>
      <c r="BU80" s="299"/>
      <c r="BV80" s="116"/>
    </row>
    <row r="81" spans="1:74" ht="40.15" customHeight="1" x14ac:dyDescent="0.25">
      <c r="A81" s="151"/>
      <c r="B81" s="29"/>
      <c r="C81" s="1059"/>
      <c r="D81" s="1162"/>
      <c r="E81" s="1062"/>
      <c r="F81" s="1266"/>
      <c r="G81" s="1162"/>
      <c r="H81" s="1367"/>
      <c r="I81" s="1344"/>
      <c r="J81" s="1162"/>
      <c r="K81" s="1162"/>
      <c r="L81" s="1162"/>
      <c r="M81" s="1162"/>
      <c r="N81" s="1370"/>
      <c r="O81" s="1162"/>
      <c r="P81" s="1053"/>
      <c r="Q81" s="1056"/>
      <c r="R81" s="1041"/>
      <c r="S81" s="1041"/>
      <c r="T81" s="1023"/>
      <c r="U81" s="1008"/>
      <c r="V81" s="1008"/>
      <c r="W81" s="1008"/>
      <c r="X81" s="1008"/>
      <c r="Y81" s="1008"/>
      <c r="Z81" s="1005"/>
      <c r="AA81" s="1005"/>
      <c r="AB81" s="1005"/>
      <c r="AC81" s="1005"/>
      <c r="AD81" s="1005"/>
      <c r="AE81" s="1005"/>
      <c r="AF81" s="1005"/>
      <c r="AG81" s="479"/>
      <c r="AH81" s="592"/>
      <c r="AI81" s="592"/>
      <c r="AJ81" s="592"/>
      <c r="AK81" s="196"/>
      <c r="AL81" s="197"/>
      <c r="AM81" s="197"/>
      <c r="AN81" s="197"/>
      <c r="AO81" s="197"/>
      <c r="AP81" s="1151"/>
      <c r="AQ81" s="1005"/>
      <c r="AR81" s="282"/>
      <c r="AS81" s="282"/>
      <c r="AT81" s="282"/>
      <c r="AU81" s="282"/>
      <c r="AV81" s="282"/>
      <c r="AW81" s="282"/>
      <c r="AX81" s="1151"/>
      <c r="AY81" s="1005"/>
      <c r="AZ81" s="282"/>
      <c r="BA81" s="282"/>
      <c r="BB81" s="282"/>
      <c r="BC81" s="282"/>
      <c r="BD81" s="282"/>
      <c r="BE81" s="282"/>
      <c r="BF81" s="1151"/>
      <c r="BG81" s="1005"/>
      <c r="BH81" s="282"/>
      <c r="BI81" s="282"/>
      <c r="BJ81" s="282"/>
      <c r="BK81" s="282"/>
      <c r="BL81" s="282"/>
      <c r="BM81" s="282"/>
      <c r="BN81" s="1151"/>
      <c r="BO81" s="1005"/>
      <c r="BP81" s="282"/>
      <c r="BQ81" s="282"/>
      <c r="BR81" s="282"/>
      <c r="BS81" s="282"/>
      <c r="BT81" s="282"/>
      <c r="BU81" s="282"/>
      <c r="BV81" s="116"/>
    </row>
    <row r="82" spans="1:74" ht="40.15" customHeight="1" x14ac:dyDescent="0.25">
      <c r="A82" s="151"/>
      <c r="B82" s="29"/>
      <c r="C82" s="1059"/>
      <c r="D82" s="1162"/>
      <c r="E82" s="1062"/>
      <c r="F82" s="1266"/>
      <c r="G82" s="1162"/>
      <c r="H82" s="1367"/>
      <c r="I82" s="1344"/>
      <c r="J82" s="1162"/>
      <c r="K82" s="1162"/>
      <c r="L82" s="1162"/>
      <c r="M82" s="1162"/>
      <c r="N82" s="1370"/>
      <c r="O82" s="1162"/>
      <c r="P82" s="1053"/>
      <c r="Q82" s="1056"/>
      <c r="R82" s="1041"/>
      <c r="S82" s="1041"/>
      <c r="T82" s="1023"/>
      <c r="U82" s="1008"/>
      <c r="V82" s="1008"/>
      <c r="W82" s="1008"/>
      <c r="X82" s="1008"/>
      <c r="Y82" s="1008"/>
      <c r="Z82" s="1005"/>
      <c r="AA82" s="1005"/>
      <c r="AB82" s="1005"/>
      <c r="AC82" s="1005"/>
      <c r="AD82" s="1005"/>
      <c r="AE82" s="1005"/>
      <c r="AF82" s="1005"/>
      <c r="AG82" s="196"/>
      <c r="AH82" s="592"/>
      <c r="AI82" s="592"/>
      <c r="AJ82" s="592"/>
      <c r="AK82" s="196"/>
      <c r="AL82" s="197"/>
      <c r="AM82" s="197"/>
      <c r="AN82" s="197"/>
      <c r="AO82" s="197"/>
      <c r="AP82" s="1151"/>
      <c r="AQ82" s="1005"/>
      <c r="AR82" s="282"/>
      <c r="AS82" s="282"/>
      <c r="AT82" s="282"/>
      <c r="AU82" s="282"/>
      <c r="AV82" s="282"/>
      <c r="AW82" s="282"/>
      <c r="AX82" s="1151"/>
      <c r="AY82" s="1005"/>
      <c r="AZ82" s="282"/>
      <c r="BA82" s="282"/>
      <c r="BB82" s="282"/>
      <c r="BC82" s="282"/>
      <c r="BD82" s="282"/>
      <c r="BE82" s="282"/>
      <c r="BF82" s="1151"/>
      <c r="BG82" s="1005"/>
      <c r="BH82" s="282"/>
      <c r="BI82" s="282"/>
      <c r="BJ82" s="282"/>
      <c r="BK82" s="282"/>
      <c r="BL82" s="282"/>
      <c r="BM82" s="282"/>
      <c r="BN82" s="1151"/>
      <c r="BO82" s="1005"/>
      <c r="BP82" s="282"/>
      <c r="BQ82" s="282"/>
      <c r="BR82" s="282"/>
      <c r="BS82" s="282"/>
      <c r="BT82" s="282"/>
      <c r="BU82" s="282"/>
      <c r="BV82" s="116"/>
    </row>
    <row r="83" spans="1:74" ht="40.15" customHeight="1" thickBot="1" x14ac:dyDescent="0.3">
      <c r="A83" s="151"/>
      <c r="B83" s="29"/>
      <c r="C83" s="1060"/>
      <c r="D83" s="1163"/>
      <c r="E83" s="1063"/>
      <c r="F83" s="1267"/>
      <c r="G83" s="1163"/>
      <c r="H83" s="1368"/>
      <c r="I83" s="1369"/>
      <c r="J83" s="1163"/>
      <c r="K83" s="1163"/>
      <c r="L83" s="1163"/>
      <c r="M83" s="1163"/>
      <c r="N83" s="1371"/>
      <c r="O83" s="1163"/>
      <c r="P83" s="1054"/>
      <c r="Q83" s="1057"/>
      <c r="R83" s="1042"/>
      <c r="S83" s="1042"/>
      <c r="T83" s="1024"/>
      <c r="U83" s="1009"/>
      <c r="V83" s="1009"/>
      <c r="W83" s="1009"/>
      <c r="X83" s="1009"/>
      <c r="Y83" s="1009"/>
      <c r="Z83" s="1006"/>
      <c r="AA83" s="1006"/>
      <c r="AB83" s="1006"/>
      <c r="AC83" s="1006"/>
      <c r="AD83" s="1006"/>
      <c r="AE83" s="1006"/>
      <c r="AF83" s="1006"/>
      <c r="AG83" s="715"/>
      <c r="AH83" s="716"/>
      <c r="AI83" s="716"/>
      <c r="AJ83" s="716"/>
      <c r="AK83" s="715"/>
      <c r="AL83" s="717"/>
      <c r="AM83" s="717"/>
      <c r="AN83" s="717"/>
      <c r="AO83" s="717"/>
      <c r="AP83" s="1152"/>
      <c r="AQ83" s="1006"/>
      <c r="AR83" s="718"/>
      <c r="AS83" s="718"/>
      <c r="AT83" s="718"/>
      <c r="AU83" s="718"/>
      <c r="AV83" s="718"/>
      <c r="AW83" s="718"/>
      <c r="AX83" s="1152"/>
      <c r="AY83" s="1006"/>
      <c r="AZ83" s="718"/>
      <c r="BA83" s="718"/>
      <c r="BB83" s="718"/>
      <c r="BC83" s="718"/>
      <c r="BD83" s="718"/>
      <c r="BE83" s="718"/>
      <c r="BF83" s="1152"/>
      <c r="BG83" s="1006"/>
      <c r="BH83" s="718"/>
      <c r="BI83" s="718"/>
      <c r="BJ83" s="718"/>
      <c r="BK83" s="718"/>
      <c r="BL83" s="718"/>
      <c r="BM83" s="718"/>
      <c r="BN83" s="1152"/>
      <c r="BO83" s="1006"/>
      <c r="BP83" s="718"/>
      <c r="BQ83" s="718"/>
      <c r="BR83" s="718"/>
      <c r="BS83" s="718"/>
      <c r="BT83" s="718"/>
      <c r="BU83" s="718"/>
      <c r="BV83" s="116"/>
    </row>
    <row r="84" spans="1:74" ht="40.15" customHeight="1" thickTop="1" x14ac:dyDescent="0.25">
      <c r="B84" s="29"/>
      <c r="C84" s="1058" t="s">
        <v>1182</v>
      </c>
      <c r="D84" s="1339" t="s">
        <v>1183</v>
      </c>
      <c r="E84" s="1061">
        <v>335</v>
      </c>
      <c r="F84" s="1372" t="s">
        <v>3566</v>
      </c>
      <c r="G84" s="1373" t="s">
        <v>3567</v>
      </c>
      <c r="H84" s="1374" t="s">
        <v>3568</v>
      </c>
      <c r="I84" s="1375"/>
      <c r="J84" s="1373">
        <v>33</v>
      </c>
      <c r="K84" s="1373" t="s">
        <v>3554</v>
      </c>
      <c r="L84" s="1373">
        <v>3303</v>
      </c>
      <c r="M84" s="1373" t="s">
        <v>3555</v>
      </c>
      <c r="N84" s="1376">
        <v>2026004540087</v>
      </c>
      <c r="O84" s="1373" t="s">
        <v>3556</v>
      </c>
      <c r="P84" s="1052" t="s">
        <v>1184</v>
      </c>
      <c r="Q84" s="1055">
        <v>120</v>
      </c>
      <c r="R84" s="1040" t="s">
        <v>2867</v>
      </c>
      <c r="S84" s="1040"/>
      <c r="T84" s="1022"/>
      <c r="U84" s="1007"/>
      <c r="V84" s="1007"/>
      <c r="W84" s="1007"/>
      <c r="X84" s="1007"/>
      <c r="Y84" s="1007"/>
      <c r="Z84" s="1004">
        <f t="shared" si="36"/>
        <v>0</v>
      </c>
      <c r="AA84" s="1004">
        <f t="shared" si="45"/>
        <v>0</v>
      </c>
      <c r="AB84" s="1004">
        <f t="shared" si="45"/>
        <v>0</v>
      </c>
      <c r="AC84" s="1004">
        <f t="shared" si="45"/>
        <v>0</v>
      </c>
      <c r="AD84" s="1004">
        <f t="shared" si="45"/>
        <v>0</v>
      </c>
      <c r="AE84" s="1004">
        <f t="shared" si="45"/>
        <v>0</v>
      </c>
      <c r="AF84" s="1004">
        <f t="shared" si="45"/>
        <v>0</v>
      </c>
      <c r="AG84" s="714"/>
      <c r="AH84" s="593"/>
      <c r="AI84" s="593"/>
      <c r="AJ84" s="593"/>
      <c r="AK84" s="207"/>
      <c r="AL84" s="208"/>
      <c r="AM84" s="208"/>
      <c r="AN84" s="208"/>
      <c r="AO84" s="208"/>
      <c r="AP84" s="1150">
        <f>+U84</f>
        <v>0</v>
      </c>
      <c r="AQ84" s="1004">
        <f>SUM(AR84:AW87)</f>
        <v>0</v>
      </c>
      <c r="AR84" s="299"/>
      <c r="AS84" s="299"/>
      <c r="AT84" s="299"/>
      <c r="AU84" s="299"/>
      <c r="AV84" s="299"/>
      <c r="AW84" s="299"/>
      <c r="AX84" s="1150">
        <f>+V84</f>
        <v>0</v>
      </c>
      <c r="AY84" s="1004">
        <f>SUM(AZ84:BE87)</f>
        <v>0</v>
      </c>
      <c r="AZ84" s="299"/>
      <c r="BA84" s="299"/>
      <c r="BB84" s="299"/>
      <c r="BC84" s="299"/>
      <c r="BD84" s="299"/>
      <c r="BE84" s="299"/>
      <c r="BF84" s="1150">
        <f>+W84</f>
        <v>0</v>
      </c>
      <c r="BG84" s="1004">
        <f>SUM(BH84:BM87)</f>
        <v>0</v>
      </c>
      <c r="BH84" s="299"/>
      <c r="BI84" s="299"/>
      <c r="BJ84" s="299"/>
      <c r="BK84" s="299"/>
      <c r="BL84" s="299"/>
      <c r="BM84" s="299"/>
      <c r="BN84" s="1150">
        <f>+X84</f>
        <v>0</v>
      </c>
      <c r="BO84" s="1004">
        <f>SUM(BP84:BU87)</f>
        <v>0</v>
      </c>
      <c r="BP84" s="299"/>
      <c r="BQ84" s="299"/>
      <c r="BR84" s="299"/>
      <c r="BS84" s="299"/>
      <c r="BT84" s="299"/>
      <c r="BU84" s="299"/>
      <c r="BV84" s="116"/>
    </row>
    <row r="85" spans="1:74" ht="40.15" customHeight="1" x14ac:dyDescent="0.25">
      <c r="B85" s="29"/>
      <c r="C85" s="1059"/>
      <c r="D85" s="1340"/>
      <c r="E85" s="1062"/>
      <c r="F85" s="1266"/>
      <c r="G85" s="1162"/>
      <c r="H85" s="1367"/>
      <c r="I85" s="1344"/>
      <c r="J85" s="1162"/>
      <c r="K85" s="1162"/>
      <c r="L85" s="1162"/>
      <c r="M85" s="1162"/>
      <c r="N85" s="1370"/>
      <c r="O85" s="1162"/>
      <c r="P85" s="1053"/>
      <c r="Q85" s="1056"/>
      <c r="R85" s="1041"/>
      <c r="S85" s="1041"/>
      <c r="T85" s="1023"/>
      <c r="U85" s="1008"/>
      <c r="V85" s="1008"/>
      <c r="W85" s="1008"/>
      <c r="X85" s="1008"/>
      <c r="Y85" s="1008"/>
      <c r="Z85" s="1005"/>
      <c r="AA85" s="1005"/>
      <c r="AB85" s="1005"/>
      <c r="AC85" s="1005"/>
      <c r="AD85" s="1005"/>
      <c r="AE85" s="1005"/>
      <c r="AF85" s="1005"/>
      <c r="AG85" s="479"/>
      <c r="AH85" s="592"/>
      <c r="AI85" s="592"/>
      <c r="AJ85" s="592"/>
      <c r="AK85" s="196"/>
      <c r="AL85" s="197"/>
      <c r="AM85" s="197"/>
      <c r="AN85" s="197"/>
      <c r="AO85" s="197"/>
      <c r="AP85" s="1151"/>
      <c r="AQ85" s="1005"/>
      <c r="AR85" s="282"/>
      <c r="AS85" s="282"/>
      <c r="AT85" s="282"/>
      <c r="AU85" s="282"/>
      <c r="AV85" s="282"/>
      <c r="AW85" s="282"/>
      <c r="AX85" s="1151"/>
      <c r="AY85" s="1005"/>
      <c r="AZ85" s="282"/>
      <c r="BA85" s="282"/>
      <c r="BB85" s="282"/>
      <c r="BC85" s="282"/>
      <c r="BD85" s="282"/>
      <c r="BE85" s="282"/>
      <c r="BF85" s="1151"/>
      <c r="BG85" s="1005"/>
      <c r="BH85" s="282"/>
      <c r="BI85" s="282"/>
      <c r="BJ85" s="282"/>
      <c r="BK85" s="282"/>
      <c r="BL85" s="282"/>
      <c r="BM85" s="282"/>
      <c r="BN85" s="1151"/>
      <c r="BO85" s="1005"/>
      <c r="BP85" s="282"/>
      <c r="BQ85" s="282"/>
      <c r="BR85" s="282"/>
      <c r="BS85" s="282"/>
      <c r="BT85" s="282"/>
      <c r="BU85" s="282"/>
      <c r="BV85" s="116"/>
    </row>
    <row r="86" spans="1:74" ht="40.15" customHeight="1" x14ac:dyDescent="0.25">
      <c r="B86" s="29"/>
      <c r="C86" s="1059"/>
      <c r="D86" s="1340"/>
      <c r="E86" s="1062"/>
      <c r="F86" s="1266"/>
      <c r="G86" s="1162"/>
      <c r="H86" s="1367"/>
      <c r="I86" s="1344"/>
      <c r="J86" s="1162"/>
      <c r="K86" s="1162"/>
      <c r="L86" s="1162"/>
      <c r="M86" s="1162"/>
      <c r="N86" s="1370"/>
      <c r="O86" s="1162"/>
      <c r="P86" s="1053"/>
      <c r="Q86" s="1056"/>
      <c r="R86" s="1041"/>
      <c r="S86" s="1041"/>
      <c r="T86" s="1023"/>
      <c r="U86" s="1008"/>
      <c r="V86" s="1008"/>
      <c r="W86" s="1008"/>
      <c r="X86" s="1008"/>
      <c r="Y86" s="1008"/>
      <c r="Z86" s="1005"/>
      <c r="AA86" s="1005"/>
      <c r="AB86" s="1005"/>
      <c r="AC86" s="1005"/>
      <c r="AD86" s="1005"/>
      <c r="AE86" s="1005"/>
      <c r="AF86" s="1005"/>
      <c r="AG86" s="196"/>
      <c r="AH86" s="592"/>
      <c r="AI86" s="592"/>
      <c r="AJ86" s="592"/>
      <c r="AK86" s="196"/>
      <c r="AL86" s="197"/>
      <c r="AM86" s="197"/>
      <c r="AN86" s="197"/>
      <c r="AO86" s="197"/>
      <c r="AP86" s="1151"/>
      <c r="AQ86" s="1005"/>
      <c r="AR86" s="282"/>
      <c r="AS86" s="282"/>
      <c r="AT86" s="282"/>
      <c r="AU86" s="282"/>
      <c r="AV86" s="282"/>
      <c r="AW86" s="282"/>
      <c r="AX86" s="1151"/>
      <c r="AY86" s="1005"/>
      <c r="AZ86" s="282"/>
      <c r="BA86" s="282"/>
      <c r="BB86" s="282"/>
      <c r="BC86" s="282"/>
      <c r="BD86" s="282"/>
      <c r="BE86" s="282"/>
      <c r="BF86" s="1151"/>
      <c r="BG86" s="1005"/>
      <c r="BH86" s="282"/>
      <c r="BI86" s="282"/>
      <c r="BJ86" s="282"/>
      <c r="BK86" s="282"/>
      <c r="BL86" s="282"/>
      <c r="BM86" s="282"/>
      <c r="BN86" s="1151"/>
      <c r="BO86" s="1005"/>
      <c r="BP86" s="282"/>
      <c r="BQ86" s="282"/>
      <c r="BR86" s="282"/>
      <c r="BS86" s="282"/>
      <c r="BT86" s="282"/>
      <c r="BU86" s="282"/>
      <c r="BV86" s="116"/>
    </row>
    <row r="87" spans="1:74" ht="40.15" customHeight="1" thickBot="1" x14ac:dyDescent="0.3">
      <c r="B87" s="29"/>
      <c r="C87" s="1059"/>
      <c r="D87" s="1340"/>
      <c r="E87" s="1063"/>
      <c r="F87" s="1267"/>
      <c r="G87" s="1163"/>
      <c r="H87" s="1368"/>
      <c r="I87" s="1369"/>
      <c r="J87" s="1163"/>
      <c r="K87" s="1163"/>
      <c r="L87" s="1163"/>
      <c r="M87" s="1163"/>
      <c r="N87" s="1371"/>
      <c r="O87" s="1163"/>
      <c r="P87" s="1054"/>
      <c r="Q87" s="1057"/>
      <c r="R87" s="1042"/>
      <c r="S87" s="1042"/>
      <c r="T87" s="1024"/>
      <c r="U87" s="1009"/>
      <c r="V87" s="1009"/>
      <c r="W87" s="1009"/>
      <c r="X87" s="1009"/>
      <c r="Y87" s="1009"/>
      <c r="Z87" s="1006"/>
      <c r="AA87" s="1006"/>
      <c r="AB87" s="1006"/>
      <c r="AC87" s="1006"/>
      <c r="AD87" s="1006"/>
      <c r="AE87" s="1006"/>
      <c r="AF87" s="1006"/>
      <c r="AG87" s="715"/>
      <c r="AH87" s="716"/>
      <c r="AI87" s="716"/>
      <c r="AJ87" s="716"/>
      <c r="AK87" s="715"/>
      <c r="AL87" s="717"/>
      <c r="AM87" s="717"/>
      <c r="AN87" s="717"/>
      <c r="AO87" s="717"/>
      <c r="AP87" s="1152"/>
      <c r="AQ87" s="1006"/>
      <c r="AR87" s="718"/>
      <c r="AS87" s="718"/>
      <c r="AT87" s="718"/>
      <c r="AU87" s="718"/>
      <c r="AV87" s="718"/>
      <c r="AW87" s="718"/>
      <c r="AX87" s="1152"/>
      <c r="AY87" s="1006"/>
      <c r="AZ87" s="718"/>
      <c r="BA87" s="718"/>
      <c r="BB87" s="718"/>
      <c r="BC87" s="718"/>
      <c r="BD87" s="718"/>
      <c r="BE87" s="718"/>
      <c r="BF87" s="1152"/>
      <c r="BG87" s="1006"/>
      <c r="BH87" s="718"/>
      <c r="BI87" s="718"/>
      <c r="BJ87" s="718"/>
      <c r="BK87" s="718"/>
      <c r="BL87" s="718"/>
      <c r="BM87" s="718"/>
      <c r="BN87" s="1152"/>
      <c r="BO87" s="1006"/>
      <c r="BP87" s="718"/>
      <c r="BQ87" s="718"/>
      <c r="BR87" s="718"/>
      <c r="BS87" s="718"/>
      <c r="BT87" s="718"/>
      <c r="BU87" s="718"/>
      <c r="BV87" s="116"/>
    </row>
    <row r="88" spans="1:74" ht="40.15" customHeight="1" thickTop="1" x14ac:dyDescent="0.25">
      <c r="B88" s="29"/>
      <c r="C88" s="1059"/>
      <c r="D88" s="1340"/>
      <c r="E88" s="1061">
        <v>336</v>
      </c>
      <c r="F88" s="1372" t="s">
        <v>3569</v>
      </c>
      <c r="G88" s="1373" t="s">
        <v>3570</v>
      </c>
      <c r="H88" s="1374" t="s">
        <v>3568</v>
      </c>
      <c r="I88" s="1375"/>
      <c r="J88" s="1373">
        <v>33</v>
      </c>
      <c r="K88" s="1373" t="s">
        <v>3554</v>
      </c>
      <c r="L88" s="1373">
        <v>3304</v>
      </c>
      <c r="M88" s="1373" t="s">
        <v>3555</v>
      </c>
      <c r="N88" s="1376">
        <v>2026004540088</v>
      </c>
      <c r="O88" s="1373" t="s">
        <v>3556</v>
      </c>
      <c r="P88" s="1052" t="s">
        <v>1185</v>
      </c>
      <c r="Q88" s="1055">
        <v>120</v>
      </c>
      <c r="R88" s="1040" t="s">
        <v>2867</v>
      </c>
      <c r="S88" s="1040"/>
      <c r="T88" s="1022"/>
      <c r="U88" s="1007"/>
      <c r="V88" s="1007"/>
      <c r="W88" s="1007"/>
      <c r="X88" s="1007"/>
      <c r="Y88" s="1007"/>
      <c r="Z88" s="1004">
        <f t="shared" si="36"/>
        <v>0</v>
      </c>
      <c r="AA88" s="1004">
        <f t="shared" si="45"/>
        <v>0</v>
      </c>
      <c r="AB88" s="1004">
        <f t="shared" si="45"/>
        <v>0</v>
      </c>
      <c r="AC88" s="1004">
        <f t="shared" si="45"/>
        <v>0</v>
      </c>
      <c r="AD88" s="1004">
        <f t="shared" si="45"/>
        <v>0</v>
      </c>
      <c r="AE88" s="1004">
        <f t="shared" si="45"/>
        <v>0</v>
      </c>
      <c r="AF88" s="1004">
        <f t="shared" si="45"/>
        <v>0</v>
      </c>
      <c r="AG88" s="714"/>
      <c r="AH88" s="593"/>
      <c r="AI88" s="593"/>
      <c r="AJ88" s="593"/>
      <c r="AK88" s="207"/>
      <c r="AL88" s="208"/>
      <c r="AM88" s="208"/>
      <c r="AN88" s="208"/>
      <c r="AO88" s="208"/>
      <c r="AP88" s="1150">
        <f>+U88</f>
        <v>0</v>
      </c>
      <c r="AQ88" s="1004">
        <f>SUM(AR88:AW91)</f>
        <v>0</v>
      </c>
      <c r="AR88" s="299"/>
      <c r="AS88" s="299"/>
      <c r="AT88" s="299"/>
      <c r="AU88" s="299"/>
      <c r="AV88" s="299"/>
      <c r="AW88" s="299"/>
      <c r="AX88" s="1150">
        <f>+V88</f>
        <v>0</v>
      </c>
      <c r="AY88" s="1004">
        <f>SUM(AZ88:BE91)</f>
        <v>0</v>
      </c>
      <c r="AZ88" s="299"/>
      <c r="BA88" s="299"/>
      <c r="BB88" s="299"/>
      <c r="BC88" s="299"/>
      <c r="BD88" s="299"/>
      <c r="BE88" s="299"/>
      <c r="BF88" s="1150">
        <f>+W88</f>
        <v>0</v>
      </c>
      <c r="BG88" s="1004">
        <f>SUM(BH88:BM91)</f>
        <v>0</v>
      </c>
      <c r="BH88" s="299"/>
      <c r="BI88" s="299"/>
      <c r="BJ88" s="299"/>
      <c r="BK88" s="299"/>
      <c r="BL88" s="299"/>
      <c r="BM88" s="299"/>
      <c r="BN88" s="1150">
        <f>+X88</f>
        <v>0</v>
      </c>
      <c r="BO88" s="1004">
        <f>SUM(BP88:BU91)</f>
        <v>0</v>
      </c>
      <c r="BP88" s="299"/>
      <c r="BQ88" s="299"/>
      <c r="BR88" s="299"/>
      <c r="BS88" s="299"/>
      <c r="BT88" s="299"/>
      <c r="BU88" s="299"/>
      <c r="BV88" s="116"/>
    </row>
    <row r="89" spans="1:74" ht="40.15" customHeight="1" x14ac:dyDescent="0.25">
      <c r="B89" s="29"/>
      <c r="C89" s="1059"/>
      <c r="D89" s="1340"/>
      <c r="E89" s="1062"/>
      <c r="F89" s="1266"/>
      <c r="G89" s="1162"/>
      <c r="H89" s="1367"/>
      <c r="I89" s="1344"/>
      <c r="J89" s="1162"/>
      <c r="K89" s="1162"/>
      <c r="L89" s="1162"/>
      <c r="M89" s="1162"/>
      <c r="N89" s="1370"/>
      <c r="O89" s="1162"/>
      <c r="P89" s="1053"/>
      <c r="Q89" s="1056"/>
      <c r="R89" s="1041"/>
      <c r="S89" s="1041"/>
      <c r="T89" s="1023"/>
      <c r="U89" s="1008"/>
      <c r="V89" s="1008"/>
      <c r="W89" s="1008"/>
      <c r="X89" s="1008"/>
      <c r="Y89" s="1008"/>
      <c r="Z89" s="1005"/>
      <c r="AA89" s="1005"/>
      <c r="AB89" s="1005"/>
      <c r="AC89" s="1005"/>
      <c r="AD89" s="1005"/>
      <c r="AE89" s="1005"/>
      <c r="AF89" s="1005"/>
      <c r="AG89" s="479"/>
      <c r="AH89" s="592"/>
      <c r="AI89" s="592"/>
      <c r="AJ89" s="592"/>
      <c r="AK89" s="196"/>
      <c r="AL89" s="197"/>
      <c r="AM89" s="197"/>
      <c r="AN89" s="197"/>
      <c r="AO89" s="197"/>
      <c r="AP89" s="1151"/>
      <c r="AQ89" s="1005"/>
      <c r="AR89" s="282"/>
      <c r="AS89" s="282"/>
      <c r="AT89" s="282"/>
      <c r="AU89" s="282"/>
      <c r="AV89" s="282"/>
      <c r="AW89" s="282"/>
      <c r="AX89" s="1151"/>
      <c r="AY89" s="1005"/>
      <c r="AZ89" s="282"/>
      <c r="BA89" s="282"/>
      <c r="BB89" s="282"/>
      <c r="BC89" s="282"/>
      <c r="BD89" s="282"/>
      <c r="BE89" s="282"/>
      <c r="BF89" s="1151"/>
      <c r="BG89" s="1005"/>
      <c r="BH89" s="282"/>
      <c r="BI89" s="282"/>
      <c r="BJ89" s="282"/>
      <c r="BK89" s="282"/>
      <c r="BL89" s="282"/>
      <c r="BM89" s="282"/>
      <c r="BN89" s="1151"/>
      <c r="BO89" s="1005"/>
      <c r="BP89" s="282"/>
      <c r="BQ89" s="282"/>
      <c r="BR89" s="282"/>
      <c r="BS89" s="282"/>
      <c r="BT89" s="282"/>
      <c r="BU89" s="282"/>
      <c r="BV89" s="116"/>
    </row>
    <row r="90" spans="1:74" ht="40.15" customHeight="1" x14ac:dyDescent="0.25">
      <c r="B90" s="29"/>
      <c r="C90" s="1059"/>
      <c r="D90" s="1340"/>
      <c r="E90" s="1062"/>
      <c r="F90" s="1266"/>
      <c r="G90" s="1162"/>
      <c r="H90" s="1367"/>
      <c r="I90" s="1344"/>
      <c r="J90" s="1162"/>
      <c r="K90" s="1162"/>
      <c r="L90" s="1162"/>
      <c r="M90" s="1162"/>
      <c r="N90" s="1370"/>
      <c r="O90" s="1162"/>
      <c r="P90" s="1053"/>
      <c r="Q90" s="1056"/>
      <c r="R90" s="1041"/>
      <c r="S90" s="1041"/>
      <c r="T90" s="1023"/>
      <c r="U90" s="1008"/>
      <c r="V90" s="1008"/>
      <c r="W90" s="1008"/>
      <c r="X90" s="1008"/>
      <c r="Y90" s="1008"/>
      <c r="Z90" s="1005"/>
      <c r="AA90" s="1005"/>
      <c r="AB90" s="1005"/>
      <c r="AC90" s="1005"/>
      <c r="AD90" s="1005"/>
      <c r="AE90" s="1005"/>
      <c r="AF90" s="1005"/>
      <c r="AG90" s="196"/>
      <c r="AH90" s="592"/>
      <c r="AI90" s="592"/>
      <c r="AJ90" s="592"/>
      <c r="AK90" s="196"/>
      <c r="AL90" s="197"/>
      <c r="AM90" s="197"/>
      <c r="AN90" s="197"/>
      <c r="AO90" s="197"/>
      <c r="AP90" s="1151"/>
      <c r="AQ90" s="1005"/>
      <c r="AR90" s="282"/>
      <c r="AS90" s="282"/>
      <c r="AT90" s="282"/>
      <c r="AU90" s="282"/>
      <c r="AV90" s="282"/>
      <c r="AW90" s="282"/>
      <c r="AX90" s="1151"/>
      <c r="AY90" s="1005"/>
      <c r="AZ90" s="282"/>
      <c r="BA90" s="282"/>
      <c r="BB90" s="282"/>
      <c r="BC90" s="282"/>
      <c r="BD90" s="282"/>
      <c r="BE90" s="282"/>
      <c r="BF90" s="1151"/>
      <c r="BG90" s="1005"/>
      <c r="BH90" s="282"/>
      <c r="BI90" s="282"/>
      <c r="BJ90" s="282"/>
      <c r="BK90" s="282"/>
      <c r="BL90" s="282"/>
      <c r="BM90" s="282"/>
      <c r="BN90" s="1151"/>
      <c r="BO90" s="1005"/>
      <c r="BP90" s="282"/>
      <c r="BQ90" s="282"/>
      <c r="BR90" s="282"/>
      <c r="BS90" s="282"/>
      <c r="BT90" s="282"/>
      <c r="BU90" s="282"/>
      <c r="BV90" s="116"/>
    </row>
    <row r="91" spans="1:74" ht="40.15" customHeight="1" thickBot="1" x14ac:dyDescent="0.3">
      <c r="B91" s="29"/>
      <c r="C91" s="1059"/>
      <c r="D91" s="1340"/>
      <c r="E91" s="1063"/>
      <c r="F91" s="1267"/>
      <c r="G91" s="1163"/>
      <c r="H91" s="1368"/>
      <c r="I91" s="1369"/>
      <c r="J91" s="1163"/>
      <c r="K91" s="1163"/>
      <c r="L91" s="1163"/>
      <c r="M91" s="1163"/>
      <c r="N91" s="1371"/>
      <c r="O91" s="1163"/>
      <c r="P91" s="1054"/>
      <c r="Q91" s="1057"/>
      <c r="R91" s="1042"/>
      <c r="S91" s="1042"/>
      <c r="T91" s="1024"/>
      <c r="U91" s="1009"/>
      <c r="V91" s="1009"/>
      <c r="W91" s="1009"/>
      <c r="X91" s="1009"/>
      <c r="Y91" s="1009"/>
      <c r="Z91" s="1006"/>
      <c r="AA91" s="1006"/>
      <c r="AB91" s="1006"/>
      <c r="AC91" s="1006"/>
      <c r="AD91" s="1006"/>
      <c r="AE91" s="1006"/>
      <c r="AF91" s="1006"/>
      <c r="AG91" s="715"/>
      <c r="AH91" s="716"/>
      <c r="AI91" s="716"/>
      <c r="AJ91" s="716"/>
      <c r="AK91" s="715"/>
      <c r="AL91" s="717"/>
      <c r="AM91" s="717"/>
      <c r="AN91" s="717"/>
      <c r="AO91" s="717"/>
      <c r="AP91" s="1152"/>
      <c r="AQ91" s="1006"/>
      <c r="AR91" s="718"/>
      <c r="AS91" s="718"/>
      <c r="AT91" s="718"/>
      <c r="AU91" s="718"/>
      <c r="AV91" s="718"/>
      <c r="AW91" s="718"/>
      <c r="AX91" s="1152"/>
      <c r="AY91" s="1006"/>
      <c r="AZ91" s="718"/>
      <c r="BA91" s="718"/>
      <c r="BB91" s="718"/>
      <c r="BC91" s="718"/>
      <c r="BD91" s="718"/>
      <c r="BE91" s="718"/>
      <c r="BF91" s="1152"/>
      <c r="BG91" s="1006"/>
      <c r="BH91" s="718"/>
      <c r="BI91" s="718"/>
      <c r="BJ91" s="718"/>
      <c r="BK91" s="718"/>
      <c r="BL91" s="718"/>
      <c r="BM91" s="718"/>
      <c r="BN91" s="1152"/>
      <c r="BO91" s="1006"/>
      <c r="BP91" s="718"/>
      <c r="BQ91" s="718"/>
      <c r="BR91" s="718"/>
      <c r="BS91" s="718"/>
      <c r="BT91" s="718"/>
      <c r="BU91" s="718"/>
      <c r="BV91" s="116"/>
    </row>
    <row r="92" spans="1:74" ht="40.15" customHeight="1" thickTop="1" x14ac:dyDescent="0.25">
      <c r="B92" s="29"/>
      <c r="C92" s="1059"/>
      <c r="D92" s="1340"/>
      <c r="E92" s="1061">
        <v>337</v>
      </c>
      <c r="F92" s="1372" t="s">
        <v>3569</v>
      </c>
      <c r="G92" s="1373" t="s">
        <v>3570</v>
      </c>
      <c r="H92" s="1374" t="s">
        <v>3211</v>
      </c>
      <c r="I92" s="1375"/>
      <c r="J92" s="1373">
        <v>33</v>
      </c>
      <c r="K92" s="1373" t="s">
        <v>3554</v>
      </c>
      <c r="L92" s="1373">
        <v>3305</v>
      </c>
      <c r="M92" s="1373" t="s">
        <v>3555</v>
      </c>
      <c r="N92" s="1376">
        <v>2026004540089</v>
      </c>
      <c r="O92" s="1373" t="s">
        <v>3556</v>
      </c>
      <c r="P92" s="1052" t="s">
        <v>1186</v>
      </c>
      <c r="Q92" s="1055">
        <v>3000</v>
      </c>
      <c r="R92" s="1040" t="s">
        <v>2867</v>
      </c>
      <c r="S92" s="1040"/>
      <c r="T92" s="1022"/>
      <c r="U92" s="1007"/>
      <c r="V92" s="1007"/>
      <c r="W92" s="1007"/>
      <c r="X92" s="1007"/>
      <c r="Y92" s="1007"/>
      <c r="Z92" s="1004">
        <f t="shared" si="36"/>
        <v>0</v>
      </c>
      <c r="AA92" s="1004">
        <f t="shared" ref="AA92:AF104" si="46">SUM(AR92:AR95,AZ92:AZ95,BH92:BH95,BP92:BP95)</f>
        <v>0</v>
      </c>
      <c r="AB92" s="1004">
        <f t="shared" si="46"/>
        <v>0</v>
      </c>
      <c r="AC92" s="1004">
        <f t="shared" si="46"/>
        <v>0</v>
      </c>
      <c r="AD92" s="1004">
        <f t="shared" si="46"/>
        <v>0</v>
      </c>
      <c r="AE92" s="1004">
        <f t="shared" si="46"/>
        <v>0</v>
      </c>
      <c r="AF92" s="1004">
        <f t="shared" si="46"/>
        <v>0</v>
      </c>
      <c r="AG92" s="714"/>
      <c r="AH92" s="593"/>
      <c r="AI92" s="593"/>
      <c r="AJ92" s="593"/>
      <c r="AK92" s="207"/>
      <c r="AL92" s="208"/>
      <c r="AM92" s="208"/>
      <c r="AN92" s="208"/>
      <c r="AO92" s="208"/>
      <c r="AP92" s="1150">
        <f>+U92</f>
        <v>0</v>
      </c>
      <c r="AQ92" s="1004">
        <f>SUM(AR92:AW95)</f>
        <v>0</v>
      </c>
      <c r="AR92" s="299"/>
      <c r="AS92" s="299"/>
      <c r="AT92" s="299"/>
      <c r="AU92" s="299"/>
      <c r="AV92" s="299"/>
      <c r="AW92" s="299"/>
      <c r="AX92" s="1150">
        <f>+V92</f>
        <v>0</v>
      </c>
      <c r="AY92" s="1004">
        <f>SUM(AZ92:BE95)</f>
        <v>0</v>
      </c>
      <c r="AZ92" s="299"/>
      <c r="BA92" s="299"/>
      <c r="BB92" s="299"/>
      <c r="BC92" s="299"/>
      <c r="BD92" s="299"/>
      <c r="BE92" s="299"/>
      <c r="BF92" s="1150">
        <f>+W92</f>
        <v>0</v>
      </c>
      <c r="BG92" s="1004">
        <f>SUM(BH92:BM95)</f>
        <v>0</v>
      </c>
      <c r="BH92" s="299"/>
      <c r="BI92" s="299"/>
      <c r="BJ92" s="299"/>
      <c r="BK92" s="299"/>
      <c r="BL92" s="299"/>
      <c r="BM92" s="299"/>
      <c r="BN92" s="1150">
        <f>+X92</f>
        <v>0</v>
      </c>
      <c r="BO92" s="1004">
        <f>SUM(BP92:BU95)</f>
        <v>0</v>
      </c>
      <c r="BP92" s="299"/>
      <c r="BQ92" s="299"/>
      <c r="BR92" s="299"/>
      <c r="BS92" s="299"/>
      <c r="BT92" s="299"/>
      <c r="BU92" s="299"/>
      <c r="BV92" s="116"/>
    </row>
    <row r="93" spans="1:74" ht="40.15" customHeight="1" x14ac:dyDescent="0.25">
      <c r="B93" s="29"/>
      <c r="C93" s="1059"/>
      <c r="D93" s="1340"/>
      <c r="E93" s="1062"/>
      <c r="F93" s="1266"/>
      <c r="G93" s="1162"/>
      <c r="H93" s="1367"/>
      <c r="I93" s="1344"/>
      <c r="J93" s="1162"/>
      <c r="K93" s="1162"/>
      <c r="L93" s="1162"/>
      <c r="M93" s="1162"/>
      <c r="N93" s="1370"/>
      <c r="O93" s="1162"/>
      <c r="P93" s="1053"/>
      <c r="Q93" s="1056"/>
      <c r="R93" s="1041"/>
      <c r="S93" s="1041"/>
      <c r="T93" s="1023"/>
      <c r="U93" s="1008"/>
      <c r="V93" s="1008"/>
      <c r="W93" s="1008"/>
      <c r="X93" s="1008"/>
      <c r="Y93" s="1008"/>
      <c r="Z93" s="1005"/>
      <c r="AA93" s="1005"/>
      <c r="AB93" s="1005"/>
      <c r="AC93" s="1005"/>
      <c r="AD93" s="1005"/>
      <c r="AE93" s="1005"/>
      <c r="AF93" s="1005"/>
      <c r="AG93" s="479"/>
      <c r="AH93" s="592"/>
      <c r="AI93" s="592"/>
      <c r="AJ93" s="592"/>
      <c r="AK93" s="196"/>
      <c r="AL93" s="197"/>
      <c r="AM93" s="197"/>
      <c r="AN93" s="197"/>
      <c r="AO93" s="197"/>
      <c r="AP93" s="1151"/>
      <c r="AQ93" s="1005"/>
      <c r="AR93" s="282"/>
      <c r="AS93" s="282"/>
      <c r="AT93" s="282"/>
      <c r="AU93" s="282"/>
      <c r="AV93" s="282"/>
      <c r="AW93" s="282"/>
      <c r="AX93" s="1151"/>
      <c r="AY93" s="1005"/>
      <c r="AZ93" s="282"/>
      <c r="BA93" s="282"/>
      <c r="BB93" s="282"/>
      <c r="BC93" s="282"/>
      <c r="BD93" s="282"/>
      <c r="BE93" s="282"/>
      <c r="BF93" s="1151"/>
      <c r="BG93" s="1005"/>
      <c r="BH93" s="282"/>
      <c r="BI93" s="282"/>
      <c r="BJ93" s="282"/>
      <c r="BK93" s="282"/>
      <c r="BL93" s="282"/>
      <c r="BM93" s="282"/>
      <c r="BN93" s="1151"/>
      <c r="BO93" s="1005"/>
      <c r="BP93" s="282"/>
      <c r="BQ93" s="282"/>
      <c r="BR93" s="282"/>
      <c r="BS93" s="282"/>
      <c r="BT93" s="282"/>
      <c r="BU93" s="282"/>
      <c r="BV93" s="116"/>
    </row>
    <row r="94" spans="1:74" ht="40.15" customHeight="1" x14ac:dyDescent="0.25">
      <c r="B94" s="29"/>
      <c r="C94" s="1059"/>
      <c r="D94" s="1340"/>
      <c r="E94" s="1062"/>
      <c r="F94" s="1266"/>
      <c r="G94" s="1162"/>
      <c r="H94" s="1367"/>
      <c r="I94" s="1344"/>
      <c r="J94" s="1162"/>
      <c r="K94" s="1162"/>
      <c r="L94" s="1162"/>
      <c r="M94" s="1162"/>
      <c r="N94" s="1370"/>
      <c r="O94" s="1162"/>
      <c r="P94" s="1053"/>
      <c r="Q94" s="1056"/>
      <c r="R94" s="1041"/>
      <c r="S94" s="1041"/>
      <c r="T94" s="1023"/>
      <c r="U94" s="1008"/>
      <c r="V94" s="1008"/>
      <c r="W94" s="1008"/>
      <c r="X94" s="1008"/>
      <c r="Y94" s="1008"/>
      <c r="Z94" s="1005"/>
      <c r="AA94" s="1005"/>
      <c r="AB94" s="1005"/>
      <c r="AC94" s="1005"/>
      <c r="AD94" s="1005"/>
      <c r="AE94" s="1005"/>
      <c r="AF94" s="1005"/>
      <c r="AG94" s="196"/>
      <c r="AH94" s="592"/>
      <c r="AI94" s="592"/>
      <c r="AJ94" s="592"/>
      <c r="AK94" s="196"/>
      <c r="AL94" s="197"/>
      <c r="AM94" s="197"/>
      <c r="AN94" s="197"/>
      <c r="AO94" s="197"/>
      <c r="AP94" s="1151"/>
      <c r="AQ94" s="1005"/>
      <c r="AR94" s="282"/>
      <c r="AS94" s="282"/>
      <c r="AT94" s="282"/>
      <c r="AU94" s="282"/>
      <c r="AV94" s="282"/>
      <c r="AW94" s="282"/>
      <c r="AX94" s="1151"/>
      <c r="AY94" s="1005"/>
      <c r="AZ94" s="282"/>
      <c r="BA94" s="282"/>
      <c r="BB94" s="282"/>
      <c r="BC94" s="282"/>
      <c r="BD94" s="282"/>
      <c r="BE94" s="282"/>
      <c r="BF94" s="1151"/>
      <c r="BG94" s="1005"/>
      <c r="BH94" s="282"/>
      <c r="BI94" s="282"/>
      <c r="BJ94" s="282"/>
      <c r="BK94" s="282"/>
      <c r="BL94" s="282"/>
      <c r="BM94" s="282"/>
      <c r="BN94" s="1151"/>
      <c r="BO94" s="1005"/>
      <c r="BP94" s="282"/>
      <c r="BQ94" s="282"/>
      <c r="BR94" s="282"/>
      <c r="BS94" s="282"/>
      <c r="BT94" s="282"/>
      <c r="BU94" s="282"/>
      <c r="BV94" s="116"/>
    </row>
    <row r="95" spans="1:74" ht="40.15" customHeight="1" thickBot="1" x14ac:dyDescent="0.3">
      <c r="B95" s="29"/>
      <c r="C95" s="1059"/>
      <c r="D95" s="1340"/>
      <c r="E95" s="1063"/>
      <c r="F95" s="1267"/>
      <c r="G95" s="1163"/>
      <c r="H95" s="1368"/>
      <c r="I95" s="1369"/>
      <c r="J95" s="1163"/>
      <c r="K95" s="1163"/>
      <c r="L95" s="1163"/>
      <c r="M95" s="1163"/>
      <c r="N95" s="1371"/>
      <c r="O95" s="1163"/>
      <c r="P95" s="1054"/>
      <c r="Q95" s="1057"/>
      <c r="R95" s="1042"/>
      <c r="S95" s="1042"/>
      <c r="T95" s="1024"/>
      <c r="U95" s="1009"/>
      <c r="V95" s="1009"/>
      <c r="W95" s="1009"/>
      <c r="X95" s="1009"/>
      <c r="Y95" s="1009"/>
      <c r="Z95" s="1006"/>
      <c r="AA95" s="1006"/>
      <c r="AB95" s="1006"/>
      <c r="AC95" s="1006"/>
      <c r="AD95" s="1006"/>
      <c r="AE95" s="1006"/>
      <c r="AF95" s="1006"/>
      <c r="AG95" s="715"/>
      <c r="AH95" s="716"/>
      <c r="AI95" s="716"/>
      <c r="AJ95" s="716"/>
      <c r="AK95" s="715"/>
      <c r="AL95" s="717"/>
      <c r="AM95" s="717"/>
      <c r="AN95" s="717"/>
      <c r="AO95" s="717"/>
      <c r="AP95" s="1152"/>
      <c r="AQ95" s="1006"/>
      <c r="AR95" s="718"/>
      <c r="AS95" s="718"/>
      <c r="AT95" s="718"/>
      <c r="AU95" s="718"/>
      <c r="AV95" s="718"/>
      <c r="AW95" s="718"/>
      <c r="AX95" s="1152"/>
      <c r="AY95" s="1006"/>
      <c r="AZ95" s="718"/>
      <c r="BA95" s="718"/>
      <c r="BB95" s="718"/>
      <c r="BC95" s="718"/>
      <c r="BD95" s="718"/>
      <c r="BE95" s="718"/>
      <c r="BF95" s="1152"/>
      <c r="BG95" s="1006"/>
      <c r="BH95" s="718"/>
      <c r="BI95" s="718"/>
      <c r="BJ95" s="718"/>
      <c r="BK95" s="718"/>
      <c r="BL95" s="718"/>
      <c r="BM95" s="718"/>
      <c r="BN95" s="1152"/>
      <c r="BO95" s="1006"/>
      <c r="BP95" s="718"/>
      <c r="BQ95" s="718"/>
      <c r="BR95" s="718"/>
      <c r="BS95" s="718"/>
      <c r="BT95" s="718"/>
      <c r="BU95" s="718"/>
      <c r="BV95" s="116"/>
    </row>
    <row r="96" spans="1:74" ht="40.15" customHeight="1" thickTop="1" x14ac:dyDescent="0.25">
      <c r="B96" s="29"/>
      <c r="C96" s="1059"/>
      <c r="D96" s="1340"/>
      <c r="E96" s="1061">
        <v>338</v>
      </c>
      <c r="F96" s="1372" t="s">
        <v>3571</v>
      </c>
      <c r="G96" s="1373" t="s">
        <v>1187</v>
      </c>
      <c r="H96" s="1374" t="s">
        <v>3025</v>
      </c>
      <c r="I96" s="1375"/>
      <c r="J96" s="1373">
        <v>33</v>
      </c>
      <c r="K96" s="1373" t="s">
        <v>3554</v>
      </c>
      <c r="L96" s="1373">
        <v>3306</v>
      </c>
      <c r="M96" s="1373" t="s">
        <v>3555</v>
      </c>
      <c r="N96" s="1376">
        <v>2026004540090</v>
      </c>
      <c r="O96" s="1373" t="s">
        <v>3556</v>
      </c>
      <c r="P96" s="1052" t="s">
        <v>1187</v>
      </c>
      <c r="Q96" s="1055">
        <v>40</v>
      </c>
      <c r="R96" s="1040" t="s">
        <v>2871</v>
      </c>
      <c r="S96" s="1040"/>
      <c r="T96" s="1022"/>
      <c r="U96" s="1007"/>
      <c r="V96" s="1007"/>
      <c r="W96" s="1007"/>
      <c r="X96" s="1007"/>
      <c r="Y96" s="1007"/>
      <c r="Z96" s="1004">
        <f t="shared" si="36"/>
        <v>0</v>
      </c>
      <c r="AA96" s="1004">
        <f t="shared" si="46"/>
        <v>0</v>
      </c>
      <c r="AB96" s="1004">
        <f t="shared" si="46"/>
        <v>0</v>
      </c>
      <c r="AC96" s="1004">
        <f t="shared" si="46"/>
        <v>0</v>
      </c>
      <c r="AD96" s="1004">
        <f t="shared" si="46"/>
        <v>0</v>
      </c>
      <c r="AE96" s="1004">
        <f t="shared" si="46"/>
        <v>0</v>
      </c>
      <c r="AF96" s="1004">
        <f t="shared" si="46"/>
        <v>0</v>
      </c>
      <c r="AG96" s="714"/>
      <c r="AH96" s="593"/>
      <c r="AI96" s="593"/>
      <c r="AJ96" s="593"/>
      <c r="AK96" s="207"/>
      <c r="AL96" s="208"/>
      <c r="AM96" s="208"/>
      <c r="AN96" s="208"/>
      <c r="AO96" s="208"/>
      <c r="AP96" s="1150">
        <f>+U96</f>
        <v>0</v>
      </c>
      <c r="AQ96" s="1004">
        <f>SUM(AR96:AW99)</f>
        <v>0</v>
      </c>
      <c r="AR96" s="299"/>
      <c r="AS96" s="299"/>
      <c r="AT96" s="299"/>
      <c r="AU96" s="299"/>
      <c r="AV96" s="299"/>
      <c r="AW96" s="299"/>
      <c r="AX96" s="1150">
        <f>+V96</f>
        <v>0</v>
      </c>
      <c r="AY96" s="1004">
        <f>SUM(AZ96:BE99)</f>
        <v>0</v>
      </c>
      <c r="AZ96" s="299"/>
      <c r="BA96" s="299"/>
      <c r="BB96" s="299"/>
      <c r="BC96" s="299"/>
      <c r="BD96" s="299"/>
      <c r="BE96" s="299"/>
      <c r="BF96" s="1150">
        <f>+W96</f>
        <v>0</v>
      </c>
      <c r="BG96" s="1004">
        <f>SUM(BH96:BM99)</f>
        <v>0</v>
      </c>
      <c r="BH96" s="299"/>
      <c r="BI96" s="299"/>
      <c r="BJ96" s="299"/>
      <c r="BK96" s="299"/>
      <c r="BL96" s="299"/>
      <c r="BM96" s="299"/>
      <c r="BN96" s="1150">
        <f>+X96</f>
        <v>0</v>
      </c>
      <c r="BO96" s="1004">
        <f>SUM(BP96:BU99)</f>
        <v>0</v>
      </c>
      <c r="BP96" s="299"/>
      <c r="BQ96" s="299"/>
      <c r="BR96" s="299"/>
      <c r="BS96" s="299"/>
      <c r="BT96" s="299"/>
      <c r="BU96" s="299"/>
      <c r="BV96" s="116"/>
    </row>
    <row r="97" spans="1:74" ht="40.15" customHeight="1" x14ac:dyDescent="0.25">
      <c r="B97" s="29"/>
      <c r="C97" s="1059"/>
      <c r="D97" s="1340"/>
      <c r="E97" s="1062"/>
      <c r="F97" s="1266"/>
      <c r="G97" s="1162"/>
      <c r="H97" s="1367"/>
      <c r="I97" s="1344"/>
      <c r="J97" s="1162"/>
      <c r="K97" s="1162"/>
      <c r="L97" s="1162"/>
      <c r="M97" s="1162"/>
      <c r="N97" s="1370"/>
      <c r="O97" s="1162"/>
      <c r="P97" s="1053"/>
      <c r="Q97" s="1056"/>
      <c r="R97" s="1041"/>
      <c r="S97" s="1041"/>
      <c r="T97" s="1023"/>
      <c r="U97" s="1008"/>
      <c r="V97" s="1008"/>
      <c r="W97" s="1008"/>
      <c r="X97" s="1008"/>
      <c r="Y97" s="1008"/>
      <c r="Z97" s="1005"/>
      <c r="AA97" s="1005"/>
      <c r="AB97" s="1005"/>
      <c r="AC97" s="1005"/>
      <c r="AD97" s="1005"/>
      <c r="AE97" s="1005"/>
      <c r="AF97" s="1005"/>
      <c r="AG97" s="479"/>
      <c r="AH97" s="592"/>
      <c r="AI97" s="592"/>
      <c r="AJ97" s="592"/>
      <c r="AK97" s="196"/>
      <c r="AL97" s="197"/>
      <c r="AM97" s="197"/>
      <c r="AN97" s="197"/>
      <c r="AO97" s="197"/>
      <c r="AP97" s="1151"/>
      <c r="AQ97" s="1005"/>
      <c r="AR97" s="282"/>
      <c r="AS97" s="282"/>
      <c r="AT97" s="282"/>
      <c r="AU97" s="282"/>
      <c r="AV97" s="282"/>
      <c r="AW97" s="282"/>
      <c r="AX97" s="1151"/>
      <c r="AY97" s="1005"/>
      <c r="AZ97" s="282"/>
      <c r="BA97" s="282"/>
      <c r="BB97" s="282"/>
      <c r="BC97" s="282"/>
      <c r="BD97" s="282"/>
      <c r="BE97" s="282"/>
      <c r="BF97" s="1151"/>
      <c r="BG97" s="1005"/>
      <c r="BH97" s="282"/>
      <c r="BI97" s="282"/>
      <c r="BJ97" s="282"/>
      <c r="BK97" s="282"/>
      <c r="BL97" s="282"/>
      <c r="BM97" s="282"/>
      <c r="BN97" s="1151"/>
      <c r="BO97" s="1005"/>
      <c r="BP97" s="282"/>
      <c r="BQ97" s="282"/>
      <c r="BR97" s="282"/>
      <c r="BS97" s="282"/>
      <c r="BT97" s="282"/>
      <c r="BU97" s="282"/>
      <c r="BV97" s="116"/>
    </row>
    <row r="98" spans="1:74" ht="40.15" customHeight="1" x14ac:dyDescent="0.25">
      <c r="B98" s="29"/>
      <c r="C98" s="1059"/>
      <c r="D98" s="1340"/>
      <c r="E98" s="1062"/>
      <c r="F98" s="1266"/>
      <c r="G98" s="1162"/>
      <c r="H98" s="1367"/>
      <c r="I98" s="1344"/>
      <c r="J98" s="1162"/>
      <c r="K98" s="1162"/>
      <c r="L98" s="1162"/>
      <c r="M98" s="1162"/>
      <c r="N98" s="1370"/>
      <c r="O98" s="1162"/>
      <c r="P98" s="1053"/>
      <c r="Q98" s="1056"/>
      <c r="R98" s="1041"/>
      <c r="S98" s="1041"/>
      <c r="T98" s="1023"/>
      <c r="U98" s="1008"/>
      <c r="V98" s="1008"/>
      <c r="W98" s="1008"/>
      <c r="X98" s="1008"/>
      <c r="Y98" s="1008"/>
      <c r="Z98" s="1005"/>
      <c r="AA98" s="1005"/>
      <c r="AB98" s="1005"/>
      <c r="AC98" s="1005"/>
      <c r="AD98" s="1005"/>
      <c r="AE98" s="1005"/>
      <c r="AF98" s="1005"/>
      <c r="AG98" s="196"/>
      <c r="AH98" s="592"/>
      <c r="AI98" s="592"/>
      <c r="AJ98" s="592"/>
      <c r="AK98" s="196"/>
      <c r="AL98" s="197"/>
      <c r="AM98" s="197"/>
      <c r="AN98" s="197"/>
      <c r="AO98" s="197"/>
      <c r="AP98" s="1151"/>
      <c r="AQ98" s="1005"/>
      <c r="AR98" s="282"/>
      <c r="AS98" s="282"/>
      <c r="AT98" s="282"/>
      <c r="AU98" s="282"/>
      <c r="AV98" s="282"/>
      <c r="AW98" s="282"/>
      <c r="AX98" s="1151"/>
      <c r="AY98" s="1005"/>
      <c r="AZ98" s="282"/>
      <c r="BA98" s="282"/>
      <c r="BB98" s="282"/>
      <c r="BC98" s="282"/>
      <c r="BD98" s="282"/>
      <c r="BE98" s="282"/>
      <c r="BF98" s="1151"/>
      <c r="BG98" s="1005"/>
      <c r="BH98" s="282"/>
      <c r="BI98" s="282"/>
      <c r="BJ98" s="282"/>
      <c r="BK98" s="282"/>
      <c r="BL98" s="282"/>
      <c r="BM98" s="282"/>
      <c r="BN98" s="1151"/>
      <c r="BO98" s="1005"/>
      <c r="BP98" s="282"/>
      <c r="BQ98" s="282"/>
      <c r="BR98" s="282"/>
      <c r="BS98" s="282"/>
      <c r="BT98" s="282"/>
      <c r="BU98" s="282"/>
      <c r="BV98" s="116"/>
    </row>
    <row r="99" spans="1:74" ht="40.15" customHeight="1" thickBot="1" x14ac:dyDescent="0.3">
      <c r="B99" s="29"/>
      <c r="C99" s="1059"/>
      <c r="D99" s="1340"/>
      <c r="E99" s="1063"/>
      <c r="F99" s="1267"/>
      <c r="G99" s="1163"/>
      <c r="H99" s="1368"/>
      <c r="I99" s="1369"/>
      <c r="J99" s="1163"/>
      <c r="K99" s="1163"/>
      <c r="L99" s="1163"/>
      <c r="M99" s="1163"/>
      <c r="N99" s="1371"/>
      <c r="O99" s="1163"/>
      <c r="P99" s="1054"/>
      <c r="Q99" s="1057"/>
      <c r="R99" s="1042"/>
      <c r="S99" s="1042"/>
      <c r="T99" s="1024"/>
      <c r="U99" s="1009"/>
      <c r="V99" s="1009"/>
      <c r="W99" s="1009"/>
      <c r="X99" s="1009"/>
      <c r="Y99" s="1009"/>
      <c r="Z99" s="1006"/>
      <c r="AA99" s="1006"/>
      <c r="AB99" s="1006"/>
      <c r="AC99" s="1006"/>
      <c r="AD99" s="1006"/>
      <c r="AE99" s="1006"/>
      <c r="AF99" s="1006"/>
      <c r="AG99" s="715"/>
      <c r="AH99" s="716"/>
      <c r="AI99" s="716"/>
      <c r="AJ99" s="716"/>
      <c r="AK99" s="715"/>
      <c r="AL99" s="717"/>
      <c r="AM99" s="717"/>
      <c r="AN99" s="717"/>
      <c r="AO99" s="717"/>
      <c r="AP99" s="1152"/>
      <c r="AQ99" s="1006"/>
      <c r="AR99" s="718"/>
      <c r="AS99" s="718"/>
      <c r="AT99" s="718"/>
      <c r="AU99" s="718"/>
      <c r="AV99" s="718"/>
      <c r="AW99" s="718"/>
      <c r="AX99" s="1152"/>
      <c r="AY99" s="1006"/>
      <c r="AZ99" s="718"/>
      <c r="BA99" s="718"/>
      <c r="BB99" s="718"/>
      <c r="BC99" s="718"/>
      <c r="BD99" s="718"/>
      <c r="BE99" s="718"/>
      <c r="BF99" s="1152"/>
      <c r="BG99" s="1006"/>
      <c r="BH99" s="718"/>
      <c r="BI99" s="718"/>
      <c r="BJ99" s="718"/>
      <c r="BK99" s="718"/>
      <c r="BL99" s="718"/>
      <c r="BM99" s="718"/>
      <c r="BN99" s="1152"/>
      <c r="BO99" s="1006"/>
      <c r="BP99" s="718"/>
      <c r="BQ99" s="718"/>
      <c r="BR99" s="718"/>
      <c r="BS99" s="718"/>
      <c r="BT99" s="718"/>
      <c r="BU99" s="718"/>
      <c r="BV99" s="116"/>
    </row>
    <row r="100" spans="1:74" ht="40.15" customHeight="1" thickTop="1" x14ac:dyDescent="0.25">
      <c r="B100" s="29"/>
      <c r="C100" s="1059"/>
      <c r="D100" s="1340"/>
      <c r="E100" s="1061">
        <v>339</v>
      </c>
      <c r="F100" s="1372" t="s">
        <v>3572</v>
      </c>
      <c r="G100" s="1373" t="s">
        <v>607</v>
      </c>
      <c r="H100" s="1374" t="s">
        <v>3025</v>
      </c>
      <c r="I100" s="1375"/>
      <c r="J100" s="1373">
        <v>33</v>
      </c>
      <c r="K100" s="1373" t="s">
        <v>3554</v>
      </c>
      <c r="L100" s="1373">
        <v>3307</v>
      </c>
      <c r="M100" s="1373" t="s">
        <v>3555</v>
      </c>
      <c r="N100" s="1376">
        <v>2026004540091</v>
      </c>
      <c r="O100" s="1373" t="s">
        <v>3556</v>
      </c>
      <c r="P100" s="1052" t="s">
        <v>1188</v>
      </c>
      <c r="Q100" s="1055">
        <v>40</v>
      </c>
      <c r="R100" s="1040" t="s">
        <v>2871</v>
      </c>
      <c r="S100" s="1040"/>
      <c r="T100" s="1022"/>
      <c r="U100" s="1007"/>
      <c r="V100" s="1007"/>
      <c r="W100" s="1007"/>
      <c r="X100" s="1007"/>
      <c r="Y100" s="1007"/>
      <c r="Z100" s="1004">
        <f t="shared" si="36"/>
        <v>0</v>
      </c>
      <c r="AA100" s="1004">
        <f t="shared" si="46"/>
        <v>0</v>
      </c>
      <c r="AB100" s="1004">
        <f t="shared" si="46"/>
        <v>0</v>
      </c>
      <c r="AC100" s="1004">
        <f t="shared" si="46"/>
        <v>0</v>
      </c>
      <c r="AD100" s="1004">
        <f t="shared" si="46"/>
        <v>0</v>
      </c>
      <c r="AE100" s="1004">
        <f t="shared" si="46"/>
        <v>0</v>
      </c>
      <c r="AF100" s="1004">
        <f t="shared" si="46"/>
        <v>0</v>
      </c>
      <c r="AG100" s="714"/>
      <c r="AH100" s="593"/>
      <c r="AI100" s="593"/>
      <c r="AJ100" s="593"/>
      <c r="AK100" s="207"/>
      <c r="AL100" s="208"/>
      <c r="AM100" s="208"/>
      <c r="AN100" s="208"/>
      <c r="AO100" s="208"/>
      <c r="AP100" s="1150">
        <f>+U100</f>
        <v>0</v>
      </c>
      <c r="AQ100" s="1004">
        <f>SUM(AR100:AW103)</f>
        <v>0</v>
      </c>
      <c r="AR100" s="299"/>
      <c r="AS100" s="299"/>
      <c r="AT100" s="299"/>
      <c r="AU100" s="299"/>
      <c r="AV100" s="299"/>
      <c r="AW100" s="299"/>
      <c r="AX100" s="1150">
        <f>+V100</f>
        <v>0</v>
      </c>
      <c r="AY100" s="1004">
        <f>SUM(AZ100:BE103)</f>
        <v>0</v>
      </c>
      <c r="AZ100" s="299"/>
      <c r="BA100" s="299"/>
      <c r="BB100" s="299"/>
      <c r="BC100" s="299"/>
      <c r="BD100" s="299"/>
      <c r="BE100" s="299"/>
      <c r="BF100" s="1150">
        <f>+W100</f>
        <v>0</v>
      </c>
      <c r="BG100" s="1004">
        <f>SUM(BH100:BM103)</f>
        <v>0</v>
      </c>
      <c r="BH100" s="299"/>
      <c r="BI100" s="299"/>
      <c r="BJ100" s="299"/>
      <c r="BK100" s="299"/>
      <c r="BL100" s="299"/>
      <c r="BM100" s="299"/>
      <c r="BN100" s="1150">
        <f>+X100</f>
        <v>0</v>
      </c>
      <c r="BO100" s="1004">
        <f>SUM(BP100:BU103)</f>
        <v>0</v>
      </c>
      <c r="BP100" s="299"/>
      <c r="BQ100" s="299"/>
      <c r="BR100" s="299"/>
      <c r="BS100" s="299"/>
      <c r="BT100" s="299"/>
      <c r="BU100" s="299"/>
      <c r="BV100" s="116"/>
    </row>
    <row r="101" spans="1:74" ht="40.15" customHeight="1" x14ac:dyDescent="0.25">
      <c r="B101" s="29"/>
      <c r="C101" s="1059"/>
      <c r="D101" s="1340"/>
      <c r="E101" s="1062"/>
      <c r="F101" s="1266"/>
      <c r="G101" s="1162"/>
      <c r="H101" s="1367"/>
      <c r="I101" s="1344"/>
      <c r="J101" s="1162"/>
      <c r="K101" s="1162"/>
      <c r="L101" s="1162"/>
      <c r="M101" s="1162"/>
      <c r="N101" s="1370"/>
      <c r="O101" s="1162"/>
      <c r="P101" s="1053"/>
      <c r="Q101" s="1056"/>
      <c r="R101" s="1041"/>
      <c r="S101" s="1041"/>
      <c r="T101" s="1023"/>
      <c r="U101" s="1008"/>
      <c r="V101" s="1008"/>
      <c r="W101" s="1008"/>
      <c r="X101" s="1008"/>
      <c r="Y101" s="1008"/>
      <c r="Z101" s="1005"/>
      <c r="AA101" s="1005"/>
      <c r="AB101" s="1005"/>
      <c r="AC101" s="1005"/>
      <c r="AD101" s="1005"/>
      <c r="AE101" s="1005"/>
      <c r="AF101" s="1005"/>
      <c r="AG101" s="479"/>
      <c r="AH101" s="592"/>
      <c r="AI101" s="592"/>
      <c r="AJ101" s="592"/>
      <c r="AK101" s="196"/>
      <c r="AL101" s="197"/>
      <c r="AM101" s="197"/>
      <c r="AN101" s="197"/>
      <c r="AO101" s="197"/>
      <c r="AP101" s="1151"/>
      <c r="AQ101" s="1005"/>
      <c r="AR101" s="282"/>
      <c r="AS101" s="282"/>
      <c r="AT101" s="282"/>
      <c r="AU101" s="282"/>
      <c r="AV101" s="282"/>
      <c r="AW101" s="282"/>
      <c r="AX101" s="1151"/>
      <c r="AY101" s="1005"/>
      <c r="AZ101" s="282"/>
      <c r="BA101" s="282"/>
      <c r="BB101" s="282"/>
      <c r="BC101" s="282"/>
      <c r="BD101" s="282"/>
      <c r="BE101" s="282"/>
      <c r="BF101" s="1151"/>
      <c r="BG101" s="1005"/>
      <c r="BH101" s="282"/>
      <c r="BI101" s="282"/>
      <c r="BJ101" s="282"/>
      <c r="BK101" s="282"/>
      <c r="BL101" s="282"/>
      <c r="BM101" s="282"/>
      <c r="BN101" s="1151"/>
      <c r="BO101" s="1005"/>
      <c r="BP101" s="282"/>
      <c r="BQ101" s="282"/>
      <c r="BR101" s="282"/>
      <c r="BS101" s="282"/>
      <c r="BT101" s="282"/>
      <c r="BU101" s="282"/>
      <c r="BV101" s="116"/>
    </row>
    <row r="102" spans="1:74" ht="40.15" customHeight="1" x14ac:dyDescent="0.25">
      <c r="B102" s="29"/>
      <c r="C102" s="1059"/>
      <c r="D102" s="1340"/>
      <c r="E102" s="1062"/>
      <c r="F102" s="1266"/>
      <c r="G102" s="1162"/>
      <c r="H102" s="1367"/>
      <c r="I102" s="1344"/>
      <c r="J102" s="1162"/>
      <c r="K102" s="1162"/>
      <c r="L102" s="1162"/>
      <c r="M102" s="1162"/>
      <c r="N102" s="1370"/>
      <c r="O102" s="1162"/>
      <c r="P102" s="1053"/>
      <c r="Q102" s="1056"/>
      <c r="R102" s="1041"/>
      <c r="S102" s="1041"/>
      <c r="T102" s="1023"/>
      <c r="U102" s="1008"/>
      <c r="V102" s="1008"/>
      <c r="W102" s="1008"/>
      <c r="X102" s="1008"/>
      <c r="Y102" s="1008"/>
      <c r="Z102" s="1005"/>
      <c r="AA102" s="1005"/>
      <c r="AB102" s="1005"/>
      <c r="AC102" s="1005"/>
      <c r="AD102" s="1005"/>
      <c r="AE102" s="1005"/>
      <c r="AF102" s="1005"/>
      <c r="AG102" s="196"/>
      <c r="AH102" s="592"/>
      <c r="AI102" s="592"/>
      <c r="AJ102" s="592"/>
      <c r="AK102" s="196"/>
      <c r="AL102" s="197"/>
      <c r="AM102" s="197"/>
      <c r="AN102" s="197"/>
      <c r="AO102" s="197"/>
      <c r="AP102" s="1151"/>
      <c r="AQ102" s="1005"/>
      <c r="AR102" s="282"/>
      <c r="AS102" s="282"/>
      <c r="AT102" s="282"/>
      <c r="AU102" s="282"/>
      <c r="AV102" s="282"/>
      <c r="AW102" s="282"/>
      <c r="AX102" s="1151"/>
      <c r="AY102" s="1005"/>
      <c r="AZ102" s="282"/>
      <c r="BA102" s="282"/>
      <c r="BB102" s="282"/>
      <c r="BC102" s="282"/>
      <c r="BD102" s="282"/>
      <c r="BE102" s="282"/>
      <c r="BF102" s="1151"/>
      <c r="BG102" s="1005"/>
      <c r="BH102" s="282"/>
      <c r="BI102" s="282"/>
      <c r="BJ102" s="282"/>
      <c r="BK102" s="282"/>
      <c r="BL102" s="282"/>
      <c r="BM102" s="282"/>
      <c r="BN102" s="1151"/>
      <c r="BO102" s="1005"/>
      <c r="BP102" s="282"/>
      <c r="BQ102" s="282"/>
      <c r="BR102" s="282"/>
      <c r="BS102" s="282"/>
      <c r="BT102" s="282"/>
      <c r="BU102" s="282"/>
      <c r="BV102" s="116"/>
    </row>
    <row r="103" spans="1:74" ht="40.15" customHeight="1" thickBot="1" x14ac:dyDescent="0.3">
      <c r="B103" s="29"/>
      <c r="C103" s="1059"/>
      <c r="D103" s="1340"/>
      <c r="E103" s="1063"/>
      <c r="F103" s="1267"/>
      <c r="G103" s="1163"/>
      <c r="H103" s="1368"/>
      <c r="I103" s="1369"/>
      <c r="J103" s="1163"/>
      <c r="K103" s="1163"/>
      <c r="L103" s="1163"/>
      <c r="M103" s="1163"/>
      <c r="N103" s="1371"/>
      <c r="O103" s="1163"/>
      <c r="P103" s="1054"/>
      <c r="Q103" s="1057"/>
      <c r="R103" s="1042"/>
      <c r="S103" s="1042"/>
      <c r="T103" s="1024"/>
      <c r="U103" s="1009"/>
      <c r="V103" s="1009"/>
      <c r="W103" s="1009"/>
      <c r="X103" s="1009"/>
      <c r="Y103" s="1009"/>
      <c r="Z103" s="1006"/>
      <c r="AA103" s="1006"/>
      <c r="AB103" s="1006"/>
      <c r="AC103" s="1006"/>
      <c r="AD103" s="1006"/>
      <c r="AE103" s="1006"/>
      <c r="AF103" s="1006"/>
      <c r="AG103" s="715"/>
      <c r="AH103" s="716"/>
      <c r="AI103" s="716"/>
      <c r="AJ103" s="716"/>
      <c r="AK103" s="715"/>
      <c r="AL103" s="717"/>
      <c r="AM103" s="717"/>
      <c r="AN103" s="717"/>
      <c r="AO103" s="717"/>
      <c r="AP103" s="1152"/>
      <c r="AQ103" s="1006"/>
      <c r="AR103" s="718"/>
      <c r="AS103" s="718"/>
      <c r="AT103" s="718"/>
      <c r="AU103" s="718"/>
      <c r="AV103" s="718"/>
      <c r="AW103" s="718"/>
      <c r="AX103" s="1152"/>
      <c r="AY103" s="1006"/>
      <c r="AZ103" s="718"/>
      <c r="BA103" s="718"/>
      <c r="BB103" s="718"/>
      <c r="BC103" s="718"/>
      <c r="BD103" s="718"/>
      <c r="BE103" s="718"/>
      <c r="BF103" s="1152"/>
      <c r="BG103" s="1006"/>
      <c r="BH103" s="718"/>
      <c r="BI103" s="718"/>
      <c r="BJ103" s="718"/>
      <c r="BK103" s="718"/>
      <c r="BL103" s="718"/>
      <c r="BM103" s="718"/>
      <c r="BN103" s="1152"/>
      <c r="BO103" s="1006"/>
      <c r="BP103" s="718"/>
      <c r="BQ103" s="718"/>
      <c r="BR103" s="718"/>
      <c r="BS103" s="718"/>
      <c r="BT103" s="718"/>
      <c r="BU103" s="718"/>
      <c r="BV103" s="116"/>
    </row>
    <row r="104" spans="1:74" ht="40.15" customHeight="1" thickTop="1" x14ac:dyDescent="0.25">
      <c r="B104" s="29"/>
      <c r="C104" s="1059"/>
      <c r="D104" s="1340"/>
      <c r="E104" s="1061">
        <v>340</v>
      </c>
      <c r="F104" s="1372" t="s">
        <v>3573</v>
      </c>
      <c r="G104" s="1373" t="s">
        <v>3574</v>
      </c>
      <c r="H104" s="1374" t="s">
        <v>2949</v>
      </c>
      <c r="I104" s="1375"/>
      <c r="J104" s="1373">
        <v>33</v>
      </c>
      <c r="K104" s="1373" t="s">
        <v>3554</v>
      </c>
      <c r="L104" s="1373">
        <v>3308</v>
      </c>
      <c r="M104" s="1373" t="s">
        <v>3555</v>
      </c>
      <c r="N104" s="1376">
        <v>2026004540092</v>
      </c>
      <c r="O104" s="1373" t="s">
        <v>3556</v>
      </c>
      <c r="P104" s="1052" t="s">
        <v>1189</v>
      </c>
      <c r="Q104" s="1055">
        <v>6</v>
      </c>
      <c r="R104" s="1040" t="s">
        <v>2871</v>
      </c>
      <c r="S104" s="1040"/>
      <c r="T104" s="1022"/>
      <c r="U104" s="1007"/>
      <c r="V104" s="1007"/>
      <c r="W104" s="1007"/>
      <c r="X104" s="1007"/>
      <c r="Y104" s="1007"/>
      <c r="Z104" s="1004">
        <f t="shared" si="36"/>
        <v>0</v>
      </c>
      <c r="AA104" s="1004">
        <f t="shared" si="46"/>
        <v>0</v>
      </c>
      <c r="AB104" s="1004">
        <f t="shared" si="46"/>
        <v>0</v>
      </c>
      <c r="AC104" s="1004">
        <f t="shared" si="46"/>
        <v>0</v>
      </c>
      <c r="AD104" s="1004">
        <f t="shared" si="46"/>
        <v>0</v>
      </c>
      <c r="AE104" s="1004">
        <f t="shared" si="46"/>
        <v>0</v>
      </c>
      <c r="AF104" s="1004">
        <f t="shared" si="46"/>
        <v>0</v>
      </c>
      <c r="AG104" s="714"/>
      <c r="AH104" s="593"/>
      <c r="AI104" s="593"/>
      <c r="AJ104" s="593"/>
      <c r="AK104" s="207"/>
      <c r="AL104" s="208"/>
      <c r="AM104" s="208"/>
      <c r="AN104" s="208"/>
      <c r="AO104" s="208"/>
      <c r="AP104" s="1150">
        <f>+U104</f>
        <v>0</v>
      </c>
      <c r="AQ104" s="1004">
        <f>SUM(AR104:AW107)</f>
        <v>0</v>
      </c>
      <c r="AR104" s="299"/>
      <c r="AS104" s="299"/>
      <c r="AT104" s="299"/>
      <c r="AU104" s="299"/>
      <c r="AV104" s="299"/>
      <c r="AW104" s="299"/>
      <c r="AX104" s="1150">
        <f>+V104</f>
        <v>0</v>
      </c>
      <c r="AY104" s="1004">
        <f>SUM(AZ104:BE107)</f>
        <v>0</v>
      </c>
      <c r="AZ104" s="299"/>
      <c r="BA104" s="299"/>
      <c r="BB104" s="299"/>
      <c r="BC104" s="299"/>
      <c r="BD104" s="299"/>
      <c r="BE104" s="299"/>
      <c r="BF104" s="1150">
        <f>+W104</f>
        <v>0</v>
      </c>
      <c r="BG104" s="1004">
        <f>SUM(BH104:BM107)</f>
        <v>0</v>
      </c>
      <c r="BH104" s="299"/>
      <c r="BI104" s="299"/>
      <c r="BJ104" s="299"/>
      <c r="BK104" s="299"/>
      <c r="BL104" s="299"/>
      <c r="BM104" s="299"/>
      <c r="BN104" s="1150">
        <f>+X104</f>
        <v>0</v>
      </c>
      <c r="BO104" s="1004">
        <f>SUM(BP104:BU107)</f>
        <v>0</v>
      </c>
      <c r="BP104" s="299"/>
      <c r="BQ104" s="299"/>
      <c r="BR104" s="299"/>
      <c r="BS104" s="299"/>
      <c r="BT104" s="299"/>
      <c r="BU104" s="299"/>
      <c r="BV104" s="116"/>
    </row>
    <row r="105" spans="1:74" ht="40.15" customHeight="1" x14ac:dyDescent="0.25">
      <c r="B105" s="29"/>
      <c r="C105" s="1059"/>
      <c r="D105" s="1340"/>
      <c r="E105" s="1062"/>
      <c r="F105" s="1266"/>
      <c r="G105" s="1162"/>
      <c r="H105" s="1367"/>
      <c r="I105" s="1344"/>
      <c r="J105" s="1162"/>
      <c r="K105" s="1162"/>
      <c r="L105" s="1162"/>
      <c r="M105" s="1162"/>
      <c r="N105" s="1370"/>
      <c r="O105" s="1162"/>
      <c r="P105" s="1053"/>
      <c r="Q105" s="1056"/>
      <c r="R105" s="1041"/>
      <c r="S105" s="1041"/>
      <c r="T105" s="1023"/>
      <c r="U105" s="1008"/>
      <c r="V105" s="1008"/>
      <c r="W105" s="1008"/>
      <c r="X105" s="1008"/>
      <c r="Y105" s="1008"/>
      <c r="Z105" s="1005"/>
      <c r="AA105" s="1005"/>
      <c r="AB105" s="1005"/>
      <c r="AC105" s="1005"/>
      <c r="AD105" s="1005"/>
      <c r="AE105" s="1005"/>
      <c r="AF105" s="1005"/>
      <c r="AG105" s="479"/>
      <c r="AH105" s="592"/>
      <c r="AI105" s="592"/>
      <c r="AJ105" s="592"/>
      <c r="AK105" s="196"/>
      <c r="AL105" s="197"/>
      <c r="AM105" s="197"/>
      <c r="AN105" s="197"/>
      <c r="AO105" s="197"/>
      <c r="AP105" s="1151"/>
      <c r="AQ105" s="1005"/>
      <c r="AR105" s="282"/>
      <c r="AS105" s="282"/>
      <c r="AT105" s="282"/>
      <c r="AU105" s="282"/>
      <c r="AV105" s="282"/>
      <c r="AW105" s="282"/>
      <c r="AX105" s="1151"/>
      <c r="AY105" s="1005"/>
      <c r="AZ105" s="282"/>
      <c r="BA105" s="282"/>
      <c r="BB105" s="282"/>
      <c r="BC105" s="282"/>
      <c r="BD105" s="282"/>
      <c r="BE105" s="282"/>
      <c r="BF105" s="1151"/>
      <c r="BG105" s="1005"/>
      <c r="BH105" s="282"/>
      <c r="BI105" s="282"/>
      <c r="BJ105" s="282"/>
      <c r="BK105" s="282"/>
      <c r="BL105" s="282"/>
      <c r="BM105" s="282"/>
      <c r="BN105" s="1151"/>
      <c r="BO105" s="1005"/>
      <c r="BP105" s="282"/>
      <c r="BQ105" s="282"/>
      <c r="BR105" s="282"/>
      <c r="BS105" s="282"/>
      <c r="BT105" s="282"/>
      <c r="BU105" s="282"/>
      <c r="BV105" s="116"/>
    </row>
    <row r="106" spans="1:74" ht="40.15" customHeight="1" x14ac:dyDescent="0.25">
      <c r="B106" s="29"/>
      <c r="C106" s="1059"/>
      <c r="D106" s="1340"/>
      <c r="E106" s="1062"/>
      <c r="F106" s="1266"/>
      <c r="G106" s="1162"/>
      <c r="H106" s="1367"/>
      <c r="I106" s="1344"/>
      <c r="J106" s="1162"/>
      <c r="K106" s="1162"/>
      <c r="L106" s="1162"/>
      <c r="M106" s="1162"/>
      <c r="N106" s="1370"/>
      <c r="O106" s="1162"/>
      <c r="P106" s="1053"/>
      <c r="Q106" s="1056"/>
      <c r="R106" s="1041"/>
      <c r="S106" s="1041"/>
      <c r="T106" s="1023"/>
      <c r="U106" s="1008"/>
      <c r="V106" s="1008"/>
      <c r="W106" s="1008"/>
      <c r="X106" s="1008"/>
      <c r="Y106" s="1008"/>
      <c r="Z106" s="1005"/>
      <c r="AA106" s="1005"/>
      <c r="AB106" s="1005"/>
      <c r="AC106" s="1005"/>
      <c r="AD106" s="1005"/>
      <c r="AE106" s="1005"/>
      <c r="AF106" s="1005"/>
      <c r="AG106" s="196"/>
      <c r="AH106" s="592"/>
      <c r="AI106" s="592"/>
      <c r="AJ106" s="592"/>
      <c r="AK106" s="196"/>
      <c r="AL106" s="197"/>
      <c r="AM106" s="197"/>
      <c r="AN106" s="197"/>
      <c r="AO106" s="197"/>
      <c r="AP106" s="1151"/>
      <c r="AQ106" s="1005"/>
      <c r="AR106" s="282"/>
      <c r="AS106" s="282"/>
      <c r="AT106" s="282"/>
      <c r="AU106" s="282"/>
      <c r="AV106" s="282"/>
      <c r="AW106" s="282"/>
      <c r="AX106" s="1151"/>
      <c r="AY106" s="1005"/>
      <c r="AZ106" s="282"/>
      <c r="BA106" s="282"/>
      <c r="BB106" s="282"/>
      <c r="BC106" s="282"/>
      <c r="BD106" s="282"/>
      <c r="BE106" s="282"/>
      <c r="BF106" s="1151"/>
      <c r="BG106" s="1005"/>
      <c r="BH106" s="282"/>
      <c r="BI106" s="282"/>
      <c r="BJ106" s="282"/>
      <c r="BK106" s="282"/>
      <c r="BL106" s="282"/>
      <c r="BM106" s="282"/>
      <c r="BN106" s="1151"/>
      <c r="BO106" s="1005"/>
      <c r="BP106" s="282"/>
      <c r="BQ106" s="282"/>
      <c r="BR106" s="282"/>
      <c r="BS106" s="282"/>
      <c r="BT106" s="282"/>
      <c r="BU106" s="282"/>
      <c r="BV106" s="116"/>
    </row>
    <row r="107" spans="1:74" ht="40.15" customHeight="1" thickBot="1" x14ac:dyDescent="0.3">
      <c r="B107" s="29"/>
      <c r="C107" s="1365"/>
      <c r="D107" s="1381"/>
      <c r="E107" s="1063"/>
      <c r="F107" s="1267"/>
      <c r="G107" s="1163"/>
      <c r="H107" s="1368"/>
      <c r="I107" s="1369"/>
      <c r="J107" s="1163"/>
      <c r="K107" s="1163"/>
      <c r="L107" s="1163"/>
      <c r="M107" s="1163"/>
      <c r="N107" s="1371"/>
      <c r="O107" s="1163"/>
      <c r="P107" s="1054"/>
      <c r="Q107" s="1056"/>
      <c r="R107" s="1041"/>
      <c r="S107" s="1041"/>
      <c r="T107" s="1024"/>
      <c r="U107" s="1009"/>
      <c r="V107" s="1009"/>
      <c r="W107" s="1009"/>
      <c r="X107" s="1009"/>
      <c r="Y107" s="1009"/>
      <c r="Z107" s="1006"/>
      <c r="AA107" s="1006"/>
      <c r="AB107" s="1006"/>
      <c r="AC107" s="1006"/>
      <c r="AD107" s="1006"/>
      <c r="AE107" s="1006"/>
      <c r="AF107" s="1006"/>
      <c r="AG107" s="715"/>
      <c r="AH107" s="716"/>
      <c r="AI107" s="716"/>
      <c r="AJ107" s="716"/>
      <c r="AK107" s="715"/>
      <c r="AL107" s="717"/>
      <c r="AM107" s="717"/>
      <c r="AN107" s="717"/>
      <c r="AO107" s="717"/>
      <c r="AP107" s="1152"/>
      <c r="AQ107" s="1006"/>
      <c r="AR107" s="718"/>
      <c r="AS107" s="718"/>
      <c r="AT107" s="718"/>
      <c r="AU107" s="718"/>
      <c r="AV107" s="718"/>
      <c r="AW107" s="718"/>
      <c r="AX107" s="1152"/>
      <c r="AY107" s="1006"/>
      <c r="AZ107" s="718"/>
      <c r="BA107" s="718"/>
      <c r="BB107" s="718"/>
      <c r="BC107" s="718"/>
      <c r="BD107" s="718"/>
      <c r="BE107" s="718"/>
      <c r="BF107" s="1152"/>
      <c r="BG107" s="1006"/>
      <c r="BH107" s="718"/>
      <c r="BI107" s="718"/>
      <c r="BJ107" s="718"/>
      <c r="BK107" s="718"/>
      <c r="BL107" s="718"/>
      <c r="BM107" s="718"/>
      <c r="BN107" s="1152"/>
      <c r="BO107" s="1006"/>
      <c r="BP107" s="718"/>
      <c r="BQ107" s="718"/>
      <c r="BR107" s="718"/>
      <c r="BS107" s="718"/>
      <c r="BT107" s="718"/>
      <c r="BU107" s="718"/>
      <c r="BV107" s="116"/>
    </row>
    <row r="108" spans="1:74" ht="40.15" customHeight="1" thickTop="1" x14ac:dyDescent="0.25">
      <c r="A108" s="153"/>
      <c r="C108" s="1377" t="s">
        <v>1190</v>
      </c>
      <c r="D108" s="1378" t="s">
        <v>1191</v>
      </c>
      <c r="E108" s="1061">
        <v>341</v>
      </c>
      <c r="F108" s="1372" t="s">
        <v>3575</v>
      </c>
      <c r="G108" s="1373" t="s">
        <v>3553</v>
      </c>
      <c r="H108" s="1374" t="s">
        <v>3011</v>
      </c>
      <c r="I108" s="1375"/>
      <c r="J108" s="1373">
        <v>33</v>
      </c>
      <c r="K108" s="1373" t="s">
        <v>3554</v>
      </c>
      <c r="L108" s="1373">
        <v>3309</v>
      </c>
      <c r="M108" s="1373" t="s">
        <v>3555</v>
      </c>
      <c r="N108" s="1376">
        <v>2026004540093</v>
      </c>
      <c r="O108" s="1373" t="s">
        <v>3556</v>
      </c>
      <c r="P108" s="1052" t="s">
        <v>1192</v>
      </c>
      <c r="Q108" s="1382">
        <v>4</v>
      </c>
      <c r="R108" s="1383" t="s">
        <v>2871</v>
      </c>
      <c r="S108" s="1383"/>
      <c r="T108" s="1022"/>
      <c r="U108" s="1007"/>
      <c r="V108" s="1007"/>
      <c r="W108" s="1007"/>
      <c r="X108" s="1007"/>
      <c r="Y108" s="1007"/>
      <c r="Z108" s="1004">
        <f t="shared" si="36"/>
        <v>0</v>
      </c>
      <c r="AA108" s="1004">
        <f t="shared" ref="AA108:AF120" si="47">SUM(AR108:AR111,AZ108:AZ111,BH108:BH111,BP108:BP111)</f>
        <v>0</v>
      </c>
      <c r="AB108" s="1004">
        <f t="shared" si="47"/>
        <v>0</v>
      </c>
      <c r="AC108" s="1004">
        <f t="shared" si="47"/>
        <v>0</v>
      </c>
      <c r="AD108" s="1004">
        <f t="shared" si="47"/>
        <v>0</v>
      </c>
      <c r="AE108" s="1004">
        <f t="shared" si="47"/>
        <v>0</v>
      </c>
      <c r="AF108" s="1004">
        <f t="shared" si="47"/>
        <v>0</v>
      </c>
      <c r="AG108" s="714"/>
      <c r="AH108" s="593"/>
      <c r="AI108" s="593"/>
      <c r="AJ108" s="593"/>
      <c r="AK108" s="207"/>
      <c r="AL108" s="208"/>
      <c r="AM108" s="208"/>
      <c r="AN108" s="208"/>
      <c r="AO108" s="208"/>
      <c r="AP108" s="1150">
        <f>+U108</f>
        <v>0</v>
      </c>
      <c r="AQ108" s="1004">
        <f>SUM(AR108:AW111)</f>
        <v>0</v>
      </c>
      <c r="AR108" s="299"/>
      <c r="AS108" s="299"/>
      <c r="AT108" s="299"/>
      <c r="AU108" s="299"/>
      <c r="AV108" s="299"/>
      <c r="AW108" s="299"/>
      <c r="AX108" s="1150">
        <f>+V108</f>
        <v>0</v>
      </c>
      <c r="AY108" s="1004">
        <f>SUM(AZ108:BE111)</f>
        <v>0</v>
      </c>
      <c r="AZ108" s="299"/>
      <c r="BA108" s="299"/>
      <c r="BB108" s="299"/>
      <c r="BC108" s="299"/>
      <c r="BD108" s="299"/>
      <c r="BE108" s="299"/>
      <c r="BF108" s="1150">
        <f>+W108</f>
        <v>0</v>
      </c>
      <c r="BG108" s="1004">
        <f>SUM(BH108:BM111)</f>
        <v>0</v>
      </c>
      <c r="BH108" s="299"/>
      <c r="BI108" s="299"/>
      <c r="BJ108" s="299"/>
      <c r="BK108" s="299"/>
      <c r="BL108" s="299"/>
      <c r="BM108" s="299"/>
      <c r="BN108" s="1150">
        <f>+X108</f>
        <v>0</v>
      </c>
      <c r="BO108" s="1004">
        <f>SUM(BP108:BU111)</f>
        <v>0</v>
      </c>
      <c r="BP108" s="299"/>
      <c r="BQ108" s="299"/>
      <c r="BR108" s="299"/>
      <c r="BS108" s="299"/>
      <c r="BT108" s="299"/>
      <c r="BU108" s="299"/>
      <c r="BV108" s="116"/>
    </row>
    <row r="109" spans="1:74" ht="40.15" customHeight="1" x14ac:dyDescent="0.25">
      <c r="A109" s="153"/>
      <c r="C109" s="1059"/>
      <c r="D109" s="1162"/>
      <c r="E109" s="1062"/>
      <c r="F109" s="1266"/>
      <c r="G109" s="1162"/>
      <c r="H109" s="1367"/>
      <c r="I109" s="1344"/>
      <c r="J109" s="1162"/>
      <c r="K109" s="1162"/>
      <c r="L109" s="1162"/>
      <c r="M109" s="1162"/>
      <c r="N109" s="1370"/>
      <c r="O109" s="1162"/>
      <c r="P109" s="1053"/>
      <c r="Q109" s="1056"/>
      <c r="R109" s="1041"/>
      <c r="S109" s="1041"/>
      <c r="T109" s="1023"/>
      <c r="U109" s="1008"/>
      <c r="V109" s="1008"/>
      <c r="W109" s="1008"/>
      <c r="X109" s="1008"/>
      <c r="Y109" s="1008"/>
      <c r="Z109" s="1005"/>
      <c r="AA109" s="1005"/>
      <c r="AB109" s="1005"/>
      <c r="AC109" s="1005"/>
      <c r="AD109" s="1005"/>
      <c r="AE109" s="1005"/>
      <c r="AF109" s="1005"/>
      <c r="AG109" s="479"/>
      <c r="AH109" s="592"/>
      <c r="AI109" s="592"/>
      <c r="AJ109" s="592"/>
      <c r="AK109" s="196"/>
      <c r="AL109" s="197"/>
      <c r="AM109" s="197"/>
      <c r="AN109" s="197"/>
      <c r="AO109" s="197"/>
      <c r="AP109" s="1151"/>
      <c r="AQ109" s="1005"/>
      <c r="AR109" s="282"/>
      <c r="AS109" s="282"/>
      <c r="AT109" s="282"/>
      <c r="AU109" s="282"/>
      <c r="AV109" s="282"/>
      <c r="AW109" s="282"/>
      <c r="AX109" s="1151"/>
      <c r="AY109" s="1005"/>
      <c r="AZ109" s="282"/>
      <c r="BA109" s="282"/>
      <c r="BB109" s="282"/>
      <c r="BC109" s="282"/>
      <c r="BD109" s="282"/>
      <c r="BE109" s="282"/>
      <c r="BF109" s="1151"/>
      <c r="BG109" s="1005"/>
      <c r="BH109" s="282"/>
      <c r="BI109" s="282"/>
      <c r="BJ109" s="282"/>
      <c r="BK109" s="282"/>
      <c r="BL109" s="282"/>
      <c r="BM109" s="282"/>
      <c r="BN109" s="1151"/>
      <c r="BO109" s="1005"/>
      <c r="BP109" s="282"/>
      <c r="BQ109" s="282"/>
      <c r="BR109" s="282"/>
      <c r="BS109" s="282"/>
      <c r="BT109" s="282"/>
      <c r="BU109" s="282"/>
      <c r="BV109" s="116"/>
    </row>
    <row r="110" spans="1:74" ht="40.15" customHeight="1" x14ac:dyDescent="0.25">
      <c r="A110" s="153"/>
      <c r="C110" s="1059"/>
      <c r="D110" s="1162"/>
      <c r="E110" s="1062"/>
      <c r="F110" s="1266"/>
      <c r="G110" s="1162"/>
      <c r="H110" s="1367"/>
      <c r="I110" s="1344"/>
      <c r="J110" s="1162"/>
      <c r="K110" s="1162"/>
      <c r="L110" s="1162"/>
      <c r="M110" s="1162"/>
      <c r="N110" s="1370"/>
      <c r="O110" s="1162"/>
      <c r="P110" s="1053"/>
      <c r="Q110" s="1056"/>
      <c r="R110" s="1041"/>
      <c r="S110" s="1041"/>
      <c r="T110" s="1023"/>
      <c r="U110" s="1008"/>
      <c r="V110" s="1008"/>
      <c r="W110" s="1008"/>
      <c r="X110" s="1008"/>
      <c r="Y110" s="1008"/>
      <c r="Z110" s="1005"/>
      <c r="AA110" s="1005"/>
      <c r="AB110" s="1005"/>
      <c r="AC110" s="1005"/>
      <c r="AD110" s="1005"/>
      <c r="AE110" s="1005"/>
      <c r="AF110" s="1005"/>
      <c r="AG110" s="196"/>
      <c r="AH110" s="592"/>
      <c r="AI110" s="592"/>
      <c r="AJ110" s="592"/>
      <c r="AK110" s="196"/>
      <c r="AL110" s="197"/>
      <c r="AM110" s="197"/>
      <c r="AN110" s="197"/>
      <c r="AO110" s="197"/>
      <c r="AP110" s="1151"/>
      <c r="AQ110" s="1005"/>
      <c r="AR110" s="282"/>
      <c r="AS110" s="282"/>
      <c r="AT110" s="282"/>
      <c r="AU110" s="282"/>
      <c r="AV110" s="282"/>
      <c r="AW110" s="282"/>
      <c r="AX110" s="1151"/>
      <c r="AY110" s="1005"/>
      <c r="AZ110" s="282"/>
      <c r="BA110" s="282"/>
      <c r="BB110" s="282"/>
      <c r="BC110" s="282"/>
      <c r="BD110" s="282"/>
      <c r="BE110" s="282"/>
      <c r="BF110" s="1151"/>
      <c r="BG110" s="1005"/>
      <c r="BH110" s="282"/>
      <c r="BI110" s="282"/>
      <c r="BJ110" s="282"/>
      <c r="BK110" s="282"/>
      <c r="BL110" s="282"/>
      <c r="BM110" s="282"/>
      <c r="BN110" s="1151"/>
      <c r="BO110" s="1005"/>
      <c r="BP110" s="282"/>
      <c r="BQ110" s="282"/>
      <c r="BR110" s="282"/>
      <c r="BS110" s="282"/>
      <c r="BT110" s="282"/>
      <c r="BU110" s="282"/>
      <c r="BV110" s="116"/>
    </row>
    <row r="111" spans="1:74" ht="40.15" customHeight="1" thickBot="1" x14ac:dyDescent="0.3">
      <c r="A111" s="153"/>
      <c r="C111" s="1059"/>
      <c r="D111" s="1162"/>
      <c r="E111" s="1063"/>
      <c r="F111" s="1267"/>
      <c r="G111" s="1163"/>
      <c r="H111" s="1368"/>
      <c r="I111" s="1369"/>
      <c r="J111" s="1163"/>
      <c r="K111" s="1163"/>
      <c r="L111" s="1163"/>
      <c r="M111" s="1163"/>
      <c r="N111" s="1371"/>
      <c r="O111" s="1163"/>
      <c r="P111" s="1054"/>
      <c r="Q111" s="1316"/>
      <c r="R111" s="1317"/>
      <c r="S111" s="1317"/>
      <c r="T111" s="1024"/>
      <c r="U111" s="1009"/>
      <c r="V111" s="1009"/>
      <c r="W111" s="1009"/>
      <c r="X111" s="1009"/>
      <c r="Y111" s="1009"/>
      <c r="Z111" s="1006"/>
      <c r="AA111" s="1006"/>
      <c r="AB111" s="1006"/>
      <c r="AC111" s="1006"/>
      <c r="AD111" s="1006"/>
      <c r="AE111" s="1006"/>
      <c r="AF111" s="1006"/>
      <c r="AG111" s="715"/>
      <c r="AH111" s="716"/>
      <c r="AI111" s="716"/>
      <c r="AJ111" s="716"/>
      <c r="AK111" s="715"/>
      <c r="AL111" s="717"/>
      <c r="AM111" s="717"/>
      <c r="AN111" s="717"/>
      <c r="AO111" s="717"/>
      <c r="AP111" s="1152"/>
      <c r="AQ111" s="1006"/>
      <c r="AR111" s="718"/>
      <c r="AS111" s="718"/>
      <c r="AT111" s="718"/>
      <c r="AU111" s="718"/>
      <c r="AV111" s="718"/>
      <c r="AW111" s="718"/>
      <c r="AX111" s="1152"/>
      <c r="AY111" s="1006"/>
      <c r="AZ111" s="718"/>
      <c r="BA111" s="718"/>
      <c r="BB111" s="718"/>
      <c r="BC111" s="718"/>
      <c r="BD111" s="718"/>
      <c r="BE111" s="718"/>
      <c r="BF111" s="1152"/>
      <c r="BG111" s="1006"/>
      <c r="BH111" s="718"/>
      <c r="BI111" s="718"/>
      <c r="BJ111" s="718"/>
      <c r="BK111" s="718"/>
      <c r="BL111" s="718"/>
      <c r="BM111" s="718"/>
      <c r="BN111" s="1152"/>
      <c r="BO111" s="1006"/>
      <c r="BP111" s="718"/>
      <c r="BQ111" s="718"/>
      <c r="BR111" s="718"/>
      <c r="BS111" s="718"/>
      <c r="BT111" s="718"/>
      <c r="BU111" s="718"/>
      <c r="BV111" s="116"/>
    </row>
    <row r="112" spans="1:74" ht="40.15" customHeight="1" thickTop="1" x14ac:dyDescent="0.25">
      <c r="A112" s="153"/>
      <c r="C112" s="1059"/>
      <c r="D112" s="1162"/>
      <c r="E112" s="1061">
        <v>342</v>
      </c>
      <c r="F112" s="1372" t="s">
        <v>3575</v>
      </c>
      <c r="G112" s="1373" t="s">
        <v>3553</v>
      </c>
      <c r="H112" s="1374" t="s">
        <v>2956</v>
      </c>
      <c r="I112" s="1375"/>
      <c r="J112" s="1373">
        <v>33</v>
      </c>
      <c r="K112" s="1373" t="s">
        <v>3554</v>
      </c>
      <c r="L112" s="1373">
        <v>3310</v>
      </c>
      <c r="M112" s="1373" t="s">
        <v>3555</v>
      </c>
      <c r="N112" s="1376">
        <v>2026004540094</v>
      </c>
      <c r="O112" s="1373" t="s">
        <v>3556</v>
      </c>
      <c r="P112" s="1052" t="s">
        <v>1193</v>
      </c>
      <c r="Q112" s="1056">
        <v>100</v>
      </c>
      <c r="R112" s="1041" t="s">
        <v>2871</v>
      </c>
      <c r="S112" s="1041"/>
      <c r="T112" s="1022"/>
      <c r="U112" s="1007"/>
      <c r="V112" s="1007"/>
      <c r="W112" s="1007"/>
      <c r="X112" s="1007"/>
      <c r="Y112" s="1007"/>
      <c r="Z112" s="1004">
        <f t="shared" si="36"/>
        <v>0</v>
      </c>
      <c r="AA112" s="1004">
        <f t="shared" si="47"/>
        <v>0</v>
      </c>
      <c r="AB112" s="1004">
        <f t="shared" si="47"/>
        <v>0</v>
      </c>
      <c r="AC112" s="1004">
        <f t="shared" si="47"/>
        <v>0</v>
      </c>
      <c r="AD112" s="1004">
        <f t="shared" si="47"/>
        <v>0</v>
      </c>
      <c r="AE112" s="1004">
        <f t="shared" si="47"/>
        <v>0</v>
      </c>
      <c r="AF112" s="1004">
        <f t="shared" si="47"/>
        <v>0</v>
      </c>
      <c r="AG112" s="714"/>
      <c r="AH112" s="593"/>
      <c r="AI112" s="593"/>
      <c r="AJ112" s="593"/>
      <c r="AK112" s="207"/>
      <c r="AL112" s="208"/>
      <c r="AM112" s="208"/>
      <c r="AN112" s="208"/>
      <c r="AO112" s="208"/>
      <c r="AP112" s="1150">
        <f>+U112</f>
        <v>0</v>
      </c>
      <c r="AQ112" s="1004">
        <f>SUM(AR112:AW115)</f>
        <v>0</v>
      </c>
      <c r="AR112" s="299"/>
      <c r="AS112" s="299"/>
      <c r="AT112" s="299"/>
      <c r="AU112" s="299"/>
      <c r="AV112" s="299"/>
      <c r="AW112" s="299"/>
      <c r="AX112" s="1150">
        <f>+V112</f>
        <v>0</v>
      </c>
      <c r="AY112" s="1004">
        <f>SUM(AZ112:BE115)</f>
        <v>0</v>
      </c>
      <c r="AZ112" s="299"/>
      <c r="BA112" s="299"/>
      <c r="BB112" s="299"/>
      <c r="BC112" s="299"/>
      <c r="BD112" s="299"/>
      <c r="BE112" s="299"/>
      <c r="BF112" s="1150">
        <f>+W112</f>
        <v>0</v>
      </c>
      <c r="BG112" s="1004">
        <f>SUM(BH112:BM115)</f>
        <v>0</v>
      </c>
      <c r="BH112" s="299"/>
      <c r="BI112" s="299"/>
      <c r="BJ112" s="299"/>
      <c r="BK112" s="299"/>
      <c r="BL112" s="299"/>
      <c r="BM112" s="299"/>
      <c r="BN112" s="1150">
        <f>+X112</f>
        <v>0</v>
      </c>
      <c r="BO112" s="1004">
        <f>SUM(BP112:BU115)</f>
        <v>0</v>
      </c>
      <c r="BP112" s="299"/>
      <c r="BQ112" s="299"/>
      <c r="BR112" s="299"/>
      <c r="BS112" s="299"/>
      <c r="BT112" s="299"/>
      <c r="BU112" s="299"/>
      <c r="BV112" s="116"/>
    </row>
    <row r="113" spans="1:74" ht="40.15" customHeight="1" x14ac:dyDescent="0.25">
      <c r="A113" s="153"/>
      <c r="C113" s="1059"/>
      <c r="D113" s="1162"/>
      <c r="E113" s="1062"/>
      <c r="F113" s="1266"/>
      <c r="G113" s="1162"/>
      <c r="H113" s="1367"/>
      <c r="I113" s="1344"/>
      <c r="J113" s="1162"/>
      <c r="K113" s="1162"/>
      <c r="L113" s="1162"/>
      <c r="M113" s="1162"/>
      <c r="N113" s="1370"/>
      <c r="O113" s="1162"/>
      <c r="P113" s="1053"/>
      <c r="Q113" s="1056"/>
      <c r="R113" s="1041"/>
      <c r="S113" s="1041"/>
      <c r="T113" s="1023"/>
      <c r="U113" s="1008"/>
      <c r="V113" s="1008"/>
      <c r="W113" s="1008"/>
      <c r="X113" s="1008"/>
      <c r="Y113" s="1008"/>
      <c r="Z113" s="1005"/>
      <c r="AA113" s="1005"/>
      <c r="AB113" s="1005"/>
      <c r="AC113" s="1005"/>
      <c r="AD113" s="1005"/>
      <c r="AE113" s="1005"/>
      <c r="AF113" s="1005"/>
      <c r="AG113" s="479"/>
      <c r="AH113" s="592"/>
      <c r="AI113" s="592"/>
      <c r="AJ113" s="592"/>
      <c r="AK113" s="196"/>
      <c r="AL113" s="197"/>
      <c r="AM113" s="197"/>
      <c r="AN113" s="197"/>
      <c r="AO113" s="197"/>
      <c r="AP113" s="1151"/>
      <c r="AQ113" s="1005"/>
      <c r="AR113" s="282"/>
      <c r="AS113" s="282"/>
      <c r="AT113" s="282"/>
      <c r="AU113" s="282"/>
      <c r="AV113" s="282"/>
      <c r="AW113" s="282"/>
      <c r="AX113" s="1151"/>
      <c r="AY113" s="1005"/>
      <c r="AZ113" s="282"/>
      <c r="BA113" s="282"/>
      <c r="BB113" s="282"/>
      <c r="BC113" s="282"/>
      <c r="BD113" s="282"/>
      <c r="BE113" s="282"/>
      <c r="BF113" s="1151"/>
      <c r="BG113" s="1005"/>
      <c r="BH113" s="282"/>
      <c r="BI113" s="282"/>
      <c r="BJ113" s="282"/>
      <c r="BK113" s="282"/>
      <c r="BL113" s="282"/>
      <c r="BM113" s="282"/>
      <c r="BN113" s="1151"/>
      <c r="BO113" s="1005"/>
      <c r="BP113" s="282"/>
      <c r="BQ113" s="282"/>
      <c r="BR113" s="282"/>
      <c r="BS113" s="282"/>
      <c r="BT113" s="282"/>
      <c r="BU113" s="282"/>
      <c r="BV113" s="116"/>
    </row>
    <row r="114" spans="1:74" ht="40.15" customHeight="1" x14ac:dyDescent="0.25">
      <c r="A114" s="153"/>
      <c r="C114" s="1059"/>
      <c r="D114" s="1162"/>
      <c r="E114" s="1062"/>
      <c r="F114" s="1266"/>
      <c r="G114" s="1162"/>
      <c r="H114" s="1367"/>
      <c r="I114" s="1344"/>
      <c r="J114" s="1162"/>
      <c r="K114" s="1162"/>
      <c r="L114" s="1162"/>
      <c r="M114" s="1162"/>
      <c r="N114" s="1370"/>
      <c r="O114" s="1162"/>
      <c r="P114" s="1053"/>
      <c r="Q114" s="1056"/>
      <c r="R114" s="1041"/>
      <c r="S114" s="1041"/>
      <c r="T114" s="1023"/>
      <c r="U114" s="1008"/>
      <c r="V114" s="1008"/>
      <c r="W114" s="1008"/>
      <c r="X114" s="1008"/>
      <c r="Y114" s="1008"/>
      <c r="Z114" s="1005"/>
      <c r="AA114" s="1005"/>
      <c r="AB114" s="1005"/>
      <c r="AC114" s="1005"/>
      <c r="AD114" s="1005"/>
      <c r="AE114" s="1005"/>
      <c r="AF114" s="1005"/>
      <c r="AG114" s="196"/>
      <c r="AH114" s="592"/>
      <c r="AI114" s="592"/>
      <c r="AJ114" s="592"/>
      <c r="AK114" s="196"/>
      <c r="AL114" s="197"/>
      <c r="AM114" s="197"/>
      <c r="AN114" s="197"/>
      <c r="AO114" s="197"/>
      <c r="AP114" s="1151"/>
      <c r="AQ114" s="1005"/>
      <c r="AR114" s="282"/>
      <c r="AS114" s="282"/>
      <c r="AT114" s="282"/>
      <c r="AU114" s="282"/>
      <c r="AV114" s="282"/>
      <c r="AW114" s="282"/>
      <c r="AX114" s="1151"/>
      <c r="AY114" s="1005"/>
      <c r="AZ114" s="282"/>
      <c r="BA114" s="282"/>
      <c r="BB114" s="282"/>
      <c r="BC114" s="282"/>
      <c r="BD114" s="282"/>
      <c r="BE114" s="282"/>
      <c r="BF114" s="1151"/>
      <c r="BG114" s="1005"/>
      <c r="BH114" s="282"/>
      <c r="BI114" s="282"/>
      <c r="BJ114" s="282"/>
      <c r="BK114" s="282"/>
      <c r="BL114" s="282"/>
      <c r="BM114" s="282"/>
      <c r="BN114" s="1151"/>
      <c r="BO114" s="1005"/>
      <c r="BP114" s="282"/>
      <c r="BQ114" s="282"/>
      <c r="BR114" s="282"/>
      <c r="BS114" s="282"/>
      <c r="BT114" s="282"/>
      <c r="BU114" s="282"/>
      <c r="BV114" s="116"/>
    </row>
    <row r="115" spans="1:74" ht="40.15" customHeight="1" thickBot="1" x14ac:dyDescent="0.3">
      <c r="A115" s="153"/>
      <c r="C115" s="1059"/>
      <c r="D115" s="1162"/>
      <c r="E115" s="1063"/>
      <c r="F115" s="1267"/>
      <c r="G115" s="1163"/>
      <c r="H115" s="1368"/>
      <c r="I115" s="1369"/>
      <c r="J115" s="1163"/>
      <c r="K115" s="1163"/>
      <c r="L115" s="1163"/>
      <c r="M115" s="1163"/>
      <c r="N115" s="1371"/>
      <c r="O115" s="1163"/>
      <c r="P115" s="1054"/>
      <c r="Q115" s="1057"/>
      <c r="R115" s="1042"/>
      <c r="S115" s="1042"/>
      <c r="T115" s="1024"/>
      <c r="U115" s="1009"/>
      <c r="V115" s="1009"/>
      <c r="W115" s="1009"/>
      <c r="X115" s="1009"/>
      <c r="Y115" s="1009"/>
      <c r="Z115" s="1006"/>
      <c r="AA115" s="1006"/>
      <c r="AB115" s="1006"/>
      <c r="AC115" s="1006"/>
      <c r="AD115" s="1006"/>
      <c r="AE115" s="1006"/>
      <c r="AF115" s="1006"/>
      <c r="AG115" s="715"/>
      <c r="AH115" s="716"/>
      <c r="AI115" s="716"/>
      <c r="AJ115" s="716"/>
      <c r="AK115" s="715"/>
      <c r="AL115" s="717"/>
      <c r="AM115" s="717"/>
      <c r="AN115" s="717"/>
      <c r="AO115" s="717"/>
      <c r="AP115" s="1152"/>
      <c r="AQ115" s="1006"/>
      <c r="AR115" s="718"/>
      <c r="AS115" s="718"/>
      <c r="AT115" s="718"/>
      <c r="AU115" s="718"/>
      <c r="AV115" s="718"/>
      <c r="AW115" s="718"/>
      <c r="AX115" s="1152"/>
      <c r="AY115" s="1006"/>
      <c r="AZ115" s="718"/>
      <c r="BA115" s="718"/>
      <c r="BB115" s="718"/>
      <c r="BC115" s="718"/>
      <c r="BD115" s="718"/>
      <c r="BE115" s="718"/>
      <c r="BF115" s="1152"/>
      <c r="BG115" s="1006"/>
      <c r="BH115" s="718"/>
      <c r="BI115" s="718"/>
      <c r="BJ115" s="718"/>
      <c r="BK115" s="718"/>
      <c r="BL115" s="718"/>
      <c r="BM115" s="718"/>
      <c r="BN115" s="1152"/>
      <c r="BO115" s="1006"/>
      <c r="BP115" s="718"/>
      <c r="BQ115" s="718"/>
      <c r="BR115" s="718"/>
      <c r="BS115" s="718"/>
      <c r="BT115" s="718"/>
      <c r="BU115" s="718"/>
      <c r="BV115" s="116"/>
    </row>
    <row r="116" spans="1:74" ht="40.15" customHeight="1" thickTop="1" x14ac:dyDescent="0.25">
      <c r="A116" s="153"/>
      <c r="C116" s="1059"/>
      <c r="D116" s="1162"/>
      <c r="E116" s="1061">
        <v>343</v>
      </c>
      <c r="F116" s="1372" t="s">
        <v>3575</v>
      </c>
      <c r="G116" s="1373" t="s">
        <v>3553</v>
      </c>
      <c r="H116" s="1374" t="s">
        <v>3568</v>
      </c>
      <c r="I116" s="1375"/>
      <c r="J116" s="1373">
        <v>33</v>
      </c>
      <c r="K116" s="1373" t="s">
        <v>3554</v>
      </c>
      <c r="L116" s="1373">
        <v>3311</v>
      </c>
      <c r="M116" s="1373" t="s">
        <v>3555</v>
      </c>
      <c r="N116" s="1376">
        <v>2026004540095</v>
      </c>
      <c r="O116" s="1373" t="s">
        <v>3556</v>
      </c>
      <c r="P116" s="1052" t="s">
        <v>1194</v>
      </c>
      <c r="Q116" s="1055">
        <v>120</v>
      </c>
      <c r="R116" s="1040" t="s">
        <v>2871</v>
      </c>
      <c r="S116" s="1040"/>
      <c r="T116" s="1022"/>
      <c r="U116" s="1007"/>
      <c r="V116" s="1007"/>
      <c r="W116" s="1007"/>
      <c r="X116" s="1007"/>
      <c r="Y116" s="1007"/>
      <c r="Z116" s="1004">
        <f t="shared" si="36"/>
        <v>0</v>
      </c>
      <c r="AA116" s="1004">
        <f t="shared" si="47"/>
        <v>0</v>
      </c>
      <c r="AB116" s="1004">
        <f t="shared" si="47"/>
        <v>0</v>
      </c>
      <c r="AC116" s="1004">
        <f t="shared" si="47"/>
        <v>0</v>
      </c>
      <c r="AD116" s="1004">
        <f t="shared" si="47"/>
        <v>0</v>
      </c>
      <c r="AE116" s="1004">
        <f t="shared" si="47"/>
        <v>0</v>
      </c>
      <c r="AF116" s="1004">
        <f t="shared" si="47"/>
        <v>0</v>
      </c>
      <c r="AG116" s="714"/>
      <c r="AH116" s="593"/>
      <c r="AI116" s="593"/>
      <c r="AJ116" s="593"/>
      <c r="AK116" s="207"/>
      <c r="AL116" s="208"/>
      <c r="AM116" s="208"/>
      <c r="AN116" s="208"/>
      <c r="AO116" s="208"/>
      <c r="AP116" s="1150">
        <f>+U116</f>
        <v>0</v>
      </c>
      <c r="AQ116" s="1004">
        <f>SUM(AR116:AW119)</f>
        <v>0</v>
      </c>
      <c r="AR116" s="299"/>
      <c r="AS116" s="299"/>
      <c r="AT116" s="299"/>
      <c r="AU116" s="299"/>
      <c r="AV116" s="299"/>
      <c r="AW116" s="299"/>
      <c r="AX116" s="1150">
        <f>+V116</f>
        <v>0</v>
      </c>
      <c r="AY116" s="1004">
        <f>SUM(AZ116:BE119)</f>
        <v>0</v>
      </c>
      <c r="AZ116" s="299"/>
      <c r="BA116" s="299"/>
      <c r="BB116" s="299"/>
      <c r="BC116" s="299"/>
      <c r="BD116" s="299"/>
      <c r="BE116" s="299"/>
      <c r="BF116" s="1150">
        <f>+W116</f>
        <v>0</v>
      </c>
      <c r="BG116" s="1004">
        <f>SUM(BH116:BM119)</f>
        <v>0</v>
      </c>
      <c r="BH116" s="299"/>
      <c r="BI116" s="299"/>
      <c r="BJ116" s="299"/>
      <c r="BK116" s="299"/>
      <c r="BL116" s="299"/>
      <c r="BM116" s="299"/>
      <c r="BN116" s="1150">
        <f>+X116</f>
        <v>0</v>
      </c>
      <c r="BO116" s="1004">
        <f>SUM(BP116:BU119)</f>
        <v>0</v>
      </c>
      <c r="BP116" s="299"/>
      <c r="BQ116" s="299"/>
      <c r="BR116" s="299"/>
      <c r="BS116" s="299"/>
      <c r="BT116" s="299"/>
      <c r="BU116" s="299"/>
      <c r="BV116" s="116"/>
    </row>
    <row r="117" spans="1:74" ht="40.15" customHeight="1" x14ac:dyDescent="0.25">
      <c r="A117" s="153"/>
      <c r="C117" s="1059"/>
      <c r="D117" s="1162"/>
      <c r="E117" s="1062"/>
      <c r="F117" s="1266"/>
      <c r="G117" s="1162"/>
      <c r="H117" s="1367"/>
      <c r="I117" s="1344"/>
      <c r="J117" s="1162"/>
      <c r="K117" s="1162"/>
      <c r="L117" s="1162"/>
      <c r="M117" s="1162"/>
      <c r="N117" s="1370"/>
      <c r="O117" s="1162"/>
      <c r="P117" s="1053"/>
      <c r="Q117" s="1056"/>
      <c r="R117" s="1041"/>
      <c r="S117" s="1041"/>
      <c r="T117" s="1023"/>
      <c r="U117" s="1008"/>
      <c r="V117" s="1008"/>
      <c r="W117" s="1008"/>
      <c r="X117" s="1008"/>
      <c r="Y117" s="1008"/>
      <c r="Z117" s="1005"/>
      <c r="AA117" s="1005"/>
      <c r="AB117" s="1005"/>
      <c r="AC117" s="1005"/>
      <c r="AD117" s="1005"/>
      <c r="AE117" s="1005"/>
      <c r="AF117" s="1005"/>
      <c r="AG117" s="479"/>
      <c r="AH117" s="592"/>
      <c r="AI117" s="592"/>
      <c r="AJ117" s="592"/>
      <c r="AK117" s="196"/>
      <c r="AL117" s="197"/>
      <c r="AM117" s="197"/>
      <c r="AN117" s="197"/>
      <c r="AO117" s="197"/>
      <c r="AP117" s="1151"/>
      <c r="AQ117" s="1005"/>
      <c r="AR117" s="282"/>
      <c r="AS117" s="282"/>
      <c r="AT117" s="282"/>
      <c r="AU117" s="282"/>
      <c r="AV117" s="282"/>
      <c r="AW117" s="282"/>
      <c r="AX117" s="1151"/>
      <c r="AY117" s="1005"/>
      <c r="AZ117" s="282"/>
      <c r="BA117" s="282"/>
      <c r="BB117" s="282"/>
      <c r="BC117" s="282"/>
      <c r="BD117" s="282"/>
      <c r="BE117" s="282"/>
      <c r="BF117" s="1151"/>
      <c r="BG117" s="1005"/>
      <c r="BH117" s="282"/>
      <c r="BI117" s="282"/>
      <c r="BJ117" s="282"/>
      <c r="BK117" s="282"/>
      <c r="BL117" s="282"/>
      <c r="BM117" s="282"/>
      <c r="BN117" s="1151"/>
      <c r="BO117" s="1005"/>
      <c r="BP117" s="282"/>
      <c r="BQ117" s="282"/>
      <c r="BR117" s="282"/>
      <c r="BS117" s="282"/>
      <c r="BT117" s="282"/>
      <c r="BU117" s="282"/>
      <c r="BV117" s="116"/>
    </row>
    <row r="118" spans="1:74" ht="40.15" customHeight="1" x14ac:dyDescent="0.25">
      <c r="A118" s="153"/>
      <c r="C118" s="1059"/>
      <c r="D118" s="1162"/>
      <c r="E118" s="1062"/>
      <c r="F118" s="1266"/>
      <c r="G118" s="1162"/>
      <c r="H118" s="1367"/>
      <c r="I118" s="1344"/>
      <c r="J118" s="1162"/>
      <c r="K118" s="1162"/>
      <c r="L118" s="1162"/>
      <c r="M118" s="1162"/>
      <c r="N118" s="1370"/>
      <c r="O118" s="1162"/>
      <c r="P118" s="1053"/>
      <c r="Q118" s="1056"/>
      <c r="R118" s="1041"/>
      <c r="S118" s="1041"/>
      <c r="T118" s="1023"/>
      <c r="U118" s="1008"/>
      <c r="V118" s="1008"/>
      <c r="W118" s="1008"/>
      <c r="X118" s="1008"/>
      <c r="Y118" s="1008"/>
      <c r="Z118" s="1005"/>
      <c r="AA118" s="1005"/>
      <c r="AB118" s="1005"/>
      <c r="AC118" s="1005"/>
      <c r="AD118" s="1005"/>
      <c r="AE118" s="1005"/>
      <c r="AF118" s="1005"/>
      <c r="AG118" s="196"/>
      <c r="AH118" s="592"/>
      <c r="AI118" s="592"/>
      <c r="AJ118" s="592"/>
      <c r="AK118" s="196"/>
      <c r="AL118" s="197"/>
      <c r="AM118" s="197"/>
      <c r="AN118" s="197"/>
      <c r="AO118" s="197"/>
      <c r="AP118" s="1151"/>
      <c r="AQ118" s="1005"/>
      <c r="AR118" s="282"/>
      <c r="AS118" s="282"/>
      <c r="AT118" s="282"/>
      <c r="AU118" s="282"/>
      <c r="AV118" s="282"/>
      <c r="AW118" s="282"/>
      <c r="AX118" s="1151"/>
      <c r="AY118" s="1005"/>
      <c r="AZ118" s="282"/>
      <c r="BA118" s="282"/>
      <c r="BB118" s="282"/>
      <c r="BC118" s="282"/>
      <c r="BD118" s="282"/>
      <c r="BE118" s="282"/>
      <c r="BF118" s="1151"/>
      <c r="BG118" s="1005"/>
      <c r="BH118" s="282"/>
      <c r="BI118" s="282"/>
      <c r="BJ118" s="282"/>
      <c r="BK118" s="282"/>
      <c r="BL118" s="282"/>
      <c r="BM118" s="282"/>
      <c r="BN118" s="1151"/>
      <c r="BO118" s="1005"/>
      <c r="BP118" s="282"/>
      <c r="BQ118" s="282"/>
      <c r="BR118" s="282"/>
      <c r="BS118" s="282"/>
      <c r="BT118" s="282"/>
      <c r="BU118" s="282"/>
      <c r="BV118" s="116"/>
    </row>
    <row r="119" spans="1:74" ht="40.15" customHeight="1" thickBot="1" x14ac:dyDescent="0.3">
      <c r="A119" s="153"/>
      <c r="C119" s="1060"/>
      <c r="D119" s="1163"/>
      <c r="E119" s="1063"/>
      <c r="F119" s="1267"/>
      <c r="G119" s="1163"/>
      <c r="H119" s="1368"/>
      <c r="I119" s="1369"/>
      <c r="J119" s="1163"/>
      <c r="K119" s="1163"/>
      <c r="L119" s="1163"/>
      <c r="M119" s="1163"/>
      <c r="N119" s="1371"/>
      <c r="O119" s="1163"/>
      <c r="P119" s="1054"/>
      <c r="Q119" s="1057"/>
      <c r="R119" s="1042"/>
      <c r="S119" s="1042"/>
      <c r="T119" s="1024"/>
      <c r="U119" s="1009"/>
      <c r="V119" s="1009"/>
      <c r="W119" s="1009"/>
      <c r="X119" s="1009"/>
      <c r="Y119" s="1009"/>
      <c r="Z119" s="1006"/>
      <c r="AA119" s="1006"/>
      <c r="AB119" s="1006"/>
      <c r="AC119" s="1006"/>
      <c r="AD119" s="1006"/>
      <c r="AE119" s="1006"/>
      <c r="AF119" s="1006"/>
      <c r="AG119" s="715"/>
      <c r="AH119" s="716"/>
      <c r="AI119" s="716"/>
      <c r="AJ119" s="716"/>
      <c r="AK119" s="715"/>
      <c r="AL119" s="717"/>
      <c r="AM119" s="717"/>
      <c r="AN119" s="717"/>
      <c r="AO119" s="717"/>
      <c r="AP119" s="1152"/>
      <c r="AQ119" s="1006"/>
      <c r="AR119" s="718"/>
      <c r="AS119" s="718"/>
      <c r="AT119" s="718"/>
      <c r="AU119" s="718"/>
      <c r="AV119" s="718"/>
      <c r="AW119" s="718"/>
      <c r="AX119" s="1152"/>
      <c r="AY119" s="1006"/>
      <c r="AZ119" s="718"/>
      <c r="BA119" s="718"/>
      <c r="BB119" s="718"/>
      <c r="BC119" s="718"/>
      <c r="BD119" s="718"/>
      <c r="BE119" s="718"/>
      <c r="BF119" s="1152"/>
      <c r="BG119" s="1006"/>
      <c r="BH119" s="718"/>
      <c r="BI119" s="718"/>
      <c r="BJ119" s="718"/>
      <c r="BK119" s="718"/>
      <c r="BL119" s="718"/>
      <c r="BM119" s="718"/>
      <c r="BN119" s="1152"/>
      <c r="BO119" s="1006"/>
      <c r="BP119" s="718"/>
      <c r="BQ119" s="718"/>
      <c r="BR119" s="718"/>
      <c r="BS119" s="718"/>
      <c r="BT119" s="718"/>
      <c r="BU119" s="718"/>
      <c r="BV119" s="116"/>
    </row>
    <row r="120" spans="1:74" ht="40.15" customHeight="1" thickTop="1" x14ac:dyDescent="0.25">
      <c r="B120" s="29"/>
      <c r="C120" s="1058" t="s">
        <v>1195</v>
      </c>
      <c r="D120" s="1339" t="s">
        <v>3576</v>
      </c>
      <c r="E120" s="1061">
        <v>344</v>
      </c>
      <c r="F120" s="1372" t="s">
        <v>3569</v>
      </c>
      <c r="G120" s="1373" t="s">
        <v>3570</v>
      </c>
      <c r="H120" s="1374" t="s">
        <v>3004</v>
      </c>
      <c r="I120" s="1375"/>
      <c r="J120" s="1373">
        <v>33</v>
      </c>
      <c r="K120" s="1373" t="s">
        <v>3554</v>
      </c>
      <c r="L120" s="1373">
        <v>3312</v>
      </c>
      <c r="M120" s="1373" t="s">
        <v>3555</v>
      </c>
      <c r="N120" s="1376">
        <v>2026004540096</v>
      </c>
      <c r="O120" s="1373" t="s">
        <v>3556</v>
      </c>
      <c r="P120" s="1052" t="s">
        <v>1197</v>
      </c>
      <c r="Q120" s="1055">
        <v>20</v>
      </c>
      <c r="R120" s="1040" t="s">
        <v>2867</v>
      </c>
      <c r="S120" s="1040"/>
      <c r="T120" s="1022"/>
      <c r="U120" s="1007"/>
      <c r="V120" s="1007"/>
      <c r="W120" s="1007"/>
      <c r="X120" s="1007"/>
      <c r="Y120" s="1007"/>
      <c r="Z120" s="1004">
        <f t="shared" si="36"/>
        <v>0</v>
      </c>
      <c r="AA120" s="1004">
        <f t="shared" si="47"/>
        <v>0</v>
      </c>
      <c r="AB120" s="1004">
        <f t="shared" si="47"/>
        <v>0</v>
      </c>
      <c r="AC120" s="1004">
        <f t="shared" si="47"/>
        <v>0</v>
      </c>
      <c r="AD120" s="1004">
        <f t="shared" si="47"/>
        <v>0</v>
      </c>
      <c r="AE120" s="1004">
        <f t="shared" si="47"/>
        <v>0</v>
      </c>
      <c r="AF120" s="1004">
        <f t="shared" si="47"/>
        <v>0</v>
      </c>
      <c r="AG120" s="714"/>
      <c r="AH120" s="593"/>
      <c r="AI120" s="593"/>
      <c r="AJ120" s="593"/>
      <c r="AK120" s="207"/>
      <c r="AL120" s="208"/>
      <c r="AM120" s="208"/>
      <c r="AN120" s="208"/>
      <c r="AO120" s="208"/>
      <c r="AP120" s="1150">
        <f>+U120</f>
        <v>0</v>
      </c>
      <c r="AQ120" s="1004">
        <f>SUM(AR120:AW123)</f>
        <v>0</v>
      </c>
      <c r="AR120" s="299"/>
      <c r="AS120" s="299"/>
      <c r="AT120" s="299"/>
      <c r="AU120" s="299"/>
      <c r="AV120" s="299"/>
      <c r="AW120" s="299"/>
      <c r="AX120" s="1150">
        <f>+V120</f>
        <v>0</v>
      </c>
      <c r="AY120" s="1004">
        <f>SUM(AZ120:BE123)</f>
        <v>0</v>
      </c>
      <c r="AZ120" s="299"/>
      <c r="BA120" s="299"/>
      <c r="BB120" s="299"/>
      <c r="BC120" s="299"/>
      <c r="BD120" s="299"/>
      <c r="BE120" s="299"/>
      <c r="BF120" s="1150">
        <f>+W120</f>
        <v>0</v>
      </c>
      <c r="BG120" s="1004">
        <f>SUM(BH120:BM123)</f>
        <v>0</v>
      </c>
      <c r="BH120" s="299"/>
      <c r="BI120" s="299"/>
      <c r="BJ120" s="299"/>
      <c r="BK120" s="299"/>
      <c r="BL120" s="299"/>
      <c r="BM120" s="299"/>
      <c r="BN120" s="1150">
        <f>+X120</f>
        <v>0</v>
      </c>
      <c r="BO120" s="1004">
        <f>SUM(BP120:BU123)</f>
        <v>0</v>
      </c>
      <c r="BP120" s="299"/>
      <c r="BQ120" s="299"/>
      <c r="BR120" s="299"/>
      <c r="BS120" s="299"/>
      <c r="BT120" s="299"/>
      <c r="BU120" s="299"/>
      <c r="BV120" s="116"/>
    </row>
    <row r="121" spans="1:74" ht="40.15" customHeight="1" x14ac:dyDescent="0.25">
      <c r="B121" s="29"/>
      <c r="C121" s="1059"/>
      <c r="D121" s="1340"/>
      <c r="E121" s="1062"/>
      <c r="F121" s="1266"/>
      <c r="G121" s="1162"/>
      <c r="H121" s="1367"/>
      <c r="I121" s="1344"/>
      <c r="J121" s="1162"/>
      <c r="K121" s="1162"/>
      <c r="L121" s="1162"/>
      <c r="M121" s="1162"/>
      <c r="N121" s="1370"/>
      <c r="O121" s="1162"/>
      <c r="P121" s="1053"/>
      <c r="Q121" s="1056"/>
      <c r="R121" s="1041"/>
      <c r="S121" s="1041"/>
      <c r="T121" s="1023"/>
      <c r="U121" s="1008"/>
      <c r="V121" s="1008"/>
      <c r="W121" s="1008"/>
      <c r="X121" s="1008"/>
      <c r="Y121" s="1008"/>
      <c r="Z121" s="1005"/>
      <c r="AA121" s="1005"/>
      <c r="AB121" s="1005"/>
      <c r="AC121" s="1005"/>
      <c r="AD121" s="1005"/>
      <c r="AE121" s="1005"/>
      <c r="AF121" s="1005"/>
      <c r="AG121" s="479"/>
      <c r="AH121" s="592"/>
      <c r="AI121" s="592"/>
      <c r="AJ121" s="592"/>
      <c r="AK121" s="196"/>
      <c r="AL121" s="197"/>
      <c r="AM121" s="197"/>
      <c r="AN121" s="197"/>
      <c r="AO121" s="197"/>
      <c r="AP121" s="1151"/>
      <c r="AQ121" s="1005"/>
      <c r="AR121" s="282"/>
      <c r="AS121" s="282"/>
      <c r="AT121" s="282"/>
      <c r="AU121" s="282"/>
      <c r="AV121" s="282"/>
      <c r="AW121" s="282"/>
      <c r="AX121" s="1151"/>
      <c r="AY121" s="1005"/>
      <c r="AZ121" s="282"/>
      <c r="BA121" s="282"/>
      <c r="BB121" s="282"/>
      <c r="BC121" s="282"/>
      <c r="BD121" s="282"/>
      <c r="BE121" s="282"/>
      <c r="BF121" s="1151"/>
      <c r="BG121" s="1005"/>
      <c r="BH121" s="282"/>
      <c r="BI121" s="282"/>
      <c r="BJ121" s="282"/>
      <c r="BK121" s="282"/>
      <c r="BL121" s="282"/>
      <c r="BM121" s="282"/>
      <c r="BN121" s="1151"/>
      <c r="BO121" s="1005"/>
      <c r="BP121" s="282"/>
      <c r="BQ121" s="282"/>
      <c r="BR121" s="282"/>
      <c r="BS121" s="282"/>
      <c r="BT121" s="282"/>
      <c r="BU121" s="282"/>
      <c r="BV121" s="116"/>
    </row>
    <row r="122" spans="1:74" ht="40.15" customHeight="1" x14ac:dyDescent="0.25">
      <c r="B122" s="29"/>
      <c r="C122" s="1059"/>
      <c r="D122" s="1340"/>
      <c r="E122" s="1062"/>
      <c r="F122" s="1266"/>
      <c r="G122" s="1162"/>
      <c r="H122" s="1367"/>
      <c r="I122" s="1344"/>
      <c r="J122" s="1162"/>
      <c r="K122" s="1162"/>
      <c r="L122" s="1162"/>
      <c r="M122" s="1162"/>
      <c r="N122" s="1370"/>
      <c r="O122" s="1162"/>
      <c r="P122" s="1053"/>
      <c r="Q122" s="1056"/>
      <c r="R122" s="1041"/>
      <c r="S122" s="1041"/>
      <c r="T122" s="1023"/>
      <c r="U122" s="1008"/>
      <c r="V122" s="1008"/>
      <c r="W122" s="1008"/>
      <c r="X122" s="1008"/>
      <c r="Y122" s="1008"/>
      <c r="Z122" s="1005"/>
      <c r="AA122" s="1005"/>
      <c r="AB122" s="1005"/>
      <c r="AC122" s="1005"/>
      <c r="AD122" s="1005"/>
      <c r="AE122" s="1005"/>
      <c r="AF122" s="1005"/>
      <c r="AG122" s="196"/>
      <c r="AH122" s="592"/>
      <c r="AI122" s="592"/>
      <c r="AJ122" s="592"/>
      <c r="AK122" s="196"/>
      <c r="AL122" s="197"/>
      <c r="AM122" s="197"/>
      <c r="AN122" s="197"/>
      <c r="AO122" s="197"/>
      <c r="AP122" s="1151"/>
      <c r="AQ122" s="1005"/>
      <c r="AR122" s="282"/>
      <c r="AS122" s="282"/>
      <c r="AT122" s="282"/>
      <c r="AU122" s="282"/>
      <c r="AV122" s="282"/>
      <c r="AW122" s="282"/>
      <c r="AX122" s="1151"/>
      <c r="AY122" s="1005"/>
      <c r="AZ122" s="282"/>
      <c r="BA122" s="282"/>
      <c r="BB122" s="282"/>
      <c r="BC122" s="282"/>
      <c r="BD122" s="282"/>
      <c r="BE122" s="282"/>
      <c r="BF122" s="1151"/>
      <c r="BG122" s="1005"/>
      <c r="BH122" s="282"/>
      <c r="BI122" s="282"/>
      <c r="BJ122" s="282"/>
      <c r="BK122" s="282"/>
      <c r="BL122" s="282"/>
      <c r="BM122" s="282"/>
      <c r="BN122" s="1151"/>
      <c r="BO122" s="1005"/>
      <c r="BP122" s="282"/>
      <c r="BQ122" s="282"/>
      <c r="BR122" s="282"/>
      <c r="BS122" s="282"/>
      <c r="BT122" s="282"/>
      <c r="BU122" s="282"/>
      <c r="BV122" s="116"/>
    </row>
    <row r="123" spans="1:74" ht="40.15" customHeight="1" thickBot="1" x14ac:dyDescent="0.3">
      <c r="B123" s="29"/>
      <c r="C123" s="1059"/>
      <c r="D123" s="1340"/>
      <c r="E123" s="1063"/>
      <c r="F123" s="1267"/>
      <c r="G123" s="1163"/>
      <c r="H123" s="1368"/>
      <c r="I123" s="1369"/>
      <c r="J123" s="1163"/>
      <c r="K123" s="1163"/>
      <c r="L123" s="1163"/>
      <c r="M123" s="1163"/>
      <c r="N123" s="1371"/>
      <c r="O123" s="1163"/>
      <c r="P123" s="1054"/>
      <c r="Q123" s="1057"/>
      <c r="R123" s="1042"/>
      <c r="S123" s="1042"/>
      <c r="T123" s="1024"/>
      <c r="U123" s="1009"/>
      <c r="V123" s="1009"/>
      <c r="W123" s="1009"/>
      <c r="X123" s="1009"/>
      <c r="Y123" s="1009"/>
      <c r="Z123" s="1006"/>
      <c r="AA123" s="1006"/>
      <c r="AB123" s="1006"/>
      <c r="AC123" s="1006"/>
      <c r="AD123" s="1006"/>
      <c r="AE123" s="1006"/>
      <c r="AF123" s="1006"/>
      <c r="AG123" s="715"/>
      <c r="AH123" s="716"/>
      <c r="AI123" s="716"/>
      <c r="AJ123" s="716"/>
      <c r="AK123" s="715"/>
      <c r="AL123" s="717"/>
      <c r="AM123" s="717"/>
      <c r="AN123" s="717"/>
      <c r="AO123" s="717"/>
      <c r="AP123" s="1152"/>
      <c r="AQ123" s="1006"/>
      <c r="AR123" s="718"/>
      <c r="AS123" s="718"/>
      <c r="AT123" s="718"/>
      <c r="AU123" s="718"/>
      <c r="AV123" s="718"/>
      <c r="AW123" s="718"/>
      <c r="AX123" s="1152"/>
      <c r="AY123" s="1006"/>
      <c r="AZ123" s="718"/>
      <c r="BA123" s="718"/>
      <c r="BB123" s="718"/>
      <c r="BC123" s="718"/>
      <c r="BD123" s="718"/>
      <c r="BE123" s="718"/>
      <c r="BF123" s="1152"/>
      <c r="BG123" s="1006"/>
      <c r="BH123" s="718"/>
      <c r="BI123" s="718"/>
      <c r="BJ123" s="718"/>
      <c r="BK123" s="718"/>
      <c r="BL123" s="718"/>
      <c r="BM123" s="718"/>
      <c r="BN123" s="1152"/>
      <c r="BO123" s="1006"/>
      <c r="BP123" s="718"/>
      <c r="BQ123" s="718"/>
      <c r="BR123" s="718"/>
      <c r="BS123" s="718"/>
      <c r="BT123" s="718"/>
      <c r="BU123" s="718"/>
      <c r="BV123" s="116"/>
    </row>
    <row r="124" spans="1:74" ht="40.15" customHeight="1" thickTop="1" x14ac:dyDescent="0.25">
      <c r="B124" s="29"/>
      <c r="C124" s="1059"/>
      <c r="D124" s="1340"/>
      <c r="E124" s="1061">
        <v>345</v>
      </c>
      <c r="F124" s="1372" t="s">
        <v>3569</v>
      </c>
      <c r="G124" s="1373" t="s">
        <v>3570</v>
      </c>
      <c r="H124" s="1374" t="s">
        <v>3104</v>
      </c>
      <c r="I124" s="1375"/>
      <c r="J124" s="1373">
        <v>33</v>
      </c>
      <c r="K124" s="1373" t="s">
        <v>3554</v>
      </c>
      <c r="L124" s="1373">
        <v>3313</v>
      </c>
      <c r="M124" s="1373" t="s">
        <v>3555</v>
      </c>
      <c r="N124" s="1376">
        <v>2026004540097</v>
      </c>
      <c r="O124" s="1373" t="s">
        <v>3556</v>
      </c>
      <c r="P124" s="1052" t="s">
        <v>1186</v>
      </c>
      <c r="Q124" s="1055">
        <v>400</v>
      </c>
      <c r="R124" s="1040" t="s">
        <v>2871</v>
      </c>
      <c r="S124" s="1040"/>
      <c r="T124" s="1022"/>
      <c r="U124" s="1007"/>
      <c r="V124" s="1007"/>
      <c r="W124" s="1007"/>
      <c r="X124" s="1007"/>
      <c r="Y124" s="1007"/>
      <c r="Z124" s="1004">
        <f t="shared" ref="Z124:Z140" si="48">+AQ124+AY124+BG124+BO124</f>
        <v>0</v>
      </c>
      <c r="AA124" s="1004">
        <f t="shared" ref="AA124:AF136" si="49">SUM(AR124:AR127,AZ124:AZ127,BH124:BH127,BP124:BP127)</f>
        <v>0</v>
      </c>
      <c r="AB124" s="1004">
        <f t="shared" si="49"/>
        <v>0</v>
      </c>
      <c r="AC124" s="1004">
        <f t="shared" si="49"/>
        <v>0</v>
      </c>
      <c r="AD124" s="1004">
        <f t="shared" si="49"/>
        <v>0</v>
      </c>
      <c r="AE124" s="1004">
        <f t="shared" si="49"/>
        <v>0</v>
      </c>
      <c r="AF124" s="1004">
        <f t="shared" si="49"/>
        <v>0</v>
      </c>
      <c r="AG124" s="714"/>
      <c r="AH124" s="593"/>
      <c r="AI124" s="593"/>
      <c r="AJ124" s="593"/>
      <c r="AK124" s="207"/>
      <c r="AL124" s="208"/>
      <c r="AM124" s="208"/>
      <c r="AN124" s="208"/>
      <c r="AO124" s="208"/>
      <c r="AP124" s="1150">
        <f>+U124</f>
        <v>0</v>
      </c>
      <c r="AQ124" s="1004">
        <f>SUM(AR124:AW127)</f>
        <v>0</v>
      </c>
      <c r="AR124" s="299"/>
      <c r="AS124" s="299"/>
      <c r="AT124" s="299"/>
      <c r="AU124" s="299"/>
      <c r="AV124" s="299"/>
      <c r="AW124" s="299"/>
      <c r="AX124" s="1150">
        <f>+V124</f>
        <v>0</v>
      </c>
      <c r="AY124" s="1004">
        <f>SUM(AZ124:BE127)</f>
        <v>0</v>
      </c>
      <c r="AZ124" s="299"/>
      <c r="BA124" s="299"/>
      <c r="BB124" s="299"/>
      <c r="BC124" s="299"/>
      <c r="BD124" s="299"/>
      <c r="BE124" s="299"/>
      <c r="BF124" s="1150">
        <f>+W124</f>
        <v>0</v>
      </c>
      <c r="BG124" s="1004">
        <f>SUM(BH124:BM127)</f>
        <v>0</v>
      </c>
      <c r="BH124" s="299"/>
      <c r="BI124" s="299"/>
      <c r="BJ124" s="299"/>
      <c r="BK124" s="299"/>
      <c r="BL124" s="299"/>
      <c r="BM124" s="299"/>
      <c r="BN124" s="1150">
        <f>+X124</f>
        <v>0</v>
      </c>
      <c r="BO124" s="1004">
        <f>SUM(BP124:BU127)</f>
        <v>0</v>
      </c>
      <c r="BP124" s="299"/>
      <c r="BQ124" s="299"/>
      <c r="BR124" s="299"/>
      <c r="BS124" s="299"/>
      <c r="BT124" s="299"/>
      <c r="BU124" s="299"/>
      <c r="BV124" s="116"/>
    </row>
    <row r="125" spans="1:74" ht="40.15" customHeight="1" x14ac:dyDescent="0.25">
      <c r="B125" s="29"/>
      <c r="C125" s="1059"/>
      <c r="D125" s="1340"/>
      <c r="E125" s="1062"/>
      <c r="F125" s="1266"/>
      <c r="G125" s="1162"/>
      <c r="H125" s="1367"/>
      <c r="I125" s="1344"/>
      <c r="J125" s="1162"/>
      <c r="K125" s="1162"/>
      <c r="L125" s="1162"/>
      <c r="M125" s="1162"/>
      <c r="N125" s="1370"/>
      <c r="O125" s="1162"/>
      <c r="P125" s="1053"/>
      <c r="Q125" s="1056"/>
      <c r="R125" s="1041"/>
      <c r="S125" s="1041"/>
      <c r="T125" s="1023"/>
      <c r="U125" s="1008"/>
      <c r="V125" s="1008"/>
      <c r="W125" s="1008"/>
      <c r="X125" s="1008"/>
      <c r="Y125" s="1008"/>
      <c r="Z125" s="1005"/>
      <c r="AA125" s="1005"/>
      <c r="AB125" s="1005"/>
      <c r="AC125" s="1005"/>
      <c r="AD125" s="1005"/>
      <c r="AE125" s="1005"/>
      <c r="AF125" s="1005"/>
      <c r="AG125" s="479"/>
      <c r="AH125" s="592"/>
      <c r="AI125" s="592"/>
      <c r="AJ125" s="592"/>
      <c r="AK125" s="196"/>
      <c r="AL125" s="197"/>
      <c r="AM125" s="197"/>
      <c r="AN125" s="197"/>
      <c r="AO125" s="197"/>
      <c r="AP125" s="1151"/>
      <c r="AQ125" s="1005"/>
      <c r="AR125" s="282"/>
      <c r="AS125" s="282"/>
      <c r="AT125" s="282"/>
      <c r="AU125" s="282"/>
      <c r="AV125" s="282"/>
      <c r="AW125" s="282"/>
      <c r="AX125" s="1151"/>
      <c r="AY125" s="1005"/>
      <c r="AZ125" s="282"/>
      <c r="BA125" s="282"/>
      <c r="BB125" s="282"/>
      <c r="BC125" s="282"/>
      <c r="BD125" s="282"/>
      <c r="BE125" s="282"/>
      <c r="BF125" s="1151"/>
      <c r="BG125" s="1005"/>
      <c r="BH125" s="282"/>
      <c r="BI125" s="282"/>
      <c r="BJ125" s="282"/>
      <c r="BK125" s="282"/>
      <c r="BL125" s="282"/>
      <c r="BM125" s="282"/>
      <c r="BN125" s="1151"/>
      <c r="BO125" s="1005"/>
      <c r="BP125" s="282"/>
      <c r="BQ125" s="282"/>
      <c r="BR125" s="282"/>
      <c r="BS125" s="282"/>
      <c r="BT125" s="282"/>
      <c r="BU125" s="282"/>
      <c r="BV125" s="116"/>
    </row>
    <row r="126" spans="1:74" ht="40.15" customHeight="1" x14ac:dyDescent="0.25">
      <c r="B126" s="29"/>
      <c r="C126" s="1059"/>
      <c r="D126" s="1340"/>
      <c r="E126" s="1062"/>
      <c r="F126" s="1266"/>
      <c r="G126" s="1162"/>
      <c r="H126" s="1367"/>
      <c r="I126" s="1344"/>
      <c r="J126" s="1162"/>
      <c r="K126" s="1162"/>
      <c r="L126" s="1162"/>
      <c r="M126" s="1162"/>
      <c r="N126" s="1370"/>
      <c r="O126" s="1162"/>
      <c r="P126" s="1053"/>
      <c r="Q126" s="1056"/>
      <c r="R126" s="1041"/>
      <c r="S126" s="1041"/>
      <c r="T126" s="1023"/>
      <c r="U126" s="1008"/>
      <c r="V126" s="1008"/>
      <c r="W126" s="1008"/>
      <c r="X126" s="1008"/>
      <c r="Y126" s="1008"/>
      <c r="Z126" s="1005"/>
      <c r="AA126" s="1005"/>
      <c r="AB126" s="1005"/>
      <c r="AC126" s="1005"/>
      <c r="AD126" s="1005"/>
      <c r="AE126" s="1005"/>
      <c r="AF126" s="1005"/>
      <c r="AG126" s="196"/>
      <c r="AH126" s="592"/>
      <c r="AI126" s="592"/>
      <c r="AJ126" s="592"/>
      <c r="AK126" s="196"/>
      <c r="AL126" s="197"/>
      <c r="AM126" s="197"/>
      <c r="AN126" s="197"/>
      <c r="AO126" s="197"/>
      <c r="AP126" s="1151"/>
      <c r="AQ126" s="1005"/>
      <c r="AR126" s="282"/>
      <c r="AS126" s="282"/>
      <c r="AT126" s="282"/>
      <c r="AU126" s="282"/>
      <c r="AV126" s="282"/>
      <c r="AW126" s="282"/>
      <c r="AX126" s="1151"/>
      <c r="AY126" s="1005"/>
      <c r="AZ126" s="282"/>
      <c r="BA126" s="282"/>
      <c r="BB126" s="282"/>
      <c r="BC126" s="282"/>
      <c r="BD126" s="282"/>
      <c r="BE126" s="282"/>
      <c r="BF126" s="1151"/>
      <c r="BG126" s="1005"/>
      <c r="BH126" s="282"/>
      <c r="BI126" s="282"/>
      <c r="BJ126" s="282"/>
      <c r="BK126" s="282"/>
      <c r="BL126" s="282"/>
      <c r="BM126" s="282"/>
      <c r="BN126" s="1151"/>
      <c r="BO126" s="1005"/>
      <c r="BP126" s="282"/>
      <c r="BQ126" s="282"/>
      <c r="BR126" s="282"/>
      <c r="BS126" s="282"/>
      <c r="BT126" s="282"/>
      <c r="BU126" s="282"/>
      <c r="BV126" s="116"/>
    </row>
    <row r="127" spans="1:74" ht="40.15" customHeight="1" thickBot="1" x14ac:dyDescent="0.3">
      <c r="B127" s="29"/>
      <c r="C127" s="1059"/>
      <c r="D127" s="1340"/>
      <c r="E127" s="1063"/>
      <c r="F127" s="1267"/>
      <c r="G127" s="1163"/>
      <c r="H127" s="1368"/>
      <c r="I127" s="1369"/>
      <c r="J127" s="1163"/>
      <c r="K127" s="1163"/>
      <c r="L127" s="1163"/>
      <c r="M127" s="1163"/>
      <c r="N127" s="1371"/>
      <c r="O127" s="1163"/>
      <c r="P127" s="1054"/>
      <c r="Q127" s="1057"/>
      <c r="R127" s="1042"/>
      <c r="S127" s="1042"/>
      <c r="T127" s="1024"/>
      <c r="U127" s="1009"/>
      <c r="V127" s="1009"/>
      <c r="W127" s="1009"/>
      <c r="X127" s="1009"/>
      <c r="Y127" s="1009"/>
      <c r="Z127" s="1006"/>
      <c r="AA127" s="1006"/>
      <c r="AB127" s="1006"/>
      <c r="AC127" s="1006"/>
      <c r="AD127" s="1006"/>
      <c r="AE127" s="1006"/>
      <c r="AF127" s="1006"/>
      <c r="AG127" s="715"/>
      <c r="AH127" s="716"/>
      <c r="AI127" s="716"/>
      <c r="AJ127" s="716"/>
      <c r="AK127" s="715"/>
      <c r="AL127" s="717"/>
      <c r="AM127" s="717"/>
      <c r="AN127" s="717"/>
      <c r="AO127" s="717"/>
      <c r="AP127" s="1152"/>
      <c r="AQ127" s="1006"/>
      <c r="AR127" s="718"/>
      <c r="AS127" s="718"/>
      <c r="AT127" s="718"/>
      <c r="AU127" s="718"/>
      <c r="AV127" s="718"/>
      <c r="AW127" s="718"/>
      <c r="AX127" s="1152"/>
      <c r="AY127" s="1006"/>
      <c r="AZ127" s="718"/>
      <c r="BA127" s="718"/>
      <c r="BB127" s="718"/>
      <c r="BC127" s="718"/>
      <c r="BD127" s="718"/>
      <c r="BE127" s="718"/>
      <c r="BF127" s="1152"/>
      <c r="BG127" s="1006"/>
      <c r="BH127" s="718"/>
      <c r="BI127" s="718"/>
      <c r="BJ127" s="718"/>
      <c r="BK127" s="718"/>
      <c r="BL127" s="718"/>
      <c r="BM127" s="718"/>
      <c r="BN127" s="1152"/>
      <c r="BO127" s="1006"/>
      <c r="BP127" s="718"/>
      <c r="BQ127" s="718"/>
      <c r="BR127" s="718"/>
      <c r="BS127" s="718"/>
      <c r="BT127" s="718"/>
      <c r="BU127" s="718"/>
      <c r="BV127" s="116"/>
    </row>
    <row r="128" spans="1:74" ht="40.15" customHeight="1" thickTop="1" x14ac:dyDescent="0.25">
      <c r="B128" s="29"/>
      <c r="C128" s="1059"/>
      <c r="D128" s="1340"/>
      <c r="E128" s="1061">
        <v>346</v>
      </c>
      <c r="F128" s="1372" t="s">
        <v>3575</v>
      </c>
      <c r="G128" s="1373" t="s">
        <v>3553</v>
      </c>
      <c r="H128" s="1374" t="s">
        <v>3025</v>
      </c>
      <c r="I128" s="1375"/>
      <c r="J128" s="1373">
        <v>33</v>
      </c>
      <c r="K128" s="1373" t="s">
        <v>3554</v>
      </c>
      <c r="L128" s="1373">
        <v>3314</v>
      </c>
      <c r="M128" s="1373" t="s">
        <v>3555</v>
      </c>
      <c r="N128" s="1376">
        <v>2026004540098</v>
      </c>
      <c r="O128" s="1373" t="s">
        <v>3556</v>
      </c>
      <c r="P128" s="1052" t="s">
        <v>1198</v>
      </c>
      <c r="Q128" s="1055">
        <v>40</v>
      </c>
      <c r="R128" s="1040" t="s">
        <v>2871</v>
      </c>
      <c r="S128" s="1040"/>
      <c r="T128" s="1022"/>
      <c r="U128" s="1007"/>
      <c r="V128" s="1007"/>
      <c r="W128" s="1007"/>
      <c r="X128" s="1007"/>
      <c r="Y128" s="1007"/>
      <c r="Z128" s="1004">
        <f t="shared" si="48"/>
        <v>0</v>
      </c>
      <c r="AA128" s="1004">
        <f t="shared" si="49"/>
        <v>0</v>
      </c>
      <c r="AB128" s="1004">
        <f t="shared" si="49"/>
        <v>0</v>
      </c>
      <c r="AC128" s="1004">
        <f t="shared" si="49"/>
        <v>0</v>
      </c>
      <c r="AD128" s="1004">
        <f t="shared" si="49"/>
        <v>0</v>
      </c>
      <c r="AE128" s="1004">
        <f t="shared" si="49"/>
        <v>0</v>
      </c>
      <c r="AF128" s="1004">
        <f t="shared" si="49"/>
        <v>0</v>
      </c>
      <c r="AG128" s="714"/>
      <c r="AH128" s="593"/>
      <c r="AI128" s="593"/>
      <c r="AJ128" s="593"/>
      <c r="AK128" s="207"/>
      <c r="AL128" s="208"/>
      <c r="AM128" s="208"/>
      <c r="AN128" s="208"/>
      <c r="AO128" s="208"/>
      <c r="AP128" s="1150">
        <f>+U128</f>
        <v>0</v>
      </c>
      <c r="AQ128" s="1004">
        <f>SUM(AR128:AW131)</f>
        <v>0</v>
      </c>
      <c r="AR128" s="299"/>
      <c r="AS128" s="299"/>
      <c r="AT128" s="299"/>
      <c r="AU128" s="299"/>
      <c r="AV128" s="299"/>
      <c r="AW128" s="299"/>
      <c r="AX128" s="1150">
        <f>+V128</f>
        <v>0</v>
      </c>
      <c r="AY128" s="1004">
        <f>SUM(AZ128:BE131)</f>
        <v>0</v>
      </c>
      <c r="AZ128" s="299"/>
      <c r="BA128" s="299"/>
      <c r="BB128" s="299"/>
      <c r="BC128" s="299"/>
      <c r="BD128" s="299"/>
      <c r="BE128" s="299"/>
      <c r="BF128" s="1150">
        <f>+W128</f>
        <v>0</v>
      </c>
      <c r="BG128" s="1004">
        <f>SUM(BH128:BM131)</f>
        <v>0</v>
      </c>
      <c r="BH128" s="299"/>
      <c r="BI128" s="299"/>
      <c r="BJ128" s="299"/>
      <c r="BK128" s="299"/>
      <c r="BL128" s="299"/>
      <c r="BM128" s="299"/>
      <c r="BN128" s="1150">
        <f>+X128</f>
        <v>0</v>
      </c>
      <c r="BO128" s="1004">
        <f>SUM(BP128:BU131)</f>
        <v>0</v>
      </c>
      <c r="BP128" s="299"/>
      <c r="BQ128" s="299"/>
      <c r="BR128" s="299"/>
      <c r="BS128" s="299"/>
      <c r="BT128" s="299"/>
      <c r="BU128" s="299"/>
      <c r="BV128" s="116"/>
    </row>
    <row r="129" spans="1:74" ht="40.15" customHeight="1" x14ac:dyDescent="0.25">
      <c r="B129" s="29"/>
      <c r="C129" s="1059"/>
      <c r="D129" s="1340"/>
      <c r="E129" s="1062"/>
      <c r="F129" s="1266"/>
      <c r="G129" s="1162"/>
      <c r="H129" s="1367"/>
      <c r="I129" s="1344"/>
      <c r="J129" s="1162"/>
      <c r="K129" s="1162"/>
      <c r="L129" s="1162"/>
      <c r="M129" s="1162"/>
      <c r="N129" s="1370"/>
      <c r="O129" s="1162"/>
      <c r="P129" s="1053"/>
      <c r="Q129" s="1056"/>
      <c r="R129" s="1041"/>
      <c r="S129" s="1041"/>
      <c r="T129" s="1023"/>
      <c r="U129" s="1008"/>
      <c r="V129" s="1008"/>
      <c r="W129" s="1008"/>
      <c r="X129" s="1008"/>
      <c r="Y129" s="1008"/>
      <c r="Z129" s="1005"/>
      <c r="AA129" s="1005"/>
      <c r="AB129" s="1005"/>
      <c r="AC129" s="1005"/>
      <c r="AD129" s="1005"/>
      <c r="AE129" s="1005"/>
      <c r="AF129" s="1005"/>
      <c r="AG129" s="479"/>
      <c r="AH129" s="592"/>
      <c r="AI129" s="592"/>
      <c r="AJ129" s="592"/>
      <c r="AK129" s="196"/>
      <c r="AL129" s="197"/>
      <c r="AM129" s="197"/>
      <c r="AN129" s="197"/>
      <c r="AO129" s="197"/>
      <c r="AP129" s="1151"/>
      <c r="AQ129" s="1005"/>
      <c r="AR129" s="282"/>
      <c r="AS129" s="282"/>
      <c r="AT129" s="282"/>
      <c r="AU129" s="282"/>
      <c r="AV129" s="282"/>
      <c r="AW129" s="282"/>
      <c r="AX129" s="1151"/>
      <c r="AY129" s="1005"/>
      <c r="AZ129" s="282"/>
      <c r="BA129" s="282"/>
      <c r="BB129" s="282"/>
      <c r="BC129" s="282"/>
      <c r="BD129" s="282"/>
      <c r="BE129" s="282"/>
      <c r="BF129" s="1151"/>
      <c r="BG129" s="1005"/>
      <c r="BH129" s="282"/>
      <c r="BI129" s="282"/>
      <c r="BJ129" s="282"/>
      <c r="BK129" s="282"/>
      <c r="BL129" s="282"/>
      <c r="BM129" s="282"/>
      <c r="BN129" s="1151"/>
      <c r="BO129" s="1005"/>
      <c r="BP129" s="282"/>
      <c r="BQ129" s="282"/>
      <c r="BR129" s="282"/>
      <c r="BS129" s="282"/>
      <c r="BT129" s="282"/>
      <c r="BU129" s="282"/>
      <c r="BV129" s="116"/>
    </row>
    <row r="130" spans="1:74" ht="40.15" customHeight="1" x14ac:dyDescent="0.25">
      <c r="B130" s="29"/>
      <c r="C130" s="1059"/>
      <c r="D130" s="1340"/>
      <c r="E130" s="1062"/>
      <c r="F130" s="1266"/>
      <c r="G130" s="1162"/>
      <c r="H130" s="1367"/>
      <c r="I130" s="1344"/>
      <c r="J130" s="1162"/>
      <c r="K130" s="1162"/>
      <c r="L130" s="1162"/>
      <c r="M130" s="1162"/>
      <c r="N130" s="1370"/>
      <c r="O130" s="1162"/>
      <c r="P130" s="1053"/>
      <c r="Q130" s="1056"/>
      <c r="R130" s="1041"/>
      <c r="S130" s="1041"/>
      <c r="T130" s="1023"/>
      <c r="U130" s="1008"/>
      <c r="V130" s="1008"/>
      <c r="W130" s="1008"/>
      <c r="X130" s="1008"/>
      <c r="Y130" s="1008"/>
      <c r="Z130" s="1005"/>
      <c r="AA130" s="1005"/>
      <c r="AB130" s="1005"/>
      <c r="AC130" s="1005"/>
      <c r="AD130" s="1005"/>
      <c r="AE130" s="1005"/>
      <c r="AF130" s="1005"/>
      <c r="AG130" s="196"/>
      <c r="AH130" s="592"/>
      <c r="AI130" s="592"/>
      <c r="AJ130" s="592"/>
      <c r="AK130" s="196"/>
      <c r="AL130" s="197"/>
      <c r="AM130" s="197"/>
      <c r="AN130" s="197"/>
      <c r="AO130" s="197"/>
      <c r="AP130" s="1151"/>
      <c r="AQ130" s="1005"/>
      <c r="AR130" s="282"/>
      <c r="AS130" s="282"/>
      <c r="AT130" s="282"/>
      <c r="AU130" s="282"/>
      <c r="AV130" s="282"/>
      <c r="AW130" s="282"/>
      <c r="AX130" s="1151"/>
      <c r="AY130" s="1005"/>
      <c r="AZ130" s="282"/>
      <c r="BA130" s="282"/>
      <c r="BB130" s="282"/>
      <c r="BC130" s="282"/>
      <c r="BD130" s="282"/>
      <c r="BE130" s="282"/>
      <c r="BF130" s="1151"/>
      <c r="BG130" s="1005"/>
      <c r="BH130" s="282"/>
      <c r="BI130" s="282"/>
      <c r="BJ130" s="282"/>
      <c r="BK130" s="282"/>
      <c r="BL130" s="282"/>
      <c r="BM130" s="282"/>
      <c r="BN130" s="1151"/>
      <c r="BO130" s="1005"/>
      <c r="BP130" s="282"/>
      <c r="BQ130" s="282"/>
      <c r="BR130" s="282"/>
      <c r="BS130" s="282"/>
      <c r="BT130" s="282"/>
      <c r="BU130" s="282"/>
      <c r="BV130" s="116"/>
    </row>
    <row r="131" spans="1:74" ht="40.15" customHeight="1" thickBot="1" x14ac:dyDescent="0.3">
      <c r="B131" s="29"/>
      <c r="C131" s="1059"/>
      <c r="D131" s="1340"/>
      <c r="E131" s="1063"/>
      <c r="F131" s="1267"/>
      <c r="G131" s="1163"/>
      <c r="H131" s="1368"/>
      <c r="I131" s="1369"/>
      <c r="J131" s="1163"/>
      <c r="K131" s="1163"/>
      <c r="L131" s="1163"/>
      <c r="M131" s="1163"/>
      <c r="N131" s="1371"/>
      <c r="O131" s="1163"/>
      <c r="P131" s="1054"/>
      <c r="Q131" s="1057"/>
      <c r="R131" s="1042"/>
      <c r="S131" s="1042"/>
      <c r="T131" s="1024"/>
      <c r="U131" s="1009"/>
      <c r="V131" s="1009"/>
      <c r="W131" s="1009"/>
      <c r="X131" s="1009"/>
      <c r="Y131" s="1009"/>
      <c r="Z131" s="1006"/>
      <c r="AA131" s="1006"/>
      <c r="AB131" s="1006"/>
      <c r="AC131" s="1006"/>
      <c r="AD131" s="1006"/>
      <c r="AE131" s="1006"/>
      <c r="AF131" s="1006"/>
      <c r="AG131" s="715"/>
      <c r="AH131" s="716"/>
      <c r="AI131" s="716"/>
      <c r="AJ131" s="716"/>
      <c r="AK131" s="715"/>
      <c r="AL131" s="717"/>
      <c r="AM131" s="717"/>
      <c r="AN131" s="717"/>
      <c r="AO131" s="717"/>
      <c r="AP131" s="1152"/>
      <c r="AQ131" s="1006"/>
      <c r="AR131" s="718"/>
      <c r="AS131" s="718"/>
      <c r="AT131" s="718"/>
      <c r="AU131" s="718"/>
      <c r="AV131" s="718"/>
      <c r="AW131" s="718"/>
      <c r="AX131" s="1152"/>
      <c r="AY131" s="1006"/>
      <c r="AZ131" s="718"/>
      <c r="BA131" s="718"/>
      <c r="BB131" s="718"/>
      <c r="BC131" s="718"/>
      <c r="BD131" s="718"/>
      <c r="BE131" s="718"/>
      <c r="BF131" s="1152"/>
      <c r="BG131" s="1006"/>
      <c r="BH131" s="718"/>
      <c r="BI131" s="718"/>
      <c r="BJ131" s="718"/>
      <c r="BK131" s="718"/>
      <c r="BL131" s="718"/>
      <c r="BM131" s="718"/>
      <c r="BN131" s="1152"/>
      <c r="BO131" s="1006"/>
      <c r="BP131" s="718"/>
      <c r="BQ131" s="718"/>
      <c r="BR131" s="718"/>
      <c r="BS131" s="718"/>
      <c r="BT131" s="718"/>
      <c r="BU131" s="718"/>
      <c r="BV131" s="116"/>
    </row>
    <row r="132" spans="1:74" ht="40.15" customHeight="1" thickTop="1" x14ac:dyDescent="0.25">
      <c r="C132" s="1059"/>
      <c r="D132" s="1340"/>
      <c r="E132" s="1061">
        <v>347</v>
      </c>
      <c r="F132" s="1372" t="s">
        <v>3577</v>
      </c>
      <c r="G132" s="1373" t="s">
        <v>3559</v>
      </c>
      <c r="H132" s="1374" t="s">
        <v>272</v>
      </c>
      <c r="I132" s="1375"/>
      <c r="J132" s="1373">
        <v>33</v>
      </c>
      <c r="K132" s="1373" t="s">
        <v>3554</v>
      </c>
      <c r="L132" s="1373">
        <v>3315</v>
      </c>
      <c r="M132" s="1373" t="s">
        <v>3555</v>
      </c>
      <c r="N132" s="1376">
        <v>2026004540099</v>
      </c>
      <c r="O132" s="1373" t="s">
        <v>3556</v>
      </c>
      <c r="P132" s="1052" t="s">
        <v>3578</v>
      </c>
      <c r="Q132" s="1055">
        <v>1</v>
      </c>
      <c r="R132" s="1040" t="s">
        <v>2871</v>
      </c>
      <c r="S132" s="1040"/>
      <c r="T132" s="1022"/>
      <c r="U132" s="1007"/>
      <c r="V132" s="1007"/>
      <c r="W132" s="1007"/>
      <c r="X132" s="1007"/>
      <c r="Y132" s="1007"/>
      <c r="Z132" s="1004">
        <f t="shared" si="48"/>
        <v>0</v>
      </c>
      <c r="AA132" s="1004">
        <f t="shared" si="49"/>
        <v>0</v>
      </c>
      <c r="AB132" s="1004">
        <f t="shared" si="49"/>
        <v>0</v>
      </c>
      <c r="AC132" s="1004">
        <f t="shared" si="49"/>
        <v>0</v>
      </c>
      <c r="AD132" s="1004">
        <f t="shared" si="49"/>
        <v>0</v>
      </c>
      <c r="AE132" s="1004">
        <f t="shared" si="49"/>
        <v>0</v>
      </c>
      <c r="AF132" s="1004">
        <f t="shared" si="49"/>
        <v>0</v>
      </c>
      <c r="AG132" s="714"/>
      <c r="AH132" s="593"/>
      <c r="AI132" s="593"/>
      <c r="AJ132" s="593"/>
      <c r="AK132" s="207"/>
      <c r="AL132" s="208"/>
      <c r="AM132" s="208"/>
      <c r="AN132" s="208"/>
      <c r="AO132" s="208"/>
      <c r="AP132" s="1150">
        <f>+U132</f>
        <v>0</v>
      </c>
      <c r="AQ132" s="1004">
        <f>SUM(AR132:AW135)</f>
        <v>0</v>
      </c>
      <c r="AR132" s="299"/>
      <c r="AS132" s="299"/>
      <c r="AT132" s="299"/>
      <c r="AU132" s="299"/>
      <c r="AV132" s="299"/>
      <c r="AW132" s="299"/>
      <c r="AX132" s="1150">
        <f>+V132</f>
        <v>0</v>
      </c>
      <c r="AY132" s="1004">
        <f>SUM(AZ132:BE135)</f>
        <v>0</v>
      </c>
      <c r="AZ132" s="299"/>
      <c r="BA132" s="299"/>
      <c r="BB132" s="299"/>
      <c r="BC132" s="299"/>
      <c r="BD132" s="299"/>
      <c r="BE132" s="299"/>
      <c r="BF132" s="1150">
        <f>+W132</f>
        <v>0</v>
      </c>
      <c r="BG132" s="1004">
        <f>SUM(BH132:BM135)</f>
        <v>0</v>
      </c>
      <c r="BH132" s="299"/>
      <c r="BI132" s="299"/>
      <c r="BJ132" s="299"/>
      <c r="BK132" s="299"/>
      <c r="BL132" s="299"/>
      <c r="BM132" s="299"/>
      <c r="BN132" s="1150">
        <f>+X132</f>
        <v>0</v>
      </c>
      <c r="BO132" s="1004">
        <f>SUM(BP132:BU135)</f>
        <v>0</v>
      </c>
      <c r="BP132" s="299"/>
      <c r="BQ132" s="299"/>
      <c r="BR132" s="299"/>
      <c r="BS132" s="299"/>
      <c r="BT132" s="299"/>
      <c r="BU132" s="299"/>
      <c r="BV132" s="116"/>
    </row>
    <row r="133" spans="1:74" ht="40.15" customHeight="1" x14ac:dyDescent="0.25">
      <c r="C133" s="1059"/>
      <c r="D133" s="1340"/>
      <c r="E133" s="1062"/>
      <c r="F133" s="1266"/>
      <c r="G133" s="1162"/>
      <c r="H133" s="1367"/>
      <c r="I133" s="1344"/>
      <c r="J133" s="1162"/>
      <c r="K133" s="1162"/>
      <c r="L133" s="1162"/>
      <c r="M133" s="1162"/>
      <c r="N133" s="1370"/>
      <c r="O133" s="1162"/>
      <c r="P133" s="1053"/>
      <c r="Q133" s="1056"/>
      <c r="R133" s="1041"/>
      <c r="S133" s="1041"/>
      <c r="T133" s="1023"/>
      <c r="U133" s="1008"/>
      <c r="V133" s="1008"/>
      <c r="W133" s="1008"/>
      <c r="X133" s="1008"/>
      <c r="Y133" s="1008"/>
      <c r="Z133" s="1005"/>
      <c r="AA133" s="1005"/>
      <c r="AB133" s="1005"/>
      <c r="AC133" s="1005"/>
      <c r="AD133" s="1005"/>
      <c r="AE133" s="1005"/>
      <c r="AF133" s="1005"/>
      <c r="AG133" s="479"/>
      <c r="AH133" s="592"/>
      <c r="AI133" s="592"/>
      <c r="AJ133" s="592"/>
      <c r="AK133" s="196"/>
      <c r="AL133" s="197"/>
      <c r="AM133" s="197"/>
      <c r="AN133" s="197"/>
      <c r="AO133" s="197"/>
      <c r="AP133" s="1151"/>
      <c r="AQ133" s="1005"/>
      <c r="AR133" s="282"/>
      <c r="AS133" s="282"/>
      <c r="AT133" s="282"/>
      <c r="AU133" s="282"/>
      <c r="AV133" s="282"/>
      <c r="AW133" s="282"/>
      <c r="AX133" s="1151"/>
      <c r="AY133" s="1005"/>
      <c r="AZ133" s="282"/>
      <c r="BA133" s="282"/>
      <c r="BB133" s="282"/>
      <c r="BC133" s="282"/>
      <c r="BD133" s="282"/>
      <c r="BE133" s="282"/>
      <c r="BF133" s="1151"/>
      <c r="BG133" s="1005"/>
      <c r="BH133" s="282"/>
      <c r="BI133" s="282"/>
      <c r="BJ133" s="282"/>
      <c r="BK133" s="282"/>
      <c r="BL133" s="282"/>
      <c r="BM133" s="282"/>
      <c r="BN133" s="1151"/>
      <c r="BO133" s="1005"/>
      <c r="BP133" s="282"/>
      <c r="BQ133" s="282"/>
      <c r="BR133" s="282"/>
      <c r="BS133" s="282"/>
      <c r="BT133" s="282"/>
      <c r="BU133" s="282"/>
      <c r="BV133" s="116"/>
    </row>
    <row r="134" spans="1:74" ht="40.15" customHeight="1" x14ac:dyDescent="0.25">
      <c r="C134" s="1059"/>
      <c r="D134" s="1340"/>
      <c r="E134" s="1062"/>
      <c r="F134" s="1266"/>
      <c r="G134" s="1162"/>
      <c r="H134" s="1367"/>
      <c r="I134" s="1344"/>
      <c r="J134" s="1162"/>
      <c r="K134" s="1162"/>
      <c r="L134" s="1162"/>
      <c r="M134" s="1162"/>
      <c r="N134" s="1370"/>
      <c r="O134" s="1162"/>
      <c r="P134" s="1053"/>
      <c r="Q134" s="1056"/>
      <c r="R134" s="1041"/>
      <c r="S134" s="1041"/>
      <c r="T134" s="1023"/>
      <c r="U134" s="1008"/>
      <c r="V134" s="1008"/>
      <c r="W134" s="1008"/>
      <c r="X134" s="1008"/>
      <c r="Y134" s="1008"/>
      <c r="Z134" s="1005"/>
      <c r="AA134" s="1005"/>
      <c r="AB134" s="1005"/>
      <c r="AC134" s="1005"/>
      <c r="AD134" s="1005"/>
      <c r="AE134" s="1005"/>
      <c r="AF134" s="1005"/>
      <c r="AG134" s="196"/>
      <c r="AH134" s="592"/>
      <c r="AI134" s="592"/>
      <c r="AJ134" s="592"/>
      <c r="AK134" s="196"/>
      <c r="AL134" s="197"/>
      <c r="AM134" s="197"/>
      <c r="AN134" s="197"/>
      <c r="AO134" s="197"/>
      <c r="AP134" s="1151"/>
      <c r="AQ134" s="1005"/>
      <c r="AR134" s="282"/>
      <c r="AS134" s="282"/>
      <c r="AT134" s="282"/>
      <c r="AU134" s="282"/>
      <c r="AV134" s="282"/>
      <c r="AW134" s="282"/>
      <c r="AX134" s="1151"/>
      <c r="AY134" s="1005"/>
      <c r="AZ134" s="282"/>
      <c r="BA134" s="282"/>
      <c r="BB134" s="282"/>
      <c r="BC134" s="282"/>
      <c r="BD134" s="282"/>
      <c r="BE134" s="282"/>
      <c r="BF134" s="1151"/>
      <c r="BG134" s="1005"/>
      <c r="BH134" s="282"/>
      <c r="BI134" s="282"/>
      <c r="BJ134" s="282"/>
      <c r="BK134" s="282"/>
      <c r="BL134" s="282"/>
      <c r="BM134" s="282"/>
      <c r="BN134" s="1151"/>
      <c r="BO134" s="1005"/>
      <c r="BP134" s="282"/>
      <c r="BQ134" s="282"/>
      <c r="BR134" s="282"/>
      <c r="BS134" s="282"/>
      <c r="BT134" s="282"/>
      <c r="BU134" s="282"/>
      <c r="BV134" s="116"/>
    </row>
    <row r="135" spans="1:74" ht="40.15" customHeight="1" thickBot="1" x14ac:dyDescent="0.3">
      <c r="C135" s="1060"/>
      <c r="D135" s="1384"/>
      <c r="E135" s="1063"/>
      <c r="F135" s="1267"/>
      <c r="G135" s="1163"/>
      <c r="H135" s="1368"/>
      <c r="I135" s="1369"/>
      <c r="J135" s="1163"/>
      <c r="K135" s="1163"/>
      <c r="L135" s="1163"/>
      <c r="M135" s="1163"/>
      <c r="N135" s="1371"/>
      <c r="O135" s="1163"/>
      <c r="P135" s="1054"/>
      <c r="Q135" s="1057"/>
      <c r="R135" s="1042"/>
      <c r="S135" s="1042"/>
      <c r="T135" s="1024"/>
      <c r="U135" s="1009"/>
      <c r="V135" s="1009"/>
      <c r="W135" s="1009"/>
      <c r="X135" s="1009"/>
      <c r="Y135" s="1009"/>
      <c r="Z135" s="1006"/>
      <c r="AA135" s="1006"/>
      <c r="AB135" s="1006"/>
      <c r="AC135" s="1006"/>
      <c r="AD135" s="1006"/>
      <c r="AE135" s="1006"/>
      <c r="AF135" s="1006"/>
      <c r="AG135" s="715"/>
      <c r="AH135" s="716"/>
      <c r="AI135" s="716"/>
      <c r="AJ135" s="716"/>
      <c r="AK135" s="715"/>
      <c r="AL135" s="717"/>
      <c r="AM135" s="717"/>
      <c r="AN135" s="717"/>
      <c r="AO135" s="717"/>
      <c r="AP135" s="1152"/>
      <c r="AQ135" s="1006"/>
      <c r="AR135" s="718"/>
      <c r="AS135" s="718"/>
      <c r="AT135" s="718"/>
      <c r="AU135" s="718"/>
      <c r="AV135" s="718"/>
      <c r="AW135" s="718"/>
      <c r="AX135" s="1152"/>
      <c r="AY135" s="1006"/>
      <c r="AZ135" s="718"/>
      <c r="BA135" s="718"/>
      <c r="BB135" s="718"/>
      <c r="BC135" s="718"/>
      <c r="BD135" s="718"/>
      <c r="BE135" s="718"/>
      <c r="BF135" s="1152"/>
      <c r="BG135" s="1006"/>
      <c r="BH135" s="718"/>
      <c r="BI135" s="718"/>
      <c r="BJ135" s="718"/>
      <c r="BK135" s="718"/>
      <c r="BL135" s="718"/>
      <c r="BM135" s="718"/>
      <c r="BN135" s="1152"/>
      <c r="BO135" s="1006"/>
      <c r="BP135" s="718"/>
      <c r="BQ135" s="718"/>
      <c r="BR135" s="718"/>
      <c r="BS135" s="718"/>
      <c r="BT135" s="718"/>
      <c r="BU135" s="718"/>
      <c r="BV135" s="116"/>
    </row>
    <row r="136" spans="1:74" ht="40.15" customHeight="1" thickTop="1" x14ac:dyDescent="0.25">
      <c r="A136" s="151"/>
      <c r="B136" s="29"/>
      <c r="C136" s="1058" t="s">
        <v>1200</v>
      </c>
      <c r="D136" s="1161" t="s">
        <v>3579</v>
      </c>
      <c r="E136" s="1061" t="s">
        <v>3580</v>
      </c>
      <c r="F136" s="1372" t="s">
        <v>3581</v>
      </c>
      <c r="G136" s="1373" t="s">
        <v>594</v>
      </c>
      <c r="H136" s="1374" t="s">
        <v>272</v>
      </c>
      <c r="I136" s="1375"/>
      <c r="J136" s="1373">
        <v>33</v>
      </c>
      <c r="K136" s="1373" t="s">
        <v>3554</v>
      </c>
      <c r="L136" s="1373">
        <v>3316</v>
      </c>
      <c r="M136" s="1373" t="s">
        <v>3555</v>
      </c>
      <c r="N136" s="1376">
        <v>2026004540100</v>
      </c>
      <c r="O136" s="1373" t="s">
        <v>3556</v>
      </c>
      <c r="P136" s="1052" t="s">
        <v>1202</v>
      </c>
      <c r="Q136" s="1055">
        <v>1</v>
      </c>
      <c r="R136" s="1040" t="s">
        <v>2871</v>
      </c>
      <c r="S136" s="1040"/>
      <c r="T136" s="1022"/>
      <c r="U136" s="1007"/>
      <c r="V136" s="1007"/>
      <c r="W136" s="1007"/>
      <c r="X136" s="1007"/>
      <c r="Y136" s="1007"/>
      <c r="Z136" s="1004">
        <f t="shared" si="48"/>
        <v>0</v>
      </c>
      <c r="AA136" s="1004">
        <f t="shared" si="49"/>
        <v>0</v>
      </c>
      <c r="AB136" s="1004">
        <f t="shared" si="49"/>
        <v>0</v>
      </c>
      <c r="AC136" s="1004">
        <f t="shared" si="49"/>
        <v>0</v>
      </c>
      <c r="AD136" s="1004">
        <f t="shared" si="49"/>
        <v>0</v>
      </c>
      <c r="AE136" s="1004">
        <f t="shared" si="49"/>
        <v>0</v>
      </c>
      <c r="AF136" s="1004">
        <f t="shared" si="49"/>
        <v>0</v>
      </c>
      <c r="AG136" s="714"/>
      <c r="AH136" s="593"/>
      <c r="AI136" s="593"/>
      <c r="AJ136" s="593"/>
      <c r="AK136" s="207"/>
      <c r="AL136" s="208"/>
      <c r="AM136" s="208"/>
      <c r="AN136" s="208"/>
      <c r="AO136" s="208"/>
      <c r="AP136" s="1150">
        <f>+U136</f>
        <v>0</v>
      </c>
      <c r="AQ136" s="1004">
        <f>SUM(AR136:AW139)</f>
        <v>0</v>
      </c>
      <c r="AR136" s="299"/>
      <c r="AS136" s="299"/>
      <c r="AT136" s="299"/>
      <c r="AU136" s="299"/>
      <c r="AV136" s="299"/>
      <c r="AW136" s="299"/>
      <c r="AX136" s="1150">
        <f>+V136</f>
        <v>0</v>
      </c>
      <c r="AY136" s="1004">
        <f>SUM(AZ136:BE139)</f>
        <v>0</v>
      </c>
      <c r="AZ136" s="299"/>
      <c r="BA136" s="299"/>
      <c r="BB136" s="299"/>
      <c r="BC136" s="299"/>
      <c r="BD136" s="299"/>
      <c r="BE136" s="299"/>
      <c r="BF136" s="1150">
        <f>+W136</f>
        <v>0</v>
      </c>
      <c r="BG136" s="1004">
        <f>SUM(BH136:BM139)</f>
        <v>0</v>
      </c>
      <c r="BH136" s="299"/>
      <c r="BI136" s="299"/>
      <c r="BJ136" s="299"/>
      <c r="BK136" s="299"/>
      <c r="BL136" s="299"/>
      <c r="BM136" s="299"/>
      <c r="BN136" s="1150">
        <f>+X136</f>
        <v>0</v>
      </c>
      <c r="BO136" s="1004">
        <f>SUM(BP136:BU139)</f>
        <v>0</v>
      </c>
      <c r="BP136" s="299"/>
      <c r="BQ136" s="299"/>
      <c r="BR136" s="299"/>
      <c r="BS136" s="299"/>
      <c r="BT136" s="299"/>
      <c r="BU136" s="299"/>
      <c r="BV136" s="116"/>
    </row>
    <row r="137" spans="1:74" ht="40.15" customHeight="1" x14ac:dyDescent="0.25">
      <c r="A137" s="151"/>
      <c r="B137" s="29"/>
      <c r="C137" s="1059"/>
      <c r="D137" s="1162"/>
      <c r="E137" s="1062"/>
      <c r="F137" s="1266"/>
      <c r="G137" s="1162"/>
      <c r="H137" s="1367"/>
      <c r="I137" s="1344"/>
      <c r="J137" s="1162"/>
      <c r="K137" s="1162"/>
      <c r="L137" s="1162"/>
      <c r="M137" s="1162"/>
      <c r="N137" s="1370"/>
      <c r="O137" s="1162"/>
      <c r="P137" s="1053"/>
      <c r="Q137" s="1056"/>
      <c r="R137" s="1041"/>
      <c r="S137" s="1041"/>
      <c r="T137" s="1023"/>
      <c r="U137" s="1008"/>
      <c r="V137" s="1008"/>
      <c r="W137" s="1008"/>
      <c r="X137" s="1008"/>
      <c r="Y137" s="1008"/>
      <c r="Z137" s="1005"/>
      <c r="AA137" s="1005"/>
      <c r="AB137" s="1005"/>
      <c r="AC137" s="1005"/>
      <c r="AD137" s="1005"/>
      <c r="AE137" s="1005"/>
      <c r="AF137" s="1005"/>
      <c r="AG137" s="479"/>
      <c r="AH137" s="592"/>
      <c r="AI137" s="592"/>
      <c r="AJ137" s="592"/>
      <c r="AK137" s="196"/>
      <c r="AL137" s="197"/>
      <c r="AM137" s="197"/>
      <c r="AN137" s="197"/>
      <c r="AO137" s="197"/>
      <c r="AP137" s="1151"/>
      <c r="AQ137" s="1005"/>
      <c r="AR137" s="282"/>
      <c r="AS137" s="282"/>
      <c r="AT137" s="282"/>
      <c r="AU137" s="282"/>
      <c r="AV137" s="282"/>
      <c r="AW137" s="282"/>
      <c r="AX137" s="1151"/>
      <c r="AY137" s="1005"/>
      <c r="AZ137" s="282"/>
      <c r="BA137" s="282"/>
      <c r="BB137" s="282"/>
      <c r="BC137" s="282"/>
      <c r="BD137" s="282"/>
      <c r="BE137" s="282"/>
      <c r="BF137" s="1151"/>
      <c r="BG137" s="1005"/>
      <c r="BH137" s="282"/>
      <c r="BI137" s="282"/>
      <c r="BJ137" s="282"/>
      <c r="BK137" s="282"/>
      <c r="BL137" s="282"/>
      <c r="BM137" s="282"/>
      <c r="BN137" s="1151"/>
      <c r="BO137" s="1005"/>
      <c r="BP137" s="282"/>
      <c r="BQ137" s="282"/>
      <c r="BR137" s="282"/>
      <c r="BS137" s="282"/>
      <c r="BT137" s="282"/>
      <c r="BU137" s="282"/>
      <c r="BV137" s="116"/>
    </row>
    <row r="138" spans="1:74" ht="40.15" customHeight="1" x14ac:dyDescent="0.25">
      <c r="A138" s="151"/>
      <c r="B138" s="29"/>
      <c r="C138" s="1059"/>
      <c r="D138" s="1162"/>
      <c r="E138" s="1062"/>
      <c r="F138" s="1266"/>
      <c r="G138" s="1162"/>
      <c r="H138" s="1367"/>
      <c r="I138" s="1344"/>
      <c r="J138" s="1162"/>
      <c r="K138" s="1162"/>
      <c r="L138" s="1162"/>
      <c r="M138" s="1162"/>
      <c r="N138" s="1370"/>
      <c r="O138" s="1162"/>
      <c r="P138" s="1053"/>
      <c r="Q138" s="1056"/>
      <c r="R138" s="1041"/>
      <c r="S138" s="1041"/>
      <c r="T138" s="1023"/>
      <c r="U138" s="1008"/>
      <c r="V138" s="1008"/>
      <c r="W138" s="1008"/>
      <c r="X138" s="1008"/>
      <c r="Y138" s="1008"/>
      <c r="Z138" s="1005"/>
      <c r="AA138" s="1005"/>
      <c r="AB138" s="1005"/>
      <c r="AC138" s="1005"/>
      <c r="AD138" s="1005"/>
      <c r="AE138" s="1005"/>
      <c r="AF138" s="1005"/>
      <c r="AG138" s="196"/>
      <c r="AH138" s="592"/>
      <c r="AI138" s="592"/>
      <c r="AJ138" s="592"/>
      <c r="AK138" s="196"/>
      <c r="AL138" s="197"/>
      <c r="AM138" s="197"/>
      <c r="AN138" s="197"/>
      <c r="AO138" s="197"/>
      <c r="AP138" s="1151"/>
      <c r="AQ138" s="1005"/>
      <c r="AR138" s="282"/>
      <c r="AS138" s="282"/>
      <c r="AT138" s="282"/>
      <c r="AU138" s="282"/>
      <c r="AV138" s="282"/>
      <c r="AW138" s="282"/>
      <c r="AX138" s="1151"/>
      <c r="AY138" s="1005"/>
      <c r="AZ138" s="282"/>
      <c r="BA138" s="282"/>
      <c r="BB138" s="282"/>
      <c r="BC138" s="282"/>
      <c r="BD138" s="282"/>
      <c r="BE138" s="282"/>
      <c r="BF138" s="1151"/>
      <c r="BG138" s="1005"/>
      <c r="BH138" s="282"/>
      <c r="BI138" s="282"/>
      <c r="BJ138" s="282"/>
      <c r="BK138" s="282"/>
      <c r="BL138" s="282"/>
      <c r="BM138" s="282"/>
      <c r="BN138" s="1151"/>
      <c r="BO138" s="1005"/>
      <c r="BP138" s="282"/>
      <c r="BQ138" s="282"/>
      <c r="BR138" s="282"/>
      <c r="BS138" s="282"/>
      <c r="BT138" s="282"/>
      <c r="BU138" s="282"/>
      <c r="BV138" s="116"/>
    </row>
    <row r="139" spans="1:74" ht="40.15" customHeight="1" thickBot="1" x14ac:dyDescent="0.3">
      <c r="A139" s="151"/>
      <c r="B139" s="29"/>
      <c r="C139" s="1059"/>
      <c r="D139" s="1162"/>
      <c r="E139" s="1063"/>
      <c r="F139" s="1267"/>
      <c r="G139" s="1163"/>
      <c r="H139" s="1368"/>
      <c r="I139" s="1369"/>
      <c r="J139" s="1163"/>
      <c r="K139" s="1163"/>
      <c r="L139" s="1163"/>
      <c r="M139" s="1163"/>
      <c r="N139" s="1371"/>
      <c r="O139" s="1163"/>
      <c r="P139" s="1054"/>
      <c r="Q139" s="1057"/>
      <c r="R139" s="1042"/>
      <c r="S139" s="1042"/>
      <c r="T139" s="1024"/>
      <c r="U139" s="1009"/>
      <c r="V139" s="1009"/>
      <c r="W139" s="1009"/>
      <c r="X139" s="1009"/>
      <c r="Y139" s="1009"/>
      <c r="Z139" s="1006"/>
      <c r="AA139" s="1006"/>
      <c r="AB139" s="1006"/>
      <c r="AC139" s="1006"/>
      <c r="AD139" s="1006"/>
      <c r="AE139" s="1006"/>
      <c r="AF139" s="1006"/>
      <c r="AG139" s="715"/>
      <c r="AH139" s="716"/>
      <c r="AI139" s="716"/>
      <c r="AJ139" s="716"/>
      <c r="AK139" s="715"/>
      <c r="AL139" s="717"/>
      <c r="AM139" s="717"/>
      <c r="AN139" s="717"/>
      <c r="AO139" s="717"/>
      <c r="AP139" s="1152"/>
      <c r="AQ139" s="1006"/>
      <c r="AR139" s="718"/>
      <c r="AS139" s="718"/>
      <c r="AT139" s="718"/>
      <c r="AU139" s="718"/>
      <c r="AV139" s="718"/>
      <c r="AW139" s="718"/>
      <c r="AX139" s="1152"/>
      <c r="AY139" s="1006"/>
      <c r="AZ139" s="718"/>
      <c r="BA139" s="718"/>
      <c r="BB139" s="718"/>
      <c r="BC139" s="718"/>
      <c r="BD139" s="718"/>
      <c r="BE139" s="718"/>
      <c r="BF139" s="1152"/>
      <c r="BG139" s="1006"/>
      <c r="BH139" s="718"/>
      <c r="BI139" s="718"/>
      <c r="BJ139" s="718"/>
      <c r="BK139" s="718"/>
      <c r="BL139" s="718"/>
      <c r="BM139" s="718"/>
      <c r="BN139" s="1152"/>
      <c r="BO139" s="1006"/>
      <c r="BP139" s="718"/>
      <c r="BQ139" s="718"/>
      <c r="BR139" s="718"/>
      <c r="BS139" s="718"/>
      <c r="BT139" s="718"/>
      <c r="BU139" s="718"/>
      <c r="BV139" s="116"/>
    </row>
    <row r="140" spans="1:74" ht="40.15" customHeight="1" thickTop="1" x14ac:dyDescent="0.25">
      <c r="A140" s="151"/>
      <c r="B140" s="29"/>
      <c r="C140" s="1059"/>
      <c r="D140" s="1162"/>
      <c r="E140" s="1061" t="s">
        <v>3582</v>
      </c>
      <c r="F140" s="1372" t="s">
        <v>3575</v>
      </c>
      <c r="G140" s="1373" t="s">
        <v>3553</v>
      </c>
      <c r="H140" s="1374" t="s">
        <v>3011</v>
      </c>
      <c r="I140" s="1375"/>
      <c r="J140" s="1373">
        <v>33</v>
      </c>
      <c r="K140" s="1373" t="s">
        <v>3554</v>
      </c>
      <c r="L140" s="1373">
        <v>3317</v>
      </c>
      <c r="M140" s="1373" t="s">
        <v>3555</v>
      </c>
      <c r="N140" s="1376">
        <v>2026004540101</v>
      </c>
      <c r="O140" s="1373" t="s">
        <v>3556</v>
      </c>
      <c r="P140" s="1052" t="s">
        <v>1192</v>
      </c>
      <c r="Q140" s="1055">
        <v>4</v>
      </c>
      <c r="R140" s="1040" t="s">
        <v>2867</v>
      </c>
      <c r="S140" s="1040"/>
      <c r="T140" s="1022"/>
      <c r="U140" s="1007"/>
      <c r="V140" s="1007"/>
      <c r="W140" s="1007"/>
      <c r="X140" s="1007"/>
      <c r="Y140" s="1007"/>
      <c r="Z140" s="1004">
        <f t="shared" si="48"/>
        <v>0</v>
      </c>
      <c r="AA140" s="1004">
        <f t="shared" ref="AA140:AF140" si="50">SUM(AR140:AR143,AZ140:AZ143,BH140:BH143,BP140:BP143)</f>
        <v>0</v>
      </c>
      <c r="AB140" s="1004">
        <f t="shared" si="50"/>
        <v>0</v>
      </c>
      <c r="AC140" s="1004">
        <f t="shared" si="50"/>
        <v>0</v>
      </c>
      <c r="AD140" s="1004">
        <f t="shared" si="50"/>
        <v>0</v>
      </c>
      <c r="AE140" s="1004">
        <f t="shared" si="50"/>
        <v>0</v>
      </c>
      <c r="AF140" s="1004">
        <f t="shared" si="50"/>
        <v>0</v>
      </c>
      <c r="AG140" s="714"/>
      <c r="AH140" s="593"/>
      <c r="AI140" s="593"/>
      <c r="AJ140" s="593"/>
      <c r="AK140" s="207"/>
      <c r="AL140" s="208"/>
      <c r="AM140" s="208"/>
      <c r="AN140" s="208"/>
      <c r="AO140" s="208"/>
      <c r="AP140" s="1150">
        <f>+U140</f>
        <v>0</v>
      </c>
      <c r="AQ140" s="1004">
        <f>SUM(AR140:AW143)</f>
        <v>0</v>
      </c>
      <c r="AR140" s="299"/>
      <c r="AS140" s="299"/>
      <c r="AT140" s="299"/>
      <c r="AU140" s="299"/>
      <c r="AV140" s="299"/>
      <c r="AW140" s="299"/>
      <c r="AX140" s="1150">
        <f>+V140</f>
        <v>0</v>
      </c>
      <c r="AY140" s="1004">
        <f>SUM(AZ140:BE143)</f>
        <v>0</v>
      </c>
      <c r="AZ140" s="299"/>
      <c r="BA140" s="299"/>
      <c r="BB140" s="299"/>
      <c r="BC140" s="299"/>
      <c r="BD140" s="299"/>
      <c r="BE140" s="299"/>
      <c r="BF140" s="1150">
        <f>+W140</f>
        <v>0</v>
      </c>
      <c r="BG140" s="1004">
        <f>SUM(BH140:BM143)</f>
        <v>0</v>
      </c>
      <c r="BH140" s="299"/>
      <c r="BI140" s="299"/>
      <c r="BJ140" s="299"/>
      <c r="BK140" s="299"/>
      <c r="BL140" s="299"/>
      <c r="BM140" s="299"/>
      <c r="BN140" s="1150">
        <f>+X140</f>
        <v>0</v>
      </c>
      <c r="BO140" s="1004">
        <f>SUM(BP140:BU143)</f>
        <v>0</v>
      </c>
      <c r="BP140" s="299"/>
      <c r="BQ140" s="299"/>
      <c r="BR140" s="299"/>
      <c r="BS140" s="299"/>
      <c r="BT140" s="299"/>
      <c r="BU140" s="299"/>
      <c r="BV140" s="116"/>
    </row>
    <row r="141" spans="1:74" ht="40.15" customHeight="1" x14ac:dyDescent="0.25">
      <c r="A141" s="151"/>
      <c r="B141" s="29"/>
      <c r="C141" s="1059"/>
      <c r="D141" s="1162"/>
      <c r="E141" s="1062"/>
      <c r="F141" s="1266"/>
      <c r="G141" s="1162"/>
      <c r="H141" s="1367"/>
      <c r="I141" s="1344"/>
      <c r="J141" s="1162"/>
      <c r="K141" s="1162"/>
      <c r="L141" s="1162"/>
      <c r="M141" s="1162"/>
      <c r="N141" s="1370"/>
      <c r="O141" s="1162"/>
      <c r="P141" s="1053"/>
      <c r="Q141" s="1056"/>
      <c r="R141" s="1041"/>
      <c r="S141" s="1041"/>
      <c r="T141" s="1023"/>
      <c r="U141" s="1008"/>
      <c r="V141" s="1008"/>
      <c r="W141" s="1008"/>
      <c r="X141" s="1008"/>
      <c r="Y141" s="1008"/>
      <c r="Z141" s="1005"/>
      <c r="AA141" s="1005"/>
      <c r="AB141" s="1005"/>
      <c r="AC141" s="1005"/>
      <c r="AD141" s="1005"/>
      <c r="AE141" s="1005"/>
      <c r="AF141" s="1005"/>
      <c r="AG141" s="479"/>
      <c r="AH141" s="592"/>
      <c r="AI141" s="592"/>
      <c r="AJ141" s="592"/>
      <c r="AK141" s="196"/>
      <c r="AL141" s="197"/>
      <c r="AM141" s="197"/>
      <c r="AN141" s="197"/>
      <c r="AO141" s="197"/>
      <c r="AP141" s="1151"/>
      <c r="AQ141" s="1005"/>
      <c r="AR141" s="282"/>
      <c r="AS141" s="282"/>
      <c r="AT141" s="282"/>
      <c r="AU141" s="282"/>
      <c r="AV141" s="282"/>
      <c r="AW141" s="282"/>
      <c r="AX141" s="1151"/>
      <c r="AY141" s="1005"/>
      <c r="AZ141" s="282"/>
      <c r="BA141" s="282"/>
      <c r="BB141" s="282"/>
      <c r="BC141" s="282"/>
      <c r="BD141" s="282"/>
      <c r="BE141" s="282"/>
      <c r="BF141" s="1151"/>
      <c r="BG141" s="1005"/>
      <c r="BH141" s="282"/>
      <c r="BI141" s="282"/>
      <c r="BJ141" s="282"/>
      <c r="BK141" s="282"/>
      <c r="BL141" s="282"/>
      <c r="BM141" s="282"/>
      <c r="BN141" s="1151"/>
      <c r="BO141" s="1005"/>
      <c r="BP141" s="282"/>
      <c r="BQ141" s="282"/>
      <c r="BR141" s="282"/>
      <c r="BS141" s="282"/>
      <c r="BT141" s="282"/>
      <c r="BU141" s="282"/>
      <c r="BV141" s="116"/>
    </row>
    <row r="142" spans="1:74" ht="40.15" customHeight="1" x14ac:dyDescent="0.25">
      <c r="A142" s="151"/>
      <c r="B142" s="29"/>
      <c r="C142" s="1059"/>
      <c r="D142" s="1162"/>
      <c r="E142" s="1062"/>
      <c r="F142" s="1266"/>
      <c r="G142" s="1162"/>
      <c r="H142" s="1367"/>
      <c r="I142" s="1344"/>
      <c r="J142" s="1162"/>
      <c r="K142" s="1162"/>
      <c r="L142" s="1162"/>
      <c r="M142" s="1162"/>
      <c r="N142" s="1370"/>
      <c r="O142" s="1162"/>
      <c r="P142" s="1053"/>
      <c r="Q142" s="1056"/>
      <c r="R142" s="1041"/>
      <c r="S142" s="1041"/>
      <c r="T142" s="1023"/>
      <c r="U142" s="1008"/>
      <c r="V142" s="1008"/>
      <c r="W142" s="1008"/>
      <c r="X142" s="1008"/>
      <c r="Y142" s="1008"/>
      <c r="Z142" s="1005"/>
      <c r="AA142" s="1005"/>
      <c r="AB142" s="1005"/>
      <c r="AC142" s="1005"/>
      <c r="AD142" s="1005"/>
      <c r="AE142" s="1005"/>
      <c r="AF142" s="1005"/>
      <c r="AG142" s="196"/>
      <c r="AH142" s="592"/>
      <c r="AI142" s="592"/>
      <c r="AJ142" s="592"/>
      <c r="AK142" s="196"/>
      <c r="AL142" s="197"/>
      <c r="AM142" s="197"/>
      <c r="AN142" s="197"/>
      <c r="AO142" s="197"/>
      <c r="AP142" s="1151"/>
      <c r="AQ142" s="1005"/>
      <c r="AR142" s="282"/>
      <c r="AS142" s="282"/>
      <c r="AT142" s="282"/>
      <c r="AU142" s="282"/>
      <c r="AV142" s="282"/>
      <c r="AW142" s="282"/>
      <c r="AX142" s="1151"/>
      <c r="AY142" s="1005"/>
      <c r="AZ142" s="282"/>
      <c r="BA142" s="282"/>
      <c r="BB142" s="282"/>
      <c r="BC142" s="282"/>
      <c r="BD142" s="282"/>
      <c r="BE142" s="282"/>
      <c r="BF142" s="1151"/>
      <c r="BG142" s="1005"/>
      <c r="BH142" s="282"/>
      <c r="BI142" s="282"/>
      <c r="BJ142" s="282"/>
      <c r="BK142" s="282"/>
      <c r="BL142" s="282"/>
      <c r="BM142" s="282"/>
      <c r="BN142" s="1151"/>
      <c r="BO142" s="1005"/>
      <c r="BP142" s="282"/>
      <c r="BQ142" s="282"/>
      <c r="BR142" s="282"/>
      <c r="BS142" s="282"/>
      <c r="BT142" s="282"/>
      <c r="BU142" s="282"/>
      <c r="BV142" s="116"/>
    </row>
    <row r="143" spans="1:74" ht="40.15" customHeight="1" thickBot="1" x14ac:dyDescent="0.3">
      <c r="A143" s="151"/>
      <c r="B143" s="29"/>
      <c r="C143" s="1060"/>
      <c r="D143" s="1163"/>
      <c r="E143" s="1063"/>
      <c r="F143" s="1267"/>
      <c r="G143" s="1163"/>
      <c r="H143" s="1368"/>
      <c r="I143" s="1369"/>
      <c r="J143" s="1163"/>
      <c r="K143" s="1163"/>
      <c r="L143" s="1163"/>
      <c r="M143" s="1163"/>
      <c r="N143" s="1371"/>
      <c r="O143" s="1163"/>
      <c r="P143" s="1054"/>
      <c r="Q143" s="1057"/>
      <c r="R143" s="1042"/>
      <c r="S143" s="1042"/>
      <c r="T143" s="1024"/>
      <c r="U143" s="1009"/>
      <c r="V143" s="1009"/>
      <c r="W143" s="1009"/>
      <c r="X143" s="1009"/>
      <c r="Y143" s="1009"/>
      <c r="Z143" s="1006"/>
      <c r="AA143" s="1006"/>
      <c r="AB143" s="1006"/>
      <c r="AC143" s="1006"/>
      <c r="AD143" s="1006"/>
      <c r="AE143" s="1006"/>
      <c r="AF143" s="1006"/>
      <c r="AG143" s="715"/>
      <c r="AH143" s="716"/>
      <c r="AI143" s="716"/>
      <c r="AJ143" s="716"/>
      <c r="AK143" s="715"/>
      <c r="AL143" s="717"/>
      <c r="AM143" s="717"/>
      <c r="AN143" s="717"/>
      <c r="AO143" s="717"/>
      <c r="AP143" s="1152"/>
      <c r="AQ143" s="1006"/>
      <c r="AR143" s="718"/>
      <c r="AS143" s="718"/>
      <c r="AT143" s="718"/>
      <c r="AU143" s="718"/>
      <c r="AV143" s="718"/>
      <c r="AW143" s="718"/>
      <c r="AX143" s="1152"/>
      <c r="AY143" s="1006"/>
      <c r="AZ143" s="718"/>
      <c r="BA143" s="718"/>
      <c r="BB143" s="718"/>
      <c r="BC143" s="718"/>
      <c r="BD143" s="718"/>
      <c r="BE143" s="718"/>
      <c r="BF143" s="1152"/>
      <c r="BG143" s="1006"/>
      <c r="BH143" s="718"/>
      <c r="BI143" s="718"/>
      <c r="BJ143" s="718"/>
      <c r="BK143" s="718"/>
      <c r="BL143" s="718"/>
      <c r="BM143" s="718"/>
      <c r="BN143" s="1152"/>
      <c r="BO143" s="1006"/>
      <c r="BP143" s="718"/>
      <c r="BQ143" s="718"/>
      <c r="BR143" s="718"/>
      <c r="BS143" s="718"/>
      <c r="BT143" s="718"/>
      <c r="BU143" s="718"/>
      <c r="BV143" s="116"/>
    </row>
    <row r="144" spans="1:74" ht="40.15" customHeight="1" thickTop="1" thickBot="1" x14ac:dyDescent="0.3">
      <c r="B144" s="924" t="s">
        <v>1203</v>
      </c>
      <c r="C144" s="311" t="s">
        <v>121</v>
      </c>
      <c r="D144" s="742"/>
      <c r="E144" s="743"/>
      <c r="F144" s="743"/>
      <c r="G144" s="743"/>
      <c r="H144" s="743"/>
      <c r="I144" s="242"/>
      <c r="J144" s="694"/>
      <c r="K144" s="694"/>
      <c r="L144" s="692"/>
      <c r="M144" s="692"/>
      <c r="N144" s="692"/>
      <c r="O144" s="737"/>
      <c r="P144" s="310"/>
      <c r="Q144" s="310"/>
      <c r="R144" s="310"/>
      <c r="S144" s="698"/>
      <c r="T144" s="242"/>
      <c r="U144" s="242"/>
      <c r="V144" s="242"/>
      <c r="W144" s="242"/>
      <c r="X144" s="243"/>
      <c r="Y144" s="248"/>
      <c r="Z144" s="245">
        <f t="shared" ref="Z144:AF186" si="51">+AQ144+AY144+BG144+BO144</f>
        <v>0</v>
      </c>
      <c r="AA144" s="744">
        <f t="shared" si="51"/>
        <v>0</v>
      </c>
      <c r="AB144" s="245">
        <f t="shared" si="51"/>
        <v>0</v>
      </c>
      <c r="AC144" s="245">
        <f t="shared" si="51"/>
        <v>0</v>
      </c>
      <c r="AD144" s="245">
        <f t="shared" si="51"/>
        <v>0</v>
      </c>
      <c r="AE144" s="245">
        <f t="shared" si="51"/>
        <v>0</v>
      </c>
      <c r="AF144" s="245">
        <f t="shared" si="51"/>
        <v>0</v>
      </c>
      <c r="AG144" s="745"/>
      <c r="AH144" s="246"/>
      <c r="AI144" s="246"/>
      <c r="AJ144" s="246"/>
      <c r="AK144" s="246"/>
      <c r="AL144" s="246"/>
      <c r="AM144" s="246"/>
      <c r="AN144" s="246"/>
      <c r="AO144" s="246"/>
      <c r="AP144" s="669"/>
      <c r="AQ144" s="670">
        <f t="shared" ref="AQ144" si="52">SUM(AQ145:AQ172)</f>
        <v>0</v>
      </c>
      <c r="AR144" s="670">
        <f>SUM(AR145:AR172)</f>
        <v>0</v>
      </c>
      <c r="AS144" s="670">
        <f t="shared" ref="AS144:AW144" si="53">SUM(AS145:AS172)</f>
        <v>0</v>
      </c>
      <c r="AT144" s="670">
        <f t="shared" si="53"/>
        <v>0</v>
      </c>
      <c r="AU144" s="670">
        <f t="shared" si="53"/>
        <v>0</v>
      </c>
      <c r="AV144" s="670">
        <f t="shared" si="53"/>
        <v>0</v>
      </c>
      <c r="AW144" s="670">
        <f t="shared" si="53"/>
        <v>0</v>
      </c>
      <c r="AX144" s="669"/>
      <c r="AY144" s="670">
        <f t="shared" ref="AY144" si="54">SUM(AY145:AY172)</f>
        <v>0</v>
      </c>
      <c r="AZ144" s="670">
        <f>SUM(AZ145:AZ172)</f>
        <v>0</v>
      </c>
      <c r="BA144" s="670">
        <f t="shared" ref="BA144:BE144" si="55">SUM(BA145:BA172)</f>
        <v>0</v>
      </c>
      <c r="BB144" s="670">
        <f t="shared" si="55"/>
        <v>0</v>
      </c>
      <c r="BC144" s="670">
        <f t="shared" si="55"/>
        <v>0</v>
      </c>
      <c r="BD144" s="670">
        <f t="shared" si="55"/>
        <v>0</v>
      </c>
      <c r="BE144" s="670">
        <f t="shared" si="55"/>
        <v>0</v>
      </c>
      <c r="BF144" s="669"/>
      <c r="BG144" s="670">
        <f t="shared" ref="BG144" si="56">SUM(BG145:BG172)</f>
        <v>0</v>
      </c>
      <c r="BH144" s="670">
        <f>SUM(BH145:BH172)</f>
        <v>0</v>
      </c>
      <c r="BI144" s="670">
        <f t="shared" ref="BI144:BM144" si="57">SUM(BI145:BI172)</f>
        <v>0</v>
      </c>
      <c r="BJ144" s="670">
        <f t="shared" si="57"/>
        <v>0</v>
      </c>
      <c r="BK144" s="670">
        <f t="shared" si="57"/>
        <v>0</v>
      </c>
      <c r="BL144" s="670">
        <f t="shared" si="57"/>
        <v>0</v>
      </c>
      <c r="BM144" s="670">
        <f t="shared" si="57"/>
        <v>0</v>
      </c>
      <c r="BN144" s="669"/>
      <c r="BO144" s="670">
        <f t="shared" ref="BO144" si="58">SUM(BO145:BO172)</f>
        <v>0</v>
      </c>
      <c r="BP144" s="670">
        <f>SUM(BP145:BP172)</f>
        <v>0</v>
      </c>
      <c r="BQ144" s="670">
        <f t="shared" ref="BQ144:BU144" si="59">SUM(BQ145:BQ172)</f>
        <v>0</v>
      </c>
      <c r="BR144" s="670">
        <f t="shared" si="59"/>
        <v>0</v>
      </c>
      <c r="BS144" s="670">
        <f t="shared" si="59"/>
        <v>0</v>
      </c>
      <c r="BT144" s="670">
        <f t="shared" si="59"/>
        <v>0</v>
      </c>
      <c r="BU144" s="670">
        <f t="shared" si="59"/>
        <v>0</v>
      </c>
      <c r="BV144" s="36"/>
    </row>
    <row r="145" spans="1:74" ht="40.15" customHeight="1" thickTop="1" x14ac:dyDescent="0.25">
      <c r="A145" s="151"/>
      <c r="B145" s="29"/>
      <c r="C145" s="1058" t="s">
        <v>1204</v>
      </c>
      <c r="D145" s="1161" t="s">
        <v>1205</v>
      </c>
      <c r="E145" s="1061">
        <v>350</v>
      </c>
      <c r="F145" s="1265">
        <v>330105100</v>
      </c>
      <c r="G145" s="1161" t="s">
        <v>3553</v>
      </c>
      <c r="H145" s="1379">
        <v>50</v>
      </c>
      <c r="I145" s="1343" t="s">
        <v>2982</v>
      </c>
      <c r="J145" s="1161">
        <v>33</v>
      </c>
      <c r="K145" s="1161" t="s">
        <v>3554</v>
      </c>
      <c r="L145" s="1161">
        <v>3301</v>
      </c>
      <c r="M145" s="1161" t="s">
        <v>3555</v>
      </c>
      <c r="N145" s="1376">
        <v>2026004540085</v>
      </c>
      <c r="O145" s="1161" t="s">
        <v>3556</v>
      </c>
      <c r="P145" s="1052" t="s">
        <v>1206</v>
      </c>
      <c r="Q145" s="1055">
        <v>50</v>
      </c>
      <c r="R145" s="1040" t="s">
        <v>2867</v>
      </c>
      <c r="S145" s="1040"/>
      <c r="T145" s="1022"/>
      <c r="U145" s="1007"/>
      <c r="V145" s="1007"/>
      <c r="W145" s="1007"/>
      <c r="X145" s="1007"/>
      <c r="Y145" s="1007"/>
      <c r="Z145" s="1004">
        <f t="shared" si="51"/>
        <v>0</v>
      </c>
      <c r="AA145" s="1004">
        <f t="shared" ref="AA145:AF157" si="60">SUM(AR145:AR148,AZ145:AZ148,BH145:BH148,BP145:BP148)</f>
        <v>0</v>
      </c>
      <c r="AB145" s="1004">
        <f t="shared" si="60"/>
        <v>0</v>
      </c>
      <c r="AC145" s="1004">
        <f t="shared" si="60"/>
        <v>0</v>
      </c>
      <c r="AD145" s="1004">
        <f t="shared" si="60"/>
        <v>0</v>
      </c>
      <c r="AE145" s="1004">
        <f t="shared" si="60"/>
        <v>0</v>
      </c>
      <c r="AF145" s="1004">
        <f t="shared" si="60"/>
        <v>0</v>
      </c>
      <c r="AG145" s="714"/>
      <c r="AH145" s="593"/>
      <c r="AI145" s="593"/>
      <c r="AJ145" s="593"/>
      <c r="AK145" s="207"/>
      <c r="AL145" s="208"/>
      <c r="AM145" s="208"/>
      <c r="AN145" s="208"/>
      <c r="AO145" s="208"/>
      <c r="AP145" s="1150">
        <f>+U145</f>
        <v>0</v>
      </c>
      <c r="AQ145" s="1004">
        <f>SUM(AR145:AW148)</f>
        <v>0</v>
      </c>
      <c r="AR145" s="299"/>
      <c r="AS145" s="299"/>
      <c r="AT145" s="299"/>
      <c r="AU145" s="299"/>
      <c r="AV145" s="299"/>
      <c r="AW145" s="299"/>
      <c r="AX145" s="1150">
        <f>+V145</f>
        <v>0</v>
      </c>
      <c r="AY145" s="1004">
        <f>SUM(AZ145:BE148)</f>
        <v>0</v>
      </c>
      <c r="AZ145" s="299"/>
      <c r="BA145" s="299"/>
      <c r="BB145" s="299"/>
      <c r="BC145" s="299"/>
      <c r="BD145" s="299"/>
      <c r="BE145" s="299"/>
      <c r="BF145" s="1150">
        <f>+W145</f>
        <v>0</v>
      </c>
      <c r="BG145" s="1004">
        <f>SUM(BH145:BM148)</f>
        <v>0</v>
      </c>
      <c r="BH145" s="299"/>
      <c r="BI145" s="299"/>
      <c r="BJ145" s="299"/>
      <c r="BK145" s="299"/>
      <c r="BL145" s="299"/>
      <c r="BM145" s="299"/>
      <c r="BN145" s="1150">
        <f>+X145</f>
        <v>0</v>
      </c>
      <c r="BO145" s="1004">
        <f>SUM(BP145:BU148)</f>
        <v>0</v>
      </c>
      <c r="BP145" s="299"/>
      <c r="BQ145" s="299"/>
      <c r="BR145" s="299"/>
      <c r="BS145" s="299"/>
      <c r="BT145" s="299"/>
      <c r="BU145" s="299"/>
      <c r="BV145" s="116"/>
    </row>
    <row r="146" spans="1:74" ht="40.15" customHeight="1" x14ac:dyDescent="0.25">
      <c r="A146" s="151"/>
      <c r="B146" s="29"/>
      <c r="C146" s="1059"/>
      <c r="D146" s="1162"/>
      <c r="E146" s="1062"/>
      <c r="F146" s="1266"/>
      <c r="G146" s="1162"/>
      <c r="H146" s="1367"/>
      <c r="I146" s="1344"/>
      <c r="J146" s="1162"/>
      <c r="K146" s="1162"/>
      <c r="L146" s="1162"/>
      <c r="M146" s="1162"/>
      <c r="N146" s="1370"/>
      <c r="O146" s="1162"/>
      <c r="P146" s="1053"/>
      <c r="Q146" s="1056"/>
      <c r="R146" s="1041"/>
      <c r="S146" s="1041"/>
      <c r="T146" s="1023"/>
      <c r="U146" s="1008"/>
      <c r="V146" s="1008"/>
      <c r="W146" s="1008"/>
      <c r="X146" s="1008"/>
      <c r="Y146" s="1008"/>
      <c r="Z146" s="1005"/>
      <c r="AA146" s="1005"/>
      <c r="AB146" s="1005"/>
      <c r="AC146" s="1005"/>
      <c r="AD146" s="1005"/>
      <c r="AE146" s="1005"/>
      <c r="AF146" s="1005"/>
      <c r="AG146" s="479"/>
      <c r="AH146" s="592"/>
      <c r="AI146" s="592"/>
      <c r="AJ146" s="592"/>
      <c r="AK146" s="196"/>
      <c r="AL146" s="197"/>
      <c r="AM146" s="197"/>
      <c r="AN146" s="197"/>
      <c r="AO146" s="197"/>
      <c r="AP146" s="1151"/>
      <c r="AQ146" s="1005"/>
      <c r="AR146" s="282"/>
      <c r="AS146" s="282"/>
      <c r="AT146" s="282"/>
      <c r="AU146" s="282"/>
      <c r="AV146" s="282"/>
      <c r="AW146" s="282"/>
      <c r="AX146" s="1151"/>
      <c r="AY146" s="1005"/>
      <c r="AZ146" s="282"/>
      <c r="BA146" s="282"/>
      <c r="BB146" s="282"/>
      <c r="BC146" s="282"/>
      <c r="BD146" s="282"/>
      <c r="BE146" s="282"/>
      <c r="BF146" s="1151"/>
      <c r="BG146" s="1005"/>
      <c r="BH146" s="282"/>
      <c r="BI146" s="282"/>
      <c r="BJ146" s="282"/>
      <c r="BK146" s="282"/>
      <c r="BL146" s="282"/>
      <c r="BM146" s="282"/>
      <c r="BN146" s="1151"/>
      <c r="BO146" s="1005"/>
      <c r="BP146" s="282"/>
      <c r="BQ146" s="282"/>
      <c r="BR146" s="282"/>
      <c r="BS146" s="282"/>
      <c r="BT146" s="282"/>
      <c r="BU146" s="282"/>
      <c r="BV146" s="116"/>
    </row>
    <row r="147" spans="1:74" ht="40.15" customHeight="1" x14ac:dyDescent="0.25">
      <c r="A147" s="151"/>
      <c r="B147" s="29"/>
      <c r="C147" s="1059"/>
      <c r="D147" s="1162"/>
      <c r="E147" s="1062"/>
      <c r="F147" s="1266"/>
      <c r="G147" s="1162"/>
      <c r="H147" s="1367"/>
      <c r="I147" s="1344"/>
      <c r="J147" s="1162"/>
      <c r="K147" s="1162"/>
      <c r="L147" s="1162"/>
      <c r="M147" s="1162"/>
      <c r="N147" s="1370"/>
      <c r="O147" s="1162"/>
      <c r="P147" s="1053"/>
      <c r="Q147" s="1056"/>
      <c r="R147" s="1041"/>
      <c r="S147" s="1041"/>
      <c r="T147" s="1023"/>
      <c r="U147" s="1008"/>
      <c r="V147" s="1008"/>
      <c r="W147" s="1008"/>
      <c r="X147" s="1008"/>
      <c r="Y147" s="1008"/>
      <c r="Z147" s="1005"/>
      <c r="AA147" s="1005"/>
      <c r="AB147" s="1005"/>
      <c r="AC147" s="1005"/>
      <c r="AD147" s="1005"/>
      <c r="AE147" s="1005"/>
      <c r="AF147" s="1005"/>
      <c r="AG147" s="196"/>
      <c r="AH147" s="592"/>
      <c r="AI147" s="592"/>
      <c r="AJ147" s="592"/>
      <c r="AK147" s="196"/>
      <c r="AL147" s="197"/>
      <c r="AM147" s="197"/>
      <c r="AN147" s="197"/>
      <c r="AO147" s="197"/>
      <c r="AP147" s="1151"/>
      <c r="AQ147" s="1005"/>
      <c r="AR147" s="282"/>
      <c r="AS147" s="282"/>
      <c r="AT147" s="282"/>
      <c r="AU147" s="282"/>
      <c r="AV147" s="282"/>
      <c r="AW147" s="282"/>
      <c r="AX147" s="1151"/>
      <c r="AY147" s="1005"/>
      <c r="AZ147" s="282"/>
      <c r="BA147" s="282"/>
      <c r="BB147" s="282"/>
      <c r="BC147" s="282"/>
      <c r="BD147" s="282"/>
      <c r="BE147" s="282"/>
      <c r="BF147" s="1151"/>
      <c r="BG147" s="1005"/>
      <c r="BH147" s="282"/>
      <c r="BI147" s="282"/>
      <c r="BJ147" s="282"/>
      <c r="BK147" s="282"/>
      <c r="BL147" s="282"/>
      <c r="BM147" s="282"/>
      <c r="BN147" s="1151"/>
      <c r="BO147" s="1005"/>
      <c r="BP147" s="282"/>
      <c r="BQ147" s="282"/>
      <c r="BR147" s="282"/>
      <c r="BS147" s="282"/>
      <c r="BT147" s="282"/>
      <c r="BU147" s="282"/>
      <c r="BV147" s="116"/>
    </row>
    <row r="148" spans="1:74" ht="40.15" customHeight="1" thickBot="1" x14ac:dyDescent="0.3">
      <c r="A148" s="151"/>
      <c r="B148" s="29"/>
      <c r="C148" s="1059"/>
      <c r="D148" s="1162"/>
      <c r="E148" s="1063"/>
      <c r="F148" s="1267"/>
      <c r="G148" s="1163"/>
      <c r="H148" s="1368"/>
      <c r="I148" s="1369"/>
      <c r="J148" s="1163"/>
      <c r="K148" s="1163"/>
      <c r="L148" s="1163"/>
      <c r="M148" s="1163"/>
      <c r="N148" s="1371"/>
      <c r="O148" s="1163"/>
      <c r="P148" s="1054"/>
      <c r="Q148" s="1057"/>
      <c r="R148" s="1042"/>
      <c r="S148" s="1042"/>
      <c r="T148" s="1024"/>
      <c r="U148" s="1009"/>
      <c r="V148" s="1009"/>
      <c r="W148" s="1009"/>
      <c r="X148" s="1009"/>
      <c r="Y148" s="1009"/>
      <c r="Z148" s="1006"/>
      <c r="AA148" s="1006"/>
      <c r="AB148" s="1006"/>
      <c r="AC148" s="1006"/>
      <c r="AD148" s="1006"/>
      <c r="AE148" s="1006"/>
      <c r="AF148" s="1006"/>
      <c r="AG148" s="715"/>
      <c r="AH148" s="716"/>
      <c r="AI148" s="716"/>
      <c r="AJ148" s="716"/>
      <c r="AK148" s="715"/>
      <c r="AL148" s="717"/>
      <c r="AM148" s="717"/>
      <c r="AN148" s="717"/>
      <c r="AO148" s="717"/>
      <c r="AP148" s="1152"/>
      <c r="AQ148" s="1006"/>
      <c r="AR148" s="718"/>
      <c r="AS148" s="718"/>
      <c r="AT148" s="718"/>
      <c r="AU148" s="718"/>
      <c r="AV148" s="718"/>
      <c r="AW148" s="718"/>
      <c r="AX148" s="1152"/>
      <c r="AY148" s="1006"/>
      <c r="AZ148" s="718"/>
      <c r="BA148" s="718"/>
      <c r="BB148" s="718"/>
      <c r="BC148" s="718"/>
      <c r="BD148" s="718"/>
      <c r="BE148" s="718"/>
      <c r="BF148" s="1152"/>
      <c r="BG148" s="1006"/>
      <c r="BH148" s="718"/>
      <c r="BI148" s="718"/>
      <c r="BJ148" s="718"/>
      <c r="BK148" s="718"/>
      <c r="BL148" s="718"/>
      <c r="BM148" s="718"/>
      <c r="BN148" s="1152"/>
      <c r="BO148" s="1006"/>
      <c r="BP148" s="718"/>
      <c r="BQ148" s="718"/>
      <c r="BR148" s="718"/>
      <c r="BS148" s="718"/>
      <c r="BT148" s="718"/>
      <c r="BU148" s="718"/>
      <c r="BV148" s="116"/>
    </row>
    <row r="149" spans="1:74" ht="40.15" customHeight="1" thickTop="1" x14ac:dyDescent="0.25">
      <c r="A149" s="151"/>
      <c r="B149" s="29"/>
      <c r="C149" s="1059"/>
      <c r="D149" s="1162"/>
      <c r="E149" s="1061">
        <v>351</v>
      </c>
      <c r="F149" s="1372">
        <v>330105100</v>
      </c>
      <c r="G149" s="1373" t="s">
        <v>3553</v>
      </c>
      <c r="H149" s="1374">
        <v>50</v>
      </c>
      <c r="I149" s="1375" t="s">
        <v>2982</v>
      </c>
      <c r="J149" s="1373">
        <v>33</v>
      </c>
      <c r="K149" s="1373" t="s">
        <v>3554</v>
      </c>
      <c r="L149" s="1373">
        <v>3301</v>
      </c>
      <c r="M149" s="1373" t="s">
        <v>3555</v>
      </c>
      <c r="N149" s="1376">
        <v>2026004540085</v>
      </c>
      <c r="O149" s="1373" t="s">
        <v>3556</v>
      </c>
      <c r="P149" s="1052" t="s">
        <v>1207</v>
      </c>
      <c r="Q149" s="1055">
        <v>40</v>
      </c>
      <c r="R149" s="1040" t="s">
        <v>2867</v>
      </c>
      <c r="S149" s="1040"/>
      <c r="T149" s="1022"/>
      <c r="U149" s="1007"/>
      <c r="V149" s="1007"/>
      <c r="W149" s="1007"/>
      <c r="X149" s="1007"/>
      <c r="Y149" s="1007"/>
      <c r="Z149" s="1004">
        <f t="shared" si="51"/>
        <v>0</v>
      </c>
      <c r="AA149" s="1004">
        <f t="shared" si="60"/>
        <v>0</v>
      </c>
      <c r="AB149" s="1004">
        <f t="shared" si="60"/>
        <v>0</v>
      </c>
      <c r="AC149" s="1004">
        <f t="shared" si="60"/>
        <v>0</v>
      </c>
      <c r="AD149" s="1004">
        <f t="shared" si="60"/>
        <v>0</v>
      </c>
      <c r="AE149" s="1004">
        <f t="shared" si="60"/>
        <v>0</v>
      </c>
      <c r="AF149" s="1004">
        <f t="shared" si="60"/>
        <v>0</v>
      </c>
      <c r="AG149" s="714"/>
      <c r="AH149" s="593"/>
      <c r="AI149" s="593"/>
      <c r="AJ149" s="593"/>
      <c r="AK149" s="207"/>
      <c r="AL149" s="208"/>
      <c r="AM149" s="208"/>
      <c r="AN149" s="208"/>
      <c r="AO149" s="208"/>
      <c r="AP149" s="1150">
        <f>+U149</f>
        <v>0</v>
      </c>
      <c r="AQ149" s="1004">
        <f>SUM(AR149:AW152)</f>
        <v>0</v>
      </c>
      <c r="AR149" s="299"/>
      <c r="AS149" s="299"/>
      <c r="AT149" s="299"/>
      <c r="AU149" s="299"/>
      <c r="AV149" s="299"/>
      <c r="AW149" s="299"/>
      <c r="AX149" s="1150">
        <f>+V149</f>
        <v>0</v>
      </c>
      <c r="AY149" s="1004">
        <f>SUM(AZ149:BE152)</f>
        <v>0</v>
      </c>
      <c r="AZ149" s="299"/>
      <c r="BA149" s="299"/>
      <c r="BB149" s="299"/>
      <c r="BC149" s="299"/>
      <c r="BD149" s="299"/>
      <c r="BE149" s="299"/>
      <c r="BF149" s="1150">
        <f>+W149</f>
        <v>0</v>
      </c>
      <c r="BG149" s="1004">
        <f>SUM(BH149:BM152)</f>
        <v>0</v>
      </c>
      <c r="BH149" s="299"/>
      <c r="BI149" s="299"/>
      <c r="BJ149" s="299"/>
      <c r="BK149" s="299"/>
      <c r="BL149" s="299"/>
      <c r="BM149" s="299"/>
      <c r="BN149" s="1150">
        <f>+X149</f>
        <v>0</v>
      </c>
      <c r="BO149" s="1004">
        <f>SUM(BP149:BU152)</f>
        <v>0</v>
      </c>
      <c r="BP149" s="299"/>
      <c r="BQ149" s="299"/>
      <c r="BR149" s="299"/>
      <c r="BS149" s="299"/>
      <c r="BT149" s="299"/>
      <c r="BU149" s="299"/>
      <c r="BV149" s="116"/>
    </row>
    <row r="150" spans="1:74" ht="40.15" customHeight="1" x14ac:dyDescent="0.25">
      <c r="A150" s="151"/>
      <c r="B150" s="29"/>
      <c r="C150" s="1059"/>
      <c r="D150" s="1162"/>
      <c r="E150" s="1062"/>
      <c r="F150" s="1266"/>
      <c r="G150" s="1162"/>
      <c r="H150" s="1367"/>
      <c r="I150" s="1344"/>
      <c r="J150" s="1162"/>
      <c r="K150" s="1162"/>
      <c r="L150" s="1162"/>
      <c r="M150" s="1162"/>
      <c r="N150" s="1370"/>
      <c r="O150" s="1162"/>
      <c r="P150" s="1053"/>
      <c r="Q150" s="1056"/>
      <c r="R150" s="1041"/>
      <c r="S150" s="1041"/>
      <c r="T150" s="1023"/>
      <c r="U150" s="1008"/>
      <c r="V150" s="1008"/>
      <c r="W150" s="1008"/>
      <c r="X150" s="1008"/>
      <c r="Y150" s="1008"/>
      <c r="Z150" s="1005"/>
      <c r="AA150" s="1005"/>
      <c r="AB150" s="1005"/>
      <c r="AC150" s="1005"/>
      <c r="AD150" s="1005"/>
      <c r="AE150" s="1005"/>
      <c r="AF150" s="1005"/>
      <c r="AG150" s="479"/>
      <c r="AH150" s="592"/>
      <c r="AI150" s="592"/>
      <c r="AJ150" s="592"/>
      <c r="AK150" s="196"/>
      <c r="AL150" s="197"/>
      <c r="AM150" s="197"/>
      <c r="AN150" s="197"/>
      <c r="AO150" s="197"/>
      <c r="AP150" s="1151"/>
      <c r="AQ150" s="1005"/>
      <c r="AR150" s="282"/>
      <c r="AS150" s="282"/>
      <c r="AT150" s="282"/>
      <c r="AU150" s="282"/>
      <c r="AV150" s="282"/>
      <c r="AW150" s="282"/>
      <c r="AX150" s="1151"/>
      <c r="AY150" s="1005"/>
      <c r="AZ150" s="282"/>
      <c r="BA150" s="282"/>
      <c r="BB150" s="282"/>
      <c r="BC150" s="282"/>
      <c r="BD150" s="282"/>
      <c r="BE150" s="282"/>
      <c r="BF150" s="1151"/>
      <c r="BG150" s="1005"/>
      <c r="BH150" s="282"/>
      <c r="BI150" s="282"/>
      <c r="BJ150" s="282"/>
      <c r="BK150" s="282"/>
      <c r="BL150" s="282"/>
      <c r="BM150" s="282"/>
      <c r="BN150" s="1151"/>
      <c r="BO150" s="1005"/>
      <c r="BP150" s="282"/>
      <c r="BQ150" s="282"/>
      <c r="BR150" s="282"/>
      <c r="BS150" s="282"/>
      <c r="BT150" s="282"/>
      <c r="BU150" s="282"/>
      <c r="BV150" s="116"/>
    </row>
    <row r="151" spans="1:74" ht="40.15" customHeight="1" x14ac:dyDescent="0.25">
      <c r="A151" s="151"/>
      <c r="B151" s="29"/>
      <c r="C151" s="1059"/>
      <c r="D151" s="1162"/>
      <c r="E151" s="1062"/>
      <c r="F151" s="1266"/>
      <c r="G151" s="1162"/>
      <c r="H151" s="1367"/>
      <c r="I151" s="1344"/>
      <c r="J151" s="1162"/>
      <c r="K151" s="1162"/>
      <c r="L151" s="1162"/>
      <c r="M151" s="1162"/>
      <c r="N151" s="1370"/>
      <c r="O151" s="1162"/>
      <c r="P151" s="1053"/>
      <c r="Q151" s="1056"/>
      <c r="R151" s="1041"/>
      <c r="S151" s="1041"/>
      <c r="T151" s="1023"/>
      <c r="U151" s="1008"/>
      <c r="V151" s="1008"/>
      <c r="W151" s="1008"/>
      <c r="X151" s="1008"/>
      <c r="Y151" s="1008"/>
      <c r="Z151" s="1005"/>
      <c r="AA151" s="1005"/>
      <c r="AB151" s="1005"/>
      <c r="AC151" s="1005"/>
      <c r="AD151" s="1005"/>
      <c r="AE151" s="1005"/>
      <c r="AF151" s="1005"/>
      <c r="AG151" s="196"/>
      <c r="AH151" s="592"/>
      <c r="AI151" s="592"/>
      <c r="AJ151" s="592"/>
      <c r="AK151" s="196"/>
      <c r="AL151" s="197"/>
      <c r="AM151" s="197"/>
      <c r="AN151" s="197"/>
      <c r="AO151" s="197"/>
      <c r="AP151" s="1151"/>
      <c r="AQ151" s="1005"/>
      <c r="AR151" s="282"/>
      <c r="AS151" s="282"/>
      <c r="AT151" s="282"/>
      <c r="AU151" s="282"/>
      <c r="AV151" s="282"/>
      <c r="AW151" s="282"/>
      <c r="AX151" s="1151"/>
      <c r="AY151" s="1005"/>
      <c r="AZ151" s="282"/>
      <c r="BA151" s="282"/>
      <c r="BB151" s="282"/>
      <c r="BC151" s="282"/>
      <c r="BD151" s="282"/>
      <c r="BE151" s="282"/>
      <c r="BF151" s="1151"/>
      <c r="BG151" s="1005"/>
      <c r="BH151" s="282"/>
      <c r="BI151" s="282"/>
      <c r="BJ151" s="282"/>
      <c r="BK151" s="282"/>
      <c r="BL151" s="282"/>
      <c r="BM151" s="282"/>
      <c r="BN151" s="1151"/>
      <c r="BO151" s="1005"/>
      <c r="BP151" s="282"/>
      <c r="BQ151" s="282"/>
      <c r="BR151" s="282"/>
      <c r="BS151" s="282"/>
      <c r="BT151" s="282"/>
      <c r="BU151" s="282"/>
      <c r="BV151" s="116"/>
    </row>
    <row r="152" spans="1:74" ht="40.15" customHeight="1" thickBot="1" x14ac:dyDescent="0.3">
      <c r="A152" s="151"/>
      <c r="B152" s="29"/>
      <c r="C152" s="1060"/>
      <c r="D152" s="1163"/>
      <c r="E152" s="1063"/>
      <c r="F152" s="1267"/>
      <c r="G152" s="1163"/>
      <c r="H152" s="1368"/>
      <c r="I152" s="1369"/>
      <c r="J152" s="1163"/>
      <c r="K152" s="1163"/>
      <c r="L152" s="1163"/>
      <c r="M152" s="1163"/>
      <c r="N152" s="1371"/>
      <c r="O152" s="1163"/>
      <c r="P152" s="1054"/>
      <c r="Q152" s="1057"/>
      <c r="R152" s="1042"/>
      <c r="S152" s="1042"/>
      <c r="T152" s="1024"/>
      <c r="U152" s="1009"/>
      <c r="V152" s="1009"/>
      <c r="W152" s="1009"/>
      <c r="X152" s="1009"/>
      <c r="Y152" s="1009"/>
      <c r="Z152" s="1006"/>
      <c r="AA152" s="1006"/>
      <c r="AB152" s="1006"/>
      <c r="AC152" s="1006"/>
      <c r="AD152" s="1006"/>
      <c r="AE152" s="1006"/>
      <c r="AF152" s="1006"/>
      <c r="AG152" s="715"/>
      <c r="AH152" s="716"/>
      <c r="AI152" s="716"/>
      <c r="AJ152" s="716"/>
      <c r="AK152" s="715"/>
      <c r="AL152" s="717"/>
      <c r="AM152" s="717"/>
      <c r="AN152" s="717"/>
      <c r="AO152" s="717"/>
      <c r="AP152" s="1152"/>
      <c r="AQ152" s="1006"/>
      <c r="AR152" s="718"/>
      <c r="AS152" s="718"/>
      <c r="AT152" s="718"/>
      <c r="AU152" s="718"/>
      <c r="AV152" s="718"/>
      <c r="AW152" s="718"/>
      <c r="AX152" s="1152"/>
      <c r="AY152" s="1006"/>
      <c r="AZ152" s="718"/>
      <c r="BA152" s="718"/>
      <c r="BB152" s="718"/>
      <c r="BC152" s="718"/>
      <c r="BD152" s="718"/>
      <c r="BE152" s="718"/>
      <c r="BF152" s="1152"/>
      <c r="BG152" s="1006"/>
      <c r="BH152" s="718"/>
      <c r="BI152" s="718"/>
      <c r="BJ152" s="718"/>
      <c r="BK152" s="718"/>
      <c r="BL152" s="718"/>
      <c r="BM152" s="718"/>
      <c r="BN152" s="1152"/>
      <c r="BO152" s="1006"/>
      <c r="BP152" s="718"/>
      <c r="BQ152" s="718"/>
      <c r="BR152" s="718"/>
      <c r="BS152" s="718"/>
      <c r="BT152" s="718"/>
      <c r="BU152" s="718"/>
      <c r="BV152" s="116"/>
    </row>
    <row r="153" spans="1:74" ht="40.15" customHeight="1" thickTop="1" x14ac:dyDescent="0.25">
      <c r="A153" s="151"/>
      <c r="B153" s="24"/>
      <c r="C153" s="1058" t="s">
        <v>1208</v>
      </c>
      <c r="D153" s="1049" t="s">
        <v>1209</v>
      </c>
      <c r="E153" s="1061">
        <v>352</v>
      </c>
      <c r="F153" s="1372">
        <v>330108500</v>
      </c>
      <c r="G153" s="1373" t="s">
        <v>3583</v>
      </c>
      <c r="H153" s="1374">
        <v>30</v>
      </c>
      <c r="I153" s="1375" t="s">
        <v>2982</v>
      </c>
      <c r="J153" s="1373">
        <v>33</v>
      </c>
      <c r="K153" s="1373" t="s">
        <v>3554</v>
      </c>
      <c r="L153" s="1373">
        <v>3301</v>
      </c>
      <c r="M153" s="1373" t="s">
        <v>3555</v>
      </c>
      <c r="N153" s="1376">
        <v>2026004540085</v>
      </c>
      <c r="O153" s="1373" t="s">
        <v>3556</v>
      </c>
      <c r="P153" s="1052" t="s">
        <v>1210</v>
      </c>
      <c r="Q153" s="1055">
        <v>30000</v>
      </c>
      <c r="R153" s="1040" t="s">
        <v>2867</v>
      </c>
      <c r="S153" s="1040"/>
      <c r="T153" s="1022"/>
      <c r="U153" s="1007"/>
      <c r="V153" s="1007"/>
      <c r="W153" s="1007"/>
      <c r="X153" s="1007"/>
      <c r="Y153" s="1007"/>
      <c r="Z153" s="1004">
        <f t="shared" si="51"/>
        <v>0</v>
      </c>
      <c r="AA153" s="1004">
        <f t="shared" si="60"/>
        <v>0</v>
      </c>
      <c r="AB153" s="1004">
        <f t="shared" si="60"/>
        <v>0</v>
      </c>
      <c r="AC153" s="1004">
        <f t="shared" si="60"/>
        <v>0</v>
      </c>
      <c r="AD153" s="1004">
        <f t="shared" si="60"/>
        <v>0</v>
      </c>
      <c r="AE153" s="1004">
        <f t="shared" si="60"/>
        <v>0</v>
      </c>
      <c r="AF153" s="1004">
        <f t="shared" si="60"/>
        <v>0</v>
      </c>
      <c r="AG153" s="714"/>
      <c r="AH153" s="593"/>
      <c r="AI153" s="593"/>
      <c r="AJ153" s="593"/>
      <c r="AK153" s="207"/>
      <c r="AL153" s="208"/>
      <c r="AM153" s="208"/>
      <c r="AN153" s="208"/>
      <c r="AO153" s="208"/>
      <c r="AP153" s="1150">
        <f>+U153</f>
        <v>0</v>
      </c>
      <c r="AQ153" s="1004">
        <f>SUM(AR153:AW156)</f>
        <v>0</v>
      </c>
      <c r="AR153" s="299"/>
      <c r="AS153" s="299"/>
      <c r="AT153" s="299"/>
      <c r="AU153" s="299"/>
      <c r="AV153" s="299"/>
      <c r="AW153" s="299"/>
      <c r="AX153" s="1150">
        <f>+V153</f>
        <v>0</v>
      </c>
      <c r="AY153" s="1004">
        <f>SUM(AZ153:BE156)</f>
        <v>0</v>
      </c>
      <c r="AZ153" s="299"/>
      <c r="BA153" s="299"/>
      <c r="BB153" s="299"/>
      <c r="BC153" s="299"/>
      <c r="BD153" s="299"/>
      <c r="BE153" s="299"/>
      <c r="BF153" s="1150">
        <f>+W153</f>
        <v>0</v>
      </c>
      <c r="BG153" s="1004">
        <f>SUM(BH153:BM156)</f>
        <v>0</v>
      </c>
      <c r="BH153" s="299"/>
      <c r="BI153" s="299"/>
      <c r="BJ153" s="299"/>
      <c r="BK153" s="299"/>
      <c r="BL153" s="299"/>
      <c r="BM153" s="299"/>
      <c r="BN153" s="1150">
        <f>+X153</f>
        <v>0</v>
      </c>
      <c r="BO153" s="1004">
        <f>SUM(BP153:BU156)</f>
        <v>0</v>
      </c>
      <c r="BP153" s="299"/>
      <c r="BQ153" s="299"/>
      <c r="BR153" s="299"/>
      <c r="BS153" s="299"/>
      <c r="BT153" s="299"/>
      <c r="BU153" s="299"/>
      <c r="BV153" s="116"/>
    </row>
    <row r="154" spans="1:74" ht="40.15" customHeight="1" x14ac:dyDescent="0.25">
      <c r="A154" s="151"/>
      <c r="B154" s="24"/>
      <c r="C154" s="1059"/>
      <c r="D154" s="1050"/>
      <c r="E154" s="1062"/>
      <c r="F154" s="1266"/>
      <c r="G154" s="1162"/>
      <c r="H154" s="1367"/>
      <c r="I154" s="1344"/>
      <c r="J154" s="1162"/>
      <c r="K154" s="1162"/>
      <c r="L154" s="1162"/>
      <c r="M154" s="1162"/>
      <c r="N154" s="1370"/>
      <c r="O154" s="1162"/>
      <c r="P154" s="1053"/>
      <c r="Q154" s="1056"/>
      <c r="R154" s="1041"/>
      <c r="S154" s="1041"/>
      <c r="T154" s="1023"/>
      <c r="U154" s="1008"/>
      <c r="V154" s="1008"/>
      <c r="W154" s="1008"/>
      <c r="X154" s="1008"/>
      <c r="Y154" s="1008"/>
      <c r="Z154" s="1005"/>
      <c r="AA154" s="1005"/>
      <c r="AB154" s="1005"/>
      <c r="AC154" s="1005"/>
      <c r="AD154" s="1005"/>
      <c r="AE154" s="1005"/>
      <c r="AF154" s="1005"/>
      <c r="AG154" s="479"/>
      <c r="AH154" s="592"/>
      <c r="AI154" s="592"/>
      <c r="AJ154" s="592"/>
      <c r="AK154" s="196"/>
      <c r="AL154" s="197"/>
      <c r="AM154" s="197"/>
      <c r="AN154" s="197"/>
      <c r="AO154" s="197"/>
      <c r="AP154" s="1151"/>
      <c r="AQ154" s="1005"/>
      <c r="AR154" s="282"/>
      <c r="AS154" s="282"/>
      <c r="AT154" s="282"/>
      <c r="AU154" s="282"/>
      <c r="AV154" s="282"/>
      <c r="AW154" s="282"/>
      <c r="AX154" s="1151"/>
      <c r="AY154" s="1005"/>
      <c r="AZ154" s="282"/>
      <c r="BA154" s="282"/>
      <c r="BB154" s="282"/>
      <c r="BC154" s="282"/>
      <c r="BD154" s="282"/>
      <c r="BE154" s="282"/>
      <c r="BF154" s="1151"/>
      <c r="BG154" s="1005"/>
      <c r="BH154" s="282"/>
      <c r="BI154" s="282"/>
      <c r="BJ154" s="282"/>
      <c r="BK154" s="282"/>
      <c r="BL154" s="282"/>
      <c r="BM154" s="282"/>
      <c r="BN154" s="1151"/>
      <c r="BO154" s="1005"/>
      <c r="BP154" s="282"/>
      <c r="BQ154" s="282"/>
      <c r="BR154" s="282"/>
      <c r="BS154" s="282"/>
      <c r="BT154" s="282"/>
      <c r="BU154" s="282"/>
      <c r="BV154" s="116"/>
    </row>
    <row r="155" spans="1:74" ht="40.15" customHeight="1" x14ac:dyDescent="0.25">
      <c r="A155" s="151"/>
      <c r="B155" s="24"/>
      <c r="C155" s="1059"/>
      <c r="D155" s="1050"/>
      <c r="E155" s="1062"/>
      <c r="F155" s="1266"/>
      <c r="G155" s="1162"/>
      <c r="H155" s="1367"/>
      <c r="I155" s="1344"/>
      <c r="J155" s="1162"/>
      <c r="K155" s="1162"/>
      <c r="L155" s="1162"/>
      <c r="M155" s="1162"/>
      <c r="N155" s="1370"/>
      <c r="O155" s="1162"/>
      <c r="P155" s="1053"/>
      <c r="Q155" s="1056"/>
      <c r="R155" s="1041"/>
      <c r="S155" s="1041"/>
      <c r="T155" s="1023"/>
      <c r="U155" s="1008"/>
      <c r="V155" s="1008"/>
      <c r="W155" s="1008"/>
      <c r="X155" s="1008"/>
      <c r="Y155" s="1008"/>
      <c r="Z155" s="1005"/>
      <c r="AA155" s="1005"/>
      <c r="AB155" s="1005"/>
      <c r="AC155" s="1005"/>
      <c r="AD155" s="1005"/>
      <c r="AE155" s="1005"/>
      <c r="AF155" s="1005"/>
      <c r="AG155" s="196"/>
      <c r="AH155" s="592"/>
      <c r="AI155" s="592"/>
      <c r="AJ155" s="592"/>
      <c r="AK155" s="196"/>
      <c r="AL155" s="197"/>
      <c r="AM155" s="197"/>
      <c r="AN155" s="197"/>
      <c r="AO155" s="197"/>
      <c r="AP155" s="1151"/>
      <c r="AQ155" s="1005"/>
      <c r="AR155" s="282"/>
      <c r="AS155" s="282"/>
      <c r="AT155" s="282"/>
      <c r="AU155" s="282"/>
      <c r="AV155" s="282"/>
      <c r="AW155" s="282"/>
      <c r="AX155" s="1151"/>
      <c r="AY155" s="1005"/>
      <c r="AZ155" s="282"/>
      <c r="BA155" s="282"/>
      <c r="BB155" s="282"/>
      <c r="BC155" s="282"/>
      <c r="BD155" s="282"/>
      <c r="BE155" s="282"/>
      <c r="BF155" s="1151"/>
      <c r="BG155" s="1005"/>
      <c r="BH155" s="282"/>
      <c r="BI155" s="282"/>
      <c r="BJ155" s="282"/>
      <c r="BK155" s="282"/>
      <c r="BL155" s="282"/>
      <c r="BM155" s="282"/>
      <c r="BN155" s="1151"/>
      <c r="BO155" s="1005"/>
      <c r="BP155" s="282"/>
      <c r="BQ155" s="282"/>
      <c r="BR155" s="282"/>
      <c r="BS155" s="282"/>
      <c r="BT155" s="282"/>
      <c r="BU155" s="282"/>
      <c r="BV155" s="116"/>
    </row>
    <row r="156" spans="1:74" ht="40.15" customHeight="1" thickBot="1" x14ac:dyDescent="0.3">
      <c r="A156" s="151"/>
      <c r="B156" s="24"/>
      <c r="C156" s="1060"/>
      <c r="D156" s="1051"/>
      <c r="E156" s="1063"/>
      <c r="F156" s="1267"/>
      <c r="G156" s="1163"/>
      <c r="H156" s="1368"/>
      <c r="I156" s="1369"/>
      <c r="J156" s="1163"/>
      <c r="K156" s="1163"/>
      <c r="L156" s="1163"/>
      <c r="M156" s="1163"/>
      <c r="N156" s="1371"/>
      <c r="O156" s="1163"/>
      <c r="P156" s="1054"/>
      <c r="Q156" s="1057"/>
      <c r="R156" s="1042"/>
      <c r="S156" s="1042"/>
      <c r="T156" s="1024"/>
      <c r="U156" s="1009"/>
      <c r="V156" s="1009"/>
      <c r="W156" s="1009"/>
      <c r="X156" s="1009"/>
      <c r="Y156" s="1009"/>
      <c r="Z156" s="1006"/>
      <c r="AA156" s="1006"/>
      <c r="AB156" s="1006"/>
      <c r="AC156" s="1006"/>
      <c r="AD156" s="1006"/>
      <c r="AE156" s="1006"/>
      <c r="AF156" s="1006"/>
      <c r="AG156" s="715"/>
      <c r="AH156" s="716"/>
      <c r="AI156" s="716"/>
      <c r="AJ156" s="716"/>
      <c r="AK156" s="715"/>
      <c r="AL156" s="717"/>
      <c r="AM156" s="717"/>
      <c r="AN156" s="717"/>
      <c r="AO156" s="717"/>
      <c r="AP156" s="1152"/>
      <c r="AQ156" s="1006"/>
      <c r="AR156" s="718"/>
      <c r="AS156" s="718"/>
      <c r="AT156" s="718"/>
      <c r="AU156" s="718"/>
      <c r="AV156" s="718"/>
      <c r="AW156" s="718"/>
      <c r="AX156" s="1152"/>
      <c r="AY156" s="1006"/>
      <c r="AZ156" s="718"/>
      <c r="BA156" s="718"/>
      <c r="BB156" s="718"/>
      <c r="BC156" s="718"/>
      <c r="BD156" s="718"/>
      <c r="BE156" s="718"/>
      <c r="BF156" s="1152"/>
      <c r="BG156" s="1006"/>
      <c r="BH156" s="718"/>
      <c r="BI156" s="718"/>
      <c r="BJ156" s="718"/>
      <c r="BK156" s="718"/>
      <c r="BL156" s="718"/>
      <c r="BM156" s="718"/>
      <c r="BN156" s="1152"/>
      <c r="BO156" s="1006"/>
      <c r="BP156" s="718"/>
      <c r="BQ156" s="718"/>
      <c r="BR156" s="718"/>
      <c r="BS156" s="718"/>
      <c r="BT156" s="718"/>
      <c r="BU156" s="718"/>
      <c r="BV156" s="116"/>
    </row>
    <row r="157" spans="1:74" ht="40.15" customHeight="1" thickTop="1" x14ac:dyDescent="0.25">
      <c r="A157" s="151"/>
      <c r="B157" s="24"/>
      <c r="C157" s="1058" t="s">
        <v>1211</v>
      </c>
      <c r="D157" s="1049" t="s">
        <v>1212</v>
      </c>
      <c r="E157" s="1061">
        <v>353</v>
      </c>
      <c r="F157" s="1372">
        <v>330105100</v>
      </c>
      <c r="G157" s="1373" t="s">
        <v>3553</v>
      </c>
      <c r="H157" s="1374">
        <v>25</v>
      </c>
      <c r="I157" s="1375" t="s">
        <v>2982</v>
      </c>
      <c r="J157" s="1373">
        <v>33</v>
      </c>
      <c r="K157" s="1373" t="s">
        <v>3554</v>
      </c>
      <c r="L157" s="1373">
        <v>3301</v>
      </c>
      <c r="M157" s="1373" t="s">
        <v>3555</v>
      </c>
      <c r="N157" s="1376">
        <v>2026004540085</v>
      </c>
      <c r="O157" s="1373" t="s">
        <v>3556</v>
      </c>
      <c r="P157" s="1052" t="s">
        <v>1213</v>
      </c>
      <c r="Q157" s="1055">
        <v>25</v>
      </c>
      <c r="R157" s="1040" t="s">
        <v>2867</v>
      </c>
      <c r="S157" s="1040"/>
      <c r="T157" s="1022"/>
      <c r="U157" s="1007"/>
      <c r="V157" s="1007"/>
      <c r="W157" s="1007"/>
      <c r="X157" s="1007"/>
      <c r="Y157" s="1007"/>
      <c r="Z157" s="1004">
        <f t="shared" si="51"/>
        <v>0</v>
      </c>
      <c r="AA157" s="1004">
        <f t="shared" si="60"/>
        <v>0</v>
      </c>
      <c r="AB157" s="1004">
        <f t="shared" si="60"/>
        <v>0</v>
      </c>
      <c r="AC157" s="1004">
        <f t="shared" si="60"/>
        <v>0</v>
      </c>
      <c r="AD157" s="1004">
        <f t="shared" si="60"/>
        <v>0</v>
      </c>
      <c r="AE157" s="1004">
        <f t="shared" si="60"/>
        <v>0</v>
      </c>
      <c r="AF157" s="1004">
        <f t="shared" si="60"/>
        <v>0</v>
      </c>
      <c r="AG157" s="714"/>
      <c r="AH157" s="593"/>
      <c r="AI157" s="593"/>
      <c r="AJ157" s="593"/>
      <c r="AK157" s="207"/>
      <c r="AL157" s="208"/>
      <c r="AM157" s="208"/>
      <c r="AN157" s="208"/>
      <c r="AO157" s="208"/>
      <c r="AP157" s="1150">
        <f>+U157</f>
        <v>0</v>
      </c>
      <c r="AQ157" s="1004">
        <f>SUM(AR157:AW160)</f>
        <v>0</v>
      </c>
      <c r="AR157" s="299"/>
      <c r="AS157" s="299"/>
      <c r="AT157" s="299"/>
      <c r="AU157" s="299"/>
      <c r="AV157" s="299"/>
      <c r="AW157" s="299"/>
      <c r="AX157" s="1150">
        <f>+V157</f>
        <v>0</v>
      </c>
      <c r="AY157" s="1004">
        <f>SUM(AZ157:BE160)</f>
        <v>0</v>
      </c>
      <c r="AZ157" s="299"/>
      <c r="BA157" s="299"/>
      <c r="BB157" s="299"/>
      <c r="BC157" s="299"/>
      <c r="BD157" s="299"/>
      <c r="BE157" s="299"/>
      <c r="BF157" s="1150">
        <f>+W157</f>
        <v>0</v>
      </c>
      <c r="BG157" s="1004">
        <f>SUM(BH157:BM160)</f>
        <v>0</v>
      </c>
      <c r="BH157" s="299"/>
      <c r="BI157" s="299"/>
      <c r="BJ157" s="299"/>
      <c r="BK157" s="299"/>
      <c r="BL157" s="299"/>
      <c r="BM157" s="299"/>
      <c r="BN157" s="1150">
        <f>+X157</f>
        <v>0</v>
      </c>
      <c r="BO157" s="1004">
        <f>SUM(BP157:BU160)</f>
        <v>0</v>
      </c>
      <c r="BP157" s="299"/>
      <c r="BQ157" s="299"/>
      <c r="BR157" s="299"/>
      <c r="BS157" s="299"/>
      <c r="BT157" s="299"/>
      <c r="BU157" s="299"/>
      <c r="BV157" s="116"/>
    </row>
    <row r="158" spans="1:74" ht="40.15" customHeight="1" x14ac:dyDescent="0.25">
      <c r="A158" s="151"/>
      <c r="B158" s="24"/>
      <c r="C158" s="1059"/>
      <c r="D158" s="1050"/>
      <c r="E158" s="1062"/>
      <c r="F158" s="1266"/>
      <c r="G158" s="1162"/>
      <c r="H158" s="1367"/>
      <c r="I158" s="1344"/>
      <c r="J158" s="1162"/>
      <c r="K158" s="1162"/>
      <c r="L158" s="1162"/>
      <c r="M158" s="1162"/>
      <c r="N158" s="1370"/>
      <c r="O158" s="1162"/>
      <c r="P158" s="1053"/>
      <c r="Q158" s="1056"/>
      <c r="R158" s="1041"/>
      <c r="S158" s="1041"/>
      <c r="T158" s="1023"/>
      <c r="U158" s="1008"/>
      <c r="V158" s="1008"/>
      <c r="W158" s="1008"/>
      <c r="X158" s="1008"/>
      <c r="Y158" s="1008"/>
      <c r="Z158" s="1005"/>
      <c r="AA158" s="1005"/>
      <c r="AB158" s="1005"/>
      <c r="AC158" s="1005"/>
      <c r="AD158" s="1005"/>
      <c r="AE158" s="1005"/>
      <c r="AF158" s="1005"/>
      <c r="AG158" s="479"/>
      <c r="AH158" s="592"/>
      <c r="AI158" s="592"/>
      <c r="AJ158" s="592"/>
      <c r="AK158" s="196"/>
      <c r="AL158" s="197"/>
      <c r="AM158" s="197"/>
      <c r="AN158" s="197"/>
      <c r="AO158" s="197"/>
      <c r="AP158" s="1151"/>
      <c r="AQ158" s="1005"/>
      <c r="AR158" s="282"/>
      <c r="AS158" s="282"/>
      <c r="AT158" s="282"/>
      <c r="AU158" s="282"/>
      <c r="AV158" s="282"/>
      <c r="AW158" s="282"/>
      <c r="AX158" s="1151"/>
      <c r="AY158" s="1005"/>
      <c r="AZ158" s="282"/>
      <c r="BA158" s="282"/>
      <c r="BB158" s="282"/>
      <c r="BC158" s="282"/>
      <c r="BD158" s="282"/>
      <c r="BE158" s="282"/>
      <c r="BF158" s="1151"/>
      <c r="BG158" s="1005"/>
      <c r="BH158" s="282"/>
      <c r="BI158" s="282"/>
      <c r="BJ158" s="282"/>
      <c r="BK158" s="282"/>
      <c r="BL158" s="282"/>
      <c r="BM158" s="282"/>
      <c r="BN158" s="1151"/>
      <c r="BO158" s="1005"/>
      <c r="BP158" s="282"/>
      <c r="BQ158" s="282"/>
      <c r="BR158" s="282"/>
      <c r="BS158" s="282"/>
      <c r="BT158" s="282"/>
      <c r="BU158" s="282"/>
      <c r="BV158" s="116"/>
    </row>
    <row r="159" spans="1:74" ht="40.15" customHeight="1" x14ac:dyDescent="0.25">
      <c r="A159" s="151"/>
      <c r="B159" s="24"/>
      <c r="C159" s="1059"/>
      <c r="D159" s="1050"/>
      <c r="E159" s="1062"/>
      <c r="F159" s="1266"/>
      <c r="G159" s="1162"/>
      <c r="H159" s="1367"/>
      <c r="I159" s="1344"/>
      <c r="J159" s="1162"/>
      <c r="K159" s="1162"/>
      <c r="L159" s="1162"/>
      <c r="M159" s="1162"/>
      <c r="N159" s="1370"/>
      <c r="O159" s="1162"/>
      <c r="P159" s="1053"/>
      <c r="Q159" s="1056"/>
      <c r="R159" s="1041"/>
      <c r="S159" s="1041"/>
      <c r="T159" s="1023"/>
      <c r="U159" s="1008"/>
      <c r="V159" s="1008"/>
      <c r="W159" s="1008"/>
      <c r="X159" s="1008"/>
      <c r="Y159" s="1008"/>
      <c r="Z159" s="1005"/>
      <c r="AA159" s="1005"/>
      <c r="AB159" s="1005"/>
      <c r="AC159" s="1005"/>
      <c r="AD159" s="1005"/>
      <c r="AE159" s="1005"/>
      <c r="AF159" s="1005"/>
      <c r="AG159" s="196"/>
      <c r="AH159" s="592"/>
      <c r="AI159" s="592"/>
      <c r="AJ159" s="592"/>
      <c r="AK159" s="196"/>
      <c r="AL159" s="197"/>
      <c r="AM159" s="197"/>
      <c r="AN159" s="197"/>
      <c r="AO159" s="197"/>
      <c r="AP159" s="1151"/>
      <c r="AQ159" s="1005"/>
      <c r="AR159" s="282"/>
      <c r="AS159" s="282"/>
      <c r="AT159" s="282"/>
      <c r="AU159" s="282"/>
      <c r="AV159" s="282"/>
      <c r="AW159" s="282"/>
      <c r="AX159" s="1151"/>
      <c r="AY159" s="1005"/>
      <c r="AZ159" s="282"/>
      <c r="BA159" s="282"/>
      <c r="BB159" s="282"/>
      <c r="BC159" s="282"/>
      <c r="BD159" s="282"/>
      <c r="BE159" s="282"/>
      <c r="BF159" s="1151"/>
      <c r="BG159" s="1005"/>
      <c r="BH159" s="282"/>
      <c r="BI159" s="282"/>
      <c r="BJ159" s="282"/>
      <c r="BK159" s="282"/>
      <c r="BL159" s="282"/>
      <c r="BM159" s="282"/>
      <c r="BN159" s="1151"/>
      <c r="BO159" s="1005"/>
      <c r="BP159" s="282"/>
      <c r="BQ159" s="282"/>
      <c r="BR159" s="282"/>
      <c r="BS159" s="282"/>
      <c r="BT159" s="282"/>
      <c r="BU159" s="282"/>
      <c r="BV159" s="116"/>
    </row>
    <row r="160" spans="1:74" ht="40.15" customHeight="1" thickBot="1" x14ac:dyDescent="0.3">
      <c r="A160" s="151"/>
      <c r="B160" s="24"/>
      <c r="C160" s="1060"/>
      <c r="D160" s="1051"/>
      <c r="E160" s="1063"/>
      <c r="F160" s="1267"/>
      <c r="G160" s="1163"/>
      <c r="H160" s="1368"/>
      <c r="I160" s="1369"/>
      <c r="J160" s="1163"/>
      <c r="K160" s="1163"/>
      <c r="L160" s="1163"/>
      <c r="M160" s="1163"/>
      <c r="N160" s="1371"/>
      <c r="O160" s="1163"/>
      <c r="P160" s="1054"/>
      <c r="Q160" s="1057"/>
      <c r="R160" s="1042"/>
      <c r="S160" s="1042"/>
      <c r="T160" s="1024"/>
      <c r="U160" s="1009"/>
      <c r="V160" s="1009"/>
      <c r="W160" s="1009"/>
      <c r="X160" s="1009"/>
      <c r="Y160" s="1009"/>
      <c r="Z160" s="1006"/>
      <c r="AA160" s="1006"/>
      <c r="AB160" s="1006"/>
      <c r="AC160" s="1006"/>
      <c r="AD160" s="1006"/>
      <c r="AE160" s="1006"/>
      <c r="AF160" s="1006"/>
      <c r="AG160" s="715"/>
      <c r="AH160" s="716"/>
      <c r="AI160" s="716"/>
      <c r="AJ160" s="716"/>
      <c r="AK160" s="715"/>
      <c r="AL160" s="717"/>
      <c r="AM160" s="717"/>
      <c r="AN160" s="717"/>
      <c r="AO160" s="717"/>
      <c r="AP160" s="1152"/>
      <c r="AQ160" s="1006"/>
      <c r="AR160" s="718"/>
      <c r="AS160" s="718"/>
      <c r="AT160" s="718"/>
      <c r="AU160" s="718"/>
      <c r="AV160" s="718"/>
      <c r="AW160" s="718"/>
      <c r="AX160" s="1152"/>
      <c r="AY160" s="1006"/>
      <c r="AZ160" s="718"/>
      <c r="BA160" s="718"/>
      <c r="BB160" s="718"/>
      <c r="BC160" s="718"/>
      <c r="BD160" s="718"/>
      <c r="BE160" s="718"/>
      <c r="BF160" s="1152"/>
      <c r="BG160" s="1006"/>
      <c r="BH160" s="718"/>
      <c r="BI160" s="718"/>
      <c r="BJ160" s="718"/>
      <c r="BK160" s="718"/>
      <c r="BL160" s="718"/>
      <c r="BM160" s="718"/>
      <c r="BN160" s="1152"/>
      <c r="BO160" s="1006"/>
      <c r="BP160" s="718"/>
      <c r="BQ160" s="718"/>
      <c r="BR160" s="718"/>
      <c r="BS160" s="718"/>
      <c r="BT160" s="718"/>
      <c r="BU160" s="718"/>
      <c r="BV160" s="116"/>
    </row>
    <row r="161" spans="1:74" ht="40.15" customHeight="1" thickTop="1" x14ac:dyDescent="0.25">
      <c r="A161" s="153"/>
      <c r="C161" s="1058" t="s">
        <v>1214</v>
      </c>
      <c r="D161" s="1161" t="s">
        <v>3584</v>
      </c>
      <c r="E161" s="1061">
        <v>354</v>
      </c>
      <c r="F161" s="1372">
        <v>330105100</v>
      </c>
      <c r="G161" s="1373" t="s">
        <v>3553</v>
      </c>
      <c r="H161" s="1374">
        <v>25</v>
      </c>
      <c r="I161" s="1375" t="s">
        <v>2982</v>
      </c>
      <c r="J161" s="1373">
        <v>33</v>
      </c>
      <c r="K161" s="1373" t="s">
        <v>3554</v>
      </c>
      <c r="L161" s="1373">
        <v>3301</v>
      </c>
      <c r="M161" s="1373" t="s">
        <v>3555</v>
      </c>
      <c r="N161" s="1376">
        <v>2026004540085</v>
      </c>
      <c r="O161" s="1373" t="s">
        <v>3556</v>
      </c>
      <c r="P161" s="1052" t="s">
        <v>1216</v>
      </c>
      <c r="Q161" s="1055">
        <v>25</v>
      </c>
      <c r="R161" s="1040" t="s">
        <v>2867</v>
      </c>
      <c r="S161" s="1040"/>
      <c r="T161" s="1022"/>
      <c r="U161" s="1007"/>
      <c r="V161" s="1007"/>
      <c r="W161" s="1007"/>
      <c r="X161" s="1007"/>
      <c r="Y161" s="1007"/>
      <c r="Z161" s="1004">
        <f t="shared" si="51"/>
        <v>0</v>
      </c>
      <c r="AA161" s="1004">
        <f t="shared" ref="AA161:AF169" si="61">SUM(AR161:AR164,AZ161:AZ164,BH161:BH164,BP161:BP164)</f>
        <v>0</v>
      </c>
      <c r="AB161" s="1004">
        <f t="shared" si="61"/>
        <v>0</v>
      </c>
      <c r="AC161" s="1004">
        <f t="shared" si="61"/>
        <v>0</v>
      </c>
      <c r="AD161" s="1004">
        <f t="shared" si="61"/>
        <v>0</v>
      </c>
      <c r="AE161" s="1004">
        <f t="shared" si="61"/>
        <v>0</v>
      </c>
      <c r="AF161" s="1004">
        <f t="shared" si="61"/>
        <v>0</v>
      </c>
      <c r="AG161" s="714"/>
      <c r="AH161" s="593"/>
      <c r="AI161" s="593"/>
      <c r="AJ161" s="593"/>
      <c r="AK161" s="207"/>
      <c r="AL161" s="208"/>
      <c r="AM161" s="208"/>
      <c r="AN161" s="208"/>
      <c r="AO161" s="208"/>
      <c r="AP161" s="1150">
        <f>+U161</f>
        <v>0</v>
      </c>
      <c r="AQ161" s="1004">
        <f>SUM(AR161:AW164)</f>
        <v>0</v>
      </c>
      <c r="AR161" s="299"/>
      <c r="AS161" s="299"/>
      <c r="AT161" s="299"/>
      <c r="AU161" s="299"/>
      <c r="AV161" s="299"/>
      <c r="AW161" s="299"/>
      <c r="AX161" s="1150">
        <f>+V161</f>
        <v>0</v>
      </c>
      <c r="AY161" s="1004">
        <f>SUM(AZ161:BE164)</f>
        <v>0</v>
      </c>
      <c r="AZ161" s="299"/>
      <c r="BA161" s="299"/>
      <c r="BB161" s="299"/>
      <c r="BC161" s="299"/>
      <c r="BD161" s="299"/>
      <c r="BE161" s="299"/>
      <c r="BF161" s="1150">
        <f>+W161</f>
        <v>0</v>
      </c>
      <c r="BG161" s="1004">
        <f>SUM(BH161:BM164)</f>
        <v>0</v>
      </c>
      <c r="BH161" s="299"/>
      <c r="BI161" s="299"/>
      <c r="BJ161" s="299"/>
      <c r="BK161" s="299"/>
      <c r="BL161" s="299"/>
      <c r="BM161" s="299"/>
      <c r="BN161" s="1150">
        <f>+X161</f>
        <v>0</v>
      </c>
      <c r="BO161" s="1004">
        <f>SUM(BP161:BU164)</f>
        <v>0</v>
      </c>
      <c r="BP161" s="299"/>
      <c r="BQ161" s="299"/>
      <c r="BR161" s="299"/>
      <c r="BS161" s="299"/>
      <c r="BT161" s="299"/>
      <c r="BU161" s="299"/>
      <c r="BV161" s="116"/>
    </row>
    <row r="162" spans="1:74" ht="40.15" customHeight="1" x14ac:dyDescent="0.25">
      <c r="A162" s="153"/>
      <c r="C162" s="1059"/>
      <c r="D162" s="1162"/>
      <c r="E162" s="1062"/>
      <c r="F162" s="1266"/>
      <c r="G162" s="1162"/>
      <c r="H162" s="1367"/>
      <c r="I162" s="1344"/>
      <c r="J162" s="1162"/>
      <c r="K162" s="1162"/>
      <c r="L162" s="1162"/>
      <c r="M162" s="1162"/>
      <c r="N162" s="1370"/>
      <c r="O162" s="1162"/>
      <c r="P162" s="1053"/>
      <c r="Q162" s="1056"/>
      <c r="R162" s="1041"/>
      <c r="S162" s="1041"/>
      <c r="T162" s="1023"/>
      <c r="U162" s="1008"/>
      <c r="V162" s="1008"/>
      <c r="W162" s="1008"/>
      <c r="X162" s="1008"/>
      <c r="Y162" s="1008"/>
      <c r="Z162" s="1005"/>
      <c r="AA162" s="1005"/>
      <c r="AB162" s="1005"/>
      <c r="AC162" s="1005"/>
      <c r="AD162" s="1005"/>
      <c r="AE162" s="1005"/>
      <c r="AF162" s="1005"/>
      <c r="AG162" s="479"/>
      <c r="AH162" s="592"/>
      <c r="AI162" s="592"/>
      <c r="AJ162" s="592"/>
      <c r="AK162" s="196"/>
      <c r="AL162" s="197"/>
      <c r="AM162" s="197"/>
      <c r="AN162" s="197"/>
      <c r="AO162" s="197"/>
      <c r="AP162" s="1151"/>
      <c r="AQ162" s="1005"/>
      <c r="AR162" s="282"/>
      <c r="AS162" s="282"/>
      <c r="AT162" s="282"/>
      <c r="AU162" s="282"/>
      <c r="AV162" s="282"/>
      <c r="AW162" s="282"/>
      <c r="AX162" s="1151"/>
      <c r="AY162" s="1005"/>
      <c r="AZ162" s="282"/>
      <c r="BA162" s="282"/>
      <c r="BB162" s="282"/>
      <c r="BC162" s="282"/>
      <c r="BD162" s="282"/>
      <c r="BE162" s="282"/>
      <c r="BF162" s="1151"/>
      <c r="BG162" s="1005"/>
      <c r="BH162" s="282"/>
      <c r="BI162" s="282"/>
      <c r="BJ162" s="282"/>
      <c r="BK162" s="282"/>
      <c r="BL162" s="282"/>
      <c r="BM162" s="282"/>
      <c r="BN162" s="1151"/>
      <c r="BO162" s="1005"/>
      <c r="BP162" s="282"/>
      <c r="BQ162" s="282"/>
      <c r="BR162" s="282"/>
      <c r="BS162" s="282"/>
      <c r="BT162" s="282"/>
      <c r="BU162" s="282"/>
      <c r="BV162" s="116"/>
    </row>
    <row r="163" spans="1:74" ht="40.15" customHeight="1" x14ac:dyDescent="0.25">
      <c r="A163" s="153"/>
      <c r="C163" s="1059"/>
      <c r="D163" s="1162"/>
      <c r="E163" s="1062"/>
      <c r="F163" s="1266"/>
      <c r="G163" s="1162"/>
      <c r="H163" s="1367"/>
      <c r="I163" s="1344"/>
      <c r="J163" s="1162"/>
      <c r="K163" s="1162"/>
      <c r="L163" s="1162"/>
      <c r="M163" s="1162"/>
      <c r="N163" s="1370"/>
      <c r="O163" s="1162"/>
      <c r="P163" s="1053"/>
      <c r="Q163" s="1056"/>
      <c r="R163" s="1041"/>
      <c r="S163" s="1041"/>
      <c r="T163" s="1023"/>
      <c r="U163" s="1008"/>
      <c r="V163" s="1008"/>
      <c r="W163" s="1008"/>
      <c r="X163" s="1008"/>
      <c r="Y163" s="1008"/>
      <c r="Z163" s="1005"/>
      <c r="AA163" s="1005"/>
      <c r="AB163" s="1005"/>
      <c r="AC163" s="1005"/>
      <c r="AD163" s="1005"/>
      <c r="AE163" s="1005"/>
      <c r="AF163" s="1005"/>
      <c r="AG163" s="196"/>
      <c r="AH163" s="592"/>
      <c r="AI163" s="592"/>
      <c r="AJ163" s="592"/>
      <c r="AK163" s="196"/>
      <c r="AL163" s="197"/>
      <c r="AM163" s="197"/>
      <c r="AN163" s="197"/>
      <c r="AO163" s="197"/>
      <c r="AP163" s="1151"/>
      <c r="AQ163" s="1005"/>
      <c r="AR163" s="282"/>
      <c r="AS163" s="282"/>
      <c r="AT163" s="282"/>
      <c r="AU163" s="282"/>
      <c r="AV163" s="282"/>
      <c r="AW163" s="282"/>
      <c r="AX163" s="1151"/>
      <c r="AY163" s="1005"/>
      <c r="AZ163" s="282"/>
      <c r="BA163" s="282"/>
      <c r="BB163" s="282"/>
      <c r="BC163" s="282"/>
      <c r="BD163" s="282"/>
      <c r="BE163" s="282"/>
      <c r="BF163" s="1151"/>
      <c r="BG163" s="1005"/>
      <c r="BH163" s="282"/>
      <c r="BI163" s="282"/>
      <c r="BJ163" s="282"/>
      <c r="BK163" s="282"/>
      <c r="BL163" s="282"/>
      <c r="BM163" s="282"/>
      <c r="BN163" s="1151"/>
      <c r="BO163" s="1005"/>
      <c r="BP163" s="282"/>
      <c r="BQ163" s="282"/>
      <c r="BR163" s="282"/>
      <c r="BS163" s="282"/>
      <c r="BT163" s="282"/>
      <c r="BU163" s="282"/>
      <c r="BV163" s="116"/>
    </row>
    <row r="164" spans="1:74" ht="40.15" customHeight="1" thickBot="1" x14ac:dyDescent="0.3">
      <c r="A164" s="153"/>
      <c r="C164" s="1059"/>
      <c r="D164" s="1162"/>
      <c r="E164" s="1063"/>
      <c r="F164" s="1267"/>
      <c r="G164" s="1163"/>
      <c r="H164" s="1368"/>
      <c r="I164" s="1369"/>
      <c r="J164" s="1163"/>
      <c r="K164" s="1163"/>
      <c r="L164" s="1163"/>
      <c r="M164" s="1163"/>
      <c r="N164" s="1371"/>
      <c r="O164" s="1163"/>
      <c r="P164" s="1054"/>
      <c r="Q164" s="1057"/>
      <c r="R164" s="1042"/>
      <c r="S164" s="1042"/>
      <c r="T164" s="1024"/>
      <c r="U164" s="1009"/>
      <c r="V164" s="1009"/>
      <c r="W164" s="1009"/>
      <c r="X164" s="1009"/>
      <c r="Y164" s="1009"/>
      <c r="Z164" s="1006"/>
      <c r="AA164" s="1006"/>
      <c r="AB164" s="1006"/>
      <c r="AC164" s="1006"/>
      <c r="AD164" s="1006"/>
      <c r="AE164" s="1006"/>
      <c r="AF164" s="1006"/>
      <c r="AG164" s="715"/>
      <c r="AH164" s="716"/>
      <c r="AI164" s="716"/>
      <c r="AJ164" s="716"/>
      <c r="AK164" s="715"/>
      <c r="AL164" s="717"/>
      <c r="AM164" s="717"/>
      <c r="AN164" s="717"/>
      <c r="AO164" s="717"/>
      <c r="AP164" s="1152"/>
      <c r="AQ164" s="1006"/>
      <c r="AR164" s="718"/>
      <c r="AS164" s="718"/>
      <c r="AT164" s="718"/>
      <c r="AU164" s="718"/>
      <c r="AV164" s="718"/>
      <c r="AW164" s="718"/>
      <c r="AX164" s="1152"/>
      <c r="AY164" s="1006"/>
      <c r="AZ164" s="718"/>
      <c r="BA164" s="718"/>
      <c r="BB164" s="718"/>
      <c r="BC164" s="718"/>
      <c r="BD164" s="718"/>
      <c r="BE164" s="718"/>
      <c r="BF164" s="1152"/>
      <c r="BG164" s="1006"/>
      <c r="BH164" s="718"/>
      <c r="BI164" s="718"/>
      <c r="BJ164" s="718"/>
      <c r="BK164" s="718"/>
      <c r="BL164" s="718"/>
      <c r="BM164" s="718"/>
      <c r="BN164" s="1152"/>
      <c r="BO164" s="1006"/>
      <c r="BP164" s="718"/>
      <c r="BQ164" s="718"/>
      <c r="BR164" s="718"/>
      <c r="BS164" s="718"/>
      <c r="BT164" s="718"/>
      <c r="BU164" s="718"/>
      <c r="BV164" s="116"/>
    </row>
    <row r="165" spans="1:74" ht="40.15" customHeight="1" thickTop="1" x14ac:dyDescent="0.25">
      <c r="A165" s="153"/>
      <c r="C165" s="1059"/>
      <c r="D165" s="1162"/>
      <c r="E165" s="1061">
        <v>355</v>
      </c>
      <c r="F165" s="1372">
        <v>330106500</v>
      </c>
      <c r="G165" s="1373" t="s">
        <v>459</v>
      </c>
      <c r="H165" s="1374">
        <v>25</v>
      </c>
      <c r="I165" s="1375" t="s">
        <v>2982</v>
      </c>
      <c r="J165" s="1373">
        <v>33</v>
      </c>
      <c r="K165" s="1373" t="s">
        <v>3554</v>
      </c>
      <c r="L165" s="1373">
        <v>3301</v>
      </c>
      <c r="M165" s="1373" t="s">
        <v>3555</v>
      </c>
      <c r="N165" s="1376">
        <v>2026004540085</v>
      </c>
      <c r="O165" s="1373" t="s">
        <v>3556</v>
      </c>
      <c r="P165" s="1052" t="s">
        <v>1217</v>
      </c>
      <c r="Q165" s="1055">
        <v>25</v>
      </c>
      <c r="R165" s="1040" t="s">
        <v>2867</v>
      </c>
      <c r="S165" s="1040"/>
      <c r="T165" s="1022"/>
      <c r="U165" s="1007"/>
      <c r="V165" s="1007"/>
      <c r="W165" s="1007"/>
      <c r="X165" s="1007"/>
      <c r="Y165" s="1007"/>
      <c r="Z165" s="1004">
        <f t="shared" si="51"/>
        <v>0</v>
      </c>
      <c r="AA165" s="1004">
        <f t="shared" si="61"/>
        <v>0</v>
      </c>
      <c r="AB165" s="1004">
        <f t="shared" si="61"/>
        <v>0</v>
      </c>
      <c r="AC165" s="1004">
        <f t="shared" si="61"/>
        <v>0</v>
      </c>
      <c r="AD165" s="1004">
        <f t="shared" si="61"/>
        <v>0</v>
      </c>
      <c r="AE165" s="1004">
        <f t="shared" si="61"/>
        <v>0</v>
      </c>
      <c r="AF165" s="1004">
        <f t="shared" si="61"/>
        <v>0</v>
      </c>
      <c r="AG165" s="714"/>
      <c r="AH165" s="593"/>
      <c r="AI165" s="593"/>
      <c r="AJ165" s="593"/>
      <c r="AK165" s="207"/>
      <c r="AL165" s="208"/>
      <c r="AM165" s="208"/>
      <c r="AN165" s="208"/>
      <c r="AO165" s="208"/>
      <c r="AP165" s="1150">
        <f>+U165</f>
        <v>0</v>
      </c>
      <c r="AQ165" s="1004">
        <f>SUM(AR165:AW168)</f>
        <v>0</v>
      </c>
      <c r="AR165" s="299"/>
      <c r="AS165" s="299"/>
      <c r="AT165" s="299"/>
      <c r="AU165" s="299"/>
      <c r="AV165" s="299"/>
      <c r="AW165" s="299"/>
      <c r="AX165" s="1150">
        <f>+V165</f>
        <v>0</v>
      </c>
      <c r="AY165" s="1004">
        <f>SUM(AZ165:BE168)</f>
        <v>0</v>
      </c>
      <c r="AZ165" s="299"/>
      <c r="BA165" s="299"/>
      <c r="BB165" s="299"/>
      <c r="BC165" s="299"/>
      <c r="BD165" s="299"/>
      <c r="BE165" s="299"/>
      <c r="BF165" s="1150">
        <f>+W165</f>
        <v>0</v>
      </c>
      <c r="BG165" s="1004">
        <f>SUM(BH165:BM168)</f>
        <v>0</v>
      </c>
      <c r="BH165" s="299"/>
      <c r="BI165" s="299"/>
      <c r="BJ165" s="299"/>
      <c r="BK165" s="299"/>
      <c r="BL165" s="299"/>
      <c r="BM165" s="299"/>
      <c r="BN165" s="1150">
        <f>+X165</f>
        <v>0</v>
      </c>
      <c r="BO165" s="1004">
        <f>SUM(BP165:BU168)</f>
        <v>0</v>
      </c>
      <c r="BP165" s="299"/>
      <c r="BQ165" s="299"/>
      <c r="BR165" s="299"/>
      <c r="BS165" s="299"/>
      <c r="BT165" s="299"/>
      <c r="BU165" s="299"/>
      <c r="BV165" s="116"/>
    </row>
    <row r="166" spans="1:74" ht="40.15" customHeight="1" x14ac:dyDescent="0.25">
      <c r="A166" s="153"/>
      <c r="C166" s="1059"/>
      <c r="D166" s="1162"/>
      <c r="E166" s="1062"/>
      <c r="F166" s="1266"/>
      <c r="G166" s="1162"/>
      <c r="H166" s="1367"/>
      <c r="I166" s="1344"/>
      <c r="J166" s="1162"/>
      <c r="K166" s="1162"/>
      <c r="L166" s="1162"/>
      <c r="M166" s="1162"/>
      <c r="N166" s="1370"/>
      <c r="O166" s="1162"/>
      <c r="P166" s="1053"/>
      <c r="Q166" s="1056"/>
      <c r="R166" s="1041"/>
      <c r="S166" s="1041"/>
      <c r="T166" s="1023"/>
      <c r="U166" s="1008"/>
      <c r="V166" s="1008"/>
      <c r="W166" s="1008"/>
      <c r="X166" s="1008"/>
      <c r="Y166" s="1008"/>
      <c r="Z166" s="1005"/>
      <c r="AA166" s="1005"/>
      <c r="AB166" s="1005"/>
      <c r="AC166" s="1005"/>
      <c r="AD166" s="1005"/>
      <c r="AE166" s="1005"/>
      <c r="AF166" s="1005"/>
      <c r="AG166" s="479"/>
      <c r="AH166" s="592"/>
      <c r="AI166" s="592"/>
      <c r="AJ166" s="592"/>
      <c r="AK166" s="196"/>
      <c r="AL166" s="197"/>
      <c r="AM166" s="197"/>
      <c r="AN166" s="197"/>
      <c r="AO166" s="197"/>
      <c r="AP166" s="1151"/>
      <c r="AQ166" s="1005"/>
      <c r="AR166" s="282"/>
      <c r="AS166" s="282"/>
      <c r="AT166" s="282"/>
      <c r="AU166" s="282"/>
      <c r="AV166" s="282"/>
      <c r="AW166" s="282"/>
      <c r="AX166" s="1151"/>
      <c r="AY166" s="1005"/>
      <c r="AZ166" s="282"/>
      <c r="BA166" s="282"/>
      <c r="BB166" s="282"/>
      <c r="BC166" s="282"/>
      <c r="BD166" s="282"/>
      <c r="BE166" s="282"/>
      <c r="BF166" s="1151"/>
      <c r="BG166" s="1005"/>
      <c r="BH166" s="282"/>
      <c r="BI166" s="282"/>
      <c r="BJ166" s="282"/>
      <c r="BK166" s="282"/>
      <c r="BL166" s="282"/>
      <c r="BM166" s="282"/>
      <c r="BN166" s="1151"/>
      <c r="BO166" s="1005"/>
      <c r="BP166" s="282"/>
      <c r="BQ166" s="282"/>
      <c r="BR166" s="282"/>
      <c r="BS166" s="282"/>
      <c r="BT166" s="282"/>
      <c r="BU166" s="282"/>
      <c r="BV166" s="116"/>
    </row>
    <row r="167" spans="1:74" ht="40.15" customHeight="1" x14ac:dyDescent="0.25">
      <c r="A167" s="153"/>
      <c r="C167" s="1059"/>
      <c r="D167" s="1162"/>
      <c r="E167" s="1062"/>
      <c r="F167" s="1266"/>
      <c r="G167" s="1162"/>
      <c r="H167" s="1367"/>
      <c r="I167" s="1344"/>
      <c r="J167" s="1162"/>
      <c r="K167" s="1162"/>
      <c r="L167" s="1162"/>
      <c r="M167" s="1162"/>
      <c r="N167" s="1370"/>
      <c r="O167" s="1162"/>
      <c r="P167" s="1053"/>
      <c r="Q167" s="1056"/>
      <c r="R167" s="1041"/>
      <c r="S167" s="1041"/>
      <c r="T167" s="1023"/>
      <c r="U167" s="1008"/>
      <c r="V167" s="1008"/>
      <c r="W167" s="1008"/>
      <c r="X167" s="1008"/>
      <c r="Y167" s="1008"/>
      <c r="Z167" s="1005"/>
      <c r="AA167" s="1005"/>
      <c r="AB167" s="1005"/>
      <c r="AC167" s="1005"/>
      <c r="AD167" s="1005"/>
      <c r="AE167" s="1005"/>
      <c r="AF167" s="1005"/>
      <c r="AG167" s="196"/>
      <c r="AH167" s="592"/>
      <c r="AI167" s="592"/>
      <c r="AJ167" s="592"/>
      <c r="AK167" s="196"/>
      <c r="AL167" s="197"/>
      <c r="AM167" s="197"/>
      <c r="AN167" s="197"/>
      <c r="AO167" s="197"/>
      <c r="AP167" s="1151"/>
      <c r="AQ167" s="1005"/>
      <c r="AR167" s="282"/>
      <c r="AS167" s="282"/>
      <c r="AT167" s="282"/>
      <c r="AU167" s="282"/>
      <c r="AV167" s="282"/>
      <c r="AW167" s="282"/>
      <c r="AX167" s="1151"/>
      <c r="AY167" s="1005"/>
      <c r="AZ167" s="282"/>
      <c r="BA167" s="282"/>
      <c r="BB167" s="282"/>
      <c r="BC167" s="282"/>
      <c r="BD167" s="282"/>
      <c r="BE167" s="282"/>
      <c r="BF167" s="1151"/>
      <c r="BG167" s="1005"/>
      <c r="BH167" s="282"/>
      <c r="BI167" s="282"/>
      <c r="BJ167" s="282"/>
      <c r="BK167" s="282"/>
      <c r="BL167" s="282"/>
      <c r="BM167" s="282"/>
      <c r="BN167" s="1151"/>
      <c r="BO167" s="1005"/>
      <c r="BP167" s="282"/>
      <c r="BQ167" s="282"/>
      <c r="BR167" s="282"/>
      <c r="BS167" s="282"/>
      <c r="BT167" s="282"/>
      <c r="BU167" s="282"/>
      <c r="BV167" s="116"/>
    </row>
    <row r="168" spans="1:74" ht="40.15" customHeight="1" thickBot="1" x14ac:dyDescent="0.3">
      <c r="A168" s="153"/>
      <c r="C168" s="1059"/>
      <c r="D168" s="1162"/>
      <c r="E168" s="1063"/>
      <c r="F168" s="1267"/>
      <c r="G168" s="1163"/>
      <c r="H168" s="1368"/>
      <c r="I168" s="1369"/>
      <c r="J168" s="1163"/>
      <c r="K168" s="1163"/>
      <c r="L168" s="1163"/>
      <c r="M168" s="1163"/>
      <c r="N168" s="1371"/>
      <c r="O168" s="1163"/>
      <c r="P168" s="1054"/>
      <c r="Q168" s="1057"/>
      <c r="R168" s="1042"/>
      <c r="S168" s="1042"/>
      <c r="T168" s="1024"/>
      <c r="U168" s="1009"/>
      <c r="V168" s="1009"/>
      <c r="W168" s="1009"/>
      <c r="X168" s="1009"/>
      <c r="Y168" s="1009"/>
      <c r="Z168" s="1006"/>
      <c r="AA168" s="1006"/>
      <c r="AB168" s="1006"/>
      <c r="AC168" s="1006"/>
      <c r="AD168" s="1006"/>
      <c r="AE168" s="1006"/>
      <c r="AF168" s="1006"/>
      <c r="AG168" s="715"/>
      <c r="AH168" s="716"/>
      <c r="AI168" s="716"/>
      <c r="AJ168" s="716"/>
      <c r="AK168" s="715"/>
      <c r="AL168" s="717"/>
      <c r="AM168" s="717"/>
      <c r="AN168" s="717"/>
      <c r="AO168" s="717"/>
      <c r="AP168" s="1152"/>
      <c r="AQ168" s="1006"/>
      <c r="AR168" s="718"/>
      <c r="AS168" s="718"/>
      <c r="AT168" s="718"/>
      <c r="AU168" s="718"/>
      <c r="AV168" s="718"/>
      <c r="AW168" s="718"/>
      <c r="AX168" s="1152"/>
      <c r="AY168" s="1006"/>
      <c r="AZ168" s="718"/>
      <c r="BA168" s="718"/>
      <c r="BB168" s="718"/>
      <c r="BC168" s="718"/>
      <c r="BD168" s="718"/>
      <c r="BE168" s="718"/>
      <c r="BF168" s="1152"/>
      <c r="BG168" s="1006"/>
      <c r="BH168" s="718"/>
      <c r="BI168" s="718"/>
      <c r="BJ168" s="718"/>
      <c r="BK168" s="718"/>
      <c r="BL168" s="718"/>
      <c r="BM168" s="718"/>
      <c r="BN168" s="1152"/>
      <c r="BO168" s="1006"/>
      <c r="BP168" s="718"/>
      <c r="BQ168" s="718"/>
      <c r="BR168" s="718"/>
      <c r="BS168" s="718"/>
      <c r="BT168" s="718"/>
      <c r="BU168" s="718"/>
      <c r="BV168" s="116"/>
    </row>
    <row r="169" spans="1:74" ht="40.15" customHeight="1" thickTop="1" x14ac:dyDescent="0.25">
      <c r="A169" s="153"/>
      <c r="C169" s="1059"/>
      <c r="D169" s="1162"/>
      <c r="E169" s="1061">
        <v>356</v>
      </c>
      <c r="F169" s="1372">
        <v>330105300</v>
      </c>
      <c r="G169" s="1373" t="s">
        <v>3564</v>
      </c>
      <c r="H169" s="1374">
        <v>8</v>
      </c>
      <c r="I169" s="1375" t="s">
        <v>2982</v>
      </c>
      <c r="J169" s="1373">
        <v>33</v>
      </c>
      <c r="K169" s="1373" t="s">
        <v>3554</v>
      </c>
      <c r="L169" s="1373">
        <v>3301</v>
      </c>
      <c r="M169" s="1373" t="s">
        <v>3555</v>
      </c>
      <c r="N169" s="1376">
        <v>2026004540085</v>
      </c>
      <c r="O169" s="1373" t="s">
        <v>3556</v>
      </c>
      <c r="P169" s="1052" t="s">
        <v>1218</v>
      </c>
      <c r="Q169" s="1055">
        <v>8</v>
      </c>
      <c r="R169" s="1040" t="s">
        <v>2871</v>
      </c>
      <c r="S169" s="1040"/>
      <c r="T169" s="1022"/>
      <c r="U169" s="1007"/>
      <c r="V169" s="1007"/>
      <c r="W169" s="1007"/>
      <c r="X169" s="1007"/>
      <c r="Y169" s="1007"/>
      <c r="Z169" s="1004">
        <f t="shared" si="51"/>
        <v>0</v>
      </c>
      <c r="AA169" s="1004">
        <f t="shared" si="61"/>
        <v>0</v>
      </c>
      <c r="AB169" s="1004">
        <f t="shared" si="61"/>
        <v>0</v>
      </c>
      <c r="AC169" s="1004">
        <f t="shared" si="61"/>
        <v>0</v>
      </c>
      <c r="AD169" s="1004">
        <f t="shared" si="61"/>
        <v>0</v>
      </c>
      <c r="AE169" s="1004">
        <f t="shared" si="61"/>
        <v>0</v>
      </c>
      <c r="AF169" s="1004">
        <f t="shared" si="61"/>
        <v>0</v>
      </c>
      <c r="AG169" s="714"/>
      <c r="AH169" s="593"/>
      <c r="AI169" s="593"/>
      <c r="AJ169" s="593"/>
      <c r="AK169" s="207"/>
      <c r="AL169" s="208"/>
      <c r="AM169" s="208"/>
      <c r="AN169" s="208"/>
      <c r="AO169" s="208"/>
      <c r="AP169" s="1150">
        <f>+U169</f>
        <v>0</v>
      </c>
      <c r="AQ169" s="1004">
        <f>SUM(AR169:AW172)</f>
        <v>0</v>
      </c>
      <c r="AR169" s="299"/>
      <c r="AS169" s="299"/>
      <c r="AT169" s="299"/>
      <c r="AU169" s="299"/>
      <c r="AV169" s="299"/>
      <c r="AW169" s="299"/>
      <c r="AX169" s="1150">
        <f>+V169</f>
        <v>0</v>
      </c>
      <c r="AY169" s="1004">
        <f>SUM(AZ169:BE172)</f>
        <v>0</v>
      </c>
      <c r="AZ169" s="299"/>
      <c r="BA169" s="299"/>
      <c r="BB169" s="299"/>
      <c r="BC169" s="299"/>
      <c r="BD169" s="299"/>
      <c r="BE169" s="299"/>
      <c r="BF169" s="1150">
        <f>+W169</f>
        <v>0</v>
      </c>
      <c r="BG169" s="1004">
        <f>SUM(BH169:BM172)</f>
        <v>0</v>
      </c>
      <c r="BH169" s="299"/>
      <c r="BI169" s="299"/>
      <c r="BJ169" s="299"/>
      <c r="BK169" s="299"/>
      <c r="BL169" s="299"/>
      <c r="BM169" s="299"/>
      <c r="BN169" s="1150">
        <f>+X169</f>
        <v>0</v>
      </c>
      <c r="BO169" s="1004">
        <f>SUM(BP169:BU172)</f>
        <v>0</v>
      </c>
      <c r="BP169" s="299"/>
      <c r="BQ169" s="299"/>
      <c r="BR169" s="299"/>
      <c r="BS169" s="299"/>
      <c r="BT169" s="299"/>
      <c r="BU169" s="299"/>
      <c r="BV169" s="116"/>
    </row>
    <row r="170" spans="1:74" ht="40.15" customHeight="1" x14ac:dyDescent="0.25">
      <c r="A170" s="153"/>
      <c r="C170" s="1059"/>
      <c r="D170" s="1162"/>
      <c r="E170" s="1062"/>
      <c r="F170" s="1266"/>
      <c r="G170" s="1162"/>
      <c r="H170" s="1367"/>
      <c r="I170" s="1344"/>
      <c r="J170" s="1162"/>
      <c r="K170" s="1162"/>
      <c r="L170" s="1162"/>
      <c r="M170" s="1162"/>
      <c r="N170" s="1370"/>
      <c r="O170" s="1162"/>
      <c r="P170" s="1053"/>
      <c r="Q170" s="1056"/>
      <c r="R170" s="1041"/>
      <c r="S170" s="1041"/>
      <c r="T170" s="1023"/>
      <c r="U170" s="1008"/>
      <c r="V170" s="1008"/>
      <c r="W170" s="1008"/>
      <c r="X170" s="1008"/>
      <c r="Y170" s="1008"/>
      <c r="Z170" s="1005"/>
      <c r="AA170" s="1005"/>
      <c r="AB170" s="1005"/>
      <c r="AC170" s="1005"/>
      <c r="AD170" s="1005"/>
      <c r="AE170" s="1005"/>
      <c r="AF170" s="1005"/>
      <c r="AG170" s="479"/>
      <c r="AH170" s="592"/>
      <c r="AI170" s="592"/>
      <c r="AJ170" s="592"/>
      <c r="AK170" s="196"/>
      <c r="AL170" s="197"/>
      <c r="AM170" s="197"/>
      <c r="AN170" s="197"/>
      <c r="AO170" s="197"/>
      <c r="AP170" s="1151"/>
      <c r="AQ170" s="1005"/>
      <c r="AR170" s="282"/>
      <c r="AS170" s="282"/>
      <c r="AT170" s="282"/>
      <c r="AU170" s="282"/>
      <c r="AV170" s="282"/>
      <c r="AW170" s="282"/>
      <c r="AX170" s="1151"/>
      <c r="AY170" s="1005"/>
      <c r="AZ170" s="282"/>
      <c r="BA170" s="282"/>
      <c r="BB170" s="282"/>
      <c r="BC170" s="282"/>
      <c r="BD170" s="282"/>
      <c r="BE170" s="282"/>
      <c r="BF170" s="1151"/>
      <c r="BG170" s="1005"/>
      <c r="BH170" s="282"/>
      <c r="BI170" s="282"/>
      <c r="BJ170" s="282"/>
      <c r="BK170" s="282"/>
      <c r="BL170" s="282"/>
      <c r="BM170" s="282"/>
      <c r="BN170" s="1151"/>
      <c r="BO170" s="1005"/>
      <c r="BP170" s="282"/>
      <c r="BQ170" s="282"/>
      <c r="BR170" s="282"/>
      <c r="BS170" s="282"/>
      <c r="BT170" s="282"/>
      <c r="BU170" s="282"/>
      <c r="BV170" s="116"/>
    </row>
    <row r="171" spans="1:74" ht="40.15" customHeight="1" x14ac:dyDescent="0.25">
      <c r="A171" s="153"/>
      <c r="C171" s="1059"/>
      <c r="D171" s="1162"/>
      <c r="E171" s="1062"/>
      <c r="F171" s="1266"/>
      <c r="G171" s="1162"/>
      <c r="H171" s="1367"/>
      <c r="I171" s="1344"/>
      <c r="J171" s="1162"/>
      <c r="K171" s="1162"/>
      <c r="L171" s="1162"/>
      <c r="M171" s="1162"/>
      <c r="N171" s="1370"/>
      <c r="O171" s="1162"/>
      <c r="P171" s="1053"/>
      <c r="Q171" s="1056"/>
      <c r="R171" s="1041"/>
      <c r="S171" s="1041"/>
      <c r="T171" s="1023"/>
      <c r="U171" s="1008"/>
      <c r="V171" s="1008"/>
      <c r="W171" s="1008"/>
      <c r="X171" s="1008"/>
      <c r="Y171" s="1008"/>
      <c r="Z171" s="1005"/>
      <c r="AA171" s="1005"/>
      <c r="AB171" s="1005"/>
      <c r="AC171" s="1005"/>
      <c r="AD171" s="1005"/>
      <c r="AE171" s="1005"/>
      <c r="AF171" s="1005"/>
      <c r="AG171" s="196"/>
      <c r="AH171" s="592"/>
      <c r="AI171" s="592"/>
      <c r="AJ171" s="592"/>
      <c r="AK171" s="196"/>
      <c r="AL171" s="197"/>
      <c r="AM171" s="197"/>
      <c r="AN171" s="197"/>
      <c r="AO171" s="197"/>
      <c r="AP171" s="1151"/>
      <c r="AQ171" s="1005"/>
      <c r="AR171" s="282"/>
      <c r="AS171" s="282"/>
      <c r="AT171" s="282"/>
      <c r="AU171" s="282"/>
      <c r="AV171" s="282"/>
      <c r="AW171" s="282"/>
      <c r="AX171" s="1151"/>
      <c r="AY171" s="1005"/>
      <c r="AZ171" s="282"/>
      <c r="BA171" s="282"/>
      <c r="BB171" s="282"/>
      <c r="BC171" s="282"/>
      <c r="BD171" s="282"/>
      <c r="BE171" s="282"/>
      <c r="BF171" s="1151"/>
      <c r="BG171" s="1005"/>
      <c r="BH171" s="282"/>
      <c r="BI171" s="282"/>
      <c r="BJ171" s="282"/>
      <c r="BK171" s="282"/>
      <c r="BL171" s="282"/>
      <c r="BM171" s="282"/>
      <c r="BN171" s="1151"/>
      <c r="BO171" s="1005"/>
      <c r="BP171" s="282"/>
      <c r="BQ171" s="282"/>
      <c r="BR171" s="282"/>
      <c r="BS171" s="282"/>
      <c r="BT171" s="282"/>
      <c r="BU171" s="282"/>
      <c r="BV171" s="116"/>
    </row>
    <row r="172" spans="1:74" ht="40.15" customHeight="1" thickBot="1" x14ac:dyDescent="0.3">
      <c r="A172" s="153"/>
      <c r="C172" s="1060"/>
      <c r="D172" s="1163"/>
      <c r="E172" s="1063"/>
      <c r="F172" s="1267"/>
      <c r="G172" s="1163"/>
      <c r="H172" s="1368"/>
      <c r="I172" s="1369"/>
      <c r="J172" s="1163"/>
      <c r="K172" s="1163"/>
      <c r="L172" s="1163"/>
      <c r="M172" s="1163"/>
      <c r="N172" s="1371"/>
      <c r="O172" s="1163"/>
      <c r="P172" s="1054"/>
      <c r="Q172" s="1057"/>
      <c r="R172" s="1042"/>
      <c r="S172" s="1042"/>
      <c r="T172" s="1024"/>
      <c r="U172" s="1009"/>
      <c r="V172" s="1009"/>
      <c r="W172" s="1009"/>
      <c r="X172" s="1009"/>
      <c r="Y172" s="1009"/>
      <c r="Z172" s="1006"/>
      <c r="AA172" s="1006"/>
      <c r="AB172" s="1006"/>
      <c r="AC172" s="1006"/>
      <c r="AD172" s="1006"/>
      <c r="AE172" s="1006"/>
      <c r="AF172" s="1006"/>
      <c r="AG172" s="715"/>
      <c r="AH172" s="716"/>
      <c r="AI172" s="716"/>
      <c r="AJ172" s="716"/>
      <c r="AK172" s="715"/>
      <c r="AL172" s="717"/>
      <c r="AM172" s="717"/>
      <c r="AN172" s="717"/>
      <c r="AO172" s="717"/>
      <c r="AP172" s="1152"/>
      <c r="AQ172" s="1006"/>
      <c r="AR172" s="718"/>
      <c r="AS172" s="718"/>
      <c r="AT172" s="718"/>
      <c r="AU172" s="718"/>
      <c r="AV172" s="718"/>
      <c r="AW172" s="718"/>
      <c r="AX172" s="1152"/>
      <c r="AY172" s="1006"/>
      <c r="AZ172" s="718"/>
      <c r="BA172" s="718"/>
      <c r="BB172" s="718"/>
      <c r="BC172" s="718"/>
      <c r="BD172" s="718"/>
      <c r="BE172" s="718"/>
      <c r="BF172" s="1152"/>
      <c r="BG172" s="1006"/>
      <c r="BH172" s="718"/>
      <c r="BI172" s="718"/>
      <c r="BJ172" s="718"/>
      <c r="BK172" s="718"/>
      <c r="BL172" s="718"/>
      <c r="BM172" s="718"/>
      <c r="BN172" s="1152"/>
      <c r="BO172" s="1006"/>
      <c r="BP172" s="718"/>
      <c r="BQ172" s="718"/>
      <c r="BR172" s="718"/>
      <c r="BS172" s="718"/>
      <c r="BT172" s="718"/>
      <c r="BU172" s="718"/>
      <c r="BV172" s="116"/>
    </row>
    <row r="173" spans="1:74" ht="40.15" customHeight="1" thickTop="1" thickBot="1" x14ac:dyDescent="0.3">
      <c r="B173" s="924" t="s">
        <v>1219</v>
      </c>
      <c r="C173" s="311" t="s">
        <v>1220</v>
      </c>
      <c r="D173" s="742"/>
      <c r="E173" s="743"/>
      <c r="F173" s="743"/>
      <c r="G173" s="743"/>
      <c r="H173" s="743"/>
      <c r="I173" s="242"/>
      <c r="J173" s="694"/>
      <c r="K173" s="694"/>
      <c r="L173" s="692"/>
      <c r="M173" s="692"/>
      <c r="N173" s="692"/>
      <c r="O173" s="737"/>
      <c r="P173" s="310"/>
      <c r="Q173" s="310"/>
      <c r="R173" s="310"/>
      <c r="S173" s="698"/>
      <c r="T173" s="242"/>
      <c r="U173" s="242"/>
      <c r="V173" s="242"/>
      <c r="W173" s="242"/>
      <c r="X173" s="243"/>
      <c r="Y173" s="248"/>
      <c r="Z173" s="245">
        <f t="shared" si="51"/>
        <v>0</v>
      </c>
      <c r="AA173" s="744">
        <f t="shared" si="51"/>
        <v>0</v>
      </c>
      <c r="AB173" s="245">
        <f t="shared" si="51"/>
        <v>0</v>
      </c>
      <c r="AC173" s="245">
        <f t="shared" si="51"/>
        <v>0</v>
      </c>
      <c r="AD173" s="245">
        <f t="shared" si="51"/>
        <v>0</v>
      </c>
      <c r="AE173" s="245">
        <f t="shared" si="51"/>
        <v>0</v>
      </c>
      <c r="AF173" s="245">
        <f t="shared" si="51"/>
        <v>0</v>
      </c>
      <c r="AG173" s="745"/>
      <c r="AH173" s="246"/>
      <c r="AI173" s="246"/>
      <c r="AJ173" s="246"/>
      <c r="AK173" s="246"/>
      <c r="AL173" s="246"/>
      <c r="AM173" s="246"/>
      <c r="AN173" s="246"/>
      <c r="AO173" s="246"/>
      <c r="AP173" s="669"/>
      <c r="AQ173" s="670">
        <f t="shared" ref="AQ173" si="62">SUM(AQ174:AQ193)</f>
        <v>0</v>
      </c>
      <c r="AR173" s="670">
        <f>SUM(AR174:AR193)</f>
        <v>0</v>
      </c>
      <c r="AS173" s="670">
        <f t="shared" ref="AS173:AW173" si="63">SUM(AS174:AS193)</f>
        <v>0</v>
      </c>
      <c r="AT173" s="670">
        <f t="shared" si="63"/>
        <v>0</v>
      </c>
      <c r="AU173" s="670">
        <f t="shared" si="63"/>
        <v>0</v>
      </c>
      <c r="AV173" s="670">
        <f t="shared" si="63"/>
        <v>0</v>
      </c>
      <c r="AW173" s="670">
        <f t="shared" si="63"/>
        <v>0</v>
      </c>
      <c r="AX173" s="669"/>
      <c r="AY173" s="670">
        <f t="shared" ref="AY173" si="64">SUM(AY174:AY193)</f>
        <v>0</v>
      </c>
      <c r="AZ173" s="670">
        <f>SUM(AZ174:AZ193)</f>
        <v>0</v>
      </c>
      <c r="BA173" s="670">
        <f t="shared" ref="BA173:BE173" si="65">SUM(BA174:BA193)</f>
        <v>0</v>
      </c>
      <c r="BB173" s="670">
        <f t="shared" si="65"/>
        <v>0</v>
      </c>
      <c r="BC173" s="670">
        <f t="shared" si="65"/>
        <v>0</v>
      </c>
      <c r="BD173" s="670">
        <f t="shared" si="65"/>
        <v>0</v>
      </c>
      <c r="BE173" s="670">
        <f t="shared" si="65"/>
        <v>0</v>
      </c>
      <c r="BF173" s="669"/>
      <c r="BG173" s="670">
        <f t="shared" ref="BG173" si="66">SUM(BG174:BG193)</f>
        <v>0</v>
      </c>
      <c r="BH173" s="670">
        <f>SUM(BH174:BH193)</f>
        <v>0</v>
      </c>
      <c r="BI173" s="670">
        <f t="shared" ref="BI173:BM173" si="67">SUM(BI174:BI193)</f>
        <v>0</v>
      </c>
      <c r="BJ173" s="670">
        <f t="shared" si="67"/>
        <v>0</v>
      </c>
      <c r="BK173" s="670">
        <f t="shared" si="67"/>
        <v>0</v>
      </c>
      <c r="BL173" s="670">
        <f t="shared" si="67"/>
        <v>0</v>
      </c>
      <c r="BM173" s="670">
        <f t="shared" si="67"/>
        <v>0</v>
      </c>
      <c r="BN173" s="669"/>
      <c r="BO173" s="670">
        <f t="shared" ref="BO173" si="68">SUM(BO174:BO193)</f>
        <v>0</v>
      </c>
      <c r="BP173" s="670">
        <f>SUM(BP174:BP193)</f>
        <v>0</v>
      </c>
      <c r="BQ173" s="670">
        <f t="shared" ref="BQ173:BU173" si="69">SUM(BQ174:BQ193)</f>
        <v>0</v>
      </c>
      <c r="BR173" s="670">
        <f t="shared" si="69"/>
        <v>0</v>
      </c>
      <c r="BS173" s="670">
        <f t="shared" si="69"/>
        <v>0</v>
      </c>
      <c r="BT173" s="670">
        <f t="shared" si="69"/>
        <v>0</v>
      </c>
      <c r="BU173" s="670">
        <f t="shared" si="69"/>
        <v>0</v>
      </c>
      <c r="BV173" s="36"/>
    </row>
    <row r="174" spans="1:74" ht="40.15" customHeight="1" thickTop="1" x14ac:dyDescent="0.25">
      <c r="A174" s="151"/>
      <c r="B174" s="24"/>
      <c r="C174" s="1058" t="s">
        <v>1221</v>
      </c>
      <c r="D174" s="1049" t="s">
        <v>1222</v>
      </c>
      <c r="E174" s="1061">
        <v>357</v>
      </c>
      <c r="F174" s="1064" t="s">
        <v>3585</v>
      </c>
      <c r="G174" s="1049" t="s">
        <v>1599</v>
      </c>
      <c r="H174" s="1043" t="s">
        <v>2954</v>
      </c>
      <c r="I174" s="1049" t="s">
        <v>3586</v>
      </c>
      <c r="J174" s="1043" t="s">
        <v>3587</v>
      </c>
      <c r="K174" s="1161" t="s">
        <v>3554</v>
      </c>
      <c r="L174" s="1161">
        <v>3301</v>
      </c>
      <c r="M174" s="1161" t="s">
        <v>3555</v>
      </c>
      <c r="N174" s="1380">
        <v>2026004540085</v>
      </c>
      <c r="O174" s="1385" t="s">
        <v>3556</v>
      </c>
      <c r="P174" s="1052" t="s">
        <v>1223</v>
      </c>
      <c r="Q174" s="1055">
        <v>200</v>
      </c>
      <c r="R174" s="1040" t="s">
        <v>2871</v>
      </c>
      <c r="S174" s="1040"/>
      <c r="T174" s="1022"/>
      <c r="U174" s="1007"/>
      <c r="V174" s="1007"/>
      <c r="W174" s="1007"/>
      <c r="X174" s="1007"/>
      <c r="Y174" s="1007"/>
      <c r="Z174" s="1004">
        <f t="shared" si="51"/>
        <v>0</v>
      </c>
      <c r="AA174" s="1004">
        <f t="shared" ref="AA174:AF186" si="70">SUM(AR174:AR177,AZ174:AZ177,BH174:BH177,BP174:BP177)</f>
        <v>0</v>
      </c>
      <c r="AB174" s="1004">
        <f t="shared" si="70"/>
        <v>0</v>
      </c>
      <c r="AC174" s="1004">
        <f t="shared" si="70"/>
        <v>0</v>
      </c>
      <c r="AD174" s="1004">
        <f t="shared" si="70"/>
        <v>0</v>
      </c>
      <c r="AE174" s="1004">
        <f t="shared" si="70"/>
        <v>0</v>
      </c>
      <c r="AF174" s="1004">
        <f t="shared" si="70"/>
        <v>0</v>
      </c>
      <c r="AG174" s="714"/>
      <c r="AH174" s="593"/>
      <c r="AI174" s="593"/>
      <c r="AJ174" s="593"/>
      <c r="AK174" s="207"/>
      <c r="AL174" s="208"/>
      <c r="AM174" s="208"/>
      <c r="AN174" s="208"/>
      <c r="AO174" s="208"/>
      <c r="AP174" s="1150">
        <f>+U174</f>
        <v>0</v>
      </c>
      <c r="AQ174" s="1004">
        <f>SUM(AR174:AW177)</f>
        <v>0</v>
      </c>
      <c r="AR174" s="299"/>
      <c r="AS174" s="299"/>
      <c r="AT174" s="299"/>
      <c r="AU174" s="299"/>
      <c r="AV174" s="299"/>
      <c r="AW174" s="299"/>
      <c r="AX174" s="1150">
        <f>+V174</f>
        <v>0</v>
      </c>
      <c r="AY174" s="1004">
        <f>SUM(AZ174:BE177)</f>
        <v>0</v>
      </c>
      <c r="AZ174" s="299"/>
      <c r="BA174" s="299"/>
      <c r="BB174" s="299"/>
      <c r="BC174" s="299"/>
      <c r="BD174" s="299"/>
      <c r="BE174" s="299"/>
      <c r="BF174" s="1150">
        <f>+W174</f>
        <v>0</v>
      </c>
      <c r="BG174" s="1004">
        <f>SUM(BH174:BM177)</f>
        <v>0</v>
      </c>
      <c r="BH174" s="299"/>
      <c r="BI174" s="299"/>
      <c r="BJ174" s="299"/>
      <c r="BK174" s="299"/>
      <c r="BL174" s="299"/>
      <c r="BM174" s="299"/>
      <c r="BN174" s="1150">
        <f>+X174</f>
        <v>0</v>
      </c>
      <c r="BO174" s="1004">
        <f>SUM(BP174:BU177)</f>
        <v>0</v>
      </c>
      <c r="BP174" s="299"/>
      <c r="BQ174" s="299"/>
      <c r="BR174" s="299"/>
      <c r="BS174" s="299"/>
      <c r="BT174" s="299"/>
      <c r="BU174" s="299"/>
      <c r="BV174" s="116"/>
    </row>
    <row r="175" spans="1:74" ht="40.15" customHeight="1" x14ac:dyDescent="0.25">
      <c r="A175" s="151"/>
      <c r="B175" s="24"/>
      <c r="C175" s="1059"/>
      <c r="D175" s="1050"/>
      <c r="E175" s="1062"/>
      <c r="F175" s="1065"/>
      <c r="G175" s="1050"/>
      <c r="H175" s="1044"/>
      <c r="I175" s="1050"/>
      <c r="J175" s="1044"/>
      <c r="K175" s="1162"/>
      <c r="L175" s="1162"/>
      <c r="M175" s="1162"/>
      <c r="N175" s="1370"/>
      <c r="O175" s="1386"/>
      <c r="P175" s="1053"/>
      <c r="Q175" s="1056"/>
      <c r="R175" s="1041"/>
      <c r="S175" s="1041"/>
      <c r="T175" s="1023"/>
      <c r="U175" s="1008"/>
      <c r="V175" s="1008"/>
      <c r="W175" s="1008"/>
      <c r="X175" s="1008"/>
      <c r="Y175" s="1008"/>
      <c r="Z175" s="1005"/>
      <c r="AA175" s="1005"/>
      <c r="AB175" s="1005"/>
      <c r="AC175" s="1005"/>
      <c r="AD175" s="1005"/>
      <c r="AE175" s="1005"/>
      <c r="AF175" s="1005"/>
      <c r="AG175" s="479"/>
      <c r="AH175" s="592"/>
      <c r="AI175" s="592"/>
      <c r="AJ175" s="592"/>
      <c r="AK175" s="196"/>
      <c r="AL175" s="197"/>
      <c r="AM175" s="197"/>
      <c r="AN175" s="197"/>
      <c r="AO175" s="197"/>
      <c r="AP175" s="1151"/>
      <c r="AQ175" s="1005"/>
      <c r="AR175" s="282"/>
      <c r="AS175" s="282"/>
      <c r="AT175" s="282"/>
      <c r="AU175" s="282"/>
      <c r="AV175" s="282"/>
      <c r="AW175" s="282"/>
      <c r="AX175" s="1151"/>
      <c r="AY175" s="1005"/>
      <c r="AZ175" s="282"/>
      <c r="BA175" s="282"/>
      <c r="BB175" s="282"/>
      <c r="BC175" s="282"/>
      <c r="BD175" s="282"/>
      <c r="BE175" s="282"/>
      <c r="BF175" s="1151"/>
      <c r="BG175" s="1005"/>
      <c r="BH175" s="282"/>
      <c r="BI175" s="282"/>
      <c r="BJ175" s="282"/>
      <c r="BK175" s="282"/>
      <c r="BL175" s="282"/>
      <c r="BM175" s="282"/>
      <c r="BN175" s="1151"/>
      <c r="BO175" s="1005"/>
      <c r="BP175" s="282"/>
      <c r="BQ175" s="282"/>
      <c r="BR175" s="282"/>
      <c r="BS175" s="282"/>
      <c r="BT175" s="282"/>
      <c r="BU175" s="282"/>
      <c r="BV175" s="116"/>
    </row>
    <row r="176" spans="1:74" ht="40.15" customHeight="1" x14ac:dyDescent="0.25">
      <c r="A176" s="151"/>
      <c r="B176" s="24"/>
      <c r="C176" s="1059"/>
      <c r="D176" s="1050"/>
      <c r="E176" s="1062"/>
      <c r="F176" s="1065"/>
      <c r="G176" s="1050"/>
      <c r="H176" s="1044"/>
      <c r="I176" s="1050"/>
      <c r="J176" s="1044"/>
      <c r="K176" s="1162"/>
      <c r="L176" s="1162"/>
      <c r="M176" s="1162"/>
      <c r="N176" s="1370"/>
      <c r="O176" s="1386"/>
      <c r="P176" s="1053"/>
      <c r="Q176" s="1056"/>
      <c r="R176" s="1041"/>
      <c r="S176" s="1041"/>
      <c r="T176" s="1023"/>
      <c r="U176" s="1008"/>
      <c r="V176" s="1008"/>
      <c r="W176" s="1008"/>
      <c r="X176" s="1008"/>
      <c r="Y176" s="1008"/>
      <c r="Z176" s="1005"/>
      <c r="AA176" s="1005"/>
      <c r="AB176" s="1005"/>
      <c r="AC176" s="1005"/>
      <c r="AD176" s="1005"/>
      <c r="AE176" s="1005"/>
      <c r="AF176" s="1005"/>
      <c r="AG176" s="196"/>
      <c r="AH176" s="592"/>
      <c r="AI176" s="592"/>
      <c r="AJ176" s="592"/>
      <c r="AK176" s="196"/>
      <c r="AL176" s="197"/>
      <c r="AM176" s="197"/>
      <c r="AN176" s="197"/>
      <c r="AO176" s="197"/>
      <c r="AP176" s="1151"/>
      <c r="AQ176" s="1005"/>
      <c r="AR176" s="282"/>
      <c r="AS176" s="282"/>
      <c r="AT176" s="282"/>
      <c r="AU176" s="282"/>
      <c r="AV176" s="282"/>
      <c r="AW176" s="282"/>
      <c r="AX176" s="1151"/>
      <c r="AY176" s="1005"/>
      <c r="AZ176" s="282"/>
      <c r="BA176" s="282"/>
      <c r="BB176" s="282"/>
      <c r="BC176" s="282"/>
      <c r="BD176" s="282"/>
      <c r="BE176" s="282"/>
      <c r="BF176" s="1151"/>
      <c r="BG176" s="1005"/>
      <c r="BH176" s="282"/>
      <c r="BI176" s="282"/>
      <c r="BJ176" s="282"/>
      <c r="BK176" s="282"/>
      <c r="BL176" s="282"/>
      <c r="BM176" s="282"/>
      <c r="BN176" s="1151"/>
      <c r="BO176" s="1005"/>
      <c r="BP176" s="282"/>
      <c r="BQ176" s="282"/>
      <c r="BR176" s="282"/>
      <c r="BS176" s="282"/>
      <c r="BT176" s="282"/>
      <c r="BU176" s="282"/>
      <c r="BV176" s="116"/>
    </row>
    <row r="177" spans="1:74" ht="40.15" customHeight="1" thickBot="1" x14ac:dyDescent="0.3">
      <c r="A177" s="151"/>
      <c r="B177" s="24"/>
      <c r="C177" s="1060"/>
      <c r="D177" s="1051"/>
      <c r="E177" s="1063"/>
      <c r="F177" s="1066"/>
      <c r="G177" s="1051"/>
      <c r="H177" s="1045"/>
      <c r="I177" s="1051"/>
      <c r="J177" s="1045"/>
      <c r="K177" s="1163"/>
      <c r="L177" s="1163"/>
      <c r="M177" s="1163"/>
      <c r="N177" s="1371"/>
      <c r="O177" s="1387"/>
      <c r="P177" s="1054"/>
      <c r="Q177" s="1057"/>
      <c r="R177" s="1042"/>
      <c r="S177" s="1042"/>
      <c r="T177" s="1024"/>
      <c r="U177" s="1009"/>
      <c r="V177" s="1009"/>
      <c r="W177" s="1009"/>
      <c r="X177" s="1009"/>
      <c r="Y177" s="1009"/>
      <c r="Z177" s="1006"/>
      <c r="AA177" s="1006"/>
      <c r="AB177" s="1006"/>
      <c r="AC177" s="1006"/>
      <c r="AD177" s="1006"/>
      <c r="AE177" s="1006"/>
      <c r="AF177" s="1006"/>
      <c r="AG177" s="715"/>
      <c r="AH177" s="716"/>
      <c r="AI177" s="716"/>
      <c r="AJ177" s="716"/>
      <c r="AK177" s="715"/>
      <c r="AL177" s="717"/>
      <c r="AM177" s="717"/>
      <c r="AN177" s="717"/>
      <c r="AO177" s="717"/>
      <c r="AP177" s="1152"/>
      <c r="AQ177" s="1006"/>
      <c r="AR177" s="718"/>
      <c r="AS177" s="718"/>
      <c r="AT177" s="718"/>
      <c r="AU177" s="718"/>
      <c r="AV177" s="718"/>
      <c r="AW177" s="718"/>
      <c r="AX177" s="1152"/>
      <c r="AY177" s="1006"/>
      <c r="AZ177" s="718"/>
      <c r="BA177" s="718"/>
      <c r="BB177" s="718"/>
      <c r="BC177" s="718"/>
      <c r="BD177" s="718"/>
      <c r="BE177" s="718"/>
      <c r="BF177" s="1152"/>
      <c r="BG177" s="1006"/>
      <c r="BH177" s="718"/>
      <c r="BI177" s="718"/>
      <c r="BJ177" s="718"/>
      <c r="BK177" s="718"/>
      <c r="BL177" s="718"/>
      <c r="BM177" s="718"/>
      <c r="BN177" s="1152"/>
      <c r="BO177" s="1006"/>
      <c r="BP177" s="718"/>
      <c r="BQ177" s="718"/>
      <c r="BR177" s="718"/>
      <c r="BS177" s="718"/>
      <c r="BT177" s="718"/>
      <c r="BU177" s="718"/>
      <c r="BV177" s="116"/>
    </row>
    <row r="178" spans="1:74" ht="40.15" customHeight="1" thickTop="1" x14ac:dyDescent="0.25">
      <c r="A178" s="151"/>
      <c r="B178" s="24"/>
      <c r="C178" s="1058" t="s">
        <v>1224</v>
      </c>
      <c r="D178" s="1385" t="s">
        <v>3588</v>
      </c>
      <c r="E178" s="1061">
        <v>358</v>
      </c>
      <c r="F178" s="1064" t="s">
        <v>3585</v>
      </c>
      <c r="G178" s="1049" t="s">
        <v>1599</v>
      </c>
      <c r="H178" s="1043" t="s">
        <v>3025</v>
      </c>
      <c r="I178" s="1049" t="s">
        <v>3586</v>
      </c>
      <c r="J178" s="1043" t="s">
        <v>3587</v>
      </c>
      <c r="K178" s="1161" t="s">
        <v>3554</v>
      </c>
      <c r="L178" s="1161">
        <v>3301</v>
      </c>
      <c r="M178" s="1161" t="s">
        <v>3555</v>
      </c>
      <c r="N178" s="1380">
        <v>2026004540085</v>
      </c>
      <c r="O178" s="1385" t="s">
        <v>3556</v>
      </c>
      <c r="P178" s="1052" t="s">
        <v>1226</v>
      </c>
      <c r="Q178" s="1055">
        <v>32</v>
      </c>
      <c r="R178" s="1040" t="s">
        <v>2871</v>
      </c>
      <c r="S178" s="1040"/>
      <c r="T178" s="1022"/>
      <c r="U178" s="1007"/>
      <c r="V178" s="1007"/>
      <c r="W178" s="1007"/>
      <c r="X178" s="1007"/>
      <c r="Y178" s="1007"/>
      <c r="Z178" s="1004">
        <f t="shared" si="51"/>
        <v>0</v>
      </c>
      <c r="AA178" s="1004">
        <f t="shared" si="70"/>
        <v>0</v>
      </c>
      <c r="AB178" s="1004">
        <f t="shared" si="70"/>
        <v>0</v>
      </c>
      <c r="AC178" s="1004">
        <f t="shared" si="70"/>
        <v>0</v>
      </c>
      <c r="AD178" s="1004">
        <f t="shared" si="70"/>
        <v>0</v>
      </c>
      <c r="AE178" s="1004">
        <f t="shared" si="70"/>
        <v>0</v>
      </c>
      <c r="AF178" s="1004">
        <f t="shared" si="70"/>
        <v>0</v>
      </c>
      <c r="AG178" s="714"/>
      <c r="AH178" s="593"/>
      <c r="AI178" s="593"/>
      <c r="AJ178" s="593"/>
      <c r="AK178" s="207"/>
      <c r="AL178" s="208"/>
      <c r="AM178" s="208"/>
      <c r="AN178" s="208"/>
      <c r="AO178" s="208"/>
      <c r="AP178" s="1150">
        <f>+U178</f>
        <v>0</v>
      </c>
      <c r="AQ178" s="1004">
        <f>SUM(AR178:AW181)</f>
        <v>0</v>
      </c>
      <c r="AR178" s="299"/>
      <c r="AS178" s="299"/>
      <c r="AT178" s="299"/>
      <c r="AU178" s="299"/>
      <c r="AV178" s="299"/>
      <c r="AW178" s="299"/>
      <c r="AX178" s="1150">
        <f>+V178</f>
        <v>0</v>
      </c>
      <c r="AY178" s="1004">
        <f>SUM(AZ178:BE181)</f>
        <v>0</v>
      </c>
      <c r="AZ178" s="299"/>
      <c r="BA178" s="299"/>
      <c r="BB178" s="299"/>
      <c r="BC178" s="299"/>
      <c r="BD178" s="299"/>
      <c r="BE178" s="299"/>
      <c r="BF178" s="1150">
        <f>+W178</f>
        <v>0</v>
      </c>
      <c r="BG178" s="1004">
        <f>SUM(BH178:BM181)</f>
        <v>0</v>
      </c>
      <c r="BH178" s="299"/>
      <c r="BI178" s="299"/>
      <c r="BJ178" s="299"/>
      <c r="BK178" s="299"/>
      <c r="BL178" s="299"/>
      <c r="BM178" s="299"/>
      <c r="BN178" s="1150">
        <f>+X178</f>
        <v>0</v>
      </c>
      <c r="BO178" s="1004">
        <f>SUM(BP178:BU181)</f>
        <v>0</v>
      </c>
      <c r="BP178" s="299"/>
      <c r="BQ178" s="299"/>
      <c r="BR178" s="299"/>
      <c r="BS178" s="299"/>
      <c r="BT178" s="299"/>
      <c r="BU178" s="299"/>
      <c r="BV178" s="116"/>
    </row>
    <row r="179" spans="1:74" ht="40.15" customHeight="1" x14ac:dyDescent="0.25">
      <c r="A179" s="151"/>
      <c r="B179" s="24"/>
      <c r="C179" s="1059"/>
      <c r="D179" s="1386"/>
      <c r="E179" s="1062"/>
      <c r="F179" s="1065"/>
      <c r="G179" s="1050"/>
      <c r="H179" s="1044"/>
      <c r="I179" s="1050"/>
      <c r="J179" s="1044"/>
      <c r="K179" s="1162"/>
      <c r="L179" s="1162"/>
      <c r="M179" s="1162"/>
      <c r="N179" s="1370"/>
      <c r="O179" s="1386"/>
      <c r="P179" s="1053"/>
      <c r="Q179" s="1056"/>
      <c r="R179" s="1041"/>
      <c r="S179" s="1041"/>
      <c r="T179" s="1023"/>
      <c r="U179" s="1008"/>
      <c r="V179" s="1008"/>
      <c r="W179" s="1008"/>
      <c r="X179" s="1008"/>
      <c r="Y179" s="1008"/>
      <c r="Z179" s="1005"/>
      <c r="AA179" s="1005"/>
      <c r="AB179" s="1005"/>
      <c r="AC179" s="1005"/>
      <c r="AD179" s="1005"/>
      <c r="AE179" s="1005"/>
      <c r="AF179" s="1005"/>
      <c r="AG179" s="479"/>
      <c r="AH179" s="592"/>
      <c r="AI179" s="592"/>
      <c r="AJ179" s="592"/>
      <c r="AK179" s="196"/>
      <c r="AL179" s="197"/>
      <c r="AM179" s="197"/>
      <c r="AN179" s="197"/>
      <c r="AO179" s="197"/>
      <c r="AP179" s="1151"/>
      <c r="AQ179" s="1005"/>
      <c r="AR179" s="282"/>
      <c r="AS179" s="282"/>
      <c r="AT179" s="282"/>
      <c r="AU179" s="282"/>
      <c r="AV179" s="282"/>
      <c r="AW179" s="282"/>
      <c r="AX179" s="1151"/>
      <c r="AY179" s="1005"/>
      <c r="AZ179" s="282"/>
      <c r="BA179" s="282"/>
      <c r="BB179" s="282"/>
      <c r="BC179" s="282"/>
      <c r="BD179" s="282"/>
      <c r="BE179" s="282"/>
      <c r="BF179" s="1151"/>
      <c r="BG179" s="1005"/>
      <c r="BH179" s="282"/>
      <c r="BI179" s="282"/>
      <c r="BJ179" s="282"/>
      <c r="BK179" s="282"/>
      <c r="BL179" s="282"/>
      <c r="BM179" s="282"/>
      <c r="BN179" s="1151"/>
      <c r="BO179" s="1005"/>
      <c r="BP179" s="282"/>
      <c r="BQ179" s="282"/>
      <c r="BR179" s="282"/>
      <c r="BS179" s="282"/>
      <c r="BT179" s="282"/>
      <c r="BU179" s="282"/>
      <c r="BV179" s="116"/>
    </row>
    <row r="180" spans="1:74" ht="40.15" customHeight="1" x14ac:dyDescent="0.25">
      <c r="A180" s="151"/>
      <c r="B180" s="24"/>
      <c r="C180" s="1059"/>
      <c r="D180" s="1386"/>
      <c r="E180" s="1062"/>
      <c r="F180" s="1065"/>
      <c r="G180" s="1050"/>
      <c r="H180" s="1044"/>
      <c r="I180" s="1050"/>
      <c r="J180" s="1044"/>
      <c r="K180" s="1162"/>
      <c r="L180" s="1162"/>
      <c r="M180" s="1162"/>
      <c r="N180" s="1370"/>
      <c r="O180" s="1386"/>
      <c r="P180" s="1053"/>
      <c r="Q180" s="1056"/>
      <c r="R180" s="1041"/>
      <c r="S180" s="1041"/>
      <c r="T180" s="1023"/>
      <c r="U180" s="1008"/>
      <c r="V180" s="1008"/>
      <c r="W180" s="1008"/>
      <c r="X180" s="1008"/>
      <c r="Y180" s="1008"/>
      <c r="Z180" s="1005"/>
      <c r="AA180" s="1005"/>
      <c r="AB180" s="1005"/>
      <c r="AC180" s="1005"/>
      <c r="AD180" s="1005"/>
      <c r="AE180" s="1005"/>
      <c r="AF180" s="1005"/>
      <c r="AG180" s="196"/>
      <c r="AH180" s="592"/>
      <c r="AI180" s="592"/>
      <c r="AJ180" s="592"/>
      <c r="AK180" s="196"/>
      <c r="AL180" s="197"/>
      <c r="AM180" s="197"/>
      <c r="AN180" s="197"/>
      <c r="AO180" s="197"/>
      <c r="AP180" s="1151"/>
      <c r="AQ180" s="1005"/>
      <c r="AR180" s="282"/>
      <c r="AS180" s="282"/>
      <c r="AT180" s="282"/>
      <c r="AU180" s="282"/>
      <c r="AV180" s="282"/>
      <c r="AW180" s="282"/>
      <c r="AX180" s="1151"/>
      <c r="AY180" s="1005"/>
      <c r="AZ180" s="282"/>
      <c r="BA180" s="282"/>
      <c r="BB180" s="282"/>
      <c r="BC180" s="282"/>
      <c r="BD180" s="282"/>
      <c r="BE180" s="282"/>
      <c r="BF180" s="1151"/>
      <c r="BG180" s="1005"/>
      <c r="BH180" s="282"/>
      <c r="BI180" s="282"/>
      <c r="BJ180" s="282"/>
      <c r="BK180" s="282"/>
      <c r="BL180" s="282"/>
      <c r="BM180" s="282"/>
      <c r="BN180" s="1151"/>
      <c r="BO180" s="1005"/>
      <c r="BP180" s="282"/>
      <c r="BQ180" s="282"/>
      <c r="BR180" s="282"/>
      <c r="BS180" s="282"/>
      <c r="BT180" s="282"/>
      <c r="BU180" s="282"/>
      <c r="BV180" s="116"/>
    </row>
    <row r="181" spans="1:74" ht="40.15" customHeight="1" thickBot="1" x14ac:dyDescent="0.3">
      <c r="A181" s="151"/>
      <c r="B181" s="24"/>
      <c r="C181" s="1060"/>
      <c r="D181" s="1386"/>
      <c r="E181" s="1063"/>
      <c r="F181" s="1066"/>
      <c r="G181" s="1051"/>
      <c r="H181" s="1044"/>
      <c r="I181" s="1050"/>
      <c r="J181" s="1044"/>
      <c r="K181" s="1162"/>
      <c r="L181" s="1162"/>
      <c r="M181" s="1162"/>
      <c r="N181" s="1370"/>
      <c r="O181" s="1386"/>
      <c r="P181" s="1054"/>
      <c r="Q181" s="1057"/>
      <c r="R181" s="1042"/>
      <c r="S181" s="1042"/>
      <c r="T181" s="1024"/>
      <c r="U181" s="1009"/>
      <c r="V181" s="1009"/>
      <c r="W181" s="1009"/>
      <c r="X181" s="1009"/>
      <c r="Y181" s="1009"/>
      <c r="Z181" s="1006"/>
      <c r="AA181" s="1006"/>
      <c r="AB181" s="1006"/>
      <c r="AC181" s="1006"/>
      <c r="AD181" s="1006"/>
      <c r="AE181" s="1006"/>
      <c r="AF181" s="1006"/>
      <c r="AG181" s="715"/>
      <c r="AH181" s="716"/>
      <c r="AI181" s="716"/>
      <c r="AJ181" s="716"/>
      <c r="AK181" s="715"/>
      <c r="AL181" s="717"/>
      <c r="AM181" s="717"/>
      <c r="AN181" s="717"/>
      <c r="AO181" s="717"/>
      <c r="AP181" s="1152"/>
      <c r="AQ181" s="1006"/>
      <c r="AR181" s="718"/>
      <c r="AS181" s="718"/>
      <c r="AT181" s="718"/>
      <c r="AU181" s="718"/>
      <c r="AV181" s="718"/>
      <c r="AW181" s="718"/>
      <c r="AX181" s="1152"/>
      <c r="AY181" s="1006"/>
      <c r="AZ181" s="718"/>
      <c r="BA181" s="718"/>
      <c r="BB181" s="718"/>
      <c r="BC181" s="718"/>
      <c r="BD181" s="718"/>
      <c r="BE181" s="718"/>
      <c r="BF181" s="1152"/>
      <c r="BG181" s="1006"/>
      <c r="BH181" s="718"/>
      <c r="BI181" s="718"/>
      <c r="BJ181" s="718"/>
      <c r="BK181" s="718"/>
      <c r="BL181" s="718"/>
      <c r="BM181" s="718"/>
      <c r="BN181" s="1152"/>
      <c r="BO181" s="1006"/>
      <c r="BP181" s="718"/>
      <c r="BQ181" s="718"/>
      <c r="BR181" s="718"/>
      <c r="BS181" s="718"/>
      <c r="BT181" s="718"/>
      <c r="BU181" s="718"/>
      <c r="BV181" s="116"/>
    </row>
    <row r="182" spans="1:74" ht="40.15" customHeight="1" thickTop="1" x14ac:dyDescent="0.25">
      <c r="A182" s="151"/>
      <c r="B182" s="24"/>
      <c r="C182" s="1058" t="s">
        <v>1227</v>
      </c>
      <c r="D182" s="1385" t="s">
        <v>3589</v>
      </c>
      <c r="E182" s="1061">
        <v>359</v>
      </c>
      <c r="F182" s="1064" t="s">
        <v>3585</v>
      </c>
      <c r="G182" s="1049" t="s">
        <v>1599</v>
      </c>
      <c r="H182" s="1043" t="s">
        <v>3025</v>
      </c>
      <c r="I182" s="1049" t="s">
        <v>3586</v>
      </c>
      <c r="J182" s="1043" t="s">
        <v>3587</v>
      </c>
      <c r="K182" s="1161" t="s">
        <v>3554</v>
      </c>
      <c r="L182" s="1161">
        <v>3301</v>
      </c>
      <c r="M182" s="1161" t="s">
        <v>3555</v>
      </c>
      <c r="N182" s="1380">
        <v>2026004540085</v>
      </c>
      <c r="O182" s="1385" t="s">
        <v>3556</v>
      </c>
      <c r="P182" s="1052" t="s">
        <v>1229</v>
      </c>
      <c r="Q182" s="1055">
        <v>48</v>
      </c>
      <c r="R182" s="1040" t="s">
        <v>2871</v>
      </c>
      <c r="S182" s="1040"/>
      <c r="T182" s="1022"/>
      <c r="U182" s="1007"/>
      <c r="V182" s="1007"/>
      <c r="W182" s="1007"/>
      <c r="X182" s="1007"/>
      <c r="Y182" s="1007"/>
      <c r="Z182" s="1004">
        <f t="shared" si="51"/>
        <v>0</v>
      </c>
      <c r="AA182" s="1004">
        <f t="shared" si="70"/>
        <v>0</v>
      </c>
      <c r="AB182" s="1004">
        <f t="shared" si="70"/>
        <v>0</v>
      </c>
      <c r="AC182" s="1004">
        <f t="shared" si="70"/>
        <v>0</v>
      </c>
      <c r="AD182" s="1004">
        <f t="shared" si="70"/>
        <v>0</v>
      </c>
      <c r="AE182" s="1004">
        <f t="shared" si="70"/>
        <v>0</v>
      </c>
      <c r="AF182" s="1004">
        <f t="shared" si="70"/>
        <v>0</v>
      </c>
      <c r="AG182" s="714"/>
      <c r="AH182" s="593"/>
      <c r="AI182" s="593"/>
      <c r="AJ182" s="593"/>
      <c r="AK182" s="207"/>
      <c r="AL182" s="208"/>
      <c r="AM182" s="208"/>
      <c r="AN182" s="208"/>
      <c r="AO182" s="208"/>
      <c r="AP182" s="1150">
        <f>+U182</f>
        <v>0</v>
      </c>
      <c r="AQ182" s="1004">
        <f>SUM(AR182:AW185)</f>
        <v>0</v>
      </c>
      <c r="AR182" s="299"/>
      <c r="AS182" s="299"/>
      <c r="AT182" s="299"/>
      <c r="AU182" s="299"/>
      <c r="AV182" s="299"/>
      <c r="AW182" s="299"/>
      <c r="AX182" s="1150">
        <f>+V182</f>
        <v>0</v>
      </c>
      <c r="AY182" s="1004">
        <f>SUM(AZ182:BE185)</f>
        <v>0</v>
      </c>
      <c r="AZ182" s="299"/>
      <c r="BA182" s="299"/>
      <c r="BB182" s="299"/>
      <c r="BC182" s="299"/>
      <c r="BD182" s="299"/>
      <c r="BE182" s="299"/>
      <c r="BF182" s="1150">
        <f>+W182</f>
        <v>0</v>
      </c>
      <c r="BG182" s="1004">
        <f>SUM(BH182:BM185)</f>
        <v>0</v>
      </c>
      <c r="BH182" s="299"/>
      <c r="BI182" s="299"/>
      <c r="BJ182" s="299"/>
      <c r="BK182" s="299"/>
      <c r="BL182" s="299"/>
      <c r="BM182" s="299"/>
      <c r="BN182" s="1150">
        <f>+X182</f>
        <v>0</v>
      </c>
      <c r="BO182" s="1004">
        <f>SUM(BP182:BU185)</f>
        <v>0</v>
      </c>
      <c r="BP182" s="299"/>
      <c r="BQ182" s="299"/>
      <c r="BR182" s="299"/>
      <c r="BS182" s="299"/>
      <c r="BT182" s="299"/>
      <c r="BU182" s="299"/>
      <c r="BV182" s="116"/>
    </row>
    <row r="183" spans="1:74" ht="40.15" customHeight="1" x14ac:dyDescent="0.25">
      <c r="A183" s="151"/>
      <c r="B183" s="24"/>
      <c r="C183" s="1059"/>
      <c r="D183" s="1050"/>
      <c r="E183" s="1062"/>
      <c r="F183" s="1065"/>
      <c r="G183" s="1050"/>
      <c r="H183" s="1044"/>
      <c r="I183" s="1050"/>
      <c r="J183" s="1044"/>
      <c r="K183" s="1162"/>
      <c r="L183" s="1162"/>
      <c r="M183" s="1162"/>
      <c r="N183" s="1370"/>
      <c r="O183" s="1386"/>
      <c r="P183" s="1053"/>
      <c r="Q183" s="1056"/>
      <c r="R183" s="1041"/>
      <c r="S183" s="1041"/>
      <c r="T183" s="1023"/>
      <c r="U183" s="1008"/>
      <c r="V183" s="1008"/>
      <c r="W183" s="1008"/>
      <c r="X183" s="1008"/>
      <c r="Y183" s="1008"/>
      <c r="Z183" s="1005"/>
      <c r="AA183" s="1005"/>
      <c r="AB183" s="1005"/>
      <c r="AC183" s="1005"/>
      <c r="AD183" s="1005"/>
      <c r="AE183" s="1005"/>
      <c r="AF183" s="1005"/>
      <c r="AG183" s="479"/>
      <c r="AH183" s="592"/>
      <c r="AI183" s="592"/>
      <c r="AJ183" s="592"/>
      <c r="AK183" s="196"/>
      <c r="AL183" s="197"/>
      <c r="AM183" s="197"/>
      <c r="AN183" s="197"/>
      <c r="AO183" s="197"/>
      <c r="AP183" s="1151"/>
      <c r="AQ183" s="1005"/>
      <c r="AR183" s="282"/>
      <c r="AS183" s="282"/>
      <c r="AT183" s="282"/>
      <c r="AU183" s="282"/>
      <c r="AV183" s="282"/>
      <c r="AW183" s="282"/>
      <c r="AX183" s="1151"/>
      <c r="AY183" s="1005"/>
      <c r="AZ183" s="282"/>
      <c r="BA183" s="282"/>
      <c r="BB183" s="282"/>
      <c r="BC183" s="282"/>
      <c r="BD183" s="282"/>
      <c r="BE183" s="282"/>
      <c r="BF183" s="1151"/>
      <c r="BG183" s="1005"/>
      <c r="BH183" s="282"/>
      <c r="BI183" s="282"/>
      <c r="BJ183" s="282"/>
      <c r="BK183" s="282"/>
      <c r="BL183" s="282"/>
      <c r="BM183" s="282"/>
      <c r="BN183" s="1151"/>
      <c r="BO183" s="1005"/>
      <c r="BP183" s="282"/>
      <c r="BQ183" s="282"/>
      <c r="BR183" s="282"/>
      <c r="BS183" s="282"/>
      <c r="BT183" s="282"/>
      <c r="BU183" s="282"/>
      <c r="BV183" s="116"/>
    </row>
    <row r="184" spans="1:74" ht="40.15" customHeight="1" x14ac:dyDescent="0.25">
      <c r="A184" s="151"/>
      <c r="B184" s="24"/>
      <c r="C184" s="1059"/>
      <c r="D184" s="1050"/>
      <c r="E184" s="1062"/>
      <c r="F184" s="1065"/>
      <c r="G184" s="1050"/>
      <c r="H184" s="1044"/>
      <c r="I184" s="1050"/>
      <c r="J184" s="1044"/>
      <c r="K184" s="1162"/>
      <c r="L184" s="1162"/>
      <c r="M184" s="1162"/>
      <c r="N184" s="1370"/>
      <c r="O184" s="1386"/>
      <c r="P184" s="1053"/>
      <c r="Q184" s="1056"/>
      <c r="R184" s="1041"/>
      <c r="S184" s="1041"/>
      <c r="T184" s="1023"/>
      <c r="U184" s="1008"/>
      <c r="V184" s="1008"/>
      <c r="W184" s="1008"/>
      <c r="X184" s="1008"/>
      <c r="Y184" s="1008"/>
      <c r="Z184" s="1005"/>
      <c r="AA184" s="1005"/>
      <c r="AB184" s="1005"/>
      <c r="AC184" s="1005"/>
      <c r="AD184" s="1005"/>
      <c r="AE184" s="1005"/>
      <c r="AF184" s="1005"/>
      <c r="AG184" s="196"/>
      <c r="AH184" s="592"/>
      <c r="AI184" s="592"/>
      <c r="AJ184" s="592"/>
      <c r="AK184" s="196"/>
      <c r="AL184" s="197"/>
      <c r="AM184" s="197"/>
      <c r="AN184" s="197"/>
      <c r="AO184" s="197"/>
      <c r="AP184" s="1151"/>
      <c r="AQ184" s="1005"/>
      <c r="AR184" s="282"/>
      <c r="AS184" s="282"/>
      <c r="AT184" s="282"/>
      <c r="AU184" s="282"/>
      <c r="AV184" s="282"/>
      <c r="AW184" s="282"/>
      <c r="AX184" s="1151"/>
      <c r="AY184" s="1005"/>
      <c r="AZ184" s="282"/>
      <c r="BA184" s="282"/>
      <c r="BB184" s="282"/>
      <c r="BC184" s="282"/>
      <c r="BD184" s="282"/>
      <c r="BE184" s="282"/>
      <c r="BF184" s="1151"/>
      <c r="BG184" s="1005"/>
      <c r="BH184" s="282"/>
      <c r="BI184" s="282"/>
      <c r="BJ184" s="282"/>
      <c r="BK184" s="282"/>
      <c r="BL184" s="282"/>
      <c r="BM184" s="282"/>
      <c r="BN184" s="1151"/>
      <c r="BO184" s="1005"/>
      <c r="BP184" s="282"/>
      <c r="BQ184" s="282"/>
      <c r="BR184" s="282"/>
      <c r="BS184" s="282"/>
      <c r="BT184" s="282"/>
      <c r="BU184" s="282"/>
      <c r="BV184" s="116"/>
    </row>
    <row r="185" spans="1:74" ht="40.15" customHeight="1" thickBot="1" x14ac:dyDescent="0.3">
      <c r="A185" s="151"/>
      <c r="B185" s="24"/>
      <c r="C185" s="1060"/>
      <c r="D185" s="1051"/>
      <c r="E185" s="1063"/>
      <c r="F185" s="1066"/>
      <c r="G185" s="1051"/>
      <c r="H185" s="1045"/>
      <c r="I185" s="1051"/>
      <c r="J185" s="1045"/>
      <c r="K185" s="1163"/>
      <c r="L185" s="1163"/>
      <c r="M185" s="1163"/>
      <c r="N185" s="1371"/>
      <c r="O185" s="1387"/>
      <c r="P185" s="1054"/>
      <c r="Q185" s="1057"/>
      <c r="R185" s="1042"/>
      <c r="S185" s="1042"/>
      <c r="T185" s="1024"/>
      <c r="U185" s="1009"/>
      <c r="V185" s="1009"/>
      <c r="W185" s="1009"/>
      <c r="X185" s="1009"/>
      <c r="Y185" s="1009"/>
      <c r="Z185" s="1006"/>
      <c r="AA185" s="1006"/>
      <c r="AB185" s="1006"/>
      <c r="AC185" s="1006"/>
      <c r="AD185" s="1006"/>
      <c r="AE185" s="1006"/>
      <c r="AF185" s="1006"/>
      <c r="AG185" s="715"/>
      <c r="AH185" s="716"/>
      <c r="AI185" s="716"/>
      <c r="AJ185" s="716"/>
      <c r="AK185" s="715"/>
      <c r="AL185" s="717"/>
      <c r="AM185" s="717"/>
      <c r="AN185" s="717"/>
      <c r="AO185" s="717"/>
      <c r="AP185" s="1152"/>
      <c r="AQ185" s="1006"/>
      <c r="AR185" s="718"/>
      <c r="AS185" s="718"/>
      <c r="AT185" s="718"/>
      <c r="AU185" s="718"/>
      <c r="AV185" s="718"/>
      <c r="AW185" s="718"/>
      <c r="AX185" s="1152"/>
      <c r="AY185" s="1006"/>
      <c r="AZ185" s="718"/>
      <c r="BA185" s="718"/>
      <c r="BB185" s="718"/>
      <c r="BC185" s="718"/>
      <c r="BD185" s="718"/>
      <c r="BE185" s="718"/>
      <c r="BF185" s="1152"/>
      <c r="BG185" s="1006"/>
      <c r="BH185" s="718"/>
      <c r="BI185" s="718"/>
      <c r="BJ185" s="718"/>
      <c r="BK185" s="718"/>
      <c r="BL185" s="718"/>
      <c r="BM185" s="718"/>
      <c r="BN185" s="1152"/>
      <c r="BO185" s="1006"/>
      <c r="BP185" s="718"/>
      <c r="BQ185" s="718"/>
      <c r="BR185" s="718"/>
      <c r="BS185" s="718"/>
      <c r="BT185" s="718"/>
      <c r="BU185" s="718"/>
      <c r="BV185" s="116"/>
    </row>
    <row r="186" spans="1:74" ht="40.15" customHeight="1" thickTop="1" x14ac:dyDescent="0.25">
      <c r="A186" s="151"/>
      <c r="B186" s="24"/>
      <c r="C186" s="1058" t="s">
        <v>1230</v>
      </c>
      <c r="D186" s="1049" t="s">
        <v>1228</v>
      </c>
      <c r="E186" s="1061">
        <v>360</v>
      </c>
      <c r="F186" s="1064" t="s">
        <v>3585</v>
      </c>
      <c r="G186" s="1049" t="s">
        <v>1599</v>
      </c>
      <c r="H186" s="1043" t="s">
        <v>3590</v>
      </c>
      <c r="I186" s="1049" t="s">
        <v>3586</v>
      </c>
      <c r="J186" s="1043" t="s">
        <v>3587</v>
      </c>
      <c r="K186" s="1373" t="s">
        <v>3554</v>
      </c>
      <c r="L186" s="1373">
        <v>3301</v>
      </c>
      <c r="M186" s="1373" t="s">
        <v>3555</v>
      </c>
      <c r="N186" s="1376">
        <v>2026004540085</v>
      </c>
      <c r="O186" s="1385" t="s">
        <v>3556</v>
      </c>
      <c r="P186" s="1052" t="s">
        <v>1231</v>
      </c>
      <c r="Q186" s="1055">
        <v>40</v>
      </c>
      <c r="R186" s="1040" t="s">
        <v>2871</v>
      </c>
      <c r="S186" s="1040"/>
      <c r="T186" s="1022"/>
      <c r="U186" s="1007"/>
      <c r="V186" s="1007"/>
      <c r="W186" s="1007"/>
      <c r="X186" s="1007"/>
      <c r="Y186" s="1007"/>
      <c r="Z186" s="1004">
        <f t="shared" si="51"/>
        <v>0</v>
      </c>
      <c r="AA186" s="1004">
        <f t="shared" si="70"/>
        <v>0</v>
      </c>
      <c r="AB186" s="1004">
        <f t="shared" si="70"/>
        <v>0</v>
      </c>
      <c r="AC186" s="1004">
        <f t="shared" si="70"/>
        <v>0</v>
      </c>
      <c r="AD186" s="1004">
        <f t="shared" si="70"/>
        <v>0</v>
      </c>
      <c r="AE186" s="1004">
        <f t="shared" si="70"/>
        <v>0</v>
      </c>
      <c r="AF186" s="1004">
        <f t="shared" si="70"/>
        <v>0</v>
      </c>
      <c r="AG186" s="714"/>
      <c r="AH186" s="593"/>
      <c r="AI186" s="593"/>
      <c r="AJ186" s="593"/>
      <c r="AK186" s="207"/>
      <c r="AL186" s="208"/>
      <c r="AM186" s="208"/>
      <c r="AN186" s="208"/>
      <c r="AO186" s="208"/>
      <c r="AP186" s="1150">
        <f>+U186</f>
        <v>0</v>
      </c>
      <c r="AQ186" s="1004">
        <f>SUM(AR186:AW189)</f>
        <v>0</v>
      </c>
      <c r="AR186" s="299"/>
      <c r="AS186" s="299"/>
      <c r="AT186" s="299"/>
      <c r="AU186" s="299"/>
      <c r="AV186" s="299"/>
      <c r="AW186" s="299"/>
      <c r="AX186" s="1150">
        <f>+V186</f>
        <v>0</v>
      </c>
      <c r="AY186" s="1004">
        <f>SUM(AZ186:BE189)</f>
        <v>0</v>
      </c>
      <c r="AZ186" s="299"/>
      <c r="BA186" s="299"/>
      <c r="BB186" s="299"/>
      <c r="BC186" s="299"/>
      <c r="BD186" s="299"/>
      <c r="BE186" s="299"/>
      <c r="BF186" s="1150">
        <f>+W186</f>
        <v>0</v>
      </c>
      <c r="BG186" s="1004">
        <f>SUM(BH186:BM189)</f>
        <v>0</v>
      </c>
      <c r="BH186" s="299"/>
      <c r="BI186" s="299"/>
      <c r="BJ186" s="299"/>
      <c r="BK186" s="299"/>
      <c r="BL186" s="299"/>
      <c r="BM186" s="299"/>
      <c r="BN186" s="1150">
        <f>+X186</f>
        <v>0</v>
      </c>
      <c r="BO186" s="1004">
        <f>SUM(BP186:BU189)</f>
        <v>0</v>
      </c>
      <c r="BP186" s="299"/>
      <c r="BQ186" s="299"/>
      <c r="BR186" s="299"/>
      <c r="BS186" s="299"/>
      <c r="BT186" s="299"/>
      <c r="BU186" s="299"/>
      <c r="BV186" s="116"/>
    </row>
    <row r="187" spans="1:74" ht="40.15" customHeight="1" x14ac:dyDescent="0.25">
      <c r="A187" s="151"/>
      <c r="B187" s="24"/>
      <c r="C187" s="1059"/>
      <c r="D187" s="1050"/>
      <c r="E187" s="1062"/>
      <c r="F187" s="1065"/>
      <c r="G187" s="1050"/>
      <c r="H187" s="1044"/>
      <c r="I187" s="1050"/>
      <c r="J187" s="1044"/>
      <c r="K187" s="1162"/>
      <c r="L187" s="1162"/>
      <c r="M187" s="1162"/>
      <c r="N187" s="1370"/>
      <c r="O187" s="1386"/>
      <c r="P187" s="1053"/>
      <c r="Q187" s="1056"/>
      <c r="R187" s="1041"/>
      <c r="S187" s="1041"/>
      <c r="T187" s="1023"/>
      <c r="U187" s="1008"/>
      <c r="V187" s="1008"/>
      <c r="W187" s="1008"/>
      <c r="X187" s="1008"/>
      <c r="Y187" s="1008"/>
      <c r="Z187" s="1005"/>
      <c r="AA187" s="1005"/>
      <c r="AB187" s="1005"/>
      <c r="AC187" s="1005"/>
      <c r="AD187" s="1005"/>
      <c r="AE187" s="1005"/>
      <c r="AF187" s="1005"/>
      <c r="AG187" s="479"/>
      <c r="AH187" s="592"/>
      <c r="AI187" s="592"/>
      <c r="AJ187" s="592"/>
      <c r="AK187" s="196"/>
      <c r="AL187" s="197"/>
      <c r="AM187" s="197"/>
      <c r="AN187" s="197"/>
      <c r="AO187" s="197"/>
      <c r="AP187" s="1151"/>
      <c r="AQ187" s="1005"/>
      <c r="AR187" s="282"/>
      <c r="AS187" s="282"/>
      <c r="AT187" s="282"/>
      <c r="AU187" s="282"/>
      <c r="AV187" s="282"/>
      <c r="AW187" s="282"/>
      <c r="AX187" s="1151"/>
      <c r="AY187" s="1005"/>
      <c r="AZ187" s="282"/>
      <c r="BA187" s="282"/>
      <c r="BB187" s="282"/>
      <c r="BC187" s="282"/>
      <c r="BD187" s="282"/>
      <c r="BE187" s="282"/>
      <c r="BF187" s="1151"/>
      <c r="BG187" s="1005"/>
      <c r="BH187" s="282"/>
      <c r="BI187" s="282"/>
      <c r="BJ187" s="282"/>
      <c r="BK187" s="282"/>
      <c r="BL187" s="282"/>
      <c r="BM187" s="282"/>
      <c r="BN187" s="1151"/>
      <c r="BO187" s="1005"/>
      <c r="BP187" s="282"/>
      <c r="BQ187" s="282"/>
      <c r="BR187" s="282"/>
      <c r="BS187" s="282"/>
      <c r="BT187" s="282"/>
      <c r="BU187" s="282"/>
      <c r="BV187" s="116"/>
    </row>
    <row r="188" spans="1:74" ht="40.15" customHeight="1" x14ac:dyDescent="0.25">
      <c r="A188" s="151"/>
      <c r="B188" s="24"/>
      <c r="C188" s="1059"/>
      <c r="D188" s="1050"/>
      <c r="E188" s="1062"/>
      <c r="F188" s="1065"/>
      <c r="G188" s="1050"/>
      <c r="H188" s="1044"/>
      <c r="I188" s="1050"/>
      <c r="J188" s="1044"/>
      <c r="K188" s="1162"/>
      <c r="L188" s="1162"/>
      <c r="M188" s="1162"/>
      <c r="N188" s="1370"/>
      <c r="O188" s="1386"/>
      <c r="P188" s="1053"/>
      <c r="Q188" s="1056"/>
      <c r="R188" s="1041"/>
      <c r="S188" s="1041"/>
      <c r="T188" s="1023"/>
      <c r="U188" s="1008"/>
      <c r="V188" s="1008"/>
      <c r="W188" s="1008"/>
      <c r="X188" s="1008"/>
      <c r="Y188" s="1008"/>
      <c r="Z188" s="1005"/>
      <c r="AA188" s="1005"/>
      <c r="AB188" s="1005"/>
      <c r="AC188" s="1005"/>
      <c r="AD188" s="1005"/>
      <c r="AE188" s="1005"/>
      <c r="AF188" s="1005"/>
      <c r="AG188" s="196"/>
      <c r="AH188" s="592"/>
      <c r="AI188" s="592"/>
      <c r="AJ188" s="592"/>
      <c r="AK188" s="196"/>
      <c r="AL188" s="197"/>
      <c r="AM188" s="197"/>
      <c r="AN188" s="197"/>
      <c r="AO188" s="197"/>
      <c r="AP188" s="1151"/>
      <c r="AQ188" s="1005"/>
      <c r="AR188" s="282"/>
      <c r="AS188" s="282"/>
      <c r="AT188" s="282"/>
      <c r="AU188" s="282"/>
      <c r="AV188" s="282"/>
      <c r="AW188" s="282"/>
      <c r="AX188" s="1151"/>
      <c r="AY188" s="1005"/>
      <c r="AZ188" s="282"/>
      <c r="BA188" s="282"/>
      <c r="BB188" s="282"/>
      <c r="BC188" s="282"/>
      <c r="BD188" s="282"/>
      <c r="BE188" s="282"/>
      <c r="BF188" s="1151"/>
      <c r="BG188" s="1005"/>
      <c r="BH188" s="282"/>
      <c r="BI188" s="282"/>
      <c r="BJ188" s="282"/>
      <c r="BK188" s="282"/>
      <c r="BL188" s="282"/>
      <c r="BM188" s="282"/>
      <c r="BN188" s="1151"/>
      <c r="BO188" s="1005"/>
      <c r="BP188" s="282"/>
      <c r="BQ188" s="282"/>
      <c r="BR188" s="282"/>
      <c r="BS188" s="282"/>
      <c r="BT188" s="282"/>
      <c r="BU188" s="282"/>
      <c r="BV188" s="116"/>
    </row>
    <row r="189" spans="1:74" ht="40.15" customHeight="1" thickBot="1" x14ac:dyDescent="0.3">
      <c r="A189" s="151"/>
      <c r="B189" s="24"/>
      <c r="C189" s="1060"/>
      <c r="D189" s="1051"/>
      <c r="E189" s="1063"/>
      <c r="F189" s="1066"/>
      <c r="G189" s="1051"/>
      <c r="H189" s="1045"/>
      <c r="I189" s="1051"/>
      <c r="J189" s="1045"/>
      <c r="K189" s="1163"/>
      <c r="L189" s="1163"/>
      <c r="M189" s="1163"/>
      <c r="N189" s="1371"/>
      <c r="O189" s="1387"/>
      <c r="P189" s="1054"/>
      <c r="Q189" s="1057"/>
      <c r="R189" s="1042"/>
      <c r="S189" s="1042"/>
      <c r="T189" s="1024"/>
      <c r="U189" s="1009"/>
      <c r="V189" s="1009"/>
      <c r="W189" s="1009"/>
      <c r="X189" s="1009"/>
      <c r="Y189" s="1009"/>
      <c r="Z189" s="1006"/>
      <c r="AA189" s="1006"/>
      <c r="AB189" s="1006"/>
      <c r="AC189" s="1006"/>
      <c r="AD189" s="1006"/>
      <c r="AE189" s="1006"/>
      <c r="AF189" s="1006"/>
      <c r="AG189" s="715"/>
      <c r="AH189" s="716"/>
      <c r="AI189" s="716"/>
      <c r="AJ189" s="716"/>
      <c r="AK189" s="715"/>
      <c r="AL189" s="717"/>
      <c r="AM189" s="717"/>
      <c r="AN189" s="717"/>
      <c r="AO189" s="717"/>
      <c r="AP189" s="1152"/>
      <c r="AQ189" s="1006"/>
      <c r="AR189" s="718"/>
      <c r="AS189" s="718"/>
      <c r="AT189" s="718"/>
      <c r="AU189" s="718"/>
      <c r="AV189" s="718"/>
      <c r="AW189" s="718"/>
      <c r="AX189" s="1152"/>
      <c r="AY189" s="1006"/>
      <c r="AZ189" s="718"/>
      <c r="BA189" s="718"/>
      <c r="BB189" s="718"/>
      <c r="BC189" s="718"/>
      <c r="BD189" s="718"/>
      <c r="BE189" s="718"/>
      <c r="BF189" s="1152"/>
      <c r="BG189" s="1006"/>
      <c r="BH189" s="718"/>
      <c r="BI189" s="718"/>
      <c r="BJ189" s="718"/>
      <c r="BK189" s="718"/>
      <c r="BL189" s="718"/>
      <c r="BM189" s="718"/>
      <c r="BN189" s="1152"/>
      <c r="BO189" s="1006"/>
      <c r="BP189" s="718"/>
      <c r="BQ189" s="718"/>
      <c r="BR189" s="718"/>
      <c r="BS189" s="718"/>
      <c r="BT189" s="718"/>
      <c r="BU189" s="718"/>
      <c r="BV189" s="116"/>
    </row>
    <row r="190" spans="1:74" ht="40.15" customHeight="1" thickTop="1" x14ac:dyDescent="0.25">
      <c r="A190" s="151"/>
      <c r="B190" s="24"/>
      <c r="C190" s="1058" t="s">
        <v>1232</v>
      </c>
      <c r="D190" s="1049" t="s">
        <v>1233</v>
      </c>
      <c r="E190" s="1061">
        <v>361</v>
      </c>
      <c r="F190" s="1064" t="s">
        <v>3585</v>
      </c>
      <c r="G190" s="1049" t="s">
        <v>1599</v>
      </c>
      <c r="H190" s="1043" t="s">
        <v>3591</v>
      </c>
      <c r="I190" s="1049" t="s">
        <v>3586</v>
      </c>
      <c r="J190" s="1043" t="s">
        <v>3587</v>
      </c>
      <c r="K190" s="1373" t="s">
        <v>3554</v>
      </c>
      <c r="L190" s="1373">
        <v>3301</v>
      </c>
      <c r="M190" s="1373" t="s">
        <v>3555</v>
      </c>
      <c r="N190" s="1376">
        <v>2026004540085</v>
      </c>
      <c r="O190" s="1385" t="s">
        <v>3556</v>
      </c>
      <c r="P190" s="1052" t="s">
        <v>1234</v>
      </c>
      <c r="Q190" s="1055">
        <v>40</v>
      </c>
      <c r="R190" s="1040" t="s">
        <v>2867</v>
      </c>
      <c r="S190" s="1040"/>
      <c r="T190" s="1022"/>
      <c r="U190" s="1007"/>
      <c r="V190" s="1007"/>
      <c r="W190" s="1007"/>
      <c r="X190" s="1007"/>
      <c r="Y190" s="1007"/>
      <c r="Z190" s="1004">
        <f t="shared" ref="Z190" si="71">+AQ190+AY190+BG190+BO190</f>
        <v>0</v>
      </c>
      <c r="AA190" s="1004">
        <f t="shared" ref="AA190:AF190" si="72">SUM(AR190:AR193,AZ190:AZ193,BH190:BH193,BP190:BP193)</f>
        <v>0</v>
      </c>
      <c r="AB190" s="1004">
        <f t="shared" si="72"/>
        <v>0</v>
      </c>
      <c r="AC190" s="1004">
        <f t="shared" si="72"/>
        <v>0</v>
      </c>
      <c r="AD190" s="1004">
        <f t="shared" si="72"/>
        <v>0</v>
      </c>
      <c r="AE190" s="1004">
        <f t="shared" si="72"/>
        <v>0</v>
      </c>
      <c r="AF190" s="1004">
        <f t="shared" si="72"/>
        <v>0</v>
      </c>
      <c r="AG190" s="714"/>
      <c r="AH190" s="593"/>
      <c r="AI190" s="593"/>
      <c r="AJ190" s="593"/>
      <c r="AK190" s="207"/>
      <c r="AL190" s="208"/>
      <c r="AM190" s="208"/>
      <c r="AN190" s="208"/>
      <c r="AO190" s="208"/>
      <c r="AP190" s="1150">
        <f>+U190</f>
        <v>0</v>
      </c>
      <c r="AQ190" s="1004">
        <f>SUM(AR190:AW193)</f>
        <v>0</v>
      </c>
      <c r="AR190" s="299"/>
      <c r="AS190" s="299"/>
      <c r="AT190" s="299"/>
      <c r="AU190" s="299"/>
      <c r="AV190" s="299"/>
      <c r="AW190" s="299"/>
      <c r="AX190" s="1150">
        <f>+V190</f>
        <v>0</v>
      </c>
      <c r="AY190" s="1004">
        <f>SUM(AZ190:BE193)</f>
        <v>0</v>
      </c>
      <c r="AZ190" s="299"/>
      <c r="BA190" s="299"/>
      <c r="BB190" s="299"/>
      <c r="BC190" s="299"/>
      <c r="BD190" s="299"/>
      <c r="BE190" s="299"/>
      <c r="BF190" s="1150">
        <f>+W190</f>
        <v>0</v>
      </c>
      <c r="BG190" s="1004">
        <f>SUM(BH190:BM193)</f>
        <v>0</v>
      </c>
      <c r="BH190" s="299"/>
      <c r="BI190" s="299"/>
      <c r="BJ190" s="299"/>
      <c r="BK190" s="299"/>
      <c r="BL190" s="299"/>
      <c r="BM190" s="299"/>
      <c r="BN190" s="1150">
        <f>+X190</f>
        <v>0</v>
      </c>
      <c r="BO190" s="1004">
        <f>SUM(BP190:BU193)</f>
        <v>0</v>
      </c>
      <c r="BP190" s="299"/>
      <c r="BQ190" s="299"/>
      <c r="BR190" s="299"/>
      <c r="BS190" s="299"/>
      <c r="BT190" s="299"/>
      <c r="BU190" s="299"/>
      <c r="BV190" s="116"/>
    </row>
    <row r="191" spans="1:74" ht="40.15" customHeight="1" x14ac:dyDescent="0.25">
      <c r="A191" s="151"/>
      <c r="B191" s="24"/>
      <c r="C191" s="1059"/>
      <c r="D191" s="1050"/>
      <c r="E191" s="1062"/>
      <c r="F191" s="1065"/>
      <c r="G191" s="1050"/>
      <c r="H191" s="1044"/>
      <c r="I191" s="1050"/>
      <c r="J191" s="1044"/>
      <c r="K191" s="1162"/>
      <c r="L191" s="1162"/>
      <c r="M191" s="1162"/>
      <c r="N191" s="1370"/>
      <c r="O191" s="1386"/>
      <c r="P191" s="1053"/>
      <c r="Q191" s="1056"/>
      <c r="R191" s="1041"/>
      <c r="S191" s="1041"/>
      <c r="T191" s="1023"/>
      <c r="U191" s="1008"/>
      <c r="V191" s="1008"/>
      <c r="W191" s="1008"/>
      <c r="X191" s="1008"/>
      <c r="Y191" s="1008"/>
      <c r="Z191" s="1005"/>
      <c r="AA191" s="1005"/>
      <c r="AB191" s="1005"/>
      <c r="AC191" s="1005"/>
      <c r="AD191" s="1005"/>
      <c r="AE191" s="1005"/>
      <c r="AF191" s="1005"/>
      <c r="AG191" s="479"/>
      <c r="AH191" s="592"/>
      <c r="AI191" s="592"/>
      <c r="AJ191" s="592"/>
      <c r="AK191" s="196"/>
      <c r="AL191" s="197"/>
      <c r="AM191" s="197"/>
      <c r="AN191" s="197"/>
      <c r="AO191" s="197"/>
      <c r="AP191" s="1151"/>
      <c r="AQ191" s="1005"/>
      <c r="AR191" s="282"/>
      <c r="AS191" s="282"/>
      <c r="AT191" s="282"/>
      <c r="AU191" s="282"/>
      <c r="AV191" s="282"/>
      <c r="AW191" s="282"/>
      <c r="AX191" s="1151"/>
      <c r="AY191" s="1005"/>
      <c r="AZ191" s="282"/>
      <c r="BA191" s="282"/>
      <c r="BB191" s="282"/>
      <c r="BC191" s="282"/>
      <c r="BD191" s="282"/>
      <c r="BE191" s="282"/>
      <c r="BF191" s="1151"/>
      <c r="BG191" s="1005"/>
      <c r="BH191" s="282"/>
      <c r="BI191" s="282"/>
      <c r="BJ191" s="282"/>
      <c r="BK191" s="282"/>
      <c r="BL191" s="282"/>
      <c r="BM191" s="282"/>
      <c r="BN191" s="1151"/>
      <c r="BO191" s="1005"/>
      <c r="BP191" s="282"/>
      <c r="BQ191" s="282"/>
      <c r="BR191" s="282"/>
      <c r="BS191" s="282"/>
      <c r="BT191" s="282"/>
      <c r="BU191" s="282"/>
      <c r="BV191" s="116"/>
    </row>
    <row r="192" spans="1:74" ht="40.15" customHeight="1" x14ac:dyDescent="0.25">
      <c r="A192" s="151"/>
      <c r="B192" s="24"/>
      <c r="C192" s="1059"/>
      <c r="D192" s="1050"/>
      <c r="E192" s="1062"/>
      <c r="F192" s="1065"/>
      <c r="G192" s="1050"/>
      <c r="H192" s="1044"/>
      <c r="I192" s="1050"/>
      <c r="J192" s="1044"/>
      <c r="K192" s="1162"/>
      <c r="L192" s="1162"/>
      <c r="M192" s="1162"/>
      <c r="N192" s="1370"/>
      <c r="O192" s="1386"/>
      <c r="P192" s="1053"/>
      <c r="Q192" s="1056"/>
      <c r="R192" s="1041"/>
      <c r="S192" s="1041"/>
      <c r="T192" s="1023"/>
      <c r="U192" s="1008"/>
      <c r="V192" s="1008"/>
      <c r="W192" s="1008"/>
      <c r="X192" s="1008"/>
      <c r="Y192" s="1008"/>
      <c r="Z192" s="1005"/>
      <c r="AA192" s="1005"/>
      <c r="AB192" s="1005"/>
      <c r="AC192" s="1005"/>
      <c r="AD192" s="1005"/>
      <c r="AE192" s="1005"/>
      <c r="AF192" s="1005"/>
      <c r="AG192" s="196"/>
      <c r="AH192" s="592"/>
      <c r="AI192" s="592"/>
      <c r="AJ192" s="592"/>
      <c r="AK192" s="196"/>
      <c r="AL192" s="197"/>
      <c r="AM192" s="197"/>
      <c r="AN192" s="197"/>
      <c r="AO192" s="197"/>
      <c r="AP192" s="1151"/>
      <c r="AQ192" s="1005"/>
      <c r="AR192" s="282"/>
      <c r="AS192" s="282"/>
      <c r="AT192" s="282"/>
      <c r="AU192" s="282"/>
      <c r="AV192" s="282"/>
      <c r="AW192" s="282"/>
      <c r="AX192" s="1151"/>
      <c r="AY192" s="1005"/>
      <c r="AZ192" s="282"/>
      <c r="BA192" s="282"/>
      <c r="BB192" s="282"/>
      <c r="BC192" s="282"/>
      <c r="BD192" s="282"/>
      <c r="BE192" s="282"/>
      <c r="BF192" s="1151"/>
      <c r="BG192" s="1005"/>
      <c r="BH192" s="282"/>
      <c r="BI192" s="282"/>
      <c r="BJ192" s="282"/>
      <c r="BK192" s="282"/>
      <c r="BL192" s="282"/>
      <c r="BM192" s="282"/>
      <c r="BN192" s="1151"/>
      <c r="BO192" s="1005"/>
      <c r="BP192" s="282"/>
      <c r="BQ192" s="282"/>
      <c r="BR192" s="282"/>
      <c r="BS192" s="282"/>
      <c r="BT192" s="282"/>
      <c r="BU192" s="282"/>
      <c r="BV192" s="116"/>
    </row>
    <row r="193" spans="1:74" ht="40.15" customHeight="1" thickBot="1" x14ac:dyDescent="0.3">
      <c r="A193" s="151"/>
      <c r="B193" s="24"/>
      <c r="C193" s="1060"/>
      <c r="D193" s="1051"/>
      <c r="E193" s="1063"/>
      <c r="F193" s="1066"/>
      <c r="G193" s="1051"/>
      <c r="H193" s="1045"/>
      <c r="I193" s="1051"/>
      <c r="J193" s="1045"/>
      <c r="K193" s="1163"/>
      <c r="L193" s="1163"/>
      <c r="M193" s="1163"/>
      <c r="N193" s="1371"/>
      <c r="O193" s="1387"/>
      <c r="P193" s="1054"/>
      <c r="Q193" s="1057"/>
      <c r="R193" s="1042"/>
      <c r="S193" s="1042"/>
      <c r="T193" s="1024"/>
      <c r="U193" s="1009"/>
      <c r="V193" s="1009"/>
      <c r="W193" s="1009"/>
      <c r="X193" s="1009"/>
      <c r="Y193" s="1009"/>
      <c r="Z193" s="1006"/>
      <c r="AA193" s="1006"/>
      <c r="AB193" s="1006"/>
      <c r="AC193" s="1006"/>
      <c r="AD193" s="1006"/>
      <c r="AE193" s="1006"/>
      <c r="AF193" s="1006"/>
      <c r="AG193" s="715"/>
      <c r="AH193" s="716"/>
      <c r="AI193" s="716"/>
      <c r="AJ193" s="716"/>
      <c r="AK193" s="715"/>
      <c r="AL193" s="717"/>
      <c r="AM193" s="717"/>
      <c r="AN193" s="717"/>
      <c r="AO193" s="717"/>
      <c r="AP193" s="1152"/>
      <c r="AQ193" s="1006"/>
      <c r="AR193" s="718"/>
      <c r="AS193" s="718"/>
      <c r="AT193" s="718"/>
      <c r="AU193" s="718"/>
      <c r="AV193" s="718"/>
      <c r="AW193" s="718"/>
      <c r="AX193" s="1152"/>
      <c r="AY193" s="1006"/>
      <c r="AZ193" s="718"/>
      <c r="BA193" s="718"/>
      <c r="BB193" s="718"/>
      <c r="BC193" s="718"/>
      <c r="BD193" s="718"/>
      <c r="BE193" s="718"/>
      <c r="BF193" s="1152"/>
      <c r="BG193" s="1006"/>
      <c r="BH193" s="718"/>
      <c r="BI193" s="718"/>
      <c r="BJ193" s="718"/>
      <c r="BK193" s="718"/>
      <c r="BL193" s="718"/>
      <c r="BM193" s="718"/>
      <c r="BN193" s="1152"/>
      <c r="BO193" s="1006"/>
      <c r="BP193" s="718"/>
      <c r="BQ193" s="718"/>
      <c r="BR193" s="718"/>
      <c r="BS193" s="718"/>
      <c r="BT193" s="718"/>
      <c r="BU193" s="718"/>
      <c r="BV193" s="116"/>
    </row>
    <row r="194" spans="1:74" ht="40.15" customHeight="1" thickTop="1" thickBot="1" x14ac:dyDescent="0.3">
      <c r="B194" s="924" t="s">
        <v>1235</v>
      </c>
      <c r="C194" s="311" t="s">
        <v>1236</v>
      </c>
      <c r="D194" s="742"/>
      <c r="E194" s="743"/>
      <c r="F194" s="743"/>
      <c r="G194" s="743"/>
      <c r="H194" s="743"/>
      <c r="I194" s="242"/>
      <c r="J194" s="694"/>
      <c r="K194" s="694"/>
      <c r="L194" s="692"/>
      <c r="M194" s="692"/>
      <c r="N194" s="692"/>
      <c r="O194" s="737"/>
      <c r="P194" s="310"/>
      <c r="Q194" s="310"/>
      <c r="R194" s="310"/>
      <c r="S194" s="698"/>
      <c r="T194" s="242"/>
      <c r="U194" s="242"/>
      <c r="V194" s="242"/>
      <c r="W194" s="242"/>
      <c r="X194" s="243"/>
      <c r="Y194" s="248"/>
      <c r="Z194" s="245">
        <f t="shared" ref="Z194:AF211" si="73">+AQ194+AY194+BG194+BO194</f>
        <v>0</v>
      </c>
      <c r="AA194" s="744">
        <f t="shared" si="73"/>
        <v>0</v>
      </c>
      <c r="AB194" s="245">
        <f t="shared" si="73"/>
        <v>0</v>
      </c>
      <c r="AC194" s="245">
        <f t="shared" si="73"/>
        <v>0</v>
      </c>
      <c r="AD194" s="245">
        <f t="shared" si="73"/>
        <v>0</v>
      </c>
      <c r="AE194" s="245">
        <f t="shared" si="73"/>
        <v>0</v>
      </c>
      <c r="AF194" s="245">
        <f t="shared" si="73"/>
        <v>0</v>
      </c>
      <c r="AG194" s="745"/>
      <c r="AH194" s="246"/>
      <c r="AI194" s="246"/>
      <c r="AJ194" s="246"/>
      <c r="AK194" s="246"/>
      <c r="AL194" s="246"/>
      <c r="AM194" s="246"/>
      <c r="AN194" s="246"/>
      <c r="AO194" s="246"/>
      <c r="AP194" s="669"/>
      <c r="AQ194" s="670">
        <f t="shared" ref="AQ194" si="74">SUM(AQ195:AQ210)</f>
        <v>0</v>
      </c>
      <c r="AR194" s="670">
        <f>SUM(AR195:AR210)</f>
        <v>0</v>
      </c>
      <c r="AS194" s="670">
        <f t="shared" ref="AS194:AW194" si="75">SUM(AS195:AS210)</f>
        <v>0</v>
      </c>
      <c r="AT194" s="670">
        <f t="shared" si="75"/>
        <v>0</v>
      </c>
      <c r="AU194" s="670">
        <f t="shared" si="75"/>
        <v>0</v>
      </c>
      <c r="AV194" s="670">
        <f t="shared" si="75"/>
        <v>0</v>
      </c>
      <c r="AW194" s="670">
        <f t="shared" si="75"/>
        <v>0</v>
      </c>
      <c r="AX194" s="669"/>
      <c r="AY194" s="670">
        <f t="shared" ref="AY194" si="76">SUM(AY195:AY210)</f>
        <v>0</v>
      </c>
      <c r="AZ194" s="670">
        <f>SUM(AZ195:AZ210)</f>
        <v>0</v>
      </c>
      <c r="BA194" s="670">
        <f t="shared" ref="BA194:BE194" si="77">SUM(BA195:BA210)</f>
        <v>0</v>
      </c>
      <c r="BB194" s="670">
        <f t="shared" si="77"/>
        <v>0</v>
      </c>
      <c r="BC194" s="670">
        <f t="shared" si="77"/>
        <v>0</v>
      </c>
      <c r="BD194" s="670">
        <f t="shared" si="77"/>
        <v>0</v>
      </c>
      <c r="BE194" s="670">
        <f t="shared" si="77"/>
        <v>0</v>
      </c>
      <c r="BF194" s="669"/>
      <c r="BG194" s="670">
        <f t="shared" ref="BG194" si="78">SUM(BG195:BG210)</f>
        <v>0</v>
      </c>
      <c r="BH194" s="670">
        <f>SUM(BH195:BH210)</f>
        <v>0</v>
      </c>
      <c r="BI194" s="670">
        <f t="shared" ref="BI194:BM194" si="79">SUM(BI195:BI210)</f>
        <v>0</v>
      </c>
      <c r="BJ194" s="670">
        <f t="shared" si="79"/>
        <v>0</v>
      </c>
      <c r="BK194" s="670">
        <f t="shared" si="79"/>
        <v>0</v>
      </c>
      <c r="BL194" s="670">
        <f t="shared" si="79"/>
        <v>0</v>
      </c>
      <c r="BM194" s="670">
        <f t="shared" si="79"/>
        <v>0</v>
      </c>
      <c r="BN194" s="669"/>
      <c r="BO194" s="670">
        <f t="shared" ref="BO194" si="80">SUM(BO195:BO210)</f>
        <v>0</v>
      </c>
      <c r="BP194" s="670">
        <f>SUM(BP195:BP210)</f>
        <v>0</v>
      </c>
      <c r="BQ194" s="670">
        <f t="shared" ref="BQ194:BU194" si="81">SUM(BQ195:BQ210)</f>
        <v>0</v>
      </c>
      <c r="BR194" s="670">
        <f t="shared" si="81"/>
        <v>0</v>
      </c>
      <c r="BS194" s="670">
        <f t="shared" si="81"/>
        <v>0</v>
      </c>
      <c r="BT194" s="670">
        <f t="shared" si="81"/>
        <v>0</v>
      </c>
      <c r="BU194" s="670">
        <f t="shared" si="81"/>
        <v>0</v>
      </c>
      <c r="BV194" s="36"/>
    </row>
    <row r="195" spans="1:74" ht="40.15" customHeight="1" thickTop="1" x14ac:dyDescent="0.25">
      <c r="A195" s="151"/>
      <c r="B195" s="29"/>
      <c r="C195" s="1058" t="s">
        <v>1237</v>
      </c>
      <c r="D195" s="1161" t="s">
        <v>1238</v>
      </c>
      <c r="E195" s="1061">
        <v>362</v>
      </c>
      <c r="F195" s="1064" t="s">
        <v>3575</v>
      </c>
      <c r="G195" s="1049" t="s">
        <v>3553</v>
      </c>
      <c r="H195" s="1043" t="s">
        <v>3025</v>
      </c>
      <c r="I195" s="1049" t="s">
        <v>3553</v>
      </c>
      <c r="J195" s="1392">
        <v>33</v>
      </c>
      <c r="K195" s="1392" t="s">
        <v>3554</v>
      </c>
      <c r="L195" s="1392">
        <v>3317</v>
      </c>
      <c r="M195" s="1394" t="s">
        <v>3555</v>
      </c>
      <c r="N195" s="1396">
        <v>2026004540101</v>
      </c>
      <c r="O195" s="1049" t="s">
        <v>3556</v>
      </c>
      <c r="P195" s="1052" t="s">
        <v>1239</v>
      </c>
      <c r="Q195" s="1055">
        <v>40</v>
      </c>
      <c r="R195" s="1040" t="s">
        <v>2871</v>
      </c>
      <c r="S195" s="1040"/>
      <c r="T195" s="1022"/>
      <c r="U195" s="1007"/>
      <c r="V195" s="1007"/>
      <c r="W195" s="1007"/>
      <c r="X195" s="1007"/>
      <c r="Y195" s="1007"/>
      <c r="Z195" s="1004">
        <f t="shared" si="73"/>
        <v>0</v>
      </c>
      <c r="AA195" s="1004">
        <f t="shared" ref="AA195:AF207" si="82">SUM(AR195:AR198,AZ195:AZ198,BH195:BH198,BP195:BP198)</f>
        <v>0</v>
      </c>
      <c r="AB195" s="1004">
        <f t="shared" si="82"/>
        <v>0</v>
      </c>
      <c r="AC195" s="1004">
        <f t="shared" si="82"/>
        <v>0</v>
      </c>
      <c r="AD195" s="1004">
        <f t="shared" si="82"/>
        <v>0</v>
      </c>
      <c r="AE195" s="1004">
        <f t="shared" si="82"/>
        <v>0</v>
      </c>
      <c r="AF195" s="1004">
        <f t="shared" si="82"/>
        <v>0</v>
      </c>
      <c r="AG195" s="714"/>
      <c r="AH195" s="593"/>
      <c r="AI195" s="593"/>
      <c r="AJ195" s="593"/>
      <c r="AK195" s="207"/>
      <c r="AL195" s="208"/>
      <c r="AM195" s="208"/>
      <c r="AN195" s="208"/>
      <c r="AO195" s="208"/>
      <c r="AP195" s="1150">
        <f>+U195</f>
        <v>0</v>
      </c>
      <c r="AQ195" s="1004">
        <f>SUM(AR195:AW198)</f>
        <v>0</v>
      </c>
      <c r="AR195" s="299"/>
      <c r="AS195" s="299"/>
      <c r="AT195" s="299"/>
      <c r="AU195" s="299"/>
      <c r="AV195" s="299"/>
      <c r="AW195" s="299"/>
      <c r="AX195" s="1150">
        <f>+V195</f>
        <v>0</v>
      </c>
      <c r="AY195" s="1004">
        <f>SUM(AZ195:BE198)</f>
        <v>0</v>
      </c>
      <c r="AZ195" s="299"/>
      <c r="BA195" s="299"/>
      <c r="BB195" s="299"/>
      <c r="BC195" s="299"/>
      <c r="BD195" s="299"/>
      <c r="BE195" s="299"/>
      <c r="BF195" s="1150">
        <f>+W195</f>
        <v>0</v>
      </c>
      <c r="BG195" s="1004">
        <f>SUM(BH195:BM198)</f>
        <v>0</v>
      </c>
      <c r="BH195" s="299"/>
      <c r="BI195" s="299"/>
      <c r="BJ195" s="299"/>
      <c r="BK195" s="299"/>
      <c r="BL195" s="299"/>
      <c r="BM195" s="299"/>
      <c r="BN195" s="1150">
        <f>+X195</f>
        <v>0</v>
      </c>
      <c r="BO195" s="1004">
        <f>SUM(BP195:BU198)</f>
        <v>0</v>
      </c>
      <c r="BP195" s="299"/>
      <c r="BQ195" s="299"/>
      <c r="BR195" s="299"/>
      <c r="BS195" s="299"/>
      <c r="BT195" s="299"/>
      <c r="BU195" s="299"/>
      <c r="BV195" s="116"/>
    </row>
    <row r="196" spans="1:74" ht="40.15" customHeight="1" x14ac:dyDescent="0.25">
      <c r="A196" s="151"/>
      <c r="B196" s="29"/>
      <c r="C196" s="1059"/>
      <c r="D196" s="1162"/>
      <c r="E196" s="1062"/>
      <c r="F196" s="1065"/>
      <c r="G196" s="1050"/>
      <c r="H196" s="1044"/>
      <c r="I196" s="1050"/>
      <c r="J196" s="1389"/>
      <c r="K196" s="1389"/>
      <c r="L196" s="1389"/>
      <c r="M196" s="1391"/>
      <c r="N196" s="1350"/>
      <c r="O196" s="1050"/>
      <c r="P196" s="1053"/>
      <c r="Q196" s="1056"/>
      <c r="R196" s="1041"/>
      <c r="S196" s="1041"/>
      <c r="T196" s="1023"/>
      <c r="U196" s="1008"/>
      <c r="V196" s="1008"/>
      <c r="W196" s="1008"/>
      <c r="X196" s="1008"/>
      <c r="Y196" s="1008"/>
      <c r="Z196" s="1005"/>
      <c r="AA196" s="1005"/>
      <c r="AB196" s="1005"/>
      <c r="AC196" s="1005"/>
      <c r="AD196" s="1005"/>
      <c r="AE196" s="1005"/>
      <c r="AF196" s="1005"/>
      <c r="AG196" s="479"/>
      <c r="AH196" s="592"/>
      <c r="AI196" s="592"/>
      <c r="AJ196" s="592"/>
      <c r="AK196" s="196"/>
      <c r="AL196" s="197"/>
      <c r="AM196" s="197"/>
      <c r="AN196" s="197"/>
      <c r="AO196" s="197"/>
      <c r="AP196" s="1151"/>
      <c r="AQ196" s="1005"/>
      <c r="AR196" s="282"/>
      <c r="AS196" s="282"/>
      <c r="AT196" s="282"/>
      <c r="AU196" s="282"/>
      <c r="AV196" s="282"/>
      <c r="AW196" s="282"/>
      <c r="AX196" s="1151"/>
      <c r="AY196" s="1005"/>
      <c r="AZ196" s="282"/>
      <c r="BA196" s="282"/>
      <c r="BB196" s="282"/>
      <c r="BC196" s="282"/>
      <c r="BD196" s="282"/>
      <c r="BE196" s="282"/>
      <c r="BF196" s="1151"/>
      <c r="BG196" s="1005"/>
      <c r="BH196" s="282"/>
      <c r="BI196" s="282"/>
      <c r="BJ196" s="282"/>
      <c r="BK196" s="282"/>
      <c r="BL196" s="282"/>
      <c r="BM196" s="282"/>
      <c r="BN196" s="1151"/>
      <c r="BO196" s="1005"/>
      <c r="BP196" s="282"/>
      <c r="BQ196" s="282"/>
      <c r="BR196" s="282"/>
      <c r="BS196" s="282"/>
      <c r="BT196" s="282"/>
      <c r="BU196" s="282"/>
      <c r="BV196" s="116"/>
    </row>
    <row r="197" spans="1:74" ht="40.15" customHeight="1" x14ac:dyDescent="0.25">
      <c r="A197" s="151"/>
      <c r="B197" s="29"/>
      <c r="C197" s="1059"/>
      <c r="D197" s="1162"/>
      <c r="E197" s="1062"/>
      <c r="F197" s="1065"/>
      <c r="G197" s="1050"/>
      <c r="H197" s="1044"/>
      <c r="I197" s="1050"/>
      <c r="J197" s="1389"/>
      <c r="K197" s="1389"/>
      <c r="L197" s="1389"/>
      <c r="M197" s="1391"/>
      <c r="N197" s="1350"/>
      <c r="O197" s="1050"/>
      <c r="P197" s="1053"/>
      <c r="Q197" s="1056"/>
      <c r="R197" s="1041"/>
      <c r="S197" s="1041"/>
      <c r="T197" s="1023"/>
      <c r="U197" s="1008"/>
      <c r="V197" s="1008"/>
      <c r="W197" s="1008"/>
      <c r="X197" s="1008"/>
      <c r="Y197" s="1008"/>
      <c r="Z197" s="1005"/>
      <c r="AA197" s="1005"/>
      <c r="AB197" s="1005"/>
      <c r="AC197" s="1005"/>
      <c r="AD197" s="1005"/>
      <c r="AE197" s="1005"/>
      <c r="AF197" s="1005"/>
      <c r="AG197" s="196"/>
      <c r="AH197" s="592"/>
      <c r="AI197" s="592"/>
      <c r="AJ197" s="592"/>
      <c r="AK197" s="196"/>
      <c r="AL197" s="197"/>
      <c r="AM197" s="197"/>
      <c r="AN197" s="197"/>
      <c r="AO197" s="197"/>
      <c r="AP197" s="1151"/>
      <c r="AQ197" s="1005"/>
      <c r="AR197" s="282"/>
      <c r="AS197" s="282"/>
      <c r="AT197" s="282"/>
      <c r="AU197" s="282"/>
      <c r="AV197" s="282"/>
      <c r="AW197" s="282"/>
      <c r="AX197" s="1151"/>
      <c r="AY197" s="1005"/>
      <c r="AZ197" s="282"/>
      <c r="BA197" s="282"/>
      <c r="BB197" s="282"/>
      <c r="BC197" s="282"/>
      <c r="BD197" s="282"/>
      <c r="BE197" s="282"/>
      <c r="BF197" s="1151"/>
      <c r="BG197" s="1005"/>
      <c r="BH197" s="282"/>
      <c r="BI197" s="282"/>
      <c r="BJ197" s="282"/>
      <c r="BK197" s="282"/>
      <c r="BL197" s="282"/>
      <c r="BM197" s="282"/>
      <c r="BN197" s="1151"/>
      <c r="BO197" s="1005"/>
      <c r="BP197" s="282"/>
      <c r="BQ197" s="282"/>
      <c r="BR197" s="282"/>
      <c r="BS197" s="282"/>
      <c r="BT197" s="282"/>
      <c r="BU197" s="282"/>
      <c r="BV197" s="116"/>
    </row>
    <row r="198" spans="1:74" ht="40.15" customHeight="1" thickBot="1" x14ac:dyDescent="0.3">
      <c r="A198" s="151"/>
      <c r="B198" s="29"/>
      <c r="C198" s="1059"/>
      <c r="D198" s="1162"/>
      <c r="E198" s="1063"/>
      <c r="F198" s="1066"/>
      <c r="G198" s="1051"/>
      <c r="H198" s="1045"/>
      <c r="I198" s="1051"/>
      <c r="J198" s="1393"/>
      <c r="K198" s="1393"/>
      <c r="L198" s="1393"/>
      <c r="M198" s="1395"/>
      <c r="N198" s="1397"/>
      <c r="O198" s="1051"/>
      <c r="P198" s="1054"/>
      <c r="Q198" s="1057"/>
      <c r="R198" s="1042"/>
      <c r="S198" s="1042"/>
      <c r="T198" s="1024"/>
      <c r="U198" s="1009"/>
      <c r="V198" s="1009"/>
      <c r="W198" s="1009"/>
      <c r="X198" s="1009"/>
      <c r="Y198" s="1009"/>
      <c r="Z198" s="1006"/>
      <c r="AA198" s="1006"/>
      <c r="AB198" s="1006"/>
      <c r="AC198" s="1006"/>
      <c r="AD198" s="1006"/>
      <c r="AE198" s="1006"/>
      <c r="AF198" s="1006"/>
      <c r="AG198" s="715"/>
      <c r="AH198" s="716"/>
      <c r="AI198" s="716"/>
      <c r="AJ198" s="716"/>
      <c r="AK198" s="715"/>
      <c r="AL198" s="717"/>
      <c r="AM198" s="717"/>
      <c r="AN198" s="717"/>
      <c r="AO198" s="717"/>
      <c r="AP198" s="1152"/>
      <c r="AQ198" s="1006"/>
      <c r="AR198" s="718"/>
      <c r="AS198" s="718"/>
      <c r="AT198" s="718"/>
      <c r="AU198" s="718"/>
      <c r="AV198" s="718"/>
      <c r="AW198" s="718"/>
      <c r="AX198" s="1152"/>
      <c r="AY198" s="1006"/>
      <c r="AZ198" s="718"/>
      <c r="BA198" s="718"/>
      <c r="BB198" s="718"/>
      <c r="BC198" s="718"/>
      <c r="BD198" s="718"/>
      <c r="BE198" s="718"/>
      <c r="BF198" s="1152"/>
      <c r="BG198" s="1006"/>
      <c r="BH198" s="718"/>
      <c r="BI198" s="718"/>
      <c r="BJ198" s="718"/>
      <c r="BK198" s="718"/>
      <c r="BL198" s="718"/>
      <c r="BM198" s="718"/>
      <c r="BN198" s="1152"/>
      <c r="BO198" s="1006"/>
      <c r="BP198" s="718"/>
      <c r="BQ198" s="718"/>
      <c r="BR198" s="718"/>
      <c r="BS198" s="718"/>
      <c r="BT198" s="718"/>
      <c r="BU198" s="718"/>
      <c r="BV198" s="116"/>
    </row>
    <row r="199" spans="1:74" ht="40.15" customHeight="1" thickTop="1" x14ac:dyDescent="0.25">
      <c r="A199" s="151"/>
      <c r="B199" s="29"/>
      <c r="C199" s="1059"/>
      <c r="D199" s="1162"/>
      <c r="E199" s="1061">
        <v>363</v>
      </c>
      <c r="F199" s="1064" t="s">
        <v>3592</v>
      </c>
      <c r="G199" s="1049" t="s">
        <v>459</v>
      </c>
      <c r="H199" s="1043" t="s">
        <v>3019</v>
      </c>
      <c r="I199" s="1049" t="s">
        <v>3553</v>
      </c>
      <c r="J199" s="1388">
        <v>33</v>
      </c>
      <c r="K199" s="1388" t="s">
        <v>3554</v>
      </c>
      <c r="L199" s="1388">
        <v>3317</v>
      </c>
      <c r="M199" s="1390" t="s">
        <v>3555</v>
      </c>
      <c r="N199" s="1349">
        <v>2026004540101</v>
      </c>
      <c r="O199" s="1049" t="s">
        <v>3556</v>
      </c>
      <c r="P199" s="1052" t="s">
        <v>1240</v>
      </c>
      <c r="Q199" s="1055">
        <v>30</v>
      </c>
      <c r="R199" s="1040" t="s">
        <v>2871</v>
      </c>
      <c r="S199" s="1040"/>
      <c r="T199" s="1022"/>
      <c r="U199" s="1007"/>
      <c r="V199" s="1007"/>
      <c r="W199" s="1007"/>
      <c r="X199" s="1007"/>
      <c r="Y199" s="1007"/>
      <c r="Z199" s="1004">
        <f t="shared" si="73"/>
        <v>0</v>
      </c>
      <c r="AA199" s="1004">
        <f t="shared" si="82"/>
        <v>0</v>
      </c>
      <c r="AB199" s="1004">
        <f t="shared" si="82"/>
        <v>0</v>
      </c>
      <c r="AC199" s="1004">
        <f t="shared" si="82"/>
        <v>0</v>
      </c>
      <c r="AD199" s="1004">
        <f t="shared" si="82"/>
        <v>0</v>
      </c>
      <c r="AE199" s="1004">
        <f t="shared" si="82"/>
        <v>0</v>
      </c>
      <c r="AF199" s="1004">
        <f t="shared" si="82"/>
        <v>0</v>
      </c>
      <c r="AG199" s="714"/>
      <c r="AH199" s="593"/>
      <c r="AI199" s="593"/>
      <c r="AJ199" s="593"/>
      <c r="AK199" s="207"/>
      <c r="AL199" s="208"/>
      <c r="AM199" s="208"/>
      <c r="AN199" s="208"/>
      <c r="AO199" s="208"/>
      <c r="AP199" s="1150">
        <f>+U199</f>
        <v>0</v>
      </c>
      <c r="AQ199" s="1004">
        <f>SUM(AR199:AW202)</f>
        <v>0</v>
      </c>
      <c r="AR199" s="299"/>
      <c r="AS199" s="299"/>
      <c r="AT199" s="299"/>
      <c r="AU199" s="299"/>
      <c r="AV199" s="299"/>
      <c r="AW199" s="299"/>
      <c r="AX199" s="1150">
        <f>+V199</f>
        <v>0</v>
      </c>
      <c r="AY199" s="1004">
        <f>SUM(AZ199:BE202)</f>
        <v>0</v>
      </c>
      <c r="AZ199" s="299"/>
      <c r="BA199" s="299"/>
      <c r="BB199" s="299"/>
      <c r="BC199" s="299"/>
      <c r="BD199" s="299"/>
      <c r="BE199" s="299"/>
      <c r="BF199" s="1150">
        <f>+W199</f>
        <v>0</v>
      </c>
      <c r="BG199" s="1004">
        <f>SUM(BH199:BM202)</f>
        <v>0</v>
      </c>
      <c r="BH199" s="299"/>
      <c r="BI199" s="299"/>
      <c r="BJ199" s="299"/>
      <c r="BK199" s="299"/>
      <c r="BL199" s="299"/>
      <c r="BM199" s="299"/>
      <c r="BN199" s="1150">
        <f>+X199</f>
        <v>0</v>
      </c>
      <c r="BO199" s="1004">
        <f>SUM(BP199:BU202)</f>
        <v>0</v>
      </c>
      <c r="BP199" s="299"/>
      <c r="BQ199" s="299"/>
      <c r="BR199" s="299"/>
      <c r="BS199" s="299"/>
      <c r="BT199" s="299"/>
      <c r="BU199" s="299"/>
      <c r="BV199" s="116"/>
    </row>
    <row r="200" spans="1:74" ht="40.15" customHeight="1" x14ac:dyDescent="0.25">
      <c r="A200" s="151"/>
      <c r="B200" s="29"/>
      <c r="C200" s="215"/>
      <c r="D200" s="1162"/>
      <c r="E200" s="1062"/>
      <c r="F200" s="1065"/>
      <c r="G200" s="1050"/>
      <c r="H200" s="1044"/>
      <c r="I200" s="1050"/>
      <c r="J200" s="1389"/>
      <c r="K200" s="1389"/>
      <c r="L200" s="1389"/>
      <c r="M200" s="1391"/>
      <c r="N200" s="1350"/>
      <c r="O200" s="1050"/>
      <c r="P200" s="1053"/>
      <c r="Q200" s="1056"/>
      <c r="R200" s="1041"/>
      <c r="S200" s="1041"/>
      <c r="T200" s="1023"/>
      <c r="U200" s="1008"/>
      <c r="V200" s="1008"/>
      <c r="W200" s="1008"/>
      <c r="X200" s="1008"/>
      <c r="Y200" s="1008"/>
      <c r="Z200" s="1005"/>
      <c r="AA200" s="1005"/>
      <c r="AB200" s="1005"/>
      <c r="AC200" s="1005"/>
      <c r="AD200" s="1005"/>
      <c r="AE200" s="1005"/>
      <c r="AF200" s="1005"/>
      <c r="AG200" s="479"/>
      <c r="AH200" s="592"/>
      <c r="AI200" s="592"/>
      <c r="AJ200" s="592"/>
      <c r="AK200" s="196"/>
      <c r="AL200" s="197"/>
      <c r="AM200" s="197"/>
      <c r="AN200" s="197"/>
      <c r="AO200" s="197"/>
      <c r="AP200" s="1151"/>
      <c r="AQ200" s="1005"/>
      <c r="AR200" s="282"/>
      <c r="AS200" s="282"/>
      <c r="AT200" s="282"/>
      <c r="AU200" s="282"/>
      <c r="AV200" s="282"/>
      <c r="AW200" s="282"/>
      <c r="AX200" s="1151"/>
      <c r="AY200" s="1005"/>
      <c r="AZ200" s="282"/>
      <c r="BA200" s="282"/>
      <c r="BB200" s="282"/>
      <c r="BC200" s="282"/>
      <c r="BD200" s="282"/>
      <c r="BE200" s="282"/>
      <c r="BF200" s="1151"/>
      <c r="BG200" s="1005"/>
      <c r="BH200" s="282"/>
      <c r="BI200" s="282"/>
      <c r="BJ200" s="282"/>
      <c r="BK200" s="282"/>
      <c r="BL200" s="282"/>
      <c r="BM200" s="282"/>
      <c r="BN200" s="1151"/>
      <c r="BO200" s="1005"/>
      <c r="BP200" s="282"/>
      <c r="BQ200" s="282"/>
      <c r="BR200" s="282"/>
      <c r="BS200" s="282"/>
      <c r="BT200" s="282"/>
      <c r="BU200" s="282"/>
      <c r="BV200" s="116"/>
    </row>
    <row r="201" spans="1:74" ht="40.15" customHeight="1" x14ac:dyDescent="0.25">
      <c r="A201" s="151"/>
      <c r="B201" s="29"/>
      <c r="C201" s="215"/>
      <c r="D201" s="1162"/>
      <c r="E201" s="1062"/>
      <c r="F201" s="1065"/>
      <c r="G201" s="1050"/>
      <c r="H201" s="1044"/>
      <c r="I201" s="1050"/>
      <c r="J201" s="1389"/>
      <c r="K201" s="1389"/>
      <c r="L201" s="1389"/>
      <c r="M201" s="1391"/>
      <c r="N201" s="1350"/>
      <c r="O201" s="1050"/>
      <c r="P201" s="1053"/>
      <c r="Q201" s="1056"/>
      <c r="R201" s="1041"/>
      <c r="S201" s="1041"/>
      <c r="T201" s="1023"/>
      <c r="U201" s="1008"/>
      <c r="V201" s="1008"/>
      <c r="W201" s="1008"/>
      <c r="X201" s="1008"/>
      <c r="Y201" s="1008"/>
      <c r="Z201" s="1005"/>
      <c r="AA201" s="1005"/>
      <c r="AB201" s="1005"/>
      <c r="AC201" s="1005"/>
      <c r="AD201" s="1005"/>
      <c r="AE201" s="1005"/>
      <c r="AF201" s="1005"/>
      <c r="AG201" s="196"/>
      <c r="AH201" s="592"/>
      <c r="AI201" s="592"/>
      <c r="AJ201" s="592"/>
      <c r="AK201" s="196"/>
      <c r="AL201" s="197"/>
      <c r="AM201" s="197"/>
      <c r="AN201" s="197"/>
      <c r="AO201" s="197"/>
      <c r="AP201" s="1151"/>
      <c r="AQ201" s="1005"/>
      <c r="AR201" s="282"/>
      <c r="AS201" s="282"/>
      <c r="AT201" s="282"/>
      <c r="AU201" s="282"/>
      <c r="AV201" s="282"/>
      <c r="AW201" s="282"/>
      <c r="AX201" s="1151"/>
      <c r="AY201" s="1005"/>
      <c r="AZ201" s="282"/>
      <c r="BA201" s="282"/>
      <c r="BB201" s="282"/>
      <c r="BC201" s="282"/>
      <c r="BD201" s="282"/>
      <c r="BE201" s="282"/>
      <c r="BF201" s="1151"/>
      <c r="BG201" s="1005"/>
      <c r="BH201" s="282"/>
      <c r="BI201" s="282"/>
      <c r="BJ201" s="282"/>
      <c r="BK201" s="282"/>
      <c r="BL201" s="282"/>
      <c r="BM201" s="282"/>
      <c r="BN201" s="1151"/>
      <c r="BO201" s="1005"/>
      <c r="BP201" s="282"/>
      <c r="BQ201" s="282"/>
      <c r="BR201" s="282"/>
      <c r="BS201" s="282"/>
      <c r="BT201" s="282"/>
      <c r="BU201" s="282"/>
      <c r="BV201" s="116"/>
    </row>
    <row r="202" spans="1:74" ht="40.15" customHeight="1" thickBot="1" x14ac:dyDescent="0.3">
      <c r="A202" s="151"/>
      <c r="B202" s="29"/>
      <c r="C202" s="215"/>
      <c r="D202" s="1163"/>
      <c r="E202" s="1063"/>
      <c r="F202" s="1066"/>
      <c r="G202" s="1051"/>
      <c r="H202" s="1045"/>
      <c r="I202" s="1050"/>
      <c r="J202" s="1389"/>
      <c r="K202" s="1389"/>
      <c r="L202" s="1389"/>
      <c r="M202" s="1391"/>
      <c r="N202" s="1350"/>
      <c r="O202" s="1050"/>
      <c r="P202" s="1054"/>
      <c r="Q202" s="1057"/>
      <c r="R202" s="1042"/>
      <c r="S202" s="1042"/>
      <c r="T202" s="1024"/>
      <c r="U202" s="1009"/>
      <c r="V202" s="1009"/>
      <c r="W202" s="1009"/>
      <c r="X202" s="1009"/>
      <c r="Y202" s="1009"/>
      <c r="Z202" s="1006"/>
      <c r="AA202" s="1006"/>
      <c r="AB202" s="1006"/>
      <c r="AC202" s="1006"/>
      <c r="AD202" s="1006"/>
      <c r="AE202" s="1006"/>
      <c r="AF202" s="1006"/>
      <c r="AG202" s="715"/>
      <c r="AH202" s="716"/>
      <c r="AI202" s="716"/>
      <c r="AJ202" s="716"/>
      <c r="AK202" s="715"/>
      <c r="AL202" s="717"/>
      <c r="AM202" s="717"/>
      <c r="AN202" s="717"/>
      <c r="AO202" s="717"/>
      <c r="AP202" s="1152"/>
      <c r="AQ202" s="1006"/>
      <c r="AR202" s="718"/>
      <c r="AS202" s="718"/>
      <c r="AT202" s="718"/>
      <c r="AU202" s="718"/>
      <c r="AV202" s="718"/>
      <c r="AW202" s="718"/>
      <c r="AX202" s="1152"/>
      <c r="AY202" s="1006"/>
      <c r="AZ202" s="718"/>
      <c r="BA202" s="718"/>
      <c r="BB202" s="718"/>
      <c r="BC202" s="718"/>
      <c r="BD202" s="718"/>
      <c r="BE202" s="718"/>
      <c r="BF202" s="1152"/>
      <c r="BG202" s="1006"/>
      <c r="BH202" s="718"/>
      <c r="BI202" s="718"/>
      <c r="BJ202" s="718"/>
      <c r="BK202" s="718"/>
      <c r="BL202" s="718"/>
      <c r="BM202" s="718"/>
      <c r="BN202" s="1152"/>
      <c r="BO202" s="1006"/>
      <c r="BP202" s="718"/>
      <c r="BQ202" s="718"/>
      <c r="BR202" s="718"/>
      <c r="BS202" s="718"/>
      <c r="BT202" s="718"/>
      <c r="BU202" s="718"/>
      <c r="BV202" s="116"/>
    </row>
    <row r="203" spans="1:74" ht="40.15" customHeight="1" thickTop="1" x14ac:dyDescent="0.25">
      <c r="A203" s="151"/>
      <c r="B203" s="29"/>
      <c r="C203" s="1058" t="s">
        <v>1241</v>
      </c>
      <c r="D203" s="1161" t="s">
        <v>1242</v>
      </c>
      <c r="E203" s="1061">
        <v>364</v>
      </c>
      <c r="F203" s="1064" t="s">
        <v>3592</v>
      </c>
      <c r="G203" s="1049" t="s">
        <v>459</v>
      </c>
      <c r="H203" s="1043" t="s">
        <v>2944</v>
      </c>
      <c r="I203" s="1049" t="s">
        <v>459</v>
      </c>
      <c r="J203" s="1388">
        <v>33</v>
      </c>
      <c r="K203" s="1388" t="s">
        <v>3554</v>
      </c>
      <c r="L203" s="1388">
        <v>3317</v>
      </c>
      <c r="M203" s="1390" t="s">
        <v>3555</v>
      </c>
      <c r="N203" s="1349">
        <v>2026004540101</v>
      </c>
      <c r="O203" s="1049" t="s">
        <v>3556</v>
      </c>
      <c r="P203" s="1052" t="s">
        <v>1243</v>
      </c>
      <c r="Q203" s="1055">
        <v>35</v>
      </c>
      <c r="R203" s="1040" t="s">
        <v>2871</v>
      </c>
      <c r="S203" s="1040"/>
      <c r="T203" s="1022"/>
      <c r="U203" s="1007"/>
      <c r="V203" s="1007"/>
      <c r="W203" s="1007"/>
      <c r="X203" s="1007"/>
      <c r="Y203" s="1007"/>
      <c r="Z203" s="1004">
        <f t="shared" si="73"/>
        <v>0</v>
      </c>
      <c r="AA203" s="1004">
        <f t="shared" si="82"/>
        <v>0</v>
      </c>
      <c r="AB203" s="1004">
        <f t="shared" si="82"/>
        <v>0</v>
      </c>
      <c r="AC203" s="1004">
        <f t="shared" si="82"/>
        <v>0</v>
      </c>
      <c r="AD203" s="1004">
        <f t="shared" si="82"/>
        <v>0</v>
      </c>
      <c r="AE203" s="1004">
        <f t="shared" si="82"/>
        <v>0</v>
      </c>
      <c r="AF203" s="1004">
        <f t="shared" si="82"/>
        <v>0</v>
      </c>
      <c r="AG203" s="714"/>
      <c r="AH203" s="593"/>
      <c r="AI203" s="593"/>
      <c r="AJ203" s="593"/>
      <c r="AK203" s="207"/>
      <c r="AL203" s="208"/>
      <c r="AM203" s="208"/>
      <c r="AN203" s="208"/>
      <c r="AO203" s="208"/>
      <c r="AP203" s="1150">
        <f>+U203</f>
        <v>0</v>
      </c>
      <c r="AQ203" s="1004">
        <f>SUM(AR203:AW206)</f>
        <v>0</v>
      </c>
      <c r="AR203" s="299"/>
      <c r="AS203" s="299"/>
      <c r="AT203" s="299"/>
      <c r="AU203" s="299"/>
      <c r="AV203" s="299"/>
      <c r="AW203" s="299"/>
      <c r="AX203" s="1150">
        <f>+V203</f>
        <v>0</v>
      </c>
      <c r="AY203" s="1004">
        <f>SUM(AZ203:BE206)</f>
        <v>0</v>
      </c>
      <c r="AZ203" s="299"/>
      <c r="BA203" s="299"/>
      <c r="BB203" s="299"/>
      <c r="BC203" s="299"/>
      <c r="BD203" s="299"/>
      <c r="BE203" s="299"/>
      <c r="BF203" s="1150">
        <f>+W203</f>
        <v>0</v>
      </c>
      <c r="BG203" s="1004">
        <f>SUM(BH203:BM206)</f>
        <v>0</v>
      </c>
      <c r="BH203" s="299"/>
      <c r="BI203" s="299"/>
      <c r="BJ203" s="299"/>
      <c r="BK203" s="299"/>
      <c r="BL203" s="299"/>
      <c r="BM203" s="299"/>
      <c r="BN203" s="1150">
        <f>+X203</f>
        <v>0</v>
      </c>
      <c r="BO203" s="1004">
        <f>SUM(BP203:BU206)</f>
        <v>0</v>
      </c>
      <c r="BP203" s="299"/>
      <c r="BQ203" s="299"/>
      <c r="BR203" s="299"/>
      <c r="BS203" s="299"/>
      <c r="BT203" s="299"/>
      <c r="BU203" s="299"/>
      <c r="BV203" s="116"/>
    </row>
    <row r="204" spans="1:74" ht="40.15" customHeight="1" x14ac:dyDescent="0.25">
      <c r="A204" s="151"/>
      <c r="B204" s="29"/>
      <c r="C204" s="1059"/>
      <c r="D204" s="1162"/>
      <c r="E204" s="1062"/>
      <c r="F204" s="1065"/>
      <c r="G204" s="1050"/>
      <c r="H204" s="1044"/>
      <c r="I204" s="1050"/>
      <c r="J204" s="1389"/>
      <c r="K204" s="1389"/>
      <c r="L204" s="1389"/>
      <c r="M204" s="1391"/>
      <c r="N204" s="1350"/>
      <c r="O204" s="1050"/>
      <c r="P204" s="1053"/>
      <c r="Q204" s="1056"/>
      <c r="R204" s="1041"/>
      <c r="S204" s="1041"/>
      <c r="T204" s="1023"/>
      <c r="U204" s="1008"/>
      <c r="V204" s="1008"/>
      <c r="W204" s="1008"/>
      <c r="X204" s="1008"/>
      <c r="Y204" s="1008"/>
      <c r="Z204" s="1005"/>
      <c r="AA204" s="1005"/>
      <c r="AB204" s="1005"/>
      <c r="AC204" s="1005"/>
      <c r="AD204" s="1005"/>
      <c r="AE204" s="1005"/>
      <c r="AF204" s="1005"/>
      <c r="AG204" s="479"/>
      <c r="AH204" s="592"/>
      <c r="AI204" s="592"/>
      <c r="AJ204" s="592"/>
      <c r="AK204" s="196"/>
      <c r="AL204" s="197"/>
      <c r="AM204" s="197"/>
      <c r="AN204" s="197"/>
      <c r="AO204" s="197"/>
      <c r="AP204" s="1151"/>
      <c r="AQ204" s="1005"/>
      <c r="AR204" s="282"/>
      <c r="AS204" s="282"/>
      <c r="AT204" s="282"/>
      <c r="AU204" s="282"/>
      <c r="AV204" s="282"/>
      <c r="AW204" s="282"/>
      <c r="AX204" s="1151"/>
      <c r="AY204" s="1005"/>
      <c r="AZ204" s="282"/>
      <c r="BA204" s="282"/>
      <c r="BB204" s="282"/>
      <c r="BC204" s="282"/>
      <c r="BD204" s="282"/>
      <c r="BE204" s="282"/>
      <c r="BF204" s="1151"/>
      <c r="BG204" s="1005"/>
      <c r="BH204" s="282"/>
      <c r="BI204" s="282"/>
      <c r="BJ204" s="282"/>
      <c r="BK204" s="282"/>
      <c r="BL204" s="282"/>
      <c r="BM204" s="282"/>
      <c r="BN204" s="1151"/>
      <c r="BO204" s="1005"/>
      <c r="BP204" s="282"/>
      <c r="BQ204" s="282"/>
      <c r="BR204" s="282"/>
      <c r="BS204" s="282"/>
      <c r="BT204" s="282"/>
      <c r="BU204" s="282"/>
      <c r="BV204" s="116"/>
    </row>
    <row r="205" spans="1:74" ht="40.15" customHeight="1" x14ac:dyDescent="0.25">
      <c r="A205" s="151"/>
      <c r="B205" s="29"/>
      <c r="C205" s="1059"/>
      <c r="D205" s="1162"/>
      <c r="E205" s="1062"/>
      <c r="F205" s="1065"/>
      <c r="G205" s="1050"/>
      <c r="H205" s="1044"/>
      <c r="I205" s="1050"/>
      <c r="J205" s="1389"/>
      <c r="K205" s="1389"/>
      <c r="L205" s="1389"/>
      <c r="M205" s="1391"/>
      <c r="N205" s="1350"/>
      <c r="O205" s="1050"/>
      <c r="P205" s="1053"/>
      <c r="Q205" s="1056"/>
      <c r="R205" s="1041"/>
      <c r="S205" s="1041"/>
      <c r="T205" s="1023"/>
      <c r="U205" s="1008"/>
      <c r="V205" s="1008"/>
      <c r="W205" s="1008"/>
      <c r="X205" s="1008"/>
      <c r="Y205" s="1008"/>
      <c r="Z205" s="1005"/>
      <c r="AA205" s="1005"/>
      <c r="AB205" s="1005"/>
      <c r="AC205" s="1005"/>
      <c r="AD205" s="1005"/>
      <c r="AE205" s="1005"/>
      <c r="AF205" s="1005"/>
      <c r="AG205" s="196"/>
      <c r="AH205" s="592"/>
      <c r="AI205" s="592"/>
      <c r="AJ205" s="592"/>
      <c r="AK205" s="196"/>
      <c r="AL205" s="197"/>
      <c r="AM205" s="197"/>
      <c r="AN205" s="197"/>
      <c r="AO205" s="197"/>
      <c r="AP205" s="1151"/>
      <c r="AQ205" s="1005"/>
      <c r="AR205" s="282"/>
      <c r="AS205" s="282"/>
      <c r="AT205" s="282"/>
      <c r="AU205" s="282"/>
      <c r="AV205" s="282"/>
      <c r="AW205" s="282"/>
      <c r="AX205" s="1151"/>
      <c r="AY205" s="1005"/>
      <c r="AZ205" s="282"/>
      <c r="BA205" s="282"/>
      <c r="BB205" s="282"/>
      <c r="BC205" s="282"/>
      <c r="BD205" s="282"/>
      <c r="BE205" s="282"/>
      <c r="BF205" s="1151"/>
      <c r="BG205" s="1005"/>
      <c r="BH205" s="282"/>
      <c r="BI205" s="282"/>
      <c r="BJ205" s="282"/>
      <c r="BK205" s="282"/>
      <c r="BL205" s="282"/>
      <c r="BM205" s="282"/>
      <c r="BN205" s="1151"/>
      <c r="BO205" s="1005"/>
      <c r="BP205" s="282"/>
      <c r="BQ205" s="282"/>
      <c r="BR205" s="282"/>
      <c r="BS205" s="282"/>
      <c r="BT205" s="282"/>
      <c r="BU205" s="282"/>
      <c r="BV205" s="116"/>
    </row>
    <row r="206" spans="1:74" ht="40.15" customHeight="1" thickBot="1" x14ac:dyDescent="0.3">
      <c r="A206" s="151"/>
      <c r="B206" s="29"/>
      <c r="C206" s="1059"/>
      <c r="D206" s="1162"/>
      <c r="E206" s="1063"/>
      <c r="F206" s="1066"/>
      <c r="G206" s="1051"/>
      <c r="H206" s="1045"/>
      <c r="I206" s="1051"/>
      <c r="J206" s="1393"/>
      <c r="K206" s="1393"/>
      <c r="L206" s="1393"/>
      <c r="M206" s="1395"/>
      <c r="N206" s="1397"/>
      <c r="O206" s="1051"/>
      <c r="P206" s="1054"/>
      <c r="Q206" s="1057"/>
      <c r="R206" s="1042"/>
      <c r="S206" s="1042"/>
      <c r="T206" s="1024"/>
      <c r="U206" s="1009"/>
      <c r="V206" s="1009"/>
      <c r="W206" s="1009"/>
      <c r="X206" s="1009"/>
      <c r="Y206" s="1009"/>
      <c r="Z206" s="1006"/>
      <c r="AA206" s="1006"/>
      <c r="AB206" s="1006"/>
      <c r="AC206" s="1006"/>
      <c r="AD206" s="1006"/>
      <c r="AE206" s="1006"/>
      <c r="AF206" s="1006"/>
      <c r="AG206" s="715"/>
      <c r="AH206" s="716"/>
      <c r="AI206" s="716"/>
      <c r="AJ206" s="716"/>
      <c r="AK206" s="715"/>
      <c r="AL206" s="717"/>
      <c r="AM206" s="717"/>
      <c r="AN206" s="717"/>
      <c r="AO206" s="717"/>
      <c r="AP206" s="1152"/>
      <c r="AQ206" s="1006"/>
      <c r="AR206" s="718"/>
      <c r="AS206" s="718"/>
      <c r="AT206" s="718"/>
      <c r="AU206" s="718"/>
      <c r="AV206" s="718"/>
      <c r="AW206" s="718"/>
      <c r="AX206" s="1152"/>
      <c r="AY206" s="1006"/>
      <c r="AZ206" s="718"/>
      <c r="BA206" s="718"/>
      <c r="BB206" s="718"/>
      <c r="BC206" s="718"/>
      <c r="BD206" s="718"/>
      <c r="BE206" s="718"/>
      <c r="BF206" s="1152"/>
      <c r="BG206" s="1006"/>
      <c r="BH206" s="718"/>
      <c r="BI206" s="718"/>
      <c r="BJ206" s="718"/>
      <c r="BK206" s="718"/>
      <c r="BL206" s="718"/>
      <c r="BM206" s="718"/>
      <c r="BN206" s="1152"/>
      <c r="BO206" s="1006"/>
      <c r="BP206" s="718"/>
      <c r="BQ206" s="718"/>
      <c r="BR206" s="718"/>
      <c r="BS206" s="718"/>
      <c r="BT206" s="718"/>
      <c r="BU206" s="718"/>
      <c r="BV206" s="116"/>
    </row>
    <row r="207" spans="1:74" ht="40.15" customHeight="1" thickTop="1" thickBot="1" x14ac:dyDescent="0.3">
      <c r="A207" s="151"/>
      <c r="B207" s="29"/>
      <c r="C207" s="1059"/>
      <c r="D207" s="1162"/>
      <c r="E207" s="1240">
        <v>365</v>
      </c>
      <c r="F207" s="1241" t="s">
        <v>3593</v>
      </c>
      <c r="G207" s="1239" t="s">
        <v>1244</v>
      </c>
      <c r="H207" s="1242" t="s">
        <v>3019</v>
      </c>
      <c r="I207" s="1239" t="s">
        <v>3594</v>
      </c>
      <c r="J207" s="1398">
        <v>33</v>
      </c>
      <c r="K207" s="1398" t="s">
        <v>3554</v>
      </c>
      <c r="L207" s="1398">
        <v>3317</v>
      </c>
      <c r="M207" s="1399" t="s">
        <v>3555</v>
      </c>
      <c r="N207" s="1334">
        <v>2026004540101</v>
      </c>
      <c r="O207" s="1239" t="s">
        <v>3556</v>
      </c>
      <c r="P207" s="1335" t="s">
        <v>1244</v>
      </c>
      <c r="Q207" s="1336">
        <v>30</v>
      </c>
      <c r="R207" s="1337" t="s">
        <v>2871</v>
      </c>
      <c r="S207" s="1040"/>
      <c r="T207" s="1022"/>
      <c r="U207" s="1007"/>
      <c r="V207" s="1007"/>
      <c r="W207" s="1007"/>
      <c r="X207" s="1007"/>
      <c r="Y207" s="1007"/>
      <c r="Z207" s="1004">
        <f t="shared" si="73"/>
        <v>0</v>
      </c>
      <c r="AA207" s="1004">
        <f t="shared" si="82"/>
        <v>0</v>
      </c>
      <c r="AB207" s="1004">
        <f t="shared" si="82"/>
        <v>0</v>
      </c>
      <c r="AC207" s="1004">
        <f t="shared" si="82"/>
        <v>0</v>
      </c>
      <c r="AD207" s="1004">
        <f t="shared" si="82"/>
        <v>0</v>
      </c>
      <c r="AE207" s="1004">
        <f t="shared" si="82"/>
        <v>0</v>
      </c>
      <c r="AF207" s="1004">
        <f t="shared" si="82"/>
        <v>0</v>
      </c>
      <c r="AG207" s="714"/>
      <c r="AH207" s="593"/>
      <c r="AI207" s="593"/>
      <c r="AJ207" s="593"/>
      <c r="AK207" s="207"/>
      <c r="AL207" s="208"/>
      <c r="AM207" s="208"/>
      <c r="AN207" s="208"/>
      <c r="AO207" s="208"/>
      <c r="AP207" s="1150">
        <f>+U207</f>
        <v>0</v>
      </c>
      <c r="AQ207" s="1004">
        <f>SUM(AR207:AW210)</f>
        <v>0</v>
      </c>
      <c r="AR207" s="299"/>
      <c r="AS207" s="299"/>
      <c r="AT207" s="299"/>
      <c r="AU207" s="299"/>
      <c r="AV207" s="299"/>
      <c r="AW207" s="299"/>
      <c r="AX207" s="1150">
        <f>+V207</f>
        <v>0</v>
      </c>
      <c r="AY207" s="1004">
        <f>SUM(AZ207:BE210)</f>
        <v>0</v>
      </c>
      <c r="AZ207" s="299"/>
      <c r="BA207" s="299"/>
      <c r="BB207" s="299"/>
      <c r="BC207" s="299"/>
      <c r="BD207" s="299"/>
      <c r="BE207" s="299"/>
      <c r="BF207" s="1150">
        <f>+W207</f>
        <v>0</v>
      </c>
      <c r="BG207" s="1004">
        <f>SUM(BH207:BM210)</f>
        <v>0</v>
      </c>
      <c r="BH207" s="299"/>
      <c r="BI207" s="299"/>
      <c r="BJ207" s="299"/>
      <c r="BK207" s="299"/>
      <c r="BL207" s="299"/>
      <c r="BM207" s="299"/>
      <c r="BN207" s="1150">
        <f>+X207</f>
        <v>0</v>
      </c>
      <c r="BO207" s="1004">
        <f>SUM(BP207:BU210)</f>
        <v>0</v>
      </c>
      <c r="BP207" s="299"/>
      <c r="BQ207" s="299"/>
      <c r="BR207" s="299"/>
      <c r="BS207" s="299"/>
      <c r="BT207" s="299"/>
      <c r="BU207" s="299"/>
      <c r="BV207" s="116"/>
    </row>
    <row r="208" spans="1:74" ht="40.15" customHeight="1" thickTop="1" thickBot="1" x14ac:dyDescent="0.3">
      <c r="A208" s="151"/>
      <c r="B208" s="29"/>
      <c r="C208" s="1059"/>
      <c r="D208" s="1162"/>
      <c r="E208" s="1240"/>
      <c r="F208" s="1241"/>
      <c r="G208" s="1239"/>
      <c r="H208" s="1242"/>
      <c r="I208" s="1239"/>
      <c r="J208" s="1398"/>
      <c r="K208" s="1398"/>
      <c r="L208" s="1398"/>
      <c r="M208" s="1399"/>
      <c r="N208" s="1334"/>
      <c r="O208" s="1239"/>
      <c r="P208" s="1335"/>
      <c r="Q208" s="1336"/>
      <c r="R208" s="1337"/>
      <c r="S208" s="1041"/>
      <c r="T208" s="1023"/>
      <c r="U208" s="1008"/>
      <c r="V208" s="1008"/>
      <c r="W208" s="1008"/>
      <c r="X208" s="1008"/>
      <c r="Y208" s="1008"/>
      <c r="Z208" s="1005"/>
      <c r="AA208" s="1005"/>
      <c r="AB208" s="1005"/>
      <c r="AC208" s="1005"/>
      <c r="AD208" s="1005"/>
      <c r="AE208" s="1005"/>
      <c r="AF208" s="1005"/>
      <c r="AG208" s="479"/>
      <c r="AH208" s="592"/>
      <c r="AI208" s="592"/>
      <c r="AJ208" s="592"/>
      <c r="AK208" s="196"/>
      <c r="AL208" s="197"/>
      <c r="AM208" s="197"/>
      <c r="AN208" s="197"/>
      <c r="AO208" s="197"/>
      <c r="AP208" s="1151"/>
      <c r="AQ208" s="1005"/>
      <c r="AR208" s="282"/>
      <c r="AS208" s="282"/>
      <c r="AT208" s="282"/>
      <c r="AU208" s="282"/>
      <c r="AV208" s="282"/>
      <c r="AW208" s="282"/>
      <c r="AX208" s="1151"/>
      <c r="AY208" s="1005"/>
      <c r="AZ208" s="282"/>
      <c r="BA208" s="282"/>
      <c r="BB208" s="282"/>
      <c r="BC208" s="282"/>
      <c r="BD208" s="282"/>
      <c r="BE208" s="282"/>
      <c r="BF208" s="1151"/>
      <c r="BG208" s="1005"/>
      <c r="BH208" s="282"/>
      <c r="BI208" s="282"/>
      <c r="BJ208" s="282"/>
      <c r="BK208" s="282"/>
      <c r="BL208" s="282"/>
      <c r="BM208" s="282"/>
      <c r="BN208" s="1151"/>
      <c r="BO208" s="1005"/>
      <c r="BP208" s="282"/>
      <c r="BQ208" s="282"/>
      <c r="BR208" s="282"/>
      <c r="BS208" s="282"/>
      <c r="BT208" s="282"/>
      <c r="BU208" s="282"/>
      <c r="BV208" s="116"/>
    </row>
    <row r="209" spans="1:74" ht="40.15" customHeight="1" thickTop="1" thickBot="1" x14ac:dyDescent="0.3">
      <c r="A209" s="151"/>
      <c r="B209" s="29"/>
      <c r="C209" s="1059"/>
      <c r="D209" s="1162"/>
      <c r="E209" s="1240"/>
      <c r="F209" s="1241"/>
      <c r="G209" s="1239"/>
      <c r="H209" s="1242"/>
      <c r="I209" s="1239"/>
      <c r="J209" s="1398"/>
      <c r="K209" s="1398"/>
      <c r="L209" s="1398"/>
      <c r="M209" s="1399"/>
      <c r="N209" s="1334"/>
      <c r="O209" s="1239"/>
      <c r="P209" s="1335"/>
      <c r="Q209" s="1336"/>
      <c r="R209" s="1337"/>
      <c r="S209" s="1041"/>
      <c r="T209" s="1023"/>
      <c r="U209" s="1008"/>
      <c r="V209" s="1008"/>
      <c r="W209" s="1008"/>
      <c r="X209" s="1008"/>
      <c r="Y209" s="1008"/>
      <c r="Z209" s="1005"/>
      <c r="AA209" s="1005"/>
      <c r="AB209" s="1005"/>
      <c r="AC209" s="1005"/>
      <c r="AD209" s="1005"/>
      <c r="AE209" s="1005"/>
      <c r="AF209" s="1005"/>
      <c r="AG209" s="196"/>
      <c r="AH209" s="592"/>
      <c r="AI209" s="592"/>
      <c r="AJ209" s="592"/>
      <c r="AK209" s="196"/>
      <c r="AL209" s="197"/>
      <c r="AM209" s="197"/>
      <c r="AN209" s="197"/>
      <c r="AO209" s="197"/>
      <c r="AP209" s="1151"/>
      <c r="AQ209" s="1005"/>
      <c r="AR209" s="282"/>
      <c r="AS209" s="282"/>
      <c r="AT209" s="282"/>
      <c r="AU209" s="282"/>
      <c r="AV209" s="282"/>
      <c r="AW209" s="282"/>
      <c r="AX209" s="1151"/>
      <c r="AY209" s="1005"/>
      <c r="AZ209" s="282"/>
      <c r="BA209" s="282"/>
      <c r="BB209" s="282"/>
      <c r="BC209" s="282"/>
      <c r="BD209" s="282"/>
      <c r="BE209" s="282"/>
      <c r="BF209" s="1151"/>
      <c r="BG209" s="1005"/>
      <c r="BH209" s="282"/>
      <c r="BI209" s="282"/>
      <c r="BJ209" s="282"/>
      <c r="BK209" s="282"/>
      <c r="BL209" s="282"/>
      <c r="BM209" s="282"/>
      <c r="BN209" s="1151"/>
      <c r="BO209" s="1005"/>
      <c r="BP209" s="282"/>
      <c r="BQ209" s="282"/>
      <c r="BR209" s="282"/>
      <c r="BS209" s="282"/>
      <c r="BT209" s="282"/>
      <c r="BU209" s="282"/>
      <c r="BV209" s="116"/>
    </row>
    <row r="210" spans="1:74" ht="40.15" customHeight="1" thickTop="1" thickBot="1" x14ac:dyDescent="0.3">
      <c r="A210" s="151"/>
      <c r="B210" s="29"/>
      <c r="C210" s="1059"/>
      <c r="D210" s="1162"/>
      <c r="E210" s="1240"/>
      <c r="F210" s="1241"/>
      <c r="G210" s="1239"/>
      <c r="H210" s="1242"/>
      <c r="I210" s="1242"/>
      <c r="J210" s="1398"/>
      <c r="K210" s="1398"/>
      <c r="L210" s="1398"/>
      <c r="M210" s="1399"/>
      <c r="N210" s="1334"/>
      <c r="O210" s="1239"/>
      <c r="P210" s="1335"/>
      <c r="Q210" s="1336"/>
      <c r="R210" s="1337"/>
      <c r="S210" s="1041"/>
      <c r="T210" s="1024"/>
      <c r="U210" s="1009"/>
      <c r="V210" s="1009"/>
      <c r="W210" s="1009"/>
      <c r="X210" s="1009"/>
      <c r="Y210" s="1009"/>
      <c r="Z210" s="1006"/>
      <c r="AA210" s="1006"/>
      <c r="AB210" s="1006"/>
      <c r="AC210" s="1006"/>
      <c r="AD210" s="1006"/>
      <c r="AE210" s="1006"/>
      <c r="AF210" s="1006"/>
      <c r="AG210" s="715"/>
      <c r="AH210" s="716"/>
      <c r="AI210" s="716"/>
      <c r="AJ210" s="716"/>
      <c r="AK210" s="715"/>
      <c r="AL210" s="717"/>
      <c r="AM210" s="717"/>
      <c r="AN210" s="717"/>
      <c r="AO210" s="717"/>
      <c r="AP210" s="1152"/>
      <c r="AQ210" s="1006"/>
      <c r="AR210" s="718"/>
      <c r="AS210" s="718"/>
      <c r="AT210" s="718"/>
      <c r="AU210" s="718"/>
      <c r="AV210" s="718"/>
      <c r="AW210" s="718"/>
      <c r="AX210" s="1152"/>
      <c r="AY210" s="1006"/>
      <c r="AZ210" s="718"/>
      <c r="BA210" s="718"/>
      <c r="BB210" s="718"/>
      <c r="BC210" s="718"/>
      <c r="BD210" s="718"/>
      <c r="BE210" s="718"/>
      <c r="BF210" s="1152"/>
      <c r="BG210" s="1006"/>
      <c r="BH210" s="718"/>
      <c r="BI210" s="718"/>
      <c r="BJ210" s="718"/>
      <c r="BK210" s="718"/>
      <c r="BL210" s="718"/>
      <c r="BM210" s="718"/>
      <c r="BN210" s="1152"/>
      <c r="BO210" s="1006"/>
      <c r="BP210" s="718"/>
      <c r="BQ210" s="718"/>
      <c r="BR210" s="718"/>
      <c r="BS210" s="718"/>
      <c r="BT210" s="718"/>
      <c r="BU210" s="718"/>
      <c r="BV210" s="116"/>
    </row>
    <row r="211" spans="1:74" ht="40.15" customHeight="1" thickTop="1" thickBot="1" x14ac:dyDescent="0.3">
      <c r="B211" s="924" t="s">
        <v>1245</v>
      </c>
      <c r="C211" s="311" t="s">
        <v>124</v>
      </c>
      <c r="D211" s="742"/>
      <c r="E211" s="743"/>
      <c r="F211" s="743"/>
      <c r="G211" s="743"/>
      <c r="H211" s="743"/>
      <c r="I211" s="242"/>
      <c r="J211" s="694"/>
      <c r="K211" s="694"/>
      <c r="L211" s="692"/>
      <c r="M211" s="692"/>
      <c r="N211" s="692"/>
      <c r="O211" s="737"/>
      <c r="P211" s="310"/>
      <c r="Q211" s="310"/>
      <c r="R211" s="310"/>
      <c r="S211" s="698"/>
      <c r="T211" s="242"/>
      <c r="U211" s="242"/>
      <c r="V211" s="242"/>
      <c r="W211" s="242"/>
      <c r="X211" s="243"/>
      <c r="Y211" s="248"/>
      <c r="Z211" s="245">
        <f t="shared" si="73"/>
        <v>0</v>
      </c>
      <c r="AA211" s="744">
        <f t="shared" si="73"/>
        <v>0</v>
      </c>
      <c r="AB211" s="245">
        <f t="shared" si="73"/>
        <v>0</v>
      </c>
      <c r="AC211" s="245">
        <f t="shared" si="73"/>
        <v>0</v>
      </c>
      <c r="AD211" s="245">
        <f t="shared" si="73"/>
        <v>0</v>
      </c>
      <c r="AE211" s="245">
        <f t="shared" si="73"/>
        <v>0</v>
      </c>
      <c r="AF211" s="245">
        <f t="shared" si="73"/>
        <v>0</v>
      </c>
      <c r="AG211" s="745"/>
      <c r="AH211" s="246"/>
      <c r="AI211" s="246"/>
      <c r="AJ211" s="246"/>
      <c r="AK211" s="246"/>
      <c r="AL211" s="246"/>
      <c r="AM211" s="246"/>
      <c r="AN211" s="246"/>
      <c r="AO211" s="246"/>
      <c r="AP211" s="669"/>
      <c r="AQ211" s="670">
        <f t="shared" ref="AQ211:AW211" si="83">SUM(AQ212:AQ255)</f>
        <v>0</v>
      </c>
      <c r="AR211" s="670">
        <f t="shared" si="83"/>
        <v>0</v>
      </c>
      <c r="AS211" s="670">
        <f t="shared" si="83"/>
        <v>0</v>
      </c>
      <c r="AT211" s="670">
        <f t="shared" si="83"/>
        <v>0</v>
      </c>
      <c r="AU211" s="670">
        <f t="shared" si="83"/>
        <v>0</v>
      </c>
      <c r="AV211" s="670">
        <f t="shared" si="83"/>
        <v>0</v>
      </c>
      <c r="AW211" s="670">
        <f t="shared" si="83"/>
        <v>0</v>
      </c>
      <c r="AX211" s="669"/>
      <c r="AY211" s="670">
        <f t="shared" ref="AY211:BE211" si="84">SUM(AY212:AY255)</f>
        <v>0</v>
      </c>
      <c r="AZ211" s="670">
        <f t="shared" si="84"/>
        <v>0</v>
      </c>
      <c r="BA211" s="670">
        <f t="shared" si="84"/>
        <v>0</v>
      </c>
      <c r="BB211" s="670">
        <f t="shared" si="84"/>
        <v>0</v>
      </c>
      <c r="BC211" s="670">
        <f t="shared" si="84"/>
        <v>0</v>
      </c>
      <c r="BD211" s="670">
        <f t="shared" si="84"/>
        <v>0</v>
      </c>
      <c r="BE211" s="670">
        <f t="shared" si="84"/>
        <v>0</v>
      </c>
      <c r="BF211" s="669"/>
      <c r="BG211" s="670">
        <f t="shared" ref="BG211:BM211" si="85">SUM(BG212:BG255)</f>
        <v>0</v>
      </c>
      <c r="BH211" s="670">
        <f t="shared" si="85"/>
        <v>0</v>
      </c>
      <c r="BI211" s="670">
        <f t="shared" si="85"/>
        <v>0</v>
      </c>
      <c r="BJ211" s="670">
        <f t="shared" si="85"/>
        <v>0</v>
      </c>
      <c r="BK211" s="670">
        <f t="shared" si="85"/>
        <v>0</v>
      </c>
      <c r="BL211" s="670">
        <f t="shared" si="85"/>
        <v>0</v>
      </c>
      <c r="BM211" s="670">
        <f t="shared" si="85"/>
        <v>0</v>
      </c>
      <c r="BN211" s="669"/>
      <c r="BO211" s="670">
        <f t="shared" ref="BO211:BU211" si="86">SUM(BO212:BO255)</f>
        <v>0</v>
      </c>
      <c r="BP211" s="670">
        <f t="shared" si="86"/>
        <v>0</v>
      </c>
      <c r="BQ211" s="670">
        <f t="shared" si="86"/>
        <v>0</v>
      </c>
      <c r="BR211" s="670">
        <f t="shared" si="86"/>
        <v>0</v>
      </c>
      <c r="BS211" s="670">
        <f t="shared" si="86"/>
        <v>0</v>
      </c>
      <c r="BT211" s="670">
        <f t="shared" si="86"/>
        <v>0</v>
      </c>
      <c r="BU211" s="670">
        <f t="shared" si="86"/>
        <v>0</v>
      </c>
      <c r="BV211" s="36"/>
    </row>
    <row r="212" spans="1:74" ht="40.15" customHeight="1" thickTop="1" thickBot="1" x14ac:dyDescent="0.3">
      <c r="A212" s="151"/>
      <c r="B212" s="29"/>
      <c r="C212" s="1058" t="s">
        <v>1246</v>
      </c>
      <c r="D212" s="1161" t="s">
        <v>1247</v>
      </c>
      <c r="E212" s="1240">
        <v>366</v>
      </c>
      <c r="F212" s="1251">
        <v>330107000</v>
      </c>
      <c r="G212" s="1329" t="s">
        <v>313</v>
      </c>
      <c r="H212" s="1330">
        <v>68</v>
      </c>
      <c r="I212" s="1331" t="s">
        <v>2982</v>
      </c>
      <c r="J212" s="1332">
        <v>33</v>
      </c>
      <c r="K212" s="1332" t="s">
        <v>3554</v>
      </c>
      <c r="L212" s="1332">
        <v>3302</v>
      </c>
      <c r="M212" s="1333" t="s">
        <v>3595</v>
      </c>
      <c r="N212" s="1334" t="s">
        <v>3596</v>
      </c>
      <c r="O212" s="1333" t="s">
        <v>3597</v>
      </c>
      <c r="P212" s="1335" t="s">
        <v>1248</v>
      </c>
      <c r="Q212" s="1336">
        <v>68</v>
      </c>
      <c r="R212" s="1337" t="s">
        <v>2871</v>
      </c>
      <c r="S212" s="1040"/>
      <c r="T212" s="1022"/>
      <c r="U212" s="1007"/>
      <c r="V212" s="1007"/>
      <c r="W212" s="1007"/>
      <c r="X212" s="1007"/>
      <c r="Y212" s="1007"/>
      <c r="Z212" s="1004">
        <f t="shared" ref="Z212" si="87">+AQ212+AY212+BG212+BO212</f>
        <v>0</v>
      </c>
      <c r="AA212" s="1004">
        <f t="shared" ref="AA212" si="88">SUM(AR212:AR215,AZ212:AZ215,BH212:BH215,BP212:BP215)</f>
        <v>0</v>
      </c>
      <c r="AB212" s="1004">
        <f t="shared" ref="AB212" si="89">SUM(AS212:AS215,BA212:BA215,BI212:BI215,BQ212:BQ215)</f>
        <v>0</v>
      </c>
      <c r="AC212" s="1004">
        <f t="shared" ref="AC212" si="90">SUM(AT212:AT215,BB212:BB215,BJ212:BJ215,BR212:BR215)</f>
        <v>0</v>
      </c>
      <c r="AD212" s="1004">
        <f t="shared" ref="AD212" si="91">SUM(AU212:AU215,BC212:BC215,BK212:BK215,BS212:BS215)</f>
        <v>0</v>
      </c>
      <c r="AE212" s="1004">
        <f t="shared" ref="AE212" si="92">SUM(AV212:AV215,BD212:BD215,BL212:BL215,BT212:BT215)</f>
        <v>0</v>
      </c>
      <c r="AF212" s="1004">
        <f t="shared" ref="AF212" si="93">SUM(AW212:AW215,BE212:BE215,BM212:BM215,BU212:BU215)</f>
        <v>0</v>
      </c>
      <c r="AG212" s="714"/>
      <c r="AH212" s="593"/>
      <c r="AI212" s="593"/>
      <c r="AJ212" s="593"/>
      <c r="AK212" s="207"/>
      <c r="AL212" s="208"/>
      <c r="AM212" s="208"/>
      <c r="AN212" s="208"/>
      <c r="AO212" s="208"/>
      <c r="AP212" s="1150">
        <f t="shared" ref="AP212" si="94">+U212</f>
        <v>0</v>
      </c>
      <c r="AQ212" s="1004">
        <f t="shared" ref="AQ212" si="95">SUM(AR212:AW215)</f>
        <v>0</v>
      </c>
      <c r="AR212" s="299"/>
      <c r="AS212" s="299"/>
      <c r="AT212" s="299"/>
      <c r="AU212" s="299"/>
      <c r="AV212" s="299"/>
      <c r="AW212" s="299"/>
      <c r="AX212" s="1150">
        <f t="shared" ref="AX212" si="96">+V212</f>
        <v>0</v>
      </c>
      <c r="AY212" s="1004">
        <f t="shared" ref="AY212" si="97">SUM(AZ212:BE215)</f>
        <v>0</v>
      </c>
      <c r="AZ212" s="299"/>
      <c r="BA212" s="299"/>
      <c r="BB212" s="299"/>
      <c r="BC212" s="299"/>
      <c r="BD212" s="299"/>
      <c r="BE212" s="299"/>
      <c r="BF212" s="1150">
        <f t="shared" ref="BF212" si="98">+W212</f>
        <v>0</v>
      </c>
      <c r="BG212" s="1004">
        <f t="shared" ref="BG212" si="99">SUM(BH212:BM215)</f>
        <v>0</v>
      </c>
      <c r="BH212" s="299"/>
      <c r="BI212" s="299"/>
      <c r="BJ212" s="299"/>
      <c r="BK212" s="299"/>
      <c r="BL212" s="299"/>
      <c r="BM212" s="299"/>
      <c r="BN212" s="1150">
        <f t="shared" ref="BN212" si="100">+X212</f>
        <v>0</v>
      </c>
      <c r="BO212" s="1004">
        <f t="shared" ref="BO212" si="101">SUM(BP212:BU215)</f>
        <v>0</v>
      </c>
      <c r="BP212" s="299"/>
      <c r="BQ212" s="299"/>
      <c r="BR212" s="299"/>
      <c r="BS212" s="299"/>
      <c r="BT212" s="299"/>
      <c r="BU212" s="299"/>
      <c r="BV212" s="116"/>
    </row>
    <row r="213" spans="1:74" ht="40.15" customHeight="1" thickTop="1" thickBot="1" x14ac:dyDescent="0.3">
      <c r="A213" s="151"/>
      <c r="B213" s="29"/>
      <c r="C213" s="1059"/>
      <c r="D213" s="1162"/>
      <c r="E213" s="1240"/>
      <c r="F213" s="1251"/>
      <c r="G213" s="1329"/>
      <c r="H213" s="1330"/>
      <c r="I213" s="1331"/>
      <c r="J213" s="1332"/>
      <c r="K213" s="1332"/>
      <c r="L213" s="1332"/>
      <c r="M213" s="1333"/>
      <c r="N213" s="1334"/>
      <c r="O213" s="1333"/>
      <c r="P213" s="1335"/>
      <c r="Q213" s="1336"/>
      <c r="R213" s="1337"/>
      <c r="S213" s="1041"/>
      <c r="T213" s="1023"/>
      <c r="U213" s="1008"/>
      <c r="V213" s="1008"/>
      <c r="W213" s="1008"/>
      <c r="X213" s="1008"/>
      <c r="Y213" s="1008"/>
      <c r="Z213" s="1005"/>
      <c r="AA213" s="1005"/>
      <c r="AB213" s="1005"/>
      <c r="AC213" s="1005"/>
      <c r="AD213" s="1005"/>
      <c r="AE213" s="1005"/>
      <c r="AF213" s="1005"/>
      <c r="AG213" s="479"/>
      <c r="AH213" s="592"/>
      <c r="AI213" s="592"/>
      <c r="AJ213" s="592"/>
      <c r="AK213" s="196"/>
      <c r="AL213" s="197"/>
      <c r="AM213" s="197"/>
      <c r="AN213" s="197"/>
      <c r="AO213" s="197"/>
      <c r="AP213" s="1151"/>
      <c r="AQ213" s="1005"/>
      <c r="AR213" s="282"/>
      <c r="AS213" s="282"/>
      <c r="AT213" s="282"/>
      <c r="AU213" s="282"/>
      <c r="AV213" s="282"/>
      <c r="AW213" s="282"/>
      <c r="AX213" s="1151"/>
      <c r="AY213" s="1005"/>
      <c r="AZ213" s="282"/>
      <c r="BA213" s="282"/>
      <c r="BB213" s="282"/>
      <c r="BC213" s="282"/>
      <c r="BD213" s="282"/>
      <c r="BE213" s="282"/>
      <c r="BF213" s="1151"/>
      <c r="BG213" s="1005"/>
      <c r="BH213" s="282"/>
      <c r="BI213" s="282"/>
      <c r="BJ213" s="282"/>
      <c r="BK213" s="282"/>
      <c r="BL213" s="282"/>
      <c r="BM213" s="282"/>
      <c r="BN213" s="1151"/>
      <c r="BO213" s="1005"/>
      <c r="BP213" s="282"/>
      <c r="BQ213" s="282"/>
      <c r="BR213" s="282"/>
      <c r="BS213" s="282"/>
      <c r="BT213" s="282"/>
      <c r="BU213" s="282"/>
      <c r="BV213" s="116"/>
    </row>
    <row r="214" spans="1:74" ht="40.15" customHeight="1" thickTop="1" thickBot="1" x14ac:dyDescent="0.3">
      <c r="A214" s="151"/>
      <c r="B214" s="29"/>
      <c r="C214" s="1059"/>
      <c r="D214" s="1162"/>
      <c r="E214" s="1240"/>
      <c r="F214" s="1251"/>
      <c r="G214" s="1329"/>
      <c r="H214" s="1330"/>
      <c r="I214" s="1331"/>
      <c r="J214" s="1332"/>
      <c r="K214" s="1332"/>
      <c r="L214" s="1332"/>
      <c r="M214" s="1333"/>
      <c r="N214" s="1334"/>
      <c r="O214" s="1333"/>
      <c r="P214" s="1335"/>
      <c r="Q214" s="1336"/>
      <c r="R214" s="1337"/>
      <c r="S214" s="1041"/>
      <c r="T214" s="1023"/>
      <c r="U214" s="1008"/>
      <c r="V214" s="1008"/>
      <c r="W214" s="1008"/>
      <c r="X214" s="1008"/>
      <c r="Y214" s="1008"/>
      <c r="Z214" s="1005"/>
      <c r="AA214" s="1005"/>
      <c r="AB214" s="1005"/>
      <c r="AC214" s="1005"/>
      <c r="AD214" s="1005"/>
      <c r="AE214" s="1005"/>
      <c r="AF214" s="1005"/>
      <c r="AG214" s="196"/>
      <c r="AH214" s="592"/>
      <c r="AI214" s="592"/>
      <c r="AJ214" s="592"/>
      <c r="AK214" s="196"/>
      <c r="AL214" s="197"/>
      <c r="AM214" s="197"/>
      <c r="AN214" s="197"/>
      <c r="AO214" s="197"/>
      <c r="AP214" s="1151"/>
      <c r="AQ214" s="1005"/>
      <c r="AR214" s="282"/>
      <c r="AS214" s="282"/>
      <c r="AT214" s="282"/>
      <c r="AU214" s="282"/>
      <c r="AV214" s="282"/>
      <c r="AW214" s="282"/>
      <c r="AX214" s="1151"/>
      <c r="AY214" s="1005"/>
      <c r="AZ214" s="282"/>
      <c r="BA214" s="282"/>
      <c r="BB214" s="282"/>
      <c r="BC214" s="282"/>
      <c r="BD214" s="282"/>
      <c r="BE214" s="282"/>
      <c r="BF214" s="1151"/>
      <c r="BG214" s="1005"/>
      <c r="BH214" s="282"/>
      <c r="BI214" s="282"/>
      <c r="BJ214" s="282"/>
      <c r="BK214" s="282"/>
      <c r="BL214" s="282"/>
      <c r="BM214" s="282"/>
      <c r="BN214" s="1151"/>
      <c r="BO214" s="1005"/>
      <c r="BP214" s="282"/>
      <c r="BQ214" s="282"/>
      <c r="BR214" s="282"/>
      <c r="BS214" s="282"/>
      <c r="BT214" s="282"/>
      <c r="BU214" s="282"/>
      <c r="BV214" s="116"/>
    </row>
    <row r="215" spans="1:74" ht="40.15" customHeight="1" thickTop="1" thickBot="1" x14ac:dyDescent="0.3">
      <c r="A215" s="151"/>
      <c r="B215" s="29"/>
      <c r="C215" s="1059"/>
      <c r="D215" s="1162"/>
      <c r="E215" s="1240"/>
      <c r="F215" s="1251"/>
      <c r="G215" s="1329"/>
      <c r="H215" s="1330"/>
      <c r="I215" s="1331"/>
      <c r="J215" s="1332"/>
      <c r="K215" s="1332"/>
      <c r="L215" s="1332"/>
      <c r="M215" s="1333"/>
      <c r="N215" s="1334"/>
      <c r="O215" s="1333"/>
      <c r="P215" s="1335"/>
      <c r="Q215" s="1336"/>
      <c r="R215" s="1337"/>
      <c r="S215" s="1041"/>
      <c r="T215" s="1024"/>
      <c r="U215" s="1009"/>
      <c r="V215" s="1009"/>
      <c r="W215" s="1009"/>
      <c r="X215" s="1009"/>
      <c r="Y215" s="1009"/>
      <c r="Z215" s="1006"/>
      <c r="AA215" s="1006"/>
      <c r="AB215" s="1006"/>
      <c r="AC215" s="1006"/>
      <c r="AD215" s="1006"/>
      <c r="AE215" s="1006"/>
      <c r="AF215" s="1006"/>
      <c r="AG215" s="715"/>
      <c r="AH215" s="716"/>
      <c r="AI215" s="716"/>
      <c r="AJ215" s="716"/>
      <c r="AK215" s="715"/>
      <c r="AL215" s="717"/>
      <c r="AM215" s="717"/>
      <c r="AN215" s="717"/>
      <c r="AO215" s="717"/>
      <c r="AP215" s="1152"/>
      <c r="AQ215" s="1006"/>
      <c r="AR215" s="718"/>
      <c r="AS215" s="718"/>
      <c r="AT215" s="718"/>
      <c r="AU215" s="718"/>
      <c r="AV215" s="718"/>
      <c r="AW215" s="718"/>
      <c r="AX215" s="1152"/>
      <c r="AY215" s="1006"/>
      <c r="AZ215" s="718"/>
      <c r="BA215" s="718"/>
      <c r="BB215" s="718"/>
      <c r="BC215" s="718"/>
      <c r="BD215" s="718"/>
      <c r="BE215" s="718"/>
      <c r="BF215" s="1152"/>
      <c r="BG215" s="1006"/>
      <c r="BH215" s="718"/>
      <c r="BI215" s="718"/>
      <c r="BJ215" s="718"/>
      <c r="BK215" s="718"/>
      <c r="BL215" s="718"/>
      <c r="BM215" s="718"/>
      <c r="BN215" s="1152"/>
      <c r="BO215" s="1006"/>
      <c r="BP215" s="718"/>
      <c r="BQ215" s="718"/>
      <c r="BR215" s="718"/>
      <c r="BS215" s="718"/>
      <c r="BT215" s="718"/>
      <c r="BU215" s="718"/>
      <c r="BV215" s="116"/>
    </row>
    <row r="216" spans="1:74" ht="40.15" customHeight="1" thickTop="1" thickBot="1" x14ac:dyDescent="0.3">
      <c r="A216" s="151"/>
      <c r="B216" s="29"/>
      <c r="C216" s="1059"/>
      <c r="D216" s="1400"/>
      <c r="E216" s="1351">
        <v>367</v>
      </c>
      <c r="F216" s="1352">
        <v>330107000</v>
      </c>
      <c r="G216" s="1353" t="s">
        <v>313</v>
      </c>
      <c r="H216" s="1354">
        <v>1</v>
      </c>
      <c r="I216" s="1355" t="s">
        <v>2982</v>
      </c>
      <c r="J216" s="1356">
        <v>33</v>
      </c>
      <c r="K216" s="1356" t="s">
        <v>3554</v>
      </c>
      <c r="L216" s="1356">
        <v>3302</v>
      </c>
      <c r="M216" s="1357" t="s">
        <v>3595</v>
      </c>
      <c r="N216" s="1358" t="s">
        <v>3596</v>
      </c>
      <c r="O216" s="1357" t="s">
        <v>3597</v>
      </c>
      <c r="P216" s="1359" t="s">
        <v>1249</v>
      </c>
      <c r="Q216" s="1360">
        <v>1</v>
      </c>
      <c r="R216" s="1361" t="s">
        <v>2871</v>
      </c>
      <c r="S216" s="1362"/>
      <c r="T216" s="1022"/>
      <c r="U216" s="1007"/>
      <c r="V216" s="1007"/>
      <c r="W216" s="1007"/>
      <c r="X216" s="1007"/>
      <c r="Y216" s="1007"/>
      <c r="Z216" s="1004">
        <f t="shared" ref="Z216" si="102">+AQ216+AY216+BG216+BO216</f>
        <v>0</v>
      </c>
      <c r="AA216" s="1004">
        <f t="shared" ref="AA216" si="103">SUM(AR216:AR219,AZ216:AZ219,BH216:BH219,BP216:BP219)</f>
        <v>0</v>
      </c>
      <c r="AB216" s="1004">
        <f t="shared" ref="AB216" si="104">SUM(AS216:AS219,BA216:BA219,BI216:BI219,BQ216:BQ219)</f>
        <v>0</v>
      </c>
      <c r="AC216" s="1004">
        <f t="shared" ref="AC216" si="105">SUM(AT216:AT219,BB216:BB219,BJ216:BJ219,BR216:BR219)</f>
        <v>0</v>
      </c>
      <c r="AD216" s="1004">
        <f t="shared" ref="AD216" si="106">SUM(AU216:AU219,BC216:BC219,BK216:BK219,BS216:BS219)</f>
        <v>0</v>
      </c>
      <c r="AE216" s="1004">
        <f t="shared" ref="AE216" si="107">SUM(AV216:AV219,BD216:BD219,BL216:BL219,BT216:BT219)</f>
        <v>0</v>
      </c>
      <c r="AF216" s="1004">
        <f t="shared" ref="AF216" si="108">SUM(AW216:AW219,BE216:BE219,BM216:BM219,BU216:BU219)</f>
        <v>0</v>
      </c>
      <c r="AG216" s="714"/>
      <c r="AH216" s="593"/>
      <c r="AI216" s="593"/>
      <c r="AJ216" s="593"/>
      <c r="AK216" s="207"/>
      <c r="AL216" s="208"/>
      <c r="AM216" s="208"/>
      <c r="AN216" s="208"/>
      <c r="AO216" s="208"/>
      <c r="AP216" s="1150">
        <f t="shared" ref="AP216" si="109">+U216</f>
        <v>0</v>
      </c>
      <c r="AQ216" s="1004">
        <f t="shared" ref="AQ216" si="110">SUM(AR216:AW219)</f>
        <v>0</v>
      </c>
      <c r="AR216" s="299"/>
      <c r="AS216" s="299"/>
      <c r="AT216" s="299"/>
      <c r="AU216" s="299"/>
      <c r="AV216" s="299"/>
      <c r="AW216" s="299"/>
      <c r="AX216" s="1150">
        <f t="shared" ref="AX216" si="111">+V216</f>
        <v>0</v>
      </c>
      <c r="AY216" s="1004">
        <f t="shared" ref="AY216" si="112">SUM(AZ216:BE219)</f>
        <v>0</v>
      </c>
      <c r="AZ216" s="299"/>
      <c r="BA216" s="299"/>
      <c r="BB216" s="299"/>
      <c r="BC216" s="299"/>
      <c r="BD216" s="299"/>
      <c r="BE216" s="299"/>
      <c r="BF216" s="1150">
        <f t="shared" ref="BF216" si="113">+W216</f>
        <v>0</v>
      </c>
      <c r="BG216" s="1004">
        <f t="shared" ref="BG216" si="114">SUM(BH216:BM219)</f>
        <v>0</v>
      </c>
      <c r="BH216" s="299"/>
      <c r="BI216" s="299"/>
      <c r="BJ216" s="299"/>
      <c r="BK216" s="299"/>
      <c r="BL216" s="299"/>
      <c r="BM216" s="299"/>
      <c r="BN216" s="1150">
        <f t="shared" ref="BN216" si="115">+X216</f>
        <v>0</v>
      </c>
      <c r="BO216" s="1004">
        <f t="shared" ref="BO216" si="116">SUM(BP216:BU219)</f>
        <v>0</v>
      </c>
      <c r="BP216" s="299"/>
      <c r="BQ216" s="299"/>
      <c r="BR216" s="299"/>
      <c r="BS216" s="299"/>
      <c r="BT216" s="299"/>
      <c r="BU216" s="299"/>
      <c r="BV216" s="116"/>
    </row>
    <row r="217" spans="1:74" ht="40.15" customHeight="1" thickTop="1" thickBot="1" x14ac:dyDescent="0.3">
      <c r="A217" s="151"/>
      <c r="B217" s="29"/>
      <c r="C217" s="1059"/>
      <c r="D217" s="1400"/>
      <c r="E217" s="1351"/>
      <c r="F217" s="1352"/>
      <c r="G217" s="1353"/>
      <c r="H217" s="1354"/>
      <c r="I217" s="1355"/>
      <c r="J217" s="1356"/>
      <c r="K217" s="1356"/>
      <c r="L217" s="1356"/>
      <c r="M217" s="1357"/>
      <c r="N217" s="1358"/>
      <c r="O217" s="1357"/>
      <c r="P217" s="1359"/>
      <c r="Q217" s="1360"/>
      <c r="R217" s="1361"/>
      <c r="S217" s="1363"/>
      <c r="T217" s="1023"/>
      <c r="U217" s="1008"/>
      <c r="V217" s="1008"/>
      <c r="W217" s="1008"/>
      <c r="X217" s="1008"/>
      <c r="Y217" s="1008"/>
      <c r="Z217" s="1005"/>
      <c r="AA217" s="1005"/>
      <c r="AB217" s="1005"/>
      <c r="AC217" s="1005"/>
      <c r="AD217" s="1005"/>
      <c r="AE217" s="1005"/>
      <c r="AF217" s="1005"/>
      <c r="AG217" s="479"/>
      <c r="AH217" s="592"/>
      <c r="AI217" s="592"/>
      <c r="AJ217" s="592"/>
      <c r="AK217" s="196"/>
      <c r="AL217" s="197"/>
      <c r="AM217" s="197"/>
      <c r="AN217" s="197"/>
      <c r="AO217" s="197"/>
      <c r="AP217" s="1151"/>
      <c r="AQ217" s="1005"/>
      <c r="AR217" s="282"/>
      <c r="AS217" s="282"/>
      <c r="AT217" s="282"/>
      <c r="AU217" s="282"/>
      <c r="AV217" s="282"/>
      <c r="AW217" s="282"/>
      <c r="AX217" s="1151"/>
      <c r="AY217" s="1005"/>
      <c r="AZ217" s="282"/>
      <c r="BA217" s="282"/>
      <c r="BB217" s="282"/>
      <c r="BC217" s="282"/>
      <c r="BD217" s="282"/>
      <c r="BE217" s="282"/>
      <c r="BF217" s="1151"/>
      <c r="BG217" s="1005"/>
      <c r="BH217" s="282"/>
      <c r="BI217" s="282"/>
      <c r="BJ217" s="282"/>
      <c r="BK217" s="282"/>
      <c r="BL217" s="282"/>
      <c r="BM217" s="282"/>
      <c r="BN217" s="1151"/>
      <c r="BO217" s="1005"/>
      <c r="BP217" s="282"/>
      <c r="BQ217" s="282"/>
      <c r="BR217" s="282"/>
      <c r="BS217" s="282"/>
      <c r="BT217" s="282"/>
      <c r="BU217" s="282"/>
      <c r="BV217" s="116"/>
    </row>
    <row r="218" spans="1:74" ht="40.15" customHeight="1" thickTop="1" thickBot="1" x14ac:dyDescent="0.3">
      <c r="A218" s="151"/>
      <c r="B218" s="29"/>
      <c r="C218" s="1059"/>
      <c r="D218" s="1400"/>
      <c r="E218" s="1351"/>
      <c r="F218" s="1352"/>
      <c r="G218" s="1353"/>
      <c r="H218" s="1354"/>
      <c r="I218" s="1355"/>
      <c r="J218" s="1356"/>
      <c r="K218" s="1356"/>
      <c r="L218" s="1356"/>
      <c r="M218" s="1357"/>
      <c r="N218" s="1358"/>
      <c r="O218" s="1357"/>
      <c r="P218" s="1359"/>
      <c r="Q218" s="1360"/>
      <c r="R218" s="1361"/>
      <c r="S218" s="1363"/>
      <c r="T218" s="1023"/>
      <c r="U218" s="1008"/>
      <c r="V218" s="1008"/>
      <c r="W218" s="1008"/>
      <c r="X218" s="1008"/>
      <c r="Y218" s="1008"/>
      <c r="Z218" s="1005"/>
      <c r="AA218" s="1005"/>
      <c r="AB218" s="1005"/>
      <c r="AC218" s="1005"/>
      <c r="AD218" s="1005"/>
      <c r="AE218" s="1005"/>
      <c r="AF218" s="1005"/>
      <c r="AG218" s="196"/>
      <c r="AH218" s="592"/>
      <c r="AI218" s="592"/>
      <c r="AJ218" s="592"/>
      <c r="AK218" s="196"/>
      <c r="AL218" s="197"/>
      <c r="AM218" s="197"/>
      <c r="AN218" s="197"/>
      <c r="AO218" s="197"/>
      <c r="AP218" s="1151"/>
      <c r="AQ218" s="1005"/>
      <c r="AR218" s="282"/>
      <c r="AS218" s="282"/>
      <c r="AT218" s="282"/>
      <c r="AU218" s="282"/>
      <c r="AV218" s="282"/>
      <c r="AW218" s="282"/>
      <c r="AX218" s="1151"/>
      <c r="AY218" s="1005"/>
      <c r="AZ218" s="282"/>
      <c r="BA218" s="282"/>
      <c r="BB218" s="282"/>
      <c r="BC218" s="282"/>
      <c r="BD218" s="282"/>
      <c r="BE218" s="282"/>
      <c r="BF218" s="1151"/>
      <c r="BG218" s="1005"/>
      <c r="BH218" s="282"/>
      <c r="BI218" s="282"/>
      <c r="BJ218" s="282"/>
      <c r="BK218" s="282"/>
      <c r="BL218" s="282"/>
      <c r="BM218" s="282"/>
      <c r="BN218" s="1151"/>
      <c r="BO218" s="1005"/>
      <c r="BP218" s="282"/>
      <c r="BQ218" s="282"/>
      <c r="BR218" s="282"/>
      <c r="BS218" s="282"/>
      <c r="BT218" s="282"/>
      <c r="BU218" s="282"/>
      <c r="BV218" s="116"/>
    </row>
    <row r="219" spans="1:74" ht="40.15" customHeight="1" thickTop="1" thickBot="1" x14ac:dyDescent="0.3">
      <c r="A219" s="151"/>
      <c r="B219" s="29"/>
      <c r="C219" s="1059"/>
      <c r="D219" s="1400"/>
      <c r="E219" s="1351"/>
      <c r="F219" s="1352"/>
      <c r="G219" s="1353"/>
      <c r="H219" s="1354"/>
      <c r="I219" s="1355"/>
      <c r="J219" s="1356"/>
      <c r="K219" s="1356"/>
      <c r="L219" s="1356"/>
      <c r="M219" s="1357"/>
      <c r="N219" s="1358"/>
      <c r="O219" s="1357"/>
      <c r="P219" s="1359"/>
      <c r="Q219" s="1360"/>
      <c r="R219" s="1361"/>
      <c r="S219" s="1364"/>
      <c r="T219" s="1024"/>
      <c r="U219" s="1009"/>
      <c r="V219" s="1009"/>
      <c r="W219" s="1009"/>
      <c r="X219" s="1009"/>
      <c r="Y219" s="1009"/>
      <c r="Z219" s="1006"/>
      <c r="AA219" s="1006"/>
      <c r="AB219" s="1006"/>
      <c r="AC219" s="1006"/>
      <c r="AD219" s="1006"/>
      <c r="AE219" s="1006"/>
      <c r="AF219" s="1006"/>
      <c r="AG219" s="715"/>
      <c r="AH219" s="716"/>
      <c r="AI219" s="716"/>
      <c r="AJ219" s="716"/>
      <c r="AK219" s="715"/>
      <c r="AL219" s="717"/>
      <c r="AM219" s="717"/>
      <c r="AN219" s="717"/>
      <c r="AO219" s="717"/>
      <c r="AP219" s="1152"/>
      <c r="AQ219" s="1006"/>
      <c r="AR219" s="718"/>
      <c r="AS219" s="718"/>
      <c r="AT219" s="718"/>
      <c r="AU219" s="718"/>
      <c r="AV219" s="718"/>
      <c r="AW219" s="718"/>
      <c r="AX219" s="1152"/>
      <c r="AY219" s="1006"/>
      <c r="AZ219" s="718"/>
      <c r="BA219" s="718"/>
      <c r="BB219" s="718"/>
      <c r="BC219" s="718"/>
      <c r="BD219" s="718"/>
      <c r="BE219" s="718"/>
      <c r="BF219" s="1152"/>
      <c r="BG219" s="1006"/>
      <c r="BH219" s="718"/>
      <c r="BI219" s="718"/>
      <c r="BJ219" s="718"/>
      <c r="BK219" s="718"/>
      <c r="BL219" s="718"/>
      <c r="BM219" s="718"/>
      <c r="BN219" s="1152"/>
      <c r="BO219" s="1006"/>
      <c r="BP219" s="718"/>
      <c r="BQ219" s="718"/>
      <c r="BR219" s="718"/>
      <c r="BS219" s="718"/>
      <c r="BT219" s="718"/>
      <c r="BU219" s="718"/>
      <c r="BV219" s="116"/>
    </row>
    <row r="220" spans="1:74" ht="40.15" customHeight="1" thickTop="1" thickBot="1" x14ac:dyDescent="0.3">
      <c r="A220" s="151"/>
      <c r="B220" s="24"/>
      <c r="C220" s="1058" t="s">
        <v>1250</v>
      </c>
      <c r="D220" s="1049" t="s">
        <v>1251</v>
      </c>
      <c r="E220" s="1240">
        <v>368</v>
      </c>
      <c r="F220" s="1251">
        <v>330110000</v>
      </c>
      <c r="G220" s="1329" t="s">
        <v>3565</v>
      </c>
      <c r="H220" s="1330">
        <v>4</v>
      </c>
      <c r="I220" s="1331" t="s">
        <v>2982</v>
      </c>
      <c r="J220" s="1332">
        <v>33</v>
      </c>
      <c r="K220" s="1332" t="s">
        <v>3554</v>
      </c>
      <c r="L220" s="1332">
        <v>3302</v>
      </c>
      <c r="M220" s="1333" t="s">
        <v>3595</v>
      </c>
      <c r="N220" s="1334" t="s">
        <v>3596</v>
      </c>
      <c r="O220" s="1333" t="s">
        <v>3597</v>
      </c>
      <c r="P220" s="1335" t="s">
        <v>1252</v>
      </c>
      <c r="Q220" s="1336">
        <v>4</v>
      </c>
      <c r="R220" s="1337" t="s">
        <v>2871</v>
      </c>
      <c r="S220" s="1041"/>
      <c r="T220" s="1022"/>
      <c r="U220" s="1007"/>
      <c r="V220" s="1007"/>
      <c r="W220" s="1007"/>
      <c r="X220" s="1007"/>
      <c r="Y220" s="1007"/>
      <c r="Z220" s="1004">
        <f t="shared" ref="Z220" si="117">+AQ220+AY220+BG220+BO220</f>
        <v>0</v>
      </c>
      <c r="AA220" s="1004">
        <f t="shared" ref="AA220" si="118">SUM(AR220:AR223,AZ220:AZ223,BH220:BH223,BP220:BP223)</f>
        <v>0</v>
      </c>
      <c r="AB220" s="1004">
        <f t="shared" ref="AB220" si="119">SUM(AS220:AS223,BA220:BA223,BI220:BI223,BQ220:BQ223)</f>
        <v>0</v>
      </c>
      <c r="AC220" s="1004">
        <f t="shared" ref="AC220" si="120">SUM(AT220:AT223,BB220:BB223,BJ220:BJ223,BR220:BR223)</f>
        <v>0</v>
      </c>
      <c r="AD220" s="1004">
        <f t="shared" ref="AD220" si="121">SUM(AU220:AU223,BC220:BC223,BK220:BK223,BS220:BS223)</f>
        <v>0</v>
      </c>
      <c r="AE220" s="1004">
        <f t="shared" ref="AE220" si="122">SUM(AV220:AV223,BD220:BD223,BL220:BL223,BT220:BT223)</f>
        <v>0</v>
      </c>
      <c r="AF220" s="1004">
        <f t="shared" ref="AF220" si="123">SUM(AW220:AW223,BE220:BE223,BM220:BM223,BU220:BU223)</f>
        <v>0</v>
      </c>
      <c r="AG220" s="714"/>
      <c r="AH220" s="593"/>
      <c r="AI220" s="593"/>
      <c r="AJ220" s="593"/>
      <c r="AK220" s="207"/>
      <c r="AL220" s="208"/>
      <c r="AM220" s="208"/>
      <c r="AN220" s="208"/>
      <c r="AO220" s="208"/>
      <c r="AP220" s="1150">
        <f t="shared" ref="AP220" si="124">+U220</f>
        <v>0</v>
      </c>
      <c r="AQ220" s="1004">
        <f t="shared" ref="AQ220" si="125">SUM(AR220:AW223)</f>
        <v>0</v>
      </c>
      <c r="AR220" s="299"/>
      <c r="AS220" s="299"/>
      <c r="AT220" s="299"/>
      <c r="AU220" s="299"/>
      <c r="AV220" s="299"/>
      <c r="AW220" s="299"/>
      <c r="AX220" s="1150">
        <f t="shared" ref="AX220" si="126">+V220</f>
        <v>0</v>
      </c>
      <c r="AY220" s="1004">
        <f t="shared" ref="AY220" si="127">SUM(AZ220:BE223)</f>
        <v>0</v>
      </c>
      <c r="AZ220" s="299"/>
      <c r="BA220" s="299"/>
      <c r="BB220" s="299"/>
      <c r="BC220" s="299"/>
      <c r="BD220" s="299"/>
      <c r="BE220" s="299"/>
      <c r="BF220" s="1150">
        <f t="shared" ref="BF220" si="128">+W220</f>
        <v>0</v>
      </c>
      <c r="BG220" s="1004">
        <f t="shared" ref="BG220" si="129">SUM(BH220:BM223)</f>
        <v>0</v>
      </c>
      <c r="BH220" s="299"/>
      <c r="BI220" s="299"/>
      <c r="BJ220" s="299"/>
      <c r="BK220" s="299"/>
      <c r="BL220" s="299"/>
      <c r="BM220" s="299"/>
      <c r="BN220" s="1150">
        <f t="shared" ref="BN220" si="130">+X220</f>
        <v>0</v>
      </c>
      <c r="BO220" s="1004">
        <f t="shared" ref="BO220" si="131">SUM(BP220:BU223)</f>
        <v>0</v>
      </c>
      <c r="BP220" s="299"/>
      <c r="BQ220" s="299"/>
      <c r="BR220" s="299"/>
      <c r="BS220" s="299"/>
      <c r="BT220" s="299"/>
      <c r="BU220" s="299"/>
      <c r="BV220" s="116"/>
    </row>
    <row r="221" spans="1:74" ht="40.15" customHeight="1" thickTop="1" thickBot="1" x14ac:dyDescent="0.3">
      <c r="A221" s="151"/>
      <c r="B221" s="24"/>
      <c r="C221" s="1059"/>
      <c r="D221" s="1050"/>
      <c r="E221" s="1240"/>
      <c r="F221" s="1251"/>
      <c r="G221" s="1329"/>
      <c r="H221" s="1330"/>
      <c r="I221" s="1331"/>
      <c r="J221" s="1332"/>
      <c r="K221" s="1332"/>
      <c r="L221" s="1332"/>
      <c r="M221" s="1333"/>
      <c r="N221" s="1334"/>
      <c r="O221" s="1333"/>
      <c r="P221" s="1335"/>
      <c r="Q221" s="1336"/>
      <c r="R221" s="1337"/>
      <c r="S221" s="1041"/>
      <c r="T221" s="1023"/>
      <c r="U221" s="1008"/>
      <c r="V221" s="1008"/>
      <c r="W221" s="1008"/>
      <c r="X221" s="1008"/>
      <c r="Y221" s="1008"/>
      <c r="Z221" s="1005"/>
      <c r="AA221" s="1005"/>
      <c r="AB221" s="1005"/>
      <c r="AC221" s="1005"/>
      <c r="AD221" s="1005"/>
      <c r="AE221" s="1005"/>
      <c r="AF221" s="1005"/>
      <c r="AG221" s="479"/>
      <c r="AH221" s="592"/>
      <c r="AI221" s="592"/>
      <c r="AJ221" s="592"/>
      <c r="AK221" s="196"/>
      <c r="AL221" s="197"/>
      <c r="AM221" s="197"/>
      <c r="AN221" s="197"/>
      <c r="AO221" s="197"/>
      <c r="AP221" s="1151"/>
      <c r="AQ221" s="1005"/>
      <c r="AR221" s="282"/>
      <c r="AS221" s="282"/>
      <c r="AT221" s="282"/>
      <c r="AU221" s="282"/>
      <c r="AV221" s="282"/>
      <c r="AW221" s="282"/>
      <c r="AX221" s="1151"/>
      <c r="AY221" s="1005"/>
      <c r="AZ221" s="282"/>
      <c r="BA221" s="282"/>
      <c r="BB221" s="282"/>
      <c r="BC221" s="282"/>
      <c r="BD221" s="282"/>
      <c r="BE221" s="282"/>
      <c r="BF221" s="1151"/>
      <c r="BG221" s="1005"/>
      <c r="BH221" s="282"/>
      <c r="BI221" s="282"/>
      <c r="BJ221" s="282"/>
      <c r="BK221" s="282"/>
      <c r="BL221" s="282"/>
      <c r="BM221" s="282"/>
      <c r="BN221" s="1151"/>
      <c r="BO221" s="1005"/>
      <c r="BP221" s="282"/>
      <c r="BQ221" s="282"/>
      <c r="BR221" s="282"/>
      <c r="BS221" s="282"/>
      <c r="BT221" s="282"/>
      <c r="BU221" s="282"/>
      <c r="BV221" s="116"/>
    </row>
    <row r="222" spans="1:74" ht="40.15" customHeight="1" thickTop="1" thickBot="1" x14ac:dyDescent="0.3">
      <c r="A222" s="151"/>
      <c r="B222" s="24"/>
      <c r="C222" s="1059"/>
      <c r="D222" s="1050"/>
      <c r="E222" s="1240"/>
      <c r="F222" s="1251"/>
      <c r="G222" s="1329"/>
      <c r="H222" s="1330"/>
      <c r="I222" s="1331"/>
      <c r="J222" s="1332"/>
      <c r="K222" s="1332"/>
      <c r="L222" s="1332"/>
      <c r="M222" s="1333"/>
      <c r="N222" s="1334"/>
      <c r="O222" s="1333"/>
      <c r="P222" s="1335"/>
      <c r="Q222" s="1336"/>
      <c r="R222" s="1337"/>
      <c r="S222" s="1041"/>
      <c r="T222" s="1023"/>
      <c r="U222" s="1008"/>
      <c r="V222" s="1008"/>
      <c r="W222" s="1008"/>
      <c r="X222" s="1008"/>
      <c r="Y222" s="1008"/>
      <c r="Z222" s="1005"/>
      <c r="AA222" s="1005"/>
      <c r="AB222" s="1005"/>
      <c r="AC222" s="1005"/>
      <c r="AD222" s="1005"/>
      <c r="AE222" s="1005"/>
      <c r="AF222" s="1005"/>
      <c r="AG222" s="196"/>
      <c r="AH222" s="592"/>
      <c r="AI222" s="592"/>
      <c r="AJ222" s="592"/>
      <c r="AK222" s="196"/>
      <c r="AL222" s="197"/>
      <c r="AM222" s="197"/>
      <c r="AN222" s="197"/>
      <c r="AO222" s="197"/>
      <c r="AP222" s="1151"/>
      <c r="AQ222" s="1005"/>
      <c r="AR222" s="282"/>
      <c r="AS222" s="282"/>
      <c r="AT222" s="282"/>
      <c r="AU222" s="282"/>
      <c r="AV222" s="282"/>
      <c r="AW222" s="282"/>
      <c r="AX222" s="1151"/>
      <c r="AY222" s="1005"/>
      <c r="AZ222" s="282"/>
      <c r="BA222" s="282"/>
      <c r="BB222" s="282"/>
      <c r="BC222" s="282"/>
      <c r="BD222" s="282"/>
      <c r="BE222" s="282"/>
      <c r="BF222" s="1151"/>
      <c r="BG222" s="1005"/>
      <c r="BH222" s="282"/>
      <c r="BI222" s="282"/>
      <c r="BJ222" s="282"/>
      <c r="BK222" s="282"/>
      <c r="BL222" s="282"/>
      <c r="BM222" s="282"/>
      <c r="BN222" s="1151"/>
      <c r="BO222" s="1005"/>
      <c r="BP222" s="282"/>
      <c r="BQ222" s="282"/>
      <c r="BR222" s="282"/>
      <c r="BS222" s="282"/>
      <c r="BT222" s="282"/>
      <c r="BU222" s="282"/>
      <c r="BV222" s="116"/>
    </row>
    <row r="223" spans="1:74" ht="40.15" customHeight="1" thickTop="1" thickBot="1" x14ac:dyDescent="0.3">
      <c r="A223" s="151"/>
      <c r="B223" s="24"/>
      <c r="C223" s="1060"/>
      <c r="D223" s="1051"/>
      <c r="E223" s="1240"/>
      <c r="F223" s="1251"/>
      <c r="G223" s="1329"/>
      <c r="H223" s="1330"/>
      <c r="I223" s="1331"/>
      <c r="J223" s="1332"/>
      <c r="K223" s="1332"/>
      <c r="L223" s="1332"/>
      <c r="M223" s="1333"/>
      <c r="N223" s="1334"/>
      <c r="O223" s="1333"/>
      <c r="P223" s="1335"/>
      <c r="Q223" s="1336"/>
      <c r="R223" s="1337"/>
      <c r="S223" s="1042"/>
      <c r="T223" s="1024"/>
      <c r="U223" s="1009"/>
      <c r="V223" s="1009"/>
      <c r="W223" s="1009"/>
      <c r="X223" s="1009"/>
      <c r="Y223" s="1009"/>
      <c r="Z223" s="1006"/>
      <c r="AA223" s="1006"/>
      <c r="AB223" s="1006"/>
      <c r="AC223" s="1006"/>
      <c r="AD223" s="1006"/>
      <c r="AE223" s="1006"/>
      <c r="AF223" s="1006"/>
      <c r="AG223" s="715"/>
      <c r="AH223" s="716"/>
      <c r="AI223" s="716"/>
      <c r="AJ223" s="716"/>
      <c r="AK223" s="715"/>
      <c r="AL223" s="717"/>
      <c r="AM223" s="717"/>
      <c r="AN223" s="717"/>
      <c r="AO223" s="717"/>
      <c r="AP223" s="1152"/>
      <c r="AQ223" s="1006"/>
      <c r="AR223" s="718"/>
      <c r="AS223" s="718"/>
      <c r="AT223" s="718"/>
      <c r="AU223" s="718"/>
      <c r="AV223" s="718"/>
      <c r="AW223" s="718"/>
      <c r="AX223" s="1152"/>
      <c r="AY223" s="1006"/>
      <c r="AZ223" s="718"/>
      <c r="BA223" s="718"/>
      <c r="BB223" s="718"/>
      <c r="BC223" s="718"/>
      <c r="BD223" s="718"/>
      <c r="BE223" s="718"/>
      <c r="BF223" s="1152"/>
      <c r="BG223" s="1006"/>
      <c r="BH223" s="718"/>
      <c r="BI223" s="718"/>
      <c r="BJ223" s="718"/>
      <c r="BK223" s="718"/>
      <c r="BL223" s="718"/>
      <c r="BM223" s="718"/>
      <c r="BN223" s="1152"/>
      <c r="BO223" s="1006"/>
      <c r="BP223" s="718"/>
      <c r="BQ223" s="718"/>
      <c r="BR223" s="718"/>
      <c r="BS223" s="718"/>
      <c r="BT223" s="718"/>
      <c r="BU223" s="718"/>
      <c r="BV223" s="116"/>
    </row>
    <row r="224" spans="1:74" ht="40.15" customHeight="1" thickTop="1" x14ac:dyDescent="0.25">
      <c r="A224" s="151"/>
      <c r="B224" s="24"/>
      <c r="C224" s="1058" t="s">
        <v>1253</v>
      </c>
      <c r="D224" s="1049" t="s">
        <v>1254</v>
      </c>
      <c r="E224" s="1061">
        <v>369</v>
      </c>
      <c r="F224" s="1037">
        <v>330107000</v>
      </c>
      <c r="G224" s="1339" t="s">
        <v>313</v>
      </c>
      <c r="H224" s="1341">
        <v>1</v>
      </c>
      <c r="I224" s="1343" t="s">
        <v>2982</v>
      </c>
      <c r="J224" s="1345">
        <v>33</v>
      </c>
      <c r="K224" s="1345" t="s">
        <v>3554</v>
      </c>
      <c r="L224" s="1345">
        <v>3302</v>
      </c>
      <c r="M224" s="1347" t="s">
        <v>3595</v>
      </c>
      <c r="N224" s="1349" t="s">
        <v>3596</v>
      </c>
      <c r="O224" s="1347" t="s">
        <v>3597</v>
      </c>
      <c r="P224" s="1052" t="s">
        <v>1255</v>
      </c>
      <c r="Q224" s="1055">
        <v>1</v>
      </c>
      <c r="R224" s="1040" t="s">
        <v>2871</v>
      </c>
      <c r="S224" s="1040"/>
      <c r="T224" s="1022"/>
      <c r="U224" s="1007"/>
      <c r="V224" s="1007"/>
      <c r="W224" s="1007"/>
      <c r="X224" s="1007"/>
      <c r="Y224" s="1007"/>
      <c r="Z224" s="1004">
        <f t="shared" ref="Z224" si="132">+AQ224+AY224+BG224+BO224</f>
        <v>0</v>
      </c>
      <c r="AA224" s="1004">
        <f t="shared" ref="AA224" si="133">SUM(AR224:AR227,AZ224:AZ227,BH224:BH227,BP224:BP227)</f>
        <v>0</v>
      </c>
      <c r="AB224" s="1004">
        <f t="shared" ref="AB224" si="134">SUM(AS224:AS227,BA224:BA227,BI224:BI227,BQ224:BQ227)</f>
        <v>0</v>
      </c>
      <c r="AC224" s="1004">
        <f t="shared" ref="AC224" si="135">SUM(AT224:AT227,BB224:BB227,BJ224:BJ227,BR224:BR227)</f>
        <v>0</v>
      </c>
      <c r="AD224" s="1004">
        <f t="shared" ref="AD224" si="136">SUM(AU224:AU227,BC224:BC227,BK224:BK227,BS224:BS227)</f>
        <v>0</v>
      </c>
      <c r="AE224" s="1004">
        <f t="shared" ref="AE224" si="137">SUM(AV224:AV227,BD224:BD227,BL224:BL227,BT224:BT227)</f>
        <v>0</v>
      </c>
      <c r="AF224" s="1004">
        <f t="shared" ref="AF224" si="138">SUM(AW224:AW227,BE224:BE227,BM224:BM227,BU224:BU227)</f>
        <v>0</v>
      </c>
      <c r="AG224" s="714"/>
      <c r="AH224" s="593"/>
      <c r="AI224" s="593"/>
      <c r="AJ224" s="593"/>
      <c r="AK224" s="207"/>
      <c r="AL224" s="208"/>
      <c r="AM224" s="208"/>
      <c r="AN224" s="208"/>
      <c r="AO224" s="208"/>
      <c r="AP224" s="1150">
        <f t="shared" ref="AP224" si="139">+U224</f>
        <v>0</v>
      </c>
      <c r="AQ224" s="1004">
        <f t="shared" ref="AQ224" si="140">SUM(AR224:AW227)</f>
        <v>0</v>
      </c>
      <c r="AR224" s="299"/>
      <c r="AS224" s="299"/>
      <c r="AT224" s="299"/>
      <c r="AU224" s="299"/>
      <c r="AV224" s="299"/>
      <c r="AW224" s="299"/>
      <c r="AX224" s="1150">
        <f t="shared" ref="AX224" si="141">+V224</f>
        <v>0</v>
      </c>
      <c r="AY224" s="1004">
        <f t="shared" ref="AY224" si="142">SUM(AZ224:BE227)</f>
        <v>0</v>
      </c>
      <c r="AZ224" s="299"/>
      <c r="BA224" s="299"/>
      <c r="BB224" s="299"/>
      <c r="BC224" s="299"/>
      <c r="BD224" s="299"/>
      <c r="BE224" s="299"/>
      <c r="BF224" s="1150">
        <f t="shared" ref="BF224" si="143">+W224</f>
        <v>0</v>
      </c>
      <c r="BG224" s="1004">
        <f t="shared" ref="BG224" si="144">SUM(BH224:BM227)</f>
        <v>0</v>
      </c>
      <c r="BH224" s="299"/>
      <c r="BI224" s="299"/>
      <c r="BJ224" s="299"/>
      <c r="BK224" s="299"/>
      <c r="BL224" s="299"/>
      <c r="BM224" s="299"/>
      <c r="BN224" s="1150">
        <f t="shared" ref="BN224" si="145">+X224</f>
        <v>0</v>
      </c>
      <c r="BO224" s="1004">
        <f t="shared" ref="BO224" si="146">SUM(BP224:BU227)</f>
        <v>0</v>
      </c>
      <c r="BP224" s="299"/>
      <c r="BQ224" s="299"/>
      <c r="BR224" s="299"/>
      <c r="BS224" s="299"/>
      <c r="BT224" s="299"/>
      <c r="BU224" s="299"/>
      <c r="BV224" s="116"/>
    </row>
    <row r="225" spans="1:74" ht="40.15" customHeight="1" x14ac:dyDescent="0.25">
      <c r="A225" s="151"/>
      <c r="B225" s="24"/>
      <c r="C225" s="1059"/>
      <c r="D225" s="1050"/>
      <c r="E225" s="1062"/>
      <c r="F225" s="1038"/>
      <c r="G225" s="1340"/>
      <c r="H225" s="1342"/>
      <c r="I225" s="1344"/>
      <c r="J225" s="1346"/>
      <c r="K225" s="1346"/>
      <c r="L225" s="1346"/>
      <c r="M225" s="1348"/>
      <c r="N225" s="1350"/>
      <c r="O225" s="1348"/>
      <c r="P225" s="1053"/>
      <c r="Q225" s="1056"/>
      <c r="R225" s="1041"/>
      <c r="S225" s="1041"/>
      <c r="T225" s="1023"/>
      <c r="U225" s="1008"/>
      <c r="V225" s="1008"/>
      <c r="W225" s="1008"/>
      <c r="X225" s="1008"/>
      <c r="Y225" s="1008"/>
      <c r="Z225" s="1005"/>
      <c r="AA225" s="1005"/>
      <c r="AB225" s="1005"/>
      <c r="AC225" s="1005"/>
      <c r="AD225" s="1005"/>
      <c r="AE225" s="1005"/>
      <c r="AF225" s="1005"/>
      <c r="AG225" s="479"/>
      <c r="AH225" s="592"/>
      <c r="AI225" s="592"/>
      <c r="AJ225" s="592"/>
      <c r="AK225" s="196"/>
      <c r="AL225" s="197"/>
      <c r="AM225" s="197"/>
      <c r="AN225" s="197"/>
      <c r="AO225" s="197"/>
      <c r="AP225" s="1151"/>
      <c r="AQ225" s="1005"/>
      <c r="AR225" s="282"/>
      <c r="AS225" s="282"/>
      <c r="AT225" s="282"/>
      <c r="AU225" s="282"/>
      <c r="AV225" s="282"/>
      <c r="AW225" s="282"/>
      <c r="AX225" s="1151"/>
      <c r="AY225" s="1005"/>
      <c r="AZ225" s="282"/>
      <c r="BA225" s="282"/>
      <c r="BB225" s="282"/>
      <c r="BC225" s="282"/>
      <c r="BD225" s="282"/>
      <c r="BE225" s="282"/>
      <c r="BF225" s="1151"/>
      <c r="BG225" s="1005"/>
      <c r="BH225" s="282"/>
      <c r="BI225" s="282"/>
      <c r="BJ225" s="282"/>
      <c r="BK225" s="282"/>
      <c r="BL225" s="282"/>
      <c r="BM225" s="282"/>
      <c r="BN225" s="1151"/>
      <c r="BO225" s="1005"/>
      <c r="BP225" s="282"/>
      <c r="BQ225" s="282"/>
      <c r="BR225" s="282"/>
      <c r="BS225" s="282"/>
      <c r="BT225" s="282"/>
      <c r="BU225" s="282"/>
      <c r="BV225" s="116"/>
    </row>
    <row r="226" spans="1:74" ht="40.15" customHeight="1" x14ac:dyDescent="0.25">
      <c r="A226" s="151"/>
      <c r="B226" s="24"/>
      <c r="C226" s="1059"/>
      <c r="D226" s="1050"/>
      <c r="E226" s="1062"/>
      <c r="F226" s="1038"/>
      <c r="G226" s="1340"/>
      <c r="H226" s="1342"/>
      <c r="I226" s="1344"/>
      <c r="J226" s="1346"/>
      <c r="K226" s="1346"/>
      <c r="L226" s="1346"/>
      <c r="M226" s="1348"/>
      <c r="N226" s="1350"/>
      <c r="O226" s="1348"/>
      <c r="P226" s="1053"/>
      <c r="Q226" s="1056"/>
      <c r="R226" s="1041"/>
      <c r="S226" s="1041"/>
      <c r="T226" s="1023"/>
      <c r="U226" s="1008"/>
      <c r="V226" s="1008"/>
      <c r="W226" s="1008"/>
      <c r="X226" s="1008"/>
      <c r="Y226" s="1008"/>
      <c r="Z226" s="1005"/>
      <c r="AA226" s="1005"/>
      <c r="AB226" s="1005"/>
      <c r="AC226" s="1005"/>
      <c r="AD226" s="1005"/>
      <c r="AE226" s="1005"/>
      <c r="AF226" s="1005"/>
      <c r="AG226" s="196"/>
      <c r="AH226" s="592"/>
      <c r="AI226" s="592"/>
      <c r="AJ226" s="592"/>
      <c r="AK226" s="196"/>
      <c r="AL226" s="197"/>
      <c r="AM226" s="197"/>
      <c r="AN226" s="197"/>
      <c r="AO226" s="197"/>
      <c r="AP226" s="1151"/>
      <c r="AQ226" s="1005"/>
      <c r="AR226" s="282"/>
      <c r="AS226" s="282"/>
      <c r="AT226" s="282"/>
      <c r="AU226" s="282"/>
      <c r="AV226" s="282"/>
      <c r="AW226" s="282"/>
      <c r="AX226" s="1151"/>
      <c r="AY226" s="1005"/>
      <c r="AZ226" s="282"/>
      <c r="BA226" s="282"/>
      <c r="BB226" s="282"/>
      <c r="BC226" s="282"/>
      <c r="BD226" s="282"/>
      <c r="BE226" s="282"/>
      <c r="BF226" s="1151"/>
      <c r="BG226" s="1005"/>
      <c r="BH226" s="282"/>
      <c r="BI226" s="282"/>
      <c r="BJ226" s="282"/>
      <c r="BK226" s="282"/>
      <c r="BL226" s="282"/>
      <c r="BM226" s="282"/>
      <c r="BN226" s="1151"/>
      <c r="BO226" s="1005"/>
      <c r="BP226" s="282"/>
      <c r="BQ226" s="282"/>
      <c r="BR226" s="282"/>
      <c r="BS226" s="282"/>
      <c r="BT226" s="282"/>
      <c r="BU226" s="282"/>
      <c r="BV226" s="116"/>
    </row>
    <row r="227" spans="1:74" ht="40.15" customHeight="1" thickBot="1" x14ac:dyDescent="0.3">
      <c r="A227" s="151"/>
      <c r="B227" s="24"/>
      <c r="C227" s="1059"/>
      <c r="D227" s="1050"/>
      <c r="E227" s="1062"/>
      <c r="F227" s="1038"/>
      <c r="G227" s="1340"/>
      <c r="H227" s="1342"/>
      <c r="I227" s="1344"/>
      <c r="J227" s="1346"/>
      <c r="K227" s="1346"/>
      <c r="L227" s="1346"/>
      <c r="M227" s="1348"/>
      <c r="N227" s="1350"/>
      <c r="O227" s="1348"/>
      <c r="P227" s="1053"/>
      <c r="Q227" s="1056"/>
      <c r="R227" s="1041"/>
      <c r="S227" s="1041"/>
      <c r="T227" s="1024"/>
      <c r="U227" s="1009"/>
      <c r="V227" s="1009"/>
      <c r="W227" s="1009"/>
      <c r="X227" s="1009"/>
      <c r="Y227" s="1009"/>
      <c r="Z227" s="1006"/>
      <c r="AA227" s="1006"/>
      <c r="AB227" s="1006"/>
      <c r="AC227" s="1006"/>
      <c r="AD227" s="1006"/>
      <c r="AE227" s="1006"/>
      <c r="AF227" s="1006"/>
      <c r="AG227" s="715"/>
      <c r="AH227" s="716"/>
      <c r="AI227" s="716"/>
      <c r="AJ227" s="716"/>
      <c r="AK227" s="715"/>
      <c r="AL227" s="717"/>
      <c r="AM227" s="717"/>
      <c r="AN227" s="717"/>
      <c r="AO227" s="717"/>
      <c r="AP227" s="1152"/>
      <c r="AQ227" s="1006"/>
      <c r="AR227" s="718"/>
      <c r="AS227" s="718"/>
      <c r="AT227" s="718"/>
      <c r="AU227" s="718"/>
      <c r="AV227" s="718"/>
      <c r="AW227" s="718"/>
      <c r="AX227" s="1152"/>
      <c r="AY227" s="1006"/>
      <c r="AZ227" s="718"/>
      <c r="BA227" s="718"/>
      <c r="BB227" s="718"/>
      <c r="BC227" s="718"/>
      <c r="BD227" s="718"/>
      <c r="BE227" s="718"/>
      <c r="BF227" s="1152"/>
      <c r="BG227" s="1006"/>
      <c r="BH227" s="718"/>
      <c r="BI227" s="718"/>
      <c r="BJ227" s="718"/>
      <c r="BK227" s="718"/>
      <c r="BL227" s="718"/>
      <c r="BM227" s="718"/>
      <c r="BN227" s="1152"/>
      <c r="BO227" s="1006"/>
      <c r="BP227" s="718"/>
      <c r="BQ227" s="718"/>
      <c r="BR227" s="718"/>
      <c r="BS227" s="718"/>
      <c r="BT227" s="718"/>
      <c r="BU227" s="718"/>
      <c r="BV227" s="116"/>
    </row>
    <row r="228" spans="1:74" ht="40.15" customHeight="1" thickTop="1" thickBot="1" x14ac:dyDescent="0.3">
      <c r="A228" s="151"/>
      <c r="B228" s="24"/>
      <c r="C228" s="1058" t="s">
        <v>1256</v>
      </c>
      <c r="D228" s="1049" t="s">
        <v>1257</v>
      </c>
      <c r="E228" s="1240">
        <v>370</v>
      </c>
      <c r="F228" s="1251">
        <v>330204900</v>
      </c>
      <c r="G228" s="1329" t="s">
        <v>1593</v>
      </c>
      <c r="H228" s="1330">
        <v>4</v>
      </c>
      <c r="I228" s="1331" t="s">
        <v>2982</v>
      </c>
      <c r="J228" s="1332">
        <v>33</v>
      </c>
      <c r="K228" s="1332" t="s">
        <v>3554</v>
      </c>
      <c r="L228" s="1332">
        <v>3302</v>
      </c>
      <c r="M228" s="1333" t="s">
        <v>3595</v>
      </c>
      <c r="N228" s="1334" t="s">
        <v>3596</v>
      </c>
      <c r="O228" s="1333" t="s">
        <v>3597</v>
      </c>
      <c r="P228" s="1335" t="s">
        <v>1258</v>
      </c>
      <c r="Q228" s="1336">
        <v>4</v>
      </c>
      <c r="R228" s="1337" t="s">
        <v>2871</v>
      </c>
      <c r="S228" s="1040"/>
      <c r="T228" s="1022"/>
      <c r="U228" s="1007"/>
      <c r="V228" s="1007"/>
      <c r="W228" s="1007"/>
      <c r="X228" s="1007"/>
      <c r="Y228" s="1007"/>
      <c r="Z228" s="1004">
        <f t="shared" ref="Z228" si="147">+AQ228+AY228+BG228+BO228</f>
        <v>0</v>
      </c>
      <c r="AA228" s="1004">
        <f t="shared" ref="AA228" si="148">SUM(AR228:AR231,AZ228:AZ231,BH228:BH231,BP228:BP231)</f>
        <v>0</v>
      </c>
      <c r="AB228" s="1004">
        <f t="shared" ref="AB228" si="149">SUM(AS228:AS231,BA228:BA231,BI228:BI231,BQ228:BQ231)</f>
        <v>0</v>
      </c>
      <c r="AC228" s="1004">
        <f t="shared" ref="AC228" si="150">SUM(AT228:AT231,BB228:BB231,BJ228:BJ231,BR228:BR231)</f>
        <v>0</v>
      </c>
      <c r="AD228" s="1004">
        <f t="shared" ref="AD228" si="151">SUM(AU228:AU231,BC228:BC231,BK228:BK231,BS228:BS231)</f>
        <v>0</v>
      </c>
      <c r="AE228" s="1004">
        <f t="shared" ref="AE228" si="152">SUM(AV228:AV231,BD228:BD231,BL228:BL231,BT228:BT231)</f>
        <v>0</v>
      </c>
      <c r="AF228" s="1004">
        <f t="shared" ref="AF228" si="153">SUM(AW228:AW231,BE228:BE231,BM228:BM231,BU228:BU231)</f>
        <v>0</v>
      </c>
      <c r="AG228" s="714"/>
      <c r="AH228" s="593"/>
      <c r="AI228" s="593"/>
      <c r="AJ228" s="593"/>
      <c r="AK228" s="207"/>
      <c r="AL228" s="208"/>
      <c r="AM228" s="208"/>
      <c r="AN228" s="208"/>
      <c r="AO228" s="208"/>
      <c r="AP228" s="1150">
        <f t="shared" ref="AP228" si="154">+U228</f>
        <v>0</v>
      </c>
      <c r="AQ228" s="1004">
        <f t="shared" ref="AQ228" si="155">SUM(AR228:AW231)</f>
        <v>0</v>
      </c>
      <c r="AR228" s="299"/>
      <c r="AS228" s="299"/>
      <c r="AT228" s="299"/>
      <c r="AU228" s="299"/>
      <c r="AV228" s="299"/>
      <c r="AW228" s="299"/>
      <c r="AX228" s="1150">
        <f t="shared" ref="AX228" si="156">+V228</f>
        <v>0</v>
      </c>
      <c r="AY228" s="1004">
        <f t="shared" ref="AY228" si="157">SUM(AZ228:BE231)</f>
        <v>0</v>
      </c>
      <c r="AZ228" s="299"/>
      <c r="BA228" s="299"/>
      <c r="BB228" s="299"/>
      <c r="BC228" s="299"/>
      <c r="BD228" s="299"/>
      <c r="BE228" s="299"/>
      <c r="BF228" s="1150">
        <f t="shared" ref="BF228" si="158">+W228</f>
        <v>0</v>
      </c>
      <c r="BG228" s="1004">
        <f t="shared" ref="BG228" si="159">SUM(BH228:BM231)</f>
        <v>0</v>
      </c>
      <c r="BH228" s="299"/>
      <c r="BI228" s="299"/>
      <c r="BJ228" s="299"/>
      <c r="BK228" s="299"/>
      <c r="BL228" s="299"/>
      <c r="BM228" s="299"/>
      <c r="BN228" s="1150">
        <f t="shared" ref="BN228" si="160">+X228</f>
        <v>0</v>
      </c>
      <c r="BO228" s="1004">
        <f t="shared" ref="BO228" si="161">SUM(BP228:BU231)</f>
        <v>0</v>
      </c>
      <c r="BP228" s="299"/>
      <c r="BQ228" s="299"/>
      <c r="BR228" s="299"/>
      <c r="BS228" s="299"/>
      <c r="BT228" s="299"/>
      <c r="BU228" s="299"/>
      <c r="BV228" s="116"/>
    </row>
    <row r="229" spans="1:74" ht="40.15" customHeight="1" thickTop="1" thickBot="1" x14ac:dyDescent="0.3">
      <c r="A229" s="151"/>
      <c r="B229" s="24"/>
      <c r="C229" s="1059"/>
      <c r="D229" s="1050"/>
      <c r="E229" s="1240"/>
      <c r="F229" s="1251"/>
      <c r="G229" s="1329"/>
      <c r="H229" s="1330"/>
      <c r="I229" s="1331"/>
      <c r="J229" s="1332"/>
      <c r="K229" s="1332"/>
      <c r="L229" s="1332"/>
      <c r="M229" s="1333"/>
      <c r="N229" s="1334"/>
      <c r="O229" s="1333"/>
      <c r="P229" s="1335"/>
      <c r="Q229" s="1336"/>
      <c r="R229" s="1337"/>
      <c r="S229" s="1041"/>
      <c r="T229" s="1023"/>
      <c r="U229" s="1008"/>
      <c r="V229" s="1008"/>
      <c r="W229" s="1008"/>
      <c r="X229" s="1008"/>
      <c r="Y229" s="1008"/>
      <c r="Z229" s="1005"/>
      <c r="AA229" s="1005"/>
      <c r="AB229" s="1005"/>
      <c r="AC229" s="1005"/>
      <c r="AD229" s="1005"/>
      <c r="AE229" s="1005"/>
      <c r="AF229" s="1005"/>
      <c r="AG229" s="479"/>
      <c r="AH229" s="592"/>
      <c r="AI229" s="592"/>
      <c r="AJ229" s="592"/>
      <c r="AK229" s="196"/>
      <c r="AL229" s="197"/>
      <c r="AM229" s="197"/>
      <c r="AN229" s="197"/>
      <c r="AO229" s="197"/>
      <c r="AP229" s="1151"/>
      <c r="AQ229" s="1005"/>
      <c r="AR229" s="282"/>
      <c r="AS229" s="282"/>
      <c r="AT229" s="282"/>
      <c r="AU229" s="282"/>
      <c r="AV229" s="282"/>
      <c r="AW229" s="282"/>
      <c r="AX229" s="1151"/>
      <c r="AY229" s="1005"/>
      <c r="AZ229" s="282"/>
      <c r="BA229" s="282"/>
      <c r="BB229" s="282"/>
      <c r="BC229" s="282"/>
      <c r="BD229" s="282"/>
      <c r="BE229" s="282"/>
      <c r="BF229" s="1151"/>
      <c r="BG229" s="1005"/>
      <c r="BH229" s="282"/>
      <c r="BI229" s="282"/>
      <c r="BJ229" s="282"/>
      <c r="BK229" s="282"/>
      <c r="BL229" s="282"/>
      <c r="BM229" s="282"/>
      <c r="BN229" s="1151"/>
      <c r="BO229" s="1005"/>
      <c r="BP229" s="282"/>
      <c r="BQ229" s="282"/>
      <c r="BR229" s="282"/>
      <c r="BS229" s="282"/>
      <c r="BT229" s="282"/>
      <c r="BU229" s="282"/>
      <c r="BV229" s="116"/>
    </row>
    <row r="230" spans="1:74" ht="40.15" customHeight="1" thickTop="1" thickBot="1" x14ac:dyDescent="0.3">
      <c r="A230" s="151"/>
      <c r="B230" s="24"/>
      <c r="C230" s="1059"/>
      <c r="D230" s="1050"/>
      <c r="E230" s="1240"/>
      <c r="F230" s="1251"/>
      <c r="G230" s="1329"/>
      <c r="H230" s="1330"/>
      <c r="I230" s="1331"/>
      <c r="J230" s="1332"/>
      <c r="K230" s="1332"/>
      <c r="L230" s="1332"/>
      <c r="M230" s="1333"/>
      <c r="N230" s="1334"/>
      <c r="O230" s="1333"/>
      <c r="P230" s="1335"/>
      <c r="Q230" s="1336"/>
      <c r="R230" s="1337"/>
      <c r="S230" s="1041"/>
      <c r="T230" s="1023"/>
      <c r="U230" s="1008"/>
      <c r="V230" s="1008"/>
      <c r="W230" s="1008"/>
      <c r="X230" s="1008"/>
      <c r="Y230" s="1008"/>
      <c r="Z230" s="1005"/>
      <c r="AA230" s="1005"/>
      <c r="AB230" s="1005"/>
      <c r="AC230" s="1005"/>
      <c r="AD230" s="1005"/>
      <c r="AE230" s="1005"/>
      <c r="AF230" s="1005"/>
      <c r="AG230" s="196"/>
      <c r="AH230" s="592"/>
      <c r="AI230" s="592"/>
      <c r="AJ230" s="592"/>
      <c r="AK230" s="196"/>
      <c r="AL230" s="197"/>
      <c r="AM230" s="197"/>
      <c r="AN230" s="197"/>
      <c r="AO230" s="197"/>
      <c r="AP230" s="1151"/>
      <c r="AQ230" s="1005"/>
      <c r="AR230" s="282"/>
      <c r="AS230" s="282"/>
      <c r="AT230" s="282"/>
      <c r="AU230" s="282"/>
      <c r="AV230" s="282"/>
      <c r="AW230" s="282"/>
      <c r="AX230" s="1151"/>
      <c r="AY230" s="1005"/>
      <c r="AZ230" s="282"/>
      <c r="BA230" s="282"/>
      <c r="BB230" s="282"/>
      <c r="BC230" s="282"/>
      <c r="BD230" s="282"/>
      <c r="BE230" s="282"/>
      <c r="BF230" s="1151"/>
      <c r="BG230" s="1005"/>
      <c r="BH230" s="282"/>
      <c r="BI230" s="282"/>
      <c r="BJ230" s="282"/>
      <c r="BK230" s="282"/>
      <c r="BL230" s="282"/>
      <c r="BM230" s="282"/>
      <c r="BN230" s="1151"/>
      <c r="BO230" s="1005"/>
      <c r="BP230" s="282"/>
      <c r="BQ230" s="282"/>
      <c r="BR230" s="282"/>
      <c r="BS230" s="282"/>
      <c r="BT230" s="282"/>
      <c r="BU230" s="282"/>
      <c r="BV230" s="116"/>
    </row>
    <row r="231" spans="1:74" ht="40.15" customHeight="1" thickTop="1" thickBot="1" x14ac:dyDescent="0.3">
      <c r="A231" s="151"/>
      <c r="B231" s="24"/>
      <c r="C231" s="1059"/>
      <c r="D231" s="1050"/>
      <c r="E231" s="1240"/>
      <c r="F231" s="1251"/>
      <c r="G231" s="1329"/>
      <c r="H231" s="1330"/>
      <c r="I231" s="1331"/>
      <c r="J231" s="1332"/>
      <c r="K231" s="1332"/>
      <c r="L231" s="1332"/>
      <c r="M231" s="1333"/>
      <c r="N231" s="1334"/>
      <c r="O231" s="1333"/>
      <c r="P231" s="1335"/>
      <c r="Q231" s="1336"/>
      <c r="R231" s="1337"/>
      <c r="S231" s="1041"/>
      <c r="T231" s="1024"/>
      <c r="U231" s="1009"/>
      <c r="V231" s="1009"/>
      <c r="W231" s="1009"/>
      <c r="X231" s="1009"/>
      <c r="Y231" s="1009"/>
      <c r="Z231" s="1006"/>
      <c r="AA231" s="1006"/>
      <c r="AB231" s="1006"/>
      <c r="AC231" s="1006"/>
      <c r="AD231" s="1006"/>
      <c r="AE231" s="1006"/>
      <c r="AF231" s="1006"/>
      <c r="AG231" s="715"/>
      <c r="AH231" s="716"/>
      <c r="AI231" s="716"/>
      <c r="AJ231" s="716"/>
      <c r="AK231" s="715"/>
      <c r="AL231" s="717"/>
      <c r="AM231" s="717"/>
      <c r="AN231" s="717"/>
      <c r="AO231" s="717"/>
      <c r="AP231" s="1152"/>
      <c r="AQ231" s="1006"/>
      <c r="AR231" s="718"/>
      <c r="AS231" s="718"/>
      <c r="AT231" s="718"/>
      <c r="AU231" s="718"/>
      <c r="AV231" s="718"/>
      <c r="AW231" s="718"/>
      <c r="AX231" s="1152"/>
      <c r="AY231" s="1006"/>
      <c r="AZ231" s="718"/>
      <c r="BA231" s="718"/>
      <c r="BB231" s="718"/>
      <c r="BC231" s="718"/>
      <c r="BD231" s="718"/>
      <c r="BE231" s="718"/>
      <c r="BF231" s="1152"/>
      <c r="BG231" s="1006"/>
      <c r="BH231" s="718"/>
      <c r="BI231" s="718"/>
      <c r="BJ231" s="718"/>
      <c r="BK231" s="718"/>
      <c r="BL231" s="718"/>
      <c r="BM231" s="718"/>
      <c r="BN231" s="1152"/>
      <c r="BO231" s="1006"/>
      <c r="BP231" s="718"/>
      <c r="BQ231" s="718"/>
      <c r="BR231" s="718"/>
      <c r="BS231" s="718"/>
      <c r="BT231" s="718"/>
      <c r="BU231" s="718"/>
      <c r="BV231" s="116"/>
    </row>
    <row r="232" spans="1:74" ht="40.15" customHeight="1" thickTop="1" x14ac:dyDescent="0.25">
      <c r="A232" s="151"/>
      <c r="B232" s="24"/>
      <c r="C232" s="1058" t="s">
        <v>1259</v>
      </c>
      <c r="D232" s="1049" t="s">
        <v>1260</v>
      </c>
      <c r="E232" s="1061">
        <v>371</v>
      </c>
      <c r="F232" s="1037">
        <v>330207800</v>
      </c>
      <c r="G232" s="1339" t="s">
        <v>617</v>
      </c>
      <c r="H232" s="1341">
        <v>32</v>
      </c>
      <c r="I232" s="1343" t="s">
        <v>2982</v>
      </c>
      <c r="J232" s="1345">
        <v>33</v>
      </c>
      <c r="K232" s="1345" t="s">
        <v>3554</v>
      </c>
      <c r="L232" s="1345">
        <v>3302</v>
      </c>
      <c r="M232" s="1347" t="s">
        <v>3595</v>
      </c>
      <c r="N232" s="1349" t="s">
        <v>3596</v>
      </c>
      <c r="O232" s="1347" t="s">
        <v>3597</v>
      </c>
      <c r="P232" s="1052" t="s">
        <v>1261</v>
      </c>
      <c r="Q232" s="1055">
        <v>32</v>
      </c>
      <c r="R232" s="1040" t="s">
        <v>2871</v>
      </c>
      <c r="S232" s="1040"/>
      <c r="T232" s="1022"/>
      <c r="U232" s="1007"/>
      <c r="V232" s="1007"/>
      <c r="W232" s="1007"/>
      <c r="X232" s="1007"/>
      <c r="Y232" s="1007"/>
      <c r="Z232" s="1004">
        <f t="shared" ref="Z232" si="162">+AQ232+AY232+BG232+BO232</f>
        <v>0</v>
      </c>
      <c r="AA232" s="1004">
        <f t="shared" ref="AA232" si="163">SUM(AR232:AR235,AZ232:AZ235,BH232:BH235,BP232:BP235)</f>
        <v>0</v>
      </c>
      <c r="AB232" s="1004">
        <f t="shared" ref="AB232" si="164">SUM(AS232:AS235,BA232:BA235,BI232:BI235,BQ232:BQ235)</f>
        <v>0</v>
      </c>
      <c r="AC232" s="1004">
        <f t="shared" ref="AC232" si="165">SUM(AT232:AT235,BB232:BB235,BJ232:BJ235,BR232:BR235)</f>
        <v>0</v>
      </c>
      <c r="AD232" s="1004">
        <f t="shared" ref="AD232" si="166">SUM(AU232:AU235,BC232:BC235,BK232:BK235,BS232:BS235)</f>
        <v>0</v>
      </c>
      <c r="AE232" s="1004">
        <f t="shared" ref="AE232" si="167">SUM(AV232:AV235,BD232:BD235,BL232:BL235,BT232:BT235)</f>
        <v>0</v>
      </c>
      <c r="AF232" s="1004">
        <f t="shared" ref="AF232" si="168">SUM(AW232:AW235,BE232:BE235,BM232:BM235,BU232:BU235)</f>
        <v>0</v>
      </c>
      <c r="AG232" s="714"/>
      <c r="AH232" s="593"/>
      <c r="AI232" s="593"/>
      <c r="AJ232" s="593"/>
      <c r="AK232" s="207"/>
      <c r="AL232" s="208"/>
      <c r="AM232" s="208"/>
      <c r="AN232" s="208"/>
      <c r="AO232" s="208"/>
      <c r="AP232" s="1150">
        <f t="shared" ref="AP232" si="169">+U232</f>
        <v>0</v>
      </c>
      <c r="AQ232" s="1004">
        <f t="shared" ref="AQ232" si="170">SUM(AR232:AW235)</f>
        <v>0</v>
      </c>
      <c r="AR232" s="299"/>
      <c r="AS232" s="299"/>
      <c r="AT232" s="299"/>
      <c r="AU232" s="299"/>
      <c r="AV232" s="299"/>
      <c r="AW232" s="299"/>
      <c r="AX232" s="1150">
        <f t="shared" ref="AX232" si="171">+V232</f>
        <v>0</v>
      </c>
      <c r="AY232" s="1004">
        <f t="shared" ref="AY232" si="172">SUM(AZ232:BE235)</f>
        <v>0</v>
      </c>
      <c r="AZ232" s="299"/>
      <c r="BA232" s="299"/>
      <c r="BB232" s="299"/>
      <c r="BC232" s="299"/>
      <c r="BD232" s="299"/>
      <c r="BE232" s="299"/>
      <c r="BF232" s="1150">
        <f t="shared" ref="BF232" si="173">+W232</f>
        <v>0</v>
      </c>
      <c r="BG232" s="1004">
        <f t="shared" ref="BG232" si="174">SUM(BH232:BM235)</f>
        <v>0</v>
      </c>
      <c r="BH232" s="299"/>
      <c r="BI232" s="299"/>
      <c r="BJ232" s="299"/>
      <c r="BK232" s="299"/>
      <c r="BL232" s="299"/>
      <c r="BM232" s="299"/>
      <c r="BN232" s="1150">
        <f t="shared" ref="BN232" si="175">+X232</f>
        <v>0</v>
      </c>
      <c r="BO232" s="1004">
        <f t="shared" ref="BO232" si="176">SUM(BP232:BU235)</f>
        <v>0</v>
      </c>
      <c r="BP232" s="299"/>
      <c r="BQ232" s="299"/>
      <c r="BR232" s="299"/>
      <c r="BS232" s="299"/>
      <c r="BT232" s="299"/>
      <c r="BU232" s="299"/>
      <c r="BV232" s="116"/>
    </row>
    <row r="233" spans="1:74" ht="40.15" customHeight="1" x14ac:dyDescent="0.25">
      <c r="A233" s="151"/>
      <c r="B233" s="24"/>
      <c r="C233" s="1059"/>
      <c r="D233" s="1050"/>
      <c r="E233" s="1062"/>
      <c r="F233" s="1038"/>
      <c r="G233" s="1340"/>
      <c r="H233" s="1342"/>
      <c r="I233" s="1344"/>
      <c r="J233" s="1346"/>
      <c r="K233" s="1346"/>
      <c r="L233" s="1346"/>
      <c r="M233" s="1348"/>
      <c r="N233" s="1350"/>
      <c r="O233" s="1348"/>
      <c r="P233" s="1053"/>
      <c r="Q233" s="1056"/>
      <c r="R233" s="1041"/>
      <c r="S233" s="1041"/>
      <c r="T233" s="1023"/>
      <c r="U233" s="1008"/>
      <c r="V233" s="1008"/>
      <c r="W233" s="1008"/>
      <c r="X233" s="1008"/>
      <c r="Y233" s="1008"/>
      <c r="Z233" s="1005"/>
      <c r="AA233" s="1005"/>
      <c r="AB233" s="1005"/>
      <c r="AC233" s="1005"/>
      <c r="AD233" s="1005"/>
      <c r="AE233" s="1005"/>
      <c r="AF233" s="1005"/>
      <c r="AG233" s="479"/>
      <c r="AH233" s="592"/>
      <c r="AI233" s="592"/>
      <c r="AJ233" s="592"/>
      <c r="AK233" s="196"/>
      <c r="AL233" s="197"/>
      <c r="AM233" s="197"/>
      <c r="AN233" s="197"/>
      <c r="AO233" s="197"/>
      <c r="AP233" s="1151"/>
      <c r="AQ233" s="1005"/>
      <c r="AR233" s="282"/>
      <c r="AS233" s="282"/>
      <c r="AT233" s="282"/>
      <c r="AU233" s="282"/>
      <c r="AV233" s="282"/>
      <c r="AW233" s="282"/>
      <c r="AX233" s="1151"/>
      <c r="AY233" s="1005"/>
      <c r="AZ233" s="282"/>
      <c r="BA233" s="282"/>
      <c r="BB233" s="282"/>
      <c r="BC233" s="282"/>
      <c r="BD233" s="282"/>
      <c r="BE233" s="282"/>
      <c r="BF233" s="1151"/>
      <c r="BG233" s="1005"/>
      <c r="BH233" s="282"/>
      <c r="BI233" s="282"/>
      <c r="BJ233" s="282"/>
      <c r="BK233" s="282"/>
      <c r="BL233" s="282"/>
      <c r="BM233" s="282"/>
      <c r="BN233" s="1151"/>
      <c r="BO233" s="1005"/>
      <c r="BP233" s="282"/>
      <c r="BQ233" s="282"/>
      <c r="BR233" s="282"/>
      <c r="BS233" s="282"/>
      <c r="BT233" s="282"/>
      <c r="BU233" s="282"/>
      <c r="BV233" s="116"/>
    </row>
    <row r="234" spans="1:74" ht="40.15" customHeight="1" x14ac:dyDescent="0.25">
      <c r="A234" s="151"/>
      <c r="B234" s="24"/>
      <c r="C234" s="1059"/>
      <c r="D234" s="1050"/>
      <c r="E234" s="1062"/>
      <c r="F234" s="1038"/>
      <c r="G234" s="1340"/>
      <c r="H234" s="1342"/>
      <c r="I234" s="1344"/>
      <c r="J234" s="1346"/>
      <c r="K234" s="1346"/>
      <c r="L234" s="1346"/>
      <c r="M234" s="1348"/>
      <c r="N234" s="1350"/>
      <c r="O234" s="1348"/>
      <c r="P234" s="1053"/>
      <c r="Q234" s="1056"/>
      <c r="R234" s="1041"/>
      <c r="S234" s="1041"/>
      <c r="T234" s="1023"/>
      <c r="U234" s="1008"/>
      <c r="V234" s="1008"/>
      <c r="W234" s="1008"/>
      <c r="X234" s="1008"/>
      <c r="Y234" s="1008"/>
      <c r="Z234" s="1005"/>
      <c r="AA234" s="1005"/>
      <c r="AB234" s="1005"/>
      <c r="AC234" s="1005"/>
      <c r="AD234" s="1005"/>
      <c r="AE234" s="1005"/>
      <c r="AF234" s="1005"/>
      <c r="AG234" s="196"/>
      <c r="AH234" s="592"/>
      <c r="AI234" s="592"/>
      <c r="AJ234" s="592"/>
      <c r="AK234" s="196"/>
      <c r="AL234" s="197"/>
      <c r="AM234" s="197"/>
      <c r="AN234" s="197"/>
      <c r="AO234" s="197"/>
      <c r="AP234" s="1151"/>
      <c r="AQ234" s="1005"/>
      <c r="AR234" s="282"/>
      <c r="AS234" s="282"/>
      <c r="AT234" s="282"/>
      <c r="AU234" s="282"/>
      <c r="AV234" s="282"/>
      <c r="AW234" s="282"/>
      <c r="AX234" s="1151"/>
      <c r="AY234" s="1005"/>
      <c r="AZ234" s="282"/>
      <c r="BA234" s="282"/>
      <c r="BB234" s="282"/>
      <c r="BC234" s="282"/>
      <c r="BD234" s="282"/>
      <c r="BE234" s="282"/>
      <c r="BF234" s="1151"/>
      <c r="BG234" s="1005"/>
      <c r="BH234" s="282"/>
      <c r="BI234" s="282"/>
      <c r="BJ234" s="282"/>
      <c r="BK234" s="282"/>
      <c r="BL234" s="282"/>
      <c r="BM234" s="282"/>
      <c r="BN234" s="1151"/>
      <c r="BO234" s="1005"/>
      <c r="BP234" s="282"/>
      <c r="BQ234" s="282"/>
      <c r="BR234" s="282"/>
      <c r="BS234" s="282"/>
      <c r="BT234" s="282"/>
      <c r="BU234" s="282"/>
      <c r="BV234" s="116"/>
    </row>
    <row r="235" spans="1:74" ht="40.15" customHeight="1" thickBot="1" x14ac:dyDescent="0.3">
      <c r="A235" s="151"/>
      <c r="B235" s="24"/>
      <c r="C235" s="1059"/>
      <c r="D235" s="1050"/>
      <c r="E235" s="1062"/>
      <c r="F235" s="1038"/>
      <c r="G235" s="1340"/>
      <c r="H235" s="1342"/>
      <c r="I235" s="1344"/>
      <c r="J235" s="1346"/>
      <c r="K235" s="1346"/>
      <c r="L235" s="1346"/>
      <c r="M235" s="1348"/>
      <c r="N235" s="1350"/>
      <c r="O235" s="1348"/>
      <c r="P235" s="1053"/>
      <c r="Q235" s="1056"/>
      <c r="R235" s="1041"/>
      <c r="S235" s="1041"/>
      <c r="T235" s="1024"/>
      <c r="U235" s="1009"/>
      <c r="V235" s="1009"/>
      <c r="W235" s="1009"/>
      <c r="X235" s="1009"/>
      <c r="Y235" s="1009"/>
      <c r="Z235" s="1006"/>
      <c r="AA235" s="1006"/>
      <c r="AB235" s="1006"/>
      <c r="AC235" s="1006"/>
      <c r="AD235" s="1006"/>
      <c r="AE235" s="1006"/>
      <c r="AF235" s="1006"/>
      <c r="AG235" s="715"/>
      <c r="AH235" s="716"/>
      <c r="AI235" s="716"/>
      <c r="AJ235" s="716"/>
      <c r="AK235" s="715"/>
      <c r="AL235" s="717"/>
      <c r="AM235" s="717"/>
      <c r="AN235" s="717"/>
      <c r="AO235" s="717"/>
      <c r="AP235" s="1152"/>
      <c r="AQ235" s="1006"/>
      <c r="AR235" s="718"/>
      <c r="AS235" s="718"/>
      <c r="AT235" s="718"/>
      <c r="AU235" s="718"/>
      <c r="AV235" s="718"/>
      <c r="AW235" s="718"/>
      <c r="AX235" s="1152"/>
      <c r="AY235" s="1006"/>
      <c r="AZ235" s="718"/>
      <c r="BA235" s="718"/>
      <c r="BB235" s="718"/>
      <c r="BC235" s="718"/>
      <c r="BD235" s="718"/>
      <c r="BE235" s="718"/>
      <c r="BF235" s="1152"/>
      <c r="BG235" s="1006"/>
      <c r="BH235" s="718"/>
      <c r="BI235" s="718"/>
      <c r="BJ235" s="718"/>
      <c r="BK235" s="718"/>
      <c r="BL235" s="718"/>
      <c r="BM235" s="718"/>
      <c r="BN235" s="1152"/>
      <c r="BO235" s="1006"/>
      <c r="BP235" s="718"/>
      <c r="BQ235" s="718"/>
      <c r="BR235" s="718"/>
      <c r="BS235" s="718"/>
      <c r="BT235" s="718"/>
      <c r="BU235" s="718"/>
      <c r="BV235" s="116"/>
    </row>
    <row r="236" spans="1:74" ht="40.15" customHeight="1" thickTop="1" thickBot="1" x14ac:dyDescent="0.3">
      <c r="A236" s="151"/>
      <c r="B236" s="24"/>
      <c r="C236" s="1058" t="s">
        <v>1262</v>
      </c>
      <c r="D236" s="1049" t="s">
        <v>1263</v>
      </c>
      <c r="E236" s="1240" t="s">
        <v>3598</v>
      </c>
      <c r="F236" s="1338">
        <v>330205600</v>
      </c>
      <c r="G236" s="1329" t="s">
        <v>3583</v>
      </c>
      <c r="H236" s="1330">
        <v>20000</v>
      </c>
      <c r="I236" s="1331" t="s">
        <v>2982</v>
      </c>
      <c r="J236" s="1332">
        <v>33</v>
      </c>
      <c r="K236" s="1332" t="s">
        <v>3554</v>
      </c>
      <c r="L236" s="1332">
        <v>3302</v>
      </c>
      <c r="M236" s="1333" t="s">
        <v>3595</v>
      </c>
      <c r="N236" s="1334" t="s">
        <v>3596</v>
      </c>
      <c r="O236" s="1333" t="s">
        <v>3597</v>
      </c>
      <c r="P236" s="1335" t="s">
        <v>3599</v>
      </c>
      <c r="Q236" s="1336">
        <v>20000</v>
      </c>
      <c r="R236" s="1337" t="s">
        <v>2871</v>
      </c>
      <c r="S236" s="1040"/>
      <c r="T236" s="1022"/>
      <c r="U236" s="1007"/>
      <c r="V236" s="1007"/>
      <c r="W236" s="1007"/>
      <c r="X236" s="1007"/>
      <c r="Y236" s="1007"/>
      <c r="Z236" s="1004">
        <f t="shared" ref="Z236" si="177">+AQ236+AY236+BG236+BO236</f>
        <v>0</v>
      </c>
      <c r="AA236" s="1004">
        <f t="shared" ref="AA236" si="178">SUM(AR236:AR239,AZ236:AZ239,BH236:BH239,BP236:BP239)</f>
        <v>0</v>
      </c>
      <c r="AB236" s="1004">
        <f t="shared" ref="AB236" si="179">SUM(AS236:AS239,BA236:BA239,BI236:BI239,BQ236:BQ239)</f>
        <v>0</v>
      </c>
      <c r="AC236" s="1004">
        <f t="shared" ref="AC236" si="180">SUM(AT236:AT239,BB236:BB239,BJ236:BJ239,BR236:BR239)</f>
        <v>0</v>
      </c>
      <c r="AD236" s="1004">
        <f t="shared" ref="AD236" si="181">SUM(AU236:AU239,BC236:BC239,BK236:BK239,BS236:BS239)</f>
        <v>0</v>
      </c>
      <c r="AE236" s="1004">
        <f t="shared" ref="AE236" si="182">SUM(AV236:AV239,BD236:BD239,BL236:BL239,BT236:BT239)</f>
        <v>0</v>
      </c>
      <c r="AF236" s="1004">
        <f t="shared" ref="AF236" si="183">SUM(AW236:AW239,BE236:BE239,BM236:BM239,BU236:BU239)</f>
        <v>0</v>
      </c>
      <c r="AG236" s="714"/>
      <c r="AH236" s="593"/>
      <c r="AI236" s="593"/>
      <c r="AJ236" s="593"/>
      <c r="AK236" s="207"/>
      <c r="AL236" s="208"/>
      <c r="AM236" s="208"/>
      <c r="AN236" s="208"/>
      <c r="AO236" s="208"/>
      <c r="AP236" s="1150">
        <f t="shared" ref="AP236" si="184">+U236</f>
        <v>0</v>
      </c>
      <c r="AQ236" s="1004">
        <f t="shared" ref="AQ236" si="185">SUM(AR236:AW239)</f>
        <v>0</v>
      </c>
      <c r="AR236" s="299"/>
      <c r="AS236" s="299"/>
      <c r="AT236" s="299"/>
      <c r="AU236" s="299"/>
      <c r="AV236" s="299"/>
      <c r="AW236" s="299"/>
      <c r="AX236" s="1150">
        <f t="shared" ref="AX236" si="186">+V236</f>
        <v>0</v>
      </c>
      <c r="AY236" s="1004">
        <f t="shared" ref="AY236" si="187">SUM(AZ236:BE239)</f>
        <v>0</v>
      </c>
      <c r="AZ236" s="299"/>
      <c r="BA236" s="299"/>
      <c r="BB236" s="299"/>
      <c r="BC236" s="299"/>
      <c r="BD236" s="299"/>
      <c r="BE236" s="299"/>
      <c r="BF236" s="1150">
        <f t="shared" ref="BF236" si="188">+W236</f>
        <v>0</v>
      </c>
      <c r="BG236" s="1004">
        <f t="shared" ref="BG236" si="189">SUM(BH236:BM239)</f>
        <v>0</v>
      </c>
      <c r="BH236" s="299"/>
      <c r="BI236" s="299"/>
      <c r="BJ236" s="299"/>
      <c r="BK236" s="299"/>
      <c r="BL236" s="299"/>
      <c r="BM236" s="299"/>
      <c r="BN236" s="1150">
        <f t="shared" ref="BN236" si="190">+X236</f>
        <v>0</v>
      </c>
      <c r="BO236" s="1004">
        <f t="shared" ref="BO236" si="191">SUM(BP236:BU239)</f>
        <v>0</v>
      </c>
      <c r="BP236" s="299"/>
      <c r="BQ236" s="299"/>
      <c r="BR236" s="299"/>
      <c r="BS236" s="299"/>
      <c r="BT236" s="299"/>
      <c r="BU236" s="299"/>
      <c r="BV236" s="116"/>
    </row>
    <row r="237" spans="1:74" ht="40.15" customHeight="1" thickTop="1" thickBot="1" x14ac:dyDescent="0.3">
      <c r="A237" s="151"/>
      <c r="B237" s="24"/>
      <c r="C237" s="1059"/>
      <c r="D237" s="1050"/>
      <c r="E237" s="1240"/>
      <c r="F237" s="1338"/>
      <c r="G237" s="1329"/>
      <c r="H237" s="1330"/>
      <c r="I237" s="1331"/>
      <c r="J237" s="1332"/>
      <c r="K237" s="1332"/>
      <c r="L237" s="1332"/>
      <c r="M237" s="1333"/>
      <c r="N237" s="1334"/>
      <c r="O237" s="1333"/>
      <c r="P237" s="1335"/>
      <c r="Q237" s="1336"/>
      <c r="R237" s="1337"/>
      <c r="S237" s="1041"/>
      <c r="T237" s="1023"/>
      <c r="U237" s="1008"/>
      <c r="V237" s="1008"/>
      <c r="W237" s="1008"/>
      <c r="X237" s="1008"/>
      <c r="Y237" s="1008"/>
      <c r="Z237" s="1005"/>
      <c r="AA237" s="1005"/>
      <c r="AB237" s="1005"/>
      <c r="AC237" s="1005"/>
      <c r="AD237" s="1005"/>
      <c r="AE237" s="1005"/>
      <c r="AF237" s="1005"/>
      <c r="AG237" s="479"/>
      <c r="AH237" s="592"/>
      <c r="AI237" s="592"/>
      <c r="AJ237" s="592"/>
      <c r="AK237" s="196"/>
      <c r="AL237" s="197"/>
      <c r="AM237" s="197"/>
      <c r="AN237" s="197"/>
      <c r="AO237" s="197"/>
      <c r="AP237" s="1151"/>
      <c r="AQ237" s="1005"/>
      <c r="AR237" s="282"/>
      <c r="AS237" s="282"/>
      <c r="AT237" s="282"/>
      <c r="AU237" s="282"/>
      <c r="AV237" s="282"/>
      <c r="AW237" s="282"/>
      <c r="AX237" s="1151"/>
      <c r="AY237" s="1005"/>
      <c r="AZ237" s="282"/>
      <c r="BA237" s="282"/>
      <c r="BB237" s="282"/>
      <c r="BC237" s="282"/>
      <c r="BD237" s="282"/>
      <c r="BE237" s="282"/>
      <c r="BF237" s="1151"/>
      <c r="BG237" s="1005"/>
      <c r="BH237" s="282"/>
      <c r="BI237" s="282"/>
      <c r="BJ237" s="282"/>
      <c r="BK237" s="282"/>
      <c r="BL237" s="282"/>
      <c r="BM237" s="282"/>
      <c r="BN237" s="1151"/>
      <c r="BO237" s="1005"/>
      <c r="BP237" s="282"/>
      <c r="BQ237" s="282"/>
      <c r="BR237" s="282"/>
      <c r="BS237" s="282"/>
      <c r="BT237" s="282"/>
      <c r="BU237" s="282"/>
      <c r="BV237" s="116"/>
    </row>
    <row r="238" spans="1:74" ht="40.15" customHeight="1" thickTop="1" thickBot="1" x14ac:dyDescent="0.3">
      <c r="A238" s="151"/>
      <c r="B238" s="24"/>
      <c r="C238" s="1059"/>
      <c r="D238" s="1050"/>
      <c r="E238" s="1240"/>
      <c r="F238" s="1338"/>
      <c r="G238" s="1329"/>
      <c r="H238" s="1330"/>
      <c r="I238" s="1331"/>
      <c r="J238" s="1332"/>
      <c r="K238" s="1332"/>
      <c r="L238" s="1332"/>
      <c r="M238" s="1333"/>
      <c r="N238" s="1334"/>
      <c r="O238" s="1333"/>
      <c r="P238" s="1335"/>
      <c r="Q238" s="1336"/>
      <c r="R238" s="1337"/>
      <c r="S238" s="1041"/>
      <c r="T238" s="1023"/>
      <c r="U238" s="1008"/>
      <c r="V238" s="1008"/>
      <c r="W238" s="1008"/>
      <c r="X238" s="1008"/>
      <c r="Y238" s="1008"/>
      <c r="Z238" s="1005"/>
      <c r="AA238" s="1005"/>
      <c r="AB238" s="1005"/>
      <c r="AC238" s="1005"/>
      <c r="AD238" s="1005"/>
      <c r="AE238" s="1005"/>
      <c r="AF238" s="1005"/>
      <c r="AG238" s="196"/>
      <c r="AH238" s="592"/>
      <c r="AI238" s="592"/>
      <c r="AJ238" s="592"/>
      <c r="AK238" s="196"/>
      <c r="AL238" s="197"/>
      <c r="AM238" s="197"/>
      <c r="AN238" s="197"/>
      <c r="AO238" s="197"/>
      <c r="AP238" s="1151"/>
      <c r="AQ238" s="1005"/>
      <c r="AR238" s="282"/>
      <c r="AS238" s="282"/>
      <c r="AT238" s="282"/>
      <c r="AU238" s="282"/>
      <c r="AV238" s="282"/>
      <c r="AW238" s="282"/>
      <c r="AX238" s="1151"/>
      <c r="AY238" s="1005"/>
      <c r="AZ238" s="282"/>
      <c r="BA238" s="282"/>
      <c r="BB238" s="282"/>
      <c r="BC238" s="282"/>
      <c r="BD238" s="282"/>
      <c r="BE238" s="282"/>
      <c r="BF238" s="1151"/>
      <c r="BG238" s="1005"/>
      <c r="BH238" s="282"/>
      <c r="BI238" s="282"/>
      <c r="BJ238" s="282"/>
      <c r="BK238" s="282"/>
      <c r="BL238" s="282"/>
      <c r="BM238" s="282"/>
      <c r="BN238" s="1151"/>
      <c r="BO238" s="1005"/>
      <c r="BP238" s="282"/>
      <c r="BQ238" s="282"/>
      <c r="BR238" s="282"/>
      <c r="BS238" s="282"/>
      <c r="BT238" s="282"/>
      <c r="BU238" s="282"/>
      <c r="BV238" s="116"/>
    </row>
    <row r="239" spans="1:74" ht="40.15" customHeight="1" thickTop="1" thickBot="1" x14ac:dyDescent="0.3">
      <c r="A239" s="151"/>
      <c r="B239" s="24"/>
      <c r="C239" s="1059"/>
      <c r="D239" s="1050"/>
      <c r="E239" s="1240"/>
      <c r="F239" s="1338"/>
      <c r="G239" s="1329"/>
      <c r="H239" s="1330"/>
      <c r="I239" s="1331"/>
      <c r="J239" s="1332"/>
      <c r="K239" s="1332"/>
      <c r="L239" s="1332"/>
      <c r="M239" s="1333"/>
      <c r="N239" s="1334"/>
      <c r="O239" s="1333"/>
      <c r="P239" s="1335"/>
      <c r="Q239" s="1336"/>
      <c r="R239" s="1337"/>
      <c r="S239" s="1041"/>
      <c r="T239" s="1024"/>
      <c r="U239" s="1009"/>
      <c r="V239" s="1009"/>
      <c r="W239" s="1009"/>
      <c r="X239" s="1009"/>
      <c r="Y239" s="1009"/>
      <c r="Z239" s="1006"/>
      <c r="AA239" s="1006"/>
      <c r="AB239" s="1006"/>
      <c r="AC239" s="1006"/>
      <c r="AD239" s="1006"/>
      <c r="AE239" s="1006"/>
      <c r="AF239" s="1006"/>
      <c r="AG239" s="715"/>
      <c r="AH239" s="716"/>
      <c r="AI239" s="716"/>
      <c r="AJ239" s="716"/>
      <c r="AK239" s="715"/>
      <c r="AL239" s="717"/>
      <c r="AM239" s="717"/>
      <c r="AN239" s="717"/>
      <c r="AO239" s="717"/>
      <c r="AP239" s="1152"/>
      <c r="AQ239" s="1006"/>
      <c r="AR239" s="718"/>
      <c r="AS239" s="718"/>
      <c r="AT239" s="718"/>
      <c r="AU239" s="718"/>
      <c r="AV239" s="718"/>
      <c r="AW239" s="718"/>
      <c r="AX239" s="1152"/>
      <c r="AY239" s="1006"/>
      <c r="AZ239" s="718"/>
      <c r="BA239" s="718"/>
      <c r="BB239" s="718"/>
      <c r="BC239" s="718"/>
      <c r="BD239" s="718"/>
      <c r="BE239" s="718"/>
      <c r="BF239" s="1152"/>
      <c r="BG239" s="1006"/>
      <c r="BH239" s="718"/>
      <c r="BI239" s="718"/>
      <c r="BJ239" s="718"/>
      <c r="BK239" s="718"/>
      <c r="BL239" s="718"/>
      <c r="BM239" s="718"/>
      <c r="BN239" s="1152"/>
      <c r="BO239" s="1006"/>
      <c r="BP239" s="718"/>
      <c r="BQ239" s="718"/>
      <c r="BR239" s="718"/>
      <c r="BS239" s="718"/>
      <c r="BT239" s="718"/>
      <c r="BU239" s="718"/>
      <c r="BV239" s="116"/>
    </row>
    <row r="240" spans="1:74" ht="40.15" customHeight="1" thickTop="1" thickBot="1" x14ac:dyDescent="0.3">
      <c r="A240" s="151"/>
      <c r="B240" s="24"/>
      <c r="C240" s="1058" t="s">
        <v>1265</v>
      </c>
      <c r="D240" s="1049" t="s">
        <v>1266</v>
      </c>
      <c r="E240" s="1240">
        <v>373</v>
      </c>
      <c r="F240" s="1338">
        <v>330205400</v>
      </c>
      <c r="G240" s="1329" t="s">
        <v>607</v>
      </c>
      <c r="H240" s="1330">
        <v>400</v>
      </c>
      <c r="I240" s="1331" t="s">
        <v>2982</v>
      </c>
      <c r="J240" s="1332">
        <v>33</v>
      </c>
      <c r="K240" s="1332" t="s">
        <v>3554</v>
      </c>
      <c r="L240" s="1332">
        <v>3302</v>
      </c>
      <c r="M240" s="1333" t="s">
        <v>3595</v>
      </c>
      <c r="N240" s="1334" t="s">
        <v>3596</v>
      </c>
      <c r="O240" s="1333" t="s">
        <v>3597</v>
      </c>
      <c r="P240" s="1335" t="s">
        <v>1243</v>
      </c>
      <c r="Q240" s="1336">
        <v>400</v>
      </c>
      <c r="R240" s="1337" t="s">
        <v>2871</v>
      </c>
      <c r="S240" s="1040"/>
      <c r="T240" s="1022"/>
      <c r="U240" s="1007"/>
      <c r="V240" s="1007"/>
      <c r="W240" s="1007"/>
      <c r="X240" s="1007"/>
      <c r="Y240" s="1007"/>
      <c r="Z240" s="1004">
        <f t="shared" ref="Z240" si="192">+AQ240+AY240+BG240+BO240</f>
        <v>0</v>
      </c>
      <c r="AA240" s="1004">
        <f t="shared" ref="AA240" si="193">SUM(AR240:AR243,AZ240:AZ243,BH240:BH243,BP240:BP243)</f>
        <v>0</v>
      </c>
      <c r="AB240" s="1004">
        <f t="shared" ref="AB240" si="194">SUM(AS240:AS243,BA240:BA243,BI240:BI243,BQ240:BQ243)</f>
        <v>0</v>
      </c>
      <c r="AC240" s="1004">
        <f t="shared" ref="AC240" si="195">SUM(AT240:AT243,BB240:BB243,BJ240:BJ243,BR240:BR243)</f>
        <v>0</v>
      </c>
      <c r="AD240" s="1004">
        <f t="shared" ref="AD240" si="196">SUM(AU240:AU243,BC240:BC243,BK240:BK243,BS240:BS243)</f>
        <v>0</v>
      </c>
      <c r="AE240" s="1004">
        <f t="shared" ref="AE240" si="197">SUM(AV240:AV243,BD240:BD243,BL240:BL243,BT240:BT243)</f>
        <v>0</v>
      </c>
      <c r="AF240" s="1004">
        <f t="shared" ref="AF240" si="198">SUM(AW240:AW243,BE240:BE243,BM240:BM243,BU240:BU243)</f>
        <v>0</v>
      </c>
      <c r="AG240" s="714"/>
      <c r="AH240" s="593"/>
      <c r="AI240" s="593"/>
      <c r="AJ240" s="593"/>
      <c r="AK240" s="207"/>
      <c r="AL240" s="208"/>
      <c r="AM240" s="208"/>
      <c r="AN240" s="208"/>
      <c r="AO240" s="208"/>
      <c r="AP240" s="1150">
        <f t="shared" ref="AP240" si="199">+U240</f>
        <v>0</v>
      </c>
      <c r="AQ240" s="1004">
        <f t="shared" ref="AQ240" si="200">SUM(AR240:AW243)</f>
        <v>0</v>
      </c>
      <c r="AR240" s="299"/>
      <c r="AS240" s="299"/>
      <c r="AT240" s="299"/>
      <c r="AU240" s="299"/>
      <c r="AV240" s="299"/>
      <c r="AW240" s="299"/>
      <c r="AX240" s="1150">
        <f t="shared" ref="AX240" si="201">+V240</f>
        <v>0</v>
      </c>
      <c r="AY240" s="1004">
        <f t="shared" ref="AY240" si="202">SUM(AZ240:BE243)</f>
        <v>0</v>
      </c>
      <c r="AZ240" s="299"/>
      <c r="BA240" s="299"/>
      <c r="BB240" s="299"/>
      <c r="BC240" s="299"/>
      <c r="BD240" s="299"/>
      <c r="BE240" s="299"/>
      <c r="BF240" s="1150">
        <f t="shared" ref="BF240" si="203">+W240</f>
        <v>0</v>
      </c>
      <c r="BG240" s="1004">
        <f t="shared" ref="BG240" si="204">SUM(BH240:BM243)</f>
        <v>0</v>
      </c>
      <c r="BH240" s="299"/>
      <c r="BI240" s="299"/>
      <c r="BJ240" s="299"/>
      <c r="BK240" s="299"/>
      <c r="BL240" s="299"/>
      <c r="BM240" s="299"/>
      <c r="BN240" s="1150">
        <f t="shared" ref="BN240" si="205">+X240</f>
        <v>0</v>
      </c>
      <c r="BO240" s="1004">
        <f t="shared" ref="BO240" si="206">SUM(BP240:BU243)</f>
        <v>0</v>
      </c>
      <c r="BP240" s="299"/>
      <c r="BQ240" s="299"/>
      <c r="BR240" s="299"/>
      <c r="BS240" s="299"/>
      <c r="BT240" s="299"/>
      <c r="BU240" s="299"/>
      <c r="BV240" s="116"/>
    </row>
    <row r="241" spans="1:74" ht="40.15" customHeight="1" thickTop="1" thickBot="1" x14ac:dyDescent="0.3">
      <c r="A241" s="151"/>
      <c r="B241" s="24"/>
      <c r="C241" s="1059"/>
      <c r="D241" s="1050"/>
      <c r="E241" s="1240"/>
      <c r="F241" s="1338"/>
      <c r="G241" s="1329"/>
      <c r="H241" s="1330"/>
      <c r="I241" s="1331"/>
      <c r="J241" s="1332"/>
      <c r="K241" s="1332"/>
      <c r="L241" s="1332"/>
      <c r="M241" s="1333"/>
      <c r="N241" s="1334"/>
      <c r="O241" s="1333"/>
      <c r="P241" s="1335"/>
      <c r="Q241" s="1336"/>
      <c r="R241" s="1337"/>
      <c r="S241" s="1041"/>
      <c r="T241" s="1023"/>
      <c r="U241" s="1008"/>
      <c r="V241" s="1008"/>
      <c r="W241" s="1008"/>
      <c r="X241" s="1008"/>
      <c r="Y241" s="1008"/>
      <c r="Z241" s="1005"/>
      <c r="AA241" s="1005"/>
      <c r="AB241" s="1005"/>
      <c r="AC241" s="1005"/>
      <c r="AD241" s="1005"/>
      <c r="AE241" s="1005"/>
      <c r="AF241" s="1005"/>
      <c r="AG241" s="479"/>
      <c r="AH241" s="592"/>
      <c r="AI241" s="592"/>
      <c r="AJ241" s="592"/>
      <c r="AK241" s="196"/>
      <c r="AL241" s="197"/>
      <c r="AM241" s="197"/>
      <c r="AN241" s="197"/>
      <c r="AO241" s="197"/>
      <c r="AP241" s="1151"/>
      <c r="AQ241" s="1005"/>
      <c r="AR241" s="282"/>
      <c r="AS241" s="282"/>
      <c r="AT241" s="282"/>
      <c r="AU241" s="282"/>
      <c r="AV241" s="282"/>
      <c r="AW241" s="282"/>
      <c r="AX241" s="1151"/>
      <c r="AY241" s="1005"/>
      <c r="AZ241" s="282"/>
      <c r="BA241" s="282"/>
      <c r="BB241" s="282"/>
      <c r="BC241" s="282"/>
      <c r="BD241" s="282"/>
      <c r="BE241" s="282"/>
      <c r="BF241" s="1151"/>
      <c r="BG241" s="1005"/>
      <c r="BH241" s="282"/>
      <c r="BI241" s="282"/>
      <c r="BJ241" s="282"/>
      <c r="BK241" s="282"/>
      <c r="BL241" s="282"/>
      <c r="BM241" s="282"/>
      <c r="BN241" s="1151"/>
      <c r="BO241" s="1005"/>
      <c r="BP241" s="282"/>
      <c r="BQ241" s="282"/>
      <c r="BR241" s="282"/>
      <c r="BS241" s="282"/>
      <c r="BT241" s="282"/>
      <c r="BU241" s="282"/>
      <c r="BV241" s="116"/>
    </row>
    <row r="242" spans="1:74" ht="40.15" customHeight="1" thickTop="1" thickBot="1" x14ac:dyDescent="0.3">
      <c r="A242" s="151"/>
      <c r="B242" s="24"/>
      <c r="C242" s="1059"/>
      <c r="D242" s="1050"/>
      <c r="E242" s="1240"/>
      <c r="F242" s="1338"/>
      <c r="G242" s="1329"/>
      <c r="H242" s="1330"/>
      <c r="I242" s="1331"/>
      <c r="J242" s="1332"/>
      <c r="K242" s="1332"/>
      <c r="L242" s="1332"/>
      <c r="M242" s="1333"/>
      <c r="N242" s="1334"/>
      <c r="O242" s="1333"/>
      <c r="P242" s="1335"/>
      <c r="Q242" s="1336"/>
      <c r="R242" s="1337"/>
      <c r="S242" s="1041"/>
      <c r="T242" s="1023"/>
      <c r="U242" s="1008"/>
      <c r="V242" s="1008"/>
      <c r="W242" s="1008"/>
      <c r="X242" s="1008"/>
      <c r="Y242" s="1008"/>
      <c r="Z242" s="1005"/>
      <c r="AA242" s="1005"/>
      <c r="AB242" s="1005"/>
      <c r="AC242" s="1005"/>
      <c r="AD242" s="1005"/>
      <c r="AE242" s="1005"/>
      <c r="AF242" s="1005"/>
      <c r="AG242" s="196"/>
      <c r="AH242" s="592"/>
      <c r="AI242" s="592"/>
      <c r="AJ242" s="592"/>
      <c r="AK242" s="196"/>
      <c r="AL242" s="197"/>
      <c r="AM242" s="197"/>
      <c r="AN242" s="197"/>
      <c r="AO242" s="197"/>
      <c r="AP242" s="1151"/>
      <c r="AQ242" s="1005"/>
      <c r="AR242" s="282"/>
      <c r="AS242" s="282"/>
      <c r="AT242" s="282"/>
      <c r="AU242" s="282"/>
      <c r="AV242" s="282"/>
      <c r="AW242" s="282"/>
      <c r="AX242" s="1151"/>
      <c r="AY242" s="1005"/>
      <c r="AZ242" s="282"/>
      <c r="BA242" s="282"/>
      <c r="BB242" s="282"/>
      <c r="BC242" s="282"/>
      <c r="BD242" s="282"/>
      <c r="BE242" s="282"/>
      <c r="BF242" s="1151"/>
      <c r="BG242" s="1005"/>
      <c r="BH242" s="282"/>
      <c r="BI242" s="282"/>
      <c r="BJ242" s="282"/>
      <c r="BK242" s="282"/>
      <c r="BL242" s="282"/>
      <c r="BM242" s="282"/>
      <c r="BN242" s="1151"/>
      <c r="BO242" s="1005"/>
      <c r="BP242" s="282"/>
      <c r="BQ242" s="282"/>
      <c r="BR242" s="282"/>
      <c r="BS242" s="282"/>
      <c r="BT242" s="282"/>
      <c r="BU242" s="282"/>
      <c r="BV242" s="116"/>
    </row>
    <row r="243" spans="1:74" ht="40.15" customHeight="1" thickTop="1" thickBot="1" x14ac:dyDescent="0.3">
      <c r="A243" s="151"/>
      <c r="B243" s="24"/>
      <c r="C243" s="1059"/>
      <c r="D243" s="1050"/>
      <c r="E243" s="1240"/>
      <c r="F243" s="1338"/>
      <c r="G243" s="1329"/>
      <c r="H243" s="1330"/>
      <c r="I243" s="1331"/>
      <c r="J243" s="1332"/>
      <c r="K243" s="1332"/>
      <c r="L243" s="1332"/>
      <c r="M243" s="1333"/>
      <c r="N243" s="1334"/>
      <c r="O243" s="1333"/>
      <c r="P243" s="1335"/>
      <c r="Q243" s="1336"/>
      <c r="R243" s="1337"/>
      <c r="S243" s="1041"/>
      <c r="T243" s="1024"/>
      <c r="U243" s="1009"/>
      <c r="V243" s="1009"/>
      <c r="W243" s="1009"/>
      <c r="X243" s="1009"/>
      <c r="Y243" s="1009"/>
      <c r="Z243" s="1006"/>
      <c r="AA243" s="1006"/>
      <c r="AB243" s="1006"/>
      <c r="AC243" s="1006"/>
      <c r="AD243" s="1006"/>
      <c r="AE243" s="1006"/>
      <c r="AF243" s="1006"/>
      <c r="AG243" s="715"/>
      <c r="AH243" s="716"/>
      <c r="AI243" s="716"/>
      <c r="AJ243" s="716"/>
      <c r="AK243" s="715"/>
      <c r="AL243" s="717"/>
      <c r="AM243" s="717"/>
      <c r="AN243" s="717"/>
      <c r="AO243" s="717"/>
      <c r="AP243" s="1152"/>
      <c r="AQ243" s="1006"/>
      <c r="AR243" s="718"/>
      <c r="AS243" s="718"/>
      <c r="AT243" s="718"/>
      <c r="AU243" s="718"/>
      <c r="AV243" s="718"/>
      <c r="AW243" s="718"/>
      <c r="AX243" s="1152"/>
      <c r="AY243" s="1006"/>
      <c r="AZ243" s="718"/>
      <c r="BA243" s="718"/>
      <c r="BB243" s="718"/>
      <c r="BC243" s="718"/>
      <c r="BD243" s="718"/>
      <c r="BE243" s="718"/>
      <c r="BF243" s="1152"/>
      <c r="BG243" s="1006"/>
      <c r="BH243" s="718"/>
      <c r="BI243" s="718"/>
      <c r="BJ243" s="718"/>
      <c r="BK243" s="718"/>
      <c r="BL243" s="718"/>
      <c r="BM243" s="718"/>
      <c r="BN243" s="1152"/>
      <c r="BO243" s="1006"/>
      <c r="BP243" s="718"/>
      <c r="BQ243" s="718"/>
      <c r="BR243" s="718"/>
      <c r="BS243" s="718"/>
      <c r="BT243" s="718"/>
      <c r="BU243" s="718"/>
      <c r="BV243" s="116"/>
    </row>
    <row r="244" spans="1:74" ht="40.15" customHeight="1" thickTop="1" thickBot="1" x14ac:dyDescent="0.3">
      <c r="A244" s="151"/>
      <c r="B244" s="24"/>
      <c r="C244" s="1058" t="s">
        <v>1267</v>
      </c>
      <c r="D244" s="1049" t="s">
        <v>1268</v>
      </c>
      <c r="E244" s="1240">
        <v>374</v>
      </c>
      <c r="F244" s="1251">
        <v>330207800</v>
      </c>
      <c r="G244" s="1329" t="s">
        <v>617</v>
      </c>
      <c r="H244" s="1330">
        <v>4</v>
      </c>
      <c r="I244" s="1331" t="s">
        <v>2982</v>
      </c>
      <c r="J244" s="1332">
        <v>33</v>
      </c>
      <c r="K244" s="1332" t="s">
        <v>3554</v>
      </c>
      <c r="L244" s="1332">
        <v>3302</v>
      </c>
      <c r="M244" s="1333" t="s">
        <v>3595</v>
      </c>
      <c r="N244" s="1334" t="s">
        <v>3596</v>
      </c>
      <c r="O244" s="1333" t="s">
        <v>3597</v>
      </c>
      <c r="P244" s="1335" t="s">
        <v>1269</v>
      </c>
      <c r="Q244" s="1336">
        <v>4</v>
      </c>
      <c r="R244" s="1337" t="s">
        <v>2871</v>
      </c>
      <c r="S244" s="1040"/>
      <c r="T244" s="1022"/>
      <c r="U244" s="1007"/>
      <c r="V244" s="1007"/>
      <c r="W244" s="1007"/>
      <c r="X244" s="1007"/>
      <c r="Y244" s="1007"/>
      <c r="Z244" s="1004">
        <f t="shared" ref="Z244" si="207">+AQ244+AY244+BG244+BO244</f>
        <v>0</v>
      </c>
      <c r="AA244" s="1004">
        <f t="shared" ref="AA244" si="208">SUM(AR244:AR247,AZ244:AZ247,BH244:BH247,BP244:BP247)</f>
        <v>0</v>
      </c>
      <c r="AB244" s="1004">
        <f t="shared" ref="AB244" si="209">SUM(AS244:AS247,BA244:BA247,BI244:BI247,BQ244:BQ247)</f>
        <v>0</v>
      </c>
      <c r="AC244" s="1004">
        <f t="shared" ref="AC244" si="210">SUM(AT244:AT247,BB244:BB247,BJ244:BJ247,BR244:BR247)</f>
        <v>0</v>
      </c>
      <c r="AD244" s="1004">
        <f t="shared" ref="AD244" si="211">SUM(AU244:AU247,BC244:BC247,BK244:BK247,BS244:BS247)</f>
        <v>0</v>
      </c>
      <c r="AE244" s="1004">
        <f t="shared" ref="AE244" si="212">SUM(AV244:AV247,BD244:BD247,BL244:BL247,BT244:BT247)</f>
        <v>0</v>
      </c>
      <c r="AF244" s="1004">
        <f t="shared" ref="AF244" si="213">SUM(AW244:AW247,BE244:BE247,BM244:BM247,BU244:BU247)</f>
        <v>0</v>
      </c>
      <c r="AG244" s="714"/>
      <c r="AH244" s="593"/>
      <c r="AI244" s="593"/>
      <c r="AJ244" s="593"/>
      <c r="AK244" s="207"/>
      <c r="AL244" s="208"/>
      <c r="AM244" s="208"/>
      <c r="AN244" s="208"/>
      <c r="AO244" s="208"/>
      <c r="AP244" s="1150">
        <f t="shared" ref="AP244" si="214">+U244</f>
        <v>0</v>
      </c>
      <c r="AQ244" s="1004">
        <f t="shared" ref="AQ244" si="215">SUM(AR244:AW247)</f>
        <v>0</v>
      </c>
      <c r="AR244" s="299"/>
      <c r="AS244" s="299"/>
      <c r="AT244" s="299"/>
      <c r="AU244" s="299"/>
      <c r="AV244" s="299"/>
      <c r="AW244" s="299"/>
      <c r="AX244" s="1150">
        <f t="shared" ref="AX244" si="216">+V244</f>
        <v>0</v>
      </c>
      <c r="AY244" s="1004">
        <f t="shared" ref="AY244" si="217">SUM(AZ244:BE247)</f>
        <v>0</v>
      </c>
      <c r="AZ244" s="299"/>
      <c r="BA244" s="299"/>
      <c r="BB244" s="299"/>
      <c r="BC244" s="299"/>
      <c r="BD244" s="299"/>
      <c r="BE244" s="299"/>
      <c r="BF244" s="1150">
        <f t="shared" ref="BF244" si="218">+W244</f>
        <v>0</v>
      </c>
      <c r="BG244" s="1004">
        <f t="shared" ref="BG244" si="219">SUM(BH244:BM247)</f>
        <v>0</v>
      </c>
      <c r="BH244" s="299"/>
      <c r="BI244" s="299"/>
      <c r="BJ244" s="299"/>
      <c r="BK244" s="299"/>
      <c r="BL244" s="299"/>
      <c r="BM244" s="299"/>
      <c r="BN244" s="1150">
        <f t="shared" ref="BN244" si="220">+X244</f>
        <v>0</v>
      </c>
      <c r="BO244" s="1004">
        <f t="shared" ref="BO244" si="221">SUM(BP244:BU247)</f>
        <v>0</v>
      </c>
      <c r="BP244" s="299"/>
      <c r="BQ244" s="299"/>
      <c r="BR244" s="299"/>
      <c r="BS244" s="299"/>
      <c r="BT244" s="299"/>
      <c r="BU244" s="299"/>
      <c r="BV244" s="116"/>
    </row>
    <row r="245" spans="1:74" ht="40.15" customHeight="1" thickTop="1" thickBot="1" x14ac:dyDescent="0.3">
      <c r="A245" s="151"/>
      <c r="B245" s="24"/>
      <c r="C245" s="1059"/>
      <c r="D245" s="1050"/>
      <c r="E245" s="1240"/>
      <c r="F245" s="1251"/>
      <c r="G245" s="1329"/>
      <c r="H245" s="1330"/>
      <c r="I245" s="1331"/>
      <c r="J245" s="1332"/>
      <c r="K245" s="1332"/>
      <c r="L245" s="1332"/>
      <c r="M245" s="1333"/>
      <c r="N245" s="1334"/>
      <c r="O245" s="1333"/>
      <c r="P245" s="1335"/>
      <c r="Q245" s="1336"/>
      <c r="R245" s="1337"/>
      <c r="S245" s="1041"/>
      <c r="T245" s="1023"/>
      <c r="U245" s="1008"/>
      <c r="V245" s="1008"/>
      <c r="W245" s="1008"/>
      <c r="X245" s="1008"/>
      <c r="Y245" s="1008"/>
      <c r="Z245" s="1005"/>
      <c r="AA245" s="1005"/>
      <c r="AB245" s="1005"/>
      <c r="AC245" s="1005"/>
      <c r="AD245" s="1005"/>
      <c r="AE245" s="1005"/>
      <c r="AF245" s="1005"/>
      <c r="AG245" s="479"/>
      <c r="AH245" s="592"/>
      <c r="AI245" s="592"/>
      <c r="AJ245" s="592"/>
      <c r="AK245" s="196"/>
      <c r="AL245" s="197"/>
      <c r="AM245" s="197"/>
      <c r="AN245" s="197"/>
      <c r="AO245" s="197"/>
      <c r="AP245" s="1151"/>
      <c r="AQ245" s="1005"/>
      <c r="AR245" s="282"/>
      <c r="AS245" s="282"/>
      <c r="AT245" s="282"/>
      <c r="AU245" s="282"/>
      <c r="AV245" s="282"/>
      <c r="AW245" s="282"/>
      <c r="AX245" s="1151"/>
      <c r="AY245" s="1005"/>
      <c r="AZ245" s="282"/>
      <c r="BA245" s="282"/>
      <c r="BB245" s="282"/>
      <c r="BC245" s="282"/>
      <c r="BD245" s="282"/>
      <c r="BE245" s="282"/>
      <c r="BF245" s="1151"/>
      <c r="BG245" s="1005"/>
      <c r="BH245" s="282"/>
      <c r="BI245" s="282"/>
      <c r="BJ245" s="282"/>
      <c r="BK245" s="282"/>
      <c r="BL245" s="282"/>
      <c r="BM245" s="282"/>
      <c r="BN245" s="1151"/>
      <c r="BO245" s="1005"/>
      <c r="BP245" s="282"/>
      <c r="BQ245" s="282"/>
      <c r="BR245" s="282"/>
      <c r="BS245" s="282"/>
      <c r="BT245" s="282"/>
      <c r="BU245" s="282"/>
      <c r="BV245" s="116"/>
    </row>
    <row r="246" spans="1:74" ht="40.15" customHeight="1" thickTop="1" thickBot="1" x14ac:dyDescent="0.3">
      <c r="A246" s="151"/>
      <c r="B246" s="24"/>
      <c r="C246" s="1059"/>
      <c r="D246" s="1050"/>
      <c r="E246" s="1240"/>
      <c r="F246" s="1251"/>
      <c r="G246" s="1329"/>
      <c r="H246" s="1330"/>
      <c r="I246" s="1331"/>
      <c r="J246" s="1332"/>
      <c r="K246" s="1332"/>
      <c r="L246" s="1332"/>
      <c r="M246" s="1333"/>
      <c r="N246" s="1334"/>
      <c r="O246" s="1333"/>
      <c r="P246" s="1335"/>
      <c r="Q246" s="1336"/>
      <c r="R246" s="1337"/>
      <c r="S246" s="1041"/>
      <c r="T246" s="1023"/>
      <c r="U246" s="1008"/>
      <c r="V246" s="1008"/>
      <c r="W246" s="1008"/>
      <c r="X246" s="1008"/>
      <c r="Y246" s="1008"/>
      <c r="Z246" s="1005"/>
      <c r="AA246" s="1005"/>
      <c r="AB246" s="1005"/>
      <c r="AC246" s="1005"/>
      <c r="AD246" s="1005"/>
      <c r="AE246" s="1005"/>
      <c r="AF246" s="1005"/>
      <c r="AG246" s="196"/>
      <c r="AH246" s="592"/>
      <c r="AI246" s="592"/>
      <c r="AJ246" s="592"/>
      <c r="AK246" s="196"/>
      <c r="AL246" s="197"/>
      <c r="AM246" s="197"/>
      <c r="AN246" s="197"/>
      <c r="AO246" s="197"/>
      <c r="AP246" s="1151"/>
      <c r="AQ246" s="1005"/>
      <c r="AR246" s="282"/>
      <c r="AS246" s="282"/>
      <c r="AT246" s="282"/>
      <c r="AU246" s="282"/>
      <c r="AV246" s="282"/>
      <c r="AW246" s="282"/>
      <c r="AX246" s="1151"/>
      <c r="AY246" s="1005"/>
      <c r="AZ246" s="282"/>
      <c r="BA246" s="282"/>
      <c r="BB246" s="282"/>
      <c r="BC246" s="282"/>
      <c r="BD246" s="282"/>
      <c r="BE246" s="282"/>
      <c r="BF246" s="1151"/>
      <c r="BG246" s="1005"/>
      <c r="BH246" s="282"/>
      <c r="BI246" s="282"/>
      <c r="BJ246" s="282"/>
      <c r="BK246" s="282"/>
      <c r="BL246" s="282"/>
      <c r="BM246" s="282"/>
      <c r="BN246" s="1151"/>
      <c r="BO246" s="1005"/>
      <c r="BP246" s="282"/>
      <c r="BQ246" s="282"/>
      <c r="BR246" s="282"/>
      <c r="BS246" s="282"/>
      <c r="BT246" s="282"/>
      <c r="BU246" s="282"/>
      <c r="BV246" s="116"/>
    </row>
    <row r="247" spans="1:74" ht="40.15" customHeight="1" thickTop="1" thickBot="1" x14ac:dyDescent="0.3">
      <c r="A247" s="151"/>
      <c r="B247" s="24"/>
      <c r="C247" s="1060"/>
      <c r="D247" s="1051"/>
      <c r="E247" s="1240"/>
      <c r="F247" s="1251"/>
      <c r="G247" s="1329"/>
      <c r="H247" s="1330"/>
      <c r="I247" s="1331"/>
      <c r="J247" s="1332"/>
      <c r="K247" s="1332"/>
      <c r="L247" s="1332"/>
      <c r="M247" s="1333"/>
      <c r="N247" s="1334"/>
      <c r="O247" s="1333"/>
      <c r="P247" s="1335"/>
      <c r="Q247" s="1336"/>
      <c r="R247" s="1337"/>
      <c r="S247" s="1042"/>
      <c r="T247" s="1024"/>
      <c r="U247" s="1009"/>
      <c r="V247" s="1009"/>
      <c r="W247" s="1009"/>
      <c r="X247" s="1009"/>
      <c r="Y247" s="1009"/>
      <c r="Z247" s="1006"/>
      <c r="AA247" s="1006"/>
      <c r="AB247" s="1006"/>
      <c r="AC247" s="1006"/>
      <c r="AD247" s="1006"/>
      <c r="AE247" s="1006"/>
      <c r="AF247" s="1006"/>
      <c r="AG247" s="715"/>
      <c r="AH247" s="716"/>
      <c r="AI247" s="716"/>
      <c r="AJ247" s="716"/>
      <c r="AK247" s="715"/>
      <c r="AL247" s="717"/>
      <c r="AM247" s="717"/>
      <c r="AN247" s="717"/>
      <c r="AO247" s="717"/>
      <c r="AP247" s="1152"/>
      <c r="AQ247" s="1006"/>
      <c r="AR247" s="718"/>
      <c r="AS247" s="718"/>
      <c r="AT247" s="718"/>
      <c r="AU247" s="718"/>
      <c r="AV247" s="718"/>
      <c r="AW247" s="718"/>
      <c r="AX247" s="1152"/>
      <c r="AY247" s="1006"/>
      <c r="AZ247" s="718"/>
      <c r="BA247" s="718"/>
      <c r="BB247" s="718"/>
      <c r="BC247" s="718"/>
      <c r="BD247" s="718"/>
      <c r="BE247" s="718"/>
      <c r="BF247" s="1152"/>
      <c r="BG247" s="1006"/>
      <c r="BH247" s="718"/>
      <c r="BI247" s="718"/>
      <c r="BJ247" s="718"/>
      <c r="BK247" s="718"/>
      <c r="BL247" s="718"/>
      <c r="BM247" s="718"/>
      <c r="BN247" s="1152"/>
      <c r="BO247" s="1006"/>
      <c r="BP247" s="718"/>
      <c r="BQ247" s="718"/>
      <c r="BR247" s="718"/>
      <c r="BS247" s="718"/>
      <c r="BT247" s="718"/>
      <c r="BU247" s="718"/>
      <c r="BV247" s="116"/>
    </row>
    <row r="248" spans="1:74" ht="40.15" customHeight="1" thickTop="1" thickBot="1" x14ac:dyDescent="0.3">
      <c r="A248" s="151"/>
      <c r="B248" s="24"/>
      <c r="C248" s="1058" t="s">
        <v>1270</v>
      </c>
      <c r="D248" s="1049" t="s">
        <v>1271</v>
      </c>
      <c r="E248" s="1240">
        <v>375</v>
      </c>
      <c r="F248" s="1251">
        <v>330207800</v>
      </c>
      <c r="G248" s="1329" t="s">
        <v>617</v>
      </c>
      <c r="H248" s="1330">
        <v>25</v>
      </c>
      <c r="I248" s="1331" t="s">
        <v>2982</v>
      </c>
      <c r="J248" s="1332">
        <v>33</v>
      </c>
      <c r="K248" s="1332" t="s">
        <v>3554</v>
      </c>
      <c r="L248" s="1332">
        <v>3302</v>
      </c>
      <c r="M248" s="1333" t="s">
        <v>3595</v>
      </c>
      <c r="N248" s="1334" t="s">
        <v>3596</v>
      </c>
      <c r="O248" s="1333" t="s">
        <v>3597</v>
      </c>
      <c r="P248" s="1335" t="s">
        <v>1272</v>
      </c>
      <c r="Q248" s="1336">
        <v>25</v>
      </c>
      <c r="R248" s="1337" t="s">
        <v>2871</v>
      </c>
      <c r="S248" s="1040"/>
      <c r="T248" s="1022"/>
      <c r="U248" s="1007"/>
      <c r="V248" s="1007"/>
      <c r="W248" s="1007"/>
      <c r="X248" s="1007"/>
      <c r="Y248" s="1007"/>
      <c r="Z248" s="1004">
        <f t="shared" ref="Z248" si="222">+AQ248+AY248+BG248+BO248</f>
        <v>0</v>
      </c>
      <c r="AA248" s="1004">
        <f t="shared" ref="AA248" si="223">SUM(AR248:AR251,AZ248:AZ251,BH248:BH251,BP248:BP251)</f>
        <v>0</v>
      </c>
      <c r="AB248" s="1004">
        <f t="shared" ref="AB248" si="224">SUM(AS248:AS251,BA248:BA251,BI248:BI251,BQ248:BQ251)</f>
        <v>0</v>
      </c>
      <c r="AC248" s="1004">
        <f t="shared" ref="AC248" si="225">SUM(AT248:AT251,BB248:BB251,BJ248:BJ251,BR248:BR251)</f>
        <v>0</v>
      </c>
      <c r="AD248" s="1004">
        <f t="shared" ref="AD248" si="226">SUM(AU248:AU251,BC248:BC251,BK248:BK251,BS248:BS251)</f>
        <v>0</v>
      </c>
      <c r="AE248" s="1004">
        <f t="shared" ref="AE248" si="227">SUM(AV248:AV251,BD248:BD251,BL248:BL251,BT248:BT251)</f>
        <v>0</v>
      </c>
      <c r="AF248" s="1004">
        <f t="shared" ref="AF248" si="228">SUM(AW248:AW251,BE248:BE251,BM248:BM251,BU248:BU251)</f>
        <v>0</v>
      </c>
      <c r="AG248" s="714"/>
      <c r="AH248" s="593"/>
      <c r="AI248" s="593"/>
      <c r="AJ248" s="593"/>
      <c r="AK248" s="207"/>
      <c r="AL248" s="208"/>
      <c r="AM248" s="208"/>
      <c r="AN248" s="208"/>
      <c r="AO248" s="208"/>
      <c r="AP248" s="1150">
        <f t="shared" ref="AP248" si="229">+U248</f>
        <v>0</v>
      </c>
      <c r="AQ248" s="1004">
        <f t="shared" ref="AQ248" si="230">SUM(AR248:AW251)</f>
        <v>0</v>
      </c>
      <c r="AR248" s="299"/>
      <c r="AS248" s="299"/>
      <c r="AT248" s="299"/>
      <c r="AU248" s="299"/>
      <c r="AV248" s="299"/>
      <c r="AW248" s="299"/>
      <c r="AX248" s="1150">
        <f t="shared" ref="AX248" si="231">+V248</f>
        <v>0</v>
      </c>
      <c r="AY248" s="1004">
        <f t="shared" ref="AY248" si="232">SUM(AZ248:BE251)</f>
        <v>0</v>
      </c>
      <c r="AZ248" s="299"/>
      <c r="BA248" s="299"/>
      <c r="BB248" s="299"/>
      <c r="BC248" s="299"/>
      <c r="BD248" s="299"/>
      <c r="BE248" s="299"/>
      <c r="BF248" s="1150">
        <f t="shared" ref="BF248" si="233">+W248</f>
        <v>0</v>
      </c>
      <c r="BG248" s="1004">
        <f t="shared" ref="BG248" si="234">SUM(BH248:BM251)</f>
        <v>0</v>
      </c>
      <c r="BH248" s="299"/>
      <c r="BI248" s="299"/>
      <c r="BJ248" s="299"/>
      <c r="BK248" s="299"/>
      <c r="BL248" s="299"/>
      <c r="BM248" s="299"/>
      <c r="BN248" s="1150">
        <f t="shared" ref="BN248" si="235">+X248</f>
        <v>0</v>
      </c>
      <c r="BO248" s="1004">
        <f t="shared" ref="BO248" si="236">SUM(BP248:BU251)</f>
        <v>0</v>
      </c>
      <c r="BP248" s="299"/>
      <c r="BQ248" s="299"/>
      <c r="BR248" s="299"/>
      <c r="BS248" s="299"/>
      <c r="BT248" s="299"/>
      <c r="BU248" s="299"/>
      <c r="BV248" s="116"/>
    </row>
    <row r="249" spans="1:74" ht="40.15" customHeight="1" thickTop="1" thickBot="1" x14ac:dyDescent="0.3">
      <c r="A249" s="151"/>
      <c r="B249" s="24"/>
      <c r="C249" s="1059"/>
      <c r="D249" s="1050"/>
      <c r="E249" s="1240"/>
      <c r="F249" s="1251"/>
      <c r="G249" s="1329"/>
      <c r="H249" s="1330"/>
      <c r="I249" s="1331"/>
      <c r="J249" s="1332"/>
      <c r="K249" s="1332"/>
      <c r="L249" s="1332"/>
      <c r="M249" s="1333"/>
      <c r="N249" s="1334"/>
      <c r="O249" s="1333"/>
      <c r="P249" s="1335"/>
      <c r="Q249" s="1336"/>
      <c r="R249" s="1337"/>
      <c r="S249" s="1041"/>
      <c r="T249" s="1023"/>
      <c r="U249" s="1008"/>
      <c r="V249" s="1008"/>
      <c r="W249" s="1008"/>
      <c r="X249" s="1008"/>
      <c r="Y249" s="1008"/>
      <c r="Z249" s="1005"/>
      <c r="AA249" s="1005"/>
      <c r="AB249" s="1005"/>
      <c r="AC249" s="1005"/>
      <c r="AD249" s="1005"/>
      <c r="AE249" s="1005"/>
      <c r="AF249" s="1005"/>
      <c r="AG249" s="479"/>
      <c r="AH249" s="592"/>
      <c r="AI249" s="592"/>
      <c r="AJ249" s="592"/>
      <c r="AK249" s="196"/>
      <c r="AL249" s="197"/>
      <c r="AM249" s="197"/>
      <c r="AN249" s="197"/>
      <c r="AO249" s="197"/>
      <c r="AP249" s="1151"/>
      <c r="AQ249" s="1005"/>
      <c r="AR249" s="282"/>
      <c r="AS249" s="282"/>
      <c r="AT249" s="282"/>
      <c r="AU249" s="282"/>
      <c r="AV249" s="282"/>
      <c r="AW249" s="282"/>
      <c r="AX249" s="1151"/>
      <c r="AY249" s="1005"/>
      <c r="AZ249" s="282"/>
      <c r="BA249" s="282"/>
      <c r="BB249" s="282"/>
      <c r="BC249" s="282"/>
      <c r="BD249" s="282"/>
      <c r="BE249" s="282"/>
      <c r="BF249" s="1151"/>
      <c r="BG249" s="1005"/>
      <c r="BH249" s="282"/>
      <c r="BI249" s="282"/>
      <c r="BJ249" s="282"/>
      <c r="BK249" s="282"/>
      <c r="BL249" s="282"/>
      <c r="BM249" s="282"/>
      <c r="BN249" s="1151"/>
      <c r="BO249" s="1005"/>
      <c r="BP249" s="282"/>
      <c r="BQ249" s="282"/>
      <c r="BR249" s="282"/>
      <c r="BS249" s="282"/>
      <c r="BT249" s="282"/>
      <c r="BU249" s="282"/>
      <c r="BV249" s="116"/>
    </row>
    <row r="250" spans="1:74" ht="40.15" customHeight="1" thickTop="1" thickBot="1" x14ac:dyDescent="0.3">
      <c r="A250" s="151"/>
      <c r="B250" s="24"/>
      <c r="C250" s="1059"/>
      <c r="D250" s="1050"/>
      <c r="E250" s="1240"/>
      <c r="F250" s="1251"/>
      <c r="G250" s="1329"/>
      <c r="H250" s="1330"/>
      <c r="I250" s="1331"/>
      <c r="J250" s="1332"/>
      <c r="K250" s="1332"/>
      <c r="L250" s="1332"/>
      <c r="M250" s="1333"/>
      <c r="N250" s="1334"/>
      <c r="O250" s="1333"/>
      <c r="P250" s="1335"/>
      <c r="Q250" s="1336"/>
      <c r="R250" s="1337"/>
      <c r="S250" s="1041"/>
      <c r="T250" s="1023"/>
      <c r="U250" s="1008"/>
      <c r="V250" s="1008"/>
      <c r="W250" s="1008"/>
      <c r="X250" s="1008"/>
      <c r="Y250" s="1008"/>
      <c r="Z250" s="1005"/>
      <c r="AA250" s="1005"/>
      <c r="AB250" s="1005"/>
      <c r="AC250" s="1005"/>
      <c r="AD250" s="1005"/>
      <c r="AE250" s="1005"/>
      <c r="AF250" s="1005"/>
      <c r="AG250" s="196"/>
      <c r="AH250" s="592"/>
      <c r="AI250" s="592"/>
      <c r="AJ250" s="592"/>
      <c r="AK250" s="196"/>
      <c r="AL250" s="197"/>
      <c r="AM250" s="197"/>
      <c r="AN250" s="197"/>
      <c r="AO250" s="197"/>
      <c r="AP250" s="1151"/>
      <c r="AQ250" s="1005"/>
      <c r="AR250" s="282"/>
      <c r="AS250" s="282"/>
      <c r="AT250" s="282"/>
      <c r="AU250" s="282"/>
      <c r="AV250" s="282"/>
      <c r="AW250" s="282"/>
      <c r="AX250" s="1151"/>
      <c r="AY250" s="1005"/>
      <c r="AZ250" s="282"/>
      <c r="BA250" s="282"/>
      <c r="BB250" s="282"/>
      <c r="BC250" s="282"/>
      <c r="BD250" s="282"/>
      <c r="BE250" s="282"/>
      <c r="BF250" s="1151"/>
      <c r="BG250" s="1005"/>
      <c r="BH250" s="282"/>
      <c r="BI250" s="282"/>
      <c r="BJ250" s="282"/>
      <c r="BK250" s="282"/>
      <c r="BL250" s="282"/>
      <c r="BM250" s="282"/>
      <c r="BN250" s="1151"/>
      <c r="BO250" s="1005"/>
      <c r="BP250" s="282"/>
      <c r="BQ250" s="282"/>
      <c r="BR250" s="282"/>
      <c r="BS250" s="282"/>
      <c r="BT250" s="282"/>
      <c r="BU250" s="282"/>
      <c r="BV250" s="116"/>
    </row>
    <row r="251" spans="1:74" ht="40.15" customHeight="1" thickTop="1" thickBot="1" x14ac:dyDescent="0.3">
      <c r="A251" s="151"/>
      <c r="B251" s="24"/>
      <c r="C251" s="1059"/>
      <c r="D251" s="1050"/>
      <c r="E251" s="1240"/>
      <c r="F251" s="1251"/>
      <c r="G251" s="1329"/>
      <c r="H251" s="1330"/>
      <c r="I251" s="1331"/>
      <c r="J251" s="1332"/>
      <c r="K251" s="1332"/>
      <c r="L251" s="1332"/>
      <c r="M251" s="1333"/>
      <c r="N251" s="1334"/>
      <c r="O251" s="1333"/>
      <c r="P251" s="1335"/>
      <c r="Q251" s="1336"/>
      <c r="R251" s="1337"/>
      <c r="S251" s="1041"/>
      <c r="T251" s="1024"/>
      <c r="U251" s="1009"/>
      <c r="V251" s="1009"/>
      <c r="W251" s="1009"/>
      <c r="X251" s="1009"/>
      <c r="Y251" s="1009"/>
      <c r="Z251" s="1006"/>
      <c r="AA251" s="1006"/>
      <c r="AB251" s="1006"/>
      <c r="AC251" s="1006"/>
      <c r="AD251" s="1006"/>
      <c r="AE251" s="1006"/>
      <c r="AF251" s="1006"/>
      <c r="AG251" s="715"/>
      <c r="AH251" s="716"/>
      <c r="AI251" s="716"/>
      <c r="AJ251" s="716"/>
      <c r="AK251" s="715"/>
      <c r="AL251" s="717"/>
      <c r="AM251" s="717"/>
      <c r="AN251" s="717"/>
      <c r="AO251" s="717"/>
      <c r="AP251" s="1152"/>
      <c r="AQ251" s="1006"/>
      <c r="AR251" s="718"/>
      <c r="AS251" s="718"/>
      <c r="AT251" s="718"/>
      <c r="AU251" s="718"/>
      <c r="AV251" s="718"/>
      <c r="AW251" s="718"/>
      <c r="AX251" s="1152"/>
      <c r="AY251" s="1006"/>
      <c r="AZ251" s="718"/>
      <c r="BA251" s="718"/>
      <c r="BB251" s="718"/>
      <c r="BC251" s="718"/>
      <c r="BD251" s="718"/>
      <c r="BE251" s="718"/>
      <c r="BF251" s="1152"/>
      <c r="BG251" s="1006"/>
      <c r="BH251" s="718"/>
      <c r="BI251" s="718"/>
      <c r="BJ251" s="718"/>
      <c r="BK251" s="718"/>
      <c r="BL251" s="718"/>
      <c r="BM251" s="718"/>
      <c r="BN251" s="1152"/>
      <c r="BO251" s="1006"/>
      <c r="BP251" s="718"/>
      <c r="BQ251" s="718"/>
      <c r="BR251" s="718"/>
      <c r="BS251" s="718"/>
      <c r="BT251" s="718"/>
      <c r="BU251" s="718"/>
      <c r="BV251" s="116"/>
    </row>
    <row r="252" spans="1:74" ht="40.15" customHeight="1" thickTop="1" thickBot="1" x14ac:dyDescent="0.3">
      <c r="A252" s="151"/>
      <c r="B252" s="24"/>
      <c r="C252" s="1058" t="s">
        <v>1273</v>
      </c>
      <c r="D252" s="1049" t="s">
        <v>1271</v>
      </c>
      <c r="E252" s="1240">
        <v>376</v>
      </c>
      <c r="F252" s="1251">
        <v>330207800</v>
      </c>
      <c r="G252" s="1329" t="s">
        <v>617</v>
      </c>
      <c r="H252" s="1330">
        <v>4</v>
      </c>
      <c r="I252" s="1331" t="s">
        <v>2982</v>
      </c>
      <c r="J252" s="1332">
        <v>33</v>
      </c>
      <c r="K252" s="1332" t="s">
        <v>3554</v>
      </c>
      <c r="L252" s="1332">
        <v>3302</v>
      </c>
      <c r="M252" s="1333" t="s">
        <v>3595</v>
      </c>
      <c r="N252" s="1334" t="s">
        <v>3596</v>
      </c>
      <c r="O252" s="1333" t="s">
        <v>3597</v>
      </c>
      <c r="P252" s="1335" t="s">
        <v>1274</v>
      </c>
      <c r="Q252" s="1336">
        <v>4</v>
      </c>
      <c r="R252" s="1337" t="s">
        <v>2871</v>
      </c>
      <c r="S252" s="1040"/>
      <c r="T252" s="1022"/>
      <c r="U252" s="1007"/>
      <c r="V252" s="1007"/>
      <c r="W252" s="1007"/>
      <c r="X252" s="1007"/>
      <c r="Y252" s="1007"/>
      <c r="Z252" s="1004">
        <f t="shared" ref="Z252" si="237">+AQ252+AY252+BG252+BO252</f>
        <v>0</v>
      </c>
      <c r="AA252" s="1004">
        <f t="shared" ref="AA252" si="238">SUM(AR252:AR255,AZ252:AZ255,BH252:BH255,BP252:BP255)</f>
        <v>0</v>
      </c>
      <c r="AB252" s="1004">
        <f t="shared" ref="AB252" si="239">SUM(AS252:AS255,BA252:BA255,BI252:BI255,BQ252:BQ255)</f>
        <v>0</v>
      </c>
      <c r="AC252" s="1004">
        <f t="shared" ref="AC252" si="240">SUM(AT252:AT255,BB252:BB255,BJ252:BJ255,BR252:BR255)</f>
        <v>0</v>
      </c>
      <c r="AD252" s="1004">
        <f t="shared" ref="AD252" si="241">SUM(AU252:AU255,BC252:BC255,BK252:BK255,BS252:BS255)</f>
        <v>0</v>
      </c>
      <c r="AE252" s="1004">
        <f t="shared" ref="AE252" si="242">SUM(AV252:AV255,BD252:BD255,BL252:BL255,BT252:BT255)</f>
        <v>0</v>
      </c>
      <c r="AF252" s="1004">
        <f t="shared" ref="AF252" si="243">SUM(AW252:AW255,BE252:BE255,BM252:BM255,BU252:BU255)</f>
        <v>0</v>
      </c>
      <c r="AG252" s="714"/>
      <c r="AH252" s="593"/>
      <c r="AI252" s="593"/>
      <c r="AJ252" s="593"/>
      <c r="AK252" s="207"/>
      <c r="AL252" s="208"/>
      <c r="AM252" s="208"/>
      <c r="AN252" s="208"/>
      <c r="AO252" s="208"/>
      <c r="AP252" s="1150">
        <f t="shared" ref="AP252" si="244">+U252</f>
        <v>0</v>
      </c>
      <c r="AQ252" s="1004">
        <f t="shared" ref="AQ252" si="245">SUM(AR252:AW255)</f>
        <v>0</v>
      </c>
      <c r="AR252" s="299"/>
      <c r="AS252" s="299"/>
      <c r="AT252" s="299"/>
      <c r="AU252" s="299"/>
      <c r="AV252" s="299"/>
      <c r="AW252" s="299"/>
      <c r="AX252" s="1150">
        <f t="shared" ref="AX252" si="246">+V252</f>
        <v>0</v>
      </c>
      <c r="AY252" s="1004">
        <f t="shared" ref="AY252" si="247">SUM(AZ252:BE255)</f>
        <v>0</v>
      </c>
      <c r="AZ252" s="299"/>
      <c r="BA252" s="299"/>
      <c r="BB252" s="299"/>
      <c r="BC252" s="299"/>
      <c r="BD252" s="299"/>
      <c r="BE252" s="299"/>
      <c r="BF252" s="1150">
        <f t="shared" ref="BF252" si="248">+W252</f>
        <v>0</v>
      </c>
      <c r="BG252" s="1004">
        <f t="shared" ref="BG252" si="249">SUM(BH252:BM255)</f>
        <v>0</v>
      </c>
      <c r="BH252" s="299"/>
      <c r="BI252" s="299"/>
      <c r="BJ252" s="299"/>
      <c r="BK252" s="299"/>
      <c r="BL252" s="299"/>
      <c r="BM252" s="299"/>
      <c r="BN252" s="1150">
        <f t="shared" ref="BN252" si="250">+X252</f>
        <v>0</v>
      </c>
      <c r="BO252" s="1004">
        <f t="shared" ref="BO252" si="251">SUM(BP252:BU255)</f>
        <v>0</v>
      </c>
      <c r="BP252" s="299"/>
      <c r="BQ252" s="299"/>
      <c r="BR252" s="299"/>
      <c r="BS252" s="299"/>
      <c r="BT252" s="299"/>
      <c r="BU252" s="299"/>
      <c r="BV252" s="116"/>
    </row>
    <row r="253" spans="1:74" ht="40.15" customHeight="1" thickTop="1" thickBot="1" x14ac:dyDescent="0.3">
      <c r="A253" s="151"/>
      <c r="B253" s="24"/>
      <c r="C253" s="1059"/>
      <c r="D253" s="1050"/>
      <c r="E253" s="1240"/>
      <c r="F253" s="1251"/>
      <c r="G253" s="1329"/>
      <c r="H253" s="1330"/>
      <c r="I253" s="1331"/>
      <c r="J253" s="1332"/>
      <c r="K253" s="1332"/>
      <c r="L253" s="1332"/>
      <c r="M253" s="1333"/>
      <c r="N253" s="1334"/>
      <c r="O253" s="1333"/>
      <c r="P253" s="1335"/>
      <c r="Q253" s="1336"/>
      <c r="R253" s="1337"/>
      <c r="S253" s="1041"/>
      <c r="T253" s="1023"/>
      <c r="U253" s="1008"/>
      <c r="V253" s="1008"/>
      <c r="W253" s="1008"/>
      <c r="X253" s="1008"/>
      <c r="Y253" s="1008"/>
      <c r="Z253" s="1005"/>
      <c r="AA253" s="1005"/>
      <c r="AB253" s="1005"/>
      <c r="AC253" s="1005"/>
      <c r="AD253" s="1005"/>
      <c r="AE253" s="1005"/>
      <c r="AF253" s="1005"/>
      <c r="AG253" s="479"/>
      <c r="AH253" s="592"/>
      <c r="AI253" s="592"/>
      <c r="AJ253" s="592"/>
      <c r="AK253" s="196"/>
      <c r="AL253" s="197"/>
      <c r="AM253" s="197"/>
      <c r="AN253" s="197"/>
      <c r="AO253" s="197"/>
      <c r="AP253" s="1151"/>
      <c r="AQ253" s="1005"/>
      <c r="AR253" s="282"/>
      <c r="AS253" s="282"/>
      <c r="AT253" s="282"/>
      <c r="AU253" s="282"/>
      <c r="AV253" s="282"/>
      <c r="AW253" s="282"/>
      <c r="AX253" s="1151"/>
      <c r="AY253" s="1005"/>
      <c r="AZ253" s="282"/>
      <c r="BA253" s="282"/>
      <c r="BB253" s="282"/>
      <c r="BC253" s="282"/>
      <c r="BD253" s="282"/>
      <c r="BE253" s="282"/>
      <c r="BF253" s="1151"/>
      <c r="BG253" s="1005"/>
      <c r="BH253" s="282"/>
      <c r="BI253" s="282"/>
      <c r="BJ253" s="282"/>
      <c r="BK253" s="282"/>
      <c r="BL253" s="282"/>
      <c r="BM253" s="282"/>
      <c r="BN253" s="1151"/>
      <c r="BO253" s="1005"/>
      <c r="BP253" s="282"/>
      <c r="BQ253" s="282"/>
      <c r="BR253" s="282"/>
      <c r="BS253" s="282"/>
      <c r="BT253" s="282"/>
      <c r="BU253" s="282"/>
      <c r="BV253" s="116"/>
    </row>
    <row r="254" spans="1:74" ht="40.15" customHeight="1" thickTop="1" thickBot="1" x14ac:dyDescent="0.3">
      <c r="A254" s="151"/>
      <c r="B254" s="24"/>
      <c r="C254" s="1059"/>
      <c r="D254" s="1050"/>
      <c r="E254" s="1240"/>
      <c r="F254" s="1251"/>
      <c r="G254" s="1329"/>
      <c r="H254" s="1330"/>
      <c r="I254" s="1331"/>
      <c r="J254" s="1332"/>
      <c r="K254" s="1332"/>
      <c r="L254" s="1332"/>
      <c r="M254" s="1333"/>
      <c r="N254" s="1334"/>
      <c r="O254" s="1333"/>
      <c r="P254" s="1335"/>
      <c r="Q254" s="1336"/>
      <c r="R254" s="1337"/>
      <c r="S254" s="1041"/>
      <c r="T254" s="1023"/>
      <c r="U254" s="1008"/>
      <c r="V254" s="1008"/>
      <c r="W254" s="1008"/>
      <c r="X254" s="1008"/>
      <c r="Y254" s="1008"/>
      <c r="Z254" s="1005"/>
      <c r="AA254" s="1005"/>
      <c r="AB254" s="1005"/>
      <c r="AC254" s="1005"/>
      <c r="AD254" s="1005"/>
      <c r="AE254" s="1005"/>
      <c r="AF254" s="1005"/>
      <c r="AG254" s="196"/>
      <c r="AH254" s="592"/>
      <c r="AI254" s="592"/>
      <c r="AJ254" s="592"/>
      <c r="AK254" s="196"/>
      <c r="AL254" s="197"/>
      <c r="AM254" s="197"/>
      <c r="AN254" s="197"/>
      <c r="AO254" s="197"/>
      <c r="AP254" s="1151"/>
      <c r="AQ254" s="1005"/>
      <c r="AR254" s="282"/>
      <c r="AS254" s="282"/>
      <c r="AT254" s="282"/>
      <c r="AU254" s="282"/>
      <c r="AV254" s="282"/>
      <c r="AW254" s="282"/>
      <c r="AX254" s="1151"/>
      <c r="AY254" s="1005"/>
      <c r="AZ254" s="282"/>
      <c r="BA254" s="282"/>
      <c r="BB254" s="282"/>
      <c r="BC254" s="282"/>
      <c r="BD254" s="282"/>
      <c r="BE254" s="282"/>
      <c r="BF254" s="1151"/>
      <c r="BG254" s="1005"/>
      <c r="BH254" s="282"/>
      <c r="BI254" s="282"/>
      <c r="BJ254" s="282"/>
      <c r="BK254" s="282"/>
      <c r="BL254" s="282"/>
      <c r="BM254" s="282"/>
      <c r="BN254" s="1151"/>
      <c r="BO254" s="1005"/>
      <c r="BP254" s="282"/>
      <c r="BQ254" s="282"/>
      <c r="BR254" s="282"/>
      <c r="BS254" s="282"/>
      <c r="BT254" s="282"/>
      <c r="BU254" s="282"/>
      <c r="BV254" s="116"/>
    </row>
    <row r="255" spans="1:74" ht="40.15" customHeight="1" thickTop="1" thickBot="1" x14ac:dyDescent="0.3">
      <c r="A255" s="151"/>
      <c r="B255" s="24"/>
      <c r="C255" s="1059"/>
      <c r="D255" s="1050"/>
      <c r="E255" s="1240"/>
      <c r="F255" s="1251"/>
      <c r="G255" s="1329"/>
      <c r="H255" s="1330"/>
      <c r="I255" s="1331"/>
      <c r="J255" s="1332"/>
      <c r="K255" s="1332"/>
      <c r="L255" s="1332"/>
      <c r="M255" s="1333"/>
      <c r="N255" s="1334"/>
      <c r="O255" s="1333"/>
      <c r="P255" s="1335"/>
      <c r="Q255" s="1336"/>
      <c r="R255" s="1337"/>
      <c r="S255" s="1041"/>
      <c r="T255" s="1024"/>
      <c r="U255" s="1009"/>
      <c r="V255" s="1009"/>
      <c r="W255" s="1009"/>
      <c r="X255" s="1009"/>
      <c r="Y255" s="1009"/>
      <c r="Z255" s="1006"/>
      <c r="AA255" s="1006"/>
      <c r="AB255" s="1006"/>
      <c r="AC255" s="1006"/>
      <c r="AD255" s="1006"/>
      <c r="AE255" s="1006"/>
      <c r="AF255" s="1006"/>
      <c r="AG255" s="715"/>
      <c r="AH255" s="716"/>
      <c r="AI255" s="716"/>
      <c r="AJ255" s="716"/>
      <c r="AK255" s="715"/>
      <c r="AL255" s="717"/>
      <c r="AM255" s="717"/>
      <c r="AN255" s="717"/>
      <c r="AO255" s="717"/>
      <c r="AP255" s="1152"/>
      <c r="AQ255" s="1006"/>
      <c r="AR255" s="718"/>
      <c r="AS255" s="718"/>
      <c r="AT255" s="718"/>
      <c r="AU255" s="718"/>
      <c r="AV255" s="718"/>
      <c r="AW255" s="718"/>
      <c r="AX255" s="1152"/>
      <c r="AY255" s="1006"/>
      <c r="AZ255" s="718"/>
      <c r="BA255" s="718"/>
      <c r="BB255" s="718"/>
      <c r="BC255" s="718"/>
      <c r="BD255" s="718"/>
      <c r="BE255" s="718"/>
      <c r="BF255" s="1152"/>
      <c r="BG255" s="1006"/>
      <c r="BH255" s="718"/>
      <c r="BI255" s="718"/>
      <c r="BJ255" s="718"/>
      <c r="BK255" s="718"/>
      <c r="BL255" s="718"/>
      <c r="BM255" s="718"/>
      <c r="BN255" s="1152"/>
      <c r="BO255" s="1006"/>
      <c r="BP255" s="718"/>
      <c r="BQ255" s="718"/>
      <c r="BR255" s="718"/>
      <c r="BS255" s="718"/>
      <c r="BT255" s="718"/>
      <c r="BU255" s="718"/>
      <c r="BV255" s="116"/>
    </row>
    <row r="256" spans="1:74" ht="40.15" customHeight="1" thickTop="1" thickBot="1" x14ac:dyDescent="0.3">
      <c r="B256" s="924" t="s">
        <v>1275</v>
      </c>
      <c r="C256" s="311" t="s">
        <v>1276</v>
      </c>
      <c r="D256" s="742"/>
      <c r="E256" s="743"/>
      <c r="F256" s="743"/>
      <c r="G256" s="743"/>
      <c r="H256" s="743"/>
      <c r="I256" s="242"/>
      <c r="J256" s="694"/>
      <c r="K256" s="694"/>
      <c r="L256" s="692"/>
      <c r="M256" s="692"/>
      <c r="N256" s="692"/>
      <c r="O256" s="737"/>
      <c r="P256" s="310"/>
      <c r="Q256" s="310"/>
      <c r="R256" s="310"/>
      <c r="S256" s="698"/>
      <c r="T256" s="242"/>
      <c r="U256" s="242"/>
      <c r="V256" s="242"/>
      <c r="W256" s="242"/>
      <c r="X256" s="243"/>
      <c r="Y256" s="248"/>
      <c r="Z256" s="245">
        <f t="shared" ref="Z256:AF257" si="252">+AQ256+AY256+BG256+BO256</f>
        <v>0</v>
      </c>
      <c r="AA256" s="744">
        <f t="shared" si="252"/>
        <v>0</v>
      </c>
      <c r="AB256" s="245">
        <f t="shared" si="252"/>
        <v>0</v>
      </c>
      <c r="AC256" s="245">
        <f t="shared" si="252"/>
        <v>0</v>
      </c>
      <c r="AD256" s="245">
        <f t="shared" si="252"/>
        <v>0</v>
      </c>
      <c r="AE256" s="245">
        <f t="shared" si="252"/>
        <v>0</v>
      </c>
      <c r="AF256" s="245">
        <f t="shared" si="252"/>
        <v>0</v>
      </c>
      <c r="AG256" s="745"/>
      <c r="AH256" s="246"/>
      <c r="AI256" s="246"/>
      <c r="AJ256" s="246"/>
      <c r="AK256" s="246"/>
      <c r="AL256" s="246"/>
      <c r="AM256" s="246"/>
      <c r="AN256" s="246"/>
      <c r="AO256" s="246"/>
      <c r="AP256" s="669"/>
      <c r="AQ256" s="670">
        <f t="shared" ref="AQ256" si="253">SUM(AQ257:AQ264)</f>
        <v>0</v>
      </c>
      <c r="AR256" s="670">
        <f>SUM(AR257:AR264)</f>
        <v>0</v>
      </c>
      <c r="AS256" s="670">
        <f t="shared" ref="AS256:AW256" si="254">SUM(AS257:AS264)</f>
        <v>0</v>
      </c>
      <c r="AT256" s="670">
        <f t="shared" si="254"/>
        <v>0</v>
      </c>
      <c r="AU256" s="670">
        <f t="shared" si="254"/>
        <v>0</v>
      </c>
      <c r="AV256" s="670">
        <f t="shared" si="254"/>
        <v>0</v>
      </c>
      <c r="AW256" s="670">
        <f t="shared" si="254"/>
        <v>0</v>
      </c>
      <c r="AX256" s="669"/>
      <c r="AY256" s="670">
        <f t="shared" ref="AY256" si="255">SUM(AY257:AY264)</f>
        <v>0</v>
      </c>
      <c r="AZ256" s="670">
        <f>SUM(AZ257:AZ264)</f>
        <v>0</v>
      </c>
      <c r="BA256" s="670">
        <f t="shared" ref="BA256:BE256" si="256">SUM(BA257:BA264)</f>
        <v>0</v>
      </c>
      <c r="BB256" s="670">
        <f t="shared" si="256"/>
        <v>0</v>
      </c>
      <c r="BC256" s="670">
        <f t="shared" si="256"/>
        <v>0</v>
      </c>
      <c r="BD256" s="670">
        <f t="shared" si="256"/>
        <v>0</v>
      </c>
      <c r="BE256" s="670">
        <f t="shared" si="256"/>
        <v>0</v>
      </c>
      <c r="BF256" s="669"/>
      <c r="BG256" s="670">
        <f t="shared" ref="BG256" si="257">SUM(BG257:BG264)</f>
        <v>0</v>
      </c>
      <c r="BH256" s="670">
        <f>SUM(BH257:BH264)</f>
        <v>0</v>
      </c>
      <c r="BI256" s="670">
        <f t="shared" ref="BI256:BM256" si="258">SUM(BI257:BI264)</f>
        <v>0</v>
      </c>
      <c r="BJ256" s="670">
        <f t="shared" si="258"/>
        <v>0</v>
      </c>
      <c r="BK256" s="670">
        <f t="shared" si="258"/>
        <v>0</v>
      </c>
      <c r="BL256" s="670">
        <f t="shared" si="258"/>
        <v>0</v>
      </c>
      <c r="BM256" s="670">
        <f t="shared" si="258"/>
        <v>0</v>
      </c>
      <c r="BN256" s="669"/>
      <c r="BO256" s="670">
        <f t="shared" ref="BO256" si="259">SUM(BO257:BO264)</f>
        <v>0</v>
      </c>
      <c r="BP256" s="670">
        <f>SUM(BP257:BP264)</f>
        <v>0</v>
      </c>
      <c r="BQ256" s="670">
        <f t="shared" ref="BQ256:BU256" si="260">SUM(BQ257:BQ264)</f>
        <v>0</v>
      </c>
      <c r="BR256" s="670">
        <f t="shared" si="260"/>
        <v>0</v>
      </c>
      <c r="BS256" s="670">
        <f t="shared" si="260"/>
        <v>0</v>
      </c>
      <c r="BT256" s="670">
        <f t="shared" si="260"/>
        <v>0</v>
      </c>
      <c r="BU256" s="670">
        <f t="shared" si="260"/>
        <v>0</v>
      </c>
      <c r="BV256" s="36"/>
    </row>
    <row r="257" spans="1:74" ht="40.15" customHeight="1" thickTop="1" thickBot="1" x14ac:dyDescent="0.3">
      <c r="A257" s="151"/>
      <c r="B257" s="24"/>
      <c r="C257" s="1059" t="s">
        <v>1277</v>
      </c>
      <c r="D257" s="1050" t="s">
        <v>1278</v>
      </c>
      <c r="E257" s="1240">
        <v>377</v>
      </c>
      <c r="F257" s="1251">
        <v>330204400</v>
      </c>
      <c r="G257" s="1329" t="s">
        <v>3600</v>
      </c>
      <c r="H257" s="1330">
        <v>1</v>
      </c>
      <c r="I257" s="1331" t="s">
        <v>2982</v>
      </c>
      <c r="J257" s="1332">
        <v>33</v>
      </c>
      <c r="K257" s="1332" t="s">
        <v>3554</v>
      </c>
      <c r="L257" s="1332">
        <v>3302</v>
      </c>
      <c r="M257" s="1333" t="s">
        <v>3595</v>
      </c>
      <c r="N257" s="1334" t="s">
        <v>3596</v>
      </c>
      <c r="O257" s="1333" t="s">
        <v>3597</v>
      </c>
      <c r="P257" s="1335" t="s">
        <v>1279</v>
      </c>
      <c r="Q257" s="1336">
        <v>1</v>
      </c>
      <c r="R257" s="1337" t="s">
        <v>2871</v>
      </c>
      <c r="S257" s="1041"/>
      <c r="T257" s="1022"/>
      <c r="U257" s="1007"/>
      <c r="V257" s="1007"/>
      <c r="W257" s="1007"/>
      <c r="X257" s="1007"/>
      <c r="Y257" s="1007"/>
      <c r="Z257" s="1004">
        <f t="shared" si="252"/>
        <v>0</v>
      </c>
      <c r="AA257" s="1004">
        <f t="shared" ref="AA257" si="261">SUM(AR257:AR260,AZ257:AZ260,BH257:BH260,BP257:BP260)</f>
        <v>0</v>
      </c>
      <c r="AB257" s="1004">
        <f t="shared" ref="AB257" si="262">SUM(AS257:AS260,BA257:BA260,BI257:BI260,BQ257:BQ260)</f>
        <v>0</v>
      </c>
      <c r="AC257" s="1004">
        <f t="shared" ref="AC257" si="263">SUM(AT257:AT260,BB257:BB260,BJ257:BJ260,BR257:BR260)</f>
        <v>0</v>
      </c>
      <c r="AD257" s="1004">
        <f t="shared" ref="AD257" si="264">SUM(AU257:AU260,BC257:BC260,BK257:BK260,BS257:BS260)</f>
        <v>0</v>
      </c>
      <c r="AE257" s="1004">
        <f t="shared" ref="AE257" si="265">SUM(AV257:AV260,BD257:BD260,BL257:BL260,BT257:BT260)</f>
        <v>0</v>
      </c>
      <c r="AF257" s="1004">
        <f t="shared" ref="AF257" si="266">SUM(AW257:AW260,BE257:BE260,BM257:BM260,BU257:BU260)</f>
        <v>0</v>
      </c>
      <c r="AG257" s="714"/>
      <c r="AH257" s="593"/>
      <c r="AI257" s="593"/>
      <c r="AJ257" s="593"/>
      <c r="AK257" s="207"/>
      <c r="AL257" s="208"/>
      <c r="AM257" s="208"/>
      <c r="AN257" s="208"/>
      <c r="AO257" s="208"/>
      <c r="AP257" s="1150">
        <f t="shared" ref="AP257" si="267">+U257</f>
        <v>0</v>
      </c>
      <c r="AQ257" s="1004">
        <f t="shared" ref="AQ257" si="268">SUM(AR257:AW260)</f>
        <v>0</v>
      </c>
      <c r="AR257" s="299"/>
      <c r="AS257" s="299"/>
      <c r="AT257" s="299"/>
      <c r="AU257" s="299"/>
      <c r="AV257" s="299"/>
      <c r="AW257" s="299"/>
      <c r="AX257" s="1150">
        <f t="shared" ref="AX257" si="269">+V257</f>
        <v>0</v>
      </c>
      <c r="AY257" s="1004">
        <f t="shared" ref="AY257" si="270">SUM(AZ257:BE260)</f>
        <v>0</v>
      </c>
      <c r="AZ257" s="299"/>
      <c r="BA257" s="299"/>
      <c r="BB257" s="299"/>
      <c r="BC257" s="299"/>
      <c r="BD257" s="299"/>
      <c r="BE257" s="299"/>
      <c r="BF257" s="1150">
        <f t="shared" ref="BF257" si="271">+W257</f>
        <v>0</v>
      </c>
      <c r="BG257" s="1004">
        <f t="shared" ref="BG257" si="272">SUM(BH257:BM260)</f>
        <v>0</v>
      </c>
      <c r="BH257" s="299"/>
      <c r="BI257" s="299"/>
      <c r="BJ257" s="299"/>
      <c r="BK257" s="299"/>
      <c r="BL257" s="299"/>
      <c r="BM257" s="299"/>
      <c r="BN257" s="1150">
        <f t="shared" ref="BN257" si="273">+X257</f>
        <v>0</v>
      </c>
      <c r="BO257" s="1004">
        <f t="shared" ref="BO257" si="274">SUM(BP257:BU260)</f>
        <v>0</v>
      </c>
      <c r="BP257" s="299"/>
      <c r="BQ257" s="299"/>
      <c r="BR257" s="299"/>
      <c r="BS257" s="299"/>
      <c r="BT257" s="299"/>
      <c r="BU257" s="299"/>
      <c r="BV257" s="116"/>
    </row>
    <row r="258" spans="1:74" ht="40.15" customHeight="1" thickTop="1" thickBot="1" x14ac:dyDescent="0.3">
      <c r="A258" s="151"/>
      <c r="B258" s="24"/>
      <c r="C258" s="1059"/>
      <c r="D258" s="1050"/>
      <c r="E258" s="1240"/>
      <c r="F258" s="1251"/>
      <c r="G258" s="1329"/>
      <c r="H258" s="1330"/>
      <c r="I258" s="1331"/>
      <c r="J258" s="1332"/>
      <c r="K258" s="1332"/>
      <c r="L258" s="1332"/>
      <c r="M258" s="1333"/>
      <c r="N258" s="1334"/>
      <c r="O258" s="1333"/>
      <c r="P258" s="1335"/>
      <c r="Q258" s="1336"/>
      <c r="R258" s="1337"/>
      <c r="S258" s="1041"/>
      <c r="T258" s="1023"/>
      <c r="U258" s="1008"/>
      <c r="V258" s="1008"/>
      <c r="W258" s="1008"/>
      <c r="X258" s="1008"/>
      <c r="Y258" s="1008"/>
      <c r="Z258" s="1005"/>
      <c r="AA258" s="1005"/>
      <c r="AB258" s="1005"/>
      <c r="AC258" s="1005"/>
      <c r="AD258" s="1005"/>
      <c r="AE258" s="1005"/>
      <c r="AF258" s="1005"/>
      <c r="AG258" s="479"/>
      <c r="AH258" s="592"/>
      <c r="AI258" s="592"/>
      <c r="AJ258" s="592"/>
      <c r="AK258" s="196"/>
      <c r="AL258" s="197"/>
      <c r="AM258" s="197"/>
      <c r="AN258" s="197"/>
      <c r="AO258" s="197"/>
      <c r="AP258" s="1151"/>
      <c r="AQ258" s="1005"/>
      <c r="AR258" s="282"/>
      <c r="AS258" s="282"/>
      <c r="AT258" s="282"/>
      <c r="AU258" s="282"/>
      <c r="AV258" s="282"/>
      <c r="AW258" s="282"/>
      <c r="AX258" s="1151"/>
      <c r="AY258" s="1005"/>
      <c r="AZ258" s="282"/>
      <c r="BA258" s="282"/>
      <c r="BB258" s="282"/>
      <c r="BC258" s="282"/>
      <c r="BD258" s="282"/>
      <c r="BE258" s="282"/>
      <c r="BF258" s="1151"/>
      <c r="BG258" s="1005"/>
      <c r="BH258" s="282"/>
      <c r="BI258" s="282"/>
      <c r="BJ258" s="282"/>
      <c r="BK258" s="282"/>
      <c r="BL258" s="282"/>
      <c r="BM258" s="282"/>
      <c r="BN258" s="1151"/>
      <c r="BO258" s="1005"/>
      <c r="BP258" s="282"/>
      <c r="BQ258" s="282"/>
      <c r="BR258" s="282"/>
      <c r="BS258" s="282"/>
      <c r="BT258" s="282"/>
      <c r="BU258" s="282"/>
      <c r="BV258" s="116"/>
    </row>
    <row r="259" spans="1:74" ht="40.15" customHeight="1" thickTop="1" thickBot="1" x14ac:dyDescent="0.3">
      <c r="A259" s="151"/>
      <c r="B259" s="24"/>
      <c r="C259" s="1059"/>
      <c r="D259" s="1050"/>
      <c r="E259" s="1240"/>
      <c r="F259" s="1251"/>
      <c r="G259" s="1329"/>
      <c r="H259" s="1330"/>
      <c r="I259" s="1331"/>
      <c r="J259" s="1332"/>
      <c r="K259" s="1332"/>
      <c r="L259" s="1332"/>
      <c r="M259" s="1333"/>
      <c r="N259" s="1334"/>
      <c r="O259" s="1333"/>
      <c r="P259" s="1335"/>
      <c r="Q259" s="1336"/>
      <c r="R259" s="1337"/>
      <c r="S259" s="1041"/>
      <c r="T259" s="1023"/>
      <c r="U259" s="1008"/>
      <c r="V259" s="1008"/>
      <c r="W259" s="1008"/>
      <c r="X259" s="1008"/>
      <c r="Y259" s="1008"/>
      <c r="Z259" s="1005"/>
      <c r="AA259" s="1005"/>
      <c r="AB259" s="1005"/>
      <c r="AC259" s="1005"/>
      <c r="AD259" s="1005"/>
      <c r="AE259" s="1005"/>
      <c r="AF259" s="1005"/>
      <c r="AG259" s="196"/>
      <c r="AH259" s="592"/>
      <c r="AI259" s="592"/>
      <c r="AJ259" s="592"/>
      <c r="AK259" s="196"/>
      <c r="AL259" s="197"/>
      <c r="AM259" s="197"/>
      <c r="AN259" s="197"/>
      <c r="AO259" s="197"/>
      <c r="AP259" s="1151"/>
      <c r="AQ259" s="1005"/>
      <c r="AR259" s="282"/>
      <c r="AS259" s="282"/>
      <c r="AT259" s="282"/>
      <c r="AU259" s="282"/>
      <c r="AV259" s="282"/>
      <c r="AW259" s="282"/>
      <c r="AX259" s="1151"/>
      <c r="AY259" s="1005"/>
      <c r="AZ259" s="282"/>
      <c r="BA259" s="282"/>
      <c r="BB259" s="282"/>
      <c r="BC259" s="282"/>
      <c r="BD259" s="282"/>
      <c r="BE259" s="282"/>
      <c r="BF259" s="1151"/>
      <c r="BG259" s="1005"/>
      <c r="BH259" s="282"/>
      <c r="BI259" s="282"/>
      <c r="BJ259" s="282"/>
      <c r="BK259" s="282"/>
      <c r="BL259" s="282"/>
      <c r="BM259" s="282"/>
      <c r="BN259" s="1151"/>
      <c r="BO259" s="1005"/>
      <c r="BP259" s="282"/>
      <c r="BQ259" s="282"/>
      <c r="BR259" s="282"/>
      <c r="BS259" s="282"/>
      <c r="BT259" s="282"/>
      <c r="BU259" s="282"/>
      <c r="BV259" s="116"/>
    </row>
    <row r="260" spans="1:74" ht="40.15" customHeight="1" thickTop="1" thickBot="1" x14ac:dyDescent="0.3">
      <c r="A260" s="151"/>
      <c r="B260" s="24"/>
      <c r="C260" s="1060"/>
      <c r="D260" s="1051"/>
      <c r="E260" s="1240"/>
      <c r="F260" s="1251"/>
      <c r="G260" s="1329"/>
      <c r="H260" s="1330"/>
      <c r="I260" s="1331"/>
      <c r="J260" s="1332"/>
      <c r="K260" s="1332"/>
      <c r="L260" s="1332"/>
      <c r="M260" s="1333"/>
      <c r="N260" s="1334"/>
      <c r="O260" s="1333"/>
      <c r="P260" s="1335"/>
      <c r="Q260" s="1336"/>
      <c r="R260" s="1337"/>
      <c r="S260" s="1042"/>
      <c r="T260" s="1024"/>
      <c r="U260" s="1009"/>
      <c r="V260" s="1009"/>
      <c r="W260" s="1009"/>
      <c r="X260" s="1009"/>
      <c r="Y260" s="1009"/>
      <c r="Z260" s="1006"/>
      <c r="AA260" s="1006"/>
      <c r="AB260" s="1006"/>
      <c r="AC260" s="1006"/>
      <c r="AD260" s="1006"/>
      <c r="AE260" s="1006"/>
      <c r="AF260" s="1006"/>
      <c r="AG260" s="715"/>
      <c r="AH260" s="716"/>
      <c r="AI260" s="716"/>
      <c r="AJ260" s="716"/>
      <c r="AK260" s="715"/>
      <c r="AL260" s="717"/>
      <c r="AM260" s="717"/>
      <c r="AN260" s="717"/>
      <c r="AO260" s="717"/>
      <c r="AP260" s="1152"/>
      <c r="AQ260" s="1006"/>
      <c r="AR260" s="718"/>
      <c r="AS260" s="718"/>
      <c r="AT260" s="718"/>
      <c r="AU260" s="718"/>
      <c r="AV260" s="718"/>
      <c r="AW260" s="718"/>
      <c r="AX260" s="1152"/>
      <c r="AY260" s="1006"/>
      <c r="AZ260" s="718"/>
      <c r="BA260" s="718"/>
      <c r="BB260" s="718"/>
      <c r="BC260" s="718"/>
      <c r="BD260" s="718"/>
      <c r="BE260" s="718"/>
      <c r="BF260" s="1152"/>
      <c r="BG260" s="1006"/>
      <c r="BH260" s="718"/>
      <c r="BI260" s="718"/>
      <c r="BJ260" s="718"/>
      <c r="BK260" s="718"/>
      <c r="BL260" s="718"/>
      <c r="BM260" s="718"/>
      <c r="BN260" s="1152"/>
      <c r="BO260" s="1006"/>
      <c r="BP260" s="718"/>
      <c r="BQ260" s="718"/>
      <c r="BR260" s="718"/>
      <c r="BS260" s="718"/>
      <c r="BT260" s="718"/>
      <c r="BU260" s="718"/>
      <c r="BV260" s="116"/>
    </row>
    <row r="261" spans="1:74" ht="40.15" customHeight="1" thickTop="1" thickBot="1" x14ac:dyDescent="0.3">
      <c r="A261" s="151"/>
      <c r="B261" s="24"/>
      <c r="C261" s="1058" t="s">
        <v>1280</v>
      </c>
      <c r="D261" s="1049" t="s">
        <v>1281</v>
      </c>
      <c r="E261" s="1240">
        <v>378</v>
      </c>
      <c r="F261" s="1251">
        <v>330204400</v>
      </c>
      <c r="G261" s="1329" t="s">
        <v>3600</v>
      </c>
      <c r="H261" s="1330">
        <v>12</v>
      </c>
      <c r="I261" s="1331" t="s">
        <v>2982</v>
      </c>
      <c r="J261" s="1332">
        <v>33</v>
      </c>
      <c r="K261" s="1332" t="s">
        <v>3554</v>
      </c>
      <c r="L261" s="1332">
        <v>3302</v>
      </c>
      <c r="M261" s="1333" t="s">
        <v>3595</v>
      </c>
      <c r="N261" s="1334" t="s">
        <v>3596</v>
      </c>
      <c r="O261" s="1333" t="s">
        <v>3597</v>
      </c>
      <c r="P261" s="1335" t="s">
        <v>1282</v>
      </c>
      <c r="Q261" s="1336">
        <v>12</v>
      </c>
      <c r="R261" s="1337" t="s">
        <v>2867</v>
      </c>
      <c r="S261" s="1040"/>
      <c r="T261" s="1022"/>
      <c r="U261" s="1007"/>
      <c r="V261" s="1007"/>
      <c r="W261" s="1007"/>
      <c r="X261" s="1007"/>
      <c r="Y261" s="1007"/>
      <c r="Z261" s="1004">
        <f t="shared" ref="Z261" si="275">+AQ261+AY261+BG261+BO261</f>
        <v>0</v>
      </c>
      <c r="AA261" s="1004">
        <f t="shared" ref="AA261" si="276">SUM(AR261:AR264,AZ261:AZ264,BH261:BH264,BP261:BP264)</f>
        <v>0</v>
      </c>
      <c r="AB261" s="1004">
        <f t="shared" ref="AB261" si="277">SUM(AS261:AS264,BA261:BA264,BI261:BI264,BQ261:BQ264)</f>
        <v>0</v>
      </c>
      <c r="AC261" s="1004">
        <f t="shared" ref="AC261" si="278">SUM(AT261:AT264,BB261:BB264,BJ261:BJ264,BR261:BR264)</f>
        <v>0</v>
      </c>
      <c r="AD261" s="1004">
        <f t="shared" ref="AD261" si="279">SUM(AU261:AU264,BC261:BC264,BK261:BK264,BS261:BS264)</f>
        <v>0</v>
      </c>
      <c r="AE261" s="1004">
        <f t="shared" ref="AE261" si="280">SUM(AV261:AV264,BD261:BD264,BL261:BL264,BT261:BT264)</f>
        <v>0</v>
      </c>
      <c r="AF261" s="1004">
        <f t="shared" ref="AF261" si="281">SUM(AW261:AW264,BE261:BE264,BM261:BM264,BU261:BU264)</f>
        <v>0</v>
      </c>
      <c r="AG261" s="714"/>
      <c r="AH261" s="593"/>
      <c r="AI261" s="593"/>
      <c r="AJ261" s="593"/>
      <c r="AK261" s="207"/>
      <c r="AL261" s="208"/>
      <c r="AM261" s="208"/>
      <c r="AN261" s="208"/>
      <c r="AO261" s="208"/>
      <c r="AP261" s="1150">
        <f t="shared" ref="AP261" si="282">+U261</f>
        <v>0</v>
      </c>
      <c r="AQ261" s="1004">
        <f t="shared" ref="AQ261" si="283">SUM(AR261:AW264)</f>
        <v>0</v>
      </c>
      <c r="AR261" s="299"/>
      <c r="AS261" s="299"/>
      <c r="AT261" s="299"/>
      <c r="AU261" s="299"/>
      <c r="AV261" s="299"/>
      <c r="AW261" s="299"/>
      <c r="AX261" s="1150">
        <f t="shared" ref="AX261" si="284">+V261</f>
        <v>0</v>
      </c>
      <c r="AY261" s="1004">
        <f t="shared" ref="AY261" si="285">SUM(AZ261:BE264)</f>
        <v>0</v>
      </c>
      <c r="AZ261" s="299"/>
      <c r="BA261" s="299"/>
      <c r="BB261" s="299"/>
      <c r="BC261" s="299"/>
      <c r="BD261" s="299"/>
      <c r="BE261" s="299"/>
      <c r="BF261" s="1150">
        <f t="shared" ref="BF261" si="286">+W261</f>
        <v>0</v>
      </c>
      <c r="BG261" s="1004">
        <f t="shared" ref="BG261" si="287">SUM(BH261:BM264)</f>
        <v>0</v>
      </c>
      <c r="BH261" s="299"/>
      <c r="BI261" s="299"/>
      <c r="BJ261" s="299"/>
      <c r="BK261" s="299"/>
      <c r="BL261" s="299"/>
      <c r="BM261" s="299"/>
      <c r="BN261" s="1150">
        <f t="shared" ref="BN261" si="288">+X261</f>
        <v>0</v>
      </c>
      <c r="BO261" s="1004">
        <f t="shared" ref="BO261" si="289">SUM(BP261:BU264)</f>
        <v>0</v>
      </c>
      <c r="BP261" s="299"/>
      <c r="BQ261" s="299"/>
      <c r="BR261" s="299"/>
      <c r="BS261" s="299"/>
      <c r="BT261" s="299"/>
      <c r="BU261" s="299"/>
      <c r="BV261" s="116"/>
    </row>
    <row r="262" spans="1:74" ht="40.15" customHeight="1" thickTop="1" thickBot="1" x14ac:dyDescent="0.3">
      <c r="A262" s="151"/>
      <c r="B262" s="24"/>
      <c r="C262" s="1059"/>
      <c r="D262" s="1050"/>
      <c r="E262" s="1240"/>
      <c r="F262" s="1251"/>
      <c r="G262" s="1329"/>
      <c r="H262" s="1330"/>
      <c r="I262" s="1331"/>
      <c r="J262" s="1332"/>
      <c r="K262" s="1332"/>
      <c r="L262" s="1332"/>
      <c r="M262" s="1333"/>
      <c r="N262" s="1334"/>
      <c r="O262" s="1333"/>
      <c r="P262" s="1335"/>
      <c r="Q262" s="1336"/>
      <c r="R262" s="1337"/>
      <c r="S262" s="1041"/>
      <c r="T262" s="1023"/>
      <c r="U262" s="1008"/>
      <c r="V262" s="1008"/>
      <c r="W262" s="1008"/>
      <c r="X262" s="1008"/>
      <c r="Y262" s="1008"/>
      <c r="Z262" s="1005"/>
      <c r="AA262" s="1005"/>
      <c r="AB262" s="1005"/>
      <c r="AC262" s="1005"/>
      <c r="AD262" s="1005"/>
      <c r="AE262" s="1005"/>
      <c r="AF262" s="1005"/>
      <c r="AG262" s="479"/>
      <c r="AH262" s="592"/>
      <c r="AI262" s="592"/>
      <c r="AJ262" s="592"/>
      <c r="AK262" s="196"/>
      <c r="AL262" s="197"/>
      <c r="AM262" s="197"/>
      <c r="AN262" s="197"/>
      <c r="AO262" s="197"/>
      <c r="AP262" s="1151"/>
      <c r="AQ262" s="1005"/>
      <c r="AR262" s="282"/>
      <c r="AS262" s="282"/>
      <c r="AT262" s="282"/>
      <c r="AU262" s="282"/>
      <c r="AV262" s="282"/>
      <c r="AW262" s="282"/>
      <c r="AX262" s="1151"/>
      <c r="AY262" s="1005"/>
      <c r="AZ262" s="282"/>
      <c r="BA262" s="282"/>
      <c r="BB262" s="282"/>
      <c r="BC262" s="282"/>
      <c r="BD262" s="282"/>
      <c r="BE262" s="282"/>
      <c r="BF262" s="1151"/>
      <c r="BG262" s="1005"/>
      <c r="BH262" s="282"/>
      <c r="BI262" s="282"/>
      <c r="BJ262" s="282"/>
      <c r="BK262" s="282"/>
      <c r="BL262" s="282"/>
      <c r="BM262" s="282"/>
      <c r="BN262" s="1151"/>
      <c r="BO262" s="1005"/>
      <c r="BP262" s="282"/>
      <c r="BQ262" s="282"/>
      <c r="BR262" s="282"/>
      <c r="BS262" s="282"/>
      <c r="BT262" s="282"/>
      <c r="BU262" s="282"/>
      <c r="BV262" s="116"/>
    </row>
    <row r="263" spans="1:74" ht="40.15" customHeight="1" thickTop="1" thickBot="1" x14ac:dyDescent="0.3">
      <c r="A263" s="151"/>
      <c r="B263" s="24"/>
      <c r="C263" s="1059"/>
      <c r="D263" s="1050"/>
      <c r="E263" s="1240"/>
      <c r="F263" s="1251"/>
      <c r="G263" s="1329"/>
      <c r="H263" s="1330"/>
      <c r="I263" s="1331"/>
      <c r="J263" s="1332"/>
      <c r="K263" s="1332"/>
      <c r="L263" s="1332"/>
      <c r="M263" s="1333"/>
      <c r="N263" s="1334"/>
      <c r="O263" s="1333"/>
      <c r="P263" s="1335"/>
      <c r="Q263" s="1336"/>
      <c r="R263" s="1337"/>
      <c r="S263" s="1041"/>
      <c r="T263" s="1023"/>
      <c r="U263" s="1008"/>
      <c r="V263" s="1008"/>
      <c r="W263" s="1008"/>
      <c r="X263" s="1008"/>
      <c r="Y263" s="1008"/>
      <c r="Z263" s="1005"/>
      <c r="AA263" s="1005"/>
      <c r="AB263" s="1005"/>
      <c r="AC263" s="1005"/>
      <c r="AD263" s="1005"/>
      <c r="AE263" s="1005"/>
      <c r="AF263" s="1005"/>
      <c r="AG263" s="196"/>
      <c r="AH263" s="592"/>
      <c r="AI263" s="592"/>
      <c r="AJ263" s="592"/>
      <c r="AK263" s="196"/>
      <c r="AL263" s="197"/>
      <c r="AM263" s="197"/>
      <c r="AN263" s="197"/>
      <c r="AO263" s="197"/>
      <c r="AP263" s="1151"/>
      <c r="AQ263" s="1005"/>
      <c r="AR263" s="282"/>
      <c r="AS263" s="282"/>
      <c r="AT263" s="282"/>
      <c r="AU263" s="282"/>
      <c r="AV263" s="282"/>
      <c r="AW263" s="282"/>
      <c r="AX263" s="1151"/>
      <c r="AY263" s="1005"/>
      <c r="AZ263" s="282"/>
      <c r="BA263" s="282"/>
      <c r="BB263" s="282"/>
      <c r="BC263" s="282"/>
      <c r="BD263" s="282"/>
      <c r="BE263" s="282"/>
      <c r="BF263" s="1151"/>
      <c r="BG263" s="1005"/>
      <c r="BH263" s="282"/>
      <c r="BI263" s="282"/>
      <c r="BJ263" s="282"/>
      <c r="BK263" s="282"/>
      <c r="BL263" s="282"/>
      <c r="BM263" s="282"/>
      <c r="BN263" s="1151"/>
      <c r="BO263" s="1005"/>
      <c r="BP263" s="282"/>
      <c r="BQ263" s="282"/>
      <c r="BR263" s="282"/>
      <c r="BS263" s="282"/>
      <c r="BT263" s="282"/>
      <c r="BU263" s="282"/>
      <c r="BV263" s="116"/>
    </row>
    <row r="264" spans="1:74" ht="40.15" customHeight="1" thickTop="1" thickBot="1" x14ac:dyDescent="0.3">
      <c r="A264" s="151"/>
      <c r="B264" s="24"/>
      <c r="C264" s="1060"/>
      <c r="D264" s="1051"/>
      <c r="E264" s="1240"/>
      <c r="F264" s="1251"/>
      <c r="G264" s="1329"/>
      <c r="H264" s="1330"/>
      <c r="I264" s="1331"/>
      <c r="J264" s="1332"/>
      <c r="K264" s="1332"/>
      <c r="L264" s="1332"/>
      <c r="M264" s="1333"/>
      <c r="N264" s="1334"/>
      <c r="O264" s="1333"/>
      <c r="P264" s="1335"/>
      <c r="Q264" s="1336"/>
      <c r="R264" s="1337"/>
      <c r="S264" s="1042"/>
      <c r="T264" s="1024"/>
      <c r="U264" s="1009"/>
      <c r="V264" s="1009"/>
      <c r="W264" s="1009"/>
      <c r="X264" s="1009"/>
      <c r="Y264" s="1009"/>
      <c r="Z264" s="1006"/>
      <c r="AA264" s="1006"/>
      <c r="AB264" s="1006"/>
      <c r="AC264" s="1006"/>
      <c r="AD264" s="1006"/>
      <c r="AE264" s="1006"/>
      <c r="AF264" s="1006"/>
      <c r="AG264" s="715"/>
      <c r="AH264" s="716"/>
      <c r="AI264" s="716"/>
      <c r="AJ264" s="716"/>
      <c r="AK264" s="715"/>
      <c r="AL264" s="717"/>
      <c r="AM264" s="717"/>
      <c r="AN264" s="717"/>
      <c r="AO264" s="717"/>
      <c r="AP264" s="1152"/>
      <c r="AQ264" s="1006"/>
      <c r="AR264" s="718"/>
      <c r="AS264" s="718"/>
      <c r="AT264" s="718"/>
      <c r="AU264" s="718"/>
      <c r="AV264" s="718"/>
      <c r="AW264" s="718"/>
      <c r="AX264" s="1152"/>
      <c r="AY264" s="1006"/>
      <c r="AZ264" s="718"/>
      <c r="BA264" s="718"/>
      <c r="BB264" s="718"/>
      <c r="BC264" s="718"/>
      <c r="BD264" s="718"/>
      <c r="BE264" s="718"/>
      <c r="BF264" s="1152"/>
      <c r="BG264" s="1006"/>
      <c r="BH264" s="718"/>
      <c r="BI264" s="718"/>
      <c r="BJ264" s="718"/>
      <c r="BK264" s="718"/>
      <c r="BL264" s="718"/>
      <c r="BM264" s="718"/>
      <c r="BN264" s="1152"/>
      <c r="BO264" s="1006"/>
      <c r="BP264" s="718"/>
      <c r="BQ264" s="718"/>
      <c r="BR264" s="718"/>
      <c r="BS264" s="718"/>
      <c r="BT264" s="718"/>
      <c r="BU264" s="718"/>
      <c r="BV264" s="116"/>
    </row>
    <row r="265" spans="1:74" ht="40.15" customHeight="1" thickTop="1" x14ac:dyDescent="0.25">
      <c r="D265" s="649"/>
      <c r="E265" s="431"/>
      <c r="F265" s="444"/>
      <c r="G265" s="350"/>
      <c r="H265" s="351"/>
      <c r="I265" s="351"/>
      <c r="J265" s="352"/>
      <c r="K265" s="352"/>
      <c r="L265" s="348"/>
      <c r="M265" s="348"/>
      <c r="N265" s="348"/>
      <c r="O265" s="353"/>
      <c r="P265" s="348"/>
      <c r="AL265" s="651"/>
      <c r="AO265" s="651"/>
    </row>
    <row r="266" spans="1:74" ht="40.15" customHeight="1" x14ac:dyDescent="0.25">
      <c r="D266" s="649"/>
      <c r="E266" s="431"/>
      <c r="F266" s="444"/>
      <c r="G266" s="350"/>
      <c r="H266" s="351"/>
      <c r="I266" s="351"/>
      <c r="J266" s="352"/>
      <c r="K266" s="352"/>
      <c r="L266" s="348"/>
      <c r="M266" s="348"/>
      <c r="N266" s="348"/>
      <c r="O266" s="353"/>
      <c r="P266" s="348"/>
    </row>
    <row r="267" spans="1:74" ht="40.15" customHeight="1" x14ac:dyDescent="0.25">
      <c r="D267" s="649"/>
      <c r="E267" s="431"/>
      <c r="F267" s="444"/>
      <c r="G267" s="350"/>
      <c r="H267" s="351"/>
      <c r="I267" s="351"/>
      <c r="J267" s="352"/>
      <c r="K267" s="352"/>
      <c r="L267" s="348"/>
      <c r="M267" s="348"/>
      <c r="N267" s="348"/>
      <c r="O267" s="353"/>
      <c r="P267" s="348"/>
    </row>
    <row r="268" spans="1:74" ht="40.15" customHeight="1" x14ac:dyDescent="0.25">
      <c r="D268" s="649"/>
      <c r="E268" s="431"/>
      <c r="F268" s="444"/>
      <c r="G268" s="350"/>
      <c r="H268" s="351"/>
      <c r="I268" s="351"/>
      <c r="J268" s="352"/>
      <c r="K268" s="352"/>
      <c r="L268" s="348"/>
      <c r="M268" s="348"/>
      <c r="N268" s="348"/>
      <c r="O268" s="353"/>
      <c r="P268" s="348"/>
    </row>
    <row r="269" spans="1:74" ht="40.15" customHeight="1" x14ac:dyDescent="0.25">
      <c r="D269" s="649"/>
      <c r="E269" s="431"/>
      <c r="F269" s="444"/>
      <c r="G269" s="350"/>
      <c r="H269" s="351"/>
      <c r="I269" s="351"/>
      <c r="J269" s="352"/>
      <c r="K269" s="352"/>
      <c r="L269" s="348"/>
      <c r="M269" s="348"/>
      <c r="N269" s="348"/>
      <c r="O269" s="353"/>
      <c r="P269" s="348"/>
    </row>
    <row r="270" spans="1:74" ht="40.15" customHeight="1" x14ac:dyDescent="0.25">
      <c r="D270" s="649"/>
      <c r="E270" s="431"/>
      <c r="F270" s="444"/>
      <c r="G270" s="350"/>
      <c r="H270" s="351"/>
      <c r="I270" s="351"/>
      <c r="J270" s="352"/>
      <c r="K270" s="352"/>
      <c r="L270" s="348"/>
      <c r="M270" s="348"/>
      <c r="N270" s="348"/>
      <c r="O270" s="353"/>
      <c r="P270" s="348"/>
    </row>
    <row r="271" spans="1:74" ht="40.15" customHeight="1" x14ac:dyDescent="0.25">
      <c r="D271" s="649"/>
      <c r="E271" s="431"/>
      <c r="F271" s="444"/>
      <c r="G271" s="350"/>
      <c r="H271" s="351"/>
      <c r="I271" s="351"/>
      <c r="J271" s="352"/>
      <c r="K271" s="352"/>
      <c r="L271" s="348"/>
      <c r="M271" s="348"/>
      <c r="N271" s="348"/>
      <c r="O271" s="353"/>
      <c r="P271" s="348"/>
    </row>
    <row r="272" spans="1:74" ht="40.15" customHeight="1" x14ac:dyDescent="0.25">
      <c r="D272" s="649"/>
      <c r="E272" s="431"/>
      <c r="F272" s="444"/>
      <c r="G272" s="350"/>
      <c r="H272" s="351"/>
      <c r="I272" s="351"/>
      <c r="J272" s="352"/>
      <c r="K272" s="352"/>
      <c r="L272" s="348"/>
      <c r="M272" s="348"/>
      <c r="N272" s="348"/>
      <c r="O272" s="353"/>
      <c r="P272" s="348"/>
    </row>
    <row r="273" spans="4:16" ht="40.15" customHeight="1" x14ac:dyDescent="0.25">
      <c r="D273" s="649"/>
      <c r="E273" s="431"/>
      <c r="F273" s="444"/>
      <c r="G273" s="350"/>
      <c r="H273" s="351"/>
      <c r="I273" s="351"/>
      <c r="J273" s="352"/>
      <c r="K273" s="352"/>
      <c r="L273" s="348"/>
      <c r="M273" s="348"/>
      <c r="N273" s="348"/>
      <c r="O273" s="353"/>
      <c r="P273" s="348"/>
    </row>
    <row r="274" spans="4:16" ht="40.15" customHeight="1" x14ac:dyDescent="0.25">
      <c r="D274" s="649"/>
      <c r="E274" s="431"/>
      <c r="F274" s="444"/>
      <c r="G274" s="350"/>
      <c r="H274" s="351"/>
      <c r="I274" s="351"/>
      <c r="J274" s="352"/>
      <c r="K274" s="352"/>
      <c r="L274" s="348"/>
      <c r="M274" s="348"/>
      <c r="N274" s="348"/>
      <c r="O274" s="353"/>
      <c r="P274" s="348"/>
    </row>
    <row r="275" spans="4:16" ht="40.15" customHeight="1" x14ac:dyDescent="0.25">
      <c r="D275" s="649"/>
      <c r="E275" s="431"/>
      <c r="F275" s="444"/>
      <c r="G275" s="350"/>
      <c r="H275" s="351"/>
      <c r="I275" s="351"/>
      <c r="J275" s="352"/>
      <c r="K275" s="352"/>
      <c r="L275" s="348"/>
      <c r="M275" s="348"/>
      <c r="N275" s="348"/>
      <c r="O275" s="353"/>
      <c r="P275" s="348"/>
    </row>
    <row r="276" spans="4:16" ht="40.15" customHeight="1" x14ac:dyDescent="0.25">
      <c r="D276" s="649"/>
      <c r="E276" s="431"/>
      <c r="F276" s="444"/>
      <c r="G276" s="350"/>
      <c r="H276" s="351"/>
      <c r="I276" s="351"/>
      <c r="J276" s="352"/>
      <c r="K276" s="352"/>
      <c r="L276" s="348"/>
      <c r="M276" s="348"/>
      <c r="N276" s="348"/>
      <c r="O276" s="353"/>
      <c r="P276" s="348"/>
    </row>
    <row r="277" spans="4:16" ht="40.15" customHeight="1" x14ac:dyDescent="0.25">
      <c r="D277" s="649"/>
      <c r="E277" s="431"/>
      <c r="F277" s="444"/>
      <c r="G277" s="350"/>
      <c r="H277" s="351"/>
      <c r="I277" s="351"/>
      <c r="J277" s="352"/>
      <c r="K277" s="352"/>
      <c r="L277" s="348"/>
      <c r="M277" s="348"/>
      <c r="N277" s="348"/>
      <c r="O277" s="353"/>
      <c r="P277" s="348"/>
    </row>
    <row r="278" spans="4:16" ht="40.15" customHeight="1" x14ac:dyDescent="0.25">
      <c r="D278" s="649"/>
      <c r="E278" s="431"/>
      <c r="F278" s="444"/>
      <c r="G278" s="350"/>
      <c r="H278" s="351"/>
      <c r="I278" s="351"/>
      <c r="J278" s="352"/>
      <c r="K278" s="352"/>
      <c r="L278" s="348"/>
      <c r="M278" s="348"/>
      <c r="N278" s="348"/>
      <c r="O278" s="353"/>
      <c r="P278" s="348"/>
    </row>
    <row r="279" spans="4:16" ht="40.15" customHeight="1" x14ac:dyDescent="0.25">
      <c r="D279" s="649"/>
      <c r="E279" s="431"/>
      <c r="F279" s="444"/>
      <c r="G279" s="350"/>
      <c r="H279" s="351"/>
      <c r="I279" s="351"/>
      <c r="J279" s="352"/>
      <c r="K279" s="352"/>
      <c r="L279" s="348"/>
      <c r="M279" s="348"/>
      <c r="N279" s="348"/>
      <c r="O279" s="353"/>
      <c r="P279" s="348"/>
    </row>
    <row r="280" spans="4:16" ht="40.15" customHeight="1" x14ac:dyDescent="0.25">
      <c r="D280" s="649"/>
      <c r="E280" s="431"/>
      <c r="F280" s="444"/>
      <c r="G280" s="350"/>
      <c r="H280" s="351"/>
      <c r="I280" s="351"/>
      <c r="J280" s="352"/>
      <c r="K280" s="352"/>
      <c r="L280" s="348"/>
      <c r="M280" s="348"/>
      <c r="N280" s="348"/>
      <c r="O280" s="353"/>
      <c r="P280" s="348"/>
    </row>
    <row r="281" spans="4:16" ht="40.15" customHeight="1" x14ac:dyDescent="0.25">
      <c r="D281" s="649"/>
      <c r="E281" s="431"/>
      <c r="F281" s="444"/>
      <c r="G281" s="350"/>
      <c r="H281" s="351"/>
      <c r="I281" s="351"/>
      <c r="J281" s="352"/>
      <c r="K281" s="352"/>
      <c r="L281" s="348"/>
      <c r="M281" s="348"/>
      <c r="N281" s="348"/>
      <c r="O281" s="353"/>
      <c r="P281" s="348"/>
    </row>
    <row r="282" spans="4:16" ht="40.15" customHeight="1" x14ac:dyDescent="0.25">
      <c r="D282" s="649"/>
      <c r="E282" s="431"/>
      <c r="F282" s="444"/>
      <c r="G282" s="350"/>
      <c r="H282" s="351"/>
      <c r="I282" s="351"/>
      <c r="J282" s="352"/>
      <c r="K282" s="352"/>
      <c r="L282" s="348"/>
      <c r="M282" s="348"/>
      <c r="N282" s="348"/>
      <c r="O282" s="353"/>
      <c r="P282" s="348"/>
    </row>
    <row r="283" spans="4:16" ht="40.15" customHeight="1" x14ac:dyDescent="0.25">
      <c r="D283" s="649"/>
      <c r="E283" s="431"/>
      <c r="F283" s="444"/>
      <c r="G283" s="350"/>
      <c r="H283" s="351"/>
      <c r="I283" s="351"/>
      <c r="J283" s="352"/>
      <c r="K283" s="352"/>
      <c r="L283" s="348"/>
      <c r="M283" s="348"/>
      <c r="N283" s="348"/>
      <c r="O283" s="353"/>
      <c r="P283" s="348"/>
    </row>
    <row r="284" spans="4:16" ht="40.15" customHeight="1" x14ac:dyDescent="0.25">
      <c r="D284" s="649"/>
      <c r="E284" s="431"/>
      <c r="F284" s="444"/>
      <c r="G284" s="350"/>
      <c r="H284" s="351"/>
      <c r="I284" s="351"/>
      <c r="J284" s="352"/>
      <c r="K284" s="352"/>
      <c r="L284" s="348"/>
      <c r="M284" s="348"/>
      <c r="N284" s="348"/>
      <c r="O284" s="353"/>
      <c r="P284" s="348"/>
    </row>
    <row r="285" spans="4:16" ht="40.15" customHeight="1" x14ac:dyDescent="0.25">
      <c r="D285" s="649"/>
      <c r="E285" s="431"/>
      <c r="F285" s="444"/>
      <c r="G285" s="350"/>
      <c r="H285" s="351"/>
      <c r="I285" s="351"/>
      <c r="J285" s="352"/>
      <c r="K285" s="352"/>
      <c r="L285" s="348"/>
      <c r="M285" s="348"/>
      <c r="N285" s="348"/>
      <c r="O285" s="353"/>
      <c r="P285" s="348"/>
    </row>
    <row r="286" spans="4:16" ht="40.15" customHeight="1" x14ac:dyDescent="0.25">
      <c r="D286" s="649"/>
      <c r="E286" s="431"/>
      <c r="F286" s="444"/>
      <c r="G286" s="350"/>
      <c r="H286" s="351"/>
      <c r="I286" s="351"/>
      <c r="J286" s="352"/>
      <c r="K286" s="352"/>
      <c r="L286" s="348"/>
      <c r="M286" s="348"/>
      <c r="N286" s="348"/>
      <c r="O286" s="353"/>
      <c r="P286" s="348"/>
    </row>
    <row r="287" spans="4:16" ht="40.15" customHeight="1" x14ac:dyDescent="0.25">
      <c r="D287" s="649"/>
      <c r="E287" s="431"/>
      <c r="F287" s="444"/>
      <c r="G287" s="350"/>
      <c r="H287" s="351"/>
      <c r="I287" s="351"/>
      <c r="J287" s="352"/>
      <c r="K287" s="352"/>
      <c r="L287" s="348"/>
      <c r="M287" s="348"/>
      <c r="N287" s="348"/>
      <c r="O287" s="353"/>
      <c r="P287" s="348"/>
    </row>
    <row r="288" spans="4:16" ht="40.15" customHeight="1" x14ac:dyDescent="0.25">
      <c r="D288" s="649"/>
      <c r="E288" s="431"/>
      <c r="F288" s="444"/>
      <c r="G288" s="350"/>
      <c r="H288" s="351"/>
      <c r="I288" s="351"/>
      <c r="J288" s="352"/>
      <c r="K288" s="352"/>
      <c r="L288" s="348"/>
      <c r="M288" s="348"/>
      <c r="N288" s="348"/>
      <c r="O288" s="353"/>
      <c r="P288" s="348"/>
    </row>
    <row r="289" spans="4:16" ht="40.15" customHeight="1" x14ac:dyDescent="0.25">
      <c r="D289" s="649"/>
      <c r="E289" s="431"/>
      <c r="F289" s="444"/>
      <c r="G289" s="350"/>
      <c r="H289" s="351"/>
      <c r="I289" s="351"/>
      <c r="J289" s="352"/>
      <c r="K289" s="352"/>
      <c r="L289" s="348"/>
      <c r="M289" s="348"/>
      <c r="N289" s="348"/>
      <c r="O289" s="353"/>
      <c r="P289" s="348"/>
    </row>
    <row r="290" spans="4:16" ht="40.15" customHeight="1" x14ac:dyDescent="0.25">
      <c r="D290" s="649"/>
      <c r="E290" s="431"/>
      <c r="F290" s="444"/>
      <c r="G290" s="350"/>
      <c r="H290" s="351"/>
      <c r="I290" s="351"/>
      <c r="J290" s="352"/>
      <c r="K290" s="352"/>
      <c r="L290" s="348"/>
      <c r="M290" s="348"/>
      <c r="N290" s="348"/>
      <c r="O290" s="353"/>
      <c r="P290" s="348"/>
    </row>
    <row r="291" spans="4:16" ht="40.15" customHeight="1" x14ac:dyDescent="0.25">
      <c r="D291" s="649"/>
      <c r="E291" s="431"/>
      <c r="F291" s="444"/>
      <c r="G291" s="350"/>
      <c r="H291" s="351"/>
      <c r="I291" s="351"/>
      <c r="J291" s="352"/>
      <c r="K291" s="352"/>
      <c r="L291" s="348"/>
      <c r="M291" s="348"/>
      <c r="N291" s="348"/>
      <c r="O291" s="353"/>
      <c r="P291" s="348"/>
    </row>
    <row r="292" spans="4:16" ht="40.15" customHeight="1" x14ac:dyDescent="0.25">
      <c r="D292" s="649"/>
      <c r="E292" s="431"/>
      <c r="F292" s="444"/>
      <c r="G292" s="350"/>
      <c r="H292" s="351"/>
      <c r="I292" s="351"/>
      <c r="J292" s="352"/>
      <c r="K292" s="352"/>
      <c r="L292" s="348"/>
      <c r="M292" s="348"/>
      <c r="N292" s="348"/>
      <c r="O292" s="353"/>
      <c r="P292" s="348"/>
    </row>
    <row r="293" spans="4:16" ht="40.15" customHeight="1" x14ac:dyDescent="0.25">
      <c r="D293" s="649"/>
      <c r="E293" s="431"/>
      <c r="F293" s="444"/>
      <c r="G293" s="350"/>
      <c r="H293" s="351"/>
      <c r="I293" s="351"/>
      <c r="J293" s="352"/>
      <c r="K293" s="352"/>
      <c r="L293" s="348"/>
      <c r="M293" s="348"/>
      <c r="N293" s="348"/>
      <c r="O293" s="353"/>
      <c r="P293" s="348"/>
    </row>
    <row r="294" spans="4:16" ht="40.15" customHeight="1" x14ac:dyDescent="0.25">
      <c r="D294" s="649"/>
      <c r="E294" s="431"/>
      <c r="F294" s="444"/>
      <c r="G294" s="350"/>
      <c r="H294" s="351"/>
      <c r="I294" s="351"/>
      <c r="J294" s="352"/>
      <c r="K294" s="352"/>
      <c r="L294" s="348"/>
      <c r="M294" s="348"/>
      <c r="N294" s="348"/>
      <c r="O294" s="353"/>
      <c r="P294" s="348"/>
    </row>
    <row r="295" spans="4:16" ht="40.15" customHeight="1" x14ac:dyDescent="0.25">
      <c r="D295" s="649"/>
      <c r="E295" s="431"/>
      <c r="F295" s="444"/>
      <c r="G295" s="350"/>
      <c r="H295" s="351"/>
      <c r="I295" s="351"/>
      <c r="J295" s="352"/>
      <c r="K295" s="352"/>
      <c r="L295" s="348"/>
      <c r="M295" s="348"/>
      <c r="N295" s="348"/>
      <c r="O295" s="353"/>
      <c r="P295" s="348"/>
    </row>
    <row r="296" spans="4:16" ht="40.15" customHeight="1" x14ac:dyDescent="0.25">
      <c r="D296" s="649"/>
      <c r="E296" s="431"/>
      <c r="F296" s="444"/>
      <c r="G296" s="350"/>
      <c r="H296" s="351"/>
      <c r="I296" s="351"/>
      <c r="J296" s="352"/>
      <c r="K296" s="352"/>
      <c r="L296" s="348"/>
      <c r="M296" s="348"/>
      <c r="N296" s="348"/>
      <c r="O296" s="353"/>
      <c r="P296" s="348"/>
    </row>
    <row r="297" spans="4:16" ht="40.15" customHeight="1" x14ac:dyDescent="0.25">
      <c r="D297" s="649"/>
      <c r="E297" s="431"/>
      <c r="F297" s="444"/>
      <c r="G297" s="350"/>
      <c r="H297" s="351"/>
      <c r="I297" s="351"/>
      <c r="J297" s="352"/>
      <c r="K297" s="352"/>
      <c r="L297" s="348"/>
      <c r="M297" s="348"/>
      <c r="N297" s="348"/>
      <c r="O297" s="353"/>
      <c r="P297" s="348"/>
    </row>
    <row r="298" spans="4:16" ht="40.15" customHeight="1" x14ac:dyDescent="0.25">
      <c r="D298" s="649"/>
      <c r="E298" s="431"/>
      <c r="F298" s="444"/>
      <c r="G298" s="350"/>
      <c r="H298" s="351"/>
      <c r="I298" s="351"/>
      <c r="J298" s="352"/>
      <c r="K298" s="352"/>
      <c r="L298" s="348"/>
      <c r="M298" s="348"/>
      <c r="N298" s="348"/>
      <c r="O298" s="353"/>
      <c r="P298" s="348"/>
    </row>
    <row r="299" spans="4:16" ht="40.15" customHeight="1" x14ac:dyDescent="0.25">
      <c r="D299" s="649"/>
      <c r="E299" s="431"/>
      <c r="F299" s="444"/>
      <c r="G299" s="350"/>
      <c r="H299" s="351"/>
      <c r="I299" s="351"/>
      <c r="J299" s="352"/>
      <c r="K299" s="352"/>
      <c r="L299" s="348"/>
      <c r="M299" s="348"/>
      <c r="N299" s="348"/>
      <c r="O299" s="353"/>
      <c r="P299" s="348"/>
    </row>
    <row r="300" spans="4:16" ht="40.15" customHeight="1" x14ac:dyDescent="0.25">
      <c r="D300" s="649"/>
      <c r="E300" s="431"/>
      <c r="F300" s="444"/>
      <c r="G300" s="350"/>
      <c r="H300" s="351"/>
      <c r="I300" s="351"/>
      <c r="J300" s="352"/>
      <c r="K300" s="352"/>
      <c r="L300" s="348"/>
      <c r="M300" s="348"/>
      <c r="N300" s="348"/>
      <c r="O300" s="353"/>
      <c r="P300" s="348"/>
    </row>
    <row r="301" spans="4:16" ht="40.15" customHeight="1" x14ac:dyDescent="0.25">
      <c r="D301" s="649"/>
      <c r="E301" s="431"/>
      <c r="F301" s="444"/>
      <c r="G301" s="350"/>
      <c r="H301" s="351"/>
      <c r="I301" s="351"/>
      <c r="J301" s="352"/>
      <c r="K301" s="352"/>
      <c r="L301" s="348"/>
      <c r="M301" s="348"/>
      <c r="N301" s="348"/>
      <c r="O301" s="353"/>
      <c r="P301" s="348"/>
    </row>
    <row r="302" spans="4:16" ht="40.15" customHeight="1" x14ac:dyDescent="0.25">
      <c r="D302" s="649"/>
      <c r="E302" s="431"/>
      <c r="F302" s="444"/>
      <c r="G302" s="350"/>
      <c r="H302" s="351"/>
      <c r="I302" s="351"/>
      <c r="J302" s="352"/>
      <c r="K302" s="352"/>
      <c r="L302" s="348"/>
      <c r="M302" s="348"/>
      <c r="N302" s="348"/>
      <c r="O302" s="353"/>
      <c r="P302" s="348"/>
    </row>
    <row r="303" spans="4:16" ht="40.15" customHeight="1" x14ac:dyDescent="0.25">
      <c r="D303" s="649"/>
      <c r="E303" s="431"/>
      <c r="F303" s="444"/>
      <c r="G303" s="350"/>
      <c r="H303" s="351"/>
      <c r="I303" s="351"/>
      <c r="J303" s="352"/>
      <c r="K303" s="352"/>
      <c r="L303" s="348"/>
      <c r="M303" s="348"/>
      <c r="N303" s="348"/>
      <c r="O303" s="353"/>
      <c r="P303" s="348"/>
    </row>
    <row r="304" spans="4:16" ht="40.15" customHeight="1" x14ac:dyDescent="0.25">
      <c r="D304" s="649"/>
      <c r="E304" s="431"/>
      <c r="F304" s="444"/>
      <c r="G304" s="350"/>
      <c r="H304" s="351"/>
      <c r="I304" s="351"/>
      <c r="J304" s="352"/>
      <c r="K304" s="352"/>
      <c r="L304" s="348"/>
      <c r="M304" s="348"/>
      <c r="N304" s="348"/>
      <c r="O304" s="353"/>
      <c r="P304" s="348"/>
    </row>
    <row r="305" spans="4:16" ht="40.15" customHeight="1" x14ac:dyDescent="0.25">
      <c r="D305" s="649"/>
      <c r="E305" s="431"/>
      <c r="F305" s="444"/>
      <c r="G305" s="350"/>
      <c r="H305" s="351"/>
      <c r="I305" s="351"/>
      <c r="J305" s="352"/>
      <c r="K305" s="352"/>
      <c r="L305" s="348"/>
      <c r="M305" s="348"/>
      <c r="N305" s="348"/>
      <c r="O305" s="353"/>
      <c r="P305" s="348"/>
    </row>
    <row r="306" spans="4:16" ht="40.15" customHeight="1" x14ac:dyDescent="0.25">
      <c r="D306" s="649"/>
      <c r="E306" s="431"/>
      <c r="F306" s="444"/>
      <c r="G306" s="350"/>
      <c r="H306" s="351"/>
      <c r="I306" s="351"/>
      <c r="J306" s="352"/>
      <c r="K306" s="352"/>
      <c r="L306" s="348"/>
      <c r="M306" s="348"/>
      <c r="N306" s="348"/>
      <c r="O306" s="353"/>
      <c r="P306" s="348"/>
    </row>
    <row r="307" spans="4:16" ht="40.15" customHeight="1" x14ac:dyDescent="0.25">
      <c r="D307" s="649"/>
      <c r="E307" s="431"/>
      <c r="F307" s="444"/>
      <c r="G307" s="350"/>
      <c r="H307" s="351"/>
      <c r="I307" s="351"/>
      <c r="J307" s="352"/>
      <c r="K307" s="352"/>
      <c r="L307" s="348"/>
      <c r="M307" s="348"/>
      <c r="N307" s="348"/>
      <c r="O307" s="353"/>
      <c r="P307" s="348"/>
    </row>
    <row r="308" spans="4:16" ht="40.15" customHeight="1" x14ac:dyDescent="0.25">
      <c r="D308" s="649"/>
      <c r="E308" s="431"/>
      <c r="F308" s="444"/>
      <c r="G308" s="350"/>
      <c r="H308" s="351"/>
      <c r="I308" s="351"/>
      <c r="J308" s="352"/>
      <c r="K308" s="352"/>
      <c r="L308" s="348"/>
      <c r="M308" s="348"/>
      <c r="N308" s="348"/>
      <c r="O308" s="353"/>
      <c r="P308" s="348"/>
    </row>
    <row r="309" spans="4:16" ht="40.15" customHeight="1" x14ac:dyDescent="0.25">
      <c r="D309" s="649"/>
      <c r="E309" s="431"/>
      <c r="F309" s="444"/>
      <c r="G309" s="350"/>
      <c r="H309" s="351"/>
      <c r="I309" s="351"/>
      <c r="J309" s="352"/>
      <c r="K309" s="352"/>
      <c r="L309" s="348"/>
      <c r="M309" s="348"/>
      <c r="N309" s="348"/>
      <c r="O309" s="353"/>
      <c r="P309" s="348"/>
    </row>
    <row r="310" spans="4:16" ht="40.15" customHeight="1" x14ac:dyDescent="0.25">
      <c r="D310" s="649"/>
      <c r="E310" s="431"/>
      <c r="F310" s="444"/>
      <c r="G310" s="350"/>
      <c r="H310" s="351"/>
      <c r="I310" s="351"/>
      <c r="J310" s="352"/>
      <c r="K310" s="352"/>
      <c r="L310" s="348"/>
      <c r="M310" s="348"/>
      <c r="N310" s="348"/>
      <c r="O310" s="353"/>
      <c r="P310" s="348"/>
    </row>
    <row r="311" spans="4:16" ht="40.15" customHeight="1" x14ac:dyDescent="0.25">
      <c r="D311" s="649"/>
      <c r="E311" s="431"/>
      <c r="F311" s="444"/>
      <c r="G311" s="350"/>
      <c r="H311" s="351"/>
      <c r="I311" s="351"/>
      <c r="J311" s="352"/>
      <c r="K311" s="352"/>
      <c r="L311" s="348"/>
      <c r="M311" s="348"/>
      <c r="N311" s="348"/>
      <c r="O311" s="353"/>
      <c r="P311" s="348"/>
    </row>
    <row r="312" spans="4:16" ht="40.15" customHeight="1" x14ac:dyDescent="0.25">
      <c r="D312" s="649"/>
      <c r="E312" s="431"/>
      <c r="F312" s="444"/>
      <c r="G312" s="350"/>
      <c r="H312" s="351"/>
      <c r="I312" s="351"/>
      <c r="J312" s="352"/>
      <c r="K312" s="352"/>
      <c r="L312" s="348"/>
      <c r="M312" s="348"/>
      <c r="N312" s="348"/>
      <c r="O312" s="353"/>
      <c r="P312" s="348"/>
    </row>
    <row r="313" spans="4:16" ht="40.15" customHeight="1" x14ac:dyDescent="0.25">
      <c r="D313" s="649"/>
      <c r="E313" s="431"/>
      <c r="F313" s="444"/>
      <c r="G313" s="350"/>
      <c r="H313" s="351"/>
      <c r="I313" s="351"/>
      <c r="J313" s="352"/>
      <c r="K313" s="352"/>
      <c r="L313" s="348"/>
      <c r="M313" s="348"/>
      <c r="N313" s="348"/>
      <c r="O313" s="353"/>
      <c r="P313" s="348"/>
    </row>
    <row r="314" spans="4:16" ht="40.15" customHeight="1" x14ac:dyDescent="0.25">
      <c r="D314" s="649"/>
      <c r="E314" s="431"/>
      <c r="F314" s="444"/>
      <c r="G314" s="350"/>
      <c r="H314" s="351"/>
      <c r="I314" s="351"/>
      <c r="J314" s="352"/>
      <c r="K314" s="352"/>
      <c r="L314" s="348"/>
      <c r="M314" s="348"/>
      <c r="N314" s="348"/>
      <c r="O314" s="353"/>
      <c r="P314" s="348"/>
    </row>
    <row r="315" spans="4:16" ht="40.15" customHeight="1" x14ac:dyDescent="0.25">
      <c r="D315" s="649"/>
      <c r="E315" s="431"/>
      <c r="F315" s="444"/>
      <c r="G315" s="350"/>
      <c r="H315" s="351"/>
      <c r="I315" s="351"/>
      <c r="J315" s="352"/>
      <c r="K315" s="352"/>
      <c r="L315" s="348"/>
      <c r="M315" s="348"/>
      <c r="N315" s="348"/>
      <c r="O315" s="353"/>
      <c r="P315" s="348"/>
    </row>
    <row r="316" spans="4:16" ht="40.15" customHeight="1" x14ac:dyDescent="0.25">
      <c r="D316" s="649"/>
      <c r="E316" s="431"/>
      <c r="F316" s="444"/>
      <c r="G316" s="350"/>
      <c r="H316" s="351"/>
      <c r="I316" s="351"/>
      <c r="J316" s="352"/>
      <c r="K316" s="352"/>
      <c r="L316" s="348"/>
      <c r="M316" s="348"/>
      <c r="N316" s="348"/>
      <c r="O316" s="353"/>
      <c r="P316" s="348"/>
    </row>
    <row r="317" spans="4:16" ht="40.15" customHeight="1" x14ac:dyDescent="0.25">
      <c r="D317" s="649"/>
      <c r="E317" s="431"/>
      <c r="F317" s="444"/>
      <c r="G317" s="350"/>
      <c r="H317" s="351"/>
      <c r="I317" s="351"/>
      <c r="J317" s="352"/>
      <c r="K317" s="352"/>
      <c r="L317" s="348"/>
      <c r="M317" s="348"/>
      <c r="N317" s="348"/>
      <c r="O317" s="353"/>
      <c r="P317" s="348"/>
    </row>
    <row r="318" spans="4:16" ht="40.15" customHeight="1" x14ac:dyDescent="0.25">
      <c r="D318" s="649"/>
      <c r="E318" s="431"/>
      <c r="F318" s="444"/>
      <c r="G318" s="350"/>
      <c r="H318" s="351"/>
      <c r="I318" s="351"/>
      <c r="J318" s="352"/>
      <c r="K318" s="352"/>
      <c r="L318" s="348"/>
      <c r="M318" s="348"/>
      <c r="N318" s="348"/>
      <c r="O318" s="353"/>
      <c r="P318" s="348"/>
    </row>
    <row r="319" spans="4:16" ht="40.15" customHeight="1" x14ac:dyDescent="0.25">
      <c r="D319" s="649"/>
      <c r="E319" s="431"/>
      <c r="F319" s="444"/>
      <c r="G319" s="350"/>
      <c r="H319" s="351"/>
      <c r="I319" s="351"/>
      <c r="J319" s="352"/>
      <c r="K319" s="352"/>
      <c r="L319" s="348"/>
      <c r="M319" s="348"/>
      <c r="N319" s="348"/>
      <c r="O319" s="353"/>
      <c r="P319" s="348"/>
    </row>
    <row r="320" spans="4:16" ht="40.15" customHeight="1" x14ac:dyDescent="0.25">
      <c r="D320" s="649"/>
      <c r="E320" s="431"/>
      <c r="F320" s="444"/>
      <c r="G320" s="350"/>
      <c r="H320" s="351"/>
      <c r="I320" s="351"/>
      <c r="J320" s="352"/>
      <c r="K320" s="352"/>
      <c r="L320" s="348"/>
      <c r="M320" s="348"/>
      <c r="N320" s="348"/>
      <c r="O320" s="353"/>
      <c r="P320" s="348"/>
    </row>
    <row r="321" spans="4:16" ht="40.15" customHeight="1" x14ac:dyDescent="0.25">
      <c r="D321" s="649"/>
      <c r="E321" s="431"/>
      <c r="F321" s="444"/>
      <c r="G321" s="350"/>
      <c r="H321" s="351"/>
      <c r="I321" s="351"/>
      <c r="J321" s="352"/>
      <c r="K321" s="352"/>
      <c r="L321" s="348"/>
      <c r="M321" s="348"/>
      <c r="N321" s="348"/>
      <c r="O321" s="353"/>
      <c r="P321" s="348"/>
    </row>
    <row r="322" spans="4:16" ht="40.15" customHeight="1" x14ac:dyDescent="0.25">
      <c r="D322" s="649"/>
      <c r="E322" s="431"/>
      <c r="F322" s="444"/>
      <c r="G322" s="350"/>
      <c r="H322" s="351"/>
      <c r="I322" s="351"/>
      <c r="J322" s="352"/>
      <c r="K322" s="352"/>
      <c r="L322" s="348"/>
      <c r="M322" s="348"/>
      <c r="N322" s="348"/>
      <c r="O322" s="353"/>
      <c r="P322" s="348"/>
    </row>
    <row r="323" spans="4:16" ht="40.15" customHeight="1" x14ac:dyDescent="0.25">
      <c r="D323" s="649"/>
      <c r="E323" s="431"/>
      <c r="F323" s="444"/>
      <c r="G323" s="350"/>
      <c r="H323" s="351"/>
      <c r="I323" s="351"/>
      <c r="J323" s="352"/>
      <c r="K323" s="352"/>
      <c r="L323" s="348"/>
      <c r="M323" s="348"/>
      <c r="N323" s="348"/>
      <c r="O323" s="353"/>
      <c r="P323" s="348"/>
    </row>
    <row r="324" spans="4:16" ht="40.15" customHeight="1" x14ac:dyDescent="0.25">
      <c r="D324" s="649"/>
      <c r="E324" s="431"/>
      <c r="F324" s="444"/>
      <c r="G324" s="350"/>
      <c r="H324" s="351"/>
      <c r="I324" s="351"/>
      <c r="J324" s="352"/>
      <c r="K324" s="352"/>
      <c r="L324" s="348"/>
      <c r="M324" s="348"/>
      <c r="N324" s="348"/>
      <c r="O324" s="353"/>
      <c r="P324" s="348"/>
    </row>
    <row r="325" spans="4:16" ht="40.15" customHeight="1" x14ac:dyDescent="0.25">
      <c r="D325" s="649"/>
      <c r="E325" s="431"/>
      <c r="F325" s="444"/>
      <c r="G325" s="350"/>
      <c r="H325" s="351"/>
      <c r="I325" s="351"/>
      <c r="J325" s="352"/>
      <c r="K325" s="352"/>
      <c r="L325" s="348"/>
      <c r="M325" s="348"/>
      <c r="N325" s="348"/>
      <c r="O325" s="353"/>
      <c r="P325" s="348"/>
    </row>
    <row r="326" spans="4:16" ht="40.15" customHeight="1" x14ac:dyDescent="0.25">
      <c r="D326" s="649"/>
      <c r="E326" s="431"/>
      <c r="F326" s="444"/>
      <c r="G326" s="350"/>
      <c r="H326" s="351"/>
      <c r="I326" s="351"/>
      <c r="J326" s="352"/>
      <c r="K326" s="352"/>
      <c r="L326" s="348"/>
      <c r="M326" s="348"/>
      <c r="N326" s="348"/>
      <c r="O326" s="353"/>
      <c r="P326" s="348"/>
    </row>
    <row r="327" spans="4:16" ht="40.15" customHeight="1" x14ac:dyDescent="0.25">
      <c r="D327" s="649"/>
      <c r="E327" s="431"/>
      <c r="F327" s="444"/>
      <c r="G327" s="350"/>
      <c r="H327" s="351"/>
      <c r="I327" s="351"/>
      <c r="J327" s="352"/>
      <c r="K327" s="352"/>
      <c r="L327" s="348"/>
      <c r="M327" s="348"/>
      <c r="N327" s="348"/>
      <c r="O327" s="353"/>
      <c r="P327" s="348"/>
    </row>
    <row r="328" spans="4:16" ht="40.15" customHeight="1" x14ac:dyDescent="0.25">
      <c r="D328" s="649"/>
      <c r="E328" s="431"/>
      <c r="F328" s="444"/>
      <c r="G328" s="350"/>
      <c r="H328" s="351"/>
      <c r="I328" s="351"/>
      <c r="J328" s="352"/>
      <c r="K328" s="352"/>
      <c r="L328" s="348"/>
      <c r="M328" s="348"/>
      <c r="N328" s="348"/>
      <c r="O328" s="353"/>
      <c r="P328" s="348"/>
    </row>
    <row r="329" spans="4:16" ht="40.15" customHeight="1" x14ac:dyDescent="0.25">
      <c r="D329" s="649"/>
      <c r="E329" s="431"/>
      <c r="F329" s="444"/>
      <c r="G329" s="350"/>
      <c r="H329" s="351"/>
      <c r="I329" s="351"/>
      <c r="J329" s="352"/>
      <c r="K329" s="352"/>
      <c r="L329" s="348"/>
      <c r="M329" s="348"/>
      <c r="N329" s="348"/>
      <c r="O329" s="353"/>
      <c r="P329" s="348"/>
    </row>
    <row r="330" spans="4:16" ht="40.15" customHeight="1" x14ac:dyDescent="0.25">
      <c r="D330" s="649"/>
      <c r="E330" s="431"/>
      <c r="F330" s="444"/>
      <c r="G330" s="350"/>
      <c r="H330" s="351"/>
      <c r="I330" s="351"/>
      <c r="J330" s="352"/>
      <c r="K330" s="352"/>
      <c r="L330" s="348"/>
      <c r="M330" s="348"/>
      <c r="N330" s="348"/>
      <c r="O330" s="353"/>
      <c r="P330" s="348"/>
    </row>
    <row r="331" spans="4:16" ht="40.15" customHeight="1" x14ac:dyDescent="0.25">
      <c r="D331" s="649"/>
      <c r="E331" s="431"/>
      <c r="F331" s="444"/>
      <c r="G331" s="350"/>
      <c r="H331" s="351"/>
      <c r="I331" s="351"/>
      <c r="J331" s="352"/>
      <c r="K331" s="352"/>
      <c r="L331" s="348"/>
      <c r="M331" s="348"/>
      <c r="N331" s="348"/>
      <c r="O331" s="353"/>
      <c r="P331" s="348"/>
    </row>
    <row r="332" spans="4:16" ht="40.15" customHeight="1" x14ac:dyDescent="0.25">
      <c r="D332" s="649"/>
      <c r="E332" s="431"/>
      <c r="F332" s="444"/>
      <c r="G332" s="350"/>
      <c r="H332" s="351"/>
      <c r="I332" s="351"/>
      <c r="J332" s="352"/>
      <c r="K332" s="352"/>
      <c r="L332" s="348"/>
      <c r="M332" s="348"/>
      <c r="N332" s="348"/>
      <c r="O332" s="353"/>
      <c r="P332" s="348"/>
    </row>
    <row r="333" spans="4:16" ht="40.15" customHeight="1" x14ac:dyDescent="0.25">
      <c r="D333" s="649"/>
      <c r="E333" s="431"/>
      <c r="F333" s="444"/>
      <c r="G333" s="350"/>
      <c r="H333" s="351"/>
      <c r="I333" s="351"/>
      <c r="J333" s="352"/>
      <c r="K333" s="352"/>
      <c r="L333" s="348"/>
      <c r="M333" s="348"/>
      <c r="N333" s="348"/>
      <c r="O333" s="353"/>
      <c r="P333" s="348"/>
    </row>
    <row r="334" spans="4:16" ht="40.15" customHeight="1" x14ac:dyDescent="0.25">
      <c r="D334" s="649"/>
      <c r="E334" s="431"/>
      <c r="F334" s="444"/>
      <c r="G334" s="350"/>
      <c r="H334" s="351"/>
      <c r="I334" s="351"/>
      <c r="J334" s="352"/>
      <c r="K334" s="352"/>
      <c r="L334" s="348"/>
      <c r="M334" s="348"/>
      <c r="N334" s="348"/>
      <c r="O334" s="353"/>
      <c r="P334" s="348"/>
    </row>
    <row r="335" spans="4:16" ht="40.15" customHeight="1" x14ac:dyDescent="0.25">
      <c r="D335" s="649"/>
      <c r="E335" s="431"/>
      <c r="F335" s="444"/>
      <c r="G335" s="350"/>
      <c r="H335" s="351"/>
      <c r="I335" s="351"/>
      <c r="J335" s="352"/>
      <c r="K335" s="352"/>
      <c r="L335" s="348"/>
      <c r="M335" s="348"/>
      <c r="N335" s="348"/>
      <c r="O335" s="353"/>
      <c r="P335" s="348"/>
    </row>
    <row r="336" spans="4:16" ht="40.15" customHeight="1" x14ac:dyDescent="0.25">
      <c r="D336" s="649"/>
      <c r="E336" s="431"/>
      <c r="F336" s="444"/>
      <c r="G336" s="350"/>
      <c r="H336" s="351"/>
      <c r="I336" s="351"/>
      <c r="J336" s="352"/>
      <c r="K336" s="352"/>
      <c r="L336" s="348"/>
      <c r="M336" s="348"/>
      <c r="N336" s="348"/>
      <c r="O336" s="353"/>
      <c r="P336" s="348"/>
    </row>
    <row r="337" spans="4:16" ht="40.15" customHeight="1" x14ac:dyDescent="0.25">
      <c r="D337" s="649"/>
      <c r="E337" s="431"/>
      <c r="F337" s="444"/>
      <c r="G337" s="350"/>
      <c r="H337" s="351"/>
      <c r="I337" s="351"/>
      <c r="J337" s="352"/>
      <c r="K337" s="352"/>
      <c r="L337" s="348"/>
      <c r="M337" s="348"/>
      <c r="N337" s="348"/>
      <c r="O337" s="353"/>
      <c r="P337" s="348"/>
    </row>
    <row r="338" spans="4:16" ht="40.15" customHeight="1" x14ac:dyDescent="0.25">
      <c r="D338" s="649"/>
      <c r="E338" s="431"/>
      <c r="F338" s="444"/>
      <c r="G338" s="350"/>
      <c r="H338" s="351"/>
      <c r="I338" s="351"/>
      <c r="J338" s="352"/>
      <c r="K338" s="352"/>
      <c r="L338" s="348"/>
      <c r="M338" s="348"/>
      <c r="N338" s="348"/>
      <c r="O338" s="353"/>
      <c r="P338" s="348"/>
    </row>
    <row r="339" spans="4:16" ht="40.15" customHeight="1" x14ac:dyDescent="0.25">
      <c r="D339" s="649"/>
      <c r="E339" s="431"/>
      <c r="F339" s="444"/>
      <c r="G339" s="350"/>
      <c r="H339" s="351"/>
      <c r="I339" s="351"/>
      <c r="J339" s="352"/>
      <c r="K339" s="352"/>
      <c r="L339" s="348"/>
      <c r="M339" s="348"/>
      <c r="N339" s="348"/>
      <c r="O339" s="353"/>
      <c r="P339" s="348"/>
    </row>
    <row r="340" spans="4:16" ht="40.15" customHeight="1" x14ac:dyDescent="0.25">
      <c r="D340" s="649"/>
      <c r="E340" s="431"/>
      <c r="F340" s="444"/>
      <c r="G340" s="350"/>
      <c r="H340" s="351"/>
      <c r="I340" s="351"/>
      <c r="J340" s="352"/>
      <c r="K340" s="352"/>
      <c r="L340" s="348"/>
      <c r="M340" s="348"/>
      <c r="N340" s="348"/>
      <c r="O340" s="353"/>
      <c r="P340" s="348"/>
    </row>
    <row r="341" spans="4:16" ht="40.15" customHeight="1" x14ac:dyDescent="0.25">
      <c r="D341" s="649"/>
      <c r="E341" s="431"/>
      <c r="F341" s="444"/>
      <c r="G341" s="350"/>
      <c r="H341" s="351"/>
      <c r="I341" s="351"/>
      <c r="J341" s="352"/>
      <c r="K341" s="352"/>
      <c r="L341" s="348"/>
      <c r="M341" s="348"/>
      <c r="N341" s="348"/>
      <c r="O341" s="353"/>
      <c r="P341" s="348"/>
    </row>
    <row r="342" spans="4:16" ht="40.15" customHeight="1" x14ac:dyDescent="0.25">
      <c r="D342" s="649"/>
      <c r="E342" s="431"/>
      <c r="F342" s="444"/>
      <c r="G342" s="350"/>
      <c r="H342" s="351"/>
      <c r="I342" s="351"/>
      <c r="J342" s="352"/>
      <c r="K342" s="352"/>
      <c r="L342" s="348"/>
      <c r="M342" s="348"/>
      <c r="N342" s="348"/>
      <c r="O342" s="353"/>
      <c r="P342" s="348"/>
    </row>
    <row r="343" spans="4:16" ht="40.15" customHeight="1" x14ac:dyDescent="0.25">
      <c r="D343" s="649"/>
      <c r="E343" s="431"/>
      <c r="F343" s="444"/>
      <c r="G343" s="350"/>
      <c r="H343" s="351"/>
      <c r="I343" s="351"/>
      <c r="J343" s="352"/>
      <c r="K343" s="352"/>
      <c r="L343" s="348"/>
      <c r="M343" s="348"/>
      <c r="N343" s="348"/>
      <c r="O343" s="353"/>
      <c r="P343" s="348"/>
    </row>
    <row r="344" spans="4:16" ht="40.15" customHeight="1" x14ac:dyDescent="0.25">
      <c r="D344" s="649"/>
      <c r="E344" s="431"/>
      <c r="F344" s="444"/>
      <c r="G344" s="350"/>
      <c r="H344" s="351"/>
      <c r="I344" s="351"/>
      <c r="J344" s="352"/>
      <c r="K344" s="352"/>
      <c r="L344" s="348"/>
      <c r="M344" s="348"/>
      <c r="N344" s="348"/>
      <c r="O344" s="353"/>
      <c r="P344" s="348"/>
    </row>
    <row r="345" spans="4:16" ht="40.15" customHeight="1" x14ac:dyDescent="0.25">
      <c r="D345" s="649"/>
      <c r="E345" s="431"/>
      <c r="F345" s="444"/>
      <c r="G345" s="350"/>
      <c r="H345" s="351"/>
      <c r="I345" s="351"/>
      <c r="J345" s="352"/>
      <c r="K345" s="352"/>
      <c r="L345" s="348"/>
      <c r="M345" s="348"/>
      <c r="N345" s="348"/>
      <c r="O345" s="353"/>
      <c r="P345" s="348"/>
    </row>
    <row r="346" spans="4:16" ht="40.15" customHeight="1" x14ac:dyDescent="0.25">
      <c r="D346" s="649"/>
      <c r="E346" s="431"/>
      <c r="F346" s="444"/>
      <c r="G346" s="350"/>
      <c r="H346" s="351"/>
      <c r="I346" s="351"/>
      <c r="J346" s="352"/>
      <c r="K346" s="352"/>
      <c r="L346" s="348"/>
      <c r="M346" s="348"/>
      <c r="N346" s="348"/>
      <c r="O346" s="353"/>
      <c r="P346" s="348"/>
    </row>
    <row r="347" spans="4:16" ht="40.15" customHeight="1" x14ac:dyDescent="0.25">
      <c r="D347" s="649"/>
      <c r="E347" s="431"/>
      <c r="F347" s="444"/>
      <c r="G347" s="350"/>
      <c r="H347" s="351"/>
      <c r="I347" s="351"/>
      <c r="J347" s="352"/>
      <c r="K347" s="352"/>
      <c r="L347" s="348"/>
      <c r="M347" s="348"/>
      <c r="N347" s="348"/>
      <c r="O347" s="353"/>
      <c r="P347" s="348"/>
    </row>
    <row r="348" spans="4:16" ht="40.15" customHeight="1" x14ac:dyDescent="0.25">
      <c r="D348" s="649"/>
      <c r="E348" s="431"/>
      <c r="F348" s="444"/>
      <c r="G348" s="350"/>
      <c r="H348" s="351"/>
      <c r="I348" s="351"/>
      <c r="J348" s="352"/>
      <c r="K348" s="352"/>
      <c r="L348" s="348"/>
      <c r="M348" s="348"/>
      <c r="N348" s="348"/>
      <c r="O348" s="353"/>
      <c r="P348" s="348"/>
    </row>
    <row r="349" spans="4:16" ht="40.15" customHeight="1" x14ac:dyDescent="0.25">
      <c r="D349" s="649"/>
      <c r="E349" s="431"/>
      <c r="F349" s="444"/>
      <c r="G349" s="350"/>
      <c r="H349" s="351"/>
      <c r="I349" s="351"/>
      <c r="J349" s="352"/>
      <c r="K349" s="352"/>
      <c r="L349" s="348"/>
      <c r="M349" s="348"/>
      <c r="N349" s="348"/>
      <c r="O349" s="353"/>
      <c r="P349" s="348"/>
    </row>
    <row r="350" spans="4:16" ht="40.15" customHeight="1" x14ac:dyDescent="0.25">
      <c r="D350" s="649"/>
      <c r="E350" s="431"/>
      <c r="F350" s="444"/>
      <c r="G350" s="350"/>
      <c r="H350" s="351"/>
      <c r="I350" s="351"/>
      <c r="J350" s="352"/>
      <c r="K350" s="352"/>
      <c r="L350" s="348"/>
      <c r="M350" s="348"/>
      <c r="N350" s="348"/>
      <c r="O350" s="353"/>
      <c r="P350" s="348"/>
    </row>
    <row r="351" spans="4:16" ht="40.15" customHeight="1" x14ac:dyDescent="0.25">
      <c r="D351" s="649"/>
      <c r="E351" s="431"/>
      <c r="F351" s="444"/>
      <c r="G351" s="350"/>
      <c r="H351" s="351"/>
      <c r="I351" s="351"/>
      <c r="J351" s="352"/>
      <c r="K351" s="352"/>
      <c r="L351" s="348"/>
      <c r="M351" s="348"/>
      <c r="N351" s="348"/>
      <c r="O351" s="353"/>
      <c r="P351" s="348"/>
    </row>
    <row r="352" spans="4:16" ht="40.15" customHeight="1" x14ac:dyDescent="0.25">
      <c r="D352" s="649"/>
      <c r="E352" s="431"/>
      <c r="F352" s="444"/>
      <c r="G352" s="350"/>
      <c r="H352" s="351"/>
      <c r="I352" s="351"/>
      <c r="J352" s="352"/>
      <c r="K352" s="352"/>
      <c r="L352" s="348"/>
      <c r="M352" s="348"/>
      <c r="N352" s="348"/>
      <c r="O352" s="353"/>
      <c r="P352" s="348"/>
    </row>
    <row r="353" spans="4:16" ht="40.15" customHeight="1" x14ac:dyDescent="0.25">
      <c r="D353" s="649"/>
      <c r="E353" s="431"/>
      <c r="F353" s="444"/>
      <c r="G353" s="350"/>
      <c r="H353" s="351"/>
      <c r="I353" s="351"/>
      <c r="J353" s="352"/>
      <c r="K353" s="352"/>
      <c r="L353" s="348"/>
      <c r="M353" s="348"/>
      <c r="N353" s="348"/>
      <c r="O353" s="353"/>
      <c r="P353" s="348"/>
    </row>
    <row r="354" spans="4:16" ht="40.15" customHeight="1" x14ac:dyDescent="0.25">
      <c r="D354" s="649"/>
      <c r="E354" s="431"/>
      <c r="F354" s="444"/>
      <c r="G354" s="350"/>
      <c r="H354" s="351"/>
      <c r="I354" s="351"/>
      <c r="J354" s="352"/>
      <c r="K354" s="352"/>
      <c r="L354" s="348"/>
      <c r="M354" s="348"/>
      <c r="N354" s="348"/>
      <c r="O354" s="353"/>
      <c r="P354" s="348"/>
    </row>
    <row r="355" spans="4:16" ht="40.15" customHeight="1" x14ac:dyDescent="0.25">
      <c r="D355" s="649"/>
      <c r="E355" s="431"/>
      <c r="F355" s="444"/>
      <c r="G355" s="350"/>
      <c r="H355" s="351"/>
      <c r="I355" s="351"/>
      <c r="J355" s="352"/>
      <c r="K355" s="352"/>
      <c r="L355" s="348"/>
      <c r="M355" s="348"/>
      <c r="N355" s="348"/>
      <c r="O355" s="353"/>
      <c r="P355" s="348"/>
    </row>
    <row r="356" spans="4:16" ht="40.15" customHeight="1" x14ac:dyDescent="0.25">
      <c r="D356" s="649"/>
      <c r="E356" s="431"/>
      <c r="F356" s="444"/>
      <c r="G356" s="350"/>
      <c r="H356" s="351"/>
      <c r="I356" s="351"/>
      <c r="J356" s="352"/>
      <c r="K356" s="352"/>
      <c r="L356" s="348"/>
      <c r="M356" s="348"/>
      <c r="N356" s="348"/>
      <c r="O356" s="353"/>
      <c r="P356" s="348"/>
    </row>
    <row r="357" spans="4:16" ht="40.15" customHeight="1" x14ac:dyDescent="0.25">
      <c r="D357" s="649"/>
      <c r="E357" s="431"/>
      <c r="F357" s="444"/>
      <c r="G357" s="350"/>
      <c r="H357" s="351"/>
      <c r="I357" s="351"/>
      <c r="J357" s="352"/>
      <c r="K357" s="352"/>
      <c r="L357" s="348"/>
      <c r="M357" s="348"/>
      <c r="N357" s="348"/>
      <c r="O357" s="353"/>
      <c r="P357" s="348"/>
    </row>
    <row r="358" spans="4:16" ht="40.15" customHeight="1" x14ac:dyDescent="0.25">
      <c r="D358" s="649"/>
      <c r="E358" s="431"/>
      <c r="F358" s="444"/>
      <c r="G358" s="350"/>
      <c r="H358" s="351"/>
      <c r="I358" s="351"/>
      <c r="J358" s="352"/>
      <c r="K358" s="352"/>
      <c r="L358" s="348"/>
      <c r="M358" s="348"/>
      <c r="N358" s="348"/>
      <c r="O358" s="353"/>
      <c r="P358" s="348"/>
    </row>
    <row r="359" spans="4:16" ht="40.15" customHeight="1" x14ac:dyDescent="0.25">
      <c r="D359" s="649"/>
      <c r="E359" s="431"/>
      <c r="F359" s="444"/>
      <c r="G359" s="350"/>
      <c r="H359" s="351"/>
      <c r="I359" s="351"/>
      <c r="J359" s="352"/>
      <c r="K359" s="352"/>
      <c r="L359" s="348"/>
      <c r="M359" s="348"/>
      <c r="N359" s="348"/>
      <c r="O359" s="353"/>
      <c r="P359" s="348"/>
    </row>
    <row r="360" spans="4:16" ht="40.15" customHeight="1" x14ac:dyDescent="0.25">
      <c r="D360" s="649"/>
      <c r="E360" s="431"/>
      <c r="F360" s="444"/>
      <c r="G360" s="350"/>
      <c r="H360" s="351"/>
      <c r="I360" s="351"/>
      <c r="J360" s="352"/>
      <c r="K360" s="352"/>
      <c r="L360" s="348"/>
      <c r="M360" s="348"/>
      <c r="N360" s="348"/>
      <c r="O360" s="353"/>
      <c r="P360" s="348"/>
    </row>
    <row r="361" spans="4:16" ht="40.15" customHeight="1" x14ac:dyDescent="0.25">
      <c r="D361" s="649"/>
      <c r="E361" s="431"/>
      <c r="F361" s="444"/>
      <c r="G361" s="350"/>
      <c r="H361" s="351"/>
      <c r="I361" s="351"/>
      <c r="J361" s="352"/>
      <c r="K361" s="352"/>
      <c r="L361" s="348"/>
      <c r="M361" s="348"/>
      <c r="N361" s="348"/>
      <c r="O361" s="353"/>
      <c r="P361" s="348"/>
    </row>
    <row r="362" spans="4:16" ht="40.15" customHeight="1" x14ac:dyDescent="0.25">
      <c r="D362" s="649"/>
      <c r="E362" s="431"/>
      <c r="F362" s="444"/>
      <c r="G362" s="350"/>
      <c r="H362" s="351"/>
      <c r="I362" s="351"/>
      <c r="J362" s="352"/>
      <c r="K362" s="352"/>
      <c r="L362" s="348"/>
      <c r="M362" s="348"/>
      <c r="N362" s="348"/>
      <c r="O362" s="353"/>
      <c r="P362" s="348"/>
    </row>
    <row r="363" spans="4:16" ht="40.15" customHeight="1" x14ac:dyDescent="0.25">
      <c r="D363" s="649"/>
      <c r="E363" s="431"/>
      <c r="F363" s="444"/>
      <c r="G363" s="350"/>
      <c r="H363" s="351"/>
      <c r="I363" s="351"/>
      <c r="J363" s="352"/>
      <c r="K363" s="352"/>
      <c r="L363" s="348"/>
      <c r="M363" s="348"/>
      <c r="N363" s="348"/>
      <c r="O363" s="353"/>
      <c r="P363" s="348"/>
    </row>
    <row r="364" spans="4:16" ht="40.15" customHeight="1" x14ac:dyDescent="0.25">
      <c r="D364" s="649"/>
      <c r="E364" s="431"/>
      <c r="F364" s="444"/>
      <c r="G364" s="350"/>
      <c r="H364" s="351"/>
      <c r="I364" s="351"/>
      <c r="J364" s="352"/>
      <c r="K364" s="352"/>
      <c r="L364" s="348"/>
      <c r="M364" s="348"/>
      <c r="N364" s="348"/>
      <c r="O364" s="353"/>
      <c r="P364" s="348"/>
    </row>
    <row r="365" spans="4:16" ht="40.15" customHeight="1" x14ac:dyDescent="0.25">
      <c r="D365" s="649"/>
      <c r="E365" s="431"/>
      <c r="F365" s="444"/>
      <c r="G365" s="350"/>
      <c r="H365" s="351"/>
      <c r="I365" s="351"/>
      <c r="J365" s="352"/>
      <c r="K365" s="352"/>
      <c r="L365" s="348"/>
      <c r="M365" s="348"/>
      <c r="N365" s="348"/>
      <c r="O365" s="353"/>
      <c r="P365" s="348"/>
    </row>
    <row r="366" spans="4:16" ht="40.15" customHeight="1" x14ac:dyDescent="0.25">
      <c r="D366" s="649"/>
      <c r="E366" s="431"/>
      <c r="F366" s="444"/>
      <c r="G366" s="350"/>
      <c r="H366" s="351"/>
      <c r="I366" s="351"/>
      <c r="J366" s="352"/>
      <c r="K366" s="352"/>
      <c r="L366" s="348"/>
      <c r="M366" s="348"/>
      <c r="N366" s="348"/>
      <c r="O366" s="353"/>
      <c r="P366" s="348"/>
    </row>
    <row r="367" spans="4:16" ht="40.15" customHeight="1" x14ac:dyDescent="0.25">
      <c r="D367" s="649"/>
      <c r="E367" s="431"/>
      <c r="F367" s="444"/>
      <c r="G367" s="350"/>
      <c r="H367" s="351"/>
      <c r="I367" s="351"/>
      <c r="J367" s="352"/>
      <c r="K367" s="352"/>
      <c r="L367" s="348"/>
      <c r="M367" s="348"/>
      <c r="N367" s="348"/>
      <c r="O367" s="353"/>
      <c r="P367" s="348"/>
    </row>
    <row r="368" spans="4:16" ht="40.15" customHeight="1" x14ac:dyDescent="0.25">
      <c r="D368" s="649"/>
      <c r="E368" s="431"/>
      <c r="F368" s="444"/>
      <c r="G368" s="350"/>
      <c r="H368" s="351"/>
      <c r="I368" s="351"/>
      <c r="J368" s="352"/>
      <c r="K368" s="352"/>
      <c r="L368" s="348"/>
      <c r="M368" s="348"/>
      <c r="N368" s="348"/>
      <c r="O368" s="353"/>
      <c r="P368" s="348"/>
    </row>
    <row r="369" spans="4:16" ht="40.15" customHeight="1" x14ac:dyDescent="0.25">
      <c r="D369" s="649"/>
      <c r="E369" s="431"/>
      <c r="F369" s="444"/>
      <c r="G369" s="350"/>
      <c r="H369" s="351"/>
      <c r="I369" s="351"/>
      <c r="J369" s="352"/>
      <c r="K369" s="352"/>
      <c r="L369" s="348"/>
      <c r="M369" s="348"/>
      <c r="N369" s="348"/>
      <c r="O369" s="353"/>
      <c r="P369" s="348"/>
    </row>
    <row r="370" spans="4:16" ht="40.15" customHeight="1" x14ac:dyDescent="0.25">
      <c r="D370" s="649"/>
      <c r="E370" s="431"/>
      <c r="F370" s="444"/>
      <c r="G370" s="350"/>
      <c r="H370" s="351"/>
      <c r="I370" s="351"/>
      <c r="J370" s="352"/>
      <c r="K370" s="352"/>
      <c r="L370" s="348"/>
      <c r="M370" s="348"/>
      <c r="N370" s="348"/>
      <c r="O370" s="353"/>
      <c r="P370" s="348"/>
    </row>
    <row r="371" spans="4:16" ht="40.15" customHeight="1" x14ac:dyDescent="0.25">
      <c r="D371" s="649"/>
      <c r="E371" s="431"/>
      <c r="F371" s="444"/>
      <c r="G371" s="350"/>
      <c r="H371" s="351"/>
      <c r="I371" s="351"/>
      <c r="J371" s="352"/>
      <c r="K371" s="352"/>
      <c r="L371" s="348"/>
      <c r="M371" s="348"/>
      <c r="N371" s="348"/>
      <c r="O371" s="353"/>
      <c r="P371" s="348"/>
    </row>
    <row r="372" spans="4:16" ht="40.15" customHeight="1" x14ac:dyDescent="0.25">
      <c r="D372" s="649"/>
      <c r="E372" s="431"/>
      <c r="F372" s="444"/>
      <c r="G372" s="350"/>
      <c r="H372" s="351"/>
      <c r="I372" s="351"/>
      <c r="J372" s="352"/>
      <c r="K372" s="352"/>
      <c r="L372" s="348"/>
      <c r="M372" s="348"/>
      <c r="N372" s="348"/>
      <c r="O372" s="353"/>
      <c r="P372" s="348"/>
    </row>
    <row r="373" spans="4:16" ht="40.15" customHeight="1" x14ac:dyDescent="0.25">
      <c r="D373" s="649"/>
      <c r="E373" s="431"/>
      <c r="F373" s="444"/>
      <c r="G373" s="350"/>
      <c r="H373" s="351"/>
      <c r="I373" s="351"/>
      <c r="J373" s="352"/>
      <c r="K373" s="352"/>
      <c r="L373" s="348"/>
      <c r="M373" s="348"/>
      <c r="N373" s="348"/>
      <c r="O373" s="353"/>
      <c r="P373" s="348"/>
    </row>
    <row r="374" spans="4:16" ht="40.15" customHeight="1" x14ac:dyDescent="0.25">
      <c r="D374" s="649"/>
      <c r="E374" s="431"/>
      <c r="F374" s="444"/>
      <c r="G374" s="350"/>
      <c r="H374" s="351"/>
      <c r="I374" s="351"/>
      <c r="J374" s="352"/>
      <c r="K374" s="352"/>
      <c r="L374" s="348"/>
      <c r="M374" s="348"/>
      <c r="N374" s="348"/>
      <c r="O374" s="353"/>
      <c r="P374" s="348"/>
    </row>
    <row r="375" spans="4:16" ht="40.15" customHeight="1" x14ac:dyDescent="0.25">
      <c r="D375" s="649"/>
      <c r="E375" s="431"/>
      <c r="F375" s="444"/>
      <c r="G375" s="350"/>
      <c r="H375" s="351"/>
      <c r="I375" s="351"/>
      <c r="J375" s="352"/>
      <c r="K375" s="352"/>
      <c r="L375" s="348"/>
      <c r="M375" s="348"/>
      <c r="N375" s="348"/>
      <c r="O375" s="353"/>
      <c r="P375" s="348"/>
    </row>
    <row r="376" spans="4:16" ht="40.15" customHeight="1" x14ac:dyDescent="0.25">
      <c r="D376" s="649"/>
      <c r="E376" s="431"/>
      <c r="F376" s="444"/>
      <c r="G376" s="350"/>
      <c r="H376" s="351"/>
      <c r="I376" s="351"/>
      <c r="J376" s="352"/>
      <c r="K376" s="352"/>
      <c r="L376" s="348"/>
      <c r="M376" s="348"/>
      <c r="N376" s="348"/>
      <c r="O376" s="353"/>
      <c r="P376" s="348"/>
    </row>
    <row r="377" spans="4:16" ht="40.15" customHeight="1" x14ac:dyDescent="0.25">
      <c r="D377" s="649"/>
      <c r="E377" s="431"/>
      <c r="F377" s="444"/>
      <c r="G377" s="350"/>
      <c r="H377" s="351"/>
      <c r="I377" s="351"/>
      <c r="J377" s="352"/>
      <c r="K377" s="352"/>
      <c r="L377" s="348"/>
      <c r="M377" s="348"/>
      <c r="N377" s="348"/>
      <c r="O377" s="353"/>
      <c r="P377" s="348"/>
    </row>
    <row r="378" spans="4:16" ht="40.15" customHeight="1" x14ac:dyDescent="0.25">
      <c r="D378" s="649"/>
      <c r="E378" s="431"/>
      <c r="F378" s="444"/>
      <c r="G378" s="350"/>
      <c r="H378" s="351"/>
      <c r="I378" s="351"/>
      <c r="J378" s="352"/>
      <c r="K378" s="352"/>
      <c r="L378" s="348"/>
      <c r="M378" s="348"/>
      <c r="N378" s="348"/>
      <c r="O378" s="353"/>
      <c r="P378" s="348"/>
    </row>
    <row r="379" spans="4:16" ht="40.15" customHeight="1" x14ac:dyDescent="0.25">
      <c r="D379" s="649"/>
      <c r="E379" s="431"/>
      <c r="F379" s="444"/>
      <c r="G379" s="350"/>
      <c r="H379" s="351"/>
      <c r="I379" s="351"/>
      <c r="J379" s="352"/>
      <c r="K379" s="352"/>
      <c r="L379" s="348"/>
      <c r="M379" s="348"/>
      <c r="N379" s="348"/>
      <c r="O379" s="353"/>
      <c r="P379" s="348"/>
    </row>
    <row r="380" spans="4:16" ht="40.15" customHeight="1" x14ac:dyDescent="0.25">
      <c r="D380" s="649"/>
      <c r="E380" s="431"/>
      <c r="F380" s="444"/>
      <c r="G380" s="350"/>
      <c r="H380" s="351"/>
      <c r="I380" s="351"/>
      <c r="J380" s="352"/>
      <c r="K380" s="352"/>
      <c r="L380" s="348"/>
      <c r="M380" s="348"/>
      <c r="N380" s="348"/>
      <c r="O380" s="353"/>
      <c r="P380" s="348"/>
    </row>
    <row r="381" spans="4:16" ht="40.15" customHeight="1" x14ac:dyDescent="0.25">
      <c r="D381" s="649"/>
      <c r="E381" s="431"/>
      <c r="F381" s="444"/>
      <c r="G381" s="350"/>
      <c r="H381" s="351"/>
      <c r="I381" s="351"/>
      <c r="J381" s="352"/>
      <c r="K381" s="352"/>
      <c r="L381" s="348"/>
      <c r="M381" s="348"/>
      <c r="N381" s="348"/>
      <c r="O381" s="353"/>
      <c r="P381" s="348"/>
    </row>
    <row r="382" spans="4:16" ht="40.15" customHeight="1" x14ac:dyDescent="0.25">
      <c r="D382" s="649"/>
      <c r="E382" s="431"/>
      <c r="F382" s="444"/>
      <c r="G382" s="350"/>
      <c r="H382" s="351"/>
      <c r="I382" s="351"/>
      <c r="J382" s="352"/>
      <c r="K382" s="352"/>
      <c r="L382" s="348"/>
      <c r="M382" s="348"/>
      <c r="N382" s="348"/>
      <c r="O382" s="353"/>
      <c r="P382" s="348"/>
    </row>
    <row r="383" spans="4:16" ht="40.15" customHeight="1" x14ac:dyDescent="0.25">
      <c r="D383" s="649"/>
      <c r="E383" s="431"/>
      <c r="F383" s="444"/>
      <c r="G383" s="350"/>
      <c r="H383" s="351"/>
      <c r="I383" s="351"/>
      <c r="J383" s="352"/>
      <c r="K383" s="352"/>
      <c r="L383" s="348"/>
      <c r="M383" s="348"/>
      <c r="N383" s="348"/>
      <c r="O383" s="353"/>
      <c r="P383" s="348"/>
    </row>
    <row r="384" spans="4:16" ht="40.15" customHeight="1" x14ac:dyDescent="0.25">
      <c r="D384" s="649"/>
      <c r="E384" s="431"/>
      <c r="F384" s="444"/>
      <c r="G384" s="350"/>
      <c r="H384" s="351"/>
      <c r="I384" s="351"/>
      <c r="J384" s="352"/>
      <c r="K384" s="352"/>
      <c r="L384" s="348"/>
      <c r="M384" s="348"/>
      <c r="N384" s="348"/>
      <c r="O384" s="353"/>
      <c r="P384" s="348"/>
    </row>
    <row r="385" spans="4:16" ht="40.15" customHeight="1" x14ac:dyDescent="0.25">
      <c r="D385" s="649"/>
      <c r="E385" s="431"/>
      <c r="F385" s="444"/>
      <c r="G385" s="350"/>
      <c r="H385" s="351"/>
      <c r="I385" s="351"/>
      <c r="J385" s="352"/>
      <c r="K385" s="352"/>
      <c r="L385" s="348"/>
      <c r="M385" s="348"/>
      <c r="N385" s="348"/>
      <c r="O385" s="353"/>
      <c r="P385" s="348"/>
    </row>
    <row r="386" spans="4:16" ht="40.15" customHeight="1" x14ac:dyDescent="0.25">
      <c r="D386" s="649"/>
      <c r="E386" s="431"/>
      <c r="F386" s="444"/>
      <c r="G386" s="350"/>
      <c r="H386" s="351"/>
      <c r="I386" s="351"/>
      <c r="J386" s="352"/>
      <c r="K386" s="352"/>
      <c r="L386" s="348"/>
      <c r="M386" s="348"/>
      <c r="N386" s="348"/>
      <c r="O386" s="353"/>
      <c r="P386" s="348"/>
    </row>
    <row r="387" spans="4:16" ht="40.15" customHeight="1" x14ac:dyDescent="0.25">
      <c r="D387" s="649"/>
      <c r="E387" s="431"/>
      <c r="F387" s="444"/>
      <c r="G387" s="350"/>
      <c r="H387" s="351"/>
      <c r="I387" s="351"/>
      <c r="J387" s="352"/>
      <c r="K387" s="352"/>
      <c r="L387" s="348"/>
      <c r="M387" s="348"/>
      <c r="N387" s="348"/>
      <c r="O387" s="353"/>
      <c r="P387" s="348"/>
    </row>
    <row r="388" spans="4:16" ht="40.15" customHeight="1" x14ac:dyDescent="0.25">
      <c r="D388" s="649"/>
      <c r="E388" s="431"/>
      <c r="F388" s="444"/>
      <c r="G388" s="350"/>
      <c r="H388" s="351"/>
      <c r="I388" s="351"/>
      <c r="J388" s="352"/>
      <c r="K388" s="352"/>
      <c r="L388" s="348"/>
      <c r="M388" s="348"/>
      <c r="N388" s="348"/>
      <c r="O388" s="353"/>
      <c r="P388" s="348"/>
    </row>
    <row r="389" spans="4:16" ht="40.15" customHeight="1" x14ac:dyDescent="0.25">
      <c r="D389" s="649"/>
      <c r="E389" s="431"/>
      <c r="F389" s="444"/>
      <c r="G389" s="350"/>
      <c r="H389" s="351"/>
      <c r="I389" s="351"/>
      <c r="J389" s="352"/>
      <c r="K389" s="352"/>
      <c r="L389" s="348"/>
      <c r="M389" s="348"/>
      <c r="N389" s="348"/>
      <c r="O389" s="353"/>
      <c r="P389" s="348"/>
    </row>
    <row r="390" spans="4:16" ht="40.15" customHeight="1" x14ac:dyDescent="0.25">
      <c r="D390" s="649"/>
      <c r="E390" s="431"/>
      <c r="F390" s="444"/>
      <c r="G390" s="350"/>
      <c r="H390" s="351"/>
      <c r="I390" s="351"/>
      <c r="J390" s="352"/>
      <c r="K390" s="352"/>
      <c r="L390" s="348"/>
      <c r="M390" s="348"/>
      <c r="N390" s="348"/>
      <c r="O390" s="353"/>
      <c r="P390" s="348"/>
    </row>
    <row r="391" spans="4:16" ht="40.15" customHeight="1" x14ac:dyDescent="0.25">
      <c r="D391" s="649"/>
      <c r="E391" s="431"/>
      <c r="F391" s="444"/>
      <c r="G391" s="350"/>
      <c r="H391" s="351"/>
      <c r="I391" s="351"/>
      <c r="J391" s="352"/>
      <c r="K391" s="352"/>
      <c r="L391" s="348"/>
      <c r="M391" s="348"/>
      <c r="N391" s="348"/>
      <c r="O391" s="353"/>
      <c r="P391" s="348"/>
    </row>
    <row r="392" spans="4:16" ht="40.15" customHeight="1" x14ac:dyDescent="0.25">
      <c r="D392" s="649"/>
      <c r="E392" s="431"/>
      <c r="F392" s="444"/>
      <c r="G392" s="350"/>
      <c r="H392" s="351"/>
      <c r="I392" s="351"/>
      <c r="J392" s="352"/>
      <c r="K392" s="352"/>
      <c r="L392" s="348"/>
      <c r="M392" s="348"/>
      <c r="N392" s="348"/>
      <c r="O392" s="353"/>
      <c r="P392" s="348"/>
    </row>
    <row r="393" spans="4:16" ht="40.15" customHeight="1" x14ac:dyDescent="0.25">
      <c r="D393" s="649"/>
      <c r="E393" s="431"/>
      <c r="F393" s="444"/>
      <c r="G393" s="350"/>
      <c r="H393" s="351"/>
      <c r="I393" s="351"/>
      <c r="J393" s="352"/>
      <c r="K393" s="352"/>
      <c r="L393" s="348"/>
      <c r="M393" s="348"/>
      <c r="N393" s="348"/>
      <c r="O393" s="353"/>
      <c r="P393" s="348"/>
    </row>
    <row r="394" spans="4:16" ht="40.15" customHeight="1" x14ac:dyDescent="0.25">
      <c r="D394" s="649"/>
      <c r="E394" s="431"/>
      <c r="F394" s="444"/>
      <c r="G394" s="350"/>
      <c r="H394" s="351"/>
      <c r="I394" s="351"/>
      <c r="J394" s="352"/>
      <c r="K394" s="352"/>
      <c r="L394" s="348"/>
      <c r="M394" s="348"/>
      <c r="N394" s="348"/>
      <c r="O394" s="353"/>
      <c r="P394" s="348"/>
    </row>
    <row r="395" spans="4:16" ht="40.15" customHeight="1" x14ac:dyDescent="0.25">
      <c r="D395" s="649"/>
      <c r="E395" s="431"/>
      <c r="F395" s="444"/>
      <c r="G395" s="350"/>
      <c r="H395" s="351"/>
      <c r="I395" s="351"/>
      <c r="J395" s="352"/>
      <c r="K395" s="352"/>
      <c r="L395" s="348"/>
      <c r="M395" s="348"/>
      <c r="N395" s="348"/>
      <c r="O395" s="353"/>
      <c r="P395" s="348"/>
    </row>
    <row r="396" spans="4:16" ht="40.15" customHeight="1" x14ac:dyDescent="0.25">
      <c r="D396" s="649"/>
      <c r="E396" s="431"/>
      <c r="F396" s="444"/>
      <c r="G396" s="350"/>
      <c r="H396" s="351"/>
      <c r="I396" s="351"/>
      <c r="J396" s="352"/>
      <c r="K396" s="352"/>
      <c r="L396" s="348"/>
      <c r="M396" s="348"/>
      <c r="N396" s="348"/>
      <c r="O396" s="353"/>
      <c r="P396" s="348"/>
    </row>
    <row r="397" spans="4:16" ht="40.15" customHeight="1" x14ac:dyDescent="0.25">
      <c r="D397" s="649"/>
      <c r="E397" s="431"/>
      <c r="F397" s="444"/>
      <c r="G397" s="350"/>
      <c r="H397" s="351"/>
      <c r="I397" s="351"/>
      <c r="J397" s="352"/>
      <c r="K397" s="352"/>
      <c r="L397" s="348"/>
      <c r="M397" s="348"/>
      <c r="N397" s="348"/>
      <c r="O397" s="353"/>
      <c r="P397" s="348"/>
    </row>
    <row r="398" spans="4:16" ht="40.15" customHeight="1" x14ac:dyDescent="0.25">
      <c r="D398" s="649"/>
      <c r="E398" s="431"/>
      <c r="F398" s="444"/>
      <c r="G398" s="350"/>
      <c r="H398" s="351"/>
      <c r="I398" s="351"/>
      <c r="J398" s="352"/>
      <c r="K398" s="352"/>
      <c r="L398" s="348"/>
      <c r="M398" s="348"/>
      <c r="N398" s="348"/>
      <c r="O398" s="353"/>
      <c r="P398" s="348"/>
    </row>
    <row r="399" spans="4:16" ht="40.15" customHeight="1" x14ac:dyDescent="0.25">
      <c r="D399" s="649"/>
      <c r="E399" s="431"/>
      <c r="F399" s="444"/>
      <c r="G399" s="350"/>
      <c r="H399" s="351"/>
      <c r="I399" s="351"/>
      <c r="J399" s="352"/>
      <c r="K399" s="352"/>
      <c r="L399" s="348"/>
      <c r="M399" s="348"/>
      <c r="N399" s="348"/>
      <c r="O399" s="353"/>
      <c r="P399" s="348"/>
    </row>
    <row r="400" spans="4:16" ht="40.15" customHeight="1" x14ac:dyDescent="0.25">
      <c r="D400" s="649"/>
      <c r="E400" s="431"/>
      <c r="F400" s="444"/>
      <c r="G400" s="350"/>
      <c r="H400" s="351"/>
      <c r="I400" s="351"/>
      <c r="J400" s="352"/>
      <c r="K400" s="352"/>
      <c r="L400" s="348"/>
      <c r="M400" s="348"/>
      <c r="N400" s="348"/>
      <c r="O400" s="353"/>
      <c r="P400" s="348"/>
    </row>
    <row r="401" spans="4:16" ht="40.15" customHeight="1" x14ac:dyDescent="0.25">
      <c r="D401" s="649"/>
      <c r="E401" s="431"/>
      <c r="F401" s="444"/>
      <c r="G401" s="350"/>
      <c r="H401" s="351"/>
      <c r="I401" s="351"/>
      <c r="J401" s="352"/>
      <c r="K401" s="352"/>
      <c r="L401" s="348"/>
      <c r="M401" s="348"/>
      <c r="N401" s="348"/>
      <c r="O401" s="353"/>
      <c r="P401" s="348"/>
    </row>
    <row r="402" spans="4:16" ht="40.15" customHeight="1" x14ac:dyDescent="0.25">
      <c r="D402" s="649"/>
      <c r="E402" s="431"/>
      <c r="F402" s="444"/>
      <c r="G402" s="350"/>
      <c r="H402" s="351"/>
      <c r="I402" s="351"/>
      <c r="J402" s="352"/>
      <c r="K402" s="352"/>
      <c r="L402" s="348"/>
      <c r="M402" s="348"/>
      <c r="N402" s="348"/>
      <c r="O402" s="353"/>
      <c r="P402" s="348"/>
    </row>
    <row r="403" spans="4:16" ht="40.15" customHeight="1" x14ac:dyDescent="0.25">
      <c r="D403" s="649"/>
      <c r="E403" s="431"/>
      <c r="F403" s="444"/>
      <c r="G403" s="350"/>
      <c r="H403" s="351"/>
      <c r="I403" s="351"/>
      <c r="J403" s="352"/>
      <c r="K403" s="352"/>
      <c r="L403" s="348"/>
      <c r="M403" s="348"/>
      <c r="N403" s="348"/>
      <c r="O403" s="353"/>
      <c r="P403" s="348"/>
    </row>
    <row r="404" spans="4:16" ht="40.15" customHeight="1" x14ac:dyDescent="0.25">
      <c r="D404" s="649"/>
      <c r="E404" s="431"/>
      <c r="F404" s="444"/>
      <c r="G404" s="350"/>
      <c r="H404" s="351"/>
      <c r="I404" s="351"/>
      <c r="J404" s="352"/>
      <c r="K404" s="352"/>
      <c r="L404" s="348"/>
      <c r="M404" s="348"/>
      <c r="N404" s="348"/>
      <c r="O404" s="353"/>
      <c r="P404" s="348"/>
    </row>
    <row r="405" spans="4:16" ht="40.15" customHeight="1" x14ac:dyDescent="0.25">
      <c r="D405" s="649"/>
      <c r="E405" s="431"/>
      <c r="F405" s="444"/>
      <c r="G405" s="350"/>
      <c r="H405" s="351"/>
      <c r="I405" s="351"/>
      <c r="J405" s="352"/>
      <c r="K405" s="352"/>
      <c r="L405" s="348"/>
      <c r="M405" s="348"/>
      <c r="N405" s="348"/>
      <c r="O405" s="353"/>
      <c r="P405" s="348"/>
    </row>
    <row r="406" spans="4:16" ht="40.15" customHeight="1" x14ac:dyDescent="0.25">
      <c r="D406" s="649"/>
      <c r="E406" s="431"/>
      <c r="F406" s="444"/>
      <c r="G406" s="350"/>
      <c r="H406" s="351"/>
      <c r="I406" s="351"/>
      <c r="J406" s="352"/>
      <c r="K406" s="352"/>
      <c r="L406" s="348"/>
      <c r="M406" s="348"/>
      <c r="N406" s="348"/>
      <c r="O406" s="353"/>
      <c r="P406" s="348"/>
    </row>
    <row r="407" spans="4:16" ht="40.15" customHeight="1" x14ac:dyDescent="0.25">
      <c r="D407" s="649"/>
      <c r="E407" s="431"/>
      <c r="F407" s="444"/>
      <c r="G407" s="350"/>
      <c r="H407" s="351"/>
      <c r="I407" s="351"/>
      <c r="J407" s="352"/>
      <c r="K407" s="352"/>
      <c r="L407" s="348"/>
      <c r="M407" s="348"/>
      <c r="N407" s="348"/>
      <c r="O407" s="353"/>
      <c r="P407" s="348"/>
    </row>
    <row r="408" spans="4:16" ht="40.15" customHeight="1" x14ac:dyDescent="0.25">
      <c r="D408" s="649"/>
      <c r="E408" s="431"/>
      <c r="F408" s="444"/>
      <c r="G408" s="350"/>
      <c r="H408" s="351"/>
      <c r="I408" s="351"/>
      <c r="J408" s="352"/>
      <c r="K408" s="352"/>
      <c r="L408" s="348"/>
      <c r="M408" s="348"/>
      <c r="N408" s="348"/>
      <c r="O408" s="353"/>
      <c r="P408" s="348"/>
    </row>
    <row r="409" spans="4:16" ht="40.15" customHeight="1" x14ac:dyDescent="0.25">
      <c r="D409" s="649"/>
      <c r="E409" s="431"/>
      <c r="F409" s="444"/>
      <c r="G409" s="350"/>
      <c r="H409" s="351"/>
      <c r="I409" s="351"/>
      <c r="J409" s="352"/>
      <c r="K409" s="352"/>
      <c r="L409" s="348"/>
      <c r="M409" s="348"/>
      <c r="N409" s="348"/>
      <c r="O409" s="353"/>
      <c r="P409" s="348"/>
    </row>
    <row r="410" spans="4:16" ht="40.15" customHeight="1" x14ac:dyDescent="0.25">
      <c r="D410" s="649"/>
      <c r="E410" s="431"/>
      <c r="F410" s="444"/>
      <c r="G410" s="350"/>
      <c r="H410" s="351"/>
      <c r="I410" s="351"/>
      <c r="J410" s="352"/>
      <c r="K410" s="352"/>
      <c r="L410" s="348"/>
      <c r="M410" s="348"/>
      <c r="N410" s="348"/>
      <c r="O410" s="353"/>
      <c r="P410" s="348"/>
    </row>
    <row r="411" spans="4:16" ht="40.15" customHeight="1" x14ac:dyDescent="0.25">
      <c r="D411" s="649"/>
      <c r="E411" s="431"/>
      <c r="F411" s="444"/>
      <c r="G411" s="350"/>
      <c r="H411" s="351"/>
      <c r="I411" s="351"/>
      <c r="J411" s="352"/>
      <c r="K411" s="352"/>
      <c r="L411" s="348"/>
      <c r="M411" s="348"/>
      <c r="N411" s="348"/>
      <c r="O411" s="353"/>
      <c r="P411" s="348"/>
    </row>
    <row r="412" spans="4:16" ht="40.15" customHeight="1" x14ac:dyDescent="0.25">
      <c r="D412" s="649"/>
      <c r="E412" s="431"/>
      <c r="F412" s="444"/>
      <c r="G412" s="350"/>
      <c r="H412" s="351"/>
      <c r="I412" s="351"/>
      <c r="J412" s="352"/>
      <c r="K412" s="352"/>
      <c r="L412" s="348"/>
      <c r="M412" s="348"/>
      <c r="N412" s="348"/>
      <c r="O412" s="353"/>
      <c r="P412" s="348"/>
    </row>
    <row r="413" spans="4:16" ht="40.15" customHeight="1" x14ac:dyDescent="0.25">
      <c r="D413" s="649"/>
      <c r="E413" s="431"/>
      <c r="F413" s="444"/>
      <c r="G413" s="350"/>
      <c r="H413" s="351"/>
      <c r="I413" s="351"/>
      <c r="J413" s="352"/>
      <c r="K413" s="352"/>
      <c r="L413" s="348"/>
      <c r="M413" s="348"/>
      <c r="N413" s="348"/>
      <c r="O413" s="353"/>
      <c r="P413" s="348"/>
    </row>
    <row r="414" spans="4:16" ht="40.15" customHeight="1" x14ac:dyDescent="0.25">
      <c r="D414" s="649"/>
      <c r="E414" s="431"/>
      <c r="F414" s="444"/>
      <c r="G414" s="350"/>
      <c r="H414" s="351"/>
      <c r="I414" s="351"/>
      <c r="J414" s="352"/>
      <c r="K414" s="352"/>
      <c r="L414" s="348"/>
      <c r="M414" s="348"/>
      <c r="N414" s="348"/>
      <c r="O414" s="353"/>
      <c r="P414" s="348"/>
    </row>
    <row r="415" spans="4:16" ht="40.15" customHeight="1" x14ac:dyDescent="0.25">
      <c r="D415" s="649"/>
      <c r="E415" s="431"/>
      <c r="F415" s="444"/>
      <c r="G415" s="350"/>
      <c r="H415" s="351"/>
      <c r="I415" s="351"/>
      <c r="J415" s="352"/>
      <c r="K415" s="352"/>
      <c r="L415" s="348"/>
      <c r="M415" s="348"/>
      <c r="N415" s="348"/>
      <c r="O415" s="353"/>
      <c r="P415" s="348"/>
    </row>
    <row r="416" spans="4:16" ht="40.15" customHeight="1" x14ac:dyDescent="0.25">
      <c r="D416" s="649"/>
      <c r="E416" s="431"/>
      <c r="F416" s="444"/>
      <c r="G416" s="350"/>
      <c r="H416" s="351"/>
      <c r="I416" s="351"/>
      <c r="J416" s="352"/>
      <c r="K416" s="352"/>
      <c r="L416" s="348"/>
      <c r="M416" s="348"/>
      <c r="N416" s="348"/>
      <c r="O416" s="353"/>
      <c r="P416" s="348"/>
    </row>
    <row r="417" spans="4:16" ht="40.15" customHeight="1" x14ac:dyDescent="0.25">
      <c r="D417" s="649"/>
      <c r="E417" s="431"/>
      <c r="F417" s="444"/>
      <c r="G417" s="350"/>
      <c r="H417" s="351"/>
      <c r="I417" s="351"/>
      <c r="J417" s="352"/>
      <c r="K417" s="352"/>
      <c r="L417" s="348"/>
      <c r="M417" s="348"/>
      <c r="N417" s="348"/>
      <c r="O417" s="353"/>
      <c r="P417" s="348"/>
    </row>
    <row r="418" spans="4:16" ht="40.15" customHeight="1" x14ac:dyDescent="0.25">
      <c r="D418" s="649"/>
      <c r="E418" s="431"/>
      <c r="F418" s="444"/>
      <c r="G418" s="350"/>
      <c r="H418" s="351"/>
      <c r="I418" s="351"/>
      <c r="J418" s="352"/>
      <c r="K418" s="352"/>
      <c r="L418" s="348"/>
      <c r="M418" s="348"/>
      <c r="N418" s="348"/>
      <c r="O418" s="353"/>
      <c r="P418" s="348"/>
    </row>
    <row r="419" spans="4:16" ht="40.15" customHeight="1" x14ac:dyDescent="0.25">
      <c r="D419" s="649"/>
      <c r="E419" s="431"/>
      <c r="F419" s="444"/>
      <c r="G419" s="350"/>
      <c r="H419" s="351"/>
      <c r="I419" s="351"/>
      <c r="J419" s="352"/>
      <c r="K419" s="352"/>
      <c r="L419" s="348"/>
      <c r="M419" s="348"/>
      <c r="N419" s="348"/>
      <c r="O419" s="353"/>
      <c r="P419" s="348"/>
    </row>
    <row r="420" spans="4:16" ht="40.15" customHeight="1" x14ac:dyDescent="0.25">
      <c r="D420" s="649"/>
      <c r="E420" s="431"/>
      <c r="F420" s="444"/>
      <c r="G420" s="350"/>
      <c r="H420" s="351"/>
      <c r="I420" s="351"/>
      <c r="J420" s="352"/>
      <c r="K420" s="352"/>
      <c r="L420" s="348"/>
      <c r="M420" s="348"/>
      <c r="N420" s="348"/>
      <c r="O420" s="353"/>
      <c r="P420" s="348"/>
    </row>
    <row r="421" spans="4:16" ht="40.15" customHeight="1" x14ac:dyDescent="0.25">
      <c r="D421" s="649"/>
      <c r="E421" s="431"/>
      <c r="F421" s="444"/>
      <c r="G421" s="350"/>
      <c r="H421" s="351"/>
      <c r="I421" s="351"/>
      <c r="J421" s="352"/>
      <c r="K421" s="352"/>
      <c r="L421" s="348"/>
      <c r="M421" s="348"/>
      <c r="N421" s="348"/>
      <c r="O421" s="353"/>
      <c r="P421" s="348"/>
    </row>
    <row r="422" spans="4:16" ht="40.15" customHeight="1" x14ac:dyDescent="0.25">
      <c r="D422" s="649"/>
      <c r="E422" s="431"/>
      <c r="F422" s="444"/>
      <c r="G422" s="350"/>
      <c r="H422" s="351"/>
      <c r="I422" s="351"/>
      <c r="J422" s="352"/>
      <c r="K422" s="352"/>
      <c r="L422" s="348"/>
      <c r="M422" s="348"/>
      <c r="N422" s="348"/>
      <c r="O422" s="353"/>
      <c r="P422" s="348"/>
    </row>
    <row r="423" spans="4:16" ht="40.15" customHeight="1" x14ac:dyDescent="0.25">
      <c r="D423" s="649"/>
      <c r="E423" s="431"/>
      <c r="F423" s="444"/>
      <c r="G423" s="350"/>
      <c r="H423" s="351"/>
      <c r="I423" s="351"/>
      <c r="J423" s="352"/>
      <c r="K423" s="352"/>
      <c r="L423" s="348"/>
      <c r="M423" s="348"/>
      <c r="N423" s="348"/>
      <c r="O423" s="353"/>
      <c r="P423" s="348"/>
    </row>
    <row r="424" spans="4:16" ht="40.15" customHeight="1" x14ac:dyDescent="0.25">
      <c r="D424" s="649"/>
      <c r="E424" s="431"/>
      <c r="F424" s="444"/>
      <c r="G424" s="350"/>
      <c r="H424" s="351"/>
      <c r="I424" s="351"/>
      <c r="J424" s="352"/>
      <c r="K424" s="352"/>
      <c r="L424" s="348"/>
      <c r="M424" s="348"/>
      <c r="N424" s="348"/>
      <c r="O424" s="353"/>
      <c r="P424" s="348"/>
    </row>
    <row r="425" spans="4:16" ht="40.15" customHeight="1" x14ac:dyDescent="0.25">
      <c r="D425" s="649"/>
      <c r="E425" s="431"/>
      <c r="F425" s="444"/>
      <c r="G425" s="350"/>
      <c r="H425" s="351"/>
      <c r="I425" s="351"/>
      <c r="J425" s="352"/>
      <c r="K425" s="352"/>
      <c r="L425" s="348"/>
      <c r="M425" s="348"/>
      <c r="N425" s="348"/>
      <c r="O425" s="353"/>
      <c r="P425" s="348"/>
    </row>
    <row r="426" spans="4:16" ht="40.15" customHeight="1" x14ac:dyDescent="0.25">
      <c r="D426" s="649"/>
      <c r="E426" s="431"/>
      <c r="F426" s="444"/>
      <c r="G426" s="350"/>
      <c r="H426" s="351"/>
      <c r="I426" s="351"/>
      <c r="J426" s="352"/>
      <c r="K426" s="352"/>
      <c r="L426" s="348"/>
      <c r="M426" s="348"/>
      <c r="N426" s="348"/>
      <c r="O426" s="353"/>
      <c r="P426" s="348"/>
    </row>
    <row r="427" spans="4:16" ht="40.15" customHeight="1" x14ac:dyDescent="0.25">
      <c r="D427" s="649"/>
      <c r="E427" s="431"/>
      <c r="F427" s="444"/>
      <c r="G427" s="350"/>
      <c r="H427" s="351"/>
      <c r="I427" s="351"/>
      <c r="J427" s="352"/>
      <c r="K427" s="352"/>
      <c r="L427" s="348"/>
      <c r="M427" s="348"/>
      <c r="N427" s="348"/>
      <c r="O427" s="353"/>
      <c r="P427" s="348"/>
    </row>
    <row r="428" spans="4:16" ht="40.15" customHeight="1" x14ac:dyDescent="0.25">
      <c r="D428" s="649"/>
      <c r="E428" s="431"/>
      <c r="F428" s="444"/>
      <c r="G428" s="350"/>
      <c r="H428" s="351"/>
      <c r="I428" s="351"/>
      <c r="J428" s="352"/>
      <c r="K428" s="352"/>
      <c r="L428" s="348"/>
      <c r="M428" s="348"/>
      <c r="N428" s="348"/>
      <c r="O428" s="353"/>
      <c r="P428" s="348"/>
    </row>
    <row r="429" spans="4:16" ht="40.15" customHeight="1" x14ac:dyDescent="0.25">
      <c r="D429" s="649"/>
      <c r="E429" s="431"/>
      <c r="F429" s="444"/>
      <c r="G429" s="350"/>
      <c r="H429" s="351"/>
      <c r="I429" s="351"/>
      <c r="J429" s="352"/>
      <c r="K429" s="352"/>
      <c r="L429" s="348"/>
      <c r="M429" s="348"/>
      <c r="N429" s="348"/>
      <c r="O429" s="353"/>
      <c r="P429" s="348"/>
    </row>
    <row r="430" spans="4:16" ht="40.15" customHeight="1" x14ac:dyDescent="0.25">
      <c r="D430" s="649"/>
      <c r="E430" s="431"/>
      <c r="F430" s="444"/>
      <c r="G430" s="350"/>
      <c r="H430" s="351"/>
      <c r="I430" s="351"/>
      <c r="J430" s="352"/>
      <c r="K430" s="352"/>
      <c r="L430" s="348"/>
      <c r="M430" s="348"/>
      <c r="N430" s="348"/>
      <c r="O430" s="353"/>
      <c r="P430" s="348"/>
    </row>
    <row r="431" spans="4:16" ht="40.15" customHeight="1" x14ac:dyDescent="0.25">
      <c r="D431" s="649"/>
      <c r="E431" s="431"/>
      <c r="F431" s="444"/>
      <c r="G431" s="350"/>
      <c r="H431" s="351"/>
      <c r="I431" s="351"/>
      <c r="J431" s="352"/>
      <c r="K431" s="352"/>
      <c r="L431" s="348"/>
      <c r="M431" s="348"/>
      <c r="N431" s="348"/>
      <c r="O431" s="353"/>
      <c r="P431" s="348"/>
    </row>
    <row r="432" spans="4:16" ht="40.15" customHeight="1" x14ac:dyDescent="0.25">
      <c r="D432" s="649"/>
      <c r="E432" s="431"/>
      <c r="F432" s="444"/>
      <c r="G432" s="350"/>
      <c r="H432" s="351"/>
      <c r="I432" s="351"/>
      <c r="J432" s="352"/>
      <c r="K432" s="352"/>
      <c r="L432" s="348"/>
      <c r="M432" s="348"/>
      <c r="N432" s="348"/>
      <c r="O432" s="353"/>
      <c r="P432" s="348"/>
    </row>
    <row r="433" spans="4:16" ht="40.15" customHeight="1" x14ac:dyDescent="0.25">
      <c r="D433" s="649"/>
      <c r="E433" s="431"/>
      <c r="F433" s="444"/>
      <c r="G433" s="350"/>
      <c r="H433" s="351"/>
      <c r="I433" s="351"/>
      <c r="J433" s="352"/>
      <c r="K433" s="352"/>
      <c r="L433" s="348"/>
      <c r="M433" s="348"/>
      <c r="N433" s="348"/>
      <c r="O433" s="353"/>
      <c r="P433" s="348"/>
    </row>
    <row r="434" spans="4:16" ht="40.15" customHeight="1" x14ac:dyDescent="0.25">
      <c r="D434" s="649"/>
      <c r="E434" s="431"/>
      <c r="F434" s="444"/>
      <c r="G434" s="350"/>
      <c r="H434" s="351"/>
      <c r="I434" s="351"/>
      <c r="J434" s="352"/>
      <c r="K434" s="352"/>
      <c r="L434" s="348"/>
      <c r="M434" s="348"/>
      <c r="N434" s="348"/>
      <c r="O434" s="353"/>
      <c r="P434" s="348"/>
    </row>
    <row r="435" spans="4:16" ht="40.15" customHeight="1" x14ac:dyDescent="0.25">
      <c r="D435" s="649"/>
      <c r="E435" s="431"/>
      <c r="F435" s="444"/>
      <c r="G435" s="350"/>
      <c r="H435" s="351"/>
      <c r="I435" s="351"/>
      <c r="J435" s="352"/>
      <c r="K435" s="352"/>
      <c r="L435" s="348"/>
      <c r="M435" s="348"/>
      <c r="N435" s="348"/>
      <c r="O435" s="353"/>
      <c r="P435" s="348"/>
    </row>
    <row r="436" spans="4:16" ht="40.15" customHeight="1" x14ac:dyDescent="0.25">
      <c r="D436" s="649"/>
      <c r="E436" s="431"/>
      <c r="F436" s="444"/>
      <c r="G436" s="350"/>
      <c r="H436" s="351"/>
      <c r="I436" s="351"/>
      <c r="J436" s="352"/>
      <c r="K436" s="352"/>
      <c r="L436" s="348"/>
      <c r="M436" s="348"/>
      <c r="N436" s="348"/>
      <c r="O436" s="353"/>
      <c r="P436" s="348"/>
    </row>
    <row r="437" spans="4:16" ht="40.15" customHeight="1" x14ac:dyDescent="0.25">
      <c r="D437" s="649"/>
      <c r="E437" s="431"/>
      <c r="F437" s="444"/>
      <c r="G437" s="350"/>
      <c r="H437" s="351"/>
      <c r="I437" s="351"/>
      <c r="J437" s="352"/>
      <c r="K437" s="352"/>
      <c r="L437" s="348"/>
      <c r="M437" s="348"/>
      <c r="N437" s="348"/>
      <c r="O437" s="353"/>
      <c r="P437" s="348"/>
    </row>
    <row r="438" spans="4:16" ht="40.15" customHeight="1" x14ac:dyDescent="0.25">
      <c r="D438" s="649"/>
      <c r="E438" s="431"/>
      <c r="F438" s="444"/>
      <c r="G438" s="350"/>
      <c r="H438" s="351"/>
      <c r="I438" s="351"/>
      <c r="J438" s="352"/>
      <c r="K438" s="352"/>
      <c r="L438" s="348"/>
      <c r="M438" s="348"/>
      <c r="N438" s="348"/>
      <c r="O438" s="353"/>
      <c r="P438" s="348"/>
    </row>
    <row r="439" spans="4:16" ht="40.15" customHeight="1" x14ac:dyDescent="0.25">
      <c r="D439" s="649"/>
      <c r="E439" s="431"/>
      <c r="F439" s="444"/>
      <c r="G439" s="350"/>
      <c r="H439" s="351"/>
      <c r="I439" s="351"/>
      <c r="J439" s="352"/>
      <c r="K439" s="352"/>
      <c r="L439" s="348"/>
      <c r="M439" s="348"/>
      <c r="N439" s="348"/>
      <c r="O439" s="353"/>
      <c r="P439" s="348"/>
    </row>
    <row r="440" spans="4:16" ht="40.15" customHeight="1" x14ac:dyDescent="0.25">
      <c r="D440" s="649"/>
      <c r="E440" s="431"/>
      <c r="F440" s="444"/>
      <c r="G440" s="350"/>
      <c r="H440" s="351"/>
      <c r="I440" s="351"/>
      <c r="J440" s="352"/>
      <c r="K440" s="352"/>
      <c r="L440" s="348"/>
      <c r="M440" s="348"/>
      <c r="N440" s="348"/>
      <c r="O440" s="353"/>
      <c r="P440" s="348"/>
    </row>
    <row r="441" spans="4:16" ht="40.15" customHeight="1" x14ac:dyDescent="0.25">
      <c r="D441" s="649"/>
      <c r="E441" s="431"/>
      <c r="F441" s="444"/>
      <c r="G441" s="350"/>
      <c r="H441" s="351"/>
      <c r="I441" s="351"/>
      <c r="J441" s="352"/>
      <c r="K441" s="352"/>
      <c r="L441" s="348"/>
      <c r="M441" s="348"/>
      <c r="N441" s="348"/>
      <c r="O441" s="353"/>
      <c r="P441" s="348"/>
    </row>
    <row r="442" spans="4:16" ht="40.15" customHeight="1" x14ac:dyDescent="0.25">
      <c r="D442" s="649"/>
      <c r="E442" s="431"/>
      <c r="F442" s="444"/>
      <c r="G442" s="350"/>
      <c r="H442" s="351"/>
      <c r="I442" s="351"/>
      <c r="J442" s="352"/>
      <c r="K442" s="352"/>
      <c r="L442" s="348"/>
      <c r="M442" s="348"/>
      <c r="N442" s="348"/>
      <c r="O442" s="353"/>
      <c r="P442" s="348"/>
    </row>
    <row r="443" spans="4:16" ht="40.15" customHeight="1" x14ac:dyDescent="0.25">
      <c r="D443" s="649"/>
      <c r="E443" s="431"/>
      <c r="F443" s="444"/>
      <c r="G443" s="350"/>
      <c r="H443" s="351"/>
      <c r="I443" s="351"/>
      <c r="J443" s="352"/>
      <c r="K443" s="352"/>
      <c r="L443" s="348"/>
      <c r="M443" s="348"/>
      <c r="N443" s="348"/>
      <c r="O443" s="353"/>
      <c r="P443" s="348"/>
    </row>
    <row r="444" spans="4:16" ht="40.15" customHeight="1" x14ac:dyDescent="0.25">
      <c r="D444" s="649"/>
      <c r="E444" s="431"/>
      <c r="F444" s="444"/>
      <c r="G444" s="350"/>
      <c r="H444" s="351"/>
      <c r="I444" s="351"/>
      <c r="J444" s="352"/>
      <c r="K444" s="352"/>
      <c r="L444" s="348"/>
      <c r="M444" s="348"/>
      <c r="N444" s="348"/>
      <c r="O444" s="353"/>
      <c r="P444" s="348"/>
    </row>
    <row r="445" spans="4:16" ht="40.15" customHeight="1" x14ac:dyDescent="0.25">
      <c r="D445" s="649"/>
      <c r="E445" s="431"/>
      <c r="F445" s="444"/>
      <c r="G445" s="350"/>
      <c r="H445" s="351"/>
      <c r="I445" s="351"/>
      <c r="J445" s="352"/>
      <c r="K445" s="352"/>
      <c r="L445" s="348"/>
      <c r="M445" s="348"/>
      <c r="N445" s="348"/>
      <c r="O445" s="353"/>
      <c r="P445" s="348"/>
    </row>
    <row r="446" spans="4:16" ht="40.15" customHeight="1" x14ac:dyDescent="0.25">
      <c r="D446" s="649"/>
      <c r="E446" s="431"/>
      <c r="F446" s="444"/>
      <c r="G446" s="350"/>
      <c r="H446" s="351"/>
      <c r="I446" s="351"/>
      <c r="J446" s="352"/>
      <c r="K446" s="352"/>
      <c r="L446" s="348"/>
      <c r="M446" s="348"/>
      <c r="N446" s="348"/>
      <c r="O446" s="353"/>
      <c r="P446" s="348"/>
    </row>
    <row r="447" spans="4:16" ht="40.15" customHeight="1" x14ac:dyDescent="0.25">
      <c r="D447" s="649"/>
      <c r="E447" s="431"/>
      <c r="F447" s="444"/>
      <c r="G447" s="350"/>
      <c r="H447" s="351"/>
      <c r="I447" s="351"/>
      <c r="J447" s="352"/>
      <c r="K447" s="352"/>
      <c r="L447" s="348"/>
      <c r="M447" s="348"/>
      <c r="N447" s="348"/>
      <c r="O447" s="353"/>
      <c r="P447" s="348"/>
    </row>
    <row r="448" spans="4:16" ht="40.15" customHeight="1" x14ac:dyDescent="0.25">
      <c r="D448" s="649"/>
      <c r="E448" s="431"/>
      <c r="F448" s="444"/>
      <c r="G448" s="350"/>
      <c r="H448" s="351"/>
      <c r="I448" s="351"/>
      <c r="J448" s="352"/>
      <c r="K448" s="352"/>
      <c r="L448" s="348"/>
      <c r="M448" s="348"/>
      <c r="N448" s="348"/>
      <c r="O448" s="353"/>
      <c r="P448" s="348"/>
    </row>
    <row r="449" spans="4:16" ht="40.15" customHeight="1" x14ac:dyDescent="0.25">
      <c r="D449" s="649"/>
      <c r="E449" s="431"/>
      <c r="F449" s="444"/>
      <c r="G449" s="350"/>
      <c r="H449" s="351"/>
      <c r="I449" s="351"/>
      <c r="J449" s="352"/>
      <c r="K449" s="352"/>
      <c r="L449" s="348"/>
      <c r="M449" s="348"/>
      <c r="N449" s="348"/>
      <c r="O449" s="353"/>
      <c r="P449" s="348"/>
    </row>
    <row r="450" spans="4:16" ht="40.15" customHeight="1" x14ac:dyDescent="0.25">
      <c r="D450" s="649"/>
      <c r="E450" s="431"/>
      <c r="F450" s="444"/>
      <c r="G450" s="350"/>
      <c r="H450" s="351"/>
      <c r="I450" s="351"/>
      <c r="J450" s="352"/>
      <c r="K450" s="352"/>
      <c r="L450" s="348"/>
      <c r="M450" s="348"/>
      <c r="N450" s="348"/>
      <c r="O450" s="353"/>
      <c r="P450" s="348"/>
    </row>
    <row r="451" spans="4:16" ht="40.15" customHeight="1" x14ac:dyDescent="0.25">
      <c r="D451" s="649"/>
      <c r="E451" s="431"/>
      <c r="F451" s="444"/>
      <c r="G451" s="350"/>
      <c r="H451" s="351"/>
      <c r="I451" s="351"/>
      <c r="J451" s="352"/>
      <c r="K451" s="352"/>
      <c r="L451" s="348"/>
      <c r="M451" s="348"/>
      <c r="N451" s="348"/>
      <c r="O451" s="353"/>
      <c r="P451" s="348"/>
    </row>
    <row r="452" spans="4:16" ht="40.15" customHeight="1" x14ac:dyDescent="0.25">
      <c r="D452" s="649"/>
      <c r="E452" s="431"/>
      <c r="F452" s="444"/>
      <c r="G452" s="350"/>
      <c r="H452" s="351"/>
      <c r="I452" s="351"/>
      <c r="J452" s="352"/>
      <c r="K452" s="352"/>
      <c r="L452" s="348"/>
      <c r="M452" s="348"/>
      <c r="N452" s="348"/>
      <c r="O452" s="353"/>
      <c r="P452" s="348"/>
    </row>
    <row r="453" spans="4:16" ht="40.15" customHeight="1" x14ac:dyDescent="0.25">
      <c r="D453" s="649"/>
      <c r="E453" s="431"/>
      <c r="F453" s="444"/>
      <c r="G453" s="350"/>
      <c r="H453" s="351"/>
      <c r="I453" s="351"/>
      <c r="J453" s="352"/>
      <c r="K453" s="352"/>
      <c r="L453" s="348"/>
      <c r="M453" s="348"/>
      <c r="N453" s="348"/>
      <c r="O453" s="353"/>
      <c r="P453" s="348"/>
    </row>
    <row r="454" spans="4:16" ht="40.15" customHeight="1" x14ac:dyDescent="0.25">
      <c r="D454" s="649"/>
      <c r="E454" s="431"/>
      <c r="F454" s="444"/>
      <c r="G454" s="350"/>
      <c r="H454" s="351"/>
      <c r="I454" s="351"/>
      <c r="J454" s="352"/>
      <c r="K454" s="352"/>
      <c r="L454" s="348"/>
      <c r="M454" s="348"/>
      <c r="N454" s="348"/>
      <c r="O454" s="353"/>
      <c r="P454" s="348"/>
    </row>
    <row r="455" spans="4:16" ht="40.15" customHeight="1" x14ac:dyDescent="0.25">
      <c r="D455" s="649"/>
      <c r="E455" s="431"/>
      <c r="F455" s="444"/>
      <c r="G455" s="350"/>
      <c r="H455" s="351"/>
      <c r="I455" s="351"/>
      <c r="J455" s="352"/>
      <c r="K455" s="352"/>
      <c r="L455" s="348"/>
      <c r="M455" s="348"/>
      <c r="N455" s="348"/>
      <c r="O455" s="353"/>
      <c r="P455" s="348"/>
    </row>
    <row r="456" spans="4:16" ht="40.15" customHeight="1" x14ac:dyDescent="0.25">
      <c r="D456" s="649"/>
      <c r="E456" s="431"/>
      <c r="F456" s="444"/>
      <c r="G456" s="350"/>
      <c r="H456" s="351"/>
      <c r="I456" s="351"/>
      <c r="J456" s="352"/>
      <c r="K456" s="352"/>
      <c r="L456" s="348"/>
      <c r="M456" s="348"/>
      <c r="N456" s="348"/>
      <c r="O456" s="353"/>
      <c r="P456" s="348"/>
    </row>
    <row r="457" spans="4:16" ht="40.15" customHeight="1" x14ac:dyDescent="0.25">
      <c r="D457" s="649"/>
      <c r="E457" s="431"/>
      <c r="F457" s="444"/>
      <c r="G457" s="350"/>
      <c r="H457" s="351"/>
      <c r="I457" s="351"/>
      <c r="J457" s="352"/>
      <c r="K457" s="352"/>
      <c r="L457" s="348"/>
      <c r="M457" s="348"/>
      <c r="N457" s="348"/>
      <c r="O457" s="353"/>
      <c r="P457" s="348"/>
    </row>
    <row r="458" spans="4:16" ht="40.15" customHeight="1" x14ac:dyDescent="0.25">
      <c r="D458" s="649"/>
      <c r="E458" s="431"/>
      <c r="F458" s="444"/>
      <c r="G458" s="350"/>
      <c r="H458" s="351"/>
      <c r="I458" s="351"/>
      <c r="J458" s="352"/>
      <c r="K458" s="352"/>
      <c r="L458" s="348"/>
      <c r="M458" s="348"/>
      <c r="N458" s="348"/>
      <c r="O458" s="353"/>
      <c r="P458" s="348"/>
    </row>
    <row r="459" spans="4:16" ht="40.15" customHeight="1" x14ac:dyDescent="0.25">
      <c r="D459" s="649"/>
      <c r="E459" s="431"/>
      <c r="F459" s="444"/>
      <c r="G459" s="350"/>
      <c r="H459" s="351"/>
      <c r="I459" s="351"/>
      <c r="J459" s="352"/>
      <c r="K459" s="352"/>
      <c r="L459" s="348"/>
      <c r="M459" s="348"/>
      <c r="N459" s="348"/>
      <c r="O459" s="353"/>
      <c r="P459" s="348"/>
    </row>
    <row r="460" spans="4:16" ht="40.15" customHeight="1" x14ac:dyDescent="0.25">
      <c r="D460" s="649"/>
      <c r="E460" s="431"/>
      <c r="F460" s="444"/>
      <c r="G460" s="350"/>
      <c r="H460" s="351"/>
      <c r="I460" s="351"/>
      <c r="J460" s="352"/>
      <c r="K460" s="352"/>
      <c r="L460" s="348"/>
      <c r="M460" s="348"/>
      <c r="N460" s="348"/>
      <c r="O460" s="353"/>
      <c r="P460" s="348"/>
    </row>
    <row r="461" spans="4:16" ht="40.15" customHeight="1" x14ac:dyDescent="0.25">
      <c r="D461" s="649"/>
      <c r="E461" s="431"/>
      <c r="F461" s="444"/>
      <c r="G461" s="350"/>
      <c r="H461" s="351"/>
      <c r="I461" s="351"/>
      <c r="J461" s="352"/>
      <c r="K461" s="352"/>
      <c r="L461" s="348"/>
      <c r="M461" s="348"/>
      <c r="N461" s="348"/>
      <c r="O461" s="353"/>
      <c r="P461" s="348"/>
    </row>
    <row r="462" spans="4:16" ht="40.15" customHeight="1" x14ac:dyDescent="0.25">
      <c r="D462" s="649"/>
      <c r="E462" s="431"/>
      <c r="F462" s="444"/>
      <c r="G462" s="350"/>
      <c r="H462" s="351"/>
      <c r="I462" s="351"/>
      <c r="J462" s="352"/>
      <c r="K462" s="352"/>
      <c r="L462" s="348"/>
      <c r="M462" s="348"/>
      <c r="N462" s="348"/>
      <c r="O462" s="353"/>
      <c r="P462" s="348"/>
    </row>
    <row r="463" spans="4:16" ht="40.15" customHeight="1" x14ac:dyDescent="0.25">
      <c r="D463" s="649"/>
      <c r="E463" s="431"/>
      <c r="F463" s="444"/>
      <c r="G463" s="350"/>
      <c r="H463" s="351"/>
      <c r="I463" s="351"/>
      <c r="J463" s="352"/>
      <c r="K463" s="352"/>
      <c r="L463" s="348"/>
      <c r="M463" s="348"/>
      <c r="N463" s="348"/>
      <c r="O463" s="353"/>
      <c r="P463" s="348"/>
    </row>
    <row r="464" spans="4:16" ht="40.15" customHeight="1" x14ac:dyDescent="0.25">
      <c r="D464" s="649"/>
      <c r="E464" s="431"/>
      <c r="F464" s="444"/>
      <c r="G464" s="350"/>
      <c r="H464" s="351"/>
      <c r="I464" s="351"/>
      <c r="J464" s="352"/>
      <c r="K464" s="352"/>
      <c r="L464" s="348"/>
      <c r="M464" s="348"/>
      <c r="N464" s="348"/>
      <c r="O464" s="353"/>
      <c r="P464" s="348"/>
    </row>
    <row r="465" spans="4:16" ht="40.15" customHeight="1" x14ac:dyDescent="0.25">
      <c r="D465" s="649"/>
      <c r="E465" s="431"/>
      <c r="F465" s="444"/>
      <c r="G465" s="350"/>
      <c r="H465" s="351"/>
      <c r="I465" s="351"/>
      <c r="J465" s="352"/>
      <c r="K465" s="352"/>
      <c r="L465" s="348"/>
      <c r="M465" s="348"/>
      <c r="N465" s="348"/>
      <c r="O465" s="353"/>
      <c r="P465" s="348"/>
    </row>
    <row r="466" spans="4:16" ht="40.15" customHeight="1" x14ac:dyDescent="0.25">
      <c r="D466" s="649"/>
      <c r="E466" s="431"/>
      <c r="F466" s="444"/>
      <c r="G466" s="350"/>
      <c r="H466" s="351"/>
      <c r="I466" s="351"/>
      <c r="J466" s="352"/>
      <c r="K466" s="352"/>
      <c r="L466" s="348"/>
      <c r="M466" s="348"/>
      <c r="N466" s="348"/>
      <c r="O466" s="353"/>
      <c r="P466" s="348"/>
    </row>
    <row r="467" spans="4:16" ht="40.15" customHeight="1" x14ac:dyDescent="0.25">
      <c r="D467" s="649"/>
      <c r="E467" s="431"/>
      <c r="F467" s="444"/>
      <c r="G467" s="350"/>
      <c r="H467" s="351"/>
      <c r="I467" s="351"/>
      <c r="J467" s="352"/>
      <c r="K467" s="352"/>
      <c r="L467" s="348"/>
      <c r="M467" s="348"/>
      <c r="N467" s="348"/>
      <c r="O467" s="353"/>
      <c r="P467" s="348"/>
    </row>
    <row r="468" spans="4:16" ht="40.15" customHeight="1" x14ac:dyDescent="0.25">
      <c r="D468" s="649"/>
      <c r="E468" s="431"/>
      <c r="F468" s="444"/>
      <c r="G468" s="350"/>
      <c r="H468" s="351"/>
      <c r="I468" s="351"/>
      <c r="J468" s="352"/>
      <c r="K468" s="352"/>
      <c r="L468" s="348"/>
      <c r="M468" s="348"/>
      <c r="N468" s="348"/>
      <c r="O468" s="353"/>
      <c r="P468" s="348"/>
    </row>
    <row r="469" spans="4:16" ht="40.15" customHeight="1" x14ac:dyDescent="0.25">
      <c r="D469" s="649"/>
      <c r="E469" s="431"/>
      <c r="F469" s="444"/>
      <c r="G469" s="350"/>
      <c r="H469" s="351"/>
      <c r="I469" s="351"/>
      <c r="J469" s="352"/>
      <c r="K469" s="352"/>
      <c r="L469" s="348"/>
      <c r="M469" s="348"/>
      <c r="N469" s="348"/>
      <c r="O469" s="353"/>
      <c r="P469" s="348"/>
    </row>
    <row r="470" spans="4:16" ht="40.15" customHeight="1" x14ac:dyDescent="0.25">
      <c r="D470" s="649"/>
      <c r="E470" s="431"/>
      <c r="F470" s="444"/>
      <c r="G470" s="350"/>
      <c r="H470" s="351"/>
      <c r="I470" s="351"/>
      <c r="J470" s="352"/>
      <c r="K470" s="352"/>
      <c r="L470" s="348"/>
      <c r="M470" s="348"/>
      <c r="N470" s="348"/>
      <c r="O470" s="353"/>
      <c r="P470" s="348"/>
    </row>
    <row r="471" spans="4:16" ht="40.15" customHeight="1" x14ac:dyDescent="0.25">
      <c r="D471" s="649"/>
      <c r="E471" s="431"/>
      <c r="F471" s="444"/>
      <c r="G471" s="350"/>
      <c r="H471" s="351"/>
      <c r="I471" s="351"/>
      <c r="J471" s="352"/>
      <c r="K471" s="352"/>
      <c r="L471" s="348"/>
      <c r="M471" s="348"/>
      <c r="N471" s="348"/>
      <c r="O471" s="353"/>
      <c r="P471" s="348"/>
    </row>
    <row r="472" spans="4:16" ht="40.15" customHeight="1" x14ac:dyDescent="0.25">
      <c r="D472" s="649"/>
      <c r="E472" s="431"/>
      <c r="F472" s="444"/>
      <c r="G472" s="350"/>
      <c r="H472" s="351"/>
      <c r="I472" s="351"/>
      <c r="J472" s="352"/>
      <c r="K472" s="352"/>
      <c r="L472" s="348"/>
      <c r="M472" s="348"/>
      <c r="N472" s="348"/>
      <c r="O472" s="353"/>
      <c r="P472" s="348"/>
    </row>
    <row r="473" spans="4:16" ht="40.15" customHeight="1" x14ac:dyDescent="0.25">
      <c r="D473" s="649"/>
      <c r="E473" s="431"/>
      <c r="F473" s="444"/>
      <c r="G473" s="350"/>
      <c r="H473" s="351"/>
      <c r="I473" s="351"/>
      <c r="J473" s="352"/>
      <c r="K473" s="352"/>
      <c r="L473" s="348"/>
      <c r="M473" s="348"/>
      <c r="N473" s="348"/>
      <c r="O473" s="353"/>
      <c r="P473" s="348"/>
    </row>
    <row r="474" spans="4:16" ht="40.15" customHeight="1" x14ac:dyDescent="0.25">
      <c r="D474" s="649"/>
      <c r="E474" s="431"/>
      <c r="F474" s="444"/>
      <c r="G474" s="350"/>
      <c r="H474" s="351"/>
      <c r="I474" s="351"/>
      <c r="J474" s="352"/>
      <c r="K474" s="352"/>
      <c r="L474" s="348"/>
      <c r="M474" s="348"/>
      <c r="N474" s="348"/>
      <c r="O474" s="353"/>
      <c r="P474" s="348"/>
    </row>
    <row r="475" spans="4:16" ht="40.15" customHeight="1" x14ac:dyDescent="0.25">
      <c r="D475" s="649"/>
      <c r="E475" s="431"/>
      <c r="F475" s="444"/>
      <c r="G475" s="350"/>
      <c r="H475" s="351"/>
      <c r="I475" s="351"/>
      <c r="J475" s="352"/>
      <c r="K475" s="352"/>
      <c r="L475" s="348"/>
      <c r="M475" s="348"/>
      <c r="N475" s="348"/>
      <c r="O475" s="353"/>
      <c r="P475" s="348"/>
    </row>
    <row r="476" spans="4:16" ht="40.15" customHeight="1" x14ac:dyDescent="0.25">
      <c r="D476" s="649"/>
      <c r="E476" s="431"/>
      <c r="F476" s="444"/>
      <c r="G476" s="350"/>
      <c r="H476" s="351"/>
      <c r="I476" s="351"/>
      <c r="J476" s="352"/>
      <c r="K476" s="352"/>
      <c r="L476" s="348"/>
      <c r="M476" s="348"/>
      <c r="N476" s="348"/>
      <c r="O476" s="353"/>
      <c r="P476" s="348"/>
    </row>
    <row r="477" spans="4:16" ht="40.15" customHeight="1" x14ac:dyDescent="0.25">
      <c r="D477" s="649"/>
      <c r="E477" s="431"/>
      <c r="F477" s="444"/>
      <c r="G477" s="350"/>
      <c r="H477" s="351"/>
      <c r="I477" s="351"/>
      <c r="J477" s="352"/>
      <c r="K477" s="352"/>
      <c r="L477" s="348"/>
      <c r="M477" s="348"/>
      <c r="N477" s="348"/>
      <c r="O477" s="353"/>
      <c r="P477" s="348"/>
    </row>
    <row r="478" spans="4:16" ht="40.15" customHeight="1" x14ac:dyDescent="0.25">
      <c r="D478" s="649"/>
      <c r="E478" s="431"/>
      <c r="F478" s="444"/>
      <c r="G478" s="350"/>
      <c r="H478" s="351"/>
      <c r="I478" s="351"/>
      <c r="J478" s="352"/>
      <c r="K478" s="352"/>
      <c r="L478" s="348"/>
      <c r="M478" s="348"/>
      <c r="N478" s="348"/>
      <c r="O478" s="353"/>
      <c r="P478" s="348"/>
    </row>
    <row r="479" spans="4:16" ht="40.15" customHeight="1" x14ac:dyDescent="0.25">
      <c r="D479" s="649"/>
      <c r="E479" s="431"/>
      <c r="F479" s="444"/>
      <c r="G479" s="350"/>
      <c r="H479" s="351"/>
      <c r="I479" s="351"/>
      <c r="J479" s="352"/>
      <c r="K479" s="352"/>
      <c r="L479" s="348"/>
      <c r="M479" s="348"/>
      <c r="N479" s="348"/>
      <c r="O479" s="353"/>
      <c r="P479" s="348"/>
    </row>
    <row r="480" spans="4:16" ht="40.15" customHeight="1" x14ac:dyDescent="0.25">
      <c r="D480" s="649"/>
      <c r="E480" s="431"/>
      <c r="F480" s="444"/>
      <c r="G480" s="350"/>
      <c r="H480" s="351"/>
      <c r="I480" s="351"/>
      <c r="J480" s="352"/>
      <c r="K480" s="352"/>
      <c r="L480" s="348"/>
      <c r="M480" s="348"/>
      <c r="N480" s="348"/>
      <c r="O480" s="353"/>
      <c r="P480" s="348"/>
    </row>
    <row r="481" spans="4:16" ht="40.15" customHeight="1" x14ac:dyDescent="0.25">
      <c r="D481" s="649"/>
      <c r="E481" s="431"/>
      <c r="F481" s="444"/>
      <c r="G481" s="350"/>
      <c r="H481" s="351"/>
      <c r="I481" s="351"/>
      <c r="J481" s="352"/>
      <c r="K481" s="352"/>
      <c r="L481" s="348"/>
      <c r="M481" s="348"/>
      <c r="N481" s="348"/>
      <c r="O481" s="353"/>
      <c r="P481" s="348"/>
    </row>
    <row r="482" spans="4:16" ht="40.15" customHeight="1" x14ac:dyDescent="0.25">
      <c r="D482" s="649"/>
      <c r="E482" s="431"/>
      <c r="F482" s="444"/>
      <c r="G482" s="350"/>
      <c r="H482" s="351"/>
      <c r="I482" s="351"/>
      <c r="J482" s="352"/>
      <c r="K482" s="352"/>
      <c r="L482" s="348"/>
      <c r="M482" s="348"/>
      <c r="N482" s="348"/>
      <c r="O482" s="353"/>
      <c r="P482" s="348"/>
    </row>
    <row r="483" spans="4:16" ht="40.15" customHeight="1" x14ac:dyDescent="0.25">
      <c r="D483" s="649"/>
      <c r="E483" s="431"/>
      <c r="F483" s="444"/>
      <c r="G483" s="350"/>
      <c r="H483" s="351"/>
      <c r="I483" s="351"/>
      <c r="J483" s="352"/>
      <c r="K483" s="352"/>
      <c r="L483" s="348"/>
      <c r="M483" s="348"/>
      <c r="N483" s="348"/>
      <c r="O483" s="353"/>
      <c r="P483" s="348"/>
    </row>
    <row r="484" spans="4:16" ht="40.15" customHeight="1" x14ac:dyDescent="0.25">
      <c r="D484" s="649"/>
      <c r="E484" s="431"/>
      <c r="F484" s="444"/>
      <c r="G484" s="350"/>
      <c r="H484" s="351"/>
      <c r="I484" s="351"/>
      <c r="J484" s="352"/>
      <c r="K484" s="352"/>
      <c r="L484" s="348"/>
      <c r="M484" s="348"/>
      <c r="N484" s="348"/>
      <c r="O484" s="353"/>
      <c r="P484" s="348"/>
    </row>
    <row r="485" spans="4:16" ht="40.15" customHeight="1" x14ac:dyDescent="0.25">
      <c r="D485" s="649"/>
      <c r="E485" s="431"/>
      <c r="F485" s="444"/>
      <c r="G485" s="350"/>
      <c r="H485" s="351"/>
      <c r="I485" s="351"/>
      <c r="J485" s="352"/>
      <c r="K485" s="352"/>
      <c r="L485" s="348"/>
      <c r="M485" s="348"/>
      <c r="N485" s="348"/>
      <c r="O485" s="353"/>
      <c r="P485" s="348"/>
    </row>
    <row r="486" spans="4:16" ht="40.15" customHeight="1" x14ac:dyDescent="0.25">
      <c r="D486" s="649"/>
      <c r="E486" s="431"/>
      <c r="F486" s="444"/>
      <c r="G486" s="350"/>
      <c r="H486" s="351"/>
      <c r="I486" s="351"/>
      <c r="J486" s="352"/>
      <c r="K486" s="352"/>
      <c r="L486" s="348"/>
      <c r="M486" s="348"/>
      <c r="N486" s="348"/>
      <c r="O486" s="353"/>
      <c r="P486" s="348"/>
    </row>
    <row r="487" spans="4:16" ht="40.15" customHeight="1" x14ac:dyDescent="0.25">
      <c r="D487" s="649"/>
      <c r="E487" s="431"/>
      <c r="F487" s="444"/>
      <c r="G487" s="350"/>
      <c r="H487" s="351"/>
      <c r="I487" s="351"/>
      <c r="J487" s="352"/>
      <c r="K487" s="352"/>
      <c r="L487" s="348"/>
      <c r="M487" s="348"/>
      <c r="N487" s="348"/>
      <c r="O487" s="353"/>
      <c r="P487" s="348"/>
    </row>
    <row r="488" spans="4:16" ht="40.15" customHeight="1" x14ac:dyDescent="0.25">
      <c r="D488" s="649"/>
      <c r="E488" s="431"/>
      <c r="F488" s="444"/>
      <c r="G488" s="350"/>
      <c r="H488" s="351"/>
      <c r="I488" s="351"/>
      <c r="J488" s="352"/>
      <c r="K488" s="352"/>
      <c r="L488" s="348"/>
      <c r="M488" s="348"/>
      <c r="N488" s="348"/>
      <c r="O488" s="353"/>
      <c r="P488" s="348"/>
    </row>
    <row r="489" spans="4:16" ht="40.15" customHeight="1" x14ac:dyDescent="0.25">
      <c r="D489" s="649"/>
      <c r="E489" s="431"/>
      <c r="F489" s="444"/>
      <c r="G489" s="350"/>
      <c r="H489" s="351"/>
      <c r="I489" s="351"/>
      <c r="J489" s="352"/>
      <c r="K489" s="352"/>
      <c r="L489" s="348"/>
      <c r="M489" s="348"/>
      <c r="N489" s="348"/>
      <c r="O489" s="353"/>
      <c r="P489" s="348"/>
    </row>
    <row r="490" spans="4:16" ht="40.15" customHeight="1" x14ac:dyDescent="0.25">
      <c r="D490" s="649"/>
      <c r="E490" s="431"/>
      <c r="F490" s="444"/>
      <c r="G490" s="350"/>
      <c r="H490" s="351"/>
      <c r="I490" s="351"/>
      <c r="J490" s="352"/>
      <c r="K490" s="352"/>
      <c r="L490" s="348"/>
      <c r="M490" s="348"/>
      <c r="N490" s="348"/>
      <c r="O490" s="353"/>
      <c r="P490" s="348"/>
    </row>
    <row r="491" spans="4:16" ht="40.15" customHeight="1" x14ac:dyDescent="0.25">
      <c r="D491" s="649"/>
      <c r="E491" s="431"/>
      <c r="F491" s="444"/>
      <c r="G491" s="350"/>
      <c r="H491" s="351"/>
      <c r="I491" s="351"/>
      <c r="J491" s="352"/>
      <c r="K491" s="352"/>
      <c r="L491" s="348"/>
      <c r="M491" s="348"/>
      <c r="N491" s="348"/>
      <c r="O491" s="353"/>
      <c r="P491" s="348"/>
    </row>
    <row r="492" spans="4:16" ht="40.15" customHeight="1" x14ac:dyDescent="0.25">
      <c r="D492" s="649"/>
      <c r="E492" s="431"/>
      <c r="F492" s="444"/>
      <c r="G492" s="350"/>
      <c r="H492" s="351"/>
      <c r="I492" s="351"/>
      <c r="J492" s="352"/>
      <c r="K492" s="352"/>
      <c r="L492" s="348"/>
      <c r="M492" s="348"/>
      <c r="N492" s="348"/>
      <c r="O492" s="353"/>
      <c r="P492" s="348"/>
    </row>
    <row r="493" spans="4:16" ht="40.15" customHeight="1" x14ac:dyDescent="0.25">
      <c r="D493" s="649"/>
      <c r="E493" s="431"/>
      <c r="F493" s="444"/>
      <c r="G493" s="350"/>
      <c r="H493" s="351"/>
      <c r="I493" s="351"/>
      <c r="J493" s="352"/>
      <c r="K493" s="352"/>
      <c r="L493" s="348"/>
      <c r="M493" s="348"/>
      <c r="N493" s="348"/>
      <c r="O493" s="353"/>
      <c r="P493" s="348"/>
    </row>
    <row r="494" spans="4:16" ht="40.15" customHeight="1" x14ac:dyDescent="0.25">
      <c r="D494" s="649"/>
      <c r="E494" s="431"/>
      <c r="F494" s="444"/>
      <c r="G494" s="350"/>
      <c r="H494" s="351"/>
      <c r="I494" s="351"/>
      <c r="J494" s="352"/>
      <c r="K494" s="352"/>
      <c r="L494" s="348"/>
      <c r="M494" s="348"/>
      <c r="N494" s="348"/>
      <c r="O494" s="353"/>
      <c r="P494" s="348"/>
    </row>
    <row r="495" spans="4:16" ht="40.15" customHeight="1" x14ac:dyDescent="0.25">
      <c r="D495" s="649"/>
      <c r="E495" s="431"/>
      <c r="F495" s="444"/>
      <c r="G495" s="350"/>
      <c r="H495" s="351"/>
      <c r="I495" s="351"/>
      <c r="J495" s="352"/>
      <c r="K495" s="352"/>
      <c r="L495" s="348"/>
      <c r="M495" s="348"/>
      <c r="N495" s="348"/>
      <c r="O495" s="353"/>
      <c r="P495" s="348"/>
    </row>
    <row r="496" spans="4:16" ht="40.15" customHeight="1" x14ac:dyDescent="0.25">
      <c r="D496" s="649"/>
      <c r="E496" s="431"/>
      <c r="F496" s="444"/>
      <c r="G496" s="350"/>
      <c r="H496" s="351"/>
      <c r="I496" s="351"/>
      <c r="J496" s="352"/>
      <c r="K496" s="352"/>
      <c r="L496" s="348"/>
      <c r="M496" s="348"/>
      <c r="N496" s="348"/>
      <c r="O496" s="353"/>
      <c r="P496" s="348"/>
    </row>
    <row r="497" spans="4:16" ht="40.15" customHeight="1" x14ac:dyDescent="0.25">
      <c r="D497" s="649"/>
      <c r="E497" s="431"/>
      <c r="F497" s="444"/>
      <c r="G497" s="350"/>
      <c r="H497" s="351"/>
      <c r="I497" s="351"/>
      <c r="J497" s="352"/>
      <c r="K497" s="352"/>
      <c r="L497" s="348"/>
      <c r="M497" s="348"/>
      <c r="N497" s="348"/>
      <c r="O497" s="353"/>
      <c r="P497" s="348"/>
    </row>
    <row r="498" spans="4:16" ht="40.15" customHeight="1" x14ac:dyDescent="0.25">
      <c r="D498" s="649"/>
      <c r="E498" s="431"/>
      <c r="F498" s="444"/>
      <c r="G498" s="350"/>
      <c r="H498" s="351"/>
      <c r="I498" s="351"/>
      <c r="J498" s="352"/>
      <c r="K498" s="352"/>
      <c r="L498" s="348"/>
      <c r="M498" s="348"/>
      <c r="N498" s="348"/>
      <c r="O498" s="353"/>
      <c r="P498" s="348"/>
    </row>
    <row r="499" spans="4:16" ht="40.15" customHeight="1" x14ac:dyDescent="0.25">
      <c r="D499" s="649"/>
      <c r="E499" s="431"/>
      <c r="F499" s="444"/>
      <c r="G499" s="350"/>
      <c r="H499" s="351"/>
      <c r="I499" s="351"/>
      <c r="J499" s="352"/>
      <c r="K499" s="352"/>
      <c r="L499" s="348"/>
      <c r="M499" s="348"/>
      <c r="N499" s="348"/>
      <c r="O499" s="353"/>
      <c r="P499" s="348"/>
    </row>
    <row r="500" spans="4:16" ht="40.15" customHeight="1" x14ac:dyDescent="0.25">
      <c r="D500" s="649"/>
      <c r="E500" s="431"/>
      <c r="F500" s="444"/>
      <c r="G500" s="350"/>
      <c r="H500" s="351"/>
      <c r="I500" s="351"/>
      <c r="J500" s="352"/>
      <c r="K500" s="352"/>
      <c r="L500" s="348"/>
      <c r="M500" s="348"/>
      <c r="N500" s="348"/>
      <c r="O500" s="353"/>
      <c r="P500" s="348"/>
    </row>
    <row r="501" spans="4:16" ht="40.15" customHeight="1" x14ac:dyDescent="0.25">
      <c r="D501" s="649"/>
      <c r="E501" s="431"/>
      <c r="F501" s="444"/>
      <c r="G501" s="350"/>
      <c r="H501" s="351"/>
      <c r="I501" s="351"/>
      <c r="J501" s="352"/>
      <c r="K501" s="352"/>
      <c r="L501" s="348"/>
      <c r="M501" s="348"/>
      <c r="N501" s="348"/>
      <c r="O501" s="353"/>
      <c r="P501" s="348"/>
    </row>
    <row r="502" spans="4:16" ht="40.15" customHeight="1" x14ac:dyDescent="0.25">
      <c r="D502" s="649"/>
      <c r="E502" s="431"/>
      <c r="F502" s="444"/>
      <c r="G502" s="350"/>
      <c r="H502" s="351"/>
      <c r="I502" s="351"/>
      <c r="J502" s="352"/>
      <c r="K502" s="352"/>
      <c r="L502" s="348"/>
      <c r="M502" s="348"/>
      <c r="N502" s="348"/>
      <c r="O502" s="353"/>
      <c r="P502" s="348"/>
    </row>
    <row r="503" spans="4:16" ht="40.15" customHeight="1" x14ac:dyDescent="0.25">
      <c r="D503" s="649"/>
      <c r="E503" s="431"/>
      <c r="F503" s="444"/>
      <c r="G503" s="350"/>
      <c r="H503" s="351"/>
      <c r="I503" s="351"/>
      <c r="J503" s="352"/>
      <c r="K503" s="352"/>
      <c r="L503" s="348"/>
      <c r="M503" s="348"/>
      <c r="N503" s="348"/>
      <c r="O503" s="353"/>
      <c r="P503" s="348"/>
    </row>
    <row r="504" spans="4:16" ht="40.15" customHeight="1" x14ac:dyDescent="0.25">
      <c r="D504" s="649"/>
      <c r="E504" s="431"/>
      <c r="F504" s="444"/>
      <c r="G504" s="350"/>
      <c r="H504" s="351"/>
      <c r="I504" s="351"/>
      <c r="J504" s="352"/>
      <c r="K504" s="352"/>
      <c r="L504" s="348"/>
      <c r="M504" s="348"/>
      <c r="N504" s="348"/>
      <c r="O504" s="353"/>
      <c r="P504" s="348"/>
    </row>
    <row r="505" spans="4:16" ht="40.15" customHeight="1" x14ac:dyDescent="0.25">
      <c r="D505" s="649"/>
      <c r="E505" s="431"/>
      <c r="F505" s="444"/>
      <c r="G505" s="350"/>
      <c r="H505" s="351"/>
      <c r="I505" s="351"/>
      <c r="J505" s="352"/>
      <c r="K505" s="352"/>
      <c r="L505" s="348"/>
      <c r="M505" s="348"/>
      <c r="N505" s="348"/>
      <c r="O505" s="353"/>
      <c r="P505" s="348"/>
    </row>
    <row r="506" spans="4:16" ht="40.15" customHeight="1" x14ac:dyDescent="0.25">
      <c r="D506" s="649"/>
      <c r="E506" s="431"/>
      <c r="F506" s="444"/>
      <c r="G506" s="350"/>
      <c r="H506" s="351"/>
      <c r="I506" s="351"/>
      <c r="J506" s="352"/>
      <c r="K506" s="352"/>
      <c r="L506" s="348"/>
      <c r="M506" s="348"/>
      <c r="N506" s="348"/>
      <c r="O506" s="353"/>
      <c r="P506" s="348"/>
    </row>
    <row r="507" spans="4:16" ht="40.15" customHeight="1" x14ac:dyDescent="0.25">
      <c r="D507" s="649"/>
      <c r="E507" s="431"/>
      <c r="F507" s="444"/>
      <c r="G507" s="350"/>
      <c r="H507" s="351"/>
      <c r="I507" s="351"/>
      <c r="J507" s="352"/>
      <c r="K507" s="352"/>
      <c r="L507" s="348"/>
      <c r="M507" s="348"/>
      <c r="N507" s="348"/>
      <c r="O507" s="353"/>
      <c r="P507" s="348"/>
    </row>
    <row r="508" spans="4:16" ht="40.15" customHeight="1" x14ac:dyDescent="0.25">
      <c r="D508" s="649"/>
      <c r="E508" s="431"/>
      <c r="F508" s="444"/>
      <c r="G508" s="350"/>
      <c r="H508" s="351"/>
      <c r="I508" s="351"/>
      <c r="J508" s="352"/>
      <c r="K508" s="352"/>
      <c r="L508" s="348"/>
      <c r="M508" s="348"/>
      <c r="N508" s="348"/>
      <c r="O508" s="353"/>
      <c r="P508" s="348"/>
    </row>
    <row r="509" spans="4:16" ht="40.15" customHeight="1" x14ac:dyDescent="0.25">
      <c r="D509" s="649"/>
      <c r="E509" s="431"/>
      <c r="F509" s="444"/>
      <c r="G509" s="350"/>
      <c r="H509" s="351"/>
      <c r="I509" s="351"/>
      <c r="J509" s="352"/>
      <c r="K509" s="352"/>
      <c r="L509" s="348"/>
      <c r="M509" s="348"/>
      <c r="N509" s="348"/>
      <c r="O509" s="353"/>
      <c r="P509" s="348"/>
    </row>
    <row r="510" spans="4:16" ht="40.15" customHeight="1" x14ac:dyDescent="0.25">
      <c r="D510" s="649"/>
      <c r="E510" s="431"/>
      <c r="F510" s="444"/>
      <c r="G510" s="350"/>
      <c r="H510" s="351"/>
      <c r="I510" s="351"/>
      <c r="J510" s="352"/>
      <c r="K510" s="352"/>
      <c r="L510" s="348"/>
      <c r="M510" s="348"/>
      <c r="N510" s="348"/>
      <c r="O510" s="353"/>
      <c r="P510" s="348"/>
    </row>
    <row r="511" spans="4:16" ht="40.15" customHeight="1" x14ac:dyDescent="0.25">
      <c r="D511" s="649"/>
      <c r="E511" s="431"/>
      <c r="F511" s="444"/>
      <c r="G511" s="350"/>
      <c r="H511" s="351"/>
      <c r="I511" s="351"/>
      <c r="J511" s="352"/>
      <c r="K511" s="352"/>
      <c r="L511" s="348"/>
      <c r="M511" s="348"/>
      <c r="N511" s="348"/>
      <c r="O511" s="353"/>
      <c r="P511" s="348"/>
    </row>
    <row r="512" spans="4:16" ht="40.15" customHeight="1" x14ac:dyDescent="0.25">
      <c r="D512" s="649"/>
      <c r="E512" s="431"/>
      <c r="F512" s="444"/>
      <c r="G512" s="350"/>
      <c r="H512" s="351"/>
      <c r="I512" s="351"/>
      <c r="J512" s="352"/>
      <c r="K512" s="352"/>
      <c r="L512" s="348"/>
      <c r="M512" s="348"/>
      <c r="N512" s="348"/>
      <c r="O512" s="353"/>
      <c r="P512" s="348"/>
    </row>
    <row r="513" spans="4:16" ht="40.15" customHeight="1" x14ac:dyDescent="0.25">
      <c r="D513" s="649"/>
      <c r="E513" s="431"/>
      <c r="F513" s="444"/>
      <c r="G513" s="350"/>
      <c r="H513" s="351"/>
      <c r="I513" s="351"/>
      <c r="J513" s="352"/>
      <c r="K513" s="352"/>
      <c r="L513" s="348"/>
      <c r="M513" s="348"/>
      <c r="N513" s="348"/>
      <c r="O513" s="353"/>
      <c r="P513" s="348"/>
    </row>
    <row r="514" spans="4:16" ht="40.15" customHeight="1" x14ac:dyDescent="0.25">
      <c r="D514" s="649"/>
      <c r="E514" s="431"/>
      <c r="F514" s="444"/>
      <c r="G514" s="350"/>
      <c r="H514" s="351"/>
      <c r="I514" s="351"/>
      <c r="J514" s="352"/>
      <c r="K514" s="352"/>
      <c r="L514" s="348"/>
      <c r="M514" s="348"/>
      <c r="N514" s="348"/>
      <c r="O514" s="353"/>
      <c r="P514" s="348"/>
    </row>
    <row r="515" spans="4:16" ht="40.15" customHeight="1" x14ac:dyDescent="0.25">
      <c r="D515" s="649"/>
      <c r="E515" s="431"/>
      <c r="F515" s="444"/>
      <c r="G515" s="350"/>
      <c r="H515" s="351"/>
      <c r="I515" s="351"/>
      <c r="J515" s="352"/>
      <c r="K515" s="352"/>
      <c r="L515" s="348"/>
      <c r="M515" s="348"/>
      <c r="N515" s="348"/>
      <c r="O515" s="353"/>
      <c r="P515" s="348"/>
    </row>
    <row r="516" spans="4:16" ht="40.15" customHeight="1" x14ac:dyDescent="0.25">
      <c r="D516" s="649"/>
      <c r="E516" s="431"/>
      <c r="F516" s="444"/>
      <c r="G516" s="350"/>
      <c r="H516" s="351"/>
      <c r="I516" s="351"/>
      <c r="J516" s="352"/>
      <c r="K516" s="352"/>
      <c r="L516" s="348"/>
      <c r="M516" s="348"/>
      <c r="N516" s="348"/>
      <c r="O516" s="353"/>
      <c r="P516" s="348"/>
    </row>
    <row r="517" spans="4:16" ht="40.15" customHeight="1" x14ac:dyDescent="0.25">
      <c r="D517" s="649"/>
      <c r="E517" s="431"/>
      <c r="F517" s="444"/>
      <c r="G517" s="350"/>
      <c r="H517" s="351"/>
      <c r="I517" s="351"/>
      <c r="J517" s="352"/>
      <c r="K517" s="352"/>
      <c r="L517" s="348"/>
      <c r="M517" s="348"/>
      <c r="N517" s="348"/>
      <c r="O517" s="353"/>
      <c r="P517" s="348"/>
    </row>
    <row r="518" spans="4:16" ht="40.15" customHeight="1" x14ac:dyDescent="0.25">
      <c r="D518" s="649"/>
      <c r="E518" s="431"/>
      <c r="F518" s="444"/>
      <c r="G518" s="350"/>
      <c r="H518" s="351"/>
      <c r="I518" s="351"/>
      <c r="J518" s="352"/>
      <c r="K518" s="352"/>
      <c r="L518" s="348"/>
      <c r="M518" s="348"/>
      <c r="N518" s="348"/>
      <c r="O518" s="353"/>
      <c r="P518" s="348"/>
    </row>
    <row r="519" spans="4:16" ht="40.15" customHeight="1" x14ac:dyDescent="0.25">
      <c r="D519" s="649"/>
      <c r="E519" s="431"/>
      <c r="F519" s="444"/>
      <c r="G519" s="350"/>
      <c r="H519" s="351"/>
      <c r="I519" s="351"/>
      <c r="J519" s="352"/>
      <c r="K519" s="352"/>
      <c r="L519" s="348"/>
      <c r="M519" s="348"/>
      <c r="N519" s="348"/>
      <c r="O519" s="353"/>
      <c r="P519" s="348"/>
    </row>
    <row r="520" spans="4:16" ht="40.15" customHeight="1" x14ac:dyDescent="0.25">
      <c r="D520" s="649"/>
      <c r="E520" s="431"/>
      <c r="F520" s="444"/>
      <c r="G520" s="350"/>
      <c r="H520" s="351"/>
      <c r="I520" s="351"/>
      <c r="J520" s="352"/>
      <c r="K520" s="352"/>
      <c r="L520" s="348"/>
      <c r="M520" s="348"/>
      <c r="N520" s="348"/>
      <c r="O520" s="353"/>
      <c r="P520" s="348"/>
    </row>
    <row r="521" spans="4:16" ht="40.15" customHeight="1" x14ac:dyDescent="0.25">
      <c r="D521" s="649"/>
      <c r="E521" s="431"/>
      <c r="F521" s="444"/>
      <c r="G521" s="350"/>
      <c r="H521" s="351"/>
      <c r="I521" s="351"/>
      <c r="J521" s="352"/>
      <c r="K521" s="352"/>
      <c r="L521" s="348"/>
      <c r="M521" s="348"/>
      <c r="N521" s="348"/>
      <c r="O521" s="353"/>
      <c r="P521" s="348"/>
    </row>
    <row r="522" spans="4:16" ht="40.15" customHeight="1" x14ac:dyDescent="0.25">
      <c r="D522" s="649"/>
      <c r="E522" s="431"/>
      <c r="F522" s="444"/>
      <c r="G522" s="350"/>
      <c r="H522" s="351"/>
      <c r="I522" s="351"/>
      <c r="J522" s="352"/>
      <c r="K522" s="352"/>
      <c r="L522" s="348"/>
      <c r="M522" s="348"/>
      <c r="N522" s="348"/>
      <c r="O522" s="353"/>
      <c r="P522" s="348"/>
    </row>
    <row r="523" spans="4:16" ht="40.15" customHeight="1" x14ac:dyDescent="0.25">
      <c r="D523" s="649"/>
      <c r="E523" s="431"/>
      <c r="F523" s="444"/>
      <c r="G523" s="350"/>
      <c r="H523" s="351"/>
      <c r="I523" s="351"/>
      <c r="J523" s="352"/>
      <c r="K523" s="352"/>
      <c r="L523" s="348"/>
      <c r="M523" s="348"/>
      <c r="N523" s="348"/>
      <c r="O523" s="353"/>
      <c r="P523" s="348"/>
    </row>
    <row r="524" spans="4:16" ht="40.15" customHeight="1" x14ac:dyDescent="0.25">
      <c r="D524" s="649"/>
      <c r="E524" s="431"/>
      <c r="F524" s="444"/>
      <c r="G524" s="350"/>
      <c r="H524" s="351"/>
      <c r="I524" s="351"/>
      <c r="J524" s="352"/>
      <c r="K524" s="352"/>
      <c r="L524" s="348"/>
      <c r="M524" s="348"/>
      <c r="N524" s="348"/>
      <c r="O524" s="353"/>
      <c r="P524" s="348"/>
    </row>
    <row r="525" spans="4:16" ht="40.15" customHeight="1" x14ac:dyDescent="0.25">
      <c r="D525" s="649"/>
      <c r="E525" s="431"/>
      <c r="F525" s="444"/>
      <c r="G525" s="350"/>
      <c r="H525" s="351"/>
      <c r="I525" s="351"/>
      <c r="J525" s="352"/>
      <c r="K525" s="352"/>
      <c r="L525" s="348"/>
      <c r="M525" s="348"/>
      <c r="N525" s="348"/>
      <c r="O525" s="353"/>
      <c r="P525" s="348"/>
    </row>
    <row r="526" spans="4:16" ht="40.15" customHeight="1" x14ac:dyDescent="0.25">
      <c r="D526" s="649"/>
      <c r="E526" s="431"/>
      <c r="F526" s="444"/>
      <c r="G526" s="350"/>
      <c r="H526" s="351"/>
      <c r="I526" s="351"/>
      <c r="J526" s="352"/>
      <c r="K526" s="352"/>
      <c r="L526" s="348"/>
      <c r="M526" s="348"/>
      <c r="N526" s="348"/>
      <c r="O526" s="353"/>
      <c r="P526" s="348"/>
    </row>
    <row r="527" spans="4:16" ht="40.15" customHeight="1" x14ac:dyDescent="0.25">
      <c r="D527" s="649"/>
      <c r="E527" s="431"/>
      <c r="F527" s="444"/>
      <c r="G527" s="350"/>
      <c r="H527" s="351"/>
      <c r="I527" s="351"/>
      <c r="J527" s="352"/>
      <c r="K527" s="352"/>
      <c r="L527" s="348"/>
      <c r="M527" s="348"/>
      <c r="N527" s="348"/>
      <c r="O527" s="353"/>
      <c r="P527" s="348"/>
    </row>
    <row r="528" spans="4:16" ht="40.15" customHeight="1" x14ac:dyDescent="0.25">
      <c r="D528" s="649"/>
      <c r="E528" s="431"/>
      <c r="F528" s="444"/>
      <c r="G528" s="350"/>
      <c r="H528" s="351"/>
      <c r="I528" s="351"/>
      <c r="J528" s="352"/>
      <c r="K528" s="352"/>
      <c r="L528" s="348"/>
      <c r="M528" s="348"/>
      <c r="N528" s="348"/>
      <c r="O528" s="353"/>
      <c r="P528" s="348"/>
    </row>
    <row r="529" spans="4:16" ht="40.15" customHeight="1" x14ac:dyDescent="0.25">
      <c r="D529" s="649"/>
      <c r="E529" s="431"/>
      <c r="F529" s="444"/>
      <c r="G529" s="350"/>
      <c r="H529" s="351"/>
      <c r="I529" s="351"/>
      <c r="J529" s="352"/>
      <c r="K529" s="352"/>
      <c r="L529" s="348"/>
      <c r="M529" s="348"/>
      <c r="N529" s="348"/>
      <c r="O529" s="353"/>
      <c r="P529" s="348"/>
    </row>
    <row r="530" spans="4:16" ht="40.15" customHeight="1" x14ac:dyDescent="0.25">
      <c r="D530" s="649"/>
      <c r="E530" s="431"/>
      <c r="F530" s="444"/>
      <c r="G530" s="350"/>
      <c r="H530" s="351"/>
      <c r="I530" s="351"/>
      <c r="J530" s="352"/>
      <c r="K530" s="352"/>
      <c r="L530" s="348"/>
      <c r="M530" s="348"/>
      <c r="N530" s="348"/>
      <c r="O530" s="353"/>
      <c r="P530" s="348"/>
    </row>
    <row r="531" spans="4:16" ht="40.15" customHeight="1" x14ac:dyDescent="0.25">
      <c r="D531" s="649"/>
      <c r="E531" s="431"/>
      <c r="F531" s="444"/>
      <c r="G531" s="350"/>
      <c r="H531" s="351"/>
      <c r="I531" s="351"/>
      <c r="J531" s="352"/>
      <c r="K531" s="352"/>
      <c r="L531" s="348"/>
      <c r="M531" s="348"/>
      <c r="N531" s="348"/>
      <c r="O531" s="353"/>
      <c r="P531" s="348"/>
    </row>
    <row r="532" spans="4:16" ht="40.15" customHeight="1" x14ac:dyDescent="0.25">
      <c r="D532" s="649"/>
      <c r="E532" s="431"/>
      <c r="F532" s="444"/>
      <c r="G532" s="350"/>
      <c r="H532" s="351"/>
      <c r="I532" s="351"/>
      <c r="J532" s="352"/>
      <c r="K532" s="352"/>
      <c r="L532" s="348"/>
      <c r="M532" s="348"/>
      <c r="N532" s="348"/>
      <c r="O532" s="353"/>
      <c r="P532" s="348"/>
    </row>
    <row r="533" spans="4:16" ht="40.15" customHeight="1" x14ac:dyDescent="0.25">
      <c r="D533" s="649"/>
      <c r="E533" s="431"/>
      <c r="F533" s="444"/>
      <c r="G533" s="350"/>
      <c r="H533" s="351"/>
      <c r="I533" s="351"/>
      <c r="J533" s="352"/>
      <c r="K533" s="352"/>
      <c r="L533" s="348"/>
      <c r="M533" s="348"/>
      <c r="N533" s="348"/>
      <c r="O533" s="353"/>
      <c r="P533" s="348"/>
    </row>
    <row r="534" spans="4:16" ht="40.15" customHeight="1" x14ac:dyDescent="0.25">
      <c r="D534" s="649"/>
      <c r="E534" s="431"/>
      <c r="F534" s="444"/>
      <c r="G534" s="350"/>
      <c r="H534" s="351"/>
      <c r="I534" s="351"/>
      <c r="J534" s="352"/>
      <c r="K534" s="352"/>
      <c r="L534" s="348"/>
      <c r="M534" s="348"/>
      <c r="N534" s="348"/>
      <c r="O534" s="353"/>
      <c r="P534" s="348"/>
    </row>
    <row r="535" spans="4:16" ht="40.15" customHeight="1" x14ac:dyDescent="0.25">
      <c r="D535" s="649"/>
      <c r="E535" s="431"/>
      <c r="F535" s="444"/>
      <c r="G535" s="350"/>
      <c r="H535" s="351"/>
      <c r="I535" s="351"/>
      <c r="J535" s="352"/>
      <c r="K535" s="352"/>
      <c r="L535" s="348"/>
      <c r="M535" s="348"/>
      <c r="N535" s="348"/>
      <c r="O535" s="353"/>
      <c r="P535" s="348"/>
    </row>
    <row r="536" spans="4:16" ht="40.15" customHeight="1" x14ac:dyDescent="0.25">
      <c r="D536" s="649"/>
      <c r="E536" s="431"/>
      <c r="F536" s="444"/>
      <c r="G536" s="350"/>
      <c r="H536" s="351"/>
      <c r="I536" s="351"/>
      <c r="J536" s="352"/>
      <c r="K536" s="352"/>
      <c r="L536" s="348"/>
      <c r="M536" s="348"/>
      <c r="N536" s="348"/>
      <c r="O536" s="353"/>
      <c r="P536" s="348"/>
    </row>
    <row r="537" spans="4:16" ht="40.15" customHeight="1" x14ac:dyDescent="0.25">
      <c r="D537" s="649"/>
      <c r="E537" s="431"/>
      <c r="F537" s="444"/>
      <c r="G537" s="350"/>
      <c r="H537" s="351"/>
      <c r="I537" s="351"/>
      <c r="J537" s="352"/>
      <c r="K537" s="352"/>
      <c r="L537" s="348"/>
      <c r="M537" s="348"/>
      <c r="N537" s="348"/>
      <c r="O537" s="353"/>
      <c r="P537" s="348"/>
    </row>
    <row r="538" spans="4:16" ht="40.15" customHeight="1" x14ac:dyDescent="0.25">
      <c r="D538" s="649"/>
      <c r="E538" s="431"/>
      <c r="F538" s="444"/>
      <c r="G538" s="350"/>
      <c r="H538" s="351"/>
      <c r="I538" s="351"/>
      <c r="J538" s="352"/>
      <c r="K538" s="352"/>
      <c r="L538" s="348"/>
      <c r="M538" s="348"/>
      <c r="N538" s="348"/>
      <c r="O538" s="353"/>
      <c r="P538" s="348"/>
    </row>
    <row r="539" spans="4:16" ht="40.15" customHeight="1" x14ac:dyDescent="0.25">
      <c r="D539" s="649"/>
      <c r="E539" s="431"/>
      <c r="F539" s="444"/>
      <c r="G539" s="350"/>
      <c r="H539" s="351"/>
      <c r="I539" s="351"/>
      <c r="J539" s="352"/>
      <c r="K539" s="352"/>
      <c r="L539" s="348"/>
      <c r="M539" s="348"/>
      <c r="N539" s="348"/>
      <c r="O539" s="353"/>
      <c r="P539" s="348"/>
    </row>
    <row r="540" spans="4:16" ht="40.15" customHeight="1" x14ac:dyDescent="0.25">
      <c r="D540" s="649"/>
      <c r="E540" s="431"/>
      <c r="F540" s="444"/>
      <c r="G540" s="350"/>
      <c r="H540" s="351"/>
      <c r="I540" s="351"/>
      <c r="J540" s="352"/>
      <c r="K540" s="352"/>
      <c r="L540" s="348"/>
      <c r="M540" s="348"/>
      <c r="N540" s="348"/>
      <c r="O540" s="353"/>
      <c r="P540" s="348"/>
    </row>
    <row r="541" spans="4:16" ht="40.15" customHeight="1" x14ac:dyDescent="0.25">
      <c r="D541" s="649"/>
      <c r="E541" s="431"/>
      <c r="F541" s="444"/>
      <c r="G541" s="350"/>
      <c r="H541" s="351"/>
      <c r="I541" s="351"/>
      <c r="J541" s="352"/>
      <c r="K541" s="352"/>
      <c r="L541" s="348"/>
      <c r="M541" s="348"/>
      <c r="N541" s="348"/>
      <c r="O541" s="353"/>
      <c r="P541" s="348"/>
    </row>
    <row r="542" spans="4:16" ht="40.15" customHeight="1" x14ac:dyDescent="0.25">
      <c r="D542" s="649"/>
      <c r="E542" s="431"/>
      <c r="F542" s="444"/>
      <c r="G542" s="350"/>
      <c r="H542" s="351"/>
      <c r="I542" s="351"/>
      <c r="J542" s="352"/>
      <c r="K542" s="352"/>
      <c r="L542" s="348"/>
      <c r="M542" s="348"/>
      <c r="N542" s="348"/>
      <c r="O542" s="353"/>
      <c r="P542" s="348"/>
    </row>
    <row r="543" spans="4:16" ht="40.15" customHeight="1" x14ac:dyDescent="0.25">
      <c r="D543" s="649"/>
      <c r="E543" s="431"/>
      <c r="F543" s="444"/>
      <c r="G543" s="350"/>
      <c r="H543" s="351"/>
      <c r="I543" s="351"/>
      <c r="J543" s="352"/>
      <c r="K543" s="352"/>
      <c r="L543" s="348"/>
      <c r="M543" s="348"/>
      <c r="N543" s="348"/>
      <c r="O543" s="353"/>
      <c r="P543" s="348"/>
    </row>
    <row r="544" spans="4:16" ht="40.15" customHeight="1" x14ac:dyDescent="0.25">
      <c r="D544" s="649"/>
      <c r="E544" s="431"/>
      <c r="F544" s="444"/>
      <c r="G544" s="350"/>
      <c r="H544" s="351"/>
      <c r="I544" s="351"/>
      <c r="J544" s="352"/>
      <c r="K544" s="352"/>
      <c r="L544" s="348"/>
      <c r="M544" s="348"/>
      <c r="N544" s="348"/>
      <c r="O544" s="353"/>
      <c r="P544" s="348"/>
    </row>
    <row r="545" spans="4:16" ht="40.15" customHeight="1" x14ac:dyDescent="0.25">
      <c r="D545" s="649"/>
      <c r="E545" s="431"/>
      <c r="F545" s="444"/>
      <c r="G545" s="350"/>
      <c r="H545" s="351"/>
      <c r="I545" s="351"/>
      <c r="J545" s="352"/>
      <c r="K545" s="352"/>
      <c r="L545" s="348"/>
      <c r="M545" s="348"/>
      <c r="N545" s="348"/>
      <c r="O545" s="353"/>
      <c r="P545" s="348"/>
    </row>
    <row r="546" spans="4:16" ht="40.15" customHeight="1" x14ac:dyDescent="0.25">
      <c r="D546" s="649"/>
      <c r="E546" s="431"/>
      <c r="F546" s="444"/>
      <c r="G546" s="350"/>
      <c r="H546" s="351"/>
      <c r="I546" s="351"/>
      <c r="J546" s="352"/>
      <c r="K546" s="352"/>
      <c r="L546" s="348"/>
      <c r="M546" s="348"/>
      <c r="N546" s="348"/>
      <c r="O546" s="353"/>
      <c r="P546" s="348"/>
    </row>
    <row r="547" spans="4:16" ht="40.15" customHeight="1" x14ac:dyDescent="0.25">
      <c r="D547" s="649"/>
      <c r="E547" s="431"/>
      <c r="F547" s="444"/>
      <c r="G547" s="350"/>
      <c r="H547" s="351"/>
      <c r="I547" s="351"/>
      <c r="J547" s="352"/>
      <c r="K547" s="352"/>
      <c r="L547" s="348"/>
      <c r="M547" s="348"/>
      <c r="N547" s="348"/>
      <c r="O547" s="353"/>
      <c r="P547" s="348"/>
    </row>
    <row r="548" spans="4:16" ht="40.15" customHeight="1" x14ac:dyDescent="0.25">
      <c r="D548" s="649"/>
      <c r="E548" s="431"/>
      <c r="F548" s="444"/>
      <c r="G548" s="350"/>
      <c r="H548" s="351"/>
      <c r="I548" s="351"/>
      <c r="J548" s="352"/>
      <c r="K548" s="352"/>
      <c r="L548" s="348"/>
      <c r="M548" s="348"/>
      <c r="N548" s="348"/>
      <c r="O548" s="353"/>
      <c r="P548" s="348"/>
    </row>
    <row r="549" spans="4:16" ht="40.15" customHeight="1" x14ac:dyDescent="0.25">
      <c r="D549" s="649"/>
      <c r="E549" s="431"/>
      <c r="F549" s="444"/>
      <c r="G549" s="350"/>
      <c r="H549" s="351"/>
      <c r="I549" s="351"/>
      <c r="J549" s="352"/>
      <c r="K549" s="352"/>
      <c r="L549" s="348"/>
      <c r="M549" s="348"/>
      <c r="N549" s="348"/>
      <c r="O549" s="353"/>
      <c r="P549" s="348"/>
    </row>
    <row r="550" spans="4:16" ht="40.15" customHeight="1" x14ac:dyDescent="0.25">
      <c r="D550" s="649"/>
      <c r="E550" s="431"/>
      <c r="F550" s="444"/>
      <c r="G550" s="350"/>
      <c r="H550" s="351"/>
      <c r="I550" s="351"/>
      <c r="J550" s="352"/>
      <c r="K550" s="352"/>
      <c r="L550" s="348"/>
      <c r="M550" s="348"/>
      <c r="N550" s="348"/>
      <c r="O550" s="353"/>
      <c r="P550" s="348"/>
    </row>
    <row r="551" spans="4:16" ht="40.15" customHeight="1" x14ac:dyDescent="0.25">
      <c r="D551" s="649"/>
      <c r="E551" s="431"/>
      <c r="F551" s="444"/>
      <c r="G551" s="350"/>
      <c r="H551" s="351"/>
      <c r="I551" s="351"/>
      <c r="J551" s="352"/>
      <c r="K551" s="352"/>
      <c r="L551" s="348"/>
      <c r="M551" s="348"/>
      <c r="N551" s="348"/>
      <c r="O551" s="353"/>
      <c r="P551" s="348"/>
    </row>
    <row r="552" spans="4:16" ht="40.15" customHeight="1" x14ac:dyDescent="0.25">
      <c r="D552" s="649"/>
      <c r="E552" s="431"/>
      <c r="F552" s="444"/>
      <c r="G552" s="350"/>
      <c r="H552" s="351"/>
      <c r="I552" s="351"/>
      <c r="J552" s="352"/>
      <c r="K552" s="352"/>
      <c r="L552" s="348"/>
      <c r="M552" s="348"/>
      <c r="N552" s="348"/>
      <c r="O552" s="353"/>
      <c r="P552" s="348"/>
    </row>
    <row r="553" spans="4:16" ht="40.15" customHeight="1" x14ac:dyDescent="0.25">
      <c r="D553" s="649"/>
      <c r="E553" s="431"/>
      <c r="F553" s="444"/>
      <c r="G553" s="350"/>
      <c r="H553" s="351"/>
      <c r="I553" s="351"/>
      <c r="J553" s="352"/>
      <c r="K553" s="352"/>
      <c r="L553" s="348"/>
      <c r="M553" s="348"/>
      <c r="N553" s="348"/>
      <c r="O553" s="353"/>
      <c r="P553" s="348"/>
    </row>
    <row r="554" spans="4:16" ht="40.15" customHeight="1" x14ac:dyDescent="0.25">
      <c r="D554" s="649"/>
      <c r="E554" s="431"/>
      <c r="F554" s="444"/>
      <c r="G554" s="350"/>
      <c r="H554" s="351"/>
      <c r="I554" s="351"/>
      <c r="J554" s="352"/>
      <c r="K554" s="352"/>
      <c r="L554" s="348"/>
      <c r="M554" s="348"/>
      <c r="N554" s="348"/>
      <c r="O554" s="353"/>
      <c r="P554" s="348"/>
    </row>
    <row r="555" spans="4:16" ht="40.15" customHeight="1" x14ac:dyDescent="0.25">
      <c r="D555" s="649"/>
      <c r="E555" s="431"/>
      <c r="F555" s="444"/>
      <c r="G555" s="350"/>
      <c r="H555" s="351"/>
      <c r="I555" s="351"/>
      <c r="J555" s="352"/>
      <c r="K555" s="352"/>
      <c r="L555" s="348"/>
      <c r="M555" s="348"/>
      <c r="N555" s="348"/>
      <c r="O555" s="353"/>
      <c r="P555" s="348"/>
    </row>
    <row r="556" spans="4:16" ht="40.15" customHeight="1" x14ac:dyDescent="0.25">
      <c r="D556" s="649"/>
      <c r="E556" s="431"/>
      <c r="F556" s="444"/>
      <c r="G556" s="350"/>
      <c r="H556" s="351"/>
      <c r="I556" s="351"/>
      <c r="J556" s="352"/>
      <c r="K556" s="352"/>
      <c r="L556" s="348"/>
      <c r="M556" s="348"/>
      <c r="N556" s="348"/>
      <c r="O556" s="353"/>
      <c r="P556" s="348"/>
    </row>
    <row r="557" spans="4:16" ht="40.15" customHeight="1" x14ac:dyDescent="0.25">
      <c r="D557" s="649"/>
      <c r="E557" s="431"/>
      <c r="F557" s="444"/>
      <c r="G557" s="350"/>
      <c r="H557" s="351"/>
      <c r="I557" s="351"/>
      <c r="J557" s="352"/>
      <c r="K557" s="352"/>
      <c r="L557" s="348"/>
      <c r="M557" s="348"/>
      <c r="N557" s="348"/>
      <c r="O557" s="353"/>
      <c r="P557" s="348"/>
    </row>
    <row r="558" spans="4:16" ht="40.15" customHeight="1" x14ac:dyDescent="0.25">
      <c r="D558" s="649"/>
      <c r="E558" s="431"/>
      <c r="F558" s="444"/>
      <c r="G558" s="350"/>
      <c r="H558" s="351"/>
      <c r="I558" s="351"/>
      <c r="J558" s="352"/>
      <c r="K558" s="352"/>
      <c r="L558" s="348"/>
      <c r="M558" s="348"/>
      <c r="N558" s="348"/>
      <c r="O558" s="353"/>
      <c r="P558" s="348"/>
    </row>
    <row r="559" spans="4:16" ht="40.15" customHeight="1" x14ac:dyDescent="0.25">
      <c r="D559" s="649"/>
      <c r="E559" s="431"/>
      <c r="F559" s="444"/>
      <c r="G559" s="350"/>
      <c r="H559" s="351"/>
      <c r="I559" s="351"/>
      <c r="J559" s="352"/>
      <c r="K559" s="352"/>
      <c r="L559" s="348"/>
      <c r="M559" s="348"/>
      <c r="N559" s="348"/>
      <c r="O559" s="353"/>
      <c r="P559" s="348"/>
    </row>
    <row r="560" spans="4:16" ht="40.15" customHeight="1" x14ac:dyDescent="0.25">
      <c r="D560" s="649"/>
      <c r="E560" s="431"/>
      <c r="F560" s="444"/>
      <c r="G560" s="350"/>
      <c r="H560" s="351"/>
      <c r="I560" s="351"/>
      <c r="J560" s="352"/>
      <c r="K560" s="352"/>
      <c r="L560" s="348"/>
      <c r="M560" s="348"/>
      <c r="N560" s="348"/>
      <c r="O560" s="353"/>
      <c r="P560" s="348"/>
    </row>
    <row r="561" spans="4:16" ht="40.15" customHeight="1" x14ac:dyDescent="0.25">
      <c r="D561" s="649"/>
      <c r="E561" s="431"/>
      <c r="F561" s="444"/>
      <c r="G561" s="350"/>
      <c r="H561" s="351"/>
      <c r="I561" s="351"/>
      <c r="J561" s="352"/>
      <c r="K561" s="352"/>
      <c r="L561" s="348"/>
      <c r="M561" s="348"/>
      <c r="N561" s="348"/>
      <c r="O561" s="353"/>
      <c r="P561" s="348"/>
    </row>
    <row r="562" spans="4:16" ht="40.15" customHeight="1" x14ac:dyDescent="0.25">
      <c r="D562" s="649"/>
      <c r="E562" s="431"/>
      <c r="F562" s="444"/>
      <c r="G562" s="350"/>
      <c r="H562" s="351"/>
      <c r="I562" s="351"/>
      <c r="J562" s="352"/>
      <c r="K562" s="352"/>
      <c r="L562" s="348"/>
      <c r="M562" s="348"/>
      <c r="N562" s="348"/>
      <c r="O562" s="353"/>
      <c r="P562" s="348"/>
    </row>
    <row r="563" spans="4:16" ht="40.15" customHeight="1" x14ac:dyDescent="0.25">
      <c r="D563" s="649"/>
      <c r="E563" s="431"/>
      <c r="F563" s="444"/>
      <c r="G563" s="350"/>
      <c r="H563" s="351"/>
      <c r="I563" s="351"/>
      <c r="J563" s="352"/>
      <c r="K563" s="352"/>
      <c r="L563" s="348"/>
      <c r="M563" s="348"/>
      <c r="N563" s="348"/>
      <c r="O563" s="353"/>
      <c r="P563" s="348"/>
    </row>
    <row r="564" spans="4:16" ht="40.15" customHeight="1" x14ac:dyDescent="0.25">
      <c r="D564" s="649"/>
      <c r="E564" s="431"/>
      <c r="F564" s="444"/>
      <c r="G564" s="350"/>
      <c r="H564" s="351"/>
      <c r="I564" s="351"/>
      <c r="J564" s="352"/>
      <c r="K564" s="352"/>
      <c r="L564" s="348"/>
      <c r="M564" s="348"/>
      <c r="N564" s="348"/>
      <c r="O564" s="353"/>
      <c r="P564" s="348"/>
    </row>
    <row r="565" spans="4:16" ht="40.15" customHeight="1" x14ac:dyDescent="0.25">
      <c r="D565" s="649"/>
      <c r="E565" s="431"/>
      <c r="F565" s="444"/>
      <c r="G565" s="350"/>
      <c r="H565" s="351"/>
      <c r="I565" s="351"/>
      <c r="J565" s="352"/>
      <c r="K565" s="352"/>
      <c r="L565" s="348"/>
      <c r="M565" s="348"/>
      <c r="N565" s="348"/>
      <c r="O565" s="353"/>
      <c r="P565" s="348"/>
    </row>
    <row r="566" spans="4:16" ht="40.15" customHeight="1" x14ac:dyDescent="0.25">
      <c r="D566" s="649"/>
      <c r="E566" s="431"/>
      <c r="F566" s="444"/>
      <c r="G566" s="350"/>
      <c r="H566" s="351"/>
      <c r="I566" s="351"/>
      <c r="J566" s="352"/>
      <c r="K566" s="352"/>
      <c r="L566" s="348"/>
      <c r="M566" s="348"/>
      <c r="N566" s="348"/>
      <c r="O566" s="353"/>
      <c r="P566" s="348"/>
    </row>
    <row r="567" spans="4:16" ht="40.15" customHeight="1" x14ac:dyDescent="0.25">
      <c r="D567" s="649"/>
      <c r="E567" s="431"/>
      <c r="F567" s="444"/>
      <c r="G567" s="350"/>
      <c r="H567" s="351"/>
      <c r="I567" s="351"/>
      <c r="J567" s="352"/>
      <c r="K567" s="352"/>
      <c r="L567" s="348"/>
      <c r="M567" s="348"/>
      <c r="N567" s="348"/>
      <c r="O567" s="353"/>
      <c r="P567" s="348"/>
    </row>
    <row r="568" spans="4:16" ht="40.15" customHeight="1" x14ac:dyDescent="0.25">
      <c r="D568" s="649"/>
      <c r="E568" s="431"/>
      <c r="F568" s="444"/>
      <c r="G568" s="350"/>
      <c r="H568" s="351"/>
      <c r="I568" s="351"/>
      <c r="J568" s="352"/>
      <c r="K568" s="352"/>
      <c r="L568" s="348"/>
      <c r="M568" s="348"/>
      <c r="N568" s="348"/>
      <c r="O568" s="353"/>
      <c r="P568" s="348"/>
    </row>
    <row r="569" spans="4:16" ht="40.15" customHeight="1" x14ac:dyDescent="0.25">
      <c r="D569" s="649"/>
      <c r="E569" s="431"/>
      <c r="F569" s="444"/>
      <c r="G569" s="350"/>
      <c r="H569" s="351"/>
      <c r="I569" s="351"/>
      <c r="J569" s="352"/>
      <c r="K569" s="352"/>
      <c r="L569" s="348"/>
      <c r="M569" s="348"/>
      <c r="N569" s="348"/>
      <c r="O569" s="353"/>
      <c r="P569" s="348"/>
    </row>
    <row r="570" spans="4:16" ht="40.15" customHeight="1" x14ac:dyDescent="0.25">
      <c r="D570" s="649"/>
      <c r="E570" s="431"/>
      <c r="F570" s="444"/>
      <c r="G570" s="350"/>
      <c r="H570" s="351"/>
      <c r="I570" s="351"/>
      <c r="J570" s="352"/>
      <c r="K570" s="352"/>
      <c r="L570" s="348"/>
      <c r="M570" s="348"/>
      <c r="N570" s="348"/>
      <c r="O570" s="353"/>
      <c r="P570" s="348"/>
    </row>
    <row r="571" spans="4:16" ht="40.15" customHeight="1" x14ac:dyDescent="0.25">
      <c r="D571" s="649"/>
      <c r="E571" s="431"/>
      <c r="F571" s="444"/>
      <c r="G571" s="350"/>
      <c r="H571" s="351"/>
      <c r="I571" s="351"/>
      <c r="J571" s="352"/>
      <c r="K571" s="352"/>
      <c r="L571" s="348"/>
      <c r="M571" s="348"/>
      <c r="N571" s="348"/>
      <c r="O571" s="353"/>
      <c r="P571" s="348"/>
    </row>
    <row r="572" spans="4:16" ht="40.15" customHeight="1" x14ac:dyDescent="0.25">
      <c r="D572" s="649"/>
      <c r="E572" s="431"/>
      <c r="F572" s="444"/>
      <c r="G572" s="350"/>
      <c r="H572" s="351"/>
      <c r="I572" s="351"/>
      <c r="J572" s="352"/>
      <c r="K572" s="352"/>
      <c r="L572" s="348"/>
      <c r="M572" s="348"/>
      <c r="N572" s="348"/>
      <c r="O572" s="353"/>
      <c r="P572" s="348"/>
    </row>
    <row r="573" spans="4:16" ht="40.15" customHeight="1" x14ac:dyDescent="0.25">
      <c r="D573" s="649"/>
      <c r="E573" s="431"/>
      <c r="F573" s="444"/>
      <c r="G573" s="350"/>
      <c r="H573" s="351"/>
      <c r="I573" s="351"/>
      <c r="J573" s="352"/>
      <c r="K573" s="352"/>
      <c r="L573" s="348"/>
      <c r="M573" s="348"/>
      <c r="N573" s="348"/>
      <c r="O573" s="353"/>
      <c r="P573" s="348"/>
    </row>
    <row r="574" spans="4:16" ht="40.15" customHeight="1" x14ac:dyDescent="0.25">
      <c r="D574" s="649"/>
      <c r="E574" s="431"/>
      <c r="F574" s="444"/>
      <c r="G574" s="350"/>
      <c r="H574" s="351"/>
      <c r="I574" s="351"/>
      <c r="J574" s="352"/>
      <c r="K574" s="352"/>
      <c r="L574" s="348"/>
      <c r="M574" s="348"/>
      <c r="N574" s="348"/>
      <c r="O574" s="353"/>
      <c r="P574" s="348"/>
    </row>
    <row r="575" spans="4:16" ht="40.15" customHeight="1" x14ac:dyDescent="0.25">
      <c r="D575" s="649"/>
      <c r="E575" s="431"/>
      <c r="F575" s="444"/>
      <c r="G575" s="350"/>
      <c r="H575" s="351"/>
      <c r="I575" s="351"/>
      <c r="J575" s="352"/>
      <c r="K575" s="352"/>
      <c r="L575" s="348"/>
      <c r="M575" s="348"/>
      <c r="N575" s="348"/>
      <c r="O575" s="353"/>
      <c r="P575" s="348"/>
    </row>
    <row r="576" spans="4:16" ht="40.15" customHeight="1" x14ac:dyDescent="0.25">
      <c r="D576" s="649"/>
      <c r="E576" s="431"/>
      <c r="F576" s="444"/>
      <c r="G576" s="350"/>
      <c r="H576" s="351"/>
      <c r="I576" s="351"/>
      <c r="J576" s="352"/>
      <c r="K576" s="352"/>
      <c r="L576" s="348"/>
      <c r="M576" s="348"/>
      <c r="N576" s="348"/>
      <c r="O576" s="353"/>
      <c r="P576" s="348"/>
    </row>
    <row r="577" spans="4:16" ht="40.15" customHeight="1" x14ac:dyDescent="0.25">
      <c r="D577" s="649"/>
      <c r="E577" s="431"/>
      <c r="F577" s="444"/>
      <c r="G577" s="350"/>
      <c r="H577" s="351"/>
      <c r="I577" s="351"/>
      <c r="J577" s="352"/>
      <c r="K577" s="352"/>
      <c r="L577" s="348"/>
      <c r="M577" s="348"/>
      <c r="N577" s="348"/>
      <c r="O577" s="353"/>
      <c r="P577" s="348"/>
    </row>
    <row r="578" spans="4:16" ht="40.15" customHeight="1" x14ac:dyDescent="0.25">
      <c r="D578" s="649"/>
      <c r="E578" s="431"/>
      <c r="F578" s="444"/>
      <c r="G578" s="350"/>
      <c r="H578" s="351"/>
      <c r="I578" s="351"/>
      <c r="J578" s="352"/>
      <c r="K578" s="352"/>
      <c r="L578" s="348"/>
      <c r="M578" s="348"/>
      <c r="N578" s="348"/>
      <c r="O578" s="353"/>
      <c r="P578" s="348"/>
    </row>
    <row r="579" spans="4:16" ht="40.15" customHeight="1" x14ac:dyDescent="0.25">
      <c r="D579" s="649"/>
      <c r="E579" s="431"/>
      <c r="F579" s="444"/>
      <c r="G579" s="350"/>
      <c r="H579" s="351"/>
      <c r="I579" s="351"/>
      <c r="J579" s="352"/>
      <c r="K579" s="352"/>
      <c r="L579" s="348"/>
      <c r="M579" s="348"/>
      <c r="N579" s="348"/>
      <c r="O579" s="353"/>
      <c r="P579" s="348"/>
    </row>
    <row r="580" spans="4:16" ht="40.15" customHeight="1" x14ac:dyDescent="0.25">
      <c r="D580" s="649"/>
      <c r="E580" s="431"/>
      <c r="F580" s="444"/>
      <c r="G580" s="350"/>
      <c r="H580" s="351"/>
      <c r="I580" s="351"/>
      <c r="J580" s="352"/>
      <c r="K580" s="352"/>
      <c r="L580" s="348"/>
      <c r="M580" s="348"/>
      <c r="N580" s="348"/>
      <c r="O580" s="353"/>
      <c r="P580" s="348"/>
    </row>
    <row r="581" spans="4:16" ht="40.15" customHeight="1" x14ac:dyDescent="0.25">
      <c r="D581" s="649"/>
      <c r="E581" s="431"/>
      <c r="F581" s="444"/>
      <c r="G581" s="350"/>
      <c r="H581" s="351"/>
      <c r="I581" s="351"/>
      <c r="J581" s="352"/>
      <c r="K581" s="352"/>
      <c r="L581" s="348"/>
      <c r="M581" s="348"/>
      <c r="N581" s="348"/>
      <c r="O581" s="353"/>
      <c r="P581" s="348"/>
    </row>
    <row r="582" spans="4:16" ht="40.15" customHeight="1" x14ac:dyDescent="0.25">
      <c r="D582" s="649"/>
      <c r="E582" s="431"/>
      <c r="F582" s="444"/>
      <c r="G582" s="350"/>
      <c r="H582" s="351"/>
      <c r="I582" s="351"/>
      <c r="J582" s="352"/>
      <c r="K582" s="352"/>
      <c r="L582" s="348"/>
      <c r="M582" s="348"/>
      <c r="N582" s="348"/>
      <c r="O582" s="353"/>
      <c r="P582" s="348"/>
    </row>
    <row r="583" spans="4:16" ht="40.15" customHeight="1" x14ac:dyDescent="0.25">
      <c r="D583" s="649"/>
      <c r="E583" s="431"/>
      <c r="F583" s="444"/>
      <c r="G583" s="350"/>
      <c r="H583" s="351"/>
      <c r="I583" s="351"/>
      <c r="J583" s="352"/>
      <c r="K583" s="352"/>
      <c r="L583" s="348"/>
      <c r="M583" s="348"/>
      <c r="N583" s="348"/>
      <c r="O583" s="353"/>
      <c r="P583" s="348"/>
    </row>
    <row r="584" spans="4:16" ht="40.15" customHeight="1" x14ac:dyDescent="0.25">
      <c r="D584" s="649"/>
      <c r="E584" s="431"/>
      <c r="F584" s="444"/>
      <c r="G584" s="350"/>
      <c r="H584" s="351"/>
      <c r="I584" s="351"/>
      <c r="J584" s="352"/>
      <c r="K584" s="352"/>
      <c r="L584" s="348"/>
      <c r="M584" s="348"/>
      <c r="N584" s="348"/>
      <c r="O584" s="353"/>
      <c r="P584" s="348"/>
    </row>
    <row r="585" spans="4:16" ht="40.15" customHeight="1" x14ac:dyDescent="0.25">
      <c r="D585" s="649"/>
      <c r="E585" s="431"/>
      <c r="F585" s="444"/>
      <c r="G585" s="350"/>
      <c r="H585" s="351"/>
      <c r="I585" s="351"/>
      <c r="J585" s="352"/>
      <c r="K585" s="352"/>
      <c r="L585" s="348"/>
      <c r="M585" s="348"/>
      <c r="N585" s="348"/>
      <c r="O585" s="353"/>
      <c r="P585" s="348"/>
    </row>
    <row r="586" spans="4:16" ht="40.15" customHeight="1" x14ac:dyDescent="0.25">
      <c r="D586" s="649"/>
      <c r="E586" s="431"/>
      <c r="F586" s="444"/>
      <c r="G586" s="350"/>
      <c r="H586" s="351"/>
      <c r="I586" s="351"/>
      <c r="J586" s="352"/>
      <c r="K586" s="352"/>
      <c r="L586" s="348"/>
      <c r="M586" s="348"/>
      <c r="N586" s="348"/>
      <c r="O586" s="353"/>
      <c r="P586" s="348"/>
    </row>
    <row r="587" spans="4:16" ht="40.15" customHeight="1" x14ac:dyDescent="0.25">
      <c r="D587" s="649"/>
      <c r="E587" s="431"/>
      <c r="F587" s="444"/>
      <c r="G587" s="350"/>
      <c r="H587" s="351"/>
      <c r="I587" s="351"/>
      <c r="J587" s="352"/>
      <c r="K587" s="352"/>
      <c r="L587" s="348"/>
      <c r="M587" s="348"/>
      <c r="N587" s="348"/>
      <c r="O587" s="353"/>
      <c r="P587" s="348"/>
    </row>
    <row r="588" spans="4:16" ht="40.15" customHeight="1" x14ac:dyDescent="0.25">
      <c r="D588" s="652"/>
      <c r="E588" s="431"/>
      <c r="F588" s="156"/>
      <c r="G588" s="328"/>
      <c r="H588" s="324"/>
      <c r="I588" s="324"/>
      <c r="J588" s="329"/>
      <c r="K588" s="329"/>
      <c r="L588" s="326"/>
      <c r="M588" s="326"/>
      <c r="N588" s="326"/>
      <c r="O588" s="330"/>
      <c r="P588" s="32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row r="597" spans="6:6" x14ac:dyDescent="0.25">
      <c r="F597" s="156"/>
    </row>
    <row r="598" spans="6:6" x14ac:dyDescent="0.25">
      <c r="F598" s="156"/>
    </row>
    <row r="599" spans="6:6" x14ac:dyDescent="0.25">
      <c r="F599" s="156"/>
    </row>
    <row r="600" spans="6:6" x14ac:dyDescent="0.25">
      <c r="F600" s="156"/>
    </row>
    <row r="601" spans="6:6" x14ac:dyDescent="0.25">
      <c r="F601" s="156"/>
    </row>
    <row r="602" spans="6:6" x14ac:dyDescent="0.25">
      <c r="F602" s="156"/>
    </row>
    <row r="603" spans="6:6" x14ac:dyDescent="0.25">
      <c r="F603" s="156"/>
    </row>
    <row r="604" spans="6:6" x14ac:dyDescent="0.25">
      <c r="F604" s="156"/>
    </row>
    <row r="605" spans="6:6" x14ac:dyDescent="0.25">
      <c r="F605" s="156"/>
    </row>
  </sheetData>
  <mergeCells count="2369">
    <mergeCell ref="BF212:BF215"/>
    <mergeCell ref="BG212:BG215"/>
    <mergeCell ref="BN212:BN215"/>
    <mergeCell ref="BO212:BO215"/>
    <mergeCell ref="BF216:BF219"/>
    <mergeCell ref="BG216:BG219"/>
    <mergeCell ref="BN216:BN219"/>
    <mergeCell ref="BO216:BO219"/>
    <mergeCell ref="Q3:Q5"/>
    <mergeCell ref="R3:R5"/>
    <mergeCell ref="P3:P5"/>
    <mergeCell ref="AY199:AY202"/>
    <mergeCell ref="BF199:BF202"/>
    <mergeCell ref="BG199:BG202"/>
    <mergeCell ref="BN199:BN202"/>
    <mergeCell ref="BO199:BO202"/>
    <mergeCell ref="AP203:AP206"/>
    <mergeCell ref="AQ203:AQ206"/>
    <mergeCell ref="AX203:AX206"/>
    <mergeCell ref="AY203:AY206"/>
    <mergeCell ref="BF203:BF206"/>
    <mergeCell ref="BG203:BG206"/>
    <mergeCell ref="BN203:BN206"/>
    <mergeCell ref="BO203:BO206"/>
    <mergeCell ref="AP207:AP210"/>
    <mergeCell ref="AQ207:AQ210"/>
    <mergeCell ref="AX207:AX210"/>
    <mergeCell ref="AY207:AY210"/>
    <mergeCell ref="BF207:BF210"/>
    <mergeCell ref="BG207:BG210"/>
    <mergeCell ref="BN207:BN210"/>
    <mergeCell ref="BO207:BO210"/>
    <mergeCell ref="AP190:AP193"/>
    <mergeCell ref="AQ190:AQ193"/>
    <mergeCell ref="AX190:AX193"/>
    <mergeCell ref="AY190:AY193"/>
    <mergeCell ref="BF190:BF193"/>
    <mergeCell ref="BG190:BG193"/>
    <mergeCell ref="BN190:BN193"/>
    <mergeCell ref="BO190:BO193"/>
    <mergeCell ref="AP195:AP198"/>
    <mergeCell ref="AQ195:AQ198"/>
    <mergeCell ref="AX195:AX198"/>
    <mergeCell ref="AY195:AY198"/>
    <mergeCell ref="BF195:BF198"/>
    <mergeCell ref="BG195:BG198"/>
    <mergeCell ref="BN195:BN198"/>
    <mergeCell ref="BO195:BO198"/>
    <mergeCell ref="T199:T202"/>
    <mergeCell ref="U199:U202"/>
    <mergeCell ref="V199:V202"/>
    <mergeCell ref="W199:W202"/>
    <mergeCell ref="X199:X202"/>
    <mergeCell ref="Y199:Y202"/>
    <mergeCell ref="Z199:Z202"/>
    <mergeCell ref="AA199:AA202"/>
    <mergeCell ref="AB199:AB202"/>
    <mergeCell ref="AC199:AC202"/>
    <mergeCell ref="AD199:AD202"/>
    <mergeCell ref="AE199:AE202"/>
    <mergeCell ref="AF199:AF202"/>
    <mergeCell ref="AP199:AP202"/>
    <mergeCell ref="AQ199:AQ202"/>
    <mergeCell ref="AX199:AX202"/>
    <mergeCell ref="BF178:BF181"/>
    <mergeCell ref="BG178:BG181"/>
    <mergeCell ref="BN178:BN181"/>
    <mergeCell ref="BO178:BO181"/>
    <mergeCell ref="AP182:AP185"/>
    <mergeCell ref="AQ182:AQ185"/>
    <mergeCell ref="AX182:AX185"/>
    <mergeCell ref="AY182:AY185"/>
    <mergeCell ref="BF182:BF185"/>
    <mergeCell ref="BG182:BG185"/>
    <mergeCell ref="BN182:BN185"/>
    <mergeCell ref="BO182:BO185"/>
    <mergeCell ref="AP186:AP189"/>
    <mergeCell ref="AQ186:AQ189"/>
    <mergeCell ref="AX186:AX189"/>
    <mergeCell ref="AY186:AY189"/>
    <mergeCell ref="BF186:BF189"/>
    <mergeCell ref="BG186:BG189"/>
    <mergeCell ref="BN186:BN189"/>
    <mergeCell ref="BO186:BO189"/>
    <mergeCell ref="AP169:AP172"/>
    <mergeCell ref="AQ169:AQ172"/>
    <mergeCell ref="AX169:AX172"/>
    <mergeCell ref="AY169:AY172"/>
    <mergeCell ref="BF169:BF172"/>
    <mergeCell ref="BG169:BG172"/>
    <mergeCell ref="BN169:BN172"/>
    <mergeCell ref="BO169:BO172"/>
    <mergeCell ref="AP174:AP177"/>
    <mergeCell ref="AQ174:AQ177"/>
    <mergeCell ref="AX174:AX177"/>
    <mergeCell ref="AY174:AY177"/>
    <mergeCell ref="BF174:BF177"/>
    <mergeCell ref="BG174:BG177"/>
    <mergeCell ref="BN174:BN177"/>
    <mergeCell ref="BO174:BO177"/>
    <mergeCell ref="U178:U181"/>
    <mergeCell ref="V178:V181"/>
    <mergeCell ref="W178:W181"/>
    <mergeCell ref="X178:X181"/>
    <mergeCell ref="Y178:Y181"/>
    <mergeCell ref="Z178:Z181"/>
    <mergeCell ref="AA178:AA181"/>
    <mergeCell ref="AB178:AB181"/>
    <mergeCell ref="AC178:AC181"/>
    <mergeCell ref="AD178:AD181"/>
    <mergeCell ref="AE178:AE181"/>
    <mergeCell ref="AF178:AF181"/>
    <mergeCell ref="AP178:AP181"/>
    <mergeCell ref="AQ178:AQ181"/>
    <mergeCell ref="AX178:AX181"/>
    <mergeCell ref="AY178:AY181"/>
    <mergeCell ref="AP157:AP160"/>
    <mergeCell ref="AQ157:AQ160"/>
    <mergeCell ref="AX157:AX160"/>
    <mergeCell ref="AY157:AY160"/>
    <mergeCell ref="BF157:BF160"/>
    <mergeCell ref="BG157:BG160"/>
    <mergeCell ref="BN157:BN160"/>
    <mergeCell ref="BO157:BO160"/>
    <mergeCell ref="AP161:AP164"/>
    <mergeCell ref="AQ161:AQ164"/>
    <mergeCell ref="AX161:AX164"/>
    <mergeCell ref="AY161:AY164"/>
    <mergeCell ref="BF161:BF164"/>
    <mergeCell ref="BG161:BG164"/>
    <mergeCell ref="BN161:BN164"/>
    <mergeCell ref="BO161:BO164"/>
    <mergeCell ref="AP165:AP168"/>
    <mergeCell ref="AQ165:AQ168"/>
    <mergeCell ref="AX165:AX168"/>
    <mergeCell ref="AY165:AY168"/>
    <mergeCell ref="BF165:BF168"/>
    <mergeCell ref="BG165:BG168"/>
    <mergeCell ref="BN165:BN168"/>
    <mergeCell ref="BO165:BO168"/>
    <mergeCell ref="AP145:AP148"/>
    <mergeCell ref="AQ145:AQ148"/>
    <mergeCell ref="AX145:AX148"/>
    <mergeCell ref="AY145:AY148"/>
    <mergeCell ref="BF145:BF148"/>
    <mergeCell ref="BG145:BG148"/>
    <mergeCell ref="BN145:BN148"/>
    <mergeCell ref="BO145:BO148"/>
    <mergeCell ref="AP149:AP152"/>
    <mergeCell ref="AQ149:AQ152"/>
    <mergeCell ref="AX149:AX152"/>
    <mergeCell ref="AY149:AY152"/>
    <mergeCell ref="BF149:BF152"/>
    <mergeCell ref="BG149:BG152"/>
    <mergeCell ref="BN149:BN152"/>
    <mergeCell ref="BO149:BO152"/>
    <mergeCell ref="AP153:AP156"/>
    <mergeCell ref="AQ153:AQ156"/>
    <mergeCell ref="AX153:AX156"/>
    <mergeCell ref="AY153:AY156"/>
    <mergeCell ref="BF153:BF156"/>
    <mergeCell ref="BG153:BG156"/>
    <mergeCell ref="BN153:BN156"/>
    <mergeCell ref="BO153:BO156"/>
    <mergeCell ref="AP132:AP135"/>
    <mergeCell ref="AQ132:AQ135"/>
    <mergeCell ref="AX132:AX135"/>
    <mergeCell ref="AY132:AY135"/>
    <mergeCell ref="BF132:BF135"/>
    <mergeCell ref="BG132:BG135"/>
    <mergeCell ref="BN132:BN135"/>
    <mergeCell ref="BO132:BO135"/>
    <mergeCell ref="AP136:AP139"/>
    <mergeCell ref="AQ136:AQ139"/>
    <mergeCell ref="AX136:AX139"/>
    <mergeCell ref="AY136:AY139"/>
    <mergeCell ref="BF136:BF139"/>
    <mergeCell ref="BG136:BG139"/>
    <mergeCell ref="BN136:BN139"/>
    <mergeCell ref="BO136:BO139"/>
    <mergeCell ref="AP140:AP143"/>
    <mergeCell ref="AQ140:AQ143"/>
    <mergeCell ref="AX140:AX143"/>
    <mergeCell ref="AY140:AY143"/>
    <mergeCell ref="BF140:BF143"/>
    <mergeCell ref="BG140:BG143"/>
    <mergeCell ref="BN140:BN143"/>
    <mergeCell ref="BO140:BO143"/>
    <mergeCell ref="BG120:BG123"/>
    <mergeCell ref="BN120:BN123"/>
    <mergeCell ref="BO120:BO123"/>
    <mergeCell ref="AP124:AP127"/>
    <mergeCell ref="AQ124:AQ127"/>
    <mergeCell ref="AX124:AX127"/>
    <mergeCell ref="AY124:AY127"/>
    <mergeCell ref="BF124:BF127"/>
    <mergeCell ref="BG124:BG127"/>
    <mergeCell ref="BN124:BN127"/>
    <mergeCell ref="BO124:BO127"/>
    <mergeCell ref="U128:U131"/>
    <mergeCell ref="V128:V131"/>
    <mergeCell ref="W128:W131"/>
    <mergeCell ref="X128:X131"/>
    <mergeCell ref="Y128:Y131"/>
    <mergeCell ref="Z128:Z131"/>
    <mergeCell ref="AA128:AA131"/>
    <mergeCell ref="AB128:AB131"/>
    <mergeCell ref="AC128:AC131"/>
    <mergeCell ref="AD128:AD131"/>
    <mergeCell ref="AE128:AE131"/>
    <mergeCell ref="AF128:AF131"/>
    <mergeCell ref="AP128:AP131"/>
    <mergeCell ref="AQ128:AQ131"/>
    <mergeCell ref="AX128:AX131"/>
    <mergeCell ref="AY128:AY131"/>
    <mergeCell ref="BF128:BF131"/>
    <mergeCell ref="BG128:BG131"/>
    <mergeCell ref="BN128:BN131"/>
    <mergeCell ref="BO128:BO131"/>
    <mergeCell ref="U120:U123"/>
    <mergeCell ref="V120:V123"/>
    <mergeCell ref="W120:W123"/>
    <mergeCell ref="X120:X123"/>
    <mergeCell ref="Y120:Y123"/>
    <mergeCell ref="Z120:Z123"/>
    <mergeCell ref="AA120:AA123"/>
    <mergeCell ref="AB120:AB123"/>
    <mergeCell ref="AC120:AC123"/>
    <mergeCell ref="AD120:AD123"/>
    <mergeCell ref="AE120:AE123"/>
    <mergeCell ref="AF120:AF123"/>
    <mergeCell ref="AP120:AP123"/>
    <mergeCell ref="AQ120:AQ123"/>
    <mergeCell ref="AX120:AX123"/>
    <mergeCell ref="AY120:AY123"/>
    <mergeCell ref="BF120:BF123"/>
    <mergeCell ref="AC112:AC115"/>
    <mergeCell ref="AD112:AD115"/>
    <mergeCell ref="AE112:AE115"/>
    <mergeCell ref="AF112:AF115"/>
    <mergeCell ref="AP112:AP115"/>
    <mergeCell ref="AQ112:AQ115"/>
    <mergeCell ref="AX112:AX115"/>
    <mergeCell ref="AY112:AY115"/>
    <mergeCell ref="BF112:BF115"/>
    <mergeCell ref="AC116:AC119"/>
    <mergeCell ref="AD116:AD119"/>
    <mergeCell ref="AE116:AE119"/>
    <mergeCell ref="AF116:AF119"/>
    <mergeCell ref="W116:W119"/>
    <mergeCell ref="X116:X119"/>
    <mergeCell ref="Y116:Y119"/>
    <mergeCell ref="BG112:BG115"/>
    <mergeCell ref="BN112:BN115"/>
    <mergeCell ref="BO112:BO115"/>
    <mergeCell ref="AP116:AP119"/>
    <mergeCell ref="AQ116:AQ119"/>
    <mergeCell ref="AX116:AX119"/>
    <mergeCell ref="AY116:AY119"/>
    <mergeCell ref="BF116:BF119"/>
    <mergeCell ref="BG116:BG119"/>
    <mergeCell ref="BN116:BN119"/>
    <mergeCell ref="BO116:BO119"/>
    <mergeCell ref="BF100:BF103"/>
    <mergeCell ref="BG100:BG103"/>
    <mergeCell ref="BN100:BN103"/>
    <mergeCell ref="BO100:BO103"/>
    <mergeCell ref="AP104:AP107"/>
    <mergeCell ref="AQ104:AQ107"/>
    <mergeCell ref="AX104:AX107"/>
    <mergeCell ref="AY104:AY107"/>
    <mergeCell ref="BF104:BF107"/>
    <mergeCell ref="BG104:BG107"/>
    <mergeCell ref="BN104:BN107"/>
    <mergeCell ref="BO104:BO107"/>
    <mergeCell ref="AP108:AP111"/>
    <mergeCell ref="AQ108:AQ111"/>
    <mergeCell ref="AX108:AX111"/>
    <mergeCell ref="AY108:AY111"/>
    <mergeCell ref="BF108:BF111"/>
    <mergeCell ref="BG108:BG111"/>
    <mergeCell ref="BN108:BN111"/>
    <mergeCell ref="BO108:BO111"/>
    <mergeCell ref="AP92:AP95"/>
    <mergeCell ref="AQ92:AQ95"/>
    <mergeCell ref="AX92:AX95"/>
    <mergeCell ref="AY92:AY95"/>
    <mergeCell ref="BF92:BF95"/>
    <mergeCell ref="BG92:BG95"/>
    <mergeCell ref="BN92:BN95"/>
    <mergeCell ref="BO92:BO95"/>
    <mergeCell ref="AP96:AP99"/>
    <mergeCell ref="AQ96:AQ99"/>
    <mergeCell ref="AX96:AX99"/>
    <mergeCell ref="AY96:AY99"/>
    <mergeCell ref="BF96:BF99"/>
    <mergeCell ref="BG96:BG99"/>
    <mergeCell ref="BN96:BN99"/>
    <mergeCell ref="BO96:BO99"/>
    <mergeCell ref="U100:U103"/>
    <mergeCell ref="V100:V103"/>
    <mergeCell ref="W100:W103"/>
    <mergeCell ref="X100:X103"/>
    <mergeCell ref="Y100:Y103"/>
    <mergeCell ref="Z100:Z103"/>
    <mergeCell ref="AA100:AA103"/>
    <mergeCell ref="AB100:AB103"/>
    <mergeCell ref="AC100:AC103"/>
    <mergeCell ref="AD100:AD103"/>
    <mergeCell ref="AE100:AE103"/>
    <mergeCell ref="AF100:AF103"/>
    <mergeCell ref="AP100:AP103"/>
    <mergeCell ref="AQ100:AQ103"/>
    <mergeCell ref="AX100:AX103"/>
    <mergeCell ref="AY100:AY103"/>
    <mergeCell ref="AP84:AP87"/>
    <mergeCell ref="AQ84:AQ87"/>
    <mergeCell ref="AX84:AX87"/>
    <mergeCell ref="AY84:AY87"/>
    <mergeCell ref="BF84:BF87"/>
    <mergeCell ref="BG84:BG87"/>
    <mergeCell ref="BN84:BN87"/>
    <mergeCell ref="BO84:BO87"/>
    <mergeCell ref="U88:U91"/>
    <mergeCell ref="V88:V91"/>
    <mergeCell ref="W88:W91"/>
    <mergeCell ref="X88:X91"/>
    <mergeCell ref="Y88:Y91"/>
    <mergeCell ref="Z88:Z91"/>
    <mergeCell ref="AA88:AA91"/>
    <mergeCell ref="AB88:AB91"/>
    <mergeCell ref="AC88:AC91"/>
    <mergeCell ref="AD88:AD91"/>
    <mergeCell ref="AE88:AE91"/>
    <mergeCell ref="AF88:AF91"/>
    <mergeCell ref="AP88:AP91"/>
    <mergeCell ref="AQ88:AQ91"/>
    <mergeCell ref="AX88:AX91"/>
    <mergeCell ref="AY88:AY91"/>
    <mergeCell ref="BF88:BF91"/>
    <mergeCell ref="BG88:BG91"/>
    <mergeCell ref="BN88:BN91"/>
    <mergeCell ref="BO88:BO91"/>
    <mergeCell ref="AD84:AD87"/>
    <mergeCell ref="AE84:AE87"/>
    <mergeCell ref="AF84:AF87"/>
    <mergeCell ref="V84:V87"/>
    <mergeCell ref="AY71:AY74"/>
    <mergeCell ref="BF71:BF74"/>
    <mergeCell ref="BG71:BG74"/>
    <mergeCell ref="BN71:BN74"/>
    <mergeCell ref="BO71:BO74"/>
    <mergeCell ref="AP76:AP79"/>
    <mergeCell ref="AQ76:AQ79"/>
    <mergeCell ref="AX76:AX79"/>
    <mergeCell ref="AY76:AY79"/>
    <mergeCell ref="BF76:BF79"/>
    <mergeCell ref="BG76:BG79"/>
    <mergeCell ref="BN76:BN79"/>
    <mergeCell ref="BO76:BO79"/>
    <mergeCell ref="AP80:AP83"/>
    <mergeCell ref="AQ80:AQ83"/>
    <mergeCell ref="AX80:AX83"/>
    <mergeCell ref="AY80:AY83"/>
    <mergeCell ref="BF80:BF83"/>
    <mergeCell ref="BG80:BG83"/>
    <mergeCell ref="BN80:BN83"/>
    <mergeCell ref="BO80:BO83"/>
    <mergeCell ref="AY59:AY62"/>
    <mergeCell ref="BF59:BF62"/>
    <mergeCell ref="BG59:BG62"/>
    <mergeCell ref="BN59:BN62"/>
    <mergeCell ref="BO59:BO62"/>
    <mergeCell ref="AP63:AP66"/>
    <mergeCell ref="AQ63:AQ66"/>
    <mergeCell ref="AX63:AX66"/>
    <mergeCell ref="AY63:AY66"/>
    <mergeCell ref="BF63:BF66"/>
    <mergeCell ref="BG63:BG66"/>
    <mergeCell ref="BN63:BN66"/>
    <mergeCell ref="BO63:BO66"/>
    <mergeCell ref="AP67:AP70"/>
    <mergeCell ref="AQ67:AQ70"/>
    <mergeCell ref="AX67:AX70"/>
    <mergeCell ref="AY67:AY70"/>
    <mergeCell ref="BF67:BF70"/>
    <mergeCell ref="BG67:BG70"/>
    <mergeCell ref="BN67:BN70"/>
    <mergeCell ref="BO67:BO70"/>
    <mergeCell ref="AY45:AY48"/>
    <mergeCell ref="BF45:BF48"/>
    <mergeCell ref="BG45:BG48"/>
    <mergeCell ref="BN45:BN48"/>
    <mergeCell ref="BO45:BO48"/>
    <mergeCell ref="AP49:AP52"/>
    <mergeCell ref="AQ49:AQ52"/>
    <mergeCell ref="AX49:AX52"/>
    <mergeCell ref="AY49:AY52"/>
    <mergeCell ref="BF49:BF52"/>
    <mergeCell ref="BG49:BG52"/>
    <mergeCell ref="BN49:BN52"/>
    <mergeCell ref="BO49:BO52"/>
    <mergeCell ref="AP54:AP57"/>
    <mergeCell ref="AQ54:AQ57"/>
    <mergeCell ref="AX54:AX57"/>
    <mergeCell ref="AY54:AY57"/>
    <mergeCell ref="BF54:BF57"/>
    <mergeCell ref="BG54:BG57"/>
    <mergeCell ref="BN54:BN57"/>
    <mergeCell ref="BO54:BO57"/>
    <mergeCell ref="AY33:AY36"/>
    <mergeCell ref="BF33:BF36"/>
    <mergeCell ref="BG33:BG36"/>
    <mergeCell ref="BN33:BN36"/>
    <mergeCell ref="BO33:BO36"/>
    <mergeCell ref="AP37:AP40"/>
    <mergeCell ref="AQ37:AQ40"/>
    <mergeCell ref="AX37:AX40"/>
    <mergeCell ref="AY37:AY40"/>
    <mergeCell ref="BF37:BF40"/>
    <mergeCell ref="BG37:BG40"/>
    <mergeCell ref="BN37:BN40"/>
    <mergeCell ref="BO37:BO40"/>
    <mergeCell ref="AP41:AP44"/>
    <mergeCell ref="AQ41:AQ44"/>
    <mergeCell ref="AX41:AX44"/>
    <mergeCell ref="AY41:AY44"/>
    <mergeCell ref="BF41:BF44"/>
    <mergeCell ref="BG41:BG44"/>
    <mergeCell ref="BN41:BN44"/>
    <mergeCell ref="BO41:BO44"/>
    <mergeCell ref="AY21:AY24"/>
    <mergeCell ref="BF21:BF24"/>
    <mergeCell ref="BG21:BG24"/>
    <mergeCell ref="BN21:BN24"/>
    <mergeCell ref="BO21:BO24"/>
    <mergeCell ref="AP25:AP28"/>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P17:AP20"/>
    <mergeCell ref="AQ17:AQ20"/>
    <mergeCell ref="AX17:AX20"/>
    <mergeCell ref="AY17:AY20"/>
    <mergeCell ref="BF17:BF20"/>
    <mergeCell ref="BG17:BG20"/>
    <mergeCell ref="BN17:BN20"/>
    <mergeCell ref="BO17:BO20"/>
    <mergeCell ref="I178:I181"/>
    <mergeCell ref="J178:J181"/>
    <mergeCell ref="K178:K181"/>
    <mergeCell ref="L178:L181"/>
    <mergeCell ref="M178:M181"/>
    <mergeCell ref="N178:N181"/>
    <mergeCell ref="O178:O181"/>
    <mergeCell ref="P178:P181"/>
    <mergeCell ref="Q178:Q181"/>
    <mergeCell ref="R178:R181"/>
    <mergeCell ref="S178:S181"/>
    <mergeCell ref="T178:T181"/>
    <mergeCell ref="C178:C181"/>
    <mergeCell ref="S199:S202"/>
    <mergeCell ref="AP9:AP12"/>
    <mergeCell ref="AQ9:AQ12"/>
    <mergeCell ref="AX9:AX12"/>
    <mergeCell ref="AP21:AP24"/>
    <mergeCell ref="AQ21:AQ24"/>
    <mergeCell ref="AX21:AX24"/>
    <mergeCell ref="AP33:AP36"/>
    <mergeCell ref="AQ33:AQ36"/>
    <mergeCell ref="AX33:AX36"/>
    <mergeCell ref="AP45:AP48"/>
    <mergeCell ref="AQ45:AQ48"/>
    <mergeCell ref="AX45:AX48"/>
    <mergeCell ref="AP59:AP62"/>
    <mergeCell ref="AQ59:AQ62"/>
    <mergeCell ref="AX59:AX62"/>
    <mergeCell ref="AP71:AP74"/>
    <mergeCell ref="AQ71:AQ74"/>
    <mergeCell ref="AX71:AX74"/>
    <mergeCell ref="R120:R123"/>
    <mergeCell ref="S120:S123"/>
    <mergeCell ref="T120:T123"/>
    <mergeCell ref="E128:E131"/>
    <mergeCell ref="F128:F131"/>
    <mergeCell ref="G128:G131"/>
    <mergeCell ref="H128:H131"/>
    <mergeCell ref="I128:I131"/>
    <mergeCell ref="J128:J131"/>
    <mergeCell ref="K128:K131"/>
    <mergeCell ref="L128:L131"/>
    <mergeCell ref="M128:M131"/>
    <mergeCell ref="N128:N131"/>
    <mergeCell ref="O128:O131"/>
    <mergeCell ref="P128:P131"/>
    <mergeCell ref="Q128:Q131"/>
    <mergeCell ref="R128:R131"/>
    <mergeCell ref="S128:S131"/>
    <mergeCell ref="T128:T131"/>
    <mergeCell ref="N124:N127"/>
    <mergeCell ref="E124:E127"/>
    <mergeCell ref="F124:F127"/>
    <mergeCell ref="G124:G127"/>
    <mergeCell ref="H124:H127"/>
    <mergeCell ref="H108:H111"/>
    <mergeCell ref="I108:I111"/>
    <mergeCell ref="J108:J111"/>
    <mergeCell ref="K108:K111"/>
    <mergeCell ref="E120:E123"/>
    <mergeCell ref="F120:F123"/>
    <mergeCell ref="G120:G123"/>
    <mergeCell ref="H120:H123"/>
    <mergeCell ref="I120:I123"/>
    <mergeCell ref="J120:J123"/>
    <mergeCell ref="K120:K123"/>
    <mergeCell ref="L120:L123"/>
    <mergeCell ref="M120:M123"/>
    <mergeCell ref="N120:N123"/>
    <mergeCell ref="O120:O123"/>
    <mergeCell ref="P120:P123"/>
    <mergeCell ref="Q120:Q123"/>
    <mergeCell ref="I116:I119"/>
    <mergeCell ref="J116:J119"/>
    <mergeCell ref="L108:L111"/>
    <mergeCell ref="M108:M111"/>
    <mergeCell ref="E116:E119"/>
    <mergeCell ref="H116:H119"/>
    <mergeCell ref="S88:S91"/>
    <mergeCell ref="T88:T91"/>
    <mergeCell ref="E100:E103"/>
    <mergeCell ref="F100:F103"/>
    <mergeCell ref="G100:G103"/>
    <mergeCell ref="H100:H103"/>
    <mergeCell ref="I100:I103"/>
    <mergeCell ref="J100:J103"/>
    <mergeCell ref="K100:K103"/>
    <mergeCell ref="L100:L103"/>
    <mergeCell ref="M100:M103"/>
    <mergeCell ref="N100:N103"/>
    <mergeCell ref="O100:O103"/>
    <mergeCell ref="P100:P103"/>
    <mergeCell ref="Q100:Q103"/>
    <mergeCell ref="R100:R103"/>
    <mergeCell ref="S100:S103"/>
    <mergeCell ref="T100:T103"/>
    <mergeCell ref="G92:G95"/>
    <mergeCell ref="F92:F95"/>
    <mergeCell ref="E92:E95"/>
    <mergeCell ref="E88:E91"/>
    <mergeCell ref="F88:F91"/>
    <mergeCell ref="G88:G91"/>
    <mergeCell ref="H88:H91"/>
    <mergeCell ref="I88:I91"/>
    <mergeCell ref="J88:J91"/>
    <mergeCell ref="K88:K91"/>
    <mergeCell ref="L88:L91"/>
    <mergeCell ref="M88:M91"/>
    <mergeCell ref="N88:N91"/>
    <mergeCell ref="O88:O91"/>
    <mergeCell ref="P88:P91"/>
    <mergeCell ref="Q88:Q91"/>
    <mergeCell ref="R88:R91"/>
    <mergeCell ref="Z236:Z239"/>
    <mergeCell ref="AA236:AA239"/>
    <mergeCell ref="AB236:AB239"/>
    <mergeCell ref="AC236:AC239"/>
    <mergeCell ref="AD236:AD239"/>
    <mergeCell ref="AE236:AE239"/>
    <mergeCell ref="Z240:Z243"/>
    <mergeCell ref="AF248:AF251"/>
    <mergeCell ref="AA252:AA255"/>
    <mergeCell ref="AB252:AB255"/>
    <mergeCell ref="AC252:AC255"/>
    <mergeCell ref="AD252:AD255"/>
    <mergeCell ref="AE252:AE255"/>
    <mergeCell ref="AF252:AF255"/>
    <mergeCell ref="AF92:AF95"/>
    <mergeCell ref="AE92:AE95"/>
    <mergeCell ref="AD92:AD95"/>
    <mergeCell ref="AC92:AC95"/>
    <mergeCell ref="AB92:AB95"/>
    <mergeCell ref="AF207:AF210"/>
    <mergeCell ref="U207:U210"/>
    <mergeCell ref="AC195:AC198"/>
    <mergeCell ref="AD195:AD198"/>
    <mergeCell ref="AE195:AE198"/>
    <mergeCell ref="AF195:AF198"/>
    <mergeCell ref="U195:U198"/>
    <mergeCell ref="V195:V198"/>
    <mergeCell ref="W195:W198"/>
    <mergeCell ref="X195:X198"/>
    <mergeCell ref="C220:C223"/>
    <mergeCell ref="D220:D223"/>
    <mergeCell ref="E220:E223"/>
    <mergeCell ref="F220:F223"/>
    <mergeCell ref="G220:G223"/>
    <mergeCell ref="H220:H223"/>
    <mergeCell ref="I220:I223"/>
    <mergeCell ref="J220:J223"/>
    <mergeCell ref="AA232:AA235"/>
    <mergeCell ref="AB232:AB235"/>
    <mergeCell ref="AC232:AC235"/>
    <mergeCell ref="AD232:AD235"/>
    <mergeCell ref="AE232:AE235"/>
    <mergeCell ref="AB207:AB210"/>
    <mergeCell ref="AC207:AC210"/>
    <mergeCell ref="AD207:AD210"/>
    <mergeCell ref="AE207:AE210"/>
    <mergeCell ref="V207:V210"/>
    <mergeCell ref="W207:W210"/>
    <mergeCell ref="X207:X210"/>
    <mergeCell ref="Y207:Y210"/>
    <mergeCell ref="Z207:Z210"/>
    <mergeCell ref="AA207:AA210"/>
    <mergeCell ref="P207:P210"/>
    <mergeCell ref="Q207:Q210"/>
    <mergeCell ref="R207:R210"/>
    <mergeCell ref="S207:S210"/>
    <mergeCell ref="T207:T210"/>
    <mergeCell ref="C212:C219"/>
    <mergeCell ref="D212:D219"/>
    <mergeCell ref="E212:E215"/>
    <mergeCell ref="F212:F215"/>
    <mergeCell ref="K203:K206"/>
    <mergeCell ref="L203:L206"/>
    <mergeCell ref="M203:M206"/>
    <mergeCell ref="N203:N206"/>
    <mergeCell ref="O203:O206"/>
    <mergeCell ref="F203:F206"/>
    <mergeCell ref="G203:G206"/>
    <mergeCell ref="H203:H206"/>
    <mergeCell ref="I203:I206"/>
    <mergeCell ref="J207:J210"/>
    <mergeCell ref="K207:K210"/>
    <mergeCell ref="L207:L210"/>
    <mergeCell ref="M207:M210"/>
    <mergeCell ref="N207:N210"/>
    <mergeCell ref="O207:O210"/>
    <mergeCell ref="C203:C210"/>
    <mergeCell ref="D203:D210"/>
    <mergeCell ref="E203:E206"/>
    <mergeCell ref="AC203:AC206"/>
    <mergeCell ref="AD203:AD206"/>
    <mergeCell ref="AE203:AE206"/>
    <mergeCell ref="AF203:AF206"/>
    <mergeCell ref="O199:O202"/>
    <mergeCell ref="P199:P202"/>
    <mergeCell ref="Q199:Q202"/>
    <mergeCell ref="R199:R202"/>
    <mergeCell ref="J195:J198"/>
    <mergeCell ref="K195:K198"/>
    <mergeCell ref="L195:L198"/>
    <mergeCell ref="M195:M198"/>
    <mergeCell ref="N195:N198"/>
    <mergeCell ref="AB203:AB206"/>
    <mergeCell ref="E207:E210"/>
    <mergeCell ref="F207:F210"/>
    <mergeCell ref="G207:G210"/>
    <mergeCell ref="H207:H210"/>
    <mergeCell ref="I207:I210"/>
    <mergeCell ref="V203:V206"/>
    <mergeCell ref="W203:W206"/>
    <mergeCell ref="X203:X206"/>
    <mergeCell ref="Y203:Y206"/>
    <mergeCell ref="Z203:Z206"/>
    <mergeCell ref="AA203:AA206"/>
    <mergeCell ref="P203:P206"/>
    <mergeCell ref="Q203:Q206"/>
    <mergeCell ref="R203:R206"/>
    <mergeCell ref="S203:S206"/>
    <mergeCell ref="T203:T206"/>
    <mergeCell ref="U203:U206"/>
    <mergeCell ref="J203:J206"/>
    <mergeCell ref="C195:C199"/>
    <mergeCell ref="E195:E198"/>
    <mergeCell ref="F195:F198"/>
    <mergeCell ref="G195:G198"/>
    <mergeCell ref="H195:H198"/>
    <mergeCell ref="E199:E202"/>
    <mergeCell ref="F199:F202"/>
    <mergeCell ref="G199:G202"/>
    <mergeCell ref="H199:H202"/>
    <mergeCell ref="AA195:AA198"/>
    <mergeCell ref="AB195:AB198"/>
    <mergeCell ref="L199:L202"/>
    <mergeCell ref="M199:M202"/>
    <mergeCell ref="N199:N202"/>
    <mergeCell ref="K199:K202"/>
    <mergeCell ref="J199:J202"/>
    <mergeCell ref="D195:D202"/>
    <mergeCell ref="Y195:Y198"/>
    <mergeCell ref="Z195:Z198"/>
    <mergeCell ref="O195:O198"/>
    <mergeCell ref="P195:P198"/>
    <mergeCell ref="Q195:Q198"/>
    <mergeCell ref="R195:R198"/>
    <mergeCell ref="S195:S198"/>
    <mergeCell ref="T195:T198"/>
    <mergeCell ref="AA190:AA193"/>
    <mergeCell ref="AB190:AB193"/>
    <mergeCell ref="AC190:AC193"/>
    <mergeCell ref="AD190:AD193"/>
    <mergeCell ref="AE190:AE193"/>
    <mergeCell ref="C190:C193"/>
    <mergeCell ref="D190:D193"/>
    <mergeCell ref="E190:E193"/>
    <mergeCell ref="F190:F193"/>
    <mergeCell ref="G190:G193"/>
    <mergeCell ref="H190:H193"/>
    <mergeCell ref="I199:I202"/>
    <mergeCell ref="AF190:AF193"/>
    <mergeCell ref="U190:U193"/>
    <mergeCell ref="V190:V193"/>
    <mergeCell ref="W190:W193"/>
    <mergeCell ref="X190:X193"/>
    <mergeCell ref="Y190:Y193"/>
    <mergeCell ref="Z190:Z193"/>
    <mergeCell ref="O190:O193"/>
    <mergeCell ref="P190:P193"/>
    <mergeCell ref="Q190:Q193"/>
    <mergeCell ref="R190:R193"/>
    <mergeCell ref="S190:S193"/>
    <mergeCell ref="T190:T193"/>
    <mergeCell ref="I190:I193"/>
    <mergeCell ref="J190:J193"/>
    <mergeCell ref="K190:K193"/>
    <mergeCell ref="L190:L193"/>
    <mergeCell ref="M190:M193"/>
    <mergeCell ref="N190:N193"/>
    <mergeCell ref="I195:I198"/>
    <mergeCell ref="AA186:AA189"/>
    <mergeCell ref="AB186:AB189"/>
    <mergeCell ref="AC186:AC189"/>
    <mergeCell ref="AD186:AD189"/>
    <mergeCell ref="AE186:AE189"/>
    <mergeCell ref="AF186:AF189"/>
    <mergeCell ref="U186:U189"/>
    <mergeCell ref="V186:V189"/>
    <mergeCell ref="W186:W189"/>
    <mergeCell ref="X186:X189"/>
    <mergeCell ref="Y186:Y189"/>
    <mergeCell ref="Z186:Z189"/>
    <mergeCell ref="O186:O189"/>
    <mergeCell ref="P186:P189"/>
    <mergeCell ref="Q186:Q189"/>
    <mergeCell ref="R186:R189"/>
    <mergeCell ref="S186:S189"/>
    <mergeCell ref="T186:T189"/>
    <mergeCell ref="I186:I189"/>
    <mergeCell ref="J186:J189"/>
    <mergeCell ref="K186:K189"/>
    <mergeCell ref="L186:L189"/>
    <mergeCell ref="M186:M189"/>
    <mergeCell ref="N186:N189"/>
    <mergeCell ref="C186:C189"/>
    <mergeCell ref="D186:D189"/>
    <mergeCell ref="E186:E189"/>
    <mergeCell ref="F186:F189"/>
    <mergeCell ref="G186:G189"/>
    <mergeCell ref="H186:H189"/>
    <mergeCell ref="C182:C185"/>
    <mergeCell ref="D182:D185"/>
    <mergeCell ref="E182:E185"/>
    <mergeCell ref="F182:F185"/>
    <mergeCell ref="G182:G185"/>
    <mergeCell ref="H182:H185"/>
    <mergeCell ref="S174:S177"/>
    <mergeCell ref="T174:T177"/>
    <mergeCell ref="I174:I177"/>
    <mergeCell ref="J174:J177"/>
    <mergeCell ref="K174:K177"/>
    <mergeCell ref="L174:L177"/>
    <mergeCell ref="M174:M177"/>
    <mergeCell ref="N174:N177"/>
    <mergeCell ref="AF182:AF185"/>
    <mergeCell ref="U182:U185"/>
    <mergeCell ref="V182:V185"/>
    <mergeCell ref="W182:W185"/>
    <mergeCell ref="X182:X185"/>
    <mergeCell ref="Y182:Y185"/>
    <mergeCell ref="Z182:Z185"/>
    <mergeCell ref="O182:O185"/>
    <mergeCell ref="P182:P185"/>
    <mergeCell ref="Q182:Q185"/>
    <mergeCell ref="R182:R185"/>
    <mergeCell ref="S182:S185"/>
    <mergeCell ref="T182:T185"/>
    <mergeCell ref="AA182:AA185"/>
    <mergeCell ref="AB182:AB185"/>
    <mergeCell ref="AC182:AC185"/>
    <mergeCell ref="AD182:AD185"/>
    <mergeCell ref="AE182:AE185"/>
    <mergeCell ref="I182:I185"/>
    <mergeCell ref="J182:J185"/>
    <mergeCell ref="K182:K185"/>
    <mergeCell ref="L182:L185"/>
    <mergeCell ref="M182:M185"/>
    <mergeCell ref="N182:N185"/>
    <mergeCell ref="D178:D181"/>
    <mergeCell ref="AA174:AA177"/>
    <mergeCell ref="AB174:AB177"/>
    <mergeCell ref="AC174:AC177"/>
    <mergeCell ref="AD174:AD177"/>
    <mergeCell ref="AE174:AE177"/>
    <mergeCell ref="E178:E181"/>
    <mergeCell ref="F178:F181"/>
    <mergeCell ref="G178:G181"/>
    <mergeCell ref="H178:H181"/>
    <mergeCell ref="I165:I168"/>
    <mergeCell ref="J165:J168"/>
    <mergeCell ref="K165:K168"/>
    <mergeCell ref="L165:L168"/>
    <mergeCell ref="M165:M168"/>
    <mergeCell ref="N165:N168"/>
    <mergeCell ref="AC169:AC172"/>
    <mergeCell ref="AD169:AD172"/>
    <mergeCell ref="AE169:AE172"/>
    <mergeCell ref="AA165:AA168"/>
    <mergeCell ref="AB165:AB168"/>
    <mergeCell ref="AC165:AC168"/>
    <mergeCell ref="AD165:AD168"/>
    <mergeCell ref="AE165:AE168"/>
    <mergeCell ref="U174:U177"/>
    <mergeCell ref="V174:V177"/>
    <mergeCell ref="W174:W177"/>
    <mergeCell ref="X174:X177"/>
    <mergeCell ref="Y174:Y177"/>
    <mergeCell ref="Z174:Z177"/>
    <mergeCell ref="O174:O177"/>
    <mergeCell ref="P174:P177"/>
    <mergeCell ref="AF169:AF172"/>
    <mergeCell ref="C174:C177"/>
    <mergeCell ref="D174:D177"/>
    <mergeCell ref="E174:E177"/>
    <mergeCell ref="F174:F177"/>
    <mergeCell ref="G174:G177"/>
    <mergeCell ref="H174:H177"/>
    <mergeCell ref="W169:W172"/>
    <mergeCell ref="X169:X172"/>
    <mergeCell ref="Y169:Y172"/>
    <mergeCell ref="Z169:Z172"/>
    <mergeCell ref="AA169:AA172"/>
    <mergeCell ref="AB169:AB172"/>
    <mergeCell ref="Q169:Q172"/>
    <mergeCell ref="R169:R172"/>
    <mergeCell ref="S169:S172"/>
    <mergeCell ref="T169:T172"/>
    <mergeCell ref="U169:U172"/>
    <mergeCell ref="V169:V172"/>
    <mergeCell ref="K169:K172"/>
    <mergeCell ref="L169:L172"/>
    <mergeCell ref="M169:M172"/>
    <mergeCell ref="N169:N172"/>
    <mergeCell ref="O169:O172"/>
    <mergeCell ref="P169:P172"/>
    <mergeCell ref="E169:E172"/>
    <mergeCell ref="F169:F172"/>
    <mergeCell ref="G169:G172"/>
    <mergeCell ref="H169:H172"/>
    <mergeCell ref="AF174:AF177"/>
    <mergeCell ref="Q174:Q177"/>
    <mergeCell ref="R174:R177"/>
    <mergeCell ref="AF165:AF168"/>
    <mergeCell ref="U165:U168"/>
    <mergeCell ref="V165:V168"/>
    <mergeCell ref="W165:W168"/>
    <mergeCell ref="X165:X168"/>
    <mergeCell ref="Y165:Y168"/>
    <mergeCell ref="Z165:Z168"/>
    <mergeCell ref="O165:O168"/>
    <mergeCell ref="P165:P168"/>
    <mergeCell ref="Q165:Q168"/>
    <mergeCell ref="R165:R168"/>
    <mergeCell ref="S165:S168"/>
    <mergeCell ref="T165:T168"/>
    <mergeCell ref="AB161:AB164"/>
    <mergeCell ref="AC161:AC164"/>
    <mergeCell ref="AD161:AD164"/>
    <mergeCell ref="AE161:AE164"/>
    <mergeCell ref="AF161:AF164"/>
    <mergeCell ref="U161:U164"/>
    <mergeCell ref="V161:V164"/>
    <mergeCell ref="W161:W164"/>
    <mergeCell ref="X161:X164"/>
    <mergeCell ref="Y161:Y164"/>
    <mergeCell ref="Z161:Z164"/>
    <mergeCell ref="O161:O164"/>
    <mergeCell ref="P161:P164"/>
    <mergeCell ref="Q161:Q164"/>
    <mergeCell ref="R161:R164"/>
    <mergeCell ref="S161:S164"/>
    <mergeCell ref="T161:T164"/>
    <mergeCell ref="I161:I164"/>
    <mergeCell ref="J161:J164"/>
    <mergeCell ref="K161:K164"/>
    <mergeCell ref="L161:L164"/>
    <mergeCell ref="M161:M164"/>
    <mergeCell ref="N161:N164"/>
    <mergeCell ref="C161:C172"/>
    <mergeCell ref="D161:D172"/>
    <mergeCell ref="E161:E164"/>
    <mergeCell ref="F161:F164"/>
    <mergeCell ref="G161:G164"/>
    <mergeCell ref="H161:H164"/>
    <mergeCell ref="E165:E168"/>
    <mergeCell ref="F165:F168"/>
    <mergeCell ref="G165:G168"/>
    <mergeCell ref="H165:H168"/>
    <mergeCell ref="AA157:AA160"/>
    <mergeCell ref="I157:I160"/>
    <mergeCell ref="J157:J160"/>
    <mergeCell ref="K157:K160"/>
    <mergeCell ref="L157:L160"/>
    <mergeCell ref="M157:M160"/>
    <mergeCell ref="N157:N160"/>
    <mergeCell ref="C157:C160"/>
    <mergeCell ref="D157:D160"/>
    <mergeCell ref="E157:E160"/>
    <mergeCell ref="F157:F160"/>
    <mergeCell ref="G157:G160"/>
    <mergeCell ref="H157:H160"/>
    <mergeCell ref="AA161:AA164"/>
    <mergeCell ref="I169:I172"/>
    <mergeCell ref="J169:J172"/>
    <mergeCell ref="AB157:AB160"/>
    <mergeCell ref="AC157:AC160"/>
    <mergeCell ref="AD157:AD160"/>
    <mergeCell ref="AE157:AE160"/>
    <mergeCell ref="AF157:AF160"/>
    <mergeCell ref="U157:U160"/>
    <mergeCell ref="V157:V160"/>
    <mergeCell ref="W157:W160"/>
    <mergeCell ref="X157:X160"/>
    <mergeCell ref="Y157:Y160"/>
    <mergeCell ref="Z157:Z160"/>
    <mergeCell ref="O157:O160"/>
    <mergeCell ref="P157:P160"/>
    <mergeCell ref="Q157:Q160"/>
    <mergeCell ref="R157:R160"/>
    <mergeCell ref="S157:S160"/>
    <mergeCell ref="T157:T160"/>
    <mergeCell ref="AA153:AA156"/>
    <mergeCell ref="AB153:AB156"/>
    <mergeCell ref="AC153:AC156"/>
    <mergeCell ref="AD153:AD156"/>
    <mergeCell ref="AE153:AE156"/>
    <mergeCell ref="AF153:AF156"/>
    <mergeCell ref="U153:U156"/>
    <mergeCell ref="V153:V156"/>
    <mergeCell ref="W153:W156"/>
    <mergeCell ref="X153:X156"/>
    <mergeCell ref="Y153:Y156"/>
    <mergeCell ref="Z153:Z156"/>
    <mergeCell ref="O153:O156"/>
    <mergeCell ref="P153:P156"/>
    <mergeCell ref="Q153:Q156"/>
    <mergeCell ref="R153:R156"/>
    <mergeCell ref="S153:S156"/>
    <mergeCell ref="T153:T156"/>
    <mergeCell ref="I153:I156"/>
    <mergeCell ref="J153:J156"/>
    <mergeCell ref="K153:K156"/>
    <mergeCell ref="L153:L156"/>
    <mergeCell ref="M153:M156"/>
    <mergeCell ref="N153:N156"/>
    <mergeCell ref="AC149:AC152"/>
    <mergeCell ref="AD149:AD152"/>
    <mergeCell ref="AE149:AE152"/>
    <mergeCell ref="AF149:AF152"/>
    <mergeCell ref="C153:C156"/>
    <mergeCell ref="D153:D156"/>
    <mergeCell ref="E153:E156"/>
    <mergeCell ref="F153:F156"/>
    <mergeCell ref="G153:G156"/>
    <mergeCell ref="H153:H156"/>
    <mergeCell ref="W149:W152"/>
    <mergeCell ref="X149:X152"/>
    <mergeCell ref="Y149:Y152"/>
    <mergeCell ref="Z149:Z152"/>
    <mergeCell ref="AA149:AA152"/>
    <mergeCell ref="AB149:AB152"/>
    <mergeCell ref="Q149:Q152"/>
    <mergeCell ref="R149:R152"/>
    <mergeCell ref="S149:S152"/>
    <mergeCell ref="T149:T152"/>
    <mergeCell ref="U149:U152"/>
    <mergeCell ref="V149:V152"/>
    <mergeCell ref="K149:K152"/>
    <mergeCell ref="L149:L152"/>
    <mergeCell ref="M149:M152"/>
    <mergeCell ref="N149:N152"/>
    <mergeCell ref="G149:G152"/>
    <mergeCell ref="H149:H152"/>
    <mergeCell ref="I149:I152"/>
    <mergeCell ref="J149:J152"/>
    <mergeCell ref="AA145:AA148"/>
    <mergeCell ref="AB145:AB148"/>
    <mergeCell ref="AC145:AC148"/>
    <mergeCell ref="AD145:AD148"/>
    <mergeCell ref="AE145:AE148"/>
    <mergeCell ref="AF145:AF148"/>
    <mergeCell ref="U145:U148"/>
    <mergeCell ref="V145:V148"/>
    <mergeCell ref="W145:W148"/>
    <mergeCell ref="X145:X148"/>
    <mergeCell ref="Y145:Y148"/>
    <mergeCell ref="Z145:Z148"/>
    <mergeCell ref="O145:O148"/>
    <mergeCell ref="P145:P148"/>
    <mergeCell ref="Q145:Q148"/>
    <mergeCell ref="R145:R148"/>
    <mergeCell ref="S145:S148"/>
    <mergeCell ref="T145:T148"/>
    <mergeCell ref="I145:I148"/>
    <mergeCell ref="J145:J148"/>
    <mergeCell ref="K145:K148"/>
    <mergeCell ref="L145:L148"/>
    <mergeCell ref="M145:M148"/>
    <mergeCell ref="N145:N148"/>
    <mergeCell ref="C145:C152"/>
    <mergeCell ref="D145:D152"/>
    <mergeCell ref="E145:E148"/>
    <mergeCell ref="F145:F148"/>
    <mergeCell ref="G145:G148"/>
    <mergeCell ref="H145:H148"/>
    <mergeCell ref="W140:W143"/>
    <mergeCell ref="X140:X143"/>
    <mergeCell ref="Y140:Y143"/>
    <mergeCell ref="Z140:Z143"/>
    <mergeCell ref="AA140:AA143"/>
    <mergeCell ref="AB140:AB143"/>
    <mergeCell ref="Q140:Q143"/>
    <mergeCell ref="R140:R143"/>
    <mergeCell ref="S140:S143"/>
    <mergeCell ref="T140:T143"/>
    <mergeCell ref="U140:U143"/>
    <mergeCell ref="V140:V143"/>
    <mergeCell ref="K140:K143"/>
    <mergeCell ref="L140:L143"/>
    <mergeCell ref="M140:M143"/>
    <mergeCell ref="N140:N143"/>
    <mergeCell ref="O140:O143"/>
    <mergeCell ref="P140:P143"/>
    <mergeCell ref="E140:E143"/>
    <mergeCell ref="F140:F143"/>
    <mergeCell ref="G140:G143"/>
    <mergeCell ref="H140:H143"/>
    <mergeCell ref="O149:O152"/>
    <mergeCell ref="P149:P152"/>
    <mergeCell ref="E149:E152"/>
    <mergeCell ref="F149:F152"/>
    <mergeCell ref="H132:H135"/>
    <mergeCell ref="I140:I143"/>
    <mergeCell ref="J140:J143"/>
    <mergeCell ref="AA136:AA139"/>
    <mergeCell ref="AB136:AB139"/>
    <mergeCell ref="AC136:AC139"/>
    <mergeCell ref="AD136:AD139"/>
    <mergeCell ref="AE136:AE139"/>
    <mergeCell ref="AF136:AF139"/>
    <mergeCell ref="U136:U139"/>
    <mergeCell ref="V136:V139"/>
    <mergeCell ref="W136:W139"/>
    <mergeCell ref="X136:X139"/>
    <mergeCell ref="Y136:Y139"/>
    <mergeCell ref="Z136:Z139"/>
    <mergeCell ref="O136:O139"/>
    <mergeCell ref="P136:P139"/>
    <mergeCell ref="Q136:Q139"/>
    <mergeCell ref="R136:R139"/>
    <mergeCell ref="S136:S139"/>
    <mergeCell ref="T136:T139"/>
    <mergeCell ref="I136:I139"/>
    <mergeCell ref="J136:J139"/>
    <mergeCell ref="K136:K139"/>
    <mergeCell ref="L136:L139"/>
    <mergeCell ref="M136:M139"/>
    <mergeCell ref="N136:N139"/>
    <mergeCell ref="AC140:AC143"/>
    <mergeCell ref="AD140:AD143"/>
    <mergeCell ref="AE140:AE143"/>
    <mergeCell ref="AF140:AF143"/>
    <mergeCell ref="AC132:AC135"/>
    <mergeCell ref="AD132:AD135"/>
    <mergeCell ref="AE132:AE135"/>
    <mergeCell ref="AF132:AF135"/>
    <mergeCell ref="C136:C143"/>
    <mergeCell ref="D136:D143"/>
    <mergeCell ref="E136:E139"/>
    <mergeCell ref="F136:F139"/>
    <mergeCell ref="G136:G139"/>
    <mergeCell ref="H136:H139"/>
    <mergeCell ref="W132:W135"/>
    <mergeCell ref="X132:X135"/>
    <mergeCell ref="Y132:Y135"/>
    <mergeCell ref="Z132:Z135"/>
    <mergeCell ref="AA132:AA135"/>
    <mergeCell ref="AB132:AB135"/>
    <mergeCell ref="Q132:Q135"/>
    <mergeCell ref="R132:R135"/>
    <mergeCell ref="S132:S135"/>
    <mergeCell ref="T132:T135"/>
    <mergeCell ref="U132:U135"/>
    <mergeCell ref="V132:V135"/>
    <mergeCell ref="K132:K135"/>
    <mergeCell ref="L132:L135"/>
    <mergeCell ref="M132:M135"/>
    <mergeCell ref="N132:N135"/>
    <mergeCell ref="O132:O135"/>
    <mergeCell ref="P132:P135"/>
    <mergeCell ref="E132:E135"/>
    <mergeCell ref="F132:F135"/>
    <mergeCell ref="G132:G135"/>
    <mergeCell ref="C120:C135"/>
    <mergeCell ref="D120:D135"/>
    <mergeCell ref="AA124:AA127"/>
    <mergeCell ref="AB124:AB127"/>
    <mergeCell ref="AC124:AC127"/>
    <mergeCell ref="AD124:AD127"/>
    <mergeCell ref="AE124:AE127"/>
    <mergeCell ref="AF124:AF127"/>
    <mergeCell ref="U124:U127"/>
    <mergeCell ref="V124:V127"/>
    <mergeCell ref="W124:W127"/>
    <mergeCell ref="X124:X127"/>
    <mergeCell ref="Y124:Y127"/>
    <mergeCell ref="Z124:Z127"/>
    <mergeCell ref="O124:O127"/>
    <mergeCell ref="P124:P127"/>
    <mergeCell ref="Q124:Q127"/>
    <mergeCell ref="R124:R127"/>
    <mergeCell ref="S124:S127"/>
    <mergeCell ref="T124:T127"/>
    <mergeCell ref="AA116:AA119"/>
    <mergeCell ref="AB116:AB119"/>
    <mergeCell ref="Q116:Q119"/>
    <mergeCell ref="R116:R119"/>
    <mergeCell ref="S116:S119"/>
    <mergeCell ref="T116:T119"/>
    <mergeCell ref="U116:U119"/>
    <mergeCell ref="V116:V119"/>
    <mergeCell ref="K116:K119"/>
    <mergeCell ref="L116:L119"/>
    <mergeCell ref="M116:M119"/>
    <mergeCell ref="N116:N119"/>
    <mergeCell ref="O116:O119"/>
    <mergeCell ref="P116:P119"/>
    <mergeCell ref="F112:F115"/>
    <mergeCell ref="G112:G115"/>
    <mergeCell ref="H112:H115"/>
    <mergeCell ref="I112:I115"/>
    <mergeCell ref="J112:J115"/>
    <mergeCell ref="K112:K115"/>
    <mergeCell ref="L112:L115"/>
    <mergeCell ref="M112:M115"/>
    <mergeCell ref="N112:N115"/>
    <mergeCell ref="O112:O115"/>
    <mergeCell ref="P112:P115"/>
    <mergeCell ref="Q112:Q115"/>
    <mergeCell ref="R112:R115"/>
    <mergeCell ref="S112:S115"/>
    <mergeCell ref="T112:T115"/>
    <mergeCell ref="F116:F119"/>
    <mergeCell ref="G116:G119"/>
    <mergeCell ref="I132:I135"/>
    <mergeCell ref="J132:J135"/>
    <mergeCell ref="I124:I127"/>
    <mergeCell ref="J124:J127"/>
    <mergeCell ref="K124:K127"/>
    <mergeCell ref="L124:L127"/>
    <mergeCell ref="M124:M127"/>
    <mergeCell ref="AB108:AB111"/>
    <mergeCell ref="AC108:AC111"/>
    <mergeCell ref="AD108:AD111"/>
    <mergeCell ref="AE108:AE111"/>
    <mergeCell ref="T108:T111"/>
    <mergeCell ref="U108:U111"/>
    <mergeCell ref="V108:V111"/>
    <mergeCell ref="W108:W111"/>
    <mergeCell ref="X108:X111"/>
    <mergeCell ref="Y108:Y111"/>
    <mergeCell ref="N108:N111"/>
    <mergeCell ref="O108:O111"/>
    <mergeCell ref="P108:P111"/>
    <mergeCell ref="Q108:Q111"/>
    <mergeCell ref="R108:R111"/>
    <mergeCell ref="S108:S111"/>
    <mergeCell ref="U112:U115"/>
    <mergeCell ref="V112:V115"/>
    <mergeCell ref="W112:W115"/>
    <mergeCell ref="X112:X115"/>
    <mergeCell ref="Y112:Y115"/>
    <mergeCell ref="Z112:Z115"/>
    <mergeCell ref="AA112:AA115"/>
    <mergeCell ref="AB112:AB115"/>
    <mergeCell ref="Z116:Z119"/>
    <mergeCell ref="AD104:AD107"/>
    <mergeCell ref="AE104:AE107"/>
    <mergeCell ref="AF104:AF107"/>
    <mergeCell ref="C108:C119"/>
    <mergeCell ref="D108:D119"/>
    <mergeCell ref="E108:E111"/>
    <mergeCell ref="F108:F111"/>
    <mergeCell ref="G108:G111"/>
    <mergeCell ref="V104:V107"/>
    <mergeCell ref="W104:W107"/>
    <mergeCell ref="X104:X107"/>
    <mergeCell ref="Y104:Y107"/>
    <mergeCell ref="Z104:Z107"/>
    <mergeCell ref="AA104:AA107"/>
    <mergeCell ref="P104:P107"/>
    <mergeCell ref="Q104:Q107"/>
    <mergeCell ref="R104:R107"/>
    <mergeCell ref="S104:S107"/>
    <mergeCell ref="T104:T107"/>
    <mergeCell ref="U104:U107"/>
    <mergeCell ref="J104:J107"/>
    <mergeCell ref="K104:K107"/>
    <mergeCell ref="L104:L107"/>
    <mergeCell ref="M104:M107"/>
    <mergeCell ref="N104:N107"/>
    <mergeCell ref="O104:O107"/>
    <mergeCell ref="AF108:AF111"/>
    <mergeCell ref="E112:E115"/>
    <mergeCell ref="C84:C107"/>
    <mergeCell ref="D84:D107"/>
    <mergeCell ref="Z108:Z111"/>
    <mergeCell ref="AA108:AA111"/>
    <mergeCell ref="AB96:AB99"/>
    <mergeCell ref="AC96:AC99"/>
    <mergeCell ref="AD96:AD99"/>
    <mergeCell ref="AE96:AE99"/>
    <mergeCell ref="AF96:AF99"/>
    <mergeCell ref="E104:E107"/>
    <mergeCell ref="F104:F107"/>
    <mergeCell ref="G104:G107"/>
    <mergeCell ref="H104:H107"/>
    <mergeCell ref="I104:I107"/>
    <mergeCell ref="V96:V99"/>
    <mergeCell ref="W96:W99"/>
    <mergeCell ref="X96:X99"/>
    <mergeCell ref="Y96:Y99"/>
    <mergeCell ref="Z96:Z99"/>
    <mergeCell ref="AA96:AA99"/>
    <mergeCell ref="P96:P99"/>
    <mergeCell ref="Q96:Q99"/>
    <mergeCell ref="R96:R99"/>
    <mergeCell ref="S96:S99"/>
    <mergeCell ref="T96:T99"/>
    <mergeCell ref="U96:U99"/>
    <mergeCell ref="J96:J99"/>
    <mergeCell ref="K96:K99"/>
    <mergeCell ref="L96:L99"/>
    <mergeCell ref="M96:M99"/>
    <mergeCell ref="N96:N99"/>
    <mergeCell ref="O96:O99"/>
    <mergeCell ref="E96:E99"/>
    <mergeCell ref="F96:F99"/>
    <mergeCell ref="AB104:AB107"/>
    <mergeCell ref="AC104:AC107"/>
    <mergeCell ref="S84:S87"/>
    <mergeCell ref="T84:T87"/>
    <mergeCell ref="U84:U87"/>
    <mergeCell ref="J84:J87"/>
    <mergeCell ref="K84:K87"/>
    <mergeCell ref="L84:L87"/>
    <mergeCell ref="M84:M87"/>
    <mergeCell ref="N84:N87"/>
    <mergeCell ref="O84:O87"/>
    <mergeCell ref="G96:G99"/>
    <mergeCell ref="H96:H99"/>
    <mergeCell ref="W92:W95"/>
    <mergeCell ref="X92:X95"/>
    <mergeCell ref="Y92:Y95"/>
    <mergeCell ref="Z92:Z95"/>
    <mergeCell ref="AA92:AA95"/>
    <mergeCell ref="P92:P95"/>
    <mergeCell ref="Q92:Q95"/>
    <mergeCell ref="R92:R95"/>
    <mergeCell ref="S92:S95"/>
    <mergeCell ref="T92:T95"/>
    <mergeCell ref="U92:U95"/>
    <mergeCell ref="J92:J95"/>
    <mergeCell ref="K92:K95"/>
    <mergeCell ref="L92:L95"/>
    <mergeCell ref="M92:M95"/>
    <mergeCell ref="N92:N95"/>
    <mergeCell ref="O92:O95"/>
    <mergeCell ref="V92:V95"/>
    <mergeCell ref="I96:I99"/>
    <mergeCell ref="I92:I95"/>
    <mergeCell ref="H92:H95"/>
    <mergeCell ref="F84:F87"/>
    <mergeCell ref="G84:G87"/>
    <mergeCell ref="H84:H87"/>
    <mergeCell ref="I84:I87"/>
    <mergeCell ref="X80:X83"/>
    <mergeCell ref="Y80:Y83"/>
    <mergeCell ref="Z80:Z83"/>
    <mergeCell ref="AA80:AA83"/>
    <mergeCell ref="AB80:AB83"/>
    <mergeCell ref="AC80:AC83"/>
    <mergeCell ref="R80:R83"/>
    <mergeCell ref="S80:S83"/>
    <mergeCell ref="T80:T83"/>
    <mergeCell ref="U80:U83"/>
    <mergeCell ref="V80:V83"/>
    <mergeCell ref="W80:W83"/>
    <mergeCell ref="L80:L83"/>
    <mergeCell ref="M80:M83"/>
    <mergeCell ref="N80:N83"/>
    <mergeCell ref="O80:O83"/>
    <mergeCell ref="P80:P83"/>
    <mergeCell ref="Q80:Q83"/>
    <mergeCell ref="AB84:AB87"/>
    <mergeCell ref="AC84:AC87"/>
    <mergeCell ref="W84:W87"/>
    <mergeCell ref="X84:X87"/>
    <mergeCell ref="Y84:Y87"/>
    <mergeCell ref="Z84:Z87"/>
    <mergeCell ref="AA84:AA87"/>
    <mergeCell ref="P84:P87"/>
    <mergeCell ref="Q84:Q87"/>
    <mergeCell ref="R84:R87"/>
    <mergeCell ref="AE76:AE79"/>
    <mergeCell ref="AF76:AF79"/>
    <mergeCell ref="E80:E83"/>
    <mergeCell ref="F80:F83"/>
    <mergeCell ref="G80:G83"/>
    <mergeCell ref="H80:H83"/>
    <mergeCell ref="I80:I83"/>
    <mergeCell ref="J80:J83"/>
    <mergeCell ref="K80:K83"/>
    <mergeCell ref="X76:X79"/>
    <mergeCell ref="Y76:Y79"/>
    <mergeCell ref="Z76:Z79"/>
    <mergeCell ref="AA76:AA79"/>
    <mergeCell ref="AB76:AB79"/>
    <mergeCell ref="AC76:AC79"/>
    <mergeCell ref="R76:R79"/>
    <mergeCell ref="S76:S79"/>
    <mergeCell ref="T76:T79"/>
    <mergeCell ref="U76:U79"/>
    <mergeCell ref="V76:V79"/>
    <mergeCell ref="W76:W79"/>
    <mergeCell ref="L76:L79"/>
    <mergeCell ref="M76:M79"/>
    <mergeCell ref="N76:N79"/>
    <mergeCell ref="O76:O79"/>
    <mergeCell ref="P76:P79"/>
    <mergeCell ref="Q76:Q79"/>
    <mergeCell ref="AD80:AD83"/>
    <mergeCell ref="AE80:AE83"/>
    <mergeCell ref="AF80:AF83"/>
    <mergeCell ref="AD76:AD79"/>
    <mergeCell ref="E84:E87"/>
    <mergeCell ref="C76:C83"/>
    <mergeCell ref="D76:D83"/>
    <mergeCell ref="E76:E79"/>
    <mergeCell ref="F76:F79"/>
    <mergeCell ref="G76:G79"/>
    <mergeCell ref="H76:H79"/>
    <mergeCell ref="I76:I79"/>
    <mergeCell ref="J76:J79"/>
    <mergeCell ref="K76:K79"/>
    <mergeCell ref="Z71:Z74"/>
    <mergeCell ref="AA71:AA74"/>
    <mergeCell ref="AB71:AB74"/>
    <mergeCell ref="AC71:AC74"/>
    <mergeCell ref="AD71:AD74"/>
    <mergeCell ref="AE71:AE74"/>
    <mergeCell ref="T71:T74"/>
    <mergeCell ref="U71:U74"/>
    <mergeCell ref="V71:V74"/>
    <mergeCell ref="W71:W74"/>
    <mergeCell ref="X71:X74"/>
    <mergeCell ref="Y71:Y74"/>
    <mergeCell ref="N71:N74"/>
    <mergeCell ref="O71:O74"/>
    <mergeCell ref="P71:P74"/>
    <mergeCell ref="Q71:Q74"/>
    <mergeCell ref="R71:R74"/>
    <mergeCell ref="S71:S74"/>
    <mergeCell ref="H71:H74"/>
    <mergeCell ref="I71:I74"/>
    <mergeCell ref="J71:J74"/>
    <mergeCell ref="K71:K74"/>
    <mergeCell ref="L71:L74"/>
    <mergeCell ref="M71:M74"/>
    <mergeCell ref="AB67:AB70"/>
    <mergeCell ref="AC67:AC70"/>
    <mergeCell ref="AD67:AD70"/>
    <mergeCell ref="AE67:AE70"/>
    <mergeCell ref="AF67:AF70"/>
    <mergeCell ref="C71:C74"/>
    <mergeCell ref="D71:D74"/>
    <mergeCell ref="E71:E74"/>
    <mergeCell ref="F71:F74"/>
    <mergeCell ref="G71:G74"/>
    <mergeCell ref="V67:V70"/>
    <mergeCell ref="W67:W70"/>
    <mergeCell ref="X67:X70"/>
    <mergeCell ref="Y67:Y70"/>
    <mergeCell ref="Z67:Z70"/>
    <mergeCell ref="AA67:AA70"/>
    <mergeCell ref="P67:P70"/>
    <mergeCell ref="Q67:Q70"/>
    <mergeCell ref="R67:R70"/>
    <mergeCell ref="S67:S70"/>
    <mergeCell ref="T67:T70"/>
    <mergeCell ref="U67:U70"/>
    <mergeCell ref="J67:J70"/>
    <mergeCell ref="K67:K70"/>
    <mergeCell ref="L67:L70"/>
    <mergeCell ref="M67:M70"/>
    <mergeCell ref="N67:N70"/>
    <mergeCell ref="O67:O70"/>
    <mergeCell ref="AF71:AF74"/>
    <mergeCell ref="E67:E70"/>
    <mergeCell ref="F67:F70"/>
    <mergeCell ref="G67:G70"/>
    <mergeCell ref="H67:H70"/>
    <mergeCell ref="I67:I70"/>
    <mergeCell ref="V63:V66"/>
    <mergeCell ref="W63:W66"/>
    <mergeCell ref="X63:X66"/>
    <mergeCell ref="Y63:Y66"/>
    <mergeCell ref="Z63:Z66"/>
    <mergeCell ref="AA63:AA66"/>
    <mergeCell ref="P63:P66"/>
    <mergeCell ref="Q63:Q66"/>
    <mergeCell ref="R63:R66"/>
    <mergeCell ref="S63:S66"/>
    <mergeCell ref="T63:T66"/>
    <mergeCell ref="U63:U66"/>
    <mergeCell ref="J63:J66"/>
    <mergeCell ref="K63:K66"/>
    <mergeCell ref="L63:L66"/>
    <mergeCell ref="M63:M66"/>
    <mergeCell ref="N63:N66"/>
    <mergeCell ref="O63:O66"/>
    <mergeCell ref="AE59:AE62"/>
    <mergeCell ref="AF59:AF62"/>
    <mergeCell ref="C63:C70"/>
    <mergeCell ref="D63:D70"/>
    <mergeCell ref="E63:E66"/>
    <mergeCell ref="F63:F66"/>
    <mergeCell ref="G63:G66"/>
    <mergeCell ref="H63:H66"/>
    <mergeCell ref="I63:I66"/>
    <mergeCell ref="X59:X62"/>
    <mergeCell ref="Y59:Y62"/>
    <mergeCell ref="Z59:Z62"/>
    <mergeCell ref="AA59:AA62"/>
    <mergeCell ref="AB59:AB62"/>
    <mergeCell ref="AC59:AC62"/>
    <mergeCell ref="R59:R62"/>
    <mergeCell ref="S59:S62"/>
    <mergeCell ref="T59:T62"/>
    <mergeCell ref="U59:U62"/>
    <mergeCell ref="V59:V62"/>
    <mergeCell ref="W59:W62"/>
    <mergeCell ref="L59:L62"/>
    <mergeCell ref="M59:M62"/>
    <mergeCell ref="N59:N62"/>
    <mergeCell ref="O59:O62"/>
    <mergeCell ref="P59:P62"/>
    <mergeCell ref="Q59:Q62"/>
    <mergeCell ref="AB63:AB66"/>
    <mergeCell ref="AC63:AC66"/>
    <mergeCell ref="AD63:AD66"/>
    <mergeCell ref="AE63:AE66"/>
    <mergeCell ref="AF63:AF66"/>
    <mergeCell ref="C59:C62"/>
    <mergeCell ref="D59:D62"/>
    <mergeCell ref="E59:E62"/>
    <mergeCell ref="F59:F62"/>
    <mergeCell ref="G59:G62"/>
    <mergeCell ref="H59:H62"/>
    <mergeCell ref="I59:I62"/>
    <mergeCell ref="J59:J62"/>
    <mergeCell ref="K59:K62"/>
    <mergeCell ref="Z54:Z57"/>
    <mergeCell ref="AA54:AA57"/>
    <mergeCell ref="AB54:AB57"/>
    <mergeCell ref="AC54:AC57"/>
    <mergeCell ref="AD54:AD57"/>
    <mergeCell ref="AE54:AE57"/>
    <mergeCell ref="T54:T57"/>
    <mergeCell ref="U54:U57"/>
    <mergeCell ref="V54:V57"/>
    <mergeCell ref="W54:W57"/>
    <mergeCell ref="X54:X57"/>
    <mergeCell ref="Y54:Y57"/>
    <mergeCell ref="N54:N57"/>
    <mergeCell ref="O54:O57"/>
    <mergeCell ref="P54:P57"/>
    <mergeCell ref="Q54:Q57"/>
    <mergeCell ref="R54:R57"/>
    <mergeCell ref="S54:S57"/>
    <mergeCell ref="H54:H57"/>
    <mergeCell ref="I54:I57"/>
    <mergeCell ref="J54:J57"/>
    <mergeCell ref="K54:K57"/>
    <mergeCell ref="AD59:AD62"/>
    <mergeCell ref="L54:L57"/>
    <mergeCell ref="M54:M57"/>
    <mergeCell ref="AB49:AB52"/>
    <mergeCell ref="AC49:AC52"/>
    <mergeCell ref="AD49:AD52"/>
    <mergeCell ref="AE49:AE52"/>
    <mergeCell ref="AF49:AF52"/>
    <mergeCell ref="C54:C57"/>
    <mergeCell ref="D54:D57"/>
    <mergeCell ref="E54:E57"/>
    <mergeCell ref="F54:F57"/>
    <mergeCell ref="G54:G57"/>
    <mergeCell ref="V49:V52"/>
    <mergeCell ref="W49:W52"/>
    <mergeCell ref="X49:X52"/>
    <mergeCell ref="Y49:Y52"/>
    <mergeCell ref="Z49:Z52"/>
    <mergeCell ref="AA49:AA52"/>
    <mergeCell ref="P49:P52"/>
    <mergeCell ref="Q49:Q52"/>
    <mergeCell ref="R49:R52"/>
    <mergeCell ref="S49:S52"/>
    <mergeCell ref="T49:T52"/>
    <mergeCell ref="U49:U52"/>
    <mergeCell ref="J49:J52"/>
    <mergeCell ref="K49:K52"/>
    <mergeCell ref="L49:L52"/>
    <mergeCell ref="M49:M52"/>
    <mergeCell ref="N49:N52"/>
    <mergeCell ref="O49:O52"/>
    <mergeCell ref="AF54:AF57"/>
    <mergeCell ref="AB45:AB48"/>
    <mergeCell ref="AC45:AC48"/>
    <mergeCell ref="AD45:AD48"/>
    <mergeCell ref="AE45:AE48"/>
    <mergeCell ref="AF45:AF48"/>
    <mergeCell ref="E49:E52"/>
    <mergeCell ref="F49:F52"/>
    <mergeCell ref="G49:G52"/>
    <mergeCell ref="H49:H52"/>
    <mergeCell ref="I49:I52"/>
    <mergeCell ref="V45:V48"/>
    <mergeCell ref="W45:W48"/>
    <mergeCell ref="X45:X48"/>
    <mergeCell ref="Y45:Y48"/>
    <mergeCell ref="Z45:Z48"/>
    <mergeCell ref="AA45:AA48"/>
    <mergeCell ref="P45:P48"/>
    <mergeCell ref="Q45:Q48"/>
    <mergeCell ref="R45:R48"/>
    <mergeCell ref="S45:S48"/>
    <mergeCell ref="T45:T48"/>
    <mergeCell ref="U45:U48"/>
    <mergeCell ref="J45:J48"/>
    <mergeCell ref="K45:K48"/>
    <mergeCell ref="L45:L48"/>
    <mergeCell ref="M45:M48"/>
    <mergeCell ref="N45:N48"/>
    <mergeCell ref="O45:O48"/>
    <mergeCell ref="F45:F48"/>
    <mergeCell ref="G45:G48"/>
    <mergeCell ref="H45:H48"/>
    <mergeCell ref="I45:I48"/>
    <mergeCell ref="V41:V44"/>
    <mergeCell ref="W41:W44"/>
    <mergeCell ref="X41:X44"/>
    <mergeCell ref="Y41:Y44"/>
    <mergeCell ref="Z41:Z44"/>
    <mergeCell ref="AA41:AA44"/>
    <mergeCell ref="P41:P44"/>
    <mergeCell ref="Q41:Q44"/>
    <mergeCell ref="R41:R44"/>
    <mergeCell ref="S41:S44"/>
    <mergeCell ref="T41:T44"/>
    <mergeCell ref="U41:U44"/>
    <mergeCell ref="J41:J44"/>
    <mergeCell ref="K41:K44"/>
    <mergeCell ref="L41:L44"/>
    <mergeCell ref="M41:M44"/>
    <mergeCell ref="N41:N44"/>
    <mergeCell ref="O41:O44"/>
    <mergeCell ref="AF37:AF40"/>
    <mergeCell ref="C41:C52"/>
    <mergeCell ref="D41:D52"/>
    <mergeCell ref="E41:E44"/>
    <mergeCell ref="F41:F44"/>
    <mergeCell ref="G41:G44"/>
    <mergeCell ref="H41:H44"/>
    <mergeCell ref="I41:I44"/>
    <mergeCell ref="X37:X40"/>
    <mergeCell ref="Y37:Y40"/>
    <mergeCell ref="Z37:Z40"/>
    <mergeCell ref="AA37:AA40"/>
    <mergeCell ref="AB37:AB40"/>
    <mergeCell ref="AC37:AC40"/>
    <mergeCell ref="R37:R40"/>
    <mergeCell ref="S37:S40"/>
    <mergeCell ref="T37:T40"/>
    <mergeCell ref="U37:U40"/>
    <mergeCell ref="V37:V40"/>
    <mergeCell ref="W37:W40"/>
    <mergeCell ref="L37:L40"/>
    <mergeCell ref="M37:M40"/>
    <mergeCell ref="N37:N40"/>
    <mergeCell ref="O37:O40"/>
    <mergeCell ref="P37:P40"/>
    <mergeCell ref="Q37:Q40"/>
    <mergeCell ref="AB41:AB44"/>
    <mergeCell ref="AC41:AC44"/>
    <mergeCell ref="AD41:AD44"/>
    <mergeCell ref="AE41:AE44"/>
    <mergeCell ref="AF41:AF44"/>
    <mergeCell ref="E45:E48"/>
    <mergeCell ref="C37:C40"/>
    <mergeCell ref="D37:D40"/>
    <mergeCell ref="E37:E40"/>
    <mergeCell ref="F37:F40"/>
    <mergeCell ref="G37:G40"/>
    <mergeCell ref="H37:H40"/>
    <mergeCell ref="I37:I40"/>
    <mergeCell ref="J37:J40"/>
    <mergeCell ref="K37:K40"/>
    <mergeCell ref="Z33:Z36"/>
    <mergeCell ref="AA33:AA36"/>
    <mergeCell ref="AB33:AB36"/>
    <mergeCell ref="AC33:AC36"/>
    <mergeCell ref="AD33:AD36"/>
    <mergeCell ref="AE33:AE36"/>
    <mergeCell ref="T33:T36"/>
    <mergeCell ref="U33:U36"/>
    <mergeCell ref="V33:V36"/>
    <mergeCell ref="W33:W36"/>
    <mergeCell ref="X33:X36"/>
    <mergeCell ref="Y33:Y36"/>
    <mergeCell ref="N33:N36"/>
    <mergeCell ref="O33:O36"/>
    <mergeCell ref="P33:P36"/>
    <mergeCell ref="Q33:Q36"/>
    <mergeCell ref="R33:R36"/>
    <mergeCell ref="S33:S36"/>
    <mergeCell ref="AD37:AD40"/>
    <mergeCell ref="AE37:AE40"/>
    <mergeCell ref="AF29:AF32"/>
    <mergeCell ref="E33:E36"/>
    <mergeCell ref="F33:F36"/>
    <mergeCell ref="G33:G36"/>
    <mergeCell ref="H33:H36"/>
    <mergeCell ref="I33:I36"/>
    <mergeCell ref="J33:J36"/>
    <mergeCell ref="K33:K36"/>
    <mergeCell ref="L33:L36"/>
    <mergeCell ref="M33:M36"/>
    <mergeCell ref="Z29:Z32"/>
    <mergeCell ref="AA29:AA32"/>
    <mergeCell ref="AB29:AB32"/>
    <mergeCell ref="AC29:AC32"/>
    <mergeCell ref="AD29:AD32"/>
    <mergeCell ref="AE29:AE32"/>
    <mergeCell ref="T29:T32"/>
    <mergeCell ref="U29:U32"/>
    <mergeCell ref="V29:V32"/>
    <mergeCell ref="W29:W32"/>
    <mergeCell ref="X29:X32"/>
    <mergeCell ref="Y29:Y32"/>
    <mergeCell ref="N29:N32"/>
    <mergeCell ref="O29:O32"/>
    <mergeCell ref="P29:P32"/>
    <mergeCell ref="Q29:Q32"/>
    <mergeCell ref="R29:R32"/>
    <mergeCell ref="S29:S32"/>
    <mergeCell ref="AF33:AF36"/>
    <mergeCell ref="F29:F32"/>
    <mergeCell ref="G29:G32"/>
    <mergeCell ref="H29:H32"/>
    <mergeCell ref="I29:I32"/>
    <mergeCell ref="J29:J32"/>
    <mergeCell ref="K29:K32"/>
    <mergeCell ref="L29:L32"/>
    <mergeCell ref="M29:M32"/>
    <mergeCell ref="Z25:Z28"/>
    <mergeCell ref="AA25:AA28"/>
    <mergeCell ref="AB25:AB28"/>
    <mergeCell ref="AC25:AC28"/>
    <mergeCell ref="AD25:AD28"/>
    <mergeCell ref="AE25:AE28"/>
    <mergeCell ref="T25:T28"/>
    <mergeCell ref="U25:U28"/>
    <mergeCell ref="V25:V28"/>
    <mergeCell ref="W25:W28"/>
    <mergeCell ref="X25:X28"/>
    <mergeCell ref="Y25:Y28"/>
    <mergeCell ref="N25:N28"/>
    <mergeCell ref="O25:O28"/>
    <mergeCell ref="P25:P28"/>
    <mergeCell ref="Q25:Q28"/>
    <mergeCell ref="R25:R28"/>
    <mergeCell ref="S25:S28"/>
    <mergeCell ref="H25:H28"/>
    <mergeCell ref="I25:I28"/>
    <mergeCell ref="J25:J28"/>
    <mergeCell ref="K25:K28"/>
    <mergeCell ref="L25:L28"/>
    <mergeCell ref="M25:M28"/>
    <mergeCell ref="AB21:AB24"/>
    <mergeCell ref="AC21:AC24"/>
    <mergeCell ref="AD21:AD24"/>
    <mergeCell ref="AE21:AE24"/>
    <mergeCell ref="AF21:AF24"/>
    <mergeCell ref="C25:C36"/>
    <mergeCell ref="D25:D36"/>
    <mergeCell ref="E25:E28"/>
    <mergeCell ref="F25:F28"/>
    <mergeCell ref="G25:G28"/>
    <mergeCell ref="V21:V24"/>
    <mergeCell ref="W21:W24"/>
    <mergeCell ref="X21:X24"/>
    <mergeCell ref="Y21:Y24"/>
    <mergeCell ref="Z21:Z24"/>
    <mergeCell ref="AA21:AA24"/>
    <mergeCell ref="P21:P24"/>
    <mergeCell ref="Q21:Q24"/>
    <mergeCell ref="R21:R24"/>
    <mergeCell ref="S21:S24"/>
    <mergeCell ref="T21:T24"/>
    <mergeCell ref="U21:U24"/>
    <mergeCell ref="J21:J24"/>
    <mergeCell ref="K21:K24"/>
    <mergeCell ref="L21:L24"/>
    <mergeCell ref="M21:M24"/>
    <mergeCell ref="N21:N24"/>
    <mergeCell ref="O21:O24"/>
    <mergeCell ref="AF25:AF28"/>
    <mergeCell ref="E29:E32"/>
    <mergeCell ref="AD17:AD20"/>
    <mergeCell ref="AE17:AE20"/>
    <mergeCell ref="AF17:AF20"/>
    <mergeCell ref="C21:C24"/>
    <mergeCell ref="D21:D24"/>
    <mergeCell ref="E21:E24"/>
    <mergeCell ref="F21:F24"/>
    <mergeCell ref="G21:G24"/>
    <mergeCell ref="H21:H24"/>
    <mergeCell ref="I21:I24"/>
    <mergeCell ref="X17:X20"/>
    <mergeCell ref="Y17:Y20"/>
    <mergeCell ref="Z17:Z20"/>
    <mergeCell ref="AA17:AA20"/>
    <mergeCell ref="AB17:AB20"/>
    <mergeCell ref="AC17:AC20"/>
    <mergeCell ref="R17:R20"/>
    <mergeCell ref="S17:S20"/>
    <mergeCell ref="T17:T20"/>
    <mergeCell ref="U17:U20"/>
    <mergeCell ref="V17:V20"/>
    <mergeCell ref="W17:W20"/>
    <mergeCell ref="L17:L20"/>
    <mergeCell ref="M17:M20"/>
    <mergeCell ref="N17:N20"/>
    <mergeCell ref="O17:O20"/>
    <mergeCell ref="P17:P20"/>
    <mergeCell ref="Q17:Q20"/>
    <mergeCell ref="Q9:Q12"/>
    <mergeCell ref="AD13:AD16"/>
    <mergeCell ref="AE13:AE16"/>
    <mergeCell ref="AF13:AF16"/>
    <mergeCell ref="E17:E20"/>
    <mergeCell ref="F17:F20"/>
    <mergeCell ref="G17:G20"/>
    <mergeCell ref="H17:H20"/>
    <mergeCell ref="I17:I20"/>
    <mergeCell ref="J17:J20"/>
    <mergeCell ref="K17:K20"/>
    <mergeCell ref="X13:X16"/>
    <mergeCell ref="Y13:Y16"/>
    <mergeCell ref="Z13:Z16"/>
    <mergeCell ref="AA13:AA16"/>
    <mergeCell ref="AB13:AB16"/>
    <mergeCell ref="AC13:AC16"/>
    <mergeCell ref="R13:R16"/>
    <mergeCell ref="S13:S16"/>
    <mergeCell ref="T13:T16"/>
    <mergeCell ref="U13:U16"/>
    <mergeCell ref="V13:V16"/>
    <mergeCell ref="W13:W16"/>
    <mergeCell ref="L13:L16"/>
    <mergeCell ref="M13:M16"/>
    <mergeCell ref="N13:N16"/>
    <mergeCell ref="O13:O16"/>
    <mergeCell ref="P13:P16"/>
    <mergeCell ref="Q13:Q16"/>
    <mergeCell ref="B3:D3"/>
    <mergeCell ref="E3:E5"/>
    <mergeCell ref="F3:I3"/>
    <mergeCell ref="AF4:AF5"/>
    <mergeCell ref="AP4:AP5"/>
    <mergeCell ref="AQ4:AQ5"/>
    <mergeCell ref="AR4:AU4"/>
    <mergeCell ref="T4:T5"/>
    <mergeCell ref="AD9:AD12"/>
    <mergeCell ref="AE9:AE12"/>
    <mergeCell ref="AF9:AF12"/>
    <mergeCell ref="E13:E16"/>
    <mergeCell ref="F13:F16"/>
    <mergeCell ref="G13:G16"/>
    <mergeCell ref="H13:H16"/>
    <mergeCell ref="I13:I16"/>
    <mergeCell ref="J13:J16"/>
    <mergeCell ref="K13:K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Y4:Y5"/>
    <mergeCell ref="Z4:Z5"/>
    <mergeCell ref="BU4:BU5"/>
    <mergeCell ref="C9:C20"/>
    <mergeCell ref="D9:D20"/>
    <mergeCell ref="E9:E12"/>
    <mergeCell ref="F9:F12"/>
    <mergeCell ref="G9:G12"/>
    <mergeCell ref="H9:H12"/>
    <mergeCell ref="I9:I12"/>
    <mergeCell ref="J9:J12"/>
    <mergeCell ref="K9:K12"/>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G3:AG5"/>
    <mergeCell ref="AH3:AH5"/>
    <mergeCell ref="AI3:AI5"/>
    <mergeCell ref="N9:N12"/>
    <mergeCell ref="O9:O12"/>
    <mergeCell ref="P9:P12"/>
    <mergeCell ref="J3:K3"/>
    <mergeCell ref="L3:M3"/>
    <mergeCell ref="N3:O3"/>
    <mergeCell ref="N4:N5"/>
    <mergeCell ref="O4:O5"/>
    <mergeCell ref="U4:U5"/>
    <mergeCell ref="V4:V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AV4:AV5"/>
    <mergeCell ref="AW4:AW5"/>
    <mergeCell ref="AX4:AX5"/>
    <mergeCell ref="AY4:AY5"/>
    <mergeCell ref="T3:X3"/>
    <mergeCell ref="Y3:AF3"/>
    <mergeCell ref="AJ3:AJ5"/>
    <mergeCell ref="W4:W5"/>
    <mergeCell ref="X4:X5"/>
    <mergeCell ref="G212:G215"/>
    <mergeCell ref="H212:H215"/>
    <mergeCell ref="I212:I215"/>
    <mergeCell ref="J212:J215"/>
    <mergeCell ref="K212:K215"/>
    <mergeCell ref="L212:L215"/>
    <mergeCell ref="M212:M215"/>
    <mergeCell ref="N212:N215"/>
    <mergeCell ref="O212:O215"/>
    <mergeCell ref="P212:P215"/>
    <mergeCell ref="Q212:Q215"/>
    <mergeCell ref="R212:R215"/>
    <mergeCell ref="S212:S215"/>
    <mergeCell ref="E216:E219"/>
    <mergeCell ref="F216:F219"/>
    <mergeCell ref="G216:G219"/>
    <mergeCell ref="H216:H219"/>
    <mergeCell ref="I216:I219"/>
    <mergeCell ref="J216:J219"/>
    <mergeCell ref="K216:K219"/>
    <mergeCell ref="L216:L219"/>
    <mergeCell ref="M216:M219"/>
    <mergeCell ref="N216:N219"/>
    <mergeCell ref="O216:O219"/>
    <mergeCell ref="P216:P219"/>
    <mergeCell ref="Q216:Q219"/>
    <mergeCell ref="R216:R219"/>
    <mergeCell ref="S216:S219"/>
    <mergeCell ref="T212:T215"/>
    <mergeCell ref="U212:U215"/>
    <mergeCell ref="V212:V215"/>
    <mergeCell ref="W212:W215"/>
    <mergeCell ref="X212:X215"/>
    <mergeCell ref="Y212:Y215"/>
    <mergeCell ref="Z212:Z215"/>
    <mergeCell ref="AA212:AA215"/>
    <mergeCell ref="AB212:AB215"/>
    <mergeCell ref="AC212:AC215"/>
    <mergeCell ref="AD212:AD215"/>
    <mergeCell ref="AE212:AE215"/>
    <mergeCell ref="AF212:AF215"/>
    <mergeCell ref="AP212:AP215"/>
    <mergeCell ref="AQ212:AQ215"/>
    <mergeCell ref="AX212:AX215"/>
    <mergeCell ref="AY212:AY215"/>
    <mergeCell ref="T216:T219"/>
    <mergeCell ref="U216:U219"/>
    <mergeCell ref="V216:V219"/>
    <mergeCell ref="W216:W219"/>
    <mergeCell ref="X216:X219"/>
    <mergeCell ref="Y216:Y219"/>
    <mergeCell ref="Z216:Z219"/>
    <mergeCell ref="AA216:AA219"/>
    <mergeCell ref="AB216:AB219"/>
    <mergeCell ref="AC216:AC219"/>
    <mergeCell ref="AD216:AD219"/>
    <mergeCell ref="AE216:AE219"/>
    <mergeCell ref="AF216:AF219"/>
    <mergeCell ref="AP216:AP219"/>
    <mergeCell ref="AQ216:AQ219"/>
    <mergeCell ref="AX216:AX219"/>
    <mergeCell ref="AY216:AY219"/>
    <mergeCell ref="K220:K223"/>
    <mergeCell ref="L220:L223"/>
    <mergeCell ref="M220:M223"/>
    <mergeCell ref="N220:N223"/>
    <mergeCell ref="O220:O223"/>
    <mergeCell ref="P220:P223"/>
    <mergeCell ref="Q220:Q223"/>
    <mergeCell ref="R220:R223"/>
    <mergeCell ref="S220:S223"/>
    <mergeCell ref="T220:T223"/>
    <mergeCell ref="U220:U223"/>
    <mergeCell ref="V220:V223"/>
    <mergeCell ref="W220:W223"/>
    <mergeCell ref="X220:X223"/>
    <mergeCell ref="Y220:Y223"/>
    <mergeCell ref="Z220:Z223"/>
    <mergeCell ref="AA220:AA223"/>
    <mergeCell ref="AB220:AB223"/>
    <mergeCell ref="AC220:AC223"/>
    <mergeCell ref="AD220:AD223"/>
    <mergeCell ref="AE220:AE223"/>
    <mergeCell ref="AF220:AF223"/>
    <mergeCell ref="AP220:AP223"/>
    <mergeCell ref="AQ220:AQ223"/>
    <mergeCell ref="AX220:AX223"/>
    <mergeCell ref="AY220:AY223"/>
    <mergeCell ref="BF220:BF223"/>
    <mergeCell ref="BG220:BG223"/>
    <mergeCell ref="BN220:BN223"/>
    <mergeCell ref="BO220:BO223"/>
    <mergeCell ref="C224:C227"/>
    <mergeCell ref="D224:D227"/>
    <mergeCell ref="E224:E227"/>
    <mergeCell ref="F224:F227"/>
    <mergeCell ref="G224:G227"/>
    <mergeCell ref="H224:H227"/>
    <mergeCell ref="I224:I227"/>
    <mergeCell ref="J224:J227"/>
    <mergeCell ref="K224:K227"/>
    <mergeCell ref="L224:L227"/>
    <mergeCell ref="M224:M227"/>
    <mergeCell ref="N224:N227"/>
    <mergeCell ref="O224:O227"/>
    <mergeCell ref="P224:P227"/>
    <mergeCell ref="Q224:Q227"/>
    <mergeCell ref="R224:R227"/>
    <mergeCell ref="S224:S227"/>
    <mergeCell ref="T224:T227"/>
    <mergeCell ref="U224:U227"/>
    <mergeCell ref="V224:V227"/>
    <mergeCell ref="W224:W227"/>
    <mergeCell ref="X224:X227"/>
    <mergeCell ref="Y224:Y227"/>
    <mergeCell ref="Z224:Z227"/>
    <mergeCell ref="AA224:AA227"/>
    <mergeCell ref="AB224:AB227"/>
    <mergeCell ref="AC224:AC227"/>
    <mergeCell ref="AD224:AD227"/>
    <mergeCell ref="AE224:AE227"/>
    <mergeCell ref="AF224:AF227"/>
    <mergeCell ref="AP224:AP227"/>
    <mergeCell ref="AQ224:AQ227"/>
    <mergeCell ref="AX224:AX227"/>
    <mergeCell ref="AY224:AY227"/>
    <mergeCell ref="BF224:BF227"/>
    <mergeCell ref="BG224:BG227"/>
    <mergeCell ref="BN224:BN227"/>
    <mergeCell ref="BO224:BO227"/>
    <mergeCell ref="C228:C231"/>
    <mergeCell ref="D228:D231"/>
    <mergeCell ref="E228:E231"/>
    <mergeCell ref="F228:F231"/>
    <mergeCell ref="G228:G231"/>
    <mergeCell ref="H228:H231"/>
    <mergeCell ref="I228:I231"/>
    <mergeCell ref="J228:J231"/>
    <mergeCell ref="K228:K231"/>
    <mergeCell ref="L228:L231"/>
    <mergeCell ref="M228:M231"/>
    <mergeCell ref="N228:N231"/>
    <mergeCell ref="O228:O231"/>
    <mergeCell ref="P228:P231"/>
    <mergeCell ref="Q228:Q231"/>
    <mergeCell ref="R228:R231"/>
    <mergeCell ref="S228:S231"/>
    <mergeCell ref="T228:T231"/>
    <mergeCell ref="U228:U231"/>
    <mergeCell ref="V228:V231"/>
    <mergeCell ref="W228:W231"/>
    <mergeCell ref="X228:X231"/>
    <mergeCell ref="Y228:Y231"/>
    <mergeCell ref="Z228:Z231"/>
    <mergeCell ref="AA228:AA231"/>
    <mergeCell ref="AB228:AB231"/>
    <mergeCell ref="AC228:AC231"/>
    <mergeCell ref="AD228:AD231"/>
    <mergeCell ref="AE228:AE231"/>
    <mergeCell ref="AF228:AF231"/>
    <mergeCell ref="AP228:AP231"/>
    <mergeCell ref="AQ228:AQ231"/>
    <mergeCell ref="AX228:AX231"/>
    <mergeCell ref="AY228:AY231"/>
    <mergeCell ref="BF228:BF231"/>
    <mergeCell ref="BG228:BG231"/>
    <mergeCell ref="BN228:BN231"/>
    <mergeCell ref="BO228:BO231"/>
    <mergeCell ref="C232:C235"/>
    <mergeCell ref="D232:D235"/>
    <mergeCell ref="E232:E235"/>
    <mergeCell ref="F232:F235"/>
    <mergeCell ref="G232:G235"/>
    <mergeCell ref="H232:H235"/>
    <mergeCell ref="I232:I235"/>
    <mergeCell ref="J232:J235"/>
    <mergeCell ref="K232:K235"/>
    <mergeCell ref="L232:L235"/>
    <mergeCell ref="M232:M235"/>
    <mergeCell ref="N232:N235"/>
    <mergeCell ref="O232:O235"/>
    <mergeCell ref="P232:P235"/>
    <mergeCell ref="Q232:Q235"/>
    <mergeCell ref="R232:R235"/>
    <mergeCell ref="S232:S235"/>
    <mergeCell ref="T232:T235"/>
    <mergeCell ref="U232:U235"/>
    <mergeCell ref="V232:V235"/>
    <mergeCell ref="W232:W235"/>
    <mergeCell ref="X232:X235"/>
    <mergeCell ref="Y232:Y235"/>
    <mergeCell ref="Z232:Z235"/>
    <mergeCell ref="AF232:AF235"/>
    <mergeCell ref="AP232:AP235"/>
    <mergeCell ref="AQ232:AQ235"/>
    <mergeCell ref="AX232:AX235"/>
    <mergeCell ref="AY232:AY235"/>
    <mergeCell ref="BF232:BF235"/>
    <mergeCell ref="BG232:BG235"/>
    <mergeCell ref="BN232:BN235"/>
    <mergeCell ref="BO232:BO235"/>
    <mergeCell ref="C236:C239"/>
    <mergeCell ref="D236:D239"/>
    <mergeCell ref="E236:E239"/>
    <mergeCell ref="F236:F239"/>
    <mergeCell ref="G236:G239"/>
    <mergeCell ref="H236:H239"/>
    <mergeCell ref="I236:I239"/>
    <mergeCell ref="J236:J239"/>
    <mergeCell ref="K236:K239"/>
    <mergeCell ref="L236:L239"/>
    <mergeCell ref="M236:M239"/>
    <mergeCell ref="N236:N239"/>
    <mergeCell ref="O236:O239"/>
    <mergeCell ref="P236:P239"/>
    <mergeCell ref="Q236:Q239"/>
    <mergeCell ref="R236:R239"/>
    <mergeCell ref="S236:S239"/>
    <mergeCell ref="T236:T239"/>
    <mergeCell ref="U236:U239"/>
    <mergeCell ref="V236:V239"/>
    <mergeCell ref="W236:W239"/>
    <mergeCell ref="X236:X239"/>
    <mergeCell ref="Y236:Y239"/>
    <mergeCell ref="AF236:AF239"/>
    <mergeCell ref="AP236:AP239"/>
    <mergeCell ref="AQ236:AQ239"/>
    <mergeCell ref="AX236:AX239"/>
    <mergeCell ref="AY236:AY239"/>
    <mergeCell ref="BF236:BF239"/>
    <mergeCell ref="BG236:BG239"/>
    <mergeCell ref="BN236:BN239"/>
    <mergeCell ref="BO236:BO239"/>
    <mergeCell ref="C240:C243"/>
    <mergeCell ref="D240:D243"/>
    <mergeCell ref="E240:E243"/>
    <mergeCell ref="F240:F243"/>
    <mergeCell ref="G240:G243"/>
    <mergeCell ref="H240:H243"/>
    <mergeCell ref="I240:I243"/>
    <mergeCell ref="J240:J243"/>
    <mergeCell ref="K240:K243"/>
    <mergeCell ref="L240:L243"/>
    <mergeCell ref="M240:M243"/>
    <mergeCell ref="N240:N243"/>
    <mergeCell ref="O240:O243"/>
    <mergeCell ref="P240:P243"/>
    <mergeCell ref="Q240:Q243"/>
    <mergeCell ref="R240:R243"/>
    <mergeCell ref="S240:S243"/>
    <mergeCell ref="T240:T243"/>
    <mergeCell ref="U240:U243"/>
    <mergeCell ref="V240:V243"/>
    <mergeCell ref="W240:W243"/>
    <mergeCell ref="X240:X243"/>
    <mergeCell ref="Y240:Y243"/>
    <mergeCell ref="AA240:AA243"/>
    <mergeCell ref="AB240:AB243"/>
    <mergeCell ref="AC240:AC243"/>
    <mergeCell ref="AD240:AD243"/>
    <mergeCell ref="AE240:AE243"/>
    <mergeCell ref="AF240:AF243"/>
    <mergeCell ref="AP240:AP243"/>
    <mergeCell ref="AQ240:AQ243"/>
    <mergeCell ref="AX240:AX243"/>
    <mergeCell ref="AY240:AY243"/>
    <mergeCell ref="BF240:BF243"/>
    <mergeCell ref="BG240:BG243"/>
    <mergeCell ref="BN240:BN243"/>
    <mergeCell ref="BO240:BO243"/>
    <mergeCell ref="C244:C247"/>
    <mergeCell ref="D244:D247"/>
    <mergeCell ref="E244:E247"/>
    <mergeCell ref="F244:F247"/>
    <mergeCell ref="G244:G247"/>
    <mergeCell ref="H244:H247"/>
    <mergeCell ref="I244:I247"/>
    <mergeCell ref="J244:J247"/>
    <mergeCell ref="K244:K247"/>
    <mergeCell ref="L244:L247"/>
    <mergeCell ref="M244:M247"/>
    <mergeCell ref="N244:N247"/>
    <mergeCell ref="O244:O247"/>
    <mergeCell ref="P244:P247"/>
    <mergeCell ref="Q244:Q247"/>
    <mergeCell ref="R244:R247"/>
    <mergeCell ref="S244:S247"/>
    <mergeCell ref="T244:T247"/>
    <mergeCell ref="U244:U247"/>
    <mergeCell ref="V244:V247"/>
    <mergeCell ref="W244:W247"/>
    <mergeCell ref="X244:X247"/>
    <mergeCell ref="Y244:Y247"/>
    <mergeCell ref="Z244:Z247"/>
    <mergeCell ref="AA244:AA247"/>
    <mergeCell ref="AB244:AB247"/>
    <mergeCell ref="AC244:AC247"/>
    <mergeCell ref="AD244:AD247"/>
    <mergeCell ref="AE244:AE247"/>
    <mergeCell ref="AF244:AF247"/>
    <mergeCell ref="AP244:AP247"/>
    <mergeCell ref="AQ244:AQ247"/>
    <mergeCell ref="AX244:AX247"/>
    <mergeCell ref="AY244:AY247"/>
    <mergeCell ref="BF244:BF247"/>
    <mergeCell ref="BG244:BG247"/>
    <mergeCell ref="BN244:BN247"/>
    <mergeCell ref="BO244:BO247"/>
    <mergeCell ref="C248:C251"/>
    <mergeCell ref="D248:D251"/>
    <mergeCell ref="E248:E251"/>
    <mergeCell ref="F248:F251"/>
    <mergeCell ref="G248:G251"/>
    <mergeCell ref="H248:H251"/>
    <mergeCell ref="I248:I251"/>
    <mergeCell ref="J248:J251"/>
    <mergeCell ref="K248:K251"/>
    <mergeCell ref="L248:L251"/>
    <mergeCell ref="M248:M251"/>
    <mergeCell ref="N248:N251"/>
    <mergeCell ref="O248:O251"/>
    <mergeCell ref="P248:P251"/>
    <mergeCell ref="Q248:Q251"/>
    <mergeCell ref="R248:R251"/>
    <mergeCell ref="S248:S251"/>
    <mergeCell ref="T248:T251"/>
    <mergeCell ref="U248:U251"/>
    <mergeCell ref="V248:V251"/>
    <mergeCell ref="W248:W251"/>
    <mergeCell ref="X248:X251"/>
    <mergeCell ref="Y248:Y251"/>
    <mergeCell ref="Z248:Z251"/>
    <mergeCell ref="AA248:AA251"/>
    <mergeCell ref="AB248:AB251"/>
    <mergeCell ref="AC248:AC251"/>
    <mergeCell ref="AD248:AD251"/>
    <mergeCell ref="AE248:AE251"/>
    <mergeCell ref="AP248:AP251"/>
    <mergeCell ref="AQ248:AQ251"/>
    <mergeCell ref="AX248:AX251"/>
    <mergeCell ref="AY248:AY251"/>
    <mergeCell ref="BF248:BF251"/>
    <mergeCell ref="BG248:BG251"/>
    <mergeCell ref="BN248:BN251"/>
    <mergeCell ref="BO248:BO251"/>
    <mergeCell ref="C252:C255"/>
    <mergeCell ref="D252:D255"/>
    <mergeCell ref="E252:E255"/>
    <mergeCell ref="F252:F255"/>
    <mergeCell ref="G252:G255"/>
    <mergeCell ref="H252:H255"/>
    <mergeCell ref="I252:I255"/>
    <mergeCell ref="J252:J255"/>
    <mergeCell ref="K252:K255"/>
    <mergeCell ref="L252:L255"/>
    <mergeCell ref="M252:M255"/>
    <mergeCell ref="N252:N255"/>
    <mergeCell ref="O252:O255"/>
    <mergeCell ref="P252:P255"/>
    <mergeCell ref="Q252:Q255"/>
    <mergeCell ref="R252:R255"/>
    <mergeCell ref="S252:S255"/>
    <mergeCell ref="T252:T255"/>
    <mergeCell ref="U252:U255"/>
    <mergeCell ref="V252:V255"/>
    <mergeCell ref="W252:W255"/>
    <mergeCell ref="X252:X255"/>
    <mergeCell ref="Y252:Y255"/>
    <mergeCell ref="Z252:Z255"/>
    <mergeCell ref="AP252:AP255"/>
    <mergeCell ref="AQ252:AQ255"/>
    <mergeCell ref="AX252:AX255"/>
    <mergeCell ref="AY252:AY255"/>
    <mergeCell ref="BF252:BF255"/>
    <mergeCell ref="BG252:BG255"/>
    <mergeCell ref="BN252:BN255"/>
    <mergeCell ref="BO252:BO255"/>
    <mergeCell ref="C257:C260"/>
    <mergeCell ref="D257:D260"/>
    <mergeCell ref="E257:E260"/>
    <mergeCell ref="F257:F260"/>
    <mergeCell ref="G257:G260"/>
    <mergeCell ref="H257:H260"/>
    <mergeCell ref="I257:I260"/>
    <mergeCell ref="J257:J260"/>
    <mergeCell ref="K257:K260"/>
    <mergeCell ref="L257:L260"/>
    <mergeCell ref="M257:M260"/>
    <mergeCell ref="N257:N260"/>
    <mergeCell ref="O257:O260"/>
    <mergeCell ref="P257:P260"/>
    <mergeCell ref="Q257:Q260"/>
    <mergeCell ref="R257:R260"/>
    <mergeCell ref="S257:S260"/>
    <mergeCell ref="T257:T260"/>
    <mergeCell ref="U257:U260"/>
    <mergeCell ref="V257:V260"/>
    <mergeCell ref="W257:W260"/>
    <mergeCell ref="X257:X260"/>
    <mergeCell ref="Y257:Y260"/>
    <mergeCell ref="Z257:Z260"/>
    <mergeCell ref="AA257:AA260"/>
    <mergeCell ref="AB257:AB260"/>
    <mergeCell ref="AC257:AC260"/>
    <mergeCell ref="AD257:AD260"/>
    <mergeCell ref="AE257:AE260"/>
    <mergeCell ref="AF257:AF260"/>
    <mergeCell ref="AP257:AP260"/>
    <mergeCell ref="AQ257:AQ260"/>
    <mergeCell ref="AX257:AX260"/>
    <mergeCell ref="AY257:AY260"/>
    <mergeCell ref="BF257:BF260"/>
    <mergeCell ref="BG257:BG260"/>
    <mergeCell ref="BN257:BN260"/>
    <mergeCell ref="BO257:BO260"/>
    <mergeCell ref="C261:C264"/>
    <mergeCell ref="D261:D264"/>
    <mergeCell ref="E261:E264"/>
    <mergeCell ref="F261:F264"/>
    <mergeCell ref="G261:G264"/>
    <mergeCell ref="H261:H264"/>
    <mergeCell ref="I261:I264"/>
    <mergeCell ref="J261:J264"/>
    <mergeCell ref="K261:K264"/>
    <mergeCell ref="L261:L264"/>
    <mergeCell ref="M261:M264"/>
    <mergeCell ref="N261:N264"/>
    <mergeCell ref="O261:O264"/>
    <mergeCell ref="P261:P264"/>
    <mergeCell ref="Q261:Q264"/>
    <mergeCell ref="R261:R264"/>
    <mergeCell ref="S261:S264"/>
    <mergeCell ref="T261:T264"/>
    <mergeCell ref="BG261:BG264"/>
    <mergeCell ref="BN261:BN264"/>
    <mergeCell ref="BO261:BO264"/>
    <mergeCell ref="U261:U264"/>
    <mergeCell ref="V261:V264"/>
    <mergeCell ref="W261:W264"/>
    <mergeCell ref="X261:X264"/>
    <mergeCell ref="Y261:Y264"/>
    <mergeCell ref="Z261:Z264"/>
    <mergeCell ref="AA261:AA264"/>
    <mergeCell ref="AB261:AB264"/>
    <mergeCell ref="AC261:AC264"/>
    <mergeCell ref="AD261:AD264"/>
    <mergeCell ref="AE261:AE264"/>
    <mergeCell ref="AF261:AF264"/>
    <mergeCell ref="AP261:AP264"/>
    <mergeCell ref="AQ261:AQ264"/>
    <mergeCell ref="AX261:AX264"/>
    <mergeCell ref="AY261:AY264"/>
    <mergeCell ref="BF261:BF264"/>
  </mergeCells>
  <conditionalFormatting sqref="S9 S232">
    <cfRule type="expression" dxfId="543" priority="76">
      <formula>T9=U9+V9+W9+X9</formula>
    </cfRule>
    <cfRule type="expression" dxfId="542" priority="77">
      <formula>T9&lt;&gt;U9+V9+W9+X9</formula>
    </cfRule>
  </conditionalFormatting>
  <conditionalFormatting sqref="S13 S17 S21">
    <cfRule type="expression" dxfId="541" priority="59">
      <formula>T13&lt;&gt;U13+V13+W13+X13</formula>
    </cfRule>
    <cfRule type="expression" dxfId="540" priority="58">
      <formula>T13=U13+V13+W13+X13</formula>
    </cfRule>
  </conditionalFormatting>
  <conditionalFormatting sqref="S25 S29 S33 S37">
    <cfRule type="expression" dxfId="539" priority="57">
      <formula>T25&lt;&gt;U25+V25+W25+X25</formula>
    </cfRule>
    <cfRule type="expression" dxfId="538" priority="56">
      <formula>T25=U25+V25+W25+X25</formula>
    </cfRule>
  </conditionalFormatting>
  <conditionalFormatting sqref="S41 S45 S49">
    <cfRule type="expression" dxfId="537" priority="55">
      <formula>T41&lt;&gt;U41+V41+W41+X41</formula>
    </cfRule>
    <cfRule type="expression" dxfId="536" priority="54">
      <formula>T41=U41+V41+W41+X41</formula>
    </cfRule>
  </conditionalFormatting>
  <conditionalFormatting sqref="S54">
    <cfRule type="expression" dxfId="535" priority="53">
      <formula>T54&lt;&gt;U54+V54+W54+X54</formula>
    </cfRule>
    <cfRule type="expression" dxfId="534" priority="52">
      <formula>T54=U54+V54+W54+X54</formula>
    </cfRule>
  </conditionalFormatting>
  <conditionalFormatting sqref="S59 S63 S67 S71">
    <cfRule type="expression" dxfId="533" priority="51">
      <formula>T59&lt;&gt;U59+V59+W59+X59</formula>
    </cfRule>
    <cfRule type="expression" dxfId="532" priority="50">
      <formula>T59=U59+V59+W59+X59</formula>
    </cfRule>
  </conditionalFormatting>
  <conditionalFormatting sqref="S76 S80 S84 S88 S92 S96 S100 S104 S108 S112 S116 S120 S124 S128 S132 S136 S140">
    <cfRule type="expression" dxfId="531" priority="49">
      <formula>T76&lt;&gt;U76+V76+W76+X76</formula>
    </cfRule>
    <cfRule type="expression" dxfId="530" priority="48">
      <formula>T76=U76+V76+W76+X76</formula>
    </cfRule>
  </conditionalFormatting>
  <conditionalFormatting sqref="S145 S149 S153 S157 S161 S165 S169">
    <cfRule type="expression" dxfId="529" priority="46">
      <formula>T145=U145+V145+W145+X145</formula>
    </cfRule>
    <cfRule type="expression" dxfId="528" priority="47">
      <formula>T145&lt;&gt;U145+V145+W145+X145</formula>
    </cfRule>
  </conditionalFormatting>
  <conditionalFormatting sqref="S174 S182 S186 S190:S191">
    <cfRule type="expression" dxfId="527" priority="75">
      <formula>T174&lt;&gt;U174+V174+W174+X174</formula>
    </cfRule>
    <cfRule type="expression" dxfId="526" priority="74">
      <formula>T174=U174+V174+W174+X174</formula>
    </cfRule>
  </conditionalFormatting>
  <conditionalFormatting sqref="S178">
    <cfRule type="expression" dxfId="525" priority="29">
      <formula>T178&lt;&gt;U178+V178+W178+X178</formula>
    </cfRule>
    <cfRule type="expression" dxfId="524" priority="28">
      <formula>T178=U178+V178+W178+X178</formula>
    </cfRule>
  </conditionalFormatting>
  <conditionalFormatting sqref="S195">
    <cfRule type="expression" dxfId="523" priority="73">
      <formula>T195&lt;&gt;U195+V195+W195+X195</formula>
    </cfRule>
    <cfRule type="expression" dxfId="522" priority="72">
      <formula>T195=U195+V195+W195+X195</formula>
    </cfRule>
  </conditionalFormatting>
  <conditionalFormatting sqref="S199">
    <cfRule type="expression" dxfId="521" priority="44">
      <formula>T199=U199+V199+W199+X199</formula>
    </cfRule>
    <cfRule type="expression" dxfId="520" priority="45">
      <formula>T199&lt;&gt;U199+V199+W199+X199</formula>
    </cfRule>
  </conditionalFormatting>
  <conditionalFormatting sqref="S203">
    <cfRule type="expression" dxfId="519" priority="70">
      <formula>T203=U203+V203+W203+X203</formula>
    </cfRule>
    <cfRule type="expression" dxfId="518" priority="71">
      <formula>T203&lt;&gt;U203+V203+W203+X203</formula>
    </cfRule>
  </conditionalFormatting>
  <conditionalFormatting sqref="S207:S209">
    <cfRule type="expression" dxfId="517" priority="69">
      <formula>T207&lt;&gt;U207+V207+W207+X207</formula>
    </cfRule>
    <cfRule type="expression" dxfId="516" priority="68">
      <formula>T207=U207+V207+W207+X207</formula>
    </cfRule>
  </conditionalFormatting>
  <conditionalFormatting sqref="S212">
    <cfRule type="expression" dxfId="515" priority="67">
      <formula>T212&lt;&gt;U212+V212+W212+X212</formula>
    </cfRule>
    <cfRule type="expression" dxfId="514" priority="66">
      <formula>T212=U212+V212+W212+X212</formula>
    </cfRule>
  </conditionalFormatting>
  <conditionalFormatting sqref="S216">
    <cfRule type="expression" dxfId="513" priority="65">
      <formula>T216&lt;&gt;U216+V216+W216+X216</formula>
    </cfRule>
    <cfRule type="expression" dxfId="512" priority="64">
      <formula>T216=U216+V216+W216+X216</formula>
    </cfRule>
  </conditionalFormatting>
  <conditionalFormatting sqref="S220 S224 S228:S230 S240 S244:S245 S248:S249 S252">
    <cfRule type="expression" dxfId="511" priority="62">
      <formula>T220=U220+V220+W220+X220</formula>
    </cfRule>
    <cfRule type="expression" dxfId="510" priority="63">
      <formula>T220&lt;&gt;U220+V220+W220+X220</formula>
    </cfRule>
  </conditionalFormatting>
  <conditionalFormatting sqref="S236">
    <cfRule type="expression" dxfId="509" priority="20">
      <formula>T236&lt;&gt;U236+V236+W236+X236</formula>
    </cfRule>
    <cfRule type="expression" dxfId="508" priority="19">
      <formula>T236=U236+V236+W236+X236</formula>
    </cfRule>
  </conditionalFormatting>
  <conditionalFormatting sqref="S257:S258 S261:S262">
    <cfRule type="expression" dxfId="507" priority="60">
      <formula>T257=U257+V257+W257+X257</formula>
    </cfRule>
    <cfRule type="expression" dxfId="506" priority="61">
      <formula>T257&lt;&gt;U257+V257+W257+X257</formula>
    </cfRule>
  </conditionalFormatting>
  <conditionalFormatting sqref="Y7:Y9 Y13 Y17 Y21 Y25 Y29 Y33 Y37 Y41 Y45 Y49">
    <cfRule type="expression" dxfId="505" priority="17">
      <formula>Y7&lt;&gt;Z7</formula>
    </cfRule>
  </conditionalFormatting>
  <conditionalFormatting sqref="Y53:Y54">
    <cfRule type="expression" dxfId="504" priority="8">
      <formula>Y53&lt;&gt;Z53</formula>
    </cfRule>
  </conditionalFormatting>
  <conditionalFormatting sqref="Y58:Y59">
    <cfRule type="expression" dxfId="503" priority="7">
      <formula>Y58&lt;&gt;Z58</formula>
    </cfRule>
  </conditionalFormatting>
  <conditionalFormatting sqref="Y63 Y67 Y71">
    <cfRule type="expression" dxfId="502" priority="15">
      <formula>Y63&lt;&gt;Z63</formula>
    </cfRule>
  </conditionalFormatting>
  <conditionalFormatting sqref="Y75:Y76">
    <cfRule type="expression" dxfId="501" priority="6">
      <formula>Y75&lt;&gt;Z75</formula>
    </cfRule>
  </conditionalFormatting>
  <conditionalFormatting sqref="Y80 Y84 Y88 Y92 Y96 Y100 Y104 Y108 Y112 Y116 Y120 Y124 Y128 Y132 Y136 Y140">
    <cfRule type="expression" dxfId="500" priority="14">
      <formula>Y80&lt;&gt;Z80</formula>
    </cfRule>
  </conditionalFormatting>
  <conditionalFormatting sqref="Y144:Y145">
    <cfRule type="expression" dxfId="499" priority="5">
      <formula>Y144&lt;&gt;Z144</formula>
    </cfRule>
  </conditionalFormatting>
  <conditionalFormatting sqref="Y149 Y153 Y157 Y161 Y165 Y169">
    <cfRule type="expression" dxfId="498" priority="13">
      <formula>Y149&lt;&gt;Z149</formula>
    </cfRule>
  </conditionalFormatting>
  <conditionalFormatting sqref="Y173:Y174">
    <cfRule type="expression" dxfId="497" priority="4">
      <formula>Y173&lt;&gt;Z173</formula>
    </cfRule>
  </conditionalFormatting>
  <conditionalFormatting sqref="Y178 Y182 Y186 Y190">
    <cfRule type="expression" dxfId="496" priority="12">
      <formula>Y178&lt;&gt;Z178</formula>
    </cfRule>
  </conditionalFormatting>
  <conditionalFormatting sqref="Y194:Y195">
    <cfRule type="expression" dxfId="495" priority="3">
      <formula>Y194&lt;&gt;Z194</formula>
    </cfRule>
  </conditionalFormatting>
  <conditionalFormatting sqref="Y199 Y203 Y207">
    <cfRule type="expression" dxfId="494" priority="11">
      <formula>Y199&lt;&gt;Z199</formula>
    </cfRule>
  </conditionalFormatting>
  <conditionalFormatting sqref="Y211:Y212">
    <cfRule type="expression" dxfId="493" priority="2">
      <formula>Y211&lt;&gt;Z211</formula>
    </cfRule>
  </conditionalFormatting>
  <conditionalFormatting sqref="Y216 Y220 Y224 Y228 Y232 Y236 Y240 Y244 Y248 Y252">
    <cfRule type="expression" dxfId="492" priority="10">
      <formula>Y216&lt;&gt;Z216</formula>
    </cfRule>
  </conditionalFormatting>
  <conditionalFormatting sqref="Y256:Y257">
    <cfRule type="expression" dxfId="491" priority="1">
      <formula>Y256&lt;&gt;Z256</formula>
    </cfRule>
  </conditionalFormatting>
  <conditionalFormatting sqref="Y261">
    <cfRule type="expression" dxfId="490" priority="9">
      <formula>Y261&lt;&gt;Z261</formula>
    </cfRule>
  </conditionalFormatting>
  <conditionalFormatting sqref="Z7:AO7">
    <cfRule type="expression" dxfId="489" priority="43">
      <formula>Z$5=#REF!</formula>
    </cfRule>
  </conditionalFormatting>
  <conditionalFormatting sqref="AQ7:AW7">
    <cfRule type="expression" dxfId="488" priority="78">
      <formula>AQ$5=#REF!</formula>
    </cfRule>
  </conditionalFormatting>
  <conditionalFormatting sqref="AY7:BE7">
    <cfRule type="expression" dxfId="487" priority="23">
      <formula>AY$5=#REF!</formula>
    </cfRule>
  </conditionalFormatting>
  <conditionalFormatting sqref="BG7:BM7">
    <cfRule type="expression" dxfId="486" priority="22">
      <formula>BG$5=#REF!</formula>
    </cfRule>
  </conditionalFormatting>
  <conditionalFormatting sqref="BO7:BV7">
    <cfRule type="expression" dxfId="485" priority="21">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colBreaks count="4" manualBreakCount="4">
    <brk id="13" max="1048575" man="1"/>
    <brk id="17" max="1048575" man="1"/>
    <brk id="41" max="1048575" man="1"/>
    <brk id="57"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59999389629810485"/>
  </sheetPr>
  <dimension ref="A1:BU601"/>
  <sheetViews>
    <sheetView zoomScale="50" zoomScaleNormal="50" zoomScaleSheetLayoutView="55"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5" customWidth="1"/>
    <col min="3" max="3" width="8.7109375" style="156" customWidth="1"/>
    <col min="4" max="4" width="52.7109375" style="20" customWidth="1"/>
    <col min="5" max="5" width="8.7109375" style="20" customWidth="1"/>
    <col min="6" max="6" width="12.7109375" style="20" customWidth="1"/>
    <col min="7" max="7" width="18.7109375" style="193" customWidth="1"/>
    <col min="8" max="9" width="10.7109375" style="7" customWidth="1"/>
    <col min="10" max="10" width="10.7109375" style="21" customWidth="1"/>
    <col min="11" max="11" width="20.7109375" style="21" customWidth="1"/>
    <col min="12" max="12" width="10.7109375" style="20" customWidth="1"/>
    <col min="13" max="13" width="40.7109375" style="20" customWidth="1"/>
    <col min="14" max="14" width="20.7109375" style="20" customWidth="1"/>
    <col min="15" max="15" width="140.7109375" style="230" customWidth="1"/>
    <col min="16" max="16" width="36.7109375" style="20" customWidth="1"/>
    <col min="17" max="17" width="14.7109375" style="20" customWidth="1"/>
    <col min="18" max="18" width="14.5703125" style="20" customWidth="1"/>
    <col min="19" max="19" width="1.7109375" style="20" customWidth="1"/>
    <col min="20" max="20" width="15" style="7" customWidth="1"/>
    <col min="21" max="24" width="15" style="6" customWidth="1"/>
    <col min="25" max="25" width="15.140625" style="6" customWidth="1"/>
    <col min="26" max="32" width="15.140625" style="2" customWidth="1"/>
    <col min="33" max="33" width="64.7109375" style="2" customWidth="1"/>
    <col min="34" max="36" width="14.7109375" style="2" customWidth="1"/>
    <col min="37" max="37" width="50.7109375" style="2" customWidth="1"/>
    <col min="38" max="41" width="13.28515625" style="2" customWidth="1"/>
    <col min="42" max="42" width="13.28515625" style="3" customWidth="1"/>
    <col min="43"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2" width="13.28515625" style="4" customWidth="1"/>
    <col min="63" max="65" width="13.28515625" style="1" customWidth="1"/>
    <col min="66" max="66" width="13.28515625" style="3" customWidth="1"/>
    <col min="67" max="70" width="13.28515625" style="4" customWidth="1"/>
    <col min="71" max="73" width="13.28515625" style="1" customWidth="1"/>
    <col min="74" max="109" width="12.7109375" style="1" customWidth="1"/>
    <col min="110" max="16384" width="11.42578125" style="1"/>
  </cols>
  <sheetData>
    <row r="1" spans="1:73" s="184" customFormat="1" ht="30" customHeight="1" x14ac:dyDescent="0.25">
      <c r="A1" s="661"/>
      <c r="B1" s="183"/>
      <c r="D1" s="186" t="s">
        <v>2879</v>
      </c>
      <c r="E1" s="185" t="s">
        <v>2880</v>
      </c>
      <c r="F1" s="183" t="s">
        <v>2881</v>
      </c>
      <c r="G1" s="209"/>
      <c r="H1" s="185"/>
      <c r="I1" s="185"/>
      <c r="J1" s="185"/>
      <c r="K1" s="185"/>
      <c r="L1" s="185"/>
      <c r="M1" s="660" t="s">
        <v>2882</v>
      </c>
      <c r="O1" s="222" t="s">
        <v>2883</v>
      </c>
      <c r="Q1" s="660" t="s">
        <v>2882</v>
      </c>
      <c r="R1" s="183"/>
      <c r="S1" s="183"/>
      <c r="T1" s="183" t="s">
        <v>2884</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148"/>
      <c r="B2" s="106"/>
      <c r="F2" s="106" t="s">
        <v>3601</v>
      </c>
      <c r="G2" s="210"/>
      <c r="H2" s="216"/>
      <c r="I2" s="216"/>
      <c r="J2" s="216"/>
      <c r="K2" s="216"/>
      <c r="O2" s="224" t="str">
        <f>+F2</f>
        <v>SECRETARÍA DE HÁBITAT</v>
      </c>
      <c r="Q2" s="106"/>
      <c r="R2" s="181"/>
      <c r="S2" s="181"/>
      <c r="T2" s="181"/>
      <c r="U2" s="181"/>
      <c r="V2" s="181"/>
      <c r="X2" s="106" t="str">
        <f>+F2</f>
        <v>SECRETARÍA DE HÁBITAT</v>
      </c>
      <c r="Y2" s="181"/>
      <c r="Z2" s="181"/>
      <c r="AA2" s="181"/>
      <c r="AB2" s="181"/>
      <c r="AE2" s="106"/>
      <c r="AF2" s="106"/>
      <c r="AG2" s="106"/>
      <c r="AH2" s="106" t="str">
        <f>+F2</f>
        <v>SECRETARÍA DE HÁBITAT</v>
      </c>
      <c r="AI2" s="106"/>
      <c r="AJ2" s="106"/>
      <c r="AK2" s="106"/>
      <c r="AL2" s="106"/>
      <c r="AM2" s="106"/>
      <c r="AN2" s="106"/>
      <c r="AO2" s="106"/>
      <c r="AP2" s="181"/>
      <c r="AQ2" s="181"/>
      <c r="AR2" s="181"/>
      <c r="AT2" s="181"/>
      <c r="AU2" s="106" t="str">
        <f>+X2</f>
        <v>SECRETARÍA DE HÁBITAT</v>
      </c>
      <c r="AV2" s="181"/>
      <c r="AW2" s="181"/>
      <c r="AX2" s="181"/>
      <c r="AY2" s="181"/>
      <c r="AZ2" s="181"/>
      <c r="BA2" s="181"/>
      <c r="BC2" s="106"/>
      <c r="BD2" s="106"/>
      <c r="BE2" s="106"/>
      <c r="BF2" s="181"/>
      <c r="BG2" s="181"/>
      <c r="BH2" s="181"/>
      <c r="BI2" s="106"/>
      <c r="BJ2" s="181"/>
      <c r="BK2" s="106" t="str">
        <f>+AU2</f>
        <v>SECRETARÍA DE HÁBITAT</v>
      </c>
      <c r="BL2" s="181"/>
      <c r="BM2" s="181"/>
      <c r="BN2" s="181"/>
      <c r="BO2" s="181"/>
      <c r="BP2" s="181"/>
      <c r="BQ2" s="181"/>
      <c r="BS2" s="106"/>
      <c r="BT2" s="106"/>
      <c r="BU2" s="106"/>
    </row>
    <row r="3" spans="1:73" ht="30" customHeight="1" thickBot="1" x14ac:dyDescent="0.3">
      <c r="A3" s="105" t="s">
        <v>2888</v>
      </c>
      <c r="B3" s="1113" t="s">
        <v>2889</v>
      </c>
      <c r="C3" s="1114"/>
      <c r="D3" s="1115"/>
      <c r="E3" s="1116" t="s">
        <v>268</v>
      </c>
      <c r="F3" s="1119" t="s">
        <v>2890</v>
      </c>
      <c r="G3" s="1120"/>
      <c r="H3" s="1120"/>
      <c r="I3" s="1121"/>
      <c r="J3" s="1119" t="s">
        <v>2890</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07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ht="30" customHeight="1" x14ac:dyDescent="0.25">
      <c r="A5" s="150"/>
      <c r="B5" s="104"/>
      <c r="C5" s="921" t="s">
        <v>2934</v>
      </c>
      <c r="D5" s="321" t="s">
        <v>267</v>
      </c>
      <c r="E5" s="1118"/>
      <c r="F5" s="1075"/>
      <c r="G5" s="1127"/>
      <c r="H5" s="1073"/>
      <c r="I5" s="1073"/>
      <c r="J5" s="1075"/>
      <c r="K5" s="1075"/>
      <c r="L5" s="1075"/>
      <c r="M5" s="1075"/>
      <c r="N5" s="1077"/>
      <c r="O5" s="1138"/>
      <c r="P5" s="1149"/>
      <c r="Q5" s="1146"/>
      <c r="R5" s="1143"/>
      <c r="S5" s="110"/>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15"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14.2</v>
      </c>
      <c r="U6" s="302">
        <v>14.2</v>
      </c>
      <c r="V6" s="302">
        <v>14.2</v>
      </c>
      <c r="W6" s="302">
        <v>14.2</v>
      </c>
      <c r="X6" s="302">
        <v>14.2</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ht="40.15" customHeight="1" thickBot="1" x14ac:dyDescent="0.3">
      <c r="A7" s="679" t="s">
        <v>3602</v>
      </c>
      <c r="B7" s="8" t="s">
        <v>126</v>
      </c>
      <c r="C7" s="252"/>
      <c r="D7" s="683"/>
      <c r="E7" s="683"/>
      <c r="F7" s="683"/>
      <c r="G7" s="684"/>
      <c r="H7" s="253"/>
      <c r="I7" s="253"/>
      <c r="J7" s="685"/>
      <c r="K7" s="685"/>
      <c r="L7" s="683"/>
      <c r="M7" s="683"/>
      <c r="N7" s="683"/>
      <c r="O7" s="686"/>
      <c r="P7" s="189"/>
      <c r="Q7" s="189"/>
      <c r="R7" s="189"/>
      <c r="S7" s="586"/>
      <c r="T7" s="702"/>
      <c r="U7" s="689"/>
      <c r="V7" s="689"/>
      <c r="W7" s="689"/>
      <c r="X7" s="689"/>
      <c r="Y7" s="696"/>
      <c r="Z7" s="278">
        <f>+Z8</f>
        <v>0</v>
      </c>
      <c r="AA7" s="278">
        <f t="shared" ref="AA7:AF7" si="0">+AA8</f>
        <v>0</v>
      </c>
      <c r="AB7" s="278">
        <f t="shared" si="0"/>
        <v>0</v>
      </c>
      <c r="AC7" s="278">
        <f t="shared" si="0"/>
        <v>0</v>
      </c>
      <c r="AD7" s="278">
        <f t="shared" si="0"/>
        <v>0</v>
      </c>
      <c r="AE7" s="278">
        <f t="shared" si="0"/>
        <v>0</v>
      </c>
      <c r="AF7" s="278">
        <f t="shared" si="0"/>
        <v>0</v>
      </c>
      <c r="AG7" s="279"/>
      <c r="AH7" s="279"/>
      <c r="AI7" s="279"/>
      <c r="AJ7" s="279"/>
      <c r="AK7" s="279"/>
      <c r="AL7" s="279"/>
      <c r="AM7" s="279"/>
      <c r="AN7" s="279"/>
      <c r="AO7" s="279"/>
      <c r="AP7" s="280"/>
      <c r="AQ7" s="278">
        <f>+AQ8</f>
        <v>0</v>
      </c>
      <c r="AR7" s="278">
        <f t="shared" ref="AR7:AW7" si="1">+AR8</f>
        <v>0</v>
      </c>
      <c r="AS7" s="278">
        <f t="shared" si="1"/>
        <v>0</v>
      </c>
      <c r="AT7" s="278">
        <f t="shared" si="1"/>
        <v>0</v>
      </c>
      <c r="AU7" s="278">
        <f t="shared" si="1"/>
        <v>0</v>
      </c>
      <c r="AV7" s="278">
        <f t="shared" si="1"/>
        <v>0</v>
      </c>
      <c r="AW7" s="278">
        <f t="shared" si="1"/>
        <v>0</v>
      </c>
      <c r="AX7" s="280"/>
      <c r="AY7" s="278">
        <f>+AY8</f>
        <v>0</v>
      </c>
      <c r="AZ7" s="278">
        <f t="shared" ref="AZ7:BE7" si="2">+AZ8</f>
        <v>0</v>
      </c>
      <c r="BA7" s="278">
        <f t="shared" si="2"/>
        <v>0</v>
      </c>
      <c r="BB7" s="278">
        <f t="shared" si="2"/>
        <v>0</v>
      </c>
      <c r="BC7" s="278">
        <f t="shared" si="2"/>
        <v>0</v>
      </c>
      <c r="BD7" s="278">
        <f t="shared" si="2"/>
        <v>0</v>
      </c>
      <c r="BE7" s="278">
        <f t="shared" si="2"/>
        <v>0</v>
      </c>
      <c r="BF7" s="280"/>
      <c r="BG7" s="278">
        <f>+BG8</f>
        <v>0</v>
      </c>
      <c r="BH7" s="278">
        <f t="shared" ref="BH7:BM7" si="3">+BH8</f>
        <v>0</v>
      </c>
      <c r="BI7" s="278">
        <f t="shared" si="3"/>
        <v>0</v>
      </c>
      <c r="BJ7" s="278">
        <f t="shared" si="3"/>
        <v>0</v>
      </c>
      <c r="BK7" s="278">
        <f t="shared" si="3"/>
        <v>0</v>
      </c>
      <c r="BL7" s="278">
        <f t="shared" si="3"/>
        <v>0</v>
      </c>
      <c r="BM7" s="278">
        <f t="shared" si="3"/>
        <v>0</v>
      </c>
      <c r="BN7" s="280"/>
      <c r="BO7" s="278">
        <f>+BO8</f>
        <v>0</v>
      </c>
      <c r="BP7" s="278">
        <f t="shared" ref="BP7:BU7" si="4">+BP8</f>
        <v>0</v>
      </c>
      <c r="BQ7" s="278">
        <f t="shared" si="4"/>
        <v>0</v>
      </c>
      <c r="BR7" s="278">
        <f t="shared" si="4"/>
        <v>0</v>
      </c>
      <c r="BS7" s="278">
        <f t="shared" si="4"/>
        <v>0</v>
      </c>
      <c r="BT7" s="278">
        <f t="shared" si="4"/>
        <v>0</v>
      </c>
      <c r="BU7" s="278">
        <f t="shared" si="4"/>
        <v>0</v>
      </c>
    </row>
    <row r="8" spans="1:73" ht="40.15" customHeight="1" thickTop="1" thickBot="1" x14ac:dyDescent="0.3">
      <c r="A8" s="15"/>
      <c r="B8" s="924" t="s">
        <v>1283</v>
      </c>
      <c r="C8" s="238" t="s">
        <v>1284</v>
      </c>
      <c r="D8" s="242"/>
      <c r="E8" s="242"/>
      <c r="F8" s="692"/>
      <c r="G8" s="776"/>
      <c r="H8" s="242"/>
      <c r="I8" s="242"/>
      <c r="J8" s="694"/>
      <c r="K8" s="694"/>
      <c r="L8" s="692"/>
      <c r="M8" s="692"/>
      <c r="N8" s="692"/>
      <c r="O8" s="737"/>
      <c r="P8" s="310"/>
      <c r="Q8" s="310"/>
      <c r="R8" s="310"/>
      <c r="S8" s="698"/>
      <c r="T8" s="242"/>
      <c r="U8" s="242"/>
      <c r="V8" s="242"/>
      <c r="W8" s="242"/>
      <c r="X8" s="243"/>
      <c r="Y8" s="248"/>
      <c r="Z8" s="245">
        <f t="shared" ref="Z8:AF21" si="5">+AQ8+AY8+BG8+BO8</f>
        <v>0</v>
      </c>
      <c r="AA8" s="245">
        <f t="shared" si="5"/>
        <v>0</v>
      </c>
      <c r="AB8" s="245">
        <f t="shared" si="5"/>
        <v>0</v>
      </c>
      <c r="AC8" s="245">
        <f t="shared" si="5"/>
        <v>0</v>
      </c>
      <c r="AD8" s="245">
        <f t="shared" si="5"/>
        <v>0</v>
      </c>
      <c r="AE8" s="245">
        <f t="shared" si="5"/>
        <v>0</v>
      </c>
      <c r="AF8" s="245">
        <f t="shared" si="5"/>
        <v>0</v>
      </c>
      <c r="AG8" s="246"/>
      <c r="AH8" s="246"/>
      <c r="AI8" s="246"/>
      <c r="AJ8" s="246"/>
      <c r="AK8" s="246"/>
      <c r="AL8" s="246"/>
      <c r="AM8" s="246"/>
      <c r="AN8" s="246"/>
      <c r="AO8" s="246"/>
      <c r="AP8" s="669"/>
      <c r="AQ8" s="670">
        <f t="shared" ref="AQ8" si="6">SUM(AQ9:AQ24)</f>
        <v>0</v>
      </c>
      <c r="AR8" s="670">
        <f>SUM(AR9:AR24)</f>
        <v>0</v>
      </c>
      <c r="AS8" s="670">
        <f t="shared" ref="AS8:AW8" si="7">SUM(AS9:AS24)</f>
        <v>0</v>
      </c>
      <c r="AT8" s="670">
        <f t="shared" si="7"/>
        <v>0</v>
      </c>
      <c r="AU8" s="670">
        <f t="shared" si="7"/>
        <v>0</v>
      </c>
      <c r="AV8" s="670">
        <f t="shared" si="7"/>
        <v>0</v>
      </c>
      <c r="AW8" s="670">
        <f t="shared" si="7"/>
        <v>0</v>
      </c>
      <c r="AX8" s="669"/>
      <c r="AY8" s="670">
        <f t="shared" ref="AY8" si="8">SUM(AY9:AY24)</f>
        <v>0</v>
      </c>
      <c r="AZ8" s="670">
        <f>SUM(AZ9:AZ24)</f>
        <v>0</v>
      </c>
      <c r="BA8" s="670">
        <f t="shared" ref="BA8:BE8" si="9">SUM(BA9:BA24)</f>
        <v>0</v>
      </c>
      <c r="BB8" s="670">
        <f t="shared" si="9"/>
        <v>0</v>
      </c>
      <c r="BC8" s="670">
        <f t="shared" si="9"/>
        <v>0</v>
      </c>
      <c r="BD8" s="670">
        <f t="shared" si="9"/>
        <v>0</v>
      </c>
      <c r="BE8" s="670">
        <f t="shared" si="9"/>
        <v>0</v>
      </c>
      <c r="BF8" s="669"/>
      <c r="BG8" s="670">
        <f t="shared" ref="BG8" si="10">SUM(BG9:BG24)</f>
        <v>0</v>
      </c>
      <c r="BH8" s="670">
        <f>SUM(BH9:BH24)</f>
        <v>0</v>
      </c>
      <c r="BI8" s="670">
        <f t="shared" ref="BI8:BM8" si="11">SUM(BI9:BI24)</f>
        <v>0</v>
      </c>
      <c r="BJ8" s="670">
        <f t="shared" si="11"/>
        <v>0</v>
      </c>
      <c r="BK8" s="670">
        <f t="shared" si="11"/>
        <v>0</v>
      </c>
      <c r="BL8" s="670">
        <f t="shared" si="11"/>
        <v>0</v>
      </c>
      <c r="BM8" s="670">
        <f t="shared" si="11"/>
        <v>0</v>
      </c>
      <c r="BN8" s="669"/>
      <c r="BO8" s="670">
        <f t="shared" ref="BO8" si="12">SUM(BO9:BO24)</f>
        <v>0</v>
      </c>
      <c r="BP8" s="670">
        <f>SUM(BP9:BP24)</f>
        <v>0</v>
      </c>
      <c r="BQ8" s="670">
        <f t="shared" ref="BQ8:BU8" si="13">SUM(BQ9:BQ24)</f>
        <v>0</v>
      </c>
      <c r="BR8" s="670">
        <f t="shared" si="13"/>
        <v>0</v>
      </c>
      <c r="BS8" s="670">
        <f t="shared" si="13"/>
        <v>0</v>
      </c>
      <c r="BT8" s="670">
        <f t="shared" si="13"/>
        <v>0</v>
      </c>
      <c r="BU8" s="670">
        <f t="shared" si="13"/>
        <v>0</v>
      </c>
    </row>
    <row r="9" spans="1:73" ht="40.15" customHeight="1" thickTop="1" x14ac:dyDescent="0.25">
      <c r="A9" s="151"/>
      <c r="B9" s="24"/>
      <c r="C9" s="1059" t="s">
        <v>1285</v>
      </c>
      <c r="D9" s="1050" t="s">
        <v>1286</v>
      </c>
      <c r="E9" s="1062">
        <v>379</v>
      </c>
      <c r="F9" s="1065" t="s">
        <v>3603</v>
      </c>
      <c r="G9" s="1050" t="s">
        <v>2701</v>
      </c>
      <c r="H9" s="1044" t="s">
        <v>3025</v>
      </c>
      <c r="I9" s="1044" t="s">
        <v>2982</v>
      </c>
      <c r="J9" s="1044" t="s">
        <v>3025</v>
      </c>
      <c r="K9" s="1044" t="s">
        <v>3326</v>
      </c>
      <c r="L9" s="1044" t="s">
        <v>3604</v>
      </c>
      <c r="M9" s="1044" t="s">
        <v>3605</v>
      </c>
      <c r="N9" s="1047">
        <v>2026004540033</v>
      </c>
      <c r="O9" s="1050" t="s">
        <v>3606</v>
      </c>
      <c r="P9" s="1053" t="s">
        <v>1287</v>
      </c>
      <c r="Q9" s="1056">
        <v>40</v>
      </c>
      <c r="R9" s="1041" t="s">
        <v>2867</v>
      </c>
      <c r="S9" s="1041"/>
      <c r="T9" s="1023"/>
      <c r="U9" s="1008"/>
      <c r="V9" s="1008"/>
      <c r="W9" s="1008"/>
      <c r="X9" s="1008"/>
      <c r="Y9" s="1008"/>
      <c r="Z9" s="1005">
        <f t="shared" si="5"/>
        <v>0</v>
      </c>
      <c r="AA9" s="1005">
        <f t="shared" ref="AA9:AF21" si="14">SUM(AR9:AR12,AZ9:AZ12,BH9:BH12,BP9:BP12)</f>
        <v>0</v>
      </c>
      <c r="AB9" s="1005">
        <f t="shared" si="14"/>
        <v>0</v>
      </c>
      <c r="AC9" s="1005">
        <f t="shared" si="14"/>
        <v>0</v>
      </c>
      <c r="AD9" s="1005">
        <f t="shared" si="14"/>
        <v>0</v>
      </c>
      <c r="AE9" s="1005">
        <f t="shared" si="14"/>
        <v>0</v>
      </c>
      <c r="AF9" s="1005">
        <f t="shared" si="14"/>
        <v>0</v>
      </c>
      <c r="AG9" s="741"/>
      <c r="AH9" s="594"/>
      <c r="AI9" s="594"/>
      <c r="AJ9" s="594"/>
      <c r="AK9" s="479"/>
      <c r="AL9" s="214"/>
      <c r="AM9" s="214"/>
      <c r="AN9" s="214"/>
      <c r="AO9" s="214"/>
      <c r="AP9" s="1151">
        <f>+U9</f>
        <v>0</v>
      </c>
      <c r="AQ9" s="1005">
        <f>SUM(AR9:AW12)</f>
        <v>0</v>
      </c>
      <c r="AR9" s="490"/>
      <c r="AS9" s="490"/>
      <c r="AT9" s="490"/>
      <c r="AU9" s="490"/>
      <c r="AV9" s="490"/>
      <c r="AW9" s="490"/>
      <c r="AX9" s="1151">
        <f>+V9</f>
        <v>0</v>
      </c>
      <c r="AY9" s="1005">
        <f>SUM(AZ9:BE12)</f>
        <v>0</v>
      </c>
      <c r="AZ9" s="490"/>
      <c r="BA9" s="490"/>
      <c r="BB9" s="490"/>
      <c r="BC9" s="490"/>
      <c r="BD9" s="490"/>
      <c r="BE9" s="490"/>
      <c r="BF9" s="1151">
        <f>+W9</f>
        <v>0</v>
      </c>
      <c r="BG9" s="1005">
        <f>SUM(BH9:BM12)</f>
        <v>0</v>
      </c>
      <c r="BH9" s="490"/>
      <c r="BI9" s="490"/>
      <c r="BJ9" s="490"/>
      <c r="BK9" s="490"/>
      <c r="BL9" s="490"/>
      <c r="BM9" s="490"/>
      <c r="BN9" s="1151">
        <f>+X9</f>
        <v>0</v>
      </c>
      <c r="BO9" s="1005">
        <f>SUM(BP9:BU12)</f>
        <v>0</v>
      </c>
      <c r="BP9" s="490"/>
      <c r="BQ9" s="490"/>
      <c r="BR9" s="490"/>
      <c r="BS9" s="490"/>
      <c r="BT9" s="490"/>
      <c r="BU9" s="490"/>
    </row>
    <row r="10" spans="1:73" ht="40.15" customHeight="1" x14ac:dyDescent="0.25">
      <c r="A10" s="151"/>
      <c r="B10" s="24"/>
      <c r="C10" s="1059"/>
      <c r="D10" s="1050"/>
      <c r="E10" s="1062"/>
      <c r="F10" s="1065"/>
      <c r="G10" s="1050"/>
      <c r="H10" s="1044"/>
      <c r="I10" s="1044"/>
      <c r="J10" s="1044"/>
      <c r="K10" s="1044"/>
      <c r="L10" s="1044"/>
      <c r="M10" s="1044"/>
      <c r="N10" s="1047"/>
      <c r="O10" s="1050"/>
      <c r="P10" s="1053"/>
      <c r="Q10" s="1056"/>
      <c r="R10" s="1041"/>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40.15" customHeight="1" x14ac:dyDescent="0.25">
      <c r="A11" s="151"/>
      <c r="B11" s="24"/>
      <c r="C11" s="1059"/>
      <c r="D11" s="1050"/>
      <c r="E11" s="1062"/>
      <c r="F11" s="1065"/>
      <c r="G11" s="1050"/>
      <c r="H11" s="1044"/>
      <c r="I11" s="1044"/>
      <c r="J11" s="1044"/>
      <c r="K11" s="1044"/>
      <c r="L11" s="1044"/>
      <c r="M11" s="1044"/>
      <c r="N11" s="1047"/>
      <c r="O11" s="1050"/>
      <c r="P11" s="1053"/>
      <c r="Q11" s="1056"/>
      <c r="R11" s="1041"/>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40.15" customHeight="1" thickBot="1" x14ac:dyDescent="0.3">
      <c r="A12" s="151"/>
      <c r="B12" s="24"/>
      <c r="C12" s="1060"/>
      <c r="D12" s="1051"/>
      <c r="E12" s="1063"/>
      <c r="F12" s="1066"/>
      <c r="G12" s="1051"/>
      <c r="H12" s="1045"/>
      <c r="I12" s="1045"/>
      <c r="J12" s="1045"/>
      <c r="K12" s="1045"/>
      <c r="L12" s="1045"/>
      <c r="M12" s="1045"/>
      <c r="N12" s="1048"/>
      <c r="O12" s="1051"/>
      <c r="P12" s="1054"/>
      <c r="Q12" s="1057"/>
      <c r="R12" s="1042"/>
      <c r="S12" s="1042"/>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40.15" customHeight="1" thickTop="1" x14ac:dyDescent="0.25">
      <c r="A13" s="151"/>
      <c r="B13" s="24"/>
      <c r="C13" s="1058" t="s">
        <v>1288</v>
      </c>
      <c r="D13" s="1049" t="s">
        <v>1289</v>
      </c>
      <c r="E13" s="1061">
        <v>380</v>
      </c>
      <c r="F13" s="1064" t="s">
        <v>3607</v>
      </c>
      <c r="G13" s="1049" t="s">
        <v>809</v>
      </c>
      <c r="H13" s="1043" t="s">
        <v>3133</v>
      </c>
      <c r="I13" s="1043" t="s">
        <v>2982</v>
      </c>
      <c r="J13" s="1043" t="s">
        <v>3025</v>
      </c>
      <c r="K13" s="1043" t="s">
        <v>3326</v>
      </c>
      <c r="L13" s="1043" t="s">
        <v>3604</v>
      </c>
      <c r="M13" s="1043" t="s">
        <v>3605</v>
      </c>
      <c r="N13" s="1046">
        <v>2026004540033</v>
      </c>
      <c r="O13" s="1049" t="s">
        <v>3608</v>
      </c>
      <c r="P13" s="1052" t="s">
        <v>1287</v>
      </c>
      <c r="Q13" s="1055">
        <v>10</v>
      </c>
      <c r="R13" s="1040" t="s">
        <v>2871</v>
      </c>
      <c r="S13" s="1040"/>
      <c r="T13" s="1023"/>
      <c r="U13" s="1008"/>
      <c r="V13" s="1008"/>
      <c r="W13" s="1008"/>
      <c r="X13" s="1008"/>
      <c r="Y13" s="1008"/>
      <c r="Z13" s="1005">
        <f t="shared" si="5"/>
        <v>0</v>
      </c>
      <c r="AA13" s="1005">
        <f t="shared" si="14"/>
        <v>0</v>
      </c>
      <c r="AB13" s="1005">
        <f t="shared" si="14"/>
        <v>0</v>
      </c>
      <c r="AC13" s="1005">
        <f t="shared" si="14"/>
        <v>0</v>
      </c>
      <c r="AD13" s="1005">
        <f t="shared" si="14"/>
        <v>0</v>
      </c>
      <c r="AE13" s="1005">
        <f t="shared" si="14"/>
        <v>0</v>
      </c>
      <c r="AF13" s="1005">
        <f t="shared" si="14"/>
        <v>0</v>
      </c>
      <c r="AG13" s="741"/>
      <c r="AH13" s="594"/>
      <c r="AI13" s="594"/>
      <c r="AJ13" s="594"/>
      <c r="AK13" s="479"/>
      <c r="AL13" s="214"/>
      <c r="AM13" s="214"/>
      <c r="AN13" s="214"/>
      <c r="AO13" s="214"/>
      <c r="AP13" s="1151">
        <f>+U13</f>
        <v>0</v>
      </c>
      <c r="AQ13" s="1005">
        <f>SUM(AR13:AW16)</f>
        <v>0</v>
      </c>
      <c r="AR13" s="490"/>
      <c r="AS13" s="490"/>
      <c r="AT13" s="490"/>
      <c r="AU13" s="490"/>
      <c r="AV13" s="490"/>
      <c r="AW13" s="490"/>
      <c r="AX13" s="1151">
        <f>+V13</f>
        <v>0</v>
      </c>
      <c r="AY13" s="1005">
        <f>SUM(AZ13:BE16)</f>
        <v>0</v>
      </c>
      <c r="AZ13" s="490"/>
      <c r="BA13" s="490"/>
      <c r="BB13" s="490"/>
      <c r="BC13" s="490"/>
      <c r="BD13" s="490"/>
      <c r="BE13" s="490"/>
      <c r="BF13" s="1151">
        <f>+W13</f>
        <v>0</v>
      </c>
      <c r="BG13" s="1005">
        <f>SUM(BH13:BM16)</f>
        <v>0</v>
      </c>
      <c r="BH13" s="490"/>
      <c r="BI13" s="490"/>
      <c r="BJ13" s="490"/>
      <c r="BK13" s="490"/>
      <c r="BL13" s="490"/>
      <c r="BM13" s="490"/>
      <c r="BN13" s="1151">
        <f>+X13</f>
        <v>0</v>
      </c>
      <c r="BO13" s="1005">
        <f>SUM(BP13:BU16)</f>
        <v>0</v>
      </c>
      <c r="BP13" s="490"/>
      <c r="BQ13" s="490"/>
      <c r="BR13" s="490"/>
      <c r="BS13" s="490"/>
      <c r="BT13" s="490"/>
      <c r="BU13" s="490"/>
    </row>
    <row r="14" spans="1:73" ht="40.15" customHeight="1" x14ac:dyDescent="0.25">
      <c r="A14" s="151"/>
      <c r="B14" s="24"/>
      <c r="C14" s="1059"/>
      <c r="D14" s="1050"/>
      <c r="E14" s="1062"/>
      <c r="F14" s="1065"/>
      <c r="G14" s="1050"/>
      <c r="H14" s="1044"/>
      <c r="I14" s="1044"/>
      <c r="J14" s="1044"/>
      <c r="K14" s="1044"/>
      <c r="L14" s="1044"/>
      <c r="M14" s="1044"/>
      <c r="N14" s="1047"/>
      <c r="O14" s="1050"/>
      <c r="P14" s="1053"/>
      <c r="Q14" s="1056"/>
      <c r="R14" s="1041"/>
      <c r="S14" s="1041"/>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40.15" customHeight="1" x14ac:dyDescent="0.25">
      <c r="A15" s="151"/>
      <c r="B15" s="24"/>
      <c r="C15" s="1059"/>
      <c r="D15" s="1050"/>
      <c r="E15" s="1062"/>
      <c r="F15" s="1065"/>
      <c r="G15" s="1050"/>
      <c r="H15" s="1044"/>
      <c r="I15" s="1044"/>
      <c r="J15" s="1044"/>
      <c r="K15" s="1044"/>
      <c r="L15" s="1044"/>
      <c r="M15" s="1044"/>
      <c r="N15" s="1047"/>
      <c r="O15" s="1050"/>
      <c r="P15" s="1053"/>
      <c r="Q15" s="1056"/>
      <c r="R15" s="1041"/>
      <c r="S15" s="1041"/>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40.15" customHeight="1" thickBot="1" x14ac:dyDescent="0.3">
      <c r="A16" s="151"/>
      <c r="B16" s="24"/>
      <c r="C16" s="1060"/>
      <c r="D16" s="1051"/>
      <c r="E16" s="1063"/>
      <c r="F16" s="1066"/>
      <c r="G16" s="1051"/>
      <c r="H16" s="1045"/>
      <c r="I16" s="1045"/>
      <c r="J16" s="1045"/>
      <c r="K16" s="1045"/>
      <c r="L16" s="1045"/>
      <c r="M16" s="1045"/>
      <c r="N16" s="1048"/>
      <c r="O16" s="1051"/>
      <c r="P16" s="1054"/>
      <c r="Q16" s="1057"/>
      <c r="R16" s="1042"/>
      <c r="S16" s="1042"/>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40.15" customHeight="1" thickTop="1" x14ac:dyDescent="0.25">
      <c r="A17" s="151"/>
      <c r="B17" s="24"/>
      <c r="C17" s="1058" t="s">
        <v>1290</v>
      </c>
      <c r="D17" s="1049" t="s">
        <v>1291</v>
      </c>
      <c r="E17" s="1061">
        <v>381</v>
      </c>
      <c r="F17" s="1064" t="s">
        <v>3609</v>
      </c>
      <c r="G17" s="1049" t="s">
        <v>3610</v>
      </c>
      <c r="H17" s="1043" t="s">
        <v>3611</v>
      </c>
      <c r="I17" s="1043" t="s">
        <v>2982</v>
      </c>
      <c r="J17" s="1043" t="s">
        <v>3025</v>
      </c>
      <c r="K17" s="1043" t="s">
        <v>3326</v>
      </c>
      <c r="L17" s="1043" t="s">
        <v>3604</v>
      </c>
      <c r="M17" s="1043" t="s">
        <v>3605</v>
      </c>
      <c r="N17" s="1046">
        <v>2026004540033</v>
      </c>
      <c r="O17" s="1049" t="s">
        <v>3608</v>
      </c>
      <c r="P17" s="1052" t="s">
        <v>1292</v>
      </c>
      <c r="Q17" s="1055">
        <v>8000</v>
      </c>
      <c r="R17" s="1040" t="s">
        <v>2871</v>
      </c>
      <c r="S17" s="1040"/>
      <c r="T17" s="1023"/>
      <c r="U17" s="1008"/>
      <c r="V17" s="1008"/>
      <c r="W17" s="1008"/>
      <c r="X17" s="1008"/>
      <c r="Y17" s="1008"/>
      <c r="Z17" s="1005">
        <f t="shared" si="5"/>
        <v>0</v>
      </c>
      <c r="AA17" s="1005">
        <f t="shared" si="14"/>
        <v>0</v>
      </c>
      <c r="AB17" s="1005">
        <f t="shared" si="14"/>
        <v>0</v>
      </c>
      <c r="AC17" s="1005">
        <f t="shared" si="14"/>
        <v>0</v>
      </c>
      <c r="AD17" s="1005">
        <f t="shared" si="14"/>
        <v>0</v>
      </c>
      <c r="AE17" s="1005">
        <f t="shared" si="14"/>
        <v>0</v>
      </c>
      <c r="AF17" s="1005">
        <f t="shared" si="14"/>
        <v>0</v>
      </c>
      <c r="AG17" s="741"/>
      <c r="AH17" s="594"/>
      <c r="AI17" s="594"/>
      <c r="AJ17" s="594"/>
      <c r="AK17" s="479"/>
      <c r="AL17" s="214"/>
      <c r="AM17" s="214"/>
      <c r="AN17" s="214"/>
      <c r="AO17" s="214"/>
      <c r="AP17" s="1151">
        <f>+U17</f>
        <v>0</v>
      </c>
      <c r="AQ17" s="1005">
        <f>SUM(AR17:AW20)</f>
        <v>0</v>
      </c>
      <c r="AR17" s="490"/>
      <c r="AS17" s="490"/>
      <c r="AT17" s="490"/>
      <c r="AU17" s="490"/>
      <c r="AV17" s="490"/>
      <c r="AW17" s="490"/>
      <c r="AX17" s="1151">
        <f>+V17</f>
        <v>0</v>
      </c>
      <c r="AY17" s="1005">
        <f>SUM(AZ17:BE20)</f>
        <v>0</v>
      </c>
      <c r="AZ17" s="490"/>
      <c r="BA17" s="490"/>
      <c r="BB17" s="490"/>
      <c r="BC17" s="490"/>
      <c r="BD17" s="490"/>
      <c r="BE17" s="490"/>
      <c r="BF17" s="1151">
        <f>+W17</f>
        <v>0</v>
      </c>
      <c r="BG17" s="1005">
        <f>SUM(BH17:BM20)</f>
        <v>0</v>
      </c>
      <c r="BH17" s="490"/>
      <c r="BI17" s="490"/>
      <c r="BJ17" s="490"/>
      <c r="BK17" s="490"/>
      <c r="BL17" s="490"/>
      <c r="BM17" s="490"/>
      <c r="BN17" s="1151">
        <f>+X17</f>
        <v>0</v>
      </c>
      <c r="BO17" s="1005">
        <f>SUM(BP17:BU20)</f>
        <v>0</v>
      </c>
      <c r="BP17" s="490"/>
      <c r="BQ17" s="490"/>
      <c r="BR17" s="490"/>
      <c r="BS17" s="490"/>
      <c r="BT17" s="490"/>
      <c r="BU17" s="490"/>
    </row>
    <row r="18" spans="1:73" ht="40.15" customHeight="1" x14ac:dyDescent="0.25">
      <c r="A18" s="151"/>
      <c r="B18" s="24"/>
      <c r="C18" s="1059"/>
      <c r="D18" s="1050"/>
      <c r="E18" s="1062"/>
      <c r="F18" s="1065"/>
      <c r="G18" s="1050"/>
      <c r="H18" s="1044"/>
      <c r="I18" s="1044"/>
      <c r="J18" s="1044"/>
      <c r="K18" s="1044"/>
      <c r="L18" s="1044"/>
      <c r="M18" s="1044"/>
      <c r="N18" s="1047"/>
      <c r="O18" s="1050"/>
      <c r="P18" s="1053"/>
      <c r="Q18" s="1056"/>
      <c r="R18" s="1041"/>
      <c r="S18" s="1041"/>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row>
    <row r="19" spans="1:73" ht="40.15" customHeight="1" x14ac:dyDescent="0.25">
      <c r="A19" s="151"/>
      <c r="B19" s="24"/>
      <c r="C19" s="1059"/>
      <c r="D19" s="1050"/>
      <c r="E19" s="1062"/>
      <c r="F19" s="1065"/>
      <c r="G19" s="1050"/>
      <c r="H19" s="1044"/>
      <c r="I19" s="1044"/>
      <c r="J19" s="1044"/>
      <c r="K19" s="1044"/>
      <c r="L19" s="1044"/>
      <c r="M19" s="1044"/>
      <c r="N19" s="1047"/>
      <c r="O19" s="1050"/>
      <c r="P19" s="1053"/>
      <c r="Q19" s="1056"/>
      <c r="R19" s="1041"/>
      <c r="S19" s="1041"/>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40.15" customHeight="1" thickBot="1" x14ac:dyDescent="0.3">
      <c r="A20" s="151"/>
      <c r="B20" s="24"/>
      <c r="C20" s="1060"/>
      <c r="D20" s="1051"/>
      <c r="E20" s="1063"/>
      <c r="F20" s="1066"/>
      <c r="G20" s="1051"/>
      <c r="H20" s="1045"/>
      <c r="I20" s="1045"/>
      <c r="J20" s="1045"/>
      <c r="K20" s="1045"/>
      <c r="L20" s="1045"/>
      <c r="M20" s="1045"/>
      <c r="N20" s="1048"/>
      <c r="O20" s="1051"/>
      <c r="P20" s="1054"/>
      <c r="Q20" s="1057"/>
      <c r="R20" s="1042"/>
      <c r="S20" s="1042"/>
      <c r="T20" s="1024"/>
      <c r="U20" s="1009"/>
      <c r="V20" s="1009"/>
      <c r="W20" s="1009"/>
      <c r="X20" s="1009"/>
      <c r="Y20" s="1009"/>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row>
    <row r="21" spans="1:73" ht="40.15" customHeight="1" thickTop="1" x14ac:dyDescent="0.25">
      <c r="A21" s="151"/>
      <c r="B21" s="24"/>
      <c r="C21" s="1058" t="s">
        <v>1293</v>
      </c>
      <c r="D21" s="1049" t="s">
        <v>1294</v>
      </c>
      <c r="E21" s="1061">
        <v>382</v>
      </c>
      <c r="F21" s="1064" t="s">
        <v>3612</v>
      </c>
      <c r="G21" s="1049" t="s">
        <v>3613</v>
      </c>
      <c r="H21" s="1043" t="s">
        <v>3016</v>
      </c>
      <c r="I21" s="1043" t="s">
        <v>2982</v>
      </c>
      <c r="J21" s="1043" t="s">
        <v>3025</v>
      </c>
      <c r="K21" s="1043" t="s">
        <v>3326</v>
      </c>
      <c r="L21" s="1043" t="s">
        <v>3604</v>
      </c>
      <c r="M21" s="1043" t="s">
        <v>3605</v>
      </c>
      <c r="N21" s="1046">
        <v>2026004540033</v>
      </c>
      <c r="O21" s="1049" t="s">
        <v>3608</v>
      </c>
      <c r="P21" s="1052" t="s">
        <v>1295</v>
      </c>
      <c r="Q21" s="1055">
        <v>800</v>
      </c>
      <c r="R21" s="1040" t="s">
        <v>2871</v>
      </c>
      <c r="S21" s="1040"/>
      <c r="T21" s="1023"/>
      <c r="U21" s="1008"/>
      <c r="V21" s="1008"/>
      <c r="W21" s="1008"/>
      <c r="X21" s="1008"/>
      <c r="Y21" s="1008"/>
      <c r="Z21" s="1005">
        <f t="shared" si="5"/>
        <v>0</v>
      </c>
      <c r="AA21" s="1005">
        <f t="shared" si="14"/>
        <v>0</v>
      </c>
      <c r="AB21" s="1005">
        <f t="shared" si="14"/>
        <v>0</v>
      </c>
      <c r="AC21" s="1005">
        <f t="shared" si="14"/>
        <v>0</v>
      </c>
      <c r="AD21" s="1005">
        <f t="shared" si="14"/>
        <v>0</v>
      </c>
      <c r="AE21" s="1005">
        <f t="shared" si="14"/>
        <v>0</v>
      </c>
      <c r="AF21" s="1005">
        <f t="shared" si="14"/>
        <v>0</v>
      </c>
      <c r="AG21" s="741"/>
      <c r="AH21" s="594"/>
      <c r="AI21" s="594"/>
      <c r="AJ21" s="594"/>
      <c r="AK21" s="479"/>
      <c r="AL21" s="214"/>
      <c r="AM21" s="214"/>
      <c r="AN21" s="214"/>
      <c r="AO21" s="214"/>
      <c r="AP21" s="1151">
        <f>+U21</f>
        <v>0</v>
      </c>
      <c r="AQ21" s="1005">
        <f>SUM(AR21:AW24)</f>
        <v>0</v>
      </c>
      <c r="AR21" s="490"/>
      <c r="AS21" s="490"/>
      <c r="AT21" s="490"/>
      <c r="AU21" s="490"/>
      <c r="AV21" s="490"/>
      <c r="AW21" s="490"/>
      <c r="AX21" s="1151">
        <f>+V21</f>
        <v>0</v>
      </c>
      <c r="AY21" s="1005">
        <f>SUM(AZ21:BE24)</f>
        <v>0</v>
      </c>
      <c r="AZ21" s="490"/>
      <c r="BA21" s="490"/>
      <c r="BB21" s="490"/>
      <c r="BC21" s="490"/>
      <c r="BD21" s="490"/>
      <c r="BE21" s="490"/>
      <c r="BF21" s="1151">
        <f>+W21</f>
        <v>0</v>
      </c>
      <c r="BG21" s="1005">
        <f>SUM(BH21:BM24)</f>
        <v>0</v>
      </c>
      <c r="BH21" s="490"/>
      <c r="BI21" s="490"/>
      <c r="BJ21" s="490"/>
      <c r="BK21" s="490"/>
      <c r="BL21" s="490"/>
      <c r="BM21" s="490"/>
      <c r="BN21" s="1151">
        <f>+X21</f>
        <v>0</v>
      </c>
      <c r="BO21" s="1005">
        <f>SUM(BP21:BU24)</f>
        <v>0</v>
      </c>
      <c r="BP21" s="490"/>
      <c r="BQ21" s="490"/>
      <c r="BR21" s="490"/>
      <c r="BS21" s="490"/>
      <c r="BT21" s="490"/>
      <c r="BU21" s="490"/>
    </row>
    <row r="22" spans="1:73" ht="40.15" customHeight="1" x14ac:dyDescent="0.25">
      <c r="A22" s="151"/>
      <c r="B22" s="24"/>
      <c r="C22" s="1059"/>
      <c r="D22" s="1050"/>
      <c r="E22" s="1062"/>
      <c r="F22" s="1065"/>
      <c r="G22" s="1050"/>
      <c r="H22" s="1044"/>
      <c r="I22" s="1044"/>
      <c r="J22" s="1044"/>
      <c r="K22" s="1044"/>
      <c r="L22" s="1044"/>
      <c r="M22" s="1044"/>
      <c r="N22" s="1047"/>
      <c r="O22" s="1050"/>
      <c r="P22" s="1053"/>
      <c r="Q22" s="1056"/>
      <c r="R22" s="1041"/>
      <c r="S22" s="1041"/>
      <c r="T22" s="1023"/>
      <c r="U22" s="1008"/>
      <c r="V22" s="1008"/>
      <c r="W22" s="1008"/>
      <c r="X22" s="1008"/>
      <c r="Y22" s="1008"/>
      <c r="Z22" s="1005"/>
      <c r="AA22" s="1005"/>
      <c r="AB22" s="1005"/>
      <c r="AC22" s="1005"/>
      <c r="AD22" s="1005"/>
      <c r="AE22" s="1005"/>
      <c r="AF22" s="1005"/>
      <c r="AG22" s="479"/>
      <c r="AH22" s="592"/>
      <c r="AI22" s="592"/>
      <c r="AJ22" s="592"/>
      <c r="AK22" s="196"/>
      <c r="AL22" s="197"/>
      <c r="AM22" s="197"/>
      <c r="AN22" s="197"/>
      <c r="AO22" s="197"/>
      <c r="AP22" s="1151"/>
      <c r="AQ22" s="1005"/>
      <c r="AR22" s="282"/>
      <c r="AS22" s="282"/>
      <c r="AT22" s="282"/>
      <c r="AU22" s="282"/>
      <c r="AV22" s="282"/>
      <c r="AW22" s="282"/>
      <c r="AX22" s="1151"/>
      <c r="AY22" s="1005"/>
      <c r="AZ22" s="282"/>
      <c r="BA22" s="282"/>
      <c r="BB22" s="282"/>
      <c r="BC22" s="282"/>
      <c r="BD22" s="282"/>
      <c r="BE22" s="282"/>
      <c r="BF22" s="1151"/>
      <c r="BG22" s="1005"/>
      <c r="BH22" s="282"/>
      <c r="BI22" s="282"/>
      <c r="BJ22" s="282"/>
      <c r="BK22" s="282"/>
      <c r="BL22" s="282"/>
      <c r="BM22" s="282"/>
      <c r="BN22" s="1151"/>
      <c r="BO22" s="1005"/>
      <c r="BP22" s="282"/>
      <c r="BQ22" s="282"/>
      <c r="BR22" s="282"/>
      <c r="BS22" s="282"/>
      <c r="BT22" s="282"/>
      <c r="BU22" s="282"/>
    </row>
    <row r="23" spans="1:73" ht="40.15" customHeight="1" x14ac:dyDescent="0.25">
      <c r="A23" s="151"/>
      <c r="B23" s="24"/>
      <c r="C23" s="1059"/>
      <c r="D23" s="1050"/>
      <c r="E23" s="1062"/>
      <c r="F23" s="1065"/>
      <c r="G23" s="1050"/>
      <c r="H23" s="1044"/>
      <c r="I23" s="1044"/>
      <c r="J23" s="1044"/>
      <c r="K23" s="1044"/>
      <c r="L23" s="1044"/>
      <c r="M23" s="1044"/>
      <c r="N23" s="1047"/>
      <c r="O23" s="1050"/>
      <c r="P23" s="1053"/>
      <c r="Q23" s="1056"/>
      <c r="R23" s="1041"/>
      <c r="S23" s="1041"/>
      <c r="T23" s="1023"/>
      <c r="U23" s="1008"/>
      <c r="V23" s="1008"/>
      <c r="W23" s="1008"/>
      <c r="X23" s="1008"/>
      <c r="Y23" s="1008"/>
      <c r="Z23" s="1005"/>
      <c r="AA23" s="1005"/>
      <c r="AB23" s="1005"/>
      <c r="AC23" s="1005"/>
      <c r="AD23" s="1005"/>
      <c r="AE23" s="1005"/>
      <c r="AF23" s="1005"/>
      <c r="AG23" s="196"/>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row>
    <row r="24" spans="1:73" ht="40.15" customHeight="1" thickBot="1" x14ac:dyDescent="0.3">
      <c r="A24" s="151"/>
      <c r="B24" s="24"/>
      <c r="C24" s="1060"/>
      <c r="D24" s="1051"/>
      <c r="E24" s="1063"/>
      <c r="F24" s="1066"/>
      <c r="G24" s="1051"/>
      <c r="H24" s="1045"/>
      <c r="I24" s="1045"/>
      <c r="J24" s="1045"/>
      <c r="K24" s="1045"/>
      <c r="L24" s="1045"/>
      <c r="M24" s="1045"/>
      <c r="N24" s="1048"/>
      <c r="O24" s="1051"/>
      <c r="P24" s="1054"/>
      <c r="Q24" s="1057"/>
      <c r="R24" s="1042"/>
      <c r="S24" s="1042"/>
      <c r="T24" s="1024"/>
      <c r="U24" s="1009"/>
      <c r="V24" s="1009"/>
      <c r="W24" s="1009"/>
      <c r="X24" s="1009"/>
      <c r="Y24" s="1009"/>
      <c r="Z24" s="1006"/>
      <c r="AA24" s="1006"/>
      <c r="AB24" s="1006"/>
      <c r="AC24" s="1006"/>
      <c r="AD24" s="1006"/>
      <c r="AE24" s="1006"/>
      <c r="AF24" s="1006"/>
      <c r="AG24" s="715"/>
      <c r="AH24" s="716"/>
      <c r="AI24" s="716"/>
      <c r="AJ24" s="716"/>
      <c r="AK24" s="715"/>
      <c r="AL24" s="717"/>
      <c r="AM24" s="717"/>
      <c r="AN24" s="717"/>
      <c r="AO24" s="717"/>
      <c r="AP24" s="1152"/>
      <c r="AQ24" s="1006"/>
      <c r="AR24" s="718"/>
      <c r="AS24" s="718"/>
      <c r="AT24" s="718"/>
      <c r="AU24" s="718"/>
      <c r="AV24" s="718"/>
      <c r="AW24" s="718"/>
      <c r="AX24" s="1152"/>
      <c r="AY24" s="1006"/>
      <c r="AZ24" s="718"/>
      <c r="BA24" s="718"/>
      <c r="BB24" s="718"/>
      <c r="BC24" s="718"/>
      <c r="BD24" s="718"/>
      <c r="BE24" s="718"/>
      <c r="BF24" s="1152"/>
      <c r="BG24" s="1006"/>
      <c r="BH24" s="718"/>
      <c r="BI24" s="718"/>
      <c r="BJ24" s="718"/>
      <c r="BK24" s="718"/>
      <c r="BL24" s="718"/>
      <c r="BM24" s="718"/>
      <c r="BN24" s="1152"/>
      <c r="BO24" s="1006"/>
      <c r="BP24" s="718"/>
      <c r="BQ24" s="718"/>
      <c r="BR24" s="718"/>
      <c r="BS24" s="718"/>
      <c r="BT24" s="718"/>
      <c r="BU24" s="718"/>
    </row>
    <row r="25" spans="1:73" ht="40.15" customHeight="1" thickTop="1" x14ac:dyDescent="0.25">
      <c r="A25" s="15"/>
      <c r="B25" s="24"/>
      <c r="C25" s="30"/>
      <c r="D25" s="377"/>
      <c r="E25" s="435"/>
      <c r="F25" s="448"/>
      <c r="G25" s="212"/>
      <c r="H25" s="412"/>
      <c r="I25" s="412"/>
      <c r="J25" s="212"/>
      <c r="K25" s="212"/>
      <c r="L25" s="210"/>
      <c r="M25" s="210"/>
      <c r="N25" s="210"/>
      <c r="O25" s="210"/>
      <c r="P25" s="210"/>
      <c r="Q25" s="10"/>
      <c r="R25" s="10"/>
      <c r="S25" s="111"/>
      <c r="T25" s="114"/>
      <c r="U25" s="40"/>
      <c r="V25" s="40"/>
      <c r="W25" s="40"/>
      <c r="X25" s="40"/>
      <c r="Y25" s="40"/>
      <c r="Z25" s="115"/>
      <c r="AA25" s="115"/>
      <c r="AB25" s="115"/>
      <c r="AC25" s="115"/>
      <c r="AD25" s="115"/>
      <c r="AE25" s="115"/>
      <c r="AF25" s="115"/>
      <c r="AG25" s="115"/>
      <c r="AH25" s="115"/>
      <c r="AI25" s="115"/>
      <c r="AJ25" s="115"/>
      <c r="AK25" s="115"/>
      <c r="AL25" s="115"/>
      <c r="AM25" s="115"/>
      <c r="AN25" s="115"/>
      <c r="AO25" s="115"/>
      <c r="AP25" s="41"/>
      <c r="AQ25" s="115"/>
      <c r="AR25" s="116"/>
      <c r="AS25" s="116"/>
      <c r="AT25" s="116"/>
      <c r="AU25" s="116"/>
      <c r="AV25" s="116"/>
      <c r="AW25" s="116"/>
      <c r="AX25" s="41"/>
      <c r="AY25" s="115"/>
      <c r="AZ25" s="116"/>
      <c r="BA25" s="116"/>
      <c r="BB25" s="116"/>
      <c r="BC25" s="116"/>
      <c r="BD25" s="116"/>
      <c r="BE25" s="116"/>
      <c r="BF25" s="41"/>
      <c r="BG25" s="115"/>
      <c r="BH25" s="116"/>
      <c r="BI25" s="116"/>
      <c r="BJ25" s="116"/>
      <c r="BK25" s="116"/>
      <c r="BL25" s="116"/>
      <c r="BM25" s="116"/>
      <c r="BN25" s="41"/>
      <c r="BO25" s="115"/>
      <c r="BP25" s="116"/>
      <c r="BQ25" s="116"/>
      <c r="BR25" s="116"/>
      <c r="BS25" s="116"/>
      <c r="BT25" s="116"/>
      <c r="BU25" s="116"/>
    </row>
    <row r="26" spans="1:73" ht="40.15" customHeight="1" x14ac:dyDescent="0.25">
      <c r="A26" s="15"/>
      <c r="B26" s="24"/>
      <c r="C26" s="30"/>
      <c r="D26" s="377"/>
      <c r="E26" s="435"/>
      <c r="F26" s="448"/>
      <c r="G26" s="212"/>
      <c r="H26" s="412"/>
      <c r="I26" s="412"/>
      <c r="J26" s="212"/>
      <c r="K26" s="212"/>
      <c r="L26" s="210"/>
      <c r="M26" s="210"/>
      <c r="N26" s="210"/>
      <c r="O26" s="210"/>
      <c r="P26" s="210"/>
      <c r="Q26" s="10"/>
      <c r="R26" s="10"/>
      <c r="S26" s="111"/>
      <c r="T26" s="114"/>
      <c r="U26" s="40"/>
      <c r="V26" s="40"/>
      <c r="W26" s="40"/>
      <c r="X26" s="40"/>
      <c r="Y26" s="40"/>
      <c r="Z26" s="115"/>
      <c r="AA26" s="115"/>
      <c r="AB26" s="115"/>
      <c r="AC26" s="115"/>
      <c r="AD26" s="115"/>
      <c r="AE26" s="115"/>
      <c r="AF26" s="115"/>
      <c r="AG26" s="115"/>
      <c r="AH26" s="115"/>
      <c r="AI26" s="115"/>
      <c r="AJ26" s="115"/>
      <c r="AK26" s="115"/>
      <c r="AL26" s="115"/>
      <c r="AM26" s="115"/>
      <c r="AN26" s="115"/>
      <c r="AO26" s="115"/>
      <c r="AP26" s="41"/>
      <c r="AQ26" s="115"/>
      <c r="AR26" s="116"/>
      <c r="AS26" s="116"/>
      <c r="AT26" s="116"/>
      <c r="AU26" s="116"/>
      <c r="AV26" s="116"/>
      <c r="AW26" s="116"/>
      <c r="AX26" s="41"/>
      <c r="AY26" s="115"/>
      <c r="AZ26" s="116"/>
      <c r="BA26" s="116"/>
      <c r="BB26" s="116"/>
      <c r="BC26" s="116"/>
      <c r="BD26" s="116"/>
      <c r="BE26" s="116"/>
      <c r="BF26" s="41"/>
      <c r="BG26" s="115"/>
      <c r="BH26" s="116"/>
      <c r="BI26" s="116"/>
      <c r="BJ26" s="116"/>
      <c r="BK26" s="116"/>
      <c r="BL26" s="116"/>
      <c r="BM26" s="116"/>
      <c r="BN26" s="41"/>
      <c r="BO26" s="115"/>
      <c r="BP26" s="116"/>
      <c r="BQ26" s="116"/>
      <c r="BR26" s="116"/>
      <c r="BS26" s="116"/>
      <c r="BT26" s="116"/>
      <c r="BU26" s="116"/>
    </row>
    <row r="27" spans="1:73" ht="40.15" customHeight="1" x14ac:dyDescent="0.25">
      <c r="A27" s="15"/>
      <c r="B27" s="24"/>
      <c r="C27" s="30"/>
      <c r="D27" s="377"/>
      <c r="E27" s="435"/>
      <c r="F27" s="448"/>
      <c r="G27" s="212"/>
      <c r="H27" s="412"/>
      <c r="I27" s="412"/>
      <c r="J27" s="212"/>
      <c r="K27" s="212"/>
      <c r="L27" s="210"/>
      <c r="M27" s="210"/>
      <c r="N27" s="210"/>
      <c r="O27" s="210"/>
      <c r="P27" s="210"/>
      <c r="Q27" s="10"/>
      <c r="R27" s="10"/>
      <c r="S27" s="111"/>
      <c r="T27" s="114"/>
      <c r="U27" s="40"/>
      <c r="V27" s="40"/>
      <c r="W27" s="40"/>
      <c r="X27" s="40"/>
      <c r="Y27" s="40"/>
      <c r="Z27" s="115"/>
      <c r="AA27" s="115"/>
      <c r="AB27" s="115"/>
      <c r="AC27" s="115"/>
      <c r="AD27" s="115"/>
      <c r="AE27" s="115"/>
      <c r="AF27" s="115"/>
      <c r="AG27" s="115"/>
      <c r="AH27" s="115"/>
      <c r="AI27" s="115"/>
      <c r="AJ27" s="115"/>
      <c r="AK27" s="115"/>
      <c r="AL27" s="115"/>
      <c r="AM27" s="115"/>
      <c r="AN27" s="115"/>
      <c r="AO27" s="115"/>
      <c r="AP27" s="41"/>
      <c r="AQ27" s="115"/>
      <c r="AR27" s="116"/>
      <c r="AS27" s="116"/>
      <c r="AT27" s="116"/>
      <c r="AU27" s="116"/>
      <c r="AV27" s="116"/>
      <c r="AW27" s="116"/>
      <c r="AX27" s="41"/>
      <c r="AY27" s="115"/>
      <c r="AZ27" s="116"/>
      <c r="BA27" s="116"/>
      <c r="BB27" s="116"/>
      <c r="BC27" s="116"/>
      <c r="BD27" s="116"/>
      <c r="BE27" s="116"/>
      <c r="BF27" s="41"/>
      <c r="BG27" s="115"/>
      <c r="BH27" s="116"/>
      <c r="BI27" s="116"/>
      <c r="BJ27" s="116"/>
      <c r="BK27" s="116"/>
      <c r="BL27" s="116"/>
      <c r="BM27" s="116"/>
      <c r="BN27" s="41"/>
      <c r="BO27" s="115"/>
      <c r="BP27" s="116"/>
      <c r="BQ27" s="116"/>
      <c r="BR27" s="116"/>
      <c r="BS27" s="116"/>
      <c r="BT27" s="116"/>
      <c r="BU27" s="116"/>
    </row>
    <row r="28" spans="1:73" ht="40.15" customHeight="1" x14ac:dyDescent="0.25">
      <c r="A28" s="15"/>
      <c r="B28" s="112"/>
      <c r="C28" s="32"/>
      <c r="D28" s="413"/>
      <c r="E28" s="440"/>
      <c r="F28" s="452"/>
      <c r="G28" s="414"/>
      <c r="H28" s="415"/>
      <c r="I28" s="415"/>
      <c r="J28" s="416"/>
      <c r="K28" s="416"/>
      <c r="L28" s="413"/>
      <c r="M28" s="413"/>
      <c r="N28" s="413"/>
      <c r="O28" s="417"/>
      <c r="P28" s="413"/>
      <c r="Q28" s="33"/>
      <c r="R28" s="33"/>
      <c r="S28" s="111"/>
      <c r="T28" s="113"/>
      <c r="Y28" s="40"/>
      <c r="Z28" s="34"/>
      <c r="AA28" s="34"/>
      <c r="AB28" s="34"/>
      <c r="AC28" s="34"/>
      <c r="AD28" s="34"/>
      <c r="AE28" s="34"/>
      <c r="AF28" s="34"/>
      <c r="AG28" s="34"/>
      <c r="AH28" s="34"/>
      <c r="AI28" s="34"/>
      <c r="AJ28" s="34"/>
      <c r="AK28" s="34"/>
      <c r="AL28" s="34"/>
      <c r="AM28" s="34"/>
      <c r="AN28" s="34"/>
      <c r="AO28" s="34"/>
      <c r="AP28" s="35"/>
      <c r="AQ28" s="36"/>
      <c r="AR28" s="36"/>
      <c r="AS28" s="36"/>
      <c r="AT28" s="36"/>
      <c r="AU28" s="36"/>
      <c r="AV28" s="36"/>
      <c r="AW28" s="36"/>
      <c r="AX28" s="35"/>
      <c r="AY28" s="36"/>
      <c r="AZ28" s="36"/>
      <c r="BA28" s="36"/>
      <c r="BB28" s="36"/>
      <c r="BC28" s="36"/>
      <c r="BD28" s="36"/>
      <c r="BE28" s="36"/>
      <c r="BF28" s="35"/>
      <c r="BG28" s="36"/>
      <c r="BH28" s="36"/>
      <c r="BI28" s="36"/>
      <c r="BJ28" s="36"/>
      <c r="BK28" s="36"/>
      <c r="BL28" s="36"/>
      <c r="BM28" s="36"/>
      <c r="BN28" s="35"/>
      <c r="BO28" s="36"/>
      <c r="BP28" s="36"/>
      <c r="BQ28" s="36"/>
      <c r="BR28" s="36"/>
      <c r="BS28" s="36"/>
      <c r="BT28" s="36"/>
      <c r="BU28" s="36"/>
    </row>
    <row r="29" spans="1:73" ht="40.15" customHeight="1" x14ac:dyDescent="0.25">
      <c r="B29" s="25"/>
      <c r="C29" s="30"/>
      <c r="D29" s="377"/>
      <c r="E29" s="435"/>
      <c r="F29" s="448"/>
      <c r="G29" s="212"/>
      <c r="H29" s="412"/>
      <c r="I29" s="412"/>
      <c r="J29" s="212"/>
      <c r="K29" s="212"/>
      <c r="L29" s="210"/>
      <c r="M29" s="210"/>
      <c r="N29" s="210"/>
      <c r="O29" s="210"/>
      <c r="P29" s="210"/>
      <c r="Q29" s="10"/>
      <c r="R29" s="10"/>
      <c r="S29" s="111"/>
      <c r="T29" s="114"/>
      <c r="U29" s="40"/>
      <c r="V29" s="40"/>
      <c r="W29" s="40"/>
      <c r="X29" s="40"/>
      <c r="Y29" s="40"/>
      <c r="Z29" s="115"/>
      <c r="AA29" s="115"/>
      <c r="AB29" s="115"/>
      <c r="AC29" s="115"/>
      <c r="AD29" s="115"/>
      <c r="AE29" s="115"/>
      <c r="AF29" s="115"/>
      <c r="AG29" s="115"/>
      <c r="AH29" s="115"/>
      <c r="AI29" s="115"/>
      <c r="AJ29" s="115"/>
      <c r="AK29" s="115"/>
      <c r="AL29" s="115"/>
      <c r="AM29" s="115"/>
      <c r="AN29" s="115"/>
      <c r="AO29" s="115"/>
      <c r="AP29" s="41"/>
      <c r="AQ29" s="115"/>
      <c r="AR29" s="116"/>
      <c r="AS29" s="116"/>
      <c r="AT29" s="116"/>
      <c r="AU29" s="116"/>
      <c r="AV29" s="116"/>
      <c r="AW29" s="116"/>
      <c r="AX29" s="41"/>
      <c r="AY29" s="115"/>
      <c r="AZ29" s="116"/>
      <c r="BA29" s="116"/>
      <c r="BB29" s="116"/>
      <c r="BC29" s="116"/>
      <c r="BD29" s="116"/>
      <c r="BE29" s="116"/>
      <c r="BF29" s="41"/>
      <c r="BG29" s="115"/>
      <c r="BH29" s="116"/>
      <c r="BI29" s="116"/>
      <c r="BJ29" s="116"/>
      <c r="BK29" s="116"/>
      <c r="BL29" s="116"/>
      <c r="BM29" s="116"/>
      <c r="BN29" s="41"/>
      <c r="BO29" s="115"/>
      <c r="BP29" s="116"/>
      <c r="BQ29" s="116"/>
      <c r="BR29" s="116"/>
      <c r="BS29" s="116"/>
      <c r="BT29" s="116"/>
      <c r="BU29" s="116"/>
    </row>
    <row r="30" spans="1:73" ht="40.15" customHeight="1" x14ac:dyDescent="0.25">
      <c r="B30" s="25"/>
      <c r="C30" s="30"/>
      <c r="D30" s="377"/>
      <c r="E30" s="435"/>
      <c r="F30" s="448"/>
      <c r="G30" s="212"/>
      <c r="H30" s="412"/>
      <c r="I30" s="412"/>
      <c r="J30" s="212"/>
      <c r="K30" s="212"/>
      <c r="L30" s="210"/>
      <c r="M30" s="210"/>
      <c r="N30" s="210"/>
      <c r="O30" s="210"/>
      <c r="P30" s="210"/>
      <c r="Q30" s="10"/>
      <c r="R30" s="10"/>
      <c r="S30" s="111"/>
      <c r="T30" s="114"/>
      <c r="U30" s="40"/>
      <c r="V30" s="40"/>
      <c r="W30" s="40"/>
      <c r="X30" s="40"/>
      <c r="Y30" s="40"/>
      <c r="Z30" s="115"/>
      <c r="AA30" s="115"/>
      <c r="AB30" s="115"/>
      <c r="AC30" s="115"/>
      <c r="AD30" s="115"/>
      <c r="AE30" s="115"/>
      <c r="AF30" s="115"/>
      <c r="AG30" s="115"/>
      <c r="AH30" s="115"/>
      <c r="AI30" s="115"/>
      <c r="AJ30" s="115"/>
      <c r="AK30" s="115"/>
      <c r="AL30" s="115"/>
      <c r="AM30" s="115"/>
      <c r="AN30" s="115"/>
      <c r="AO30" s="115"/>
      <c r="AP30" s="41"/>
      <c r="AQ30" s="115"/>
      <c r="AR30" s="116"/>
      <c r="AS30" s="116"/>
      <c r="AT30" s="116"/>
      <c r="AU30" s="116"/>
      <c r="AV30" s="116"/>
      <c r="AW30" s="116"/>
      <c r="AX30" s="41"/>
      <c r="AY30" s="115"/>
      <c r="AZ30" s="116"/>
      <c r="BA30" s="116"/>
      <c r="BB30" s="116"/>
      <c r="BC30" s="116"/>
      <c r="BD30" s="116"/>
      <c r="BE30" s="116"/>
      <c r="BF30" s="41"/>
      <c r="BG30" s="115"/>
      <c r="BH30" s="116"/>
      <c r="BI30" s="116"/>
      <c r="BJ30" s="116"/>
      <c r="BK30" s="116"/>
      <c r="BL30" s="116"/>
      <c r="BM30" s="116"/>
      <c r="BN30" s="41"/>
      <c r="BO30" s="115"/>
      <c r="BP30" s="116"/>
      <c r="BQ30" s="116"/>
      <c r="BR30" s="116"/>
      <c r="BS30" s="116"/>
      <c r="BT30" s="116"/>
      <c r="BU30" s="116"/>
    </row>
    <row r="31" spans="1:73" ht="40.15" customHeight="1" x14ac:dyDescent="0.25">
      <c r="B31" s="25"/>
      <c r="C31" s="30"/>
      <c r="D31" s="377"/>
      <c r="E31" s="435"/>
      <c r="F31" s="448"/>
      <c r="G31" s="212"/>
      <c r="H31" s="412"/>
      <c r="I31" s="412"/>
      <c r="J31" s="212"/>
      <c r="K31" s="212"/>
      <c r="L31" s="210"/>
      <c r="M31" s="210"/>
      <c r="N31" s="210"/>
      <c r="O31" s="210"/>
      <c r="P31" s="210"/>
      <c r="Q31" s="10"/>
      <c r="R31" s="10"/>
      <c r="S31" s="111"/>
      <c r="T31" s="114"/>
      <c r="U31" s="40"/>
      <c r="V31" s="40"/>
      <c r="W31" s="40"/>
      <c r="X31" s="40"/>
      <c r="Y31" s="40"/>
      <c r="Z31" s="115"/>
      <c r="AA31" s="115"/>
      <c r="AB31" s="115"/>
      <c r="AC31" s="115"/>
      <c r="AD31" s="115"/>
      <c r="AE31" s="115"/>
      <c r="AF31" s="115"/>
      <c r="AG31" s="115"/>
      <c r="AH31" s="115"/>
      <c r="AI31" s="115"/>
      <c r="AJ31" s="115"/>
      <c r="AK31" s="115"/>
      <c r="AL31" s="115"/>
      <c r="AM31" s="115"/>
      <c r="AN31" s="115"/>
      <c r="AO31" s="115"/>
      <c r="AP31" s="41"/>
      <c r="AQ31" s="115"/>
      <c r="AR31" s="116"/>
      <c r="AS31" s="116"/>
      <c r="AT31" s="116"/>
      <c r="AU31" s="116"/>
      <c r="AV31" s="116"/>
      <c r="AW31" s="116"/>
      <c r="AX31" s="41"/>
      <c r="AY31" s="115"/>
      <c r="AZ31" s="116"/>
      <c r="BA31" s="116"/>
      <c r="BB31" s="116"/>
      <c r="BC31" s="116"/>
      <c r="BD31" s="116"/>
      <c r="BE31" s="116"/>
      <c r="BF31" s="41"/>
      <c r="BG31" s="115"/>
      <c r="BH31" s="116"/>
      <c r="BI31" s="116"/>
      <c r="BJ31" s="116"/>
      <c r="BK31" s="116"/>
      <c r="BL31" s="116"/>
      <c r="BM31" s="116"/>
      <c r="BN31" s="41"/>
      <c r="BO31" s="115"/>
      <c r="BP31" s="116"/>
      <c r="BQ31" s="116"/>
      <c r="BR31" s="116"/>
      <c r="BS31" s="116"/>
      <c r="BT31" s="116"/>
      <c r="BU31" s="116"/>
    </row>
    <row r="32" spans="1:73" ht="40.15" customHeight="1" x14ac:dyDescent="0.25">
      <c r="B32" s="25"/>
      <c r="C32" s="30"/>
      <c r="D32" s="377"/>
      <c r="E32" s="435"/>
      <c r="F32" s="448"/>
      <c r="G32" s="212"/>
      <c r="H32" s="412"/>
      <c r="I32" s="412"/>
      <c r="J32" s="212"/>
      <c r="K32" s="212"/>
      <c r="L32" s="210"/>
      <c r="M32" s="210"/>
      <c r="N32" s="210"/>
      <c r="O32" s="210"/>
      <c r="P32" s="210"/>
      <c r="Q32" s="10"/>
      <c r="R32" s="10"/>
      <c r="S32" s="111"/>
      <c r="T32" s="114"/>
      <c r="U32" s="40"/>
      <c r="V32" s="40"/>
      <c r="W32" s="40"/>
      <c r="X32" s="40"/>
      <c r="Y32" s="40"/>
      <c r="Z32" s="115"/>
      <c r="AA32" s="115"/>
      <c r="AB32" s="115"/>
      <c r="AC32" s="115"/>
      <c r="AD32" s="115"/>
      <c r="AE32" s="115"/>
      <c r="AF32" s="115"/>
      <c r="AG32" s="115"/>
      <c r="AH32" s="115"/>
      <c r="AI32" s="115"/>
      <c r="AJ32" s="115"/>
      <c r="AK32" s="115"/>
      <c r="AL32" s="115"/>
      <c r="AM32" s="115"/>
      <c r="AN32" s="115"/>
      <c r="AO32" s="115"/>
      <c r="AP32" s="41"/>
      <c r="AQ32" s="115"/>
      <c r="AR32" s="116"/>
      <c r="AS32" s="116"/>
      <c r="AT32" s="116"/>
      <c r="AU32" s="116"/>
      <c r="AV32" s="116"/>
      <c r="AW32" s="116"/>
      <c r="AX32" s="41"/>
      <c r="AY32" s="115"/>
      <c r="AZ32" s="116"/>
      <c r="BA32" s="116"/>
      <c r="BB32" s="116"/>
      <c r="BC32" s="116"/>
      <c r="BD32" s="116"/>
      <c r="BE32" s="116"/>
      <c r="BF32" s="41"/>
      <c r="BG32" s="115"/>
      <c r="BH32" s="116"/>
      <c r="BI32" s="116"/>
      <c r="BJ32" s="116"/>
      <c r="BK32" s="116"/>
      <c r="BL32" s="116"/>
      <c r="BM32" s="116"/>
      <c r="BN32" s="41"/>
      <c r="BO32" s="115"/>
      <c r="BP32" s="116"/>
      <c r="BQ32" s="116"/>
      <c r="BR32" s="116"/>
      <c r="BS32" s="116"/>
      <c r="BT32" s="116"/>
      <c r="BU32" s="116"/>
    </row>
    <row r="33" spans="2:73" ht="40.15" customHeight="1" x14ac:dyDescent="0.25">
      <c r="B33" s="25"/>
      <c r="C33" s="30"/>
      <c r="D33" s="377"/>
      <c r="E33" s="435"/>
      <c r="F33" s="448"/>
      <c r="G33" s="212"/>
      <c r="H33" s="412"/>
      <c r="I33" s="412"/>
      <c r="J33" s="212"/>
      <c r="K33" s="212"/>
      <c r="L33" s="210"/>
      <c r="M33" s="210"/>
      <c r="N33" s="210"/>
      <c r="O33" s="210"/>
      <c r="P33" s="210"/>
      <c r="Q33" s="10"/>
      <c r="R33" s="10"/>
      <c r="S33" s="111"/>
      <c r="T33" s="114"/>
      <c r="U33" s="40"/>
      <c r="V33" s="40"/>
      <c r="W33" s="40"/>
      <c r="X33" s="40"/>
      <c r="Y33" s="40"/>
      <c r="Z33" s="115"/>
      <c r="AA33" s="115"/>
      <c r="AB33" s="115"/>
      <c r="AC33" s="115"/>
      <c r="AD33" s="115"/>
      <c r="AE33" s="115"/>
      <c r="AF33" s="115"/>
      <c r="AG33" s="115"/>
      <c r="AH33" s="115"/>
      <c r="AI33" s="115"/>
      <c r="AJ33" s="115"/>
      <c r="AK33" s="115"/>
      <c r="AL33" s="115"/>
      <c r="AM33" s="115"/>
      <c r="AN33" s="115"/>
      <c r="AO33" s="115"/>
      <c r="AP33" s="41"/>
      <c r="AQ33" s="115"/>
      <c r="AR33" s="116"/>
      <c r="AS33" s="116"/>
      <c r="AT33" s="116"/>
      <c r="AU33" s="116"/>
      <c r="AV33" s="116"/>
      <c r="AW33" s="116"/>
      <c r="AX33" s="41"/>
      <c r="AY33" s="115"/>
      <c r="AZ33" s="116"/>
      <c r="BA33" s="116"/>
      <c r="BB33" s="116"/>
      <c r="BC33" s="116"/>
      <c r="BD33" s="116"/>
      <c r="BE33" s="116"/>
      <c r="BF33" s="41"/>
      <c r="BG33" s="115"/>
      <c r="BH33" s="116"/>
      <c r="BI33" s="116"/>
      <c r="BJ33" s="116"/>
      <c r="BK33" s="116"/>
      <c r="BL33" s="116"/>
      <c r="BM33" s="116"/>
      <c r="BN33" s="41"/>
      <c r="BO33" s="115"/>
      <c r="BP33" s="116"/>
      <c r="BQ33" s="116"/>
      <c r="BR33" s="116"/>
      <c r="BS33" s="116"/>
      <c r="BT33" s="116"/>
      <c r="BU33" s="116"/>
    </row>
    <row r="34" spans="2:73" ht="40.15" customHeight="1" x14ac:dyDescent="0.25">
      <c r="B34" s="25"/>
      <c r="C34" s="30"/>
      <c r="D34" s="377"/>
      <c r="E34" s="435"/>
      <c r="F34" s="448"/>
      <c r="G34" s="212"/>
      <c r="H34" s="412"/>
      <c r="I34" s="412"/>
      <c r="J34" s="212"/>
      <c r="K34" s="212"/>
      <c r="L34" s="210"/>
      <c r="M34" s="210"/>
      <c r="N34" s="210"/>
      <c r="O34" s="210"/>
      <c r="P34" s="210"/>
      <c r="Q34" s="10"/>
      <c r="R34" s="10"/>
      <c r="S34" s="111"/>
      <c r="T34" s="114"/>
      <c r="U34" s="40"/>
      <c r="V34" s="40"/>
      <c r="W34" s="40"/>
      <c r="X34" s="40"/>
      <c r="Y34" s="40"/>
      <c r="Z34" s="115"/>
      <c r="AA34" s="115"/>
      <c r="AB34" s="115"/>
      <c r="AC34" s="115"/>
      <c r="AD34" s="115"/>
      <c r="AE34" s="115"/>
      <c r="AF34" s="115"/>
      <c r="AG34" s="115"/>
      <c r="AH34" s="115"/>
      <c r="AI34" s="115"/>
      <c r="AJ34" s="115"/>
      <c r="AK34" s="115"/>
      <c r="AL34" s="115"/>
      <c r="AM34" s="115"/>
      <c r="AN34" s="115"/>
      <c r="AO34" s="115"/>
      <c r="AP34" s="41"/>
      <c r="AQ34" s="115"/>
      <c r="AR34" s="116"/>
      <c r="AS34" s="116"/>
      <c r="AT34" s="116"/>
      <c r="AU34" s="116"/>
      <c r="AV34" s="116"/>
      <c r="AW34" s="116"/>
      <c r="AX34" s="41"/>
      <c r="AY34" s="115"/>
      <c r="AZ34" s="116"/>
      <c r="BA34" s="116"/>
      <c r="BB34" s="116"/>
      <c r="BC34" s="116"/>
      <c r="BD34" s="116"/>
      <c r="BE34" s="116"/>
      <c r="BF34" s="41"/>
      <c r="BG34" s="115"/>
      <c r="BH34" s="116"/>
      <c r="BI34" s="116"/>
      <c r="BJ34" s="116"/>
      <c r="BK34" s="116"/>
      <c r="BL34" s="116"/>
      <c r="BM34" s="116"/>
      <c r="BN34" s="41"/>
      <c r="BO34" s="115"/>
      <c r="BP34" s="116"/>
      <c r="BQ34" s="116"/>
      <c r="BR34" s="116"/>
      <c r="BS34" s="116"/>
      <c r="BT34" s="116"/>
      <c r="BU34" s="116"/>
    </row>
    <row r="35" spans="2:73" ht="40.15" customHeight="1" x14ac:dyDescent="0.25">
      <c r="B35" s="25"/>
      <c r="C35" s="30"/>
      <c r="D35" s="377"/>
      <c r="E35" s="435"/>
      <c r="F35" s="448"/>
      <c r="G35" s="212"/>
      <c r="H35" s="412"/>
      <c r="I35" s="412"/>
      <c r="J35" s="212"/>
      <c r="K35" s="212"/>
      <c r="L35" s="210"/>
      <c r="M35" s="210"/>
      <c r="N35" s="210"/>
      <c r="O35" s="210"/>
      <c r="P35" s="210"/>
      <c r="Q35" s="10"/>
      <c r="R35" s="10"/>
      <c r="S35" s="111"/>
      <c r="T35" s="114"/>
      <c r="U35" s="40"/>
      <c r="V35" s="40"/>
      <c r="W35" s="40"/>
      <c r="X35" s="40"/>
      <c r="Y35" s="40"/>
      <c r="Z35" s="115"/>
      <c r="AA35" s="115"/>
      <c r="AB35" s="115"/>
      <c r="AC35" s="115"/>
      <c r="AD35" s="115"/>
      <c r="AE35" s="115"/>
      <c r="AF35" s="115"/>
      <c r="AG35" s="115"/>
      <c r="AH35" s="115"/>
      <c r="AI35" s="115"/>
      <c r="AJ35" s="115"/>
      <c r="AK35" s="115"/>
      <c r="AL35" s="115"/>
      <c r="AM35" s="115"/>
      <c r="AN35" s="115"/>
      <c r="AO35" s="115"/>
      <c r="AP35" s="41"/>
      <c r="AQ35" s="115"/>
      <c r="AR35" s="116"/>
      <c r="AS35" s="116"/>
      <c r="AT35" s="116"/>
      <c r="AU35" s="116"/>
      <c r="AV35" s="116"/>
      <c r="AW35" s="116"/>
      <c r="AX35" s="41"/>
      <c r="AY35" s="115"/>
      <c r="AZ35" s="116"/>
      <c r="BA35" s="116"/>
      <c r="BB35" s="116"/>
      <c r="BC35" s="116"/>
      <c r="BD35" s="116"/>
      <c r="BE35" s="116"/>
      <c r="BF35" s="41"/>
      <c r="BG35" s="115"/>
      <c r="BH35" s="116"/>
      <c r="BI35" s="116"/>
      <c r="BJ35" s="116"/>
      <c r="BK35" s="116"/>
      <c r="BL35" s="116"/>
      <c r="BM35" s="116"/>
      <c r="BN35" s="41"/>
      <c r="BO35" s="115"/>
      <c r="BP35" s="116"/>
      <c r="BQ35" s="116"/>
      <c r="BR35" s="116"/>
      <c r="BS35" s="116"/>
      <c r="BT35" s="116"/>
      <c r="BU35" s="116"/>
    </row>
    <row r="36" spans="2:73" ht="40.15" customHeight="1" x14ac:dyDescent="0.25">
      <c r="B36" s="25"/>
      <c r="C36" s="30"/>
      <c r="D36" s="377"/>
      <c r="E36" s="435"/>
      <c r="F36" s="448"/>
      <c r="G36" s="212"/>
      <c r="H36" s="412"/>
      <c r="I36" s="412"/>
      <c r="J36" s="212"/>
      <c r="K36" s="212"/>
      <c r="L36" s="210"/>
      <c r="M36" s="210"/>
      <c r="N36" s="210"/>
      <c r="O36" s="210"/>
      <c r="P36" s="210"/>
      <c r="Q36" s="10"/>
      <c r="R36" s="10"/>
      <c r="S36" s="111"/>
      <c r="T36" s="114"/>
      <c r="U36" s="40"/>
      <c r="V36" s="40"/>
      <c r="W36" s="40"/>
      <c r="X36" s="40"/>
      <c r="Y36" s="40"/>
      <c r="Z36" s="115"/>
      <c r="AA36" s="115"/>
      <c r="AB36" s="115"/>
      <c r="AC36" s="115"/>
      <c r="AD36" s="115"/>
      <c r="AE36" s="115"/>
      <c r="AF36" s="115"/>
      <c r="AG36" s="115"/>
      <c r="AH36" s="115"/>
      <c r="AI36" s="115"/>
      <c r="AJ36" s="115"/>
      <c r="AK36" s="115"/>
      <c r="AL36" s="115"/>
      <c r="AM36" s="115"/>
      <c r="AN36" s="115"/>
      <c r="AO36" s="115"/>
      <c r="AP36" s="41"/>
      <c r="AQ36" s="115"/>
      <c r="AR36" s="116"/>
      <c r="AS36" s="116"/>
      <c r="AT36" s="116"/>
      <c r="AU36" s="116"/>
      <c r="AV36" s="116"/>
      <c r="AW36" s="116"/>
      <c r="AX36" s="41"/>
      <c r="AY36" s="115"/>
      <c r="AZ36" s="116"/>
      <c r="BA36" s="116"/>
      <c r="BB36" s="116"/>
      <c r="BC36" s="116"/>
      <c r="BD36" s="116"/>
      <c r="BE36" s="116"/>
      <c r="BF36" s="41"/>
      <c r="BG36" s="115"/>
      <c r="BH36" s="116"/>
      <c r="BI36" s="116"/>
      <c r="BJ36" s="116"/>
      <c r="BK36" s="116"/>
      <c r="BL36" s="116"/>
      <c r="BM36" s="116"/>
      <c r="BN36" s="41"/>
      <c r="BO36" s="115"/>
      <c r="BP36" s="116"/>
      <c r="BQ36" s="116"/>
      <c r="BR36" s="116"/>
      <c r="BS36" s="116"/>
      <c r="BT36" s="116"/>
      <c r="BU36" s="116"/>
    </row>
    <row r="37" spans="2:73" ht="40.15" customHeight="1" x14ac:dyDescent="0.25">
      <c r="B37" s="112"/>
      <c r="C37" s="32"/>
      <c r="D37" s="413"/>
      <c r="E37" s="440"/>
      <c r="F37" s="452"/>
      <c r="G37" s="414"/>
      <c r="H37" s="415"/>
      <c r="I37" s="415"/>
      <c r="J37" s="416"/>
      <c r="K37" s="416"/>
      <c r="L37" s="413"/>
      <c r="M37" s="413"/>
      <c r="N37" s="413"/>
      <c r="O37" s="417"/>
      <c r="P37" s="413"/>
      <c r="Q37" s="33"/>
      <c r="R37" s="33"/>
      <c r="S37" s="111"/>
      <c r="T37" s="113"/>
      <c r="Y37" s="40"/>
      <c r="Z37" s="34"/>
      <c r="AA37" s="34"/>
      <c r="AB37" s="34"/>
      <c r="AC37" s="34"/>
      <c r="AD37" s="34"/>
      <c r="AE37" s="34"/>
      <c r="AF37" s="34"/>
      <c r="AG37" s="34"/>
      <c r="AH37" s="34"/>
      <c r="AI37" s="34"/>
      <c r="AJ37" s="34"/>
      <c r="AK37" s="34"/>
      <c r="AL37" s="34"/>
      <c r="AM37" s="34"/>
      <c r="AN37" s="34"/>
      <c r="AO37" s="34"/>
      <c r="AP37" s="35"/>
      <c r="AQ37" s="36"/>
      <c r="AR37" s="36"/>
      <c r="AS37" s="36"/>
      <c r="AT37" s="36"/>
      <c r="AU37" s="36"/>
      <c r="AV37" s="36"/>
      <c r="AW37" s="36"/>
      <c r="AX37" s="35"/>
      <c r="AY37" s="36"/>
      <c r="AZ37" s="36"/>
      <c r="BA37" s="36"/>
      <c r="BB37" s="36"/>
      <c r="BC37" s="36"/>
      <c r="BD37" s="36"/>
      <c r="BE37" s="36"/>
      <c r="BF37" s="35"/>
      <c r="BG37" s="36"/>
      <c r="BH37" s="36"/>
      <c r="BI37" s="36"/>
      <c r="BJ37" s="36"/>
      <c r="BK37" s="36"/>
      <c r="BL37" s="36"/>
      <c r="BM37" s="36"/>
      <c r="BN37" s="35"/>
      <c r="BO37" s="36"/>
      <c r="BP37" s="36"/>
      <c r="BQ37" s="36"/>
      <c r="BR37" s="36"/>
      <c r="BS37" s="36"/>
      <c r="BT37" s="36"/>
      <c r="BU37" s="36"/>
    </row>
    <row r="38" spans="2:73" ht="40.15" customHeight="1" x14ac:dyDescent="0.25">
      <c r="B38" s="25"/>
      <c r="C38" s="30"/>
      <c r="D38" s="377"/>
      <c r="E38" s="435"/>
      <c r="F38" s="448"/>
      <c r="G38" s="212"/>
      <c r="H38" s="412"/>
      <c r="I38" s="412"/>
      <c r="J38" s="212"/>
      <c r="K38" s="212"/>
      <c r="L38" s="210"/>
      <c r="M38" s="210"/>
      <c r="N38" s="210"/>
      <c r="O38" s="210"/>
      <c r="P38" s="210"/>
      <c r="Q38" s="10"/>
      <c r="R38" s="10"/>
      <c r="S38" s="111"/>
      <c r="T38" s="114"/>
      <c r="U38" s="40"/>
      <c r="V38" s="40"/>
      <c r="W38" s="40"/>
      <c r="X38" s="40"/>
      <c r="Y38" s="40"/>
      <c r="Z38" s="115"/>
      <c r="AA38" s="115"/>
      <c r="AB38" s="115"/>
      <c r="AC38" s="115"/>
      <c r="AD38" s="115"/>
      <c r="AE38" s="115"/>
      <c r="AF38" s="115"/>
      <c r="AG38" s="115"/>
      <c r="AH38" s="115"/>
      <c r="AI38" s="115"/>
      <c r="AJ38" s="115"/>
      <c r="AK38" s="115"/>
      <c r="AL38" s="115"/>
      <c r="AM38" s="115"/>
      <c r="AN38" s="115"/>
      <c r="AO38" s="115"/>
      <c r="AP38" s="41"/>
      <c r="AQ38" s="115"/>
      <c r="AR38" s="116"/>
      <c r="AS38" s="116"/>
      <c r="AT38" s="116"/>
      <c r="AU38" s="116"/>
      <c r="AV38" s="116"/>
      <c r="AW38" s="116"/>
      <c r="AX38" s="41"/>
      <c r="AY38" s="115"/>
      <c r="AZ38" s="116"/>
      <c r="BA38" s="116"/>
      <c r="BB38" s="116"/>
      <c r="BC38" s="116"/>
      <c r="BD38" s="116"/>
      <c r="BE38" s="116"/>
      <c r="BF38" s="41"/>
      <c r="BG38" s="115"/>
      <c r="BH38" s="116"/>
      <c r="BI38" s="116"/>
      <c r="BJ38" s="116"/>
      <c r="BK38" s="116"/>
      <c r="BL38" s="116"/>
      <c r="BM38" s="116"/>
      <c r="BN38" s="41"/>
      <c r="BO38" s="115"/>
      <c r="BP38" s="116"/>
      <c r="BQ38" s="116"/>
      <c r="BR38" s="116"/>
      <c r="BS38" s="116"/>
      <c r="BT38" s="116"/>
      <c r="BU38" s="116"/>
    </row>
    <row r="39" spans="2:73" ht="40.15" customHeight="1" x14ac:dyDescent="0.25">
      <c r="B39" s="25"/>
      <c r="C39" s="30"/>
      <c r="D39" s="377"/>
      <c r="E39" s="435"/>
      <c r="F39" s="448"/>
      <c r="G39" s="212"/>
      <c r="H39" s="412"/>
      <c r="I39" s="412"/>
      <c r="J39" s="212"/>
      <c r="K39" s="212"/>
      <c r="L39" s="210"/>
      <c r="M39" s="210"/>
      <c r="N39" s="210"/>
      <c r="O39" s="210"/>
      <c r="P39" s="210"/>
      <c r="Q39" s="10"/>
      <c r="R39" s="10"/>
      <c r="S39" s="111"/>
      <c r="T39" s="114"/>
      <c r="U39" s="40"/>
      <c r="V39" s="40"/>
      <c r="W39" s="40"/>
      <c r="X39" s="40"/>
      <c r="Y39" s="40"/>
      <c r="Z39" s="115"/>
      <c r="AA39" s="115"/>
      <c r="AB39" s="115"/>
      <c r="AC39" s="115"/>
      <c r="AD39" s="115"/>
      <c r="AE39" s="115"/>
      <c r="AF39" s="115"/>
      <c r="AG39" s="115"/>
      <c r="AH39" s="115"/>
      <c r="AI39" s="115"/>
      <c r="AJ39" s="115"/>
      <c r="AK39" s="115"/>
      <c r="AL39" s="115"/>
      <c r="AM39" s="115"/>
      <c r="AN39" s="115"/>
      <c r="AO39" s="115"/>
      <c r="AP39" s="41"/>
      <c r="AQ39" s="115"/>
      <c r="AR39" s="116"/>
      <c r="AS39" s="116"/>
      <c r="AT39" s="116"/>
      <c r="AU39" s="116"/>
      <c r="AV39" s="116"/>
      <c r="AW39" s="116"/>
      <c r="AX39" s="41"/>
      <c r="AY39" s="115"/>
      <c r="AZ39" s="116"/>
      <c r="BA39" s="116"/>
      <c r="BB39" s="116"/>
      <c r="BC39" s="116"/>
      <c r="BD39" s="116"/>
      <c r="BE39" s="116"/>
      <c r="BF39" s="41"/>
      <c r="BG39" s="115"/>
      <c r="BH39" s="116"/>
      <c r="BI39" s="116"/>
      <c r="BJ39" s="116"/>
      <c r="BK39" s="116"/>
      <c r="BL39" s="116"/>
      <c r="BM39" s="116"/>
      <c r="BN39" s="41"/>
      <c r="BO39" s="115"/>
      <c r="BP39" s="116"/>
      <c r="BQ39" s="116"/>
      <c r="BR39" s="116"/>
      <c r="BS39" s="116"/>
      <c r="BT39" s="116"/>
      <c r="BU39" s="116"/>
    </row>
    <row r="40" spans="2:73" ht="40.15" customHeight="1" x14ac:dyDescent="0.25">
      <c r="B40" s="25"/>
      <c r="C40" s="30"/>
      <c r="D40" s="377"/>
      <c r="E40" s="435"/>
      <c r="F40" s="448"/>
      <c r="G40" s="212"/>
      <c r="H40" s="412"/>
      <c r="I40" s="412"/>
      <c r="J40" s="212"/>
      <c r="K40" s="212"/>
      <c r="L40" s="210"/>
      <c r="M40" s="210"/>
      <c r="N40" s="210"/>
      <c r="O40" s="210"/>
      <c r="P40" s="210"/>
      <c r="Q40" s="10"/>
      <c r="R40" s="10"/>
      <c r="S40" s="111"/>
      <c r="T40" s="114"/>
      <c r="U40" s="40"/>
      <c r="V40" s="40"/>
      <c r="W40" s="40"/>
      <c r="X40" s="40"/>
      <c r="Y40" s="40"/>
      <c r="Z40" s="115"/>
      <c r="AA40" s="115"/>
      <c r="AB40" s="115"/>
      <c r="AC40" s="115"/>
      <c r="AD40" s="115"/>
      <c r="AE40" s="115"/>
      <c r="AF40" s="115"/>
      <c r="AG40" s="115"/>
      <c r="AH40" s="115"/>
      <c r="AI40" s="115"/>
      <c r="AJ40" s="115"/>
      <c r="AK40" s="115"/>
      <c r="AL40" s="115"/>
      <c r="AM40" s="115"/>
      <c r="AN40" s="115"/>
      <c r="AO40" s="115"/>
      <c r="AP40" s="41"/>
      <c r="AQ40" s="115"/>
      <c r="AR40" s="116"/>
      <c r="AS40" s="116"/>
      <c r="AT40" s="116"/>
      <c r="AU40" s="116"/>
      <c r="AV40" s="116"/>
      <c r="AW40" s="116"/>
      <c r="AX40" s="41"/>
      <c r="AY40" s="115"/>
      <c r="AZ40" s="116"/>
      <c r="BA40" s="116"/>
      <c r="BB40" s="116"/>
      <c r="BC40" s="116"/>
      <c r="BD40" s="116"/>
      <c r="BE40" s="116"/>
      <c r="BF40" s="41"/>
      <c r="BG40" s="115"/>
      <c r="BH40" s="116"/>
      <c r="BI40" s="116"/>
      <c r="BJ40" s="116"/>
      <c r="BK40" s="116"/>
      <c r="BL40" s="116"/>
      <c r="BM40" s="116"/>
      <c r="BN40" s="41"/>
      <c r="BO40" s="115"/>
      <c r="BP40" s="116"/>
      <c r="BQ40" s="116"/>
      <c r="BR40" s="116"/>
      <c r="BS40" s="116"/>
      <c r="BT40" s="116"/>
      <c r="BU40" s="116"/>
    </row>
    <row r="41" spans="2:73" ht="40.15" customHeight="1" x14ac:dyDescent="0.25">
      <c r="D41" s="348"/>
      <c r="E41" s="431"/>
      <c r="F41" s="444"/>
      <c r="G41" s="350"/>
      <c r="H41" s="351"/>
      <c r="I41" s="351"/>
      <c r="J41" s="352"/>
      <c r="K41" s="352"/>
      <c r="L41" s="348"/>
      <c r="M41" s="348"/>
      <c r="N41" s="348"/>
      <c r="O41" s="353"/>
      <c r="P41" s="348"/>
    </row>
    <row r="42" spans="2:73" ht="40.15" customHeight="1" x14ac:dyDescent="0.25">
      <c r="D42" s="348"/>
      <c r="E42" s="431"/>
      <c r="F42" s="444"/>
      <c r="G42" s="350"/>
      <c r="H42" s="351"/>
      <c r="I42" s="351"/>
      <c r="J42" s="352"/>
      <c r="K42" s="352"/>
      <c r="L42" s="348"/>
      <c r="M42" s="348"/>
      <c r="N42" s="348"/>
      <c r="O42" s="353"/>
      <c r="P42" s="348"/>
    </row>
    <row r="43" spans="2:73" ht="40.15" customHeight="1" x14ac:dyDescent="0.25">
      <c r="D43" s="348"/>
      <c r="E43" s="431"/>
      <c r="F43" s="444"/>
      <c r="G43" s="350"/>
      <c r="H43" s="351"/>
      <c r="I43" s="351"/>
      <c r="J43" s="352"/>
      <c r="K43" s="352"/>
      <c r="L43" s="348"/>
      <c r="M43" s="348"/>
      <c r="N43" s="348"/>
      <c r="O43" s="353"/>
      <c r="P43" s="348"/>
    </row>
    <row r="44" spans="2:73" ht="40.15" customHeight="1" x14ac:dyDescent="0.25">
      <c r="D44" s="348"/>
      <c r="E44" s="431"/>
      <c r="F44" s="444"/>
      <c r="G44" s="350"/>
      <c r="H44" s="351"/>
      <c r="I44" s="351"/>
      <c r="J44" s="352"/>
      <c r="K44" s="352"/>
      <c r="L44" s="348"/>
      <c r="M44" s="348"/>
      <c r="N44" s="348"/>
      <c r="O44" s="353"/>
      <c r="P44" s="348"/>
    </row>
    <row r="45" spans="2:73" ht="40.15" customHeight="1" x14ac:dyDescent="0.25">
      <c r="D45" s="348"/>
      <c r="E45" s="431"/>
      <c r="F45" s="444"/>
      <c r="G45" s="350"/>
      <c r="H45" s="351"/>
      <c r="I45" s="351"/>
      <c r="J45" s="352"/>
      <c r="K45" s="352"/>
      <c r="L45" s="348"/>
      <c r="M45" s="348"/>
      <c r="N45" s="348"/>
      <c r="O45" s="353"/>
      <c r="P45" s="348"/>
    </row>
    <row r="46" spans="2:73" ht="40.15" customHeight="1" x14ac:dyDescent="0.25">
      <c r="D46" s="348"/>
      <c r="E46" s="431"/>
      <c r="F46" s="444"/>
      <c r="G46" s="350"/>
      <c r="H46" s="351"/>
      <c r="I46" s="351"/>
      <c r="J46" s="352"/>
      <c r="K46" s="352"/>
      <c r="L46" s="348"/>
      <c r="M46" s="348"/>
      <c r="N46" s="348"/>
      <c r="O46" s="353"/>
      <c r="P46" s="348"/>
    </row>
    <row r="47" spans="2:73" ht="40.15" customHeight="1" x14ac:dyDescent="0.25">
      <c r="D47" s="348"/>
      <c r="E47" s="431"/>
      <c r="F47" s="444"/>
      <c r="G47" s="350"/>
      <c r="H47" s="351"/>
      <c r="I47" s="351"/>
      <c r="J47" s="352"/>
      <c r="K47" s="352"/>
      <c r="L47" s="348"/>
      <c r="M47" s="348"/>
      <c r="N47" s="348"/>
      <c r="O47" s="353"/>
      <c r="P47" s="348"/>
    </row>
    <row r="48" spans="2:73" ht="40.15" customHeight="1" x14ac:dyDescent="0.25">
      <c r="D48" s="348"/>
      <c r="E48" s="431"/>
      <c r="F48" s="444"/>
      <c r="G48" s="350"/>
      <c r="H48" s="351"/>
      <c r="I48" s="351"/>
      <c r="J48" s="352"/>
      <c r="K48" s="352"/>
      <c r="L48" s="348"/>
      <c r="M48" s="348"/>
      <c r="N48" s="348"/>
      <c r="O48" s="353"/>
      <c r="P48" s="348"/>
    </row>
    <row r="49" spans="4:16" ht="40.15" customHeight="1" x14ac:dyDescent="0.25">
      <c r="D49" s="348"/>
      <c r="E49" s="431"/>
      <c r="F49" s="444"/>
      <c r="G49" s="350"/>
      <c r="H49" s="351"/>
      <c r="I49" s="351"/>
      <c r="J49" s="352"/>
      <c r="K49" s="352"/>
      <c r="L49" s="348"/>
      <c r="M49" s="348"/>
      <c r="N49" s="348"/>
      <c r="O49" s="353"/>
      <c r="P49" s="348"/>
    </row>
    <row r="50" spans="4:16" ht="40.15" customHeight="1" x14ac:dyDescent="0.25">
      <c r="D50" s="348"/>
      <c r="E50" s="431"/>
      <c r="F50" s="444"/>
      <c r="G50" s="350"/>
      <c r="H50" s="351"/>
      <c r="I50" s="351"/>
      <c r="J50" s="352"/>
      <c r="K50" s="352"/>
      <c r="L50" s="348"/>
      <c r="M50" s="348"/>
      <c r="N50" s="348"/>
      <c r="O50" s="353"/>
      <c r="P50" s="348"/>
    </row>
    <row r="51" spans="4:16" ht="40.15" customHeight="1" x14ac:dyDescent="0.25">
      <c r="D51" s="348"/>
      <c r="E51" s="431"/>
      <c r="F51" s="444"/>
      <c r="G51" s="350"/>
      <c r="H51" s="351"/>
      <c r="I51" s="351"/>
      <c r="J51" s="352"/>
      <c r="K51" s="352"/>
      <c r="L51" s="348"/>
      <c r="M51" s="348"/>
      <c r="N51" s="348"/>
      <c r="O51" s="353"/>
      <c r="P51" s="348"/>
    </row>
    <row r="52" spans="4:16" ht="40.15" customHeight="1" x14ac:dyDescent="0.25">
      <c r="D52" s="348"/>
      <c r="E52" s="431"/>
      <c r="F52" s="444"/>
      <c r="G52" s="350"/>
      <c r="H52" s="351"/>
      <c r="I52" s="351"/>
      <c r="J52" s="352"/>
      <c r="K52" s="352"/>
      <c r="L52" s="348"/>
      <c r="M52" s="348"/>
      <c r="N52" s="348"/>
      <c r="O52" s="353"/>
      <c r="P52" s="348"/>
    </row>
    <row r="53" spans="4:16" ht="40.15" customHeight="1" x14ac:dyDescent="0.25">
      <c r="D53" s="348"/>
      <c r="E53" s="431"/>
      <c r="F53" s="444"/>
      <c r="G53" s="350"/>
      <c r="H53" s="351"/>
      <c r="I53" s="351"/>
      <c r="J53" s="352"/>
      <c r="K53" s="352"/>
      <c r="L53" s="348"/>
      <c r="M53" s="348"/>
      <c r="N53" s="348"/>
      <c r="O53" s="353"/>
      <c r="P53" s="348"/>
    </row>
    <row r="54" spans="4:16" ht="40.15" customHeight="1" x14ac:dyDescent="0.25">
      <c r="D54" s="348"/>
      <c r="E54" s="431"/>
      <c r="F54" s="444"/>
      <c r="G54" s="350"/>
      <c r="H54" s="351"/>
      <c r="I54" s="351"/>
      <c r="J54" s="352"/>
      <c r="K54" s="352"/>
      <c r="L54" s="348"/>
      <c r="M54" s="348"/>
      <c r="N54" s="348"/>
      <c r="O54" s="353"/>
      <c r="P54" s="348"/>
    </row>
    <row r="55" spans="4:16" ht="40.15" customHeight="1" x14ac:dyDescent="0.25">
      <c r="D55" s="348"/>
      <c r="E55" s="431"/>
      <c r="F55" s="444"/>
      <c r="G55" s="350"/>
      <c r="H55" s="351"/>
      <c r="I55" s="351"/>
      <c r="J55" s="352"/>
      <c r="K55" s="352"/>
      <c r="L55" s="348"/>
      <c r="M55" s="348"/>
      <c r="N55" s="348"/>
      <c r="O55" s="353"/>
      <c r="P55" s="348"/>
    </row>
    <row r="56" spans="4:16" ht="40.15" customHeight="1" x14ac:dyDescent="0.25">
      <c r="D56" s="348"/>
      <c r="E56" s="431"/>
      <c r="F56" s="444"/>
      <c r="G56" s="350"/>
      <c r="H56" s="351"/>
      <c r="I56" s="351"/>
      <c r="J56" s="352"/>
      <c r="K56" s="352"/>
      <c r="L56" s="348"/>
      <c r="M56" s="348"/>
      <c r="N56" s="348"/>
      <c r="O56" s="353"/>
      <c r="P56" s="348"/>
    </row>
    <row r="57" spans="4:16" ht="40.15" customHeight="1" x14ac:dyDescent="0.25">
      <c r="D57" s="348"/>
      <c r="E57" s="431"/>
      <c r="F57" s="444"/>
      <c r="G57" s="350"/>
      <c r="H57" s="351"/>
      <c r="I57" s="351"/>
      <c r="J57" s="352"/>
      <c r="K57" s="352"/>
      <c r="L57" s="348"/>
      <c r="M57" s="348"/>
      <c r="N57" s="348"/>
      <c r="O57" s="353"/>
      <c r="P57" s="348"/>
    </row>
    <row r="58" spans="4:16" ht="40.15" customHeight="1" x14ac:dyDescent="0.25">
      <c r="D58" s="348"/>
      <c r="E58" s="431"/>
      <c r="F58" s="444"/>
      <c r="G58" s="350"/>
      <c r="H58" s="351"/>
      <c r="I58" s="351"/>
      <c r="J58" s="352"/>
      <c r="K58" s="352"/>
      <c r="L58" s="348"/>
      <c r="M58" s="348"/>
      <c r="N58" s="348"/>
      <c r="O58" s="353"/>
      <c r="P58" s="348"/>
    </row>
    <row r="59" spans="4:16" ht="40.15" customHeight="1" x14ac:dyDescent="0.25">
      <c r="D59" s="348"/>
      <c r="E59" s="431"/>
      <c r="F59" s="444"/>
      <c r="G59" s="350"/>
      <c r="H59" s="351"/>
      <c r="I59" s="351"/>
      <c r="J59" s="352"/>
      <c r="K59" s="352"/>
      <c r="L59" s="348"/>
      <c r="M59" s="348"/>
      <c r="N59" s="348"/>
      <c r="O59" s="353"/>
      <c r="P59" s="348"/>
    </row>
    <row r="60" spans="4:16" ht="40.15" customHeight="1" x14ac:dyDescent="0.25">
      <c r="D60" s="348"/>
      <c r="E60" s="431"/>
      <c r="F60" s="444"/>
      <c r="G60" s="350"/>
      <c r="H60" s="351"/>
      <c r="I60" s="351"/>
      <c r="J60" s="352"/>
      <c r="K60" s="352"/>
      <c r="L60" s="348"/>
      <c r="M60" s="348"/>
      <c r="N60" s="348"/>
      <c r="O60" s="353"/>
      <c r="P60" s="348"/>
    </row>
    <row r="61" spans="4:16" ht="40.15" customHeight="1" x14ac:dyDescent="0.25">
      <c r="D61" s="348"/>
      <c r="E61" s="431"/>
      <c r="F61" s="444"/>
      <c r="G61" s="350"/>
      <c r="H61" s="351"/>
      <c r="I61" s="351"/>
      <c r="J61" s="352"/>
      <c r="K61" s="352"/>
      <c r="L61" s="348"/>
      <c r="M61" s="348"/>
      <c r="N61" s="348"/>
      <c r="O61" s="353"/>
      <c r="P61" s="348"/>
    </row>
    <row r="62" spans="4:16" ht="40.15" customHeight="1" x14ac:dyDescent="0.25">
      <c r="D62" s="348"/>
      <c r="E62" s="431"/>
      <c r="F62" s="444"/>
      <c r="G62" s="350"/>
      <c r="H62" s="351"/>
      <c r="I62" s="351"/>
      <c r="J62" s="352"/>
      <c r="K62" s="352"/>
      <c r="L62" s="348"/>
      <c r="M62" s="348"/>
      <c r="N62" s="348"/>
      <c r="O62" s="353"/>
      <c r="P62" s="348"/>
    </row>
    <row r="63" spans="4:16" ht="40.15" customHeight="1" x14ac:dyDescent="0.25">
      <c r="D63" s="348"/>
      <c r="E63" s="431"/>
      <c r="F63" s="444"/>
      <c r="G63" s="350"/>
      <c r="H63" s="351"/>
      <c r="I63" s="351"/>
      <c r="J63" s="352"/>
      <c r="K63" s="352"/>
      <c r="L63" s="348"/>
      <c r="M63" s="348"/>
      <c r="N63" s="348"/>
      <c r="O63" s="353"/>
      <c r="P63" s="348"/>
    </row>
    <row r="64" spans="4:16" ht="40.15" customHeight="1" x14ac:dyDescent="0.25">
      <c r="D64" s="348"/>
      <c r="E64" s="431"/>
      <c r="F64" s="444"/>
      <c r="G64" s="350"/>
      <c r="H64" s="351"/>
      <c r="I64" s="351"/>
      <c r="J64" s="352"/>
      <c r="K64" s="352"/>
      <c r="L64" s="348"/>
      <c r="M64" s="348"/>
      <c r="N64" s="348"/>
      <c r="O64" s="353"/>
      <c r="P64" s="348"/>
    </row>
    <row r="65" spans="4:16" ht="40.15" customHeight="1" x14ac:dyDescent="0.25">
      <c r="D65" s="348"/>
      <c r="E65" s="431"/>
      <c r="F65" s="444"/>
      <c r="G65" s="350"/>
      <c r="H65" s="351"/>
      <c r="I65" s="351"/>
      <c r="J65" s="352"/>
      <c r="K65" s="352"/>
      <c r="L65" s="348"/>
      <c r="M65" s="348"/>
      <c r="N65" s="348"/>
      <c r="O65" s="353"/>
      <c r="P65" s="348"/>
    </row>
    <row r="66" spans="4:16" ht="40.15" customHeight="1" x14ac:dyDescent="0.25">
      <c r="D66" s="348"/>
      <c r="E66" s="431"/>
      <c r="F66" s="444"/>
      <c r="G66" s="350"/>
      <c r="H66" s="351"/>
      <c r="I66" s="351"/>
      <c r="J66" s="352"/>
      <c r="K66" s="352"/>
      <c r="L66" s="348"/>
      <c r="M66" s="348"/>
      <c r="N66" s="348"/>
      <c r="O66" s="353"/>
      <c r="P66" s="348"/>
    </row>
    <row r="67" spans="4:16" ht="40.15" customHeight="1" x14ac:dyDescent="0.25">
      <c r="D67" s="348"/>
      <c r="E67" s="431"/>
      <c r="F67" s="444"/>
      <c r="G67" s="350"/>
      <c r="H67" s="351"/>
      <c r="I67" s="351"/>
      <c r="J67" s="352"/>
      <c r="K67" s="352"/>
      <c r="L67" s="348"/>
      <c r="M67" s="348"/>
      <c r="N67" s="348"/>
      <c r="O67" s="353"/>
      <c r="P67" s="348"/>
    </row>
    <row r="68" spans="4:16" ht="40.15" customHeight="1" x14ac:dyDescent="0.25">
      <c r="D68" s="348"/>
      <c r="E68" s="431"/>
      <c r="F68" s="444"/>
      <c r="G68" s="350"/>
      <c r="H68" s="351"/>
      <c r="I68" s="351"/>
      <c r="J68" s="352"/>
      <c r="K68" s="352"/>
      <c r="L68" s="348"/>
      <c r="M68" s="348"/>
      <c r="N68" s="348"/>
      <c r="O68" s="353"/>
      <c r="P68" s="348"/>
    </row>
    <row r="69" spans="4:16" ht="40.15" customHeight="1" x14ac:dyDescent="0.25">
      <c r="D69" s="348"/>
      <c r="E69" s="431"/>
      <c r="F69" s="444"/>
      <c r="G69" s="350"/>
      <c r="H69" s="351"/>
      <c r="I69" s="351"/>
      <c r="J69" s="352"/>
      <c r="K69" s="352"/>
      <c r="L69" s="348"/>
      <c r="M69" s="348"/>
      <c r="N69" s="348"/>
      <c r="O69" s="353"/>
      <c r="P69" s="348"/>
    </row>
    <row r="70" spans="4:16" ht="40.15" customHeight="1" x14ac:dyDescent="0.25">
      <c r="D70" s="348"/>
      <c r="E70" s="431"/>
      <c r="F70" s="444"/>
      <c r="G70" s="350"/>
      <c r="H70" s="351"/>
      <c r="I70" s="351"/>
      <c r="J70" s="352"/>
      <c r="K70" s="352"/>
      <c r="L70" s="348"/>
      <c r="M70" s="348"/>
      <c r="N70" s="348"/>
      <c r="O70" s="353"/>
      <c r="P70" s="348"/>
    </row>
    <row r="71" spans="4:16" ht="40.15" customHeight="1" x14ac:dyDescent="0.25">
      <c r="D71" s="348"/>
      <c r="E71" s="431"/>
      <c r="F71" s="444"/>
      <c r="G71" s="350"/>
      <c r="H71" s="351"/>
      <c r="I71" s="351"/>
      <c r="J71" s="352"/>
      <c r="K71" s="352"/>
      <c r="L71" s="348"/>
      <c r="M71" s="348"/>
      <c r="N71" s="348"/>
      <c r="O71" s="353"/>
      <c r="P71" s="348"/>
    </row>
    <row r="72" spans="4:16" ht="40.15" customHeight="1" x14ac:dyDescent="0.25">
      <c r="D72" s="348"/>
      <c r="E72" s="431"/>
      <c r="F72" s="444"/>
      <c r="G72" s="350"/>
      <c r="H72" s="351"/>
      <c r="I72" s="351"/>
      <c r="J72" s="352"/>
      <c r="K72" s="352"/>
      <c r="L72" s="348"/>
      <c r="M72" s="348"/>
      <c r="N72" s="348"/>
      <c r="O72" s="353"/>
      <c r="P72" s="348"/>
    </row>
    <row r="73" spans="4:16" ht="40.15" customHeight="1" x14ac:dyDescent="0.25">
      <c r="D73" s="348"/>
      <c r="E73" s="431"/>
      <c r="F73" s="444"/>
      <c r="G73" s="350"/>
      <c r="H73" s="351"/>
      <c r="I73" s="351"/>
      <c r="J73" s="352"/>
      <c r="K73" s="352"/>
      <c r="L73" s="348"/>
      <c r="M73" s="348"/>
      <c r="N73" s="348"/>
      <c r="O73" s="353"/>
      <c r="P73" s="348"/>
    </row>
    <row r="74" spans="4:16" ht="40.15" customHeight="1" x14ac:dyDescent="0.25">
      <c r="D74" s="348"/>
      <c r="E74" s="431"/>
      <c r="F74" s="444"/>
      <c r="G74" s="350"/>
      <c r="H74" s="351"/>
      <c r="I74" s="351"/>
      <c r="J74" s="352"/>
      <c r="K74" s="352"/>
      <c r="L74" s="348"/>
      <c r="M74" s="348"/>
      <c r="N74" s="348"/>
      <c r="O74" s="353"/>
      <c r="P74" s="348"/>
    </row>
    <row r="75" spans="4:16" ht="40.15" customHeight="1" x14ac:dyDescent="0.25">
      <c r="D75" s="348"/>
      <c r="E75" s="431"/>
      <c r="F75" s="444"/>
      <c r="G75" s="350"/>
      <c r="H75" s="351"/>
      <c r="I75" s="351"/>
      <c r="J75" s="352"/>
      <c r="K75" s="352"/>
      <c r="L75" s="348"/>
      <c r="M75" s="348"/>
      <c r="N75" s="348"/>
      <c r="O75" s="353"/>
      <c r="P75" s="348"/>
    </row>
    <row r="76" spans="4:16" ht="40.15" customHeight="1" x14ac:dyDescent="0.25">
      <c r="D76" s="348"/>
      <c r="E76" s="431"/>
      <c r="F76" s="444"/>
      <c r="G76" s="350"/>
      <c r="H76" s="351"/>
      <c r="I76" s="351"/>
      <c r="J76" s="352"/>
      <c r="K76" s="352"/>
      <c r="L76" s="348"/>
      <c r="M76" s="348"/>
      <c r="N76" s="348"/>
      <c r="O76" s="353"/>
      <c r="P76" s="348"/>
    </row>
    <row r="77" spans="4:16" ht="40.15" customHeight="1" x14ac:dyDescent="0.25">
      <c r="D77" s="348"/>
      <c r="E77" s="431"/>
      <c r="F77" s="444"/>
      <c r="G77" s="350"/>
      <c r="H77" s="351"/>
      <c r="I77" s="351"/>
      <c r="J77" s="352"/>
      <c r="K77" s="352"/>
      <c r="L77" s="348"/>
      <c r="M77" s="348"/>
      <c r="N77" s="348"/>
      <c r="O77" s="353"/>
      <c r="P77" s="348"/>
    </row>
    <row r="78" spans="4:16" ht="40.15" customHeight="1" x14ac:dyDescent="0.25">
      <c r="D78" s="348"/>
      <c r="E78" s="431"/>
      <c r="F78" s="444"/>
      <c r="G78" s="350"/>
      <c r="H78" s="351"/>
      <c r="I78" s="351"/>
      <c r="J78" s="352"/>
      <c r="K78" s="352"/>
      <c r="L78" s="348"/>
      <c r="M78" s="348"/>
      <c r="N78" s="348"/>
      <c r="O78" s="353"/>
      <c r="P78" s="348"/>
    </row>
    <row r="79" spans="4:16" ht="40.15" customHeight="1" x14ac:dyDescent="0.25">
      <c r="D79" s="348"/>
      <c r="E79" s="431"/>
      <c r="F79" s="444"/>
      <c r="G79" s="350"/>
      <c r="H79" s="351"/>
      <c r="I79" s="351"/>
      <c r="J79" s="352"/>
      <c r="K79" s="352"/>
      <c r="L79" s="348"/>
      <c r="M79" s="348"/>
      <c r="N79" s="348"/>
      <c r="O79" s="353"/>
      <c r="P79" s="348"/>
    </row>
    <row r="80" spans="4:16" ht="40.15" customHeight="1" x14ac:dyDescent="0.25">
      <c r="D80" s="348"/>
      <c r="E80" s="431"/>
      <c r="F80" s="444"/>
      <c r="G80" s="350"/>
      <c r="H80" s="351"/>
      <c r="I80" s="351"/>
      <c r="J80" s="352"/>
      <c r="K80" s="352"/>
      <c r="L80" s="348"/>
      <c r="M80" s="348"/>
      <c r="N80" s="348"/>
      <c r="O80" s="353"/>
      <c r="P80" s="348"/>
    </row>
    <row r="81" spans="4:16" ht="40.15" customHeight="1" x14ac:dyDescent="0.25">
      <c r="D81" s="348"/>
      <c r="E81" s="431"/>
      <c r="F81" s="444"/>
      <c r="G81" s="350"/>
      <c r="H81" s="351"/>
      <c r="I81" s="351"/>
      <c r="J81" s="352"/>
      <c r="K81" s="352"/>
      <c r="L81" s="348"/>
      <c r="M81" s="348"/>
      <c r="N81" s="348"/>
      <c r="O81" s="353"/>
      <c r="P81" s="348"/>
    </row>
    <row r="82" spans="4:16" ht="40.15" customHeight="1" x14ac:dyDescent="0.25">
      <c r="D82" s="348"/>
      <c r="E82" s="431"/>
      <c r="F82" s="444"/>
      <c r="G82" s="350"/>
      <c r="H82" s="351"/>
      <c r="I82" s="351"/>
      <c r="J82" s="352"/>
      <c r="K82" s="352"/>
      <c r="L82" s="348"/>
      <c r="M82" s="348"/>
      <c r="N82" s="348"/>
      <c r="O82" s="353"/>
      <c r="P82" s="348"/>
    </row>
    <row r="83" spans="4:16" ht="40.15" customHeight="1" x14ac:dyDescent="0.25">
      <c r="D83" s="348"/>
      <c r="E83" s="431"/>
      <c r="F83" s="444"/>
      <c r="G83" s="350"/>
      <c r="H83" s="351"/>
      <c r="I83" s="351"/>
      <c r="J83" s="352"/>
      <c r="K83" s="352"/>
      <c r="L83" s="348"/>
      <c r="M83" s="348"/>
      <c r="N83" s="348"/>
      <c r="O83" s="353"/>
      <c r="P83" s="348"/>
    </row>
    <row r="84" spans="4:16" ht="40.15" customHeight="1" x14ac:dyDescent="0.25">
      <c r="D84" s="348"/>
      <c r="E84" s="431"/>
      <c r="F84" s="444"/>
      <c r="G84" s="350"/>
      <c r="H84" s="351"/>
      <c r="I84" s="351"/>
      <c r="J84" s="352"/>
      <c r="K84" s="352"/>
      <c r="L84" s="348"/>
      <c r="M84" s="348"/>
      <c r="N84" s="348"/>
      <c r="O84" s="353"/>
      <c r="P84" s="348"/>
    </row>
    <row r="85" spans="4:16" ht="40.15" customHeight="1" x14ac:dyDescent="0.25">
      <c r="D85" s="348"/>
      <c r="E85" s="431"/>
      <c r="F85" s="444"/>
      <c r="G85" s="350"/>
      <c r="H85" s="351"/>
      <c r="I85" s="351"/>
      <c r="J85" s="352"/>
      <c r="K85" s="352"/>
      <c r="L85" s="348"/>
      <c r="M85" s="348"/>
      <c r="N85" s="348"/>
      <c r="O85" s="353"/>
      <c r="P85" s="348"/>
    </row>
    <row r="86" spans="4:16" ht="40.15" customHeight="1" x14ac:dyDescent="0.25">
      <c r="D86" s="348"/>
      <c r="E86" s="431"/>
      <c r="F86" s="444"/>
      <c r="G86" s="350"/>
      <c r="H86" s="351"/>
      <c r="I86" s="351"/>
      <c r="J86" s="352"/>
      <c r="K86" s="352"/>
      <c r="L86" s="348"/>
      <c r="M86" s="348"/>
      <c r="N86" s="348"/>
      <c r="O86" s="353"/>
      <c r="P86" s="348"/>
    </row>
    <row r="87" spans="4:16" ht="40.15" customHeight="1" x14ac:dyDescent="0.25">
      <c r="D87" s="348"/>
      <c r="E87" s="431"/>
      <c r="F87" s="444"/>
      <c r="G87" s="350"/>
      <c r="H87" s="351"/>
      <c r="I87" s="351"/>
      <c r="J87" s="352"/>
      <c r="K87" s="352"/>
      <c r="L87" s="348"/>
      <c r="M87" s="348"/>
      <c r="N87" s="348"/>
      <c r="O87" s="353"/>
      <c r="P87" s="348"/>
    </row>
    <row r="88" spans="4:16" ht="40.15" customHeight="1" x14ac:dyDescent="0.25">
      <c r="D88" s="348"/>
      <c r="E88" s="431"/>
      <c r="F88" s="444"/>
      <c r="G88" s="350"/>
      <c r="H88" s="351"/>
      <c r="I88" s="351"/>
      <c r="J88" s="352"/>
      <c r="K88" s="352"/>
      <c r="L88" s="348"/>
      <c r="M88" s="348"/>
      <c r="N88" s="348"/>
      <c r="O88" s="353"/>
      <c r="P88" s="348"/>
    </row>
    <row r="89" spans="4:16" ht="40.15" customHeight="1" x14ac:dyDescent="0.25">
      <c r="D89" s="348"/>
      <c r="E89" s="431"/>
      <c r="F89" s="444"/>
      <c r="G89" s="350"/>
      <c r="H89" s="351"/>
      <c r="I89" s="351"/>
      <c r="J89" s="352"/>
      <c r="K89" s="352"/>
      <c r="L89" s="348"/>
      <c r="M89" s="348"/>
      <c r="N89" s="348"/>
      <c r="O89" s="353"/>
      <c r="P89" s="348"/>
    </row>
    <row r="90" spans="4:16" ht="40.15" customHeight="1" x14ac:dyDescent="0.25">
      <c r="D90" s="348"/>
      <c r="E90" s="431"/>
      <c r="F90" s="444"/>
      <c r="G90" s="350"/>
      <c r="H90" s="351"/>
      <c r="I90" s="351"/>
      <c r="J90" s="352"/>
      <c r="K90" s="352"/>
      <c r="L90" s="348"/>
      <c r="M90" s="348"/>
      <c r="N90" s="348"/>
      <c r="O90" s="353"/>
      <c r="P90" s="348"/>
    </row>
    <row r="91" spans="4:16" ht="40.15" customHeight="1" x14ac:dyDescent="0.25">
      <c r="D91" s="348"/>
      <c r="E91" s="431"/>
      <c r="F91" s="444"/>
      <c r="G91" s="350"/>
      <c r="H91" s="351"/>
      <c r="I91" s="351"/>
      <c r="J91" s="352"/>
      <c r="K91" s="352"/>
      <c r="L91" s="348"/>
      <c r="M91" s="348"/>
      <c r="N91" s="348"/>
      <c r="O91" s="353"/>
      <c r="P91" s="348"/>
    </row>
    <row r="92" spans="4:16" ht="40.15" customHeight="1" x14ac:dyDescent="0.25">
      <c r="D92" s="348"/>
      <c r="E92" s="431"/>
      <c r="F92" s="444"/>
      <c r="G92" s="350"/>
      <c r="H92" s="351"/>
      <c r="I92" s="351"/>
      <c r="J92" s="352"/>
      <c r="K92" s="352"/>
      <c r="L92" s="348"/>
      <c r="M92" s="348"/>
      <c r="N92" s="348"/>
      <c r="O92" s="353"/>
      <c r="P92" s="348"/>
    </row>
    <row r="93" spans="4:16" ht="40.15" customHeight="1" x14ac:dyDescent="0.25">
      <c r="D93" s="348"/>
      <c r="E93" s="431"/>
      <c r="F93" s="444"/>
      <c r="G93" s="350"/>
      <c r="H93" s="351"/>
      <c r="I93" s="351"/>
      <c r="J93" s="352"/>
      <c r="K93" s="352"/>
      <c r="L93" s="348"/>
      <c r="M93" s="348"/>
      <c r="N93" s="348"/>
      <c r="O93" s="353"/>
      <c r="P93" s="348"/>
    </row>
    <row r="94" spans="4:16" ht="40.15" customHeight="1" x14ac:dyDescent="0.25">
      <c r="D94" s="348"/>
      <c r="E94" s="431"/>
      <c r="F94" s="444"/>
      <c r="G94" s="350"/>
      <c r="H94" s="351"/>
      <c r="I94" s="351"/>
      <c r="J94" s="352"/>
      <c r="K94" s="352"/>
      <c r="L94" s="348"/>
      <c r="M94" s="348"/>
      <c r="N94" s="348"/>
      <c r="O94" s="353"/>
      <c r="P94" s="348"/>
    </row>
    <row r="95" spans="4:16" ht="40.15" customHeight="1" x14ac:dyDescent="0.25">
      <c r="D95" s="348"/>
      <c r="E95" s="431"/>
      <c r="F95" s="444"/>
      <c r="G95" s="350"/>
      <c r="H95" s="351"/>
      <c r="I95" s="351"/>
      <c r="J95" s="352"/>
      <c r="K95" s="352"/>
      <c r="L95" s="348"/>
      <c r="M95" s="348"/>
      <c r="N95" s="348"/>
      <c r="O95" s="353"/>
      <c r="P95" s="348"/>
    </row>
    <row r="96" spans="4:16" ht="40.15" customHeight="1" x14ac:dyDescent="0.25">
      <c r="D96" s="348"/>
      <c r="E96" s="431"/>
      <c r="F96" s="444"/>
      <c r="G96" s="350"/>
      <c r="H96" s="351"/>
      <c r="I96" s="351"/>
      <c r="J96" s="352"/>
      <c r="K96" s="352"/>
      <c r="L96" s="348"/>
      <c r="M96" s="348"/>
      <c r="N96" s="348"/>
      <c r="O96" s="353"/>
      <c r="P96" s="348"/>
    </row>
    <row r="97" spans="4:16" ht="40.15" customHeight="1" x14ac:dyDescent="0.25">
      <c r="D97" s="348"/>
      <c r="E97" s="431"/>
      <c r="F97" s="444"/>
      <c r="G97" s="350"/>
      <c r="H97" s="351"/>
      <c r="I97" s="351"/>
      <c r="J97" s="352"/>
      <c r="K97" s="352"/>
      <c r="L97" s="348"/>
      <c r="M97" s="348"/>
      <c r="N97" s="348"/>
      <c r="O97" s="353"/>
      <c r="P97" s="348"/>
    </row>
    <row r="98" spans="4:16" ht="40.15" customHeight="1" x14ac:dyDescent="0.25">
      <c r="D98" s="348"/>
      <c r="E98" s="431"/>
      <c r="F98" s="444"/>
      <c r="G98" s="350"/>
      <c r="H98" s="351"/>
      <c r="I98" s="351"/>
      <c r="J98" s="352"/>
      <c r="K98" s="352"/>
      <c r="L98" s="348"/>
      <c r="M98" s="348"/>
      <c r="N98" s="348"/>
      <c r="O98" s="353"/>
      <c r="P98" s="348"/>
    </row>
    <row r="99" spans="4:16" ht="40.15" customHeight="1" x14ac:dyDescent="0.25">
      <c r="D99" s="348"/>
      <c r="E99" s="431"/>
      <c r="F99" s="444"/>
      <c r="G99" s="350"/>
      <c r="H99" s="351"/>
      <c r="I99" s="351"/>
      <c r="J99" s="352"/>
      <c r="K99" s="352"/>
      <c r="L99" s="348"/>
      <c r="M99" s="348"/>
      <c r="N99" s="348"/>
      <c r="O99" s="353"/>
      <c r="P99" s="348"/>
    </row>
    <row r="100" spans="4:16" ht="40.15" customHeight="1" x14ac:dyDescent="0.25">
      <c r="D100" s="348"/>
      <c r="E100" s="431"/>
      <c r="F100" s="444"/>
      <c r="G100" s="350"/>
      <c r="H100" s="351"/>
      <c r="I100" s="351"/>
      <c r="J100" s="352"/>
      <c r="K100" s="352"/>
      <c r="L100" s="348"/>
      <c r="M100" s="348"/>
      <c r="N100" s="348"/>
      <c r="O100" s="353"/>
      <c r="P100" s="348"/>
    </row>
    <row r="101" spans="4:16" ht="40.15" customHeight="1" x14ac:dyDescent="0.25">
      <c r="D101" s="348"/>
      <c r="E101" s="431"/>
      <c r="F101" s="444"/>
      <c r="G101" s="350"/>
      <c r="H101" s="351"/>
      <c r="I101" s="351"/>
      <c r="J101" s="352"/>
      <c r="K101" s="352"/>
      <c r="L101" s="348"/>
      <c r="M101" s="348"/>
      <c r="N101" s="348"/>
      <c r="O101" s="353"/>
      <c r="P101" s="348"/>
    </row>
    <row r="102" spans="4:16" ht="40.15" customHeight="1" x14ac:dyDescent="0.25">
      <c r="D102" s="348"/>
      <c r="E102" s="431"/>
      <c r="F102" s="444"/>
      <c r="G102" s="350"/>
      <c r="H102" s="351"/>
      <c r="I102" s="351"/>
      <c r="J102" s="352"/>
      <c r="K102" s="352"/>
      <c r="L102" s="348"/>
      <c r="M102" s="348"/>
      <c r="N102" s="348"/>
      <c r="O102" s="353"/>
      <c r="P102" s="348"/>
    </row>
    <row r="103" spans="4:16" ht="40.15" customHeight="1" x14ac:dyDescent="0.25">
      <c r="D103" s="348"/>
      <c r="E103" s="431"/>
      <c r="F103" s="444"/>
      <c r="G103" s="350"/>
      <c r="H103" s="351"/>
      <c r="I103" s="351"/>
      <c r="J103" s="352"/>
      <c r="K103" s="352"/>
      <c r="L103" s="348"/>
      <c r="M103" s="348"/>
      <c r="N103" s="348"/>
      <c r="O103" s="353"/>
      <c r="P103" s="348"/>
    </row>
    <row r="104" spans="4:16" ht="40.15" customHeight="1" x14ac:dyDescent="0.25">
      <c r="D104" s="348"/>
      <c r="E104" s="431"/>
      <c r="F104" s="444"/>
      <c r="G104" s="350"/>
      <c r="H104" s="351"/>
      <c r="I104" s="351"/>
      <c r="J104" s="352"/>
      <c r="K104" s="352"/>
      <c r="L104" s="348"/>
      <c r="M104" s="348"/>
      <c r="N104" s="348"/>
      <c r="O104" s="353"/>
      <c r="P104" s="348"/>
    </row>
    <row r="105" spans="4:16" ht="40.15" customHeight="1" x14ac:dyDescent="0.25">
      <c r="D105" s="348"/>
      <c r="E105" s="431"/>
      <c r="F105" s="444"/>
      <c r="G105" s="350"/>
      <c r="H105" s="351"/>
      <c r="I105" s="351"/>
      <c r="J105" s="352"/>
      <c r="K105" s="352"/>
      <c r="L105" s="348"/>
      <c r="M105" s="348"/>
      <c r="N105" s="348"/>
      <c r="O105" s="353"/>
      <c r="P105" s="348"/>
    </row>
    <row r="106" spans="4:16" ht="40.15" customHeight="1" x14ac:dyDescent="0.25">
      <c r="D106" s="348"/>
      <c r="E106" s="431"/>
      <c r="F106" s="444"/>
      <c r="G106" s="350"/>
      <c r="H106" s="351"/>
      <c r="I106" s="351"/>
      <c r="J106" s="352"/>
      <c r="K106" s="352"/>
      <c r="L106" s="348"/>
      <c r="M106" s="348"/>
      <c r="N106" s="348"/>
      <c r="O106" s="353"/>
      <c r="P106" s="348"/>
    </row>
    <row r="107" spans="4:16" ht="40.15" customHeight="1" x14ac:dyDescent="0.25">
      <c r="D107" s="348"/>
      <c r="E107" s="431"/>
      <c r="F107" s="444"/>
      <c r="G107" s="350"/>
      <c r="H107" s="351"/>
      <c r="I107" s="351"/>
      <c r="J107" s="352"/>
      <c r="K107" s="352"/>
      <c r="L107" s="348"/>
      <c r="M107" s="348"/>
      <c r="N107" s="348"/>
      <c r="O107" s="353"/>
      <c r="P107" s="348"/>
    </row>
    <row r="108" spans="4:16" ht="40.15" customHeight="1" x14ac:dyDescent="0.25">
      <c r="D108" s="348"/>
      <c r="E108" s="431"/>
      <c r="F108" s="444"/>
      <c r="G108" s="350"/>
      <c r="H108" s="351"/>
      <c r="I108" s="351"/>
      <c r="J108" s="352"/>
      <c r="K108" s="352"/>
      <c r="L108" s="348"/>
      <c r="M108" s="348"/>
      <c r="N108" s="348"/>
      <c r="O108" s="353"/>
      <c r="P108" s="348"/>
    </row>
    <row r="109" spans="4:16" ht="40.15" customHeight="1" x14ac:dyDescent="0.25">
      <c r="D109" s="348"/>
      <c r="E109" s="431"/>
      <c r="F109" s="444"/>
      <c r="G109" s="350"/>
      <c r="H109" s="351"/>
      <c r="I109" s="351"/>
      <c r="J109" s="352"/>
      <c r="K109" s="352"/>
      <c r="L109" s="348"/>
      <c r="M109" s="348"/>
      <c r="N109" s="348"/>
      <c r="O109" s="353"/>
      <c r="P109" s="348"/>
    </row>
    <row r="110" spans="4:16" ht="40.15" customHeight="1" x14ac:dyDescent="0.25">
      <c r="D110" s="348"/>
      <c r="E110" s="431"/>
      <c r="F110" s="444"/>
      <c r="G110" s="350"/>
      <c r="H110" s="351"/>
      <c r="I110" s="351"/>
      <c r="J110" s="352"/>
      <c r="K110" s="352"/>
      <c r="L110" s="348"/>
      <c r="M110" s="348"/>
      <c r="N110" s="348"/>
      <c r="O110" s="353"/>
      <c r="P110" s="348"/>
    </row>
    <row r="111" spans="4:16" ht="40.15" customHeight="1" x14ac:dyDescent="0.25">
      <c r="D111" s="348"/>
      <c r="E111" s="431"/>
      <c r="F111" s="444"/>
      <c r="G111" s="350"/>
      <c r="H111" s="351"/>
      <c r="I111" s="351"/>
      <c r="J111" s="352"/>
      <c r="K111" s="352"/>
      <c r="L111" s="348"/>
      <c r="M111" s="348"/>
      <c r="N111" s="348"/>
      <c r="O111" s="353"/>
      <c r="P111" s="348"/>
    </row>
    <row r="112" spans="4:16" ht="40.15" customHeight="1" x14ac:dyDescent="0.25">
      <c r="D112" s="348"/>
      <c r="E112" s="431"/>
      <c r="F112" s="444"/>
      <c r="G112" s="350"/>
      <c r="H112" s="351"/>
      <c r="I112" s="351"/>
      <c r="J112" s="352"/>
      <c r="K112" s="352"/>
      <c r="L112" s="348"/>
      <c r="M112" s="348"/>
      <c r="N112" s="348"/>
      <c r="O112" s="353"/>
      <c r="P112" s="348"/>
    </row>
    <row r="113" spans="4:16" ht="40.15" customHeight="1" x14ac:dyDescent="0.25">
      <c r="D113" s="348"/>
      <c r="E113" s="431"/>
      <c r="F113" s="444"/>
      <c r="G113" s="350"/>
      <c r="H113" s="351"/>
      <c r="I113" s="351"/>
      <c r="J113" s="352"/>
      <c r="K113" s="352"/>
      <c r="L113" s="348"/>
      <c r="M113" s="348"/>
      <c r="N113" s="348"/>
      <c r="O113" s="353"/>
      <c r="P113" s="348"/>
    </row>
    <row r="114" spans="4:16" ht="40.15" customHeight="1" x14ac:dyDescent="0.25">
      <c r="D114" s="348"/>
      <c r="E114" s="431"/>
      <c r="F114" s="444"/>
      <c r="G114" s="350"/>
      <c r="H114" s="351"/>
      <c r="I114" s="351"/>
      <c r="J114" s="352"/>
      <c r="K114" s="352"/>
      <c r="L114" s="348"/>
      <c r="M114" s="348"/>
      <c r="N114" s="348"/>
      <c r="O114" s="353"/>
      <c r="P114" s="348"/>
    </row>
    <row r="115" spans="4:16" ht="40.15" customHeight="1" x14ac:dyDescent="0.25">
      <c r="D115" s="348"/>
      <c r="E115" s="431"/>
      <c r="F115" s="444"/>
      <c r="G115" s="350"/>
      <c r="H115" s="351"/>
      <c r="I115" s="351"/>
      <c r="J115" s="352"/>
      <c r="K115" s="352"/>
      <c r="L115" s="348"/>
      <c r="M115" s="348"/>
      <c r="N115" s="348"/>
      <c r="O115" s="353"/>
      <c r="P115" s="348"/>
    </row>
    <row r="116" spans="4:16" ht="40.15" customHeight="1" x14ac:dyDescent="0.25">
      <c r="D116" s="348"/>
      <c r="E116" s="431"/>
      <c r="F116" s="444"/>
      <c r="G116" s="350"/>
      <c r="H116" s="351"/>
      <c r="I116" s="351"/>
      <c r="J116" s="352"/>
      <c r="K116" s="352"/>
      <c r="L116" s="348"/>
      <c r="M116" s="348"/>
      <c r="N116" s="348"/>
      <c r="O116" s="353"/>
      <c r="P116" s="348"/>
    </row>
    <row r="117" spans="4:16" ht="40.15" customHeight="1" x14ac:dyDescent="0.25">
      <c r="D117" s="348"/>
      <c r="E117" s="431"/>
      <c r="F117" s="444"/>
      <c r="G117" s="350"/>
      <c r="H117" s="351"/>
      <c r="I117" s="351"/>
      <c r="J117" s="352"/>
      <c r="K117" s="352"/>
      <c r="L117" s="348"/>
      <c r="M117" s="348"/>
      <c r="N117" s="348"/>
      <c r="O117" s="353"/>
      <c r="P117" s="348"/>
    </row>
    <row r="118" spans="4:16" ht="40.15" customHeight="1" x14ac:dyDescent="0.25">
      <c r="D118" s="348"/>
      <c r="E118" s="431"/>
      <c r="F118" s="444"/>
      <c r="G118" s="350"/>
      <c r="H118" s="351"/>
      <c r="I118" s="351"/>
      <c r="J118" s="352"/>
      <c r="K118" s="352"/>
      <c r="L118" s="348"/>
      <c r="M118" s="348"/>
      <c r="N118" s="348"/>
      <c r="O118" s="353"/>
      <c r="P118" s="348"/>
    </row>
    <row r="119" spans="4:16" ht="40.15" customHeight="1" x14ac:dyDescent="0.25">
      <c r="D119" s="348"/>
      <c r="E119" s="431"/>
      <c r="F119" s="444"/>
      <c r="G119" s="350"/>
      <c r="H119" s="351"/>
      <c r="I119" s="351"/>
      <c r="J119" s="352"/>
      <c r="K119" s="352"/>
      <c r="L119" s="348"/>
      <c r="M119" s="348"/>
      <c r="N119" s="348"/>
      <c r="O119" s="353"/>
      <c r="P119" s="348"/>
    </row>
    <row r="120" spans="4:16" ht="40.15" customHeight="1" x14ac:dyDescent="0.25">
      <c r="D120" s="348"/>
      <c r="E120" s="431"/>
      <c r="F120" s="444"/>
      <c r="G120" s="350"/>
      <c r="H120" s="351"/>
      <c r="I120" s="351"/>
      <c r="J120" s="352"/>
      <c r="K120" s="352"/>
      <c r="L120" s="348"/>
      <c r="M120" s="348"/>
      <c r="N120" s="348"/>
      <c r="O120" s="353"/>
      <c r="P120" s="348"/>
    </row>
    <row r="121" spans="4:16" ht="40.15" customHeight="1" x14ac:dyDescent="0.25">
      <c r="D121" s="348"/>
      <c r="E121" s="431"/>
      <c r="F121" s="444"/>
      <c r="G121" s="350"/>
      <c r="H121" s="351"/>
      <c r="I121" s="351"/>
      <c r="J121" s="352"/>
      <c r="K121" s="352"/>
      <c r="L121" s="348"/>
      <c r="M121" s="348"/>
      <c r="N121" s="348"/>
      <c r="O121" s="353"/>
      <c r="P121" s="348"/>
    </row>
    <row r="122" spans="4:16" ht="40.15" customHeight="1" x14ac:dyDescent="0.25">
      <c r="D122" s="348"/>
      <c r="E122" s="431"/>
      <c r="F122" s="444"/>
      <c r="G122" s="350"/>
      <c r="H122" s="351"/>
      <c r="I122" s="351"/>
      <c r="J122" s="352"/>
      <c r="K122" s="352"/>
      <c r="L122" s="348"/>
      <c r="M122" s="348"/>
      <c r="N122" s="348"/>
      <c r="O122" s="353"/>
      <c r="P122" s="348"/>
    </row>
    <row r="123" spans="4:16" ht="40.15" customHeight="1" x14ac:dyDescent="0.25">
      <c r="D123" s="348"/>
      <c r="E123" s="431"/>
      <c r="F123" s="444"/>
      <c r="G123" s="350"/>
      <c r="H123" s="351"/>
      <c r="I123" s="351"/>
      <c r="J123" s="352"/>
      <c r="K123" s="352"/>
      <c r="L123" s="348"/>
      <c r="M123" s="348"/>
      <c r="N123" s="348"/>
      <c r="O123" s="353"/>
      <c r="P123" s="348"/>
    </row>
    <row r="124" spans="4:16" ht="40.15" customHeight="1" x14ac:dyDescent="0.25">
      <c r="D124" s="348"/>
      <c r="E124" s="431"/>
      <c r="F124" s="444"/>
      <c r="G124" s="350"/>
      <c r="H124" s="351"/>
      <c r="I124" s="351"/>
      <c r="J124" s="352"/>
      <c r="K124" s="352"/>
      <c r="L124" s="348"/>
      <c r="M124" s="348"/>
      <c r="N124" s="348"/>
      <c r="O124" s="353"/>
      <c r="P124" s="348"/>
    </row>
    <row r="125" spans="4:16" ht="40.15" customHeight="1" x14ac:dyDescent="0.25">
      <c r="D125" s="348"/>
      <c r="E125" s="431"/>
      <c r="F125" s="444"/>
      <c r="G125" s="350"/>
      <c r="H125" s="351"/>
      <c r="I125" s="351"/>
      <c r="J125" s="352"/>
      <c r="K125" s="352"/>
      <c r="L125" s="348"/>
      <c r="M125" s="348"/>
      <c r="N125" s="348"/>
      <c r="O125" s="353"/>
      <c r="P125" s="348"/>
    </row>
    <row r="126" spans="4:16" ht="40.15" customHeight="1" x14ac:dyDescent="0.25">
      <c r="D126" s="348"/>
      <c r="E126" s="431"/>
      <c r="F126" s="444"/>
      <c r="G126" s="350"/>
      <c r="H126" s="351"/>
      <c r="I126" s="351"/>
      <c r="J126" s="352"/>
      <c r="K126" s="352"/>
      <c r="L126" s="348"/>
      <c r="M126" s="348"/>
      <c r="N126" s="348"/>
      <c r="O126" s="353"/>
      <c r="P126" s="348"/>
    </row>
    <row r="127" spans="4:16" ht="40.15" customHeight="1" x14ac:dyDescent="0.25">
      <c r="D127" s="348"/>
      <c r="E127" s="431"/>
      <c r="F127" s="444"/>
      <c r="G127" s="350"/>
      <c r="H127" s="351"/>
      <c r="I127" s="351"/>
      <c r="J127" s="352"/>
      <c r="K127" s="352"/>
      <c r="L127" s="348"/>
      <c r="M127" s="348"/>
      <c r="N127" s="348"/>
      <c r="O127" s="353"/>
      <c r="P127" s="348"/>
    </row>
    <row r="128" spans="4:16" ht="40.15" customHeight="1" x14ac:dyDescent="0.25">
      <c r="D128" s="348"/>
      <c r="E128" s="431"/>
      <c r="F128" s="444"/>
      <c r="G128" s="350"/>
      <c r="H128" s="351"/>
      <c r="I128" s="351"/>
      <c r="J128" s="352"/>
      <c r="K128" s="352"/>
      <c r="L128" s="348"/>
      <c r="M128" s="348"/>
      <c r="N128" s="348"/>
      <c r="O128" s="353"/>
      <c r="P128" s="348"/>
    </row>
    <row r="129" spans="4:16" ht="40.15" customHeight="1" x14ac:dyDescent="0.25">
      <c r="D129" s="348"/>
      <c r="E129" s="431"/>
      <c r="F129" s="444"/>
      <c r="G129" s="350"/>
      <c r="H129" s="351"/>
      <c r="I129" s="351"/>
      <c r="J129" s="352"/>
      <c r="K129" s="352"/>
      <c r="L129" s="348"/>
      <c r="M129" s="348"/>
      <c r="N129" s="348"/>
      <c r="O129" s="353"/>
      <c r="P129" s="348"/>
    </row>
    <row r="130" spans="4:16" ht="40.15" customHeight="1" x14ac:dyDescent="0.25">
      <c r="D130" s="348"/>
      <c r="E130" s="431"/>
      <c r="F130" s="444"/>
      <c r="G130" s="350"/>
      <c r="H130" s="351"/>
      <c r="I130" s="351"/>
      <c r="J130" s="352"/>
      <c r="K130" s="352"/>
      <c r="L130" s="348"/>
      <c r="M130" s="348"/>
      <c r="N130" s="348"/>
      <c r="O130" s="353"/>
      <c r="P130" s="348"/>
    </row>
    <row r="131" spans="4:16" ht="40.15" customHeight="1" x14ac:dyDescent="0.25">
      <c r="D131" s="348"/>
      <c r="E131" s="431"/>
      <c r="F131" s="444"/>
      <c r="G131" s="350"/>
      <c r="H131" s="351"/>
      <c r="I131" s="351"/>
      <c r="J131" s="352"/>
      <c r="K131" s="352"/>
      <c r="L131" s="348"/>
      <c r="M131" s="348"/>
      <c r="N131" s="348"/>
      <c r="O131" s="353"/>
      <c r="P131" s="348"/>
    </row>
    <row r="132" spans="4:16" ht="40.15" customHeight="1" x14ac:dyDescent="0.25">
      <c r="D132" s="348"/>
      <c r="E132" s="431"/>
      <c r="F132" s="444"/>
      <c r="G132" s="350"/>
      <c r="H132" s="351"/>
      <c r="I132" s="351"/>
      <c r="J132" s="352"/>
      <c r="K132" s="352"/>
      <c r="L132" s="348"/>
      <c r="M132" s="348"/>
      <c r="N132" s="348"/>
      <c r="O132" s="353"/>
      <c r="P132" s="348"/>
    </row>
    <row r="133" spans="4:16" ht="40.15" customHeight="1" x14ac:dyDescent="0.25">
      <c r="D133" s="348"/>
      <c r="E133" s="431"/>
      <c r="F133" s="444"/>
      <c r="G133" s="350"/>
      <c r="H133" s="351"/>
      <c r="I133" s="351"/>
      <c r="J133" s="352"/>
      <c r="K133" s="352"/>
      <c r="L133" s="348"/>
      <c r="M133" s="348"/>
      <c r="N133" s="348"/>
      <c r="O133" s="353"/>
      <c r="P133" s="348"/>
    </row>
    <row r="134" spans="4:16" ht="40.15" customHeight="1" x14ac:dyDescent="0.25">
      <c r="D134" s="348"/>
      <c r="E134" s="431"/>
      <c r="F134" s="444"/>
      <c r="G134" s="350"/>
      <c r="H134" s="351"/>
      <c r="I134" s="351"/>
      <c r="J134" s="352"/>
      <c r="K134" s="352"/>
      <c r="L134" s="348"/>
      <c r="M134" s="348"/>
      <c r="N134" s="348"/>
      <c r="O134" s="353"/>
      <c r="P134" s="348"/>
    </row>
    <row r="135" spans="4:16" ht="40.15" customHeight="1" x14ac:dyDescent="0.25">
      <c r="D135" s="348"/>
      <c r="E135" s="431"/>
      <c r="F135" s="444"/>
      <c r="G135" s="350"/>
      <c r="H135" s="351"/>
      <c r="I135" s="351"/>
      <c r="J135" s="352"/>
      <c r="K135" s="352"/>
      <c r="L135" s="348"/>
      <c r="M135" s="348"/>
      <c r="N135" s="348"/>
      <c r="O135" s="353"/>
      <c r="P135" s="348"/>
    </row>
    <row r="136" spans="4:16" ht="40.15" customHeight="1" x14ac:dyDescent="0.25">
      <c r="D136" s="348"/>
      <c r="E136" s="431"/>
      <c r="F136" s="444"/>
      <c r="G136" s="350"/>
      <c r="H136" s="351"/>
      <c r="I136" s="351"/>
      <c r="J136" s="352"/>
      <c r="K136" s="352"/>
      <c r="L136" s="348"/>
      <c r="M136" s="348"/>
      <c r="N136" s="348"/>
      <c r="O136" s="353"/>
      <c r="P136" s="348"/>
    </row>
    <row r="137" spans="4:16" ht="40.15" customHeight="1" x14ac:dyDescent="0.25">
      <c r="D137" s="348"/>
      <c r="E137" s="431"/>
      <c r="F137" s="444"/>
      <c r="G137" s="350"/>
      <c r="H137" s="351"/>
      <c r="I137" s="351"/>
      <c r="J137" s="352"/>
      <c r="K137" s="352"/>
      <c r="L137" s="348"/>
      <c r="M137" s="348"/>
      <c r="N137" s="348"/>
      <c r="O137" s="353"/>
      <c r="P137" s="348"/>
    </row>
    <row r="138" spans="4:16" ht="40.15" customHeight="1" x14ac:dyDescent="0.25">
      <c r="D138" s="348"/>
      <c r="E138" s="431"/>
      <c r="F138" s="444"/>
      <c r="G138" s="350"/>
      <c r="H138" s="351"/>
      <c r="I138" s="351"/>
      <c r="J138" s="352"/>
      <c r="K138" s="352"/>
      <c r="L138" s="348"/>
      <c r="M138" s="348"/>
      <c r="N138" s="348"/>
      <c r="O138" s="353"/>
      <c r="P138" s="348"/>
    </row>
    <row r="139" spans="4:16" ht="40.15" customHeight="1" x14ac:dyDescent="0.25">
      <c r="D139" s="348"/>
      <c r="E139" s="431"/>
      <c r="F139" s="444"/>
      <c r="G139" s="350"/>
      <c r="H139" s="351"/>
      <c r="I139" s="351"/>
      <c r="J139" s="352"/>
      <c r="K139" s="352"/>
      <c r="L139" s="348"/>
      <c r="M139" s="348"/>
      <c r="N139" s="348"/>
      <c r="O139" s="353"/>
      <c r="P139" s="348"/>
    </row>
    <row r="140" spans="4:16" ht="40.15" customHeight="1" x14ac:dyDescent="0.25">
      <c r="D140" s="348"/>
      <c r="E140" s="431"/>
      <c r="F140" s="444"/>
      <c r="G140" s="350"/>
      <c r="H140" s="351"/>
      <c r="I140" s="351"/>
      <c r="J140" s="352"/>
      <c r="K140" s="352"/>
      <c r="L140" s="348"/>
      <c r="M140" s="348"/>
      <c r="N140" s="348"/>
      <c r="O140" s="353"/>
      <c r="P140" s="348"/>
    </row>
    <row r="141" spans="4:16" ht="40.15" customHeight="1" x14ac:dyDescent="0.25">
      <c r="D141" s="348"/>
      <c r="E141" s="431"/>
      <c r="F141" s="444"/>
      <c r="G141" s="350"/>
      <c r="H141" s="351"/>
      <c r="I141" s="351"/>
      <c r="J141" s="352"/>
      <c r="K141" s="352"/>
      <c r="L141" s="348"/>
      <c r="M141" s="348"/>
      <c r="N141" s="348"/>
      <c r="O141" s="353"/>
      <c r="P141" s="348"/>
    </row>
    <row r="142" spans="4:16" ht="40.15" customHeight="1" x14ac:dyDescent="0.25">
      <c r="D142" s="348"/>
      <c r="E142" s="431"/>
      <c r="F142" s="444"/>
      <c r="G142" s="350"/>
      <c r="H142" s="351"/>
      <c r="I142" s="351"/>
      <c r="J142" s="352"/>
      <c r="K142" s="352"/>
      <c r="L142" s="348"/>
      <c r="M142" s="348"/>
      <c r="N142" s="348"/>
      <c r="O142" s="353"/>
      <c r="P142" s="348"/>
    </row>
    <row r="143" spans="4:16" ht="40.15" customHeight="1" x14ac:dyDescent="0.25">
      <c r="D143" s="348"/>
      <c r="E143" s="431"/>
      <c r="F143" s="444"/>
      <c r="G143" s="350"/>
      <c r="H143" s="351"/>
      <c r="I143" s="351"/>
      <c r="J143" s="352"/>
      <c r="K143" s="352"/>
      <c r="L143" s="348"/>
      <c r="M143" s="348"/>
      <c r="N143" s="348"/>
      <c r="O143" s="353"/>
      <c r="P143" s="348"/>
    </row>
    <row r="144" spans="4:16" ht="40.15" customHeight="1" x14ac:dyDescent="0.25">
      <c r="D144" s="348"/>
      <c r="E144" s="431"/>
      <c r="F144" s="444"/>
      <c r="G144" s="350"/>
      <c r="H144" s="351"/>
      <c r="I144" s="351"/>
      <c r="J144" s="352"/>
      <c r="K144" s="352"/>
      <c r="L144" s="348"/>
      <c r="M144" s="348"/>
      <c r="N144" s="348"/>
      <c r="O144" s="353"/>
      <c r="P144" s="348"/>
    </row>
    <row r="145" spans="4:16" ht="40.15" customHeight="1" x14ac:dyDescent="0.25">
      <c r="D145" s="348"/>
      <c r="E145" s="431"/>
      <c r="F145" s="444"/>
      <c r="G145" s="350"/>
      <c r="H145" s="351"/>
      <c r="I145" s="351"/>
      <c r="J145" s="352"/>
      <c r="K145" s="352"/>
      <c r="L145" s="348"/>
      <c r="M145" s="348"/>
      <c r="N145" s="348"/>
      <c r="O145" s="353"/>
      <c r="P145" s="348"/>
    </row>
    <row r="146" spans="4:16" ht="40.15" customHeight="1" x14ac:dyDescent="0.25">
      <c r="D146" s="348"/>
      <c r="E146" s="431"/>
      <c r="F146" s="444"/>
      <c r="G146" s="350"/>
      <c r="H146" s="351"/>
      <c r="I146" s="351"/>
      <c r="J146" s="352"/>
      <c r="K146" s="352"/>
      <c r="L146" s="348"/>
      <c r="M146" s="348"/>
      <c r="N146" s="348"/>
      <c r="O146" s="353"/>
      <c r="P146" s="348"/>
    </row>
    <row r="147" spans="4:16" ht="40.15" customHeight="1" x14ac:dyDescent="0.25">
      <c r="D147" s="348"/>
      <c r="E147" s="431"/>
      <c r="F147" s="444"/>
      <c r="G147" s="350"/>
      <c r="H147" s="351"/>
      <c r="I147" s="351"/>
      <c r="J147" s="352"/>
      <c r="K147" s="352"/>
      <c r="L147" s="348"/>
      <c r="M147" s="348"/>
      <c r="N147" s="348"/>
      <c r="O147" s="353"/>
      <c r="P147" s="348"/>
    </row>
    <row r="148" spans="4:16" ht="40.15" customHeight="1" x14ac:dyDescent="0.25">
      <c r="D148" s="348"/>
      <c r="E148" s="431"/>
      <c r="F148" s="444"/>
      <c r="G148" s="350"/>
      <c r="H148" s="351"/>
      <c r="I148" s="351"/>
      <c r="J148" s="352"/>
      <c r="K148" s="352"/>
      <c r="L148" s="348"/>
      <c r="M148" s="348"/>
      <c r="N148" s="348"/>
      <c r="O148" s="353"/>
      <c r="P148" s="348"/>
    </row>
    <row r="149" spans="4:16" ht="40.15" customHeight="1" x14ac:dyDescent="0.25">
      <c r="D149" s="348"/>
      <c r="E149" s="431"/>
      <c r="F149" s="444"/>
      <c r="G149" s="350"/>
      <c r="H149" s="351"/>
      <c r="I149" s="351"/>
      <c r="J149" s="352"/>
      <c r="K149" s="352"/>
      <c r="L149" s="348"/>
      <c r="M149" s="348"/>
      <c r="N149" s="348"/>
      <c r="O149" s="353"/>
      <c r="P149" s="348"/>
    </row>
    <row r="150" spans="4:16" ht="40.15" customHeight="1" x14ac:dyDescent="0.25">
      <c r="D150" s="348"/>
      <c r="E150" s="431"/>
      <c r="F150" s="444"/>
      <c r="G150" s="350"/>
      <c r="H150" s="351"/>
      <c r="I150" s="351"/>
      <c r="J150" s="352"/>
      <c r="K150" s="352"/>
      <c r="L150" s="348"/>
      <c r="M150" s="348"/>
      <c r="N150" s="348"/>
      <c r="O150" s="353"/>
      <c r="P150" s="348"/>
    </row>
    <row r="151" spans="4:16" ht="40.15" customHeight="1" x14ac:dyDescent="0.25">
      <c r="D151" s="348"/>
      <c r="E151" s="431"/>
      <c r="F151" s="444"/>
      <c r="G151" s="350"/>
      <c r="H151" s="351"/>
      <c r="I151" s="351"/>
      <c r="J151" s="352"/>
      <c r="K151" s="352"/>
      <c r="L151" s="348"/>
      <c r="M151" s="348"/>
      <c r="N151" s="348"/>
      <c r="O151" s="353"/>
      <c r="P151" s="348"/>
    </row>
    <row r="152" spans="4:16" ht="40.15" customHeight="1" x14ac:dyDescent="0.25">
      <c r="D152" s="348"/>
      <c r="E152" s="431"/>
      <c r="F152" s="444"/>
      <c r="G152" s="350"/>
      <c r="H152" s="351"/>
      <c r="I152" s="351"/>
      <c r="J152" s="352"/>
      <c r="K152" s="352"/>
      <c r="L152" s="348"/>
      <c r="M152" s="348"/>
      <c r="N152" s="348"/>
      <c r="O152" s="353"/>
      <c r="P152" s="348"/>
    </row>
    <row r="153" spans="4:16" ht="40.15" customHeight="1" x14ac:dyDescent="0.25">
      <c r="D153" s="348"/>
      <c r="E153" s="431"/>
      <c r="F153" s="444"/>
      <c r="G153" s="350"/>
      <c r="H153" s="351"/>
      <c r="I153" s="351"/>
      <c r="J153" s="352"/>
      <c r="K153" s="352"/>
      <c r="L153" s="348"/>
      <c r="M153" s="348"/>
      <c r="N153" s="348"/>
      <c r="O153" s="353"/>
      <c r="P153" s="348"/>
    </row>
    <row r="154" spans="4:16" ht="40.15" customHeight="1" x14ac:dyDescent="0.25">
      <c r="D154" s="348"/>
      <c r="E154" s="431"/>
      <c r="F154" s="444"/>
      <c r="G154" s="350"/>
      <c r="H154" s="351"/>
      <c r="I154" s="351"/>
      <c r="J154" s="352"/>
      <c r="K154" s="352"/>
      <c r="L154" s="348"/>
      <c r="M154" s="348"/>
      <c r="N154" s="348"/>
      <c r="O154" s="353"/>
      <c r="P154" s="348"/>
    </row>
    <row r="155" spans="4:16" ht="40.15" customHeight="1" x14ac:dyDescent="0.25">
      <c r="D155" s="348"/>
      <c r="E155" s="431"/>
      <c r="F155" s="444"/>
      <c r="G155" s="350"/>
      <c r="H155" s="351"/>
      <c r="I155" s="351"/>
      <c r="J155" s="352"/>
      <c r="K155" s="352"/>
      <c r="L155" s="348"/>
      <c r="M155" s="348"/>
      <c r="N155" s="348"/>
      <c r="O155" s="353"/>
      <c r="P155" s="348"/>
    </row>
    <row r="156" spans="4:16" ht="40.15" customHeight="1" x14ac:dyDescent="0.25">
      <c r="D156" s="348"/>
      <c r="E156" s="431"/>
      <c r="F156" s="444"/>
      <c r="G156" s="350"/>
      <c r="H156" s="351"/>
      <c r="I156" s="351"/>
      <c r="J156" s="352"/>
      <c r="K156" s="352"/>
      <c r="L156" s="348"/>
      <c r="M156" s="348"/>
      <c r="N156" s="348"/>
      <c r="O156" s="353"/>
      <c r="P156" s="348"/>
    </row>
    <row r="157" spans="4:16" ht="40.15" customHeight="1" x14ac:dyDescent="0.25">
      <c r="D157" s="348"/>
      <c r="E157" s="431"/>
      <c r="F157" s="444"/>
      <c r="G157" s="350"/>
      <c r="H157" s="351"/>
      <c r="I157" s="351"/>
      <c r="J157" s="352"/>
      <c r="K157" s="352"/>
      <c r="L157" s="348"/>
      <c r="M157" s="348"/>
      <c r="N157" s="348"/>
      <c r="O157" s="353"/>
      <c r="P157" s="348"/>
    </row>
    <row r="158" spans="4:16" ht="40.15" customHeight="1" x14ac:dyDescent="0.25">
      <c r="D158" s="348"/>
      <c r="E158" s="431"/>
      <c r="F158" s="444"/>
      <c r="G158" s="350"/>
      <c r="H158" s="351"/>
      <c r="I158" s="351"/>
      <c r="J158" s="352"/>
      <c r="K158" s="352"/>
      <c r="L158" s="348"/>
      <c r="M158" s="348"/>
      <c r="N158" s="348"/>
      <c r="O158" s="353"/>
      <c r="P158" s="348"/>
    </row>
    <row r="159" spans="4:16" ht="40.15" customHeight="1" x14ac:dyDescent="0.25">
      <c r="D159" s="348"/>
      <c r="E159" s="431"/>
      <c r="F159" s="444"/>
      <c r="G159" s="350"/>
      <c r="H159" s="351"/>
      <c r="I159" s="351"/>
      <c r="J159" s="352"/>
      <c r="K159" s="352"/>
      <c r="L159" s="348"/>
      <c r="M159" s="348"/>
      <c r="N159" s="348"/>
      <c r="O159" s="353"/>
      <c r="P159" s="348"/>
    </row>
    <row r="160" spans="4:16" ht="40.15" customHeight="1" x14ac:dyDescent="0.25">
      <c r="D160" s="348"/>
      <c r="E160" s="431"/>
      <c r="F160" s="444"/>
      <c r="G160" s="350"/>
      <c r="H160" s="351"/>
      <c r="I160" s="351"/>
      <c r="J160" s="352"/>
      <c r="K160" s="352"/>
      <c r="L160" s="348"/>
      <c r="M160" s="348"/>
      <c r="N160" s="348"/>
      <c r="O160" s="353"/>
      <c r="P160" s="348"/>
    </row>
    <row r="161" spans="4:16" ht="40.15" customHeight="1" x14ac:dyDescent="0.25">
      <c r="D161" s="348"/>
      <c r="E161" s="431"/>
      <c r="F161" s="444"/>
      <c r="G161" s="350"/>
      <c r="H161" s="351"/>
      <c r="I161" s="351"/>
      <c r="J161" s="352"/>
      <c r="K161" s="352"/>
      <c r="L161" s="348"/>
      <c r="M161" s="348"/>
      <c r="N161" s="348"/>
      <c r="O161" s="353"/>
      <c r="P161" s="348"/>
    </row>
    <row r="162" spans="4:16" ht="40.15" customHeight="1" x14ac:dyDescent="0.25">
      <c r="D162" s="348"/>
      <c r="E162" s="431"/>
      <c r="F162" s="444"/>
      <c r="G162" s="350"/>
      <c r="H162" s="351"/>
      <c r="I162" s="351"/>
      <c r="J162" s="352"/>
      <c r="K162" s="352"/>
      <c r="L162" s="348"/>
      <c r="M162" s="348"/>
      <c r="N162" s="348"/>
      <c r="O162" s="353"/>
      <c r="P162" s="348"/>
    </row>
    <row r="163" spans="4:16" ht="40.15" customHeight="1" x14ac:dyDescent="0.25">
      <c r="D163" s="348"/>
      <c r="E163" s="431"/>
      <c r="F163" s="444"/>
      <c r="G163" s="350"/>
      <c r="H163" s="351"/>
      <c r="I163" s="351"/>
      <c r="J163" s="352"/>
      <c r="K163" s="352"/>
      <c r="L163" s="348"/>
      <c r="M163" s="348"/>
      <c r="N163" s="348"/>
      <c r="O163" s="353"/>
      <c r="P163" s="348"/>
    </row>
    <row r="164" spans="4:16" ht="40.15" customHeight="1" x14ac:dyDescent="0.25">
      <c r="D164" s="348"/>
      <c r="E164" s="431"/>
      <c r="F164" s="444"/>
      <c r="G164" s="350"/>
      <c r="H164" s="351"/>
      <c r="I164" s="351"/>
      <c r="J164" s="352"/>
      <c r="K164" s="352"/>
      <c r="L164" s="348"/>
      <c r="M164" s="348"/>
      <c r="N164" s="348"/>
      <c r="O164" s="353"/>
      <c r="P164" s="348"/>
    </row>
    <row r="165" spans="4:16" ht="40.15" customHeight="1" x14ac:dyDescent="0.25">
      <c r="D165" s="348"/>
      <c r="E165" s="431"/>
      <c r="F165" s="444"/>
      <c r="G165" s="350"/>
      <c r="H165" s="351"/>
      <c r="I165" s="351"/>
      <c r="J165" s="352"/>
      <c r="K165" s="352"/>
      <c r="L165" s="348"/>
      <c r="M165" s="348"/>
      <c r="N165" s="348"/>
      <c r="O165" s="353"/>
      <c r="P165" s="348"/>
    </row>
    <row r="166" spans="4:16" ht="40.15" customHeight="1" x14ac:dyDescent="0.25">
      <c r="D166" s="348"/>
      <c r="E166" s="431"/>
      <c r="F166" s="444"/>
      <c r="G166" s="350"/>
      <c r="H166" s="351"/>
      <c r="I166" s="351"/>
      <c r="J166" s="352"/>
      <c r="K166" s="352"/>
      <c r="L166" s="348"/>
      <c r="M166" s="348"/>
      <c r="N166" s="348"/>
      <c r="O166" s="353"/>
      <c r="P166" s="348"/>
    </row>
    <row r="167" spans="4:16" ht="40.15" customHeight="1" x14ac:dyDescent="0.25">
      <c r="D167" s="348"/>
      <c r="E167" s="431"/>
      <c r="F167" s="444"/>
      <c r="G167" s="350"/>
      <c r="H167" s="351"/>
      <c r="I167" s="351"/>
      <c r="J167" s="352"/>
      <c r="K167" s="352"/>
      <c r="L167" s="348"/>
      <c r="M167" s="348"/>
      <c r="N167" s="348"/>
      <c r="O167" s="353"/>
      <c r="P167" s="348"/>
    </row>
    <row r="168" spans="4:16" ht="40.15" customHeight="1" x14ac:dyDescent="0.25">
      <c r="D168" s="348"/>
      <c r="E168" s="431"/>
      <c r="F168" s="444"/>
      <c r="G168" s="350"/>
      <c r="H168" s="351"/>
      <c r="I168" s="351"/>
      <c r="J168" s="352"/>
      <c r="K168" s="352"/>
      <c r="L168" s="348"/>
      <c r="M168" s="348"/>
      <c r="N168" s="348"/>
      <c r="O168" s="353"/>
      <c r="P168" s="348"/>
    </row>
    <row r="169" spans="4:16" ht="40.15" customHeight="1" x14ac:dyDescent="0.25">
      <c r="D169" s="348"/>
      <c r="E169" s="431"/>
      <c r="F169" s="444"/>
      <c r="G169" s="350"/>
      <c r="H169" s="351"/>
      <c r="I169" s="351"/>
      <c r="J169" s="352"/>
      <c r="K169" s="352"/>
      <c r="L169" s="348"/>
      <c r="M169" s="348"/>
      <c r="N169" s="348"/>
      <c r="O169" s="353"/>
      <c r="P169" s="348"/>
    </row>
    <row r="170" spans="4:16" ht="40.15" customHeight="1" x14ac:dyDescent="0.25">
      <c r="D170" s="348"/>
      <c r="E170" s="431"/>
      <c r="F170" s="444"/>
      <c r="G170" s="350"/>
      <c r="H170" s="351"/>
      <c r="I170" s="351"/>
      <c r="J170" s="352"/>
      <c r="K170" s="352"/>
      <c r="L170" s="348"/>
      <c r="M170" s="348"/>
      <c r="N170" s="348"/>
      <c r="O170" s="353"/>
      <c r="P170" s="348"/>
    </row>
    <row r="171" spans="4:16" ht="40.15" customHeight="1" x14ac:dyDescent="0.25">
      <c r="D171" s="348"/>
      <c r="E171" s="431"/>
      <c r="F171" s="444"/>
      <c r="G171" s="350"/>
      <c r="H171" s="351"/>
      <c r="I171" s="351"/>
      <c r="J171" s="352"/>
      <c r="K171" s="352"/>
      <c r="L171" s="348"/>
      <c r="M171" s="348"/>
      <c r="N171" s="348"/>
      <c r="O171" s="353"/>
      <c r="P171" s="348"/>
    </row>
    <row r="172" spans="4:16" ht="40.15" customHeight="1" x14ac:dyDescent="0.25">
      <c r="D172" s="348"/>
      <c r="E172" s="431"/>
      <c r="F172" s="444"/>
      <c r="G172" s="350"/>
      <c r="H172" s="351"/>
      <c r="I172" s="351"/>
      <c r="J172" s="352"/>
      <c r="K172" s="352"/>
      <c r="L172" s="348"/>
      <c r="M172" s="348"/>
      <c r="N172" s="348"/>
      <c r="O172" s="353"/>
      <c r="P172" s="348"/>
    </row>
    <row r="173" spans="4:16" ht="40.15" customHeight="1" x14ac:dyDescent="0.25">
      <c r="D173" s="348"/>
      <c r="E173" s="431"/>
      <c r="F173" s="444"/>
      <c r="G173" s="350"/>
      <c r="H173" s="351"/>
      <c r="I173" s="351"/>
      <c r="J173" s="352"/>
      <c r="K173" s="352"/>
      <c r="L173" s="348"/>
      <c r="M173" s="348"/>
      <c r="N173" s="348"/>
      <c r="O173" s="353"/>
      <c r="P173" s="348"/>
    </row>
    <row r="174" spans="4:16" ht="40.15" customHeight="1" x14ac:dyDescent="0.25">
      <c r="D174" s="348"/>
      <c r="E174" s="431"/>
      <c r="F174" s="444"/>
      <c r="G174" s="350"/>
      <c r="H174" s="351"/>
      <c r="I174" s="351"/>
      <c r="J174" s="352"/>
      <c r="K174" s="352"/>
      <c r="L174" s="348"/>
      <c r="M174" s="348"/>
      <c r="N174" s="348"/>
      <c r="O174" s="353"/>
      <c r="P174" s="348"/>
    </row>
    <row r="175" spans="4:16" ht="40.15" customHeight="1" x14ac:dyDescent="0.25">
      <c r="D175" s="348"/>
      <c r="E175" s="431"/>
      <c r="F175" s="444"/>
      <c r="G175" s="350"/>
      <c r="H175" s="351"/>
      <c r="I175" s="351"/>
      <c r="J175" s="352"/>
      <c r="K175" s="352"/>
      <c r="L175" s="348"/>
      <c r="M175" s="348"/>
      <c r="N175" s="348"/>
      <c r="O175" s="353"/>
      <c r="P175" s="348"/>
    </row>
    <row r="176" spans="4:16" ht="40.15" customHeight="1" x14ac:dyDescent="0.25">
      <c r="D176" s="348"/>
      <c r="E176" s="431"/>
      <c r="F176" s="444"/>
      <c r="G176" s="350"/>
      <c r="H176" s="351"/>
      <c r="I176" s="351"/>
      <c r="J176" s="352"/>
      <c r="K176" s="352"/>
      <c r="L176" s="348"/>
      <c r="M176" s="348"/>
      <c r="N176" s="348"/>
      <c r="O176" s="353"/>
      <c r="P176" s="348"/>
    </row>
    <row r="177" spans="4:16" ht="40.15" customHeight="1" x14ac:dyDescent="0.25">
      <c r="D177" s="348"/>
      <c r="E177" s="431"/>
      <c r="F177" s="444"/>
      <c r="G177" s="350"/>
      <c r="H177" s="351"/>
      <c r="I177" s="351"/>
      <c r="J177" s="352"/>
      <c r="K177" s="352"/>
      <c r="L177" s="348"/>
      <c r="M177" s="348"/>
      <c r="N177" s="348"/>
      <c r="O177" s="353"/>
      <c r="P177" s="348"/>
    </row>
    <row r="178" spans="4:16" ht="40.15" customHeight="1" x14ac:dyDescent="0.25">
      <c r="D178" s="348"/>
      <c r="E178" s="431"/>
      <c r="F178" s="444"/>
      <c r="G178" s="350"/>
      <c r="H178" s="351"/>
      <c r="I178" s="351"/>
      <c r="J178" s="352"/>
      <c r="K178" s="352"/>
      <c r="L178" s="348"/>
      <c r="M178" s="348"/>
      <c r="N178" s="348"/>
      <c r="O178" s="353"/>
      <c r="P178" s="348"/>
    </row>
    <row r="179" spans="4:16" ht="40.15" customHeight="1" x14ac:dyDescent="0.25">
      <c r="D179" s="348"/>
      <c r="E179" s="431"/>
      <c r="F179" s="444"/>
      <c r="G179" s="350"/>
      <c r="H179" s="351"/>
      <c r="I179" s="351"/>
      <c r="J179" s="352"/>
      <c r="K179" s="352"/>
      <c r="L179" s="348"/>
      <c r="M179" s="348"/>
      <c r="N179" s="348"/>
      <c r="O179" s="353"/>
      <c r="P179" s="348"/>
    </row>
    <row r="180" spans="4:16" ht="40.15" customHeight="1" x14ac:dyDescent="0.25">
      <c r="D180" s="348"/>
      <c r="E180" s="431"/>
      <c r="F180" s="444"/>
      <c r="G180" s="350"/>
      <c r="H180" s="351"/>
      <c r="I180" s="351"/>
      <c r="J180" s="352"/>
      <c r="K180" s="352"/>
      <c r="L180" s="348"/>
      <c r="M180" s="348"/>
      <c r="N180" s="348"/>
      <c r="O180" s="353"/>
      <c r="P180" s="348"/>
    </row>
    <row r="181" spans="4:16" ht="40.15" customHeight="1" x14ac:dyDescent="0.25">
      <c r="D181" s="348"/>
      <c r="E181" s="431"/>
      <c r="F181" s="444"/>
      <c r="G181" s="350"/>
      <c r="H181" s="351"/>
      <c r="I181" s="351"/>
      <c r="J181" s="352"/>
      <c r="K181" s="352"/>
      <c r="L181" s="348"/>
      <c r="M181" s="348"/>
      <c r="N181" s="348"/>
      <c r="O181" s="353"/>
      <c r="P181" s="348"/>
    </row>
    <row r="182" spans="4:16" ht="40.15" customHeight="1" x14ac:dyDescent="0.25">
      <c r="D182" s="348"/>
      <c r="E182" s="431"/>
      <c r="F182" s="444"/>
      <c r="G182" s="350"/>
      <c r="H182" s="351"/>
      <c r="I182" s="351"/>
      <c r="J182" s="352"/>
      <c r="K182" s="352"/>
      <c r="L182" s="348"/>
      <c r="M182" s="348"/>
      <c r="N182" s="348"/>
      <c r="O182" s="353"/>
      <c r="P182" s="348"/>
    </row>
    <row r="183" spans="4:16" ht="40.15" customHeight="1" x14ac:dyDescent="0.25">
      <c r="D183" s="348"/>
      <c r="E183" s="431"/>
      <c r="F183" s="444"/>
      <c r="G183" s="350"/>
      <c r="H183" s="351"/>
      <c r="I183" s="351"/>
      <c r="J183" s="352"/>
      <c r="K183" s="352"/>
      <c r="L183" s="348"/>
      <c r="M183" s="348"/>
      <c r="N183" s="348"/>
      <c r="O183" s="353"/>
      <c r="P183" s="348"/>
    </row>
    <row r="184" spans="4:16" ht="40.15" customHeight="1" x14ac:dyDescent="0.25">
      <c r="D184" s="348"/>
      <c r="E184" s="431"/>
      <c r="F184" s="444"/>
      <c r="G184" s="350"/>
      <c r="H184" s="351"/>
      <c r="I184" s="351"/>
      <c r="J184" s="352"/>
      <c r="K184" s="352"/>
      <c r="L184" s="348"/>
      <c r="M184" s="348"/>
      <c r="N184" s="348"/>
      <c r="O184" s="353"/>
      <c r="P184" s="348"/>
    </row>
    <row r="185" spans="4:16" ht="40.15" customHeight="1" x14ac:dyDescent="0.25">
      <c r="D185" s="348"/>
      <c r="E185" s="431"/>
      <c r="F185" s="444"/>
      <c r="G185" s="350"/>
      <c r="H185" s="351"/>
      <c r="I185" s="351"/>
      <c r="J185" s="352"/>
      <c r="K185" s="352"/>
      <c r="L185" s="348"/>
      <c r="M185" s="348"/>
      <c r="N185" s="348"/>
      <c r="O185" s="353"/>
      <c r="P185" s="348"/>
    </row>
    <row r="186" spans="4:16" ht="40.15" customHeight="1" x14ac:dyDescent="0.25">
      <c r="D186" s="348"/>
      <c r="E186" s="431"/>
      <c r="F186" s="444"/>
      <c r="G186" s="350"/>
      <c r="H186" s="351"/>
      <c r="I186" s="351"/>
      <c r="J186" s="352"/>
      <c r="K186" s="352"/>
      <c r="L186" s="348"/>
      <c r="M186" s="348"/>
      <c r="N186" s="348"/>
      <c r="O186" s="353"/>
      <c r="P186" s="348"/>
    </row>
    <row r="187" spans="4:16" ht="40.15" customHeight="1" x14ac:dyDescent="0.25">
      <c r="D187" s="348"/>
      <c r="E187" s="431"/>
      <c r="F187" s="444"/>
      <c r="G187" s="350"/>
      <c r="H187" s="351"/>
      <c r="I187" s="351"/>
      <c r="J187" s="352"/>
      <c r="K187" s="352"/>
      <c r="L187" s="348"/>
      <c r="M187" s="348"/>
      <c r="N187" s="348"/>
      <c r="O187" s="353"/>
      <c r="P187" s="348"/>
    </row>
    <row r="188" spans="4:16" ht="40.15" customHeight="1" x14ac:dyDescent="0.25">
      <c r="D188" s="348"/>
      <c r="E188" s="431"/>
      <c r="F188" s="444"/>
      <c r="G188" s="350"/>
      <c r="H188" s="351"/>
      <c r="I188" s="351"/>
      <c r="J188" s="352"/>
      <c r="K188" s="352"/>
      <c r="L188" s="348"/>
      <c r="M188" s="348"/>
      <c r="N188" s="348"/>
      <c r="O188" s="353"/>
      <c r="P188" s="348"/>
    </row>
    <row r="189" spans="4:16" ht="40.15" customHeight="1" x14ac:dyDescent="0.25">
      <c r="D189" s="348"/>
      <c r="E189" s="431"/>
      <c r="F189" s="444"/>
      <c r="G189" s="350"/>
      <c r="H189" s="351"/>
      <c r="I189" s="351"/>
      <c r="J189" s="352"/>
      <c r="K189" s="352"/>
      <c r="L189" s="348"/>
      <c r="M189" s="348"/>
      <c r="N189" s="348"/>
      <c r="O189" s="353"/>
      <c r="P189" s="348"/>
    </row>
    <row r="190" spans="4:16" ht="40.15" customHeight="1" x14ac:dyDescent="0.25">
      <c r="D190" s="348"/>
      <c r="E190" s="431"/>
      <c r="F190" s="444"/>
      <c r="G190" s="350"/>
      <c r="H190" s="351"/>
      <c r="I190" s="351"/>
      <c r="J190" s="352"/>
      <c r="K190" s="352"/>
      <c r="L190" s="348"/>
      <c r="M190" s="348"/>
      <c r="N190" s="348"/>
      <c r="O190" s="353"/>
      <c r="P190" s="348"/>
    </row>
    <row r="191" spans="4:16" ht="40.15" customHeight="1" x14ac:dyDescent="0.25">
      <c r="D191" s="348"/>
      <c r="E191" s="431"/>
      <c r="F191" s="444"/>
      <c r="G191" s="350"/>
      <c r="H191" s="351"/>
      <c r="I191" s="351"/>
      <c r="J191" s="352"/>
      <c r="K191" s="352"/>
      <c r="L191" s="348"/>
      <c r="M191" s="348"/>
      <c r="N191" s="348"/>
      <c r="O191" s="353"/>
      <c r="P191" s="348"/>
    </row>
    <row r="192" spans="4:16" ht="40.15" customHeight="1" x14ac:dyDescent="0.25">
      <c r="D192" s="348"/>
      <c r="E192" s="431"/>
      <c r="F192" s="444"/>
      <c r="G192" s="350"/>
      <c r="H192" s="351"/>
      <c r="I192" s="351"/>
      <c r="J192" s="352"/>
      <c r="K192" s="352"/>
      <c r="L192" s="348"/>
      <c r="M192" s="348"/>
      <c r="N192" s="348"/>
      <c r="O192" s="353"/>
      <c r="P192" s="348"/>
    </row>
    <row r="193" spans="4:16" ht="40.15" customHeight="1" x14ac:dyDescent="0.25">
      <c r="D193" s="348"/>
      <c r="E193" s="431"/>
      <c r="F193" s="444"/>
      <c r="G193" s="350"/>
      <c r="H193" s="351"/>
      <c r="I193" s="351"/>
      <c r="J193" s="352"/>
      <c r="K193" s="352"/>
      <c r="L193" s="348"/>
      <c r="M193" s="348"/>
      <c r="N193" s="348"/>
      <c r="O193" s="353"/>
      <c r="P193" s="348"/>
    </row>
    <row r="194" spans="4:16" ht="40.15" customHeight="1" x14ac:dyDescent="0.25">
      <c r="D194" s="348"/>
      <c r="E194" s="431"/>
      <c r="F194" s="444"/>
      <c r="G194" s="350"/>
      <c r="H194" s="351"/>
      <c r="I194" s="351"/>
      <c r="J194" s="352"/>
      <c r="K194" s="352"/>
      <c r="L194" s="348"/>
      <c r="M194" s="348"/>
      <c r="N194" s="348"/>
      <c r="O194" s="353"/>
      <c r="P194" s="348"/>
    </row>
    <row r="195" spans="4:16" ht="40.15" customHeight="1" x14ac:dyDescent="0.25">
      <c r="D195" s="348"/>
      <c r="E195" s="431"/>
      <c r="F195" s="444"/>
      <c r="G195" s="350"/>
      <c r="H195" s="351"/>
      <c r="I195" s="351"/>
      <c r="J195" s="352"/>
      <c r="K195" s="352"/>
      <c r="L195" s="348"/>
      <c r="M195" s="348"/>
      <c r="N195" s="348"/>
      <c r="O195" s="353"/>
      <c r="P195" s="348"/>
    </row>
    <row r="196" spans="4:16" ht="40.15" customHeight="1" x14ac:dyDescent="0.25">
      <c r="D196" s="348"/>
      <c r="E196" s="431"/>
      <c r="F196" s="444"/>
      <c r="G196" s="350"/>
      <c r="H196" s="351"/>
      <c r="I196" s="351"/>
      <c r="J196" s="352"/>
      <c r="K196" s="352"/>
      <c r="L196" s="348"/>
      <c r="M196" s="348"/>
      <c r="N196" s="348"/>
      <c r="O196" s="353"/>
      <c r="P196" s="348"/>
    </row>
    <row r="197" spans="4:16" ht="40.15" customHeight="1" x14ac:dyDescent="0.25">
      <c r="D197" s="348"/>
      <c r="E197" s="431"/>
      <c r="F197" s="444"/>
      <c r="G197" s="350"/>
      <c r="H197" s="351"/>
      <c r="I197" s="351"/>
      <c r="J197" s="352"/>
      <c r="K197" s="352"/>
      <c r="L197" s="348"/>
      <c r="M197" s="348"/>
      <c r="N197" s="348"/>
      <c r="O197" s="353"/>
      <c r="P197" s="348"/>
    </row>
    <row r="198" spans="4:16" ht="40.15" customHeight="1" x14ac:dyDescent="0.25">
      <c r="D198" s="348"/>
      <c r="E198" s="431"/>
      <c r="F198" s="444"/>
      <c r="G198" s="350"/>
      <c r="H198" s="351"/>
      <c r="I198" s="351"/>
      <c r="J198" s="352"/>
      <c r="K198" s="352"/>
      <c r="L198" s="348"/>
      <c r="M198" s="348"/>
      <c r="N198" s="348"/>
      <c r="O198" s="353"/>
      <c r="P198" s="348"/>
    </row>
    <row r="199" spans="4:16" ht="40.15" customHeight="1" x14ac:dyDescent="0.25">
      <c r="D199" s="348"/>
      <c r="E199" s="431"/>
      <c r="F199" s="444"/>
      <c r="G199" s="350"/>
      <c r="H199" s="351"/>
      <c r="I199" s="351"/>
      <c r="J199" s="352"/>
      <c r="K199" s="352"/>
      <c r="L199" s="348"/>
      <c r="M199" s="348"/>
      <c r="N199" s="348"/>
      <c r="O199" s="353"/>
      <c r="P199" s="348"/>
    </row>
    <row r="200" spans="4:16" ht="40.15" customHeight="1" x14ac:dyDescent="0.25">
      <c r="D200" s="348"/>
      <c r="E200" s="431"/>
      <c r="F200" s="444"/>
      <c r="G200" s="350"/>
      <c r="H200" s="351"/>
      <c r="I200" s="351"/>
      <c r="J200" s="352"/>
      <c r="K200" s="352"/>
      <c r="L200" s="348"/>
      <c r="M200" s="348"/>
      <c r="N200" s="348"/>
      <c r="O200" s="353"/>
      <c r="P200" s="348"/>
    </row>
    <row r="201" spans="4:16" ht="40.15" customHeight="1" x14ac:dyDescent="0.25">
      <c r="D201" s="348"/>
      <c r="E201" s="431"/>
      <c r="F201" s="444"/>
      <c r="G201" s="350"/>
      <c r="H201" s="351"/>
      <c r="I201" s="351"/>
      <c r="J201" s="352"/>
      <c r="K201" s="352"/>
      <c r="L201" s="348"/>
      <c r="M201" s="348"/>
      <c r="N201" s="348"/>
      <c r="O201" s="353"/>
      <c r="P201" s="348"/>
    </row>
    <row r="202" spans="4:16" ht="40.15" customHeight="1" x14ac:dyDescent="0.25">
      <c r="D202" s="348"/>
      <c r="E202" s="431"/>
      <c r="F202" s="444"/>
      <c r="G202" s="350"/>
      <c r="H202" s="351"/>
      <c r="I202" s="351"/>
      <c r="J202" s="352"/>
      <c r="K202" s="352"/>
      <c r="L202" s="348"/>
      <c r="M202" s="348"/>
      <c r="N202" s="348"/>
      <c r="O202" s="353"/>
      <c r="P202" s="348"/>
    </row>
    <row r="203" spans="4:16" ht="40.15" customHeight="1" x14ac:dyDescent="0.25">
      <c r="D203" s="348"/>
      <c r="E203" s="431"/>
      <c r="F203" s="444"/>
      <c r="G203" s="350"/>
      <c r="H203" s="351"/>
      <c r="I203" s="351"/>
      <c r="J203" s="352"/>
      <c r="K203" s="352"/>
      <c r="L203" s="348"/>
      <c r="M203" s="348"/>
      <c r="N203" s="348"/>
      <c r="O203" s="353"/>
      <c r="P203" s="348"/>
    </row>
    <row r="204" spans="4:16" ht="40.15" customHeight="1" x14ac:dyDescent="0.25">
      <c r="D204" s="348"/>
      <c r="E204" s="431"/>
      <c r="F204" s="444"/>
      <c r="G204" s="350"/>
      <c r="H204" s="351"/>
      <c r="I204" s="351"/>
      <c r="J204" s="352"/>
      <c r="K204" s="352"/>
      <c r="L204" s="348"/>
      <c r="M204" s="348"/>
      <c r="N204" s="348"/>
      <c r="O204" s="353"/>
      <c r="P204" s="348"/>
    </row>
    <row r="205" spans="4:16" ht="40.15" customHeight="1" x14ac:dyDescent="0.25">
      <c r="D205" s="348"/>
      <c r="E205" s="431"/>
      <c r="F205" s="444"/>
      <c r="G205" s="350"/>
      <c r="H205" s="351"/>
      <c r="I205" s="351"/>
      <c r="J205" s="352"/>
      <c r="K205" s="352"/>
      <c r="L205" s="348"/>
      <c r="M205" s="348"/>
      <c r="N205" s="348"/>
      <c r="O205" s="353"/>
      <c r="P205" s="348"/>
    </row>
    <row r="206" spans="4:16" ht="40.15" customHeight="1" x14ac:dyDescent="0.25">
      <c r="D206" s="348"/>
      <c r="E206" s="431"/>
      <c r="F206" s="444"/>
      <c r="G206" s="350"/>
      <c r="H206" s="351"/>
      <c r="I206" s="351"/>
      <c r="J206" s="352"/>
      <c r="K206" s="352"/>
      <c r="L206" s="348"/>
      <c r="M206" s="348"/>
      <c r="N206" s="348"/>
      <c r="O206" s="353"/>
      <c r="P206" s="348"/>
    </row>
    <row r="207" spans="4:16" ht="40.15" customHeight="1" x14ac:dyDescent="0.25">
      <c r="D207" s="348"/>
      <c r="E207" s="431"/>
      <c r="F207" s="444"/>
      <c r="G207" s="350"/>
      <c r="H207" s="351"/>
      <c r="I207" s="351"/>
      <c r="J207" s="352"/>
      <c r="K207" s="352"/>
      <c r="L207" s="348"/>
      <c r="M207" s="348"/>
      <c r="N207" s="348"/>
      <c r="O207" s="353"/>
      <c r="P207" s="348"/>
    </row>
    <row r="208" spans="4:16" ht="40.15" customHeight="1" x14ac:dyDescent="0.25">
      <c r="D208" s="348"/>
      <c r="E208" s="431"/>
      <c r="F208" s="444"/>
      <c r="G208" s="350"/>
      <c r="H208" s="351"/>
      <c r="I208" s="351"/>
      <c r="J208" s="352"/>
      <c r="K208" s="352"/>
      <c r="L208" s="348"/>
      <c r="M208" s="348"/>
      <c r="N208" s="348"/>
      <c r="O208" s="353"/>
      <c r="P208" s="348"/>
    </row>
    <row r="209" spans="4:16" ht="40.15" customHeight="1" x14ac:dyDescent="0.25">
      <c r="D209" s="348"/>
      <c r="E209" s="431"/>
      <c r="F209" s="444"/>
      <c r="G209" s="350"/>
      <c r="H209" s="351"/>
      <c r="I209" s="351"/>
      <c r="J209" s="352"/>
      <c r="K209" s="352"/>
      <c r="L209" s="348"/>
      <c r="M209" s="348"/>
      <c r="N209" s="348"/>
      <c r="O209" s="353"/>
      <c r="P209" s="348"/>
    </row>
    <row r="210" spans="4:16" ht="40.15" customHeight="1" x14ac:dyDescent="0.25">
      <c r="D210" s="348"/>
      <c r="E210" s="431"/>
      <c r="F210" s="444"/>
      <c r="G210" s="350"/>
      <c r="H210" s="351"/>
      <c r="I210" s="351"/>
      <c r="J210" s="352"/>
      <c r="K210" s="352"/>
      <c r="L210" s="348"/>
      <c r="M210" s="348"/>
      <c r="N210" s="348"/>
      <c r="O210" s="353"/>
      <c r="P210" s="348"/>
    </row>
    <row r="211" spans="4:16" ht="40.15" customHeight="1" x14ac:dyDescent="0.25">
      <c r="D211" s="348"/>
      <c r="E211" s="431"/>
      <c r="F211" s="444"/>
      <c r="G211" s="350"/>
      <c r="H211" s="351"/>
      <c r="I211" s="351"/>
      <c r="J211" s="352"/>
      <c r="K211" s="352"/>
      <c r="L211" s="348"/>
      <c r="M211" s="348"/>
      <c r="N211" s="348"/>
      <c r="O211" s="353"/>
      <c r="P211" s="348"/>
    </row>
    <row r="212" spans="4:16" ht="40.15" customHeight="1" x14ac:dyDescent="0.25">
      <c r="D212" s="348"/>
      <c r="E212" s="431"/>
      <c r="F212" s="444"/>
      <c r="G212" s="350"/>
      <c r="H212" s="351"/>
      <c r="I212" s="351"/>
      <c r="J212" s="352"/>
      <c r="K212" s="352"/>
      <c r="L212" s="348"/>
      <c r="M212" s="348"/>
      <c r="N212" s="348"/>
      <c r="O212" s="353"/>
      <c r="P212" s="348"/>
    </row>
    <row r="213" spans="4:16" ht="40.15" customHeight="1" x14ac:dyDescent="0.25">
      <c r="D213" s="348"/>
      <c r="E213" s="431"/>
      <c r="F213" s="444"/>
      <c r="G213" s="350"/>
      <c r="H213" s="351"/>
      <c r="I213" s="351"/>
      <c r="J213" s="352"/>
      <c r="K213" s="352"/>
      <c r="L213" s="348"/>
      <c r="M213" s="348"/>
      <c r="N213" s="348"/>
      <c r="O213" s="353"/>
      <c r="P213" s="348"/>
    </row>
    <row r="214" spans="4:16" ht="40.15" customHeight="1" x14ac:dyDescent="0.25">
      <c r="D214" s="348"/>
      <c r="E214" s="431"/>
      <c r="F214" s="444"/>
      <c r="G214" s="350"/>
      <c r="H214" s="351"/>
      <c r="I214" s="351"/>
      <c r="J214" s="352"/>
      <c r="K214" s="352"/>
      <c r="L214" s="348"/>
      <c r="M214" s="348"/>
      <c r="N214" s="348"/>
      <c r="O214" s="353"/>
      <c r="P214" s="348"/>
    </row>
    <row r="215" spans="4:16" ht="40.15" customHeight="1" x14ac:dyDescent="0.25">
      <c r="D215" s="348"/>
      <c r="E215" s="431"/>
      <c r="F215" s="444"/>
      <c r="G215" s="350"/>
      <c r="H215" s="351"/>
      <c r="I215" s="351"/>
      <c r="J215" s="352"/>
      <c r="K215" s="352"/>
      <c r="L215" s="348"/>
      <c r="M215" s="348"/>
      <c r="N215" s="348"/>
      <c r="O215" s="353"/>
      <c r="P215" s="348"/>
    </row>
    <row r="216" spans="4:16" ht="40.15" customHeight="1" x14ac:dyDescent="0.25">
      <c r="D216" s="348"/>
      <c r="E216" s="431"/>
      <c r="F216" s="444"/>
      <c r="G216" s="350"/>
      <c r="H216" s="351"/>
      <c r="I216" s="351"/>
      <c r="J216" s="352"/>
      <c r="K216" s="352"/>
      <c r="L216" s="348"/>
      <c r="M216" s="348"/>
      <c r="N216" s="348"/>
      <c r="O216" s="353"/>
      <c r="P216" s="348"/>
    </row>
    <row r="217" spans="4:16" ht="40.15" customHeight="1" x14ac:dyDescent="0.25">
      <c r="D217" s="348"/>
      <c r="E217" s="431"/>
      <c r="F217" s="444"/>
      <c r="G217" s="350"/>
      <c r="H217" s="351"/>
      <c r="I217" s="351"/>
      <c r="J217" s="352"/>
      <c r="K217" s="352"/>
      <c r="L217" s="348"/>
      <c r="M217" s="348"/>
      <c r="N217" s="348"/>
      <c r="O217" s="353"/>
      <c r="P217" s="348"/>
    </row>
    <row r="218" spans="4:16" ht="40.15" customHeight="1" x14ac:dyDescent="0.25">
      <c r="D218" s="348"/>
      <c r="E218" s="431"/>
      <c r="F218" s="444"/>
      <c r="G218" s="350"/>
      <c r="H218" s="351"/>
      <c r="I218" s="351"/>
      <c r="J218" s="352"/>
      <c r="K218" s="352"/>
      <c r="L218" s="348"/>
      <c r="M218" s="348"/>
      <c r="N218" s="348"/>
      <c r="O218" s="353"/>
      <c r="P218" s="348"/>
    </row>
    <row r="219" spans="4:16" ht="40.15" customHeight="1" x14ac:dyDescent="0.25">
      <c r="D219" s="348"/>
      <c r="E219" s="431"/>
      <c r="F219" s="444"/>
      <c r="G219" s="350"/>
      <c r="H219" s="351"/>
      <c r="I219" s="351"/>
      <c r="J219" s="352"/>
      <c r="K219" s="352"/>
      <c r="L219" s="348"/>
      <c r="M219" s="348"/>
      <c r="N219" s="348"/>
      <c r="O219" s="353"/>
      <c r="P219" s="348"/>
    </row>
    <row r="220" spans="4:16" ht="40.15" customHeight="1" x14ac:dyDescent="0.25">
      <c r="D220" s="348"/>
      <c r="E220" s="431"/>
      <c r="F220" s="444"/>
      <c r="G220" s="350"/>
      <c r="H220" s="351"/>
      <c r="I220" s="351"/>
      <c r="J220" s="352"/>
      <c r="K220" s="352"/>
      <c r="L220" s="348"/>
      <c r="M220" s="348"/>
      <c r="N220" s="348"/>
      <c r="O220" s="353"/>
      <c r="P220" s="348"/>
    </row>
    <row r="221" spans="4:16" ht="40.15" customHeight="1" x14ac:dyDescent="0.25">
      <c r="D221" s="348"/>
      <c r="E221" s="431"/>
      <c r="F221" s="444"/>
      <c r="G221" s="350"/>
      <c r="H221" s="351"/>
      <c r="I221" s="351"/>
      <c r="J221" s="352"/>
      <c r="K221" s="352"/>
      <c r="L221" s="348"/>
      <c r="M221" s="348"/>
      <c r="N221" s="348"/>
      <c r="O221" s="353"/>
      <c r="P221" s="348"/>
    </row>
    <row r="222" spans="4:16" ht="40.15" customHeight="1" x14ac:dyDescent="0.25">
      <c r="D222" s="348"/>
      <c r="E222" s="431"/>
      <c r="F222" s="444"/>
      <c r="G222" s="350"/>
      <c r="H222" s="351"/>
      <c r="I222" s="351"/>
      <c r="J222" s="352"/>
      <c r="K222" s="352"/>
      <c r="L222" s="348"/>
      <c r="M222" s="348"/>
      <c r="N222" s="348"/>
      <c r="O222" s="353"/>
      <c r="P222" s="348"/>
    </row>
    <row r="223" spans="4:16" ht="40.15" customHeight="1" x14ac:dyDescent="0.25">
      <c r="D223" s="348"/>
      <c r="E223" s="431"/>
      <c r="F223" s="444"/>
      <c r="G223" s="350"/>
      <c r="H223" s="351"/>
      <c r="I223" s="351"/>
      <c r="J223" s="352"/>
      <c r="K223" s="352"/>
      <c r="L223" s="348"/>
      <c r="M223" s="348"/>
      <c r="N223" s="348"/>
      <c r="O223" s="353"/>
      <c r="P223" s="348"/>
    </row>
    <row r="224" spans="4:16" ht="40.15" customHeight="1" x14ac:dyDescent="0.25">
      <c r="D224" s="348"/>
      <c r="E224" s="431"/>
      <c r="F224" s="444"/>
      <c r="G224" s="350"/>
      <c r="H224" s="351"/>
      <c r="I224" s="351"/>
      <c r="J224" s="352"/>
      <c r="K224" s="352"/>
      <c r="L224" s="348"/>
      <c r="M224" s="348"/>
      <c r="N224" s="348"/>
      <c r="O224" s="353"/>
      <c r="P224" s="348"/>
    </row>
    <row r="225" spans="4:16" ht="40.15" customHeight="1" x14ac:dyDescent="0.25">
      <c r="D225" s="348"/>
      <c r="E225" s="431"/>
      <c r="F225" s="444"/>
      <c r="G225" s="350"/>
      <c r="H225" s="351"/>
      <c r="I225" s="351"/>
      <c r="J225" s="352"/>
      <c r="K225" s="352"/>
      <c r="L225" s="348"/>
      <c r="M225" s="348"/>
      <c r="N225" s="348"/>
      <c r="O225" s="353"/>
      <c r="P225" s="348"/>
    </row>
    <row r="226" spans="4:16" ht="40.15" customHeight="1" x14ac:dyDescent="0.25">
      <c r="D226" s="348"/>
      <c r="E226" s="431"/>
      <c r="F226" s="444"/>
      <c r="G226" s="350"/>
      <c r="H226" s="351"/>
      <c r="I226" s="351"/>
      <c r="J226" s="352"/>
      <c r="K226" s="352"/>
      <c r="L226" s="348"/>
      <c r="M226" s="348"/>
      <c r="N226" s="348"/>
      <c r="O226" s="353"/>
      <c r="P226" s="348"/>
    </row>
    <row r="227" spans="4:16" ht="40.15" customHeight="1" x14ac:dyDescent="0.25">
      <c r="D227" s="348"/>
      <c r="E227" s="431"/>
      <c r="F227" s="444"/>
      <c r="G227" s="350"/>
      <c r="H227" s="351"/>
      <c r="I227" s="351"/>
      <c r="J227" s="352"/>
      <c r="K227" s="352"/>
      <c r="L227" s="348"/>
      <c r="M227" s="348"/>
      <c r="N227" s="348"/>
      <c r="O227" s="353"/>
      <c r="P227" s="348"/>
    </row>
    <row r="228" spans="4:16" ht="40.15" customHeight="1" x14ac:dyDescent="0.25">
      <c r="D228" s="348"/>
      <c r="E228" s="431"/>
      <c r="F228" s="444"/>
      <c r="G228" s="350"/>
      <c r="H228" s="351"/>
      <c r="I228" s="351"/>
      <c r="J228" s="352"/>
      <c r="K228" s="352"/>
      <c r="L228" s="348"/>
      <c r="M228" s="348"/>
      <c r="N228" s="348"/>
      <c r="O228" s="353"/>
      <c r="P228" s="348"/>
    </row>
    <row r="229" spans="4:16" ht="40.15" customHeight="1" x14ac:dyDescent="0.25">
      <c r="D229" s="348"/>
      <c r="E229" s="431"/>
      <c r="F229" s="444"/>
      <c r="G229" s="350"/>
      <c r="H229" s="351"/>
      <c r="I229" s="351"/>
      <c r="J229" s="352"/>
      <c r="K229" s="352"/>
      <c r="L229" s="348"/>
      <c r="M229" s="348"/>
      <c r="N229" s="348"/>
      <c r="O229" s="353"/>
      <c r="P229" s="348"/>
    </row>
    <row r="230" spans="4:16" ht="40.15" customHeight="1" x14ac:dyDescent="0.25">
      <c r="D230" s="348"/>
      <c r="E230" s="431"/>
      <c r="F230" s="444"/>
      <c r="G230" s="350"/>
      <c r="H230" s="351"/>
      <c r="I230" s="351"/>
      <c r="J230" s="352"/>
      <c r="K230" s="352"/>
      <c r="L230" s="348"/>
      <c r="M230" s="348"/>
      <c r="N230" s="348"/>
      <c r="O230" s="353"/>
      <c r="P230" s="348"/>
    </row>
    <row r="231" spans="4:16" ht="40.15" customHeight="1" x14ac:dyDescent="0.25">
      <c r="D231" s="348"/>
      <c r="E231" s="431"/>
      <c r="F231" s="444"/>
      <c r="G231" s="350"/>
      <c r="H231" s="351"/>
      <c r="I231" s="351"/>
      <c r="J231" s="352"/>
      <c r="K231" s="352"/>
      <c r="L231" s="348"/>
      <c r="M231" s="348"/>
      <c r="N231" s="348"/>
      <c r="O231" s="353"/>
      <c r="P231" s="348"/>
    </row>
    <row r="232" spans="4:16" ht="40.15" customHeight="1" x14ac:dyDescent="0.25">
      <c r="D232" s="348"/>
      <c r="E232" s="431"/>
      <c r="F232" s="444"/>
      <c r="G232" s="350"/>
      <c r="H232" s="351"/>
      <c r="I232" s="351"/>
      <c r="J232" s="352"/>
      <c r="K232" s="352"/>
      <c r="L232" s="348"/>
      <c r="M232" s="348"/>
      <c r="N232" s="348"/>
      <c r="O232" s="353"/>
      <c r="P232" s="348"/>
    </row>
    <row r="233" spans="4:16" ht="40.15" customHeight="1" x14ac:dyDescent="0.25">
      <c r="D233" s="348"/>
      <c r="E233" s="431"/>
      <c r="F233" s="444"/>
      <c r="G233" s="350"/>
      <c r="H233" s="351"/>
      <c r="I233" s="351"/>
      <c r="J233" s="352"/>
      <c r="K233" s="352"/>
      <c r="L233" s="348"/>
      <c r="M233" s="348"/>
      <c r="N233" s="348"/>
      <c r="O233" s="353"/>
      <c r="P233" s="348"/>
    </row>
    <row r="234" spans="4:16" ht="40.15" customHeight="1" x14ac:dyDescent="0.25">
      <c r="D234" s="348"/>
      <c r="E234" s="431"/>
      <c r="F234" s="444"/>
      <c r="G234" s="350"/>
      <c r="H234" s="351"/>
      <c r="I234" s="351"/>
      <c r="J234" s="352"/>
      <c r="K234" s="352"/>
      <c r="L234" s="348"/>
      <c r="M234" s="348"/>
      <c r="N234" s="348"/>
      <c r="O234" s="353"/>
      <c r="P234" s="348"/>
    </row>
    <row r="235" spans="4:16" ht="40.15" customHeight="1" x14ac:dyDescent="0.25">
      <c r="D235" s="348"/>
      <c r="E235" s="431"/>
      <c r="F235" s="444"/>
      <c r="G235" s="350"/>
      <c r="H235" s="351"/>
      <c r="I235" s="351"/>
      <c r="J235" s="352"/>
      <c r="K235" s="352"/>
      <c r="L235" s="348"/>
      <c r="M235" s="348"/>
      <c r="N235" s="348"/>
      <c r="O235" s="353"/>
      <c r="P235" s="348"/>
    </row>
    <row r="236" spans="4:16" ht="40.15" customHeight="1" x14ac:dyDescent="0.25">
      <c r="D236" s="348"/>
      <c r="E236" s="431"/>
      <c r="F236" s="444"/>
      <c r="G236" s="350"/>
      <c r="H236" s="351"/>
      <c r="I236" s="351"/>
      <c r="J236" s="352"/>
      <c r="K236" s="352"/>
      <c r="L236" s="348"/>
      <c r="M236" s="348"/>
      <c r="N236" s="348"/>
      <c r="O236" s="353"/>
      <c r="P236" s="348"/>
    </row>
    <row r="237" spans="4:16" ht="40.15" customHeight="1" x14ac:dyDescent="0.25">
      <c r="D237" s="348"/>
      <c r="E237" s="431"/>
      <c r="F237" s="444"/>
      <c r="G237" s="350"/>
      <c r="H237" s="351"/>
      <c r="I237" s="351"/>
      <c r="J237" s="352"/>
      <c r="K237" s="352"/>
      <c r="L237" s="348"/>
      <c r="M237" s="348"/>
      <c r="N237" s="348"/>
      <c r="O237" s="353"/>
      <c r="P237" s="348"/>
    </row>
    <row r="238" spans="4:16" ht="40.15" customHeight="1" x14ac:dyDescent="0.25">
      <c r="D238" s="348"/>
      <c r="E238" s="431"/>
      <c r="F238" s="444"/>
      <c r="G238" s="350"/>
      <c r="H238" s="351"/>
      <c r="I238" s="351"/>
      <c r="J238" s="352"/>
      <c r="K238" s="352"/>
      <c r="L238" s="348"/>
      <c r="M238" s="348"/>
      <c r="N238" s="348"/>
      <c r="O238" s="353"/>
      <c r="P238" s="348"/>
    </row>
    <row r="239" spans="4:16" ht="40.15" customHeight="1" x14ac:dyDescent="0.25">
      <c r="D239" s="348"/>
      <c r="E239" s="431"/>
      <c r="F239" s="444"/>
      <c r="G239" s="350"/>
      <c r="H239" s="351"/>
      <c r="I239" s="351"/>
      <c r="J239" s="352"/>
      <c r="K239" s="352"/>
      <c r="L239" s="348"/>
      <c r="M239" s="348"/>
      <c r="N239" s="348"/>
      <c r="O239" s="353"/>
      <c r="P239" s="348"/>
    </row>
    <row r="240" spans="4:16" ht="40.15" customHeight="1" x14ac:dyDescent="0.25">
      <c r="D240" s="348"/>
      <c r="E240" s="431"/>
      <c r="F240" s="444"/>
      <c r="G240" s="350"/>
      <c r="H240" s="351"/>
      <c r="I240" s="351"/>
      <c r="J240" s="352"/>
      <c r="K240" s="352"/>
      <c r="L240" s="348"/>
      <c r="M240" s="348"/>
      <c r="N240" s="348"/>
      <c r="O240" s="353"/>
      <c r="P240" s="348"/>
    </row>
    <row r="241" spans="4:16" ht="40.15" customHeight="1" x14ac:dyDescent="0.25">
      <c r="D241" s="348"/>
      <c r="E241" s="431"/>
      <c r="F241" s="444"/>
      <c r="G241" s="350"/>
      <c r="H241" s="351"/>
      <c r="I241" s="351"/>
      <c r="J241" s="352"/>
      <c r="K241" s="352"/>
      <c r="L241" s="348"/>
      <c r="M241" s="348"/>
      <c r="N241" s="348"/>
      <c r="O241" s="353"/>
      <c r="P241" s="348"/>
    </row>
    <row r="242" spans="4:16" ht="40.15" customHeight="1" x14ac:dyDescent="0.25">
      <c r="D242" s="348"/>
      <c r="E242" s="431"/>
      <c r="F242" s="444"/>
      <c r="G242" s="350"/>
      <c r="H242" s="351"/>
      <c r="I242" s="351"/>
      <c r="J242" s="352"/>
      <c r="K242" s="352"/>
      <c r="L242" s="348"/>
      <c r="M242" s="348"/>
      <c r="N242" s="348"/>
      <c r="O242" s="353"/>
      <c r="P242" s="348"/>
    </row>
    <row r="243" spans="4:16" ht="40.15" customHeight="1" x14ac:dyDescent="0.25">
      <c r="D243" s="348"/>
      <c r="E243" s="431"/>
      <c r="F243" s="444"/>
      <c r="G243" s="350"/>
      <c r="H243" s="351"/>
      <c r="I243" s="351"/>
      <c r="J243" s="352"/>
      <c r="K243" s="352"/>
      <c r="L243" s="348"/>
      <c r="M243" s="348"/>
      <c r="N243" s="348"/>
      <c r="O243" s="353"/>
      <c r="P243" s="348"/>
    </row>
    <row r="244" spans="4:16" ht="40.15" customHeight="1" x14ac:dyDescent="0.25">
      <c r="D244" s="348"/>
      <c r="E244" s="431"/>
      <c r="F244" s="444"/>
      <c r="G244" s="350"/>
      <c r="H244" s="351"/>
      <c r="I244" s="351"/>
      <c r="J244" s="352"/>
      <c r="K244" s="352"/>
      <c r="L244" s="348"/>
      <c r="M244" s="348"/>
      <c r="N244" s="348"/>
      <c r="O244" s="353"/>
      <c r="P244" s="348"/>
    </row>
    <row r="245" spans="4:16" ht="40.15" customHeight="1" x14ac:dyDescent="0.25">
      <c r="D245" s="348"/>
      <c r="E245" s="431"/>
      <c r="F245" s="444"/>
      <c r="G245" s="350"/>
      <c r="H245" s="351"/>
      <c r="I245" s="351"/>
      <c r="J245" s="352"/>
      <c r="K245" s="352"/>
      <c r="L245" s="348"/>
      <c r="M245" s="348"/>
      <c r="N245" s="348"/>
      <c r="O245" s="353"/>
      <c r="P245" s="348"/>
    </row>
    <row r="246" spans="4:16" ht="40.15" customHeight="1" x14ac:dyDescent="0.25">
      <c r="D246" s="348"/>
      <c r="E246" s="431"/>
      <c r="F246" s="444"/>
      <c r="G246" s="350"/>
      <c r="H246" s="351"/>
      <c r="I246" s="351"/>
      <c r="J246" s="352"/>
      <c r="K246" s="352"/>
      <c r="L246" s="348"/>
      <c r="M246" s="348"/>
      <c r="N246" s="348"/>
      <c r="O246" s="353"/>
      <c r="P246" s="348"/>
    </row>
    <row r="247" spans="4:16" ht="40.15" customHeight="1" x14ac:dyDescent="0.25">
      <c r="D247" s="348"/>
      <c r="E247" s="431"/>
      <c r="F247" s="444"/>
      <c r="G247" s="350"/>
      <c r="H247" s="351"/>
      <c r="I247" s="351"/>
      <c r="J247" s="352"/>
      <c r="K247" s="352"/>
      <c r="L247" s="348"/>
      <c r="M247" s="348"/>
      <c r="N247" s="348"/>
      <c r="O247" s="353"/>
      <c r="P247" s="348"/>
    </row>
    <row r="248" spans="4:16" ht="40.15" customHeight="1" x14ac:dyDescent="0.25">
      <c r="D248" s="348"/>
      <c r="E248" s="431"/>
      <c r="F248" s="444"/>
      <c r="G248" s="350"/>
      <c r="H248" s="351"/>
      <c r="I248" s="351"/>
      <c r="J248" s="352"/>
      <c r="K248" s="352"/>
      <c r="L248" s="348"/>
      <c r="M248" s="348"/>
      <c r="N248" s="348"/>
      <c r="O248" s="353"/>
      <c r="P248" s="348"/>
    </row>
    <row r="249" spans="4:16" ht="40.15" customHeight="1" x14ac:dyDescent="0.25">
      <c r="D249" s="348"/>
      <c r="E249" s="431"/>
      <c r="F249" s="444"/>
      <c r="G249" s="350"/>
      <c r="H249" s="351"/>
      <c r="I249" s="351"/>
      <c r="J249" s="352"/>
      <c r="K249" s="352"/>
      <c r="L249" s="348"/>
      <c r="M249" s="348"/>
      <c r="N249" s="348"/>
      <c r="O249" s="353"/>
      <c r="P249" s="348"/>
    </row>
    <row r="250" spans="4:16" ht="40.15" customHeight="1" x14ac:dyDescent="0.25">
      <c r="D250" s="348"/>
      <c r="E250" s="431"/>
      <c r="F250" s="444"/>
      <c r="G250" s="350"/>
      <c r="H250" s="351"/>
      <c r="I250" s="351"/>
      <c r="J250" s="352"/>
      <c r="K250" s="352"/>
      <c r="L250" s="348"/>
      <c r="M250" s="348"/>
      <c r="N250" s="348"/>
      <c r="O250" s="353"/>
      <c r="P250" s="348"/>
    </row>
    <row r="251" spans="4:16" ht="40.15" customHeight="1" x14ac:dyDescent="0.25">
      <c r="D251" s="348"/>
      <c r="E251" s="431"/>
      <c r="F251" s="444"/>
      <c r="G251" s="350"/>
      <c r="H251" s="351"/>
      <c r="I251" s="351"/>
      <c r="J251" s="352"/>
      <c r="K251" s="352"/>
      <c r="L251" s="348"/>
      <c r="M251" s="348"/>
      <c r="N251" s="348"/>
      <c r="O251" s="353"/>
      <c r="P251" s="348"/>
    </row>
    <row r="252" spans="4:16" ht="40.15" customHeight="1" x14ac:dyDescent="0.25">
      <c r="D252" s="348"/>
      <c r="E252" s="431"/>
      <c r="F252" s="444"/>
      <c r="G252" s="350"/>
      <c r="H252" s="351"/>
      <c r="I252" s="351"/>
      <c r="J252" s="352"/>
      <c r="K252" s="352"/>
      <c r="L252" s="348"/>
      <c r="M252" s="348"/>
      <c r="N252" s="348"/>
      <c r="O252" s="353"/>
      <c r="P252" s="348"/>
    </row>
    <row r="253" spans="4:16" ht="40.15" customHeight="1" x14ac:dyDescent="0.25">
      <c r="D253" s="348"/>
      <c r="E253" s="431"/>
      <c r="F253" s="444"/>
      <c r="G253" s="350"/>
      <c r="H253" s="351"/>
      <c r="I253" s="351"/>
      <c r="J253" s="352"/>
      <c r="K253" s="352"/>
      <c r="L253" s="348"/>
      <c r="M253" s="348"/>
      <c r="N253" s="348"/>
      <c r="O253" s="353"/>
      <c r="P253" s="348"/>
    </row>
    <row r="254" spans="4:16" ht="40.15" customHeight="1" x14ac:dyDescent="0.25">
      <c r="D254" s="348"/>
      <c r="E254" s="431"/>
      <c r="F254" s="444"/>
      <c r="G254" s="350"/>
      <c r="H254" s="351"/>
      <c r="I254" s="351"/>
      <c r="J254" s="352"/>
      <c r="K254" s="352"/>
      <c r="L254" s="348"/>
      <c r="M254" s="348"/>
      <c r="N254" s="348"/>
      <c r="O254" s="353"/>
      <c r="P254" s="348"/>
    </row>
    <row r="255" spans="4:16" ht="40.15" customHeight="1" x14ac:dyDescent="0.25">
      <c r="D255" s="348"/>
      <c r="E255" s="431"/>
      <c r="F255" s="444"/>
      <c r="G255" s="350"/>
      <c r="H255" s="351"/>
      <c r="I255" s="351"/>
      <c r="J255" s="352"/>
      <c r="K255" s="352"/>
      <c r="L255" s="348"/>
      <c r="M255" s="348"/>
      <c r="N255" s="348"/>
      <c r="O255" s="353"/>
      <c r="P255" s="348"/>
    </row>
    <row r="256" spans="4:16" ht="40.15" customHeight="1" x14ac:dyDescent="0.25">
      <c r="D256" s="348"/>
      <c r="E256" s="431"/>
      <c r="F256" s="444"/>
      <c r="G256" s="350"/>
      <c r="H256" s="351"/>
      <c r="I256" s="351"/>
      <c r="J256" s="352"/>
      <c r="K256" s="352"/>
      <c r="L256" s="348"/>
      <c r="M256" s="348"/>
      <c r="N256" s="348"/>
      <c r="O256" s="353"/>
      <c r="P256" s="348"/>
    </row>
    <row r="257" spans="4:16" ht="40.15" customHeight="1" x14ac:dyDescent="0.25">
      <c r="D257" s="348"/>
      <c r="E257" s="431"/>
      <c r="F257" s="444"/>
      <c r="G257" s="350"/>
      <c r="H257" s="351"/>
      <c r="I257" s="351"/>
      <c r="J257" s="352"/>
      <c r="K257" s="352"/>
      <c r="L257" s="348"/>
      <c r="M257" s="348"/>
      <c r="N257" s="348"/>
      <c r="O257" s="353"/>
      <c r="P257" s="348"/>
    </row>
    <row r="258" spans="4:16" ht="40.15" customHeight="1" x14ac:dyDescent="0.25">
      <c r="D258" s="348"/>
      <c r="E258" s="431"/>
      <c r="F258" s="444"/>
      <c r="G258" s="350"/>
      <c r="H258" s="351"/>
      <c r="I258" s="351"/>
      <c r="J258" s="352"/>
      <c r="K258" s="352"/>
      <c r="L258" s="348"/>
      <c r="M258" s="348"/>
      <c r="N258" s="348"/>
      <c r="O258" s="353"/>
      <c r="P258" s="348"/>
    </row>
    <row r="259" spans="4:16" ht="40.15" customHeight="1" x14ac:dyDescent="0.25">
      <c r="D259" s="348"/>
      <c r="E259" s="431"/>
      <c r="F259" s="444"/>
      <c r="G259" s="350"/>
      <c r="H259" s="351"/>
      <c r="I259" s="351"/>
      <c r="J259" s="352"/>
      <c r="K259" s="352"/>
      <c r="L259" s="348"/>
      <c r="M259" s="348"/>
      <c r="N259" s="348"/>
      <c r="O259" s="353"/>
      <c r="P259" s="348"/>
    </row>
    <row r="260" spans="4:16" ht="40.15" customHeight="1" x14ac:dyDescent="0.25">
      <c r="D260" s="348"/>
      <c r="E260" s="431"/>
      <c r="F260" s="444"/>
      <c r="G260" s="350"/>
      <c r="H260" s="351"/>
      <c r="I260" s="351"/>
      <c r="J260" s="352"/>
      <c r="K260" s="352"/>
      <c r="L260" s="348"/>
      <c r="M260" s="348"/>
      <c r="N260" s="348"/>
      <c r="O260" s="353"/>
      <c r="P260" s="348"/>
    </row>
    <row r="261" spans="4:16" ht="40.15" customHeight="1" x14ac:dyDescent="0.25">
      <c r="D261" s="348"/>
      <c r="E261" s="431"/>
      <c r="F261" s="444"/>
      <c r="G261" s="350"/>
      <c r="H261" s="351"/>
      <c r="I261" s="351"/>
      <c r="J261" s="352"/>
      <c r="K261" s="352"/>
      <c r="L261" s="348"/>
      <c r="M261" s="348"/>
      <c r="N261" s="348"/>
      <c r="O261" s="353"/>
      <c r="P261" s="348"/>
    </row>
    <row r="262" spans="4:16" ht="40.15" customHeight="1" x14ac:dyDescent="0.25">
      <c r="D262" s="348"/>
      <c r="E262" s="431"/>
      <c r="F262" s="444"/>
      <c r="G262" s="350"/>
      <c r="H262" s="351"/>
      <c r="I262" s="351"/>
      <c r="J262" s="352"/>
      <c r="K262" s="352"/>
      <c r="L262" s="348"/>
      <c r="M262" s="348"/>
      <c r="N262" s="348"/>
      <c r="O262" s="353"/>
      <c r="P262" s="348"/>
    </row>
    <row r="263" spans="4:16" ht="40.15" customHeight="1" x14ac:dyDescent="0.25">
      <c r="D263" s="348"/>
      <c r="E263" s="431"/>
      <c r="F263" s="444"/>
      <c r="G263" s="350"/>
      <c r="H263" s="351"/>
      <c r="I263" s="351"/>
      <c r="J263" s="352"/>
      <c r="K263" s="352"/>
      <c r="L263" s="348"/>
      <c r="M263" s="348"/>
      <c r="N263" s="348"/>
      <c r="O263" s="353"/>
      <c r="P263" s="348"/>
    </row>
    <row r="264" spans="4:16" ht="40.15" customHeight="1" x14ac:dyDescent="0.25">
      <c r="D264" s="348"/>
      <c r="E264" s="431"/>
      <c r="F264" s="444"/>
      <c r="G264" s="350"/>
      <c r="H264" s="351"/>
      <c r="I264" s="351"/>
      <c r="J264" s="352"/>
      <c r="K264" s="352"/>
      <c r="L264" s="348"/>
      <c r="M264" s="348"/>
      <c r="N264" s="348"/>
      <c r="O264" s="353"/>
      <c r="P264" s="348"/>
    </row>
    <row r="265" spans="4:16" ht="40.15" customHeight="1" x14ac:dyDescent="0.25">
      <c r="D265" s="348"/>
      <c r="E265" s="431"/>
      <c r="F265" s="444"/>
      <c r="G265" s="350"/>
      <c r="H265" s="351"/>
      <c r="I265" s="351"/>
      <c r="J265" s="352"/>
      <c r="K265" s="352"/>
      <c r="L265" s="348"/>
      <c r="M265" s="348"/>
      <c r="N265" s="348"/>
      <c r="O265" s="353"/>
      <c r="P265" s="348"/>
    </row>
    <row r="266" spans="4:16" ht="40.15" customHeight="1" x14ac:dyDescent="0.25">
      <c r="D266" s="348"/>
      <c r="E266" s="431"/>
      <c r="F266" s="444"/>
      <c r="G266" s="350"/>
      <c r="H266" s="351"/>
      <c r="I266" s="351"/>
      <c r="J266" s="352"/>
      <c r="K266" s="352"/>
      <c r="L266" s="348"/>
      <c r="M266" s="348"/>
      <c r="N266" s="348"/>
      <c r="O266" s="353"/>
      <c r="P266" s="348"/>
    </row>
    <row r="267" spans="4:16" ht="40.15" customHeight="1" x14ac:dyDescent="0.25">
      <c r="D267" s="348"/>
      <c r="E267" s="431"/>
      <c r="F267" s="444"/>
      <c r="G267" s="350"/>
      <c r="H267" s="351"/>
      <c r="I267" s="351"/>
      <c r="J267" s="352"/>
      <c r="K267" s="352"/>
      <c r="L267" s="348"/>
      <c r="M267" s="348"/>
      <c r="N267" s="348"/>
      <c r="O267" s="353"/>
      <c r="P267" s="348"/>
    </row>
    <row r="268" spans="4:16" ht="40.15" customHeight="1" x14ac:dyDescent="0.25">
      <c r="D268" s="348"/>
      <c r="E268" s="431"/>
      <c r="F268" s="444"/>
      <c r="G268" s="350"/>
      <c r="H268" s="351"/>
      <c r="I268" s="351"/>
      <c r="J268" s="352"/>
      <c r="K268" s="352"/>
      <c r="L268" s="348"/>
      <c r="M268" s="348"/>
      <c r="N268" s="348"/>
      <c r="O268" s="353"/>
      <c r="P268" s="348"/>
    </row>
    <row r="269" spans="4:16" ht="40.15" customHeight="1" x14ac:dyDescent="0.25">
      <c r="D269" s="348"/>
      <c r="E269" s="431"/>
      <c r="F269" s="444"/>
      <c r="G269" s="350"/>
      <c r="H269" s="351"/>
      <c r="I269" s="351"/>
      <c r="J269" s="352"/>
      <c r="K269" s="352"/>
      <c r="L269" s="348"/>
      <c r="M269" s="348"/>
      <c r="N269" s="348"/>
      <c r="O269" s="353"/>
      <c r="P269" s="348"/>
    </row>
    <row r="270" spans="4:16" ht="40.15" customHeight="1" x14ac:dyDescent="0.25">
      <c r="D270" s="348"/>
      <c r="E270" s="431"/>
      <c r="F270" s="444"/>
      <c r="G270" s="350"/>
      <c r="H270" s="351"/>
      <c r="I270" s="351"/>
      <c r="J270" s="352"/>
      <c r="K270" s="352"/>
      <c r="L270" s="348"/>
      <c r="M270" s="348"/>
      <c r="N270" s="348"/>
      <c r="O270" s="353"/>
      <c r="P270" s="348"/>
    </row>
    <row r="271" spans="4:16" ht="40.15" customHeight="1" x14ac:dyDescent="0.25">
      <c r="D271" s="348"/>
      <c r="E271" s="431"/>
      <c r="F271" s="444"/>
      <c r="G271" s="350"/>
      <c r="H271" s="351"/>
      <c r="I271" s="351"/>
      <c r="J271" s="352"/>
      <c r="K271" s="352"/>
      <c r="L271" s="348"/>
      <c r="M271" s="348"/>
      <c r="N271" s="348"/>
      <c r="O271" s="353"/>
      <c r="P271" s="348"/>
    </row>
    <row r="272" spans="4:16" ht="40.15" customHeight="1" x14ac:dyDescent="0.25">
      <c r="D272" s="348"/>
      <c r="E272" s="431"/>
      <c r="F272" s="444"/>
      <c r="G272" s="350"/>
      <c r="H272" s="351"/>
      <c r="I272" s="351"/>
      <c r="J272" s="352"/>
      <c r="K272" s="352"/>
      <c r="L272" s="348"/>
      <c r="M272" s="348"/>
      <c r="N272" s="348"/>
      <c r="O272" s="353"/>
      <c r="P272" s="348"/>
    </row>
    <row r="273" spans="4:16" ht="40.15" customHeight="1" x14ac:dyDescent="0.25">
      <c r="D273" s="348"/>
      <c r="E273" s="431"/>
      <c r="F273" s="444"/>
      <c r="G273" s="350"/>
      <c r="H273" s="351"/>
      <c r="I273" s="351"/>
      <c r="J273" s="352"/>
      <c r="K273" s="352"/>
      <c r="L273" s="348"/>
      <c r="M273" s="348"/>
      <c r="N273" s="348"/>
      <c r="O273" s="353"/>
      <c r="P273" s="348"/>
    </row>
    <row r="274" spans="4:16" ht="40.15" customHeight="1" x14ac:dyDescent="0.25">
      <c r="D274" s="348"/>
      <c r="E274" s="431"/>
      <c r="F274" s="444"/>
      <c r="G274" s="350"/>
      <c r="H274" s="351"/>
      <c r="I274" s="351"/>
      <c r="J274" s="352"/>
      <c r="K274" s="352"/>
      <c r="L274" s="348"/>
      <c r="M274" s="348"/>
      <c r="N274" s="348"/>
      <c r="O274" s="353"/>
      <c r="P274" s="348"/>
    </row>
    <row r="275" spans="4:16" ht="40.15" customHeight="1" x14ac:dyDescent="0.25">
      <c r="D275" s="348"/>
      <c r="E275" s="431"/>
      <c r="F275" s="444"/>
      <c r="G275" s="350"/>
      <c r="H275" s="351"/>
      <c r="I275" s="351"/>
      <c r="J275" s="352"/>
      <c r="K275" s="352"/>
      <c r="L275" s="348"/>
      <c r="M275" s="348"/>
      <c r="N275" s="348"/>
      <c r="O275" s="353"/>
      <c r="P275" s="348"/>
    </row>
    <row r="276" spans="4:16" ht="40.15" customHeight="1" x14ac:dyDescent="0.25">
      <c r="D276" s="348"/>
      <c r="E276" s="431"/>
      <c r="F276" s="444"/>
      <c r="G276" s="350"/>
      <c r="H276" s="351"/>
      <c r="I276" s="351"/>
      <c r="J276" s="352"/>
      <c r="K276" s="352"/>
      <c r="L276" s="348"/>
      <c r="M276" s="348"/>
      <c r="N276" s="348"/>
      <c r="O276" s="353"/>
      <c r="P276" s="348"/>
    </row>
    <row r="277" spans="4:16" ht="40.15" customHeight="1" x14ac:dyDescent="0.25">
      <c r="D277" s="348"/>
      <c r="E277" s="431"/>
      <c r="F277" s="444"/>
      <c r="G277" s="350"/>
      <c r="H277" s="351"/>
      <c r="I277" s="351"/>
      <c r="J277" s="352"/>
      <c r="K277" s="352"/>
      <c r="L277" s="348"/>
      <c r="M277" s="348"/>
      <c r="N277" s="348"/>
      <c r="O277" s="353"/>
      <c r="P277" s="348"/>
    </row>
    <row r="278" spans="4:16" ht="40.15" customHeight="1" x14ac:dyDescent="0.25">
      <c r="D278" s="348"/>
      <c r="E278" s="431"/>
      <c r="F278" s="444"/>
      <c r="G278" s="350"/>
      <c r="H278" s="351"/>
      <c r="I278" s="351"/>
      <c r="J278" s="352"/>
      <c r="K278" s="352"/>
      <c r="L278" s="348"/>
      <c r="M278" s="348"/>
      <c r="N278" s="348"/>
      <c r="O278" s="353"/>
      <c r="P278" s="348"/>
    </row>
    <row r="279" spans="4:16" ht="40.15" customHeight="1" x14ac:dyDescent="0.25">
      <c r="D279" s="348"/>
      <c r="E279" s="431"/>
      <c r="F279" s="444"/>
      <c r="G279" s="350"/>
      <c r="H279" s="351"/>
      <c r="I279" s="351"/>
      <c r="J279" s="352"/>
      <c r="K279" s="352"/>
      <c r="L279" s="348"/>
      <c r="M279" s="348"/>
      <c r="N279" s="348"/>
      <c r="O279" s="353"/>
      <c r="P279" s="348"/>
    </row>
    <row r="280" spans="4:16" ht="40.15" customHeight="1" x14ac:dyDescent="0.25">
      <c r="D280" s="348"/>
      <c r="E280" s="431"/>
      <c r="F280" s="444"/>
      <c r="G280" s="350"/>
      <c r="H280" s="351"/>
      <c r="I280" s="351"/>
      <c r="J280" s="352"/>
      <c r="K280" s="352"/>
      <c r="L280" s="348"/>
      <c r="M280" s="348"/>
      <c r="N280" s="348"/>
      <c r="O280" s="353"/>
      <c r="P280" s="348"/>
    </row>
    <row r="281" spans="4:16" ht="40.15" customHeight="1" x14ac:dyDescent="0.25">
      <c r="D281" s="348"/>
      <c r="E281" s="431"/>
      <c r="F281" s="444"/>
      <c r="G281" s="350"/>
      <c r="H281" s="351"/>
      <c r="I281" s="351"/>
      <c r="J281" s="352"/>
      <c r="K281" s="352"/>
      <c r="L281" s="348"/>
      <c r="M281" s="348"/>
      <c r="N281" s="348"/>
      <c r="O281" s="353"/>
      <c r="P281" s="348"/>
    </row>
    <row r="282" spans="4:16" ht="40.15" customHeight="1" x14ac:dyDescent="0.25">
      <c r="D282" s="348"/>
      <c r="E282" s="431"/>
      <c r="F282" s="444"/>
      <c r="G282" s="350"/>
      <c r="H282" s="351"/>
      <c r="I282" s="351"/>
      <c r="J282" s="352"/>
      <c r="K282" s="352"/>
      <c r="L282" s="348"/>
      <c r="M282" s="348"/>
      <c r="N282" s="348"/>
      <c r="O282" s="353"/>
      <c r="P282" s="348"/>
    </row>
    <row r="283" spans="4:16" ht="40.15" customHeight="1" x14ac:dyDescent="0.25">
      <c r="D283" s="348"/>
      <c r="E283" s="431"/>
      <c r="F283" s="444"/>
      <c r="G283" s="350"/>
      <c r="H283" s="351"/>
      <c r="I283" s="351"/>
      <c r="J283" s="352"/>
      <c r="K283" s="352"/>
      <c r="L283" s="348"/>
      <c r="M283" s="348"/>
      <c r="N283" s="348"/>
      <c r="O283" s="353"/>
      <c r="P283" s="348"/>
    </row>
    <row r="284" spans="4:16" ht="40.15" customHeight="1" x14ac:dyDescent="0.25">
      <c r="D284" s="348"/>
      <c r="E284" s="431"/>
      <c r="F284" s="444"/>
      <c r="G284" s="350"/>
      <c r="H284" s="351"/>
      <c r="I284" s="351"/>
      <c r="J284" s="352"/>
      <c r="K284" s="352"/>
      <c r="L284" s="348"/>
      <c r="M284" s="348"/>
      <c r="N284" s="348"/>
      <c r="O284" s="353"/>
      <c r="P284" s="348"/>
    </row>
    <row r="285" spans="4:16" ht="40.15" customHeight="1" x14ac:dyDescent="0.25">
      <c r="D285" s="348"/>
      <c r="E285" s="431"/>
      <c r="F285" s="444"/>
      <c r="G285" s="350"/>
      <c r="H285" s="351"/>
      <c r="I285" s="351"/>
      <c r="J285" s="352"/>
      <c r="K285" s="352"/>
      <c r="L285" s="348"/>
      <c r="M285" s="348"/>
      <c r="N285" s="348"/>
      <c r="O285" s="353"/>
      <c r="P285" s="348"/>
    </row>
    <row r="286" spans="4:16" ht="40.15" customHeight="1" x14ac:dyDescent="0.25">
      <c r="D286" s="348"/>
      <c r="E286" s="431"/>
      <c r="F286" s="444"/>
      <c r="G286" s="350"/>
      <c r="H286" s="351"/>
      <c r="I286" s="351"/>
      <c r="J286" s="352"/>
      <c r="K286" s="352"/>
      <c r="L286" s="348"/>
      <c r="M286" s="348"/>
      <c r="N286" s="348"/>
      <c r="O286" s="353"/>
      <c r="P286" s="348"/>
    </row>
    <row r="287" spans="4:16" ht="40.15" customHeight="1" x14ac:dyDescent="0.25">
      <c r="D287" s="348"/>
      <c r="E287" s="431"/>
      <c r="F287" s="444"/>
      <c r="G287" s="350"/>
      <c r="H287" s="351"/>
      <c r="I287" s="351"/>
      <c r="J287" s="352"/>
      <c r="K287" s="352"/>
      <c r="L287" s="348"/>
      <c r="M287" s="348"/>
      <c r="N287" s="348"/>
      <c r="O287" s="353"/>
      <c r="P287" s="348"/>
    </row>
    <row r="288" spans="4:16" ht="40.15" customHeight="1" x14ac:dyDescent="0.25">
      <c r="D288" s="348"/>
      <c r="E288" s="431"/>
      <c r="F288" s="444"/>
      <c r="G288" s="350"/>
      <c r="H288" s="351"/>
      <c r="I288" s="351"/>
      <c r="J288" s="352"/>
      <c r="K288" s="352"/>
      <c r="L288" s="348"/>
      <c r="M288" s="348"/>
      <c r="N288" s="348"/>
      <c r="O288" s="353"/>
      <c r="P288" s="348"/>
    </row>
    <row r="289" spans="4:16" ht="40.15" customHeight="1" x14ac:dyDescent="0.25">
      <c r="D289" s="348"/>
      <c r="E289" s="431"/>
      <c r="F289" s="444"/>
      <c r="G289" s="350"/>
      <c r="H289" s="351"/>
      <c r="I289" s="351"/>
      <c r="J289" s="352"/>
      <c r="K289" s="352"/>
      <c r="L289" s="348"/>
      <c r="M289" s="348"/>
      <c r="N289" s="348"/>
      <c r="O289" s="353"/>
      <c r="P289" s="348"/>
    </row>
    <row r="290" spans="4:16" ht="40.15" customHeight="1" x14ac:dyDescent="0.25">
      <c r="D290" s="348"/>
      <c r="E290" s="431"/>
      <c r="F290" s="444"/>
      <c r="G290" s="350"/>
      <c r="H290" s="351"/>
      <c r="I290" s="351"/>
      <c r="J290" s="352"/>
      <c r="K290" s="352"/>
      <c r="L290" s="348"/>
      <c r="M290" s="348"/>
      <c r="N290" s="348"/>
      <c r="O290" s="353"/>
      <c r="P290" s="348"/>
    </row>
    <row r="291" spans="4:16" ht="40.15" customHeight="1" x14ac:dyDescent="0.25">
      <c r="D291" s="348"/>
      <c r="E291" s="431"/>
      <c r="F291" s="444"/>
      <c r="G291" s="350"/>
      <c r="H291" s="351"/>
      <c r="I291" s="351"/>
      <c r="J291" s="352"/>
      <c r="K291" s="352"/>
      <c r="L291" s="348"/>
      <c r="M291" s="348"/>
      <c r="N291" s="348"/>
      <c r="O291" s="353"/>
      <c r="P291" s="348"/>
    </row>
    <row r="292" spans="4:16" ht="40.15" customHeight="1" x14ac:dyDescent="0.25">
      <c r="D292" s="348"/>
      <c r="E292" s="431"/>
      <c r="F292" s="444"/>
      <c r="G292" s="350"/>
      <c r="H292" s="351"/>
      <c r="I292" s="351"/>
      <c r="J292" s="352"/>
      <c r="K292" s="352"/>
      <c r="L292" s="348"/>
      <c r="M292" s="348"/>
      <c r="N292" s="348"/>
      <c r="O292" s="353"/>
      <c r="P292" s="348"/>
    </row>
    <row r="293" spans="4:16" ht="40.15" customHeight="1" x14ac:dyDescent="0.25">
      <c r="D293" s="348"/>
      <c r="E293" s="431"/>
      <c r="F293" s="444"/>
      <c r="G293" s="350"/>
      <c r="H293" s="351"/>
      <c r="I293" s="351"/>
      <c r="J293" s="352"/>
      <c r="K293" s="352"/>
      <c r="L293" s="348"/>
      <c r="M293" s="348"/>
      <c r="N293" s="348"/>
      <c r="O293" s="353"/>
      <c r="P293" s="348"/>
    </row>
    <row r="294" spans="4:16" ht="40.15" customHeight="1" x14ac:dyDescent="0.25">
      <c r="D294" s="348"/>
      <c r="E294" s="431"/>
      <c r="F294" s="444"/>
      <c r="G294" s="350"/>
      <c r="H294" s="351"/>
      <c r="I294" s="351"/>
      <c r="J294" s="352"/>
      <c r="K294" s="352"/>
      <c r="L294" s="348"/>
      <c r="M294" s="348"/>
      <c r="N294" s="348"/>
      <c r="O294" s="353"/>
      <c r="P294" s="348"/>
    </row>
    <row r="295" spans="4:16" ht="40.15" customHeight="1" x14ac:dyDescent="0.25">
      <c r="D295" s="348"/>
      <c r="E295" s="431"/>
      <c r="F295" s="444"/>
      <c r="G295" s="350"/>
      <c r="H295" s="351"/>
      <c r="I295" s="351"/>
      <c r="J295" s="352"/>
      <c r="K295" s="352"/>
      <c r="L295" s="348"/>
      <c r="M295" s="348"/>
      <c r="N295" s="348"/>
      <c r="O295" s="353"/>
      <c r="P295" s="348"/>
    </row>
    <row r="296" spans="4:16" ht="40.15" customHeight="1" x14ac:dyDescent="0.25">
      <c r="D296" s="348"/>
      <c r="E296" s="431"/>
      <c r="F296" s="444"/>
      <c r="G296" s="350"/>
      <c r="H296" s="351"/>
      <c r="I296" s="351"/>
      <c r="J296" s="352"/>
      <c r="K296" s="352"/>
      <c r="L296" s="348"/>
      <c r="M296" s="348"/>
      <c r="N296" s="348"/>
      <c r="O296" s="353"/>
      <c r="P296" s="348"/>
    </row>
    <row r="297" spans="4:16" ht="40.15" customHeight="1" x14ac:dyDescent="0.25">
      <c r="D297" s="348"/>
      <c r="E297" s="431"/>
      <c r="F297" s="444"/>
      <c r="G297" s="350"/>
      <c r="H297" s="351"/>
      <c r="I297" s="351"/>
      <c r="J297" s="352"/>
      <c r="K297" s="352"/>
      <c r="L297" s="348"/>
      <c r="M297" s="348"/>
      <c r="N297" s="348"/>
      <c r="O297" s="353"/>
      <c r="P297" s="348"/>
    </row>
    <row r="298" spans="4:16" ht="40.15" customHeight="1" x14ac:dyDescent="0.25">
      <c r="D298" s="348"/>
      <c r="E298" s="431"/>
      <c r="F298" s="444"/>
      <c r="G298" s="350"/>
      <c r="H298" s="351"/>
      <c r="I298" s="351"/>
      <c r="J298" s="352"/>
      <c r="K298" s="352"/>
      <c r="L298" s="348"/>
      <c r="M298" s="348"/>
      <c r="N298" s="348"/>
      <c r="O298" s="353"/>
      <c r="P298" s="348"/>
    </row>
    <row r="299" spans="4:16" ht="40.15" customHeight="1" x14ac:dyDescent="0.25">
      <c r="D299" s="348"/>
      <c r="E299" s="431"/>
      <c r="F299" s="444"/>
      <c r="G299" s="350"/>
      <c r="H299" s="351"/>
      <c r="I299" s="351"/>
      <c r="J299" s="352"/>
      <c r="K299" s="352"/>
      <c r="L299" s="348"/>
      <c r="M299" s="348"/>
      <c r="N299" s="348"/>
      <c r="O299" s="353"/>
      <c r="P299" s="348"/>
    </row>
    <row r="300" spans="4:16" ht="40.15" customHeight="1" x14ac:dyDescent="0.25">
      <c r="D300" s="348"/>
      <c r="E300" s="431"/>
      <c r="F300" s="444"/>
      <c r="G300" s="350"/>
      <c r="H300" s="351"/>
      <c r="I300" s="351"/>
      <c r="J300" s="352"/>
      <c r="K300" s="352"/>
      <c r="L300" s="348"/>
      <c r="M300" s="348"/>
      <c r="N300" s="348"/>
      <c r="O300" s="353"/>
      <c r="P300" s="348"/>
    </row>
    <row r="301" spans="4:16" ht="40.15" customHeight="1" x14ac:dyDescent="0.25">
      <c r="D301" s="348"/>
      <c r="E301" s="431"/>
      <c r="F301" s="444"/>
      <c r="G301" s="350"/>
      <c r="H301" s="351"/>
      <c r="I301" s="351"/>
      <c r="J301" s="352"/>
      <c r="K301" s="352"/>
      <c r="L301" s="348"/>
      <c r="M301" s="348"/>
      <c r="N301" s="348"/>
      <c r="O301" s="353"/>
      <c r="P301" s="348"/>
    </row>
    <row r="302" spans="4:16" ht="40.15" customHeight="1" x14ac:dyDescent="0.25">
      <c r="D302" s="348"/>
      <c r="E302" s="431"/>
      <c r="F302" s="444"/>
      <c r="G302" s="350"/>
      <c r="H302" s="351"/>
      <c r="I302" s="351"/>
      <c r="J302" s="352"/>
      <c r="K302" s="352"/>
      <c r="L302" s="348"/>
      <c r="M302" s="348"/>
      <c r="N302" s="348"/>
      <c r="O302" s="353"/>
      <c r="P302" s="348"/>
    </row>
    <row r="303" spans="4:16" ht="40.15" customHeight="1" x14ac:dyDescent="0.25">
      <c r="D303" s="348"/>
      <c r="E303" s="431"/>
      <c r="F303" s="444"/>
      <c r="G303" s="350"/>
      <c r="H303" s="351"/>
      <c r="I303" s="351"/>
      <c r="J303" s="352"/>
      <c r="K303" s="352"/>
      <c r="L303" s="348"/>
      <c r="M303" s="348"/>
      <c r="N303" s="348"/>
      <c r="O303" s="353"/>
      <c r="P303" s="348"/>
    </row>
    <row r="304" spans="4:16" ht="40.15" customHeight="1" x14ac:dyDescent="0.25">
      <c r="D304" s="348"/>
      <c r="E304" s="431"/>
      <c r="F304" s="444"/>
      <c r="G304" s="350"/>
      <c r="H304" s="351"/>
      <c r="I304" s="351"/>
      <c r="J304" s="352"/>
      <c r="K304" s="352"/>
      <c r="L304" s="348"/>
      <c r="M304" s="348"/>
      <c r="N304" s="348"/>
      <c r="O304" s="353"/>
      <c r="P304" s="348"/>
    </row>
    <row r="305" spans="4:16" ht="40.15" customHeight="1" x14ac:dyDescent="0.25">
      <c r="D305" s="348"/>
      <c r="E305" s="431"/>
      <c r="F305" s="444"/>
      <c r="G305" s="350"/>
      <c r="H305" s="351"/>
      <c r="I305" s="351"/>
      <c r="J305" s="352"/>
      <c r="K305" s="352"/>
      <c r="L305" s="348"/>
      <c r="M305" s="348"/>
      <c r="N305" s="348"/>
      <c r="O305" s="353"/>
      <c r="P305" s="348"/>
    </row>
    <row r="306" spans="4:16" ht="40.15" customHeight="1" x14ac:dyDescent="0.25">
      <c r="D306" s="348"/>
      <c r="E306" s="431"/>
      <c r="F306" s="444"/>
      <c r="G306" s="350"/>
      <c r="H306" s="351"/>
      <c r="I306" s="351"/>
      <c r="J306" s="352"/>
      <c r="K306" s="352"/>
      <c r="L306" s="348"/>
      <c r="M306" s="348"/>
      <c r="N306" s="348"/>
      <c r="O306" s="353"/>
      <c r="P306" s="348"/>
    </row>
    <row r="307" spans="4:16" ht="40.15" customHeight="1" x14ac:dyDescent="0.25">
      <c r="D307" s="348"/>
      <c r="E307" s="431"/>
      <c r="F307" s="444"/>
      <c r="G307" s="350"/>
      <c r="H307" s="351"/>
      <c r="I307" s="351"/>
      <c r="J307" s="352"/>
      <c r="K307" s="352"/>
      <c r="L307" s="348"/>
      <c r="M307" s="348"/>
      <c r="N307" s="348"/>
      <c r="O307" s="353"/>
      <c r="P307" s="348"/>
    </row>
    <row r="308" spans="4:16" ht="40.15" customHeight="1" x14ac:dyDescent="0.25">
      <c r="D308" s="348"/>
      <c r="E308" s="431"/>
      <c r="F308" s="444"/>
      <c r="G308" s="350"/>
      <c r="H308" s="351"/>
      <c r="I308" s="351"/>
      <c r="J308" s="352"/>
      <c r="K308" s="352"/>
      <c r="L308" s="348"/>
      <c r="M308" s="348"/>
      <c r="N308" s="348"/>
      <c r="O308" s="353"/>
      <c r="P308" s="348"/>
    </row>
    <row r="309" spans="4:16" ht="40.15" customHeight="1" x14ac:dyDescent="0.25">
      <c r="D309" s="348"/>
      <c r="E309" s="431"/>
      <c r="F309" s="444"/>
      <c r="G309" s="350"/>
      <c r="H309" s="351"/>
      <c r="I309" s="351"/>
      <c r="J309" s="352"/>
      <c r="K309" s="352"/>
      <c r="L309" s="348"/>
      <c r="M309" s="348"/>
      <c r="N309" s="348"/>
      <c r="O309" s="353"/>
      <c r="P309" s="348"/>
    </row>
    <row r="310" spans="4:16" ht="40.15" customHeight="1" x14ac:dyDescent="0.25">
      <c r="D310" s="348"/>
      <c r="E310" s="431"/>
      <c r="F310" s="444"/>
      <c r="G310" s="350"/>
      <c r="H310" s="351"/>
      <c r="I310" s="351"/>
      <c r="J310" s="352"/>
      <c r="K310" s="352"/>
      <c r="L310" s="348"/>
      <c r="M310" s="348"/>
      <c r="N310" s="348"/>
      <c r="O310" s="353"/>
      <c r="P310" s="348"/>
    </row>
    <row r="311" spans="4:16" ht="40.15" customHeight="1" x14ac:dyDescent="0.25">
      <c r="D311" s="348"/>
      <c r="E311" s="431"/>
      <c r="F311" s="444"/>
      <c r="G311" s="350"/>
      <c r="H311" s="351"/>
      <c r="I311" s="351"/>
      <c r="J311" s="352"/>
      <c r="K311" s="352"/>
      <c r="L311" s="348"/>
      <c r="M311" s="348"/>
      <c r="N311" s="348"/>
      <c r="O311" s="353"/>
      <c r="P311" s="348"/>
    </row>
    <row r="312" spans="4:16" ht="40.15" customHeight="1" x14ac:dyDescent="0.25">
      <c r="D312" s="348"/>
      <c r="E312" s="431"/>
      <c r="F312" s="444"/>
      <c r="G312" s="350"/>
      <c r="H312" s="351"/>
      <c r="I312" s="351"/>
      <c r="J312" s="352"/>
      <c r="K312" s="352"/>
      <c r="L312" s="348"/>
      <c r="M312" s="348"/>
      <c r="N312" s="348"/>
      <c r="O312" s="353"/>
      <c r="P312" s="348"/>
    </row>
    <row r="313" spans="4:16" ht="40.15" customHeight="1" x14ac:dyDescent="0.25">
      <c r="D313" s="348"/>
      <c r="E313" s="431"/>
      <c r="F313" s="444"/>
      <c r="G313" s="350"/>
      <c r="H313" s="351"/>
      <c r="I313" s="351"/>
      <c r="J313" s="352"/>
      <c r="K313" s="352"/>
      <c r="L313" s="348"/>
      <c r="M313" s="348"/>
      <c r="N313" s="348"/>
      <c r="O313" s="353"/>
      <c r="P313" s="348"/>
    </row>
    <row r="314" spans="4:16" ht="40.15" customHeight="1" x14ac:dyDescent="0.25">
      <c r="D314" s="348"/>
      <c r="E314" s="431"/>
      <c r="F314" s="444"/>
      <c r="G314" s="350"/>
      <c r="H314" s="351"/>
      <c r="I314" s="351"/>
      <c r="J314" s="352"/>
      <c r="K314" s="352"/>
      <c r="L314" s="348"/>
      <c r="M314" s="348"/>
      <c r="N314" s="348"/>
      <c r="O314" s="353"/>
      <c r="P314" s="348"/>
    </row>
    <row r="315" spans="4:16" ht="40.15" customHeight="1" x14ac:dyDescent="0.25">
      <c r="D315" s="348"/>
      <c r="E315" s="431"/>
      <c r="F315" s="444"/>
      <c r="G315" s="350"/>
      <c r="H315" s="351"/>
      <c r="I315" s="351"/>
      <c r="J315" s="352"/>
      <c r="K315" s="352"/>
      <c r="L315" s="348"/>
      <c r="M315" s="348"/>
      <c r="N315" s="348"/>
      <c r="O315" s="353"/>
      <c r="P315" s="348"/>
    </row>
    <row r="316" spans="4:16" ht="40.15" customHeight="1" x14ac:dyDescent="0.25">
      <c r="D316" s="348"/>
      <c r="E316" s="431"/>
      <c r="F316" s="444"/>
      <c r="G316" s="350"/>
      <c r="H316" s="351"/>
      <c r="I316" s="351"/>
      <c r="J316" s="352"/>
      <c r="K316" s="352"/>
      <c r="L316" s="348"/>
      <c r="M316" s="348"/>
      <c r="N316" s="348"/>
      <c r="O316" s="353"/>
      <c r="P316" s="348"/>
    </row>
    <row r="317" spans="4:16" ht="40.15" customHeight="1" x14ac:dyDescent="0.25">
      <c r="D317" s="348"/>
      <c r="E317" s="431"/>
      <c r="F317" s="444"/>
      <c r="G317" s="350"/>
      <c r="H317" s="351"/>
      <c r="I317" s="351"/>
      <c r="J317" s="352"/>
      <c r="K317" s="352"/>
      <c r="L317" s="348"/>
      <c r="M317" s="348"/>
      <c r="N317" s="348"/>
      <c r="O317" s="353"/>
      <c r="P317" s="348"/>
    </row>
    <row r="318" spans="4:16" ht="40.15" customHeight="1" x14ac:dyDescent="0.25">
      <c r="D318" s="348"/>
      <c r="E318" s="431"/>
      <c r="F318" s="444"/>
      <c r="G318" s="350"/>
      <c r="H318" s="351"/>
      <c r="I318" s="351"/>
      <c r="J318" s="352"/>
      <c r="K318" s="352"/>
      <c r="L318" s="348"/>
      <c r="M318" s="348"/>
      <c r="N318" s="348"/>
      <c r="O318" s="353"/>
      <c r="P318" s="348"/>
    </row>
    <row r="319" spans="4:16" ht="40.15" customHeight="1" x14ac:dyDescent="0.25">
      <c r="D319" s="348"/>
      <c r="E319" s="431"/>
      <c r="F319" s="444"/>
      <c r="G319" s="350"/>
      <c r="H319" s="351"/>
      <c r="I319" s="351"/>
      <c r="J319" s="352"/>
      <c r="K319" s="352"/>
      <c r="L319" s="348"/>
      <c r="M319" s="348"/>
      <c r="N319" s="348"/>
      <c r="O319" s="353"/>
      <c r="P319" s="348"/>
    </row>
    <row r="320" spans="4:16" ht="40.15" customHeight="1" x14ac:dyDescent="0.25">
      <c r="D320" s="348"/>
      <c r="E320" s="431"/>
      <c r="F320" s="444"/>
      <c r="G320" s="350"/>
      <c r="H320" s="351"/>
      <c r="I320" s="351"/>
      <c r="J320" s="352"/>
      <c r="K320" s="352"/>
      <c r="L320" s="348"/>
      <c r="M320" s="348"/>
      <c r="N320" s="348"/>
      <c r="O320" s="353"/>
      <c r="P320" s="348"/>
    </row>
    <row r="321" spans="4:16" ht="40.15" customHeight="1" x14ac:dyDescent="0.25">
      <c r="D321" s="348"/>
      <c r="E321" s="431"/>
      <c r="F321" s="444"/>
      <c r="G321" s="350"/>
      <c r="H321" s="351"/>
      <c r="I321" s="351"/>
      <c r="J321" s="352"/>
      <c r="K321" s="352"/>
      <c r="L321" s="348"/>
      <c r="M321" s="348"/>
      <c r="N321" s="348"/>
      <c r="O321" s="353"/>
      <c r="P321" s="348"/>
    </row>
    <row r="322" spans="4:16" ht="40.15" customHeight="1" x14ac:dyDescent="0.25">
      <c r="D322" s="348"/>
      <c r="E322" s="431"/>
      <c r="F322" s="444"/>
      <c r="G322" s="350"/>
      <c r="H322" s="351"/>
      <c r="I322" s="351"/>
      <c r="J322" s="352"/>
      <c r="K322" s="352"/>
      <c r="L322" s="348"/>
      <c r="M322" s="348"/>
      <c r="N322" s="348"/>
      <c r="O322" s="353"/>
      <c r="P322" s="348"/>
    </row>
    <row r="323" spans="4:16" ht="40.15" customHeight="1" x14ac:dyDescent="0.25">
      <c r="D323" s="348"/>
      <c r="E323" s="431"/>
      <c r="F323" s="444"/>
      <c r="G323" s="350"/>
      <c r="H323" s="351"/>
      <c r="I323" s="351"/>
      <c r="J323" s="352"/>
      <c r="K323" s="352"/>
      <c r="L323" s="348"/>
      <c r="M323" s="348"/>
      <c r="N323" s="348"/>
      <c r="O323" s="353"/>
      <c r="P323" s="348"/>
    </row>
    <row r="324" spans="4:16" ht="40.15" customHeight="1" x14ac:dyDescent="0.25">
      <c r="D324" s="348"/>
      <c r="E324" s="431"/>
      <c r="F324" s="444"/>
      <c r="G324" s="350"/>
      <c r="H324" s="351"/>
      <c r="I324" s="351"/>
      <c r="J324" s="352"/>
      <c r="K324" s="352"/>
      <c r="L324" s="348"/>
      <c r="M324" s="348"/>
      <c r="N324" s="348"/>
      <c r="O324" s="353"/>
      <c r="P324" s="348"/>
    </row>
    <row r="325" spans="4:16" ht="40.15" customHeight="1" x14ac:dyDescent="0.25">
      <c r="D325" s="348"/>
      <c r="E325" s="431"/>
      <c r="F325" s="444"/>
      <c r="G325" s="350"/>
      <c r="H325" s="351"/>
      <c r="I325" s="351"/>
      <c r="J325" s="352"/>
      <c r="K325" s="352"/>
      <c r="L325" s="348"/>
      <c r="M325" s="348"/>
      <c r="N325" s="348"/>
      <c r="O325" s="353"/>
      <c r="P325" s="348"/>
    </row>
    <row r="326" spans="4:16" ht="40.15" customHeight="1" x14ac:dyDescent="0.25">
      <c r="D326" s="348"/>
      <c r="E326" s="431"/>
      <c r="F326" s="444"/>
      <c r="G326" s="350"/>
      <c r="H326" s="351"/>
      <c r="I326" s="351"/>
      <c r="J326" s="352"/>
      <c r="K326" s="352"/>
      <c r="L326" s="348"/>
      <c r="M326" s="348"/>
      <c r="N326" s="348"/>
      <c r="O326" s="353"/>
      <c r="P326" s="348"/>
    </row>
    <row r="327" spans="4:16" ht="40.15" customHeight="1" x14ac:dyDescent="0.25">
      <c r="D327" s="348"/>
      <c r="E327" s="431"/>
      <c r="F327" s="444"/>
      <c r="G327" s="350"/>
      <c r="H327" s="351"/>
      <c r="I327" s="351"/>
      <c r="J327" s="352"/>
      <c r="K327" s="352"/>
      <c r="L327" s="348"/>
      <c r="M327" s="348"/>
      <c r="N327" s="348"/>
      <c r="O327" s="353"/>
      <c r="P327" s="348"/>
    </row>
    <row r="328" spans="4:16" ht="40.15" customHeight="1" x14ac:dyDescent="0.25">
      <c r="D328" s="348"/>
      <c r="E328" s="431"/>
      <c r="F328" s="444"/>
      <c r="G328" s="350"/>
      <c r="H328" s="351"/>
      <c r="I328" s="351"/>
      <c r="J328" s="352"/>
      <c r="K328" s="352"/>
      <c r="L328" s="348"/>
      <c r="M328" s="348"/>
      <c r="N328" s="348"/>
      <c r="O328" s="353"/>
      <c r="P328" s="348"/>
    </row>
    <row r="329" spans="4:16" ht="40.15" customHeight="1" x14ac:dyDescent="0.25">
      <c r="D329" s="348"/>
      <c r="E329" s="431"/>
      <c r="F329" s="444"/>
      <c r="G329" s="350"/>
      <c r="H329" s="351"/>
      <c r="I329" s="351"/>
      <c r="J329" s="352"/>
      <c r="K329" s="352"/>
      <c r="L329" s="348"/>
      <c r="M329" s="348"/>
      <c r="N329" s="348"/>
      <c r="O329" s="353"/>
      <c r="P329" s="348"/>
    </row>
    <row r="330" spans="4:16" ht="40.15" customHeight="1" x14ac:dyDescent="0.25">
      <c r="D330" s="348"/>
      <c r="E330" s="431"/>
      <c r="F330" s="444"/>
      <c r="G330" s="350"/>
      <c r="H330" s="351"/>
      <c r="I330" s="351"/>
      <c r="J330" s="352"/>
      <c r="K330" s="352"/>
      <c r="L330" s="348"/>
      <c r="M330" s="348"/>
      <c r="N330" s="348"/>
      <c r="O330" s="353"/>
      <c r="P330" s="348"/>
    </row>
    <row r="331" spans="4:16" ht="40.15" customHeight="1" x14ac:dyDescent="0.25">
      <c r="D331" s="348"/>
      <c r="E331" s="431"/>
      <c r="F331" s="444"/>
      <c r="G331" s="350"/>
      <c r="H331" s="351"/>
      <c r="I331" s="351"/>
      <c r="J331" s="352"/>
      <c r="K331" s="352"/>
      <c r="L331" s="348"/>
      <c r="M331" s="348"/>
      <c r="N331" s="348"/>
      <c r="O331" s="353"/>
      <c r="P331" s="348"/>
    </row>
    <row r="332" spans="4:16" ht="40.15" customHeight="1" x14ac:dyDescent="0.25">
      <c r="D332" s="348"/>
      <c r="E332" s="431"/>
      <c r="F332" s="444"/>
      <c r="G332" s="350"/>
      <c r="H332" s="351"/>
      <c r="I332" s="351"/>
      <c r="J332" s="352"/>
      <c r="K332" s="352"/>
      <c r="L332" s="348"/>
      <c r="M332" s="348"/>
      <c r="N332" s="348"/>
      <c r="O332" s="353"/>
      <c r="P332" s="348"/>
    </row>
    <row r="333" spans="4:16" ht="40.15" customHeight="1" x14ac:dyDescent="0.25">
      <c r="D333" s="348"/>
      <c r="E333" s="431"/>
      <c r="F333" s="444"/>
      <c r="G333" s="350"/>
      <c r="H333" s="351"/>
      <c r="I333" s="351"/>
      <c r="J333" s="352"/>
      <c r="K333" s="352"/>
      <c r="L333" s="348"/>
      <c r="M333" s="348"/>
      <c r="N333" s="348"/>
      <c r="O333" s="353"/>
      <c r="P333" s="348"/>
    </row>
    <row r="334" spans="4:16" ht="40.15" customHeight="1" x14ac:dyDescent="0.25">
      <c r="D334" s="348"/>
      <c r="E334" s="431"/>
      <c r="F334" s="444"/>
      <c r="G334" s="350"/>
      <c r="H334" s="351"/>
      <c r="I334" s="351"/>
      <c r="J334" s="352"/>
      <c r="K334" s="352"/>
      <c r="L334" s="348"/>
      <c r="M334" s="348"/>
      <c r="N334" s="348"/>
      <c r="O334" s="353"/>
      <c r="P334" s="348"/>
    </row>
    <row r="335" spans="4:16" ht="40.15" customHeight="1" x14ac:dyDescent="0.25">
      <c r="D335" s="348"/>
      <c r="E335" s="431"/>
      <c r="F335" s="444"/>
      <c r="G335" s="350"/>
      <c r="H335" s="351"/>
      <c r="I335" s="351"/>
      <c r="J335" s="352"/>
      <c r="K335" s="352"/>
      <c r="L335" s="348"/>
      <c r="M335" s="348"/>
      <c r="N335" s="348"/>
      <c r="O335" s="353"/>
      <c r="P335" s="348"/>
    </row>
    <row r="336" spans="4:16" ht="40.15" customHeight="1" x14ac:dyDescent="0.25">
      <c r="D336" s="348"/>
      <c r="E336" s="431"/>
      <c r="F336" s="444"/>
      <c r="G336" s="350"/>
      <c r="H336" s="351"/>
      <c r="I336" s="351"/>
      <c r="J336" s="352"/>
      <c r="K336" s="352"/>
      <c r="L336" s="348"/>
      <c r="M336" s="348"/>
      <c r="N336" s="348"/>
      <c r="O336" s="353"/>
      <c r="P336" s="348"/>
    </row>
    <row r="337" spans="4:16" ht="40.15" customHeight="1" x14ac:dyDescent="0.25">
      <c r="D337" s="348"/>
      <c r="E337" s="431"/>
      <c r="F337" s="444"/>
      <c r="G337" s="350"/>
      <c r="H337" s="351"/>
      <c r="I337" s="351"/>
      <c r="J337" s="352"/>
      <c r="K337" s="352"/>
      <c r="L337" s="348"/>
      <c r="M337" s="348"/>
      <c r="N337" s="348"/>
      <c r="O337" s="353"/>
      <c r="P337" s="348"/>
    </row>
    <row r="338" spans="4:16" ht="40.15" customHeight="1" x14ac:dyDescent="0.25">
      <c r="D338" s="348"/>
      <c r="E338" s="431"/>
      <c r="F338" s="444"/>
      <c r="G338" s="350"/>
      <c r="H338" s="351"/>
      <c r="I338" s="351"/>
      <c r="J338" s="352"/>
      <c r="K338" s="352"/>
      <c r="L338" s="348"/>
      <c r="M338" s="348"/>
      <c r="N338" s="348"/>
      <c r="O338" s="353"/>
      <c r="P338" s="348"/>
    </row>
    <row r="339" spans="4:16" ht="40.15" customHeight="1" x14ac:dyDescent="0.25">
      <c r="D339" s="348"/>
      <c r="E339" s="431"/>
      <c r="F339" s="444"/>
      <c r="G339" s="350"/>
      <c r="H339" s="351"/>
      <c r="I339" s="351"/>
      <c r="J339" s="352"/>
      <c r="K339" s="352"/>
      <c r="L339" s="348"/>
      <c r="M339" s="348"/>
      <c r="N339" s="348"/>
      <c r="O339" s="353"/>
      <c r="P339" s="348"/>
    </row>
    <row r="340" spans="4:16" ht="40.15" customHeight="1" x14ac:dyDescent="0.25">
      <c r="D340" s="348"/>
      <c r="E340" s="431"/>
      <c r="F340" s="444"/>
      <c r="G340" s="350"/>
      <c r="H340" s="351"/>
      <c r="I340" s="351"/>
      <c r="J340" s="352"/>
      <c r="K340" s="352"/>
      <c r="L340" s="348"/>
      <c r="M340" s="348"/>
      <c r="N340" s="348"/>
      <c r="O340" s="353"/>
      <c r="P340" s="348"/>
    </row>
    <row r="341" spans="4:16" ht="40.15" customHeight="1" x14ac:dyDescent="0.25">
      <c r="D341" s="348"/>
      <c r="E341" s="431"/>
      <c r="F341" s="444"/>
      <c r="G341" s="350"/>
      <c r="H341" s="351"/>
      <c r="I341" s="351"/>
      <c r="J341" s="352"/>
      <c r="K341" s="352"/>
      <c r="L341" s="348"/>
      <c r="M341" s="348"/>
      <c r="N341" s="348"/>
      <c r="O341" s="353"/>
      <c r="P341" s="348"/>
    </row>
    <row r="342" spans="4:16" ht="40.15" customHeight="1" x14ac:dyDescent="0.25">
      <c r="D342" s="348"/>
      <c r="E342" s="431"/>
      <c r="F342" s="444"/>
      <c r="G342" s="350"/>
      <c r="H342" s="351"/>
      <c r="I342" s="351"/>
      <c r="J342" s="352"/>
      <c r="K342" s="352"/>
      <c r="L342" s="348"/>
      <c r="M342" s="348"/>
      <c r="N342" s="348"/>
      <c r="O342" s="353"/>
      <c r="P342" s="348"/>
    </row>
    <row r="343" spans="4:16" ht="40.15" customHeight="1" x14ac:dyDescent="0.25">
      <c r="D343" s="348"/>
      <c r="E343" s="431"/>
      <c r="F343" s="444"/>
      <c r="G343" s="350"/>
      <c r="H343" s="351"/>
      <c r="I343" s="351"/>
      <c r="J343" s="352"/>
      <c r="K343" s="352"/>
      <c r="L343" s="348"/>
      <c r="M343" s="348"/>
      <c r="N343" s="348"/>
      <c r="O343" s="353"/>
      <c r="P343" s="348"/>
    </row>
    <row r="344" spans="4:16" ht="40.15" customHeight="1" x14ac:dyDescent="0.25">
      <c r="D344" s="348"/>
      <c r="E344" s="431"/>
      <c r="F344" s="444"/>
      <c r="G344" s="350"/>
      <c r="H344" s="351"/>
      <c r="I344" s="351"/>
      <c r="J344" s="352"/>
      <c r="K344" s="352"/>
      <c r="L344" s="348"/>
      <c r="M344" s="348"/>
      <c r="N344" s="348"/>
      <c r="O344" s="353"/>
      <c r="P344" s="348"/>
    </row>
    <row r="345" spans="4:16" ht="40.15" customHeight="1" x14ac:dyDescent="0.25">
      <c r="D345" s="348"/>
      <c r="E345" s="431"/>
      <c r="F345" s="444"/>
      <c r="G345" s="350"/>
      <c r="H345" s="351"/>
      <c r="I345" s="351"/>
      <c r="J345" s="352"/>
      <c r="K345" s="352"/>
      <c r="L345" s="348"/>
      <c r="M345" s="348"/>
      <c r="N345" s="348"/>
      <c r="O345" s="353"/>
      <c r="P345" s="348"/>
    </row>
    <row r="346" spans="4:16" ht="40.15" customHeight="1" x14ac:dyDescent="0.25">
      <c r="D346" s="348"/>
      <c r="E346" s="431"/>
      <c r="F346" s="444"/>
      <c r="G346" s="350"/>
      <c r="H346" s="351"/>
      <c r="I346" s="351"/>
      <c r="J346" s="352"/>
      <c r="K346" s="352"/>
      <c r="L346" s="348"/>
      <c r="M346" s="348"/>
      <c r="N346" s="348"/>
      <c r="O346" s="353"/>
      <c r="P346" s="348"/>
    </row>
    <row r="347" spans="4:16" ht="40.15" customHeight="1" x14ac:dyDescent="0.25">
      <c r="D347" s="348"/>
      <c r="E347" s="431"/>
      <c r="F347" s="444"/>
      <c r="G347" s="350"/>
      <c r="H347" s="351"/>
      <c r="I347" s="351"/>
      <c r="J347" s="352"/>
      <c r="K347" s="352"/>
      <c r="L347" s="348"/>
      <c r="M347" s="348"/>
      <c r="N347" s="348"/>
      <c r="O347" s="353"/>
      <c r="P347" s="348"/>
    </row>
    <row r="348" spans="4:16" ht="40.15" customHeight="1" x14ac:dyDescent="0.25">
      <c r="D348" s="348"/>
      <c r="E348" s="431"/>
      <c r="F348" s="444"/>
      <c r="G348" s="350"/>
      <c r="H348" s="351"/>
      <c r="I348" s="351"/>
      <c r="J348" s="352"/>
      <c r="K348" s="352"/>
      <c r="L348" s="348"/>
      <c r="M348" s="348"/>
      <c r="N348" s="348"/>
      <c r="O348" s="353"/>
      <c r="P348" s="348"/>
    </row>
    <row r="349" spans="4:16" ht="40.15" customHeight="1" x14ac:dyDescent="0.25">
      <c r="D349" s="348"/>
      <c r="E349" s="431"/>
      <c r="F349" s="444"/>
      <c r="G349" s="350"/>
      <c r="H349" s="351"/>
      <c r="I349" s="351"/>
      <c r="J349" s="352"/>
      <c r="K349" s="352"/>
      <c r="L349" s="348"/>
      <c r="M349" s="348"/>
      <c r="N349" s="348"/>
      <c r="O349" s="353"/>
      <c r="P349" s="348"/>
    </row>
    <row r="350" spans="4:16" ht="40.15" customHeight="1" x14ac:dyDescent="0.25">
      <c r="D350" s="348"/>
      <c r="E350" s="431"/>
      <c r="F350" s="444"/>
      <c r="G350" s="350"/>
      <c r="H350" s="351"/>
      <c r="I350" s="351"/>
      <c r="J350" s="352"/>
      <c r="K350" s="352"/>
      <c r="L350" s="348"/>
      <c r="M350" s="348"/>
      <c r="N350" s="348"/>
      <c r="O350" s="353"/>
      <c r="P350" s="348"/>
    </row>
    <row r="351" spans="4:16" ht="40.15" customHeight="1" x14ac:dyDescent="0.25">
      <c r="D351" s="348"/>
      <c r="E351" s="431"/>
      <c r="F351" s="444"/>
      <c r="G351" s="350"/>
      <c r="H351" s="351"/>
      <c r="I351" s="351"/>
      <c r="J351" s="352"/>
      <c r="K351" s="352"/>
      <c r="L351" s="348"/>
      <c r="M351" s="348"/>
      <c r="N351" s="348"/>
      <c r="O351" s="353"/>
      <c r="P351" s="348"/>
    </row>
    <row r="352" spans="4:16" ht="40.15" customHeight="1" x14ac:dyDescent="0.25">
      <c r="D352" s="348"/>
      <c r="E352" s="431"/>
      <c r="F352" s="444"/>
      <c r="G352" s="350"/>
      <c r="H352" s="351"/>
      <c r="I352" s="351"/>
      <c r="J352" s="352"/>
      <c r="K352" s="352"/>
      <c r="L352" s="348"/>
      <c r="M352" s="348"/>
      <c r="N352" s="348"/>
      <c r="O352" s="353"/>
      <c r="P352" s="348"/>
    </row>
    <row r="353" spans="4:16" ht="40.15" customHeight="1" x14ac:dyDescent="0.25">
      <c r="D353" s="348"/>
      <c r="E353" s="431"/>
      <c r="F353" s="444"/>
      <c r="G353" s="350"/>
      <c r="H353" s="351"/>
      <c r="I353" s="351"/>
      <c r="J353" s="352"/>
      <c r="K353" s="352"/>
      <c r="L353" s="348"/>
      <c r="M353" s="348"/>
      <c r="N353" s="348"/>
      <c r="O353" s="353"/>
      <c r="P353" s="348"/>
    </row>
    <row r="354" spans="4:16" ht="40.15" customHeight="1" x14ac:dyDescent="0.25">
      <c r="D354" s="348"/>
      <c r="E354" s="431"/>
      <c r="F354" s="444"/>
      <c r="G354" s="350"/>
      <c r="H354" s="351"/>
      <c r="I354" s="351"/>
      <c r="J354" s="352"/>
      <c r="K354" s="352"/>
      <c r="L354" s="348"/>
      <c r="M354" s="348"/>
      <c r="N354" s="348"/>
      <c r="O354" s="353"/>
      <c r="P354" s="348"/>
    </row>
    <row r="355" spans="4:16" ht="40.15" customHeight="1" x14ac:dyDescent="0.25">
      <c r="D355" s="348"/>
      <c r="E355" s="431"/>
      <c r="F355" s="444"/>
      <c r="G355" s="350"/>
      <c r="H355" s="351"/>
      <c r="I355" s="351"/>
      <c r="J355" s="352"/>
      <c r="K355" s="352"/>
      <c r="L355" s="348"/>
      <c r="M355" s="348"/>
      <c r="N355" s="348"/>
      <c r="O355" s="353"/>
      <c r="P355" s="348"/>
    </row>
    <row r="356" spans="4:16" ht="40.15" customHeight="1" x14ac:dyDescent="0.25">
      <c r="D356" s="348"/>
      <c r="E356" s="431"/>
      <c r="F356" s="444"/>
      <c r="G356" s="350"/>
      <c r="H356" s="351"/>
      <c r="I356" s="351"/>
      <c r="J356" s="352"/>
      <c r="K356" s="352"/>
      <c r="L356" s="348"/>
      <c r="M356" s="348"/>
      <c r="N356" s="348"/>
      <c r="O356" s="353"/>
      <c r="P356" s="348"/>
    </row>
    <row r="357" spans="4:16" ht="40.15" customHeight="1" x14ac:dyDescent="0.25">
      <c r="D357" s="348"/>
      <c r="E357" s="431"/>
      <c r="F357" s="444"/>
      <c r="G357" s="350"/>
      <c r="H357" s="351"/>
      <c r="I357" s="351"/>
      <c r="J357" s="352"/>
      <c r="K357" s="352"/>
      <c r="L357" s="348"/>
      <c r="M357" s="348"/>
      <c r="N357" s="348"/>
      <c r="O357" s="353"/>
      <c r="P357" s="348"/>
    </row>
    <row r="358" spans="4:16" ht="40.15" customHeight="1" x14ac:dyDescent="0.25">
      <c r="D358" s="348"/>
      <c r="E358" s="431"/>
      <c r="F358" s="444"/>
      <c r="G358" s="350"/>
      <c r="H358" s="351"/>
      <c r="I358" s="351"/>
      <c r="J358" s="352"/>
      <c r="K358" s="352"/>
      <c r="L358" s="348"/>
      <c r="M358" s="348"/>
      <c r="N358" s="348"/>
      <c r="O358" s="353"/>
      <c r="P358" s="348"/>
    </row>
    <row r="359" spans="4:16" ht="40.15" customHeight="1" x14ac:dyDescent="0.25">
      <c r="D359" s="348"/>
      <c r="E359" s="431"/>
      <c r="F359" s="444"/>
      <c r="G359" s="350"/>
      <c r="H359" s="351"/>
      <c r="I359" s="351"/>
      <c r="J359" s="352"/>
      <c r="K359" s="352"/>
      <c r="L359" s="348"/>
      <c r="M359" s="348"/>
      <c r="N359" s="348"/>
      <c r="O359" s="353"/>
      <c r="P359" s="348"/>
    </row>
    <row r="360" spans="4:16" ht="40.15" customHeight="1" x14ac:dyDescent="0.25">
      <c r="D360" s="348"/>
      <c r="E360" s="431"/>
      <c r="F360" s="444"/>
      <c r="G360" s="350"/>
      <c r="H360" s="351"/>
      <c r="I360" s="351"/>
      <c r="J360" s="352"/>
      <c r="K360" s="352"/>
      <c r="L360" s="348"/>
      <c r="M360" s="348"/>
      <c r="N360" s="348"/>
      <c r="O360" s="353"/>
      <c r="P360" s="348"/>
    </row>
    <row r="361" spans="4:16" ht="40.15" customHeight="1" x14ac:dyDescent="0.25">
      <c r="D361" s="348"/>
      <c r="E361" s="431"/>
      <c r="F361" s="444"/>
      <c r="G361" s="350"/>
      <c r="H361" s="351"/>
      <c r="I361" s="351"/>
      <c r="J361" s="352"/>
      <c r="K361" s="352"/>
      <c r="L361" s="348"/>
      <c r="M361" s="348"/>
      <c r="N361" s="348"/>
      <c r="O361" s="353"/>
      <c r="P361" s="348"/>
    </row>
    <row r="362" spans="4:16" ht="40.15" customHeight="1" x14ac:dyDescent="0.25">
      <c r="D362" s="348"/>
      <c r="E362" s="431"/>
      <c r="F362" s="444"/>
      <c r="G362" s="350"/>
      <c r="H362" s="351"/>
      <c r="I362" s="351"/>
      <c r="J362" s="352"/>
      <c r="K362" s="352"/>
      <c r="L362" s="348"/>
      <c r="M362" s="348"/>
      <c r="N362" s="348"/>
      <c r="O362" s="353"/>
      <c r="P362" s="348"/>
    </row>
    <row r="363" spans="4:16" ht="40.15" customHeight="1" x14ac:dyDescent="0.25">
      <c r="D363" s="348"/>
      <c r="E363" s="431"/>
      <c r="F363" s="444"/>
      <c r="G363" s="350"/>
      <c r="H363" s="351"/>
      <c r="I363" s="351"/>
      <c r="J363" s="352"/>
      <c r="K363" s="352"/>
      <c r="L363" s="348"/>
      <c r="M363" s="348"/>
      <c r="N363" s="348"/>
      <c r="O363" s="353"/>
      <c r="P363" s="348"/>
    </row>
    <row r="364" spans="4:16" ht="40.15" customHeight="1" x14ac:dyDescent="0.25">
      <c r="D364" s="348"/>
      <c r="E364" s="431"/>
      <c r="F364" s="444"/>
      <c r="G364" s="350"/>
      <c r="H364" s="351"/>
      <c r="I364" s="351"/>
      <c r="J364" s="352"/>
      <c r="K364" s="352"/>
      <c r="L364" s="348"/>
      <c r="M364" s="348"/>
      <c r="N364" s="348"/>
      <c r="O364" s="353"/>
      <c r="P364" s="348"/>
    </row>
    <row r="365" spans="4:16" ht="40.15" customHeight="1" x14ac:dyDescent="0.25">
      <c r="D365" s="348"/>
      <c r="E365" s="431"/>
      <c r="F365" s="444"/>
      <c r="G365" s="350"/>
      <c r="H365" s="351"/>
      <c r="I365" s="351"/>
      <c r="J365" s="352"/>
      <c r="K365" s="352"/>
      <c r="L365" s="348"/>
      <c r="M365" s="348"/>
      <c r="N365" s="348"/>
      <c r="O365" s="353"/>
      <c r="P365" s="348"/>
    </row>
    <row r="366" spans="4:16" ht="40.15" customHeight="1" x14ac:dyDescent="0.25">
      <c r="D366" s="348"/>
      <c r="E366" s="431"/>
      <c r="F366" s="444"/>
      <c r="G366" s="350"/>
      <c r="H366" s="351"/>
      <c r="I366" s="351"/>
      <c r="J366" s="352"/>
      <c r="K366" s="352"/>
      <c r="L366" s="348"/>
      <c r="M366" s="348"/>
      <c r="N366" s="348"/>
      <c r="O366" s="353"/>
      <c r="P366" s="348"/>
    </row>
    <row r="367" spans="4:16" ht="40.15" customHeight="1" x14ac:dyDescent="0.25">
      <c r="D367" s="348"/>
      <c r="E367" s="431"/>
      <c r="F367" s="444"/>
      <c r="G367" s="350"/>
      <c r="H367" s="351"/>
      <c r="I367" s="351"/>
      <c r="J367" s="352"/>
      <c r="K367" s="352"/>
      <c r="L367" s="348"/>
      <c r="M367" s="348"/>
      <c r="N367" s="348"/>
      <c r="O367" s="353"/>
      <c r="P367" s="348"/>
    </row>
    <row r="368" spans="4:16" ht="40.15" customHeight="1" x14ac:dyDescent="0.25">
      <c r="D368" s="348"/>
      <c r="E368" s="431"/>
      <c r="F368" s="444"/>
      <c r="G368" s="350"/>
      <c r="H368" s="351"/>
      <c r="I368" s="351"/>
      <c r="J368" s="352"/>
      <c r="K368" s="352"/>
      <c r="L368" s="348"/>
      <c r="M368" s="348"/>
      <c r="N368" s="348"/>
      <c r="O368" s="353"/>
      <c r="P368" s="348"/>
    </row>
    <row r="369" spans="4:16" ht="40.15" customHeight="1" x14ac:dyDescent="0.25">
      <c r="D369" s="348"/>
      <c r="E369" s="431"/>
      <c r="F369" s="444"/>
      <c r="G369" s="350"/>
      <c r="H369" s="351"/>
      <c r="I369" s="351"/>
      <c r="J369" s="352"/>
      <c r="K369" s="352"/>
      <c r="L369" s="348"/>
      <c r="M369" s="348"/>
      <c r="N369" s="348"/>
      <c r="O369" s="353"/>
      <c r="P369" s="348"/>
    </row>
    <row r="370" spans="4:16" ht="40.15" customHeight="1" x14ac:dyDescent="0.25">
      <c r="D370" s="348"/>
      <c r="E370" s="431"/>
      <c r="F370" s="444"/>
      <c r="G370" s="350"/>
      <c r="H370" s="351"/>
      <c r="I370" s="351"/>
      <c r="J370" s="352"/>
      <c r="K370" s="352"/>
      <c r="L370" s="348"/>
      <c r="M370" s="348"/>
      <c r="N370" s="348"/>
      <c r="O370" s="353"/>
      <c r="P370" s="348"/>
    </row>
    <row r="371" spans="4:16" ht="40.15" customHeight="1" x14ac:dyDescent="0.25">
      <c r="D371" s="348"/>
      <c r="E371" s="431"/>
      <c r="F371" s="444"/>
      <c r="G371" s="350"/>
      <c r="H371" s="351"/>
      <c r="I371" s="351"/>
      <c r="J371" s="352"/>
      <c r="K371" s="352"/>
      <c r="L371" s="348"/>
      <c r="M371" s="348"/>
      <c r="N371" s="348"/>
      <c r="O371" s="353"/>
      <c r="P371" s="348"/>
    </row>
    <row r="372" spans="4:16" ht="40.15" customHeight="1" x14ac:dyDescent="0.25">
      <c r="D372" s="348"/>
      <c r="E372" s="431"/>
      <c r="F372" s="444"/>
      <c r="G372" s="350"/>
      <c r="H372" s="351"/>
      <c r="I372" s="351"/>
      <c r="J372" s="352"/>
      <c r="K372" s="352"/>
      <c r="L372" s="348"/>
      <c r="M372" s="348"/>
      <c r="N372" s="348"/>
      <c r="O372" s="353"/>
      <c r="P372" s="348"/>
    </row>
    <row r="373" spans="4:16" ht="40.15" customHeight="1" x14ac:dyDescent="0.25">
      <c r="D373" s="348"/>
      <c r="E373" s="431"/>
      <c r="F373" s="444"/>
      <c r="G373" s="350"/>
      <c r="H373" s="351"/>
      <c r="I373" s="351"/>
      <c r="J373" s="352"/>
      <c r="K373" s="352"/>
      <c r="L373" s="348"/>
      <c r="M373" s="348"/>
      <c r="N373" s="348"/>
      <c r="O373" s="353"/>
      <c r="P373" s="348"/>
    </row>
    <row r="374" spans="4:16" ht="40.15" customHeight="1" x14ac:dyDescent="0.25">
      <c r="D374" s="348"/>
      <c r="E374" s="431"/>
      <c r="F374" s="444"/>
      <c r="G374" s="350"/>
      <c r="H374" s="351"/>
      <c r="I374" s="351"/>
      <c r="J374" s="352"/>
      <c r="K374" s="352"/>
      <c r="L374" s="348"/>
      <c r="M374" s="348"/>
      <c r="N374" s="348"/>
      <c r="O374" s="353"/>
      <c r="P374" s="348"/>
    </row>
    <row r="375" spans="4:16" ht="40.15" customHeight="1" x14ac:dyDescent="0.25">
      <c r="D375" s="348"/>
      <c r="E375" s="431"/>
      <c r="F375" s="444"/>
      <c r="G375" s="350"/>
      <c r="H375" s="351"/>
      <c r="I375" s="351"/>
      <c r="J375" s="352"/>
      <c r="K375" s="352"/>
      <c r="L375" s="348"/>
      <c r="M375" s="348"/>
      <c r="N375" s="348"/>
      <c r="O375" s="353"/>
      <c r="P375" s="348"/>
    </row>
    <row r="376" spans="4:16" ht="40.15" customHeight="1" x14ac:dyDescent="0.25">
      <c r="D376" s="348"/>
      <c r="E376" s="431"/>
      <c r="F376" s="444"/>
      <c r="G376" s="350"/>
      <c r="H376" s="351"/>
      <c r="I376" s="351"/>
      <c r="J376" s="352"/>
      <c r="K376" s="352"/>
      <c r="L376" s="348"/>
      <c r="M376" s="348"/>
      <c r="N376" s="348"/>
      <c r="O376" s="353"/>
      <c r="P376" s="348"/>
    </row>
    <row r="377" spans="4:16" ht="40.15" customHeight="1" x14ac:dyDescent="0.25">
      <c r="D377" s="348"/>
      <c r="E377" s="431"/>
      <c r="F377" s="444"/>
      <c r="G377" s="350"/>
      <c r="H377" s="351"/>
      <c r="I377" s="351"/>
      <c r="J377" s="352"/>
      <c r="K377" s="352"/>
      <c r="L377" s="348"/>
      <c r="M377" s="348"/>
      <c r="N377" s="348"/>
      <c r="O377" s="353"/>
      <c r="P377" s="348"/>
    </row>
    <row r="378" spans="4:16" ht="40.15" customHeight="1" x14ac:dyDescent="0.25">
      <c r="D378" s="348"/>
      <c r="E378" s="431"/>
      <c r="F378" s="444"/>
      <c r="G378" s="350"/>
      <c r="H378" s="351"/>
      <c r="I378" s="351"/>
      <c r="J378" s="352"/>
      <c r="K378" s="352"/>
      <c r="L378" s="348"/>
      <c r="M378" s="348"/>
      <c r="N378" s="348"/>
      <c r="O378" s="353"/>
      <c r="P378" s="348"/>
    </row>
    <row r="379" spans="4:16" ht="40.15" customHeight="1" x14ac:dyDescent="0.25">
      <c r="D379" s="348"/>
      <c r="E379" s="431"/>
      <c r="F379" s="444"/>
      <c r="G379" s="350"/>
      <c r="H379" s="351"/>
      <c r="I379" s="351"/>
      <c r="J379" s="352"/>
      <c r="K379" s="352"/>
      <c r="L379" s="348"/>
      <c r="M379" s="348"/>
      <c r="N379" s="348"/>
      <c r="O379" s="353"/>
      <c r="P379" s="348"/>
    </row>
    <row r="380" spans="4:16" ht="40.15" customHeight="1" x14ac:dyDescent="0.25">
      <c r="D380" s="348"/>
      <c r="E380" s="431"/>
      <c r="F380" s="444"/>
      <c r="G380" s="350"/>
      <c r="H380" s="351"/>
      <c r="I380" s="351"/>
      <c r="J380" s="352"/>
      <c r="K380" s="352"/>
      <c r="L380" s="348"/>
      <c r="M380" s="348"/>
      <c r="N380" s="348"/>
      <c r="O380" s="353"/>
      <c r="P380" s="348"/>
    </row>
    <row r="381" spans="4:16" ht="40.15" customHeight="1" x14ac:dyDescent="0.25">
      <c r="D381" s="348"/>
      <c r="E381" s="431"/>
      <c r="F381" s="444"/>
      <c r="G381" s="350"/>
      <c r="H381" s="351"/>
      <c r="I381" s="351"/>
      <c r="J381" s="352"/>
      <c r="K381" s="352"/>
      <c r="L381" s="348"/>
      <c r="M381" s="348"/>
      <c r="N381" s="348"/>
      <c r="O381" s="353"/>
      <c r="P381" s="348"/>
    </row>
    <row r="382" spans="4:16" ht="40.15" customHeight="1" x14ac:dyDescent="0.25">
      <c r="D382" s="348"/>
      <c r="E382" s="431"/>
      <c r="F382" s="444"/>
      <c r="G382" s="350"/>
      <c r="H382" s="351"/>
      <c r="I382" s="351"/>
      <c r="J382" s="352"/>
      <c r="K382" s="352"/>
      <c r="L382" s="348"/>
      <c r="M382" s="348"/>
      <c r="N382" s="348"/>
      <c r="O382" s="353"/>
      <c r="P382" s="348"/>
    </row>
    <row r="383" spans="4:16" ht="40.15" customHeight="1" x14ac:dyDescent="0.25">
      <c r="D383" s="348"/>
      <c r="E383" s="431"/>
      <c r="F383" s="444"/>
      <c r="G383" s="350"/>
      <c r="H383" s="351"/>
      <c r="I383" s="351"/>
      <c r="J383" s="352"/>
      <c r="K383" s="352"/>
      <c r="L383" s="348"/>
      <c r="M383" s="348"/>
      <c r="N383" s="348"/>
      <c r="O383" s="353"/>
      <c r="P383" s="348"/>
    </row>
    <row r="384" spans="4:16" ht="40.15" customHeight="1" x14ac:dyDescent="0.25">
      <c r="D384" s="348"/>
      <c r="E384" s="431"/>
      <c r="F384" s="444"/>
      <c r="G384" s="350"/>
      <c r="H384" s="351"/>
      <c r="I384" s="351"/>
      <c r="J384" s="352"/>
      <c r="K384" s="352"/>
      <c r="L384" s="348"/>
      <c r="M384" s="348"/>
      <c r="N384" s="348"/>
      <c r="O384" s="353"/>
      <c r="P384" s="348"/>
    </row>
    <row r="385" spans="4:16" ht="40.15" customHeight="1" x14ac:dyDescent="0.25">
      <c r="D385" s="348"/>
      <c r="E385" s="431"/>
      <c r="F385" s="444"/>
      <c r="G385" s="350"/>
      <c r="H385" s="351"/>
      <c r="I385" s="351"/>
      <c r="J385" s="352"/>
      <c r="K385" s="352"/>
      <c r="L385" s="348"/>
      <c r="M385" s="348"/>
      <c r="N385" s="348"/>
      <c r="O385" s="353"/>
      <c r="P385" s="348"/>
    </row>
    <row r="386" spans="4:16" ht="40.15" customHeight="1" x14ac:dyDescent="0.25">
      <c r="D386" s="348"/>
      <c r="E386" s="431"/>
      <c r="F386" s="444"/>
      <c r="G386" s="350"/>
      <c r="H386" s="351"/>
      <c r="I386" s="351"/>
      <c r="J386" s="352"/>
      <c r="K386" s="352"/>
      <c r="L386" s="348"/>
      <c r="M386" s="348"/>
      <c r="N386" s="348"/>
      <c r="O386" s="353"/>
      <c r="P386" s="348"/>
    </row>
    <row r="387" spans="4:16" ht="40.15" customHeight="1" x14ac:dyDescent="0.25">
      <c r="D387" s="348"/>
      <c r="E387" s="431"/>
      <c r="F387" s="444"/>
      <c r="G387" s="350"/>
      <c r="H387" s="351"/>
      <c r="I387" s="351"/>
      <c r="J387" s="352"/>
      <c r="K387" s="352"/>
      <c r="L387" s="348"/>
      <c r="M387" s="348"/>
      <c r="N387" s="348"/>
      <c r="O387" s="353"/>
      <c r="P387" s="348"/>
    </row>
    <row r="388" spans="4:16" ht="40.15" customHeight="1" x14ac:dyDescent="0.25">
      <c r="D388" s="348"/>
      <c r="E388" s="431"/>
      <c r="F388" s="444"/>
      <c r="G388" s="350"/>
      <c r="H388" s="351"/>
      <c r="I388" s="351"/>
      <c r="J388" s="352"/>
      <c r="K388" s="352"/>
      <c r="L388" s="348"/>
      <c r="M388" s="348"/>
      <c r="N388" s="348"/>
      <c r="O388" s="353"/>
      <c r="P388" s="348"/>
    </row>
    <row r="389" spans="4:16" ht="40.15" customHeight="1" x14ac:dyDescent="0.25">
      <c r="D389" s="348"/>
      <c r="E389" s="431"/>
      <c r="F389" s="444"/>
      <c r="G389" s="350"/>
      <c r="H389" s="351"/>
      <c r="I389" s="351"/>
      <c r="J389" s="352"/>
      <c r="K389" s="352"/>
      <c r="L389" s="348"/>
      <c r="M389" s="348"/>
      <c r="N389" s="348"/>
      <c r="O389" s="353"/>
      <c r="P389" s="348"/>
    </row>
    <row r="390" spans="4:16" ht="40.15" customHeight="1" x14ac:dyDescent="0.25">
      <c r="D390" s="348"/>
      <c r="E390" s="431"/>
      <c r="F390" s="444"/>
      <c r="G390" s="350"/>
      <c r="H390" s="351"/>
      <c r="I390" s="351"/>
      <c r="J390" s="352"/>
      <c r="K390" s="352"/>
      <c r="L390" s="348"/>
      <c r="M390" s="348"/>
      <c r="N390" s="348"/>
      <c r="O390" s="353"/>
      <c r="P390" s="348"/>
    </row>
    <row r="391" spans="4:16" ht="40.15" customHeight="1" x14ac:dyDescent="0.25">
      <c r="D391" s="348"/>
      <c r="E391" s="431"/>
      <c r="F391" s="444"/>
      <c r="G391" s="350"/>
      <c r="H391" s="351"/>
      <c r="I391" s="351"/>
      <c r="J391" s="352"/>
      <c r="K391" s="352"/>
      <c r="L391" s="348"/>
      <c r="M391" s="348"/>
      <c r="N391" s="348"/>
      <c r="O391" s="353"/>
      <c r="P391" s="348"/>
    </row>
    <row r="392" spans="4:16" ht="40.15" customHeight="1" x14ac:dyDescent="0.25">
      <c r="D392" s="348"/>
      <c r="E392" s="431"/>
      <c r="F392" s="444"/>
      <c r="G392" s="350"/>
      <c r="H392" s="351"/>
      <c r="I392" s="351"/>
      <c r="J392" s="352"/>
      <c r="K392" s="352"/>
      <c r="L392" s="348"/>
      <c r="M392" s="348"/>
      <c r="N392" s="348"/>
      <c r="O392" s="353"/>
      <c r="P392" s="348"/>
    </row>
    <row r="393" spans="4:16" ht="40.15" customHeight="1" x14ac:dyDescent="0.25">
      <c r="D393" s="348"/>
      <c r="E393" s="431"/>
      <c r="F393" s="444"/>
      <c r="G393" s="350"/>
      <c r="H393" s="351"/>
      <c r="I393" s="351"/>
      <c r="J393" s="352"/>
      <c r="K393" s="352"/>
      <c r="L393" s="348"/>
      <c r="M393" s="348"/>
      <c r="N393" s="348"/>
      <c r="O393" s="353"/>
      <c r="P393" s="348"/>
    </row>
    <row r="394" spans="4:16" ht="40.15" customHeight="1" x14ac:dyDescent="0.25">
      <c r="D394" s="348"/>
      <c r="E394" s="431"/>
      <c r="F394" s="444"/>
      <c r="G394" s="350"/>
      <c r="H394" s="351"/>
      <c r="I394" s="351"/>
      <c r="J394" s="352"/>
      <c r="K394" s="352"/>
      <c r="L394" s="348"/>
      <c r="M394" s="348"/>
      <c r="N394" s="348"/>
      <c r="O394" s="353"/>
      <c r="P394" s="348"/>
    </row>
    <row r="395" spans="4:16" ht="40.15" customHeight="1" x14ac:dyDescent="0.25">
      <c r="D395" s="348"/>
      <c r="E395" s="431"/>
      <c r="F395" s="444"/>
      <c r="G395" s="350"/>
      <c r="H395" s="351"/>
      <c r="I395" s="351"/>
      <c r="J395" s="352"/>
      <c r="K395" s="352"/>
      <c r="L395" s="348"/>
      <c r="M395" s="348"/>
      <c r="N395" s="348"/>
      <c r="O395" s="353"/>
      <c r="P395" s="348"/>
    </row>
    <row r="396" spans="4:16" ht="40.15" customHeight="1" x14ac:dyDescent="0.25">
      <c r="D396" s="348"/>
      <c r="E396" s="431"/>
      <c r="F396" s="444"/>
      <c r="G396" s="350"/>
      <c r="H396" s="351"/>
      <c r="I396" s="351"/>
      <c r="J396" s="352"/>
      <c r="K396" s="352"/>
      <c r="L396" s="348"/>
      <c r="M396" s="348"/>
      <c r="N396" s="348"/>
      <c r="O396" s="353"/>
      <c r="P396" s="348"/>
    </row>
    <row r="397" spans="4:16" ht="40.15" customHeight="1" x14ac:dyDescent="0.25">
      <c r="D397" s="348"/>
      <c r="E397" s="431"/>
      <c r="F397" s="444"/>
      <c r="G397" s="350"/>
      <c r="H397" s="351"/>
      <c r="I397" s="351"/>
      <c r="J397" s="352"/>
      <c r="K397" s="352"/>
      <c r="L397" s="348"/>
      <c r="M397" s="348"/>
      <c r="N397" s="348"/>
      <c r="O397" s="353"/>
      <c r="P397" s="348"/>
    </row>
    <row r="398" spans="4:16" ht="40.15" customHeight="1" x14ac:dyDescent="0.25">
      <c r="D398" s="348"/>
      <c r="E398" s="431"/>
      <c r="F398" s="444"/>
      <c r="G398" s="350"/>
      <c r="H398" s="351"/>
      <c r="I398" s="351"/>
      <c r="J398" s="352"/>
      <c r="K398" s="352"/>
      <c r="L398" s="348"/>
      <c r="M398" s="348"/>
      <c r="N398" s="348"/>
      <c r="O398" s="353"/>
      <c r="P398" s="348"/>
    </row>
    <row r="399" spans="4:16" ht="40.15" customHeight="1" x14ac:dyDescent="0.25">
      <c r="D399" s="348"/>
      <c r="E399" s="431"/>
      <c r="F399" s="444"/>
      <c r="G399" s="350"/>
      <c r="H399" s="351"/>
      <c r="I399" s="351"/>
      <c r="J399" s="352"/>
      <c r="K399" s="352"/>
      <c r="L399" s="348"/>
      <c r="M399" s="348"/>
      <c r="N399" s="348"/>
      <c r="O399" s="353"/>
      <c r="P399" s="348"/>
    </row>
    <row r="400" spans="4:16" ht="40.15" customHeight="1" x14ac:dyDescent="0.25">
      <c r="D400" s="348"/>
      <c r="E400" s="431"/>
      <c r="F400" s="444"/>
      <c r="G400" s="350"/>
      <c r="H400" s="351"/>
      <c r="I400" s="351"/>
      <c r="J400" s="352"/>
      <c r="K400" s="352"/>
      <c r="L400" s="348"/>
      <c r="M400" s="348"/>
      <c r="N400" s="348"/>
      <c r="O400" s="353"/>
      <c r="P400" s="348"/>
    </row>
    <row r="401" spans="4:16" ht="40.15" customHeight="1" x14ac:dyDescent="0.25">
      <c r="D401" s="348"/>
      <c r="E401" s="431"/>
      <c r="F401" s="444"/>
      <c r="G401" s="350"/>
      <c r="H401" s="351"/>
      <c r="I401" s="351"/>
      <c r="J401" s="352"/>
      <c r="K401" s="352"/>
      <c r="L401" s="348"/>
      <c r="M401" s="348"/>
      <c r="N401" s="348"/>
      <c r="O401" s="353"/>
      <c r="P401" s="348"/>
    </row>
    <row r="402" spans="4:16" ht="40.15" customHeight="1" x14ac:dyDescent="0.25">
      <c r="D402" s="348"/>
      <c r="E402" s="431"/>
      <c r="F402" s="444"/>
      <c r="G402" s="350"/>
      <c r="H402" s="351"/>
      <c r="I402" s="351"/>
      <c r="J402" s="352"/>
      <c r="K402" s="352"/>
      <c r="L402" s="348"/>
      <c r="M402" s="348"/>
      <c r="N402" s="348"/>
      <c r="O402" s="353"/>
      <c r="P402" s="348"/>
    </row>
    <row r="403" spans="4:16" ht="40.15" customHeight="1" x14ac:dyDescent="0.25">
      <c r="D403" s="348"/>
      <c r="E403" s="431"/>
      <c r="F403" s="444"/>
      <c r="G403" s="350"/>
      <c r="H403" s="351"/>
      <c r="I403" s="351"/>
      <c r="J403" s="352"/>
      <c r="K403" s="352"/>
      <c r="L403" s="348"/>
      <c r="M403" s="348"/>
      <c r="N403" s="348"/>
      <c r="O403" s="353"/>
      <c r="P403" s="348"/>
    </row>
    <row r="404" spans="4:16" ht="40.15" customHeight="1" x14ac:dyDescent="0.25">
      <c r="D404" s="348"/>
      <c r="E404" s="431"/>
      <c r="F404" s="444"/>
      <c r="G404" s="350"/>
      <c r="H404" s="351"/>
      <c r="I404" s="351"/>
      <c r="J404" s="352"/>
      <c r="K404" s="352"/>
      <c r="L404" s="348"/>
      <c r="M404" s="348"/>
      <c r="N404" s="348"/>
      <c r="O404" s="353"/>
      <c r="P404" s="348"/>
    </row>
    <row r="405" spans="4:16" ht="40.15" customHeight="1" x14ac:dyDescent="0.25">
      <c r="D405" s="348"/>
      <c r="E405" s="431"/>
      <c r="F405" s="444"/>
      <c r="G405" s="350"/>
      <c r="H405" s="351"/>
      <c r="I405" s="351"/>
      <c r="J405" s="352"/>
      <c r="K405" s="352"/>
      <c r="L405" s="348"/>
      <c r="M405" s="348"/>
      <c r="N405" s="348"/>
      <c r="O405" s="353"/>
      <c r="P405" s="348"/>
    </row>
    <row r="406" spans="4:16" ht="40.15" customHeight="1" x14ac:dyDescent="0.25">
      <c r="D406" s="348"/>
      <c r="E406" s="431"/>
      <c r="F406" s="444"/>
      <c r="G406" s="350"/>
      <c r="H406" s="351"/>
      <c r="I406" s="351"/>
      <c r="J406" s="352"/>
      <c r="K406" s="352"/>
      <c r="L406" s="348"/>
      <c r="M406" s="348"/>
      <c r="N406" s="348"/>
      <c r="O406" s="353"/>
      <c r="P406" s="348"/>
    </row>
    <row r="407" spans="4:16" ht="40.15" customHeight="1" x14ac:dyDescent="0.25">
      <c r="D407" s="348"/>
      <c r="E407" s="431"/>
      <c r="F407" s="444"/>
      <c r="G407" s="350"/>
      <c r="H407" s="351"/>
      <c r="I407" s="351"/>
      <c r="J407" s="352"/>
      <c r="K407" s="352"/>
      <c r="L407" s="348"/>
      <c r="M407" s="348"/>
      <c r="N407" s="348"/>
      <c r="O407" s="353"/>
      <c r="P407" s="348"/>
    </row>
    <row r="408" spans="4:16" ht="40.15" customHeight="1" x14ac:dyDescent="0.25">
      <c r="D408" s="348"/>
      <c r="E408" s="431"/>
      <c r="F408" s="444"/>
      <c r="G408" s="350"/>
      <c r="H408" s="351"/>
      <c r="I408" s="351"/>
      <c r="J408" s="352"/>
      <c r="K408" s="352"/>
      <c r="L408" s="348"/>
      <c r="M408" s="348"/>
      <c r="N408" s="348"/>
      <c r="O408" s="353"/>
      <c r="P408" s="348"/>
    </row>
    <row r="409" spans="4:16" ht="40.15" customHeight="1" x14ac:dyDescent="0.25">
      <c r="D409" s="348"/>
      <c r="E409" s="431"/>
      <c r="F409" s="444"/>
      <c r="G409" s="350"/>
      <c r="H409" s="351"/>
      <c r="I409" s="351"/>
      <c r="J409" s="352"/>
      <c r="K409" s="352"/>
      <c r="L409" s="348"/>
      <c r="M409" s="348"/>
      <c r="N409" s="348"/>
      <c r="O409" s="353"/>
      <c r="P409" s="348"/>
    </row>
    <row r="410" spans="4:16" ht="40.15" customHeight="1" x14ac:dyDescent="0.25">
      <c r="D410" s="348"/>
      <c r="E410" s="431"/>
      <c r="F410" s="444"/>
      <c r="G410" s="350"/>
      <c r="H410" s="351"/>
      <c r="I410" s="351"/>
      <c r="J410" s="352"/>
      <c r="K410" s="352"/>
      <c r="L410" s="348"/>
      <c r="M410" s="348"/>
      <c r="N410" s="348"/>
      <c r="O410" s="353"/>
      <c r="P410" s="348"/>
    </row>
    <row r="411" spans="4:16" ht="40.15" customHeight="1" x14ac:dyDescent="0.25">
      <c r="D411" s="348"/>
      <c r="E411" s="431"/>
      <c r="F411" s="444"/>
      <c r="G411" s="350"/>
      <c r="H411" s="351"/>
      <c r="I411" s="351"/>
      <c r="J411" s="352"/>
      <c r="K411" s="352"/>
      <c r="L411" s="348"/>
      <c r="M411" s="348"/>
      <c r="N411" s="348"/>
      <c r="O411" s="353"/>
      <c r="P411" s="348"/>
    </row>
    <row r="412" spans="4:16" ht="40.15" customHeight="1" x14ac:dyDescent="0.25">
      <c r="D412" s="348"/>
      <c r="E412" s="431"/>
      <c r="F412" s="444"/>
      <c r="G412" s="350"/>
      <c r="H412" s="351"/>
      <c r="I412" s="351"/>
      <c r="J412" s="352"/>
      <c r="K412" s="352"/>
      <c r="L412" s="348"/>
      <c r="M412" s="348"/>
      <c r="N412" s="348"/>
      <c r="O412" s="353"/>
      <c r="P412" s="348"/>
    </row>
    <row r="413" spans="4:16" ht="40.15" customHeight="1" x14ac:dyDescent="0.25">
      <c r="D413" s="348"/>
      <c r="E413" s="431"/>
      <c r="F413" s="444"/>
      <c r="G413" s="350"/>
      <c r="H413" s="351"/>
      <c r="I413" s="351"/>
      <c r="J413" s="352"/>
      <c r="K413" s="352"/>
      <c r="L413" s="348"/>
      <c r="M413" s="348"/>
      <c r="N413" s="348"/>
      <c r="O413" s="353"/>
      <c r="P413" s="348"/>
    </row>
    <row r="414" spans="4:16" ht="40.15" customHeight="1" x14ac:dyDescent="0.25">
      <c r="D414" s="348"/>
      <c r="E414" s="431"/>
      <c r="F414" s="444"/>
      <c r="G414" s="350"/>
      <c r="H414" s="351"/>
      <c r="I414" s="351"/>
      <c r="J414" s="352"/>
      <c r="K414" s="352"/>
      <c r="L414" s="348"/>
      <c r="M414" s="348"/>
      <c r="N414" s="348"/>
      <c r="O414" s="353"/>
      <c r="P414" s="348"/>
    </row>
    <row r="415" spans="4:16" ht="40.15" customHeight="1" x14ac:dyDescent="0.25">
      <c r="D415" s="348"/>
      <c r="E415" s="431"/>
      <c r="F415" s="444"/>
      <c r="G415" s="350"/>
      <c r="H415" s="351"/>
      <c r="I415" s="351"/>
      <c r="J415" s="352"/>
      <c r="K415" s="352"/>
      <c r="L415" s="348"/>
      <c r="M415" s="348"/>
      <c r="N415" s="348"/>
      <c r="O415" s="353"/>
      <c r="P415" s="348"/>
    </row>
    <row r="416" spans="4:16" ht="40.15" customHeight="1" x14ac:dyDescent="0.25">
      <c r="D416" s="348"/>
      <c r="E416" s="431"/>
      <c r="F416" s="444"/>
      <c r="G416" s="350"/>
      <c r="H416" s="351"/>
      <c r="I416" s="351"/>
      <c r="J416" s="352"/>
      <c r="K416" s="352"/>
      <c r="L416" s="348"/>
      <c r="M416" s="348"/>
      <c r="N416" s="348"/>
      <c r="O416" s="353"/>
      <c r="P416" s="348"/>
    </row>
    <row r="417" spans="4:16" ht="40.15" customHeight="1" x14ac:dyDescent="0.25">
      <c r="D417" s="348"/>
      <c r="E417" s="431"/>
      <c r="F417" s="444"/>
      <c r="G417" s="350"/>
      <c r="H417" s="351"/>
      <c r="I417" s="351"/>
      <c r="J417" s="352"/>
      <c r="K417" s="352"/>
      <c r="L417" s="348"/>
      <c r="M417" s="348"/>
      <c r="N417" s="348"/>
      <c r="O417" s="353"/>
      <c r="P417" s="348"/>
    </row>
    <row r="418" spans="4:16" ht="40.15" customHeight="1" x14ac:dyDescent="0.25">
      <c r="D418" s="348"/>
      <c r="E418" s="431"/>
      <c r="F418" s="444"/>
      <c r="G418" s="350"/>
      <c r="H418" s="351"/>
      <c r="I418" s="351"/>
      <c r="J418" s="352"/>
      <c r="K418" s="352"/>
      <c r="L418" s="348"/>
      <c r="M418" s="348"/>
      <c r="N418" s="348"/>
      <c r="O418" s="353"/>
      <c r="P418" s="348"/>
    </row>
    <row r="419" spans="4:16" ht="40.15" customHeight="1" x14ac:dyDescent="0.25">
      <c r="D419" s="348"/>
      <c r="E419" s="431"/>
      <c r="F419" s="444"/>
      <c r="G419" s="350"/>
      <c r="H419" s="351"/>
      <c r="I419" s="351"/>
      <c r="J419" s="352"/>
      <c r="K419" s="352"/>
      <c r="L419" s="348"/>
      <c r="M419" s="348"/>
      <c r="N419" s="348"/>
      <c r="O419" s="353"/>
      <c r="P419" s="348"/>
    </row>
    <row r="420" spans="4:16" ht="40.15" customHeight="1" x14ac:dyDescent="0.25">
      <c r="D420" s="348"/>
      <c r="E420" s="431"/>
      <c r="F420" s="444"/>
      <c r="G420" s="350"/>
      <c r="H420" s="351"/>
      <c r="I420" s="351"/>
      <c r="J420" s="352"/>
      <c r="K420" s="352"/>
      <c r="L420" s="348"/>
      <c r="M420" s="348"/>
      <c r="N420" s="348"/>
      <c r="O420" s="353"/>
      <c r="P420" s="348"/>
    </row>
    <row r="421" spans="4:16" ht="40.15" customHeight="1" x14ac:dyDescent="0.25">
      <c r="D421" s="348"/>
      <c r="E421" s="431"/>
      <c r="F421" s="444"/>
      <c r="G421" s="350"/>
      <c r="H421" s="351"/>
      <c r="I421" s="351"/>
      <c r="J421" s="352"/>
      <c r="K421" s="352"/>
      <c r="L421" s="348"/>
      <c r="M421" s="348"/>
      <c r="N421" s="348"/>
      <c r="O421" s="353"/>
      <c r="P421" s="348"/>
    </row>
    <row r="422" spans="4:16" ht="40.15" customHeight="1" x14ac:dyDescent="0.25">
      <c r="D422" s="348"/>
      <c r="E422" s="431"/>
      <c r="F422" s="444"/>
      <c r="G422" s="350"/>
      <c r="H422" s="351"/>
      <c r="I422" s="351"/>
      <c r="J422" s="352"/>
      <c r="K422" s="352"/>
      <c r="L422" s="348"/>
      <c r="M422" s="348"/>
      <c r="N422" s="348"/>
      <c r="O422" s="353"/>
      <c r="P422" s="348"/>
    </row>
    <row r="423" spans="4:16" ht="40.15" customHeight="1" x14ac:dyDescent="0.25">
      <c r="D423" s="348"/>
      <c r="E423" s="431"/>
      <c r="F423" s="444"/>
      <c r="G423" s="350"/>
      <c r="H423" s="351"/>
      <c r="I423" s="351"/>
      <c r="J423" s="352"/>
      <c r="K423" s="352"/>
      <c r="L423" s="348"/>
      <c r="M423" s="348"/>
      <c r="N423" s="348"/>
      <c r="O423" s="353"/>
      <c r="P423" s="348"/>
    </row>
    <row r="424" spans="4:16" ht="40.15" customHeight="1" x14ac:dyDescent="0.25">
      <c r="D424" s="348"/>
      <c r="E424" s="431"/>
      <c r="F424" s="444"/>
      <c r="G424" s="350"/>
      <c r="H424" s="351"/>
      <c r="I424" s="351"/>
      <c r="J424" s="352"/>
      <c r="K424" s="352"/>
      <c r="L424" s="348"/>
      <c r="M424" s="348"/>
      <c r="N424" s="348"/>
      <c r="O424" s="353"/>
      <c r="P424" s="348"/>
    </row>
    <row r="425" spans="4:16" ht="40.15" customHeight="1" x14ac:dyDescent="0.25">
      <c r="D425" s="348"/>
      <c r="E425" s="431"/>
      <c r="F425" s="444"/>
      <c r="G425" s="350"/>
      <c r="H425" s="351"/>
      <c r="I425" s="351"/>
      <c r="J425" s="352"/>
      <c r="K425" s="352"/>
      <c r="L425" s="348"/>
      <c r="M425" s="348"/>
      <c r="N425" s="348"/>
      <c r="O425" s="353"/>
      <c r="P425" s="348"/>
    </row>
    <row r="426" spans="4:16" ht="40.15" customHeight="1" x14ac:dyDescent="0.25">
      <c r="D426" s="348"/>
      <c r="E426" s="431"/>
      <c r="F426" s="444"/>
      <c r="G426" s="350"/>
      <c r="H426" s="351"/>
      <c r="I426" s="351"/>
      <c r="J426" s="352"/>
      <c r="K426" s="352"/>
      <c r="L426" s="348"/>
      <c r="M426" s="348"/>
      <c r="N426" s="348"/>
      <c r="O426" s="353"/>
      <c r="P426" s="348"/>
    </row>
    <row r="427" spans="4:16" ht="40.15" customHeight="1" x14ac:dyDescent="0.25">
      <c r="D427" s="348"/>
      <c r="E427" s="431"/>
      <c r="F427" s="444"/>
      <c r="G427" s="350"/>
      <c r="H427" s="351"/>
      <c r="I427" s="351"/>
      <c r="J427" s="352"/>
      <c r="K427" s="352"/>
      <c r="L427" s="348"/>
      <c r="M427" s="348"/>
      <c r="N427" s="348"/>
      <c r="O427" s="353"/>
      <c r="P427" s="348"/>
    </row>
    <row r="428" spans="4:16" ht="40.15" customHeight="1" x14ac:dyDescent="0.25">
      <c r="D428" s="348"/>
      <c r="E428" s="431"/>
      <c r="F428" s="444"/>
      <c r="G428" s="350"/>
      <c r="H428" s="351"/>
      <c r="I428" s="351"/>
      <c r="J428" s="352"/>
      <c r="K428" s="352"/>
      <c r="L428" s="348"/>
      <c r="M428" s="348"/>
      <c r="N428" s="348"/>
      <c r="O428" s="353"/>
      <c r="P428" s="348"/>
    </row>
    <row r="429" spans="4:16" ht="40.15" customHeight="1" x14ac:dyDescent="0.25">
      <c r="D429" s="348"/>
      <c r="E429" s="431"/>
      <c r="F429" s="444"/>
      <c r="G429" s="350"/>
      <c r="H429" s="351"/>
      <c r="I429" s="351"/>
      <c r="J429" s="352"/>
      <c r="K429" s="352"/>
      <c r="L429" s="348"/>
      <c r="M429" s="348"/>
      <c r="N429" s="348"/>
      <c r="O429" s="353"/>
      <c r="P429" s="348"/>
    </row>
    <row r="430" spans="4:16" ht="40.15" customHeight="1" x14ac:dyDescent="0.25">
      <c r="D430" s="348"/>
      <c r="E430" s="431"/>
      <c r="F430" s="444"/>
      <c r="G430" s="350"/>
      <c r="H430" s="351"/>
      <c r="I430" s="351"/>
      <c r="J430" s="352"/>
      <c r="K430" s="352"/>
      <c r="L430" s="348"/>
      <c r="M430" s="348"/>
      <c r="N430" s="348"/>
      <c r="O430" s="353"/>
      <c r="P430" s="348"/>
    </row>
    <row r="431" spans="4:16" ht="40.15" customHeight="1" x14ac:dyDescent="0.25">
      <c r="D431" s="348"/>
      <c r="E431" s="431"/>
      <c r="F431" s="444"/>
      <c r="G431" s="350"/>
      <c r="H431" s="351"/>
      <c r="I431" s="351"/>
      <c r="J431" s="352"/>
      <c r="K431" s="352"/>
      <c r="L431" s="348"/>
      <c r="M431" s="348"/>
      <c r="N431" s="348"/>
      <c r="O431" s="353"/>
      <c r="P431" s="348"/>
    </row>
    <row r="432" spans="4:16" ht="40.15" customHeight="1" x14ac:dyDescent="0.25">
      <c r="D432" s="348"/>
      <c r="E432" s="431"/>
      <c r="F432" s="444"/>
      <c r="G432" s="350"/>
      <c r="H432" s="351"/>
      <c r="I432" s="351"/>
      <c r="J432" s="352"/>
      <c r="K432" s="352"/>
      <c r="L432" s="348"/>
      <c r="M432" s="348"/>
      <c r="N432" s="348"/>
      <c r="O432" s="353"/>
      <c r="P432" s="348"/>
    </row>
    <row r="433" spans="4:16" ht="40.15" customHeight="1" x14ac:dyDescent="0.25">
      <c r="D433" s="348"/>
      <c r="E433" s="431"/>
      <c r="F433" s="444"/>
      <c r="G433" s="350"/>
      <c r="H433" s="351"/>
      <c r="I433" s="351"/>
      <c r="J433" s="352"/>
      <c r="K433" s="352"/>
      <c r="L433" s="348"/>
      <c r="M433" s="348"/>
      <c r="N433" s="348"/>
      <c r="O433" s="353"/>
      <c r="P433" s="348"/>
    </row>
    <row r="434" spans="4:16" ht="40.15" customHeight="1" x14ac:dyDescent="0.25">
      <c r="D434" s="348"/>
      <c r="E434" s="431"/>
      <c r="F434" s="444"/>
      <c r="G434" s="350"/>
      <c r="H434" s="351"/>
      <c r="I434" s="351"/>
      <c r="J434" s="352"/>
      <c r="K434" s="352"/>
      <c r="L434" s="348"/>
      <c r="M434" s="348"/>
      <c r="N434" s="348"/>
      <c r="O434" s="353"/>
      <c r="P434" s="348"/>
    </row>
    <row r="435" spans="4:16" ht="40.15" customHeight="1" x14ac:dyDescent="0.25">
      <c r="D435" s="348"/>
      <c r="E435" s="431"/>
      <c r="F435" s="444"/>
      <c r="G435" s="350"/>
      <c r="H435" s="351"/>
      <c r="I435" s="351"/>
      <c r="J435" s="352"/>
      <c r="K435" s="352"/>
      <c r="L435" s="348"/>
      <c r="M435" s="348"/>
      <c r="N435" s="348"/>
      <c r="O435" s="353"/>
      <c r="P435" s="348"/>
    </row>
    <row r="436" spans="4:16" ht="40.15" customHeight="1" x14ac:dyDescent="0.25">
      <c r="D436" s="348"/>
      <c r="E436" s="431"/>
      <c r="F436" s="444"/>
      <c r="G436" s="350"/>
      <c r="H436" s="351"/>
      <c r="I436" s="351"/>
      <c r="J436" s="352"/>
      <c r="K436" s="352"/>
      <c r="L436" s="348"/>
      <c r="M436" s="348"/>
      <c r="N436" s="348"/>
      <c r="O436" s="353"/>
      <c r="P436" s="348"/>
    </row>
    <row r="437" spans="4:16" ht="40.15" customHeight="1" x14ac:dyDescent="0.25">
      <c r="D437" s="348"/>
      <c r="E437" s="431"/>
      <c r="F437" s="444"/>
      <c r="G437" s="350"/>
      <c r="H437" s="351"/>
      <c r="I437" s="351"/>
      <c r="J437" s="352"/>
      <c r="K437" s="352"/>
      <c r="L437" s="348"/>
      <c r="M437" s="348"/>
      <c r="N437" s="348"/>
      <c r="O437" s="353"/>
      <c r="P437" s="348"/>
    </row>
    <row r="438" spans="4:16" ht="40.15" customHeight="1" x14ac:dyDescent="0.25">
      <c r="D438" s="348"/>
      <c r="E438" s="431"/>
      <c r="F438" s="444"/>
      <c r="G438" s="350"/>
      <c r="H438" s="351"/>
      <c r="I438" s="351"/>
      <c r="J438" s="352"/>
      <c r="K438" s="352"/>
      <c r="L438" s="348"/>
      <c r="M438" s="348"/>
      <c r="N438" s="348"/>
      <c r="O438" s="353"/>
      <c r="P438" s="348"/>
    </row>
    <row r="439" spans="4:16" ht="40.15" customHeight="1" x14ac:dyDescent="0.25">
      <c r="D439" s="348"/>
      <c r="E439" s="431"/>
      <c r="F439" s="444"/>
      <c r="G439" s="350"/>
      <c r="H439" s="351"/>
      <c r="I439" s="351"/>
      <c r="J439" s="352"/>
      <c r="K439" s="352"/>
      <c r="L439" s="348"/>
      <c r="M439" s="348"/>
      <c r="N439" s="348"/>
      <c r="O439" s="353"/>
      <c r="P439" s="348"/>
    </row>
    <row r="440" spans="4:16" ht="40.15" customHeight="1" x14ac:dyDescent="0.25">
      <c r="D440" s="348"/>
      <c r="E440" s="431"/>
      <c r="F440" s="444"/>
      <c r="G440" s="350"/>
      <c r="H440" s="351"/>
      <c r="I440" s="351"/>
      <c r="J440" s="352"/>
      <c r="K440" s="352"/>
      <c r="L440" s="348"/>
      <c r="M440" s="348"/>
      <c r="N440" s="348"/>
      <c r="O440" s="353"/>
      <c r="P440" s="348"/>
    </row>
    <row r="441" spans="4:16" ht="40.15" customHeight="1" x14ac:dyDescent="0.25">
      <c r="D441" s="348"/>
      <c r="E441" s="431"/>
      <c r="F441" s="444"/>
      <c r="G441" s="350"/>
      <c r="H441" s="351"/>
      <c r="I441" s="351"/>
      <c r="J441" s="352"/>
      <c r="K441" s="352"/>
      <c r="L441" s="348"/>
      <c r="M441" s="348"/>
      <c r="N441" s="348"/>
      <c r="O441" s="353"/>
      <c r="P441" s="348"/>
    </row>
    <row r="442" spans="4:16" ht="40.15" customHeight="1" x14ac:dyDescent="0.25">
      <c r="D442" s="348"/>
      <c r="E442" s="431"/>
      <c r="F442" s="444"/>
      <c r="G442" s="350"/>
      <c r="H442" s="351"/>
      <c r="I442" s="351"/>
      <c r="J442" s="352"/>
      <c r="K442" s="352"/>
      <c r="L442" s="348"/>
      <c r="M442" s="348"/>
      <c r="N442" s="348"/>
      <c r="O442" s="353"/>
      <c r="P442" s="348"/>
    </row>
    <row r="443" spans="4:16" ht="40.15" customHeight="1" x14ac:dyDescent="0.25">
      <c r="D443" s="348"/>
      <c r="E443" s="431"/>
      <c r="F443" s="444"/>
      <c r="G443" s="350"/>
      <c r="H443" s="351"/>
      <c r="I443" s="351"/>
      <c r="J443" s="352"/>
      <c r="K443" s="352"/>
      <c r="L443" s="348"/>
      <c r="M443" s="348"/>
      <c r="N443" s="348"/>
      <c r="O443" s="353"/>
      <c r="P443" s="348"/>
    </row>
    <row r="444" spans="4:16" ht="40.15" customHeight="1" x14ac:dyDescent="0.25">
      <c r="D444" s="348"/>
      <c r="E444" s="431"/>
      <c r="F444" s="444"/>
      <c r="G444" s="350"/>
      <c r="H444" s="351"/>
      <c r="I444" s="351"/>
      <c r="J444" s="352"/>
      <c r="K444" s="352"/>
      <c r="L444" s="348"/>
      <c r="M444" s="348"/>
      <c r="N444" s="348"/>
      <c r="O444" s="353"/>
      <c r="P444" s="348"/>
    </row>
    <row r="445" spans="4:16" ht="40.15" customHeight="1" x14ac:dyDescent="0.25">
      <c r="D445" s="348"/>
      <c r="E445" s="431"/>
      <c r="F445" s="444"/>
      <c r="G445" s="350"/>
      <c r="H445" s="351"/>
      <c r="I445" s="351"/>
      <c r="J445" s="352"/>
      <c r="K445" s="352"/>
      <c r="L445" s="348"/>
      <c r="M445" s="348"/>
      <c r="N445" s="348"/>
      <c r="O445" s="353"/>
      <c r="P445" s="348"/>
    </row>
    <row r="446" spans="4:16" ht="40.15" customHeight="1" x14ac:dyDescent="0.25">
      <c r="D446" s="348"/>
      <c r="E446" s="431"/>
      <c r="F446" s="444"/>
      <c r="G446" s="350"/>
      <c r="H446" s="351"/>
      <c r="I446" s="351"/>
      <c r="J446" s="352"/>
      <c r="K446" s="352"/>
      <c r="L446" s="348"/>
      <c r="M446" s="348"/>
      <c r="N446" s="348"/>
      <c r="O446" s="353"/>
      <c r="P446" s="348"/>
    </row>
    <row r="447" spans="4:16" ht="40.15" customHeight="1" x14ac:dyDescent="0.25">
      <c r="D447" s="348"/>
      <c r="E447" s="431"/>
      <c r="F447" s="444"/>
      <c r="G447" s="350"/>
      <c r="H447" s="351"/>
      <c r="I447" s="351"/>
      <c r="J447" s="352"/>
      <c r="K447" s="352"/>
      <c r="L447" s="348"/>
      <c r="M447" s="348"/>
      <c r="N447" s="348"/>
      <c r="O447" s="353"/>
      <c r="P447" s="348"/>
    </row>
    <row r="448" spans="4:16" ht="40.15" customHeight="1" x14ac:dyDescent="0.25">
      <c r="D448" s="348"/>
      <c r="E448" s="431"/>
      <c r="F448" s="444"/>
      <c r="G448" s="350"/>
      <c r="H448" s="351"/>
      <c r="I448" s="351"/>
      <c r="J448" s="352"/>
      <c r="K448" s="352"/>
      <c r="L448" s="348"/>
      <c r="M448" s="348"/>
      <c r="N448" s="348"/>
      <c r="O448" s="353"/>
      <c r="P448" s="348"/>
    </row>
    <row r="449" spans="4:16" ht="40.15" customHeight="1" x14ac:dyDescent="0.25">
      <c r="D449" s="348"/>
      <c r="E449" s="431"/>
      <c r="F449" s="444"/>
      <c r="G449" s="350"/>
      <c r="H449" s="351"/>
      <c r="I449" s="351"/>
      <c r="J449" s="352"/>
      <c r="K449" s="352"/>
      <c r="L449" s="348"/>
      <c r="M449" s="348"/>
      <c r="N449" s="348"/>
      <c r="O449" s="353"/>
      <c r="P449" s="348"/>
    </row>
    <row r="450" spans="4:16" ht="40.15" customHeight="1" x14ac:dyDescent="0.25">
      <c r="D450" s="348"/>
      <c r="E450" s="431"/>
      <c r="F450" s="444"/>
      <c r="G450" s="350"/>
      <c r="H450" s="351"/>
      <c r="I450" s="351"/>
      <c r="J450" s="352"/>
      <c r="K450" s="352"/>
      <c r="L450" s="348"/>
      <c r="M450" s="348"/>
      <c r="N450" s="348"/>
      <c r="O450" s="353"/>
      <c r="P450" s="348"/>
    </row>
    <row r="451" spans="4:16" ht="40.15" customHeight="1" x14ac:dyDescent="0.25">
      <c r="D451" s="348"/>
      <c r="E451" s="431"/>
      <c r="F451" s="444"/>
      <c r="G451" s="350"/>
      <c r="H451" s="351"/>
      <c r="I451" s="351"/>
      <c r="J451" s="352"/>
      <c r="K451" s="352"/>
      <c r="L451" s="348"/>
      <c r="M451" s="348"/>
      <c r="N451" s="348"/>
      <c r="O451" s="353"/>
      <c r="P451" s="348"/>
    </row>
    <row r="452" spans="4:16" ht="40.15" customHeight="1" x14ac:dyDescent="0.25">
      <c r="D452" s="348"/>
      <c r="E452" s="431"/>
      <c r="F452" s="444"/>
      <c r="G452" s="350"/>
      <c r="H452" s="351"/>
      <c r="I452" s="351"/>
      <c r="J452" s="352"/>
      <c r="K452" s="352"/>
      <c r="L452" s="348"/>
      <c r="M452" s="348"/>
      <c r="N452" s="348"/>
      <c r="O452" s="353"/>
      <c r="P452" s="348"/>
    </row>
    <row r="453" spans="4:16" ht="40.15" customHeight="1" x14ac:dyDescent="0.25">
      <c r="D453" s="348"/>
      <c r="E453" s="431"/>
      <c r="F453" s="444"/>
      <c r="G453" s="350"/>
      <c r="H453" s="351"/>
      <c r="I453" s="351"/>
      <c r="J453" s="352"/>
      <c r="K453" s="352"/>
      <c r="L453" s="348"/>
      <c r="M453" s="348"/>
      <c r="N453" s="348"/>
      <c r="O453" s="353"/>
      <c r="P453" s="348"/>
    </row>
    <row r="454" spans="4:16" ht="40.15" customHeight="1" x14ac:dyDescent="0.25">
      <c r="D454" s="348"/>
      <c r="E454" s="431"/>
      <c r="F454" s="444"/>
      <c r="G454" s="350"/>
      <c r="H454" s="351"/>
      <c r="I454" s="351"/>
      <c r="J454" s="352"/>
      <c r="K454" s="352"/>
      <c r="L454" s="348"/>
      <c r="M454" s="348"/>
      <c r="N454" s="348"/>
      <c r="O454" s="353"/>
      <c r="P454" s="348"/>
    </row>
    <row r="455" spans="4:16" ht="40.15" customHeight="1" x14ac:dyDescent="0.25">
      <c r="D455" s="348"/>
      <c r="E455" s="431"/>
      <c r="F455" s="444"/>
      <c r="G455" s="350"/>
      <c r="H455" s="351"/>
      <c r="I455" s="351"/>
      <c r="J455" s="352"/>
      <c r="K455" s="352"/>
      <c r="L455" s="348"/>
      <c r="M455" s="348"/>
      <c r="N455" s="348"/>
      <c r="O455" s="353"/>
      <c r="P455" s="348"/>
    </row>
    <row r="456" spans="4:16" ht="40.15" customHeight="1" x14ac:dyDescent="0.25">
      <c r="D456" s="348"/>
      <c r="E456" s="431"/>
      <c r="F456" s="444"/>
      <c r="G456" s="350"/>
      <c r="H456" s="351"/>
      <c r="I456" s="351"/>
      <c r="J456" s="352"/>
      <c r="K456" s="352"/>
      <c r="L456" s="348"/>
      <c r="M456" s="348"/>
      <c r="N456" s="348"/>
      <c r="O456" s="353"/>
      <c r="P456" s="348"/>
    </row>
    <row r="457" spans="4:16" ht="40.15" customHeight="1" x14ac:dyDescent="0.25">
      <c r="D457" s="348"/>
      <c r="E457" s="431"/>
      <c r="F457" s="444"/>
      <c r="G457" s="350"/>
      <c r="H457" s="351"/>
      <c r="I457" s="351"/>
      <c r="J457" s="352"/>
      <c r="K457" s="352"/>
      <c r="L457" s="348"/>
      <c r="M457" s="348"/>
      <c r="N457" s="348"/>
      <c r="O457" s="353"/>
      <c r="P457" s="348"/>
    </row>
    <row r="458" spans="4:16" ht="40.15" customHeight="1" x14ac:dyDescent="0.25">
      <c r="D458" s="348"/>
      <c r="E458" s="431"/>
      <c r="F458" s="444"/>
      <c r="G458" s="350"/>
      <c r="H458" s="351"/>
      <c r="I458" s="351"/>
      <c r="J458" s="352"/>
      <c r="K458" s="352"/>
      <c r="L458" s="348"/>
      <c r="M458" s="348"/>
      <c r="N458" s="348"/>
      <c r="O458" s="353"/>
      <c r="P458" s="348"/>
    </row>
    <row r="459" spans="4:16" ht="40.15" customHeight="1" x14ac:dyDescent="0.25">
      <c r="D459" s="348"/>
      <c r="E459" s="431"/>
      <c r="F459" s="444"/>
      <c r="G459" s="350"/>
      <c r="H459" s="351"/>
      <c r="I459" s="351"/>
      <c r="J459" s="352"/>
      <c r="K459" s="352"/>
      <c r="L459" s="348"/>
      <c r="M459" s="348"/>
      <c r="N459" s="348"/>
      <c r="O459" s="353"/>
      <c r="P459" s="348"/>
    </row>
    <row r="460" spans="4:16" ht="40.15" customHeight="1" x14ac:dyDescent="0.25">
      <c r="D460" s="348"/>
      <c r="E460" s="431"/>
      <c r="F460" s="444"/>
      <c r="G460" s="350"/>
      <c r="H460" s="351"/>
      <c r="I460" s="351"/>
      <c r="J460" s="352"/>
      <c r="K460" s="352"/>
      <c r="L460" s="348"/>
      <c r="M460" s="348"/>
      <c r="N460" s="348"/>
      <c r="O460" s="353"/>
      <c r="P460" s="348"/>
    </row>
    <row r="461" spans="4:16" ht="40.15" customHeight="1" x14ac:dyDescent="0.25">
      <c r="D461" s="348"/>
      <c r="E461" s="431"/>
      <c r="F461" s="444"/>
      <c r="G461" s="350"/>
      <c r="H461" s="351"/>
      <c r="I461" s="351"/>
      <c r="J461" s="352"/>
      <c r="K461" s="352"/>
      <c r="L461" s="348"/>
      <c r="M461" s="348"/>
      <c r="N461" s="348"/>
      <c r="O461" s="353"/>
      <c r="P461" s="348"/>
    </row>
    <row r="462" spans="4:16" ht="40.15" customHeight="1" x14ac:dyDescent="0.25">
      <c r="D462" s="348"/>
      <c r="E462" s="431"/>
      <c r="F462" s="444"/>
      <c r="G462" s="350"/>
      <c r="H462" s="351"/>
      <c r="I462" s="351"/>
      <c r="J462" s="352"/>
      <c r="K462" s="352"/>
      <c r="L462" s="348"/>
      <c r="M462" s="348"/>
      <c r="N462" s="348"/>
      <c r="O462" s="353"/>
      <c r="P462" s="348"/>
    </row>
    <row r="463" spans="4:16" ht="40.15" customHeight="1" x14ac:dyDescent="0.25">
      <c r="D463" s="348"/>
      <c r="E463" s="431"/>
      <c r="F463" s="444"/>
      <c r="G463" s="350"/>
      <c r="H463" s="351"/>
      <c r="I463" s="351"/>
      <c r="J463" s="352"/>
      <c r="K463" s="352"/>
      <c r="L463" s="348"/>
      <c r="M463" s="348"/>
      <c r="N463" s="348"/>
      <c r="O463" s="353"/>
      <c r="P463" s="348"/>
    </row>
    <row r="464" spans="4:16" ht="40.15" customHeight="1" x14ac:dyDescent="0.25">
      <c r="D464" s="348"/>
      <c r="E464" s="431"/>
      <c r="F464" s="444"/>
      <c r="G464" s="350"/>
      <c r="H464" s="351"/>
      <c r="I464" s="351"/>
      <c r="J464" s="352"/>
      <c r="K464" s="352"/>
      <c r="L464" s="348"/>
      <c r="M464" s="348"/>
      <c r="N464" s="348"/>
      <c r="O464" s="353"/>
      <c r="P464" s="348"/>
    </row>
    <row r="465" spans="4:16" ht="40.15" customHeight="1" x14ac:dyDescent="0.25">
      <c r="D465" s="348"/>
      <c r="E465" s="431"/>
      <c r="F465" s="444"/>
      <c r="G465" s="350"/>
      <c r="H465" s="351"/>
      <c r="I465" s="351"/>
      <c r="J465" s="352"/>
      <c r="K465" s="352"/>
      <c r="L465" s="348"/>
      <c r="M465" s="348"/>
      <c r="N465" s="348"/>
      <c r="O465" s="353"/>
      <c r="P465" s="348"/>
    </row>
    <row r="466" spans="4:16" ht="40.15" customHeight="1" x14ac:dyDescent="0.25">
      <c r="D466" s="348"/>
      <c r="E466" s="431"/>
      <c r="F466" s="444"/>
      <c r="G466" s="350"/>
      <c r="H466" s="351"/>
      <c r="I466" s="351"/>
      <c r="J466" s="352"/>
      <c r="K466" s="352"/>
      <c r="L466" s="348"/>
      <c r="M466" s="348"/>
      <c r="N466" s="348"/>
      <c r="O466" s="353"/>
      <c r="P466" s="348"/>
    </row>
    <row r="467" spans="4:16" ht="40.15" customHeight="1" x14ac:dyDescent="0.25">
      <c r="D467" s="348"/>
      <c r="E467" s="431"/>
      <c r="F467" s="444"/>
      <c r="G467" s="350"/>
      <c r="H467" s="351"/>
      <c r="I467" s="351"/>
      <c r="J467" s="352"/>
      <c r="K467" s="352"/>
      <c r="L467" s="348"/>
      <c r="M467" s="348"/>
      <c r="N467" s="348"/>
      <c r="O467" s="353"/>
      <c r="P467" s="348"/>
    </row>
    <row r="468" spans="4:16" ht="40.15" customHeight="1" x14ac:dyDescent="0.25">
      <c r="D468" s="348"/>
      <c r="E468" s="431"/>
      <c r="F468" s="444"/>
      <c r="G468" s="350"/>
      <c r="H468" s="351"/>
      <c r="I468" s="351"/>
      <c r="J468" s="352"/>
      <c r="K468" s="352"/>
      <c r="L468" s="348"/>
      <c r="M468" s="348"/>
      <c r="N468" s="348"/>
      <c r="O468" s="353"/>
      <c r="P468" s="348"/>
    </row>
    <row r="469" spans="4:16" ht="40.15" customHeight="1" x14ac:dyDescent="0.25">
      <c r="D469" s="348"/>
      <c r="E469" s="431"/>
      <c r="F469" s="444"/>
      <c r="G469" s="350"/>
      <c r="H469" s="351"/>
      <c r="I469" s="351"/>
      <c r="J469" s="352"/>
      <c r="K469" s="352"/>
      <c r="L469" s="348"/>
      <c r="M469" s="348"/>
      <c r="N469" s="348"/>
      <c r="O469" s="353"/>
      <c r="P469" s="348"/>
    </row>
    <row r="470" spans="4:16" ht="40.15" customHeight="1" x14ac:dyDescent="0.25">
      <c r="D470" s="348"/>
      <c r="E470" s="431"/>
      <c r="F470" s="444"/>
      <c r="G470" s="350"/>
      <c r="H470" s="351"/>
      <c r="I470" s="351"/>
      <c r="J470" s="352"/>
      <c r="K470" s="352"/>
      <c r="L470" s="348"/>
      <c r="M470" s="348"/>
      <c r="N470" s="348"/>
      <c r="O470" s="353"/>
      <c r="P470" s="348"/>
    </row>
    <row r="471" spans="4:16" ht="40.15" customHeight="1" x14ac:dyDescent="0.25">
      <c r="D471" s="348"/>
      <c r="E471" s="431"/>
      <c r="F471" s="444"/>
      <c r="G471" s="350"/>
      <c r="H471" s="351"/>
      <c r="I471" s="351"/>
      <c r="J471" s="352"/>
      <c r="K471" s="352"/>
      <c r="L471" s="348"/>
      <c r="M471" s="348"/>
      <c r="N471" s="348"/>
      <c r="O471" s="353"/>
      <c r="P471" s="348"/>
    </row>
    <row r="472" spans="4:16" ht="40.15" customHeight="1" x14ac:dyDescent="0.25">
      <c r="D472" s="348"/>
      <c r="E472" s="431"/>
      <c r="F472" s="444"/>
      <c r="G472" s="350"/>
      <c r="H472" s="351"/>
      <c r="I472" s="351"/>
      <c r="J472" s="352"/>
      <c r="K472" s="352"/>
      <c r="L472" s="348"/>
      <c r="M472" s="348"/>
      <c r="N472" s="348"/>
      <c r="O472" s="353"/>
      <c r="P472" s="348"/>
    </row>
    <row r="473" spans="4:16" ht="40.15" customHeight="1" x14ac:dyDescent="0.25">
      <c r="D473" s="348"/>
      <c r="E473" s="431"/>
      <c r="F473" s="444"/>
      <c r="G473" s="350"/>
      <c r="H473" s="351"/>
      <c r="I473" s="351"/>
      <c r="J473" s="352"/>
      <c r="K473" s="352"/>
      <c r="L473" s="348"/>
      <c r="M473" s="348"/>
      <c r="N473" s="348"/>
      <c r="O473" s="353"/>
      <c r="P473" s="348"/>
    </row>
    <row r="474" spans="4:16" ht="40.15" customHeight="1" x14ac:dyDescent="0.25">
      <c r="D474" s="348"/>
      <c r="E474" s="431"/>
      <c r="F474" s="444"/>
      <c r="G474" s="350"/>
      <c r="H474" s="351"/>
      <c r="I474" s="351"/>
      <c r="J474" s="352"/>
      <c r="K474" s="352"/>
      <c r="L474" s="348"/>
      <c r="M474" s="348"/>
      <c r="N474" s="348"/>
      <c r="O474" s="353"/>
      <c r="P474" s="348"/>
    </row>
    <row r="475" spans="4:16" ht="40.15" customHeight="1" x14ac:dyDescent="0.25">
      <c r="D475" s="348"/>
      <c r="E475" s="431"/>
      <c r="F475" s="444"/>
      <c r="G475" s="350"/>
      <c r="H475" s="351"/>
      <c r="I475" s="351"/>
      <c r="J475" s="352"/>
      <c r="K475" s="352"/>
      <c r="L475" s="348"/>
      <c r="M475" s="348"/>
      <c r="N475" s="348"/>
      <c r="O475" s="353"/>
      <c r="P475" s="348"/>
    </row>
    <row r="476" spans="4:16" ht="40.15" customHeight="1" x14ac:dyDescent="0.25">
      <c r="D476" s="348"/>
      <c r="E476" s="431"/>
      <c r="F476" s="444"/>
      <c r="G476" s="350"/>
      <c r="H476" s="351"/>
      <c r="I476" s="351"/>
      <c r="J476" s="352"/>
      <c r="K476" s="352"/>
      <c r="L476" s="348"/>
      <c r="M476" s="348"/>
      <c r="N476" s="348"/>
      <c r="O476" s="353"/>
      <c r="P476" s="348"/>
    </row>
    <row r="477" spans="4:16" ht="40.15" customHeight="1" x14ac:dyDescent="0.25">
      <c r="D477" s="348"/>
      <c r="E477" s="431"/>
      <c r="F477" s="444"/>
      <c r="G477" s="350"/>
      <c r="H477" s="351"/>
      <c r="I477" s="351"/>
      <c r="J477" s="352"/>
      <c r="K477" s="352"/>
      <c r="L477" s="348"/>
      <c r="M477" s="348"/>
      <c r="N477" s="348"/>
      <c r="O477" s="353"/>
      <c r="P477" s="348"/>
    </row>
    <row r="478" spans="4:16" ht="40.15" customHeight="1" x14ac:dyDescent="0.25">
      <c r="D478" s="348"/>
      <c r="E478" s="431"/>
      <c r="F478" s="444"/>
      <c r="G478" s="350"/>
      <c r="H478" s="351"/>
      <c r="I478" s="351"/>
      <c r="J478" s="352"/>
      <c r="K478" s="352"/>
      <c r="L478" s="348"/>
      <c r="M478" s="348"/>
      <c r="N478" s="348"/>
      <c r="O478" s="353"/>
      <c r="P478" s="348"/>
    </row>
    <row r="479" spans="4:16" ht="40.15" customHeight="1" x14ac:dyDescent="0.25">
      <c r="D479" s="348"/>
      <c r="E479" s="431"/>
      <c r="F479" s="444"/>
      <c r="G479" s="350"/>
      <c r="H479" s="351"/>
      <c r="I479" s="351"/>
      <c r="J479" s="352"/>
      <c r="K479" s="352"/>
      <c r="L479" s="348"/>
      <c r="M479" s="348"/>
      <c r="N479" s="348"/>
      <c r="O479" s="353"/>
      <c r="P479" s="348"/>
    </row>
    <row r="480" spans="4:16" ht="40.15" customHeight="1" x14ac:dyDescent="0.25">
      <c r="D480" s="348"/>
      <c r="E480" s="431"/>
      <c r="F480" s="444"/>
      <c r="G480" s="350"/>
      <c r="H480" s="351"/>
      <c r="I480" s="351"/>
      <c r="J480" s="352"/>
      <c r="K480" s="352"/>
      <c r="L480" s="348"/>
      <c r="M480" s="348"/>
      <c r="N480" s="348"/>
      <c r="O480" s="353"/>
      <c r="P480" s="348"/>
    </row>
    <row r="481" spans="4:16" ht="40.15" customHeight="1" x14ac:dyDescent="0.25">
      <c r="D481" s="348"/>
      <c r="E481" s="431"/>
      <c r="F481" s="444"/>
      <c r="G481" s="350"/>
      <c r="H481" s="351"/>
      <c r="I481" s="351"/>
      <c r="J481" s="352"/>
      <c r="K481" s="352"/>
      <c r="L481" s="348"/>
      <c r="M481" s="348"/>
      <c r="N481" s="348"/>
      <c r="O481" s="353"/>
      <c r="P481" s="348"/>
    </row>
    <row r="482" spans="4:16" ht="40.15" customHeight="1" x14ac:dyDescent="0.25">
      <c r="D482" s="348"/>
      <c r="E482" s="431"/>
      <c r="F482" s="444"/>
      <c r="G482" s="350"/>
      <c r="H482" s="351"/>
      <c r="I482" s="351"/>
      <c r="J482" s="352"/>
      <c r="K482" s="352"/>
      <c r="L482" s="348"/>
      <c r="M482" s="348"/>
      <c r="N482" s="348"/>
      <c r="O482" s="353"/>
      <c r="P482" s="348"/>
    </row>
    <row r="483" spans="4:16" ht="40.15" customHeight="1" x14ac:dyDescent="0.25">
      <c r="D483" s="348"/>
      <c r="E483" s="431"/>
      <c r="F483" s="444"/>
      <c r="G483" s="350"/>
      <c r="H483" s="351"/>
      <c r="I483" s="351"/>
      <c r="J483" s="352"/>
      <c r="K483" s="352"/>
      <c r="L483" s="348"/>
      <c r="M483" s="348"/>
      <c r="N483" s="348"/>
      <c r="O483" s="353"/>
      <c r="P483" s="348"/>
    </row>
    <row r="484" spans="4:16" ht="40.15" customHeight="1" x14ac:dyDescent="0.25">
      <c r="D484" s="348"/>
      <c r="E484" s="431"/>
      <c r="F484" s="444"/>
      <c r="G484" s="350"/>
      <c r="H484" s="351"/>
      <c r="I484" s="351"/>
      <c r="J484" s="352"/>
      <c r="K484" s="352"/>
      <c r="L484" s="348"/>
      <c r="M484" s="348"/>
      <c r="N484" s="348"/>
      <c r="O484" s="353"/>
      <c r="P484" s="348"/>
    </row>
    <row r="485" spans="4:16" ht="40.15" customHeight="1" x14ac:dyDescent="0.25">
      <c r="D485" s="348"/>
      <c r="E485" s="431"/>
      <c r="F485" s="444"/>
      <c r="G485" s="350"/>
      <c r="H485" s="351"/>
      <c r="I485" s="351"/>
      <c r="J485" s="352"/>
      <c r="K485" s="352"/>
      <c r="L485" s="348"/>
      <c r="M485" s="348"/>
      <c r="N485" s="348"/>
      <c r="O485" s="353"/>
      <c r="P485" s="348"/>
    </row>
    <row r="486" spans="4:16" ht="40.15" customHeight="1" x14ac:dyDescent="0.25">
      <c r="D486" s="348"/>
      <c r="E486" s="431"/>
      <c r="F486" s="444"/>
      <c r="G486" s="350"/>
      <c r="H486" s="351"/>
      <c r="I486" s="351"/>
      <c r="J486" s="352"/>
      <c r="K486" s="352"/>
      <c r="L486" s="348"/>
      <c r="M486" s="348"/>
      <c r="N486" s="348"/>
      <c r="O486" s="353"/>
      <c r="P486" s="348"/>
    </row>
    <row r="487" spans="4:16" ht="40.15" customHeight="1" x14ac:dyDescent="0.25">
      <c r="D487" s="348"/>
      <c r="E487" s="431"/>
      <c r="F487" s="444"/>
      <c r="G487" s="350"/>
      <c r="H487" s="351"/>
      <c r="I487" s="351"/>
      <c r="J487" s="352"/>
      <c r="K487" s="352"/>
      <c r="L487" s="348"/>
      <c r="M487" s="348"/>
      <c r="N487" s="348"/>
      <c r="O487" s="353"/>
      <c r="P487" s="348"/>
    </row>
    <row r="488" spans="4:16" ht="40.15" customHeight="1" x14ac:dyDescent="0.25">
      <c r="D488" s="348"/>
      <c r="E488" s="431"/>
      <c r="F488" s="444"/>
      <c r="G488" s="350"/>
      <c r="H488" s="351"/>
      <c r="I488" s="351"/>
      <c r="J488" s="352"/>
      <c r="K488" s="352"/>
      <c r="L488" s="348"/>
      <c r="M488" s="348"/>
      <c r="N488" s="348"/>
      <c r="O488" s="353"/>
      <c r="P488" s="348"/>
    </row>
    <row r="489" spans="4:16" ht="40.15" customHeight="1" x14ac:dyDescent="0.25">
      <c r="D489" s="348"/>
      <c r="E489" s="431"/>
      <c r="F489" s="444"/>
      <c r="G489" s="350"/>
      <c r="H489" s="351"/>
      <c r="I489" s="351"/>
      <c r="J489" s="352"/>
      <c r="K489" s="352"/>
      <c r="L489" s="348"/>
      <c r="M489" s="348"/>
      <c r="N489" s="348"/>
      <c r="O489" s="353"/>
      <c r="P489" s="348"/>
    </row>
    <row r="490" spans="4:16" ht="40.15" customHeight="1" x14ac:dyDescent="0.25">
      <c r="D490" s="348"/>
      <c r="E490" s="431"/>
      <c r="F490" s="444"/>
      <c r="G490" s="350"/>
      <c r="H490" s="351"/>
      <c r="I490" s="351"/>
      <c r="J490" s="352"/>
      <c r="K490" s="352"/>
      <c r="L490" s="348"/>
      <c r="M490" s="348"/>
      <c r="N490" s="348"/>
      <c r="O490" s="353"/>
      <c r="P490" s="348"/>
    </row>
    <row r="491" spans="4:16" ht="40.15" customHeight="1" x14ac:dyDescent="0.25">
      <c r="D491" s="348"/>
      <c r="E491" s="431"/>
      <c r="F491" s="444"/>
      <c r="G491" s="350"/>
      <c r="H491" s="351"/>
      <c r="I491" s="351"/>
      <c r="J491" s="352"/>
      <c r="K491" s="352"/>
      <c r="L491" s="348"/>
      <c r="M491" s="348"/>
      <c r="N491" s="348"/>
      <c r="O491" s="353"/>
      <c r="P491" s="348"/>
    </row>
    <row r="492" spans="4:16" ht="40.15" customHeight="1" x14ac:dyDescent="0.25">
      <c r="D492" s="348"/>
      <c r="E492" s="431"/>
      <c r="F492" s="444"/>
      <c r="G492" s="350"/>
      <c r="H492" s="351"/>
      <c r="I492" s="351"/>
      <c r="J492" s="352"/>
      <c r="K492" s="352"/>
      <c r="L492" s="348"/>
      <c r="M492" s="348"/>
      <c r="N492" s="348"/>
      <c r="O492" s="353"/>
      <c r="P492" s="348"/>
    </row>
    <row r="493" spans="4:16" ht="40.15" customHeight="1" x14ac:dyDescent="0.25">
      <c r="D493" s="348"/>
      <c r="E493" s="431"/>
      <c r="F493" s="444"/>
      <c r="G493" s="350"/>
      <c r="H493" s="351"/>
      <c r="I493" s="351"/>
      <c r="J493" s="352"/>
      <c r="K493" s="352"/>
      <c r="L493" s="348"/>
      <c r="M493" s="348"/>
      <c r="N493" s="348"/>
      <c r="O493" s="353"/>
      <c r="P493" s="348"/>
    </row>
    <row r="494" spans="4:16" ht="40.15" customHeight="1" x14ac:dyDescent="0.25">
      <c r="D494" s="348"/>
      <c r="E494" s="431"/>
      <c r="F494" s="444"/>
      <c r="G494" s="350"/>
      <c r="H494" s="351"/>
      <c r="I494" s="351"/>
      <c r="J494" s="352"/>
      <c r="K494" s="352"/>
      <c r="L494" s="348"/>
      <c r="M494" s="348"/>
      <c r="N494" s="348"/>
      <c r="O494" s="353"/>
      <c r="P494" s="348"/>
    </row>
    <row r="495" spans="4:16" ht="40.15" customHeight="1" x14ac:dyDescent="0.25">
      <c r="D495" s="348"/>
      <c r="E495" s="431"/>
      <c r="F495" s="444"/>
      <c r="G495" s="350"/>
      <c r="H495" s="351"/>
      <c r="I495" s="351"/>
      <c r="J495" s="352"/>
      <c r="K495" s="352"/>
      <c r="L495" s="348"/>
      <c r="M495" s="348"/>
      <c r="N495" s="348"/>
      <c r="O495" s="353"/>
      <c r="P495" s="348"/>
    </row>
    <row r="496" spans="4:16" ht="40.15" customHeight="1" x14ac:dyDescent="0.25">
      <c r="D496" s="348"/>
      <c r="E496" s="431"/>
      <c r="F496" s="444"/>
      <c r="G496" s="350"/>
      <c r="H496" s="351"/>
      <c r="I496" s="351"/>
      <c r="J496" s="352"/>
      <c r="K496" s="352"/>
      <c r="L496" s="348"/>
      <c r="M496" s="348"/>
      <c r="N496" s="348"/>
      <c r="O496" s="353"/>
      <c r="P496" s="348"/>
    </row>
    <row r="497" spans="4:16" ht="40.15" customHeight="1" x14ac:dyDescent="0.25">
      <c r="D497" s="348"/>
      <c r="E497" s="431"/>
      <c r="F497" s="444"/>
      <c r="G497" s="350"/>
      <c r="H497" s="351"/>
      <c r="I497" s="351"/>
      <c r="J497" s="352"/>
      <c r="K497" s="352"/>
      <c r="L497" s="348"/>
      <c r="M497" s="348"/>
      <c r="N497" s="348"/>
      <c r="O497" s="353"/>
      <c r="P497" s="348"/>
    </row>
    <row r="498" spans="4:16" ht="40.15" customHeight="1" x14ac:dyDescent="0.25">
      <c r="D498" s="348"/>
      <c r="E498" s="431"/>
      <c r="F498" s="444"/>
      <c r="G498" s="350"/>
      <c r="H498" s="351"/>
      <c r="I498" s="351"/>
      <c r="J498" s="352"/>
      <c r="K498" s="352"/>
      <c r="L498" s="348"/>
      <c r="M498" s="348"/>
      <c r="N498" s="348"/>
      <c r="O498" s="353"/>
      <c r="P498" s="348"/>
    </row>
    <row r="499" spans="4:16" ht="40.15" customHeight="1" x14ac:dyDescent="0.25">
      <c r="D499" s="348"/>
      <c r="E499" s="431"/>
      <c r="F499" s="444"/>
      <c r="G499" s="350"/>
      <c r="H499" s="351"/>
      <c r="I499" s="351"/>
      <c r="J499" s="352"/>
      <c r="K499" s="352"/>
      <c r="L499" s="348"/>
      <c r="M499" s="348"/>
      <c r="N499" s="348"/>
      <c r="O499" s="353"/>
      <c r="P499" s="348"/>
    </row>
    <row r="500" spans="4:16" ht="40.15" customHeight="1" x14ac:dyDescent="0.25">
      <c r="D500" s="348"/>
      <c r="E500" s="431"/>
      <c r="F500" s="444"/>
      <c r="G500" s="350"/>
      <c r="H500" s="351"/>
      <c r="I500" s="351"/>
      <c r="J500" s="352"/>
      <c r="K500" s="352"/>
      <c r="L500" s="348"/>
      <c r="M500" s="348"/>
      <c r="N500" s="348"/>
      <c r="O500" s="353"/>
      <c r="P500" s="348"/>
    </row>
    <row r="501" spans="4:16" ht="40.15" customHeight="1" x14ac:dyDescent="0.25">
      <c r="D501" s="348"/>
      <c r="E501" s="431"/>
      <c r="F501" s="444"/>
      <c r="G501" s="350"/>
      <c r="H501" s="351"/>
      <c r="I501" s="351"/>
      <c r="J501" s="352"/>
      <c r="K501" s="352"/>
      <c r="L501" s="348"/>
      <c r="M501" s="348"/>
      <c r="N501" s="348"/>
      <c r="O501" s="353"/>
      <c r="P501" s="348"/>
    </row>
    <row r="502" spans="4:16" ht="40.15" customHeight="1" x14ac:dyDescent="0.25">
      <c r="D502" s="348"/>
      <c r="E502" s="431"/>
      <c r="F502" s="444"/>
      <c r="G502" s="350"/>
      <c r="H502" s="351"/>
      <c r="I502" s="351"/>
      <c r="J502" s="352"/>
      <c r="K502" s="352"/>
      <c r="L502" s="348"/>
      <c r="M502" s="348"/>
      <c r="N502" s="348"/>
      <c r="O502" s="353"/>
      <c r="P502" s="348"/>
    </row>
    <row r="503" spans="4:16" ht="40.15" customHeight="1" x14ac:dyDescent="0.25">
      <c r="D503" s="348"/>
      <c r="E503" s="431"/>
      <c r="F503" s="444"/>
      <c r="G503" s="350"/>
      <c r="H503" s="351"/>
      <c r="I503" s="351"/>
      <c r="J503" s="352"/>
      <c r="K503" s="352"/>
      <c r="L503" s="348"/>
      <c r="M503" s="348"/>
      <c r="N503" s="348"/>
      <c r="O503" s="353"/>
      <c r="P503" s="348"/>
    </row>
    <row r="504" spans="4:16" ht="40.15" customHeight="1" x14ac:dyDescent="0.25">
      <c r="D504" s="348"/>
      <c r="E504" s="431"/>
      <c r="F504" s="444"/>
      <c r="G504" s="350"/>
      <c r="H504" s="351"/>
      <c r="I504" s="351"/>
      <c r="J504" s="352"/>
      <c r="K504" s="352"/>
      <c r="L504" s="348"/>
      <c r="M504" s="348"/>
      <c r="N504" s="348"/>
      <c r="O504" s="353"/>
      <c r="P504" s="348"/>
    </row>
    <row r="505" spans="4:16" ht="40.15" customHeight="1" x14ac:dyDescent="0.25">
      <c r="D505" s="348"/>
      <c r="E505" s="431"/>
      <c r="F505" s="444"/>
      <c r="G505" s="350"/>
      <c r="H505" s="351"/>
      <c r="I505" s="351"/>
      <c r="J505" s="352"/>
      <c r="K505" s="352"/>
      <c r="L505" s="348"/>
      <c r="M505" s="348"/>
      <c r="N505" s="348"/>
      <c r="O505" s="353"/>
      <c r="P505" s="348"/>
    </row>
    <row r="506" spans="4:16" ht="40.15" customHeight="1" x14ac:dyDescent="0.25">
      <c r="D506" s="348"/>
      <c r="E506" s="431"/>
      <c r="F506" s="444"/>
      <c r="G506" s="350"/>
      <c r="H506" s="351"/>
      <c r="I506" s="351"/>
      <c r="J506" s="352"/>
      <c r="K506" s="352"/>
      <c r="L506" s="348"/>
      <c r="M506" s="348"/>
      <c r="N506" s="348"/>
      <c r="O506" s="353"/>
      <c r="P506" s="348"/>
    </row>
    <row r="507" spans="4:16" ht="40.15" customHeight="1" x14ac:dyDescent="0.25">
      <c r="D507" s="348"/>
      <c r="E507" s="431"/>
      <c r="F507" s="444"/>
      <c r="G507" s="350"/>
      <c r="H507" s="351"/>
      <c r="I507" s="351"/>
      <c r="J507" s="352"/>
      <c r="K507" s="352"/>
      <c r="L507" s="348"/>
      <c r="M507" s="348"/>
      <c r="N507" s="348"/>
      <c r="O507" s="353"/>
      <c r="P507" s="348"/>
    </row>
    <row r="508" spans="4:16" ht="40.15" customHeight="1" x14ac:dyDescent="0.25">
      <c r="D508" s="348"/>
      <c r="E508" s="431"/>
      <c r="F508" s="444"/>
      <c r="G508" s="350"/>
      <c r="H508" s="351"/>
      <c r="I508" s="351"/>
      <c r="J508" s="352"/>
      <c r="K508" s="352"/>
      <c r="L508" s="348"/>
      <c r="M508" s="348"/>
      <c r="N508" s="348"/>
      <c r="O508" s="353"/>
      <c r="P508" s="348"/>
    </row>
    <row r="509" spans="4:16" ht="40.15" customHeight="1" x14ac:dyDescent="0.25">
      <c r="D509" s="348"/>
      <c r="E509" s="431"/>
      <c r="F509" s="444"/>
      <c r="G509" s="350"/>
      <c r="H509" s="351"/>
      <c r="I509" s="351"/>
      <c r="J509" s="352"/>
      <c r="K509" s="352"/>
      <c r="L509" s="348"/>
      <c r="M509" s="348"/>
      <c r="N509" s="348"/>
      <c r="O509" s="353"/>
      <c r="P509" s="348"/>
    </row>
    <row r="510" spans="4:16" ht="40.15" customHeight="1" x14ac:dyDescent="0.25">
      <c r="D510" s="348"/>
      <c r="E510" s="431"/>
      <c r="F510" s="444"/>
      <c r="G510" s="350"/>
      <c r="H510" s="351"/>
      <c r="I510" s="351"/>
      <c r="J510" s="352"/>
      <c r="K510" s="352"/>
      <c r="L510" s="348"/>
      <c r="M510" s="348"/>
      <c r="N510" s="348"/>
      <c r="O510" s="353"/>
      <c r="P510" s="348"/>
    </row>
    <row r="511" spans="4:16" ht="40.15" customHeight="1" x14ac:dyDescent="0.25">
      <c r="D511" s="348"/>
      <c r="E511" s="431"/>
      <c r="F511" s="444"/>
      <c r="G511" s="350"/>
      <c r="H511" s="351"/>
      <c r="I511" s="351"/>
      <c r="J511" s="352"/>
      <c r="K511" s="352"/>
      <c r="L511" s="348"/>
      <c r="M511" s="348"/>
      <c r="N511" s="348"/>
      <c r="O511" s="353"/>
      <c r="P511" s="348"/>
    </row>
    <row r="512" spans="4:16" ht="40.15" customHeight="1" x14ac:dyDescent="0.25">
      <c r="D512" s="348"/>
      <c r="E512" s="431"/>
      <c r="F512" s="444"/>
      <c r="G512" s="350"/>
      <c r="H512" s="351"/>
      <c r="I512" s="351"/>
      <c r="J512" s="352"/>
      <c r="K512" s="352"/>
      <c r="L512" s="348"/>
      <c r="M512" s="348"/>
      <c r="N512" s="348"/>
      <c r="O512" s="353"/>
      <c r="P512" s="348"/>
    </row>
    <row r="513" spans="4:16" ht="40.15" customHeight="1" x14ac:dyDescent="0.25">
      <c r="D513" s="348"/>
      <c r="E513" s="431"/>
      <c r="F513" s="444"/>
      <c r="G513" s="350"/>
      <c r="H513" s="351"/>
      <c r="I513" s="351"/>
      <c r="J513" s="352"/>
      <c r="K513" s="352"/>
      <c r="L513" s="348"/>
      <c r="M513" s="348"/>
      <c r="N513" s="348"/>
      <c r="O513" s="353"/>
      <c r="P513" s="348"/>
    </row>
    <row r="514" spans="4:16" ht="40.15" customHeight="1" x14ac:dyDescent="0.25">
      <c r="D514" s="348"/>
      <c r="E514" s="431"/>
      <c r="F514" s="444"/>
      <c r="G514" s="350"/>
      <c r="H514" s="351"/>
      <c r="I514" s="351"/>
      <c r="J514" s="352"/>
      <c r="K514" s="352"/>
      <c r="L514" s="348"/>
      <c r="M514" s="348"/>
      <c r="N514" s="348"/>
      <c r="O514" s="353"/>
      <c r="P514" s="348"/>
    </row>
    <row r="515" spans="4:16" ht="40.15" customHeight="1" x14ac:dyDescent="0.25">
      <c r="D515" s="348"/>
      <c r="E515" s="431"/>
      <c r="F515" s="444"/>
      <c r="G515" s="350"/>
      <c r="H515" s="351"/>
      <c r="I515" s="351"/>
      <c r="J515" s="352"/>
      <c r="K515" s="352"/>
      <c r="L515" s="348"/>
      <c r="M515" s="348"/>
      <c r="N515" s="348"/>
      <c r="O515" s="353"/>
      <c r="P515" s="348"/>
    </row>
    <row r="516" spans="4:16" ht="40.15" customHeight="1" x14ac:dyDescent="0.25">
      <c r="D516" s="348"/>
      <c r="E516" s="431"/>
      <c r="F516" s="444"/>
      <c r="G516" s="350"/>
      <c r="H516" s="351"/>
      <c r="I516" s="351"/>
      <c r="J516" s="352"/>
      <c r="K516" s="352"/>
      <c r="L516" s="348"/>
      <c r="M516" s="348"/>
      <c r="N516" s="348"/>
      <c r="O516" s="353"/>
      <c r="P516" s="348"/>
    </row>
    <row r="517" spans="4:16" ht="40.15" customHeight="1" x14ac:dyDescent="0.25">
      <c r="D517" s="348"/>
      <c r="E517" s="431"/>
      <c r="F517" s="444"/>
      <c r="G517" s="350"/>
      <c r="H517" s="351"/>
      <c r="I517" s="351"/>
      <c r="J517" s="352"/>
      <c r="K517" s="352"/>
      <c r="L517" s="348"/>
      <c r="M517" s="348"/>
      <c r="N517" s="348"/>
      <c r="O517" s="353"/>
      <c r="P517" s="348"/>
    </row>
    <row r="518" spans="4:16" ht="40.15" customHeight="1" x14ac:dyDescent="0.25">
      <c r="D518" s="348"/>
      <c r="E518" s="431"/>
      <c r="F518" s="444"/>
      <c r="G518" s="350"/>
      <c r="H518" s="351"/>
      <c r="I518" s="351"/>
      <c r="J518" s="352"/>
      <c r="K518" s="352"/>
      <c r="L518" s="348"/>
      <c r="M518" s="348"/>
      <c r="N518" s="348"/>
      <c r="O518" s="353"/>
      <c r="P518" s="348"/>
    </row>
    <row r="519" spans="4:16" ht="40.15" customHeight="1" x14ac:dyDescent="0.25">
      <c r="D519" s="348"/>
      <c r="E519" s="431"/>
      <c r="F519" s="444"/>
      <c r="G519" s="350"/>
      <c r="H519" s="351"/>
      <c r="I519" s="351"/>
      <c r="J519" s="352"/>
      <c r="K519" s="352"/>
      <c r="L519" s="348"/>
      <c r="M519" s="348"/>
      <c r="N519" s="348"/>
      <c r="O519" s="353"/>
      <c r="P519" s="348"/>
    </row>
    <row r="520" spans="4:16" ht="40.15" customHeight="1" x14ac:dyDescent="0.25">
      <c r="D520" s="348"/>
      <c r="E520" s="431"/>
      <c r="F520" s="444"/>
      <c r="G520" s="350"/>
      <c r="H520" s="351"/>
      <c r="I520" s="351"/>
      <c r="J520" s="352"/>
      <c r="K520" s="352"/>
      <c r="L520" s="348"/>
      <c r="M520" s="348"/>
      <c r="N520" s="348"/>
      <c r="O520" s="353"/>
      <c r="P520" s="348"/>
    </row>
    <row r="521" spans="4:16" ht="40.15" customHeight="1" x14ac:dyDescent="0.25">
      <c r="D521" s="348"/>
      <c r="E521" s="431"/>
      <c r="F521" s="444"/>
      <c r="G521" s="350"/>
      <c r="H521" s="351"/>
      <c r="I521" s="351"/>
      <c r="J521" s="352"/>
      <c r="K521" s="352"/>
      <c r="L521" s="348"/>
      <c r="M521" s="348"/>
      <c r="N521" s="348"/>
      <c r="O521" s="353"/>
      <c r="P521" s="348"/>
    </row>
    <row r="522" spans="4:16" ht="40.15" customHeight="1" x14ac:dyDescent="0.25">
      <c r="D522" s="348"/>
      <c r="E522" s="431"/>
      <c r="F522" s="444"/>
      <c r="G522" s="350"/>
      <c r="H522" s="351"/>
      <c r="I522" s="351"/>
      <c r="J522" s="352"/>
      <c r="K522" s="352"/>
      <c r="L522" s="348"/>
      <c r="M522" s="348"/>
      <c r="N522" s="348"/>
      <c r="O522" s="353"/>
      <c r="P522" s="348"/>
    </row>
    <row r="523" spans="4:16" ht="40.15" customHeight="1" x14ac:dyDescent="0.25">
      <c r="D523" s="348"/>
      <c r="E523" s="431"/>
      <c r="F523" s="444"/>
      <c r="G523" s="350"/>
      <c r="H523" s="351"/>
      <c r="I523" s="351"/>
      <c r="J523" s="352"/>
      <c r="K523" s="352"/>
      <c r="L523" s="348"/>
      <c r="M523" s="348"/>
      <c r="N523" s="348"/>
      <c r="O523" s="353"/>
      <c r="P523" s="348"/>
    </row>
    <row r="524" spans="4:16" ht="40.15" customHeight="1" x14ac:dyDescent="0.25">
      <c r="D524" s="348"/>
      <c r="E524" s="431"/>
      <c r="F524" s="444"/>
      <c r="G524" s="350"/>
      <c r="H524" s="351"/>
      <c r="I524" s="351"/>
      <c r="J524" s="352"/>
      <c r="K524" s="352"/>
      <c r="L524" s="348"/>
      <c r="M524" s="348"/>
      <c r="N524" s="348"/>
      <c r="O524" s="353"/>
      <c r="P524" s="348"/>
    </row>
    <row r="525" spans="4:16" ht="40.15" customHeight="1" x14ac:dyDescent="0.25">
      <c r="D525" s="348"/>
      <c r="E525" s="431"/>
      <c r="F525" s="444"/>
      <c r="G525" s="350"/>
      <c r="H525" s="351"/>
      <c r="I525" s="351"/>
      <c r="J525" s="352"/>
      <c r="K525" s="352"/>
      <c r="L525" s="348"/>
      <c r="M525" s="348"/>
      <c r="N525" s="348"/>
      <c r="O525" s="353"/>
      <c r="P525" s="348"/>
    </row>
    <row r="526" spans="4:16" ht="40.15" customHeight="1" x14ac:dyDescent="0.25">
      <c r="D526" s="348"/>
      <c r="E526" s="431"/>
      <c r="F526" s="444"/>
      <c r="G526" s="350"/>
      <c r="H526" s="351"/>
      <c r="I526" s="351"/>
      <c r="J526" s="352"/>
      <c r="K526" s="352"/>
      <c r="L526" s="348"/>
      <c r="M526" s="348"/>
      <c r="N526" s="348"/>
      <c r="O526" s="353"/>
      <c r="P526" s="348"/>
    </row>
    <row r="527" spans="4:16" ht="40.15" customHeight="1" x14ac:dyDescent="0.25">
      <c r="D527" s="348"/>
      <c r="E527" s="431"/>
      <c r="F527" s="444"/>
      <c r="G527" s="350"/>
      <c r="H527" s="351"/>
      <c r="I527" s="351"/>
      <c r="J527" s="352"/>
      <c r="K527" s="352"/>
      <c r="L527" s="348"/>
      <c r="M527" s="348"/>
      <c r="N527" s="348"/>
      <c r="O527" s="353"/>
      <c r="P527" s="348"/>
    </row>
    <row r="528" spans="4:16" ht="40.15" customHeight="1" x14ac:dyDescent="0.25">
      <c r="D528" s="348"/>
      <c r="E528" s="431"/>
      <c r="F528" s="444"/>
      <c r="G528" s="350"/>
      <c r="H528" s="351"/>
      <c r="I528" s="351"/>
      <c r="J528" s="352"/>
      <c r="K528" s="352"/>
      <c r="L528" s="348"/>
      <c r="M528" s="348"/>
      <c r="N528" s="348"/>
      <c r="O528" s="353"/>
      <c r="P528" s="348"/>
    </row>
    <row r="529" spans="4:16" ht="40.15" customHeight="1" x14ac:dyDescent="0.25">
      <c r="D529" s="348"/>
      <c r="E529" s="431"/>
      <c r="F529" s="444"/>
      <c r="G529" s="350"/>
      <c r="H529" s="351"/>
      <c r="I529" s="351"/>
      <c r="J529" s="352"/>
      <c r="K529" s="352"/>
      <c r="L529" s="348"/>
      <c r="M529" s="348"/>
      <c r="N529" s="348"/>
      <c r="O529" s="353"/>
      <c r="P529" s="348"/>
    </row>
    <row r="530" spans="4:16" ht="40.15" customHeight="1" x14ac:dyDescent="0.25">
      <c r="D530" s="348"/>
      <c r="E530" s="431"/>
      <c r="F530" s="444"/>
      <c r="G530" s="350"/>
      <c r="H530" s="351"/>
      <c r="I530" s="351"/>
      <c r="J530" s="352"/>
      <c r="K530" s="352"/>
      <c r="L530" s="348"/>
      <c r="M530" s="348"/>
      <c r="N530" s="348"/>
      <c r="O530" s="353"/>
      <c r="P530" s="348"/>
    </row>
    <row r="531" spans="4:16" ht="40.15" customHeight="1" x14ac:dyDescent="0.25">
      <c r="D531" s="348"/>
      <c r="E531" s="431"/>
      <c r="F531" s="444"/>
      <c r="G531" s="350"/>
      <c r="H531" s="351"/>
      <c r="I531" s="351"/>
      <c r="J531" s="352"/>
      <c r="K531" s="352"/>
      <c r="L531" s="348"/>
      <c r="M531" s="348"/>
      <c r="N531" s="348"/>
      <c r="O531" s="353"/>
      <c r="P531" s="348"/>
    </row>
    <row r="532" spans="4:16" ht="40.15" customHeight="1" x14ac:dyDescent="0.25">
      <c r="D532" s="348"/>
      <c r="E532" s="431"/>
      <c r="F532" s="444"/>
      <c r="G532" s="350"/>
      <c r="H532" s="351"/>
      <c r="I532" s="351"/>
      <c r="J532" s="352"/>
      <c r="K532" s="352"/>
      <c r="L532" s="348"/>
      <c r="M532" s="348"/>
      <c r="N532" s="348"/>
      <c r="O532" s="353"/>
      <c r="P532" s="348"/>
    </row>
    <row r="533" spans="4:16" ht="40.15" customHeight="1" x14ac:dyDescent="0.25">
      <c r="D533" s="348"/>
      <c r="E533" s="431"/>
      <c r="F533" s="444"/>
      <c r="G533" s="350"/>
      <c r="H533" s="351"/>
      <c r="I533" s="351"/>
      <c r="J533" s="352"/>
      <c r="K533" s="352"/>
      <c r="L533" s="348"/>
      <c r="M533" s="348"/>
      <c r="N533" s="348"/>
      <c r="O533" s="353"/>
      <c r="P533" s="348"/>
    </row>
    <row r="534" spans="4:16" ht="40.15" customHeight="1" x14ac:dyDescent="0.25">
      <c r="D534" s="348"/>
      <c r="E534" s="431"/>
      <c r="F534" s="444"/>
      <c r="G534" s="350"/>
      <c r="H534" s="351"/>
      <c r="I534" s="351"/>
      <c r="J534" s="352"/>
      <c r="K534" s="352"/>
      <c r="L534" s="348"/>
      <c r="M534" s="348"/>
      <c r="N534" s="348"/>
      <c r="O534" s="353"/>
      <c r="P534" s="348"/>
    </row>
    <row r="535" spans="4:16" ht="40.15" customHeight="1" x14ac:dyDescent="0.25">
      <c r="D535" s="348"/>
      <c r="E535" s="431"/>
      <c r="F535" s="444"/>
      <c r="G535" s="350"/>
      <c r="H535" s="351"/>
      <c r="I535" s="351"/>
      <c r="J535" s="352"/>
      <c r="K535" s="352"/>
      <c r="L535" s="348"/>
      <c r="M535" s="348"/>
      <c r="N535" s="348"/>
      <c r="O535" s="353"/>
      <c r="P535" s="348"/>
    </row>
    <row r="536" spans="4:16" ht="40.15" customHeight="1" x14ac:dyDescent="0.25">
      <c r="D536" s="348"/>
      <c r="E536" s="431"/>
      <c r="F536" s="444"/>
      <c r="G536" s="350"/>
      <c r="H536" s="351"/>
      <c r="I536" s="351"/>
      <c r="J536" s="352"/>
      <c r="K536" s="352"/>
      <c r="L536" s="348"/>
      <c r="M536" s="348"/>
      <c r="N536" s="348"/>
      <c r="O536" s="353"/>
      <c r="P536" s="348"/>
    </row>
    <row r="537" spans="4:16" ht="40.15" customHeight="1" x14ac:dyDescent="0.25">
      <c r="D537" s="348"/>
      <c r="E537" s="431"/>
      <c r="F537" s="444"/>
      <c r="G537" s="350"/>
      <c r="H537" s="351"/>
      <c r="I537" s="351"/>
      <c r="J537" s="352"/>
      <c r="K537" s="352"/>
      <c r="L537" s="348"/>
      <c r="M537" s="348"/>
      <c r="N537" s="348"/>
      <c r="O537" s="353"/>
      <c r="P537" s="348"/>
    </row>
    <row r="538" spans="4:16" ht="40.15" customHeight="1" x14ac:dyDescent="0.25">
      <c r="D538" s="348"/>
      <c r="E538" s="431"/>
      <c r="F538" s="444"/>
      <c r="G538" s="350"/>
      <c r="H538" s="351"/>
      <c r="I538" s="351"/>
      <c r="J538" s="352"/>
      <c r="K538" s="352"/>
      <c r="L538" s="348"/>
      <c r="M538" s="348"/>
      <c r="N538" s="348"/>
      <c r="O538" s="353"/>
      <c r="P538" s="348"/>
    </row>
    <row r="539" spans="4:16" ht="40.15" customHeight="1" x14ac:dyDescent="0.25">
      <c r="D539" s="348"/>
      <c r="E539" s="431"/>
      <c r="F539" s="444"/>
      <c r="G539" s="350"/>
      <c r="H539" s="351"/>
      <c r="I539" s="351"/>
      <c r="J539" s="352"/>
      <c r="K539" s="352"/>
      <c r="L539" s="348"/>
      <c r="M539" s="348"/>
      <c r="N539" s="348"/>
      <c r="O539" s="353"/>
      <c r="P539" s="348"/>
    </row>
    <row r="540" spans="4:16" ht="40.15" customHeight="1" x14ac:dyDescent="0.25">
      <c r="D540" s="348"/>
      <c r="E540" s="431"/>
      <c r="F540" s="444"/>
      <c r="G540" s="350"/>
      <c r="H540" s="351"/>
      <c r="I540" s="351"/>
      <c r="J540" s="352"/>
      <c r="K540" s="352"/>
      <c r="L540" s="348"/>
      <c r="M540" s="348"/>
      <c r="N540" s="348"/>
      <c r="O540" s="353"/>
      <c r="P540" s="348"/>
    </row>
    <row r="541" spans="4:16" ht="40.15" customHeight="1" x14ac:dyDescent="0.25">
      <c r="D541" s="348"/>
      <c r="E541" s="431"/>
      <c r="F541" s="444"/>
      <c r="G541" s="350"/>
      <c r="H541" s="351"/>
      <c r="I541" s="351"/>
      <c r="J541" s="352"/>
      <c r="K541" s="352"/>
      <c r="L541" s="348"/>
      <c r="M541" s="348"/>
      <c r="N541" s="348"/>
      <c r="O541" s="353"/>
      <c r="P541" s="348"/>
    </row>
    <row r="542" spans="4:16" ht="40.15" customHeight="1" x14ac:dyDescent="0.25">
      <c r="D542" s="348"/>
      <c r="E542" s="431"/>
      <c r="F542" s="444"/>
      <c r="G542" s="350"/>
      <c r="H542" s="351"/>
      <c r="I542" s="351"/>
      <c r="J542" s="352"/>
      <c r="K542" s="352"/>
      <c r="L542" s="348"/>
      <c r="M542" s="348"/>
      <c r="N542" s="348"/>
      <c r="O542" s="353"/>
      <c r="P542" s="348"/>
    </row>
    <row r="543" spans="4:16" ht="40.15" customHeight="1" x14ac:dyDescent="0.25">
      <c r="D543" s="348"/>
      <c r="E543" s="431"/>
      <c r="F543" s="444"/>
      <c r="G543" s="350"/>
      <c r="H543" s="351"/>
      <c r="I543" s="351"/>
      <c r="J543" s="352"/>
      <c r="K543" s="352"/>
      <c r="L543" s="348"/>
      <c r="M543" s="348"/>
      <c r="N543" s="348"/>
      <c r="O543" s="353"/>
      <c r="P543" s="348"/>
    </row>
    <row r="544" spans="4:16" ht="40.15" customHeight="1" x14ac:dyDescent="0.25">
      <c r="D544" s="348"/>
      <c r="E544" s="431"/>
      <c r="F544" s="444"/>
      <c r="G544" s="350"/>
      <c r="H544" s="351"/>
      <c r="I544" s="351"/>
      <c r="J544" s="352"/>
      <c r="K544" s="352"/>
      <c r="L544" s="348"/>
      <c r="M544" s="348"/>
      <c r="N544" s="348"/>
      <c r="O544" s="353"/>
      <c r="P544" s="348"/>
    </row>
    <row r="545" spans="4:16" ht="40.15" customHeight="1" x14ac:dyDescent="0.25">
      <c r="D545" s="348"/>
      <c r="E545" s="431"/>
      <c r="F545" s="444"/>
      <c r="G545" s="350"/>
      <c r="H545" s="351"/>
      <c r="I545" s="351"/>
      <c r="J545" s="352"/>
      <c r="K545" s="352"/>
      <c r="L545" s="348"/>
      <c r="M545" s="348"/>
      <c r="N545" s="348"/>
      <c r="O545" s="353"/>
      <c r="P545" s="348"/>
    </row>
    <row r="546" spans="4:16" ht="40.15" customHeight="1" x14ac:dyDescent="0.25">
      <c r="D546" s="348"/>
      <c r="E546" s="431"/>
      <c r="F546" s="444"/>
      <c r="G546" s="350"/>
      <c r="H546" s="351"/>
      <c r="I546" s="351"/>
      <c r="J546" s="352"/>
      <c r="K546" s="352"/>
      <c r="L546" s="348"/>
      <c r="M546" s="348"/>
      <c r="N546" s="348"/>
      <c r="O546" s="353"/>
      <c r="P546" s="348"/>
    </row>
    <row r="547" spans="4:16" ht="40.15" customHeight="1" x14ac:dyDescent="0.25">
      <c r="D547" s="348"/>
      <c r="E547" s="431"/>
      <c r="F547" s="444"/>
      <c r="G547" s="350"/>
      <c r="H547" s="351"/>
      <c r="I547" s="351"/>
      <c r="J547" s="352"/>
      <c r="K547" s="352"/>
      <c r="L547" s="348"/>
      <c r="M547" s="348"/>
      <c r="N547" s="348"/>
      <c r="O547" s="353"/>
      <c r="P547" s="348"/>
    </row>
    <row r="548" spans="4:16" ht="40.15" customHeight="1" x14ac:dyDescent="0.25">
      <c r="D548" s="348"/>
      <c r="E548" s="431"/>
      <c r="F548" s="444"/>
      <c r="G548" s="350"/>
      <c r="H548" s="351"/>
      <c r="I548" s="351"/>
      <c r="J548" s="352"/>
      <c r="K548" s="352"/>
      <c r="L548" s="348"/>
      <c r="M548" s="348"/>
      <c r="N548" s="348"/>
      <c r="O548" s="353"/>
      <c r="P548" s="348"/>
    </row>
    <row r="549" spans="4:16" ht="40.15" customHeight="1" x14ac:dyDescent="0.25">
      <c r="D549" s="348"/>
      <c r="E549" s="431"/>
      <c r="F549" s="444"/>
      <c r="G549" s="350"/>
      <c r="H549" s="351"/>
      <c r="I549" s="351"/>
      <c r="J549" s="352"/>
      <c r="K549" s="352"/>
      <c r="L549" s="348"/>
      <c r="M549" s="348"/>
      <c r="N549" s="348"/>
      <c r="O549" s="353"/>
      <c r="P549" s="348"/>
    </row>
    <row r="550" spans="4:16" ht="40.15" customHeight="1" x14ac:dyDescent="0.25">
      <c r="D550" s="348"/>
      <c r="E550" s="431"/>
      <c r="F550" s="444"/>
      <c r="G550" s="350"/>
      <c r="H550" s="351"/>
      <c r="I550" s="351"/>
      <c r="J550" s="352"/>
      <c r="K550" s="352"/>
      <c r="L550" s="348"/>
      <c r="M550" s="348"/>
      <c r="N550" s="348"/>
      <c r="O550" s="353"/>
      <c r="P550" s="348"/>
    </row>
    <row r="551" spans="4:16" ht="40.15" customHeight="1" x14ac:dyDescent="0.25">
      <c r="D551" s="348"/>
      <c r="E551" s="431"/>
      <c r="F551" s="444"/>
      <c r="G551" s="350"/>
      <c r="H551" s="351"/>
      <c r="I551" s="351"/>
      <c r="J551" s="352"/>
      <c r="K551" s="352"/>
      <c r="L551" s="348"/>
      <c r="M551" s="348"/>
      <c r="N551" s="348"/>
      <c r="O551" s="353"/>
      <c r="P551" s="348"/>
    </row>
    <row r="552" spans="4:16" ht="40.15" customHeight="1" x14ac:dyDescent="0.25">
      <c r="D552" s="348"/>
      <c r="E552" s="431"/>
      <c r="F552" s="444"/>
      <c r="G552" s="350"/>
      <c r="H552" s="351"/>
      <c r="I552" s="351"/>
      <c r="J552" s="352"/>
      <c r="K552" s="352"/>
      <c r="L552" s="348"/>
      <c r="M552" s="348"/>
      <c r="N552" s="348"/>
      <c r="O552" s="353"/>
      <c r="P552" s="348"/>
    </row>
    <row r="553" spans="4:16" ht="40.15" customHeight="1" x14ac:dyDescent="0.25">
      <c r="D553" s="348"/>
      <c r="E553" s="431"/>
      <c r="F553" s="444"/>
      <c r="G553" s="350"/>
      <c r="H553" s="351"/>
      <c r="I553" s="351"/>
      <c r="J553" s="352"/>
      <c r="K553" s="352"/>
      <c r="L553" s="348"/>
      <c r="M553" s="348"/>
      <c r="N553" s="348"/>
      <c r="O553" s="353"/>
      <c r="P553" s="348"/>
    </row>
    <row r="554" spans="4:16" ht="40.15" customHeight="1" x14ac:dyDescent="0.25">
      <c r="D554" s="348"/>
      <c r="E554" s="431"/>
      <c r="F554" s="444"/>
      <c r="G554" s="350"/>
      <c r="H554" s="351"/>
      <c r="I554" s="351"/>
      <c r="J554" s="352"/>
      <c r="K554" s="352"/>
      <c r="L554" s="348"/>
      <c r="M554" s="348"/>
      <c r="N554" s="348"/>
      <c r="O554" s="353"/>
      <c r="P554" s="348"/>
    </row>
    <row r="555" spans="4:16" ht="40.15" customHeight="1" x14ac:dyDescent="0.25">
      <c r="D555" s="348"/>
      <c r="E555" s="431"/>
      <c r="F555" s="444"/>
      <c r="G555" s="350"/>
      <c r="H555" s="351"/>
      <c r="I555" s="351"/>
      <c r="J555" s="352"/>
      <c r="K555" s="352"/>
      <c r="L555" s="348"/>
      <c r="M555" s="348"/>
      <c r="N555" s="348"/>
      <c r="O555" s="353"/>
      <c r="P555" s="348"/>
    </row>
    <row r="556" spans="4:16" ht="40.15" customHeight="1" x14ac:dyDescent="0.25">
      <c r="D556" s="348"/>
      <c r="E556" s="431"/>
      <c r="F556" s="444"/>
      <c r="G556" s="350"/>
      <c r="H556" s="351"/>
      <c r="I556" s="351"/>
      <c r="J556" s="352"/>
      <c r="K556" s="352"/>
      <c r="L556" s="348"/>
      <c r="M556" s="348"/>
      <c r="N556" s="348"/>
      <c r="O556" s="353"/>
      <c r="P556" s="348"/>
    </row>
    <row r="557" spans="4:16" ht="40.15" customHeight="1" x14ac:dyDescent="0.25">
      <c r="D557" s="348"/>
      <c r="E557" s="431"/>
      <c r="F557" s="444"/>
      <c r="G557" s="350"/>
      <c r="H557" s="351"/>
      <c r="I557" s="351"/>
      <c r="J557" s="352"/>
      <c r="K557" s="352"/>
      <c r="L557" s="348"/>
      <c r="M557" s="348"/>
      <c r="N557" s="348"/>
      <c r="O557" s="353"/>
      <c r="P557" s="348"/>
    </row>
    <row r="558" spans="4:16" ht="40.15" customHeight="1" x14ac:dyDescent="0.25">
      <c r="D558" s="348"/>
      <c r="E558" s="431"/>
      <c r="F558" s="444"/>
      <c r="G558" s="350"/>
      <c r="H558" s="351"/>
      <c r="I558" s="351"/>
      <c r="J558" s="352"/>
      <c r="K558" s="352"/>
      <c r="L558" s="348"/>
      <c r="M558" s="348"/>
      <c r="N558" s="348"/>
      <c r="O558" s="353"/>
      <c r="P558" s="348"/>
    </row>
    <row r="559" spans="4:16" ht="40.15" customHeight="1" x14ac:dyDescent="0.25">
      <c r="D559" s="348"/>
      <c r="E559" s="431"/>
      <c r="F559" s="444"/>
      <c r="G559" s="350"/>
      <c r="H559" s="351"/>
      <c r="I559" s="351"/>
      <c r="J559" s="352"/>
      <c r="K559" s="352"/>
      <c r="L559" s="348"/>
      <c r="M559" s="348"/>
      <c r="N559" s="348"/>
      <c r="O559" s="353"/>
      <c r="P559" s="348"/>
    </row>
    <row r="560" spans="4:16" ht="40.15" customHeight="1" x14ac:dyDescent="0.25">
      <c r="D560" s="348"/>
      <c r="E560" s="431"/>
      <c r="F560" s="444"/>
      <c r="G560" s="350"/>
      <c r="H560" s="351"/>
      <c r="I560" s="351"/>
      <c r="J560" s="352"/>
      <c r="K560" s="352"/>
      <c r="L560" s="348"/>
      <c r="M560" s="348"/>
      <c r="N560" s="348"/>
      <c r="O560" s="353"/>
      <c r="P560" s="348"/>
    </row>
    <row r="561" spans="4:16" ht="40.15" customHeight="1" x14ac:dyDescent="0.25">
      <c r="D561" s="348"/>
      <c r="E561" s="431"/>
      <c r="F561" s="444"/>
      <c r="G561" s="350"/>
      <c r="H561" s="351"/>
      <c r="I561" s="351"/>
      <c r="J561" s="352"/>
      <c r="K561" s="352"/>
      <c r="L561" s="348"/>
      <c r="M561" s="348"/>
      <c r="N561" s="348"/>
      <c r="O561" s="353"/>
      <c r="P561" s="348"/>
    </row>
    <row r="562" spans="4:16" ht="40.15" customHeight="1" x14ac:dyDescent="0.25">
      <c r="D562" s="348"/>
      <c r="E562" s="431"/>
      <c r="F562" s="444"/>
      <c r="G562" s="350"/>
      <c r="H562" s="351"/>
      <c r="I562" s="351"/>
      <c r="J562" s="352"/>
      <c r="K562" s="352"/>
      <c r="L562" s="348"/>
      <c r="M562" s="348"/>
      <c r="N562" s="348"/>
      <c r="O562" s="353"/>
      <c r="P562" s="348"/>
    </row>
    <row r="563" spans="4:16" ht="40.15" customHeight="1" x14ac:dyDescent="0.25">
      <c r="D563" s="348"/>
      <c r="E563" s="431"/>
      <c r="F563" s="444"/>
      <c r="G563" s="350"/>
      <c r="H563" s="351"/>
      <c r="I563" s="351"/>
      <c r="J563" s="352"/>
      <c r="K563" s="352"/>
      <c r="L563" s="348"/>
      <c r="M563" s="348"/>
      <c r="N563" s="348"/>
      <c r="O563" s="353"/>
      <c r="P563" s="348"/>
    </row>
    <row r="564" spans="4:16" ht="40.15" customHeight="1" x14ac:dyDescent="0.25">
      <c r="D564" s="348"/>
      <c r="E564" s="431"/>
      <c r="F564" s="444"/>
      <c r="G564" s="350"/>
      <c r="H564" s="351"/>
      <c r="I564" s="351"/>
      <c r="J564" s="352"/>
      <c r="K564" s="352"/>
      <c r="L564" s="348"/>
      <c r="M564" s="348"/>
      <c r="N564" s="348"/>
      <c r="O564" s="353"/>
      <c r="P564" s="348"/>
    </row>
    <row r="565" spans="4:16" ht="40.15" customHeight="1" x14ac:dyDescent="0.25">
      <c r="D565" s="348"/>
      <c r="E565" s="431"/>
      <c r="F565" s="444"/>
      <c r="G565" s="350"/>
      <c r="H565" s="351"/>
      <c r="I565" s="351"/>
      <c r="J565" s="352"/>
      <c r="K565" s="352"/>
      <c r="L565" s="348"/>
      <c r="M565" s="348"/>
      <c r="N565" s="348"/>
      <c r="O565" s="353"/>
      <c r="P565" s="348"/>
    </row>
    <row r="566" spans="4:16" ht="40.15" customHeight="1" x14ac:dyDescent="0.25">
      <c r="D566" s="348"/>
      <c r="E566" s="431"/>
      <c r="F566" s="444"/>
      <c r="G566" s="350"/>
      <c r="H566" s="351"/>
      <c r="I566" s="351"/>
      <c r="J566" s="352"/>
      <c r="K566" s="352"/>
      <c r="L566" s="348"/>
      <c r="M566" s="348"/>
      <c r="N566" s="348"/>
      <c r="O566" s="353"/>
      <c r="P566" s="348"/>
    </row>
    <row r="567" spans="4:16" ht="40.15" customHeight="1" x14ac:dyDescent="0.25">
      <c r="D567" s="348"/>
      <c r="E567" s="431"/>
      <c r="F567" s="444"/>
      <c r="G567" s="350"/>
      <c r="H567" s="351"/>
      <c r="I567" s="351"/>
      <c r="J567" s="352"/>
      <c r="K567" s="352"/>
      <c r="L567" s="348"/>
      <c r="M567" s="348"/>
      <c r="N567" s="348"/>
      <c r="O567" s="353"/>
      <c r="P567" s="348"/>
    </row>
    <row r="568" spans="4:16" ht="40.15" customHeight="1" x14ac:dyDescent="0.25">
      <c r="D568" s="348"/>
      <c r="E568" s="431"/>
      <c r="F568" s="444"/>
      <c r="G568" s="350"/>
      <c r="H568" s="351"/>
      <c r="I568" s="351"/>
      <c r="J568" s="352"/>
      <c r="K568" s="352"/>
      <c r="L568" s="348"/>
      <c r="M568" s="348"/>
      <c r="N568" s="348"/>
      <c r="O568" s="353"/>
      <c r="P568" s="348"/>
    </row>
    <row r="569" spans="4:16" ht="40.15" customHeight="1" x14ac:dyDescent="0.25">
      <c r="D569" s="348"/>
      <c r="E569" s="431"/>
      <c r="F569" s="444"/>
      <c r="G569" s="350"/>
      <c r="H569" s="351"/>
      <c r="I569" s="351"/>
      <c r="J569" s="352"/>
      <c r="K569" s="352"/>
      <c r="L569" s="348"/>
      <c r="M569" s="348"/>
      <c r="N569" s="348"/>
      <c r="O569" s="353"/>
      <c r="P569" s="348"/>
    </row>
    <row r="570" spans="4:16" ht="40.15" customHeight="1" x14ac:dyDescent="0.25">
      <c r="D570" s="348"/>
      <c r="E570" s="431"/>
      <c r="F570" s="444"/>
      <c r="G570" s="350"/>
      <c r="H570" s="351"/>
      <c r="I570" s="351"/>
      <c r="J570" s="352"/>
      <c r="K570" s="352"/>
      <c r="L570" s="348"/>
      <c r="M570" s="348"/>
      <c r="N570" s="348"/>
      <c r="O570" s="353"/>
      <c r="P570" s="348"/>
    </row>
    <row r="571" spans="4:16" ht="40.15" customHeight="1" x14ac:dyDescent="0.25">
      <c r="D571" s="348"/>
      <c r="E571" s="431"/>
      <c r="F571" s="444"/>
      <c r="G571" s="350"/>
      <c r="H571" s="351"/>
      <c r="I571" s="351"/>
      <c r="J571" s="352"/>
      <c r="K571" s="352"/>
      <c r="L571" s="348"/>
      <c r="M571" s="348"/>
      <c r="N571" s="348"/>
      <c r="O571" s="353"/>
      <c r="P571" s="348"/>
    </row>
    <row r="572" spans="4:16" ht="40.15" customHeight="1" x14ac:dyDescent="0.25">
      <c r="D572" s="348"/>
      <c r="E572" s="431"/>
      <c r="F572" s="444"/>
      <c r="G572" s="350"/>
      <c r="H572" s="351"/>
      <c r="I572" s="351"/>
      <c r="J572" s="352"/>
      <c r="K572" s="352"/>
      <c r="L572" s="348"/>
      <c r="M572" s="348"/>
      <c r="N572" s="348"/>
      <c r="O572" s="353"/>
      <c r="P572" s="348"/>
    </row>
    <row r="573" spans="4:16" ht="40.15" customHeight="1" x14ac:dyDescent="0.25">
      <c r="D573" s="348"/>
      <c r="E573" s="431"/>
      <c r="F573" s="444"/>
      <c r="G573" s="350"/>
      <c r="H573" s="351"/>
      <c r="I573" s="351"/>
      <c r="J573" s="352"/>
      <c r="K573" s="352"/>
      <c r="L573" s="348"/>
      <c r="M573" s="348"/>
      <c r="N573" s="348"/>
      <c r="O573" s="353"/>
      <c r="P573" s="348"/>
    </row>
    <row r="574" spans="4:16" ht="40.15" customHeight="1" x14ac:dyDescent="0.25">
      <c r="D574" s="348"/>
      <c r="E574" s="431"/>
      <c r="F574" s="444"/>
      <c r="G574" s="350"/>
      <c r="H574" s="351"/>
      <c r="I574" s="351"/>
      <c r="J574" s="352"/>
      <c r="K574" s="352"/>
      <c r="L574" s="348"/>
      <c r="M574" s="348"/>
      <c r="N574" s="348"/>
      <c r="O574" s="353"/>
      <c r="P574" s="348"/>
    </row>
    <row r="575" spans="4:16" ht="40.15" customHeight="1" x14ac:dyDescent="0.25">
      <c r="D575" s="348"/>
      <c r="E575" s="431"/>
      <c r="F575" s="444"/>
      <c r="G575" s="350"/>
      <c r="H575" s="351"/>
      <c r="I575" s="351"/>
      <c r="J575" s="352"/>
      <c r="K575" s="352"/>
      <c r="L575" s="348"/>
      <c r="M575" s="348"/>
      <c r="N575" s="348"/>
      <c r="O575" s="353"/>
      <c r="P575" s="348"/>
    </row>
    <row r="576" spans="4:16" ht="40.15" customHeight="1" x14ac:dyDescent="0.25">
      <c r="D576" s="348"/>
      <c r="E576" s="431"/>
      <c r="F576" s="444"/>
      <c r="G576" s="350"/>
      <c r="H576" s="351"/>
      <c r="I576" s="351"/>
      <c r="J576" s="352"/>
      <c r="K576" s="352"/>
      <c r="L576" s="348"/>
      <c r="M576" s="348"/>
      <c r="N576" s="348"/>
      <c r="O576" s="353"/>
      <c r="P576" s="348"/>
    </row>
    <row r="577" spans="4:16" ht="40.15" customHeight="1" x14ac:dyDescent="0.25">
      <c r="D577" s="348"/>
      <c r="E577" s="431"/>
      <c r="F577" s="444"/>
      <c r="G577" s="350"/>
      <c r="H577" s="351"/>
      <c r="I577" s="351"/>
      <c r="J577" s="352"/>
      <c r="K577" s="352"/>
      <c r="L577" s="348"/>
      <c r="M577" s="348"/>
      <c r="N577" s="348"/>
      <c r="O577" s="353"/>
      <c r="P577" s="348"/>
    </row>
    <row r="578" spans="4:16" ht="40.15" customHeight="1" x14ac:dyDescent="0.25">
      <c r="D578" s="348"/>
      <c r="E578" s="431"/>
      <c r="F578" s="444"/>
      <c r="G578" s="350"/>
      <c r="H578" s="351"/>
      <c r="I578" s="351"/>
      <c r="J578" s="352"/>
      <c r="K578" s="352"/>
      <c r="L578" s="348"/>
      <c r="M578" s="348"/>
      <c r="N578" s="348"/>
      <c r="O578" s="353"/>
      <c r="P578" s="348"/>
    </row>
    <row r="579" spans="4:16" ht="40.15" customHeight="1" x14ac:dyDescent="0.25">
      <c r="D579" s="348"/>
      <c r="E579" s="431"/>
      <c r="F579" s="444"/>
      <c r="G579" s="350"/>
      <c r="H579" s="351"/>
      <c r="I579" s="351"/>
      <c r="J579" s="352"/>
      <c r="K579" s="352"/>
      <c r="L579" s="348"/>
      <c r="M579" s="348"/>
      <c r="N579" s="348"/>
      <c r="O579" s="353"/>
      <c r="P579" s="348"/>
    </row>
    <row r="580" spans="4:16" ht="40.15" customHeight="1" x14ac:dyDescent="0.25">
      <c r="D580" s="348"/>
      <c r="E580" s="431"/>
      <c r="F580" s="444"/>
      <c r="G580" s="350"/>
      <c r="H580" s="351"/>
      <c r="I580" s="351"/>
      <c r="J580" s="352"/>
      <c r="K580" s="352"/>
      <c r="L580" s="348"/>
      <c r="M580" s="348"/>
      <c r="N580" s="348"/>
      <c r="O580" s="353"/>
      <c r="P580" s="348"/>
    </row>
    <row r="581" spans="4:16" ht="40.15" customHeight="1" x14ac:dyDescent="0.25">
      <c r="D581" s="348"/>
      <c r="E581" s="431"/>
      <c r="F581" s="444"/>
      <c r="G581" s="350"/>
      <c r="H581" s="351"/>
      <c r="I581" s="351"/>
      <c r="J581" s="352"/>
      <c r="K581" s="352"/>
      <c r="L581" s="348"/>
      <c r="M581" s="348"/>
      <c r="N581" s="348"/>
      <c r="O581" s="353"/>
      <c r="P581" s="348"/>
    </row>
    <row r="582" spans="4:16" ht="40.15" customHeight="1" x14ac:dyDescent="0.25">
      <c r="D582" s="348"/>
      <c r="E582" s="431"/>
      <c r="F582" s="444"/>
      <c r="G582" s="350"/>
      <c r="H582" s="351"/>
      <c r="I582" s="351"/>
      <c r="J582" s="352"/>
      <c r="K582" s="352"/>
      <c r="L582" s="348"/>
      <c r="M582" s="348"/>
      <c r="N582" s="348"/>
      <c r="O582" s="353"/>
      <c r="P582" s="348"/>
    </row>
    <row r="583" spans="4:16" ht="40.15" customHeight="1" x14ac:dyDescent="0.25">
      <c r="D583" s="348"/>
      <c r="E583" s="431"/>
      <c r="F583" s="444"/>
      <c r="G583" s="350"/>
      <c r="H583" s="351"/>
      <c r="I583" s="351"/>
      <c r="J583" s="352"/>
      <c r="K583" s="352"/>
      <c r="L583" s="348"/>
      <c r="M583" s="348"/>
      <c r="N583" s="348"/>
      <c r="O583" s="353"/>
      <c r="P583" s="348"/>
    </row>
    <row r="584" spans="4:16" ht="40.15" customHeight="1" x14ac:dyDescent="0.25">
      <c r="D584" s="326"/>
      <c r="E584" s="431"/>
      <c r="F584" s="156"/>
      <c r="G584" s="328"/>
      <c r="H584" s="324"/>
      <c r="I584" s="324"/>
      <c r="J584" s="329"/>
      <c r="K584" s="329"/>
      <c r="L584" s="326"/>
      <c r="M584" s="326"/>
      <c r="N584" s="326"/>
      <c r="O584" s="330"/>
      <c r="P584" s="326"/>
    </row>
    <row r="585" spans="4:16" x14ac:dyDescent="0.25">
      <c r="F585" s="156"/>
    </row>
    <row r="586" spans="4:16" x14ac:dyDescent="0.25">
      <c r="F586" s="156"/>
    </row>
    <row r="587" spans="4:16" x14ac:dyDescent="0.25">
      <c r="F587" s="156"/>
    </row>
    <row r="588" spans="4:16" x14ac:dyDescent="0.25">
      <c r="F588" s="15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row r="597" spans="6:6" x14ac:dyDescent="0.25">
      <c r="F597" s="156"/>
    </row>
    <row r="598" spans="6:6" x14ac:dyDescent="0.25">
      <c r="F598" s="156"/>
    </row>
    <row r="599" spans="6:6" x14ac:dyDescent="0.25">
      <c r="F599" s="156"/>
    </row>
    <row r="600" spans="6:6" x14ac:dyDescent="0.25">
      <c r="F600" s="156"/>
    </row>
    <row r="601" spans="6:6" x14ac:dyDescent="0.25">
      <c r="F601" s="156"/>
    </row>
  </sheetData>
  <mergeCells count="215">
    <mergeCell ref="AD21:AD24"/>
    <mergeCell ref="AE21:AE24"/>
    <mergeCell ref="AF21:AF24"/>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F17:AF20"/>
    <mergeCell ref="C21:C24"/>
    <mergeCell ref="D21:D24"/>
    <mergeCell ref="E21:E24"/>
    <mergeCell ref="F21:F24"/>
    <mergeCell ref="G21:G24"/>
    <mergeCell ref="H21:H24"/>
    <mergeCell ref="I21:I24"/>
    <mergeCell ref="J21:J24"/>
    <mergeCell ref="K21:K24"/>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Q17:Q20"/>
    <mergeCell ref="R17:R20"/>
    <mergeCell ref="S17:S20"/>
    <mergeCell ref="H17:H20"/>
    <mergeCell ref="I17:I20"/>
    <mergeCell ref="J17:J20"/>
    <mergeCell ref="K17:K20"/>
    <mergeCell ref="L17:L20"/>
    <mergeCell ref="M17:M20"/>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L13:L16"/>
    <mergeCell ref="M13:M16"/>
    <mergeCell ref="N13:N16"/>
    <mergeCell ref="O13:O16"/>
    <mergeCell ref="AD9:AD12"/>
    <mergeCell ref="AE9:AE12"/>
    <mergeCell ref="AF9:AF12"/>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N9:N12"/>
    <mergeCell ref="O9:O12"/>
    <mergeCell ref="P9:P12"/>
    <mergeCell ref="Q9:Q12"/>
    <mergeCell ref="BU4:BU5"/>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F4:AF5"/>
    <mergeCell ref="C9:C12"/>
    <mergeCell ref="D9:D12"/>
    <mergeCell ref="E9:E12"/>
    <mergeCell ref="F9:F12"/>
    <mergeCell ref="G9:G12"/>
    <mergeCell ref="H9:H12"/>
    <mergeCell ref="I9:I12"/>
    <mergeCell ref="J9:J12"/>
    <mergeCell ref="K9:K12"/>
    <mergeCell ref="Q3:Q5"/>
    <mergeCell ref="R3:R5"/>
    <mergeCell ref="P3:P5"/>
    <mergeCell ref="AV4:AV5"/>
    <mergeCell ref="AW4:AW5"/>
    <mergeCell ref="AX4:AX5"/>
    <mergeCell ref="AY4:AY5"/>
    <mergeCell ref="T3:X3"/>
    <mergeCell ref="Y3:AF3"/>
    <mergeCell ref="AG3:AG5"/>
    <mergeCell ref="AH3:AH5"/>
    <mergeCell ref="AP4:AP5"/>
    <mergeCell ref="AQ4:AQ5"/>
    <mergeCell ref="AR4:AU4"/>
    <mergeCell ref="T4:T5"/>
    <mergeCell ref="U4:U5"/>
    <mergeCell ref="V4:V5"/>
    <mergeCell ref="AI3:AI5"/>
    <mergeCell ref="AJ3:AJ5"/>
    <mergeCell ref="W4:W5"/>
    <mergeCell ref="X4:X5"/>
    <mergeCell ref="Y4:Y5"/>
    <mergeCell ref="Z4:Z5"/>
    <mergeCell ref="B3:D3"/>
    <mergeCell ref="E3:E5"/>
    <mergeCell ref="F3:I3"/>
    <mergeCell ref="J3:K3"/>
    <mergeCell ref="L3:M3"/>
    <mergeCell ref="N3:O3"/>
    <mergeCell ref="N4:N5"/>
    <mergeCell ref="O4:O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P17:AP20"/>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s>
  <conditionalFormatting sqref="H25:I27 T25:T27">
    <cfRule type="expression" dxfId="484" priority="16">
      <formula>$T25=#REF!</formula>
    </cfRule>
  </conditionalFormatting>
  <conditionalFormatting sqref="H29:I36">
    <cfRule type="expression" dxfId="483" priority="14">
      <formula>$T29=#REF!</formula>
    </cfRule>
  </conditionalFormatting>
  <conditionalFormatting sqref="S9 S13 S17 S21">
    <cfRule type="expression" dxfId="482" priority="9">
      <formula>T9=U9+V9+W9+X9</formula>
    </cfRule>
    <cfRule type="expression" dxfId="481" priority="10">
      <formula>T9&lt;&gt;U9+V9+W9+X9</formula>
    </cfRule>
  </conditionalFormatting>
  <conditionalFormatting sqref="T29:T36">
    <cfRule type="expression" dxfId="480" priority="15">
      <formula>$T29=#REF!</formula>
    </cfRule>
  </conditionalFormatting>
  <conditionalFormatting sqref="Y7:Y9 Y13 Y17 Y21">
    <cfRule type="expression" dxfId="479" priority="1">
      <formula>Y7&lt;&gt;Z7</formula>
    </cfRule>
  </conditionalFormatting>
  <conditionalFormatting sqref="Y25:Y40">
    <cfRule type="expression" dxfId="478" priority="11">
      <formula>Y25&lt;&gt;Z25</formula>
    </cfRule>
  </conditionalFormatting>
  <conditionalFormatting sqref="Z7:AO7">
    <cfRule type="expression" dxfId="477" priority="13">
      <formula>Z$5=#REF!</formula>
    </cfRule>
  </conditionalFormatting>
  <conditionalFormatting sqref="AQ7:AW7">
    <cfRule type="expression" dxfId="476" priority="12">
      <formula>AQ$5=#REF!</formula>
    </cfRule>
  </conditionalFormatting>
  <conditionalFormatting sqref="AY7:BE7">
    <cfRule type="expression" dxfId="475" priority="4">
      <formula>AY$5=#REF!</formula>
    </cfRule>
  </conditionalFormatting>
  <conditionalFormatting sqref="BG7:BM7">
    <cfRule type="expression" dxfId="474" priority="3">
      <formula>BG$5=#REF!</formula>
    </cfRule>
  </conditionalFormatting>
  <conditionalFormatting sqref="BO7:BU7">
    <cfRule type="expression" dxfId="473" priority="2">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colBreaks count="4" manualBreakCount="4">
    <brk id="13" max="1048575" man="1"/>
    <brk id="17" max="1048575" man="1"/>
    <brk id="41" max="1048575" man="1"/>
    <brk id="5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59999389629810485"/>
    <outlinePr summaryBelow="0" summaryRight="0"/>
  </sheetPr>
  <dimension ref="A1:BU1038"/>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4.42578125" defaultRowHeight="0" customHeight="1" zeroHeight="1" x14ac:dyDescent="0.25"/>
  <cols>
    <col min="1" max="2" width="7.7109375" style="601" customWidth="1"/>
    <col min="3" max="3" width="8.7109375" style="601" customWidth="1"/>
    <col min="4" max="4" width="52.7109375" style="601" customWidth="1"/>
    <col min="5" max="5" width="8.7109375" style="601" customWidth="1"/>
    <col min="6" max="6" width="12.7109375" style="601" customWidth="1"/>
    <col min="7" max="7" width="18.7109375" style="601" customWidth="1"/>
    <col min="8" max="10" width="10.7109375" style="601" customWidth="1"/>
    <col min="11" max="11" width="20.7109375" style="601" customWidth="1"/>
    <col min="12" max="12" width="10.7109375" style="601" customWidth="1"/>
    <col min="13" max="13" width="40.7109375" style="601" customWidth="1"/>
    <col min="14" max="14" width="20.7109375" style="601" customWidth="1"/>
    <col min="15" max="15" width="140.7109375" style="643" customWidth="1"/>
    <col min="16" max="16" width="36.7109375" style="601" customWidth="1"/>
    <col min="17" max="17" width="14.7109375" style="601" customWidth="1"/>
    <col min="18" max="18" width="14.5703125" style="601" customWidth="1"/>
    <col min="19" max="19" width="1.7109375" style="601" customWidth="1"/>
    <col min="20" max="24" width="15" style="601" customWidth="1"/>
    <col min="25" max="32" width="15.140625" style="601" customWidth="1"/>
    <col min="33" max="33" width="64.7109375" style="601" customWidth="1"/>
    <col min="34" max="36" width="14.7109375" style="601" customWidth="1"/>
    <col min="37" max="37" width="50.7109375" style="601" customWidth="1"/>
    <col min="38" max="73" width="13.28515625" style="601" customWidth="1"/>
    <col min="74" max="16384" width="14.42578125" style="601"/>
  </cols>
  <sheetData>
    <row r="1" spans="1:73" s="184" customFormat="1" ht="30" customHeight="1" x14ac:dyDescent="0.25">
      <c r="A1" s="661"/>
      <c r="B1" s="183"/>
      <c r="D1" s="186" t="s">
        <v>2879</v>
      </c>
      <c r="E1" s="185" t="s">
        <v>2880</v>
      </c>
      <c r="F1" s="183" t="s">
        <v>2881</v>
      </c>
      <c r="G1" s="209"/>
      <c r="H1" s="185"/>
      <c r="I1" s="185"/>
      <c r="J1" s="185"/>
      <c r="K1" s="185"/>
      <c r="L1" s="185"/>
      <c r="M1" s="660" t="s">
        <v>2882</v>
      </c>
      <c r="O1" s="222" t="s">
        <v>2883</v>
      </c>
      <c r="Q1" s="660" t="s">
        <v>2882</v>
      </c>
      <c r="R1" s="183"/>
      <c r="S1" s="183"/>
      <c r="T1" s="183" t="s">
        <v>2884</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ht="30" customHeight="1" thickBot="1" x14ac:dyDescent="0.3">
      <c r="A2" s="595"/>
      <c r="B2" s="596"/>
      <c r="C2" s="597"/>
      <c r="D2" s="597"/>
      <c r="E2" s="597"/>
      <c r="F2" s="598" t="s">
        <v>3614</v>
      </c>
      <c r="G2" s="597"/>
      <c r="H2" s="596"/>
      <c r="I2" s="596"/>
      <c r="J2" s="596"/>
      <c r="K2" s="596"/>
      <c r="L2" s="597"/>
      <c r="M2" s="597"/>
      <c r="N2" s="597"/>
      <c r="O2" s="599" t="str">
        <f>+F2</f>
        <v>SECRETARÍA DE DESARROLLO SOCIAL</v>
      </c>
      <c r="P2" s="600"/>
      <c r="Q2" s="596"/>
      <c r="R2" s="597"/>
      <c r="S2" s="597"/>
      <c r="T2" s="597"/>
      <c r="U2" s="597"/>
      <c r="V2" s="597"/>
      <c r="W2" s="597"/>
      <c r="X2" s="598" t="str">
        <f>+F2</f>
        <v>SECRETARÍA DE DESARROLLO SOCIAL</v>
      </c>
      <c r="Y2" s="597"/>
      <c r="Z2" s="597"/>
      <c r="AA2" s="597"/>
      <c r="AB2" s="597"/>
      <c r="AC2" s="597"/>
      <c r="AD2" s="597"/>
      <c r="AE2" s="596"/>
      <c r="AF2" s="596"/>
      <c r="AG2" s="596"/>
      <c r="AH2" s="598" t="str">
        <f>+F2</f>
        <v>SECRETARÍA DE DESARROLLO SOCIAL</v>
      </c>
      <c r="AI2" s="596"/>
      <c r="AJ2" s="596"/>
      <c r="AK2" s="596"/>
      <c r="AL2" s="596"/>
      <c r="AM2" s="596"/>
      <c r="AN2" s="596"/>
      <c r="AO2" s="596"/>
      <c r="AP2" s="597"/>
      <c r="AQ2" s="597"/>
      <c r="AR2" s="597"/>
      <c r="AS2" s="597"/>
      <c r="AT2" s="597"/>
      <c r="AU2" s="598" t="str">
        <f>+X2</f>
        <v>SECRETARÍA DE DESARROLLO SOCIAL</v>
      </c>
      <c r="AV2" s="597"/>
      <c r="AW2" s="597"/>
      <c r="AX2" s="597"/>
      <c r="AY2" s="597"/>
      <c r="AZ2" s="597"/>
      <c r="BA2" s="597"/>
      <c r="BB2" s="597"/>
      <c r="BC2" s="596"/>
      <c r="BD2" s="596"/>
      <c r="BE2" s="596"/>
      <c r="BF2" s="597"/>
      <c r="BG2" s="597"/>
      <c r="BH2" s="597"/>
      <c r="BI2" s="596"/>
      <c r="BJ2" s="597"/>
      <c r="BK2" s="598" t="str">
        <f>+AU2</f>
        <v>SECRETARÍA DE DESARROLLO SOCIAL</v>
      </c>
      <c r="BL2" s="597"/>
      <c r="BM2" s="597"/>
      <c r="BN2" s="597"/>
      <c r="BO2" s="597"/>
      <c r="BP2" s="597"/>
      <c r="BQ2" s="597"/>
      <c r="BR2" s="597"/>
      <c r="BS2" s="596"/>
      <c r="BT2" s="596"/>
      <c r="BU2" s="596"/>
    </row>
    <row r="3" spans="1:73" s="1" customFormat="1" ht="30" customHeight="1" thickBot="1" x14ac:dyDescent="0.3">
      <c r="A3" s="105" t="s">
        <v>2888</v>
      </c>
      <c r="B3" s="1113" t="s">
        <v>2889</v>
      </c>
      <c r="C3" s="1114"/>
      <c r="D3" s="1115"/>
      <c r="E3" s="1116" t="s">
        <v>268</v>
      </c>
      <c r="F3" s="1119" t="s">
        <v>2890</v>
      </c>
      <c r="G3" s="1120"/>
      <c r="H3" s="1120"/>
      <c r="I3" s="1121"/>
      <c r="J3" s="1119" t="s">
        <v>2890</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435" t="s">
        <v>2897</v>
      </c>
      <c r="AH3" s="1440" t="s">
        <v>2864</v>
      </c>
      <c r="AI3" s="1440" t="s">
        <v>2865</v>
      </c>
      <c r="AJ3" s="1440" t="s">
        <v>2898</v>
      </c>
      <c r="AK3" s="1435" t="s">
        <v>2899</v>
      </c>
      <c r="AL3" s="1438" t="s">
        <v>2900</v>
      </c>
      <c r="AM3" s="1439"/>
      <c r="AN3" s="1438" t="s">
        <v>2901</v>
      </c>
      <c r="AO3" s="1439"/>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s="1" customFormat="1"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07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436"/>
      <c r="AH4" s="1441"/>
      <c r="AI4" s="1441"/>
      <c r="AJ4" s="1441"/>
      <c r="AK4" s="1436"/>
      <c r="AL4" s="940" t="s">
        <v>2927</v>
      </c>
      <c r="AM4" s="940" t="s">
        <v>2928</v>
      </c>
      <c r="AN4" s="940" t="s">
        <v>2927</v>
      </c>
      <c r="AO4" s="94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s="1" customFormat="1" ht="30" customHeight="1" x14ac:dyDescent="0.25">
      <c r="A5" s="150"/>
      <c r="B5" s="104"/>
      <c r="C5" s="921" t="s">
        <v>2934</v>
      </c>
      <c r="D5" s="321" t="s">
        <v>267</v>
      </c>
      <c r="E5" s="1118"/>
      <c r="F5" s="1075"/>
      <c r="G5" s="1127"/>
      <c r="H5" s="1073"/>
      <c r="I5" s="1073"/>
      <c r="J5" s="1075"/>
      <c r="K5" s="1075"/>
      <c r="L5" s="1075"/>
      <c r="M5" s="1075"/>
      <c r="N5" s="1077"/>
      <c r="O5" s="1138"/>
      <c r="P5" s="1149"/>
      <c r="Q5" s="1146"/>
      <c r="R5" s="1143"/>
      <c r="S5" s="110"/>
      <c r="T5" s="1140"/>
      <c r="U5" s="1071"/>
      <c r="V5" s="1129"/>
      <c r="W5" s="1131"/>
      <c r="X5" s="1108"/>
      <c r="Y5" s="1110"/>
      <c r="Z5" s="1110"/>
      <c r="AA5" s="922" t="s">
        <v>2935</v>
      </c>
      <c r="AB5" s="922" t="s">
        <v>2936</v>
      </c>
      <c r="AC5" s="922" t="s">
        <v>2937</v>
      </c>
      <c r="AD5" s="922" t="s">
        <v>2938</v>
      </c>
      <c r="AE5" s="1104"/>
      <c r="AF5" s="1106"/>
      <c r="AG5" s="1437"/>
      <c r="AH5" s="1442"/>
      <c r="AI5" s="1442"/>
      <c r="AJ5" s="1442"/>
      <c r="AK5" s="1437"/>
      <c r="AL5" s="941" t="s">
        <v>2939</v>
      </c>
      <c r="AM5" s="941" t="s">
        <v>2939</v>
      </c>
      <c r="AN5" s="941" t="s">
        <v>2939</v>
      </c>
      <c r="AO5" s="941"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15"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14.2</v>
      </c>
      <c r="U6" s="302">
        <v>14.2</v>
      </c>
      <c r="V6" s="302">
        <v>14.2</v>
      </c>
      <c r="W6" s="302">
        <v>14.2</v>
      </c>
      <c r="X6" s="302">
        <v>14.2</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s="1" customFormat="1" ht="40.15" customHeight="1" thickBot="1" x14ac:dyDescent="0.3">
      <c r="A7" s="679" t="s">
        <v>3615</v>
      </c>
      <c r="B7" s="8" t="s">
        <v>1296</v>
      </c>
      <c r="C7" s="155"/>
      <c r="D7" s="46"/>
      <c r="E7" s="46"/>
      <c r="F7" s="46"/>
      <c r="G7" s="192"/>
      <c r="H7" s="121"/>
      <c r="I7" s="121"/>
      <c r="J7" s="108"/>
      <c r="K7" s="108"/>
      <c r="L7" s="46"/>
      <c r="M7" s="46"/>
      <c r="N7" s="46"/>
      <c r="O7" s="227"/>
      <c r="P7" s="179"/>
      <c r="Q7" s="179"/>
      <c r="R7" s="179"/>
      <c r="S7" s="144"/>
      <c r="T7" s="680"/>
      <c r="U7" s="12"/>
      <c r="V7" s="12"/>
      <c r="W7" s="12"/>
      <c r="X7" s="12"/>
      <c r="Y7" s="942">
        <f>Y8+Y29+Y90+Y103+Y124</f>
        <v>0</v>
      </c>
      <c r="Z7" s="942">
        <f>Z8+Z29+Z90+Z103+Z124</f>
        <v>0</v>
      </c>
      <c r="AA7" s="942">
        <f>AA8+AA29+AA90+AA103+AA124</f>
        <v>0</v>
      </c>
      <c r="AB7" s="942">
        <f>AB8+AB53+AB65</f>
        <v>0</v>
      </c>
      <c r="AC7" s="942">
        <f>AC8+AC53+AC65</f>
        <v>0</v>
      </c>
      <c r="AD7" s="942">
        <f>AD8+AD53+AD65</f>
        <v>0</v>
      </c>
      <c r="AE7" s="942">
        <f>AE8+AE53+AE65</f>
        <v>0</v>
      </c>
      <c r="AF7" s="942">
        <f>AF8+AF53+AF65</f>
        <v>0</v>
      </c>
      <c r="AG7" s="194"/>
      <c r="AH7" s="194"/>
      <c r="AI7" s="194"/>
      <c r="AJ7" s="194"/>
      <c r="AK7" s="194"/>
      <c r="AL7" s="194"/>
      <c r="AM7" s="194"/>
      <c r="AN7" s="194"/>
      <c r="AO7" s="194"/>
      <c r="AP7" s="17"/>
      <c r="AQ7" s="682">
        <f t="shared" ref="AQ7:AW7" si="0">+AQ8+AQ29+AQ90+AQ103+AQ124</f>
        <v>0</v>
      </c>
      <c r="AR7" s="682">
        <f t="shared" si="0"/>
        <v>0</v>
      </c>
      <c r="AS7" s="682">
        <f t="shared" si="0"/>
        <v>0</v>
      </c>
      <c r="AT7" s="682">
        <f t="shared" si="0"/>
        <v>0</v>
      </c>
      <c r="AU7" s="682">
        <f t="shared" si="0"/>
        <v>0</v>
      </c>
      <c r="AV7" s="682">
        <f t="shared" si="0"/>
        <v>0</v>
      </c>
      <c r="AW7" s="682">
        <f t="shared" si="0"/>
        <v>0</v>
      </c>
      <c r="AX7" s="17"/>
      <c r="AY7" s="682">
        <f>+AY8+AY29+AY90+AY103+AY124</f>
        <v>0</v>
      </c>
      <c r="AZ7" s="682">
        <f t="shared" ref="AZ7:BE7" si="1">+AZ8+AZ29+AZ90+AZ103+AZ124</f>
        <v>0</v>
      </c>
      <c r="BA7" s="682">
        <f t="shared" si="1"/>
        <v>0</v>
      </c>
      <c r="BB7" s="682">
        <f t="shared" si="1"/>
        <v>0</v>
      </c>
      <c r="BC7" s="682">
        <f t="shared" si="1"/>
        <v>0</v>
      </c>
      <c r="BD7" s="682">
        <f t="shared" si="1"/>
        <v>0</v>
      </c>
      <c r="BE7" s="682">
        <f t="shared" si="1"/>
        <v>0</v>
      </c>
      <c r="BF7" s="17"/>
      <c r="BG7" s="682">
        <f t="shared" ref="BG7:BM7" si="2">+BG8+BG29+BG90+BG103+BG124</f>
        <v>0</v>
      </c>
      <c r="BH7" s="682">
        <f t="shared" si="2"/>
        <v>0</v>
      </c>
      <c r="BI7" s="682">
        <f t="shared" si="2"/>
        <v>0</v>
      </c>
      <c r="BJ7" s="682">
        <f t="shared" si="2"/>
        <v>0</v>
      </c>
      <c r="BK7" s="682">
        <f t="shared" si="2"/>
        <v>0</v>
      </c>
      <c r="BL7" s="682">
        <f t="shared" si="2"/>
        <v>0</v>
      </c>
      <c r="BM7" s="682">
        <f t="shared" si="2"/>
        <v>0</v>
      </c>
      <c r="BN7" s="17"/>
      <c r="BO7" s="682">
        <f t="shared" ref="BO7:BU7" si="3">+BO8+BO29+BO90+BO103+BO124</f>
        <v>0</v>
      </c>
      <c r="BP7" s="682">
        <f>+BP8+BP29+BP90+BP103+BP124</f>
        <v>0</v>
      </c>
      <c r="BQ7" s="682">
        <f t="shared" si="3"/>
        <v>0</v>
      </c>
      <c r="BR7" s="682">
        <f t="shared" si="3"/>
        <v>0</v>
      </c>
      <c r="BS7" s="682">
        <f t="shared" si="3"/>
        <v>0</v>
      </c>
      <c r="BT7" s="682">
        <f t="shared" si="3"/>
        <v>0</v>
      </c>
      <c r="BU7" s="682">
        <f t="shared" si="3"/>
        <v>0</v>
      </c>
    </row>
    <row r="8" spans="1:73" s="1" customFormat="1" ht="40.15" customHeight="1" thickTop="1" thickBot="1" x14ac:dyDescent="0.3">
      <c r="A8" s="151"/>
      <c r="B8" s="924" t="s">
        <v>1297</v>
      </c>
      <c r="C8" s="238" t="s">
        <v>1298</v>
      </c>
      <c r="D8" s="421"/>
      <c r="E8" s="662"/>
      <c r="F8" s="447"/>
      <c r="G8" s="373"/>
      <c r="H8" s="375"/>
      <c r="I8" s="375"/>
      <c r="J8" s="376"/>
      <c r="K8" s="376"/>
      <c r="L8" s="421"/>
      <c r="M8" s="423"/>
      <c r="N8" s="663"/>
      <c r="O8" s="664"/>
      <c r="P8" s="664"/>
      <c r="Q8" s="666"/>
      <c r="R8" s="698"/>
      <c r="S8" s="698"/>
      <c r="T8" s="783"/>
      <c r="U8" s="668"/>
      <c r="V8" s="668"/>
      <c r="W8" s="668"/>
      <c r="X8" s="668"/>
      <c r="Y8" s="248">
        <f>SUM(Y9:Y28)</f>
        <v>0</v>
      </c>
      <c r="Z8" s="700">
        <f>+AQ8+AY8+BG8+BO8</f>
        <v>0</v>
      </c>
      <c r="AA8" s="700">
        <f>+AR8+AZ8+BH8+BP8</f>
        <v>0</v>
      </c>
      <c r="AB8" s="700">
        <f t="shared" ref="AB8:AF8" si="4">AS8+BA8+BI8+BQ8</f>
        <v>0</v>
      </c>
      <c r="AC8" s="700">
        <f t="shared" si="4"/>
        <v>0</v>
      </c>
      <c r="AD8" s="700">
        <f t="shared" si="4"/>
        <v>0</v>
      </c>
      <c r="AE8" s="700">
        <f t="shared" si="4"/>
        <v>0</v>
      </c>
      <c r="AF8" s="700">
        <f t="shared" si="4"/>
        <v>0</v>
      </c>
      <c r="AG8" s="246"/>
      <c r="AH8" s="246"/>
      <c r="AI8" s="246"/>
      <c r="AJ8" s="246"/>
      <c r="AK8" s="246"/>
      <c r="AL8" s="246"/>
      <c r="AM8" s="246"/>
      <c r="AN8" s="246"/>
      <c r="AO8" s="246"/>
      <c r="AP8" s="784"/>
      <c r="AQ8" s="670">
        <f t="shared" ref="AQ8:AW8" si="5">SUM(AQ9:AQ28)</f>
        <v>0</v>
      </c>
      <c r="AR8" s="670">
        <f t="shared" si="5"/>
        <v>0</v>
      </c>
      <c r="AS8" s="670">
        <f t="shared" si="5"/>
        <v>0</v>
      </c>
      <c r="AT8" s="670">
        <f t="shared" si="5"/>
        <v>0</v>
      </c>
      <c r="AU8" s="670">
        <f t="shared" si="5"/>
        <v>0</v>
      </c>
      <c r="AV8" s="670">
        <f t="shared" si="5"/>
        <v>0</v>
      </c>
      <c r="AW8" s="670">
        <f t="shared" si="5"/>
        <v>0</v>
      </c>
      <c r="AX8" s="784"/>
      <c r="AY8" s="670">
        <f t="shared" ref="AY8:BE8" si="6">SUM(AY9:AY28)</f>
        <v>0</v>
      </c>
      <c r="AZ8" s="670">
        <f t="shared" si="6"/>
        <v>0</v>
      </c>
      <c r="BA8" s="670">
        <f t="shared" si="6"/>
        <v>0</v>
      </c>
      <c r="BB8" s="670">
        <f t="shared" si="6"/>
        <v>0</v>
      </c>
      <c r="BC8" s="670">
        <f t="shared" si="6"/>
        <v>0</v>
      </c>
      <c r="BD8" s="670">
        <f t="shared" si="6"/>
        <v>0</v>
      </c>
      <c r="BE8" s="670">
        <f t="shared" si="6"/>
        <v>0</v>
      </c>
      <c r="BF8" s="784"/>
      <c r="BG8" s="670">
        <f t="shared" ref="BG8:BM8" si="7">SUM(BG9:BG28)</f>
        <v>0</v>
      </c>
      <c r="BH8" s="670">
        <f t="shared" si="7"/>
        <v>0</v>
      </c>
      <c r="BI8" s="670">
        <f t="shared" si="7"/>
        <v>0</v>
      </c>
      <c r="BJ8" s="670">
        <f t="shared" si="7"/>
        <v>0</v>
      </c>
      <c r="BK8" s="670">
        <f t="shared" si="7"/>
        <v>0</v>
      </c>
      <c r="BL8" s="670">
        <f t="shared" si="7"/>
        <v>0</v>
      </c>
      <c r="BM8" s="670">
        <f t="shared" si="7"/>
        <v>0</v>
      </c>
      <c r="BN8" s="784"/>
      <c r="BO8" s="670">
        <f t="shared" ref="BO8:BU8" si="8">SUM(BO9:BO28)</f>
        <v>0</v>
      </c>
      <c r="BP8" s="670">
        <f t="shared" si="8"/>
        <v>0</v>
      </c>
      <c r="BQ8" s="670">
        <f t="shared" si="8"/>
        <v>0</v>
      </c>
      <c r="BR8" s="670">
        <f t="shared" si="8"/>
        <v>0</v>
      </c>
      <c r="BS8" s="670">
        <f t="shared" si="8"/>
        <v>0</v>
      </c>
      <c r="BT8" s="670">
        <f t="shared" si="8"/>
        <v>0</v>
      </c>
      <c r="BU8" s="670">
        <f t="shared" si="8"/>
        <v>0</v>
      </c>
    </row>
    <row r="9" spans="1:73" s="1" customFormat="1" ht="40.15" customHeight="1" thickTop="1" x14ac:dyDescent="0.25">
      <c r="A9" s="151"/>
      <c r="B9" s="24"/>
      <c r="C9" s="1058" t="s">
        <v>1299</v>
      </c>
      <c r="D9" s="1049" t="s">
        <v>1300</v>
      </c>
      <c r="E9" s="1061">
        <v>383</v>
      </c>
      <c r="F9" s="1064">
        <v>410200100</v>
      </c>
      <c r="G9" s="1049" t="s">
        <v>3616</v>
      </c>
      <c r="H9" s="1043">
        <v>4000</v>
      </c>
      <c r="I9" s="1049" t="s">
        <v>2982</v>
      </c>
      <c r="J9" s="1043">
        <v>41</v>
      </c>
      <c r="K9" s="1049" t="s">
        <v>3050</v>
      </c>
      <c r="L9" s="1043">
        <v>4102</v>
      </c>
      <c r="M9" s="1049" t="s">
        <v>3617</v>
      </c>
      <c r="N9" s="1404">
        <v>2024004540083</v>
      </c>
      <c r="O9" s="1049" t="s">
        <v>3386</v>
      </c>
      <c r="P9" s="1052" t="s">
        <v>1301</v>
      </c>
      <c r="Q9" s="1055">
        <v>4000</v>
      </c>
      <c r="R9" s="1040" t="s">
        <v>2871</v>
      </c>
      <c r="S9" s="1040"/>
      <c r="T9" s="1022"/>
      <c r="U9" s="1007"/>
      <c r="V9" s="1007"/>
      <c r="W9" s="1007"/>
      <c r="X9" s="1007"/>
      <c r="Y9" s="1007"/>
      <c r="Z9" s="1004">
        <f t="shared" ref="Z9:Z25" si="9">+AQ9+AY9+BG9+BO9</f>
        <v>0</v>
      </c>
      <c r="AA9" s="1004">
        <f t="shared" ref="AA9:AF21" si="10">SUM(AR9:AR12,AZ9:AZ12,BH9:BH12,BP9:BP12)</f>
        <v>0</v>
      </c>
      <c r="AB9" s="1004">
        <f t="shared" si="10"/>
        <v>0</v>
      </c>
      <c r="AC9" s="1004">
        <f t="shared" si="10"/>
        <v>0</v>
      </c>
      <c r="AD9" s="1004">
        <f t="shared" si="10"/>
        <v>0</v>
      </c>
      <c r="AE9" s="1004">
        <f t="shared" si="10"/>
        <v>0</v>
      </c>
      <c r="AF9" s="1004">
        <f t="shared" si="10"/>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s="1" customFormat="1" ht="40.15" customHeight="1" x14ac:dyDescent="0.25">
      <c r="A10" s="151"/>
      <c r="B10" s="24"/>
      <c r="C10" s="1059"/>
      <c r="D10" s="1050"/>
      <c r="E10" s="1062"/>
      <c r="F10" s="1065"/>
      <c r="G10" s="1050"/>
      <c r="H10" s="1044"/>
      <c r="I10" s="1050"/>
      <c r="J10" s="1044"/>
      <c r="K10" s="1050"/>
      <c r="L10" s="1044"/>
      <c r="M10" s="1050"/>
      <c r="N10" s="1420"/>
      <c r="O10" s="1050"/>
      <c r="P10" s="1053"/>
      <c r="Q10" s="1056"/>
      <c r="R10" s="1041"/>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s="1" customFormat="1" ht="40.15" customHeight="1" x14ac:dyDescent="0.25">
      <c r="A11" s="151"/>
      <c r="B11" s="24"/>
      <c r="C11" s="1059"/>
      <c r="D11" s="1050"/>
      <c r="E11" s="1062"/>
      <c r="F11" s="1065"/>
      <c r="G11" s="1050"/>
      <c r="H11" s="1044"/>
      <c r="I11" s="1050"/>
      <c r="J11" s="1044"/>
      <c r="K11" s="1050"/>
      <c r="L11" s="1044"/>
      <c r="M11" s="1050"/>
      <c r="N11" s="1420"/>
      <c r="O11" s="1050"/>
      <c r="P11" s="1053"/>
      <c r="Q11" s="1056"/>
      <c r="R11" s="1041"/>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s="1" customFormat="1" ht="40.15" customHeight="1" thickBot="1" x14ac:dyDescent="0.3">
      <c r="A12" s="151"/>
      <c r="B12" s="24"/>
      <c r="C12" s="1060"/>
      <c r="D12" s="1051"/>
      <c r="E12" s="1063"/>
      <c r="F12" s="1066"/>
      <c r="G12" s="1051"/>
      <c r="H12" s="1045"/>
      <c r="I12" s="1051"/>
      <c r="J12" s="1045"/>
      <c r="K12" s="1051"/>
      <c r="L12" s="1045"/>
      <c r="M12" s="1051"/>
      <c r="N12" s="1421"/>
      <c r="O12" s="1051"/>
      <c r="P12" s="1054"/>
      <c r="Q12" s="1057"/>
      <c r="R12" s="1042"/>
      <c r="S12" s="1042"/>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40.15" customHeight="1" thickTop="1" x14ac:dyDescent="0.25">
      <c r="A13" s="596"/>
      <c r="B13" s="596"/>
      <c r="C13" s="1415" t="s">
        <v>1302</v>
      </c>
      <c r="D13" s="1418" t="s">
        <v>1303</v>
      </c>
      <c r="E13" s="1061">
        <v>384</v>
      </c>
      <c r="F13" s="1064" t="s">
        <v>3618</v>
      </c>
      <c r="G13" s="1049" t="s">
        <v>3619</v>
      </c>
      <c r="H13" s="1043">
        <v>200</v>
      </c>
      <c r="I13" s="1049" t="s">
        <v>2982</v>
      </c>
      <c r="J13" s="1043" t="s">
        <v>3049</v>
      </c>
      <c r="K13" s="1049" t="s">
        <v>3050</v>
      </c>
      <c r="L13" s="1043" t="s">
        <v>3620</v>
      </c>
      <c r="M13" s="1049" t="s">
        <v>3617</v>
      </c>
      <c r="N13" s="1404">
        <v>2024004540083</v>
      </c>
      <c r="O13" s="1049" t="s">
        <v>3386</v>
      </c>
      <c r="P13" s="1052" t="s">
        <v>1304</v>
      </c>
      <c r="Q13" s="1055">
        <v>200</v>
      </c>
      <c r="R13" s="1040" t="s">
        <v>2871</v>
      </c>
      <c r="S13" s="1040"/>
      <c r="T13" s="1022"/>
      <c r="U13" s="1007"/>
      <c r="V13" s="1007"/>
      <c r="W13" s="1007"/>
      <c r="X13" s="1007"/>
      <c r="Y13" s="1007"/>
      <c r="Z13" s="1004">
        <f t="shared" si="9"/>
        <v>0</v>
      </c>
      <c r="AA13" s="1004">
        <f t="shared" si="10"/>
        <v>0</v>
      </c>
      <c r="AB13" s="1004">
        <f t="shared" si="10"/>
        <v>0</v>
      </c>
      <c r="AC13" s="1004">
        <f t="shared" si="10"/>
        <v>0</v>
      </c>
      <c r="AD13" s="1004">
        <f t="shared" si="10"/>
        <v>0</v>
      </c>
      <c r="AE13" s="1004">
        <f t="shared" si="10"/>
        <v>0</v>
      </c>
      <c r="AF13" s="1004">
        <f t="shared" si="10"/>
        <v>0</v>
      </c>
      <c r="AG13" s="714"/>
      <c r="AH13" s="593"/>
      <c r="AI13" s="593"/>
      <c r="AJ13" s="593"/>
      <c r="AK13" s="207"/>
      <c r="AL13" s="208"/>
      <c r="AM13" s="208"/>
      <c r="AN13" s="208"/>
      <c r="AO13" s="208"/>
      <c r="AP13" s="1150">
        <f>+U13</f>
        <v>0</v>
      </c>
      <c r="AQ13" s="1004">
        <f>SUM(AR13:AW16)</f>
        <v>0</v>
      </c>
      <c r="AR13" s="299"/>
      <c r="AS13" s="299"/>
      <c r="AT13" s="299"/>
      <c r="AU13" s="299"/>
      <c r="AV13" s="299"/>
      <c r="AW13" s="299"/>
      <c r="AX13" s="1150">
        <f>+V13</f>
        <v>0</v>
      </c>
      <c r="AY13" s="1004">
        <f>SUM(AZ13:BE16)</f>
        <v>0</v>
      </c>
      <c r="AZ13" s="299"/>
      <c r="BA13" s="299"/>
      <c r="BB13" s="299"/>
      <c r="BC13" s="299"/>
      <c r="BD13" s="299"/>
      <c r="BE13" s="299"/>
      <c r="BF13" s="1150">
        <f>+W13</f>
        <v>0</v>
      </c>
      <c r="BG13" s="1004">
        <f>SUM(BH13:BM16)</f>
        <v>0</v>
      </c>
      <c r="BH13" s="299"/>
      <c r="BI13" s="299"/>
      <c r="BJ13" s="299"/>
      <c r="BK13" s="299"/>
      <c r="BL13" s="299"/>
      <c r="BM13" s="299"/>
      <c r="BN13" s="1150">
        <f>+X13</f>
        <v>0</v>
      </c>
      <c r="BO13" s="1004">
        <f>SUM(BP13:BU16)</f>
        <v>0</v>
      </c>
      <c r="BP13" s="299"/>
      <c r="BQ13" s="299"/>
      <c r="BR13" s="299"/>
      <c r="BS13" s="299"/>
      <c r="BT13" s="299"/>
      <c r="BU13" s="299"/>
    </row>
    <row r="14" spans="1:73" ht="40.15" customHeight="1" x14ac:dyDescent="0.25">
      <c r="A14" s="596"/>
      <c r="B14" s="596"/>
      <c r="C14" s="1417"/>
      <c r="D14" s="1420"/>
      <c r="E14" s="1062"/>
      <c r="F14" s="1065"/>
      <c r="G14" s="1050"/>
      <c r="H14" s="1044"/>
      <c r="I14" s="1050"/>
      <c r="J14" s="1044"/>
      <c r="K14" s="1050"/>
      <c r="L14" s="1044"/>
      <c r="M14" s="1050"/>
      <c r="N14" s="1420"/>
      <c r="O14" s="1050"/>
      <c r="P14" s="1053"/>
      <c r="Q14" s="1056"/>
      <c r="R14" s="1041"/>
      <c r="S14" s="1041"/>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40.15" customHeight="1" x14ac:dyDescent="0.25">
      <c r="A15" s="596"/>
      <c r="B15" s="596"/>
      <c r="C15" s="1417"/>
      <c r="D15" s="1420"/>
      <c r="E15" s="1062"/>
      <c r="F15" s="1065"/>
      <c r="G15" s="1050"/>
      <c r="H15" s="1044"/>
      <c r="I15" s="1050"/>
      <c r="J15" s="1044"/>
      <c r="K15" s="1050"/>
      <c r="L15" s="1044"/>
      <c r="M15" s="1050"/>
      <c r="N15" s="1420"/>
      <c r="O15" s="1050"/>
      <c r="P15" s="1053"/>
      <c r="Q15" s="1056"/>
      <c r="R15" s="1041"/>
      <c r="S15" s="1041"/>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40.15" customHeight="1" thickBot="1" x14ac:dyDescent="0.3">
      <c r="A16" s="596"/>
      <c r="B16" s="596"/>
      <c r="C16" s="1417"/>
      <c r="D16" s="1420"/>
      <c r="E16" s="1063"/>
      <c r="F16" s="1066"/>
      <c r="G16" s="1051"/>
      <c r="H16" s="1045"/>
      <c r="I16" s="1051"/>
      <c r="J16" s="1045"/>
      <c r="K16" s="1051"/>
      <c r="L16" s="1045"/>
      <c r="M16" s="1051"/>
      <c r="N16" s="1406"/>
      <c r="O16" s="1051"/>
      <c r="P16" s="1054"/>
      <c r="Q16" s="1057"/>
      <c r="R16" s="1042"/>
      <c r="S16" s="1042"/>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40.15" customHeight="1" thickTop="1" x14ac:dyDescent="0.25">
      <c r="A17" s="596"/>
      <c r="B17" s="596"/>
      <c r="C17" s="1417"/>
      <c r="D17" s="1420"/>
      <c r="E17" s="1061">
        <v>385</v>
      </c>
      <c r="F17" s="1064" t="s">
        <v>3621</v>
      </c>
      <c r="G17" s="1049" t="s">
        <v>3622</v>
      </c>
      <c r="H17" s="1043">
        <v>200</v>
      </c>
      <c r="I17" s="1049" t="s">
        <v>2982</v>
      </c>
      <c r="J17" s="1043" t="s">
        <v>3049</v>
      </c>
      <c r="K17" s="1049" t="s">
        <v>3050</v>
      </c>
      <c r="L17" s="1043" t="s">
        <v>3620</v>
      </c>
      <c r="M17" s="1049" t="s">
        <v>3617</v>
      </c>
      <c r="N17" s="1405">
        <v>2024004540083</v>
      </c>
      <c r="O17" s="1049" t="s">
        <v>3386</v>
      </c>
      <c r="P17" s="1052" t="s">
        <v>1305</v>
      </c>
      <c r="Q17" s="1055">
        <v>200</v>
      </c>
      <c r="R17" s="1040" t="s">
        <v>2871</v>
      </c>
      <c r="S17" s="1040"/>
      <c r="T17" s="1022"/>
      <c r="U17" s="1007"/>
      <c r="V17" s="1007"/>
      <c r="W17" s="1007"/>
      <c r="X17" s="1007"/>
      <c r="Y17" s="1007"/>
      <c r="Z17" s="1004">
        <f t="shared" si="9"/>
        <v>0</v>
      </c>
      <c r="AA17" s="1004">
        <f t="shared" si="10"/>
        <v>0</v>
      </c>
      <c r="AB17" s="1004">
        <f t="shared" si="10"/>
        <v>0</v>
      </c>
      <c r="AC17" s="1004">
        <f t="shared" si="10"/>
        <v>0</v>
      </c>
      <c r="AD17" s="1004">
        <f t="shared" si="10"/>
        <v>0</v>
      </c>
      <c r="AE17" s="1004">
        <f t="shared" si="10"/>
        <v>0</v>
      </c>
      <c r="AF17" s="1004">
        <f t="shared" si="10"/>
        <v>0</v>
      </c>
      <c r="AG17" s="714"/>
      <c r="AH17" s="593"/>
      <c r="AI17" s="593"/>
      <c r="AJ17" s="593"/>
      <c r="AK17" s="207"/>
      <c r="AL17" s="208"/>
      <c r="AM17" s="208"/>
      <c r="AN17" s="208"/>
      <c r="AO17" s="208"/>
      <c r="AP17" s="1150">
        <f>+U17</f>
        <v>0</v>
      </c>
      <c r="AQ17" s="1004">
        <f>SUM(AR17:AW20)</f>
        <v>0</v>
      </c>
      <c r="AR17" s="299"/>
      <c r="AS17" s="299"/>
      <c r="AT17" s="299"/>
      <c r="AU17" s="299"/>
      <c r="AV17" s="299"/>
      <c r="AW17" s="299"/>
      <c r="AX17" s="1150">
        <f>+V17</f>
        <v>0</v>
      </c>
      <c r="AY17" s="1004">
        <f>SUM(AZ17:BE20)</f>
        <v>0</v>
      </c>
      <c r="AZ17" s="299"/>
      <c r="BA17" s="299"/>
      <c r="BB17" s="299"/>
      <c r="BC17" s="299"/>
      <c r="BD17" s="299"/>
      <c r="BE17" s="299"/>
      <c r="BF17" s="1150">
        <f>+W17</f>
        <v>0</v>
      </c>
      <c r="BG17" s="1004">
        <f>SUM(BH17:BM20)</f>
        <v>0</v>
      </c>
      <c r="BH17" s="299"/>
      <c r="BI17" s="299"/>
      <c r="BJ17" s="299"/>
      <c r="BK17" s="299"/>
      <c r="BL17" s="299"/>
      <c r="BM17" s="299"/>
      <c r="BN17" s="1150">
        <f>+X17</f>
        <v>0</v>
      </c>
      <c r="BO17" s="1004">
        <f>SUM(BP17:BU20)</f>
        <v>0</v>
      </c>
      <c r="BP17" s="299"/>
      <c r="BQ17" s="299"/>
      <c r="BR17" s="299"/>
      <c r="BS17" s="299"/>
      <c r="BT17" s="299"/>
      <c r="BU17" s="299"/>
    </row>
    <row r="18" spans="1:73" ht="40.15" customHeight="1" x14ac:dyDescent="0.25">
      <c r="A18" s="596"/>
      <c r="B18" s="596"/>
      <c r="C18" s="1417"/>
      <c r="D18" s="1420"/>
      <c r="E18" s="1062"/>
      <c r="F18" s="1065"/>
      <c r="G18" s="1050"/>
      <c r="H18" s="1044"/>
      <c r="I18" s="1050"/>
      <c r="J18" s="1044"/>
      <c r="K18" s="1050"/>
      <c r="L18" s="1044"/>
      <c r="M18" s="1050"/>
      <c r="N18" s="1420"/>
      <c r="O18" s="1050"/>
      <c r="P18" s="1053"/>
      <c r="Q18" s="1056"/>
      <c r="R18" s="1041"/>
      <c r="S18" s="1041"/>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row>
    <row r="19" spans="1:73" ht="40.15" customHeight="1" x14ac:dyDescent="0.25">
      <c r="A19" s="596"/>
      <c r="B19" s="596"/>
      <c r="C19" s="1417"/>
      <c r="D19" s="1420"/>
      <c r="E19" s="1062"/>
      <c r="F19" s="1065"/>
      <c r="G19" s="1050"/>
      <c r="H19" s="1044"/>
      <c r="I19" s="1050"/>
      <c r="J19" s="1044"/>
      <c r="K19" s="1050"/>
      <c r="L19" s="1044"/>
      <c r="M19" s="1050"/>
      <c r="N19" s="1420"/>
      <c r="O19" s="1050"/>
      <c r="P19" s="1053"/>
      <c r="Q19" s="1056"/>
      <c r="R19" s="1041"/>
      <c r="S19" s="1041"/>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40.15" customHeight="1" thickBot="1" x14ac:dyDescent="0.3">
      <c r="A20" s="596"/>
      <c r="B20" s="596"/>
      <c r="C20" s="1422"/>
      <c r="D20" s="1406"/>
      <c r="E20" s="1063"/>
      <c r="F20" s="1066"/>
      <c r="G20" s="1051"/>
      <c r="H20" s="1045"/>
      <c r="I20" s="1051"/>
      <c r="J20" s="1045"/>
      <c r="K20" s="1051"/>
      <c r="L20" s="1045"/>
      <c r="M20" s="1051"/>
      <c r="N20" s="1421"/>
      <c r="O20" s="1051"/>
      <c r="P20" s="1054"/>
      <c r="Q20" s="1057"/>
      <c r="R20" s="1042"/>
      <c r="S20" s="1042"/>
      <c r="T20" s="1024"/>
      <c r="U20" s="1009"/>
      <c r="V20" s="1009"/>
      <c r="W20" s="1009"/>
      <c r="X20" s="1009"/>
      <c r="Y20" s="1009"/>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row>
    <row r="21" spans="1:73" s="1" customFormat="1" ht="40.15" customHeight="1" thickTop="1" x14ac:dyDescent="0.25">
      <c r="A21" s="151"/>
      <c r="B21" s="24"/>
      <c r="C21" s="1058" t="s">
        <v>1306</v>
      </c>
      <c r="D21" s="1049" t="s">
        <v>1307</v>
      </c>
      <c r="E21" s="1061">
        <v>386</v>
      </c>
      <c r="F21" s="1064" t="s">
        <v>3623</v>
      </c>
      <c r="G21" s="1049" t="s">
        <v>1425</v>
      </c>
      <c r="H21" s="1043">
        <v>40</v>
      </c>
      <c r="I21" s="1049" t="s">
        <v>2982</v>
      </c>
      <c r="J21" s="1043" t="s">
        <v>3049</v>
      </c>
      <c r="K21" s="1049" t="s">
        <v>3050</v>
      </c>
      <c r="L21" s="1043" t="s">
        <v>3620</v>
      </c>
      <c r="M21" s="1049" t="s">
        <v>3617</v>
      </c>
      <c r="N21" s="1404">
        <v>2024004540083</v>
      </c>
      <c r="O21" s="1049" t="s">
        <v>3386</v>
      </c>
      <c r="P21" s="1052" t="s">
        <v>1308</v>
      </c>
      <c r="Q21" s="1055">
        <v>40</v>
      </c>
      <c r="R21" s="1040" t="s">
        <v>2871</v>
      </c>
      <c r="S21" s="1040"/>
      <c r="T21" s="1022"/>
      <c r="U21" s="1007"/>
      <c r="V21" s="1007"/>
      <c r="W21" s="1007"/>
      <c r="X21" s="1007"/>
      <c r="Y21" s="1007"/>
      <c r="Z21" s="1004">
        <f t="shared" si="9"/>
        <v>0</v>
      </c>
      <c r="AA21" s="1004">
        <f t="shared" si="10"/>
        <v>0</v>
      </c>
      <c r="AB21" s="1004">
        <f t="shared" si="10"/>
        <v>0</v>
      </c>
      <c r="AC21" s="1004">
        <f t="shared" si="10"/>
        <v>0</v>
      </c>
      <c r="AD21" s="1004">
        <f t="shared" si="10"/>
        <v>0</v>
      </c>
      <c r="AE21" s="1004">
        <f t="shared" si="10"/>
        <v>0</v>
      </c>
      <c r="AF21" s="1004">
        <f t="shared" si="10"/>
        <v>0</v>
      </c>
      <c r="AG21" s="714"/>
      <c r="AH21" s="593"/>
      <c r="AI21" s="593"/>
      <c r="AJ21" s="593"/>
      <c r="AK21" s="207"/>
      <c r="AL21" s="208"/>
      <c r="AM21" s="208"/>
      <c r="AN21" s="208"/>
      <c r="AO21" s="208"/>
      <c r="AP21" s="1150">
        <f>+U21</f>
        <v>0</v>
      </c>
      <c r="AQ21" s="1004">
        <f>SUM(AR21:AW24)</f>
        <v>0</v>
      </c>
      <c r="AR21" s="299"/>
      <c r="AS21" s="299"/>
      <c r="AT21" s="299"/>
      <c r="AU21" s="299"/>
      <c r="AV21" s="299"/>
      <c r="AW21" s="299"/>
      <c r="AX21" s="1150">
        <f>+V21</f>
        <v>0</v>
      </c>
      <c r="AY21" s="1004">
        <f>SUM(AZ21:BE24)</f>
        <v>0</v>
      </c>
      <c r="AZ21" s="299"/>
      <c r="BA21" s="299"/>
      <c r="BB21" s="299"/>
      <c r="BC21" s="299"/>
      <c r="BD21" s="299"/>
      <c r="BE21" s="299"/>
      <c r="BF21" s="1150">
        <f>+W21</f>
        <v>0</v>
      </c>
      <c r="BG21" s="1004">
        <f>SUM(BH21:BM24)</f>
        <v>0</v>
      </c>
      <c r="BH21" s="299"/>
      <c r="BI21" s="299"/>
      <c r="BJ21" s="299"/>
      <c r="BK21" s="299"/>
      <c r="BL21" s="299"/>
      <c r="BM21" s="299"/>
      <c r="BN21" s="1150">
        <f>+X21</f>
        <v>0</v>
      </c>
      <c r="BO21" s="1004">
        <f>SUM(BP21:BU24)</f>
        <v>0</v>
      </c>
      <c r="BP21" s="299"/>
      <c r="BQ21" s="299"/>
      <c r="BR21" s="299"/>
      <c r="BS21" s="299"/>
      <c r="BT21" s="299"/>
      <c r="BU21" s="299"/>
    </row>
    <row r="22" spans="1:73" s="1" customFormat="1" ht="40.15" customHeight="1" x14ac:dyDescent="0.25">
      <c r="A22" s="151"/>
      <c r="B22" s="24"/>
      <c r="C22" s="1059"/>
      <c r="D22" s="1050"/>
      <c r="E22" s="1062"/>
      <c r="F22" s="1065"/>
      <c r="G22" s="1050"/>
      <c r="H22" s="1044"/>
      <c r="I22" s="1050"/>
      <c r="J22" s="1044"/>
      <c r="K22" s="1050"/>
      <c r="L22" s="1044"/>
      <c r="M22" s="1050"/>
      <c r="N22" s="1420"/>
      <c r="O22" s="1050"/>
      <c r="P22" s="1053"/>
      <c r="Q22" s="1056"/>
      <c r="R22" s="1041"/>
      <c r="S22" s="1041"/>
      <c r="T22" s="1023"/>
      <c r="U22" s="1008"/>
      <c r="V22" s="1008"/>
      <c r="W22" s="1008"/>
      <c r="X22" s="1008"/>
      <c r="Y22" s="1008"/>
      <c r="Z22" s="1005"/>
      <c r="AA22" s="1005"/>
      <c r="AB22" s="1005"/>
      <c r="AC22" s="1005"/>
      <c r="AD22" s="1005"/>
      <c r="AE22" s="1005"/>
      <c r="AF22" s="1005"/>
      <c r="AG22" s="479"/>
      <c r="AH22" s="592"/>
      <c r="AI22" s="592"/>
      <c r="AJ22" s="592"/>
      <c r="AK22" s="196"/>
      <c r="AL22" s="197"/>
      <c r="AM22" s="197"/>
      <c r="AN22" s="197"/>
      <c r="AO22" s="197"/>
      <c r="AP22" s="1151"/>
      <c r="AQ22" s="1005"/>
      <c r="AR22" s="282"/>
      <c r="AS22" s="282"/>
      <c r="AT22" s="282"/>
      <c r="AU22" s="282"/>
      <c r="AV22" s="282"/>
      <c r="AW22" s="282"/>
      <c r="AX22" s="1151"/>
      <c r="AY22" s="1005"/>
      <c r="AZ22" s="282"/>
      <c r="BA22" s="282"/>
      <c r="BB22" s="282"/>
      <c r="BC22" s="282"/>
      <c r="BD22" s="282"/>
      <c r="BE22" s="282"/>
      <c r="BF22" s="1151"/>
      <c r="BG22" s="1005"/>
      <c r="BH22" s="282"/>
      <c r="BI22" s="282"/>
      <c r="BJ22" s="282"/>
      <c r="BK22" s="282"/>
      <c r="BL22" s="282"/>
      <c r="BM22" s="282"/>
      <c r="BN22" s="1151"/>
      <c r="BO22" s="1005"/>
      <c r="BP22" s="282"/>
      <c r="BQ22" s="282"/>
      <c r="BR22" s="282"/>
      <c r="BS22" s="282"/>
      <c r="BT22" s="282"/>
      <c r="BU22" s="282"/>
    </row>
    <row r="23" spans="1:73" s="1" customFormat="1" ht="40.15" customHeight="1" x14ac:dyDescent="0.25">
      <c r="A23" s="151"/>
      <c r="B23" s="24"/>
      <c r="C23" s="1059"/>
      <c r="D23" s="1050"/>
      <c r="E23" s="1062"/>
      <c r="F23" s="1065"/>
      <c r="G23" s="1050"/>
      <c r="H23" s="1044"/>
      <c r="I23" s="1050"/>
      <c r="J23" s="1044"/>
      <c r="K23" s="1050"/>
      <c r="L23" s="1044"/>
      <c r="M23" s="1050"/>
      <c r="N23" s="1420"/>
      <c r="O23" s="1050"/>
      <c r="P23" s="1053"/>
      <c r="Q23" s="1056"/>
      <c r="R23" s="1041"/>
      <c r="S23" s="1041"/>
      <c r="T23" s="1023"/>
      <c r="U23" s="1008"/>
      <c r="V23" s="1008"/>
      <c r="W23" s="1008"/>
      <c r="X23" s="1008"/>
      <c r="Y23" s="1008"/>
      <c r="Z23" s="1005"/>
      <c r="AA23" s="1005"/>
      <c r="AB23" s="1005"/>
      <c r="AC23" s="1005"/>
      <c r="AD23" s="1005"/>
      <c r="AE23" s="1005"/>
      <c r="AF23" s="1005"/>
      <c r="AG23" s="196"/>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row>
    <row r="24" spans="1:73" s="1" customFormat="1" ht="40.15" customHeight="1" thickBot="1" x14ac:dyDescent="0.3">
      <c r="A24" s="151"/>
      <c r="B24" s="24"/>
      <c r="C24" s="1060"/>
      <c r="D24" s="1051"/>
      <c r="E24" s="1063"/>
      <c r="F24" s="1066"/>
      <c r="G24" s="1051"/>
      <c r="H24" s="1045"/>
      <c r="I24" s="1051"/>
      <c r="J24" s="1045"/>
      <c r="K24" s="1051"/>
      <c r="L24" s="1045"/>
      <c r="M24" s="1051"/>
      <c r="N24" s="1406"/>
      <c r="O24" s="1051"/>
      <c r="P24" s="1054"/>
      <c r="Q24" s="1057"/>
      <c r="R24" s="1042"/>
      <c r="S24" s="1042"/>
      <c r="T24" s="1024"/>
      <c r="U24" s="1009"/>
      <c r="V24" s="1009"/>
      <c r="W24" s="1009"/>
      <c r="X24" s="1009"/>
      <c r="Y24" s="1009"/>
      <c r="Z24" s="1006"/>
      <c r="AA24" s="1006"/>
      <c r="AB24" s="1006"/>
      <c r="AC24" s="1006"/>
      <c r="AD24" s="1006"/>
      <c r="AE24" s="1006"/>
      <c r="AF24" s="1006"/>
      <c r="AG24" s="715"/>
      <c r="AH24" s="716"/>
      <c r="AI24" s="716"/>
      <c r="AJ24" s="716"/>
      <c r="AK24" s="715"/>
      <c r="AL24" s="717"/>
      <c r="AM24" s="717"/>
      <c r="AN24" s="717"/>
      <c r="AO24" s="717"/>
      <c r="AP24" s="1152"/>
      <c r="AQ24" s="1006"/>
      <c r="AR24" s="718"/>
      <c r="AS24" s="718"/>
      <c r="AT24" s="718"/>
      <c r="AU24" s="718"/>
      <c r="AV24" s="718"/>
      <c r="AW24" s="718"/>
      <c r="AX24" s="1152"/>
      <c r="AY24" s="1006"/>
      <c r="AZ24" s="718"/>
      <c r="BA24" s="718"/>
      <c r="BB24" s="718"/>
      <c r="BC24" s="718"/>
      <c r="BD24" s="718"/>
      <c r="BE24" s="718"/>
      <c r="BF24" s="1152"/>
      <c r="BG24" s="1006"/>
      <c r="BH24" s="718"/>
      <c r="BI24" s="718"/>
      <c r="BJ24" s="718"/>
      <c r="BK24" s="718"/>
      <c r="BL24" s="718"/>
      <c r="BM24" s="718"/>
      <c r="BN24" s="1152"/>
      <c r="BO24" s="1006"/>
      <c r="BP24" s="718"/>
      <c r="BQ24" s="718"/>
      <c r="BR24" s="718"/>
      <c r="BS24" s="718"/>
      <c r="BT24" s="718"/>
      <c r="BU24" s="718"/>
    </row>
    <row r="25" spans="1:73" s="1" customFormat="1" ht="40.15" customHeight="1" thickTop="1" x14ac:dyDescent="0.25">
      <c r="A25" s="151"/>
      <c r="B25" s="24"/>
      <c r="C25" s="1058" t="s">
        <v>1309</v>
      </c>
      <c r="D25" s="1049" t="s">
        <v>1310</v>
      </c>
      <c r="E25" s="1061">
        <v>387</v>
      </c>
      <c r="F25" s="1064" t="s">
        <v>3624</v>
      </c>
      <c r="G25" s="1049" t="s">
        <v>1428</v>
      </c>
      <c r="H25" s="1043">
        <v>4</v>
      </c>
      <c r="I25" s="1049" t="s">
        <v>2982</v>
      </c>
      <c r="J25" s="1043" t="s">
        <v>3058</v>
      </c>
      <c r="K25" s="1049" t="s">
        <v>3625</v>
      </c>
      <c r="L25" s="1043" t="s">
        <v>3626</v>
      </c>
      <c r="M25" s="1049" t="s">
        <v>3627</v>
      </c>
      <c r="N25" s="1405">
        <v>2024004540057</v>
      </c>
      <c r="O25" s="1049" t="s">
        <v>3628</v>
      </c>
      <c r="P25" s="1052" t="s">
        <v>1311</v>
      </c>
      <c r="Q25" s="1055">
        <v>4</v>
      </c>
      <c r="R25" s="1040" t="s">
        <v>2867</v>
      </c>
      <c r="S25" s="1040"/>
      <c r="T25" s="1022"/>
      <c r="U25" s="1007"/>
      <c r="V25" s="1007"/>
      <c r="W25" s="1007"/>
      <c r="X25" s="1007"/>
      <c r="Y25" s="1007"/>
      <c r="Z25" s="1004">
        <f t="shared" si="9"/>
        <v>0</v>
      </c>
      <c r="AA25" s="1004">
        <f t="shared" ref="AA25:AF25" si="11">SUM(AR25:AR28,AZ25:AZ28,BH25:BH28,BP25:BP28)</f>
        <v>0</v>
      </c>
      <c r="AB25" s="1004">
        <f t="shared" si="11"/>
        <v>0</v>
      </c>
      <c r="AC25" s="1004">
        <f t="shared" si="11"/>
        <v>0</v>
      </c>
      <c r="AD25" s="1004">
        <f t="shared" si="11"/>
        <v>0</v>
      </c>
      <c r="AE25" s="1004">
        <f t="shared" si="11"/>
        <v>0</v>
      </c>
      <c r="AF25" s="1004">
        <f t="shared" si="11"/>
        <v>0</v>
      </c>
      <c r="AG25" s="714"/>
      <c r="AH25" s="593"/>
      <c r="AI25" s="593"/>
      <c r="AJ25" s="593"/>
      <c r="AK25" s="207"/>
      <c r="AL25" s="208"/>
      <c r="AM25" s="208"/>
      <c r="AN25" s="208"/>
      <c r="AO25" s="208"/>
      <c r="AP25" s="1150">
        <f>+U25</f>
        <v>0</v>
      </c>
      <c r="AQ25" s="1004">
        <f>SUM(AR25:AW28)</f>
        <v>0</v>
      </c>
      <c r="AR25" s="299"/>
      <c r="AS25" s="299"/>
      <c r="AT25" s="299"/>
      <c r="AU25" s="299"/>
      <c r="AV25" s="299"/>
      <c r="AW25" s="299"/>
      <c r="AX25" s="1150">
        <f>+V25</f>
        <v>0</v>
      </c>
      <c r="AY25" s="1004">
        <f>SUM(AZ25:BE28)</f>
        <v>0</v>
      </c>
      <c r="AZ25" s="299"/>
      <c r="BA25" s="299"/>
      <c r="BB25" s="299"/>
      <c r="BC25" s="299"/>
      <c r="BD25" s="299"/>
      <c r="BE25" s="299"/>
      <c r="BF25" s="1150">
        <f>+W25</f>
        <v>0</v>
      </c>
      <c r="BG25" s="1004">
        <f>SUM(BH25:BM28)</f>
        <v>0</v>
      </c>
      <c r="BH25" s="299"/>
      <c r="BI25" s="299"/>
      <c r="BJ25" s="299"/>
      <c r="BK25" s="299"/>
      <c r="BL25" s="299"/>
      <c r="BM25" s="299"/>
      <c r="BN25" s="1150">
        <f>+X25</f>
        <v>0</v>
      </c>
      <c r="BO25" s="1004">
        <f>SUM(BP25:BU28)</f>
        <v>0</v>
      </c>
      <c r="BP25" s="299"/>
      <c r="BQ25" s="299"/>
      <c r="BR25" s="299"/>
      <c r="BS25" s="299"/>
      <c r="BT25" s="299"/>
      <c r="BU25" s="299"/>
    </row>
    <row r="26" spans="1:73" s="1" customFormat="1" ht="40.15" customHeight="1" x14ac:dyDescent="0.25">
      <c r="A26" s="151"/>
      <c r="B26" s="24"/>
      <c r="C26" s="1059"/>
      <c r="D26" s="1050"/>
      <c r="E26" s="1062"/>
      <c r="F26" s="1065"/>
      <c r="G26" s="1050"/>
      <c r="H26" s="1044"/>
      <c r="I26" s="1050"/>
      <c r="J26" s="1044"/>
      <c r="K26" s="1050"/>
      <c r="L26" s="1044"/>
      <c r="M26" s="1050"/>
      <c r="N26" s="1420"/>
      <c r="O26" s="1050"/>
      <c r="P26" s="1053"/>
      <c r="Q26" s="1056"/>
      <c r="R26" s="1041"/>
      <c r="S26" s="1041"/>
      <c r="T26" s="1023"/>
      <c r="U26" s="1008"/>
      <c r="V26" s="1008"/>
      <c r="W26" s="1008"/>
      <c r="X26" s="1008"/>
      <c r="Y26" s="1008"/>
      <c r="Z26" s="1005"/>
      <c r="AA26" s="1005"/>
      <c r="AB26" s="1005"/>
      <c r="AC26" s="1005"/>
      <c r="AD26" s="1005"/>
      <c r="AE26" s="1005"/>
      <c r="AF26" s="1005"/>
      <c r="AG26" s="479"/>
      <c r="AH26" s="592"/>
      <c r="AI26" s="592"/>
      <c r="AJ26" s="592"/>
      <c r="AK26" s="196"/>
      <c r="AL26" s="197"/>
      <c r="AM26" s="197"/>
      <c r="AN26" s="197"/>
      <c r="AO26" s="197"/>
      <c r="AP26" s="1151"/>
      <c r="AQ26" s="1005"/>
      <c r="AR26" s="282"/>
      <c r="AS26" s="282"/>
      <c r="AT26" s="282"/>
      <c r="AU26" s="282"/>
      <c r="AV26" s="282"/>
      <c r="AW26" s="282"/>
      <c r="AX26" s="1151"/>
      <c r="AY26" s="1005"/>
      <c r="AZ26" s="282"/>
      <c r="BA26" s="282"/>
      <c r="BB26" s="282"/>
      <c r="BC26" s="282"/>
      <c r="BD26" s="282"/>
      <c r="BE26" s="282"/>
      <c r="BF26" s="1151"/>
      <c r="BG26" s="1005"/>
      <c r="BH26" s="282"/>
      <c r="BI26" s="282"/>
      <c r="BJ26" s="282"/>
      <c r="BK26" s="282"/>
      <c r="BL26" s="282"/>
      <c r="BM26" s="282"/>
      <c r="BN26" s="1151"/>
      <c r="BO26" s="1005"/>
      <c r="BP26" s="282"/>
      <c r="BQ26" s="282"/>
      <c r="BR26" s="282"/>
      <c r="BS26" s="282"/>
      <c r="BT26" s="282"/>
      <c r="BU26" s="282"/>
    </row>
    <row r="27" spans="1:73" s="1" customFormat="1" ht="40.15" customHeight="1" x14ac:dyDescent="0.25">
      <c r="A27" s="151"/>
      <c r="B27" s="24"/>
      <c r="C27" s="1059"/>
      <c r="D27" s="1050"/>
      <c r="E27" s="1062"/>
      <c r="F27" s="1065"/>
      <c r="G27" s="1050"/>
      <c r="H27" s="1044"/>
      <c r="I27" s="1050"/>
      <c r="J27" s="1044"/>
      <c r="K27" s="1050"/>
      <c r="L27" s="1044"/>
      <c r="M27" s="1050"/>
      <c r="N27" s="1420"/>
      <c r="O27" s="1050"/>
      <c r="P27" s="1053"/>
      <c r="Q27" s="1056"/>
      <c r="R27" s="1041"/>
      <c r="S27" s="1041"/>
      <c r="T27" s="1023"/>
      <c r="U27" s="1008"/>
      <c r="V27" s="1008"/>
      <c r="W27" s="1008"/>
      <c r="X27" s="1008"/>
      <c r="Y27" s="1008"/>
      <c r="Z27" s="1005"/>
      <c r="AA27" s="1005"/>
      <c r="AB27" s="1005"/>
      <c r="AC27" s="1005"/>
      <c r="AD27" s="1005"/>
      <c r="AE27" s="1005"/>
      <c r="AF27" s="1005"/>
      <c r="AG27" s="196"/>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row>
    <row r="28" spans="1:73" s="1" customFormat="1" ht="40.15" customHeight="1" thickBot="1" x14ac:dyDescent="0.3">
      <c r="A28" s="151"/>
      <c r="B28" s="24"/>
      <c r="C28" s="1060"/>
      <c r="D28" s="1051"/>
      <c r="E28" s="1063"/>
      <c r="F28" s="1066"/>
      <c r="G28" s="1051"/>
      <c r="H28" s="1045"/>
      <c r="I28" s="1051"/>
      <c r="J28" s="1045"/>
      <c r="K28" s="1051"/>
      <c r="L28" s="1045"/>
      <c r="M28" s="1051"/>
      <c r="N28" s="1406"/>
      <c r="O28" s="1051"/>
      <c r="P28" s="1054"/>
      <c r="Q28" s="1057"/>
      <c r="R28" s="1042"/>
      <c r="S28" s="1042"/>
      <c r="T28" s="1024"/>
      <c r="U28" s="1009"/>
      <c r="V28" s="1009"/>
      <c r="W28" s="1009"/>
      <c r="X28" s="1009"/>
      <c r="Y28" s="1009"/>
      <c r="Z28" s="1006"/>
      <c r="AA28" s="1006"/>
      <c r="AB28" s="1006"/>
      <c r="AC28" s="1006"/>
      <c r="AD28" s="1006"/>
      <c r="AE28" s="1006"/>
      <c r="AF28" s="1006"/>
      <c r="AG28" s="715"/>
      <c r="AH28" s="716"/>
      <c r="AI28" s="716"/>
      <c r="AJ28" s="716"/>
      <c r="AK28" s="715"/>
      <c r="AL28" s="717"/>
      <c r="AM28" s="717"/>
      <c r="AN28" s="717"/>
      <c r="AO28" s="717"/>
      <c r="AP28" s="1152"/>
      <c r="AQ28" s="1006"/>
      <c r="AR28" s="718"/>
      <c r="AS28" s="718"/>
      <c r="AT28" s="718"/>
      <c r="AU28" s="718"/>
      <c r="AV28" s="718"/>
      <c r="AW28" s="718"/>
      <c r="AX28" s="1152"/>
      <c r="AY28" s="1006"/>
      <c r="AZ28" s="718"/>
      <c r="BA28" s="718"/>
      <c r="BB28" s="718"/>
      <c r="BC28" s="718"/>
      <c r="BD28" s="718"/>
      <c r="BE28" s="718"/>
      <c r="BF28" s="1152"/>
      <c r="BG28" s="1006"/>
      <c r="BH28" s="718"/>
      <c r="BI28" s="718"/>
      <c r="BJ28" s="718"/>
      <c r="BK28" s="718"/>
      <c r="BL28" s="718"/>
      <c r="BM28" s="718"/>
      <c r="BN28" s="1152"/>
      <c r="BO28" s="1006"/>
      <c r="BP28" s="718"/>
      <c r="BQ28" s="718"/>
      <c r="BR28" s="718"/>
      <c r="BS28" s="718"/>
      <c r="BT28" s="718"/>
      <c r="BU28" s="718"/>
    </row>
    <row r="29" spans="1:73" s="1" customFormat="1" ht="40.15" customHeight="1" thickTop="1" thickBot="1" x14ac:dyDescent="0.3">
      <c r="A29" s="151"/>
      <c r="B29" s="117" t="s">
        <v>1312</v>
      </c>
      <c r="C29" s="202" t="s">
        <v>1313</v>
      </c>
      <c r="D29" s="333"/>
      <c r="E29" s="429"/>
      <c r="F29" s="442"/>
      <c r="G29" s="334"/>
      <c r="H29" s="335"/>
      <c r="I29" s="335"/>
      <c r="J29" s="336"/>
      <c r="K29" s="336"/>
      <c r="L29" s="333"/>
      <c r="M29" s="337"/>
      <c r="N29" s="338"/>
      <c r="O29" s="339"/>
      <c r="P29" s="339"/>
      <c r="Q29" s="187"/>
      <c r="R29" s="187"/>
      <c r="S29" s="26"/>
      <c r="T29" s="204"/>
      <c r="U29" s="16"/>
      <c r="V29" s="16"/>
      <c r="W29" s="16"/>
      <c r="X29" s="16"/>
      <c r="Y29" s="203">
        <f>SUM(Y30:Y89)</f>
        <v>0</v>
      </c>
      <c r="Z29" s="307">
        <f t="shared" ref="Z29:AF29" si="12">AQ29+AY29+BG29+BO29</f>
        <v>0</v>
      </c>
      <c r="AA29" s="307">
        <f t="shared" si="12"/>
        <v>0</v>
      </c>
      <c r="AB29" s="307">
        <f t="shared" si="12"/>
        <v>0</v>
      </c>
      <c r="AC29" s="307">
        <f t="shared" si="12"/>
        <v>0</v>
      </c>
      <c r="AD29" s="307">
        <f t="shared" si="12"/>
        <v>0</v>
      </c>
      <c r="AE29" s="307">
        <f t="shared" si="12"/>
        <v>0</v>
      </c>
      <c r="AF29" s="307">
        <f t="shared" si="12"/>
        <v>0</v>
      </c>
      <c r="AG29" s="198"/>
      <c r="AH29" s="198"/>
      <c r="AI29" s="198"/>
      <c r="AJ29" s="198"/>
      <c r="AK29" s="198"/>
      <c r="AL29" s="198"/>
      <c r="AM29" s="198"/>
      <c r="AN29" s="198"/>
      <c r="AO29" s="198"/>
      <c r="AP29" s="205"/>
      <c r="AQ29" s="206">
        <f t="shared" ref="AQ29:AW29" si="13">SUM(AQ30:AQ89)</f>
        <v>0</v>
      </c>
      <c r="AR29" s="206">
        <f t="shared" si="13"/>
        <v>0</v>
      </c>
      <c r="AS29" s="206">
        <f t="shared" si="13"/>
        <v>0</v>
      </c>
      <c r="AT29" s="206">
        <f t="shared" si="13"/>
        <v>0</v>
      </c>
      <c r="AU29" s="206">
        <f t="shared" si="13"/>
        <v>0</v>
      </c>
      <c r="AV29" s="206">
        <f t="shared" si="13"/>
        <v>0</v>
      </c>
      <c r="AW29" s="206">
        <f t="shared" si="13"/>
        <v>0</v>
      </c>
      <c r="AX29" s="205"/>
      <c r="AY29" s="206">
        <f t="shared" ref="AY29:BE29" si="14">SUM(AY30:AY89)</f>
        <v>0</v>
      </c>
      <c r="AZ29" s="206">
        <f t="shared" si="14"/>
        <v>0</v>
      </c>
      <c r="BA29" s="206">
        <f t="shared" si="14"/>
        <v>0</v>
      </c>
      <c r="BB29" s="206">
        <f t="shared" si="14"/>
        <v>0</v>
      </c>
      <c r="BC29" s="206">
        <f t="shared" si="14"/>
        <v>0</v>
      </c>
      <c r="BD29" s="206">
        <f t="shared" si="14"/>
        <v>0</v>
      </c>
      <c r="BE29" s="206">
        <f t="shared" si="14"/>
        <v>0</v>
      </c>
      <c r="BF29" s="205"/>
      <c r="BG29" s="206">
        <f t="shared" ref="BG29:BM29" si="15">SUM(BG30:BG89)</f>
        <v>0</v>
      </c>
      <c r="BH29" s="206">
        <f t="shared" si="15"/>
        <v>0</v>
      </c>
      <c r="BI29" s="206">
        <f t="shared" si="15"/>
        <v>0</v>
      </c>
      <c r="BJ29" s="206">
        <f t="shared" si="15"/>
        <v>0</v>
      </c>
      <c r="BK29" s="206">
        <f t="shared" si="15"/>
        <v>0</v>
      </c>
      <c r="BL29" s="206">
        <f t="shared" si="15"/>
        <v>0</v>
      </c>
      <c r="BM29" s="206">
        <f t="shared" si="15"/>
        <v>0</v>
      </c>
      <c r="BN29" s="205"/>
      <c r="BO29" s="206">
        <f t="shared" ref="BO29:BU29" si="16">SUM(BO30:BO89)</f>
        <v>0</v>
      </c>
      <c r="BP29" s="206">
        <f t="shared" si="16"/>
        <v>0</v>
      </c>
      <c r="BQ29" s="206">
        <f t="shared" si="16"/>
        <v>0</v>
      </c>
      <c r="BR29" s="206">
        <f t="shared" si="16"/>
        <v>0</v>
      </c>
      <c r="BS29" s="206">
        <f t="shared" si="16"/>
        <v>0</v>
      </c>
      <c r="BT29" s="206">
        <f t="shared" si="16"/>
        <v>0</v>
      </c>
      <c r="BU29" s="206">
        <f t="shared" si="16"/>
        <v>0</v>
      </c>
    </row>
    <row r="30" spans="1:73" ht="40.15" customHeight="1" thickTop="1" x14ac:dyDescent="0.25">
      <c r="A30" s="596"/>
      <c r="B30" s="596"/>
      <c r="C30" s="1415" t="s">
        <v>1314</v>
      </c>
      <c r="D30" s="1418" t="s">
        <v>1315</v>
      </c>
      <c r="E30" s="1061">
        <v>388</v>
      </c>
      <c r="F30" s="1064" t="s">
        <v>3629</v>
      </c>
      <c r="G30" s="1049" t="s">
        <v>3630</v>
      </c>
      <c r="H30" s="1043">
        <v>20000</v>
      </c>
      <c r="I30" s="1049" t="s">
        <v>2982</v>
      </c>
      <c r="J30" s="1043" t="s">
        <v>3049</v>
      </c>
      <c r="K30" s="1049" t="s">
        <v>3050</v>
      </c>
      <c r="L30" s="1043" t="s">
        <v>3620</v>
      </c>
      <c r="M30" s="1049" t="s">
        <v>3617</v>
      </c>
      <c r="N30" s="1404">
        <v>2024004540083</v>
      </c>
      <c r="O30" s="1049" t="s">
        <v>3386</v>
      </c>
      <c r="P30" s="1052" t="s">
        <v>1316</v>
      </c>
      <c r="Q30" s="1055">
        <v>20000</v>
      </c>
      <c r="R30" s="1040" t="s">
        <v>2871</v>
      </c>
      <c r="S30" s="1040"/>
      <c r="T30" s="1022"/>
      <c r="U30" s="1007"/>
      <c r="V30" s="1007"/>
      <c r="W30" s="1007"/>
      <c r="X30" s="1007"/>
      <c r="Y30" s="1007"/>
      <c r="Z30" s="1004">
        <f t="shared" ref="Z30:Z86" si="17">+AQ30+AY30+BG30+BO30</f>
        <v>0</v>
      </c>
      <c r="AA30" s="1004">
        <f t="shared" ref="AA30:AF42" si="18">SUM(AR30:AR33,AZ30:AZ33,BH30:BH33,BP30:BP33)</f>
        <v>0</v>
      </c>
      <c r="AB30" s="1004">
        <f t="shared" si="18"/>
        <v>0</v>
      </c>
      <c r="AC30" s="1004">
        <f t="shared" si="18"/>
        <v>0</v>
      </c>
      <c r="AD30" s="1004">
        <f t="shared" si="18"/>
        <v>0</v>
      </c>
      <c r="AE30" s="1004">
        <f t="shared" si="18"/>
        <v>0</v>
      </c>
      <c r="AF30" s="1004">
        <f t="shared" si="18"/>
        <v>0</v>
      </c>
      <c r="AG30" s="714"/>
      <c r="AH30" s="593"/>
      <c r="AI30" s="593"/>
      <c r="AJ30" s="593"/>
      <c r="AK30" s="207"/>
      <c r="AL30" s="208"/>
      <c r="AM30" s="208"/>
      <c r="AN30" s="208"/>
      <c r="AO30" s="208"/>
      <c r="AP30" s="1150">
        <f>+U30</f>
        <v>0</v>
      </c>
      <c r="AQ30" s="1004">
        <f>SUM(AR30:AW33)</f>
        <v>0</v>
      </c>
      <c r="AR30" s="299"/>
      <c r="AS30" s="299"/>
      <c r="AT30" s="299"/>
      <c r="AU30" s="299"/>
      <c r="AV30" s="299"/>
      <c r="AW30" s="299"/>
      <c r="AX30" s="1150">
        <f>+V30</f>
        <v>0</v>
      </c>
      <c r="AY30" s="1004">
        <f>SUM(AZ30:BE33)</f>
        <v>0</v>
      </c>
      <c r="AZ30" s="299"/>
      <c r="BA30" s="299"/>
      <c r="BB30" s="299"/>
      <c r="BC30" s="299"/>
      <c r="BD30" s="299"/>
      <c r="BE30" s="299"/>
      <c r="BF30" s="1150">
        <f>+W30</f>
        <v>0</v>
      </c>
      <c r="BG30" s="1004">
        <f>SUM(BH30:BM33)</f>
        <v>0</v>
      </c>
      <c r="BH30" s="299"/>
      <c r="BI30" s="299"/>
      <c r="BJ30" s="299"/>
      <c r="BK30" s="299"/>
      <c r="BL30" s="299"/>
      <c r="BM30" s="299"/>
      <c r="BN30" s="1150">
        <f>+X30</f>
        <v>0</v>
      </c>
      <c r="BO30" s="1004">
        <f>SUM(BP30:BU33)</f>
        <v>0</v>
      </c>
      <c r="BP30" s="299"/>
      <c r="BQ30" s="299"/>
      <c r="BR30" s="299"/>
      <c r="BS30" s="299"/>
      <c r="BT30" s="299"/>
      <c r="BU30" s="299"/>
    </row>
    <row r="31" spans="1:73" ht="40.15" customHeight="1" x14ac:dyDescent="0.25">
      <c r="A31" s="596"/>
      <c r="B31" s="596"/>
      <c r="C31" s="1417"/>
      <c r="D31" s="1420"/>
      <c r="E31" s="1062"/>
      <c r="F31" s="1065"/>
      <c r="G31" s="1050"/>
      <c r="H31" s="1044"/>
      <c r="I31" s="1050"/>
      <c r="J31" s="1044"/>
      <c r="K31" s="1050"/>
      <c r="L31" s="1044"/>
      <c r="M31" s="1050"/>
      <c r="N31" s="1420"/>
      <c r="O31" s="1050"/>
      <c r="P31" s="1053"/>
      <c r="Q31" s="1056"/>
      <c r="R31" s="1041"/>
      <c r="S31" s="1041"/>
      <c r="T31" s="1023"/>
      <c r="U31" s="1008"/>
      <c r="V31" s="1008"/>
      <c r="W31" s="1008"/>
      <c r="X31" s="1008"/>
      <c r="Y31" s="1008"/>
      <c r="Z31" s="1005"/>
      <c r="AA31" s="1005"/>
      <c r="AB31" s="1005"/>
      <c r="AC31" s="1005"/>
      <c r="AD31" s="1005"/>
      <c r="AE31" s="1005"/>
      <c r="AF31" s="1005"/>
      <c r="AG31" s="479"/>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row>
    <row r="32" spans="1:73" ht="40.15" customHeight="1" x14ac:dyDescent="0.25">
      <c r="A32" s="596"/>
      <c r="B32" s="596"/>
      <c r="C32" s="1417"/>
      <c r="D32" s="1420"/>
      <c r="E32" s="1062"/>
      <c r="F32" s="1065"/>
      <c r="G32" s="1050"/>
      <c r="H32" s="1044"/>
      <c r="I32" s="1050"/>
      <c r="J32" s="1044"/>
      <c r="K32" s="1050"/>
      <c r="L32" s="1044"/>
      <c r="M32" s="1050"/>
      <c r="N32" s="1420"/>
      <c r="O32" s="1050"/>
      <c r="P32" s="1053"/>
      <c r="Q32" s="1056"/>
      <c r="R32" s="1041"/>
      <c r="S32" s="1041"/>
      <c r="T32" s="1023"/>
      <c r="U32" s="1008"/>
      <c r="V32" s="1008"/>
      <c r="W32" s="1008"/>
      <c r="X32" s="1008"/>
      <c r="Y32" s="1008"/>
      <c r="Z32" s="1005"/>
      <c r="AA32" s="1005"/>
      <c r="AB32" s="1005"/>
      <c r="AC32" s="1005"/>
      <c r="AD32" s="1005"/>
      <c r="AE32" s="1005"/>
      <c r="AF32" s="1005"/>
      <c r="AG32" s="196"/>
      <c r="AH32" s="592"/>
      <c r="AI32" s="592"/>
      <c r="AJ32" s="592"/>
      <c r="AK32" s="196"/>
      <c r="AL32" s="197"/>
      <c r="AM32" s="197"/>
      <c r="AN32" s="197"/>
      <c r="AO32" s="197"/>
      <c r="AP32" s="1151"/>
      <c r="AQ32" s="1005"/>
      <c r="AR32" s="282"/>
      <c r="AS32" s="282"/>
      <c r="AT32" s="282"/>
      <c r="AU32" s="282"/>
      <c r="AV32" s="282"/>
      <c r="AW32" s="282"/>
      <c r="AX32" s="1151"/>
      <c r="AY32" s="1005"/>
      <c r="AZ32" s="282"/>
      <c r="BA32" s="282"/>
      <c r="BB32" s="282"/>
      <c r="BC32" s="282"/>
      <c r="BD32" s="282"/>
      <c r="BE32" s="282"/>
      <c r="BF32" s="1151"/>
      <c r="BG32" s="1005"/>
      <c r="BH32" s="282"/>
      <c r="BI32" s="282"/>
      <c r="BJ32" s="282"/>
      <c r="BK32" s="282"/>
      <c r="BL32" s="282"/>
      <c r="BM32" s="282"/>
      <c r="BN32" s="1151"/>
      <c r="BO32" s="1005"/>
      <c r="BP32" s="282"/>
      <c r="BQ32" s="282"/>
      <c r="BR32" s="282"/>
      <c r="BS32" s="282"/>
      <c r="BT32" s="282"/>
      <c r="BU32" s="282"/>
    </row>
    <row r="33" spans="1:73" ht="40.15" customHeight="1" thickBot="1" x14ac:dyDescent="0.3">
      <c r="A33" s="596"/>
      <c r="B33" s="596"/>
      <c r="C33" s="1417"/>
      <c r="D33" s="1420"/>
      <c r="E33" s="1063"/>
      <c r="F33" s="1066"/>
      <c r="G33" s="1051"/>
      <c r="H33" s="1045"/>
      <c r="I33" s="1051"/>
      <c r="J33" s="1045"/>
      <c r="K33" s="1051"/>
      <c r="L33" s="1045"/>
      <c r="M33" s="1051"/>
      <c r="N33" s="1406"/>
      <c r="O33" s="1051"/>
      <c r="P33" s="1054"/>
      <c r="Q33" s="1057"/>
      <c r="R33" s="1042"/>
      <c r="S33" s="1042"/>
      <c r="T33" s="1024"/>
      <c r="U33" s="1009"/>
      <c r="V33" s="1009"/>
      <c r="W33" s="1009"/>
      <c r="X33" s="1009"/>
      <c r="Y33" s="1009"/>
      <c r="Z33" s="1006"/>
      <c r="AA33" s="1006"/>
      <c r="AB33" s="1006"/>
      <c r="AC33" s="1006"/>
      <c r="AD33" s="1006"/>
      <c r="AE33" s="1006"/>
      <c r="AF33" s="1006"/>
      <c r="AG33" s="715"/>
      <c r="AH33" s="716"/>
      <c r="AI33" s="716"/>
      <c r="AJ33" s="716"/>
      <c r="AK33" s="715"/>
      <c r="AL33" s="717"/>
      <c r="AM33" s="717"/>
      <c r="AN33" s="717"/>
      <c r="AO33" s="717"/>
      <c r="AP33" s="1152"/>
      <c r="AQ33" s="1006"/>
      <c r="AR33" s="718"/>
      <c r="AS33" s="718"/>
      <c r="AT33" s="718"/>
      <c r="AU33" s="718"/>
      <c r="AV33" s="718"/>
      <c r="AW33" s="718"/>
      <c r="AX33" s="1152"/>
      <c r="AY33" s="1006"/>
      <c r="AZ33" s="718"/>
      <c r="BA33" s="718"/>
      <c r="BB33" s="718"/>
      <c r="BC33" s="718"/>
      <c r="BD33" s="718"/>
      <c r="BE33" s="718"/>
      <c r="BF33" s="1152"/>
      <c r="BG33" s="1006"/>
      <c r="BH33" s="718"/>
      <c r="BI33" s="718"/>
      <c r="BJ33" s="718"/>
      <c r="BK33" s="718"/>
      <c r="BL33" s="718"/>
      <c r="BM33" s="718"/>
      <c r="BN33" s="1152"/>
      <c r="BO33" s="1006"/>
      <c r="BP33" s="718"/>
      <c r="BQ33" s="718"/>
      <c r="BR33" s="718"/>
      <c r="BS33" s="718"/>
      <c r="BT33" s="718"/>
      <c r="BU33" s="718"/>
    </row>
    <row r="34" spans="1:73" ht="40.15" customHeight="1" thickTop="1" x14ac:dyDescent="0.25">
      <c r="A34" s="596"/>
      <c r="B34" s="596"/>
      <c r="C34" s="1417"/>
      <c r="D34" s="1420"/>
      <c r="E34" s="1061">
        <v>389</v>
      </c>
      <c r="F34" s="1064" t="s">
        <v>3631</v>
      </c>
      <c r="G34" s="1049" t="s">
        <v>1327</v>
      </c>
      <c r="H34" s="1043">
        <v>40</v>
      </c>
      <c r="I34" s="1049" t="s">
        <v>2982</v>
      </c>
      <c r="J34" s="1043" t="s">
        <v>3049</v>
      </c>
      <c r="K34" s="1049" t="s">
        <v>3050</v>
      </c>
      <c r="L34" s="1043" t="s">
        <v>3620</v>
      </c>
      <c r="M34" s="1049" t="s">
        <v>3617</v>
      </c>
      <c r="N34" s="1404">
        <v>2024004540083</v>
      </c>
      <c r="O34" s="1049" t="s">
        <v>3386</v>
      </c>
      <c r="P34" s="1052" t="s">
        <v>1317</v>
      </c>
      <c r="Q34" s="1055">
        <v>40</v>
      </c>
      <c r="R34" s="1040" t="s">
        <v>2871</v>
      </c>
      <c r="S34" s="1040"/>
      <c r="T34" s="1022"/>
      <c r="U34" s="1007"/>
      <c r="V34" s="1007"/>
      <c r="W34" s="1007"/>
      <c r="X34" s="1007"/>
      <c r="Y34" s="1007"/>
      <c r="Z34" s="1004">
        <f t="shared" si="17"/>
        <v>0</v>
      </c>
      <c r="AA34" s="1004">
        <f t="shared" si="18"/>
        <v>0</v>
      </c>
      <c r="AB34" s="1004">
        <f t="shared" si="18"/>
        <v>0</v>
      </c>
      <c r="AC34" s="1004">
        <f t="shared" si="18"/>
        <v>0</v>
      </c>
      <c r="AD34" s="1004">
        <f t="shared" si="18"/>
        <v>0</v>
      </c>
      <c r="AE34" s="1004">
        <f t="shared" si="18"/>
        <v>0</v>
      </c>
      <c r="AF34" s="1004">
        <f t="shared" si="18"/>
        <v>0</v>
      </c>
      <c r="AG34" s="714"/>
      <c r="AH34" s="593"/>
      <c r="AI34" s="593"/>
      <c r="AJ34" s="593"/>
      <c r="AK34" s="207"/>
      <c r="AL34" s="208"/>
      <c r="AM34" s="208"/>
      <c r="AN34" s="208"/>
      <c r="AO34" s="208"/>
      <c r="AP34" s="1150">
        <f>+U34</f>
        <v>0</v>
      </c>
      <c r="AQ34" s="1004">
        <f>SUM(AR34:AW37)</f>
        <v>0</v>
      </c>
      <c r="AR34" s="299"/>
      <c r="AS34" s="299"/>
      <c r="AT34" s="299"/>
      <c r="AU34" s="299"/>
      <c r="AV34" s="299"/>
      <c r="AW34" s="299"/>
      <c r="AX34" s="1150">
        <f>+V34</f>
        <v>0</v>
      </c>
      <c r="AY34" s="1004">
        <f>SUM(AZ34:BE37)</f>
        <v>0</v>
      </c>
      <c r="AZ34" s="299"/>
      <c r="BA34" s="299"/>
      <c r="BB34" s="299"/>
      <c r="BC34" s="299"/>
      <c r="BD34" s="299"/>
      <c r="BE34" s="299"/>
      <c r="BF34" s="1150">
        <f>+W34</f>
        <v>0</v>
      </c>
      <c r="BG34" s="1004">
        <f>SUM(BH34:BM37)</f>
        <v>0</v>
      </c>
      <c r="BH34" s="299"/>
      <c r="BI34" s="299"/>
      <c r="BJ34" s="299"/>
      <c r="BK34" s="299"/>
      <c r="BL34" s="299"/>
      <c r="BM34" s="299"/>
      <c r="BN34" s="1150">
        <f>+X34</f>
        <v>0</v>
      </c>
      <c r="BO34" s="1004">
        <f>SUM(BP34:BU37)</f>
        <v>0</v>
      </c>
      <c r="BP34" s="299"/>
      <c r="BQ34" s="299"/>
      <c r="BR34" s="299"/>
      <c r="BS34" s="299"/>
      <c r="BT34" s="299"/>
      <c r="BU34" s="299"/>
    </row>
    <row r="35" spans="1:73" ht="40.15" customHeight="1" x14ac:dyDescent="0.25">
      <c r="A35" s="596"/>
      <c r="B35" s="596"/>
      <c r="C35" s="1417"/>
      <c r="D35" s="1420"/>
      <c r="E35" s="1062"/>
      <c r="F35" s="1065"/>
      <c r="G35" s="1050"/>
      <c r="H35" s="1044"/>
      <c r="I35" s="1050"/>
      <c r="J35" s="1044"/>
      <c r="K35" s="1050"/>
      <c r="L35" s="1044"/>
      <c r="M35" s="1050"/>
      <c r="N35" s="1420"/>
      <c r="O35" s="1050"/>
      <c r="P35" s="1053"/>
      <c r="Q35" s="1056"/>
      <c r="R35" s="1041"/>
      <c r="S35" s="1041"/>
      <c r="T35" s="1023"/>
      <c r="U35" s="1008"/>
      <c r="V35" s="1008"/>
      <c r="W35" s="1008"/>
      <c r="X35" s="1008"/>
      <c r="Y35" s="1008"/>
      <c r="Z35" s="1005"/>
      <c r="AA35" s="1005"/>
      <c r="AB35" s="1005"/>
      <c r="AC35" s="1005"/>
      <c r="AD35" s="1005"/>
      <c r="AE35" s="1005"/>
      <c r="AF35" s="1005"/>
      <c r="AG35" s="479"/>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row>
    <row r="36" spans="1:73" ht="40.15" customHeight="1" x14ac:dyDescent="0.25">
      <c r="A36" s="596"/>
      <c r="B36" s="596"/>
      <c r="C36" s="1417"/>
      <c r="D36" s="1420"/>
      <c r="E36" s="1062"/>
      <c r="F36" s="1065"/>
      <c r="G36" s="1050"/>
      <c r="H36" s="1044"/>
      <c r="I36" s="1050"/>
      <c r="J36" s="1044"/>
      <c r="K36" s="1050"/>
      <c r="L36" s="1044"/>
      <c r="M36" s="1050"/>
      <c r="N36" s="1420"/>
      <c r="O36" s="1050"/>
      <c r="P36" s="1053"/>
      <c r="Q36" s="1056"/>
      <c r="R36" s="1041"/>
      <c r="S36" s="1041"/>
      <c r="T36" s="1023"/>
      <c r="U36" s="1008"/>
      <c r="V36" s="1008"/>
      <c r="W36" s="1008"/>
      <c r="X36" s="1008"/>
      <c r="Y36" s="1008"/>
      <c r="Z36" s="1005"/>
      <c r="AA36" s="1005"/>
      <c r="AB36" s="1005"/>
      <c r="AC36" s="1005"/>
      <c r="AD36" s="1005"/>
      <c r="AE36" s="1005"/>
      <c r="AF36" s="1005"/>
      <c r="AG36" s="196"/>
      <c r="AH36" s="592"/>
      <c r="AI36" s="592"/>
      <c r="AJ36" s="592"/>
      <c r="AK36" s="196"/>
      <c r="AL36" s="197"/>
      <c r="AM36" s="197"/>
      <c r="AN36" s="197"/>
      <c r="AO36" s="197"/>
      <c r="AP36" s="1151"/>
      <c r="AQ36" s="1005"/>
      <c r="AR36" s="282"/>
      <c r="AS36" s="282"/>
      <c r="AT36" s="282"/>
      <c r="AU36" s="282"/>
      <c r="AV36" s="282"/>
      <c r="AW36" s="282"/>
      <c r="AX36" s="1151"/>
      <c r="AY36" s="1005"/>
      <c r="AZ36" s="282"/>
      <c r="BA36" s="282"/>
      <c r="BB36" s="282"/>
      <c r="BC36" s="282"/>
      <c r="BD36" s="282"/>
      <c r="BE36" s="282"/>
      <c r="BF36" s="1151"/>
      <c r="BG36" s="1005"/>
      <c r="BH36" s="282"/>
      <c r="BI36" s="282"/>
      <c r="BJ36" s="282"/>
      <c r="BK36" s="282"/>
      <c r="BL36" s="282"/>
      <c r="BM36" s="282"/>
      <c r="BN36" s="1151"/>
      <c r="BO36" s="1005"/>
      <c r="BP36" s="282"/>
      <c r="BQ36" s="282"/>
      <c r="BR36" s="282"/>
      <c r="BS36" s="282"/>
      <c r="BT36" s="282"/>
      <c r="BU36" s="282"/>
    </row>
    <row r="37" spans="1:73" ht="40.15" customHeight="1" thickBot="1" x14ac:dyDescent="0.3">
      <c r="A37" s="596"/>
      <c r="B37" s="596"/>
      <c r="C37" s="1422"/>
      <c r="D37" s="1406"/>
      <c r="E37" s="1063"/>
      <c r="F37" s="1066"/>
      <c r="G37" s="1051"/>
      <c r="H37" s="1045"/>
      <c r="I37" s="1051"/>
      <c r="J37" s="1045"/>
      <c r="K37" s="1051"/>
      <c r="L37" s="1045"/>
      <c r="M37" s="1051"/>
      <c r="N37" s="1406"/>
      <c r="O37" s="1051"/>
      <c r="P37" s="1054"/>
      <c r="Q37" s="1057"/>
      <c r="R37" s="1042"/>
      <c r="S37" s="1042"/>
      <c r="T37" s="1024"/>
      <c r="U37" s="1009"/>
      <c r="V37" s="1009"/>
      <c r="W37" s="1009"/>
      <c r="X37" s="1009"/>
      <c r="Y37" s="1009"/>
      <c r="Z37" s="1006"/>
      <c r="AA37" s="1006"/>
      <c r="AB37" s="1006"/>
      <c r="AC37" s="1006"/>
      <c r="AD37" s="1006"/>
      <c r="AE37" s="1006"/>
      <c r="AF37" s="1006"/>
      <c r="AG37" s="715"/>
      <c r="AH37" s="716"/>
      <c r="AI37" s="716"/>
      <c r="AJ37" s="716"/>
      <c r="AK37" s="715"/>
      <c r="AL37" s="717"/>
      <c r="AM37" s="717"/>
      <c r="AN37" s="717"/>
      <c r="AO37" s="717"/>
      <c r="AP37" s="1152"/>
      <c r="AQ37" s="1006"/>
      <c r="AR37" s="718"/>
      <c r="AS37" s="718"/>
      <c r="AT37" s="718"/>
      <c r="AU37" s="718"/>
      <c r="AV37" s="718"/>
      <c r="AW37" s="718"/>
      <c r="AX37" s="1152"/>
      <c r="AY37" s="1006"/>
      <c r="AZ37" s="718"/>
      <c r="BA37" s="718"/>
      <c r="BB37" s="718"/>
      <c r="BC37" s="718"/>
      <c r="BD37" s="718"/>
      <c r="BE37" s="718"/>
      <c r="BF37" s="1152"/>
      <c r="BG37" s="1006"/>
      <c r="BH37" s="718"/>
      <c r="BI37" s="718"/>
      <c r="BJ37" s="718"/>
      <c r="BK37" s="718"/>
      <c r="BL37" s="718"/>
      <c r="BM37" s="718"/>
      <c r="BN37" s="1152"/>
      <c r="BO37" s="1006"/>
      <c r="BP37" s="718"/>
      <c r="BQ37" s="718"/>
      <c r="BR37" s="718"/>
      <c r="BS37" s="718"/>
      <c r="BT37" s="718"/>
      <c r="BU37" s="718"/>
    </row>
    <row r="38" spans="1:73" s="1" customFormat="1" ht="40.15" customHeight="1" thickTop="1" x14ac:dyDescent="0.25">
      <c r="A38" s="151"/>
      <c r="B38" s="24"/>
      <c r="C38" s="1058" t="s">
        <v>1318</v>
      </c>
      <c r="D38" s="1049" t="s">
        <v>3632</v>
      </c>
      <c r="E38" s="1061">
        <v>390</v>
      </c>
      <c r="F38" s="1064" t="s">
        <v>3631</v>
      </c>
      <c r="G38" s="1049" t="s">
        <v>1327</v>
      </c>
      <c r="H38" s="1043">
        <v>4</v>
      </c>
      <c r="I38" s="1049" t="s">
        <v>2982</v>
      </c>
      <c r="J38" s="1043" t="s">
        <v>3049</v>
      </c>
      <c r="K38" s="1049" t="s">
        <v>3050</v>
      </c>
      <c r="L38" s="1043" t="s">
        <v>3620</v>
      </c>
      <c r="M38" s="1049" t="s">
        <v>3617</v>
      </c>
      <c r="N38" s="1404">
        <v>2024004540083</v>
      </c>
      <c r="O38" s="1049" t="s">
        <v>3386</v>
      </c>
      <c r="P38" s="1052" t="s">
        <v>1320</v>
      </c>
      <c r="Q38" s="1055">
        <v>4</v>
      </c>
      <c r="R38" s="1040" t="s">
        <v>2867</v>
      </c>
      <c r="S38" s="1040"/>
      <c r="T38" s="1022"/>
      <c r="U38" s="1007"/>
      <c r="V38" s="1007"/>
      <c r="W38" s="1007"/>
      <c r="X38" s="1007"/>
      <c r="Y38" s="1007"/>
      <c r="Z38" s="1004">
        <f t="shared" si="17"/>
        <v>0</v>
      </c>
      <c r="AA38" s="1004">
        <f t="shared" si="18"/>
        <v>0</v>
      </c>
      <c r="AB38" s="1004">
        <f t="shared" si="18"/>
        <v>0</v>
      </c>
      <c r="AC38" s="1004">
        <f t="shared" si="18"/>
        <v>0</v>
      </c>
      <c r="AD38" s="1004">
        <f t="shared" si="18"/>
        <v>0</v>
      </c>
      <c r="AE38" s="1004">
        <f t="shared" si="18"/>
        <v>0</v>
      </c>
      <c r="AF38" s="1004">
        <f t="shared" si="18"/>
        <v>0</v>
      </c>
      <c r="AG38" s="714"/>
      <c r="AH38" s="593"/>
      <c r="AI38" s="593"/>
      <c r="AJ38" s="593"/>
      <c r="AK38" s="207"/>
      <c r="AL38" s="208"/>
      <c r="AM38" s="208"/>
      <c r="AN38" s="208"/>
      <c r="AO38" s="208"/>
      <c r="AP38" s="1150">
        <f>+U38</f>
        <v>0</v>
      </c>
      <c r="AQ38" s="1004">
        <f>SUM(AR38:AW41)</f>
        <v>0</v>
      </c>
      <c r="AR38" s="299"/>
      <c r="AS38" s="299"/>
      <c r="AT38" s="299"/>
      <c r="AU38" s="299"/>
      <c r="AV38" s="299"/>
      <c r="AW38" s="299"/>
      <c r="AX38" s="1150">
        <f>+V38</f>
        <v>0</v>
      </c>
      <c r="AY38" s="1004">
        <f>SUM(AZ38:BE41)</f>
        <v>0</v>
      </c>
      <c r="AZ38" s="299"/>
      <c r="BA38" s="299"/>
      <c r="BB38" s="299"/>
      <c r="BC38" s="299"/>
      <c r="BD38" s="299"/>
      <c r="BE38" s="299"/>
      <c r="BF38" s="1150">
        <f>+W38</f>
        <v>0</v>
      </c>
      <c r="BG38" s="1004">
        <f>SUM(BH38:BM41)</f>
        <v>0</v>
      </c>
      <c r="BH38" s="299"/>
      <c r="BI38" s="299"/>
      <c r="BJ38" s="299"/>
      <c r="BK38" s="299"/>
      <c r="BL38" s="299"/>
      <c r="BM38" s="299"/>
      <c r="BN38" s="1150">
        <f>+X38</f>
        <v>0</v>
      </c>
      <c r="BO38" s="1004">
        <f>SUM(BP38:BU41)</f>
        <v>0</v>
      </c>
      <c r="BP38" s="299"/>
      <c r="BQ38" s="299"/>
      <c r="BR38" s="299"/>
      <c r="BS38" s="299"/>
      <c r="BT38" s="299"/>
      <c r="BU38" s="299"/>
    </row>
    <row r="39" spans="1:73" s="1" customFormat="1" ht="40.15" customHeight="1" x14ac:dyDescent="0.25">
      <c r="A39" s="151"/>
      <c r="B39" s="24"/>
      <c r="C39" s="1059"/>
      <c r="D39" s="1050"/>
      <c r="E39" s="1062"/>
      <c r="F39" s="1065"/>
      <c r="G39" s="1050"/>
      <c r="H39" s="1044"/>
      <c r="I39" s="1050"/>
      <c r="J39" s="1044"/>
      <c r="K39" s="1050"/>
      <c r="L39" s="1044"/>
      <c r="M39" s="1050"/>
      <c r="N39" s="1420"/>
      <c r="O39" s="1050"/>
      <c r="P39" s="1053"/>
      <c r="Q39" s="1056"/>
      <c r="R39" s="1041"/>
      <c r="S39" s="1041"/>
      <c r="T39" s="1023"/>
      <c r="U39" s="1008"/>
      <c r="V39" s="1008"/>
      <c r="W39" s="1008"/>
      <c r="X39" s="1008"/>
      <c r="Y39" s="1008"/>
      <c r="Z39" s="1005"/>
      <c r="AA39" s="1005"/>
      <c r="AB39" s="1005"/>
      <c r="AC39" s="1005"/>
      <c r="AD39" s="1005"/>
      <c r="AE39" s="1005"/>
      <c r="AF39" s="1005"/>
      <c r="AG39" s="479"/>
      <c r="AH39" s="592"/>
      <c r="AI39" s="592"/>
      <c r="AJ39" s="592"/>
      <c r="AK39" s="196"/>
      <c r="AL39" s="197"/>
      <c r="AM39" s="197"/>
      <c r="AN39" s="197"/>
      <c r="AO39" s="197"/>
      <c r="AP39" s="1151"/>
      <c r="AQ39" s="1005"/>
      <c r="AR39" s="282"/>
      <c r="AS39" s="282"/>
      <c r="AT39" s="282"/>
      <c r="AU39" s="282"/>
      <c r="AV39" s="282"/>
      <c r="AW39" s="282"/>
      <c r="AX39" s="1151"/>
      <c r="AY39" s="1005"/>
      <c r="AZ39" s="282"/>
      <c r="BA39" s="282"/>
      <c r="BB39" s="282"/>
      <c r="BC39" s="282"/>
      <c r="BD39" s="282"/>
      <c r="BE39" s="282"/>
      <c r="BF39" s="1151"/>
      <c r="BG39" s="1005"/>
      <c r="BH39" s="282"/>
      <c r="BI39" s="282"/>
      <c r="BJ39" s="282"/>
      <c r="BK39" s="282"/>
      <c r="BL39" s="282"/>
      <c r="BM39" s="282"/>
      <c r="BN39" s="1151"/>
      <c r="BO39" s="1005"/>
      <c r="BP39" s="282"/>
      <c r="BQ39" s="282"/>
      <c r="BR39" s="282"/>
      <c r="BS39" s="282"/>
      <c r="BT39" s="282"/>
      <c r="BU39" s="282"/>
    </row>
    <row r="40" spans="1:73" s="1" customFormat="1" ht="40.15" customHeight="1" x14ac:dyDescent="0.25">
      <c r="A40" s="151"/>
      <c r="B40" s="24"/>
      <c r="C40" s="1059"/>
      <c r="D40" s="1050"/>
      <c r="E40" s="1062"/>
      <c r="F40" s="1065"/>
      <c r="G40" s="1050"/>
      <c r="H40" s="1044"/>
      <c r="I40" s="1050"/>
      <c r="J40" s="1044"/>
      <c r="K40" s="1050"/>
      <c r="L40" s="1044"/>
      <c r="M40" s="1050"/>
      <c r="N40" s="1420"/>
      <c r="O40" s="1050"/>
      <c r="P40" s="1053"/>
      <c r="Q40" s="1056"/>
      <c r="R40" s="1041"/>
      <c r="S40" s="1041"/>
      <c r="T40" s="1023"/>
      <c r="U40" s="1008"/>
      <c r="V40" s="1008"/>
      <c r="W40" s="1008"/>
      <c r="X40" s="1008"/>
      <c r="Y40" s="1008"/>
      <c r="Z40" s="1005"/>
      <c r="AA40" s="1005"/>
      <c r="AB40" s="1005"/>
      <c r="AC40" s="1005"/>
      <c r="AD40" s="1005"/>
      <c r="AE40" s="1005"/>
      <c r="AF40" s="1005"/>
      <c r="AG40" s="196"/>
      <c r="AH40" s="592"/>
      <c r="AI40" s="592"/>
      <c r="AJ40" s="592"/>
      <c r="AK40" s="196"/>
      <c r="AL40" s="197"/>
      <c r="AM40" s="197"/>
      <c r="AN40" s="197"/>
      <c r="AO40" s="197"/>
      <c r="AP40" s="1151"/>
      <c r="AQ40" s="1005"/>
      <c r="AR40" s="282"/>
      <c r="AS40" s="282"/>
      <c r="AT40" s="282"/>
      <c r="AU40" s="282"/>
      <c r="AV40" s="282"/>
      <c r="AW40" s="282"/>
      <c r="AX40" s="1151"/>
      <c r="AY40" s="1005"/>
      <c r="AZ40" s="282"/>
      <c r="BA40" s="282"/>
      <c r="BB40" s="282"/>
      <c r="BC40" s="282"/>
      <c r="BD40" s="282"/>
      <c r="BE40" s="282"/>
      <c r="BF40" s="1151"/>
      <c r="BG40" s="1005"/>
      <c r="BH40" s="282"/>
      <c r="BI40" s="282"/>
      <c r="BJ40" s="282"/>
      <c r="BK40" s="282"/>
      <c r="BL40" s="282"/>
      <c r="BM40" s="282"/>
      <c r="BN40" s="1151"/>
      <c r="BO40" s="1005"/>
      <c r="BP40" s="282"/>
      <c r="BQ40" s="282"/>
      <c r="BR40" s="282"/>
      <c r="BS40" s="282"/>
      <c r="BT40" s="282"/>
      <c r="BU40" s="282"/>
    </row>
    <row r="41" spans="1:73" s="1" customFormat="1" ht="40.15" customHeight="1" thickBot="1" x14ac:dyDescent="0.3">
      <c r="A41" s="151"/>
      <c r="B41" s="24"/>
      <c r="C41" s="1060"/>
      <c r="D41" s="1051"/>
      <c r="E41" s="1063"/>
      <c r="F41" s="1066"/>
      <c r="G41" s="1051"/>
      <c r="H41" s="1045"/>
      <c r="I41" s="1051"/>
      <c r="J41" s="1045"/>
      <c r="K41" s="1051"/>
      <c r="L41" s="1045"/>
      <c r="M41" s="1051"/>
      <c r="N41" s="1406"/>
      <c r="O41" s="1051"/>
      <c r="P41" s="1054"/>
      <c r="Q41" s="1057"/>
      <c r="R41" s="1042"/>
      <c r="S41" s="1042"/>
      <c r="T41" s="1024"/>
      <c r="U41" s="1009"/>
      <c r="V41" s="1009"/>
      <c r="W41" s="1009"/>
      <c r="X41" s="1009"/>
      <c r="Y41" s="1009"/>
      <c r="Z41" s="1006"/>
      <c r="AA41" s="1006"/>
      <c r="AB41" s="1006"/>
      <c r="AC41" s="1006"/>
      <c r="AD41" s="1006"/>
      <c r="AE41" s="1006"/>
      <c r="AF41" s="1006"/>
      <c r="AG41" s="715"/>
      <c r="AH41" s="716"/>
      <c r="AI41" s="716"/>
      <c r="AJ41" s="716"/>
      <c r="AK41" s="715"/>
      <c r="AL41" s="717"/>
      <c r="AM41" s="717"/>
      <c r="AN41" s="717"/>
      <c r="AO41" s="717"/>
      <c r="AP41" s="1152"/>
      <c r="AQ41" s="1006"/>
      <c r="AR41" s="718"/>
      <c r="AS41" s="718"/>
      <c r="AT41" s="718"/>
      <c r="AU41" s="718"/>
      <c r="AV41" s="718"/>
      <c r="AW41" s="718"/>
      <c r="AX41" s="1152"/>
      <c r="AY41" s="1006"/>
      <c r="AZ41" s="718"/>
      <c r="BA41" s="718"/>
      <c r="BB41" s="718"/>
      <c r="BC41" s="718"/>
      <c r="BD41" s="718"/>
      <c r="BE41" s="718"/>
      <c r="BF41" s="1152"/>
      <c r="BG41" s="1006"/>
      <c r="BH41" s="718"/>
      <c r="BI41" s="718"/>
      <c r="BJ41" s="718"/>
      <c r="BK41" s="718"/>
      <c r="BL41" s="718"/>
      <c r="BM41" s="718"/>
      <c r="BN41" s="1152"/>
      <c r="BO41" s="1006"/>
      <c r="BP41" s="718"/>
      <c r="BQ41" s="718"/>
      <c r="BR41" s="718"/>
      <c r="BS41" s="718"/>
      <c r="BT41" s="718"/>
      <c r="BU41" s="718"/>
    </row>
    <row r="42" spans="1:73" ht="40.15" customHeight="1" thickTop="1" x14ac:dyDescent="0.25">
      <c r="A42" s="596"/>
      <c r="B42" s="596"/>
      <c r="C42" s="1415" t="s">
        <v>1321</v>
      </c>
      <c r="D42" s="1418" t="s">
        <v>1322</v>
      </c>
      <c r="E42" s="1061">
        <v>391</v>
      </c>
      <c r="F42" s="1064" t="s">
        <v>3631</v>
      </c>
      <c r="G42" s="1049" t="s">
        <v>1327</v>
      </c>
      <c r="H42" s="1043">
        <v>8</v>
      </c>
      <c r="I42" s="1049" t="s">
        <v>2982</v>
      </c>
      <c r="J42" s="1043" t="s">
        <v>3049</v>
      </c>
      <c r="K42" s="1049" t="s">
        <v>3050</v>
      </c>
      <c r="L42" s="1043" t="s">
        <v>3620</v>
      </c>
      <c r="M42" s="1049" t="s">
        <v>3617</v>
      </c>
      <c r="N42" s="1404">
        <v>2024004540083</v>
      </c>
      <c r="O42" s="1049" t="s">
        <v>3386</v>
      </c>
      <c r="P42" s="1052" t="s">
        <v>1317</v>
      </c>
      <c r="Q42" s="1055">
        <v>8</v>
      </c>
      <c r="R42" s="1040" t="s">
        <v>2867</v>
      </c>
      <c r="S42" s="1040"/>
      <c r="T42" s="1022"/>
      <c r="U42" s="1007"/>
      <c r="V42" s="1007"/>
      <c r="W42" s="1007"/>
      <c r="X42" s="1007"/>
      <c r="Y42" s="1007"/>
      <c r="Z42" s="1004">
        <f t="shared" si="17"/>
        <v>0</v>
      </c>
      <c r="AA42" s="1004">
        <f t="shared" si="18"/>
        <v>0</v>
      </c>
      <c r="AB42" s="1004">
        <f t="shared" si="18"/>
        <v>0</v>
      </c>
      <c r="AC42" s="1004">
        <f t="shared" si="18"/>
        <v>0</v>
      </c>
      <c r="AD42" s="1004">
        <f t="shared" si="18"/>
        <v>0</v>
      </c>
      <c r="AE42" s="1004">
        <f t="shared" si="18"/>
        <v>0</v>
      </c>
      <c r="AF42" s="1004">
        <f t="shared" si="18"/>
        <v>0</v>
      </c>
      <c r="AG42" s="714"/>
      <c r="AH42" s="593"/>
      <c r="AI42" s="593"/>
      <c r="AJ42" s="593"/>
      <c r="AK42" s="207"/>
      <c r="AL42" s="208"/>
      <c r="AM42" s="208"/>
      <c r="AN42" s="208"/>
      <c r="AO42" s="208"/>
      <c r="AP42" s="1150">
        <f>+U42</f>
        <v>0</v>
      </c>
      <c r="AQ42" s="1004">
        <f>SUM(AR42:AW45)</f>
        <v>0</v>
      </c>
      <c r="AR42" s="299"/>
      <c r="AS42" s="299"/>
      <c r="AT42" s="299"/>
      <c r="AU42" s="299"/>
      <c r="AV42" s="299"/>
      <c r="AW42" s="299"/>
      <c r="AX42" s="1150">
        <f>+V42</f>
        <v>0</v>
      </c>
      <c r="AY42" s="1004">
        <f>SUM(AZ42:BE45)</f>
        <v>0</v>
      </c>
      <c r="AZ42" s="299"/>
      <c r="BA42" s="299"/>
      <c r="BB42" s="299"/>
      <c r="BC42" s="299"/>
      <c r="BD42" s="299"/>
      <c r="BE42" s="299"/>
      <c r="BF42" s="1150">
        <f>+W42</f>
        <v>0</v>
      </c>
      <c r="BG42" s="1004">
        <f>SUM(BH42:BM45)</f>
        <v>0</v>
      </c>
      <c r="BH42" s="299"/>
      <c r="BI42" s="299"/>
      <c r="BJ42" s="299"/>
      <c r="BK42" s="299"/>
      <c r="BL42" s="299"/>
      <c r="BM42" s="299"/>
      <c r="BN42" s="1150">
        <f>+X42</f>
        <v>0</v>
      </c>
      <c r="BO42" s="1004">
        <f>SUM(BP42:BU45)</f>
        <v>0</v>
      </c>
      <c r="BP42" s="299"/>
      <c r="BQ42" s="299"/>
      <c r="BR42" s="299"/>
      <c r="BS42" s="299"/>
      <c r="BT42" s="299"/>
      <c r="BU42" s="299"/>
    </row>
    <row r="43" spans="1:73" ht="40.15" customHeight="1" x14ac:dyDescent="0.25">
      <c r="A43" s="596"/>
      <c r="B43" s="596"/>
      <c r="C43" s="1417"/>
      <c r="D43" s="1420"/>
      <c r="E43" s="1062"/>
      <c r="F43" s="1065"/>
      <c r="G43" s="1050"/>
      <c r="H43" s="1044"/>
      <c r="I43" s="1050"/>
      <c r="J43" s="1044"/>
      <c r="K43" s="1050"/>
      <c r="L43" s="1044"/>
      <c r="M43" s="1050"/>
      <c r="N43" s="1420"/>
      <c r="O43" s="1050"/>
      <c r="P43" s="1053"/>
      <c r="Q43" s="1056"/>
      <c r="R43" s="1041"/>
      <c r="S43" s="1041"/>
      <c r="T43" s="1023"/>
      <c r="U43" s="1008"/>
      <c r="V43" s="1008"/>
      <c r="W43" s="1008"/>
      <c r="X43" s="1008"/>
      <c r="Y43" s="1008"/>
      <c r="Z43" s="1005"/>
      <c r="AA43" s="1005"/>
      <c r="AB43" s="1005"/>
      <c r="AC43" s="1005"/>
      <c r="AD43" s="1005"/>
      <c r="AE43" s="1005"/>
      <c r="AF43" s="1005"/>
      <c r="AG43" s="479"/>
      <c r="AH43" s="592"/>
      <c r="AI43" s="592"/>
      <c r="AJ43" s="592"/>
      <c r="AK43" s="196"/>
      <c r="AL43" s="197"/>
      <c r="AM43" s="197"/>
      <c r="AN43" s="197"/>
      <c r="AO43" s="197"/>
      <c r="AP43" s="1151"/>
      <c r="AQ43" s="1005"/>
      <c r="AR43" s="282"/>
      <c r="AS43" s="282"/>
      <c r="AT43" s="282"/>
      <c r="AU43" s="282"/>
      <c r="AV43" s="282"/>
      <c r="AW43" s="282"/>
      <c r="AX43" s="1151"/>
      <c r="AY43" s="1005"/>
      <c r="AZ43" s="282"/>
      <c r="BA43" s="282"/>
      <c r="BB43" s="282"/>
      <c r="BC43" s="282"/>
      <c r="BD43" s="282"/>
      <c r="BE43" s="282"/>
      <c r="BF43" s="1151"/>
      <c r="BG43" s="1005"/>
      <c r="BH43" s="282"/>
      <c r="BI43" s="282"/>
      <c r="BJ43" s="282"/>
      <c r="BK43" s="282"/>
      <c r="BL43" s="282"/>
      <c r="BM43" s="282"/>
      <c r="BN43" s="1151"/>
      <c r="BO43" s="1005"/>
      <c r="BP43" s="282"/>
      <c r="BQ43" s="282"/>
      <c r="BR43" s="282"/>
      <c r="BS43" s="282"/>
      <c r="BT43" s="282"/>
      <c r="BU43" s="282"/>
    </row>
    <row r="44" spans="1:73" ht="40.15" customHeight="1" x14ac:dyDescent="0.25">
      <c r="A44" s="596"/>
      <c r="B44" s="596"/>
      <c r="C44" s="1417"/>
      <c r="D44" s="1420"/>
      <c r="E44" s="1062"/>
      <c r="F44" s="1065"/>
      <c r="G44" s="1050"/>
      <c r="H44" s="1044"/>
      <c r="I44" s="1050"/>
      <c r="J44" s="1044"/>
      <c r="K44" s="1050"/>
      <c r="L44" s="1044"/>
      <c r="M44" s="1050"/>
      <c r="N44" s="1420"/>
      <c r="O44" s="1050"/>
      <c r="P44" s="1053"/>
      <c r="Q44" s="1056"/>
      <c r="R44" s="1041"/>
      <c r="S44" s="1041"/>
      <c r="T44" s="1023"/>
      <c r="U44" s="1008"/>
      <c r="V44" s="1008"/>
      <c r="W44" s="1008"/>
      <c r="X44" s="1008"/>
      <c r="Y44" s="1008"/>
      <c r="Z44" s="1005"/>
      <c r="AA44" s="1005"/>
      <c r="AB44" s="1005"/>
      <c r="AC44" s="1005"/>
      <c r="AD44" s="1005"/>
      <c r="AE44" s="1005"/>
      <c r="AF44" s="1005"/>
      <c r="AG44" s="196"/>
      <c r="AH44" s="592"/>
      <c r="AI44" s="592"/>
      <c r="AJ44" s="592"/>
      <c r="AK44" s="196"/>
      <c r="AL44" s="197"/>
      <c r="AM44" s="197"/>
      <c r="AN44" s="197"/>
      <c r="AO44" s="197"/>
      <c r="AP44" s="1151"/>
      <c r="AQ44" s="1005"/>
      <c r="AR44" s="282"/>
      <c r="AS44" s="282"/>
      <c r="AT44" s="282"/>
      <c r="AU44" s="282"/>
      <c r="AV44" s="282"/>
      <c r="AW44" s="282"/>
      <c r="AX44" s="1151"/>
      <c r="AY44" s="1005"/>
      <c r="AZ44" s="282"/>
      <c r="BA44" s="282"/>
      <c r="BB44" s="282"/>
      <c r="BC44" s="282"/>
      <c r="BD44" s="282"/>
      <c r="BE44" s="282"/>
      <c r="BF44" s="1151"/>
      <c r="BG44" s="1005"/>
      <c r="BH44" s="282"/>
      <c r="BI44" s="282"/>
      <c r="BJ44" s="282"/>
      <c r="BK44" s="282"/>
      <c r="BL44" s="282"/>
      <c r="BM44" s="282"/>
      <c r="BN44" s="1151"/>
      <c r="BO44" s="1005"/>
      <c r="BP44" s="282"/>
      <c r="BQ44" s="282"/>
      <c r="BR44" s="282"/>
      <c r="BS44" s="282"/>
      <c r="BT44" s="282"/>
      <c r="BU44" s="282"/>
    </row>
    <row r="45" spans="1:73" ht="40.15" customHeight="1" thickBot="1" x14ac:dyDescent="0.3">
      <c r="A45" s="596"/>
      <c r="B45" s="596"/>
      <c r="C45" s="1417"/>
      <c r="D45" s="1420"/>
      <c r="E45" s="1063"/>
      <c r="F45" s="1066"/>
      <c r="G45" s="1051"/>
      <c r="H45" s="1045"/>
      <c r="I45" s="1051"/>
      <c r="J45" s="1045"/>
      <c r="K45" s="1051"/>
      <c r="L45" s="1045"/>
      <c r="M45" s="1051"/>
      <c r="N45" s="1406"/>
      <c r="O45" s="1051"/>
      <c r="P45" s="1054"/>
      <c r="Q45" s="1057"/>
      <c r="R45" s="1042"/>
      <c r="S45" s="1042"/>
      <c r="T45" s="1024"/>
      <c r="U45" s="1009"/>
      <c r="V45" s="1009"/>
      <c r="W45" s="1009"/>
      <c r="X45" s="1009"/>
      <c r="Y45" s="1009"/>
      <c r="Z45" s="1006"/>
      <c r="AA45" s="1006"/>
      <c r="AB45" s="1006"/>
      <c r="AC45" s="1006"/>
      <c r="AD45" s="1006"/>
      <c r="AE45" s="1006"/>
      <c r="AF45" s="1006"/>
      <c r="AG45" s="715"/>
      <c r="AH45" s="716"/>
      <c r="AI45" s="716"/>
      <c r="AJ45" s="716"/>
      <c r="AK45" s="715"/>
      <c r="AL45" s="717"/>
      <c r="AM45" s="717"/>
      <c r="AN45" s="717"/>
      <c r="AO45" s="717"/>
      <c r="AP45" s="1152"/>
      <c r="AQ45" s="1006"/>
      <c r="AR45" s="718"/>
      <c r="AS45" s="718"/>
      <c r="AT45" s="718"/>
      <c r="AU45" s="718"/>
      <c r="AV45" s="718"/>
      <c r="AW45" s="718"/>
      <c r="AX45" s="1152"/>
      <c r="AY45" s="1006"/>
      <c r="AZ45" s="718"/>
      <c r="BA45" s="718"/>
      <c r="BB45" s="718"/>
      <c r="BC45" s="718"/>
      <c r="BD45" s="718"/>
      <c r="BE45" s="718"/>
      <c r="BF45" s="1152"/>
      <c r="BG45" s="1006"/>
      <c r="BH45" s="718"/>
      <c r="BI45" s="718"/>
      <c r="BJ45" s="718"/>
      <c r="BK45" s="718"/>
      <c r="BL45" s="718"/>
      <c r="BM45" s="718"/>
      <c r="BN45" s="1152"/>
      <c r="BO45" s="1006"/>
      <c r="BP45" s="718"/>
      <c r="BQ45" s="718"/>
      <c r="BR45" s="718"/>
      <c r="BS45" s="718"/>
      <c r="BT45" s="718"/>
      <c r="BU45" s="718"/>
    </row>
    <row r="46" spans="1:73" ht="40.15" customHeight="1" thickTop="1" x14ac:dyDescent="0.25">
      <c r="A46" s="596"/>
      <c r="B46" s="596"/>
      <c r="C46" s="1417"/>
      <c r="D46" s="1420"/>
      <c r="E46" s="1061">
        <v>392</v>
      </c>
      <c r="F46" s="1064" t="s">
        <v>3629</v>
      </c>
      <c r="G46" s="1049" t="s">
        <v>3630</v>
      </c>
      <c r="H46" s="1043">
        <v>1000</v>
      </c>
      <c r="I46" s="1049" t="s">
        <v>2982</v>
      </c>
      <c r="J46" s="1043" t="s">
        <v>3049</v>
      </c>
      <c r="K46" s="1049" t="s">
        <v>3050</v>
      </c>
      <c r="L46" s="1043" t="s">
        <v>3620</v>
      </c>
      <c r="M46" s="1049" t="s">
        <v>3617</v>
      </c>
      <c r="N46" s="1404">
        <v>2024004540083</v>
      </c>
      <c r="O46" s="1049" t="s">
        <v>3386</v>
      </c>
      <c r="P46" s="1052" t="s">
        <v>485</v>
      </c>
      <c r="Q46" s="1055">
        <v>1000</v>
      </c>
      <c r="R46" s="1040" t="s">
        <v>2871</v>
      </c>
      <c r="S46" s="1040"/>
      <c r="T46" s="1022"/>
      <c r="U46" s="1007"/>
      <c r="V46" s="1007"/>
      <c r="W46" s="1007"/>
      <c r="X46" s="1007"/>
      <c r="Y46" s="1007"/>
      <c r="Z46" s="1004">
        <f t="shared" si="17"/>
        <v>0</v>
      </c>
      <c r="AA46" s="1004">
        <f t="shared" ref="AA46:AF58" si="19">SUM(AR46:AR49,AZ46:AZ49,BH46:BH49,BP46:BP49)</f>
        <v>0</v>
      </c>
      <c r="AB46" s="1004">
        <f t="shared" si="19"/>
        <v>0</v>
      </c>
      <c r="AC46" s="1004">
        <f t="shared" si="19"/>
        <v>0</v>
      </c>
      <c r="AD46" s="1004">
        <f t="shared" si="19"/>
        <v>0</v>
      </c>
      <c r="AE46" s="1004">
        <f t="shared" si="19"/>
        <v>0</v>
      </c>
      <c r="AF46" s="1004">
        <f t="shared" si="19"/>
        <v>0</v>
      </c>
      <c r="AG46" s="714"/>
      <c r="AH46" s="593"/>
      <c r="AI46" s="593"/>
      <c r="AJ46" s="593"/>
      <c r="AK46" s="207"/>
      <c r="AL46" s="208"/>
      <c r="AM46" s="208"/>
      <c r="AN46" s="208"/>
      <c r="AO46" s="208"/>
      <c r="AP46" s="1150">
        <f>+U46</f>
        <v>0</v>
      </c>
      <c r="AQ46" s="1004">
        <f>SUM(AR46:AW49)</f>
        <v>0</v>
      </c>
      <c r="AR46" s="299"/>
      <c r="AS46" s="299"/>
      <c r="AT46" s="299"/>
      <c r="AU46" s="299"/>
      <c r="AV46" s="299"/>
      <c r="AW46" s="299"/>
      <c r="AX46" s="1150">
        <f>+V46</f>
        <v>0</v>
      </c>
      <c r="AY46" s="1004">
        <f>SUM(AZ46:BE49)</f>
        <v>0</v>
      </c>
      <c r="AZ46" s="299"/>
      <c r="BA46" s="299"/>
      <c r="BB46" s="299"/>
      <c r="BC46" s="299"/>
      <c r="BD46" s="299"/>
      <c r="BE46" s="299"/>
      <c r="BF46" s="1150">
        <f>+W46</f>
        <v>0</v>
      </c>
      <c r="BG46" s="1004">
        <f>SUM(BH46:BM49)</f>
        <v>0</v>
      </c>
      <c r="BH46" s="299"/>
      <c r="BI46" s="299"/>
      <c r="BJ46" s="299"/>
      <c r="BK46" s="299"/>
      <c r="BL46" s="299"/>
      <c r="BM46" s="299"/>
      <c r="BN46" s="1150">
        <f>+X46</f>
        <v>0</v>
      </c>
      <c r="BO46" s="1004">
        <f>SUM(BP46:BU49)</f>
        <v>0</v>
      </c>
      <c r="BP46" s="299"/>
      <c r="BQ46" s="299"/>
      <c r="BR46" s="299"/>
      <c r="BS46" s="299"/>
      <c r="BT46" s="299"/>
      <c r="BU46" s="299"/>
    </row>
    <row r="47" spans="1:73" ht="40.15" customHeight="1" x14ac:dyDescent="0.25">
      <c r="A47" s="596"/>
      <c r="B47" s="596"/>
      <c r="C47" s="1417"/>
      <c r="D47" s="1420"/>
      <c r="E47" s="1062"/>
      <c r="F47" s="1065"/>
      <c r="G47" s="1050"/>
      <c r="H47" s="1044"/>
      <c r="I47" s="1050"/>
      <c r="J47" s="1044"/>
      <c r="K47" s="1050"/>
      <c r="L47" s="1044"/>
      <c r="M47" s="1050"/>
      <c r="N47" s="1420"/>
      <c r="O47" s="1050"/>
      <c r="P47" s="1053"/>
      <c r="Q47" s="1056"/>
      <c r="R47" s="1041"/>
      <c r="S47" s="1041"/>
      <c r="T47" s="1023"/>
      <c r="U47" s="1008"/>
      <c r="V47" s="1008"/>
      <c r="W47" s="1008"/>
      <c r="X47" s="1008"/>
      <c r="Y47" s="1008"/>
      <c r="Z47" s="1005"/>
      <c r="AA47" s="1005"/>
      <c r="AB47" s="1005"/>
      <c r="AC47" s="1005"/>
      <c r="AD47" s="1005"/>
      <c r="AE47" s="1005"/>
      <c r="AF47" s="1005"/>
      <c r="AG47" s="479"/>
      <c r="AH47" s="592"/>
      <c r="AI47" s="592"/>
      <c r="AJ47" s="592"/>
      <c r="AK47" s="196"/>
      <c r="AL47" s="197"/>
      <c r="AM47" s="197"/>
      <c r="AN47" s="197"/>
      <c r="AO47" s="197"/>
      <c r="AP47" s="1151"/>
      <c r="AQ47" s="1005"/>
      <c r="AR47" s="282"/>
      <c r="AS47" s="282"/>
      <c r="AT47" s="282"/>
      <c r="AU47" s="282"/>
      <c r="AV47" s="282"/>
      <c r="AW47" s="282"/>
      <c r="AX47" s="1151"/>
      <c r="AY47" s="1005"/>
      <c r="AZ47" s="282"/>
      <c r="BA47" s="282"/>
      <c r="BB47" s="282"/>
      <c r="BC47" s="282"/>
      <c r="BD47" s="282"/>
      <c r="BE47" s="282"/>
      <c r="BF47" s="1151"/>
      <c r="BG47" s="1005"/>
      <c r="BH47" s="282"/>
      <c r="BI47" s="282"/>
      <c r="BJ47" s="282"/>
      <c r="BK47" s="282"/>
      <c r="BL47" s="282"/>
      <c r="BM47" s="282"/>
      <c r="BN47" s="1151"/>
      <c r="BO47" s="1005"/>
      <c r="BP47" s="282"/>
      <c r="BQ47" s="282"/>
      <c r="BR47" s="282"/>
      <c r="BS47" s="282"/>
      <c r="BT47" s="282"/>
      <c r="BU47" s="282"/>
    </row>
    <row r="48" spans="1:73" ht="40.15" customHeight="1" x14ac:dyDescent="0.25">
      <c r="A48" s="596"/>
      <c r="B48" s="596"/>
      <c r="C48" s="1417"/>
      <c r="D48" s="1420"/>
      <c r="E48" s="1062"/>
      <c r="F48" s="1065"/>
      <c r="G48" s="1050"/>
      <c r="H48" s="1044"/>
      <c r="I48" s="1050"/>
      <c r="J48" s="1044"/>
      <c r="K48" s="1050"/>
      <c r="L48" s="1044"/>
      <c r="M48" s="1050"/>
      <c r="N48" s="1420"/>
      <c r="O48" s="1050"/>
      <c r="P48" s="1053"/>
      <c r="Q48" s="1056"/>
      <c r="R48" s="1041"/>
      <c r="S48" s="1041"/>
      <c r="T48" s="1023"/>
      <c r="U48" s="1008"/>
      <c r="V48" s="1008"/>
      <c r="W48" s="1008"/>
      <c r="X48" s="1008"/>
      <c r="Y48" s="1008"/>
      <c r="Z48" s="1005"/>
      <c r="AA48" s="1005"/>
      <c r="AB48" s="1005"/>
      <c r="AC48" s="1005"/>
      <c r="AD48" s="1005"/>
      <c r="AE48" s="1005"/>
      <c r="AF48" s="1005"/>
      <c r="AG48" s="196"/>
      <c r="AH48" s="592"/>
      <c r="AI48" s="592"/>
      <c r="AJ48" s="592"/>
      <c r="AK48" s="196"/>
      <c r="AL48" s="197"/>
      <c r="AM48" s="197"/>
      <c r="AN48" s="197"/>
      <c r="AO48" s="197"/>
      <c r="AP48" s="1151"/>
      <c r="AQ48" s="1005"/>
      <c r="AR48" s="282"/>
      <c r="AS48" s="282"/>
      <c r="AT48" s="282"/>
      <c r="AU48" s="282"/>
      <c r="AV48" s="282"/>
      <c r="AW48" s="282"/>
      <c r="AX48" s="1151"/>
      <c r="AY48" s="1005"/>
      <c r="AZ48" s="282"/>
      <c r="BA48" s="282"/>
      <c r="BB48" s="282"/>
      <c r="BC48" s="282"/>
      <c r="BD48" s="282"/>
      <c r="BE48" s="282"/>
      <c r="BF48" s="1151"/>
      <c r="BG48" s="1005"/>
      <c r="BH48" s="282"/>
      <c r="BI48" s="282"/>
      <c r="BJ48" s="282"/>
      <c r="BK48" s="282"/>
      <c r="BL48" s="282"/>
      <c r="BM48" s="282"/>
      <c r="BN48" s="1151"/>
      <c r="BO48" s="1005"/>
      <c r="BP48" s="282"/>
      <c r="BQ48" s="282"/>
      <c r="BR48" s="282"/>
      <c r="BS48" s="282"/>
      <c r="BT48" s="282"/>
      <c r="BU48" s="282"/>
    </row>
    <row r="49" spans="1:73" ht="40.15" customHeight="1" thickBot="1" x14ac:dyDescent="0.3">
      <c r="A49" s="596"/>
      <c r="B49" s="596"/>
      <c r="C49" s="1422"/>
      <c r="D49" s="1406"/>
      <c r="E49" s="1063"/>
      <c r="F49" s="1066"/>
      <c r="G49" s="1051"/>
      <c r="H49" s="1045"/>
      <c r="I49" s="1051"/>
      <c r="J49" s="1045"/>
      <c r="K49" s="1051"/>
      <c r="L49" s="1045"/>
      <c r="M49" s="1051"/>
      <c r="N49" s="1406"/>
      <c r="O49" s="1051"/>
      <c r="P49" s="1054"/>
      <c r="Q49" s="1057"/>
      <c r="R49" s="1042"/>
      <c r="S49" s="1042"/>
      <c r="T49" s="1024"/>
      <c r="U49" s="1009"/>
      <c r="V49" s="1009"/>
      <c r="W49" s="1009"/>
      <c r="X49" s="1009"/>
      <c r="Y49" s="1009"/>
      <c r="Z49" s="1006"/>
      <c r="AA49" s="1006"/>
      <c r="AB49" s="1006"/>
      <c r="AC49" s="1006"/>
      <c r="AD49" s="1006"/>
      <c r="AE49" s="1006"/>
      <c r="AF49" s="1006"/>
      <c r="AG49" s="715"/>
      <c r="AH49" s="716"/>
      <c r="AI49" s="716"/>
      <c r="AJ49" s="716"/>
      <c r="AK49" s="715"/>
      <c r="AL49" s="717"/>
      <c r="AM49" s="717"/>
      <c r="AN49" s="717"/>
      <c r="AO49" s="717"/>
      <c r="AP49" s="1152"/>
      <c r="AQ49" s="1006"/>
      <c r="AR49" s="718"/>
      <c r="AS49" s="718"/>
      <c r="AT49" s="718"/>
      <c r="AU49" s="718"/>
      <c r="AV49" s="718"/>
      <c r="AW49" s="718"/>
      <c r="AX49" s="1152"/>
      <c r="AY49" s="1006"/>
      <c r="AZ49" s="718"/>
      <c r="BA49" s="718"/>
      <c r="BB49" s="718"/>
      <c r="BC49" s="718"/>
      <c r="BD49" s="718"/>
      <c r="BE49" s="718"/>
      <c r="BF49" s="1152"/>
      <c r="BG49" s="1006"/>
      <c r="BH49" s="718"/>
      <c r="BI49" s="718"/>
      <c r="BJ49" s="718"/>
      <c r="BK49" s="718"/>
      <c r="BL49" s="718"/>
      <c r="BM49" s="718"/>
      <c r="BN49" s="1152"/>
      <c r="BO49" s="1006"/>
      <c r="BP49" s="718"/>
      <c r="BQ49" s="718"/>
      <c r="BR49" s="718"/>
      <c r="BS49" s="718"/>
      <c r="BT49" s="718"/>
      <c r="BU49" s="718"/>
    </row>
    <row r="50" spans="1:73" s="1" customFormat="1" ht="40.15" customHeight="1" thickTop="1" x14ac:dyDescent="0.25">
      <c r="A50" s="151"/>
      <c r="B50" s="24"/>
      <c r="C50" s="1058" t="s">
        <v>1323</v>
      </c>
      <c r="D50" s="1049" t="s">
        <v>1324</v>
      </c>
      <c r="E50" s="1061">
        <v>393</v>
      </c>
      <c r="F50" s="1064" t="s">
        <v>3631</v>
      </c>
      <c r="G50" s="1049" t="s">
        <v>1327</v>
      </c>
      <c r="H50" s="1043">
        <v>12</v>
      </c>
      <c r="I50" s="1049" t="s">
        <v>2982</v>
      </c>
      <c r="J50" s="1043" t="s">
        <v>3049</v>
      </c>
      <c r="K50" s="1049" t="s">
        <v>3050</v>
      </c>
      <c r="L50" s="1043" t="s">
        <v>3620</v>
      </c>
      <c r="M50" s="1049" t="s">
        <v>3617</v>
      </c>
      <c r="N50" s="1404">
        <v>2024004540083</v>
      </c>
      <c r="O50" s="1049" t="s">
        <v>3386</v>
      </c>
      <c r="P50" s="1052" t="s">
        <v>1317</v>
      </c>
      <c r="Q50" s="1055">
        <v>12</v>
      </c>
      <c r="R50" s="1040" t="s">
        <v>2871</v>
      </c>
      <c r="S50" s="1040"/>
      <c r="T50" s="1022"/>
      <c r="U50" s="1007"/>
      <c r="V50" s="1007"/>
      <c r="W50" s="1007"/>
      <c r="X50" s="1007"/>
      <c r="Y50" s="1007"/>
      <c r="Z50" s="1004">
        <f t="shared" si="17"/>
        <v>0</v>
      </c>
      <c r="AA50" s="1004">
        <f t="shared" si="19"/>
        <v>0</v>
      </c>
      <c r="AB50" s="1004">
        <f t="shared" si="19"/>
        <v>0</v>
      </c>
      <c r="AC50" s="1004">
        <f t="shared" si="19"/>
        <v>0</v>
      </c>
      <c r="AD50" s="1004">
        <f t="shared" si="19"/>
        <v>0</v>
      </c>
      <c r="AE50" s="1004">
        <f t="shared" si="19"/>
        <v>0</v>
      </c>
      <c r="AF50" s="1004">
        <f t="shared" si="19"/>
        <v>0</v>
      </c>
      <c r="AG50" s="714"/>
      <c r="AH50" s="593"/>
      <c r="AI50" s="593"/>
      <c r="AJ50" s="593"/>
      <c r="AK50" s="207"/>
      <c r="AL50" s="208"/>
      <c r="AM50" s="208"/>
      <c r="AN50" s="208"/>
      <c r="AO50" s="208"/>
      <c r="AP50" s="1150">
        <f>+U50</f>
        <v>0</v>
      </c>
      <c r="AQ50" s="1004">
        <f>SUM(AR50:AW53)</f>
        <v>0</v>
      </c>
      <c r="AR50" s="299"/>
      <c r="AS50" s="299"/>
      <c r="AT50" s="299"/>
      <c r="AU50" s="299"/>
      <c r="AV50" s="299"/>
      <c r="AW50" s="299"/>
      <c r="AX50" s="1150">
        <f>+V50</f>
        <v>0</v>
      </c>
      <c r="AY50" s="1004">
        <f>SUM(AZ50:BE53)</f>
        <v>0</v>
      </c>
      <c r="AZ50" s="299"/>
      <c r="BA50" s="299"/>
      <c r="BB50" s="299"/>
      <c r="BC50" s="299"/>
      <c r="BD50" s="299"/>
      <c r="BE50" s="299"/>
      <c r="BF50" s="1150">
        <f>+W50</f>
        <v>0</v>
      </c>
      <c r="BG50" s="1004">
        <f>SUM(BH50:BM53)</f>
        <v>0</v>
      </c>
      <c r="BH50" s="299"/>
      <c r="BI50" s="299"/>
      <c r="BJ50" s="299"/>
      <c r="BK50" s="299"/>
      <c r="BL50" s="299"/>
      <c r="BM50" s="299"/>
      <c r="BN50" s="1150">
        <f>+X50</f>
        <v>0</v>
      </c>
      <c r="BO50" s="1004">
        <f>SUM(BP50:BU53)</f>
        <v>0</v>
      </c>
      <c r="BP50" s="299"/>
      <c r="BQ50" s="299"/>
      <c r="BR50" s="299"/>
      <c r="BS50" s="299"/>
      <c r="BT50" s="299"/>
      <c r="BU50" s="299"/>
    </row>
    <row r="51" spans="1:73" s="1" customFormat="1" ht="40.15" customHeight="1" x14ac:dyDescent="0.25">
      <c r="A51" s="151"/>
      <c r="B51" s="24"/>
      <c r="C51" s="1059"/>
      <c r="D51" s="1050"/>
      <c r="E51" s="1062"/>
      <c r="F51" s="1065"/>
      <c r="G51" s="1050"/>
      <c r="H51" s="1044"/>
      <c r="I51" s="1050"/>
      <c r="J51" s="1044"/>
      <c r="K51" s="1050"/>
      <c r="L51" s="1044"/>
      <c r="M51" s="1050"/>
      <c r="N51" s="1420"/>
      <c r="O51" s="1050"/>
      <c r="P51" s="1053"/>
      <c r="Q51" s="1056"/>
      <c r="R51" s="1041"/>
      <c r="S51" s="1041"/>
      <c r="T51" s="1023"/>
      <c r="U51" s="1008"/>
      <c r="V51" s="1008"/>
      <c r="W51" s="1008"/>
      <c r="X51" s="1008"/>
      <c r="Y51" s="1008"/>
      <c r="Z51" s="1005"/>
      <c r="AA51" s="1005"/>
      <c r="AB51" s="1005"/>
      <c r="AC51" s="1005"/>
      <c r="AD51" s="1005"/>
      <c r="AE51" s="1005"/>
      <c r="AF51" s="1005"/>
      <c r="AG51" s="479"/>
      <c r="AH51" s="592"/>
      <c r="AI51" s="592"/>
      <c r="AJ51" s="592"/>
      <c r="AK51" s="196"/>
      <c r="AL51" s="197"/>
      <c r="AM51" s="197"/>
      <c r="AN51" s="197"/>
      <c r="AO51" s="197"/>
      <c r="AP51" s="1151"/>
      <c r="AQ51" s="1005"/>
      <c r="AR51" s="282"/>
      <c r="AS51" s="282"/>
      <c r="AT51" s="282"/>
      <c r="AU51" s="282"/>
      <c r="AV51" s="282"/>
      <c r="AW51" s="282"/>
      <c r="AX51" s="1151"/>
      <c r="AY51" s="1005"/>
      <c r="AZ51" s="282"/>
      <c r="BA51" s="282"/>
      <c r="BB51" s="282"/>
      <c r="BC51" s="282"/>
      <c r="BD51" s="282"/>
      <c r="BE51" s="282"/>
      <c r="BF51" s="1151"/>
      <c r="BG51" s="1005"/>
      <c r="BH51" s="282"/>
      <c r="BI51" s="282"/>
      <c r="BJ51" s="282"/>
      <c r="BK51" s="282"/>
      <c r="BL51" s="282"/>
      <c r="BM51" s="282"/>
      <c r="BN51" s="1151"/>
      <c r="BO51" s="1005"/>
      <c r="BP51" s="282"/>
      <c r="BQ51" s="282"/>
      <c r="BR51" s="282"/>
      <c r="BS51" s="282"/>
      <c r="BT51" s="282"/>
      <c r="BU51" s="282"/>
    </row>
    <row r="52" spans="1:73" s="1" customFormat="1" ht="40.15" customHeight="1" x14ac:dyDescent="0.25">
      <c r="A52" s="151"/>
      <c r="B52" s="24"/>
      <c r="C52" s="1059"/>
      <c r="D52" s="1050"/>
      <c r="E52" s="1062"/>
      <c r="F52" s="1065"/>
      <c r="G52" s="1050"/>
      <c r="H52" s="1044"/>
      <c r="I52" s="1050"/>
      <c r="J52" s="1044"/>
      <c r="K52" s="1050"/>
      <c r="L52" s="1044"/>
      <c r="M52" s="1050"/>
      <c r="N52" s="1420"/>
      <c r="O52" s="1050"/>
      <c r="P52" s="1053"/>
      <c r="Q52" s="1056"/>
      <c r="R52" s="1041"/>
      <c r="S52" s="1041"/>
      <c r="T52" s="1023"/>
      <c r="U52" s="1008"/>
      <c r="V52" s="1008"/>
      <c r="W52" s="1008"/>
      <c r="X52" s="1008"/>
      <c r="Y52" s="1008"/>
      <c r="Z52" s="1005"/>
      <c r="AA52" s="1005"/>
      <c r="AB52" s="1005"/>
      <c r="AC52" s="1005"/>
      <c r="AD52" s="1005"/>
      <c r="AE52" s="1005"/>
      <c r="AF52" s="1005"/>
      <c r="AG52" s="196"/>
      <c r="AH52" s="592"/>
      <c r="AI52" s="592"/>
      <c r="AJ52" s="592"/>
      <c r="AK52" s="196"/>
      <c r="AL52" s="197"/>
      <c r="AM52" s="197"/>
      <c r="AN52" s="197"/>
      <c r="AO52" s="197"/>
      <c r="AP52" s="1151"/>
      <c r="AQ52" s="1005"/>
      <c r="AR52" s="282"/>
      <c r="AS52" s="282"/>
      <c r="AT52" s="282"/>
      <c r="AU52" s="282"/>
      <c r="AV52" s="282"/>
      <c r="AW52" s="282"/>
      <c r="AX52" s="1151"/>
      <c r="AY52" s="1005"/>
      <c r="AZ52" s="282"/>
      <c r="BA52" s="282"/>
      <c r="BB52" s="282"/>
      <c r="BC52" s="282"/>
      <c r="BD52" s="282"/>
      <c r="BE52" s="282"/>
      <c r="BF52" s="1151"/>
      <c r="BG52" s="1005"/>
      <c r="BH52" s="282"/>
      <c r="BI52" s="282"/>
      <c r="BJ52" s="282"/>
      <c r="BK52" s="282"/>
      <c r="BL52" s="282"/>
      <c r="BM52" s="282"/>
      <c r="BN52" s="1151"/>
      <c r="BO52" s="1005"/>
      <c r="BP52" s="282"/>
      <c r="BQ52" s="282"/>
      <c r="BR52" s="282"/>
      <c r="BS52" s="282"/>
      <c r="BT52" s="282"/>
      <c r="BU52" s="282"/>
    </row>
    <row r="53" spans="1:73" s="1" customFormat="1" ht="40.15" customHeight="1" thickBot="1" x14ac:dyDescent="0.3">
      <c r="A53" s="151"/>
      <c r="B53" s="24"/>
      <c r="C53" s="1060"/>
      <c r="D53" s="1051"/>
      <c r="E53" s="1063"/>
      <c r="F53" s="1066"/>
      <c r="G53" s="1051"/>
      <c r="H53" s="1045"/>
      <c r="I53" s="1051"/>
      <c r="J53" s="1045"/>
      <c r="K53" s="1051"/>
      <c r="L53" s="1045"/>
      <c r="M53" s="1051"/>
      <c r="N53" s="1406"/>
      <c r="O53" s="1051"/>
      <c r="P53" s="1054"/>
      <c r="Q53" s="1057"/>
      <c r="R53" s="1042"/>
      <c r="S53" s="1042"/>
      <c r="T53" s="1024"/>
      <c r="U53" s="1009"/>
      <c r="V53" s="1009"/>
      <c r="W53" s="1009"/>
      <c r="X53" s="1009"/>
      <c r="Y53" s="1009"/>
      <c r="Z53" s="1006"/>
      <c r="AA53" s="1006"/>
      <c r="AB53" s="1006"/>
      <c r="AC53" s="1006"/>
      <c r="AD53" s="1006"/>
      <c r="AE53" s="1006"/>
      <c r="AF53" s="1006"/>
      <c r="AG53" s="715"/>
      <c r="AH53" s="716"/>
      <c r="AI53" s="716"/>
      <c r="AJ53" s="716"/>
      <c r="AK53" s="715"/>
      <c r="AL53" s="717"/>
      <c r="AM53" s="717"/>
      <c r="AN53" s="717"/>
      <c r="AO53" s="717"/>
      <c r="AP53" s="1152"/>
      <c r="AQ53" s="1006"/>
      <c r="AR53" s="718"/>
      <c r="AS53" s="718"/>
      <c r="AT53" s="718"/>
      <c r="AU53" s="718"/>
      <c r="AV53" s="718"/>
      <c r="AW53" s="718"/>
      <c r="AX53" s="1152"/>
      <c r="AY53" s="1006"/>
      <c r="AZ53" s="718"/>
      <c r="BA53" s="718"/>
      <c r="BB53" s="718"/>
      <c r="BC53" s="718"/>
      <c r="BD53" s="718"/>
      <c r="BE53" s="718"/>
      <c r="BF53" s="1152"/>
      <c r="BG53" s="1006"/>
      <c r="BH53" s="718"/>
      <c r="BI53" s="718"/>
      <c r="BJ53" s="718"/>
      <c r="BK53" s="718"/>
      <c r="BL53" s="718"/>
      <c r="BM53" s="718"/>
      <c r="BN53" s="1152"/>
      <c r="BO53" s="1006"/>
      <c r="BP53" s="718"/>
      <c r="BQ53" s="718"/>
      <c r="BR53" s="718"/>
      <c r="BS53" s="718"/>
      <c r="BT53" s="718"/>
      <c r="BU53" s="718"/>
    </row>
    <row r="54" spans="1:73" s="1" customFormat="1" ht="40.15" customHeight="1" thickTop="1" x14ac:dyDescent="0.25">
      <c r="A54" s="151"/>
      <c r="B54" s="24"/>
      <c r="C54" s="1058" t="s">
        <v>1325</v>
      </c>
      <c r="D54" s="1049" t="s">
        <v>3633</v>
      </c>
      <c r="E54" s="1061">
        <v>394</v>
      </c>
      <c r="F54" s="1064" t="s">
        <v>3631</v>
      </c>
      <c r="G54" s="1049" t="s">
        <v>1327</v>
      </c>
      <c r="H54" s="1043">
        <v>12</v>
      </c>
      <c r="I54" s="1049" t="s">
        <v>2982</v>
      </c>
      <c r="J54" s="1043" t="s">
        <v>3049</v>
      </c>
      <c r="K54" s="1049" t="s">
        <v>3050</v>
      </c>
      <c r="L54" s="1043" t="s">
        <v>3620</v>
      </c>
      <c r="M54" s="1049" t="s">
        <v>3617</v>
      </c>
      <c r="N54" s="1404">
        <v>2024004540083</v>
      </c>
      <c r="O54" s="1049" t="s">
        <v>3386</v>
      </c>
      <c r="P54" s="1052" t="s">
        <v>1327</v>
      </c>
      <c r="Q54" s="1055">
        <v>12</v>
      </c>
      <c r="R54" s="1040" t="s">
        <v>2871</v>
      </c>
      <c r="S54" s="1040"/>
      <c r="T54" s="1022"/>
      <c r="U54" s="1007"/>
      <c r="V54" s="1007"/>
      <c r="W54" s="1007"/>
      <c r="X54" s="1007"/>
      <c r="Y54" s="1007"/>
      <c r="Z54" s="1004">
        <f t="shared" si="17"/>
        <v>0</v>
      </c>
      <c r="AA54" s="1004">
        <f t="shared" si="19"/>
        <v>0</v>
      </c>
      <c r="AB54" s="1004">
        <f t="shared" si="19"/>
        <v>0</v>
      </c>
      <c r="AC54" s="1004">
        <f t="shared" si="19"/>
        <v>0</v>
      </c>
      <c r="AD54" s="1004">
        <f t="shared" si="19"/>
        <v>0</v>
      </c>
      <c r="AE54" s="1004">
        <f t="shared" si="19"/>
        <v>0</v>
      </c>
      <c r="AF54" s="1004">
        <f t="shared" si="19"/>
        <v>0</v>
      </c>
      <c r="AG54" s="714"/>
      <c r="AH54" s="593"/>
      <c r="AI54" s="593"/>
      <c r="AJ54" s="593"/>
      <c r="AK54" s="207"/>
      <c r="AL54" s="208"/>
      <c r="AM54" s="208"/>
      <c r="AN54" s="208"/>
      <c r="AO54" s="208"/>
      <c r="AP54" s="1150">
        <f>+U54</f>
        <v>0</v>
      </c>
      <c r="AQ54" s="1004">
        <f>SUM(AR54:AW57)</f>
        <v>0</v>
      </c>
      <c r="AR54" s="299"/>
      <c r="AS54" s="299"/>
      <c r="AT54" s="299"/>
      <c r="AU54" s="299"/>
      <c r="AV54" s="299"/>
      <c r="AW54" s="299"/>
      <c r="AX54" s="1150">
        <f>+V54</f>
        <v>0</v>
      </c>
      <c r="AY54" s="1004">
        <f>SUM(AZ54:BE57)</f>
        <v>0</v>
      </c>
      <c r="AZ54" s="299"/>
      <c r="BA54" s="299"/>
      <c r="BB54" s="299"/>
      <c r="BC54" s="299"/>
      <c r="BD54" s="299"/>
      <c r="BE54" s="299"/>
      <c r="BF54" s="1150">
        <f>+W54</f>
        <v>0</v>
      </c>
      <c r="BG54" s="1004">
        <f>SUM(BH54:BM57)</f>
        <v>0</v>
      </c>
      <c r="BH54" s="299"/>
      <c r="BI54" s="299"/>
      <c r="BJ54" s="299"/>
      <c r="BK54" s="299"/>
      <c r="BL54" s="299"/>
      <c r="BM54" s="299"/>
      <c r="BN54" s="1150">
        <f>+X54</f>
        <v>0</v>
      </c>
      <c r="BO54" s="1004">
        <f>SUM(BP54:BU57)</f>
        <v>0</v>
      </c>
      <c r="BP54" s="299"/>
      <c r="BQ54" s="299"/>
      <c r="BR54" s="299"/>
      <c r="BS54" s="299"/>
      <c r="BT54" s="299"/>
      <c r="BU54" s="299"/>
    </row>
    <row r="55" spans="1:73" s="1" customFormat="1" ht="40.15" customHeight="1" x14ac:dyDescent="0.25">
      <c r="A55" s="151"/>
      <c r="B55" s="24"/>
      <c r="C55" s="1059"/>
      <c r="D55" s="1050"/>
      <c r="E55" s="1062"/>
      <c r="F55" s="1065"/>
      <c r="G55" s="1050"/>
      <c r="H55" s="1044"/>
      <c r="I55" s="1050"/>
      <c r="J55" s="1044"/>
      <c r="K55" s="1050"/>
      <c r="L55" s="1044"/>
      <c r="M55" s="1050"/>
      <c r="N55" s="1420"/>
      <c r="O55" s="1050"/>
      <c r="P55" s="1053"/>
      <c r="Q55" s="1056"/>
      <c r="R55" s="1041"/>
      <c r="S55" s="1041"/>
      <c r="T55" s="1023"/>
      <c r="U55" s="1008"/>
      <c r="V55" s="1008"/>
      <c r="W55" s="1008"/>
      <c r="X55" s="1008"/>
      <c r="Y55" s="1008"/>
      <c r="Z55" s="1005"/>
      <c r="AA55" s="1005"/>
      <c r="AB55" s="1005"/>
      <c r="AC55" s="1005"/>
      <c r="AD55" s="1005"/>
      <c r="AE55" s="1005"/>
      <c r="AF55" s="1005"/>
      <c r="AG55" s="479"/>
      <c r="AH55" s="592"/>
      <c r="AI55" s="592"/>
      <c r="AJ55" s="592"/>
      <c r="AK55" s="196"/>
      <c r="AL55" s="197"/>
      <c r="AM55" s="197"/>
      <c r="AN55" s="197"/>
      <c r="AO55" s="197"/>
      <c r="AP55" s="1151"/>
      <c r="AQ55" s="1005"/>
      <c r="AR55" s="282"/>
      <c r="AS55" s="282"/>
      <c r="AT55" s="282"/>
      <c r="AU55" s="282"/>
      <c r="AV55" s="282"/>
      <c r="AW55" s="282"/>
      <c r="AX55" s="1151"/>
      <c r="AY55" s="1005"/>
      <c r="AZ55" s="282"/>
      <c r="BA55" s="282"/>
      <c r="BB55" s="282"/>
      <c r="BC55" s="282"/>
      <c r="BD55" s="282"/>
      <c r="BE55" s="282"/>
      <c r="BF55" s="1151"/>
      <c r="BG55" s="1005"/>
      <c r="BH55" s="282"/>
      <c r="BI55" s="282"/>
      <c r="BJ55" s="282"/>
      <c r="BK55" s="282"/>
      <c r="BL55" s="282"/>
      <c r="BM55" s="282"/>
      <c r="BN55" s="1151"/>
      <c r="BO55" s="1005"/>
      <c r="BP55" s="282"/>
      <c r="BQ55" s="282"/>
      <c r="BR55" s="282"/>
      <c r="BS55" s="282"/>
      <c r="BT55" s="282"/>
      <c r="BU55" s="282"/>
    </row>
    <row r="56" spans="1:73" s="1" customFormat="1" ht="40.15" customHeight="1" x14ac:dyDescent="0.25">
      <c r="A56" s="151"/>
      <c r="B56" s="24"/>
      <c r="C56" s="1059"/>
      <c r="D56" s="1050"/>
      <c r="E56" s="1062"/>
      <c r="F56" s="1065"/>
      <c r="G56" s="1050"/>
      <c r="H56" s="1044"/>
      <c r="I56" s="1050"/>
      <c r="J56" s="1044"/>
      <c r="K56" s="1050"/>
      <c r="L56" s="1044"/>
      <c r="M56" s="1050"/>
      <c r="N56" s="1420"/>
      <c r="O56" s="1050"/>
      <c r="P56" s="1053"/>
      <c r="Q56" s="1056"/>
      <c r="R56" s="1041"/>
      <c r="S56" s="1041"/>
      <c r="T56" s="1023"/>
      <c r="U56" s="1008"/>
      <c r="V56" s="1008"/>
      <c r="W56" s="1008"/>
      <c r="X56" s="1008"/>
      <c r="Y56" s="1008"/>
      <c r="Z56" s="1005"/>
      <c r="AA56" s="1005"/>
      <c r="AB56" s="1005"/>
      <c r="AC56" s="1005"/>
      <c r="AD56" s="1005"/>
      <c r="AE56" s="1005"/>
      <c r="AF56" s="1005"/>
      <c r="AG56" s="196"/>
      <c r="AH56" s="592"/>
      <c r="AI56" s="592"/>
      <c r="AJ56" s="592"/>
      <c r="AK56" s="196"/>
      <c r="AL56" s="197"/>
      <c r="AM56" s="197"/>
      <c r="AN56" s="197"/>
      <c r="AO56" s="197"/>
      <c r="AP56" s="1151"/>
      <c r="AQ56" s="1005"/>
      <c r="AR56" s="282"/>
      <c r="AS56" s="282"/>
      <c r="AT56" s="282"/>
      <c r="AU56" s="282"/>
      <c r="AV56" s="282"/>
      <c r="AW56" s="282"/>
      <c r="AX56" s="1151"/>
      <c r="AY56" s="1005"/>
      <c r="AZ56" s="282"/>
      <c r="BA56" s="282"/>
      <c r="BB56" s="282"/>
      <c r="BC56" s="282"/>
      <c r="BD56" s="282"/>
      <c r="BE56" s="282"/>
      <c r="BF56" s="1151"/>
      <c r="BG56" s="1005"/>
      <c r="BH56" s="282"/>
      <c r="BI56" s="282"/>
      <c r="BJ56" s="282"/>
      <c r="BK56" s="282"/>
      <c r="BL56" s="282"/>
      <c r="BM56" s="282"/>
      <c r="BN56" s="1151"/>
      <c r="BO56" s="1005"/>
      <c r="BP56" s="282"/>
      <c r="BQ56" s="282"/>
      <c r="BR56" s="282"/>
      <c r="BS56" s="282"/>
      <c r="BT56" s="282"/>
      <c r="BU56" s="282"/>
    </row>
    <row r="57" spans="1:73" s="1" customFormat="1" ht="40.15" customHeight="1" thickBot="1" x14ac:dyDescent="0.3">
      <c r="A57" s="151"/>
      <c r="B57" s="24"/>
      <c r="C57" s="1060"/>
      <c r="D57" s="1051"/>
      <c r="E57" s="1063"/>
      <c r="F57" s="1066"/>
      <c r="G57" s="1051"/>
      <c r="H57" s="1045"/>
      <c r="I57" s="1051"/>
      <c r="J57" s="1045"/>
      <c r="K57" s="1051"/>
      <c r="L57" s="1045"/>
      <c r="M57" s="1051"/>
      <c r="N57" s="1406"/>
      <c r="O57" s="1051"/>
      <c r="P57" s="1054"/>
      <c r="Q57" s="1057"/>
      <c r="R57" s="1042"/>
      <c r="S57" s="1042"/>
      <c r="T57" s="1024"/>
      <c r="U57" s="1009"/>
      <c r="V57" s="1009"/>
      <c r="W57" s="1009"/>
      <c r="X57" s="1009"/>
      <c r="Y57" s="1009"/>
      <c r="Z57" s="1006"/>
      <c r="AA57" s="1006"/>
      <c r="AB57" s="1006"/>
      <c r="AC57" s="1006"/>
      <c r="AD57" s="1006"/>
      <c r="AE57" s="1006"/>
      <c r="AF57" s="1006"/>
      <c r="AG57" s="715"/>
      <c r="AH57" s="716"/>
      <c r="AI57" s="716"/>
      <c r="AJ57" s="716"/>
      <c r="AK57" s="715"/>
      <c r="AL57" s="717"/>
      <c r="AM57" s="717"/>
      <c r="AN57" s="717"/>
      <c r="AO57" s="717"/>
      <c r="AP57" s="1152"/>
      <c r="AQ57" s="1006"/>
      <c r="AR57" s="718"/>
      <c r="AS57" s="718"/>
      <c r="AT57" s="718"/>
      <c r="AU57" s="718"/>
      <c r="AV57" s="718"/>
      <c r="AW57" s="718"/>
      <c r="AX57" s="1152"/>
      <c r="AY57" s="1006"/>
      <c r="AZ57" s="718"/>
      <c r="BA57" s="718"/>
      <c r="BB57" s="718"/>
      <c r="BC57" s="718"/>
      <c r="BD57" s="718"/>
      <c r="BE57" s="718"/>
      <c r="BF57" s="1152"/>
      <c r="BG57" s="1006"/>
      <c r="BH57" s="718"/>
      <c r="BI57" s="718"/>
      <c r="BJ57" s="718"/>
      <c r="BK57" s="718"/>
      <c r="BL57" s="718"/>
      <c r="BM57" s="718"/>
      <c r="BN57" s="1152"/>
      <c r="BO57" s="1006"/>
      <c r="BP57" s="718"/>
      <c r="BQ57" s="718"/>
      <c r="BR57" s="718"/>
      <c r="BS57" s="718"/>
      <c r="BT57" s="718"/>
      <c r="BU57" s="718"/>
    </row>
    <row r="58" spans="1:73" s="1" customFormat="1" ht="40.15" customHeight="1" thickTop="1" x14ac:dyDescent="0.25">
      <c r="A58" s="151"/>
      <c r="B58" s="24"/>
      <c r="C58" s="1058" t="s">
        <v>1328</v>
      </c>
      <c r="D58" s="1049" t="s">
        <v>1329</v>
      </c>
      <c r="E58" s="1061">
        <v>395</v>
      </c>
      <c r="F58" s="1064" t="s">
        <v>3631</v>
      </c>
      <c r="G58" s="1049" t="s">
        <v>1327</v>
      </c>
      <c r="H58" s="1043">
        <v>4</v>
      </c>
      <c r="I58" s="1049" t="s">
        <v>2982</v>
      </c>
      <c r="J58" s="1043" t="s">
        <v>3049</v>
      </c>
      <c r="K58" s="1049" t="s">
        <v>3050</v>
      </c>
      <c r="L58" s="1043" t="s">
        <v>3620</v>
      </c>
      <c r="M58" s="1049" t="s">
        <v>3617</v>
      </c>
      <c r="N58" s="1404">
        <v>2024004540083</v>
      </c>
      <c r="O58" s="1049" t="s">
        <v>3386</v>
      </c>
      <c r="P58" s="1052" t="s">
        <v>1327</v>
      </c>
      <c r="Q58" s="1055">
        <v>4</v>
      </c>
      <c r="R58" s="1040" t="s">
        <v>2867</v>
      </c>
      <c r="S58" s="1040"/>
      <c r="T58" s="1022"/>
      <c r="U58" s="1007"/>
      <c r="V58" s="1007"/>
      <c r="W58" s="1007"/>
      <c r="X58" s="1007"/>
      <c r="Y58" s="1007"/>
      <c r="Z58" s="1004">
        <f t="shared" si="17"/>
        <v>0</v>
      </c>
      <c r="AA58" s="1004">
        <f t="shared" si="19"/>
        <v>0</v>
      </c>
      <c r="AB58" s="1004">
        <f t="shared" si="19"/>
        <v>0</v>
      </c>
      <c r="AC58" s="1004">
        <f t="shared" si="19"/>
        <v>0</v>
      </c>
      <c r="AD58" s="1004">
        <f t="shared" si="19"/>
        <v>0</v>
      </c>
      <c r="AE58" s="1004">
        <f t="shared" si="19"/>
        <v>0</v>
      </c>
      <c r="AF58" s="1004">
        <f t="shared" si="19"/>
        <v>0</v>
      </c>
      <c r="AG58" s="714"/>
      <c r="AH58" s="593"/>
      <c r="AI58" s="593"/>
      <c r="AJ58" s="593"/>
      <c r="AK58" s="207"/>
      <c r="AL58" s="208"/>
      <c r="AM58" s="208"/>
      <c r="AN58" s="208"/>
      <c r="AO58" s="208"/>
      <c r="AP58" s="1150">
        <f>+U58</f>
        <v>0</v>
      </c>
      <c r="AQ58" s="1004">
        <f>SUM(AR58:AW61)</f>
        <v>0</v>
      </c>
      <c r="AR58" s="299"/>
      <c r="AS58" s="299"/>
      <c r="AT58" s="299"/>
      <c r="AU58" s="299"/>
      <c r="AV58" s="299"/>
      <c r="AW58" s="299"/>
      <c r="AX58" s="1150">
        <f>+V58</f>
        <v>0</v>
      </c>
      <c r="AY58" s="1004">
        <f>SUM(AZ58:BE61)</f>
        <v>0</v>
      </c>
      <c r="AZ58" s="299"/>
      <c r="BA58" s="299"/>
      <c r="BB58" s="299"/>
      <c r="BC58" s="299"/>
      <c r="BD58" s="299"/>
      <c r="BE58" s="299"/>
      <c r="BF58" s="1150">
        <f>+W58</f>
        <v>0</v>
      </c>
      <c r="BG58" s="1004">
        <f>SUM(BH58:BM61)</f>
        <v>0</v>
      </c>
      <c r="BH58" s="299"/>
      <c r="BI58" s="299"/>
      <c r="BJ58" s="299"/>
      <c r="BK58" s="299"/>
      <c r="BL58" s="299"/>
      <c r="BM58" s="299"/>
      <c r="BN58" s="1150">
        <f>+X58</f>
        <v>0</v>
      </c>
      <c r="BO58" s="1004">
        <f>SUM(BP58:BU61)</f>
        <v>0</v>
      </c>
      <c r="BP58" s="299"/>
      <c r="BQ58" s="299"/>
      <c r="BR58" s="299"/>
      <c r="BS58" s="299"/>
      <c r="BT58" s="299"/>
      <c r="BU58" s="299"/>
    </row>
    <row r="59" spans="1:73" s="1" customFormat="1" ht="40.15" customHeight="1" x14ac:dyDescent="0.25">
      <c r="A59" s="151"/>
      <c r="B59" s="24"/>
      <c r="C59" s="1059"/>
      <c r="D59" s="1050"/>
      <c r="E59" s="1062"/>
      <c r="F59" s="1065"/>
      <c r="G59" s="1050"/>
      <c r="H59" s="1044"/>
      <c r="I59" s="1050"/>
      <c r="J59" s="1044"/>
      <c r="K59" s="1050"/>
      <c r="L59" s="1044"/>
      <c r="M59" s="1050"/>
      <c r="N59" s="1420"/>
      <c r="O59" s="1050"/>
      <c r="P59" s="1053"/>
      <c r="Q59" s="1056"/>
      <c r="R59" s="1041"/>
      <c r="S59" s="1041"/>
      <c r="T59" s="1023"/>
      <c r="U59" s="1008"/>
      <c r="V59" s="1008"/>
      <c r="W59" s="1008"/>
      <c r="X59" s="1008"/>
      <c r="Y59" s="1008"/>
      <c r="Z59" s="1005"/>
      <c r="AA59" s="1005"/>
      <c r="AB59" s="1005"/>
      <c r="AC59" s="1005"/>
      <c r="AD59" s="1005"/>
      <c r="AE59" s="1005"/>
      <c r="AF59" s="1005"/>
      <c r="AG59" s="479"/>
      <c r="AH59" s="592"/>
      <c r="AI59" s="592"/>
      <c r="AJ59" s="592"/>
      <c r="AK59" s="196"/>
      <c r="AL59" s="197"/>
      <c r="AM59" s="197"/>
      <c r="AN59" s="197"/>
      <c r="AO59" s="197"/>
      <c r="AP59" s="1151"/>
      <c r="AQ59" s="1005"/>
      <c r="AR59" s="282"/>
      <c r="AS59" s="282"/>
      <c r="AT59" s="282"/>
      <c r="AU59" s="282"/>
      <c r="AV59" s="282"/>
      <c r="AW59" s="282"/>
      <c r="AX59" s="1151"/>
      <c r="AY59" s="1005"/>
      <c r="AZ59" s="282"/>
      <c r="BA59" s="282"/>
      <c r="BB59" s="282"/>
      <c r="BC59" s="282"/>
      <c r="BD59" s="282"/>
      <c r="BE59" s="282"/>
      <c r="BF59" s="1151"/>
      <c r="BG59" s="1005"/>
      <c r="BH59" s="282"/>
      <c r="BI59" s="282"/>
      <c r="BJ59" s="282"/>
      <c r="BK59" s="282"/>
      <c r="BL59" s="282"/>
      <c r="BM59" s="282"/>
      <c r="BN59" s="1151"/>
      <c r="BO59" s="1005"/>
      <c r="BP59" s="282"/>
      <c r="BQ59" s="282"/>
      <c r="BR59" s="282"/>
      <c r="BS59" s="282"/>
      <c r="BT59" s="282"/>
      <c r="BU59" s="282"/>
    </row>
    <row r="60" spans="1:73" s="1" customFormat="1" ht="40.15" customHeight="1" x14ac:dyDescent="0.25">
      <c r="A60" s="151"/>
      <c r="B60" s="24"/>
      <c r="C60" s="1059"/>
      <c r="D60" s="1050"/>
      <c r="E60" s="1062"/>
      <c r="F60" s="1065"/>
      <c r="G60" s="1050"/>
      <c r="H60" s="1044"/>
      <c r="I60" s="1050"/>
      <c r="J60" s="1044"/>
      <c r="K60" s="1050"/>
      <c r="L60" s="1044"/>
      <c r="M60" s="1050"/>
      <c r="N60" s="1420"/>
      <c r="O60" s="1050"/>
      <c r="P60" s="1053"/>
      <c r="Q60" s="1056"/>
      <c r="R60" s="1041"/>
      <c r="S60" s="1041"/>
      <c r="T60" s="1023"/>
      <c r="U60" s="1008"/>
      <c r="V60" s="1008"/>
      <c r="W60" s="1008"/>
      <c r="X60" s="1008"/>
      <c r="Y60" s="1008"/>
      <c r="Z60" s="1005"/>
      <c r="AA60" s="1005"/>
      <c r="AB60" s="1005"/>
      <c r="AC60" s="1005"/>
      <c r="AD60" s="1005"/>
      <c r="AE60" s="1005"/>
      <c r="AF60" s="1005"/>
      <c r="AG60" s="196"/>
      <c r="AH60" s="592"/>
      <c r="AI60" s="592"/>
      <c r="AJ60" s="592"/>
      <c r="AK60" s="196"/>
      <c r="AL60" s="197"/>
      <c r="AM60" s="197"/>
      <c r="AN60" s="197"/>
      <c r="AO60" s="197"/>
      <c r="AP60" s="1151"/>
      <c r="AQ60" s="1005"/>
      <c r="AR60" s="282"/>
      <c r="AS60" s="282"/>
      <c r="AT60" s="282"/>
      <c r="AU60" s="282"/>
      <c r="AV60" s="282"/>
      <c r="AW60" s="282"/>
      <c r="AX60" s="1151"/>
      <c r="AY60" s="1005"/>
      <c r="AZ60" s="282"/>
      <c r="BA60" s="282"/>
      <c r="BB60" s="282"/>
      <c r="BC60" s="282"/>
      <c r="BD60" s="282"/>
      <c r="BE60" s="282"/>
      <c r="BF60" s="1151"/>
      <c r="BG60" s="1005"/>
      <c r="BH60" s="282"/>
      <c r="BI60" s="282"/>
      <c r="BJ60" s="282"/>
      <c r="BK60" s="282"/>
      <c r="BL60" s="282"/>
      <c r="BM60" s="282"/>
      <c r="BN60" s="1151"/>
      <c r="BO60" s="1005"/>
      <c r="BP60" s="282"/>
      <c r="BQ60" s="282"/>
      <c r="BR60" s="282"/>
      <c r="BS60" s="282"/>
      <c r="BT60" s="282"/>
      <c r="BU60" s="282"/>
    </row>
    <row r="61" spans="1:73" s="1" customFormat="1" ht="40.15" customHeight="1" thickBot="1" x14ac:dyDescent="0.3">
      <c r="A61" s="151"/>
      <c r="B61" s="24"/>
      <c r="C61" s="1060"/>
      <c r="D61" s="1051"/>
      <c r="E61" s="1063"/>
      <c r="F61" s="1066"/>
      <c r="G61" s="1051"/>
      <c r="H61" s="1045"/>
      <c r="I61" s="1051"/>
      <c r="J61" s="1045"/>
      <c r="K61" s="1051"/>
      <c r="L61" s="1045"/>
      <c r="M61" s="1051"/>
      <c r="N61" s="1406"/>
      <c r="O61" s="1051"/>
      <c r="P61" s="1054"/>
      <c r="Q61" s="1057"/>
      <c r="R61" s="1042"/>
      <c r="S61" s="1042"/>
      <c r="T61" s="1024"/>
      <c r="U61" s="1009"/>
      <c r="V61" s="1009"/>
      <c r="W61" s="1009"/>
      <c r="X61" s="1009"/>
      <c r="Y61" s="1009"/>
      <c r="Z61" s="1006"/>
      <c r="AA61" s="1006"/>
      <c r="AB61" s="1006"/>
      <c r="AC61" s="1006"/>
      <c r="AD61" s="1006"/>
      <c r="AE61" s="1006"/>
      <c r="AF61" s="1006"/>
      <c r="AG61" s="715"/>
      <c r="AH61" s="716"/>
      <c r="AI61" s="716"/>
      <c r="AJ61" s="716"/>
      <c r="AK61" s="715"/>
      <c r="AL61" s="717"/>
      <c r="AM61" s="717"/>
      <c r="AN61" s="717"/>
      <c r="AO61" s="717"/>
      <c r="AP61" s="1152"/>
      <c r="AQ61" s="1006"/>
      <c r="AR61" s="718"/>
      <c r="AS61" s="718"/>
      <c r="AT61" s="718"/>
      <c r="AU61" s="718"/>
      <c r="AV61" s="718"/>
      <c r="AW61" s="718"/>
      <c r="AX61" s="1152"/>
      <c r="AY61" s="1006"/>
      <c r="AZ61" s="718"/>
      <c r="BA61" s="718"/>
      <c r="BB61" s="718"/>
      <c r="BC61" s="718"/>
      <c r="BD61" s="718"/>
      <c r="BE61" s="718"/>
      <c r="BF61" s="1152"/>
      <c r="BG61" s="1006"/>
      <c r="BH61" s="718"/>
      <c r="BI61" s="718"/>
      <c r="BJ61" s="718"/>
      <c r="BK61" s="718"/>
      <c r="BL61" s="718"/>
      <c r="BM61" s="718"/>
      <c r="BN61" s="1152"/>
      <c r="BO61" s="1006"/>
      <c r="BP61" s="718"/>
      <c r="BQ61" s="718"/>
      <c r="BR61" s="718"/>
      <c r="BS61" s="718"/>
      <c r="BT61" s="718"/>
      <c r="BU61" s="718"/>
    </row>
    <row r="62" spans="1:73" s="1" customFormat="1" ht="40.15" customHeight="1" thickTop="1" x14ac:dyDescent="0.25">
      <c r="A62" s="151"/>
      <c r="B62" s="24"/>
      <c r="C62" s="1058" t="s">
        <v>1330</v>
      </c>
      <c r="D62" s="1049" t="s">
        <v>1331</v>
      </c>
      <c r="E62" s="1061">
        <v>396</v>
      </c>
      <c r="F62" s="1064" t="s">
        <v>3629</v>
      </c>
      <c r="G62" s="1049" t="s">
        <v>3630</v>
      </c>
      <c r="H62" s="1043">
        <v>3000</v>
      </c>
      <c r="I62" s="1049" t="s">
        <v>2982</v>
      </c>
      <c r="J62" s="1043" t="s">
        <v>3049</v>
      </c>
      <c r="K62" s="1049" t="s">
        <v>3050</v>
      </c>
      <c r="L62" s="1043" t="s">
        <v>3620</v>
      </c>
      <c r="M62" s="1049" t="s">
        <v>3617</v>
      </c>
      <c r="N62" s="1404">
        <v>2024004540083</v>
      </c>
      <c r="O62" s="1049" t="s">
        <v>3386</v>
      </c>
      <c r="P62" s="1052" t="s">
        <v>1332</v>
      </c>
      <c r="Q62" s="1055">
        <v>3000</v>
      </c>
      <c r="R62" s="1040" t="s">
        <v>2871</v>
      </c>
      <c r="S62" s="1040"/>
      <c r="T62" s="1022"/>
      <c r="U62" s="1007"/>
      <c r="V62" s="1007"/>
      <c r="W62" s="1007"/>
      <c r="X62" s="1007"/>
      <c r="Y62" s="1007"/>
      <c r="Z62" s="1004">
        <f t="shared" si="17"/>
        <v>0</v>
      </c>
      <c r="AA62" s="1004">
        <f t="shared" ref="AA62:AF74" si="20">SUM(AR62:AR65,AZ62:AZ65,BH62:BH65,BP62:BP65)</f>
        <v>0</v>
      </c>
      <c r="AB62" s="1004">
        <f t="shared" si="20"/>
        <v>0</v>
      </c>
      <c r="AC62" s="1004">
        <f t="shared" si="20"/>
        <v>0</v>
      </c>
      <c r="AD62" s="1004">
        <f t="shared" si="20"/>
        <v>0</v>
      </c>
      <c r="AE62" s="1004">
        <f t="shared" si="20"/>
        <v>0</v>
      </c>
      <c r="AF62" s="1004">
        <f t="shared" si="20"/>
        <v>0</v>
      </c>
      <c r="AG62" s="714"/>
      <c r="AH62" s="593"/>
      <c r="AI62" s="593"/>
      <c r="AJ62" s="593"/>
      <c r="AK62" s="207"/>
      <c r="AL62" s="208"/>
      <c r="AM62" s="208"/>
      <c r="AN62" s="208"/>
      <c r="AO62" s="208"/>
      <c r="AP62" s="1150">
        <f>+U62</f>
        <v>0</v>
      </c>
      <c r="AQ62" s="1004">
        <f>SUM(AR62:AW65)</f>
        <v>0</v>
      </c>
      <c r="AR62" s="299"/>
      <c r="AS62" s="299"/>
      <c r="AT62" s="299"/>
      <c r="AU62" s="299"/>
      <c r="AV62" s="299"/>
      <c r="AW62" s="299"/>
      <c r="AX62" s="1150">
        <f>+V62</f>
        <v>0</v>
      </c>
      <c r="AY62" s="1004">
        <f>SUM(AZ62:BE65)</f>
        <v>0</v>
      </c>
      <c r="AZ62" s="299"/>
      <c r="BA62" s="299"/>
      <c r="BB62" s="299"/>
      <c r="BC62" s="299"/>
      <c r="BD62" s="299"/>
      <c r="BE62" s="299"/>
      <c r="BF62" s="1150">
        <f>+W62</f>
        <v>0</v>
      </c>
      <c r="BG62" s="1004">
        <f>SUM(BH62:BM65)</f>
        <v>0</v>
      </c>
      <c r="BH62" s="299"/>
      <c r="BI62" s="299"/>
      <c r="BJ62" s="299"/>
      <c r="BK62" s="299"/>
      <c r="BL62" s="299"/>
      <c r="BM62" s="299"/>
      <c r="BN62" s="1150">
        <f>+X62</f>
        <v>0</v>
      </c>
      <c r="BO62" s="1004">
        <f>SUM(BP62:BU65)</f>
        <v>0</v>
      </c>
      <c r="BP62" s="299"/>
      <c r="BQ62" s="299"/>
      <c r="BR62" s="299"/>
      <c r="BS62" s="299"/>
      <c r="BT62" s="299"/>
      <c r="BU62" s="299"/>
    </row>
    <row r="63" spans="1:73" s="1" customFormat="1" ht="40.15" customHeight="1" x14ac:dyDescent="0.25">
      <c r="A63" s="151"/>
      <c r="B63" s="24"/>
      <c r="C63" s="1059"/>
      <c r="D63" s="1050"/>
      <c r="E63" s="1062"/>
      <c r="F63" s="1065"/>
      <c r="G63" s="1050"/>
      <c r="H63" s="1044"/>
      <c r="I63" s="1050"/>
      <c r="J63" s="1044"/>
      <c r="K63" s="1050"/>
      <c r="L63" s="1044"/>
      <c r="M63" s="1050"/>
      <c r="N63" s="1420"/>
      <c r="O63" s="1050"/>
      <c r="P63" s="1053"/>
      <c r="Q63" s="1056"/>
      <c r="R63" s="1041"/>
      <c r="S63" s="1041"/>
      <c r="T63" s="1023"/>
      <c r="U63" s="1008"/>
      <c r="V63" s="1008"/>
      <c r="W63" s="1008"/>
      <c r="X63" s="1008"/>
      <c r="Y63" s="1008"/>
      <c r="Z63" s="1005"/>
      <c r="AA63" s="1005"/>
      <c r="AB63" s="1005"/>
      <c r="AC63" s="1005"/>
      <c r="AD63" s="1005"/>
      <c r="AE63" s="1005"/>
      <c r="AF63" s="1005"/>
      <c r="AG63" s="479"/>
      <c r="AH63" s="592"/>
      <c r="AI63" s="592"/>
      <c r="AJ63" s="592"/>
      <c r="AK63" s="196"/>
      <c r="AL63" s="197"/>
      <c r="AM63" s="197"/>
      <c r="AN63" s="197"/>
      <c r="AO63" s="197"/>
      <c r="AP63" s="1151"/>
      <c r="AQ63" s="1005"/>
      <c r="AR63" s="282"/>
      <c r="AS63" s="282"/>
      <c r="AT63" s="282"/>
      <c r="AU63" s="282"/>
      <c r="AV63" s="282"/>
      <c r="AW63" s="282"/>
      <c r="AX63" s="1151"/>
      <c r="AY63" s="1005"/>
      <c r="AZ63" s="282"/>
      <c r="BA63" s="282"/>
      <c r="BB63" s="282"/>
      <c r="BC63" s="282"/>
      <c r="BD63" s="282"/>
      <c r="BE63" s="282"/>
      <c r="BF63" s="1151"/>
      <c r="BG63" s="1005"/>
      <c r="BH63" s="282"/>
      <c r="BI63" s="282"/>
      <c r="BJ63" s="282"/>
      <c r="BK63" s="282"/>
      <c r="BL63" s="282"/>
      <c r="BM63" s="282"/>
      <c r="BN63" s="1151"/>
      <c r="BO63" s="1005"/>
      <c r="BP63" s="282"/>
      <c r="BQ63" s="282"/>
      <c r="BR63" s="282"/>
      <c r="BS63" s="282"/>
      <c r="BT63" s="282"/>
      <c r="BU63" s="282"/>
    </row>
    <row r="64" spans="1:73" s="1" customFormat="1" ht="40.15" customHeight="1" x14ac:dyDescent="0.25">
      <c r="A64" s="151"/>
      <c r="B64" s="24"/>
      <c r="C64" s="1059"/>
      <c r="D64" s="1050"/>
      <c r="E64" s="1062"/>
      <c r="F64" s="1065"/>
      <c r="G64" s="1050"/>
      <c r="H64" s="1044"/>
      <c r="I64" s="1050"/>
      <c r="J64" s="1044"/>
      <c r="K64" s="1050"/>
      <c r="L64" s="1044"/>
      <c r="M64" s="1050"/>
      <c r="N64" s="1420"/>
      <c r="O64" s="1050"/>
      <c r="P64" s="1053"/>
      <c r="Q64" s="1056"/>
      <c r="R64" s="1041"/>
      <c r="S64" s="1041"/>
      <c r="T64" s="1023"/>
      <c r="U64" s="1008"/>
      <c r="V64" s="1008"/>
      <c r="W64" s="1008"/>
      <c r="X64" s="1008"/>
      <c r="Y64" s="1008"/>
      <c r="Z64" s="1005"/>
      <c r="AA64" s="1005"/>
      <c r="AB64" s="1005"/>
      <c r="AC64" s="1005"/>
      <c r="AD64" s="1005"/>
      <c r="AE64" s="1005"/>
      <c r="AF64" s="1005"/>
      <c r="AG64" s="196"/>
      <c r="AH64" s="592"/>
      <c r="AI64" s="592"/>
      <c r="AJ64" s="592"/>
      <c r="AK64" s="196"/>
      <c r="AL64" s="197"/>
      <c r="AM64" s="197"/>
      <c r="AN64" s="197"/>
      <c r="AO64" s="197"/>
      <c r="AP64" s="1151"/>
      <c r="AQ64" s="1005"/>
      <c r="AR64" s="282"/>
      <c r="AS64" s="282"/>
      <c r="AT64" s="282"/>
      <c r="AU64" s="282"/>
      <c r="AV64" s="282"/>
      <c r="AW64" s="282"/>
      <c r="AX64" s="1151"/>
      <c r="AY64" s="1005"/>
      <c r="AZ64" s="282"/>
      <c r="BA64" s="282"/>
      <c r="BB64" s="282"/>
      <c r="BC64" s="282"/>
      <c r="BD64" s="282"/>
      <c r="BE64" s="282"/>
      <c r="BF64" s="1151"/>
      <c r="BG64" s="1005"/>
      <c r="BH64" s="282"/>
      <c r="BI64" s="282"/>
      <c r="BJ64" s="282"/>
      <c r="BK64" s="282"/>
      <c r="BL64" s="282"/>
      <c r="BM64" s="282"/>
      <c r="BN64" s="1151"/>
      <c r="BO64" s="1005"/>
      <c r="BP64" s="282"/>
      <c r="BQ64" s="282"/>
      <c r="BR64" s="282"/>
      <c r="BS64" s="282"/>
      <c r="BT64" s="282"/>
      <c r="BU64" s="282"/>
    </row>
    <row r="65" spans="1:73" s="1" customFormat="1" ht="40.15" customHeight="1" thickBot="1" x14ac:dyDescent="0.3">
      <c r="A65" s="151"/>
      <c r="B65" s="24"/>
      <c r="C65" s="1060"/>
      <c r="D65" s="1051"/>
      <c r="E65" s="1063"/>
      <c r="F65" s="1066"/>
      <c r="G65" s="1051"/>
      <c r="H65" s="1045"/>
      <c r="I65" s="1051"/>
      <c r="J65" s="1045"/>
      <c r="K65" s="1051"/>
      <c r="L65" s="1045"/>
      <c r="M65" s="1051"/>
      <c r="N65" s="1406"/>
      <c r="O65" s="1051"/>
      <c r="P65" s="1054"/>
      <c r="Q65" s="1057"/>
      <c r="R65" s="1042"/>
      <c r="S65" s="1042"/>
      <c r="T65" s="1024"/>
      <c r="U65" s="1009"/>
      <c r="V65" s="1009"/>
      <c r="W65" s="1009"/>
      <c r="X65" s="1009"/>
      <c r="Y65" s="1009"/>
      <c r="Z65" s="1006"/>
      <c r="AA65" s="1006"/>
      <c r="AB65" s="1006"/>
      <c r="AC65" s="1006"/>
      <c r="AD65" s="1006"/>
      <c r="AE65" s="1006"/>
      <c r="AF65" s="1006"/>
      <c r="AG65" s="715"/>
      <c r="AH65" s="716"/>
      <c r="AI65" s="716"/>
      <c r="AJ65" s="716"/>
      <c r="AK65" s="715"/>
      <c r="AL65" s="717"/>
      <c r="AM65" s="717"/>
      <c r="AN65" s="717"/>
      <c r="AO65" s="717"/>
      <c r="AP65" s="1152"/>
      <c r="AQ65" s="1006"/>
      <c r="AR65" s="718"/>
      <c r="AS65" s="718"/>
      <c r="AT65" s="718"/>
      <c r="AU65" s="718"/>
      <c r="AV65" s="718"/>
      <c r="AW65" s="718"/>
      <c r="AX65" s="1152"/>
      <c r="AY65" s="1006"/>
      <c r="AZ65" s="718"/>
      <c r="BA65" s="718"/>
      <c r="BB65" s="718"/>
      <c r="BC65" s="718"/>
      <c r="BD65" s="718"/>
      <c r="BE65" s="718"/>
      <c r="BF65" s="1152"/>
      <c r="BG65" s="1006"/>
      <c r="BH65" s="718"/>
      <c r="BI65" s="718"/>
      <c r="BJ65" s="718"/>
      <c r="BK65" s="718"/>
      <c r="BL65" s="718"/>
      <c r="BM65" s="718"/>
      <c r="BN65" s="1152"/>
      <c r="BO65" s="1006"/>
      <c r="BP65" s="718"/>
      <c r="BQ65" s="718"/>
      <c r="BR65" s="718"/>
      <c r="BS65" s="718"/>
      <c r="BT65" s="718"/>
      <c r="BU65" s="718"/>
    </row>
    <row r="66" spans="1:73" s="1" customFormat="1" ht="40.15" customHeight="1" thickTop="1" x14ac:dyDescent="0.25">
      <c r="A66" s="151"/>
      <c r="B66" s="24"/>
      <c r="C66" s="1058" t="s">
        <v>1333</v>
      </c>
      <c r="D66" s="1049" t="s">
        <v>1334</v>
      </c>
      <c r="E66" s="1061">
        <v>397</v>
      </c>
      <c r="F66" s="1064" t="s">
        <v>3634</v>
      </c>
      <c r="G66" s="1049" t="s">
        <v>1335</v>
      </c>
      <c r="H66" s="1043">
        <v>4</v>
      </c>
      <c r="I66" s="1049" t="s">
        <v>2982</v>
      </c>
      <c r="J66" s="1043" t="s">
        <v>3049</v>
      </c>
      <c r="K66" s="1049" t="s">
        <v>3050</v>
      </c>
      <c r="L66" s="1043" t="s">
        <v>3635</v>
      </c>
      <c r="M66" s="1049" t="s">
        <v>3051</v>
      </c>
      <c r="N66" s="1404">
        <v>2024004540060</v>
      </c>
      <c r="O66" s="1049" t="s">
        <v>3636</v>
      </c>
      <c r="P66" s="1052" t="s">
        <v>1335</v>
      </c>
      <c r="Q66" s="1055">
        <v>4</v>
      </c>
      <c r="R66" s="1040" t="s">
        <v>2867</v>
      </c>
      <c r="S66" s="1040"/>
      <c r="T66" s="1022"/>
      <c r="U66" s="1007"/>
      <c r="V66" s="1007"/>
      <c r="W66" s="1007"/>
      <c r="X66" s="1007"/>
      <c r="Y66" s="1007"/>
      <c r="Z66" s="1004">
        <f t="shared" si="17"/>
        <v>0</v>
      </c>
      <c r="AA66" s="1004">
        <f t="shared" si="20"/>
        <v>0</v>
      </c>
      <c r="AB66" s="1004">
        <f t="shared" si="20"/>
        <v>0</v>
      </c>
      <c r="AC66" s="1004">
        <f t="shared" si="20"/>
        <v>0</v>
      </c>
      <c r="AD66" s="1004">
        <f t="shared" si="20"/>
        <v>0</v>
      </c>
      <c r="AE66" s="1004">
        <f t="shared" si="20"/>
        <v>0</v>
      </c>
      <c r="AF66" s="1004">
        <f t="shared" si="20"/>
        <v>0</v>
      </c>
      <c r="AG66" s="714"/>
      <c r="AH66" s="593"/>
      <c r="AI66" s="593"/>
      <c r="AJ66" s="593"/>
      <c r="AK66" s="207"/>
      <c r="AL66" s="208"/>
      <c r="AM66" s="208"/>
      <c r="AN66" s="208"/>
      <c r="AO66" s="208"/>
      <c r="AP66" s="1150">
        <f>+U66</f>
        <v>0</v>
      </c>
      <c r="AQ66" s="1004">
        <f>SUM(AR66:AW69)</f>
        <v>0</v>
      </c>
      <c r="AR66" s="299"/>
      <c r="AS66" s="299"/>
      <c r="AT66" s="299"/>
      <c r="AU66" s="299"/>
      <c r="AV66" s="299"/>
      <c r="AW66" s="299"/>
      <c r="AX66" s="1150">
        <f>+V66</f>
        <v>0</v>
      </c>
      <c r="AY66" s="1004">
        <f>SUM(AZ66:BE69)</f>
        <v>0</v>
      </c>
      <c r="AZ66" s="299"/>
      <c r="BA66" s="299"/>
      <c r="BB66" s="299"/>
      <c r="BC66" s="299"/>
      <c r="BD66" s="299"/>
      <c r="BE66" s="299"/>
      <c r="BF66" s="1150">
        <f>+W66</f>
        <v>0</v>
      </c>
      <c r="BG66" s="1004">
        <f>SUM(BH66:BM69)</f>
        <v>0</v>
      </c>
      <c r="BH66" s="299"/>
      <c r="BI66" s="299"/>
      <c r="BJ66" s="299"/>
      <c r="BK66" s="299"/>
      <c r="BL66" s="299"/>
      <c r="BM66" s="299"/>
      <c r="BN66" s="1150">
        <f>+X66</f>
        <v>0</v>
      </c>
      <c r="BO66" s="1004">
        <f>SUM(BP66:BU69)</f>
        <v>0</v>
      </c>
      <c r="BP66" s="299"/>
      <c r="BQ66" s="299"/>
      <c r="BR66" s="299"/>
      <c r="BS66" s="299"/>
      <c r="BT66" s="299"/>
      <c r="BU66" s="299"/>
    </row>
    <row r="67" spans="1:73" s="1" customFormat="1" ht="40.15" customHeight="1" x14ac:dyDescent="0.25">
      <c r="A67" s="151"/>
      <c r="B67" s="24"/>
      <c r="C67" s="1059"/>
      <c r="D67" s="1050"/>
      <c r="E67" s="1062"/>
      <c r="F67" s="1065"/>
      <c r="G67" s="1050"/>
      <c r="H67" s="1044"/>
      <c r="I67" s="1050"/>
      <c r="J67" s="1044"/>
      <c r="K67" s="1050"/>
      <c r="L67" s="1044"/>
      <c r="M67" s="1050"/>
      <c r="N67" s="1420"/>
      <c r="O67" s="1050"/>
      <c r="P67" s="1053"/>
      <c r="Q67" s="1056"/>
      <c r="R67" s="1041"/>
      <c r="S67" s="1041"/>
      <c r="T67" s="1023"/>
      <c r="U67" s="1008"/>
      <c r="V67" s="1008"/>
      <c r="W67" s="1008"/>
      <c r="X67" s="1008"/>
      <c r="Y67" s="1008"/>
      <c r="Z67" s="1005"/>
      <c r="AA67" s="1005"/>
      <c r="AB67" s="1005"/>
      <c r="AC67" s="1005"/>
      <c r="AD67" s="1005"/>
      <c r="AE67" s="1005"/>
      <c r="AF67" s="1005"/>
      <c r="AG67" s="479"/>
      <c r="AH67" s="592"/>
      <c r="AI67" s="592"/>
      <c r="AJ67" s="592"/>
      <c r="AK67" s="196"/>
      <c r="AL67" s="197"/>
      <c r="AM67" s="197"/>
      <c r="AN67" s="197"/>
      <c r="AO67" s="197"/>
      <c r="AP67" s="1151"/>
      <c r="AQ67" s="1005"/>
      <c r="AR67" s="282"/>
      <c r="AS67" s="282"/>
      <c r="AT67" s="282"/>
      <c r="AU67" s="282"/>
      <c r="AV67" s="282"/>
      <c r="AW67" s="282"/>
      <c r="AX67" s="1151"/>
      <c r="AY67" s="1005"/>
      <c r="AZ67" s="282"/>
      <c r="BA67" s="282"/>
      <c r="BB67" s="282"/>
      <c r="BC67" s="282"/>
      <c r="BD67" s="282"/>
      <c r="BE67" s="282"/>
      <c r="BF67" s="1151"/>
      <c r="BG67" s="1005"/>
      <c r="BH67" s="282"/>
      <c r="BI67" s="282"/>
      <c r="BJ67" s="282"/>
      <c r="BK67" s="282"/>
      <c r="BL67" s="282"/>
      <c r="BM67" s="282"/>
      <c r="BN67" s="1151"/>
      <c r="BO67" s="1005"/>
      <c r="BP67" s="282"/>
      <c r="BQ67" s="282"/>
      <c r="BR67" s="282"/>
      <c r="BS67" s="282"/>
      <c r="BT67" s="282"/>
      <c r="BU67" s="282"/>
    </row>
    <row r="68" spans="1:73" s="1" customFormat="1" ht="40.15" customHeight="1" x14ac:dyDescent="0.25">
      <c r="A68" s="151"/>
      <c r="B68" s="24"/>
      <c r="C68" s="1059"/>
      <c r="D68" s="1050"/>
      <c r="E68" s="1062"/>
      <c r="F68" s="1065"/>
      <c r="G68" s="1050"/>
      <c r="H68" s="1044"/>
      <c r="I68" s="1050"/>
      <c r="J68" s="1044"/>
      <c r="K68" s="1050"/>
      <c r="L68" s="1044"/>
      <c r="M68" s="1050"/>
      <c r="N68" s="1420"/>
      <c r="O68" s="1050"/>
      <c r="P68" s="1053"/>
      <c r="Q68" s="1056"/>
      <c r="R68" s="1041"/>
      <c r="S68" s="1041"/>
      <c r="T68" s="1023"/>
      <c r="U68" s="1008"/>
      <c r="V68" s="1008"/>
      <c r="W68" s="1008"/>
      <c r="X68" s="1008"/>
      <c r="Y68" s="1008"/>
      <c r="Z68" s="1005"/>
      <c r="AA68" s="1005"/>
      <c r="AB68" s="1005"/>
      <c r="AC68" s="1005"/>
      <c r="AD68" s="1005"/>
      <c r="AE68" s="1005"/>
      <c r="AF68" s="1005"/>
      <c r="AG68" s="196"/>
      <c r="AH68" s="592"/>
      <c r="AI68" s="592"/>
      <c r="AJ68" s="592"/>
      <c r="AK68" s="196"/>
      <c r="AL68" s="197"/>
      <c r="AM68" s="197"/>
      <c r="AN68" s="197"/>
      <c r="AO68" s="197"/>
      <c r="AP68" s="1151"/>
      <c r="AQ68" s="1005"/>
      <c r="AR68" s="282"/>
      <c r="AS68" s="282"/>
      <c r="AT68" s="282"/>
      <c r="AU68" s="282"/>
      <c r="AV68" s="282"/>
      <c r="AW68" s="282"/>
      <c r="AX68" s="1151"/>
      <c r="AY68" s="1005"/>
      <c r="AZ68" s="282"/>
      <c r="BA68" s="282"/>
      <c r="BB68" s="282"/>
      <c r="BC68" s="282"/>
      <c r="BD68" s="282"/>
      <c r="BE68" s="282"/>
      <c r="BF68" s="1151"/>
      <c r="BG68" s="1005"/>
      <c r="BH68" s="282"/>
      <c r="BI68" s="282"/>
      <c r="BJ68" s="282"/>
      <c r="BK68" s="282"/>
      <c r="BL68" s="282"/>
      <c r="BM68" s="282"/>
      <c r="BN68" s="1151"/>
      <c r="BO68" s="1005"/>
      <c r="BP68" s="282"/>
      <c r="BQ68" s="282"/>
      <c r="BR68" s="282"/>
      <c r="BS68" s="282"/>
      <c r="BT68" s="282"/>
      <c r="BU68" s="282"/>
    </row>
    <row r="69" spans="1:73" s="1" customFormat="1" ht="40.15" customHeight="1" thickBot="1" x14ac:dyDescent="0.3">
      <c r="A69" s="151"/>
      <c r="B69" s="24"/>
      <c r="C69" s="1060"/>
      <c r="D69" s="1051"/>
      <c r="E69" s="1063"/>
      <c r="F69" s="1066"/>
      <c r="G69" s="1051"/>
      <c r="H69" s="1045"/>
      <c r="I69" s="1051"/>
      <c r="J69" s="1045"/>
      <c r="K69" s="1051"/>
      <c r="L69" s="1045"/>
      <c r="M69" s="1051"/>
      <c r="N69" s="1406"/>
      <c r="O69" s="1051"/>
      <c r="P69" s="1054"/>
      <c r="Q69" s="1057"/>
      <c r="R69" s="1042"/>
      <c r="S69" s="1042"/>
      <c r="T69" s="1024"/>
      <c r="U69" s="1009"/>
      <c r="V69" s="1009"/>
      <c r="W69" s="1009"/>
      <c r="X69" s="1009"/>
      <c r="Y69" s="1009"/>
      <c r="Z69" s="1006"/>
      <c r="AA69" s="1006"/>
      <c r="AB69" s="1006"/>
      <c r="AC69" s="1006"/>
      <c r="AD69" s="1006"/>
      <c r="AE69" s="1006"/>
      <c r="AF69" s="1006"/>
      <c r="AG69" s="715"/>
      <c r="AH69" s="716"/>
      <c r="AI69" s="716"/>
      <c r="AJ69" s="716"/>
      <c r="AK69" s="715"/>
      <c r="AL69" s="717"/>
      <c r="AM69" s="717"/>
      <c r="AN69" s="717"/>
      <c r="AO69" s="717"/>
      <c r="AP69" s="1152"/>
      <c r="AQ69" s="1006"/>
      <c r="AR69" s="718"/>
      <c r="AS69" s="718"/>
      <c r="AT69" s="718"/>
      <c r="AU69" s="718"/>
      <c r="AV69" s="718"/>
      <c r="AW69" s="718"/>
      <c r="AX69" s="1152"/>
      <c r="AY69" s="1006"/>
      <c r="AZ69" s="718"/>
      <c r="BA69" s="718"/>
      <c r="BB69" s="718"/>
      <c r="BC69" s="718"/>
      <c r="BD69" s="718"/>
      <c r="BE69" s="718"/>
      <c r="BF69" s="1152"/>
      <c r="BG69" s="1006"/>
      <c r="BH69" s="718"/>
      <c r="BI69" s="718"/>
      <c r="BJ69" s="718"/>
      <c r="BK69" s="718"/>
      <c r="BL69" s="718"/>
      <c r="BM69" s="718"/>
      <c r="BN69" s="1152"/>
      <c r="BO69" s="1006"/>
      <c r="BP69" s="718"/>
      <c r="BQ69" s="718"/>
      <c r="BR69" s="718"/>
      <c r="BS69" s="718"/>
      <c r="BT69" s="718"/>
      <c r="BU69" s="718"/>
    </row>
    <row r="70" spans="1:73" ht="40.15" customHeight="1" thickTop="1" x14ac:dyDescent="0.25">
      <c r="A70" s="596"/>
      <c r="B70" s="596"/>
      <c r="C70" s="1415" t="s">
        <v>1336</v>
      </c>
      <c r="D70" s="1418" t="s">
        <v>1337</v>
      </c>
      <c r="E70" s="1061">
        <v>398</v>
      </c>
      <c r="F70" s="1064" t="s">
        <v>3631</v>
      </c>
      <c r="G70" s="1049" t="s">
        <v>1327</v>
      </c>
      <c r="H70" s="1043">
        <v>4</v>
      </c>
      <c r="I70" s="1049" t="s">
        <v>2982</v>
      </c>
      <c r="J70" s="1043" t="s">
        <v>3049</v>
      </c>
      <c r="K70" s="1049" t="s">
        <v>3050</v>
      </c>
      <c r="L70" s="1043" t="s">
        <v>3620</v>
      </c>
      <c r="M70" s="1049" t="s">
        <v>3617</v>
      </c>
      <c r="N70" s="1404">
        <v>2024004540083</v>
      </c>
      <c r="O70" s="1049" t="s">
        <v>3386</v>
      </c>
      <c r="P70" s="1052" t="s">
        <v>1317</v>
      </c>
      <c r="Q70" s="1055">
        <v>4</v>
      </c>
      <c r="R70" s="1040" t="s">
        <v>2867</v>
      </c>
      <c r="S70" s="1040"/>
      <c r="T70" s="1022"/>
      <c r="U70" s="1007"/>
      <c r="V70" s="1007"/>
      <c r="W70" s="1007"/>
      <c r="X70" s="1007"/>
      <c r="Y70" s="1007"/>
      <c r="Z70" s="1004">
        <f t="shared" si="17"/>
        <v>0</v>
      </c>
      <c r="AA70" s="1004">
        <f t="shared" si="20"/>
        <v>0</v>
      </c>
      <c r="AB70" s="1004">
        <f t="shared" si="20"/>
        <v>0</v>
      </c>
      <c r="AC70" s="1004">
        <f t="shared" si="20"/>
        <v>0</v>
      </c>
      <c r="AD70" s="1004">
        <f t="shared" si="20"/>
        <v>0</v>
      </c>
      <c r="AE70" s="1004">
        <f t="shared" si="20"/>
        <v>0</v>
      </c>
      <c r="AF70" s="1004">
        <f t="shared" si="20"/>
        <v>0</v>
      </c>
      <c r="AG70" s="714"/>
      <c r="AH70" s="593"/>
      <c r="AI70" s="593"/>
      <c r="AJ70" s="593"/>
      <c r="AK70" s="207"/>
      <c r="AL70" s="208"/>
      <c r="AM70" s="208"/>
      <c r="AN70" s="208"/>
      <c r="AO70" s="208"/>
      <c r="AP70" s="1150">
        <f>+U70</f>
        <v>0</v>
      </c>
      <c r="AQ70" s="1004">
        <f>SUM(AR70:AW73)</f>
        <v>0</v>
      </c>
      <c r="AR70" s="299"/>
      <c r="AS70" s="299"/>
      <c r="AT70" s="299"/>
      <c r="AU70" s="299"/>
      <c r="AV70" s="299"/>
      <c r="AW70" s="299"/>
      <c r="AX70" s="1150">
        <f>+V70</f>
        <v>0</v>
      </c>
      <c r="AY70" s="1004">
        <f>SUM(AZ70:BE73)</f>
        <v>0</v>
      </c>
      <c r="AZ70" s="299"/>
      <c r="BA70" s="299"/>
      <c r="BB70" s="299"/>
      <c r="BC70" s="299"/>
      <c r="BD70" s="299"/>
      <c r="BE70" s="299"/>
      <c r="BF70" s="1150">
        <f>+W70</f>
        <v>0</v>
      </c>
      <c r="BG70" s="1004">
        <f>SUM(BH70:BM73)</f>
        <v>0</v>
      </c>
      <c r="BH70" s="299"/>
      <c r="BI70" s="299"/>
      <c r="BJ70" s="299"/>
      <c r="BK70" s="299"/>
      <c r="BL70" s="299"/>
      <c r="BM70" s="299"/>
      <c r="BN70" s="1150">
        <f>+X70</f>
        <v>0</v>
      </c>
      <c r="BO70" s="1004">
        <f>SUM(BP70:BU73)</f>
        <v>0</v>
      </c>
      <c r="BP70" s="299"/>
      <c r="BQ70" s="299"/>
      <c r="BR70" s="299"/>
      <c r="BS70" s="299"/>
      <c r="BT70" s="299"/>
      <c r="BU70" s="299"/>
    </row>
    <row r="71" spans="1:73" ht="40.15" customHeight="1" x14ac:dyDescent="0.25">
      <c r="A71" s="596"/>
      <c r="B71" s="596"/>
      <c r="C71" s="1417"/>
      <c r="D71" s="1420"/>
      <c r="E71" s="1062"/>
      <c r="F71" s="1065"/>
      <c r="G71" s="1050"/>
      <c r="H71" s="1044"/>
      <c r="I71" s="1050"/>
      <c r="J71" s="1044"/>
      <c r="K71" s="1050"/>
      <c r="L71" s="1044"/>
      <c r="M71" s="1050"/>
      <c r="N71" s="1420"/>
      <c r="O71" s="1050"/>
      <c r="P71" s="1053"/>
      <c r="Q71" s="1056"/>
      <c r="R71" s="1041"/>
      <c r="S71" s="1041"/>
      <c r="T71" s="1023"/>
      <c r="U71" s="1008"/>
      <c r="V71" s="1008"/>
      <c r="W71" s="1008"/>
      <c r="X71" s="1008"/>
      <c r="Y71" s="1008"/>
      <c r="Z71" s="1005"/>
      <c r="AA71" s="1005"/>
      <c r="AB71" s="1005"/>
      <c r="AC71" s="1005"/>
      <c r="AD71" s="1005"/>
      <c r="AE71" s="1005"/>
      <c r="AF71" s="1005"/>
      <c r="AG71" s="479"/>
      <c r="AH71" s="592"/>
      <c r="AI71" s="592"/>
      <c r="AJ71" s="592"/>
      <c r="AK71" s="196"/>
      <c r="AL71" s="197"/>
      <c r="AM71" s="197"/>
      <c r="AN71" s="197"/>
      <c r="AO71" s="197"/>
      <c r="AP71" s="1151"/>
      <c r="AQ71" s="1005"/>
      <c r="AR71" s="282"/>
      <c r="AS71" s="282"/>
      <c r="AT71" s="282"/>
      <c r="AU71" s="282"/>
      <c r="AV71" s="282"/>
      <c r="AW71" s="282"/>
      <c r="AX71" s="1151"/>
      <c r="AY71" s="1005"/>
      <c r="AZ71" s="282"/>
      <c r="BA71" s="282"/>
      <c r="BB71" s="282"/>
      <c r="BC71" s="282"/>
      <c r="BD71" s="282"/>
      <c r="BE71" s="282"/>
      <c r="BF71" s="1151"/>
      <c r="BG71" s="1005"/>
      <c r="BH71" s="282"/>
      <c r="BI71" s="282"/>
      <c r="BJ71" s="282"/>
      <c r="BK71" s="282"/>
      <c r="BL71" s="282"/>
      <c r="BM71" s="282"/>
      <c r="BN71" s="1151"/>
      <c r="BO71" s="1005"/>
      <c r="BP71" s="282"/>
      <c r="BQ71" s="282"/>
      <c r="BR71" s="282"/>
      <c r="BS71" s="282"/>
      <c r="BT71" s="282"/>
      <c r="BU71" s="282"/>
    </row>
    <row r="72" spans="1:73" ht="40.15" customHeight="1" x14ac:dyDescent="0.25">
      <c r="A72" s="596"/>
      <c r="B72" s="596"/>
      <c r="C72" s="1417"/>
      <c r="D72" s="1420"/>
      <c r="E72" s="1062"/>
      <c r="F72" s="1065"/>
      <c r="G72" s="1050"/>
      <c r="H72" s="1044"/>
      <c r="I72" s="1050"/>
      <c r="J72" s="1044"/>
      <c r="K72" s="1050"/>
      <c r="L72" s="1044"/>
      <c r="M72" s="1050"/>
      <c r="N72" s="1420"/>
      <c r="O72" s="1050"/>
      <c r="P72" s="1053"/>
      <c r="Q72" s="1056"/>
      <c r="R72" s="1041"/>
      <c r="S72" s="1041"/>
      <c r="T72" s="1023"/>
      <c r="U72" s="1008"/>
      <c r="V72" s="1008"/>
      <c r="W72" s="1008"/>
      <c r="X72" s="1008"/>
      <c r="Y72" s="1008"/>
      <c r="Z72" s="1005"/>
      <c r="AA72" s="1005"/>
      <c r="AB72" s="1005"/>
      <c r="AC72" s="1005"/>
      <c r="AD72" s="1005"/>
      <c r="AE72" s="1005"/>
      <c r="AF72" s="1005"/>
      <c r="AG72" s="196"/>
      <c r="AH72" s="592"/>
      <c r="AI72" s="592"/>
      <c r="AJ72" s="592"/>
      <c r="AK72" s="196"/>
      <c r="AL72" s="197"/>
      <c r="AM72" s="197"/>
      <c r="AN72" s="197"/>
      <c r="AO72" s="197"/>
      <c r="AP72" s="1151"/>
      <c r="AQ72" s="1005"/>
      <c r="AR72" s="282"/>
      <c r="AS72" s="282"/>
      <c r="AT72" s="282"/>
      <c r="AU72" s="282"/>
      <c r="AV72" s="282"/>
      <c r="AW72" s="282"/>
      <c r="AX72" s="1151"/>
      <c r="AY72" s="1005"/>
      <c r="AZ72" s="282"/>
      <c r="BA72" s="282"/>
      <c r="BB72" s="282"/>
      <c r="BC72" s="282"/>
      <c r="BD72" s="282"/>
      <c r="BE72" s="282"/>
      <c r="BF72" s="1151"/>
      <c r="BG72" s="1005"/>
      <c r="BH72" s="282"/>
      <c r="BI72" s="282"/>
      <c r="BJ72" s="282"/>
      <c r="BK72" s="282"/>
      <c r="BL72" s="282"/>
      <c r="BM72" s="282"/>
      <c r="BN72" s="1151"/>
      <c r="BO72" s="1005"/>
      <c r="BP72" s="282"/>
      <c r="BQ72" s="282"/>
      <c r="BR72" s="282"/>
      <c r="BS72" s="282"/>
      <c r="BT72" s="282"/>
      <c r="BU72" s="282"/>
    </row>
    <row r="73" spans="1:73" ht="40.15" customHeight="1" thickBot="1" x14ac:dyDescent="0.3">
      <c r="A73" s="596"/>
      <c r="B73" s="596"/>
      <c r="C73" s="1417"/>
      <c r="D73" s="1420"/>
      <c r="E73" s="1063"/>
      <c r="F73" s="1066"/>
      <c r="G73" s="1051"/>
      <c r="H73" s="1045"/>
      <c r="I73" s="1051"/>
      <c r="J73" s="1045"/>
      <c r="K73" s="1051"/>
      <c r="L73" s="1045"/>
      <c r="M73" s="1051"/>
      <c r="N73" s="1406"/>
      <c r="O73" s="1051"/>
      <c r="P73" s="1054"/>
      <c r="Q73" s="1057"/>
      <c r="R73" s="1042"/>
      <c r="S73" s="1042"/>
      <c r="T73" s="1024"/>
      <c r="U73" s="1009"/>
      <c r="V73" s="1009"/>
      <c r="W73" s="1009"/>
      <c r="X73" s="1009"/>
      <c r="Y73" s="1009"/>
      <c r="Z73" s="1006"/>
      <c r="AA73" s="1006"/>
      <c r="AB73" s="1006"/>
      <c r="AC73" s="1006"/>
      <c r="AD73" s="1006"/>
      <c r="AE73" s="1006"/>
      <c r="AF73" s="1006"/>
      <c r="AG73" s="715"/>
      <c r="AH73" s="716"/>
      <c r="AI73" s="716"/>
      <c r="AJ73" s="716"/>
      <c r="AK73" s="715"/>
      <c r="AL73" s="717"/>
      <c r="AM73" s="717"/>
      <c r="AN73" s="717"/>
      <c r="AO73" s="717"/>
      <c r="AP73" s="1152"/>
      <c r="AQ73" s="1006"/>
      <c r="AR73" s="718"/>
      <c r="AS73" s="718"/>
      <c r="AT73" s="718"/>
      <c r="AU73" s="718"/>
      <c r="AV73" s="718"/>
      <c r="AW73" s="718"/>
      <c r="AX73" s="1152"/>
      <c r="AY73" s="1006"/>
      <c r="AZ73" s="718"/>
      <c r="BA73" s="718"/>
      <c r="BB73" s="718"/>
      <c r="BC73" s="718"/>
      <c r="BD73" s="718"/>
      <c r="BE73" s="718"/>
      <c r="BF73" s="1152"/>
      <c r="BG73" s="1006"/>
      <c r="BH73" s="718"/>
      <c r="BI73" s="718"/>
      <c r="BJ73" s="718"/>
      <c r="BK73" s="718"/>
      <c r="BL73" s="718"/>
      <c r="BM73" s="718"/>
      <c r="BN73" s="1152"/>
      <c r="BO73" s="1006"/>
      <c r="BP73" s="718"/>
      <c r="BQ73" s="718"/>
      <c r="BR73" s="718"/>
      <c r="BS73" s="718"/>
      <c r="BT73" s="718"/>
      <c r="BU73" s="718"/>
    </row>
    <row r="74" spans="1:73" ht="40.15" customHeight="1" thickTop="1" x14ac:dyDescent="0.25">
      <c r="A74" s="596"/>
      <c r="B74" s="596"/>
      <c r="C74" s="1417"/>
      <c r="D74" s="1420"/>
      <c r="E74" s="1061">
        <v>399</v>
      </c>
      <c r="F74" s="1064" t="s">
        <v>3629</v>
      </c>
      <c r="G74" s="1049" t="s">
        <v>3630</v>
      </c>
      <c r="H74" s="1043">
        <v>1000</v>
      </c>
      <c r="I74" s="1049" t="s">
        <v>2982</v>
      </c>
      <c r="J74" s="1043" t="s">
        <v>3049</v>
      </c>
      <c r="K74" s="1049" t="s">
        <v>3050</v>
      </c>
      <c r="L74" s="1043" t="s">
        <v>3620</v>
      </c>
      <c r="M74" s="1049" t="s">
        <v>3617</v>
      </c>
      <c r="N74" s="1404">
        <v>2024004540083</v>
      </c>
      <c r="O74" s="1049" t="s">
        <v>3386</v>
      </c>
      <c r="P74" s="1052" t="s">
        <v>1338</v>
      </c>
      <c r="Q74" s="1055">
        <v>1</v>
      </c>
      <c r="R74" s="1040" t="s">
        <v>2871</v>
      </c>
      <c r="S74" s="1040"/>
      <c r="T74" s="1022"/>
      <c r="U74" s="1007"/>
      <c r="V74" s="1007"/>
      <c r="W74" s="1007"/>
      <c r="X74" s="1007"/>
      <c r="Y74" s="1007"/>
      <c r="Z74" s="1004">
        <f t="shared" si="17"/>
        <v>0</v>
      </c>
      <c r="AA74" s="1004">
        <f t="shared" si="20"/>
        <v>0</v>
      </c>
      <c r="AB74" s="1004">
        <f t="shared" si="20"/>
        <v>0</v>
      </c>
      <c r="AC74" s="1004">
        <f t="shared" si="20"/>
        <v>0</v>
      </c>
      <c r="AD74" s="1004">
        <f t="shared" si="20"/>
        <v>0</v>
      </c>
      <c r="AE74" s="1004">
        <f t="shared" si="20"/>
        <v>0</v>
      </c>
      <c r="AF74" s="1004">
        <f t="shared" si="20"/>
        <v>0</v>
      </c>
      <c r="AG74" s="714"/>
      <c r="AH74" s="593"/>
      <c r="AI74" s="593"/>
      <c r="AJ74" s="593"/>
      <c r="AK74" s="207"/>
      <c r="AL74" s="208"/>
      <c r="AM74" s="208"/>
      <c r="AN74" s="208"/>
      <c r="AO74" s="208"/>
      <c r="AP74" s="1150">
        <f>+U74</f>
        <v>0</v>
      </c>
      <c r="AQ74" s="1004">
        <f>SUM(AR74:AW77)</f>
        <v>0</v>
      </c>
      <c r="AR74" s="299"/>
      <c r="AS74" s="299"/>
      <c r="AT74" s="299"/>
      <c r="AU74" s="299"/>
      <c r="AV74" s="299"/>
      <c r="AW74" s="299"/>
      <c r="AX74" s="1150">
        <f>+V74</f>
        <v>0</v>
      </c>
      <c r="AY74" s="1004">
        <f>SUM(AZ74:BE77)</f>
        <v>0</v>
      </c>
      <c r="AZ74" s="299"/>
      <c r="BA74" s="299"/>
      <c r="BB74" s="299"/>
      <c r="BC74" s="299"/>
      <c r="BD74" s="299"/>
      <c r="BE74" s="299"/>
      <c r="BF74" s="1150">
        <f>+W74</f>
        <v>0</v>
      </c>
      <c r="BG74" s="1004">
        <f>SUM(BH74:BM77)</f>
        <v>0</v>
      </c>
      <c r="BH74" s="299"/>
      <c r="BI74" s="299"/>
      <c r="BJ74" s="299"/>
      <c r="BK74" s="299"/>
      <c r="BL74" s="299"/>
      <c r="BM74" s="299"/>
      <c r="BN74" s="1150">
        <f>+X74</f>
        <v>0</v>
      </c>
      <c r="BO74" s="1004">
        <f>SUM(BP74:BU77)</f>
        <v>0</v>
      </c>
      <c r="BP74" s="299"/>
      <c r="BQ74" s="299"/>
      <c r="BR74" s="299"/>
      <c r="BS74" s="299"/>
      <c r="BT74" s="299"/>
      <c r="BU74" s="299"/>
    </row>
    <row r="75" spans="1:73" ht="40.15" customHeight="1" x14ac:dyDescent="0.25">
      <c r="A75" s="596"/>
      <c r="B75" s="596"/>
      <c r="C75" s="1417"/>
      <c r="D75" s="1420"/>
      <c r="E75" s="1062"/>
      <c r="F75" s="1065"/>
      <c r="G75" s="1050"/>
      <c r="H75" s="1044"/>
      <c r="I75" s="1050"/>
      <c r="J75" s="1044"/>
      <c r="K75" s="1050"/>
      <c r="L75" s="1044"/>
      <c r="M75" s="1050"/>
      <c r="N75" s="1420"/>
      <c r="O75" s="1050"/>
      <c r="P75" s="1053"/>
      <c r="Q75" s="1056"/>
      <c r="R75" s="1041"/>
      <c r="S75" s="1041"/>
      <c r="T75" s="1023"/>
      <c r="U75" s="1008"/>
      <c r="V75" s="1008"/>
      <c r="W75" s="1008"/>
      <c r="X75" s="1008"/>
      <c r="Y75" s="1008"/>
      <c r="Z75" s="1005"/>
      <c r="AA75" s="1005"/>
      <c r="AB75" s="1005"/>
      <c r="AC75" s="1005"/>
      <c r="AD75" s="1005"/>
      <c r="AE75" s="1005"/>
      <c r="AF75" s="1005"/>
      <c r="AG75" s="479"/>
      <c r="AH75" s="592"/>
      <c r="AI75" s="592"/>
      <c r="AJ75" s="592"/>
      <c r="AK75" s="196"/>
      <c r="AL75" s="197"/>
      <c r="AM75" s="197"/>
      <c r="AN75" s="197"/>
      <c r="AO75" s="197"/>
      <c r="AP75" s="1151"/>
      <c r="AQ75" s="1005"/>
      <c r="AR75" s="282"/>
      <c r="AS75" s="282"/>
      <c r="AT75" s="282"/>
      <c r="AU75" s="282"/>
      <c r="AV75" s="282"/>
      <c r="AW75" s="282"/>
      <c r="AX75" s="1151"/>
      <c r="AY75" s="1005"/>
      <c r="AZ75" s="282"/>
      <c r="BA75" s="282"/>
      <c r="BB75" s="282"/>
      <c r="BC75" s="282"/>
      <c r="BD75" s="282"/>
      <c r="BE75" s="282"/>
      <c r="BF75" s="1151"/>
      <c r="BG75" s="1005"/>
      <c r="BH75" s="282"/>
      <c r="BI75" s="282"/>
      <c r="BJ75" s="282"/>
      <c r="BK75" s="282"/>
      <c r="BL75" s="282"/>
      <c r="BM75" s="282"/>
      <c r="BN75" s="1151"/>
      <c r="BO75" s="1005"/>
      <c r="BP75" s="282"/>
      <c r="BQ75" s="282"/>
      <c r="BR75" s="282"/>
      <c r="BS75" s="282"/>
      <c r="BT75" s="282"/>
      <c r="BU75" s="282"/>
    </row>
    <row r="76" spans="1:73" ht="40.15" customHeight="1" x14ac:dyDescent="0.25">
      <c r="A76" s="596"/>
      <c r="B76" s="596"/>
      <c r="C76" s="1417"/>
      <c r="D76" s="1420"/>
      <c r="E76" s="1062"/>
      <c r="F76" s="1065"/>
      <c r="G76" s="1050"/>
      <c r="H76" s="1044"/>
      <c r="I76" s="1050"/>
      <c r="J76" s="1044"/>
      <c r="K76" s="1050"/>
      <c r="L76" s="1044"/>
      <c r="M76" s="1050"/>
      <c r="N76" s="1420"/>
      <c r="O76" s="1050"/>
      <c r="P76" s="1053"/>
      <c r="Q76" s="1056"/>
      <c r="R76" s="1041"/>
      <c r="S76" s="1041"/>
      <c r="T76" s="1023"/>
      <c r="U76" s="1008"/>
      <c r="V76" s="1008"/>
      <c r="W76" s="1008"/>
      <c r="X76" s="1008"/>
      <c r="Y76" s="1008"/>
      <c r="Z76" s="1005"/>
      <c r="AA76" s="1005"/>
      <c r="AB76" s="1005"/>
      <c r="AC76" s="1005"/>
      <c r="AD76" s="1005"/>
      <c r="AE76" s="1005"/>
      <c r="AF76" s="1005"/>
      <c r="AG76" s="196"/>
      <c r="AH76" s="592"/>
      <c r="AI76" s="592"/>
      <c r="AJ76" s="592"/>
      <c r="AK76" s="196"/>
      <c r="AL76" s="197"/>
      <c r="AM76" s="197"/>
      <c r="AN76" s="197"/>
      <c r="AO76" s="197"/>
      <c r="AP76" s="1151"/>
      <c r="AQ76" s="1005"/>
      <c r="AR76" s="282"/>
      <c r="AS76" s="282"/>
      <c r="AT76" s="282"/>
      <c r="AU76" s="282"/>
      <c r="AV76" s="282"/>
      <c r="AW76" s="282"/>
      <c r="AX76" s="1151"/>
      <c r="AY76" s="1005"/>
      <c r="AZ76" s="282"/>
      <c r="BA76" s="282"/>
      <c r="BB76" s="282"/>
      <c r="BC76" s="282"/>
      <c r="BD76" s="282"/>
      <c r="BE76" s="282"/>
      <c r="BF76" s="1151"/>
      <c r="BG76" s="1005"/>
      <c r="BH76" s="282"/>
      <c r="BI76" s="282"/>
      <c r="BJ76" s="282"/>
      <c r="BK76" s="282"/>
      <c r="BL76" s="282"/>
      <c r="BM76" s="282"/>
      <c r="BN76" s="1151"/>
      <c r="BO76" s="1005"/>
      <c r="BP76" s="282"/>
      <c r="BQ76" s="282"/>
      <c r="BR76" s="282"/>
      <c r="BS76" s="282"/>
      <c r="BT76" s="282"/>
      <c r="BU76" s="282"/>
    </row>
    <row r="77" spans="1:73" ht="40.15" customHeight="1" thickBot="1" x14ac:dyDescent="0.3">
      <c r="A77" s="596"/>
      <c r="B77" s="596"/>
      <c r="C77" s="1422"/>
      <c r="D77" s="1406"/>
      <c r="E77" s="1063"/>
      <c r="F77" s="1066"/>
      <c r="G77" s="1051"/>
      <c r="H77" s="1045"/>
      <c r="I77" s="1051"/>
      <c r="J77" s="1045"/>
      <c r="K77" s="1051"/>
      <c r="L77" s="1045"/>
      <c r="M77" s="1051"/>
      <c r="N77" s="1406"/>
      <c r="O77" s="1051"/>
      <c r="P77" s="1054"/>
      <c r="Q77" s="1057"/>
      <c r="R77" s="1042"/>
      <c r="S77" s="1042"/>
      <c r="T77" s="1024"/>
      <c r="U77" s="1009"/>
      <c r="V77" s="1009"/>
      <c r="W77" s="1009"/>
      <c r="X77" s="1009"/>
      <c r="Y77" s="1009"/>
      <c r="Z77" s="1006"/>
      <c r="AA77" s="1006"/>
      <c r="AB77" s="1006"/>
      <c r="AC77" s="1006"/>
      <c r="AD77" s="1006"/>
      <c r="AE77" s="1006"/>
      <c r="AF77" s="1006"/>
      <c r="AG77" s="715"/>
      <c r="AH77" s="716"/>
      <c r="AI77" s="716"/>
      <c r="AJ77" s="716"/>
      <c r="AK77" s="715"/>
      <c r="AL77" s="717"/>
      <c r="AM77" s="717"/>
      <c r="AN77" s="717"/>
      <c r="AO77" s="717"/>
      <c r="AP77" s="1152"/>
      <c r="AQ77" s="1006"/>
      <c r="AR77" s="718"/>
      <c r="AS77" s="718"/>
      <c r="AT77" s="718"/>
      <c r="AU77" s="718"/>
      <c r="AV77" s="718"/>
      <c r="AW77" s="718"/>
      <c r="AX77" s="1152"/>
      <c r="AY77" s="1006"/>
      <c r="AZ77" s="718"/>
      <c r="BA77" s="718"/>
      <c r="BB77" s="718"/>
      <c r="BC77" s="718"/>
      <c r="BD77" s="718"/>
      <c r="BE77" s="718"/>
      <c r="BF77" s="1152"/>
      <c r="BG77" s="1006"/>
      <c r="BH77" s="718"/>
      <c r="BI77" s="718"/>
      <c r="BJ77" s="718"/>
      <c r="BK77" s="718"/>
      <c r="BL77" s="718"/>
      <c r="BM77" s="718"/>
      <c r="BN77" s="1152"/>
      <c r="BO77" s="1006"/>
      <c r="BP77" s="718"/>
      <c r="BQ77" s="718"/>
      <c r="BR77" s="718"/>
      <c r="BS77" s="718"/>
      <c r="BT77" s="718"/>
      <c r="BU77" s="718"/>
    </row>
    <row r="78" spans="1:73" ht="40.15" customHeight="1" thickTop="1" x14ac:dyDescent="0.25">
      <c r="A78" s="596"/>
      <c r="B78" s="596"/>
      <c r="C78" s="1415" t="s">
        <v>1339</v>
      </c>
      <c r="D78" s="1418" t="s">
        <v>3637</v>
      </c>
      <c r="E78" s="1061">
        <v>400</v>
      </c>
      <c r="F78" s="1064">
        <v>410204500</v>
      </c>
      <c r="G78" s="1049" t="s">
        <v>485</v>
      </c>
      <c r="H78" s="1043">
        <v>2000</v>
      </c>
      <c r="I78" s="1049" t="s">
        <v>2982</v>
      </c>
      <c r="J78" s="1043" t="s">
        <v>3049</v>
      </c>
      <c r="K78" s="1049" t="s">
        <v>3050</v>
      </c>
      <c r="L78" s="1043" t="s">
        <v>3620</v>
      </c>
      <c r="M78" s="1049" t="s">
        <v>3617</v>
      </c>
      <c r="N78" s="1405">
        <v>2024004540083</v>
      </c>
      <c r="O78" s="1049" t="s">
        <v>3386</v>
      </c>
      <c r="P78" s="1052" t="s">
        <v>485</v>
      </c>
      <c r="Q78" s="1055">
        <v>2000</v>
      </c>
      <c r="R78" s="1040" t="s">
        <v>2871</v>
      </c>
      <c r="S78" s="1040"/>
      <c r="T78" s="1022"/>
      <c r="U78" s="1007"/>
      <c r="V78" s="1007"/>
      <c r="W78" s="1007"/>
      <c r="X78" s="1007"/>
      <c r="Y78" s="1007"/>
      <c r="Z78" s="1004">
        <f t="shared" si="17"/>
        <v>0</v>
      </c>
      <c r="AA78" s="1004">
        <f t="shared" ref="AA78:AF86" si="21">SUM(AR78:AR81,AZ78:AZ81,BH78:BH81,BP78:BP81)</f>
        <v>0</v>
      </c>
      <c r="AB78" s="1004">
        <f t="shared" si="21"/>
        <v>0</v>
      </c>
      <c r="AC78" s="1004">
        <f t="shared" si="21"/>
        <v>0</v>
      </c>
      <c r="AD78" s="1004">
        <f t="shared" si="21"/>
        <v>0</v>
      </c>
      <c r="AE78" s="1004">
        <f t="shared" si="21"/>
        <v>0</v>
      </c>
      <c r="AF78" s="1004">
        <f t="shared" si="21"/>
        <v>0</v>
      </c>
      <c r="AG78" s="714"/>
      <c r="AH78" s="593"/>
      <c r="AI78" s="593"/>
      <c r="AJ78" s="593"/>
      <c r="AK78" s="207"/>
      <c r="AL78" s="208"/>
      <c r="AM78" s="208"/>
      <c r="AN78" s="208"/>
      <c r="AO78" s="208"/>
      <c r="AP78" s="1150">
        <f>+U78</f>
        <v>0</v>
      </c>
      <c r="AQ78" s="1004">
        <f>SUM(AR78:AW81)</f>
        <v>0</v>
      </c>
      <c r="AR78" s="299"/>
      <c r="AS78" s="299"/>
      <c r="AT78" s="299"/>
      <c r="AU78" s="299"/>
      <c r="AV78" s="299"/>
      <c r="AW78" s="299"/>
      <c r="AX78" s="1150">
        <f>+V78</f>
        <v>0</v>
      </c>
      <c r="AY78" s="1004">
        <f>SUM(AZ78:BE81)</f>
        <v>0</v>
      </c>
      <c r="AZ78" s="299"/>
      <c r="BA78" s="299"/>
      <c r="BB78" s="299"/>
      <c r="BC78" s="299"/>
      <c r="BD78" s="299"/>
      <c r="BE78" s="299"/>
      <c r="BF78" s="1150">
        <f>+W78</f>
        <v>0</v>
      </c>
      <c r="BG78" s="1004">
        <f>SUM(BH78:BM81)</f>
        <v>0</v>
      </c>
      <c r="BH78" s="299"/>
      <c r="BI78" s="299"/>
      <c r="BJ78" s="299"/>
      <c r="BK78" s="299"/>
      <c r="BL78" s="299"/>
      <c r="BM78" s="299"/>
      <c r="BN78" s="1150">
        <f>+X78</f>
        <v>0</v>
      </c>
      <c r="BO78" s="1004">
        <f>SUM(BP78:BU81)</f>
        <v>0</v>
      </c>
      <c r="BP78" s="299"/>
      <c r="BQ78" s="299"/>
      <c r="BR78" s="299"/>
      <c r="BS78" s="299"/>
      <c r="BT78" s="299"/>
      <c r="BU78" s="299"/>
    </row>
    <row r="79" spans="1:73" ht="40.15" customHeight="1" x14ac:dyDescent="0.25">
      <c r="A79" s="596"/>
      <c r="B79" s="596"/>
      <c r="C79" s="1417"/>
      <c r="D79" s="1420"/>
      <c r="E79" s="1062"/>
      <c r="F79" s="1065"/>
      <c r="G79" s="1050"/>
      <c r="H79" s="1044"/>
      <c r="I79" s="1050"/>
      <c r="J79" s="1044"/>
      <c r="K79" s="1050"/>
      <c r="L79" s="1044"/>
      <c r="M79" s="1050"/>
      <c r="N79" s="1420"/>
      <c r="O79" s="1050"/>
      <c r="P79" s="1053"/>
      <c r="Q79" s="1056"/>
      <c r="R79" s="1041"/>
      <c r="S79" s="1041"/>
      <c r="T79" s="1023"/>
      <c r="U79" s="1008"/>
      <c r="V79" s="1008"/>
      <c r="W79" s="1008"/>
      <c r="X79" s="1008"/>
      <c r="Y79" s="1008"/>
      <c r="Z79" s="1005"/>
      <c r="AA79" s="1005"/>
      <c r="AB79" s="1005"/>
      <c r="AC79" s="1005"/>
      <c r="AD79" s="1005"/>
      <c r="AE79" s="1005"/>
      <c r="AF79" s="1005"/>
      <c r="AG79" s="479"/>
      <c r="AH79" s="592"/>
      <c r="AI79" s="592"/>
      <c r="AJ79" s="592"/>
      <c r="AK79" s="196"/>
      <c r="AL79" s="197"/>
      <c r="AM79" s="197"/>
      <c r="AN79" s="197"/>
      <c r="AO79" s="197"/>
      <c r="AP79" s="1151"/>
      <c r="AQ79" s="1005"/>
      <c r="AR79" s="282"/>
      <c r="AS79" s="282"/>
      <c r="AT79" s="282"/>
      <c r="AU79" s="282"/>
      <c r="AV79" s="282"/>
      <c r="AW79" s="282"/>
      <c r="AX79" s="1151"/>
      <c r="AY79" s="1005"/>
      <c r="AZ79" s="282"/>
      <c r="BA79" s="282"/>
      <c r="BB79" s="282"/>
      <c r="BC79" s="282"/>
      <c r="BD79" s="282"/>
      <c r="BE79" s="282"/>
      <c r="BF79" s="1151"/>
      <c r="BG79" s="1005"/>
      <c r="BH79" s="282"/>
      <c r="BI79" s="282"/>
      <c r="BJ79" s="282"/>
      <c r="BK79" s="282"/>
      <c r="BL79" s="282"/>
      <c r="BM79" s="282"/>
      <c r="BN79" s="1151"/>
      <c r="BO79" s="1005"/>
      <c r="BP79" s="282"/>
      <c r="BQ79" s="282"/>
      <c r="BR79" s="282"/>
      <c r="BS79" s="282"/>
      <c r="BT79" s="282"/>
      <c r="BU79" s="282"/>
    </row>
    <row r="80" spans="1:73" ht="40.15" customHeight="1" x14ac:dyDescent="0.25">
      <c r="A80" s="596"/>
      <c r="B80" s="596"/>
      <c r="C80" s="1417"/>
      <c r="D80" s="1420"/>
      <c r="E80" s="1062"/>
      <c r="F80" s="1065"/>
      <c r="G80" s="1050"/>
      <c r="H80" s="1044"/>
      <c r="I80" s="1050"/>
      <c r="J80" s="1044"/>
      <c r="K80" s="1050"/>
      <c r="L80" s="1044"/>
      <c r="M80" s="1050"/>
      <c r="N80" s="1420"/>
      <c r="O80" s="1050"/>
      <c r="P80" s="1053"/>
      <c r="Q80" s="1056"/>
      <c r="R80" s="1041"/>
      <c r="S80" s="1041"/>
      <c r="T80" s="1023"/>
      <c r="U80" s="1008"/>
      <c r="V80" s="1008"/>
      <c r="W80" s="1008"/>
      <c r="X80" s="1008"/>
      <c r="Y80" s="1008"/>
      <c r="Z80" s="1005"/>
      <c r="AA80" s="1005"/>
      <c r="AB80" s="1005"/>
      <c r="AC80" s="1005"/>
      <c r="AD80" s="1005"/>
      <c r="AE80" s="1005"/>
      <c r="AF80" s="1005"/>
      <c r="AG80" s="196"/>
      <c r="AH80" s="592"/>
      <c r="AI80" s="592"/>
      <c r="AJ80" s="592"/>
      <c r="AK80" s="196"/>
      <c r="AL80" s="197"/>
      <c r="AM80" s="197"/>
      <c r="AN80" s="197"/>
      <c r="AO80" s="197"/>
      <c r="AP80" s="1151"/>
      <c r="AQ80" s="1005"/>
      <c r="AR80" s="282"/>
      <c r="AS80" s="282"/>
      <c r="AT80" s="282"/>
      <c r="AU80" s="282"/>
      <c r="AV80" s="282"/>
      <c r="AW80" s="282"/>
      <c r="AX80" s="1151"/>
      <c r="AY80" s="1005"/>
      <c r="AZ80" s="282"/>
      <c r="BA80" s="282"/>
      <c r="BB80" s="282"/>
      <c r="BC80" s="282"/>
      <c r="BD80" s="282"/>
      <c r="BE80" s="282"/>
      <c r="BF80" s="1151"/>
      <c r="BG80" s="1005"/>
      <c r="BH80" s="282"/>
      <c r="BI80" s="282"/>
      <c r="BJ80" s="282"/>
      <c r="BK80" s="282"/>
      <c r="BL80" s="282"/>
      <c r="BM80" s="282"/>
      <c r="BN80" s="1151"/>
      <c r="BO80" s="1005"/>
      <c r="BP80" s="282"/>
      <c r="BQ80" s="282"/>
      <c r="BR80" s="282"/>
      <c r="BS80" s="282"/>
      <c r="BT80" s="282"/>
      <c r="BU80" s="282"/>
    </row>
    <row r="81" spans="1:73" ht="40.15" customHeight="1" thickBot="1" x14ac:dyDescent="0.3">
      <c r="A81" s="596"/>
      <c r="B81" s="596"/>
      <c r="C81" s="1417"/>
      <c r="D81" s="1420"/>
      <c r="E81" s="1063"/>
      <c r="F81" s="1066"/>
      <c r="G81" s="1051"/>
      <c r="H81" s="1045"/>
      <c r="I81" s="1051"/>
      <c r="J81" s="1045"/>
      <c r="K81" s="1051"/>
      <c r="L81" s="1045"/>
      <c r="M81" s="1051"/>
      <c r="N81" s="1421"/>
      <c r="O81" s="1051"/>
      <c r="P81" s="1054"/>
      <c r="Q81" s="1057"/>
      <c r="R81" s="1042"/>
      <c r="S81" s="1042"/>
      <c r="T81" s="1024"/>
      <c r="U81" s="1009"/>
      <c r="V81" s="1009"/>
      <c r="W81" s="1009"/>
      <c r="X81" s="1009"/>
      <c r="Y81" s="1009"/>
      <c r="Z81" s="1006"/>
      <c r="AA81" s="1006"/>
      <c r="AB81" s="1006"/>
      <c r="AC81" s="1006"/>
      <c r="AD81" s="1006"/>
      <c r="AE81" s="1006"/>
      <c r="AF81" s="1006"/>
      <c r="AG81" s="715"/>
      <c r="AH81" s="716"/>
      <c r="AI81" s="716"/>
      <c r="AJ81" s="716"/>
      <c r="AK81" s="715"/>
      <c r="AL81" s="717"/>
      <c r="AM81" s="717"/>
      <c r="AN81" s="717"/>
      <c r="AO81" s="717"/>
      <c r="AP81" s="1152"/>
      <c r="AQ81" s="1006"/>
      <c r="AR81" s="718"/>
      <c r="AS81" s="718"/>
      <c r="AT81" s="718"/>
      <c r="AU81" s="718"/>
      <c r="AV81" s="718"/>
      <c r="AW81" s="718"/>
      <c r="AX81" s="1152"/>
      <c r="AY81" s="1006"/>
      <c r="AZ81" s="718"/>
      <c r="BA81" s="718"/>
      <c r="BB81" s="718"/>
      <c r="BC81" s="718"/>
      <c r="BD81" s="718"/>
      <c r="BE81" s="718"/>
      <c r="BF81" s="1152"/>
      <c r="BG81" s="1006"/>
      <c r="BH81" s="718"/>
      <c r="BI81" s="718"/>
      <c r="BJ81" s="718"/>
      <c r="BK81" s="718"/>
      <c r="BL81" s="718"/>
      <c r="BM81" s="718"/>
      <c r="BN81" s="1152"/>
      <c r="BO81" s="1006"/>
      <c r="BP81" s="718"/>
      <c r="BQ81" s="718"/>
      <c r="BR81" s="718"/>
      <c r="BS81" s="718"/>
      <c r="BT81" s="718"/>
      <c r="BU81" s="718"/>
    </row>
    <row r="82" spans="1:73" ht="40.15" customHeight="1" thickTop="1" x14ac:dyDescent="0.25">
      <c r="A82" s="596"/>
      <c r="B82" s="596"/>
      <c r="C82" s="1417"/>
      <c r="D82" s="1420"/>
      <c r="E82" s="1061">
        <v>401</v>
      </c>
      <c r="F82" s="1064" t="s">
        <v>3638</v>
      </c>
      <c r="G82" s="1049" t="s">
        <v>1344</v>
      </c>
      <c r="H82" s="1043">
        <v>50</v>
      </c>
      <c r="I82" s="1049" t="s">
        <v>2982</v>
      </c>
      <c r="J82" s="1043" t="s">
        <v>3049</v>
      </c>
      <c r="K82" s="1049" t="s">
        <v>3050</v>
      </c>
      <c r="L82" s="1043" t="s">
        <v>3620</v>
      </c>
      <c r="M82" s="1049" t="s">
        <v>3617</v>
      </c>
      <c r="N82" s="1404">
        <v>2024004540083</v>
      </c>
      <c r="O82" s="1049" t="s">
        <v>3386</v>
      </c>
      <c r="P82" s="1052" t="s">
        <v>1341</v>
      </c>
      <c r="Q82" s="1055">
        <v>50</v>
      </c>
      <c r="R82" s="1040" t="s">
        <v>2871</v>
      </c>
      <c r="S82" s="1040"/>
      <c r="T82" s="1022"/>
      <c r="U82" s="1007"/>
      <c r="V82" s="1007"/>
      <c r="W82" s="1007"/>
      <c r="X82" s="1007"/>
      <c r="Y82" s="1007"/>
      <c r="Z82" s="1004">
        <f t="shared" si="17"/>
        <v>0</v>
      </c>
      <c r="AA82" s="1004">
        <f t="shared" si="21"/>
        <v>0</v>
      </c>
      <c r="AB82" s="1004">
        <f t="shared" si="21"/>
        <v>0</v>
      </c>
      <c r="AC82" s="1004">
        <f t="shared" si="21"/>
        <v>0</v>
      </c>
      <c r="AD82" s="1004">
        <f t="shared" si="21"/>
        <v>0</v>
      </c>
      <c r="AE82" s="1004">
        <f t="shared" si="21"/>
        <v>0</v>
      </c>
      <c r="AF82" s="1004">
        <f t="shared" si="21"/>
        <v>0</v>
      </c>
      <c r="AG82" s="714"/>
      <c r="AH82" s="593"/>
      <c r="AI82" s="593"/>
      <c r="AJ82" s="593"/>
      <c r="AK82" s="207"/>
      <c r="AL82" s="208"/>
      <c r="AM82" s="208"/>
      <c r="AN82" s="208"/>
      <c r="AO82" s="208"/>
      <c r="AP82" s="1150">
        <f>+U82</f>
        <v>0</v>
      </c>
      <c r="AQ82" s="1004">
        <f>SUM(AR82:AW85)</f>
        <v>0</v>
      </c>
      <c r="AR82" s="299"/>
      <c r="AS82" s="299"/>
      <c r="AT82" s="299"/>
      <c r="AU82" s="299"/>
      <c r="AV82" s="299"/>
      <c r="AW82" s="299"/>
      <c r="AX82" s="1150">
        <f>+V82</f>
        <v>0</v>
      </c>
      <c r="AY82" s="1004">
        <f>SUM(AZ82:BE85)</f>
        <v>0</v>
      </c>
      <c r="AZ82" s="299"/>
      <c r="BA82" s="299"/>
      <c r="BB82" s="299"/>
      <c r="BC82" s="299"/>
      <c r="BD82" s="299"/>
      <c r="BE82" s="299"/>
      <c r="BF82" s="1150">
        <f>+W82</f>
        <v>0</v>
      </c>
      <c r="BG82" s="1004">
        <f>SUM(BH82:BM85)</f>
        <v>0</v>
      </c>
      <c r="BH82" s="299"/>
      <c r="BI82" s="299"/>
      <c r="BJ82" s="299"/>
      <c r="BK82" s="299"/>
      <c r="BL82" s="299"/>
      <c r="BM82" s="299"/>
      <c r="BN82" s="1150">
        <f>+X82</f>
        <v>0</v>
      </c>
      <c r="BO82" s="1004">
        <f>SUM(BP82:BU85)</f>
        <v>0</v>
      </c>
      <c r="BP82" s="299"/>
      <c r="BQ82" s="299"/>
      <c r="BR82" s="299"/>
      <c r="BS82" s="299"/>
      <c r="BT82" s="299"/>
      <c r="BU82" s="299"/>
    </row>
    <row r="83" spans="1:73" ht="40.15" customHeight="1" x14ac:dyDescent="0.25">
      <c r="A83" s="596"/>
      <c r="B83" s="596"/>
      <c r="C83" s="1417"/>
      <c r="D83" s="1420"/>
      <c r="E83" s="1062"/>
      <c r="F83" s="1065"/>
      <c r="G83" s="1050"/>
      <c r="H83" s="1044"/>
      <c r="I83" s="1050"/>
      <c r="J83" s="1044"/>
      <c r="K83" s="1050"/>
      <c r="L83" s="1044"/>
      <c r="M83" s="1050"/>
      <c r="N83" s="1420"/>
      <c r="O83" s="1050"/>
      <c r="P83" s="1053"/>
      <c r="Q83" s="1056"/>
      <c r="R83" s="1041"/>
      <c r="S83" s="1041"/>
      <c r="T83" s="1023"/>
      <c r="U83" s="1008"/>
      <c r="V83" s="1008"/>
      <c r="W83" s="1008"/>
      <c r="X83" s="1008"/>
      <c r="Y83" s="1008"/>
      <c r="Z83" s="1005"/>
      <c r="AA83" s="1005"/>
      <c r="AB83" s="1005"/>
      <c r="AC83" s="1005"/>
      <c r="AD83" s="1005"/>
      <c r="AE83" s="1005"/>
      <c r="AF83" s="1005"/>
      <c r="AG83" s="479"/>
      <c r="AH83" s="592"/>
      <c r="AI83" s="592"/>
      <c r="AJ83" s="592"/>
      <c r="AK83" s="196"/>
      <c r="AL83" s="197"/>
      <c r="AM83" s="197"/>
      <c r="AN83" s="197"/>
      <c r="AO83" s="197"/>
      <c r="AP83" s="1151"/>
      <c r="AQ83" s="1005"/>
      <c r="AR83" s="282"/>
      <c r="AS83" s="282"/>
      <c r="AT83" s="282"/>
      <c r="AU83" s="282"/>
      <c r="AV83" s="282"/>
      <c r="AW83" s="282"/>
      <c r="AX83" s="1151"/>
      <c r="AY83" s="1005"/>
      <c r="AZ83" s="282"/>
      <c r="BA83" s="282"/>
      <c r="BB83" s="282"/>
      <c r="BC83" s="282"/>
      <c r="BD83" s="282"/>
      <c r="BE83" s="282"/>
      <c r="BF83" s="1151"/>
      <c r="BG83" s="1005"/>
      <c r="BH83" s="282"/>
      <c r="BI83" s="282"/>
      <c r="BJ83" s="282"/>
      <c r="BK83" s="282"/>
      <c r="BL83" s="282"/>
      <c r="BM83" s="282"/>
      <c r="BN83" s="1151"/>
      <c r="BO83" s="1005"/>
      <c r="BP83" s="282"/>
      <c r="BQ83" s="282"/>
      <c r="BR83" s="282"/>
      <c r="BS83" s="282"/>
      <c r="BT83" s="282"/>
      <c r="BU83" s="282"/>
    </row>
    <row r="84" spans="1:73" ht="40.15" customHeight="1" x14ac:dyDescent="0.25">
      <c r="A84" s="596"/>
      <c r="B84" s="596"/>
      <c r="C84" s="1417"/>
      <c r="D84" s="1420"/>
      <c r="E84" s="1062"/>
      <c r="F84" s="1065"/>
      <c r="G84" s="1050"/>
      <c r="H84" s="1044"/>
      <c r="I84" s="1050"/>
      <c r="J84" s="1044"/>
      <c r="K84" s="1050"/>
      <c r="L84" s="1044"/>
      <c r="M84" s="1050"/>
      <c r="N84" s="1420"/>
      <c r="O84" s="1050"/>
      <c r="P84" s="1053"/>
      <c r="Q84" s="1056"/>
      <c r="R84" s="1041"/>
      <c r="S84" s="1041"/>
      <c r="T84" s="1023"/>
      <c r="U84" s="1008"/>
      <c r="V84" s="1008"/>
      <c r="W84" s="1008"/>
      <c r="X84" s="1008"/>
      <c r="Y84" s="1008"/>
      <c r="Z84" s="1005"/>
      <c r="AA84" s="1005"/>
      <c r="AB84" s="1005"/>
      <c r="AC84" s="1005"/>
      <c r="AD84" s="1005"/>
      <c r="AE84" s="1005"/>
      <c r="AF84" s="1005"/>
      <c r="AG84" s="196"/>
      <c r="AH84" s="592"/>
      <c r="AI84" s="592"/>
      <c r="AJ84" s="592"/>
      <c r="AK84" s="196"/>
      <c r="AL84" s="197"/>
      <c r="AM84" s="197"/>
      <c r="AN84" s="197"/>
      <c r="AO84" s="197"/>
      <c r="AP84" s="1151"/>
      <c r="AQ84" s="1005"/>
      <c r="AR84" s="282"/>
      <c r="AS84" s="282"/>
      <c r="AT84" s="282"/>
      <c r="AU84" s="282"/>
      <c r="AV84" s="282"/>
      <c r="AW84" s="282"/>
      <c r="AX84" s="1151"/>
      <c r="AY84" s="1005"/>
      <c r="AZ84" s="282"/>
      <c r="BA84" s="282"/>
      <c r="BB84" s="282"/>
      <c r="BC84" s="282"/>
      <c r="BD84" s="282"/>
      <c r="BE84" s="282"/>
      <c r="BF84" s="1151"/>
      <c r="BG84" s="1005"/>
      <c r="BH84" s="282"/>
      <c r="BI84" s="282"/>
      <c r="BJ84" s="282"/>
      <c r="BK84" s="282"/>
      <c r="BL84" s="282"/>
      <c r="BM84" s="282"/>
      <c r="BN84" s="1151"/>
      <c r="BO84" s="1005"/>
      <c r="BP84" s="282"/>
      <c r="BQ84" s="282"/>
      <c r="BR84" s="282"/>
      <c r="BS84" s="282"/>
      <c r="BT84" s="282"/>
      <c r="BU84" s="282"/>
    </row>
    <row r="85" spans="1:73" ht="40.15" customHeight="1" thickBot="1" x14ac:dyDescent="0.3">
      <c r="A85" s="596"/>
      <c r="B85" s="596"/>
      <c r="C85" s="1422"/>
      <c r="D85" s="1406"/>
      <c r="E85" s="1063"/>
      <c r="F85" s="1066"/>
      <c r="G85" s="1051"/>
      <c r="H85" s="1045"/>
      <c r="I85" s="1051"/>
      <c r="J85" s="1045"/>
      <c r="K85" s="1051"/>
      <c r="L85" s="1045"/>
      <c r="M85" s="1051"/>
      <c r="N85" s="1406"/>
      <c r="O85" s="1051"/>
      <c r="P85" s="1054"/>
      <c r="Q85" s="1057"/>
      <c r="R85" s="1042"/>
      <c r="S85" s="1042"/>
      <c r="T85" s="1024"/>
      <c r="U85" s="1009"/>
      <c r="V85" s="1009"/>
      <c r="W85" s="1009"/>
      <c r="X85" s="1009"/>
      <c r="Y85" s="1009"/>
      <c r="Z85" s="1006"/>
      <c r="AA85" s="1006"/>
      <c r="AB85" s="1006"/>
      <c r="AC85" s="1006"/>
      <c r="AD85" s="1006"/>
      <c r="AE85" s="1006"/>
      <c r="AF85" s="1006"/>
      <c r="AG85" s="715"/>
      <c r="AH85" s="716"/>
      <c r="AI85" s="716"/>
      <c r="AJ85" s="716"/>
      <c r="AK85" s="715"/>
      <c r="AL85" s="717"/>
      <c r="AM85" s="717"/>
      <c r="AN85" s="717"/>
      <c r="AO85" s="717"/>
      <c r="AP85" s="1152"/>
      <c r="AQ85" s="1006"/>
      <c r="AR85" s="718"/>
      <c r="AS85" s="718"/>
      <c r="AT85" s="718"/>
      <c r="AU85" s="718"/>
      <c r="AV85" s="718"/>
      <c r="AW85" s="718"/>
      <c r="AX85" s="1152"/>
      <c r="AY85" s="1006"/>
      <c r="AZ85" s="718"/>
      <c r="BA85" s="718"/>
      <c r="BB85" s="718"/>
      <c r="BC85" s="718"/>
      <c r="BD85" s="718"/>
      <c r="BE85" s="718"/>
      <c r="BF85" s="1152"/>
      <c r="BG85" s="1006"/>
      <c r="BH85" s="718"/>
      <c r="BI85" s="718"/>
      <c r="BJ85" s="718"/>
      <c r="BK85" s="718"/>
      <c r="BL85" s="718"/>
      <c r="BM85" s="718"/>
      <c r="BN85" s="1152"/>
      <c r="BO85" s="1006"/>
      <c r="BP85" s="718"/>
      <c r="BQ85" s="718"/>
      <c r="BR85" s="718"/>
      <c r="BS85" s="718"/>
      <c r="BT85" s="718"/>
      <c r="BU85" s="718"/>
    </row>
    <row r="86" spans="1:73" s="1" customFormat="1" ht="40.15" customHeight="1" thickTop="1" x14ac:dyDescent="0.25">
      <c r="A86" s="151"/>
      <c r="B86" s="24"/>
      <c r="C86" s="1058" t="s">
        <v>1342</v>
      </c>
      <c r="D86" s="1049" t="s">
        <v>1343</v>
      </c>
      <c r="E86" s="1061">
        <v>402</v>
      </c>
      <c r="F86" s="1064" t="s">
        <v>3638</v>
      </c>
      <c r="G86" s="1049" t="s">
        <v>1344</v>
      </c>
      <c r="H86" s="1043">
        <v>40</v>
      </c>
      <c r="I86" s="1049" t="s">
        <v>2982</v>
      </c>
      <c r="J86" s="1043" t="s">
        <v>3049</v>
      </c>
      <c r="K86" s="1049" t="s">
        <v>3050</v>
      </c>
      <c r="L86" s="1043" t="s">
        <v>3620</v>
      </c>
      <c r="M86" s="1049" t="s">
        <v>3617</v>
      </c>
      <c r="N86" s="1405">
        <v>2024004540083</v>
      </c>
      <c r="O86" s="1049" t="s">
        <v>3386</v>
      </c>
      <c r="P86" s="1052" t="s">
        <v>1344</v>
      </c>
      <c r="Q86" s="1055">
        <v>40</v>
      </c>
      <c r="R86" s="1040" t="s">
        <v>2871</v>
      </c>
      <c r="S86" s="1040"/>
      <c r="T86" s="1022"/>
      <c r="U86" s="1007"/>
      <c r="V86" s="1007"/>
      <c r="W86" s="1007"/>
      <c r="X86" s="1007"/>
      <c r="Y86" s="1007"/>
      <c r="Z86" s="1004">
        <f t="shared" si="17"/>
        <v>0</v>
      </c>
      <c r="AA86" s="1004">
        <f t="shared" si="21"/>
        <v>0</v>
      </c>
      <c r="AB86" s="1004">
        <f t="shared" si="21"/>
        <v>0</v>
      </c>
      <c r="AC86" s="1004">
        <f t="shared" si="21"/>
        <v>0</v>
      </c>
      <c r="AD86" s="1004">
        <f t="shared" si="21"/>
        <v>0</v>
      </c>
      <c r="AE86" s="1004">
        <f t="shared" si="21"/>
        <v>0</v>
      </c>
      <c r="AF86" s="1004">
        <f t="shared" si="21"/>
        <v>0</v>
      </c>
      <c r="AG86" s="714"/>
      <c r="AH86" s="593"/>
      <c r="AI86" s="593"/>
      <c r="AJ86" s="593"/>
      <c r="AK86" s="207"/>
      <c r="AL86" s="208"/>
      <c r="AM86" s="208"/>
      <c r="AN86" s="208"/>
      <c r="AO86" s="208"/>
      <c r="AP86" s="1150">
        <f>+U86</f>
        <v>0</v>
      </c>
      <c r="AQ86" s="1004">
        <f>SUM(AR86:AW89)</f>
        <v>0</v>
      </c>
      <c r="AR86" s="299"/>
      <c r="AS86" s="299"/>
      <c r="AT86" s="299"/>
      <c r="AU86" s="299"/>
      <c r="AV86" s="299"/>
      <c r="AW86" s="299"/>
      <c r="AX86" s="1150">
        <f>+V86</f>
        <v>0</v>
      </c>
      <c r="AY86" s="1004">
        <f>SUM(AZ86:BE89)</f>
        <v>0</v>
      </c>
      <c r="AZ86" s="299"/>
      <c r="BA86" s="299"/>
      <c r="BB86" s="299"/>
      <c r="BC86" s="299"/>
      <c r="BD86" s="299"/>
      <c r="BE86" s="299"/>
      <c r="BF86" s="1150">
        <f>+W86</f>
        <v>0</v>
      </c>
      <c r="BG86" s="1004">
        <f>SUM(BH86:BM89)</f>
        <v>0</v>
      </c>
      <c r="BH86" s="299"/>
      <c r="BI86" s="299"/>
      <c r="BJ86" s="299"/>
      <c r="BK86" s="299"/>
      <c r="BL86" s="299"/>
      <c r="BM86" s="299"/>
      <c r="BN86" s="1150">
        <f>+X86</f>
        <v>0</v>
      </c>
      <c r="BO86" s="1004">
        <f>SUM(BP86:BU89)</f>
        <v>0</v>
      </c>
      <c r="BP86" s="299"/>
      <c r="BQ86" s="299"/>
      <c r="BR86" s="299"/>
      <c r="BS86" s="299"/>
      <c r="BT86" s="299"/>
      <c r="BU86" s="299"/>
    </row>
    <row r="87" spans="1:73" s="1" customFormat="1" ht="40.15" customHeight="1" x14ac:dyDescent="0.25">
      <c r="A87" s="151"/>
      <c r="B87" s="24"/>
      <c r="C87" s="1059"/>
      <c r="D87" s="1050"/>
      <c r="E87" s="1062"/>
      <c r="F87" s="1065"/>
      <c r="G87" s="1050"/>
      <c r="H87" s="1044"/>
      <c r="I87" s="1050"/>
      <c r="J87" s="1044"/>
      <c r="K87" s="1050"/>
      <c r="L87" s="1044"/>
      <c r="M87" s="1050"/>
      <c r="N87" s="1420"/>
      <c r="O87" s="1050"/>
      <c r="P87" s="1053"/>
      <c r="Q87" s="1056"/>
      <c r="R87" s="1041"/>
      <c r="S87" s="1041"/>
      <c r="T87" s="1023"/>
      <c r="U87" s="1008"/>
      <c r="V87" s="1008"/>
      <c r="W87" s="1008"/>
      <c r="X87" s="1008"/>
      <c r="Y87" s="1008"/>
      <c r="Z87" s="1005"/>
      <c r="AA87" s="1005"/>
      <c r="AB87" s="1005"/>
      <c r="AC87" s="1005"/>
      <c r="AD87" s="1005"/>
      <c r="AE87" s="1005"/>
      <c r="AF87" s="1005"/>
      <c r="AG87" s="479"/>
      <c r="AH87" s="592"/>
      <c r="AI87" s="592"/>
      <c r="AJ87" s="592"/>
      <c r="AK87" s="196"/>
      <c r="AL87" s="197"/>
      <c r="AM87" s="197"/>
      <c r="AN87" s="197"/>
      <c r="AO87" s="197"/>
      <c r="AP87" s="1151"/>
      <c r="AQ87" s="1005"/>
      <c r="AR87" s="282"/>
      <c r="AS87" s="282"/>
      <c r="AT87" s="282"/>
      <c r="AU87" s="282"/>
      <c r="AV87" s="282"/>
      <c r="AW87" s="282"/>
      <c r="AX87" s="1151"/>
      <c r="AY87" s="1005"/>
      <c r="AZ87" s="282"/>
      <c r="BA87" s="282"/>
      <c r="BB87" s="282"/>
      <c r="BC87" s="282"/>
      <c r="BD87" s="282"/>
      <c r="BE87" s="282"/>
      <c r="BF87" s="1151"/>
      <c r="BG87" s="1005"/>
      <c r="BH87" s="282"/>
      <c r="BI87" s="282"/>
      <c r="BJ87" s="282"/>
      <c r="BK87" s="282"/>
      <c r="BL87" s="282"/>
      <c r="BM87" s="282"/>
      <c r="BN87" s="1151"/>
      <c r="BO87" s="1005"/>
      <c r="BP87" s="282"/>
      <c r="BQ87" s="282"/>
      <c r="BR87" s="282"/>
      <c r="BS87" s="282"/>
      <c r="BT87" s="282"/>
      <c r="BU87" s="282"/>
    </row>
    <row r="88" spans="1:73" s="1" customFormat="1" ht="40.15" customHeight="1" x14ac:dyDescent="0.25">
      <c r="A88" s="151"/>
      <c r="B88" s="24"/>
      <c r="C88" s="1059"/>
      <c r="D88" s="1050"/>
      <c r="E88" s="1062"/>
      <c r="F88" s="1065"/>
      <c r="G88" s="1050"/>
      <c r="H88" s="1044"/>
      <c r="I88" s="1050"/>
      <c r="J88" s="1044"/>
      <c r="K88" s="1050"/>
      <c r="L88" s="1044"/>
      <c r="M88" s="1050"/>
      <c r="N88" s="1420"/>
      <c r="O88" s="1050"/>
      <c r="P88" s="1053"/>
      <c r="Q88" s="1056"/>
      <c r="R88" s="1041"/>
      <c r="S88" s="1041"/>
      <c r="T88" s="1023"/>
      <c r="U88" s="1008"/>
      <c r="V88" s="1008"/>
      <c r="W88" s="1008"/>
      <c r="X88" s="1008"/>
      <c r="Y88" s="1008"/>
      <c r="Z88" s="1005"/>
      <c r="AA88" s="1005"/>
      <c r="AB88" s="1005"/>
      <c r="AC88" s="1005"/>
      <c r="AD88" s="1005"/>
      <c r="AE88" s="1005"/>
      <c r="AF88" s="1005"/>
      <c r="AG88" s="196"/>
      <c r="AH88" s="592"/>
      <c r="AI88" s="592"/>
      <c r="AJ88" s="592"/>
      <c r="AK88" s="196"/>
      <c r="AL88" s="197"/>
      <c r="AM88" s="197"/>
      <c r="AN88" s="197"/>
      <c r="AO88" s="197"/>
      <c r="AP88" s="1151"/>
      <c r="AQ88" s="1005"/>
      <c r="AR88" s="282"/>
      <c r="AS88" s="282"/>
      <c r="AT88" s="282"/>
      <c r="AU88" s="282"/>
      <c r="AV88" s="282"/>
      <c r="AW88" s="282"/>
      <c r="AX88" s="1151"/>
      <c r="AY88" s="1005"/>
      <c r="AZ88" s="282"/>
      <c r="BA88" s="282"/>
      <c r="BB88" s="282"/>
      <c r="BC88" s="282"/>
      <c r="BD88" s="282"/>
      <c r="BE88" s="282"/>
      <c r="BF88" s="1151"/>
      <c r="BG88" s="1005"/>
      <c r="BH88" s="282"/>
      <c r="BI88" s="282"/>
      <c r="BJ88" s="282"/>
      <c r="BK88" s="282"/>
      <c r="BL88" s="282"/>
      <c r="BM88" s="282"/>
      <c r="BN88" s="1151"/>
      <c r="BO88" s="1005"/>
      <c r="BP88" s="282"/>
      <c r="BQ88" s="282"/>
      <c r="BR88" s="282"/>
      <c r="BS88" s="282"/>
      <c r="BT88" s="282"/>
      <c r="BU88" s="282"/>
    </row>
    <row r="89" spans="1:73" s="1" customFormat="1" ht="40.15" customHeight="1" thickBot="1" x14ac:dyDescent="0.3">
      <c r="A89" s="151"/>
      <c r="B89" s="24"/>
      <c r="C89" s="1060"/>
      <c r="D89" s="1051"/>
      <c r="E89" s="1063"/>
      <c r="F89" s="1066"/>
      <c r="G89" s="1051"/>
      <c r="H89" s="1045"/>
      <c r="I89" s="1051"/>
      <c r="J89" s="1045"/>
      <c r="K89" s="1051"/>
      <c r="L89" s="1045"/>
      <c r="M89" s="1051"/>
      <c r="N89" s="1406"/>
      <c r="O89" s="1051"/>
      <c r="P89" s="1054"/>
      <c r="Q89" s="1057"/>
      <c r="R89" s="1042"/>
      <c r="S89" s="1042"/>
      <c r="T89" s="1024"/>
      <c r="U89" s="1009"/>
      <c r="V89" s="1009"/>
      <c r="W89" s="1009"/>
      <c r="X89" s="1009"/>
      <c r="Y89" s="1009"/>
      <c r="Z89" s="1006"/>
      <c r="AA89" s="1006"/>
      <c r="AB89" s="1006"/>
      <c r="AC89" s="1006"/>
      <c r="AD89" s="1006"/>
      <c r="AE89" s="1006"/>
      <c r="AF89" s="1006"/>
      <c r="AG89" s="715"/>
      <c r="AH89" s="716"/>
      <c r="AI89" s="716"/>
      <c r="AJ89" s="716"/>
      <c r="AK89" s="715"/>
      <c r="AL89" s="717"/>
      <c r="AM89" s="717"/>
      <c r="AN89" s="717"/>
      <c r="AO89" s="717"/>
      <c r="AP89" s="1152"/>
      <c r="AQ89" s="1006"/>
      <c r="AR89" s="718"/>
      <c r="AS89" s="718"/>
      <c r="AT89" s="718"/>
      <c r="AU89" s="718"/>
      <c r="AV89" s="718"/>
      <c r="AW89" s="718"/>
      <c r="AX89" s="1152"/>
      <c r="AY89" s="1006"/>
      <c r="AZ89" s="718"/>
      <c r="BA89" s="718"/>
      <c r="BB89" s="718"/>
      <c r="BC89" s="718"/>
      <c r="BD89" s="718"/>
      <c r="BE89" s="718"/>
      <c r="BF89" s="1152"/>
      <c r="BG89" s="1006"/>
      <c r="BH89" s="718"/>
      <c r="BI89" s="718"/>
      <c r="BJ89" s="718"/>
      <c r="BK89" s="718"/>
      <c r="BL89" s="718"/>
      <c r="BM89" s="718"/>
      <c r="BN89" s="1152"/>
      <c r="BO89" s="1006"/>
      <c r="BP89" s="718"/>
      <c r="BQ89" s="718"/>
      <c r="BR89" s="718"/>
      <c r="BS89" s="718"/>
      <c r="BT89" s="718"/>
      <c r="BU89" s="718"/>
    </row>
    <row r="90" spans="1:73" s="1" customFormat="1" ht="40.15" customHeight="1" thickTop="1" thickBot="1" x14ac:dyDescent="0.3">
      <c r="A90" s="151"/>
      <c r="B90" s="117" t="s">
        <v>1345</v>
      </c>
      <c r="C90" s="202" t="s">
        <v>134</v>
      </c>
      <c r="D90" s="333"/>
      <c r="E90" s="429"/>
      <c r="F90" s="442"/>
      <c r="G90" s="334"/>
      <c r="H90" s="335"/>
      <c r="I90" s="335"/>
      <c r="J90" s="336"/>
      <c r="K90" s="336"/>
      <c r="L90" s="333"/>
      <c r="M90" s="337"/>
      <c r="N90" s="338"/>
      <c r="O90" s="339"/>
      <c r="P90" s="339"/>
      <c r="Q90" s="187"/>
      <c r="R90" s="187"/>
      <c r="S90" s="26"/>
      <c r="T90" s="204"/>
      <c r="U90" s="16"/>
      <c r="V90" s="16"/>
      <c r="W90" s="16"/>
      <c r="X90" s="16"/>
      <c r="Y90" s="203">
        <f>SUM(Y91:Y102)</f>
        <v>0</v>
      </c>
      <c r="Z90" s="307">
        <f t="shared" ref="Z90:AF90" si="22">AQ90+AY90+BG90+BO90</f>
        <v>0</v>
      </c>
      <c r="AA90" s="307">
        <f t="shared" si="22"/>
        <v>0</v>
      </c>
      <c r="AB90" s="307">
        <f t="shared" si="22"/>
        <v>0</v>
      </c>
      <c r="AC90" s="307">
        <f t="shared" si="22"/>
        <v>0</v>
      </c>
      <c r="AD90" s="307">
        <f t="shared" si="22"/>
        <v>0</v>
      </c>
      <c r="AE90" s="307">
        <f t="shared" si="22"/>
        <v>0</v>
      </c>
      <c r="AF90" s="307">
        <f t="shared" si="22"/>
        <v>0</v>
      </c>
      <c r="AG90" s="198"/>
      <c r="AH90" s="198"/>
      <c r="AI90" s="198"/>
      <c r="AJ90" s="198"/>
      <c r="AK90" s="198"/>
      <c r="AL90" s="198"/>
      <c r="AM90" s="198"/>
      <c r="AN90" s="198"/>
      <c r="AO90" s="198"/>
      <c r="AP90" s="205"/>
      <c r="AQ90" s="206">
        <f t="shared" ref="AQ90:AW90" si="23">SUM(AQ91:AQ102)</f>
        <v>0</v>
      </c>
      <c r="AR90" s="206">
        <f t="shared" si="23"/>
        <v>0</v>
      </c>
      <c r="AS90" s="206">
        <f t="shared" si="23"/>
        <v>0</v>
      </c>
      <c r="AT90" s="206">
        <f t="shared" si="23"/>
        <v>0</v>
      </c>
      <c r="AU90" s="206">
        <f t="shared" si="23"/>
        <v>0</v>
      </c>
      <c r="AV90" s="206">
        <f t="shared" si="23"/>
        <v>0</v>
      </c>
      <c r="AW90" s="206">
        <f t="shared" si="23"/>
        <v>0</v>
      </c>
      <c r="AX90" s="205"/>
      <c r="AY90" s="206">
        <f t="shared" ref="AY90:BE90" si="24">SUM(AY91:AY102)</f>
        <v>0</v>
      </c>
      <c r="AZ90" s="206">
        <f t="shared" si="24"/>
        <v>0</v>
      </c>
      <c r="BA90" s="206">
        <f t="shared" si="24"/>
        <v>0</v>
      </c>
      <c r="BB90" s="206">
        <f t="shared" si="24"/>
        <v>0</v>
      </c>
      <c r="BC90" s="206">
        <f t="shared" si="24"/>
        <v>0</v>
      </c>
      <c r="BD90" s="206">
        <f t="shared" si="24"/>
        <v>0</v>
      </c>
      <c r="BE90" s="206">
        <f t="shared" si="24"/>
        <v>0</v>
      </c>
      <c r="BF90" s="205"/>
      <c r="BG90" s="206">
        <f t="shared" ref="BG90:BM90" si="25">SUM(BG91:BG102)</f>
        <v>0</v>
      </c>
      <c r="BH90" s="206">
        <f t="shared" si="25"/>
        <v>0</v>
      </c>
      <c r="BI90" s="206">
        <f t="shared" si="25"/>
        <v>0</v>
      </c>
      <c r="BJ90" s="206">
        <f t="shared" si="25"/>
        <v>0</v>
      </c>
      <c r="BK90" s="206">
        <f t="shared" si="25"/>
        <v>0</v>
      </c>
      <c r="BL90" s="206">
        <f t="shared" si="25"/>
        <v>0</v>
      </c>
      <c r="BM90" s="206">
        <f t="shared" si="25"/>
        <v>0</v>
      </c>
      <c r="BN90" s="205"/>
      <c r="BO90" s="206">
        <f t="shared" ref="BO90:BU90" si="26">SUM(BO91:BO102)</f>
        <v>0</v>
      </c>
      <c r="BP90" s="206">
        <f t="shared" si="26"/>
        <v>0</v>
      </c>
      <c r="BQ90" s="206">
        <f t="shared" si="26"/>
        <v>0</v>
      </c>
      <c r="BR90" s="206">
        <f t="shared" si="26"/>
        <v>0</v>
      </c>
      <c r="BS90" s="206">
        <f t="shared" si="26"/>
        <v>0</v>
      </c>
      <c r="BT90" s="206">
        <f t="shared" si="26"/>
        <v>0</v>
      </c>
      <c r="BU90" s="206">
        <f t="shared" si="26"/>
        <v>0</v>
      </c>
    </row>
    <row r="91" spans="1:73" ht="40.15" customHeight="1" thickTop="1" x14ac:dyDescent="0.25">
      <c r="A91" s="596"/>
      <c r="B91" s="596"/>
      <c r="C91" s="1415" t="s">
        <v>1346</v>
      </c>
      <c r="D91" s="1418" t="s">
        <v>1347</v>
      </c>
      <c r="E91" s="1061">
        <v>403</v>
      </c>
      <c r="F91" s="1064">
        <v>410204500</v>
      </c>
      <c r="G91" s="1049" t="s">
        <v>485</v>
      </c>
      <c r="H91" s="1043">
        <v>2000</v>
      </c>
      <c r="I91" s="1049" t="s">
        <v>2982</v>
      </c>
      <c r="J91" s="1043" t="s">
        <v>3049</v>
      </c>
      <c r="K91" s="1049" t="s">
        <v>3050</v>
      </c>
      <c r="L91" s="1043" t="s">
        <v>3620</v>
      </c>
      <c r="M91" s="1049" t="s">
        <v>3617</v>
      </c>
      <c r="N91" s="1404">
        <v>2024004540083</v>
      </c>
      <c r="O91" s="1049" t="s">
        <v>3386</v>
      </c>
      <c r="P91" s="1052" t="s">
        <v>383</v>
      </c>
      <c r="Q91" s="1055">
        <v>2000</v>
      </c>
      <c r="R91" s="1040" t="s">
        <v>2871</v>
      </c>
      <c r="S91" s="1040"/>
      <c r="T91" s="1022"/>
      <c r="U91" s="1007"/>
      <c r="V91" s="1007"/>
      <c r="W91" s="1007"/>
      <c r="X91" s="1007"/>
      <c r="Y91" s="1007"/>
      <c r="Z91" s="1004">
        <f t="shared" ref="Z91:Z99" si="27">+AQ91+AY91+BG91+BO91</f>
        <v>0</v>
      </c>
      <c r="AA91" s="1004">
        <f t="shared" ref="AA91:AF99" si="28">SUM(AR91:AR94,AZ91:AZ94,BH91:BH94,BP91:BP94)</f>
        <v>0</v>
      </c>
      <c r="AB91" s="1004">
        <f t="shared" si="28"/>
        <v>0</v>
      </c>
      <c r="AC91" s="1004">
        <f t="shared" si="28"/>
        <v>0</v>
      </c>
      <c r="AD91" s="1004">
        <f t="shared" si="28"/>
        <v>0</v>
      </c>
      <c r="AE91" s="1004">
        <f t="shared" si="28"/>
        <v>0</v>
      </c>
      <c r="AF91" s="1004">
        <f t="shared" si="28"/>
        <v>0</v>
      </c>
      <c r="AG91" s="714"/>
      <c r="AH91" s="593"/>
      <c r="AI91" s="593"/>
      <c r="AJ91" s="593"/>
      <c r="AK91" s="207"/>
      <c r="AL91" s="208"/>
      <c r="AM91" s="208"/>
      <c r="AN91" s="208"/>
      <c r="AO91" s="208"/>
      <c r="AP91" s="1150">
        <f>+U91</f>
        <v>0</v>
      </c>
      <c r="AQ91" s="1004">
        <f>SUM(AR91:AW94)</f>
        <v>0</v>
      </c>
      <c r="AR91" s="299"/>
      <c r="AS91" s="299"/>
      <c r="AT91" s="299"/>
      <c r="AU91" s="299"/>
      <c r="AV91" s="299"/>
      <c r="AW91" s="299"/>
      <c r="AX91" s="1150">
        <f>+V91</f>
        <v>0</v>
      </c>
      <c r="AY91" s="1004">
        <f>SUM(AZ91:BE94)</f>
        <v>0</v>
      </c>
      <c r="AZ91" s="299"/>
      <c r="BA91" s="299"/>
      <c r="BB91" s="299"/>
      <c r="BC91" s="299"/>
      <c r="BD91" s="299"/>
      <c r="BE91" s="299"/>
      <c r="BF91" s="1150">
        <f>+W91</f>
        <v>0</v>
      </c>
      <c r="BG91" s="1004">
        <f>SUM(BH91:BM94)</f>
        <v>0</v>
      </c>
      <c r="BH91" s="299"/>
      <c r="BI91" s="299"/>
      <c r="BJ91" s="299"/>
      <c r="BK91" s="299"/>
      <c r="BL91" s="299"/>
      <c r="BM91" s="299"/>
      <c r="BN91" s="1150">
        <f>+X91</f>
        <v>0</v>
      </c>
      <c r="BO91" s="1004">
        <f>SUM(BP91:BU94)</f>
        <v>0</v>
      </c>
      <c r="BP91" s="299"/>
      <c r="BQ91" s="299"/>
      <c r="BR91" s="299"/>
      <c r="BS91" s="299"/>
      <c r="BT91" s="299"/>
      <c r="BU91" s="299"/>
    </row>
    <row r="92" spans="1:73" ht="40.15" customHeight="1" x14ac:dyDescent="0.25">
      <c r="A92" s="596"/>
      <c r="B92" s="596"/>
      <c r="C92" s="1417"/>
      <c r="D92" s="1420"/>
      <c r="E92" s="1062"/>
      <c r="F92" s="1065"/>
      <c r="G92" s="1050"/>
      <c r="H92" s="1044"/>
      <c r="I92" s="1050"/>
      <c r="J92" s="1044"/>
      <c r="K92" s="1050"/>
      <c r="L92" s="1044"/>
      <c r="M92" s="1050"/>
      <c r="N92" s="1420"/>
      <c r="O92" s="1050"/>
      <c r="P92" s="1053"/>
      <c r="Q92" s="1056"/>
      <c r="R92" s="1041"/>
      <c r="S92" s="1041"/>
      <c r="T92" s="1023"/>
      <c r="U92" s="1008"/>
      <c r="V92" s="1008"/>
      <c r="W92" s="1008"/>
      <c r="X92" s="1008"/>
      <c r="Y92" s="1008"/>
      <c r="Z92" s="1005"/>
      <c r="AA92" s="1005"/>
      <c r="AB92" s="1005"/>
      <c r="AC92" s="1005"/>
      <c r="AD92" s="1005"/>
      <c r="AE92" s="1005"/>
      <c r="AF92" s="1005"/>
      <c r="AG92" s="479"/>
      <c r="AH92" s="592"/>
      <c r="AI92" s="592"/>
      <c r="AJ92" s="592"/>
      <c r="AK92" s="196"/>
      <c r="AL92" s="197"/>
      <c r="AM92" s="197"/>
      <c r="AN92" s="197"/>
      <c r="AO92" s="197"/>
      <c r="AP92" s="1151"/>
      <c r="AQ92" s="1005"/>
      <c r="AR92" s="282"/>
      <c r="AS92" s="282"/>
      <c r="AT92" s="282"/>
      <c r="AU92" s="282"/>
      <c r="AV92" s="282"/>
      <c r="AW92" s="282"/>
      <c r="AX92" s="1151"/>
      <c r="AY92" s="1005"/>
      <c r="AZ92" s="282"/>
      <c r="BA92" s="282"/>
      <c r="BB92" s="282"/>
      <c r="BC92" s="282"/>
      <c r="BD92" s="282"/>
      <c r="BE92" s="282"/>
      <c r="BF92" s="1151"/>
      <c r="BG92" s="1005"/>
      <c r="BH92" s="282"/>
      <c r="BI92" s="282"/>
      <c r="BJ92" s="282"/>
      <c r="BK92" s="282"/>
      <c r="BL92" s="282"/>
      <c r="BM92" s="282"/>
      <c r="BN92" s="1151"/>
      <c r="BO92" s="1005"/>
      <c r="BP92" s="282"/>
      <c r="BQ92" s="282"/>
      <c r="BR92" s="282"/>
      <c r="BS92" s="282"/>
      <c r="BT92" s="282"/>
      <c r="BU92" s="282"/>
    </row>
    <row r="93" spans="1:73" ht="40.15" customHeight="1" x14ac:dyDescent="0.25">
      <c r="A93" s="596"/>
      <c r="B93" s="596"/>
      <c r="C93" s="1417"/>
      <c r="D93" s="1420"/>
      <c r="E93" s="1062"/>
      <c r="F93" s="1065"/>
      <c r="G93" s="1050"/>
      <c r="H93" s="1044"/>
      <c r="I93" s="1050"/>
      <c r="J93" s="1044"/>
      <c r="K93" s="1050"/>
      <c r="L93" s="1044"/>
      <c r="M93" s="1050"/>
      <c r="N93" s="1420"/>
      <c r="O93" s="1050"/>
      <c r="P93" s="1053"/>
      <c r="Q93" s="1056"/>
      <c r="R93" s="1041"/>
      <c r="S93" s="1041"/>
      <c r="T93" s="1023"/>
      <c r="U93" s="1008"/>
      <c r="V93" s="1008"/>
      <c r="W93" s="1008"/>
      <c r="X93" s="1008"/>
      <c r="Y93" s="1008"/>
      <c r="Z93" s="1005"/>
      <c r="AA93" s="1005"/>
      <c r="AB93" s="1005"/>
      <c r="AC93" s="1005"/>
      <c r="AD93" s="1005"/>
      <c r="AE93" s="1005"/>
      <c r="AF93" s="1005"/>
      <c r="AG93" s="196"/>
      <c r="AH93" s="592"/>
      <c r="AI93" s="592"/>
      <c r="AJ93" s="592"/>
      <c r="AK93" s="196"/>
      <c r="AL93" s="197"/>
      <c r="AM93" s="197"/>
      <c r="AN93" s="197"/>
      <c r="AO93" s="197"/>
      <c r="AP93" s="1151"/>
      <c r="AQ93" s="1005"/>
      <c r="AR93" s="282"/>
      <c r="AS93" s="282"/>
      <c r="AT93" s="282"/>
      <c r="AU93" s="282"/>
      <c r="AV93" s="282"/>
      <c r="AW93" s="282"/>
      <c r="AX93" s="1151"/>
      <c r="AY93" s="1005"/>
      <c r="AZ93" s="282"/>
      <c r="BA93" s="282"/>
      <c r="BB93" s="282"/>
      <c r="BC93" s="282"/>
      <c r="BD93" s="282"/>
      <c r="BE93" s="282"/>
      <c r="BF93" s="1151"/>
      <c r="BG93" s="1005"/>
      <c r="BH93" s="282"/>
      <c r="BI93" s="282"/>
      <c r="BJ93" s="282"/>
      <c r="BK93" s="282"/>
      <c r="BL93" s="282"/>
      <c r="BM93" s="282"/>
      <c r="BN93" s="1151"/>
      <c r="BO93" s="1005"/>
      <c r="BP93" s="282"/>
      <c r="BQ93" s="282"/>
      <c r="BR93" s="282"/>
      <c r="BS93" s="282"/>
      <c r="BT93" s="282"/>
      <c r="BU93" s="282"/>
    </row>
    <row r="94" spans="1:73" ht="40.15" customHeight="1" thickBot="1" x14ac:dyDescent="0.3">
      <c r="A94" s="596"/>
      <c r="B94" s="596"/>
      <c r="C94" s="1417"/>
      <c r="D94" s="1420"/>
      <c r="E94" s="1063"/>
      <c r="F94" s="1066"/>
      <c r="G94" s="1051"/>
      <c r="H94" s="1045"/>
      <c r="I94" s="1051"/>
      <c r="J94" s="1045"/>
      <c r="K94" s="1051"/>
      <c r="L94" s="1045"/>
      <c r="M94" s="1051"/>
      <c r="N94" s="1421"/>
      <c r="O94" s="1051"/>
      <c r="P94" s="1054"/>
      <c r="Q94" s="1057"/>
      <c r="R94" s="1042"/>
      <c r="S94" s="1042"/>
      <c r="T94" s="1024"/>
      <c r="U94" s="1009"/>
      <c r="V94" s="1009"/>
      <c r="W94" s="1009"/>
      <c r="X94" s="1009"/>
      <c r="Y94" s="1009"/>
      <c r="Z94" s="1006"/>
      <c r="AA94" s="1006"/>
      <c r="AB94" s="1006"/>
      <c r="AC94" s="1006"/>
      <c r="AD94" s="1006"/>
      <c r="AE94" s="1006"/>
      <c r="AF94" s="1006"/>
      <c r="AG94" s="715"/>
      <c r="AH94" s="716"/>
      <c r="AI94" s="716"/>
      <c r="AJ94" s="716"/>
      <c r="AK94" s="715"/>
      <c r="AL94" s="717"/>
      <c r="AM94" s="717"/>
      <c r="AN94" s="717"/>
      <c r="AO94" s="717"/>
      <c r="AP94" s="1152"/>
      <c r="AQ94" s="1006"/>
      <c r="AR94" s="718"/>
      <c r="AS94" s="718"/>
      <c r="AT94" s="718"/>
      <c r="AU94" s="718"/>
      <c r="AV94" s="718"/>
      <c r="AW94" s="718"/>
      <c r="AX94" s="1152"/>
      <c r="AY94" s="1006"/>
      <c r="AZ94" s="718"/>
      <c r="BA94" s="718"/>
      <c r="BB94" s="718"/>
      <c r="BC94" s="718"/>
      <c r="BD94" s="718"/>
      <c r="BE94" s="718"/>
      <c r="BF94" s="1152"/>
      <c r="BG94" s="1006"/>
      <c r="BH94" s="718"/>
      <c r="BI94" s="718"/>
      <c r="BJ94" s="718"/>
      <c r="BK94" s="718"/>
      <c r="BL94" s="718"/>
      <c r="BM94" s="718"/>
      <c r="BN94" s="1152"/>
      <c r="BO94" s="1006"/>
      <c r="BP94" s="718"/>
      <c r="BQ94" s="718"/>
      <c r="BR94" s="718"/>
      <c r="BS94" s="718"/>
      <c r="BT94" s="718"/>
      <c r="BU94" s="718"/>
    </row>
    <row r="95" spans="1:73" ht="40.15" customHeight="1" thickTop="1" x14ac:dyDescent="0.25">
      <c r="A95" s="596"/>
      <c r="B95" s="596"/>
      <c r="C95" s="1417"/>
      <c r="D95" s="1420"/>
      <c r="E95" s="1061">
        <v>404</v>
      </c>
      <c r="F95" s="1064" t="s">
        <v>3639</v>
      </c>
      <c r="G95" s="1049" t="s">
        <v>3640</v>
      </c>
      <c r="H95" s="1043">
        <v>500</v>
      </c>
      <c r="I95" s="1049" t="s">
        <v>2982</v>
      </c>
      <c r="J95" s="1043" t="s">
        <v>3049</v>
      </c>
      <c r="K95" s="1049" t="s">
        <v>3050</v>
      </c>
      <c r="L95" s="1043" t="s">
        <v>3620</v>
      </c>
      <c r="M95" s="1049" t="s">
        <v>3617</v>
      </c>
      <c r="N95" s="1404">
        <v>2024004540083</v>
      </c>
      <c r="O95" s="1049" t="s">
        <v>3386</v>
      </c>
      <c r="P95" s="1052" t="s">
        <v>1348</v>
      </c>
      <c r="Q95" s="1055">
        <v>500</v>
      </c>
      <c r="R95" s="1040" t="s">
        <v>2871</v>
      </c>
      <c r="S95" s="1040"/>
      <c r="T95" s="1022"/>
      <c r="U95" s="1007"/>
      <c r="V95" s="1007"/>
      <c r="W95" s="1007"/>
      <c r="X95" s="1007"/>
      <c r="Y95" s="1007"/>
      <c r="Z95" s="1004">
        <f t="shared" si="27"/>
        <v>0</v>
      </c>
      <c r="AA95" s="1004">
        <f t="shared" si="28"/>
        <v>0</v>
      </c>
      <c r="AB95" s="1004">
        <f t="shared" si="28"/>
        <v>0</v>
      </c>
      <c r="AC95" s="1004">
        <f t="shared" si="28"/>
        <v>0</v>
      </c>
      <c r="AD95" s="1004">
        <f t="shared" si="28"/>
        <v>0</v>
      </c>
      <c r="AE95" s="1004">
        <f t="shared" si="28"/>
        <v>0</v>
      </c>
      <c r="AF95" s="1004">
        <f t="shared" si="28"/>
        <v>0</v>
      </c>
      <c r="AG95" s="714"/>
      <c r="AH95" s="593"/>
      <c r="AI95" s="593"/>
      <c r="AJ95" s="593"/>
      <c r="AK95" s="207"/>
      <c r="AL95" s="208"/>
      <c r="AM95" s="208"/>
      <c r="AN95" s="208"/>
      <c r="AO95" s="208"/>
      <c r="AP95" s="1150">
        <f>+U95</f>
        <v>0</v>
      </c>
      <c r="AQ95" s="1004">
        <f>SUM(AR95:AW98)</f>
        <v>0</v>
      </c>
      <c r="AR95" s="299"/>
      <c r="AS95" s="299"/>
      <c r="AT95" s="299"/>
      <c r="AU95" s="299"/>
      <c r="AV95" s="299"/>
      <c r="AW95" s="299"/>
      <c r="AX95" s="1150">
        <f>+V95</f>
        <v>0</v>
      </c>
      <c r="AY95" s="1004">
        <f>SUM(AZ95:BE98)</f>
        <v>0</v>
      </c>
      <c r="AZ95" s="299"/>
      <c r="BA95" s="299"/>
      <c r="BB95" s="299"/>
      <c r="BC95" s="299"/>
      <c r="BD95" s="299"/>
      <c r="BE95" s="299"/>
      <c r="BF95" s="1150">
        <f>+W95</f>
        <v>0</v>
      </c>
      <c r="BG95" s="1004">
        <f>SUM(BH95:BM98)</f>
        <v>0</v>
      </c>
      <c r="BH95" s="299"/>
      <c r="BI95" s="299"/>
      <c r="BJ95" s="299"/>
      <c r="BK95" s="299"/>
      <c r="BL95" s="299"/>
      <c r="BM95" s="299"/>
      <c r="BN95" s="1150">
        <f>+X95</f>
        <v>0</v>
      </c>
      <c r="BO95" s="1004">
        <f>SUM(BP95:BU98)</f>
        <v>0</v>
      </c>
      <c r="BP95" s="299"/>
      <c r="BQ95" s="299"/>
      <c r="BR95" s="299"/>
      <c r="BS95" s="299"/>
      <c r="BT95" s="299"/>
      <c r="BU95" s="299"/>
    </row>
    <row r="96" spans="1:73" ht="40.15" customHeight="1" x14ac:dyDescent="0.25">
      <c r="A96" s="596"/>
      <c r="B96" s="596"/>
      <c r="C96" s="1417"/>
      <c r="D96" s="1420"/>
      <c r="E96" s="1062"/>
      <c r="F96" s="1065"/>
      <c r="G96" s="1050"/>
      <c r="H96" s="1044"/>
      <c r="I96" s="1050"/>
      <c r="J96" s="1044"/>
      <c r="K96" s="1050"/>
      <c r="L96" s="1044"/>
      <c r="M96" s="1050"/>
      <c r="N96" s="1420"/>
      <c r="O96" s="1050"/>
      <c r="P96" s="1053"/>
      <c r="Q96" s="1056"/>
      <c r="R96" s="1041"/>
      <c r="S96" s="1041"/>
      <c r="T96" s="1023"/>
      <c r="U96" s="1008"/>
      <c r="V96" s="1008"/>
      <c r="W96" s="1008"/>
      <c r="X96" s="1008"/>
      <c r="Y96" s="1008"/>
      <c r="Z96" s="1005"/>
      <c r="AA96" s="1005"/>
      <c r="AB96" s="1005"/>
      <c r="AC96" s="1005"/>
      <c r="AD96" s="1005"/>
      <c r="AE96" s="1005"/>
      <c r="AF96" s="1005"/>
      <c r="AG96" s="479"/>
      <c r="AH96" s="592"/>
      <c r="AI96" s="592"/>
      <c r="AJ96" s="592"/>
      <c r="AK96" s="196"/>
      <c r="AL96" s="197"/>
      <c r="AM96" s="197"/>
      <c r="AN96" s="197"/>
      <c r="AO96" s="197"/>
      <c r="AP96" s="1151"/>
      <c r="AQ96" s="1005"/>
      <c r="AR96" s="282"/>
      <c r="AS96" s="282"/>
      <c r="AT96" s="282"/>
      <c r="AU96" s="282"/>
      <c r="AV96" s="282"/>
      <c r="AW96" s="282"/>
      <c r="AX96" s="1151"/>
      <c r="AY96" s="1005"/>
      <c r="AZ96" s="282"/>
      <c r="BA96" s="282"/>
      <c r="BB96" s="282"/>
      <c r="BC96" s="282"/>
      <c r="BD96" s="282"/>
      <c r="BE96" s="282"/>
      <c r="BF96" s="1151"/>
      <c r="BG96" s="1005"/>
      <c r="BH96" s="282"/>
      <c r="BI96" s="282"/>
      <c r="BJ96" s="282"/>
      <c r="BK96" s="282"/>
      <c r="BL96" s="282"/>
      <c r="BM96" s="282"/>
      <c r="BN96" s="1151"/>
      <c r="BO96" s="1005"/>
      <c r="BP96" s="282"/>
      <c r="BQ96" s="282"/>
      <c r="BR96" s="282"/>
      <c r="BS96" s="282"/>
      <c r="BT96" s="282"/>
      <c r="BU96" s="282"/>
    </row>
    <row r="97" spans="1:73" ht="40.15" customHeight="1" x14ac:dyDescent="0.25">
      <c r="A97" s="596"/>
      <c r="B97" s="596"/>
      <c r="C97" s="1417"/>
      <c r="D97" s="1420"/>
      <c r="E97" s="1062"/>
      <c r="F97" s="1065"/>
      <c r="G97" s="1050"/>
      <c r="H97" s="1044"/>
      <c r="I97" s="1050"/>
      <c r="J97" s="1044"/>
      <c r="K97" s="1050"/>
      <c r="L97" s="1044"/>
      <c r="M97" s="1050"/>
      <c r="N97" s="1420"/>
      <c r="O97" s="1050"/>
      <c r="P97" s="1053"/>
      <c r="Q97" s="1056"/>
      <c r="R97" s="1041"/>
      <c r="S97" s="1041"/>
      <c r="T97" s="1023"/>
      <c r="U97" s="1008"/>
      <c r="V97" s="1008"/>
      <c r="W97" s="1008"/>
      <c r="X97" s="1008"/>
      <c r="Y97" s="1008"/>
      <c r="Z97" s="1005"/>
      <c r="AA97" s="1005"/>
      <c r="AB97" s="1005"/>
      <c r="AC97" s="1005"/>
      <c r="AD97" s="1005"/>
      <c r="AE97" s="1005"/>
      <c r="AF97" s="1005"/>
      <c r="AG97" s="196"/>
      <c r="AH97" s="592"/>
      <c r="AI97" s="592"/>
      <c r="AJ97" s="592"/>
      <c r="AK97" s="196"/>
      <c r="AL97" s="197"/>
      <c r="AM97" s="197"/>
      <c r="AN97" s="197"/>
      <c r="AO97" s="197"/>
      <c r="AP97" s="1151"/>
      <c r="AQ97" s="1005"/>
      <c r="AR97" s="282"/>
      <c r="AS97" s="282"/>
      <c r="AT97" s="282"/>
      <c r="AU97" s="282"/>
      <c r="AV97" s="282"/>
      <c r="AW97" s="282"/>
      <c r="AX97" s="1151"/>
      <c r="AY97" s="1005"/>
      <c r="AZ97" s="282"/>
      <c r="BA97" s="282"/>
      <c r="BB97" s="282"/>
      <c r="BC97" s="282"/>
      <c r="BD97" s="282"/>
      <c r="BE97" s="282"/>
      <c r="BF97" s="1151"/>
      <c r="BG97" s="1005"/>
      <c r="BH97" s="282"/>
      <c r="BI97" s="282"/>
      <c r="BJ97" s="282"/>
      <c r="BK97" s="282"/>
      <c r="BL97" s="282"/>
      <c r="BM97" s="282"/>
      <c r="BN97" s="1151"/>
      <c r="BO97" s="1005"/>
      <c r="BP97" s="282"/>
      <c r="BQ97" s="282"/>
      <c r="BR97" s="282"/>
      <c r="BS97" s="282"/>
      <c r="BT97" s="282"/>
      <c r="BU97" s="282"/>
    </row>
    <row r="98" spans="1:73" ht="40.15" customHeight="1" thickBot="1" x14ac:dyDescent="0.3">
      <c r="A98" s="596"/>
      <c r="B98" s="596"/>
      <c r="C98" s="1422"/>
      <c r="D98" s="1406"/>
      <c r="E98" s="1063"/>
      <c r="F98" s="1066"/>
      <c r="G98" s="1051"/>
      <c r="H98" s="1045"/>
      <c r="I98" s="1051"/>
      <c r="J98" s="1045"/>
      <c r="K98" s="1051"/>
      <c r="L98" s="1045"/>
      <c r="M98" s="1051"/>
      <c r="N98" s="1421"/>
      <c r="O98" s="1051"/>
      <c r="P98" s="1054"/>
      <c r="Q98" s="1057"/>
      <c r="R98" s="1042"/>
      <c r="S98" s="1042"/>
      <c r="T98" s="1024"/>
      <c r="U98" s="1009"/>
      <c r="V98" s="1009"/>
      <c r="W98" s="1009"/>
      <c r="X98" s="1009"/>
      <c r="Y98" s="1009"/>
      <c r="Z98" s="1006"/>
      <c r="AA98" s="1006"/>
      <c r="AB98" s="1006"/>
      <c r="AC98" s="1006"/>
      <c r="AD98" s="1006"/>
      <c r="AE98" s="1006"/>
      <c r="AF98" s="1006"/>
      <c r="AG98" s="715"/>
      <c r="AH98" s="716"/>
      <c r="AI98" s="716"/>
      <c r="AJ98" s="716"/>
      <c r="AK98" s="715"/>
      <c r="AL98" s="717"/>
      <c r="AM98" s="717"/>
      <c r="AN98" s="717"/>
      <c r="AO98" s="717"/>
      <c r="AP98" s="1152"/>
      <c r="AQ98" s="1006"/>
      <c r="AR98" s="718"/>
      <c r="AS98" s="718"/>
      <c r="AT98" s="718"/>
      <c r="AU98" s="718"/>
      <c r="AV98" s="718"/>
      <c r="AW98" s="718"/>
      <c r="AX98" s="1152"/>
      <c r="AY98" s="1006"/>
      <c r="AZ98" s="718"/>
      <c r="BA98" s="718"/>
      <c r="BB98" s="718"/>
      <c r="BC98" s="718"/>
      <c r="BD98" s="718"/>
      <c r="BE98" s="718"/>
      <c r="BF98" s="1152"/>
      <c r="BG98" s="1006"/>
      <c r="BH98" s="718"/>
      <c r="BI98" s="718"/>
      <c r="BJ98" s="718"/>
      <c r="BK98" s="718"/>
      <c r="BL98" s="718"/>
      <c r="BM98" s="718"/>
      <c r="BN98" s="1152"/>
      <c r="BO98" s="1006"/>
      <c r="BP98" s="718"/>
      <c r="BQ98" s="718"/>
      <c r="BR98" s="718"/>
      <c r="BS98" s="718"/>
      <c r="BT98" s="718"/>
      <c r="BU98" s="718"/>
    </row>
    <row r="99" spans="1:73" s="1" customFormat="1" ht="40.15" customHeight="1" thickTop="1" x14ac:dyDescent="0.25">
      <c r="A99" s="151"/>
      <c r="B99" s="24"/>
      <c r="C99" s="1058" t="s">
        <v>1349</v>
      </c>
      <c r="D99" s="1049" t="s">
        <v>1350</v>
      </c>
      <c r="E99" s="1061">
        <v>405</v>
      </c>
      <c r="F99" s="1064" t="s">
        <v>3641</v>
      </c>
      <c r="G99" s="1049" t="s">
        <v>1351</v>
      </c>
      <c r="H99" s="1043">
        <v>30</v>
      </c>
      <c r="I99" s="1049" t="s">
        <v>2982</v>
      </c>
      <c r="J99" s="1043" t="s">
        <v>3049</v>
      </c>
      <c r="K99" s="1049" t="s">
        <v>3050</v>
      </c>
      <c r="L99" s="1043" t="s">
        <v>3620</v>
      </c>
      <c r="M99" s="1049" t="s">
        <v>3617</v>
      </c>
      <c r="N99" s="1404">
        <v>2024004540083</v>
      </c>
      <c r="O99" s="1049" t="s">
        <v>3386</v>
      </c>
      <c r="P99" s="1052" t="s">
        <v>1351</v>
      </c>
      <c r="Q99" s="1055">
        <v>30</v>
      </c>
      <c r="R99" s="1040" t="s">
        <v>2871</v>
      </c>
      <c r="S99" s="1040"/>
      <c r="T99" s="1022"/>
      <c r="U99" s="1007"/>
      <c r="V99" s="1007"/>
      <c r="W99" s="1007"/>
      <c r="X99" s="1007"/>
      <c r="Y99" s="1007"/>
      <c r="Z99" s="1004">
        <f t="shared" si="27"/>
        <v>0</v>
      </c>
      <c r="AA99" s="1004">
        <f t="shared" si="28"/>
        <v>0</v>
      </c>
      <c r="AB99" s="1004">
        <f t="shared" si="28"/>
        <v>0</v>
      </c>
      <c r="AC99" s="1004">
        <f t="shared" si="28"/>
        <v>0</v>
      </c>
      <c r="AD99" s="1004">
        <f t="shared" si="28"/>
        <v>0</v>
      </c>
      <c r="AE99" s="1004">
        <f t="shared" si="28"/>
        <v>0</v>
      </c>
      <c r="AF99" s="1004">
        <f t="shared" si="28"/>
        <v>0</v>
      </c>
      <c r="AG99" s="714"/>
      <c r="AH99" s="593"/>
      <c r="AI99" s="593"/>
      <c r="AJ99" s="593"/>
      <c r="AK99" s="207"/>
      <c r="AL99" s="208"/>
      <c r="AM99" s="208"/>
      <c r="AN99" s="208"/>
      <c r="AO99" s="208"/>
      <c r="AP99" s="1150">
        <f>+U99</f>
        <v>0</v>
      </c>
      <c r="AQ99" s="1004">
        <f>SUM(AR99:AW102)</f>
        <v>0</v>
      </c>
      <c r="AR99" s="299"/>
      <c r="AS99" s="299"/>
      <c r="AT99" s="299"/>
      <c r="AU99" s="299"/>
      <c r="AV99" s="299"/>
      <c r="AW99" s="299"/>
      <c r="AX99" s="1150">
        <f>+V99</f>
        <v>0</v>
      </c>
      <c r="AY99" s="1004">
        <f>SUM(AZ99:BE102)</f>
        <v>0</v>
      </c>
      <c r="AZ99" s="299"/>
      <c r="BA99" s="299"/>
      <c r="BB99" s="299"/>
      <c r="BC99" s="299"/>
      <c r="BD99" s="299"/>
      <c r="BE99" s="299"/>
      <c r="BF99" s="1150">
        <f>+W99</f>
        <v>0</v>
      </c>
      <c r="BG99" s="1004">
        <f>SUM(BH99:BM102)</f>
        <v>0</v>
      </c>
      <c r="BH99" s="299"/>
      <c r="BI99" s="299"/>
      <c r="BJ99" s="299"/>
      <c r="BK99" s="299"/>
      <c r="BL99" s="299"/>
      <c r="BM99" s="299"/>
      <c r="BN99" s="1150">
        <f>+X99</f>
        <v>0</v>
      </c>
      <c r="BO99" s="1004">
        <f>SUM(BP99:BU102)</f>
        <v>0</v>
      </c>
      <c r="BP99" s="299"/>
      <c r="BQ99" s="299"/>
      <c r="BR99" s="299"/>
      <c r="BS99" s="299"/>
      <c r="BT99" s="299"/>
      <c r="BU99" s="299"/>
    </row>
    <row r="100" spans="1:73" s="1" customFormat="1" ht="40.15" customHeight="1" x14ac:dyDescent="0.25">
      <c r="A100" s="151"/>
      <c r="B100" s="24"/>
      <c r="C100" s="1059"/>
      <c r="D100" s="1050"/>
      <c r="E100" s="1062"/>
      <c r="F100" s="1065"/>
      <c r="G100" s="1050"/>
      <c r="H100" s="1044"/>
      <c r="I100" s="1050"/>
      <c r="J100" s="1044"/>
      <c r="K100" s="1050"/>
      <c r="L100" s="1044"/>
      <c r="M100" s="1050"/>
      <c r="N100" s="1420"/>
      <c r="O100" s="1050"/>
      <c r="P100" s="1053"/>
      <c r="Q100" s="1056"/>
      <c r="R100" s="1041"/>
      <c r="S100" s="1041"/>
      <c r="T100" s="1023"/>
      <c r="U100" s="1008"/>
      <c r="V100" s="1008"/>
      <c r="W100" s="1008"/>
      <c r="X100" s="1008"/>
      <c r="Y100" s="1008"/>
      <c r="Z100" s="1005"/>
      <c r="AA100" s="1005"/>
      <c r="AB100" s="1005"/>
      <c r="AC100" s="1005"/>
      <c r="AD100" s="1005"/>
      <c r="AE100" s="1005"/>
      <c r="AF100" s="1005"/>
      <c r="AG100" s="479"/>
      <c r="AH100" s="592"/>
      <c r="AI100" s="592"/>
      <c r="AJ100" s="592"/>
      <c r="AK100" s="196"/>
      <c r="AL100" s="197"/>
      <c r="AM100" s="197"/>
      <c r="AN100" s="197"/>
      <c r="AO100" s="197"/>
      <c r="AP100" s="1151"/>
      <c r="AQ100" s="1005"/>
      <c r="AR100" s="282"/>
      <c r="AS100" s="282"/>
      <c r="AT100" s="282"/>
      <c r="AU100" s="282"/>
      <c r="AV100" s="282"/>
      <c r="AW100" s="282"/>
      <c r="AX100" s="1151"/>
      <c r="AY100" s="1005"/>
      <c r="AZ100" s="282"/>
      <c r="BA100" s="282"/>
      <c r="BB100" s="282"/>
      <c r="BC100" s="282"/>
      <c r="BD100" s="282"/>
      <c r="BE100" s="282"/>
      <c r="BF100" s="1151"/>
      <c r="BG100" s="1005"/>
      <c r="BH100" s="282"/>
      <c r="BI100" s="282"/>
      <c r="BJ100" s="282"/>
      <c r="BK100" s="282"/>
      <c r="BL100" s="282"/>
      <c r="BM100" s="282"/>
      <c r="BN100" s="1151"/>
      <c r="BO100" s="1005"/>
      <c r="BP100" s="282"/>
      <c r="BQ100" s="282"/>
      <c r="BR100" s="282"/>
      <c r="BS100" s="282"/>
      <c r="BT100" s="282"/>
      <c r="BU100" s="282"/>
    </row>
    <row r="101" spans="1:73" s="1" customFormat="1" ht="40.15" customHeight="1" x14ac:dyDescent="0.25">
      <c r="A101" s="151"/>
      <c r="B101" s="24"/>
      <c r="C101" s="1059"/>
      <c r="D101" s="1050"/>
      <c r="E101" s="1062"/>
      <c r="F101" s="1065"/>
      <c r="G101" s="1050"/>
      <c r="H101" s="1044"/>
      <c r="I101" s="1050"/>
      <c r="J101" s="1044"/>
      <c r="K101" s="1050"/>
      <c r="L101" s="1044"/>
      <c r="M101" s="1050"/>
      <c r="N101" s="1420"/>
      <c r="O101" s="1050"/>
      <c r="P101" s="1053"/>
      <c r="Q101" s="1056"/>
      <c r="R101" s="1041"/>
      <c r="S101" s="1041"/>
      <c r="T101" s="1023"/>
      <c r="U101" s="1008"/>
      <c r="V101" s="1008"/>
      <c r="W101" s="1008"/>
      <c r="X101" s="1008"/>
      <c r="Y101" s="1008"/>
      <c r="Z101" s="1005"/>
      <c r="AA101" s="1005"/>
      <c r="AB101" s="1005"/>
      <c r="AC101" s="1005"/>
      <c r="AD101" s="1005"/>
      <c r="AE101" s="1005"/>
      <c r="AF101" s="1005"/>
      <c r="AG101" s="196"/>
      <c r="AH101" s="592"/>
      <c r="AI101" s="592"/>
      <c r="AJ101" s="592"/>
      <c r="AK101" s="196"/>
      <c r="AL101" s="197"/>
      <c r="AM101" s="197"/>
      <c r="AN101" s="197"/>
      <c r="AO101" s="197"/>
      <c r="AP101" s="1151"/>
      <c r="AQ101" s="1005"/>
      <c r="AR101" s="282"/>
      <c r="AS101" s="282"/>
      <c r="AT101" s="282"/>
      <c r="AU101" s="282"/>
      <c r="AV101" s="282"/>
      <c r="AW101" s="282"/>
      <c r="AX101" s="1151"/>
      <c r="AY101" s="1005"/>
      <c r="AZ101" s="282"/>
      <c r="BA101" s="282"/>
      <c r="BB101" s="282"/>
      <c r="BC101" s="282"/>
      <c r="BD101" s="282"/>
      <c r="BE101" s="282"/>
      <c r="BF101" s="1151"/>
      <c r="BG101" s="1005"/>
      <c r="BH101" s="282"/>
      <c r="BI101" s="282"/>
      <c r="BJ101" s="282"/>
      <c r="BK101" s="282"/>
      <c r="BL101" s="282"/>
      <c r="BM101" s="282"/>
      <c r="BN101" s="1151"/>
      <c r="BO101" s="1005"/>
      <c r="BP101" s="282"/>
      <c r="BQ101" s="282"/>
      <c r="BR101" s="282"/>
      <c r="BS101" s="282"/>
      <c r="BT101" s="282"/>
      <c r="BU101" s="282"/>
    </row>
    <row r="102" spans="1:73" s="1" customFormat="1" ht="40.15" customHeight="1" thickBot="1" x14ac:dyDescent="0.3">
      <c r="A102" s="151"/>
      <c r="B102" s="24"/>
      <c r="C102" s="1060"/>
      <c r="D102" s="1051"/>
      <c r="E102" s="1063"/>
      <c r="F102" s="1066"/>
      <c r="G102" s="1051"/>
      <c r="H102" s="1045"/>
      <c r="I102" s="1051"/>
      <c r="J102" s="1045"/>
      <c r="K102" s="1051"/>
      <c r="L102" s="1045"/>
      <c r="M102" s="1051"/>
      <c r="N102" s="1406"/>
      <c r="O102" s="1051"/>
      <c r="P102" s="1054"/>
      <c r="Q102" s="1057"/>
      <c r="R102" s="1042"/>
      <c r="S102" s="1042"/>
      <c r="T102" s="1024"/>
      <c r="U102" s="1009"/>
      <c r="V102" s="1009"/>
      <c r="W102" s="1009"/>
      <c r="X102" s="1009"/>
      <c r="Y102" s="1009"/>
      <c r="Z102" s="1006"/>
      <c r="AA102" s="1006"/>
      <c r="AB102" s="1006"/>
      <c r="AC102" s="1006"/>
      <c r="AD102" s="1006"/>
      <c r="AE102" s="1006"/>
      <c r="AF102" s="1006"/>
      <c r="AG102" s="715"/>
      <c r="AH102" s="716"/>
      <c r="AI102" s="716"/>
      <c r="AJ102" s="716"/>
      <c r="AK102" s="715"/>
      <c r="AL102" s="717"/>
      <c r="AM102" s="717"/>
      <c r="AN102" s="717"/>
      <c r="AO102" s="717"/>
      <c r="AP102" s="1152"/>
      <c r="AQ102" s="1006"/>
      <c r="AR102" s="718"/>
      <c r="AS102" s="718"/>
      <c r="AT102" s="718"/>
      <c r="AU102" s="718"/>
      <c r="AV102" s="718"/>
      <c r="AW102" s="718"/>
      <c r="AX102" s="1152"/>
      <c r="AY102" s="1006"/>
      <c r="AZ102" s="718"/>
      <c r="BA102" s="718"/>
      <c r="BB102" s="718"/>
      <c r="BC102" s="718"/>
      <c r="BD102" s="718"/>
      <c r="BE102" s="718"/>
      <c r="BF102" s="1152"/>
      <c r="BG102" s="1006"/>
      <c r="BH102" s="718"/>
      <c r="BI102" s="718"/>
      <c r="BJ102" s="718"/>
      <c r="BK102" s="718"/>
      <c r="BL102" s="718"/>
      <c r="BM102" s="718"/>
      <c r="BN102" s="1152"/>
      <c r="BO102" s="1006"/>
      <c r="BP102" s="718"/>
      <c r="BQ102" s="718"/>
      <c r="BR102" s="718"/>
      <c r="BS102" s="718"/>
      <c r="BT102" s="718"/>
      <c r="BU102" s="718"/>
    </row>
    <row r="103" spans="1:73" s="1" customFormat="1" ht="40.15" customHeight="1" thickTop="1" thickBot="1" x14ac:dyDescent="0.3">
      <c r="A103" s="151"/>
      <c r="B103" s="117" t="s">
        <v>1352</v>
      </c>
      <c r="C103" s="202" t="s">
        <v>1353</v>
      </c>
      <c r="D103" s="333"/>
      <c r="E103" s="429"/>
      <c r="F103" s="442"/>
      <c r="G103" s="334"/>
      <c r="H103" s="335"/>
      <c r="I103" s="335"/>
      <c r="J103" s="336"/>
      <c r="K103" s="336"/>
      <c r="L103" s="333"/>
      <c r="M103" s="337"/>
      <c r="N103" s="338"/>
      <c r="O103" s="339"/>
      <c r="P103" s="339"/>
      <c r="Q103" s="187"/>
      <c r="R103" s="187"/>
      <c r="S103" s="26"/>
      <c r="T103" s="204"/>
      <c r="U103" s="16"/>
      <c r="V103" s="16"/>
      <c r="W103" s="16"/>
      <c r="X103" s="16"/>
      <c r="Y103" s="203">
        <f>SUM(Y104:Y123)</f>
        <v>0</v>
      </c>
      <c r="Z103" s="307">
        <f t="shared" ref="Z103:AF103" si="29">AQ103+AY103+BG103+BO103</f>
        <v>0</v>
      </c>
      <c r="AA103" s="307">
        <f t="shared" si="29"/>
        <v>0</v>
      </c>
      <c r="AB103" s="307">
        <f t="shared" si="29"/>
        <v>0</v>
      </c>
      <c r="AC103" s="307">
        <f t="shared" si="29"/>
        <v>0</v>
      </c>
      <c r="AD103" s="307">
        <f t="shared" si="29"/>
        <v>0</v>
      </c>
      <c r="AE103" s="307">
        <f t="shared" si="29"/>
        <v>0</v>
      </c>
      <c r="AF103" s="307">
        <f t="shared" si="29"/>
        <v>0</v>
      </c>
      <c r="AG103" s="198"/>
      <c r="AH103" s="198"/>
      <c r="AI103" s="198"/>
      <c r="AJ103" s="198"/>
      <c r="AK103" s="198"/>
      <c r="AL103" s="198"/>
      <c r="AM103" s="198"/>
      <c r="AN103" s="198"/>
      <c r="AO103" s="198"/>
      <c r="AP103" s="205"/>
      <c r="AQ103" s="206">
        <f t="shared" ref="AQ103:AW103" si="30">SUM(AQ104:AQ123)</f>
        <v>0</v>
      </c>
      <c r="AR103" s="206">
        <f t="shared" si="30"/>
        <v>0</v>
      </c>
      <c r="AS103" s="206">
        <f t="shared" si="30"/>
        <v>0</v>
      </c>
      <c r="AT103" s="206">
        <f t="shared" si="30"/>
        <v>0</v>
      </c>
      <c r="AU103" s="206">
        <f t="shared" si="30"/>
        <v>0</v>
      </c>
      <c r="AV103" s="206">
        <f t="shared" si="30"/>
        <v>0</v>
      </c>
      <c r="AW103" s="206">
        <f t="shared" si="30"/>
        <v>0</v>
      </c>
      <c r="AX103" s="205"/>
      <c r="AY103" s="206">
        <f t="shared" ref="AY103:BE103" si="31">SUM(AY104:AY123)</f>
        <v>0</v>
      </c>
      <c r="AZ103" s="206">
        <f t="shared" si="31"/>
        <v>0</v>
      </c>
      <c r="BA103" s="206">
        <f t="shared" si="31"/>
        <v>0</v>
      </c>
      <c r="BB103" s="206">
        <f t="shared" si="31"/>
        <v>0</v>
      </c>
      <c r="BC103" s="206">
        <f t="shared" si="31"/>
        <v>0</v>
      </c>
      <c r="BD103" s="206">
        <f t="shared" si="31"/>
        <v>0</v>
      </c>
      <c r="BE103" s="206">
        <f t="shared" si="31"/>
        <v>0</v>
      </c>
      <c r="BF103" s="205"/>
      <c r="BG103" s="206">
        <f t="shared" ref="BG103:BM103" si="32">SUM(BG104:BG123)</f>
        <v>0</v>
      </c>
      <c r="BH103" s="206">
        <f t="shared" si="32"/>
        <v>0</v>
      </c>
      <c r="BI103" s="206">
        <f t="shared" si="32"/>
        <v>0</v>
      </c>
      <c r="BJ103" s="206">
        <f t="shared" si="32"/>
        <v>0</v>
      </c>
      <c r="BK103" s="206">
        <f t="shared" si="32"/>
        <v>0</v>
      </c>
      <c r="BL103" s="206">
        <f t="shared" si="32"/>
        <v>0</v>
      </c>
      <c r="BM103" s="206">
        <f t="shared" si="32"/>
        <v>0</v>
      </c>
      <c r="BN103" s="205"/>
      <c r="BO103" s="206">
        <f t="shared" ref="BO103:BU103" si="33">SUM(BO104:BO123)</f>
        <v>0</v>
      </c>
      <c r="BP103" s="206">
        <f t="shared" si="33"/>
        <v>0</v>
      </c>
      <c r="BQ103" s="206">
        <f t="shared" si="33"/>
        <v>0</v>
      </c>
      <c r="BR103" s="206">
        <f t="shared" si="33"/>
        <v>0</v>
      </c>
      <c r="BS103" s="206">
        <f t="shared" si="33"/>
        <v>0</v>
      </c>
      <c r="BT103" s="206">
        <f t="shared" si="33"/>
        <v>0</v>
      </c>
      <c r="BU103" s="206">
        <f t="shared" si="33"/>
        <v>0</v>
      </c>
    </row>
    <row r="104" spans="1:73" s="1" customFormat="1" ht="40.15" customHeight="1" thickTop="1" x14ac:dyDescent="0.25">
      <c r="A104" s="151"/>
      <c r="B104" s="24"/>
      <c r="C104" s="1058" t="s">
        <v>1354</v>
      </c>
      <c r="D104" s="1049" t="s">
        <v>1355</v>
      </c>
      <c r="E104" s="1061">
        <v>406</v>
      </c>
      <c r="F104" s="1064" t="s">
        <v>3624</v>
      </c>
      <c r="G104" s="1049" t="s">
        <v>1428</v>
      </c>
      <c r="H104" s="1043">
        <v>40</v>
      </c>
      <c r="I104" s="1049" t="s">
        <v>2982</v>
      </c>
      <c r="J104" s="1043" t="s">
        <v>3058</v>
      </c>
      <c r="K104" s="1049" t="s">
        <v>3625</v>
      </c>
      <c r="L104" s="1043" t="s">
        <v>3626</v>
      </c>
      <c r="M104" s="1049" t="s">
        <v>3627</v>
      </c>
      <c r="N104" s="1404">
        <v>2024004540057</v>
      </c>
      <c r="O104" s="1049" t="s">
        <v>3628</v>
      </c>
      <c r="P104" s="1052" t="s">
        <v>1311</v>
      </c>
      <c r="Q104" s="1055">
        <v>40</v>
      </c>
      <c r="R104" s="1040" t="s">
        <v>2867</v>
      </c>
      <c r="S104" s="1040"/>
      <c r="T104" s="1022"/>
      <c r="U104" s="1007"/>
      <c r="V104" s="1007"/>
      <c r="W104" s="1007"/>
      <c r="X104" s="1007"/>
      <c r="Y104" s="1007"/>
      <c r="Z104" s="1004">
        <f t="shared" ref="Z104" si="34">+AQ104+AY104+BG104+BO104</f>
        <v>0</v>
      </c>
      <c r="AA104" s="1004">
        <f t="shared" ref="AA104" si="35">SUM(AR104:AR107,AZ104:AZ107,BH104:BH107,BP104:BP107)</f>
        <v>0</v>
      </c>
      <c r="AB104" s="1004">
        <f t="shared" ref="AB104" si="36">SUM(AS104:AS107,BA104:BA107,BI104:BI107,BQ104:BQ107)</f>
        <v>0</v>
      </c>
      <c r="AC104" s="1004">
        <f t="shared" ref="AC104" si="37">SUM(AT104:AT107,BB104:BB107,BJ104:BJ107,BR104:BR107)</f>
        <v>0</v>
      </c>
      <c r="AD104" s="1004">
        <f t="shared" ref="AD104" si="38">SUM(AU104:AU107,BC104:BC107,BK104:BK107,BS104:BS107)</f>
        <v>0</v>
      </c>
      <c r="AE104" s="1004">
        <f t="shared" ref="AE104" si="39">SUM(AV104:AV107,BD104:BD107,BL104:BL107,BT104:BT107)</f>
        <v>0</v>
      </c>
      <c r="AF104" s="1004">
        <f t="shared" ref="AF104" si="40">SUM(AW104:AW107,BE104:BE107,BM104:BM107,BU104:BU107)</f>
        <v>0</v>
      </c>
      <c r="AG104" s="714"/>
      <c r="AH104" s="593"/>
      <c r="AI104" s="593"/>
      <c r="AJ104" s="593"/>
      <c r="AK104" s="207"/>
      <c r="AL104" s="208"/>
      <c r="AM104" s="208"/>
      <c r="AN104" s="208"/>
      <c r="AO104" s="208"/>
      <c r="AP104" s="1150">
        <f t="shared" ref="AP104" si="41">+U104</f>
        <v>0</v>
      </c>
      <c r="AQ104" s="1004">
        <f t="shared" ref="AQ104" si="42">SUM(AR104:AW107)</f>
        <v>0</v>
      </c>
      <c r="AR104" s="299"/>
      <c r="AS104" s="299"/>
      <c r="AT104" s="299"/>
      <c r="AU104" s="299"/>
      <c r="AV104" s="299"/>
      <c r="AW104" s="299"/>
      <c r="AX104" s="1150">
        <f t="shared" ref="AX104" si="43">+V104</f>
        <v>0</v>
      </c>
      <c r="AY104" s="1004">
        <f t="shared" ref="AY104" si="44">SUM(AZ104:BE107)</f>
        <v>0</v>
      </c>
      <c r="AZ104" s="299"/>
      <c r="BA104" s="299"/>
      <c r="BB104" s="299"/>
      <c r="BC104" s="299"/>
      <c r="BD104" s="299"/>
      <c r="BE104" s="299"/>
      <c r="BF104" s="1150">
        <f t="shared" ref="BF104" si="45">+W104</f>
        <v>0</v>
      </c>
      <c r="BG104" s="1004">
        <f t="shared" ref="BG104" si="46">SUM(BH104:BM107)</f>
        <v>0</v>
      </c>
      <c r="BH104" s="299"/>
      <c r="BI104" s="299"/>
      <c r="BJ104" s="299"/>
      <c r="BK104" s="299"/>
      <c r="BL104" s="299"/>
      <c r="BM104" s="299"/>
      <c r="BN104" s="1150">
        <f t="shared" ref="BN104" si="47">+X104</f>
        <v>0</v>
      </c>
      <c r="BO104" s="1004">
        <f t="shared" ref="BO104" si="48">SUM(BP104:BU107)</f>
        <v>0</v>
      </c>
      <c r="BP104" s="299"/>
      <c r="BQ104" s="299"/>
      <c r="BR104" s="299"/>
      <c r="BS104" s="299"/>
      <c r="BT104" s="299"/>
      <c r="BU104" s="299"/>
    </row>
    <row r="105" spans="1:73" s="1" customFormat="1" ht="40.15" customHeight="1" x14ac:dyDescent="0.25">
      <c r="A105" s="151"/>
      <c r="B105" s="24"/>
      <c r="C105" s="1059"/>
      <c r="D105" s="1050"/>
      <c r="E105" s="1062"/>
      <c r="F105" s="1065"/>
      <c r="G105" s="1050"/>
      <c r="H105" s="1044"/>
      <c r="I105" s="1050"/>
      <c r="J105" s="1044"/>
      <c r="K105" s="1050"/>
      <c r="L105" s="1044"/>
      <c r="M105" s="1050"/>
      <c r="N105" s="1420"/>
      <c r="O105" s="1050"/>
      <c r="P105" s="1053"/>
      <c r="Q105" s="1056"/>
      <c r="R105" s="1041"/>
      <c r="S105" s="1041"/>
      <c r="T105" s="1023"/>
      <c r="U105" s="1008"/>
      <c r="V105" s="1008"/>
      <c r="W105" s="1008"/>
      <c r="X105" s="1008"/>
      <c r="Y105" s="1008"/>
      <c r="Z105" s="1005"/>
      <c r="AA105" s="1005"/>
      <c r="AB105" s="1005"/>
      <c r="AC105" s="1005"/>
      <c r="AD105" s="1005"/>
      <c r="AE105" s="1005"/>
      <c r="AF105" s="1005"/>
      <c r="AG105" s="479"/>
      <c r="AH105" s="592"/>
      <c r="AI105" s="592"/>
      <c r="AJ105" s="592"/>
      <c r="AK105" s="196"/>
      <c r="AL105" s="197"/>
      <c r="AM105" s="197"/>
      <c r="AN105" s="197"/>
      <c r="AO105" s="197"/>
      <c r="AP105" s="1151"/>
      <c r="AQ105" s="1005"/>
      <c r="AR105" s="282"/>
      <c r="AS105" s="282"/>
      <c r="AT105" s="282"/>
      <c r="AU105" s="282"/>
      <c r="AV105" s="282"/>
      <c r="AW105" s="282"/>
      <c r="AX105" s="1151"/>
      <c r="AY105" s="1005"/>
      <c r="AZ105" s="282"/>
      <c r="BA105" s="282"/>
      <c r="BB105" s="282"/>
      <c r="BC105" s="282"/>
      <c r="BD105" s="282"/>
      <c r="BE105" s="282"/>
      <c r="BF105" s="1151"/>
      <c r="BG105" s="1005"/>
      <c r="BH105" s="282"/>
      <c r="BI105" s="282"/>
      <c r="BJ105" s="282"/>
      <c r="BK105" s="282"/>
      <c r="BL105" s="282"/>
      <c r="BM105" s="282"/>
      <c r="BN105" s="1151"/>
      <c r="BO105" s="1005"/>
      <c r="BP105" s="282"/>
      <c r="BQ105" s="282"/>
      <c r="BR105" s="282"/>
      <c r="BS105" s="282"/>
      <c r="BT105" s="282"/>
      <c r="BU105" s="282"/>
    </row>
    <row r="106" spans="1:73" s="1" customFormat="1" ht="40.15" customHeight="1" x14ac:dyDescent="0.25">
      <c r="A106" s="151"/>
      <c r="B106" s="24"/>
      <c r="C106" s="1059"/>
      <c r="D106" s="1050"/>
      <c r="E106" s="1062"/>
      <c r="F106" s="1065"/>
      <c r="G106" s="1050"/>
      <c r="H106" s="1044"/>
      <c r="I106" s="1050"/>
      <c r="J106" s="1044"/>
      <c r="K106" s="1050"/>
      <c r="L106" s="1044"/>
      <c r="M106" s="1050"/>
      <c r="N106" s="1420"/>
      <c r="O106" s="1050"/>
      <c r="P106" s="1053"/>
      <c r="Q106" s="1056"/>
      <c r="R106" s="1041"/>
      <c r="S106" s="1041"/>
      <c r="T106" s="1023"/>
      <c r="U106" s="1008"/>
      <c r="V106" s="1008"/>
      <c r="W106" s="1008"/>
      <c r="X106" s="1008"/>
      <c r="Y106" s="1008"/>
      <c r="Z106" s="1005"/>
      <c r="AA106" s="1005"/>
      <c r="AB106" s="1005"/>
      <c r="AC106" s="1005"/>
      <c r="AD106" s="1005"/>
      <c r="AE106" s="1005"/>
      <c r="AF106" s="1005"/>
      <c r="AG106" s="196"/>
      <c r="AH106" s="592"/>
      <c r="AI106" s="592"/>
      <c r="AJ106" s="592"/>
      <c r="AK106" s="196"/>
      <c r="AL106" s="197"/>
      <c r="AM106" s="197"/>
      <c r="AN106" s="197"/>
      <c r="AO106" s="197"/>
      <c r="AP106" s="1151"/>
      <c r="AQ106" s="1005"/>
      <c r="AR106" s="282"/>
      <c r="AS106" s="282"/>
      <c r="AT106" s="282"/>
      <c r="AU106" s="282"/>
      <c r="AV106" s="282"/>
      <c r="AW106" s="282"/>
      <c r="AX106" s="1151"/>
      <c r="AY106" s="1005"/>
      <c r="AZ106" s="282"/>
      <c r="BA106" s="282"/>
      <c r="BB106" s="282"/>
      <c r="BC106" s="282"/>
      <c r="BD106" s="282"/>
      <c r="BE106" s="282"/>
      <c r="BF106" s="1151"/>
      <c r="BG106" s="1005"/>
      <c r="BH106" s="282"/>
      <c r="BI106" s="282"/>
      <c r="BJ106" s="282"/>
      <c r="BK106" s="282"/>
      <c r="BL106" s="282"/>
      <c r="BM106" s="282"/>
      <c r="BN106" s="1151"/>
      <c r="BO106" s="1005"/>
      <c r="BP106" s="282"/>
      <c r="BQ106" s="282"/>
      <c r="BR106" s="282"/>
      <c r="BS106" s="282"/>
      <c r="BT106" s="282"/>
      <c r="BU106" s="282"/>
    </row>
    <row r="107" spans="1:73" s="1" customFormat="1" ht="40.15" customHeight="1" thickBot="1" x14ac:dyDescent="0.3">
      <c r="A107" s="151"/>
      <c r="B107" s="24"/>
      <c r="C107" s="1060"/>
      <c r="D107" s="1051"/>
      <c r="E107" s="1063"/>
      <c r="F107" s="1066"/>
      <c r="G107" s="1051"/>
      <c r="H107" s="1045"/>
      <c r="I107" s="1051"/>
      <c r="J107" s="1045"/>
      <c r="K107" s="1051"/>
      <c r="L107" s="1045"/>
      <c r="M107" s="1051"/>
      <c r="N107" s="1421"/>
      <c r="O107" s="1051"/>
      <c r="P107" s="1054"/>
      <c r="Q107" s="1057"/>
      <c r="R107" s="1042"/>
      <c r="S107" s="1042"/>
      <c r="T107" s="1024"/>
      <c r="U107" s="1009"/>
      <c r="V107" s="1009"/>
      <c r="W107" s="1009"/>
      <c r="X107" s="1009"/>
      <c r="Y107" s="1009"/>
      <c r="Z107" s="1006"/>
      <c r="AA107" s="1006"/>
      <c r="AB107" s="1006"/>
      <c r="AC107" s="1006"/>
      <c r="AD107" s="1006"/>
      <c r="AE107" s="1006"/>
      <c r="AF107" s="1006"/>
      <c r="AG107" s="715"/>
      <c r="AH107" s="716"/>
      <c r="AI107" s="716"/>
      <c r="AJ107" s="716"/>
      <c r="AK107" s="715"/>
      <c r="AL107" s="717"/>
      <c r="AM107" s="717"/>
      <c r="AN107" s="717"/>
      <c r="AO107" s="717"/>
      <c r="AP107" s="1152"/>
      <c r="AQ107" s="1006"/>
      <c r="AR107" s="718"/>
      <c r="AS107" s="718"/>
      <c r="AT107" s="718"/>
      <c r="AU107" s="718"/>
      <c r="AV107" s="718"/>
      <c r="AW107" s="718"/>
      <c r="AX107" s="1152"/>
      <c r="AY107" s="1006"/>
      <c r="AZ107" s="718"/>
      <c r="BA107" s="718"/>
      <c r="BB107" s="718"/>
      <c r="BC107" s="718"/>
      <c r="BD107" s="718"/>
      <c r="BE107" s="718"/>
      <c r="BF107" s="1152"/>
      <c r="BG107" s="1006"/>
      <c r="BH107" s="718"/>
      <c r="BI107" s="718"/>
      <c r="BJ107" s="718"/>
      <c r="BK107" s="718"/>
      <c r="BL107" s="718"/>
      <c r="BM107" s="718"/>
      <c r="BN107" s="1152"/>
      <c r="BO107" s="1006"/>
      <c r="BP107" s="718"/>
      <c r="BQ107" s="718"/>
      <c r="BR107" s="718"/>
      <c r="BS107" s="718"/>
      <c r="BT107" s="718"/>
      <c r="BU107" s="718"/>
    </row>
    <row r="108" spans="1:73" s="1" customFormat="1" ht="40.15" customHeight="1" thickTop="1" x14ac:dyDescent="0.25">
      <c r="A108" s="151"/>
      <c r="B108" s="24"/>
      <c r="C108" s="1058" t="s">
        <v>1356</v>
      </c>
      <c r="D108" s="1049" t="s">
        <v>1357</v>
      </c>
      <c r="E108" s="1061">
        <v>407</v>
      </c>
      <c r="F108" s="1064" t="s">
        <v>3634</v>
      </c>
      <c r="G108" s="1049" t="s">
        <v>1335</v>
      </c>
      <c r="H108" s="1043">
        <v>4</v>
      </c>
      <c r="I108" s="1049" t="s">
        <v>2982</v>
      </c>
      <c r="J108" s="1043" t="s">
        <v>3049</v>
      </c>
      <c r="K108" s="1049" t="s">
        <v>3050</v>
      </c>
      <c r="L108" s="1043" t="s">
        <v>3635</v>
      </c>
      <c r="M108" s="1049" t="s">
        <v>3051</v>
      </c>
      <c r="N108" s="1404">
        <v>2024004540060</v>
      </c>
      <c r="O108" s="1049" t="s">
        <v>3636</v>
      </c>
      <c r="P108" s="1052" t="s">
        <v>1358</v>
      </c>
      <c r="Q108" s="1055">
        <v>4</v>
      </c>
      <c r="R108" s="1040" t="s">
        <v>2867</v>
      </c>
      <c r="S108" s="1040"/>
      <c r="T108" s="1022"/>
      <c r="U108" s="1007"/>
      <c r="V108" s="1007"/>
      <c r="W108" s="1007"/>
      <c r="X108" s="1007"/>
      <c r="Y108" s="1007"/>
      <c r="Z108" s="1004">
        <f t="shared" ref="Z108" si="49">+AQ108+AY108+BG108+BO108</f>
        <v>0</v>
      </c>
      <c r="AA108" s="1004">
        <f t="shared" ref="AA108" si="50">SUM(AR108:AR111,AZ108:AZ111,BH108:BH111,BP108:BP111)</f>
        <v>0</v>
      </c>
      <c r="AB108" s="1004">
        <f t="shared" ref="AB108" si="51">SUM(AS108:AS111,BA108:BA111,BI108:BI111,BQ108:BQ111)</f>
        <v>0</v>
      </c>
      <c r="AC108" s="1004">
        <f t="shared" ref="AC108" si="52">SUM(AT108:AT111,BB108:BB111,BJ108:BJ111,BR108:BR111)</f>
        <v>0</v>
      </c>
      <c r="AD108" s="1004">
        <f t="shared" ref="AD108" si="53">SUM(AU108:AU111,BC108:BC111,BK108:BK111,BS108:BS111)</f>
        <v>0</v>
      </c>
      <c r="AE108" s="1004">
        <f t="shared" ref="AE108" si="54">SUM(AV108:AV111,BD108:BD111,BL108:BL111,BT108:BT111)</f>
        <v>0</v>
      </c>
      <c r="AF108" s="1004">
        <f t="shared" ref="AF108" si="55">SUM(AW108:AW111,BE108:BE111,BM108:BM111,BU108:BU111)</f>
        <v>0</v>
      </c>
      <c r="AG108" s="714"/>
      <c r="AH108" s="593"/>
      <c r="AI108" s="593"/>
      <c r="AJ108" s="593"/>
      <c r="AK108" s="207"/>
      <c r="AL108" s="208"/>
      <c r="AM108" s="208"/>
      <c r="AN108" s="208"/>
      <c r="AO108" s="208"/>
      <c r="AP108" s="1150">
        <f t="shared" ref="AP108" si="56">+U108</f>
        <v>0</v>
      </c>
      <c r="AQ108" s="1004">
        <f t="shared" ref="AQ108" si="57">SUM(AR108:AW111)</f>
        <v>0</v>
      </c>
      <c r="AR108" s="299"/>
      <c r="AS108" s="299"/>
      <c r="AT108" s="299"/>
      <c r="AU108" s="299"/>
      <c r="AV108" s="299"/>
      <c r="AW108" s="299"/>
      <c r="AX108" s="1150">
        <f t="shared" ref="AX108" si="58">+V108</f>
        <v>0</v>
      </c>
      <c r="AY108" s="1004">
        <f t="shared" ref="AY108" si="59">SUM(AZ108:BE111)</f>
        <v>0</v>
      </c>
      <c r="AZ108" s="299"/>
      <c r="BA108" s="299"/>
      <c r="BB108" s="299"/>
      <c r="BC108" s="299"/>
      <c r="BD108" s="299"/>
      <c r="BE108" s="299"/>
      <c r="BF108" s="1150">
        <f t="shared" ref="BF108" si="60">+W108</f>
        <v>0</v>
      </c>
      <c r="BG108" s="1004">
        <f t="shared" ref="BG108" si="61">SUM(BH108:BM111)</f>
        <v>0</v>
      </c>
      <c r="BH108" s="299"/>
      <c r="BI108" s="299"/>
      <c r="BJ108" s="299"/>
      <c r="BK108" s="299"/>
      <c r="BL108" s="299"/>
      <c r="BM108" s="299"/>
      <c r="BN108" s="1150">
        <f t="shared" ref="BN108" si="62">+X108</f>
        <v>0</v>
      </c>
      <c r="BO108" s="1004">
        <f t="shared" ref="BO108" si="63">SUM(BP108:BU111)</f>
        <v>0</v>
      </c>
      <c r="BP108" s="299"/>
      <c r="BQ108" s="299"/>
      <c r="BR108" s="299"/>
      <c r="BS108" s="299"/>
      <c r="BT108" s="299"/>
      <c r="BU108" s="299"/>
    </row>
    <row r="109" spans="1:73" s="1" customFormat="1" ht="40.15" customHeight="1" x14ac:dyDescent="0.25">
      <c r="A109" s="151"/>
      <c r="B109" s="24"/>
      <c r="C109" s="1059"/>
      <c r="D109" s="1050"/>
      <c r="E109" s="1062"/>
      <c r="F109" s="1065"/>
      <c r="G109" s="1050"/>
      <c r="H109" s="1044"/>
      <c r="I109" s="1050"/>
      <c r="J109" s="1044"/>
      <c r="K109" s="1050"/>
      <c r="L109" s="1044"/>
      <c r="M109" s="1050"/>
      <c r="N109" s="1420"/>
      <c r="O109" s="1050"/>
      <c r="P109" s="1053"/>
      <c r="Q109" s="1056"/>
      <c r="R109" s="1041"/>
      <c r="S109" s="1041"/>
      <c r="T109" s="1023"/>
      <c r="U109" s="1008"/>
      <c r="V109" s="1008"/>
      <c r="W109" s="1008"/>
      <c r="X109" s="1008"/>
      <c r="Y109" s="1008"/>
      <c r="Z109" s="1005"/>
      <c r="AA109" s="1005"/>
      <c r="AB109" s="1005"/>
      <c r="AC109" s="1005"/>
      <c r="AD109" s="1005"/>
      <c r="AE109" s="1005"/>
      <c r="AF109" s="1005"/>
      <c r="AG109" s="479"/>
      <c r="AH109" s="592"/>
      <c r="AI109" s="592"/>
      <c r="AJ109" s="592"/>
      <c r="AK109" s="196"/>
      <c r="AL109" s="197"/>
      <c r="AM109" s="197"/>
      <c r="AN109" s="197"/>
      <c r="AO109" s="197"/>
      <c r="AP109" s="1151"/>
      <c r="AQ109" s="1005"/>
      <c r="AR109" s="282"/>
      <c r="AS109" s="282"/>
      <c r="AT109" s="282"/>
      <c r="AU109" s="282"/>
      <c r="AV109" s="282"/>
      <c r="AW109" s="282"/>
      <c r="AX109" s="1151"/>
      <c r="AY109" s="1005"/>
      <c r="AZ109" s="282"/>
      <c r="BA109" s="282"/>
      <c r="BB109" s="282"/>
      <c r="BC109" s="282"/>
      <c r="BD109" s="282"/>
      <c r="BE109" s="282"/>
      <c r="BF109" s="1151"/>
      <c r="BG109" s="1005"/>
      <c r="BH109" s="282"/>
      <c r="BI109" s="282"/>
      <c r="BJ109" s="282"/>
      <c r="BK109" s="282"/>
      <c r="BL109" s="282"/>
      <c r="BM109" s="282"/>
      <c r="BN109" s="1151"/>
      <c r="BO109" s="1005"/>
      <c r="BP109" s="282"/>
      <c r="BQ109" s="282"/>
      <c r="BR109" s="282"/>
      <c r="BS109" s="282"/>
      <c r="BT109" s="282"/>
      <c r="BU109" s="282"/>
    </row>
    <row r="110" spans="1:73" s="1" customFormat="1" ht="40.15" customHeight="1" x14ac:dyDescent="0.25">
      <c r="A110" s="151"/>
      <c r="B110" s="24"/>
      <c r="C110" s="1059"/>
      <c r="D110" s="1050"/>
      <c r="E110" s="1062"/>
      <c r="F110" s="1065"/>
      <c r="G110" s="1050"/>
      <c r="H110" s="1044"/>
      <c r="I110" s="1050"/>
      <c r="J110" s="1044"/>
      <c r="K110" s="1050"/>
      <c r="L110" s="1044"/>
      <c r="M110" s="1050"/>
      <c r="N110" s="1420"/>
      <c r="O110" s="1050"/>
      <c r="P110" s="1053"/>
      <c r="Q110" s="1056"/>
      <c r="R110" s="1041"/>
      <c r="S110" s="1041"/>
      <c r="T110" s="1023"/>
      <c r="U110" s="1008"/>
      <c r="V110" s="1008"/>
      <c r="W110" s="1008"/>
      <c r="X110" s="1008"/>
      <c r="Y110" s="1008"/>
      <c r="Z110" s="1005"/>
      <c r="AA110" s="1005"/>
      <c r="AB110" s="1005"/>
      <c r="AC110" s="1005"/>
      <c r="AD110" s="1005"/>
      <c r="AE110" s="1005"/>
      <c r="AF110" s="1005"/>
      <c r="AG110" s="196"/>
      <c r="AH110" s="592"/>
      <c r="AI110" s="592"/>
      <c r="AJ110" s="592"/>
      <c r="AK110" s="196"/>
      <c r="AL110" s="197"/>
      <c r="AM110" s="197"/>
      <c r="AN110" s="197"/>
      <c r="AO110" s="197"/>
      <c r="AP110" s="1151"/>
      <c r="AQ110" s="1005"/>
      <c r="AR110" s="282"/>
      <c r="AS110" s="282"/>
      <c r="AT110" s="282"/>
      <c r="AU110" s="282"/>
      <c r="AV110" s="282"/>
      <c r="AW110" s="282"/>
      <c r="AX110" s="1151"/>
      <c r="AY110" s="1005"/>
      <c r="AZ110" s="282"/>
      <c r="BA110" s="282"/>
      <c r="BB110" s="282"/>
      <c r="BC110" s="282"/>
      <c r="BD110" s="282"/>
      <c r="BE110" s="282"/>
      <c r="BF110" s="1151"/>
      <c r="BG110" s="1005"/>
      <c r="BH110" s="282"/>
      <c r="BI110" s="282"/>
      <c r="BJ110" s="282"/>
      <c r="BK110" s="282"/>
      <c r="BL110" s="282"/>
      <c r="BM110" s="282"/>
      <c r="BN110" s="1151"/>
      <c r="BO110" s="1005"/>
      <c r="BP110" s="282"/>
      <c r="BQ110" s="282"/>
      <c r="BR110" s="282"/>
      <c r="BS110" s="282"/>
      <c r="BT110" s="282"/>
      <c r="BU110" s="282"/>
    </row>
    <row r="111" spans="1:73" s="1" customFormat="1" ht="40.15" customHeight="1" thickBot="1" x14ac:dyDescent="0.3">
      <c r="A111" s="151"/>
      <c r="B111" s="24"/>
      <c r="C111" s="1060"/>
      <c r="D111" s="1051"/>
      <c r="E111" s="1063"/>
      <c r="F111" s="1066"/>
      <c r="G111" s="1051"/>
      <c r="H111" s="1045"/>
      <c r="I111" s="1051"/>
      <c r="J111" s="1045"/>
      <c r="K111" s="1051"/>
      <c r="L111" s="1045"/>
      <c r="M111" s="1051"/>
      <c r="N111" s="1421"/>
      <c r="O111" s="1051"/>
      <c r="P111" s="1054"/>
      <c r="Q111" s="1057"/>
      <c r="R111" s="1042"/>
      <c r="S111" s="1042"/>
      <c r="T111" s="1024"/>
      <c r="U111" s="1009"/>
      <c r="V111" s="1009"/>
      <c r="W111" s="1009"/>
      <c r="X111" s="1009"/>
      <c r="Y111" s="1009"/>
      <c r="Z111" s="1006"/>
      <c r="AA111" s="1006"/>
      <c r="AB111" s="1006"/>
      <c r="AC111" s="1006"/>
      <c r="AD111" s="1006"/>
      <c r="AE111" s="1006"/>
      <c r="AF111" s="1006"/>
      <c r="AG111" s="715"/>
      <c r="AH111" s="716"/>
      <c r="AI111" s="716"/>
      <c r="AJ111" s="716"/>
      <c r="AK111" s="715"/>
      <c r="AL111" s="717"/>
      <c r="AM111" s="717"/>
      <c r="AN111" s="717"/>
      <c r="AO111" s="717"/>
      <c r="AP111" s="1152"/>
      <c r="AQ111" s="1006"/>
      <c r="AR111" s="718"/>
      <c r="AS111" s="718"/>
      <c r="AT111" s="718"/>
      <c r="AU111" s="718"/>
      <c r="AV111" s="718"/>
      <c r="AW111" s="718"/>
      <c r="AX111" s="1152"/>
      <c r="AY111" s="1006"/>
      <c r="AZ111" s="718"/>
      <c r="BA111" s="718"/>
      <c r="BB111" s="718"/>
      <c r="BC111" s="718"/>
      <c r="BD111" s="718"/>
      <c r="BE111" s="718"/>
      <c r="BF111" s="1152"/>
      <c r="BG111" s="1006"/>
      <c r="BH111" s="718"/>
      <c r="BI111" s="718"/>
      <c r="BJ111" s="718"/>
      <c r="BK111" s="718"/>
      <c r="BL111" s="718"/>
      <c r="BM111" s="718"/>
      <c r="BN111" s="1152"/>
      <c r="BO111" s="1006"/>
      <c r="BP111" s="718"/>
      <c r="BQ111" s="718"/>
      <c r="BR111" s="718"/>
      <c r="BS111" s="718"/>
      <c r="BT111" s="718"/>
      <c r="BU111" s="718"/>
    </row>
    <row r="112" spans="1:73" ht="40.15" customHeight="1" thickTop="1" x14ac:dyDescent="0.25">
      <c r="A112" s="596"/>
      <c r="B112" s="596"/>
      <c r="C112" s="1415" t="s">
        <v>1359</v>
      </c>
      <c r="D112" s="1418" t="s">
        <v>1360</v>
      </c>
      <c r="E112" s="1061">
        <v>408</v>
      </c>
      <c r="F112" s="1064">
        <v>410204500</v>
      </c>
      <c r="G112" s="1049" t="s">
        <v>485</v>
      </c>
      <c r="H112" s="1043">
        <v>1000</v>
      </c>
      <c r="I112" s="1049" t="s">
        <v>2982</v>
      </c>
      <c r="J112" s="1043" t="s">
        <v>3049</v>
      </c>
      <c r="K112" s="1049" t="s">
        <v>3050</v>
      </c>
      <c r="L112" s="1043" t="s">
        <v>3620</v>
      </c>
      <c r="M112" s="1049" t="s">
        <v>3617</v>
      </c>
      <c r="N112" s="1404">
        <v>2024004540083</v>
      </c>
      <c r="O112" s="1049" t="s">
        <v>3386</v>
      </c>
      <c r="P112" s="1052" t="s">
        <v>485</v>
      </c>
      <c r="Q112" s="1055">
        <v>1</v>
      </c>
      <c r="R112" s="1040" t="s">
        <v>2871</v>
      </c>
      <c r="S112" s="1040"/>
      <c r="T112" s="1022"/>
      <c r="U112" s="1007"/>
      <c r="V112" s="1007"/>
      <c r="W112" s="1007"/>
      <c r="X112" s="1007"/>
      <c r="Y112" s="1007"/>
      <c r="Z112" s="1004">
        <f t="shared" ref="Z112" si="64">+AQ112+AY112+BG112+BO112</f>
        <v>0</v>
      </c>
      <c r="AA112" s="1004">
        <f t="shared" ref="AA112" si="65">SUM(AR112:AR115,AZ112:AZ115,BH112:BH115,BP112:BP115)</f>
        <v>0</v>
      </c>
      <c r="AB112" s="1004">
        <f t="shared" ref="AB112" si="66">SUM(AS112:AS115,BA112:BA115,BI112:BI115,BQ112:BQ115)</f>
        <v>0</v>
      </c>
      <c r="AC112" s="1004">
        <f t="shared" ref="AC112" si="67">SUM(AT112:AT115,BB112:BB115,BJ112:BJ115,BR112:BR115)</f>
        <v>0</v>
      </c>
      <c r="AD112" s="1004">
        <f t="shared" ref="AD112" si="68">SUM(AU112:AU115,BC112:BC115,BK112:BK115,BS112:BS115)</f>
        <v>0</v>
      </c>
      <c r="AE112" s="1004">
        <f t="shared" ref="AE112" si="69">SUM(AV112:AV115,BD112:BD115,BL112:BL115,BT112:BT115)</f>
        <v>0</v>
      </c>
      <c r="AF112" s="1004">
        <f t="shared" ref="AF112" si="70">SUM(AW112:AW115,BE112:BE115,BM112:BM115,BU112:BU115)</f>
        <v>0</v>
      </c>
      <c r="AG112" s="714"/>
      <c r="AH112" s="593"/>
      <c r="AI112" s="593"/>
      <c r="AJ112" s="593"/>
      <c r="AK112" s="207"/>
      <c r="AL112" s="208"/>
      <c r="AM112" s="208"/>
      <c r="AN112" s="208"/>
      <c r="AO112" s="208"/>
      <c r="AP112" s="1150">
        <f t="shared" ref="AP112" si="71">+U112</f>
        <v>0</v>
      </c>
      <c r="AQ112" s="1004">
        <f t="shared" ref="AQ112" si="72">SUM(AR112:AW115)</f>
        <v>0</v>
      </c>
      <c r="AR112" s="299"/>
      <c r="AS112" s="299"/>
      <c r="AT112" s="299"/>
      <c r="AU112" s="299"/>
      <c r="AV112" s="299"/>
      <c r="AW112" s="299"/>
      <c r="AX112" s="1150">
        <f t="shared" ref="AX112" si="73">+V112</f>
        <v>0</v>
      </c>
      <c r="AY112" s="1004">
        <f t="shared" ref="AY112" si="74">SUM(AZ112:BE115)</f>
        <v>0</v>
      </c>
      <c r="AZ112" s="299"/>
      <c r="BA112" s="299"/>
      <c r="BB112" s="299"/>
      <c r="BC112" s="299"/>
      <c r="BD112" s="299"/>
      <c r="BE112" s="299"/>
      <c r="BF112" s="1150">
        <f t="shared" ref="BF112" si="75">+W112</f>
        <v>0</v>
      </c>
      <c r="BG112" s="1004">
        <f t="shared" ref="BG112" si="76">SUM(BH112:BM115)</f>
        <v>0</v>
      </c>
      <c r="BH112" s="299"/>
      <c r="BI112" s="299"/>
      <c r="BJ112" s="299"/>
      <c r="BK112" s="299"/>
      <c r="BL112" s="299"/>
      <c r="BM112" s="299"/>
      <c r="BN112" s="1150">
        <f t="shared" ref="BN112" si="77">+X112</f>
        <v>0</v>
      </c>
      <c r="BO112" s="1004">
        <f t="shared" ref="BO112" si="78">SUM(BP112:BU115)</f>
        <v>0</v>
      </c>
      <c r="BP112" s="299"/>
      <c r="BQ112" s="299"/>
      <c r="BR112" s="299"/>
      <c r="BS112" s="299"/>
      <c r="BT112" s="299"/>
      <c r="BU112" s="299"/>
    </row>
    <row r="113" spans="1:73" ht="40.15" customHeight="1" x14ac:dyDescent="0.25">
      <c r="A113" s="596"/>
      <c r="B113" s="596"/>
      <c r="C113" s="1417"/>
      <c r="D113" s="1420"/>
      <c r="E113" s="1062"/>
      <c r="F113" s="1065"/>
      <c r="G113" s="1050"/>
      <c r="H113" s="1044"/>
      <c r="I113" s="1050"/>
      <c r="J113" s="1044"/>
      <c r="K113" s="1050"/>
      <c r="L113" s="1044"/>
      <c r="M113" s="1050"/>
      <c r="N113" s="1420"/>
      <c r="O113" s="1050"/>
      <c r="P113" s="1053"/>
      <c r="Q113" s="1056"/>
      <c r="R113" s="1041"/>
      <c r="S113" s="1041"/>
      <c r="T113" s="1023"/>
      <c r="U113" s="1008"/>
      <c r="V113" s="1008"/>
      <c r="W113" s="1008"/>
      <c r="X113" s="1008"/>
      <c r="Y113" s="1008"/>
      <c r="Z113" s="1005"/>
      <c r="AA113" s="1005"/>
      <c r="AB113" s="1005"/>
      <c r="AC113" s="1005"/>
      <c r="AD113" s="1005"/>
      <c r="AE113" s="1005"/>
      <c r="AF113" s="1005"/>
      <c r="AG113" s="479"/>
      <c r="AH113" s="592"/>
      <c r="AI113" s="592"/>
      <c r="AJ113" s="592"/>
      <c r="AK113" s="196"/>
      <c r="AL113" s="197"/>
      <c r="AM113" s="197"/>
      <c r="AN113" s="197"/>
      <c r="AO113" s="197"/>
      <c r="AP113" s="1151"/>
      <c r="AQ113" s="1005"/>
      <c r="AR113" s="282"/>
      <c r="AS113" s="282"/>
      <c r="AT113" s="282"/>
      <c r="AU113" s="282"/>
      <c r="AV113" s="282"/>
      <c r="AW113" s="282"/>
      <c r="AX113" s="1151"/>
      <c r="AY113" s="1005"/>
      <c r="AZ113" s="282"/>
      <c r="BA113" s="282"/>
      <c r="BB113" s="282"/>
      <c r="BC113" s="282"/>
      <c r="BD113" s="282"/>
      <c r="BE113" s="282"/>
      <c r="BF113" s="1151"/>
      <c r="BG113" s="1005"/>
      <c r="BH113" s="282"/>
      <c r="BI113" s="282"/>
      <c r="BJ113" s="282"/>
      <c r="BK113" s="282"/>
      <c r="BL113" s="282"/>
      <c r="BM113" s="282"/>
      <c r="BN113" s="1151"/>
      <c r="BO113" s="1005"/>
      <c r="BP113" s="282"/>
      <c r="BQ113" s="282"/>
      <c r="BR113" s="282"/>
      <c r="BS113" s="282"/>
      <c r="BT113" s="282"/>
      <c r="BU113" s="282"/>
    </row>
    <row r="114" spans="1:73" ht="40.15" customHeight="1" x14ac:dyDescent="0.25">
      <c r="A114" s="596"/>
      <c r="B114" s="596"/>
      <c r="C114" s="1417"/>
      <c r="D114" s="1420"/>
      <c r="E114" s="1062"/>
      <c r="F114" s="1065"/>
      <c r="G114" s="1050"/>
      <c r="H114" s="1044"/>
      <c r="I114" s="1050"/>
      <c r="J114" s="1044"/>
      <c r="K114" s="1050"/>
      <c r="L114" s="1044"/>
      <c r="M114" s="1050"/>
      <c r="N114" s="1420"/>
      <c r="O114" s="1050"/>
      <c r="P114" s="1053"/>
      <c r="Q114" s="1056"/>
      <c r="R114" s="1041"/>
      <c r="S114" s="1041"/>
      <c r="T114" s="1023"/>
      <c r="U114" s="1008"/>
      <c r="V114" s="1008"/>
      <c r="W114" s="1008"/>
      <c r="X114" s="1008"/>
      <c r="Y114" s="1008"/>
      <c r="Z114" s="1005"/>
      <c r="AA114" s="1005"/>
      <c r="AB114" s="1005"/>
      <c r="AC114" s="1005"/>
      <c r="AD114" s="1005"/>
      <c r="AE114" s="1005"/>
      <c r="AF114" s="1005"/>
      <c r="AG114" s="196"/>
      <c r="AH114" s="592"/>
      <c r="AI114" s="592"/>
      <c r="AJ114" s="592"/>
      <c r="AK114" s="196"/>
      <c r="AL114" s="197"/>
      <c r="AM114" s="197"/>
      <c r="AN114" s="197"/>
      <c r="AO114" s="197"/>
      <c r="AP114" s="1151"/>
      <c r="AQ114" s="1005"/>
      <c r="AR114" s="282"/>
      <c r="AS114" s="282"/>
      <c r="AT114" s="282"/>
      <c r="AU114" s="282"/>
      <c r="AV114" s="282"/>
      <c r="AW114" s="282"/>
      <c r="AX114" s="1151"/>
      <c r="AY114" s="1005"/>
      <c r="AZ114" s="282"/>
      <c r="BA114" s="282"/>
      <c r="BB114" s="282"/>
      <c r="BC114" s="282"/>
      <c r="BD114" s="282"/>
      <c r="BE114" s="282"/>
      <c r="BF114" s="1151"/>
      <c r="BG114" s="1005"/>
      <c r="BH114" s="282"/>
      <c r="BI114" s="282"/>
      <c r="BJ114" s="282"/>
      <c r="BK114" s="282"/>
      <c r="BL114" s="282"/>
      <c r="BM114" s="282"/>
      <c r="BN114" s="1151"/>
      <c r="BO114" s="1005"/>
      <c r="BP114" s="282"/>
      <c r="BQ114" s="282"/>
      <c r="BR114" s="282"/>
      <c r="BS114" s="282"/>
      <c r="BT114" s="282"/>
      <c r="BU114" s="282"/>
    </row>
    <row r="115" spans="1:73" ht="40.15" customHeight="1" thickBot="1" x14ac:dyDescent="0.3">
      <c r="A115" s="596"/>
      <c r="B115" s="596"/>
      <c r="C115" s="1417"/>
      <c r="D115" s="1420"/>
      <c r="E115" s="1063"/>
      <c r="F115" s="1066"/>
      <c r="G115" s="1051"/>
      <c r="H115" s="1045"/>
      <c r="I115" s="1051"/>
      <c r="J115" s="1045"/>
      <c r="K115" s="1051"/>
      <c r="L115" s="1045"/>
      <c r="M115" s="1051"/>
      <c r="N115" s="1421"/>
      <c r="O115" s="1051"/>
      <c r="P115" s="1054"/>
      <c r="Q115" s="1057"/>
      <c r="R115" s="1042"/>
      <c r="S115" s="1042"/>
      <c r="T115" s="1024"/>
      <c r="U115" s="1009"/>
      <c r="V115" s="1009"/>
      <c r="W115" s="1009"/>
      <c r="X115" s="1009"/>
      <c r="Y115" s="1009"/>
      <c r="Z115" s="1006"/>
      <c r="AA115" s="1006"/>
      <c r="AB115" s="1006"/>
      <c r="AC115" s="1006"/>
      <c r="AD115" s="1006"/>
      <c r="AE115" s="1006"/>
      <c r="AF115" s="1006"/>
      <c r="AG115" s="715"/>
      <c r="AH115" s="716"/>
      <c r="AI115" s="716"/>
      <c r="AJ115" s="716"/>
      <c r="AK115" s="715"/>
      <c r="AL115" s="717"/>
      <c r="AM115" s="717"/>
      <c r="AN115" s="717"/>
      <c r="AO115" s="717"/>
      <c r="AP115" s="1152"/>
      <c r="AQ115" s="1006"/>
      <c r="AR115" s="718"/>
      <c r="AS115" s="718"/>
      <c r="AT115" s="718"/>
      <c r="AU115" s="718"/>
      <c r="AV115" s="718"/>
      <c r="AW115" s="718"/>
      <c r="AX115" s="1152"/>
      <c r="AY115" s="1006"/>
      <c r="AZ115" s="718"/>
      <c r="BA115" s="718"/>
      <c r="BB115" s="718"/>
      <c r="BC115" s="718"/>
      <c r="BD115" s="718"/>
      <c r="BE115" s="718"/>
      <c r="BF115" s="1152"/>
      <c r="BG115" s="1006"/>
      <c r="BH115" s="718"/>
      <c r="BI115" s="718"/>
      <c r="BJ115" s="718"/>
      <c r="BK115" s="718"/>
      <c r="BL115" s="718"/>
      <c r="BM115" s="718"/>
      <c r="BN115" s="1152"/>
      <c r="BO115" s="1006"/>
      <c r="BP115" s="718"/>
      <c r="BQ115" s="718"/>
      <c r="BR115" s="718"/>
      <c r="BS115" s="718"/>
      <c r="BT115" s="718"/>
      <c r="BU115" s="718"/>
    </row>
    <row r="116" spans="1:73" ht="40.15" customHeight="1" thickTop="1" x14ac:dyDescent="0.25">
      <c r="A116" s="596"/>
      <c r="B116" s="596"/>
      <c r="C116" s="1417"/>
      <c r="D116" s="1420"/>
      <c r="E116" s="1061">
        <v>409</v>
      </c>
      <c r="F116" s="1064" t="s">
        <v>3642</v>
      </c>
      <c r="G116" s="1049" t="s">
        <v>3643</v>
      </c>
      <c r="H116" s="1043">
        <v>1000</v>
      </c>
      <c r="I116" s="1049" t="s">
        <v>2982</v>
      </c>
      <c r="J116" s="1043" t="s">
        <v>3049</v>
      </c>
      <c r="K116" s="1049" t="s">
        <v>3050</v>
      </c>
      <c r="L116" s="1043" t="s">
        <v>3620</v>
      </c>
      <c r="M116" s="1049" t="s">
        <v>3617</v>
      </c>
      <c r="N116" s="1404">
        <v>2024004540083</v>
      </c>
      <c r="O116" s="1049" t="s">
        <v>3386</v>
      </c>
      <c r="P116" s="1052" t="s">
        <v>1361</v>
      </c>
      <c r="Q116" s="1055">
        <v>1</v>
      </c>
      <c r="R116" s="1040" t="s">
        <v>2871</v>
      </c>
      <c r="S116" s="1040"/>
      <c r="T116" s="1022"/>
      <c r="U116" s="1007"/>
      <c r="V116" s="1007"/>
      <c r="W116" s="1007"/>
      <c r="X116" s="1007"/>
      <c r="Y116" s="1007"/>
      <c r="Z116" s="1004">
        <f t="shared" ref="Z116" si="79">+AQ116+AY116+BG116+BO116</f>
        <v>0</v>
      </c>
      <c r="AA116" s="1004">
        <f t="shared" ref="AA116" si="80">SUM(AR116:AR119,AZ116:AZ119,BH116:BH119,BP116:BP119)</f>
        <v>0</v>
      </c>
      <c r="AB116" s="1004">
        <f t="shared" ref="AB116" si="81">SUM(AS116:AS119,BA116:BA119,BI116:BI119,BQ116:BQ119)</f>
        <v>0</v>
      </c>
      <c r="AC116" s="1004">
        <f t="shared" ref="AC116" si="82">SUM(AT116:AT119,BB116:BB119,BJ116:BJ119,BR116:BR119)</f>
        <v>0</v>
      </c>
      <c r="AD116" s="1004">
        <f t="shared" ref="AD116" si="83">SUM(AU116:AU119,BC116:BC119,BK116:BK119,BS116:BS119)</f>
        <v>0</v>
      </c>
      <c r="AE116" s="1004">
        <f t="shared" ref="AE116" si="84">SUM(AV116:AV119,BD116:BD119,BL116:BL119,BT116:BT119)</f>
        <v>0</v>
      </c>
      <c r="AF116" s="1004">
        <f t="shared" ref="AF116" si="85">SUM(AW116:AW119,BE116:BE119,BM116:BM119,BU116:BU119)</f>
        <v>0</v>
      </c>
      <c r="AG116" s="714"/>
      <c r="AH116" s="593"/>
      <c r="AI116" s="593"/>
      <c r="AJ116" s="593"/>
      <c r="AK116" s="207"/>
      <c r="AL116" s="208"/>
      <c r="AM116" s="208"/>
      <c r="AN116" s="208"/>
      <c r="AO116" s="208"/>
      <c r="AP116" s="1150">
        <f t="shared" ref="AP116" si="86">+U116</f>
        <v>0</v>
      </c>
      <c r="AQ116" s="1004">
        <f t="shared" ref="AQ116" si="87">SUM(AR116:AW119)</f>
        <v>0</v>
      </c>
      <c r="AR116" s="299"/>
      <c r="AS116" s="299"/>
      <c r="AT116" s="299"/>
      <c r="AU116" s="299"/>
      <c r="AV116" s="299"/>
      <c r="AW116" s="299"/>
      <c r="AX116" s="1150">
        <f t="shared" ref="AX116" si="88">+V116</f>
        <v>0</v>
      </c>
      <c r="AY116" s="1004">
        <f t="shared" ref="AY116" si="89">SUM(AZ116:BE119)</f>
        <v>0</v>
      </c>
      <c r="AZ116" s="299"/>
      <c r="BA116" s="299"/>
      <c r="BB116" s="299"/>
      <c r="BC116" s="299"/>
      <c r="BD116" s="299"/>
      <c r="BE116" s="299"/>
      <c r="BF116" s="1150">
        <f t="shared" ref="BF116" si="90">+W116</f>
        <v>0</v>
      </c>
      <c r="BG116" s="1004">
        <f t="shared" ref="BG116" si="91">SUM(BH116:BM119)</f>
        <v>0</v>
      </c>
      <c r="BH116" s="299"/>
      <c r="BI116" s="299"/>
      <c r="BJ116" s="299"/>
      <c r="BK116" s="299"/>
      <c r="BL116" s="299"/>
      <c r="BM116" s="299"/>
      <c r="BN116" s="1150">
        <f t="shared" ref="BN116" si="92">+X116</f>
        <v>0</v>
      </c>
      <c r="BO116" s="1004">
        <f t="shared" ref="BO116" si="93">SUM(BP116:BU119)</f>
        <v>0</v>
      </c>
      <c r="BP116" s="299"/>
      <c r="BQ116" s="299"/>
      <c r="BR116" s="299"/>
      <c r="BS116" s="299"/>
      <c r="BT116" s="299"/>
      <c r="BU116" s="299"/>
    </row>
    <row r="117" spans="1:73" ht="40.15" customHeight="1" x14ac:dyDescent="0.25">
      <c r="A117" s="596"/>
      <c r="B117" s="596"/>
      <c r="C117" s="1417"/>
      <c r="D117" s="1420"/>
      <c r="E117" s="1062"/>
      <c r="F117" s="1065"/>
      <c r="G117" s="1050"/>
      <c r="H117" s="1044"/>
      <c r="I117" s="1050"/>
      <c r="J117" s="1044"/>
      <c r="K117" s="1050"/>
      <c r="L117" s="1044"/>
      <c r="M117" s="1050"/>
      <c r="N117" s="1420"/>
      <c r="O117" s="1050"/>
      <c r="P117" s="1053"/>
      <c r="Q117" s="1056"/>
      <c r="R117" s="1041"/>
      <c r="S117" s="1041"/>
      <c r="T117" s="1023"/>
      <c r="U117" s="1008"/>
      <c r="V117" s="1008"/>
      <c r="W117" s="1008"/>
      <c r="X117" s="1008"/>
      <c r="Y117" s="1008"/>
      <c r="Z117" s="1005"/>
      <c r="AA117" s="1005"/>
      <c r="AB117" s="1005"/>
      <c r="AC117" s="1005"/>
      <c r="AD117" s="1005"/>
      <c r="AE117" s="1005"/>
      <c r="AF117" s="1005"/>
      <c r="AG117" s="479"/>
      <c r="AH117" s="592"/>
      <c r="AI117" s="592"/>
      <c r="AJ117" s="592"/>
      <c r="AK117" s="196"/>
      <c r="AL117" s="197"/>
      <c r="AM117" s="197"/>
      <c r="AN117" s="197"/>
      <c r="AO117" s="197"/>
      <c r="AP117" s="1151"/>
      <c r="AQ117" s="1005"/>
      <c r="AR117" s="282"/>
      <c r="AS117" s="282"/>
      <c r="AT117" s="282"/>
      <c r="AU117" s="282"/>
      <c r="AV117" s="282"/>
      <c r="AW117" s="282"/>
      <c r="AX117" s="1151"/>
      <c r="AY117" s="1005"/>
      <c r="AZ117" s="282"/>
      <c r="BA117" s="282"/>
      <c r="BB117" s="282"/>
      <c r="BC117" s="282"/>
      <c r="BD117" s="282"/>
      <c r="BE117" s="282"/>
      <c r="BF117" s="1151"/>
      <c r="BG117" s="1005"/>
      <c r="BH117" s="282"/>
      <c r="BI117" s="282"/>
      <c r="BJ117" s="282"/>
      <c r="BK117" s="282"/>
      <c r="BL117" s="282"/>
      <c r="BM117" s="282"/>
      <c r="BN117" s="1151"/>
      <c r="BO117" s="1005"/>
      <c r="BP117" s="282"/>
      <c r="BQ117" s="282"/>
      <c r="BR117" s="282"/>
      <c r="BS117" s="282"/>
      <c r="BT117" s="282"/>
      <c r="BU117" s="282"/>
    </row>
    <row r="118" spans="1:73" ht="40.15" customHeight="1" x14ac:dyDescent="0.25">
      <c r="A118" s="596"/>
      <c r="B118" s="596"/>
      <c r="C118" s="1417"/>
      <c r="D118" s="1420"/>
      <c r="E118" s="1062"/>
      <c r="F118" s="1065"/>
      <c r="G118" s="1050"/>
      <c r="H118" s="1044"/>
      <c r="I118" s="1050"/>
      <c r="J118" s="1044"/>
      <c r="K118" s="1050"/>
      <c r="L118" s="1044"/>
      <c r="M118" s="1050"/>
      <c r="N118" s="1420"/>
      <c r="O118" s="1050"/>
      <c r="P118" s="1053"/>
      <c r="Q118" s="1056"/>
      <c r="R118" s="1041"/>
      <c r="S118" s="1041"/>
      <c r="T118" s="1023"/>
      <c r="U118" s="1008"/>
      <c r="V118" s="1008"/>
      <c r="W118" s="1008"/>
      <c r="X118" s="1008"/>
      <c r="Y118" s="1008"/>
      <c r="Z118" s="1005"/>
      <c r="AA118" s="1005"/>
      <c r="AB118" s="1005"/>
      <c r="AC118" s="1005"/>
      <c r="AD118" s="1005"/>
      <c r="AE118" s="1005"/>
      <c r="AF118" s="1005"/>
      <c r="AG118" s="196"/>
      <c r="AH118" s="592"/>
      <c r="AI118" s="592"/>
      <c r="AJ118" s="592"/>
      <c r="AK118" s="196"/>
      <c r="AL118" s="197"/>
      <c r="AM118" s="197"/>
      <c r="AN118" s="197"/>
      <c r="AO118" s="197"/>
      <c r="AP118" s="1151"/>
      <c r="AQ118" s="1005"/>
      <c r="AR118" s="282"/>
      <c r="AS118" s="282"/>
      <c r="AT118" s="282"/>
      <c r="AU118" s="282"/>
      <c r="AV118" s="282"/>
      <c r="AW118" s="282"/>
      <c r="AX118" s="1151"/>
      <c r="AY118" s="1005"/>
      <c r="AZ118" s="282"/>
      <c r="BA118" s="282"/>
      <c r="BB118" s="282"/>
      <c r="BC118" s="282"/>
      <c r="BD118" s="282"/>
      <c r="BE118" s="282"/>
      <c r="BF118" s="1151"/>
      <c r="BG118" s="1005"/>
      <c r="BH118" s="282"/>
      <c r="BI118" s="282"/>
      <c r="BJ118" s="282"/>
      <c r="BK118" s="282"/>
      <c r="BL118" s="282"/>
      <c r="BM118" s="282"/>
      <c r="BN118" s="1151"/>
      <c r="BO118" s="1005"/>
      <c r="BP118" s="282"/>
      <c r="BQ118" s="282"/>
      <c r="BR118" s="282"/>
      <c r="BS118" s="282"/>
      <c r="BT118" s="282"/>
      <c r="BU118" s="282"/>
    </row>
    <row r="119" spans="1:73" ht="40.15" customHeight="1" thickBot="1" x14ac:dyDescent="0.3">
      <c r="A119" s="596"/>
      <c r="B119" s="596"/>
      <c r="C119" s="1422"/>
      <c r="D119" s="1406"/>
      <c r="E119" s="1063"/>
      <c r="F119" s="1066"/>
      <c r="G119" s="1051"/>
      <c r="H119" s="1045"/>
      <c r="I119" s="1051"/>
      <c r="J119" s="1045"/>
      <c r="K119" s="1051"/>
      <c r="L119" s="1045"/>
      <c r="M119" s="1051"/>
      <c r="N119" s="1421"/>
      <c r="O119" s="1051"/>
      <c r="P119" s="1054"/>
      <c r="Q119" s="1057"/>
      <c r="R119" s="1042"/>
      <c r="S119" s="1042"/>
      <c r="T119" s="1024"/>
      <c r="U119" s="1009"/>
      <c r="V119" s="1009"/>
      <c r="W119" s="1009"/>
      <c r="X119" s="1009"/>
      <c r="Y119" s="1009"/>
      <c r="Z119" s="1006"/>
      <c r="AA119" s="1006"/>
      <c r="AB119" s="1006"/>
      <c r="AC119" s="1006"/>
      <c r="AD119" s="1006"/>
      <c r="AE119" s="1006"/>
      <c r="AF119" s="1006"/>
      <c r="AG119" s="715"/>
      <c r="AH119" s="716"/>
      <c r="AI119" s="716"/>
      <c r="AJ119" s="716"/>
      <c r="AK119" s="715"/>
      <c r="AL119" s="717"/>
      <c r="AM119" s="717"/>
      <c r="AN119" s="717"/>
      <c r="AO119" s="717"/>
      <c r="AP119" s="1152"/>
      <c r="AQ119" s="1006"/>
      <c r="AR119" s="718"/>
      <c r="AS119" s="718"/>
      <c r="AT119" s="718"/>
      <c r="AU119" s="718"/>
      <c r="AV119" s="718"/>
      <c r="AW119" s="718"/>
      <c r="AX119" s="1152"/>
      <c r="AY119" s="1006"/>
      <c r="AZ119" s="718"/>
      <c r="BA119" s="718"/>
      <c r="BB119" s="718"/>
      <c r="BC119" s="718"/>
      <c r="BD119" s="718"/>
      <c r="BE119" s="718"/>
      <c r="BF119" s="1152"/>
      <c r="BG119" s="1006"/>
      <c r="BH119" s="718"/>
      <c r="BI119" s="718"/>
      <c r="BJ119" s="718"/>
      <c r="BK119" s="718"/>
      <c r="BL119" s="718"/>
      <c r="BM119" s="718"/>
      <c r="BN119" s="1152"/>
      <c r="BO119" s="1006"/>
      <c r="BP119" s="718"/>
      <c r="BQ119" s="718"/>
      <c r="BR119" s="718"/>
      <c r="BS119" s="718"/>
      <c r="BT119" s="718"/>
      <c r="BU119" s="718"/>
    </row>
    <row r="120" spans="1:73" s="1" customFormat="1" ht="40.15" customHeight="1" thickTop="1" x14ac:dyDescent="0.25">
      <c r="A120" s="151"/>
      <c r="B120" s="24"/>
      <c r="C120" s="1058" t="s">
        <v>1362</v>
      </c>
      <c r="D120" s="1049" t="s">
        <v>1363</v>
      </c>
      <c r="E120" s="1061">
        <v>410</v>
      </c>
      <c r="F120" s="1064">
        <v>459901800</v>
      </c>
      <c r="G120" s="1049" t="s">
        <v>313</v>
      </c>
      <c r="H120" s="1043">
        <v>2</v>
      </c>
      <c r="I120" s="1049" t="s">
        <v>2982</v>
      </c>
      <c r="J120" s="1043" t="s">
        <v>3058</v>
      </c>
      <c r="K120" s="1049" t="s">
        <v>3625</v>
      </c>
      <c r="L120" s="1043" t="s">
        <v>3644</v>
      </c>
      <c r="M120" s="1049" t="s">
        <v>3645</v>
      </c>
      <c r="N120" s="1404">
        <v>2024004540059</v>
      </c>
      <c r="O120" s="1049" t="s">
        <v>3646</v>
      </c>
      <c r="P120" s="1052" t="s">
        <v>1364</v>
      </c>
      <c r="Q120" s="1055">
        <v>2</v>
      </c>
      <c r="R120" s="1040" t="s">
        <v>2871</v>
      </c>
      <c r="S120" s="1040"/>
      <c r="T120" s="1022"/>
      <c r="U120" s="1007"/>
      <c r="V120" s="1007"/>
      <c r="W120" s="1007"/>
      <c r="X120" s="1007"/>
      <c r="Y120" s="1007"/>
      <c r="Z120" s="1004">
        <f t="shared" ref="Z120" si="94">+AQ120+AY120+BG120+BO120</f>
        <v>0</v>
      </c>
      <c r="AA120" s="1004">
        <f t="shared" ref="AA120" si="95">SUM(AR120:AR123,AZ120:AZ123,BH120:BH123,BP120:BP123)</f>
        <v>0</v>
      </c>
      <c r="AB120" s="1004">
        <f t="shared" ref="AB120" si="96">SUM(AS120:AS123,BA120:BA123,BI120:BI123,BQ120:BQ123)</f>
        <v>0</v>
      </c>
      <c r="AC120" s="1004">
        <f t="shared" ref="AC120" si="97">SUM(AT120:AT123,BB120:BB123,BJ120:BJ123,BR120:BR123)</f>
        <v>0</v>
      </c>
      <c r="AD120" s="1004">
        <f t="shared" ref="AD120" si="98">SUM(AU120:AU123,BC120:BC123,BK120:BK123,BS120:BS123)</f>
        <v>0</v>
      </c>
      <c r="AE120" s="1004">
        <f t="shared" ref="AE120" si="99">SUM(AV120:AV123,BD120:BD123,BL120:BL123,BT120:BT123)</f>
        <v>0</v>
      </c>
      <c r="AF120" s="1004">
        <f t="shared" ref="AF120" si="100">SUM(AW120:AW123,BE120:BE123,BM120:BM123,BU120:BU123)</f>
        <v>0</v>
      </c>
      <c r="AG120" s="714"/>
      <c r="AH120" s="593"/>
      <c r="AI120" s="593"/>
      <c r="AJ120" s="593"/>
      <c r="AK120" s="207"/>
      <c r="AL120" s="208"/>
      <c r="AM120" s="208"/>
      <c r="AN120" s="208"/>
      <c r="AO120" s="208"/>
      <c r="AP120" s="1150">
        <f t="shared" ref="AP120" si="101">+U120</f>
        <v>0</v>
      </c>
      <c r="AQ120" s="1004">
        <f t="shared" ref="AQ120" si="102">SUM(AR120:AW123)</f>
        <v>0</v>
      </c>
      <c r="AR120" s="299"/>
      <c r="AS120" s="299"/>
      <c r="AT120" s="299"/>
      <c r="AU120" s="299"/>
      <c r="AV120" s="299"/>
      <c r="AW120" s="299"/>
      <c r="AX120" s="1150">
        <f t="shared" ref="AX120" si="103">+V120</f>
        <v>0</v>
      </c>
      <c r="AY120" s="1004">
        <f t="shared" ref="AY120" si="104">SUM(AZ120:BE123)</f>
        <v>0</v>
      </c>
      <c r="AZ120" s="299"/>
      <c r="BA120" s="299"/>
      <c r="BB120" s="299"/>
      <c r="BC120" s="299"/>
      <c r="BD120" s="299"/>
      <c r="BE120" s="299"/>
      <c r="BF120" s="1150">
        <f t="shared" ref="BF120" si="105">+W120</f>
        <v>0</v>
      </c>
      <c r="BG120" s="1004">
        <f t="shared" ref="BG120" si="106">SUM(BH120:BM123)</f>
        <v>0</v>
      </c>
      <c r="BH120" s="299"/>
      <c r="BI120" s="299"/>
      <c r="BJ120" s="299"/>
      <c r="BK120" s="299"/>
      <c r="BL120" s="299"/>
      <c r="BM120" s="299"/>
      <c r="BN120" s="1150">
        <f t="shared" ref="BN120" si="107">+X120</f>
        <v>0</v>
      </c>
      <c r="BO120" s="1004">
        <f t="shared" ref="BO120" si="108">SUM(BP120:BU123)</f>
        <v>0</v>
      </c>
      <c r="BP120" s="299"/>
      <c r="BQ120" s="299"/>
      <c r="BR120" s="299"/>
      <c r="BS120" s="299"/>
      <c r="BT120" s="299"/>
      <c r="BU120" s="299"/>
    </row>
    <row r="121" spans="1:73" s="1" customFormat="1" ht="40.15" customHeight="1" x14ac:dyDescent="0.25">
      <c r="A121" s="151"/>
      <c r="B121" s="24"/>
      <c r="C121" s="1059"/>
      <c r="D121" s="1050"/>
      <c r="E121" s="1062"/>
      <c r="F121" s="1065"/>
      <c r="G121" s="1050"/>
      <c r="H121" s="1044"/>
      <c r="I121" s="1050"/>
      <c r="J121" s="1044"/>
      <c r="K121" s="1050"/>
      <c r="L121" s="1044"/>
      <c r="M121" s="1050"/>
      <c r="N121" s="1420"/>
      <c r="O121" s="1050"/>
      <c r="P121" s="1053"/>
      <c r="Q121" s="1056"/>
      <c r="R121" s="1041"/>
      <c r="S121" s="1041"/>
      <c r="T121" s="1023"/>
      <c r="U121" s="1008"/>
      <c r="V121" s="1008"/>
      <c r="W121" s="1008"/>
      <c r="X121" s="1008"/>
      <c r="Y121" s="1008"/>
      <c r="Z121" s="1005"/>
      <c r="AA121" s="1005"/>
      <c r="AB121" s="1005"/>
      <c r="AC121" s="1005"/>
      <c r="AD121" s="1005"/>
      <c r="AE121" s="1005"/>
      <c r="AF121" s="1005"/>
      <c r="AG121" s="479"/>
      <c r="AH121" s="592"/>
      <c r="AI121" s="592"/>
      <c r="AJ121" s="592"/>
      <c r="AK121" s="196"/>
      <c r="AL121" s="197"/>
      <c r="AM121" s="197"/>
      <c r="AN121" s="197"/>
      <c r="AO121" s="197"/>
      <c r="AP121" s="1151"/>
      <c r="AQ121" s="1005"/>
      <c r="AR121" s="282"/>
      <c r="AS121" s="282"/>
      <c r="AT121" s="282"/>
      <c r="AU121" s="282"/>
      <c r="AV121" s="282"/>
      <c r="AW121" s="282"/>
      <c r="AX121" s="1151"/>
      <c r="AY121" s="1005"/>
      <c r="AZ121" s="282"/>
      <c r="BA121" s="282"/>
      <c r="BB121" s="282"/>
      <c r="BC121" s="282"/>
      <c r="BD121" s="282"/>
      <c r="BE121" s="282"/>
      <c r="BF121" s="1151"/>
      <c r="BG121" s="1005"/>
      <c r="BH121" s="282"/>
      <c r="BI121" s="282"/>
      <c r="BJ121" s="282"/>
      <c r="BK121" s="282"/>
      <c r="BL121" s="282"/>
      <c r="BM121" s="282"/>
      <c r="BN121" s="1151"/>
      <c r="BO121" s="1005"/>
      <c r="BP121" s="282"/>
      <c r="BQ121" s="282"/>
      <c r="BR121" s="282"/>
      <c r="BS121" s="282"/>
      <c r="BT121" s="282"/>
      <c r="BU121" s="282"/>
    </row>
    <row r="122" spans="1:73" s="1" customFormat="1" ht="40.15" customHeight="1" x14ac:dyDescent="0.25">
      <c r="A122" s="151"/>
      <c r="B122" s="24"/>
      <c r="C122" s="1059"/>
      <c r="D122" s="1050"/>
      <c r="E122" s="1062"/>
      <c r="F122" s="1065"/>
      <c r="G122" s="1050"/>
      <c r="H122" s="1044"/>
      <c r="I122" s="1050"/>
      <c r="J122" s="1044"/>
      <c r="K122" s="1050"/>
      <c r="L122" s="1044"/>
      <c r="M122" s="1050"/>
      <c r="N122" s="1420"/>
      <c r="O122" s="1050"/>
      <c r="P122" s="1053"/>
      <c r="Q122" s="1056"/>
      <c r="R122" s="1041"/>
      <c r="S122" s="1041"/>
      <c r="T122" s="1023"/>
      <c r="U122" s="1008"/>
      <c r="V122" s="1008"/>
      <c r="W122" s="1008"/>
      <c r="X122" s="1008"/>
      <c r="Y122" s="1008"/>
      <c r="Z122" s="1005"/>
      <c r="AA122" s="1005"/>
      <c r="AB122" s="1005"/>
      <c r="AC122" s="1005"/>
      <c r="AD122" s="1005"/>
      <c r="AE122" s="1005"/>
      <c r="AF122" s="1005"/>
      <c r="AG122" s="196"/>
      <c r="AH122" s="592"/>
      <c r="AI122" s="592"/>
      <c r="AJ122" s="592"/>
      <c r="AK122" s="196"/>
      <c r="AL122" s="197"/>
      <c r="AM122" s="197"/>
      <c r="AN122" s="197"/>
      <c r="AO122" s="197"/>
      <c r="AP122" s="1151"/>
      <c r="AQ122" s="1005"/>
      <c r="AR122" s="282"/>
      <c r="AS122" s="282"/>
      <c r="AT122" s="282"/>
      <c r="AU122" s="282"/>
      <c r="AV122" s="282"/>
      <c r="AW122" s="282"/>
      <c r="AX122" s="1151"/>
      <c r="AY122" s="1005"/>
      <c r="AZ122" s="282"/>
      <c r="BA122" s="282"/>
      <c r="BB122" s="282"/>
      <c r="BC122" s="282"/>
      <c r="BD122" s="282"/>
      <c r="BE122" s="282"/>
      <c r="BF122" s="1151"/>
      <c r="BG122" s="1005"/>
      <c r="BH122" s="282"/>
      <c r="BI122" s="282"/>
      <c r="BJ122" s="282"/>
      <c r="BK122" s="282"/>
      <c r="BL122" s="282"/>
      <c r="BM122" s="282"/>
      <c r="BN122" s="1151"/>
      <c r="BO122" s="1005"/>
      <c r="BP122" s="282"/>
      <c r="BQ122" s="282"/>
      <c r="BR122" s="282"/>
      <c r="BS122" s="282"/>
      <c r="BT122" s="282"/>
      <c r="BU122" s="282"/>
    </row>
    <row r="123" spans="1:73" s="1" customFormat="1" ht="40.15" customHeight="1" thickBot="1" x14ac:dyDescent="0.3">
      <c r="A123" s="151"/>
      <c r="B123" s="24"/>
      <c r="C123" s="1060"/>
      <c r="D123" s="1051"/>
      <c r="E123" s="1063"/>
      <c r="F123" s="1066"/>
      <c r="G123" s="1051"/>
      <c r="H123" s="1045"/>
      <c r="I123" s="1051"/>
      <c r="J123" s="1045"/>
      <c r="K123" s="1051"/>
      <c r="L123" s="1045"/>
      <c r="M123" s="1051"/>
      <c r="N123" s="1406"/>
      <c r="O123" s="1051"/>
      <c r="P123" s="1054"/>
      <c r="Q123" s="1057"/>
      <c r="R123" s="1042"/>
      <c r="S123" s="1042"/>
      <c r="T123" s="1024"/>
      <c r="U123" s="1009"/>
      <c r="V123" s="1009"/>
      <c r="W123" s="1009"/>
      <c r="X123" s="1009"/>
      <c r="Y123" s="1009"/>
      <c r="Z123" s="1006"/>
      <c r="AA123" s="1006"/>
      <c r="AB123" s="1006"/>
      <c r="AC123" s="1006"/>
      <c r="AD123" s="1006"/>
      <c r="AE123" s="1006"/>
      <c r="AF123" s="1006"/>
      <c r="AG123" s="715"/>
      <c r="AH123" s="716"/>
      <c r="AI123" s="716"/>
      <c r="AJ123" s="716"/>
      <c r="AK123" s="715"/>
      <c r="AL123" s="717"/>
      <c r="AM123" s="717"/>
      <c r="AN123" s="717"/>
      <c r="AO123" s="717"/>
      <c r="AP123" s="1152"/>
      <c r="AQ123" s="1006"/>
      <c r="AR123" s="718"/>
      <c r="AS123" s="718"/>
      <c r="AT123" s="718"/>
      <c r="AU123" s="718"/>
      <c r="AV123" s="718"/>
      <c r="AW123" s="718"/>
      <c r="AX123" s="1152"/>
      <c r="AY123" s="1006"/>
      <c r="AZ123" s="718"/>
      <c r="BA123" s="718"/>
      <c r="BB123" s="718"/>
      <c r="BC123" s="718"/>
      <c r="BD123" s="718"/>
      <c r="BE123" s="718"/>
      <c r="BF123" s="1152"/>
      <c r="BG123" s="1006"/>
      <c r="BH123" s="718"/>
      <c r="BI123" s="718"/>
      <c r="BJ123" s="718"/>
      <c r="BK123" s="718"/>
      <c r="BL123" s="718"/>
      <c r="BM123" s="718"/>
      <c r="BN123" s="1152"/>
      <c r="BO123" s="1006"/>
      <c r="BP123" s="718"/>
      <c r="BQ123" s="718"/>
      <c r="BR123" s="718"/>
      <c r="BS123" s="718"/>
      <c r="BT123" s="718"/>
      <c r="BU123" s="718"/>
    </row>
    <row r="124" spans="1:73" s="1" customFormat="1" ht="35.1" customHeight="1" thickTop="1" thickBot="1" x14ac:dyDescent="0.3">
      <c r="A124" s="151"/>
      <c r="B124" s="117" t="s">
        <v>1365</v>
      </c>
      <c r="C124" s="202" t="s">
        <v>136</v>
      </c>
      <c r="D124" s="333"/>
      <c r="E124" s="429"/>
      <c r="F124" s="442"/>
      <c r="G124" s="334"/>
      <c r="H124" s="335"/>
      <c r="I124" s="335"/>
      <c r="J124" s="336"/>
      <c r="K124" s="336"/>
      <c r="L124" s="333"/>
      <c r="M124" s="337"/>
      <c r="N124" s="338"/>
      <c r="O124" s="339"/>
      <c r="P124" s="339"/>
      <c r="Q124" s="187"/>
      <c r="R124" s="187"/>
      <c r="S124" s="26"/>
      <c r="T124" s="204"/>
      <c r="U124" s="16"/>
      <c r="V124" s="16"/>
      <c r="W124" s="16"/>
      <c r="X124" s="16"/>
      <c r="Y124" s="203">
        <f>SUM(Y125:Y156)</f>
        <v>0</v>
      </c>
      <c r="Z124" s="307">
        <f t="shared" ref="Z124:AF124" si="109">AQ124+AY124+BG124+BO124</f>
        <v>0</v>
      </c>
      <c r="AA124" s="307">
        <f t="shared" si="109"/>
        <v>0</v>
      </c>
      <c r="AB124" s="307">
        <f t="shared" si="109"/>
        <v>0</v>
      </c>
      <c r="AC124" s="307">
        <f t="shared" si="109"/>
        <v>0</v>
      </c>
      <c r="AD124" s="307">
        <f t="shared" si="109"/>
        <v>0</v>
      </c>
      <c r="AE124" s="307">
        <f t="shared" si="109"/>
        <v>0</v>
      </c>
      <c r="AF124" s="307">
        <f t="shared" si="109"/>
        <v>0</v>
      </c>
      <c r="AG124" s="198"/>
      <c r="AH124" s="198"/>
      <c r="AI124" s="198"/>
      <c r="AJ124" s="198"/>
      <c r="AK124" s="198"/>
      <c r="AL124" s="198"/>
      <c r="AM124" s="198"/>
      <c r="AN124" s="198"/>
      <c r="AO124" s="198"/>
      <c r="AP124" s="602"/>
      <c r="AQ124" s="603">
        <f t="shared" ref="AQ124:AW124" si="110">SUM(AQ125:AQ156)</f>
        <v>0</v>
      </c>
      <c r="AR124" s="206">
        <f t="shared" si="110"/>
        <v>0</v>
      </c>
      <c r="AS124" s="206">
        <f t="shared" si="110"/>
        <v>0</v>
      </c>
      <c r="AT124" s="206">
        <f t="shared" si="110"/>
        <v>0</v>
      </c>
      <c r="AU124" s="206">
        <f t="shared" si="110"/>
        <v>0</v>
      </c>
      <c r="AV124" s="206">
        <f t="shared" si="110"/>
        <v>0</v>
      </c>
      <c r="AW124" s="206">
        <f t="shared" si="110"/>
        <v>0</v>
      </c>
      <c r="AX124" s="205"/>
      <c r="AY124" s="206">
        <f t="shared" ref="AY124:BE124" si="111">SUM(AY125:AY156)</f>
        <v>0</v>
      </c>
      <c r="AZ124" s="206">
        <f t="shared" si="111"/>
        <v>0</v>
      </c>
      <c r="BA124" s="206">
        <f t="shared" si="111"/>
        <v>0</v>
      </c>
      <c r="BB124" s="206">
        <f t="shared" si="111"/>
        <v>0</v>
      </c>
      <c r="BC124" s="206">
        <f t="shared" si="111"/>
        <v>0</v>
      </c>
      <c r="BD124" s="206">
        <f t="shared" si="111"/>
        <v>0</v>
      </c>
      <c r="BE124" s="206">
        <f t="shared" si="111"/>
        <v>0</v>
      </c>
      <c r="BF124" s="205"/>
      <c r="BG124" s="206">
        <f t="shared" ref="BG124:BM124" si="112">SUM(BG125:BG156)</f>
        <v>0</v>
      </c>
      <c r="BH124" s="206">
        <f t="shared" si="112"/>
        <v>0</v>
      </c>
      <c r="BI124" s="206">
        <f t="shared" si="112"/>
        <v>0</v>
      </c>
      <c r="BJ124" s="206">
        <f t="shared" si="112"/>
        <v>0</v>
      </c>
      <c r="BK124" s="206">
        <f t="shared" si="112"/>
        <v>0</v>
      </c>
      <c r="BL124" s="206">
        <f t="shared" si="112"/>
        <v>0</v>
      </c>
      <c r="BM124" s="206">
        <f t="shared" si="112"/>
        <v>0</v>
      </c>
      <c r="BN124" s="205"/>
      <c r="BO124" s="206">
        <f t="shared" ref="BO124:BU124" si="113">SUM(BO125:BO156)</f>
        <v>0</v>
      </c>
      <c r="BP124" s="206">
        <f t="shared" si="113"/>
        <v>0</v>
      </c>
      <c r="BQ124" s="206">
        <f t="shared" si="113"/>
        <v>0</v>
      </c>
      <c r="BR124" s="206">
        <f t="shared" si="113"/>
        <v>0</v>
      </c>
      <c r="BS124" s="206">
        <f t="shared" si="113"/>
        <v>0</v>
      </c>
      <c r="BT124" s="206">
        <f t="shared" si="113"/>
        <v>0</v>
      </c>
      <c r="BU124" s="206">
        <f t="shared" si="113"/>
        <v>0</v>
      </c>
    </row>
    <row r="125" spans="1:73" ht="35.1" customHeight="1" thickTop="1" x14ac:dyDescent="0.25">
      <c r="A125" s="596"/>
      <c r="B125" s="596"/>
      <c r="C125" s="1415" t="s">
        <v>1366</v>
      </c>
      <c r="D125" s="1418" t="s">
        <v>1367</v>
      </c>
      <c r="E125" s="1061">
        <v>411</v>
      </c>
      <c r="F125" s="1064" t="s">
        <v>3631</v>
      </c>
      <c r="G125" s="1049" t="s">
        <v>1327</v>
      </c>
      <c r="H125" s="1043">
        <v>4</v>
      </c>
      <c r="I125" s="1049" t="s">
        <v>2982</v>
      </c>
      <c r="J125" s="1043" t="s">
        <v>3049</v>
      </c>
      <c r="K125" s="1049" t="s">
        <v>3050</v>
      </c>
      <c r="L125" s="1043" t="s">
        <v>3620</v>
      </c>
      <c r="M125" s="1049" t="s">
        <v>3617</v>
      </c>
      <c r="N125" s="1404">
        <v>2024004540083</v>
      </c>
      <c r="O125" s="1049" t="s">
        <v>3386</v>
      </c>
      <c r="P125" s="1052" t="s">
        <v>1317</v>
      </c>
      <c r="Q125" s="1055">
        <v>4</v>
      </c>
      <c r="R125" s="1040" t="s">
        <v>2867</v>
      </c>
      <c r="S125" s="1040"/>
      <c r="T125" s="1022"/>
      <c r="U125" s="1007"/>
      <c r="V125" s="1007"/>
      <c r="W125" s="1007"/>
      <c r="X125" s="1007"/>
      <c r="Y125" s="1007"/>
      <c r="Z125" s="1004">
        <f t="shared" ref="Z125" si="114">+AQ125+AY125+BG125+BO125</f>
        <v>0</v>
      </c>
      <c r="AA125" s="1004">
        <f t="shared" ref="AA125" si="115">SUM(AR125:AR128,AZ125:AZ128,BH125:BH128,BP125:BP128)</f>
        <v>0</v>
      </c>
      <c r="AB125" s="1004">
        <f t="shared" ref="AB125" si="116">SUM(AS125:AS128,BA125:BA128,BI125:BI128,BQ125:BQ128)</f>
        <v>0</v>
      </c>
      <c r="AC125" s="1004">
        <f t="shared" ref="AC125" si="117">SUM(AT125:AT128,BB125:BB128,BJ125:BJ128,BR125:BR128)</f>
        <v>0</v>
      </c>
      <c r="AD125" s="1004">
        <f t="shared" ref="AD125" si="118">SUM(AU125:AU128,BC125:BC128,BK125:BK128,BS125:BS128)</f>
        <v>0</v>
      </c>
      <c r="AE125" s="1004">
        <f t="shared" ref="AE125" si="119">SUM(AV125:AV128,BD125:BD128,BL125:BL128,BT125:BT128)</f>
        <v>0</v>
      </c>
      <c r="AF125" s="1004">
        <f t="shared" ref="AF125" si="120">SUM(AW125:AW128,BE125:BE128,BM125:BM128,BU125:BU128)</f>
        <v>0</v>
      </c>
      <c r="AG125" s="714"/>
      <c r="AH125" s="593"/>
      <c r="AI125" s="593"/>
      <c r="AJ125" s="593"/>
      <c r="AK125" s="207"/>
      <c r="AL125" s="208"/>
      <c r="AM125" s="208"/>
      <c r="AN125" s="208"/>
      <c r="AO125" s="208"/>
      <c r="AP125" s="1150">
        <f t="shared" ref="AP125" si="121">+U125</f>
        <v>0</v>
      </c>
      <c r="AQ125" s="1004">
        <f t="shared" ref="AQ125" si="122">SUM(AR125:AW128)</f>
        <v>0</v>
      </c>
      <c r="AR125" s="299"/>
      <c r="AS125" s="299"/>
      <c r="AT125" s="299"/>
      <c r="AU125" s="299"/>
      <c r="AV125" s="299"/>
      <c r="AW125" s="299"/>
      <c r="AX125" s="1150">
        <f t="shared" ref="AX125" si="123">+V125</f>
        <v>0</v>
      </c>
      <c r="AY125" s="1004">
        <f t="shared" ref="AY125" si="124">SUM(AZ125:BE128)</f>
        <v>0</v>
      </c>
      <c r="AZ125" s="299"/>
      <c r="BA125" s="299"/>
      <c r="BB125" s="299"/>
      <c r="BC125" s="299"/>
      <c r="BD125" s="299"/>
      <c r="BE125" s="299"/>
      <c r="BF125" s="1150">
        <f t="shared" ref="BF125" si="125">+W125</f>
        <v>0</v>
      </c>
      <c r="BG125" s="1004">
        <f t="shared" ref="BG125" si="126">SUM(BH125:BM128)</f>
        <v>0</v>
      </c>
      <c r="BH125" s="299"/>
      <c r="BI125" s="299"/>
      <c r="BJ125" s="299"/>
      <c r="BK125" s="299"/>
      <c r="BL125" s="299"/>
      <c r="BM125" s="299"/>
      <c r="BN125" s="1150">
        <f t="shared" ref="BN125" si="127">+X125</f>
        <v>0</v>
      </c>
      <c r="BO125" s="1004">
        <f t="shared" ref="BO125" si="128">SUM(BP125:BU128)</f>
        <v>0</v>
      </c>
      <c r="BP125" s="299"/>
      <c r="BQ125" s="299"/>
      <c r="BR125" s="299"/>
      <c r="BS125" s="299"/>
      <c r="BT125" s="299"/>
      <c r="BU125" s="299"/>
    </row>
    <row r="126" spans="1:73" ht="35.1" customHeight="1" x14ac:dyDescent="0.25">
      <c r="A126" s="596"/>
      <c r="B126" s="596"/>
      <c r="C126" s="1417"/>
      <c r="D126" s="1420"/>
      <c r="E126" s="1062"/>
      <c r="F126" s="1065"/>
      <c r="G126" s="1050"/>
      <c r="H126" s="1044"/>
      <c r="I126" s="1050"/>
      <c r="J126" s="1044"/>
      <c r="K126" s="1050"/>
      <c r="L126" s="1044"/>
      <c r="M126" s="1050"/>
      <c r="N126" s="1420"/>
      <c r="O126" s="1050"/>
      <c r="P126" s="1053"/>
      <c r="Q126" s="1056"/>
      <c r="R126" s="1041"/>
      <c r="S126" s="1041"/>
      <c r="T126" s="1023"/>
      <c r="U126" s="1008"/>
      <c r="V126" s="1008"/>
      <c r="W126" s="1008"/>
      <c r="X126" s="1008"/>
      <c r="Y126" s="1008"/>
      <c r="Z126" s="1005"/>
      <c r="AA126" s="1005"/>
      <c r="AB126" s="1005"/>
      <c r="AC126" s="1005"/>
      <c r="AD126" s="1005"/>
      <c r="AE126" s="1005"/>
      <c r="AF126" s="1005"/>
      <c r="AG126" s="479"/>
      <c r="AH126" s="592"/>
      <c r="AI126" s="592"/>
      <c r="AJ126" s="592"/>
      <c r="AK126" s="196"/>
      <c r="AL126" s="197"/>
      <c r="AM126" s="197"/>
      <c r="AN126" s="197"/>
      <c r="AO126" s="197"/>
      <c r="AP126" s="1151"/>
      <c r="AQ126" s="1005"/>
      <c r="AR126" s="282"/>
      <c r="AS126" s="282"/>
      <c r="AT126" s="282"/>
      <c r="AU126" s="282"/>
      <c r="AV126" s="282"/>
      <c r="AW126" s="282"/>
      <c r="AX126" s="1151"/>
      <c r="AY126" s="1005"/>
      <c r="AZ126" s="282"/>
      <c r="BA126" s="282"/>
      <c r="BB126" s="282"/>
      <c r="BC126" s="282"/>
      <c r="BD126" s="282"/>
      <c r="BE126" s="282"/>
      <c r="BF126" s="1151"/>
      <c r="BG126" s="1005"/>
      <c r="BH126" s="282"/>
      <c r="BI126" s="282"/>
      <c r="BJ126" s="282"/>
      <c r="BK126" s="282"/>
      <c r="BL126" s="282"/>
      <c r="BM126" s="282"/>
      <c r="BN126" s="1151"/>
      <c r="BO126" s="1005"/>
      <c r="BP126" s="282"/>
      <c r="BQ126" s="282"/>
      <c r="BR126" s="282"/>
      <c r="BS126" s="282"/>
      <c r="BT126" s="282"/>
      <c r="BU126" s="282"/>
    </row>
    <row r="127" spans="1:73" ht="35.1" customHeight="1" x14ac:dyDescent="0.25">
      <c r="A127" s="596"/>
      <c r="B127" s="596"/>
      <c r="C127" s="1417"/>
      <c r="D127" s="1420"/>
      <c r="E127" s="1062"/>
      <c r="F127" s="1065"/>
      <c r="G127" s="1050"/>
      <c r="H127" s="1044"/>
      <c r="I127" s="1050"/>
      <c r="J127" s="1044"/>
      <c r="K127" s="1050"/>
      <c r="L127" s="1044"/>
      <c r="M127" s="1050"/>
      <c r="N127" s="1420"/>
      <c r="O127" s="1050"/>
      <c r="P127" s="1053"/>
      <c r="Q127" s="1056"/>
      <c r="R127" s="1041"/>
      <c r="S127" s="1041"/>
      <c r="T127" s="1023"/>
      <c r="U127" s="1008"/>
      <c r="V127" s="1008"/>
      <c r="W127" s="1008"/>
      <c r="X127" s="1008"/>
      <c r="Y127" s="1008"/>
      <c r="Z127" s="1005"/>
      <c r="AA127" s="1005"/>
      <c r="AB127" s="1005"/>
      <c r="AC127" s="1005"/>
      <c r="AD127" s="1005"/>
      <c r="AE127" s="1005"/>
      <c r="AF127" s="1005"/>
      <c r="AG127" s="196"/>
      <c r="AH127" s="592"/>
      <c r="AI127" s="592"/>
      <c r="AJ127" s="592"/>
      <c r="AK127" s="196"/>
      <c r="AL127" s="197"/>
      <c r="AM127" s="197"/>
      <c r="AN127" s="197"/>
      <c r="AO127" s="197"/>
      <c r="AP127" s="1151"/>
      <c r="AQ127" s="1005"/>
      <c r="AR127" s="282"/>
      <c r="AS127" s="282"/>
      <c r="AT127" s="282"/>
      <c r="AU127" s="282"/>
      <c r="AV127" s="282"/>
      <c r="AW127" s="282"/>
      <c r="AX127" s="1151"/>
      <c r="AY127" s="1005"/>
      <c r="AZ127" s="282"/>
      <c r="BA127" s="282"/>
      <c r="BB127" s="282"/>
      <c r="BC127" s="282"/>
      <c r="BD127" s="282"/>
      <c r="BE127" s="282"/>
      <c r="BF127" s="1151"/>
      <c r="BG127" s="1005"/>
      <c r="BH127" s="282"/>
      <c r="BI127" s="282"/>
      <c r="BJ127" s="282"/>
      <c r="BK127" s="282"/>
      <c r="BL127" s="282"/>
      <c r="BM127" s="282"/>
      <c r="BN127" s="1151"/>
      <c r="BO127" s="1005"/>
      <c r="BP127" s="282"/>
      <c r="BQ127" s="282"/>
      <c r="BR127" s="282"/>
      <c r="BS127" s="282"/>
      <c r="BT127" s="282"/>
      <c r="BU127" s="282"/>
    </row>
    <row r="128" spans="1:73" ht="35.1" customHeight="1" thickBot="1" x14ac:dyDescent="0.3">
      <c r="A128" s="596"/>
      <c r="B128" s="596"/>
      <c r="C128" s="1417"/>
      <c r="D128" s="1420"/>
      <c r="E128" s="1063"/>
      <c r="F128" s="1066"/>
      <c r="G128" s="1051"/>
      <c r="H128" s="1045"/>
      <c r="I128" s="1051"/>
      <c r="J128" s="1045"/>
      <c r="K128" s="1051"/>
      <c r="L128" s="1045"/>
      <c r="M128" s="1051"/>
      <c r="N128" s="1421"/>
      <c r="O128" s="1051"/>
      <c r="P128" s="1054"/>
      <c r="Q128" s="1057"/>
      <c r="R128" s="1042"/>
      <c r="S128" s="1042"/>
      <c r="T128" s="1024"/>
      <c r="U128" s="1009"/>
      <c r="V128" s="1009"/>
      <c r="W128" s="1009"/>
      <c r="X128" s="1009"/>
      <c r="Y128" s="1009"/>
      <c r="Z128" s="1006"/>
      <c r="AA128" s="1006"/>
      <c r="AB128" s="1006"/>
      <c r="AC128" s="1006"/>
      <c r="AD128" s="1006"/>
      <c r="AE128" s="1006"/>
      <c r="AF128" s="1006"/>
      <c r="AG128" s="715"/>
      <c r="AH128" s="716"/>
      <c r="AI128" s="716"/>
      <c r="AJ128" s="716"/>
      <c r="AK128" s="715"/>
      <c r="AL128" s="717"/>
      <c r="AM128" s="717"/>
      <c r="AN128" s="717"/>
      <c r="AO128" s="717"/>
      <c r="AP128" s="1152"/>
      <c r="AQ128" s="1006"/>
      <c r="AR128" s="718"/>
      <c r="AS128" s="718"/>
      <c r="AT128" s="718"/>
      <c r="AU128" s="718"/>
      <c r="AV128" s="718"/>
      <c r="AW128" s="718"/>
      <c r="AX128" s="1152"/>
      <c r="AY128" s="1006"/>
      <c r="AZ128" s="718"/>
      <c r="BA128" s="718"/>
      <c r="BB128" s="718"/>
      <c r="BC128" s="718"/>
      <c r="BD128" s="718"/>
      <c r="BE128" s="718"/>
      <c r="BF128" s="1152"/>
      <c r="BG128" s="1006"/>
      <c r="BH128" s="718"/>
      <c r="BI128" s="718"/>
      <c r="BJ128" s="718"/>
      <c r="BK128" s="718"/>
      <c r="BL128" s="718"/>
      <c r="BM128" s="718"/>
      <c r="BN128" s="1152"/>
      <c r="BO128" s="1006"/>
      <c r="BP128" s="718"/>
      <c r="BQ128" s="718"/>
      <c r="BR128" s="718"/>
      <c r="BS128" s="718"/>
      <c r="BT128" s="718"/>
      <c r="BU128" s="718"/>
    </row>
    <row r="129" spans="1:73" ht="35.1" customHeight="1" thickTop="1" x14ac:dyDescent="0.25">
      <c r="A129" s="596"/>
      <c r="B129" s="596"/>
      <c r="C129" s="1417"/>
      <c r="D129" s="1420"/>
      <c r="E129" s="1061">
        <v>412</v>
      </c>
      <c r="F129" s="1064">
        <v>459901800</v>
      </c>
      <c r="G129" s="1049" t="s">
        <v>313</v>
      </c>
      <c r="H129" s="1043">
        <v>1</v>
      </c>
      <c r="I129" s="1049" t="s">
        <v>2982</v>
      </c>
      <c r="J129" s="1043" t="s">
        <v>3058</v>
      </c>
      <c r="K129" s="1049" t="s">
        <v>3625</v>
      </c>
      <c r="L129" s="1043" t="s">
        <v>3644</v>
      </c>
      <c r="M129" s="1049" t="s">
        <v>3645</v>
      </c>
      <c r="N129" s="1404">
        <v>2024004540059</v>
      </c>
      <c r="O129" s="1049" t="s">
        <v>3646</v>
      </c>
      <c r="P129" s="1052" t="s">
        <v>1368</v>
      </c>
      <c r="Q129" s="1055">
        <v>1</v>
      </c>
      <c r="R129" s="1040" t="s">
        <v>2871</v>
      </c>
      <c r="S129" s="1040"/>
      <c r="T129" s="1022"/>
      <c r="U129" s="1007"/>
      <c r="V129" s="1007"/>
      <c r="W129" s="1007"/>
      <c r="X129" s="1007"/>
      <c r="Y129" s="1007"/>
      <c r="Z129" s="1004">
        <f t="shared" ref="Z129" si="129">+AQ129+AY129+BG129+BO129</f>
        <v>0</v>
      </c>
      <c r="AA129" s="1004">
        <f t="shared" ref="AA129" si="130">SUM(AR129:AR132,AZ129:AZ132,BH129:BH132,BP129:BP132)</f>
        <v>0</v>
      </c>
      <c r="AB129" s="1004">
        <f t="shared" ref="AB129" si="131">SUM(AS129:AS132,BA129:BA132,BI129:BI132,BQ129:BQ132)</f>
        <v>0</v>
      </c>
      <c r="AC129" s="1004">
        <f t="shared" ref="AC129" si="132">SUM(AT129:AT132,BB129:BB132,BJ129:BJ132,BR129:BR132)</f>
        <v>0</v>
      </c>
      <c r="AD129" s="1004">
        <f t="shared" ref="AD129" si="133">SUM(AU129:AU132,BC129:BC132,BK129:BK132,BS129:BS132)</f>
        <v>0</v>
      </c>
      <c r="AE129" s="1004">
        <f t="shared" ref="AE129" si="134">SUM(AV129:AV132,BD129:BD132,BL129:BL132,BT129:BT132)</f>
        <v>0</v>
      </c>
      <c r="AF129" s="1004">
        <f t="shared" ref="AF129" si="135">SUM(AW129:AW132,BE129:BE132,BM129:BM132,BU129:BU132)</f>
        <v>0</v>
      </c>
      <c r="AG129" s="714"/>
      <c r="AH129" s="593"/>
      <c r="AI129" s="593"/>
      <c r="AJ129" s="593"/>
      <c r="AK129" s="207"/>
      <c r="AL129" s="208"/>
      <c r="AM129" s="208"/>
      <c r="AN129" s="208"/>
      <c r="AO129" s="208"/>
      <c r="AP129" s="1150">
        <f t="shared" ref="AP129" si="136">+U129</f>
        <v>0</v>
      </c>
      <c r="AQ129" s="1004">
        <f t="shared" ref="AQ129" si="137">SUM(AR129:AW132)</f>
        <v>0</v>
      </c>
      <c r="AR129" s="299"/>
      <c r="AS129" s="299"/>
      <c r="AT129" s="299"/>
      <c r="AU129" s="299"/>
      <c r="AV129" s="299"/>
      <c r="AW129" s="299"/>
      <c r="AX129" s="1150">
        <f t="shared" ref="AX129" si="138">+V129</f>
        <v>0</v>
      </c>
      <c r="AY129" s="1004">
        <f t="shared" ref="AY129" si="139">SUM(AZ129:BE132)</f>
        <v>0</v>
      </c>
      <c r="AZ129" s="299"/>
      <c r="BA129" s="299"/>
      <c r="BB129" s="299"/>
      <c r="BC129" s="299"/>
      <c r="BD129" s="299"/>
      <c r="BE129" s="299"/>
      <c r="BF129" s="1150">
        <f t="shared" ref="BF129" si="140">+W129</f>
        <v>0</v>
      </c>
      <c r="BG129" s="1004">
        <f t="shared" ref="BG129" si="141">SUM(BH129:BM132)</f>
        <v>0</v>
      </c>
      <c r="BH129" s="299"/>
      <c r="BI129" s="299"/>
      <c r="BJ129" s="299"/>
      <c r="BK129" s="299"/>
      <c r="BL129" s="299"/>
      <c r="BM129" s="299"/>
      <c r="BN129" s="1150">
        <f t="shared" ref="BN129" si="142">+X129</f>
        <v>0</v>
      </c>
      <c r="BO129" s="1004">
        <f t="shared" ref="BO129" si="143">SUM(BP129:BU132)</f>
        <v>0</v>
      </c>
      <c r="BP129" s="299"/>
      <c r="BQ129" s="299"/>
      <c r="BR129" s="299"/>
      <c r="BS129" s="299"/>
      <c r="BT129" s="299"/>
      <c r="BU129" s="299"/>
    </row>
    <row r="130" spans="1:73" ht="35.1" customHeight="1" x14ac:dyDescent="0.25">
      <c r="A130" s="596"/>
      <c r="B130" s="596"/>
      <c r="C130" s="1417"/>
      <c r="D130" s="1420"/>
      <c r="E130" s="1062"/>
      <c r="F130" s="1065"/>
      <c r="G130" s="1050"/>
      <c r="H130" s="1044"/>
      <c r="I130" s="1050"/>
      <c r="J130" s="1044"/>
      <c r="K130" s="1050"/>
      <c r="L130" s="1044"/>
      <c r="M130" s="1050"/>
      <c r="N130" s="1420"/>
      <c r="O130" s="1050"/>
      <c r="P130" s="1053"/>
      <c r="Q130" s="1056"/>
      <c r="R130" s="1041"/>
      <c r="S130" s="1041"/>
      <c r="T130" s="1023"/>
      <c r="U130" s="1008"/>
      <c r="V130" s="1008"/>
      <c r="W130" s="1008"/>
      <c r="X130" s="1008"/>
      <c r="Y130" s="1008"/>
      <c r="Z130" s="1005"/>
      <c r="AA130" s="1005"/>
      <c r="AB130" s="1005"/>
      <c r="AC130" s="1005"/>
      <c r="AD130" s="1005"/>
      <c r="AE130" s="1005"/>
      <c r="AF130" s="1005"/>
      <c r="AG130" s="479"/>
      <c r="AH130" s="592"/>
      <c r="AI130" s="592"/>
      <c r="AJ130" s="592"/>
      <c r="AK130" s="196"/>
      <c r="AL130" s="197"/>
      <c r="AM130" s="197"/>
      <c r="AN130" s="197"/>
      <c r="AO130" s="197"/>
      <c r="AP130" s="1151"/>
      <c r="AQ130" s="1005"/>
      <c r="AR130" s="282"/>
      <c r="AS130" s="282"/>
      <c r="AT130" s="282"/>
      <c r="AU130" s="282"/>
      <c r="AV130" s="282"/>
      <c r="AW130" s="282"/>
      <c r="AX130" s="1151"/>
      <c r="AY130" s="1005"/>
      <c r="AZ130" s="282"/>
      <c r="BA130" s="282"/>
      <c r="BB130" s="282"/>
      <c r="BC130" s="282"/>
      <c r="BD130" s="282"/>
      <c r="BE130" s="282"/>
      <c r="BF130" s="1151"/>
      <c r="BG130" s="1005"/>
      <c r="BH130" s="282"/>
      <c r="BI130" s="282"/>
      <c r="BJ130" s="282"/>
      <c r="BK130" s="282"/>
      <c r="BL130" s="282"/>
      <c r="BM130" s="282"/>
      <c r="BN130" s="1151"/>
      <c r="BO130" s="1005"/>
      <c r="BP130" s="282"/>
      <c r="BQ130" s="282"/>
      <c r="BR130" s="282"/>
      <c r="BS130" s="282"/>
      <c r="BT130" s="282"/>
      <c r="BU130" s="282"/>
    </row>
    <row r="131" spans="1:73" ht="35.1" customHeight="1" x14ac:dyDescent="0.25">
      <c r="A131" s="596"/>
      <c r="B131" s="596"/>
      <c r="C131" s="1417"/>
      <c r="D131" s="1420"/>
      <c r="E131" s="1062"/>
      <c r="F131" s="1065"/>
      <c r="G131" s="1050"/>
      <c r="H131" s="1044"/>
      <c r="I131" s="1050"/>
      <c r="J131" s="1044"/>
      <c r="K131" s="1050"/>
      <c r="L131" s="1044"/>
      <c r="M131" s="1050"/>
      <c r="N131" s="1420"/>
      <c r="O131" s="1050"/>
      <c r="P131" s="1053"/>
      <c r="Q131" s="1056"/>
      <c r="R131" s="1041"/>
      <c r="S131" s="1041"/>
      <c r="T131" s="1023"/>
      <c r="U131" s="1008"/>
      <c r="V131" s="1008"/>
      <c r="W131" s="1008"/>
      <c r="X131" s="1008"/>
      <c r="Y131" s="1008"/>
      <c r="Z131" s="1005"/>
      <c r="AA131" s="1005"/>
      <c r="AB131" s="1005"/>
      <c r="AC131" s="1005"/>
      <c r="AD131" s="1005"/>
      <c r="AE131" s="1005"/>
      <c r="AF131" s="1005"/>
      <c r="AG131" s="196"/>
      <c r="AH131" s="592"/>
      <c r="AI131" s="592"/>
      <c r="AJ131" s="592"/>
      <c r="AK131" s="196"/>
      <c r="AL131" s="197"/>
      <c r="AM131" s="197"/>
      <c r="AN131" s="197"/>
      <c r="AO131" s="197"/>
      <c r="AP131" s="1151"/>
      <c r="AQ131" s="1005"/>
      <c r="AR131" s="282"/>
      <c r="AS131" s="282"/>
      <c r="AT131" s="282"/>
      <c r="AU131" s="282"/>
      <c r="AV131" s="282"/>
      <c r="AW131" s="282"/>
      <c r="AX131" s="1151"/>
      <c r="AY131" s="1005"/>
      <c r="AZ131" s="282"/>
      <c r="BA131" s="282"/>
      <c r="BB131" s="282"/>
      <c r="BC131" s="282"/>
      <c r="BD131" s="282"/>
      <c r="BE131" s="282"/>
      <c r="BF131" s="1151"/>
      <c r="BG131" s="1005"/>
      <c r="BH131" s="282"/>
      <c r="BI131" s="282"/>
      <c r="BJ131" s="282"/>
      <c r="BK131" s="282"/>
      <c r="BL131" s="282"/>
      <c r="BM131" s="282"/>
      <c r="BN131" s="1151"/>
      <c r="BO131" s="1005"/>
      <c r="BP131" s="282"/>
      <c r="BQ131" s="282"/>
      <c r="BR131" s="282"/>
      <c r="BS131" s="282"/>
      <c r="BT131" s="282"/>
      <c r="BU131" s="282"/>
    </row>
    <row r="132" spans="1:73" ht="35.1" customHeight="1" thickBot="1" x14ac:dyDescent="0.3">
      <c r="A132" s="596"/>
      <c r="B132" s="596"/>
      <c r="C132" s="1422"/>
      <c r="D132" s="1406"/>
      <c r="E132" s="1063"/>
      <c r="F132" s="1066"/>
      <c r="G132" s="1051"/>
      <c r="H132" s="1045"/>
      <c r="I132" s="1051"/>
      <c r="J132" s="1045"/>
      <c r="K132" s="1051"/>
      <c r="L132" s="1045"/>
      <c r="M132" s="1051"/>
      <c r="N132" s="1421"/>
      <c r="O132" s="1051"/>
      <c r="P132" s="1054"/>
      <c r="Q132" s="1057"/>
      <c r="R132" s="1042"/>
      <c r="S132" s="1042"/>
      <c r="T132" s="1024"/>
      <c r="U132" s="1009"/>
      <c r="V132" s="1009"/>
      <c r="W132" s="1009"/>
      <c r="X132" s="1009"/>
      <c r="Y132" s="1009"/>
      <c r="Z132" s="1006"/>
      <c r="AA132" s="1006"/>
      <c r="AB132" s="1006"/>
      <c r="AC132" s="1006"/>
      <c r="AD132" s="1006"/>
      <c r="AE132" s="1006"/>
      <c r="AF132" s="1006"/>
      <c r="AG132" s="715"/>
      <c r="AH132" s="716"/>
      <c r="AI132" s="716"/>
      <c r="AJ132" s="716"/>
      <c r="AK132" s="715"/>
      <c r="AL132" s="717"/>
      <c r="AM132" s="717"/>
      <c r="AN132" s="717"/>
      <c r="AO132" s="717"/>
      <c r="AP132" s="1152"/>
      <c r="AQ132" s="1006"/>
      <c r="AR132" s="718"/>
      <c r="AS132" s="718"/>
      <c r="AT132" s="718"/>
      <c r="AU132" s="718"/>
      <c r="AV132" s="718"/>
      <c r="AW132" s="718"/>
      <c r="AX132" s="1152"/>
      <c r="AY132" s="1006"/>
      <c r="AZ132" s="718"/>
      <c r="BA132" s="718"/>
      <c r="BB132" s="718"/>
      <c r="BC132" s="718"/>
      <c r="BD132" s="718"/>
      <c r="BE132" s="718"/>
      <c r="BF132" s="1152"/>
      <c r="BG132" s="1006"/>
      <c r="BH132" s="718"/>
      <c r="BI132" s="718"/>
      <c r="BJ132" s="718"/>
      <c r="BK132" s="718"/>
      <c r="BL132" s="718"/>
      <c r="BM132" s="718"/>
      <c r="BN132" s="1152"/>
      <c r="BO132" s="1006"/>
      <c r="BP132" s="718"/>
      <c r="BQ132" s="718"/>
      <c r="BR132" s="718"/>
      <c r="BS132" s="718"/>
      <c r="BT132" s="718"/>
      <c r="BU132" s="718"/>
    </row>
    <row r="133" spans="1:73" s="1" customFormat="1" ht="35.1" customHeight="1" thickTop="1" x14ac:dyDescent="0.25">
      <c r="A133" s="151"/>
      <c r="B133" s="24"/>
      <c r="C133" s="1058" t="s">
        <v>1369</v>
      </c>
      <c r="D133" s="1049" t="s">
        <v>1370</v>
      </c>
      <c r="E133" s="1061">
        <v>413</v>
      </c>
      <c r="F133" s="1064" t="s">
        <v>3631</v>
      </c>
      <c r="G133" s="1049" t="s">
        <v>1327</v>
      </c>
      <c r="H133" s="1043">
        <v>1000</v>
      </c>
      <c r="I133" s="1049" t="s">
        <v>2982</v>
      </c>
      <c r="J133" s="1043" t="s">
        <v>3049</v>
      </c>
      <c r="K133" s="1049" t="s">
        <v>3050</v>
      </c>
      <c r="L133" s="1043" t="s">
        <v>3620</v>
      </c>
      <c r="M133" s="1049" t="s">
        <v>3617</v>
      </c>
      <c r="N133" s="1404">
        <v>2024004540083</v>
      </c>
      <c r="O133" s="1049" t="s">
        <v>3386</v>
      </c>
      <c r="P133" s="1052" t="s">
        <v>1371</v>
      </c>
      <c r="Q133" s="1055">
        <v>1000</v>
      </c>
      <c r="R133" s="1040" t="s">
        <v>2871</v>
      </c>
      <c r="S133" s="1040"/>
      <c r="T133" s="1022"/>
      <c r="U133" s="1007"/>
      <c r="V133" s="1007"/>
      <c r="W133" s="1007"/>
      <c r="X133" s="1007"/>
      <c r="Y133" s="1007"/>
      <c r="Z133" s="1004">
        <f t="shared" ref="Z133" si="144">+AQ133+AY133+BG133+BO133</f>
        <v>0</v>
      </c>
      <c r="AA133" s="1004">
        <f t="shared" ref="AA133" si="145">SUM(AR133:AR136,AZ133:AZ136,BH133:BH136,BP133:BP136)</f>
        <v>0</v>
      </c>
      <c r="AB133" s="1004">
        <f t="shared" ref="AB133" si="146">SUM(AS133:AS136,BA133:BA136,BI133:BI136,BQ133:BQ136)</f>
        <v>0</v>
      </c>
      <c r="AC133" s="1004">
        <f t="shared" ref="AC133" si="147">SUM(AT133:AT136,BB133:BB136,BJ133:BJ136,BR133:BR136)</f>
        <v>0</v>
      </c>
      <c r="AD133" s="1004">
        <f t="shared" ref="AD133" si="148">SUM(AU133:AU136,BC133:BC136,BK133:BK136,BS133:BS136)</f>
        <v>0</v>
      </c>
      <c r="AE133" s="1004">
        <f t="shared" ref="AE133" si="149">SUM(AV133:AV136,BD133:BD136,BL133:BL136,BT133:BT136)</f>
        <v>0</v>
      </c>
      <c r="AF133" s="1004">
        <f t="shared" ref="AF133" si="150">SUM(AW133:AW136,BE133:BE136,BM133:BM136,BU133:BU136)</f>
        <v>0</v>
      </c>
      <c r="AG133" s="714"/>
      <c r="AH133" s="593"/>
      <c r="AI133" s="593"/>
      <c r="AJ133" s="593"/>
      <c r="AK133" s="207"/>
      <c r="AL133" s="208"/>
      <c r="AM133" s="208"/>
      <c r="AN133" s="208"/>
      <c r="AO133" s="208"/>
      <c r="AP133" s="1150">
        <f t="shared" ref="AP133" si="151">+U133</f>
        <v>0</v>
      </c>
      <c r="AQ133" s="1004">
        <f t="shared" ref="AQ133" si="152">SUM(AR133:AW136)</f>
        <v>0</v>
      </c>
      <c r="AR133" s="299"/>
      <c r="AS133" s="299"/>
      <c r="AT133" s="299"/>
      <c r="AU133" s="299"/>
      <c r="AV133" s="299"/>
      <c r="AW133" s="299"/>
      <c r="AX133" s="1150">
        <f t="shared" ref="AX133" si="153">+V133</f>
        <v>0</v>
      </c>
      <c r="AY133" s="1004">
        <f t="shared" ref="AY133" si="154">SUM(AZ133:BE136)</f>
        <v>0</v>
      </c>
      <c r="AZ133" s="299"/>
      <c r="BA133" s="299"/>
      <c r="BB133" s="299"/>
      <c r="BC133" s="299"/>
      <c r="BD133" s="299"/>
      <c r="BE133" s="299"/>
      <c r="BF133" s="1150">
        <f t="shared" ref="BF133" si="155">+W133</f>
        <v>0</v>
      </c>
      <c r="BG133" s="1004">
        <f t="shared" ref="BG133" si="156">SUM(BH133:BM136)</f>
        <v>0</v>
      </c>
      <c r="BH133" s="299"/>
      <c r="BI133" s="299"/>
      <c r="BJ133" s="299"/>
      <c r="BK133" s="299"/>
      <c r="BL133" s="299"/>
      <c r="BM133" s="299"/>
      <c r="BN133" s="1150">
        <f t="shared" ref="BN133" si="157">+X133</f>
        <v>0</v>
      </c>
      <c r="BO133" s="1004">
        <f t="shared" ref="BO133" si="158">SUM(BP133:BU136)</f>
        <v>0</v>
      </c>
      <c r="BP133" s="299"/>
      <c r="BQ133" s="299"/>
      <c r="BR133" s="299"/>
      <c r="BS133" s="299"/>
      <c r="BT133" s="299"/>
      <c r="BU133" s="299"/>
    </row>
    <row r="134" spans="1:73" s="1" customFormat="1" ht="35.1" customHeight="1" x14ac:dyDescent="0.25">
      <c r="A134" s="151"/>
      <c r="B134" s="24"/>
      <c r="C134" s="1059"/>
      <c r="D134" s="1050"/>
      <c r="E134" s="1062"/>
      <c r="F134" s="1065"/>
      <c r="G134" s="1050"/>
      <c r="H134" s="1044"/>
      <c r="I134" s="1050"/>
      <c r="J134" s="1044"/>
      <c r="K134" s="1050"/>
      <c r="L134" s="1044"/>
      <c r="M134" s="1050"/>
      <c r="N134" s="1420"/>
      <c r="O134" s="1050"/>
      <c r="P134" s="1053"/>
      <c r="Q134" s="1056"/>
      <c r="R134" s="1041"/>
      <c r="S134" s="1041"/>
      <c r="T134" s="1023"/>
      <c r="U134" s="1008"/>
      <c r="V134" s="1008"/>
      <c r="W134" s="1008"/>
      <c r="X134" s="1008"/>
      <c r="Y134" s="1008"/>
      <c r="Z134" s="1005"/>
      <c r="AA134" s="1005"/>
      <c r="AB134" s="1005"/>
      <c r="AC134" s="1005"/>
      <c r="AD134" s="1005"/>
      <c r="AE134" s="1005"/>
      <c r="AF134" s="1005"/>
      <c r="AG134" s="479"/>
      <c r="AH134" s="592"/>
      <c r="AI134" s="592"/>
      <c r="AJ134" s="592"/>
      <c r="AK134" s="196"/>
      <c r="AL134" s="197"/>
      <c r="AM134" s="197"/>
      <c r="AN134" s="197"/>
      <c r="AO134" s="197"/>
      <c r="AP134" s="1151"/>
      <c r="AQ134" s="1005"/>
      <c r="AR134" s="282"/>
      <c r="AS134" s="282"/>
      <c r="AT134" s="282"/>
      <c r="AU134" s="282"/>
      <c r="AV134" s="282"/>
      <c r="AW134" s="282"/>
      <c r="AX134" s="1151"/>
      <c r="AY134" s="1005"/>
      <c r="AZ134" s="282"/>
      <c r="BA134" s="282"/>
      <c r="BB134" s="282"/>
      <c r="BC134" s="282"/>
      <c r="BD134" s="282"/>
      <c r="BE134" s="282"/>
      <c r="BF134" s="1151"/>
      <c r="BG134" s="1005"/>
      <c r="BH134" s="282"/>
      <c r="BI134" s="282"/>
      <c r="BJ134" s="282"/>
      <c r="BK134" s="282"/>
      <c r="BL134" s="282"/>
      <c r="BM134" s="282"/>
      <c r="BN134" s="1151"/>
      <c r="BO134" s="1005"/>
      <c r="BP134" s="282"/>
      <c r="BQ134" s="282"/>
      <c r="BR134" s="282"/>
      <c r="BS134" s="282"/>
      <c r="BT134" s="282"/>
      <c r="BU134" s="282"/>
    </row>
    <row r="135" spans="1:73" s="1" customFormat="1" ht="35.1" customHeight="1" x14ac:dyDescent="0.25">
      <c r="A135" s="151"/>
      <c r="B135" s="24"/>
      <c r="C135" s="1059"/>
      <c r="D135" s="1050"/>
      <c r="E135" s="1062"/>
      <c r="F135" s="1065"/>
      <c r="G135" s="1050"/>
      <c r="H135" s="1044"/>
      <c r="I135" s="1050"/>
      <c r="J135" s="1044"/>
      <c r="K135" s="1050"/>
      <c r="L135" s="1044"/>
      <c r="M135" s="1050"/>
      <c r="N135" s="1420"/>
      <c r="O135" s="1050"/>
      <c r="P135" s="1053"/>
      <c r="Q135" s="1056"/>
      <c r="R135" s="1041"/>
      <c r="S135" s="1041"/>
      <c r="T135" s="1023"/>
      <c r="U135" s="1008"/>
      <c r="V135" s="1008"/>
      <c r="W135" s="1008"/>
      <c r="X135" s="1008"/>
      <c r="Y135" s="1008"/>
      <c r="Z135" s="1005"/>
      <c r="AA135" s="1005"/>
      <c r="AB135" s="1005"/>
      <c r="AC135" s="1005"/>
      <c r="AD135" s="1005"/>
      <c r="AE135" s="1005"/>
      <c r="AF135" s="1005"/>
      <c r="AG135" s="196"/>
      <c r="AH135" s="592"/>
      <c r="AI135" s="592"/>
      <c r="AJ135" s="592"/>
      <c r="AK135" s="196"/>
      <c r="AL135" s="197"/>
      <c r="AM135" s="197"/>
      <c r="AN135" s="197"/>
      <c r="AO135" s="197"/>
      <c r="AP135" s="1151"/>
      <c r="AQ135" s="1005"/>
      <c r="AR135" s="282"/>
      <c r="AS135" s="282"/>
      <c r="AT135" s="282"/>
      <c r="AU135" s="282"/>
      <c r="AV135" s="282"/>
      <c r="AW135" s="282"/>
      <c r="AX135" s="1151"/>
      <c r="AY135" s="1005"/>
      <c r="AZ135" s="282"/>
      <c r="BA135" s="282"/>
      <c r="BB135" s="282"/>
      <c r="BC135" s="282"/>
      <c r="BD135" s="282"/>
      <c r="BE135" s="282"/>
      <c r="BF135" s="1151"/>
      <c r="BG135" s="1005"/>
      <c r="BH135" s="282"/>
      <c r="BI135" s="282"/>
      <c r="BJ135" s="282"/>
      <c r="BK135" s="282"/>
      <c r="BL135" s="282"/>
      <c r="BM135" s="282"/>
      <c r="BN135" s="1151"/>
      <c r="BO135" s="1005"/>
      <c r="BP135" s="282"/>
      <c r="BQ135" s="282"/>
      <c r="BR135" s="282"/>
      <c r="BS135" s="282"/>
      <c r="BT135" s="282"/>
      <c r="BU135" s="282"/>
    </row>
    <row r="136" spans="1:73" s="1" customFormat="1" ht="35.1" customHeight="1" thickBot="1" x14ac:dyDescent="0.3">
      <c r="A136" s="151"/>
      <c r="B136" s="24"/>
      <c r="C136" s="1060"/>
      <c r="D136" s="1051"/>
      <c r="E136" s="1063"/>
      <c r="F136" s="1066"/>
      <c r="G136" s="1051"/>
      <c r="H136" s="1045"/>
      <c r="I136" s="1051"/>
      <c r="J136" s="1045"/>
      <c r="K136" s="1051"/>
      <c r="L136" s="1045"/>
      <c r="M136" s="1051"/>
      <c r="N136" s="1421"/>
      <c r="O136" s="1051"/>
      <c r="P136" s="1054"/>
      <c r="Q136" s="1057"/>
      <c r="R136" s="1042"/>
      <c r="S136" s="1042"/>
      <c r="T136" s="1024"/>
      <c r="U136" s="1009"/>
      <c r="V136" s="1009"/>
      <c r="W136" s="1009"/>
      <c r="X136" s="1009"/>
      <c r="Y136" s="1009"/>
      <c r="Z136" s="1006"/>
      <c r="AA136" s="1006"/>
      <c r="AB136" s="1006"/>
      <c r="AC136" s="1006"/>
      <c r="AD136" s="1006"/>
      <c r="AE136" s="1006"/>
      <c r="AF136" s="1006"/>
      <c r="AG136" s="715"/>
      <c r="AH136" s="716"/>
      <c r="AI136" s="716"/>
      <c r="AJ136" s="716"/>
      <c r="AK136" s="715"/>
      <c r="AL136" s="717"/>
      <c r="AM136" s="717"/>
      <c r="AN136" s="717"/>
      <c r="AO136" s="717"/>
      <c r="AP136" s="1152"/>
      <c r="AQ136" s="1006"/>
      <c r="AR136" s="718"/>
      <c r="AS136" s="718"/>
      <c r="AT136" s="718"/>
      <c r="AU136" s="718"/>
      <c r="AV136" s="718"/>
      <c r="AW136" s="718"/>
      <c r="AX136" s="1152"/>
      <c r="AY136" s="1006"/>
      <c r="AZ136" s="718"/>
      <c r="BA136" s="718"/>
      <c r="BB136" s="718"/>
      <c r="BC136" s="718"/>
      <c r="BD136" s="718"/>
      <c r="BE136" s="718"/>
      <c r="BF136" s="1152"/>
      <c r="BG136" s="1006"/>
      <c r="BH136" s="718"/>
      <c r="BI136" s="718"/>
      <c r="BJ136" s="718"/>
      <c r="BK136" s="718"/>
      <c r="BL136" s="718"/>
      <c r="BM136" s="718"/>
      <c r="BN136" s="1152"/>
      <c r="BO136" s="1006"/>
      <c r="BP136" s="718"/>
      <c r="BQ136" s="718"/>
      <c r="BR136" s="718"/>
      <c r="BS136" s="718"/>
      <c r="BT136" s="718"/>
      <c r="BU136" s="718"/>
    </row>
    <row r="137" spans="1:73" s="1" customFormat="1" ht="35.1" customHeight="1" thickTop="1" x14ac:dyDescent="0.25">
      <c r="A137" s="151"/>
      <c r="B137" s="24"/>
      <c r="C137" s="1058" t="s">
        <v>1372</v>
      </c>
      <c r="D137" s="1049" t="s">
        <v>1373</v>
      </c>
      <c r="E137" s="1061">
        <v>414</v>
      </c>
      <c r="F137" s="1064" t="s">
        <v>3631</v>
      </c>
      <c r="G137" s="1049" t="s">
        <v>1327</v>
      </c>
      <c r="H137" s="1043">
        <v>4</v>
      </c>
      <c r="I137" s="1049" t="s">
        <v>2982</v>
      </c>
      <c r="J137" s="1043" t="s">
        <v>3049</v>
      </c>
      <c r="K137" s="1049" t="s">
        <v>3050</v>
      </c>
      <c r="L137" s="1043" t="s">
        <v>3620</v>
      </c>
      <c r="M137" s="1049" t="s">
        <v>3617</v>
      </c>
      <c r="N137" s="1404">
        <v>2024004540083</v>
      </c>
      <c r="O137" s="1049" t="s">
        <v>3386</v>
      </c>
      <c r="P137" s="1052" t="s">
        <v>1317</v>
      </c>
      <c r="Q137" s="1055">
        <v>4</v>
      </c>
      <c r="R137" s="1040" t="s">
        <v>2867</v>
      </c>
      <c r="S137" s="1040"/>
      <c r="T137" s="1022"/>
      <c r="U137" s="1007"/>
      <c r="V137" s="1007"/>
      <c r="W137" s="1007"/>
      <c r="X137" s="1007"/>
      <c r="Y137" s="1007"/>
      <c r="Z137" s="1004">
        <f t="shared" ref="Z137" si="159">+AQ137+AY137+BG137+BO137</f>
        <v>0</v>
      </c>
      <c r="AA137" s="1004">
        <f t="shared" ref="AA137" si="160">SUM(AR137:AR140,AZ137:AZ140,BH137:BH140,BP137:BP140)</f>
        <v>0</v>
      </c>
      <c r="AB137" s="1004">
        <f t="shared" ref="AB137" si="161">SUM(AS137:AS140,BA137:BA140,BI137:BI140,BQ137:BQ140)</f>
        <v>0</v>
      </c>
      <c r="AC137" s="1004">
        <f t="shared" ref="AC137" si="162">SUM(AT137:AT140,BB137:BB140,BJ137:BJ140,BR137:BR140)</f>
        <v>0</v>
      </c>
      <c r="AD137" s="1004">
        <f t="shared" ref="AD137" si="163">SUM(AU137:AU140,BC137:BC140,BK137:BK140,BS137:BS140)</f>
        <v>0</v>
      </c>
      <c r="AE137" s="1004">
        <f t="shared" ref="AE137" si="164">SUM(AV137:AV140,BD137:BD140,BL137:BL140,BT137:BT140)</f>
        <v>0</v>
      </c>
      <c r="AF137" s="1004">
        <f t="shared" ref="AF137" si="165">SUM(AW137:AW140,BE137:BE140,BM137:BM140,BU137:BU140)</f>
        <v>0</v>
      </c>
      <c r="AG137" s="714"/>
      <c r="AH137" s="593"/>
      <c r="AI137" s="593"/>
      <c r="AJ137" s="593"/>
      <c r="AK137" s="207"/>
      <c r="AL137" s="208"/>
      <c r="AM137" s="208"/>
      <c r="AN137" s="208"/>
      <c r="AO137" s="208"/>
      <c r="AP137" s="1150">
        <f t="shared" ref="AP137" si="166">+U137</f>
        <v>0</v>
      </c>
      <c r="AQ137" s="1004">
        <f t="shared" ref="AQ137" si="167">SUM(AR137:AW140)</f>
        <v>0</v>
      </c>
      <c r="AR137" s="299"/>
      <c r="AS137" s="299"/>
      <c r="AT137" s="299"/>
      <c r="AU137" s="299"/>
      <c r="AV137" s="299"/>
      <c r="AW137" s="299"/>
      <c r="AX137" s="1150">
        <f t="shared" ref="AX137" si="168">+V137</f>
        <v>0</v>
      </c>
      <c r="AY137" s="1004">
        <f t="shared" ref="AY137" si="169">SUM(AZ137:BE140)</f>
        <v>0</v>
      </c>
      <c r="AZ137" s="299"/>
      <c r="BA137" s="299"/>
      <c r="BB137" s="299"/>
      <c r="BC137" s="299"/>
      <c r="BD137" s="299"/>
      <c r="BE137" s="299"/>
      <c r="BF137" s="1150">
        <f t="shared" ref="BF137" si="170">+W137</f>
        <v>0</v>
      </c>
      <c r="BG137" s="1004">
        <f t="shared" ref="BG137" si="171">SUM(BH137:BM140)</f>
        <v>0</v>
      </c>
      <c r="BH137" s="299"/>
      <c r="BI137" s="299"/>
      <c r="BJ137" s="299"/>
      <c r="BK137" s="299"/>
      <c r="BL137" s="299"/>
      <c r="BM137" s="299"/>
      <c r="BN137" s="1150">
        <f t="shared" ref="BN137" si="172">+X137</f>
        <v>0</v>
      </c>
      <c r="BO137" s="1004">
        <f t="shared" ref="BO137" si="173">SUM(BP137:BU140)</f>
        <v>0</v>
      </c>
      <c r="BP137" s="299"/>
      <c r="BQ137" s="299"/>
      <c r="BR137" s="299"/>
      <c r="BS137" s="299"/>
      <c r="BT137" s="299"/>
      <c r="BU137" s="299"/>
    </row>
    <row r="138" spans="1:73" s="1" customFormat="1" ht="35.1" customHeight="1" x14ac:dyDescent="0.25">
      <c r="A138" s="151"/>
      <c r="B138" s="24"/>
      <c r="C138" s="1059"/>
      <c r="D138" s="1050"/>
      <c r="E138" s="1062"/>
      <c r="F138" s="1065"/>
      <c r="G138" s="1050"/>
      <c r="H138" s="1044"/>
      <c r="I138" s="1050"/>
      <c r="J138" s="1044"/>
      <c r="K138" s="1050"/>
      <c r="L138" s="1044"/>
      <c r="M138" s="1050"/>
      <c r="N138" s="1420"/>
      <c r="O138" s="1050"/>
      <c r="P138" s="1053"/>
      <c r="Q138" s="1056"/>
      <c r="R138" s="1041"/>
      <c r="S138" s="1041"/>
      <c r="T138" s="1023"/>
      <c r="U138" s="1008"/>
      <c r="V138" s="1008"/>
      <c r="W138" s="1008"/>
      <c r="X138" s="1008"/>
      <c r="Y138" s="1008"/>
      <c r="Z138" s="1005"/>
      <c r="AA138" s="1005"/>
      <c r="AB138" s="1005"/>
      <c r="AC138" s="1005"/>
      <c r="AD138" s="1005"/>
      <c r="AE138" s="1005"/>
      <c r="AF138" s="1005"/>
      <c r="AG138" s="479"/>
      <c r="AH138" s="592"/>
      <c r="AI138" s="592"/>
      <c r="AJ138" s="592"/>
      <c r="AK138" s="196"/>
      <c r="AL138" s="197"/>
      <c r="AM138" s="197"/>
      <c r="AN138" s="197"/>
      <c r="AO138" s="197"/>
      <c r="AP138" s="1151"/>
      <c r="AQ138" s="1005"/>
      <c r="AR138" s="282"/>
      <c r="AS138" s="282"/>
      <c r="AT138" s="282"/>
      <c r="AU138" s="282"/>
      <c r="AV138" s="282"/>
      <c r="AW138" s="282"/>
      <c r="AX138" s="1151"/>
      <c r="AY138" s="1005"/>
      <c r="AZ138" s="282"/>
      <c r="BA138" s="282"/>
      <c r="BB138" s="282"/>
      <c r="BC138" s="282"/>
      <c r="BD138" s="282"/>
      <c r="BE138" s="282"/>
      <c r="BF138" s="1151"/>
      <c r="BG138" s="1005"/>
      <c r="BH138" s="282"/>
      <c r="BI138" s="282"/>
      <c r="BJ138" s="282"/>
      <c r="BK138" s="282"/>
      <c r="BL138" s="282"/>
      <c r="BM138" s="282"/>
      <c r="BN138" s="1151"/>
      <c r="BO138" s="1005"/>
      <c r="BP138" s="282"/>
      <c r="BQ138" s="282"/>
      <c r="BR138" s="282"/>
      <c r="BS138" s="282"/>
      <c r="BT138" s="282"/>
      <c r="BU138" s="282"/>
    </row>
    <row r="139" spans="1:73" s="1" customFormat="1" ht="35.1" customHeight="1" x14ac:dyDescent="0.25">
      <c r="A139" s="151"/>
      <c r="B139" s="24"/>
      <c r="C139" s="1059"/>
      <c r="D139" s="1050"/>
      <c r="E139" s="1062"/>
      <c r="F139" s="1065"/>
      <c r="G139" s="1050"/>
      <c r="H139" s="1044"/>
      <c r="I139" s="1050"/>
      <c r="J139" s="1044"/>
      <c r="K139" s="1050"/>
      <c r="L139" s="1044"/>
      <c r="M139" s="1050"/>
      <c r="N139" s="1420"/>
      <c r="O139" s="1050"/>
      <c r="P139" s="1053"/>
      <c r="Q139" s="1056"/>
      <c r="R139" s="1041"/>
      <c r="S139" s="1041"/>
      <c r="T139" s="1023"/>
      <c r="U139" s="1008"/>
      <c r="V139" s="1008"/>
      <c r="W139" s="1008"/>
      <c r="X139" s="1008"/>
      <c r="Y139" s="1008"/>
      <c r="Z139" s="1005"/>
      <c r="AA139" s="1005"/>
      <c r="AB139" s="1005"/>
      <c r="AC139" s="1005"/>
      <c r="AD139" s="1005"/>
      <c r="AE139" s="1005"/>
      <c r="AF139" s="1005"/>
      <c r="AG139" s="196"/>
      <c r="AH139" s="592"/>
      <c r="AI139" s="592"/>
      <c r="AJ139" s="592"/>
      <c r="AK139" s="196"/>
      <c r="AL139" s="197"/>
      <c r="AM139" s="197"/>
      <c r="AN139" s="197"/>
      <c r="AO139" s="197"/>
      <c r="AP139" s="1151"/>
      <c r="AQ139" s="1005"/>
      <c r="AR139" s="282"/>
      <c r="AS139" s="282"/>
      <c r="AT139" s="282"/>
      <c r="AU139" s="282"/>
      <c r="AV139" s="282"/>
      <c r="AW139" s="282"/>
      <c r="AX139" s="1151"/>
      <c r="AY139" s="1005"/>
      <c r="AZ139" s="282"/>
      <c r="BA139" s="282"/>
      <c r="BB139" s="282"/>
      <c r="BC139" s="282"/>
      <c r="BD139" s="282"/>
      <c r="BE139" s="282"/>
      <c r="BF139" s="1151"/>
      <c r="BG139" s="1005"/>
      <c r="BH139" s="282"/>
      <c r="BI139" s="282"/>
      <c r="BJ139" s="282"/>
      <c r="BK139" s="282"/>
      <c r="BL139" s="282"/>
      <c r="BM139" s="282"/>
      <c r="BN139" s="1151"/>
      <c r="BO139" s="1005"/>
      <c r="BP139" s="282"/>
      <c r="BQ139" s="282"/>
      <c r="BR139" s="282"/>
      <c r="BS139" s="282"/>
      <c r="BT139" s="282"/>
      <c r="BU139" s="282"/>
    </row>
    <row r="140" spans="1:73" s="1" customFormat="1" ht="35.1" customHeight="1" thickBot="1" x14ac:dyDescent="0.3">
      <c r="A140" s="151"/>
      <c r="B140" s="24"/>
      <c r="C140" s="1060"/>
      <c r="D140" s="1051"/>
      <c r="E140" s="1063"/>
      <c r="F140" s="1066"/>
      <c r="G140" s="1051"/>
      <c r="H140" s="1045"/>
      <c r="I140" s="1051"/>
      <c r="J140" s="1045"/>
      <c r="K140" s="1051"/>
      <c r="L140" s="1045"/>
      <c r="M140" s="1051"/>
      <c r="N140" s="1421"/>
      <c r="O140" s="1051"/>
      <c r="P140" s="1054"/>
      <c r="Q140" s="1057"/>
      <c r="R140" s="1042"/>
      <c r="S140" s="1042"/>
      <c r="T140" s="1024"/>
      <c r="U140" s="1009"/>
      <c r="V140" s="1009"/>
      <c r="W140" s="1009"/>
      <c r="X140" s="1009"/>
      <c r="Y140" s="1009"/>
      <c r="Z140" s="1006"/>
      <c r="AA140" s="1006"/>
      <c r="AB140" s="1006"/>
      <c r="AC140" s="1006"/>
      <c r="AD140" s="1006"/>
      <c r="AE140" s="1006"/>
      <c r="AF140" s="1006"/>
      <c r="AG140" s="715"/>
      <c r="AH140" s="716"/>
      <c r="AI140" s="716"/>
      <c r="AJ140" s="716"/>
      <c r="AK140" s="715"/>
      <c r="AL140" s="717"/>
      <c r="AM140" s="717"/>
      <c r="AN140" s="717"/>
      <c r="AO140" s="717"/>
      <c r="AP140" s="1152"/>
      <c r="AQ140" s="1006"/>
      <c r="AR140" s="718"/>
      <c r="AS140" s="718"/>
      <c r="AT140" s="718"/>
      <c r="AU140" s="718"/>
      <c r="AV140" s="718"/>
      <c r="AW140" s="718"/>
      <c r="AX140" s="1152"/>
      <c r="AY140" s="1006"/>
      <c r="AZ140" s="718"/>
      <c r="BA140" s="718"/>
      <c r="BB140" s="718"/>
      <c r="BC140" s="718"/>
      <c r="BD140" s="718"/>
      <c r="BE140" s="718"/>
      <c r="BF140" s="1152"/>
      <c r="BG140" s="1006"/>
      <c r="BH140" s="718"/>
      <c r="BI140" s="718"/>
      <c r="BJ140" s="718"/>
      <c r="BK140" s="718"/>
      <c r="BL140" s="718"/>
      <c r="BM140" s="718"/>
      <c r="BN140" s="1152"/>
      <c r="BO140" s="1006"/>
      <c r="BP140" s="718"/>
      <c r="BQ140" s="718"/>
      <c r="BR140" s="718"/>
      <c r="BS140" s="718"/>
      <c r="BT140" s="718"/>
      <c r="BU140" s="718"/>
    </row>
    <row r="141" spans="1:73" ht="35.1" customHeight="1" thickTop="1" x14ac:dyDescent="0.25">
      <c r="A141" s="596"/>
      <c r="B141" s="596"/>
      <c r="C141" s="1415" t="s">
        <v>1374</v>
      </c>
      <c r="D141" s="1418" t="s">
        <v>1375</v>
      </c>
      <c r="E141" s="1061">
        <v>415</v>
      </c>
      <c r="F141" s="1064" t="s">
        <v>3631</v>
      </c>
      <c r="G141" s="1049" t="s">
        <v>1327</v>
      </c>
      <c r="H141" s="1043">
        <v>2</v>
      </c>
      <c r="I141" s="1049" t="s">
        <v>2982</v>
      </c>
      <c r="J141" s="1043" t="s">
        <v>3049</v>
      </c>
      <c r="K141" s="1049" t="s">
        <v>3050</v>
      </c>
      <c r="L141" s="1043" t="s">
        <v>3620</v>
      </c>
      <c r="M141" s="1049" t="s">
        <v>3617</v>
      </c>
      <c r="N141" s="1404">
        <v>2024004540083</v>
      </c>
      <c r="O141" s="1049" t="s">
        <v>3386</v>
      </c>
      <c r="P141" s="1052" t="s">
        <v>1317</v>
      </c>
      <c r="Q141" s="1055">
        <v>2</v>
      </c>
      <c r="R141" s="1040" t="s">
        <v>2871</v>
      </c>
      <c r="S141" s="1040"/>
      <c r="T141" s="1022"/>
      <c r="U141" s="1007"/>
      <c r="V141" s="1007"/>
      <c r="W141" s="1007"/>
      <c r="X141" s="1007"/>
      <c r="Y141" s="1007"/>
      <c r="Z141" s="1004">
        <f t="shared" ref="Z141" si="174">+AQ141+AY141+BG141+BO141</f>
        <v>0</v>
      </c>
      <c r="AA141" s="1004">
        <f t="shared" ref="AA141" si="175">SUM(AR141:AR144,AZ141:AZ144,BH141:BH144,BP141:BP144)</f>
        <v>0</v>
      </c>
      <c r="AB141" s="1004">
        <f t="shared" ref="AB141" si="176">SUM(AS141:AS144,BA141:BA144,BI141:BI144,BQ141:BQ144)</f>
        <v>0</v>
      </c>
      <c r="AC141" s="1004">
        <f t="shared" ref="AC141" si="177">SUM(AT141:AT144,BB141:BB144,BJ141:BJ144,BR141:BR144)</f>
        <v>0</v>
      </c>
      <c r="AD141" s="1004">
        <f t="shared" ref="AD141" si="178">SUM(AU141:AU144,BC141:BC144,BK141:BK144,BS141:BS144)</f>
        <v>0</v>
      </c>
      <c r="AE141" s="1004">
        <f t="shared" ref="AE141" si="179">SUM(AV141:AV144,BD141:BD144,BL141:BL144,BT141:BT144)</f>
        <v>0</v>
      </c>
      <c r="AF141" s="1004">
        <f t="shared" ref="AF141" si="180">SUM(AW141:AW144,BE141:BE144,BM141:BM144,BU141:BU144)</f>
        <v>0</v>
      </c>
      <c r="AG141" s="714"/>
      <c r="AH141" s="593"/>
      <c r="AI141" s="593"/>
      <c r="AJ141" s="593"/>
      <c r="AK141" s="207"/>
      <c r="AL141" s="208"/>
      <c r="AM141" s="208"/>
      <c r="AN141" s="208"/>
      <c r="AO141" s="208"/>
      <c r="AP141" s="1150">
        <f t="shared" ref="AP141" si="181">+U141</f>
        <v>0</v>
      </c>
      <c r="AQ141" s="1004">
        <f t="shared" ref="AQ141" si="182">SUM(AR141:AW144)</f>
        <v>0</v>
      </c>
      <c r="AR141" s="299"/>
      <c r="AS141" s="299"/>
      <c r="AT141" s="299"/>
      <c r="AU141" s="299"/>
      <c r="AV141" s="299"/>
      <c r="AW141" s="299"/>
      <c r="AX141" s="1150">
        <f t="shared" ref="AX141" si="183">+V141</f>
        <v>0</v>
      </c>
      <c r="AY141" s="1004">
        <f t="shared" ref="AY141" si="184">SUM(AZ141:BE144)</f>
        <v>0</v>
      </c>
      <c r="AZ141" s="299"/>
      <c r="BA141" s="299"/>
      <c r="BB141" s="299"/>
      <c r="BC141" s="299"/>
      <c r="BD141" s="299"/>
      <c r="BE141" s="299"/>
      <c r="BF141" s="1150">
        <f t="shared" ref="BF141" si="185">+W141</f>
        <v>0</v>
      </c>
      <c r="BG141" s="1004">
        <f t="shared" ref="BG141" si="186">SUM(BH141:BM144)</f>
        <v>0</v>
      </c>
      <c r="BH141" s="299"/>
      <c r="BI141" s="299"/>
      <c r="BJ141" s="299"/>
      <c r="BK141" s="299"/>
      <c r="BL141" s="299"/>
      <c r="BM141" s="299"/>
      <c r="BN141" s="1150">
        <f t="shared" ref="BN141" si="187">+X141</f>
        <v>0</v>
      </c>
      <c r="BO141" s="1004">
        <f t="shared" ref="BO141" si="188">SUM(BP141:BU144)</f>
        <v>0</v>
      </c>
      <c r="BP141" s="299"/>
      <c r="BQ141" s="299"/>
      <c r="BR141" s="299"/>
      <c r="BS141" s="299"/>
      <c r="BT141" s="299"/>
      <c r="BU141" s="299"/>
    </row>
    <row r="142" spans="1:73" ht="35.1" customHeight="1" x14ac:dyDescent="0.25">
      <c r="A142" s="596"/>
      <c r="B142" s="596"/>
      <c r="C142" s="1417"/>
      <c r="D142" s="1420"/>
      <c r="E142" s="1062"/>
      <c r="F142" s="1065"/>
      <c r="G142" s="1050"/>
      <c r="H142" s="1044"/>
      <c r="I142" s="1050"/>
      <c r="J142" s="1044"/>
      <c r="K142" s="1050"/>
      <c r="L142" s="1044"/>
      <c r="M142" s="1050"/>
      <c r="N142" s="1420"/>
      <c r="O142" s="1050"/>
      <c r="P142" s="1053"/>
      <c r="Q142" s="1056"/>
      <c r="R142" s="1041"/>
      <c r="S142" s="1041"/>
      <c r="T142" s="1023"/>
      <c r="U142" s="1008"/>
      <c r="V142" s="1008"/>
      <c r="W142" s="1008"/>
      <c r="X142" s="1008"/>
      <c r="Y142" s="1008"/>
      <c r="Z142" s="1005"/>
      <c r="AA142" s="1005"/>
      <c r="AB142" s="1005"/>
      <c r="AC142" s="1005"/>
      <c r="AD142" s="1005"/>
      <c r="AE142" s="1005"/>
      <c r="AF142" s="1005"/>
      <c r="AG142" s="479"/>
      <c r="AH142" s="592"/>
      <c r="AI142" s="592"/>
      <c r="AJ142" s="592"/>
      <c r="AK142" s="196"/>
      <c r="AL142" s="197"/>
      <c r="AM142" s="197"/>
      <c r="AN142" s="197"/>
      <c r="AO142" s="197"/>
      <c r="AP142" s="1151"/>
      <c r="AQ142" s="1005"/>
      <c r="AR142" s="282"/>
      <c r="AS142" s="282"/>
      <c r="AT142" s="282"/>
      <c r="AU142" s="282"/>
      <c r="AV142" s="282"/>
      <c r="AW142" s="282"/>
      <c r="AX142" s="1151"/>
      <c r="AY142" s="1005"/>
      <c r="AZ142" s="282"/>
      <c r="BA142" s="282"/>
      <c r="BB142" s="282"/>
      <c r="BC142" s="282"/>
      <c r="BD142" s="282"/>
      <c r="BE142" s="282"/>
      <c r="BF142" s="1151"/>
      <c r="BG142" s="1005"/>
      <c r="BH142" s="282"/>
      <c r="BI142" s="282"/>
      <c r="BJ142" s="282"/>
      <c r="BK142" s="282"/>
      <c r="BL142" s="282"/>
      <c r="BM142" s="282"/>
      <c r="BN142" s="1151"/>
      <c r="BO142" s="1005"/>
      <c r="BP142" s="282"/>
      <c r="BQ142" s="282"/>
      <c r="BR142" s="282"/>
      <c r="BS142" s="282"/>
      <c r="BT142" s="282"/>
      <c r="BU142" s="282"/>
    </row>
    <row r="143" spans="1:73" ht="35.1" customHeight="1" x14ac:dyDescent="0.25">
      <c r="A143" s="596"/>
      <c r="B143" s="596"/>
      <c r="C143" s="1417"/>
      <c r="D143" s="1420"/>
      <c r="E143" s="1062"/>
      <c r="F143" s="1065"/>
      <c r="G143" s="1050"/>
      <c r="H143" s="1044"/>
      <c r="I143" s="1050"/>
      <c r="J143" s="1044"/>
      <c r="K143" s="1050"/>
      <c r="L143" s="1044"/>
      <c r="M143" s="1050"/>
      <c r="N143" s="1420"/>
      <c r="O143" s="1050"/>
      <c r="P143" s="1053"/>
      <c r="Q143" s="1056"/>
      <c r="R143" s="1041"/>
      <c r="S143" s="1041"/>
      <c r="T143" s="1023"/>
      <c r="U143" s="1008"/>
      <c r="V143" s="1008"/>
      <c r="W143" s="1008"/>
      <c r="X143" s="1008"/>
      <c r="Y143" s="1008"/>
      <c r="Z143" s="1005"/>
      <c r="AA143" s="1005"/>
      <c r="AB143" s="1005"/>
      <c r="AC143" s="1005"/>
      <c r="AD143" s="1005"/>
      <c r="AE143" s="1005"/>
      <c r="AF143" s="1005"/>
      <c r="AG143" s="196"/>
      <c r="AH143" s="592"/>
      <c r="AI143" s="592"/>
      <c r="AJ143" s="592"/>
      <c r="AK143" s="196"/>
      <c r="AL143" s="197"/>
      <c r="AM143" s="197"/>
      <c r="AN143" s="197"/>
      <c r="AO143" s="197"/>
      <c r="AP143" s="1151"/>
      <c r="AQ143" s="1005"/>
      <c r="AR143" s="282"/>
      <c r="AS143" s="282"/>
      <c r="AT143" s="282"/>
      <c r="AU143" s="282"/>
      <c r="AV143" s="282"/>
      <c r="AW143" s="282"/>
      <c r="AX143" s="1151"/>
      <c r="AY143" s="1005"/>
      <c r="AZ143" s="282"/>
      <c r="BA143" s="282"/>
      <c r="BB143" s="282"/>
      <c r="BC143" s="282"/>
      <c r="BD143" s="282"/>
      <c r="BE143" s="282"/>
      <c r="BF143" s="1151"/>
      <c r="BG143" s="1005"/>
      <c r="BH143" s="282"/>
      <c r="BI143" s="282"/>
      <c r="BJ143" s="282"/>
      <c r="BK143" s="282"/>
      <c r="BL143" s="282"/>
      <c r="BM143" s="282"/>
      <c r="BN143" s="1151"/>
      <c r="BO143" s="1005"/>
      <c r="BP143" s="282"/>
      <c r="BQ143" s="282"/>
      <c r="BR143" s="282"/>
      <c r="BS143" s="282"/>
      <c r="BT143" s="282"/>
      <c r="BU143" s="282"/>
    </row>
    <row r="144" spans="1:73" ht="35.1" customHeight="1" thickBot="1" x14ac:dyDescent="0.3">
      <c r="A144" s="596"/>
      <c r="B144" s="596"/>
      <c r="C144" s="1417"/>
      <c r="D144" s="1420"/>
      <c r="E144" s="1063"/>
      <c r="F144" s="1066"/>
      <c r="G144" s="1051"/>
      <c r="H144" s="1045"/>
      <c r="I144" s="1051"/>
      <c r="J144" s="1045"/>
      <c r="K144" s="1051"/>
      <c r="L144" s="1045"/>
      <c r="M144" s="1051"/>
      <c r="N144" s="1421"/>
      <c r="O144" s="1051"/>
      <c r="P144" s="1054"/>
      <c r="Q144" s="1057"/>
      <c r="R144" s="1042"/>
      <c r="S144" s="1042"/>
      <c r="T144" s="1024"/>
      <c r="U144" s="1009"/>
      <c r="V144" s="1009"/>
      <c r="W144" s="1009"/>
      <c r="X144" s="1009"/>
      <c r="Y144" s="1009"/>
      <c r="Z144" s="1006"/>
      <c r="AA144" s="1006"/>
      <c r="AB144" s="1006"/>
      <c r="AC144" s="1006"/>
      <c r="AD144" s="1006"/>
      <c r="AE144" s="1006"/>
      <c r="AF144" s="1006"/>
      <c r="AG144" s="715"/>
      <c r="AH144" s="716"/>
      <c r="AI144" s="716"/>
      <c r="AJ144" s="716"/>
      <c r="AK144" s="715"/>
      <c r="AL144" s="717"/>
      <c r="AM144" s="717"/>
      <c r="AN144" s="717"/>
      <c r="AO144" s="717"/>
      <c r="AP144" s="1152"/>
      <c r="AQ144" s="1006"/>
      <c r="AR144" s="718"/>
      <c r="AS144" s="718"/>
      <c r="AT144" s="718"/>
      <c r="AU144" s="718"/>
      <c r="AV144" s="718"/>
      <c r="AW144" s="718"/>
      <c r="AX144" s="1152"/>
      <c r="AY144" s="1006"/>
      <c r="AZ144" s="718"/>
      <c r="BA144" s="718"/>
      <c r="BB144" s="718"/>
      <c r="BC144" s="718"/>
      <c r="BD144" s="718"/>
      <c r="BE144" s="718"/>
      <c r="BF144" s="1152"/>
      <c r="BG144" s="1006"/>
      <c r="BH144" s="718"/>
      <c r="BI144" s="718"/>
      <c r="BJ144" s="718"/>
      <c r="BK144" s="718"/>
      <c r="BL144" s="718"/>
      <c r="BM144" s="718"/>
      <c r="BN144" s="1152"/>
      <c r="BO144" s="1006"/>
      <c r="BP144" s="718"/>
      <c r="BQ144" s="718"/>
      <c r="BR144" s="718"/>
      <c r="BS144" s="718"/>
      <c r="BT144" s="718"/>
      <c r="BU144" s="718"/>
    </row>
    <row r="145" spans="1:73" ht="35.1" customHeight="1" thickTop="1" x14ac:dyDescent="0.25">
      <c r="A145" s="596"/>
      <c r="B145" s="596"/>
      <c r="C145" s="1417"/>
      <c r="D145" s="1420"/>
      <c r="E145" s="1061">
        <v>416</v>
      </c>
      <c r="F145" s="1064">
        <v>410200100</v>
      </c>
      <c r="G145" s="1049" t="s">
        <v>3616</v>
      </c>
      <c r="H145" s="1043">
        <v>400</v>
      </c>
      <c r="I145" s="1049" t="s">
        <v>2982</v>
      </c>
      <c r="J145" s="1043">
        <v>41</v>
      </c>
      <c r="K145" s="1049" t="s">
        <v>3050</v>
      </c>
      <c r="L145" s="1043">
        <v>4102</v>
      </c>
      <c r="M145" s="1049" t="s">
        <v>3617</v>
      </c>
      <c r="N145" s="1404">
        <v>2024004540083</v>
      </c>
      <c r="O145" s="1049" t="s">
        <v>3386</v>
      </c>
      <c r="P145" s="1052" t="s">
        <v>1376</v>
      </c>
      <c r="Q145" s="1055">
        <v>400</v>
      </c>
      <c r="R145" s="1040" t="s">
        <v>2871</v>
      </c>
      <c r="S145" s="1040"/>
      <c r="T145" s="1022"/>
      <c r="U145" s="1007"/>
      <c r="V145" s="1007"/>
      <c r="W145" s="1007"/>
      <c r="X145" s="1007"/>
      <c r="Y145" s="1007"/>
      <c r="Z145" s="1004">
        <f t="shared" ref="Z145" si="189">+AQ145+AY145+BG145+BO145</f>
        <v>0</v>
      </c>
      <c r="AA145" s="1004">
        <f t="shared" ref="AA145" si="190">SUM(AR145:AR148,AZ145:AZ148,BH145:BH148,BP145:BP148)</f>
        <v>0</v>
      </c>
      <c r="AB145" s="1004">
        <f t="shared" ref="AB145" si="191">SUM(AS145:AS148,BA145:BA148,BI145:BI148,BQ145:BQ148)</f>
        <v>0</v>
      </c>
      <c r="AC145" s="1004">
        <f t="shared" ref="AC145" si="192">SUM(AT145:AT148,BB145:BB148,BJ145:BJ148,BR145:BR148)</f>
        <v>0</v>
      </c>
      <c r="AD145" s="1004">
        <f t="shared" ref="AD145" si="193">SUM(AU145:AU148,BC145:BC148,BK145:BK148,BS145:BS148)</f>
        <v>0</v>
      </c>
      <c r="AE145" s="1004">
        <f t="shared" ref="AE145" si="194">SUM(AV145:AV148,BD145:BD148,BL145:BL148,BT145:BT148)</f>
        <v>0</v>
      </c>
      <c r="AF145" s="1004">
        <f t="shared" ref="AF145" si="195">SUM(AW145:AW148,BE145:BE148,BM145:BM148,BU145:BU148)</f>
        <v>0</v>
      </c>
      <c r="AG145" s="714"/>
      <c r="AH145" s="593"/>
      <c r="AI145" s="593"/>
      <c r="AJ145" s="593"/>
      <c r="AK145" s="207"/>
      <c r="AL145" s="208"/>
      <c r="AM145" s="208"/>
      <c r="AN145" s="208"/>
      <c r="AO145" s="208"/>
      <c r="AP145" s="1150">
        <f t="shared" ref="AP145" si="196">+U145</f>
        <v>0</v>
      </c>
      <c r="AQ145" s="1004">
        <f t="shared" ref="AQ145" si="197">SUM(AR145:AW148)</f>
        <v>0</v>
      </c>
      <c r="AR145" s="299"/>
      <c r="AS145" s="299"/>
      <c r="AT145" s="299"/>
      <c r="AU145" s="299"/>
      <c r="AV145" s="299"/>
      <c r="AW145" s="299"/>
      <c r="AX145" s="1150">
        <f t="shared" ref="AX145" si="198">+V145</f>
        <v>0</v>
      </c>
      <c r="AY145" s="1004">
        <f t="shared" ref="AY145" si="199">SUM(AZ145:BE148)</f>
        <v>0</v>
      </c>
      <c r="AZ145" s="299"/>
      <c r="BA145" s="299"/>
      <c r="BB145" s="299"/>
      <c r="BC145" s="299"/>
      <c r="BD145" s="299"/>
      <c r="BE145" s="299"/>
      <c r="BF145" s="1150">
        <f t="shared" ref="BF145" si="200">+W145</f>
        <v>0</v>
      </c>
      <c r="BG145" s="1004">
        <f t="shared" ref="BG145" si="201">SUM(BH145:BM148)</f>
        <v>0</v>
      </c>
      <c r="BH145" s="299"/>
      <c r="BI145" s="299"/>
      <c r="BJ145" s="299"/>
      <c r="BK145" s="299"/>
      <c r="BL145" s="299"/>
      <c r="BM145" s="299"/>
      <c r="BN145" s="1150">
        <f t="shared" ref="BN145" si="202">+X145</f>
        <v>0</v>
      </c>
      <c r="BO145" s="1004">
        <f t="shared" ref="BO145" si="203">SUM(BP145:BU148)</f>
        <v>0</v>
      </c>
      <c r="BP145" s="299"/>
      <c r="BQ145" s="299"/>
      <c r="BR145" s="299"/>
      <c r="BS145" s="299"/>
      <c r="BT145" s="299"/>
      <c r="BU145" s="299"/>
    </row>
    <row r="146" spans="1:73" ht="35.1" customHeight="1" x14ac:dyDescent="0.25">
      <c r="A146" s="596"/>
      <c r="B146" s="596"/>
      <c r="C146" s="1417"/>
      <c r="D146" s="1420"/>
      <c r="E146" s="1062"/>
      <c r="F146" s="1065"/>
      <c r="G146" s="1050"/>
      <c r="H146" s="1044"/>
      <c r="I146" s="1050"/>
      <c r="J146" s="1044"/>
      <c r="K146" s="1050"/>
      <c r="L146" s="1044"/>
      <c r="M146" s="1050"/>
      <c r="N146" s="1420"/>
      <c r="O146" s="1050"/>
      <c r="P146" s="1053"/>
      <c r="Q146" s="1056"/>
      <c r="R146" s="1041"/>
      <c r="S146" s="1041"/>
      <c r="T146" s="1023"/>
      <c r="U146" s="1008"/>
      <c r="V146" s="1008"/>
      <c r="W146" s="1008"/>
      <c r="X146" s="1008"/>
      <c r="Y146" s="1008"/>
      <c r="Z146" s="1005"/>
      <c r="AA146" s="1005"/>
      <c r="AB146" s="1005"/>
      <c r="AC146" s="1005"/>
      <c r="AD146" s="1005"/>
      <c r="AE146" s="1005"/>
      <c r="AF146" s="1005"/>
      <c r="AG146" s="479"/>
      <c r="AH146" s="592"/>
      <c r="AI146" s="592"/>
      <c r="AJ146" s="592"/>
      <c r="AK146" s="196"/>
      <c r="AL146" s="197"/>
      <c r="AM146" s="197"/>
      <c r="AN146" s="197"/>
      <c r="AO146" s="197"/>
      <c r="AP146" s="1151"/>
      <c r="AQ146" s="1005"/>
      <c r="AR146" s="282"/>
      <c r="AS146" s="282"/>
      <c r="AT146" s="282"/>
      <c r="AU146" s="282"/>
      <c r="AV146" s="282"/>
      <c r="AW146" s="282"/>
      <c r="AX146" s="1151"/>
      <c r="AY146" s="1005"/>
      <c r="AZ146" s="282"/>
      <c r="BA146" s="282"/>
      <c r="BB146" s="282"/>
      <c r="BC146" s="282"/>
      <c r="BD146" s="282"/>
      <c r="BE146" s="282"/>
      <c r="BF146" s="1151"/>
      <c r="BG146" s="1005"/>
      <c r="BH146" s="282"/>
      <c r="BI146" s="282"/>
      <c r="BJ146" s="282"/>
      <c r="BK146" s="282"/>
      <c r="BL146" s="282"/>
      <c r="BM146" s="282"/>
      <c r="BN146" s="1151"/>
      <c r="BO146" s="1005"/>
      <c r="BP146" s="282"/>
      <c r="BQ146" s="282"/>
      <c r="BR146" s="282"/>
      <c r="BS146" s="282"/>
      <c r="BT146" s="282"/>
      <c r="BU146" s="282"/>
    </row>
    <row r="147" spans="1:73" ht="35.1" customHeight="1" x14ac:dyDescent="0.25">
      <c r="A147" s="596"/>
      <c r="B147" s="596"/>
      <c r="C147" s="1417"/>
      <c r="D147" s="1420"/>
      <c r="E147" s="1062"/>
      <c r="F147" s="1065"/>
      <c r="G147" s="1050"/>
      <c r="H147" s="1044"/>
      <c r="I147" s="1050"/>
      <c r="J147" s="1044"/>
      <c r="K147" s="1050"/>
      <c r="L147" s="1044"/>
      <c r="M147" s="1050"/>
      <c r="N147" s="1420"/>
      <c r="O147" s="1050"/>
      <c r="P147" s="1053"/>
      <c r="Q147" s="1056"/>
      <c r="R147" s="1041"/>
      <c r="S147" s="1041"/>
      <c r="T147" s="1023"/>
      <c r="U147" s="1008"/>
      <c r="V147" s="1008"/>
      <c r="W147" s="1008"/>
      <c r="X147" s="1008"/>
      <c r="Y147" s="1008"/>
      <c r="Z147" s="1005"/>
      <c r="AA147" s="1005"/>
      <c r="AB147" s="1005"/>
      <c r="AC147" s="1005"/>
      <c r="AD147" s="1005"/>
      <c r="AE147" s="1005"/>
      <c r="AF147" s="1005"/>
      <c r="AG147" s="196"/>
      <c r="AH147" s="592"/>
      <c r="AI147" s="592"/>
      <c r="AJ147" s="592"/>
      <c r="AK147" s="196"/>
      <c r="AL147" s="197"/>
      <c r="AM147" s="197"/>
      <c r="AN147" s="197"/>
      <c r="AO147" s="197"/>
      <c r="AP147" s="1151"/>
      <c r="AQ147" s="1005"/>
      <c r="AR147" s="282"/>
      <c r="AS147" s="282"/>
      <c r="AT147" s="282"/>
      <c r="AU147" s="282"/>
      <c r="AV147" s="282"/>
      <c r="AW147" s="282"/>
      <c r="AX147" s="1151"/>
      <c r="AY147" s="1005"/>
      <c r="AZ147" s="282"/>
      <c r="BA147" s="282"/>
      <c r="BB147" s="282"/>
      <c r="BC147" s="282"/>
      <c r="BD147" s="282"/>
      <c r="BE147" s="282"/>
      <c r="BF147" s="1151"/>
      <c r="BG147" s="1005"/>
      <c r="BH147" s="282"/>
      <c r="BI147" s="282"/>
      <c r="BJ147" s="282"/>
      <c r="BK147" s="282"/>
      <c r="BL147" s="282"/>
      <c r="BM147" s="282"/>
      <c r="BN147" s="1151"/>
      <c r="BO147" s="1005"/>
      <c r="BP147" s="282"/>
      <c r="BQ147" s="282"/>
      <c r="BR147" s="282"/>
      <c r="BS147" s="282"/>
      <c r="BT147" s="282"/>
      <c r="BU147" s="282"/>
    </row>
    <row r="148" spans="1:73" ht="35.1" customHeight="1" thickBot="1" x14ac:dyDescent="0.3">
      <c r="A148" s="596"/>
      <c r="B148" s="596"/>
      <c r="C148" s="1417"/>
      <c r="D148" s="1420"/>
      <c r="E148" s="1063"/>
      <c r="F148" s="1066"/>
      <c r="G148" s="1051"/>
      <c r="H148" s="1045"/>
      <c r="I148" s="1051"/>
      <c r="J148" s="1045"/>
      <c r="K148" s="1051"/>
      <c r="L148" s="1045"/>
      <c r="M148" s="1051"/>
      <c r="N148" s="1421"/>
      <c r="O148" s="1051"/>
      <c r="P148" s="1054"/>
      <c r="Q148" s="1057"/>
      <c r="R148" s="1042"/>
      <c r="S148" s="1042"/>
      <c r="T148" s="1024"/>
      <c r="U148" s="1009"/>
      <c r="V148" s="1009"/>
      <c r="W148" s="1009"/>
      <c r="X148" s="1009"/>
      <c r="Y148" s="1009"/>
      <c r="Z148" s="1006"/>
      <c r="AA148" s="1006"/>
      <c r="AB148" s="1006"/>
      <c r="AC148" s="1006"/>
      <c r="AD148" s="1006"/>
      <c r="AE148" s="1006"/>
      <c r="AF148" s="1006"/>
      <c r="AG148" s="715"/>
      <c r="AH148" s="716"/>
      <c r="AI148" s="716"/>
      <c r="AJ148" s="716"/>
      <c r="AK148" s="715"/>
      <c r="AL148" s="717"/>
      <c r="AM148" s="717"/>
      <c r="AN148" s="717"/>
      <c r="AO148" s="717"/>
      <c r="AP148" s="1152"/>
      <c r="AQ148" s="1006"/>
      <c r="AR148" s="718"/>
      <c r="AS148" s="718"/>
      <c r="AT148" s="718"/>
      <c r="AU148" s="718"/>
      <c r="AV148" s="718"/>
      <c r="AW148" s="718"/>
      <c r="AX148" s="1152"/>
      <c r="AY148" s="1006"/>
      <c r="AZ148" s="718"/>
      <c r="BA148" s="718"/>
      <c r="BB148" s="718"/>
      <c r="BC148" s="718"/>
      <c r="BD148" s="718"/>
      <c r="BE148" s="718"/>
      <c r="BF148" s="1152"/>
      <c r="BG148" s="1006"/>
      <c r="BH148" s="718"/>
      <c r="BI148" s="718"/>
      <c r="BJ148" s="718"/>
      <c r="BK148" s="718"/>
      <c r="BL148" s="718"/>
      <c r="BM148" s="718"/>
      <c r="BN148" s="1152"/>
      <c r="BO148" s="1006"/>
      <c r="BP148" s="718"/>
      <c r="BQ148" s="718"/>
      <c r="BR148" s="718"/>
      <c r="BS148" s="718"/>
      <c r="BT148" s="718"/>
      <c r="BU148" s="718"/>
    </row>
    <row r="149" spans="1:73" ht="35.1" customHeight="1" thickTop="1" x14ac:dyDescent="0.25">
      <c r="A149" s="596"/>
      <c r="B149" s="596"/>
      <c r="C149" s="1417"/>
      <c r="D149" s="1420"/>
      <c r="E149" s="1061">
        <v>417</v>
      </c>
      <c r="F149" s="1064" t="s">
        <v>3641</v>
      </c>
      <c r="G149" s="1049" t="s">
        <v>1351</v>
      </c>
      <c r="H149" s="1043">
        <v>20</v>
      </c>
      <c r="I149" s="1049" t="s">
        <v>2982</v>
      </c>
      <c r="J149" s="1043" t="s">
        <v>3049</v>
      </c>
      <c r="K149" s="1049" t="s">
        <v>3050</v>
      </c>
      <c r="L149" s="1043" t="s">
        <v>3620</v>
      </c>
      <c r="M149" s="1049" t="s">
        <v>3617</v>
      </c>
      <c r="N149" s="1404">
        <v>2024004540083</v>
      </c>
      <c r="O149" s="1049" t="s">
        <v>3386</v>
      </c>
      <c r="P149" s="1052" t="s">
        <v>1351</v>
      </c>
      <c r="Q149" s="1055">
        <v>20</v>
      </c>
      <c r="R149" s="1040" t="s">
        <v>2871</v>
      </c>
      <c r="S149" s="1040"/>
      <c r="T149" s="1022"/>
      <c r="U149" s="1007"/>
      <c r="V149" s="1007"/>
      <c r="W149" s="1007"/>
      <c r="X149" s="1007"/>
      <c r="Y149" s="1007"/>
      <c r="Z149" s="1004">
        <f t="shared" ref="Z149" si="204">+AQ149+AY149+BG149+BO149</f>
        <v>0</v>
      </c>
      <c r="AA149" s="1004">
        <f t="shared" ref="AA149" si="205">SUM(AR149:AR152,AZ149:AZ152,BH149:BH152,BP149:BP152)</f>
        <v>0</v>
      </c>
      <c r="AB149" s="1004">
        <f t="shared" ref="AB149" si="206">SUM(AS149:AS152,BA149:BA152,BI149:BI152,BQ149:BQ152)</f>
        <v>0</v>
      </c>
      <c r="AC149" s="1004">
        <f t="shared" ref="AC149" si="207">SUM(AT149:AT152,BB149:BB152,BJ149:BJ152,BR149:BR152)</f>
        <v>0</v>
      </c>
      <c r="AD149" s="1004">
        <f t="shared" ref="AD149" si="208">SUM(AU149:AU152,BC149:BC152,BK149:BK152,BS149:BS152)</f>
        <v>0</v>
      </c>
      <c r="AE149" s="1004">
        <f t="shared" ref="AE149" si="209">SUM(AV149:AV152,BD149:BD152,BL149:BL152,BT149:BT152)</f>
        <v>0</v>
      </c>
      <c r="AF149" s="1004">
        <f t="shared" ref="AF149" si="210">SUM(AW149:AW152,BE149:BE152,BM149:BM152,BU149:BU152)</f>
        <v>0</v>
      </c>
      <c r="AG149" s="714"/>
      <c r="AH149" s="593"/>
      <c r="AI149" s="593"/>
      <c r="AJ149" s="593"/>
      <c r="AK149" s="207"/>
      <c r="AL149" s="208"/>
      <c r="AM149" s="208"/>
      <c r="AN149" s="208"/>
      <c r="AO149" s="208"/>
      <c r="AP149" s="1150">
        <f t="shared" ref="AP149" si="211">+U149</f>
        <v>0</v>
      </c>
      <c r="AQ149" s="1004">
        <f t="shared" ref="AQ149" si="212">SUM(AR149:AW152)</f>
        <v>0</v>
      </c>
      <c r="AR149" s="299"/>
      <c r="AS149" s="299"/>
      <c r="AT149" s="299"/>
      <c r="AU149" s="299"/>
      <c r="AV149" s="299"/>
      <c r="AW149" s="299"/>
      <c r="AX149" s="1150">
        <f t="shared" ref="AX149" si="213">+V149</f>
        <v>0</v>
      </c>
      <c r="AY149" s="1004">
        <f t="shared" ref="AY149" si="214">SUM(AZ149:BE152)</f>
        <v>0</v>
      </c>
      <c r="AZ149" s="299"/>
      <c r="BA149" s="299"/>
      <c r="BB149" s="299"/>
      <c r="BC149" s="299"/>
      <c r="BD149" s="299"/>
      <c r="BE149" s="299"/>
      <c r="BF149" s="1150">
        <f t="shared" ref="BF149" si="215">+W149</f>
        <v>0</v>
      </c>
      <c r="BG149" s="1004">
        <f t="shared" ref="BG149" si="216">SUM(BH149:BM152)</f>
        <v>0</v>
      </c>
      <c r="BH149" s="299"/>
      <c r="BI149" s="299"/>
      <c r="BJ149" s="299"/>
      <c r="BK149" s="299"/>
      <c r="BL149" s="299"/>
      <c r="BM149" s="299"/>
      <c r="BN149" s="1150">
        <f t="shared" ref="BN149" si="217">+X149</f>
        <v>0</v>
      </c>
      <c r="BO149" s="1004">
        <f t="shared" ref="BO149" si="218">SUM(BP149:BU152)</f>
        <v>0</v>
      </c>
      <c r="BP149" s="299"/>
      <c r="BQ149" s="299"/>
      <c r="BR149" s="299"/>
      <c r="BS149" s="299"/>
      <c r="BT149" s="299"/>
      <c r="BU149" s="299"/>
    </row>
    <row r="150" spans="1:73" ht="35.1" customHeight="1" x14ac:dyDescent="0.25">
      <c r="A150" s="596"/>
      <c r="B150" s="596"/>
      <c r="C150" s="1417"/>
      <c r="D150" s="1420"/>
      <c r="E150" s="1062"/>
      <c r="F150" s="1065"/>
      <c r="G150" s="1050"/>
      <c r="H150" s="1044"/>
      <c r="I150" s="1050"/>
      <c r="J150" s="1044"/>
      <c r="K150" s="1050"/>
      <c r="L150" s="1044"/>
      <c r="M150" s="1050"/>
      <c r="N150" s="1420"/>
      <c r="O150" s="1050"/>
      <c r="P150" s="1053"/>
      <c r="Q150" s="1056"/>
      <c r="R150" s="1041"/>
      <c r="S150" s="1041"/>
      <c r="T150" s="1023"/>
      <c r="U150" s="1008"/>
      <c r="V150" s="1008"/>
      <c r="W150" s="1008"/>
      <c r="X150" s="1008"/>
      <c r="Y150" s="1008"/>
      <c r="Z150" s="1005"/>
      <c r="AA150" s="1005"/>
      <c r="AB150" s="1005"/>
      <c r="AC150" s="1005"/>
      <c r="AD150" s="1005"/>
      <c r="AE150" s="1005"/>
      <c r="AF150" s="1005"/>
      <c r="AG150" s="479"/>
      <c r="AH150" s="592"/>
      <c r="AI150" s="592"/>
      <c r="AJ150" s="592"/>
      <c r="AK150" s="196"/>
      <c r="AL150" s="197"/>
      <c r="AM150" s="197"/>
      <c r="AN150" s="197"/>
      <c r="AO150" s="197"/>
      <c r="AP150" s="1151"/>
      <c r="AQ150" s="1005"/>
      <c r="AR150" s="282"/>
      <c r="AS150" s="282"/>
      <c r="AT150" s="282"/>
      <c r="AU150" s="282"/>
      <c r="AV150" s="282"/>
      <c r="AW150" s="282"/>
      <c r="AX150" s="1151"/>
      <c r="AY150" s="1005"/>
      <c r="AZ150" s="282"/>
      <c r="BA150" s="282"/>
      <c r="BB150" s="282"/>
      <c r="BC150" s="282"/>
      <c r="BD150" s="282"/>
      <c r="BE150" s="282"/>
      <c r="BF150" s="1151"/>
      <c r="BG150" s="1005"/>
      <c r="BH150" s="282"/>
      <c r="BI150" s="282"/>
      <c r="BJ150" s="282"/>
      <c r="BK150" s="282"/>
      <c r="BL150" s="282"/>
      <c r="BM150" s="282"/>
      <c r="BN150" s="1151"/>
      <c r="BO150" s="1005"/>
      <c r="BP150" s="282"/>
      <c r="BQ150" s="282"/>
      <c r="BR150" s="282"/>
      <c r="BS150" s="282"/>
      <c r="BT150" s="282"/>
      <c r="BU150" s="282"/>
    </row>
    <row r="151" spans="1:73" ht="35.1" customHeight="1" x14ac:dyDescent="0.25">
      <c r="A151" s="596"/>
      <c r="B151" s="596"/>
      <c r="C151" s="1417"/>
      <c r="D151" s="1420"/>
      <c r="E151" s="1062"/>
      <c r="F151" s="1065"/>
      <c r="G151" s="1050"/>
      <c r="H151" s="1044"/>
      <c r="I151" s="1050"/>
      <c r="J151" s="1044"/>
      <c r="K151" s="1050"/>
      <c r="L151" s="1044"/>
      <c r="M151" s="1050"/>
      <c r="N151" s="1420"/>
      <c r="O151" s="1050"/>
      <c r="P151" s="1053"/>
      <c r="Q151" s="1056"/>
      <c r="R151" s="1041"/>
      <c r="S151" s="1041"/>
      <c r="T151" s="1023"/>
      <c r="U151" s="1008"/>
      <c r="V151" s="1008"/>
      <c r="W151" s="1008"/>
      <c r="X151" s="1008"/>
      <c r="Y151" s="1008"/>
      <c r="Z151" s="1005"/>
      <c r="AA151" s="1005"/>
      <c r="AB151" s="1005"/>
      <c r="AC151" s="1005"/>
      <c r="AD151" s="1005"/>
      <c r="AE151" s="1005"/>
      <c r="AF151" s="1005"/>
      <c r="AG151" s="196"/>
      <c r="AH151" s="592"/>
      <c r="AI151" s="592"/>
      <c r="AJ151" s="592"/>
      <c r="AK151" s="196"/>
      <c r="AL151" s="197"/>
      <c r="AM151" s="197"/>
      <c r="AN151" s="197"/>
      <c r="AO151" s="197"/>
      <c r="AP151" s="1151"/>
      <c r="AQ151" s="1005"/>
      <c r="AR151" s="282"/>
      <c r="AS151" s="282"/>
      <c r="AT151" s="282"/>
      <c r="AU151" s="282"/>
      <c r="AV151" s="282"/>
      <c r="AW151" s="282"/>
      <c r="AX151" s="1151"/>
      <c r="AY151" s="1005"/>
      <c r="AZ151" s="282"/>
      <c r="BA151" s="282"/>
      <c r="BB151" s="282"/>
      <c r="BC151" s="282"/>
      <c r="BD151" s="282"/>
      <c r="BE151" s="282"/>
      <c r="BF151" s="1151"/>
      <c r="BG151" s="1005"/>
      <c r="BH151" s="282"/>
      <c r="BI151" s="282"/>
      <c r="BJ151" s="282"/>
      <c r="BK151" s="282"/>
      <c r="BL151" s="282"/>
      <c r="BM151" s="282"/>
      <c r="BN151" s="1151"/>
      <c r="BO151" s="1005"/>
      <c r="BP151" s="282"/>
      <c r="BQ151" s="282"/>
      <c r="BR151" s="282"/>
      <c r="BS151" s="282"/>
      <c r="BT151" s="282"/>
      <c r="BU151" s="282"/>
    </row>
    <row r="152" spans="1:73" ht="35.1" customHeight="1" thickBot="1" x14ac:dyDescent="0.3">
      <c r="A152" s="596"/>
      <c r="B152" s="596"/>
      <c r="C152" s="1422"/>
      <c r="D152" s="1406"/>
      <c r="E152" s="1063"/>
      <c r="F152" s="1066"/>
      <c r="G152" s="1051"/>
      <c r="H152" s="1045"/>
      <c r="I152" s="1051"/>
      <c r="J152" s="1045"/>
      <c r="K152" s="1051"/>
      <c r="L152" s="1045"/>
      <c r="M152" s="1051"/>
      <c r="N152" s="1421"/>
      <c r="O152" s="1051"/>
      <c r="P152" s="1054"/>
      <c r="Q152" s="1057"/>
      <c r="R152" s="1042"/>
      <c r="S152" s="1042"/>
      <c r="T152" s="1024"/>
      <c r="U152" s="1009"/>
      <c r="V152" s="1009"/>
      <c r="W152" s="1009"/>
      <c r="X152" s="1009"/>
      <c r="Y152" s="1009"/>
      <c r="Z152" s="1006"/>
      <c r="AA152" s="1006"/>
      <c r="AB152" s="1006"/>
      <c r="AC152" s="1006"/>
      <c r="AD152" s="1006"/>
      <c r="AE152" s="1006"/>
      <c r="AF152" s="1006"/>
      <c r="AG152" s="715"/>
      <c r="AH152" s="716"/>
      <c r="AI152" s="716"/>
      <c r="AJ152" s="716"/>
      <c r="AK152" s="715"/>
      <c r="AL152" s="717"/>
      <c r="AM152" s="717"/>
      <c r="AN152" s="717"/>
      <c r="AO152" s="717"/>
      <c r="AP152" s="1152"/>
      <c r="AQ152" s="1006"/>
      <c r="AR152" s="718"/>
      <c r="AS152" s="718"/>
      <c r="AT152" s="718"/>
      <c r="AU152" s="718"/>
      <c r="AV152" s="718"/>
      <c r="AW152" s="718"/>
      <c r="AX152" s="1152"/>
      <c r="AY152" s="1006"/>
      <c r="AZ152" s="718"/>
      <c r="BA152" s="718"/>
      <c r="BB152" s="718"/>
      <c r="BC152" s="718"/>
      <c r="BD152" s="718"/>
      <c r="BE152" s="718"/>
      <c r="BF152" s="1152"/>
      <c r="BG152" s="1006"/>
      <c r="BH152" s="718"/>
      <c r="BI152" s="718"/>
      <c r="BJ152" s="718"/>
      <c r="BK152" s="718"/>
      <c r="BL152" s="718"/>
      <c r="BM152" s="718"/>
      <c r="BN152" s="1152"/>
      <c r="BO152" s="1006"/>
      <c r="BP152" s="718"/>
      <c r="BQ152" s="718"/>
      <c r="BR152" s="718"/>
      <c r="BS152" s="718"/>
      <c r="BT152" s="718"/>
      <c r="BU152" s="718"/>
    </row>
    <row r="153" spans="1:73" s="1" customFormat="1" ht="35.1" customHeight="1" thickTop="1" x14ac:dyDescent="0.25">
      <c r="A153" s="151"/>
      <c r="B153" s="24"/>
      <c r="C153" s="1058" t="s">
        <v>1377</v>
      </c>
      <c r="D153" s="1049" t="s">
        <v>1378</v>
      </c>
      <c r="E153" s="1061">
        <v>418</v>
      </c>
      <c r="F153" s="1064" t="s">
        <v>3647</v>
      </c>
      <c r="G153" s="1049" t="s">
        <v>1507</v>
      </c>
      <c r="H153" s="1043">
        <v>4</v>
      </c>
      <c r="I153" s="1049" t="s">
        <v>2982</v>
      </c>
      <c r="J153" s="1043" t="s">
        <v>3049</v>
      </c>
      <c r="K153" s="1049" t="s">
        <v>3050</v>
      </c>
      <c r="L153" s="1043" t="s">
        <v>3635</v>
      </c>
      <c r="M153" s="1049" t="s">
        <v>3051</v>
      </c>
      <c r="N153" s="1404">
        <v>2024004540060</v>
      </c>
      <c r="O153" s="1049" t="s">
        <v>3636</v>
      </c>
      <c r="P153" s="1052" t="s">
        <v>1379</v>
      </c>
      <c r="Q153" s="1055">
        <v>4</v>
      </c>
      <c r="R153" s="1040" t="s">
        <v>2867</v>
      </c>
      <c r="S153" s="1040"/>
      <c r="T153" s="1022"/>
      <c r="U153" s="1007"/>
      <c r="V153" s="1007"/>
      <c r="W153" s="1007"/>
      <c r="X153" s="1007"/>
      <c r="Y153" s="1007"/>
      <c r="Z153" s="1004">
        <f t="shared" ref="Z153" si="219">+AQ153+AY153+BG153+BO153</f>
        <v>0</v>
      </c>
      <c r="AA153" s="1004">
        <f t="shared" ref="AA153" si="220">SUM(AR153:AR156,AZ153:AZ156,BH153:BH156,BP153:BP156)</f>
        <v>0</v>
      </c>
      <c r="AB153" s="1004">
        <f t="shared" ref="AB153" si="221">SUM(AS153:AS156,BA153:BA156,BI153:BI156,BQ153:BQ156)</f>
        <v>0</v>
      </c>
      <c r="AC153" s="1004">
        <f t="shared" ref="AC153" si="222">SUM(AT153:AT156,BB153:BB156,BJ153:BJ156,BR153:BR156)</f>
        <v>0</v>
      </c>
      <c r="AD153" s="1004">
        <f t="shared" ref="AD153" si="223">SUM(AU153:AU156,BC153:BC156,BK153:BK156,BS153:BS156)</f>
        <v>0</v>
      </c>
      <c r="AE153" s="1004">
        <f t="shared" ref="AE153" si="224">SUM(AV153:AV156,BD153:BD156,BL153:BL156,BT153:BT156)</f>
        <v>0</v>
      </c>
      <c r="AF153" s="1004">
        <f t="shared" ref="AF153" si="225">SUM(AW153:AW156,BE153:BE156,BM153:BM156,BU153:BU156)</f>
        <v>0</v>
      </c>
      <c r="AG153" s="714"/>
      <c r="AH153" s="593"/>
      <c r="AI153" s="593"/>
      <c r="AJ153" s="593"/>
      <c r="AK153" s="207"/>
      <c r="AL153" s="208"/>
      <c r="AM153" s="208"/>
      <c r="AN153" s="208"/>
      <c r="AO153" s="208"/>
      <c r="AP153" s="1150">
        <f t="shared" ref="AP153" si="226">+U153</f>
        <v>0</v>
      </c>
      <c r="AQ153" s="1004">
        <f t="shared" ref="AQ153" si="227">SUM(AR153:AW156)</f>
        <v>0</v>
      </c>
      <c r="AR153" s="299"/>
      <c r="AS153" s="299"/>
      <c r="AT153" s="299"/>
      <c r="AU153" s="299"/>
      <c r="AV153" s="299"/>
      <c r="AW153" s="299"/>
      <c r="AX153" s="1150">
        <f t="shared" ref="AX153" si="228">+V153</f>
        <v>0</v>
      </c>
      <c r="AY153" s="1004">
        <f t="shared" ref="AY153" si="229">SUM(AZ153:BE156)</f>
        <v>0</v>
      </c>
      <c r="AZ153" s="299"/>
      <c r="BA153" s="299"/>
      <c r="BB153" s="299"/>
      <c r="BC153" s="299"/>
      <c r="BD153" s="299"/>
      <c r="BE153" s="299"/>
      <c r="BF153" s="1150">
        <f t="shared" ref="BF153" si="230">+W153</f>
        <v>0</v>
      </c>
      <c r="BG153" s="1004">
        <f t="shared" ref="BG153" si="231">SUM(BH153:BM156)</f>
        <v>0</v>
      </c>
      <c r="BH153" s="299"/>
      <c r="BI153" s="299"/>
      <c r="BJ153" s="299"/>
      <c r="BK153" s="299"/>
      <c r="BL153" s="299"/>
      <c r="BM153" s="299"/>
      <c r="BN153" s="1150">
        <f t="shared" ref="BN153" si="232">+X153</f>
        <v>0</v>
      </c>
      <c r="BO153" s="1004">
        <f t="shared" ref="BO153" si="233">SUM(BP153:BU156)</f>
        <v>0</v>
      </c>
      <c r="BP153" s="299"/>
      <c r="BQ153" s="299"/>
      <c r="BR153" s="299"/>
      <c r="BS153" s="299"/>
      <c r="BT153" s="299"/>
      <c r="BU153" s="299"/>
    </row>
    <row r="154" spans="1:73" s="1" customFormat="1" ht="35.1" customHeight="1" x14ac:dyDescent="0.25">
      <c r="A154" s="151"/>
      <c r="B154" s="24"/>
      <c r="C154" s="1059"/>
      <c r="D154" s="1050"/>
      <c r="E154" s="1062"/>
      <c r="F154" s="1065"/>
      <c r="G154" s="1050"/>
      <c r="H154" s="1044"/>
      <c r="I154" s="1050"/>
      <c r="J154" s="1044"/>
      <c r="K154" s="1050"/>
      <c r="L154" s="1044"/>
      <c r="M154" s="1050"/>
      <c r="N154" s="1420"/>
      <c r="O154" s="1050"/>
      <c r="P154" s="1053"/>
      <c r="Q154" s="1056"/>
      <c r="R154" s="1041"/>
      <c r="S154" s="1041"/>
      <c r="T154" s="1023"/>
      <c r="U154" s="1008"/>
      <c r="V154" s="1008"/>
      <c r="W154" s="1008"/>
      <c r="X154" s="1008"/>
      <c r="Y154" s="1008"/>
      <c r="Z154" s="1005"/>
      <c r="AA154" s="1005"/>
      <c r="AB154" s="1005"/>
      <c r="AC154" s="1005"/>
      <c r="AD154" s="1005"/>
      <c r="AE154" s="1005"/>
      <c r="AF154" s="1005"/>
      <c r="AG154" s="479"/>
      <c r="AH154" s="592"/>
      <c r="AI154" s="592"/>
      <c r="AJ154" s="592"/>
      <c r="AK154" s="196"/>
      <c r="AL154" s="197"/>
      <c r="AM154" s="197"/>
      <c r="AN154" s="197"/>
      <c r="AO154" s="197"/>
      <c r="AP154" s="1151"/>
      <c r="AQ154" s="1005"/>
      <c r="AR154" s="282"/>
      <c r="AS154" s="282"/>
      <c r="AT154" s="282"/>
      <c r="AU154" s="282"/>
      <c r="AV154" s="282"/>
      <c r="AW154" s="282"/>
      <c r="AX154" s="1151"/>
      <c r="AY154" s="1005"/>
      <c r="AZ154" s="282"/>
      <c r="BA154" s="282"/>
      <c r="BB154" s="282"/>
      <c r="BC154" s="282"/>
      <c r="BD154" s="282"/>
      <c r="BE154" s="282"/>
      <c r="BF154" s="1151"/>
      <c r="BG154" s="1005"/>
      <c r="BH154" s="282"/>
      <c r="BI154" s="282"/>
      <c r="BJ154" s="282"/>
      <c r="BK154" s="282"/>
      <c r="BL154" s="282"/>
      <c r="BM154" s="282"/>
      <c r="BN154" s="1151"/>
      <c r="BO154" s="1005"/>
      <c r="BP154" s="282"/>
      <c r="BQ154" s="282"/>
      <c r="BR154" s="282"/>
      <c r="BS154" s="282"/>
      <c r="BT154" s="282"/>
      <c r="BU154" s="282"/>
    </row>
    <row r="155" spans="1:73" s="1" customFormat="1" ht="35.1" customHeight="1" x14ac:dyDescent="0.25">
      <c r="A155" s="151"/>
      <c r="B155" s="24"/>
      <c r="C155" s="1059"/>
      <c r="D155" s="1050"/>
      <c r="E155" s="1062"/>
      <c r="F155" s="1065"/>
      <c r="G155" s="1050"/>
      <c r="H155" s="1044"/>
      <c r="I155" s="1050"/>
      <c r="J155" s="1044"/>
      <c r="K155" s="1050"/>
      <c r="L155" s="1044"/>
      <c r="M155" s="1050"/>
      <c r="N155" s="1420"/>
      <c r="O155" s="1050"/>
      <c r="P155" s="1053"/>
      <c r="Q155" s="1056"/>
      <c r="R155" s="1041"/>
      <c r="S155" s="1041"/>
      <c r="T155" s="1023"/>
      <c r="U155" s="1008"/>
      <c r="V155" s="1008"/>
      <c r="W155" s="1008"/>
      <c r="X155" s="1008"/>
      <c r="Y155" s="1008"/>
      <c r="Z155" s="1005"/>
      <c r="AA155" s="1005"/>
      <c r="AB155" s="1005"/>
      <c r="AC155" s="1005"/>
      <c r="AD155" s="1005"/>
      <c r="AE155" s="1005"/>
      <c r="AF155" s="1005"/>
      <c r="AG155" s="196"/>
      <c r="AH155" s="592"/>
      <c r="AI155" s="592"/>
      <c r="AJ155" s="592"/>
      <c r="AK155" s="196"/>
      <c r="AL155" s="197"/>
      <c r="AM155" s="197"/>
      <c r="AN155" s="197"/>
      <c r="AO155" s="197"/>
      <c r="AP155" s="1151"/>
      <c r="AQ155" s="1005"/>
      <c r="AR155" s="282"/>
      <c r="AS155" s="282"/>
      <c r="AT155" s="282"/>
      <c r="AU155" s="282"/>
      <c r="AV155" s="282"/>
      <c r="AW155" s="282"/>
      <c r="AX155" s="1151"/>
      <c r="AY155" s="1005"/>
      <c r="AZ155" s="282"/>
      <c r="BA155" s="282"/>
      <c r="BB155" s="282"/>
      <c r="BC155" s="282"/>
      <c r="BD155" s="282"/>
      <c r="BE155" s="282"/>
      <c r="BF155" s="1151"/>
      <c r="BG155" s="1005"/>
      <c r="BH155" s="282"/>
      <c r="BI155" s="282"/>
      <c r="BJ155" s="282"/>
      <c r="BK155" s="282"/>
      <c r="BL155" s="282"/>
      <c r="BM155" s="282"/>
      <c r="BN155" s="1151"/>
      <c r="BO155" s="1005"/>
      <c r="BP155" s="282"/>
      <c r="BQ155" s="282"/>
      <c r="BR155" s="282"/>
      <c r="BS155" s="282"/>
      <c r="BT155" s="282"/>
      <c r="BU155" s="282"/>
    </row>
    <row r="156" spans="1:73" s="1" customFormat="1" ht="35.1" customHeight="1" thickBot="1" x14ac:dyDescent="0.3">
      <c r="A156" s="151"/>
      <c r="B156" s="24"/>
      <c r="C156" s="1060"/>
      <c r="D156" s="1051"/>
      <c r="E156" s="1063"/>
      <c r="F156" s="1066"/>
      <c r="G156" s="1051"/>
      <c r="H156" s="1045"/>
      <c r="I156" s="1051"/>
      <c r="J156" s="1045"/>
      <c r="K156" s="1051"/>
      <c r="L156" s="1045"/>
      <c r="M156" s="1051"/>
      <c r="N156" s="1406"/>
      <c r="O156" s="1051"/>
      <c r="P156" s="1054"/>
      <c r="Q156" s="1057"/>
      <c r="R156" s="1042"/>
      <c r="S156" s="1042"/>
      <c r="T156" s="1024"/>
      <c r="U156" s="1009"/>
      <c r="V156" s="1009"/>
      <c r="W156" s="1009"/>
      <c r="X156" s="1009"/>
      <c r="Y156" s="1009"/>
      <c r="Z156" s="1006"/>
      <c r="AA156" s="1006"/>
      <c r="AB156" s="1006"/>
      <c r="AC156" s="1006"/>
      <c r="AD156" s="1006"/>
      <c r="AE156" s="1006"/>
      <c r="AF156" s="1006"/>
      <c r="AG156" s="715"/>
      <c r="AH156" s="716"/>
      <c r="AI156" s="716"/>
      <c r="AJ156" s="716"/>
      <c r="AK156" s="715"/>
      <c r="AL156" s="717"/>
      <c r="AM156" s="717"/>
      <c r="AN156" s="717"/>
      <c r="AO156" s="717"/>
      <c r="AP156" s="1152"/>
      <c r="AQ156" s="1006"/>
      <c r="AR156" s="718"/>
      <c r="AS156" s="718"/>
      <c r="AT156" s="718"/>
      <c r="AU156" s="718"/>
      <c r="AV156" s="718"/>
      <c r="AW156" s="718"/>
      <c r="AX156" s="1152"/>
      <c r="AY156" s="1006"/>
      <c r="AZ156" s="718"/>
      <c r="BA156" s="718"/>
      <c r="BB156" s="718"/>
      <c r="BC156" s="718"/>
      <c r="BD156" s="718"/>
      <c r="BE156" s="718"/>
      <c r="BF156" s="1152"/>
      <c r="BG156" s="1006"/>
      <c r="BH156" s="718"/>
      <c r="BI156" s="718"/>
      <c r="BJ156" s="718"/>
      <c r="BK156" s="718"/>
      <c r="BL156" s="718"/>
      <c r="BM156" s="718"/>
      <c r="BN156" s="1152"/>
      <c r="BO156" s="1006"/>
      <c r="BP156" s="718"/>
      <c r="BQ156" s="718"/>
      <c r="BR156" s="718"/>
      <c r="BS156" s="718"/>
      <c r="BT156" s="718"/>
      <c r="BU156" s="718"/>
    </row>
    <row r="157" spans="1:73" ht="40.15" customHeight="1" thickTop="1" x14ac:dyDescent="0.25">
      <c r="A157" s="596"/>
      <c r="B157" s="596"/>
      <c r="C157" s="597"/>
      <c r="D157" s="604"/>
      <c r="E157" s="605"/>
      <c r="F157" s="606"/>
      <c r="G157" s="607"/>
      <c r="H157" s="608"/>
      <c r="I157" s="608"/>
      <c r="J157" s="607"/>
      <c r="K157" s="607"/>
      <c r="L157" s="607"/>
      <c r="M157" s="607"/>
      <c r="N157" s="607"/>
      <c r="O157" s="609"/>
      <c r="P157" s="610"/>
      <c r="Q157" s="611"/>
      <c r="R157" s="612"/>
      <c r="S157" s="612"/>
      <c r="T157" s="613"/>
      <c r="U157" s="597"/>
      <c r="V157" s="597"/>
      <c r="W157" s="597"/>
      <c r="X157" s="597"/>
      <c r="Y157" s="597"/>
      <c r="Z157" s="614"/>
      <c r="AA157" s="614"/>
      <c r="AB157" s="614"/>
      <c r="AC157" s="614"/>
      <c r="AD157" s="614"/>
      <c r="AE157" s="614"/>
      <c r="AF157" s="614"/>
      <c r="AG157" s="614"/>
      <c r="AH157" s="614"/>
      <c r="AI157" s="614"/>
      <c r="AJ157" s="615"/>
      <c r="AK157" s="616"/>
      <c r="AL157" s="614"/>
      <c r="AM157" s="614"/>
      <c r="AN157" s="614"/>
      <c r="AO157" s="614"/>
      <c r="AP157" s="617"/>
      <c r="AQ157" s="617"/>
      <c r="AR157" s="618"/>
      <c r="AS157" s="618"/>
      <c r="AT157" s="618"/>
      <c r="AU157" s="597"/>
      <c r="AV157" s="597"/>
      <c r="AW157" s="597"/>
      <c r="AX157" s="618"/>
      <c r="AY157" s="618"/>
      <c r="AZ157" s="618"/>
      <c r="BA157" s="618"/>
      <c r="BB157" s="618"/>
      <c r="BC157" s="597"/>
      <c r="BD157" s="597"/>
      <c r="BE157" s="597"/>
      <c r="BF157" s="618"/>
      <c r="BG157" s="618"/>
      <c r="BH157" s="618"/>
      <c r="BI157" s="618"/>
      <c r="BJ157" s="618"/>
      <c r="BK157" s="597"/>
      <c r="BL157" s="597"/>
      <c r="BM157" s="597"/>
      <c r="BN157" s="618"/>
      <c r="BO157" s="618"/>
      <c r="BP157" s="618"/>
      <c r="BQ157" s="618"/>
      <c r="BR157" s="618"/>
      <c r="BS157" s="597"/>
      <c r="BT157" s="597"/>
      <c r="BU157" s="597"/>
    </row>
    <row r="158" spans="1:73" s="1" customFormat="1" ht="40.15" customHeight="1" thickBot="1" x14ac:dyDescent="0.3">
      <c r="A158" s="679" t="s">
        <v>3648</v>
      </c>
      <c r="B158" s="8" t="s">
        <v>1380</v>
      </c>
      <c r="C158" s="252"/>
      <c r="D158" s="271"/>
      <c r="E158" s="438"/>
      <c r="F158" s="451"/>
      <c r="G158" s="397"/>
      <c r="H158" s="409"/>
      <c r="I158" s="409"/>
      <c r="J158" s="399"/>
      <c r="K158" s="399"/>
      <c r="L158" s="271"/>
      <c r="M158" s="271"/>
      <c r="N158" s="271"/>
      <c r="O158" s="400"/>
      <c r="P158" s="775"/>
      <c r="Q158" s="687"/>
      <c r="R158" s="687"/>
      <c r="S158" s="688"/>
      <c r="T158" s="255"/>
      <c r="U158" s="689"/>
      <c r="V158" s="689"/>
      <c r="W158" s="689"/>
      <c r="X158" s="689"/>
      <c r="Y158" s="697">
        <f t="shared" ref="Y158:AF158" si="234">Y159+Y212+Y225</f>
        <v>0</v>
      </c>
      <c r="Z158" s="697">
        <f t="shared" si="234"/>
        <v>0</v>
      </c>
      <c r="AA158" s="697">
        <f t="shared" si="234"/>
        <v>0</v>
      </c>
      <c r="AB158" s="697">
        <f t="shared" si="234"/>
        <v>0</v>
      </c>
      <c r="AC158" s="697">
        <f t="shared" si="234"/>
        <v>0</v>
      </c>
      <c r="AD158" s="697">
        <f t="shared" si="234"/>
        <v>0</v>
      </c>
      <c r="AE158" s="697">
        <f t="shared" si="234"/>
        <v>0</v>
      </c>
      <c r="AF158" s="697">
        <f t="shared" si="234"/>
        <v>0</v>
      </c>
      <c r="AG158" s="279"/>
      <c r="AH158" s="279"/>
      <c r="AI158" s="279"/>
      <c r="AJ158" s="279"/>
      <c r="AK158" s="279"/>
      <c r="AL158" s="279"/>
      <c r="AM158" s="279"/>
      <c r="AN158" s="279"/>
      <c r="AO158" s="279"/>
      <c r="AP158" s="281"/>
      <c r="AQ158" s="739">
        <f t="shared" ref="AQ158:AW158" si="235">+AQ159+AQ212+AQ225</f>
        <v>0</v>
      </c>
      <c r="AR158" s="278">
        <f t="shared" si="235"/>
        <v>0</v>
      </c>
      <c r="AS158" s="278">
        <f t="shared" si="235"/>
        <v>0</v>
      </c>
      <c r="AT158" s="278">
        <f t="shared" si="235"/>
        <v>0</v>
      </c>
      <c r="AU158" s="278">
        <f t="shared" si="235"/>
        <v>0</v>
      </c>
      <c r="AV158" s="278">
        <f t="shared" si="235"/>
        <v>0</v>
      </c>
      <c r="AW158" s="278">
        <f t="shared" si="235"/>
        <v>0</v>
      </c>
      <c r="AX158" s="280"/>
      <c r="AY158" s="278">
        <f t="shared" ref="AY158:BE158" si="236">+AY159+AY212+AY225</f>
        <v>0</v>
      </c>
      <c r="AZ158" s="278">
        <f t="shared" si="236"/>
        <v>0</v>
      </c>
      <c r="BA158" s="278">
        <f t="shared" si="236"/>
        <v>0</v>
      </c>
      <c r="BB158" s="278">
        <f t="shared" si="236"/>
        <v>0</v>
      </c>
      <c r="BC158" s="278">
        <f t="shared" si="236"/>
        <v>0</v>
      </c>
      <c r="BD158" s="278">
        <f t="shared" si="236"/>
        <v>0</v>
      </c>
      <c r="BE158" s="278">
        <f t="shared" si="236"/>
        <v>0</v>
      </c>
      <c r="BF158" s="280"/>
      <c r="BG158" s="278">
        <f t="shared" ref="BG158:BM158" si="237">+BG159+BG212+BG225</f>
        <v>0</v>
      </c>
      <c r="BH158" s="278">
        <f t="shared" si="237"/>
        <v>0</v>
      </c>
      <c r="BI158" s="278">
        <f t="shared" si="237"/>
        <v>0</v>
      </c>
      <c r="BJ158" s="278">
        <f t="shared" si="237"/>
        <v>0</v>
      </c>
      <c r="BK158" s="278">
        <f t="shared" si="237"/>
        <v>0</v>
      </c>
      <c r="BL158" s="278">
        <f t="shared" si="237"/>
        <v>0</v>
      </c>
      <c r="BM158" s="278">
        <f t="shared" si="237"/>
        <v>0</v>
      </c>
      <c r="BN158" s="280"/>
      <c r="BO158" s="278">
        <f t="shared" ref="BO158:BU158" si="238">+BO159+BO212+BO225</f>
        <v>0</v>
      </c>
      <c r="BP158" s="278">
        <f t="shared" si="238"/>
        <v>0</v>
      </c>
      <c r="BQ158" s="278">
        <f t="shared" si="238"/>
        <v>0</v>
      </c>
      <c r="BR158" s="278">
        <f t="shared" si="238"/>
        <v>0</v>
      </c>
      <c r="BS158" s="278">
        <f t="shared" si="238"/>
        <v>0</v>
      </c>
      <c r="BT158" s="278">
        <f t="shared" si="238"/>
        <v>0</v>
      </c>
      <c r="BU158" s="278">
        <f t="shared" si="238"/>
        <v>0</v>
      </c>
    </row>
    <row r="159" spans="1:73" s="1" customFormat="1" ht="40.15" customHeight="1" thickTop="1" thickBot="1" x14ac:dyDescent="0.3">
      <c r="A159" s="151"/>
      <c r="B159" s="117" t="s">
        <v>1381</v>
      </c>
      <c r="C159" s="238" t="s">
        <v>139</v>
      </c>
      <c r="D159" s="421"/>
      <c r="E159" s="662"/>
      <c r="F159" s="447"/>
      <c r="G159" s="373"/>
      <c r="H159" s="375"/>
      <c r="I159" s="375"/>
      <c r="J159" s="376"/>
      <c r="K159" s="376"/>
      <c r="L159" s="421"/>
      <c r="M159" s="423"/>
      <c r="N159" s="712"/>
      <c r="O159" s="664"/>
      <c r="P159" s="664"/>
      <c r="Q159" s="666"/>
      <c r="R159" s="666"/>
      <c r="S159" s="698"/>
      <c r="T159" s="699"/>
      <c r="U159" s="668"/>
      <c r="V159" s="668"/>
      <c r="W159" s="668"/>
      <c r="X159" s="668"/>
      <c r="Y159" s="248">
        <f>SUM(Y160:Y211)</f>
        <v>0</v>
      </c>
      <c r="Z159" s="700">
        <f>AQ159+AY159+BG159+BO159</f>
        <v>0</v>
      </c>
      <c r="AA159" s="700">
        <f t="shared" ref="AA159:AF159" si="239">AR159+AZ159+BH159+BP159</f>
        <v>0</v>
      </c>
      <c r="AB159" s="700">
        <f t="shared" si="239"/>
        <v>0</v>
      </c>
      <c r="AC159" s="700">
        <f t="shared" si="239"/>
        <v>0</v>
      </c>
      <c r="AD159" s="700">
        <f t="shared" si="239"/>
        <v>0</v>
      </c>
      <c r="AE159" s="700">
        <f t="shared" si="239"/>
        <v>0</v>
      </c>
      <c r="AF159" s="700">
        <f t="shared" si="239"/>
        <v>0</v>
      </c>
      <c r="AG159" s="246"/>
      <c r="AH159" s="246"/>
      <c r="AI159" s="246"/>
      <c r="AJ159" s="246"/>
      <c r="AK159" s="246"/>
      <c r="AL159" s="246"/>
      <c r="AM159" s="246"/>
      <c r="AN159" s="246"/>
      <c r="AO159" s="246"/>
      <c r="AP159" s="669">
        <v>0</v>
      </c>
      <c r="AQ159" s="670">
        <f t="shared" ref="AQ159:AW159" si="240">SUM(AQ160:AQ211)</f>
        <v>0</v>
      </c>
      <c r="AR159" s="670">
        <f t="shared" si="240"/>
        <v>0</v>
      </c>
      <c r="AS159" s="670">
        <f t="shared" si="240"/>
        <v>0</v>
      </c>
      <c r="AT159" s="670">
        <f t="shared" si="240"/>
        <v>0</v>
      </c>
      <c r="AU159" s="670">
        <f t="shared" si="240"/>
        <v>0</v>
      </c>
      <c r="AV159" s="670">
        <f t="shared" si="240"/>
        <v>0</v>
      </c>
      <c r="AW159" s="670">
        <f t="shared" si="240"/>
        <v>0</v>
      </c>
      <c r="AX159" s="669"/>
      <c r="AY159" s="670">
        <f t="shared" ref="AY159:BE159" si="241">SUM(AY160:AY211)</f>
        <v>0</v>
      </c>
      <c r="AZ159" s="670">
        <f t="shared" si="241"/>
        <v>0</v>
      </c>
      <c r="BA159" s="670">
        <f t="shared" si="241"/>
        <v>0</v>
      </c>
      <c r="BB159" s="670">
        <f t="shared" si="241"/>
        <v>0</v>
      </c>
      <c r="BC159" s="670">
        <f t="shared" si="241"/>
        <v>0</v>
      </c>
      <c r="BD159" s="670">
        <f t="shared" si="241"/>
        <v>0</v>
      </c>
      <c r="BE159" s="670">
        <f t="shared" si="241"/>
        <v>0</v>
      </c>
      <c r="BF159" s="669"/>
      <c r="BG159" s="670">
        <f t="shared" ref="BG159:BM159" si="242">SUM(BG160:BG211)</f>
        <v>0</v>
      </c>
      <c r="BH159" s="670">
        <f t="shared" si="242"/>
        <v>0</v>
      </c>
      <c r="BI159" s="670">
        <f t="shared" si="242"/>
        <v>0</v>
      </c>
      <c r="BJ159" s="670">
        <f t="shared" si="242"/>
        <v>0</v>
      </c>
      <c r="BK159" s="670">
        <f t="shared" si="242"/>
        <v>0</v>
      </c>
      <c r="BL159" s="670">
        <f t="shared" si="242"/>
        <v>0</v>
      </c>
      <c r="BM159" s="670">
        <f t="shared" si="242"/>
        <v>0</v>
      </c>
      <c r="BN159" s="669"/>
      <c r="BO159" s="670">
        <f t="shared" ref="BO159:BU159" si="243">SUM(BO160:BO211)</f>
        <v>0</v>
      </c>
      <c r="BP159" s="670">
        <f t="shared" si="243"/>
        <v>0</v>
      </c>
      <c r="BQ159" s="670">
        <f t="shared" si="243"/>
        <v>0</v>
      </c>
      <c r="BR159" s="670">
        <f t="shared" si="243"/>
        <v>0</v>
      </c>
      <c r="BS159" s="670">
        <f t="shared" si="243"/>
        <v>0</v>
      </c>
      <c r="BT159" s="670">
        <f t="shared" si="243"/>
        <v>0</v>
      </c>
      <c r="BU159" s="670">
        <f t="shared" si="243"/>
        <v>0</v>
      </c>
    </row>
    <row r="160" spans="1:73" s="1" customFormat="1" ht="40.15" customHeight="1" thickTop="1" x14ac:dyDescent="0.25">
      <c r="A160" s="151"/>
      <c r="B160" s="24"/>
      <c r="C160" s="1058" t="s">
        <v>1382</v>
      </c>
      <c r="D160" s="1049" t="s">
        <v>1383</v>
      </c>
      <c r="E160" s="1061">
        <v>419</v>
      </c>
      <c r="F160" s="1064" t="s">
        <v>3649</v>
      </c>
      <c r="G160" s="1049" t="s">
        <v>1384</v>
      </c>
      <c r="H160" s="1043">
        <v>1000</v>
      </c>
      <c r="I160" s="1049" t="s">
        <v>2982</v>
      </c>
      <c r="J160" s="1043" t="s">
        <v>3049</v>
      </c>
      <c r="K160" s="1049" t="s">
        <v>3050</v>
      </c>
      <c r="L160" s="1043" t="s">
        <v>3620</v>
      </c>
      <c r="M160" s="1049" t="s">
        <v>3617</v>
      </c>
      <c r="N160" s="1404">
        <v>2024004540083</v>
      </c>
      <c r="O160" s="1049" t="s">
        <v>3386</v>
      </c>
      <c r="P160" s="1052" t="s">
        <v>1384</v>
      </c>
      <c r="Q160" s="1055">
        <v>1000</v>
      </c>
      <c r="R160" s="1040" t="s">
        <v>2871</v>
      </c>
      <c r="S160" s="1040"/>
      <c r="T160" s="1022"/>
      <c r="U160" s="1007"/>
      <c r="V160" s="1007"/>
      <c r="W160" s="1007"/>
      <c r="X160" s="1007"/>
      <c r="Y160" s="1007"/>
      <c r="Z160" s="1004">
        <f t="shared" ref="Z160" si="244">+AQ160+AY160+BG160+BO160</f>
        <v>0</v>
      </c>
      <c r="AA160" s="1004">
        <f t="shared" ref="AA160" si="245">SUM(AR160:AR163,AZ160:AZ163,BH160:BH163,BP160:BP163)</f>
        <v>0</v>
      </c>
      <c r="AB160" s="1004">
        <f t="shared" ref="AB160" si="246">SUM(AS160:AS163,BA160:BA163,BI160:BI163,BQ160:BQ163)</f>
        <v>0</v>
      </c>
      <c r="AC160" s="1004">
        <f t="shared" ref="AC160" si="247">SUM(AT160:AT163,BB160:BB163,BJ160:BJ163,BR160:BR163)</f>
        <v>0</v>
      </c>
      <c r="AD160" s="1004">
        <f t="shared" ref="AD160" si="248">SUM(AU160:AU163,BC160:BC163,BK160:BK163,BS160:BS163)</f>
        <v>0</v>
      </c>
      <c r="AE160" s="1004">
        <f t="shared" ref="AE160" si="249">SUM(AV160:AV163,BD160:BD163,BL160:BL163,BT160:BT163)</f>
        <v>0</v>
      </c>
      <c r="AF160" s="1004">
        <f t="shared" ref="AF160" si="250">SUM(AW160:AW163,BE160:BE163,BM160:BM163,BU160:BU163)</f>
        <v>0</v>
      </c>
      <c r="AG160" s="714"/>
      <c r="AH160" s="593"/>
      <c r="AI160" s="593"/>
      <c r="AJ160" s="593"/>
      <c r="AK160" s="207"/>
      <c r="AL160" s="208"/>
      <c r="AM160" s="208"/>
      <c r="AN160" s="208"/>
      <c r="AO160" s="208"/>
      <c r="AP160" s="1150">
        <f t="shared" ref="AP160" si="251">+U160</f>
        <v>0</v>
      </c>
      <c r="AQ160" s="1004">
        <f t="shared" ref="AQ160" si="252">SUM(AR160:AW163)</f>
        <v>0</v>
      </c>
      <c r="AR160" s="299"/>
      <c r="AS160" s="299"/>
      <c r="AT160" s="299"/>
      <c r="AU160" s="299"/>
      <c r="AV160" s="299"/>
      <c r="AW160" s="299"/>
      <c r="AX160" s="1150">
        <f t="shared" ref="AX160" si="253">+V160</f>
        <v>0</v>
      </c>
      <c r="AY160" s="1004">
        <f t="shared" ref="AY160" si="254">SUM(AZ160:BE163)</f>
        <v>0</v>
      </c>
      <c r="AZ160" s="299"/>
      <c r="BA160" s="299"/>
      <c r="BB160" s="299"/>
      <c r="BC160" s="299"/>
      <c r="BD160" s="299"/>
      <c r="BE160" s="299"/>
      <c r="BF160" s="1150">
        <f t="shared" ref="BF160" si="255">+W160</f>
        <v>0</v>
      </c>
      <c r="BG160" s="1004">
        <f t="shared" ref="BG160" si="256">SUM(BH160:BM163)</f>
        <v>0</v>
      </c>
      <c r="BH160" s="299"/>
      <c r="BI160" s="299"/>
      <c r="BJ160" s="299"/>
      <c r="BK160" s="299"/>
      <c r="BL160" s="299"/>
      <c r="BM160" s="299"/>
      <c r="BN160" s="1150">
        <f t="shared" ref="BN160" si="257">+X160</f>
        <v>0</v>
      </c>
      <c r="BO160" s="1004">
        <f t="shared" ref="BO160" si="258">SUM(BP160:BU163)</f>
        <v>0</v>
      </c>
      <c r="BP160" s="299"/>
      <c r="BQ160" s="299"/>
      <c r="BR160" s="299"/>
      <c r="BS160" s="299"/>
      <c r="BT160" s="299"/>
      <c r="BU160" s="299"/>
    </row>
    <row r="161" spans="1:73" s="1" customFormat="1" ht="40.15" customHeight="1" x14ac:dyDescent="0.25">
      <c r="A161" s="151"/>
      <c r="B161" s="24"/>
      <c r="C161" s="1059"/>
      <c r="D161" s="1050"/>
      <c r="E161" s="1062"/>
      <c r="F161" s="1065"/>
      <c r="G161" s="1050"/>
      <c r="H161" s="1044"/>
      <c r="I161" s="1050"/>
      <c r="J161" s="1044"/>
      <c r="K161" s="1050"/>
      <c r="L161" s="1044"/>
      <c r="M161" s="1050"/>
      <c r="N161" s="1420"/>
      <c r="O161" s="1050"/>
      <c r="P161" s="1053"/>
      <c r="Q161" s="1056"/>
      <c r="R161" s="1041"/>
      <c r="S161" s="1041"/>
      <c r="T161" s="1023"/>
      <c r="U161" s="1008"/>
      <c r="V161" s="1008"/>
      <c r="W161" s="1008"/>
      <c r="X161" s="1008"/>
      <c r="Y161" s="1008"/>
      <c r="Z161" s="1005"/>
      <c r="AA161" s="1005"/>
      <c r="AB161" s="1005"/>
      <c r="AC161" s="1005"/>
      <c r="AD161" s="1005"/>
      <c r="AE161" s="1005"/>
      <c r="AF161" s="1005"/>
      <c r="AG161" s="479"/>
      <c r="AH161" s="592"/>
      <c r="AI161" s="592"/>
      <c r="AJ161" s="592"/>
      <c r="AK161" s="196"/>
      <c r="AL161" s="197"/>
      <c r="AM161" s="197"/>
      <c r="AN161" s="197"/>
      <c r="AO161" s="197"/>
      <c r="AP161" s="1151"/>
      <c r="AQ161" s="1005"/>
      <c r="AR161" s="282"/>
      <c r="AS161" s="282"/>
      <c r="AT161" s="282"/>
      <c r="AU161" s="282"/>
      <c r="AV161" s="282"/>
      <c r="AW161" s="282"/>
      <c r="AX161" s="1151"/>
      <c r="AY161" s="1005"/>
      <c r="AZ161" s="282"/>
      <c r="BA161" s="282"/>
      <c r="BB161" s="282"/>
      <c r="BC161" s="282"/>
      <c r="BD161" s="282"/>
      <c r="BE161" s="282"/>
      <c r="BF161" s="1151"/>
      <c r="BG161" s="1005"/>
      <c r="BH161" s="282"/>
      <c r="BI161" s="282"/>
      <c r="BJ161" s="282"/>
      <c r="BK161" s="282"/>
      <c r="BL161" s="282"/>
      <c r="BM161" s="282"/>
      <c r="BN161" s="1151"/>
      <c r="BO161" s="1005"/>
      <c r="BP161" s="282"/>
      <c r="BQ161" s="282"/>
      <c r="BR161" s="282"/>
      <c r="BS161" s="282"/>
      <c r="BT161" s="282"/>
      <c r="BU161" s="282"/>
    </row>
    <row r="162" spans="1:73" s="1" customFormat="1" ht="39.950000000000003" customHeight="1" x14ac:dyDescent="0.25">
      <c r="A162" s="151"/>
      <c r="B162" s="24"/>
      <c r="C162" s="1059"/>
      <c r="D162" s="1050"/>
      <c r="E162" s="1062"/>
      <c r="F162" s="1065"/>
      <c r="G162" s="1050"/>
      <c r="H162" s="1044"/>
      <c r="I162" s="1050"/>
      <c r="J162" s="1044"/>
      <c r="K162" s="1050"/>
      <c r="L162" s="1044"/>
      <c r="M162" s="1050"/>
      <c r="N162" s="1420"/>
      <c r="O162" s="1050"/>
      <c r="P162" s="1053"/>
      <c r="Q162" s="1056"/>
      <c r="R162" s="1041"/>
      <c r="S162" s="1041"/>
      <c r="T162" s="1023"/>
      <c r="U162" s="1008"/>
      <c r="V162" s="1008"/>
      <c r="W162" s="1008"/>
      <c r="X162" s="1008"/>
      <c r="Y162" s="1008"/>
      <c r="Z162" s="1005"/>
      <c r="AA162" s="1005"/>
      <c r="AB162" s="1005"/>
      <c r="AC162" s="1005"/>
      <c r="AD162" s="1005"/>
      <c r="AE162" s="1005"/>
      <c r="AF162" s="1005"/>
      <c r="AG162" s="196"/>
      <c r="AH162" s="592"/>
      <c r="AI162" s="592"/>
      <c r="AJ162" s="592"/>
      <c r="AK162" s="196"/>
      <c r="AL162" s="197"/>
      <c r="AM162" s="197"/>
      <c r="AN162" s="197"/>
      <c r="AO162" s="197"/>
      <c r="AP162" s="1151"/>
      <c r="AQ162" s="1005"/>
      <c r="AR162" s="282"/>
      <c r="AS162" s="282"/>
      <c r="AT162" s="282"/>
      <c r="AU162" s="282"/>
      <c r="AV162" s="282"/>
      <c r="AW162" s="282"/>
      <c r="AX162" s="1151"/>
      <c r="AY162" s="1005"/>
      <c r="AZ162" s="282"/>
      <c r="BA162" s="282"/>
      <c r="BB162" s="282"/>
      <c r="BC162" s="282"/>
      <c r="BD162" s="282"/>
      <c r="BE162" s="282"/>
      <c r="BF162" s="1151"/>
      <c r="BG162" s="1005"/>
      <c r="BH162" s="282"/>
      <c r="BI162" s="282"/>
      <c r="BJ162" s="282"/>
      <c r="BK162" s="282"/>
      <c r="BL162" s="282"/>
      <c r="BM162" s="282"/>
      <c r="BN162" s="1151"/>
      <c r="BO162" s="1005"/>
      <c r="BP162" s="282"/>
      <c r="BQ162" s="282"/>
      <c r="BR162" s="282"/>
      <c r="BS162" s="282"/>
      <c r="BT162" s="282"/>
      <c r="BU162" s="282"/>
    </row>
    <row r="163" spans="1:73" s="1" customFormat="1" ht="39.950000000000003" customHeight="1" thickBot="1" x14ac:dyDescent="0.3">
      <c r="A163" s="151"/>
      <c r="B163" s="24"/>
      <c r="C163" s="1060"/>
      <c r="D163" s="1051"/>
      <c r="E163" s="1063"/>
      <c r="F163" s="1066"/>
      <c r="G163" s="1051"/>
      <c r="H163" s="1045"/>
      <c r="I163" s="1051"/>
      <c r="J163" s="1045"/>
      <c r="K163" s="1051"/>
      <c r="L163" s="1045"/>
      <c r="M163" s="1051"/>
      <c r="N163" s="1421"/>
      <c r="O163" s="1051"/>
      <c r="P163" s="1054"/>
      <c r="Q163" s="1057"/>
      <c r="R163" s="1042"/>
      <c r="S163" s="1042"/>
      <c r="T163" s="1024"/>
      <c r="U163" s="1009"/>
      <c r="V163" s="1009"/>
      <c r="W163" s="1009"/>
      <c r="X163" s="1009"/>
      <c r="Y163" s="1009"/>
      <c r="Z163" s="1006"/>
      <c r="AA163" s="1006"/>
      <c r="AB163" s="1006"/>
      <c r="AC163" s="1006"/>
      <c r="AD163" s="1006"/>
      <c r="AE163" s="1006"/>
      <c r="AF163" s="1006"/>
      <c r="AG163" s="715"/>
      <c r="AH163" s="716"/>
      <c r="AI163" s="716"/>
      <c r="AJ163" s="716"/>
      <c r="AK163" s="715"/>
      <c r="AL163" s="717"/>
      <c r="AM163" s="717"/>
      <c r="AN163" s="717"/>
      <c r="AO163" s="717"/>
      <c r="AP163" s="1152"/>
      <c r="AQ163" s="1006"/>
      <c r="AR163" s="718"/>
      <c r="AS163" s="718"/>
      <c r="AT163" s="718"/>
      <c r="AU163" s="718"/>
      <c r="AV163" s="718"/>
      <c r="AW163" s="718"/>
      <c r="AX163" s="1152"/>
      <c r="AY163" s="1006"/>
      <c r="AZ163" s="718"/>
      <c r="BA163" s="718"/>
      <c r="BB163" s="718"/>
      <c r="BC163" s="718"/>
      <c r="BD163" s="718"/>
      <c r="BE163" s="718"/>
      <c r="BF163" s="1152"/>
      <c r="BG163" s="1006"/>
      <c r="BH163" s="718"/>
      <c r="BI163" s="718"/>
      <c r="BJ163" s="718"/>
      <c r="BK163" s="718"/>
      <c r="BL163" s="718"/>
      <c r="BM163" s="718"/>
      <c r="BN163" s="1152"/>
      <c r="BO163" s="1006"/>
      <c r="BP163" s="718"/>
      <c r="BQ163" s="718"/>
      <c r="BR163" s="718"/>
      <c r="BS163" s="718"/>
      <c r="BT163" s="718"/>
      <c r="BU163" s="718"/>
    </row>
    <row r="164" spans="1:73" s="1" customFormat="1" ht="39.950000000000003" customHeight="1" thickTop="1" x14ac:dyDescent="0.25">
      <c r="A164" s="151"/>
      <c r="B164" s="24"/>
      <c r="C164" s="1058" t="s">
        <v>1385</v>
      </c>
      <c r="D164" s="1049" t="s">
        <v>1386</v>
      </c>
      <c r="E164" s="1061">
        <v>420</v>
      </c>
      <c r="F164" s="1064" t="s">
        <v>3650</v>
      </c>
      <c r="G164" s="1049" t="s">
        <v>1387</v>
      </c>
      <c r="H164" s="1043">
        <v>1000</v>
      </c>
      <c r="I164" s="1049" t="s">
        <v>2982</v>
      </c>
      <c r="J164" s="1043" t="s">
        <v>3049</v>
      </c>
      <c r="K164" s="1049" t="s">
        <v>3050</v>
      </c>
      <c r="L164" s="1043" t="s">
        <v>3620</v>
      </c>
      <c r="M164" s="1049" t="s">
        <v>3617</v>
      </c>
      <c r="N164" s="1404">
        <v>2024004540083</v>
      </c>
      <c r="O164" s="1049" t="s">
        <v>3386</v>
      </c>
      <c r="P164" s="1052" t="s">
        <v>1387</v>
      </c>
      <c r="Q164" s="1055">
        <v>1000</v>
      </c>
      <c r="R164" s="1040" t="s">
        <v>2871</v>
      </c>
      <c r="S164" s="1040"/>
      <c r="T164" s="1022"/>
      <c r="U164" s="1007"/>
      <c r="V164" s="1007"/>
      <c r="W164" s="1007"/>
      <c r="X164" s="1007"/>
      <c r="Y164" s="1007"/>
      <c r="Z164" s="1004">
        <f t="shared" ref="Z164" si="259">+AQ164+AY164+BG164+BO164</f>
        <v>0</v>
      </c>
      <c r="AA164" s="1004">
        <f t="shared" ref="AA164" si="260">SUM(AR164:AR167,AZ164:AZ167,BH164:BH167,BP164:BP167)</f>
        <v>0</v>
      </c>
      <c r="AB164" s="1004">
        <f t="shared" ref="AB164" si="261">SUM(AS164:AS167,BA164:BA167,BI164:BI167,BQ164:BQ167)</f>
        <v>0</v>
      </c>
      <c r="AC164" s="1004">
        <f t="shared" ref="AC164" si="262">SUM(AT164:AT167,BB164:BB167,BJ164:BJ167,BR164:BR167)</f>
        <v>0</v>
      </c>
      <c r="AD164" s="1004">
        <f t="shared" ref="AD164" si="263">SUM(AU164:AU167,BC164:BC167,BK164:BK167,BS164:BS167)</f>
        <v>0</v>
      </c>
      <c r="AE164" s="1004">
        <f t="shared" ref="AE164" si="264">SUM(AV164:AV167,BD164:BD167,BL164:BL167,BT164:BT167)</f>
        <v>0</v>
      </c>
      <c r="AF164" s="1004">
        <f t="shared" ref="AF164" si="265">SUM(AW164:AW167,BE164:BE167,BM164:BM167,BU164:BU167)</f>
        <v>0</v>
      </c>
      <c r="AG164" s="714"/>
      <c r="AH164" s="593"/>
      <c r="AI164" s="593"/>
      <c r="AJ164" s="593"/>
      <c r="AK164" s="207"/>
      <c r="AL164" s="208"/>
      <c r="AM164" s="208"/>
      <c r="AN164" s="208"/>
      <c r="AO164" s="208"/>
      <c r="AP164" s="1150">
        <f t="shared" ref="AP164" si="266">+U164</f>
        <v>0</v>
      </c>
      <c r="AQ164" s="1004">
        <f t="shared" ref="AQ164" si="267">SUM(AR164:AW167)</f>
        <v>0</v>
      </c>
      <c r="AR164" s="299"/>
      <c r="AS164" s="299"/>
      <c r="AT164" s="299"/>
      <c r="AU164" s="299"/>
      <c r="AV164" s="299"/>
      <c r="AW164" s="299"/>
      <c r="AX164" s="1150">
        <f t="shared" ref="AX164" si="268">+V164</f>
        <v>0</v>
      </c>
      <c r="AY164" s="1004">
        <f t="shared" ref="AY164" si="269">SUM(AZ164:BE167)</f>
        <v>0</v>
      </c>
      <c r="AZ164" s="299"/>
      <c r="BA164" s="299"/>
      <c r="BB164" s="299"/>
      <c r="BC164" s="299"/>
      <c r="BD164" s="299"/>
      <c r="BE164" s="299"/>
      <c r="BF164" s="1150">
        <f t="shared" ref="BF164" si="270">+W164</f>
        <v>0</v>
      </c>
      <c r="BG164" s="1004">
        <f t="shared" ref="BG164" si="271">SUM(BH164:BM167)</f>
        <v>0</v>
      </c>
      <c r="BH164" s="299"/>
      <c r="BI164" s="299"/>
      <c r="BJ164" s="299"/>
      <c r="BK164" s="299"/>
      <c r="BL164" s="299"/>
      <c r="BM164" s="299"/>
      <c r="BN164" s="1150">
        <f t="shared" ref="BN164" si="272">+X164</f>
        <v>0</v>
      </c>
      <c r="BO164" s="1004">
        <f t="shared" ref="BO164" si="273">SUM(BP164:BU167)</f>
        <v>0</v>
      </c>
      <c r="BP164" s="299"/>
      <c r="BQ164" s="299"/>
      <c r="BR164" s="299"/>
      <c r="BS164" s="299"/>
      <c r="BT164" s="299"/>
      <c r="BU164" s="299"/>
    </row>
    <row r="165" spans="1:73" s="1" customFormat="1" ht="39.950000000000003" customHeight="1" x14ac:dyDescent="0.25">
      <c r="A165" s="151"/>
      <c r="B165" s="24"/>
      <c r="C165" s="1059"/>
      <c r="D165" s="1050"/>
      <c r="E165" s="1062"/>
      <c r="F165" s="1065"/>
      <c r="G165" s="1050"/>
      <c r="H165" s="1044"/>
      <c r="I165" s="1050"/>
      <c r="J165" s="1044"/>
      <c r="K165" s="1050"/>
      <c r="L165" s="1044"/>
      <c r="M165" s="1050"/>
      <c r="N165" s="1420"/>
      <c r="O165" s="1050"/>
      <c r="P165" s="1053"/>
      <c r="Q165" s="1056"/>
      <c r="R165" s="1041"/>
      <c r="S165" s="1041"/>
      <c r="T165" s="1023"/>
      <c r="U165" s="1008"/>
      <c r="V165" s="1008"/>
      <c r="W165" s="1008"/>
      <c r="X165" s="1008"/>
      <c r="Y165" s="1008"/>
      <c r="Z165" s="1005"/>
      <c r="AA165" s="1005"/>
      <c r="AB165" s="1005"/>
      <c r="AC165" s="1005"/>
      <c r="AD165" s="1005"/>
      <c r="AE165" s="1005"/>
      <c r="AF165" s="1005"/>
      <c r="AG165" s="479"/>
      <c r="AH165" s="592"/>
      <c r="AI165" s="592"/>
      <c r="AJ165" s="592"/>
      <c r="AK165" s="196"/>
      <c r="AL165" s="197"/>
      <c r="AM165" s="197"/>
      <c r="AN165" s="197"/>
      <c r="AO165" s="197"/>
      <c r="AP165" s="1151"/>
      <c r="AQ165" s="1005"/>
      <c r="AR165" s="282"/>
      <c r="AS165" s="282"/>
      <c r="AT165" s="282"/>
      <c r="AU165" s="282"/>
      <c r="AV165" s="282"/>
      <c r="AW165" s="282"/>
      <c r="AX165" s="1151"/>
      <c r="AY165" s="1005"/>
      <c r="AZ165" s="282"/>
      <c r="BA165" s="282"/>
      <c r="BB165" s="282"/>
      <c r="BC165" s="282"/>
      <c r="BD165" s="282"/>
      <c r="BE165" s="282"/>
      <c r="BF165" s="1151"/>
      <c r="BG165" s="1005"/>
      <c r="BH165" s="282"/>
      <c r="BI165" s="282"/>
      <c r="BJ165" s="282"/>
      <c r="BK165" s="282"/>
      <c r="BL165" s="282"/>
      <c r="BM165" s="282"/>
      <c r="BN165" s="1151"/>
      <c r="BO165" s="1005"/>
      <c r="BP165" s="282"/>
      <c r="BQ165" s="282"/>
      <c r="BR165" s="282"/>
      <c r="BS165" s="282"/>
      <c r="BT165" s="282"/>
      <c r="BU165" s="282"/>
    </row>
    <row r="166" spans="1:73" s="1" customFormat="1" ht="39.950000000000003" customHeight="1" x14ac:dyDescent="0.25">
      <c r="A166" s="151"/>
      <c r="B166" s="24"/>
      <c r="C166" s="1059"/>
      <c r="D166" s="1050"/>
      <c r="E166" s="1062"/>
      <c r="F166" s="1065"/>
      <c r="G166" s="1050"/>
      <c r="H166" s="1044"/>
      <c r="I166" s="1050"/>
      <c r="J166" s="1044"/>
      <c r="K166" s="1050"/>
      <c r="L166" s="1044"/>
      <c r="M166" s="1050"/>
      <c r="N166" s="1420"/>
      <c r="O166" s="1050"/>
      <c r="P166" s="1053"/>
      <c r="Q166" s="1056"/>
      <c r="R166" s="1041"/>
      <c r="S166" s="1041"/>
      <c r="T166" s="1023"/>
      <c r="U166" s="1008"/>
      <c r="V166" s="1008"/>
      <c r="W166" s="1008"/>
      <c r="X166" s="1008"/>
      <c r="Y166" s="1008"/>
      <c r="Z166" s="1005"/>
      <c r="AA166" s="1005"/>
      <c r="AB166" s="1005"/>
      <c r="AC166" s="1005"/>
      <c r="AD166" s="1005"/>
      <c r="AE166" s="1005"/>
      <c r="AF166" s="1005"/>
      <c r="AG166" s="196"/>
      <c r="AH166" s="592"/>
      <c r="AI166" s="592"/>
      <c r="AJ166" s="592"/>
      <c r="AK166" s="196"/>
      <c r="AL166" s="197"/>
      <c r="AM166" s="197"/>
      <c r="AN166" s="197"/>
      <c r="AO166" s="197"/>
      <c r="AP166" s="1151"/>
      <c r="AQ166" s="1005"/>
      <c r="AR166" s="282"/>
      <c r="AS166" s="282"/>
      <c r="AT166" s="282"/>
      <c r="AU166" s="282"/>
      <c r="AV166" s="282"/>
      <c r="AW166" s="282"/>
      <c r="AX166" s="1151"/>
      <c r="AY166" s="1005"/>
      <c r="AZ166" s="282"/>
      <c r="BA166" s="282"/>
      <c r="BB166" s="282"/>
      <c r="BC166" s="282"/>
      <c r="BD166" s="282"/>
      <c r="BE166" s="282"/>
      <c r="BF166" s="1151"/>
      <c r="BG166" s="1005"/>
      <c r="BH166" s="282"/>
      <c r="BI166" s="282"/>
      <c r="BJ166" s="282"/>
      <c r="BK166" s="282"/>
      <c r="BL166" s="282"/>
      <c r="BM166" s="282"/>
      <c r="BN166" s="1151"/>
      <c r="BO166" s="1005"/>
      <c r="BP166" s="282"/>
      <c r="BQ166" s="282"/>
      <c r="BR166" s="282"/>
      <c r="BS166" s="282"/>
      <c r="BT166" s="282"/>
      <c r="BU166" s="282"/>
    </row>
    <row r="167" spans="1:73" s="1" customFormat="1" ht="39.950000000000003" customHeight="1" thickBot="1" x14ac:dyDescent="0.3">
      <c r="A167" s="151"/>
      <c r="B167" s="24"/>
      <c r="C167" s="1059"/>
      <c r="D167" s="1050"/>
      <c r="E167" s="1062"/>
      <c r="F167" s="1065"/>
      <c r="G167" s="1050"/>
      <c r="H167" s="1044"/>
      <c r="I167" s="1050"/>
      <c r="J167" s="1044"/>
      <c r="K167" s="1050"/>
      <c r="L167" s="1044"/>
      <c r="M167" s="1050"/>
      <c r="N167" s="1420"/>
      <c r="O167" s="1050"/>
      <c r="P167" s="1053"/>
      <c r="Q167" s="1056"/>
      <c r="R167" s="1041"/>
      <c r="S167" s="1042"/>
      <c r="T167" s="1024"/>
      <c r="U167" s="1009"/>
      <c r="V167" s="1009"/>
      <c r="W167" s="1009"/>
      <c r="X167" s="1009"/>
      <c r="Y167" s="1009"/>
      <c r="Z167" s="1006"/>
      <c r="AA167" s="1006"/>
      <c r="AB167" s="1006"/>
      <c r="AC167" s="1006"/>
      <c r="AD167" s="1006"/>
      <c r="AE167" s="1006"/>
      <c r="AF167" s="1006"/>
      <c r="AG167" s="715"/>
      <c r="AH167" s="716"/>
      <c r="AI167" s="716"/>
      <c r="AJ167" s="716"/>
      <c r="AK167" s="715"/>
      <c r="AL167" s="717"/>
      <c r="AM167" s="717"/>
      <c r="AN167" s="717"/>
      <c r="AO167" s="717"/>
      <c r="AP167" s="1152"/>
      <c r="AQ167" s="1006"/>
      <c r="AR167" s="718"/>
      <c r="AS167" s="718"/>
      <c r="AT167" s="718"/>
      <c r="AU167" s="718"/>
      <c r="AV167" s="718"/>
      <c r="AW167" s="718"/>
      <c r="AX167" s="1152"/>
      <c r="AY167" s="1006"/>
      <c r="AZ167" s="718"/>
      <c r="BA167" s="718"/>
      <c r="BB167" s="718"/>
      <c r="BC167" s="718"/>
      <c r="BD167" s="718"/>
      <c r="BE167" s="718"/>
      <c r="BF167" s="1152"/>
      <c r="BG167" s="1006"/>
      <c r="BH167" s="718"/>
      <c r="BI167" s="718"/>
      <c r="BJ167" s="718"/>
      <c r="BK167" s="718"/>
      <c r="BL167" s="718"/>
      <c r="BM167" s="718"/>
      <c r="BN167" s="1152"/>
      <c r="BO167" s="1006"/>
      <c r="BP167" s="718"/>
      <c r="BQ167" s="718"/>
      <c r="BR167" s="718"/>
      <c r="BS167" s="718"/>
      <c r="BT167" s="718"/>
      <c r="BU167" s="718"/>
    </row>
    <row r="168" spans="1:73" s="1" customFormat="1" ht="39.950000000000003" customHeight="1" thickTop="1" x14ac:dyDescent="0.25">
      <c r="A168" s="151"/>
      <c r="B168" s="24"/>
      <c r="C168" s="1058" t="s">
        <v>1388</v>
      </c>
      <c r="D168" s="1049" t="s">
        <v>1389</v>
      </c>
      <c r="E168" s="1061">
        <v>421</v>
      </c>
      <c r="F168" s="1064" t="s">
        <v>3638</v>
      </c>
      <c r="G168" s="1049" t="s">
        <v>1344</v>
      </c>
      <c r="H168" s="1043">
        <v>16</v>
      </c>
      <c r="I168" s="1049" t="s">
        <v>2982</v>
      </c>
      <c r="J168" s="1043" t="s">
        <v>3049</v>
      </c>
      <c r="K168" s="1049" t="s">
        <v>3050</v>
      </c>
      <c r="L168" s="1043" t="s">
        <v>3620</v>
      </c>
      <c r="M168" s="1049" t="s">
        <v>3617</v>
      </c>
      <c r="N168" s="1404">
        <v>2024004540083</v>
      </c>
      <c r="O168" s="1049" t="s">
        <v>3386</v>
      </c>
      <c r="P168" s="1052" t="s">
        <v>1341</v>
      </c>
      <c r="Q168" s="1055">
        <v>16</v>
      </c>
      <c r="R168" s="1040" t="s">
        <v>2871</v>
      </c>
      <c r="S168" s="1040"/>
      <c r="T168" s="1022"/>
      <c r="U168" s="1007"/>
      <c r="V168" s="1007"/>
      <c r="W168" s="1007"/>
      <c r="X168" s="1007"/>
      <c r="Y168" s="1007"/>
      <c r="Z168" s="1004">
        <f t="shared" ref="Z168" si="274">+AQ168+AY168+BG168+BO168</f>
        <v>0</v>
      </c>
      <c r="AA168" s="1004">
        <f t="shared" ref="AA168" si="275">SUM(AR168:AR171,AZ168:AZ171,BH168:BH171,BP168:BP171)</f>
        <v>0</v>
      </c>
      <c r="AB168" s="1004">
        <f t="shared" ref="AB168" si="276">SUM(AS168:AS171,BA168:BA171,BI168:BI171,BQ168:BQ171)</f>
        <v>0</v>
      </c>
      <c r="AC168" s="1004">
        <f t="shared" ref="AC168" si="277">SUM(AT168:AT171,BB168:BB171,BJ168:BJ171,BR168:BR171)</f>
        <v>0</v>
      </c>
      <c r="AD168" s="1004">
        <f t="shared" ref="AD168" si="278">SUM(AU168:AU171,BC168:BC171,BK168:BK171,BS168:BS171)</f>
        <v>0</v>
      </c>
      <c r="AE168" s="1004">
        <f t="shared" ref="AE168" si="279">SUM(AV168:AV171,BD168:BD171,BL168:BL171,BT168:BT171)</f>
        <v>0</v>
      </c>
      <c r="AF168" s="1004">
        <f t="shared" ref="AF168" si="280">SUM(AW168:AW171,BE168:BE171,BM168:BM171,BU168:BU171)</f>
        <v>0</v>
      </c>
      <c r="AG168" s="714"/>
      <c r="AH168" s="593"/>
      <c r="AI168" s="593"/>
      <c r="AJ168" s="593"/>
      <c r="AK168" s="207"/>
      <c r="AL168" s="208"/>
      <c r="AM168" s="208"/>
      <c r="AN168" s="208"/>
      <c r="AO168" s="208"/>
      <c r="AP168" s="1150">
        <f t="shared" ref="AP168" si="281">+U168</f>
        <v>0</v>
      </c>
      <c r="AQ168" s="1004">
        <f t="shared" ref="AQ168" si="282">SUM(AR168:AW171)</f>
        <v>0</v>
      </c>
      <c r="AR168" s="299"/>
      <c r="AS168" s="299"/>
      <c r="AT168" s="299"/>
      <c r="AU168" s="299"/>
      <c r="AV168" s="299"/>
      <c r="AW168" s="299"/>
      <c r="AX168" s="1150">
        <f t="shared" ref="AX168" si="283">+V168</f>
        <v>0</v>
      </c>
      <c r="AY168" s="1004">
        <f t="shared" ref="AY168" si="284">SUM(AZ168:BE171)</f>
        <v>0</v>
      </c>
      <c r="AZ168" s="299"/>
      <c r="BA168" s="299"/>
      <c r="BB168" s="299"/>
      <c r="BC168" s="299"/>
      <c r="BD168" s="299"/>
      <c r="BE168" s="299"/>
      <c r="BF168" s="1150">
        <f t="shared" ref="BF168" si="285">+W168</f>
        <v>0</v>
      </c>
      <c r="BG168" s="1004">
        <f t="shared" ref="BG168" si="286">SUM(BH168:BM171)</f>
        <v>0</v>
      </c>
      <c r="BH168" s="299"/>
      <c r="BI168" s="299"/>
      <c r="BJ168" s="299"/>
      <c r="BK168" s="299"/>
      <c r="BL168" s="299"/>
      <c r="BM168" s="299"/>
      <c r="BN168" s="1150">
        <f t="shared" ref="BN168" si="287">+X168</f>
        <v>0</v>
      </c>
      <c r="BO168" s="1004">
        <f t="shared" ref="BO168" si="288">SUM(BP168:BU171)</f>
        <v>0</v>
      </c>
      <c r="BP168" s="299"/>
      <c r="BQ168" s="299"/>
      <c r="BR168" s="299"/>
      <c r="BS168" s="299"/>
      <c r="BT168" s="299"/>
      <c r="BU168" s="299"/>
    </row>
    <row r="169" spans="1:73" s="1" customFormat="1" ht="39.950000000000003" customHeight="1" x14ac:dyDescent="0.25">
      <c r="A169" s="151"/>
      <c r="B169" s="24"/>
      <c r="C169" s="1059"/>
      <c r="D169" s="1050"/>
      <c r="E169" s="1062"/>
      <c r="F169" s="1065"/>
      <c r="G169" s="1050"/>
      <c r="H169" s="1044"/>
      <c r="I169" s="1050"/>
      <c r="J169" s="1044"/>
      <c r="K169" s="1050"/>
      <c r="L169" s="1044"/>
      <c r="M169" s="1050"/>
      <c r="N169" s="1420"/>
      <c r="O169" s="1050"/>
      <c r="P169" s="1053"/>
      <c r="Q169" s="1056"/>
      <c r="R169" s="1041"/>
      <c r="S169" s="1041"/>
      <c r="T169" s="1023"/>
      <c r="U169" s="1008"/>
      <c r="V169" s="1008"/>
      <c r="W169" s="1008"/>
      <c r="X169" s="1008"/>
      <c r="Y169" s="1008"/>
      <c r="Z169" s="1005"/>
      <c r="AA169" s="1005"/>
      <c r="AB169" s="1005"/>
      <c r="AC169" s="1005"/>
      <c r="AD169" s="1005"/>
      <c r="AE169" s="1005"/>
      <c r="AF169" s="1005"/>
      <c r="AG169" s="479"/>
      <c r="AH169" s="592"/>
      <c r="AI169" s="592"/>
      <c r="AJ169" s="592"/>
      <c r="AK169" s="196"/>
      <c r="AL169" s="197"/>
      <c r="AM169" s="197"/>
      <c r="AN169" s="197"/>
      <c r="AO169" s="197"/>
      <c r="AP169" s="1151"/>
      <c r="AQ169" s="1005"/>
      <c r="AR169" s="282"/>
      <c r="AS169" s="282"/>
      <c r="AT169" s="282"/>
      <c r="AU169" s="282"/>
      <c r="AV169" s="282"/>
      <c r="AW169" s="282"/>
      <c r="AX169" s="1151"/>
      <c r="AY169" s="1005"/>
      <c r="AZ169" s="282"/>
      <c r="BA169" s="282"/>
      <c r="BB169" s="282"/>
      <c r="BC169" s="282"/>
      <c r="BD169" s="282"/>
      <c r="BE169" s="282"/>
      <c r="BF169" s="1151"/>
      <c r="BG169" s="1005"/>
      <c r="BH169" s="282"/>
      <c r="BI169" s="282"/>
      <c r="BJ169" s="282"/>
      <c r="BK169" s="282"/>
      <c r="BL169" s="282"/>
      <c r="BM169" s="282"/>
      <c r="BN169" s="1151"/>
      <c r="BO169" s="1005"/>
      <c r="BP169" s="282"/>
      <c r="BQ169" s="282"/>
      <c r="BR169" s="282"/>
      <c r="BS169" s="282"/>
      <c r="BT169" s="282"/>
      <c r="BU169" s="282"/>
    </row>
    <row r="170" spans="1:73" s="1" customFormat="1" ht="39.950000000000003" customHeight="1" x14ac:dyDescent="0.25">
      <c r="A170" s="151"/>
      <c r="B170" s="24"/>
      <c r="C170" s="1059"/>
      <c r="D170" s="1050"/>
      <c r="E170" s="1062"/>
      <c r="F170" s="1065"/>
      <c r="G170" s="1050"/>
      <c r="H170" s="1044"/>
      <c r="I170" s="1050"/>
      <c r="J170" s="1044"/>
      <c r="K170" s="1050"/>
      <c r="L170" s="1044"/>
      <c r="M170" s="1050"/>
      <c r="N170" s="1420"/>
      <c r="O170" s="1050"/>
      <c r="P170" s="1053"/>
      <c r="Q170" s="1056"/>
      <c r="R170" s="1041"/>
      <c r="S170" s="1041"/>
      <c r="T170" s="1023"/>
      <c r="U170" s="1008"/>
      <c r="V170" s="1008"/>
      <c r="W170" s="1008"/>
      <c r="X170" s="1008"/>
      <c r="Y170" s="1008"/>
      <c r="Z170" s="1005"/>
      <c r="AA170" s="1005"/>
      <c r="AB170" s="1005"/>
      <c r="AC170" s="1005"/>
      <c r="AD170" s="1005"/>
      <c r="AE170" s="1005"/>
      <c r="AF170" s="1005"/>
      <c r="AG170" s="196"/>
      <c r="AH170" s="592"/>
      <c r="AI170" s="592"/>
      <c r="AJ170" s="592"/>
      <c r="AK170" s="196"/>
      <c r="AL170" s="197"/>
      <c r="AM170" s="197"/>
      <c r="AN170" s="197"/>
      <c r="AO170" s="197"/>
      <c r="AP170" s="1151"/>
      <c r="AQ170" s="1005"/>
      <c r="AR170" s="282"/>
      <c r="AS170" s="282"/>
      <c r="AT170" s="282"/>
      <c r="AU170" s="282"/>
      <c r="AV170" s="282"/>
      <c r="AW170" s="282"/>
      <c r="AX170" s="1151"/>
      <c r="AY170" s="1005"/>
      <c r="AZ170" s="282"/>
      <c r="BA170" s="282"/>
      <c r="BB170" s="282"/>
      <c r="BC170" s="282"/>
      <c r="BD170" s="282"/>
      <c r="BE170" s="282"/>
      <c r="BF170" s="1151"/>
      <c r="BG170" s="1005"/>
      <c r="BH170" s="282"/>
      <c r="BI170" s="282"/>
      <c r="BJ170" s="282"/>
      <c r="BK170" s="282"/>
      <c r="BL170" s="282"/>
      <c r="BM170" s="282"/>
      <c r="BN170" s="1151"/>
      <c r="BO170" s="1005"/>
      <c r="BP170" s="282"/>
      <c r="BQ170" s="282"/>
      <c r="BR170" s="282"/>
      <c r="BS170" s="282"/>
      <c r="BT170" s="282"/>
      <c r="BU170" s="282"/>
    </row>
    <row r="171" spans="1:73" s="1" customFormat="1" ht="39.950000000000003" customHeight="1" thickBot="1" x14ac:dyDescent="0.3">
      <c r="A171" s="151"/>
      <c r="B171" s="24"/>
      <c r="C171" s="1060"/>
      <c r="D171" s="1051"/>
      <c r="E171" s="1063"/>
      <c r="F171" s="1066"/>
      <c r="G171" s="1051"/>
      <c r="H171" s="1045"/>
      <c r="I171" s="1051"/>
      <c r="J171" s="1045"/>
      <c r="K171" s="1051"/>
      <c r="L171" s="1045"/>
      <c r="M171" s="1051"/>
      <c r="N171" s="1421"/>
      <c r="O171" s="1051"/>
      <c r="P171" s="1054"/>
      <c r="Q171" s="1057"/>
      <c r="R171" s="1042"/>
      <c r="S171" s="1042"/>
      <c r="T171" s="1024"/>
      <c r="U171" s="1009"/>
      <c r="V171" s="1009"/>
      <c r="W171" s="1009"/>
      <c r="X171" s="1009"/>
      <c r="Y171" s="1009"/>
      <c r="Z171" s="1006"/>
      <c r="AA171" s="1006"/>
      <c r="AB171" s="1006"/>
      <c r="AC171" s="1006"/>
      <c r="AD171" s="1006"/>
      <c r="AE171" s="1006"/>
      <c r="AF171" s="1006"/>
      <c r="AG171" s="715"/>
      <c r="AH171" s="716"/>
      <c r="AI171" s="716"/>
      <c r="AJ171" s="716"/>
      <c r="AK171" s="715"/>
      <c r="AL171" s="717"/>
      <c r="AM171" s="717"/>
      <c r="AN171" s="717"/>
      <c r="AO171" s="717"/>
      <c r="AP171" s="1152"/>
      <c r="AQ171" s="1006"/>
      <c r="AR171" s="718"/>
      <c r="AS171" s="718"/>
      <c r="AT171" s="718"/>
      <c r="AU171" s="718"/>
      <c r="AV171" s="718"/>
      <c r="AW171" s="718"/>
      <c r="AX171" s="1152"/>
      <c r="AY171" s="1006"/>
      <c r="AZ171" s="718"/>
      <c r="BA171" s="718"/>
      <c r="BB171" s="718"/>
      <c r="BC171" s="718"/>
      <c r="BD171" s="718"/>
      <c r="BE171" s="718"/>
      <c r="BF171" s="1152"/>
      <c r="BG171" s="1006"/>
      <c r="BH171" s="718"/>
      <c r="BI171" s="718"/>
      <c r="BJ171" s="718"/>
      <c r="BK171" s="718"/>
      <c r="BL171" s="718"/>
      <c r="BM171" s="718"/>
      <c r="BN171" s="1152"/>
      <c r="BO171" s="1006"/>
      <c r="BP171" s="718"/>
      <c r="BQ171" s="718"/>
      <c r="BR171" s="718"/>
      <c r="BS171" s="718"/>
      <c r="BT171" s="718"/>
      <c r="BU171" s="718"/>
    </row>
    <row r="172" spans="1:73" s="1" customFormat="1" ht="39.950000000000003" customHeight="1" thickTop="1" x14ac:dyDescent="0.25">
      <c r="A172" s="151"/>
      <c r="B172" s="24"/>
      <c r="C172" s="1058" t="s">
        <v>1390</v>
      </c>
      <c r="D172" s="1049" t="s">
        <v>1391</v>
      </c>
      <c r="E172" s="1061">
        <v>422</v>
      </c>
      <c r="F172" s="1064" t="s">
        <v>3631</v>
      </c>
      <c r="G172" s="1049" t="s">
        <v>1327</v>
      </c>
      <c r="H172" s="1043">
        <v>4</v>
      </c>
      <c r="I172" s="1049" t="s">
        <v>2982</v>
      </c>
      <c r="J172" s="1043" t="s">
        <v>3049</v>
      </c>
      <c r="K172" s="1049" t="s">
        <v>3050</v>
      </c>
      <c r="L172" s="1043" t="s">
        <v>3620</v>
      </c>
      <c r="M172" s="1049" t="s">
        <v>3617</v>
      </c>
      <c r="N172" s="1404">
        <v>2024004540083</v>
      </c>
      <c r="O172" s="1049" t="s">
        <v>3386</v>
      </c>
      <c r="P172" s="1052" t="s">
        <v>1327</v>
      </c>
      <c r="Q172" s="1055">
        <v>4</v>
      </c>
      <c r="R172" s="1040" t="s">
        <v>2867</v>
      </c>
      <c r="S172" s="1040"/>
      <c r="T172" s="1022"/>
      <c r="U172" s="1007"/>
      <c r="V172" s="1007"/>
      <c r="W172" s="1007"/>
      <c r="X172" s="1007"/>
      <c r="Y172" s="1007"/>
      <c r="Z172" s="1004">
        <f t="shared" ref="Z172" si="289">+AQ172+AY172+BG172+BO172</f>
        <v>0</v>
      </c>
      <c r="AA172" s="1004">
        <f t="shared" ref="AA172" si="290">SUM(AR172:AR175,AZ172:AZ175,BH172:BH175,BP172:BP175)</f>
        <v>0</v>
      </c>
      <c r="AB172" s="1004">
        <f t="shared" ref="AB172" si="291">SUM(AS172:AS175,BA172:BA175,BI172:BI175,BQ172:BQ175)</f>
        <v>0</v>
      </c>
      <c r="AC172" s="1004">
        <f t="shared" ref="AC172" si="292">SUM(AT172:AT175,BB172:BB175,BJ172:BJ175,BR172:BR175)</f>
        <v>0</v>
      </c>
      <c r="AD172" s="1004">
        <f t="shared" ref="AD172" si="293">SUM(AU172:AU175,BC172:BC175,BK172:BK175,BS172:BS175)</f>
        <v>0</v>
      </c>
      <c r="AE172" s="1004">
        <f t="shared" ref="AE172" si="294">SUM(AV172:AV175,BD172:BD175,BL172:BL175,BT172:BT175)</f>
        <v>0</v>
      </c>
      <c r="AF172" s="1004">
        <f t="shared" ref="AF172" si="295">SUM(AW172:AW175,BE172:BE175,BM172:BM175,BU172:BU175)</f>
        <v>0</v>
      </c>
      <c r="AG172" s="714"/>
      <c r="AH172" s="593"/>
      <c r="AI172" s="593"/>
      <c r="AJ172" s="593"/>
      <c r="AK172" s="207"/>
      <c r="AL172" s="208"/>
      <c r="AM172" s="208"/>
      <c r="AN172" s="208"/>
      <c r="AO172" s="208"/>
      <c r="AP172" s="1150">
        <f t="shared" ref="AP172" si="296">+U172</f>
        <v>0</v>
      </c>
      <c r="AQ172" s="1004">
        <f t="shared" ref="AQ172" si="297">SUM(AR172:AW175)</f>
        <v>0</v>
      </c>
      <c r="AR172" s="299"/>
      <c r="AS172" s="299"/>
      <c r="AT172" s="299"/>
      <c r="AU172" s="299"/>
      <c r="AV172" s="299"/>
      <c r="AW172" s="299"/>
      <c r="AX172" s="1150">
        <f t="shared" ref="AX172" si="298">+V172</f>
        <v>0</v>
      </c>
      <c r="AY172" s="1004">
        <f t="shared" ref="AY172" si="299">SUM(AZ172:BE175)</f>
        <v>0</v>
      </c>
      <c r="AZ172" s="299"/>
      <c r="BA172" s="299"/>
      <c r="BB172" s="299"/>
      <c r="BC172" s="299"/>
      <c r="BD172" s="299"/>
      <c r="BE172" s="299"/>
      <c r="BF172" s="1150">
        <f t="shared" ref="BF172" si="300">+W172</f>
        <v>0</v>
      </c>
      <c r="BG172" s="1004">
        <f t="shared" ref="BG172" si="301">SUM(BH172:BM175)</f>
        <v>0</v>
      </c>
      <c r="BH172" s="299"/>
      <c r="BI172" s="299"/>
      <c r="BJ172" s="299"/>
      <c r="BK172" s="299"/>
      <c r="BL172" s="299"/>
      <c r="BM172" s="299"/>
      <c r="BN172" s="1150">
        <f t="shared" ref="BN172" si="302">+X172</f>
        <v>0</v>
      </c>
      <c r="BO172" s="1004">
        <f t="shared" ref="BO172" si="303">SUM(BP172:BU175)</f>
        <v>0</v>
      </c>
      <c r="BP172" s="299"/>
      <c r="BQ172" s="299"/>
      <c r="BR172" s="299"/>
      <c r="BS172" s="299"/>
      <c r="BT172" s="299"/>
      <c r="BU172" s="299"/>
    </row>
    <row r="173" spans="1:73" s="1" customFormat="1" ht="39.950000000000003" customHeight="1" x14ac:dyDescent="0.25">
      <c r="A173" s="151"/>
      <c r="B173" s="24"/>
      <c r="C173" s="1059"/>
      <c r="D173" s="1050"/>
      <c r="E173" s="1062"/>
      <c r="F173" s="1065"/>
      <c r="G173" s="1050"/>
      <c r="H173" s="1044"/>
      <c r="I173" s="1050"/>
      <c r="J173" s="1044"/>
      <c r="K173" s="1050"/>
      <c r="L173" s="1044"/>
      <c r="M173" s="1050"/>
      <c r="N173" s="1420"/>
      <c r="O173" s="1050"/>
      <c r="P173" s="1053"/>
      <c r="Q173" s="1056"/>
      <c r="R173" s="1041"/>
      <c r="S173" s="1041"/>
      <c r="T173" s="1023"/>
      <c r="U173" s="1008"/>
      <c r="V173" s="1008"/>
      <c r="W173" s="1008"/>
      <c r="X173" s="1008"/>
      <c r="Y173" s="1008"/>
      <c r="Z173" s="1005"/>
      <c r="AA173" s="1005"/>
      <c r="AB173" s="1005"/>
      <c r="AC173" s="1005"/>
      <c r="AD173" s="1005"/>
      <c r="AE173" s="1005"/>
      <c r="AF173" s="1005"/>
      <c r="AG173" s="479"/>
      <c r="AH173" s="592"/>
      <c r="AI173" s="592"/>
      <c r="AJ173" s="592"/>
      <c r="AK173" s="196"/>
      <c r="AL173" s="197"/>
      <c r="AM173" s="197"/>
      <c r="AN173" s="197"/>
      <c r="AO173" s="197"/>
      <c r="AP173" s="1151"/>
      <c r="AQ173" s="1005"/>
      <c r="AR173" s="282"/>
      <c r="AS173" s="282"/>
      <c r="AT173" s="282"/>
      <c r="AU173" s="282"/>
      <c r="AV173" s="282"/>
      <c r="AW173" s="282"/>
      <c r="AX173" s="1151"/>
      <c r="AY173" s="1005"/>
      <c r="AZ173" s="282"/>
      <c r="BA173" s="282"/>
      <c r="BB173" s="282"/>
      <c r="BC173" s="282"/>
      <c r="BD173" s="282"/>
      <c r="BE173" s="282"/>
      <c r="BF173" s="1151"/>
      <c r="BG173" s="1005"/>
      <c r="BH173" s="282"/>
      <c r="BI173" s="282"/>
      <c r="BJ173" s="282"/>
      <c r="BK173" s="282"/>
      <c r="BL173" s="282"/>
      <c r="BM173" s="282"/>
      <c r="BN173" s="1151"/>
      <c r="BO173" s="1005"/>
      <c r="BP173" s="282"/>
      <c r="BQ173" s="282"/>
      <c r="BR173" s="282"/>
      <c r="BS173" s="282"/>
      <c r="BT173" s="282"/>
      <c r="BU173" s="282"/>
    </row>
    <row r="174" spans="1:73" s="1" customFormat="1" ht="39.950000000000003" customHeight="1" x14ac:dyDescent="0.25">
      <c r="A174" s="151"/>
      <c r="B174" s="24"/>
      <c r="C174" s="1059"/>
      <c r="D174" s="1050"/>
      <c r="E174" s="1062"/>
      <c r="F174" s="1065"/>
      <c r="G174" s="1050"/>
      <c r="H174" s="1044"/>
      <c r="I174" s="1050"/>
      <c r="J174" s="1044"/>
      <c r="K174" s="1050"/>
      <c r="L174" s="1044"/>
      <c r="M174" s="1050"/>
      <c r="N174" s="1420"/>
      <c r="O174" s="1050"/>
      <c r="P174" s="1053"/>
      <c r="Q174" s="1056"/>
      <c r="R174" s="1041"/>
      <c r="S174" s="1041"/>
      <c r="T174" s="1023"/>
      <c r="U174" s="1008"/>
      <c r="V174" s="1008"/>
      <c r="W174" s="1008"/>
      <c r="X174" s="1008"/>
      <c r="Y174" s="1008"/>
      <c r="Z174" s="1005"/>
      <c r="AA174" s="1005"/>
      <c r="AB174" s="1005"/>
      <c r="AC174" s="1005"/>
      <c r="AD174" s="1005"/>
      <c r="AE174" s="1005"/>
      <c r="AF174" s="1005"/>
      <c r="AG174" s="196"/>
      <c r="AH174" s="592"/>
      <c r="AI174" s="592"/>
      <c r="AJ174" s="592"/>
      <c r="AK174" s="196"/>
      <c r="AL174" s="197"/>
      <c r="AM174" s="197"/>
      <c r="AN174" s="197"/>
      <c r="AO174" s="197"/>
      <c r="AP174" s="1151"/>
      <c r="AQ174" s="1005"/>
      <c r="AR174" s="282"/>
      <c r="AS174" s="282"/>
      <c r="AT174" s="282"/>
      <c r="AU174" s="282"/>
      <c r="AV174" s="282"/>
      <c r="AW174" s="282"/>
      <c r="AX174" s="1151"/>
      <c r="AY174" s="1005"/>
      <c r="AZ174" s="282"/>
      <c r="BA174" s="282"/>
      <c r="BB174" s="282"/>
      <c r="BC174" s="282"/>
      <c r="BD174" s="282"/>
      <c r="BE174" s="282"/>
      <c r="BF174" s="1151"/>
      <c r="BG174" s="1005"/>
      <c r="BH174" s="282"/>
      <c r="BI174" s="282"/>
      <c r="BJ174" s="282"/>
      <c r="BK174" s="282"/>
      <c r="BL174" s="282"/>
      <c r="BM174" s="282"/>
      <c r="BN174" s="1151"/>
      <c r="BO174" s="1005"/>
      <c r="BP174" s="282"/>
      <c r="BQ174" s="282"/>
      <c r="BR174" s="282"/>
      <c r="BS174" s="282"/>
      <c r="BT174" s="282"/>
      <c r="BU174" s="282"/>
    </row>
    <row r="175" spans="1:73" s="1" customFormat="1" ht="39.950000000000003" customHeight="1" thickBot="1" x14ac:dyDescent="0.3">
      <c r="A175" s="151"/>
      <c r="B175" s="24"/>
      <c r="C175" s="1059"/>
      <c r="D175" s="1050"/>
      <c r="E175" s="1062"/>
      <c r="F175" s="1065"/>
      <c r="G175" s="1050"/>
      <c r="H175" s="1044"/>
      <c r="I175" s="1050"/>
      <c r="J175" s="1044"/>
      <c r="K175" s="1050"/>
      <c r="L175" s="1044"/>
      <c r="M175" s="1050"/>
      <c r="N175" s="1420"/>
      <c r="O175" s="1050"/>
      <c r="P175" s="1053"/>
      <c r="Q175" s="1056"/>
      <c r="R175" s="1041"/>
      <c r="S175" s="1042"/>
      <c r="T175" s="1024"/>
      <c r="U175" s="1009"/>
      <c r="V175" s="1009"/>
      <c r="W175" s="1009"/>
      <c r="X175" s="1009"/>
      <c r="Y175" s="1009"/>
      <c r="Z175" s="1006"/>
      <c r="AA175" s="1006"/>
      <c r="AB175" s="1006"/>
      <c r="AC175" s="1006"/>
      <c r="AD175" s="1006"/>
      <c r="AE175" s="1006"/>
      <c r="AF175" s="1006"/>
      <c r="AG175" s="715"/>
      <c r="AH175" s="716"/>
      <c r="AI175" s="716"/>
      <c r="AJ175" s="716"/>
      <c r="AK175" s="715"/>
      <c r="AL175" s="717"/>
      <c r="AM175" s="717"/>
      <c r="AN175" s="717"/>
      <c r="AO175" s="717"/>
      <c r="AP175" s="1152"/>
      <c r="AQ175" s="1006"/>
      <c r="AR175" s="718"/>
      <c r="AS175" s="718"/>
      <c r="AT175" s="718"/>
      <c r="AU175" s="718"/>
      <c r="AV175" s="718"/>
      <c r="AW175" s="718"/>
      <c r="AX175" s="1152"/>
      <c r="AY175" s="1006"/>
      <c r="AZ175" s="718"/>
      <c r="BA175" s="718"/>
      <c r="BB175" s="718"/>
      <c r="BC175" s="718"/>
      <c r="BD175" s="718"/>
      <c r="BE175" s="718"/>
      <c r="BF175" s="1152"/>
      <c r="BG175" s="1006"/>
      <c r="BH175" s="718"/>
      <c r="BI175" s="718"/>
      <c r="BJ175" s="718"/>
      <c r="BK175" s="718"/>
      <c r="BL175" s="718"/>
      <c r="BM175" s="718"/>
      <c r="BN175" s="1152"/>
      <c r="BO175" s="1006"/>
      <c r="BP175" s="718"/>
      <c r="BQ175" s="718"/>
      <c r="BR175" s="718"/>
      <c r="BS175" s="718"/>
      <c r="BT175" s="718"/>
      <c r="BU175" s="718"/>
    </row>
    <row r="176" spans="1:73" s="1" customFormat="1" ht="39.950000000000003" customHeight="1" thickTop="1" x14ac:dyDescent="0.25">
      <c r="A176" s="151"/>
      <c r="B176" s="24"/>
      <c r="C176" s="1058" t="s">
        <v>1392</v>
      </c>
      <c r="D176" s="1049" t="s">
        <v>1393</v>
      </c>
      <c r="E176" s="1061">
        <v>423</v>
      </c>
      <c r="F176" s="1064" t="s">
        <v>3631</v>
      </c>
      <c r="G176" s="1049" t="s">
        <v>1327</v>
      </c>
      <c r="H176" s="1043">
        <v>2</v>
      </c>
      <c r="I176" s="1049" t="s">
        <v>2982</v>
      </c>
      <c r="J176" s="1043" t="s">
        <v>3049</v>
      </c>
      <c r="K176" s="1049" t="s">
        <v>3050</v>
      </c>
      <c r="L176" s="1043" t="s">
        <v>3620</v>
      </c>
      <c r="M176" s="1049" t="s">
        <v>3617</v>
      </c>
      <c r="N176" s="1404">
        <v>2024004540083</v>
      </c>
      <c r="O176" s="1049" t="s">
        <v>3386</v>
      </c>
      <c r="P176" s="1052" t="s">
        <v>1394</v>
      </c>
      <c r="Q176" s="1055">
        <v>2</v>
      </c>
      <c r="R176" s="1040" t="s">
        <v>2871</v>
      </c>
      <c r="S176" s="1040"/>
      <c r="T176" s="1022"/>
      <c r="U176" s="1007"/>
      <c r="V176" s="1007"/>
      <c r="W176" s="1007"/>
      <c r="X176" s="1007"/>
      <c r="Y176" s="1007"/>
      <c r="Z176" s="1004">
        <f t="shared" ref="Z176" si="304">+AQ176+AY176+BG176+BO176</f>
        <v>0</v>
      </c>
      <c r="AA176" s="1004">
        <f t="shared" ref="AA176" si="305">SUM(AR176:AR179,AZ176:AZ179,BH176:BH179,BP176:BP179)</f>
        <v>0</v>
      </c>
      <c r="AB176" s="1004">
        <f t="shared" ref="AB176" si="306">SUM(AS176:AS179,BA176:BA179,BI176:BI179,BQ176:BQ179)</f>
        <v>0</v>
      </c>
      <c r="AC176" s="1004">
        <f t="shared" ref="AC176" si="307">SUM(AT176:AT179,BB176:BB179,BJ176:BJ179,BR176:BR179)</f>
        <v>0</v>
      </c>
      <c r="AD176" s="1004">
        <f t="shared" ref="AD176" si="308">SUM(AU176:AU179,BC176:BC179,BK176:BK179,BS176:BS179)</f>
        <v>0</v>
      </c>
      <c r="AE176" s="1004">
        <f t="shared" ref="AE176" si="309">SUM(AV176:AV179,BD176:BD179,BL176:BL179,BT176:BT179)</f>
        <v>0</v>
      </c>
      <c r="AF176" s="1004">
        <f t="shared" ref="AF176" si="310">SUM(AW176:AW179,BE176:BE179,BM176:BM179,BU176:BU179)</f>
        <v>0</v>
      </c>
      <c r="AG176" s="714"/>
      <c r="AH176" s="593"/>
      <c r="AI176" s="593"/>
      <c r="AJ176" s="593"/>
      <c r="AK176" s="207"/>
      <c r="AL176" s="208"/>
      <c r="AM176" s="208"/>
      <c r="AN176" s="208"/>
      <c r="AO176" s="208"/>
      <c r="AP176" s="1150">
        <f t="shared" ref="AP176" si="311">+U176</f>
        <v>0</v>
      </c>
      <c r="AQ176" s="1004">
        <f t="shared" ref="AQ176" si="312">SUM(AR176:AW179)</f>
        <v>0</v>
      </c>
      <c r="AR176" s="299"/>
      <c r="AS176" s="299"/>
      <c r="AT176" s="299"/>
      <c r="AU176" s="299"/>
      <c r="AV176" s="299"/>
      <c r="AW176" s="299"/>
      <c r="AX176" s="1150">
        <f t="shared" ref="AX176" si="313">+V176</f>
        <v>0</v>
      </c>
      <c r="AY176" s="1004">
        <f t="shared" ref="AY176" si="314">SUM(AZ176:BE179)</f>
        <v>0</v>
      </c>
      <c r="AZ176" s="299"/>
      <c r="BA176" s="299"/>
      <c r="BB176" s="299"/>
      <c r="BC176" s="299"/>
      <c r="BD176" s="299"/>
      <c r="BE176" s="299"/>
      <c r="BF176" s="1150">
        <f t="shared" ref="BF176" si="315">+W176</f>
        <v>0</v>
      </c>
      <c r="BG176" s="1004">
        <f t="shared" ref="BG176" si="316">SUM(BH176:BM179)</f>
        <v>0</v>
      </c>
      <c r="BH176" s="299"/>
      <c r="BI176" s="299"/>
      <c r="BJ176" s="299"/>
      <c r="BK176" s="299"/>
      <c r="BL176" s="299"/>
      <c r="BM176" s="299"/>
      <c r="BN176" s="1150">
        <f t="shared" ref="BN176" si="317">+X176</f>
        <v>0</v>
      </c>
      <c r="BO176" s="1004">
        <f t="shared" ref="BO176" si="318">SUM(BP176:BU179)</f>
        <v>0</v>
      </c>
      <c r="BP176" s="299"/>
      <c r="BQ176" s="299"/>
      <c r="BR176" s="299"/>
      <c r="BS176" s="299"/>
      <c r="BT176" s="299"/>
      <c r="BU176" s="299"/>
    </row>
    <row r="177" spans="1:73" s="1" customFormat="1" ht="39.950000000000003" customHeight="1" x14ac:dyDescent="0.25">
      <c r="A177" s="151"/>
      <c r="B177" s="24"/>
      <c r="C177" s="1059"/>
      <c r="D177" s="1050"/>
      <c r="E177" s="1062"/>
      <c r="F177" s="1065"/>
      <c r="G177" s="1050"/>
      <c r="H177" s="1044"/>
      <c r="I177" s="1050"/>
      <c r="J177" s="1044"/>
      <c r="K177" s="1050"/>
      <c r="L177" s="1044"/>
      <c r="M177" s="1050"/>
      <c r="N177" s="1420"/>
      <c r="O177" s="1050"/>
      <c r="P177" s="1053"/>
      <c r="Q177" s="1056"/>
      <c r="R177" s="1041"/>
      <c r="S177" s="1041"/>
      <c r="T177" s="1023"/>
      <c r="U177" s="1008"/>
      <c r="V177" s="1008"/>
      <c r="W177" s="1008"/>
      <c r="X177" s="1008"/>
      <c r="Y177" s="1008"/>
      <c r="Z177" s="1005"/>
      <c r="AA177" s="1005"/>
      <c r="AB177" s="1005"/>
      <c r="AC177" s="1005"/>
      <c r="AD177" s="1005"/>
      <c r="AE177" s="1005"/>
      <c r="AF177" s="1005"/>
      <c r="AG177" s="479"/>
      <c r="AH177" s="592"/>
      <c r="AI177" s="592"/>
      <c r="AJ177" s="592"/>
      <c r="AK177" s="196"/>
      <c r="AL177" s="197"/>
      <c r="AM177" s="197"/>
      <c r="AN177" s="197"/>
      <c r="AO177" s="197"/>
      <c r="AP177" s="1151"/>
      <c r="AQ177" s="1005"/>
      <c r="AR177" s="282"/>
      <c r="AS177" s="282"/>
      <c r="AT177" s="282"/>
      <c r="AU177" s="282"/>
      <c r="AV177" s="282"/>
      <c r="AW177" s="282"/>
      <c r="AX177" s="1151"/>
      <c r="AY177" s="1005"/>
      <c r="AZ177" s="282"/>
      <c r="BA177" s="282"/>
      <c r="BB177" s="282"/>
      <c r="BC177" s="282"/>
      <c r="BD177" s="282"/>
      <c r="BE177" s="282"/>
      <c r="BF177" s="1151"/>
      <c r="BG177" s="1005"/>
      <c r="BH177" s="282"/>
      <c r="BI177" s="282"/>
      <c r="BJ177" s="282"/>
      <c r="BK177" s="282"/>
      <c r="BL177" s="282"/>
      <c r="BM177" s="282"/>
      <c r="BN177" s="1151"/>
      <c r="BO177" s="1005"/>
      <c r="BP177" s="282"/>
      <c r="BQ177" s="282"/>
      <c r="BR177" s="282"/>
      <c r="BS177" s="282"/>
      <c r="BT177" s="282"/>
      <c r="BU177" s="282"/>
    </row>
    <row r="178" spans="1:73" s="1" customFormat="1" ht="39.950000000000003" customHeight="1" x14ac:dyDescent="0.25">
      <c r="A178" s="151"/>
      <c r="B178" s="24"/>
      <c r="C178" s="1059"/>
      <c r="D178" s="1050"/>
      <c r="E178" s="1062"/>
      <c r="F178" s="1065"/>
      <c r="G178" s="1050"/>
      <c r="H178" s="1044"/>
      <c r="I178" s="1050"/>
      <c r="J178" s="1044"/>
      <c r="K178" s="1050"/>
      <c r="L178" s="1044"/>
      <c r="M178" s="1050"/>
      <c r="N178" s="1420"/>
      <c r="O178" s="1050"/>
      <c r="P178" s="1053"/>
      <c r="Q178" s="1056"/>
      <c r="R178" s="1041"/>
      <c r="S178" s="1041"/>
      <c r="T178" s="1023"/>
      <c r="U178" s="1008"/>
      <c r="V178" s="1008"/>
      <c r="W178" s="1008"/>
      <c r="X178" s="1008"/>
      <c r="Y178" s="1008"/>
      <c r="Z178" s="1005"/>
      <c r="AA178" s="1005"/>
      <c r="AB178" s="1005"/>
      <c r="AC178" s="1005"/>
      <c r="AD178" s="1005"/>
      <c r="AE178" s="1005"/>
      <c r="AF178" s="1005"/>
      <c r="AG178" s="196"/>
      <c r="AH178" s="592"/>
      <c r="AI178" s="592"/>
      <c r="AJ178" s="592"/>
      <c r="AK178" s="196"/>
      <c r="AL178" s="197"/>
      <c r="AM178" s="197"/>
      <c r="AN178" s="197"/>
      <c r="AO178" s="197"/>
      <c r="AP178" s="1151"/>
      <c r="AQ178" s="1005"/>
      <c r="AR178" s="282"/>
      <c r="AS178" s="282"/>
      <c r="AT178" s="282"/>
      <c r="AU178" s="282"/>
      <c r="AV178" s="282"/>
      <c r="AW178" s="282"/>
      <c r="AX178" s="1151"/>
      <c r="AY178" s="1005"/>
      <c r="AZ178" s="282"/>
      <c r="BA178" s="282"/>
      <c r="BB178" s="282"/>
      <c r="BC178" s="282"/>
      <c r="BD178" s="282"/>
      <c r="BE178" s="282"/>
      <c r="BF178" s="1151"/>
      <c r="BG178" s="1005"/>
      <c r="BH178" s="282"/>
      <c r="BI178" s="282"/>
      <c r="BJ178" s="282"/>
      <c r="BK178" s="282"/>
      <c r="BL178" s="282"/>
      <c r="BM178" s="282"/>
      <c r="BN178" s="1151"/>
      <c r="BO178" s="1005"/>
      <c r="BP178" s="282"/>
      <c r="BQ178" s="282"/>
      <c r="BR178" s="282"/>
      <c r="BS178" s="282"/>
      <c r="BT178" s="282"/>
      <c r="BU178" s="282"/>
    </row>
    <row r="179" spans="1:73" s="1" customFormat="1" ht="39.950000000000003" customHeight="1" thickBot="1" x14ac:dyDescent="0.3">
      <c r="A179" s="151"/>
      <c r="B179" s="24"/>
      <c r="C179" s="1060"/>
      <c r="D179" s="1051"/>
      <c r="E179" s="1063"/>
      <c r="F179" s="1066"/>
      <c r="G179" s="1051"/>
      <c r="H179" s="1045"/>
      <c r="I179" s="1051"/>
      <c r="J179" s="1045"/>
      <c r="K179" s="1051"/>
      <c r="L179" s="1045"/>
      <c r="M179" s="1051"/>
      <c r="N179" s="1421"/>
      <c r="O179" s="1051"/>
      <c r="P179" s="1054"/>
      <c r="Q179" s="1057"/>
      <c r="R179" s="1042"/>
      <c r="S179" s="1042"/>
      <c r="T179" s="1024"/>
      <c r="U179" s="1009"/>
      <c r="V179" s="1009"/>
      <c r="W179" s="1009"/>
      <c r="X179" s="1009"/>
      <c r="Y179" s="1009"/>
      <c r="Z179" s="1006"/>
      <c r="AA179" s="1006"/>
      <c r="AB179" s="1006"/>
      <c r="AC179" s="1006"/>
      <c r="AD179" s="1006"/>
      <c r="AE179" s="1006"/>
      <c r="AF179" s="1006"/>
      <c r="AG179" s="715"/>
      <c r="AH179" s="716"/>
      <c r="AI179" s="716"/>
      <c r="AJ179" s="716"/>
      <c r="AK179" s="715"/>
      <c r="AL179" s="717"/>
      <c r="AM179" s="717"/>
      <c r="AN179" s="717"/>
      <c r="AO179" s="717"/>
      <c r="AP179" s="1152"/>
      <c r="AQ179" s="1006"/>
      <c r="AR179" s="718"/>
      <c r="AS179" s="718"/>
      <c r="AT179" s="718"/>
      <c r="AU179" s="718"/>
      <c r="AV179" s="718"/>
      <c r="AW179" s="718"/>
      <c r="AX179" s="1152"/>
      <c r="AY179" s="1006"/>
      <c r="AZ179" s="718"/>
      <c r="BA179" s="718"/>
      <c r="BB179" s="718"/>
      <c r="BC179" s="718"/>
      <c r="BD179" s="718"/>
      <c r="BE179" s="718"/>
      <c r="BF179" s="1152"/>
      <c r="BG179" s="1006"/>
      <c r="BH179" s="718"/>
      <c r="BI179" s="718"/>
      <c r="BJ179" s="718"/>
      <c r="BK179" s="718"/>
      <c r="BL179" s="718"/>
      <c r="BM179" s="718"/>
      <c r="BN179" s="1152"/>
      <c r="BO179" s="1006"/>
      <c r="BP179" s="718"/>
      <c r="BQ179" s="718"/>
      <c r="BR179" s="718"/>
      <c r="BS179" s="718"/>
      <c r="BT179" s="718"/>
      <c r="BU179" s="718"/>
    </row>
    <row r="180" spans="1:73" s="1" customFormat="1" ht="39.950000000000003" customHeight="1" thickTop="1" x14ac:dyDescent="0.25">
      <c r="A180" s="151"/>
      <c r="B180" s="24"/>
      <c r="C180" s="1058" t="s">
        <v>1395</v>
      </c>
      <c r="D180" s="1049" t="s">
        <v>1396</v>
      </c>
      <c r="E180" s="1061">
        <v>424</v>
      </c>
      <c r="F180" s="1064" t="s">
        <v>3631</v>
      </c>
      <c r="G180" s="1049" t="s">
        <v>1327</v>
      </c>
      <c r="H180" s="1043">
        <v>1</v>
      </c>
      <c r="I180" s="1049" t="s">
        <v>2982</v>
      </c>
      <c r="J180" s="1043" t="s">
        <v>3049</v>
      </c>
      <c r="K180" s="1049" t="s">
        <v>3050</v>
      </c>
      <c r="L180" s="1043" t="s">
        <v>3620</v>
      </c>
      <c r="M180" s="1049" t="s">
        <v>3617</v>
      </c>
      <c r="N180" s="1404">
        <v>2024004540083</v>
      </c>
      <c r="O180" s="1049" t="s">
        <v>3386</v>
      </c>
      <c r="P180" s="1052" t="s">
        <v>1327</v>
      </c>
      <c r="Q180" s="1055">
        <v>1</v>
      </c>
      <c r="R180" s="1040" t="s">
        <v>2871</v>
      </c>
      <c r="S180" s="1040"/>
      <c r="T180" s="1022"/>
      <c r="U180" s="1007"/>
      <c r="V180" s="1007"/>
      <c r="W180" s="1007"/>
      <c r="X180" s="1007"/>
      <c r="Y180" s="1007"/>
      <c r="Z180" s="1004">
        <f t="shared" ref="Z180" si="319">+AQ180+AY180+BG180+BO180</f>
        <v>0</v>
      </c>
      <c r="AA180" s="1004">
        <f t="shared" ref="AA180" si="320">SUM(AR180:AR183,AZ180:AZ183,BH180:BH183,BP180:BP183)</f>
        <v>0</v>
      </c>
      <c r="AB180" s="1004">
        <f t="shared" ref="AB180" si="321">SUM(AS180:AS183,BA180:BA183,BI180:BI183,BQ180:BQ183)</f>
        <v>0</v>
      </c>
      <c r="AC180" s="1004">
        <f t="shared" ref="AC180" si="322">SUM(AT180:AT183,BB180:BB183,BJ180:BJ183,BR180:BR183)</f>
        <v>0</v>
      </c>
      <c r="AD180" s="1004">
        <f t="shared" ref="AD180" si="323">SUM(AU180:AU183,BC180:BC183,BK180:BK183,BS180:BS183)</f>
        <v>0</v>
      </c>
      <c r="AE180" s="1004">
        <f t="shared" ref="AE180" si="324">SUM(AV180:AV183,BD180:BD183,BL180:BL183,BT180:BT183)</f>
        <v>0</v>
      </c>
      <c r="AF180" s="1004">
        <f t="shared" ref="AF180" si="325">SUM(AW180:AW183,BE180:BE183,BM180:BM183,BU180:BU183)</f>
        <v>0</v>
      </c>
      <c r="AG180" s="714"/>
      <c r="AH180" s="593"/>
      <c r="AI180" s="593"/>
      <c r="AJ180" s="593"/>
      <c r="AK180" s="207"/>
      <c r="AL180" s="208"/>
      <c r="AM180" s="208"/>
      <c r="AN180" s="208"/>
      <c r="AO180" s="208"/>
      <c r="AP180" s="1150">
        <f t="shared" ref="AP180" si="326">+U180</f>
        <v>0</v>
      </c>
      <c r="AQ180" s="1004">
        <f t="shared" ref="AQ180" si="327">SUM(AR180:AW183)</f>
        <v>0</v>
      </c>
      <c r="AR180" s="299"/>
      <c r="AS180" s="299"/>
      <c r="AT180" s="299"/>
      <c r="AU180" s="299"/>
      <c r="AV180" s="299"/>
      <c r="AW180" s="299"/>
      <c r="AX180" s="1150">
        <f t="shared" ref="AX180" si="328">+V180</f>
        <v>0</v>
      </c>
      <c r="AY180" s="1004">
        <f t="shared" ref="AY180" si="329">SUM(AZ180:BE183)</f>
        <v>0</v>
      </c>
      <c r="AZ180" s="299"/>
      <c r="BA180" s="299"/>
      <c r="BB180" s="299"/>
      <c r="BC180" s="299"/>
      <c r="BD180" s="299"/>
      <c r="BE180" s="299"/>
      <c r="BF180" s="1150">
        <f t="shared" ref="BF180" si="330">+W180</f>
        <v>0</v>
      </c>
      <c r="BG180" s="1004">
        <f t="shared" ref="BG180" si="331">SUM(BH180:BM183)</f>
        <v>0</v>
      </c>
      <c r="BH180" s="299"/>
      <c r="BI180" s="299"/>
      <c r="BJ180" s="299"/>
      <c r="BK180" s="299"/>
      <c r="BL180" s="299"/>
      <c r="BM180" s="299"/>
      <c r="BN180" s="1150">
        <f t="shared" ref="BN180" si="332">+X180</f>
        <v>0</v>
      </c>
      <c r="BO180" s="1004">
        <f t="shared" ref="BO180" si="333">SUM(BP180:BU183)</f>
        <v>0</v>
      </c>
      <c r="BP180" s="299"/>
      <c r="BQ180" s="299"/>
      <c r="BR180" s="299"/>
      <c r="BS180" s="299"/>
      <c r="BT180" s="299"/>
      <c r="BU180" s="299"/>
    </row>
    <row r="181" spans="1:73" s="1" customFormat="1" ht="39.950000000000003" customHeight="1" x14ac:dyDescent="0.25">
      <c r="A181" s="151"/>
      <c r="B181" s="24"/>
      <c r="C181" s="1059"/>
      <c r="D181" s="1050"/>
      <c r="E181" s="1062"/>
      <c r="F181" s="1065"/>
      <c r="G181" s="1050"/>
      <c r="H181" s="1044"/>
      <c r="I181" s="1050"/>
      <c r="J181" s="1044"/>
      <c r="K181" s="1050"/>
      <c r="L181" s="1044"/>
      <c r="M181" s="1050"/>
      <c r="N181" s="1420"/>
      <c r="O181" s="1050"/>
      <c r="P181" s="1053"/>
      <c r="Q181" s="1056"/>
      <c r="R181" s="1041"/>
      <c r="S181" s="1041"/>
      <c r="T181" s="1023"/>
      <c r="U181" s="1008"/>
      <c r="V181" s="1008"/>
      <c r="W181" s="1008"/>
      <c r="X181" s="1008"/>
      <c r="Y181" s="1008"/>
      <c r="Z181" s="1005"/>
      <c r="AA181" s="1005"/>
      <c r="AB181" s="1005"/>
      <c r="AC181" s="1005"/>
      <c r="AD181" s="1005"/>
      <c r="AE181" s="1005"/>
      <c r="AF181" s="1005"/>
      <c r="AG181" s="479"/>
      <c r="AH181" s="592"/>
      <c r="AI181" s="592"/>
      <c r="AJ181" s="592"/>
      <c r="AK181" s="196"/>
      <c r="AL181" s="197"/>
      <c r="AM181" s="197"/>
      <c r="AN181" s="197"/>
      <c r="AO181" s="197"/>
      <c r="AP181" s="1151"/>
      <c r="AQ181" s="1005"/>
      <c r="AR181" s="282"/>
      <c r="AS181" s="282"/>
      <c r="AT181" s="282"/>
      <c r="AU181" s="282"/>
      <c r="AV181" s="282"/>
      <c r="AW181" s="282"/>
      <c r="AX181" s="1151"/>
      <c r="AY181" s="1005"/>
      <c r="AZ181" s="282"/>
      <c r="BA181" s="282"/>
      <c r="BB181" s="282"/>
      <c r="BC181" s="282"/>
      <c r="BD181" s="282"/>
      <c r="BE181" s="282"/>
      <c r="BF181" s="1151"/>
      <c r="BG181" s="1005"/>
      <c r="BH181" s="282"/>
      <c r="BI181" s="282"/>
      <c r="BJ181" s="282"/>
      <c r="BK181" s="282"/>
      <c r="BL181" s="282"/>
      <c r="BM181" s="282"/>
      <c r="BN181" s="1151"/>
      <c r="BO181" s="1005"/>
      <c r="BP181" s="282"/>
      <c r="BQ181" s="282"/>
      <c r="BR181" s="282"/>
      <c r="BS181" s="282"/>
      <c r="BT181" s="282"/>
      <c r="BU181" s="282"/>
    </row>
    <row r="182" spans="1:73" s="1" customFormat="1" ht="39.950000000000003" customHeight="1" x14ac:dyDescent="0.25">
      <c r="A182" s="151"/>
      <c r="B182" s="24"/>
      <c r="C182" s="1059"/>
      <c r="D182" s="1050"/>
      <c r="E182" s="1062"/>
      <c r="F182" s="1065"/>
      <c r="G182" s="1050"/>
      <c r="H182" s="1044"/>
      <c r="I182" s="1050"/>
      <c r="J182" s="1044"/>
      <c r="K182" s="1050"/>
      <c r="L182" s="1044"/>
      <c r="M182" s="1050"/>
      <c r="N182" s="1420"/>
      <c r="O182" s="1050"/>
      <c r="P182" s="1053"/>
      <c r="Q182" s="1056"/>
      <c r="R182" s="1041"/>
      <c r="S182" s="1041"/>
      <c r="T182" s="1023"/>
      <c r="U182" s="1008"/>
      <c r="V182" s="1008"/>
      <c r="W182" s="1008"/>
      <c r="X182" s="1008"/>
      <c r="Y182" s="1008"/>
      <c r="Z182" s="1005"/>
      <c r="AA182" s="1005"/>
      <c r="AB182" s="1005"/>
      <c r="AC182" s="1005"/>
      <c r="AD182" s="1005"/>
      <c r="AE182" s="1005"/>
      <c r="AF182" s="1005"/>
      <c r="AG182" s="196"/>
      <c r="AH182" s="592"/>
      <c r="AI182" s="592"/>
      <c r="AJ182" s="592"/>
      <c r="AK182" s="196"/>
      <c r="AL182" s="197"/>
      <c r="AM182" s="197"/>
      <c r="AN182" s="197"/>
      <c r="AO182" s="197"/>
      <c r="AP182" s="1151"/>
      <c r="AQ182" s="1005"/>
      <c r="AR182" s="282"/>
      <c r="AS182" s="282"/>
      <c r="AT182" s="282"/>
      <c r="AU182" s="282"/>
      <c r="AV182" s="282"/>
      <c r="AW182" s="282"/>
      <c r="AX182" s="1151"/>
      <c r="AY182" s="1005"/>
      <c r="AZ182" s="282"/>
      <c r="BA182" s="282"/>
      <c r="BB182" s="282"/>
      <c r="BC182" s="282"/>
      <c r="BD182" s="282"/>
      <c r="BE182" s="282"/>
      <c r="BF182" s="1151"/>
      <c r="BG182" s="1005"/>
      <c r="BH182" s="282"/>
      <c r="BI182" s="282"/>
      <c r="BJ182" s="282"/>
      <c r="BK182" s="282"/>
      <c r="BL182" s="282"/>
      <c r="BM182" s="282"/>
      <c r="BN182" s="1151"/>
      <c r="BO182" s="1005"/>
      <c r="BP182" s="282"/>
      <c r="BQ182" s="282"/>
      <c r="BR182" s="282"/>
      <c r="BS182" s="282"/>
      <c r="BT182" s="282"/>
      <c r="BU182" s="282"/>
    </row>
    <row r="183" spans="1:73" s="1" customFormat="1" ht="39.950000000000003" customHeight="1" thickBot="1" x14ac:dyDescent="0.3">
      <c r="A183" s="151"/>
      <c r="B183" s="24"/>
      <c r="C183" s="1060"/>
      <c r="D183" s="1051"/>
      <c r="E183" s="1063"/>
      <c r="F183" s="1066"/>
      <c r="G183" s="1051"/>
      <c r="H183" s="1045"/>
      <c r="I183" s="1051"/>
      <c r="J183" s="1045"/>
      <c r="K183" s="1051"/>
      <c r="L183" s="1045"/>
      <c r="M183" s="1051"/>
      <c r="N183" s="1421"/>
      <c r="O183" s="1051"/>
      <c r="P183" s="1054"/>
      <c r="Q183" s="1057"/>
      <c r="R183" s="1042"/>
      <c r="S183" s="1042"/>
      <c r="T183" s="1024"/>
      <c r="U183" s="1009"/>
      <c r="V183" s="1009"/>
      <c r="W183" s="1009"/>
      <c r="X183" s="1009"/>
      <c r="Y183" s="1009"/>
      <c r="Z183" s="1006"/>
      <c r="AA183" s="1006"/>
      <c r="AB183" s="1006"/>
      <c r="AC183" s="1006"/>
      <c r="AD183" s="1006"/>
      <c r="AE183" s="1006"/>
      <c r="AF183" s="1006"/>
      <c r="AG183" s="715"/>
      <c r="AH183" s="716"/>
      <c r="AI183" s="716"/>
      <c r="AJ183" s="716"/>
      <c r="AK183" s="715"/>
      <c r="AL183" s="717"/>
      <c r="AM183" s="717"/>
      <c r="AN183" s="717"/>
      <c r="AO183" s="717"/>
      <c r="AP183" s="1152"/>
      <c r="AQ183" s="1006"/>
      <c r="AR183" s="718"/>
      <c r="AS183" s="718"/>
      <c r="AT183" s="718"/>
      <c r="AU183" s="718"/>
      <c r="AV183" s="718"/>
      <c r="AW183" s="718"/>
      <c r="AX183" s="1152"/>
      <c r="AY183" s="1006"/>
      <c r="AZ183" s="718"/>
      <c r="BA183" s="718"/>
      <c r="BB183" s="718"/>
      <c r="BC183" s="718"/>
      <c r="BD183" s="718"/>
      <c r="BE183" s="718"/>
      <c r="BF183" s="1152"/>
      <c r="BG183" s="1006"/>
      <c r="BH183" s="718"/>
      <c r="BI183" s="718"/>
      <c r="BJ183" s="718"/>
      <c r="BK183" s="718"/>
      <c r="BL183" s="718"/>
      <c r="BM183" s="718"/>
      <c r="BN183" s="1152"/>
      <c r="BO183" s="1006"/>
      <c r="BP183" s="718"/>
      <c r="BQ183" s="718"/>
      <c r="BR183" s="718"/>
      <c r="BS183" s="718"/>
      <c r="BT183" s="718"/>
      <c r="BU183" s="718"/>
    </row>
    <row r="184" spans="1:73" s="1" customFormat="1" ht="39.950000000000003" customHeight="1" thickTop="1" x14ac:dyDescent="0.25">
      <c r="A184" s="151"/>
      <c r="B184" s="24"/>
      <c r="C184" s="1058" t="s">
        <v>1397</v>
      </c>
      <c r="D184" s="1049" t="s">
        <v>1398</v>
      </c>
      <c r="E184" s="1061">
        <v>425</v>
      </c>
      <c r="F184" s="1064" t="s">
        <v>3631</v>
      </c>
      <c r="G184" s="1049" t="s">
        <v>1327</v>
      </c>
      <c r="H184" s="1043">
        <v>1</v>
      </c>
      <c r="I184" s="1049" t="s">
        <v>2982</v>
      </c>
      <c r="J184" s="1043" t="s">
        <v>3049</v>
      </c>
      <c r="K184" s="1049" t="s">
        <v>3050</v>
      </c>
      <c r="L184" s="1043" t="s">
        <v>3620</v>
      </c>
      <c r="M184" s="1049" t="s">
        <v>3617</v>
      </c>
      <c r="N184" s="1404">
        <v>2024004540083</v>
      </c>
      <c r="O184" s="1049" t="s">
        <v>3386</v>
      </c>
      <c r="P184" s="1052" t="s">
        <v>1317</v>
      </c>
      <c r="Q184" s="1055">
        <v>1</v>
      </c>
      <c r="R184" s="1040" t="s">
        <v>2871</v>
      </c>
      <c r="S184" s="1040"/>
      <c r="T184" s="1022"/>
      <c r="U184" s="1007"/>
      <c r="V184" s="1007"/>
      <c r="W184" s="1007"/>
      <c r="X184" s="1007"/>
      <c r="Y184" s="1007"/>
      <c r="Z184" s="1004">
        <f t="shared" ref="Z184" si="334">+AQ184+AY184+BG184+BO184</f>
        <v>0</v>
      </c>
      <c r="AA184" s="1004">
        <f t="shared" ref="AA184" si="335">SUM(AR184:AR187,AZ184:AZ187,BH184:BH187,BP184:BP187)</f>
        <v>0</v>
      </c>
      <c r="AB184" s="1004">
        <f t="shared" ref="AB184" si="336">SUM(AS184:AS187,BA184:BA187,BI184:BI187,BQ184:BQ187)</f>
        <v>0</v>
      </c>
      <c r="AC184" s="1004">
        <f t="shared" ref="AC184" si="337">SUM(AT184:AT187,BB184:BB187,BJ184:BJ187,BR184:BR187)</f>
        <v>0</v>
      </c>
      <c r="AD184" s="1004">
        <f t="shared" ref="AD184" si="338">SUM(AU184:AU187,BC184:BC187,BK184:BK187,BS184:BS187)</f>
        <v>0</v>
      </c>
      <c r="AE184" s="1004">
        <f t="shared" ref="AE184" si="339">SUM(AV184:AV187,BD184:BD187,BL184:BL187,BT184:BT187)</f>
        <v>0</v>
      </c>
      <c r="AF184" s="1004">
        <f t="shared" ref="AF184" si="340">SUM(AW184:AW187,BE184:BE187,BM184:BM187,BU184:BU187)</f>
        <v>0</v>
      </c>
      <c r="AG184" s="714"/>
      <c r="AH184" s="593"/>
      <c r="AI184" s="593"/>
      <c r="AJ184" s="593"/>
      <c r="AK184" s="207"/>
      <c r="AL184" s="208"/>
      <c r="AM184" s="208"/>
      <c r="AN184" s="208"/>
      <c r="AO184" s="208"/>
      <c r="AP184" s="1150">
        <f t="shared" ref="AP184" si="341">+U184</f>
        <v>0</v>
      </c>
      <c r="AQ184" s="1004">
        <f t="shared" ref="AQ184" si="342">SUM(AR184:AW187)</f>
        <v>0</v>
      </c>
      <c r="AR184" s="299"/>
      <c r="AS184" s="299"/>
      <c r="AT184" s="299"/>
      <c r="AU184" s="299"/>
      <c r="AV184" s="299"/>
      <c r="AW184" s="299"/>
      <c r="AX184" s="1150">
        <f t="shared" ref="AX184" si="343">+V184</f>
        <v>0</v>
      </c>
      <c r="AY184" s="1004">
        <f t="shared" ref="AY184" si="344">SUM(AZ184:BE187)</f>
        <v>0</v>
      </c>
      <c r="AZ184" s="299"/>
      <c r="BA184" s="299"/>
      <c r="BB184" s="299"/>
      <c r="BC184" s="299"/>
      <c r="BD184" s="299"/>
      <c r="BE184" s="299"/>
      <c r="BF184" s="1150">
        <f t="shared" ref="BF184" si="345">+W184</f>
        <v>0</v>
      </c>
      <c r="BG184" s="1004">
        <f t="shared" ref="BG184" si="346">SUM(BH184:BM187)</f>
        <v>0</v>
      </c>
      <c r="BH184" s="299"/>
      <c r="BI184" s="299"/>
      <c r="BJ184" s="299"/>
      <c r="BK184" s="299"/>
      <c r="BL184" s="299"/>
      <c r="BM184" s="299"/>
      <c r="BN184" s="1150">
        <f t="shared" ref="BN184" si="347">+X184</f>
        <v>0</v>
      </c>
      <c r="BO184" s="1004">
        <f t="shared" ref="BO184" si="348">SUM(BP184:BU187)</f>
        <v>0</v>
      </c>
      <c r="BP184" s="299"/>
      <c r="BQ184" s="299"/>
      <c r="BR184" s="299"/>
      <c r="BS184" s="299"/>
      <c r="BT184" s="299"/>
      <c r="BU184" s="299"/>
    </row>
    <row r="185" spans="1:73" s="1" customFormat="1" ht="39.950000000000003" customHeight="1" x14ac:dyDescent="0.25">
      <c r="A185" s="151"/>
      <c r="B185" s="24"/>
      <c r="C185" s="1059"/>
      <c r="D185" s="1050"/>
      <c r="E185" s="1062"/>
      <c r="F185" s="1065"/>
      <c r="G185" s="1050"/>
      <c r="H185" s="1044"/>
      <c r="I185" s="1050"/>
      <c r="J185" s="1044"/>
      <c r="K185" s="1050"/>
      <c r="L185" s="1044"/>
      <c r="M185" s="1050"/>
      <c r="N185" s="1420"/>
      <c r="O185" s="1050"/>
      <c r="P185" s="1053"/>
      <c r="Q185" s="1056"/>
      <c r="R185" s="1041"/>
      <c r="S185" s="1041"/>
      <c r="T185" s="1023"/>
      <c r="U185" s="1008"/>
      <c r="V185" s="1008"/>
      <c r="W185" s="1008"/>
      <c r="X185" s="1008"/>
      <c r="Y185" s="1008"/>
      <c r="Z185" s="1005"/>
      <c r="AA185" s="1005"/>
      <c r="AB185" s="1005"/>
      <c r="AC185" s="1005"/>
      <c r="AD185" s="1005"/>
      <c r="AE185" s="1005"/>
      <c r="AF185" s="1005"/>
      <c r="AG185" s="479"/>
      <c r="AH185" s="592"/>
      <c r="AI185" s="592"/>
      <c r="AJ185" s="592"/>
      <c r="AK185" s="196"/>
      <c r="AL185" s="197"/>
      <c r="AM185" s="197"/>
      <c r="AN185" s="197"/>
      <c r="AO185" s="197"/>
      <c r="AP185" s="1151"/>
      <c r="AQ185" s="1005"/>
      <c r="AR185" s="282"/>
      <c r="AS185" s="282"/>
      <c r="AT185" s="282"/>
      <c r="AU185" s="282"/>
      <c r="AV185" s="282"/>
      <c r="AW185" s="282"/>
      <c r="AX185" s="1151"/>
      <c r="AY185" s="1005"/>
      <c r="AZ185" s="282"/>
      <c r="BA185" s="282"/>
      <c r="BB185" s="282"/>
      <c r="BC185" s="282"/>
      <c r="BD185" s="282"/>
      <c r="BE185" s="282"/>
      <c r="BF185" s="1151"/>
      <c r="BG185" s="1005"/>
      <c r="BH185" s="282"/>
      <c r="BI185" s="282"/>
      <c r="BJ185" s="282"/>
      <c r="BK185" s="282"/>
      <c r="BL185" s="282"/>
      <c r="BM185" s="282"/>
      <c r="BN185" s="1151"/>
      <c r="BO185" s="1005"/>
      <c r="BP185" s="282"/>
      <c r="BQ185" s="282"/>
      <c r="BR185" s="282"/>
      <c r="BS185" s="282"/>
      <c r="BT185" s="282"/>
      <c r="BU185" s="282"/>
    </row>
    <row r="186" spans="1:73" s="1" customFormat="1" ht="39.950000000000003" customHeight="1" x14ac:dyDescent="0.25">
      <c r="A186" s="151"/>
      <c r="B186" s="24"/>
      <c r="C186" s="1059"/>
      <c r="D186" s="1050"/>
      <c r="E186" s="1062"/>
      <c r="F186" s="1065"/>
      <c r="G186" s="1050"/>
      <c r="H186" s="1044"/>
      <c r="I186" s="1050"/>
      <c r="J186" s="1044"/>
      <c r="K186" s="1050"/>
      <c r="L186" s="1044"/>
      <c r="M186" s="1050"/>
      <c r="N186" s="1420"/>
      <c r="O186" s="1050"/>
      <c r="P186" s="1053"/>
      <c r="Q186" s="1056"/>
      <c r="R186" s="1041"/>
      <c r="S186" s="1041"/>
      <c r="T186" s="1023"/>
      <c r="U186" s="1008"/>
      <c r="V186" s="1008"/>
      <c r="W186" s="1008"/>
      <c r="X186" s="1008"/>
      <c r="Y186" s="1008"/>
      <c r="Z186" s="1005"/>
      <c r="AA186" s="1005"/>
      <c r="AB186" s="1005"/>
      <c r="AC186" s="1005"/>
      <c r="AD186" s="1005"/>
      <c r="AE186" s="1005"/>
      <c r="AF186" s="1005"/>
      <c r="AG186" s="196"/>
      <c r="AH186" s="592"/>
      <c r="AI186" s="592"/>
      <c r="AJ186" s="592"/>
      <c r="AK186" s="196"/>
      <c r="AL186" s="197"/>
      <c r="AM186" s="197"/>
      <c r="AN186" s="197"/>
      <c r="AO186" s="197"/>
      <c r="AP186" s="1151"/>
      <c r="AQ186" s="1005"/>
      <c r="AR186" s="282"/>
      <c r="AS186" s="282"/>
      <c r="AT186" s="282"/>
      <c r="AU186" s="282"/>
      <c r="AV186" s="282"/>
      <c r="AW186" s="282"/>
      <c r="AX186" s="1151"/>
      <c r="AY186" s="1005"/>
      <c r="AZ186" s="282"/>
      <c r="BA186" s="282"/>
      <c r="BB186" s="282"/>
      <c r="BC186" s="282"/>
      <c r="BD186" s="282"/>
      <c r="BE186" s="282"/>
      <c r="BF186" s="1151"/>
      <c r="BG186" s="1005"/>
      <c r="BH186" s="282"/>
      <c r="BI186" s="282"/>
      <c r="BJ186" s="282"/>
      <c r="BK186" s="282"/>
      <c r="BL186" s="282"/>
      <c r="BM186" s="282"/>
      <c r="BN186" s="1151"/>
      <c r="BO186" s="1005"/>
      <c r="BP186" s="282"/>
      <c r="BQ186" s="282"/>
      <c r="BR186" s="282"/>
      <c r="BS186" s="282"/>
      <c r="BT186" s="282"/>
      <c r="BU186" s="282"/>
    </row>
    <row r="187" spans="1:73" s="1" customFormat="1" ht="39.950000000000003" customHeight="1" thickBot="1" x14ac:dyDescent="0.3">
      <c r="A187" s="151"/>
      <c r="B187" s="24"/>
      <c r="C187" s="1059"/>
      <c r="D187" s="1050"/>
      <c r="E187" s="1062"/>
      <c r="F187" s="1065"/>
      <c r="G187" s="1050"/>
      <c r="H187" s="1044"/>
      <c r="I187" s="1050"/>
      <c r="J187" s="1044"/>
      <c r="K187" s="1050"/>
      <c r="L187" s="1044"/>
      <c r="M187" s="1050"/>
      <c r="N187" s="1420"/>
      <c r="O187" s="1050"/>
      <c r="P187" s="1053"/>
      <c r="Q187" s="1056"/>
      <c r="R187" s="1041"/>
      <c r="S187" s="1042"/>
      <c r="T187" s="1024"/>
      <c r="U187" s="1009"/>
      <c r="V187" s="1009"/>
      <c r="W187" s="1009"/>
      <c r="X187" s="1009"/>
      <c r="Y187" s="1009"/>
      <c r="Z187" s="1006"/>
      <c r="AA187" s="1006"/>
      <c r="AB187" s="1006"/>
      <c r="AC187" s="1006"/>
      <c r="AD187" s="1006"/>
      <c r="AE187" s="1006"/>
      <c r="AF187" s="1006"/>
      <c r="AG187" s="715"/>
      <c r="AH187" s="716"/>
      <c r="AI187" s="716"/>
      <c r="AJ187" s="716"/>
      <c r="AK187" s="715"/>
      <c r="AL187" s="717"/>
      <c r="AM187" s="717"/>
      <c r="AN187" s="717"/>
      <c r="AO187" s="717"/>
      <c r="AP187" s="1152"/>
      <c r="AQ187" s="1006"/>
      <c r="AR187" s="718"/>
      <c r="AS187" s="718"/>
      <c r="AT187" s="718"/>
      <c r="AU187" s="718"/>
      <c r="AV187" s="718"/>
      <c r="AW187" s="718"/>
      <c r="AX187" s="1152"/>
      <c r="AY187" s="1006"/>
      <c r="AZ187" s="718"/>
      <c r="BA187" s="718"/>
      <c r="BB187" s="718"/>
      <c r="BC187" s="718"/>
      <c r="BD187" s="718"/>
      <c r="BE187" s="718"/>
      <c r="BF187" s="1152"/>
      <c r="BG187" s="1006"/>
      <c r="BH187" s="718"/>
      <c r="BI187" s="718"/>
      <c r="BJ187" s="718"/>
      <c r="BK187" s="718"/>
      <c r="BL187" s="718"/>
      <c r="BM187" s="718"/>
      <c r="BN187" s="1152"/>
      <c r="BO187" s="1006"/>
      <c r="BP187" s="718"/>
      <c r="BQ187" s="718"/>
      <c r="BR187" s="718"/>
      <c r="BS187" s="718"/>
      <c r="BT187" s="718"/>
      <c r="BU187" s="718"/>
    </row>
    <row r="188" spans="1:73" s="1" customFormat="1" ht="39.950000000000003" customHeight="1" thickTop="1" x14ac:dyDescent="0.25">
      <c r="A188" s="151"/>
      <c r="B188" s="24"/>
      <c r="C188" s="1058" t="s">
        <v>1399</v>
      </c>
      <c r="D188" s="1049" t="s">
        <v>1400</v>
      </c>
      <c r="E188" s="1061">
        <v>426</v>
      </c>
      <c r="F188" s="1064" t="s">
        <v>3638</v>
      </c>
      <c r="G188" s="1049" t="s">
        <v>1344</v>
      </c>
      <c r="H188" s="1043">
        <v>40</v>
      </c>
      <c r="I188" s="1049" t="s">
        <v>2982</v>
      </c>
      <c r="J188" s="1043" t="s">
        <v>3049</v>
      </c>
      <c r="K188" s="1049" t="s">
        <v>3050</v>
      </c>
      <c r="L188" s="1043" t="s">
        <v>3620</v>
      </c>
      <c r="M188" s="1049" t="s">
        <v>3617</v>
      </c>
      <c r="N188" s="1423">
        <v>2024004540083</v>
      </c>
      <c r="O188" s="1426" t="s">
        <v>3386</v>
      </c>
      <c r="P188" s="1052" t="s">
        <v>1341</v>
      </c>
      <c r="Q188" s="1055">
        <v>40</v>
      </c>
      <c r="R188" s="1040" t="s">
        <v>2871</v>
      </c>
      <c r="S188" s="1040"/>
      <c r="T188" s="1022"/>
      <c r="U188" s="1007"/>
      <c r="V188" s="1007"/>
      <c r="W188" s="1007"/>
      <c r="X188" s="1007"/>
      <c r="Y188" s="1007"/>
      <c r="Z188" s="1004">
        <f t="shared" ref="Z188" si="349">+AQ188+AY188+BG188+BO188</f>
        <v>0</v>
      </c>
      <c r="AA188" s="1004">
        <f t="shared" ref="AA188" si="350">SUM(AR188:AR191,AZ188:AZ191,BH188:BH191,BP188:BP191)</f>
        <v>0</v>
      </c>
      <c r="AB188" s="1004">
        <f t="shared" ref="AB188" si="351">SUM(AS188:AS191,BA188:BA191,BI188:BI191,BQ188:BQ191)</f>
        <v>0</v>
      </c>
      <c r="AC188" s="1004">
        <f t="shared" ref="AC188" si="352">SUM(AT188:AT191,BB188:BB191,BJ188:BJ191,BR188:BR191)</f>
        <v>0</v>
      </c>
      <c r="AD188" s="1004">
        <f t="shared" ref="AD188" si="353">SUM(AU188:AU191,BC188:BC191,BK188:BK191,BS188:BS191)</f>
        <v>0</v>
      </c>
      <c r="AE188" s="1004">
        <f t="shared" ref="AE188" si="354">SUM(AV188:AV191,BD188:BD191,BL188:BL191,BT188:BT191)</f>
        <v>0</v>
      </c>
      <c r="AF188" s="1004">
        <f t="shared" ref="AF188" si="355">SUM(AW188:AW191,BE188:BE191,BM188:BM191,BU188:BU191)</f>
        <v>0</v>
      </c>
      <c r="AG188" s="714"/>
      <c r="AH188" s="593"/>
      <c r="AI188" s="593"/>
      <c r="AJ188" s="593"/>
      <c r="AK188" s="207"/>
      <c r="AL188" s="208"/>
      <c r="AM188" s="208"/>
      <c r="AN188" s="208"/>
      <c r="AO188" s="208"/>
      <c r="AP188" s="1150">
        <f t="shared" ref="AP188" si="356">+U188</f>
        <v>0</v>
      </c>
      <c r="AQ188" s="1004">
        <f t="shared" ref="AQ188" si="357">SUM(AR188:AW191)</f>
        <v>0</v>
      </c>
      <c r="AR188" s="299"/>
      <c r="AS188" s="299"/>
      <c r="AT188" s="299"/>
      <c r="AU188" s="299"/>
      <c r="AV188" s="299"/>
      <c r="AW188" s="299"/>
      <c r="AX188" s="1150">
        <f t="shared" ref="AX188" si="358">+V188</f>
        <v>0</v>
      </c>
      <c r="AY188" s="1004">
        <f t="shared" ref="AY188" si="359">SUM(AZ188:BE191)</f>
        <v>0</v>
      </c>
      <c r="AZ188" s="299"/>
      <c r="BA188" s="299"/>
      <c r="BB188" s="299"/>
      <c r="BC188" s="299"/>
      <c r="BD188" s="299"/>
      <c r="BE188" s="299"/>
      <c r="BF188" s="1150">
        <f t="shared" ref="BF188" si="360">+W188</f>
        <v>0</v>
      </c>
      <c r="BG188" s="1004">
        <f t="shared" ref="BG188" si="361">SUM(BH188:BM191)</f>
        <v>0</v>
      </c>
      <c r="BH188" s="299"/>
      <c r="BI188" s="299"/>
      <c r="BJ188" s="299"/>
      <c r="BK188" s="299"/>
      <c r="BL188" s="299"/>
      <c r="BM188" s="299"/>
      <c r="BN188" s="1150">
        <f t="shared" ref="BN188" si="362">+X188</f>
        <v>0</v>
      </c>
      <c r="BO188" s="1004">
        <f t="shared" ref="BO188" si="363">SUM(BP188:BU191)</f>
        <v>0</v>
      </c>
      <c r="BP188" s="299"/>
      <c r="BQ188" s="299"/>
      <c r="BR188" s="299"/>
      <c r="BS188" s="299"/>
      <c r="BT188" s="299"/>
      <c r="BU188" s="299"/>
    </row>
    <row r="189" spans="1:73" s="1" customFormat="1" ht="39.950000000000003" customHeight="1" x14ac:dyDescent="0.25">
      <c r="A189" s="151"/>
      <c r="B189" s="24"/>
      <c r="C189" s="1059"/>
      <c r="D189" s="1050"/>
      <c r="E189" s="1062"/>
      <c r="F189" s="1065"/>
      <c r="G189" s="1050"/>
      <c r="H189" s="1044"/>
      <c r="I189" s="1050"/>
      <c r="J189" s="1044"/>
      <c r="K189" s="1050"/>
      <c r="L189" s="1044"/>
      <c r="M189" s="1050"/>
      <c r="N189" s="1424"/>
      <c r="O189" s="1427"/>
      <c r="P189" s="1053"/>
      <c r="Q189" s="1056"/>
      <c r="R189" s="1041"/>
      <c r="S189" s="1041"/>
      <c r="T189" s="1023"/>
      <c r="U189" s="1008"/>
      <c r="V189" s="1008"/>
      <c r="W189" s="1008"/>
      <c r="X189" s="1008"/>
      <c r="Y189" s="1008"/>
      <c r="Z189" s="1005"/>
      <c r="AA189" s="1005"/>
      <c r="AB189" s="1005"/>
      <c r="AC189" s="1005"/>
      <c r="AD189" s="1005"/>
      <c r="AE189" s="1005"/>
      <c r="AF189" s="1005"/>
      <c r="AG189" s="479"/>
      <c r="AH189" s="592"/>
      <c r="AI189" s="592"/>
      <c r="AJ189" s="592"/>
      <c r="AK189" s="196"/>
      <c r="AL189" s="197"/>
      <c r="AM189" s="197"/>
      <c r="AN189" s="197"/>
      <c r="AO189" s="197"/>
      <c r="AP189" s="1151"/>
      <c r="AQ189" s="1005"/>
      <c r="AR189" s="282"/>
      <c r="AS189" s="282"/>
      <c r="AT189" s="282"/>
      <c r="AU189" s="282"/>
      <c r="AV189" s="282"/>
      <c r="AW189" s="282"/>
      <c r="AX189" s="1151"/>
      <c r="AY189" s="1005"/>
      <c r="AZ189" s="282"/>
      <c r="BA189" s="282"/>
      <c r="BB189" s="282"/>
      <c r="BC189" s="282"/>
      <c r="BD189" s="282"/>
      <c r="BE189" s="282"/>
      <c r="BF189" s="1151"/>
      <c r="BG189" s="1005"/>
      <c r="BH189" s="282"/>
      <c r="BI189" s="282"/>
      <c r="BJ189" s="282"/>
      <c r="BK189" s="282"/>
      <c r="BL189" s="282"/>
      <c r="BM189" s="282"/>
      <c r="BN189" s="1151"/>
      <c r="BO189" s="1005"/>
      <c r="BP189" s="282"/>
      <c r="BQ189" s="282"/>
      <c r="BR189" s="282"/>
      <c r="BS189" s="282"/>
      <c r="BT189" s="282"/>
      <c r="BU189" s="282"/>
    </row>
    <row r="190" spans="1:73" s="1" customFormat="1" ht="39.950000000000003" customHeight="1" x14ac:dyDescent="0.25">
      <c r="A190" s="151"/>
      <c r="B190" s="24"/>
      <c r="C190" s="1059"/>
      <c r="D190" s="1050"/>
      <c r="E190" s="1062"/>
      <c r="F190" s="1065"/>
      <c r="G190" s="1050"/>
      <c r="H190" s="1044"/>
      <c r="I190" s="1050"/>
      <c r="J190" s="1044"/>
      <c r="K190" s="1050"/>
      <c r="L190" s="1044"/>
      <c r="M190" s="1050"/>
      <c r="N190" s="1424"/>
      <c r="O190" s="1427"/>
      <c r="P190" s="1053"/>
      <c r="Q190" s="1056"/>
      <c r="R190" s="1041"/>
      <c r="S190" s="1041"/>
      <c r="T190" s="1023"/>
      <c r="U190" s="1008"/>
      <c r="V190" s="1008"/>
      <c r="W190" s="1008"/>
      <c r="X190" s="1008"/>
      <c r="Y190" s="1008"/>
      <c r="Z190" s="1005"/>
      <c r="AA190" s="1005"/>
      <c r="AB190" s="1005"/>
      <c r="AC190" s="1005"/>
      <c r="AD190" s="1005"/>
      <c r="AE190" s="1005"/>
      <c r="AF190" s="1005"/>
      <c r="AG190" s="196"/>
      <c r="AH190" s="592"/>
      <c r="AI190" s="592"/>
      <c r="AJ190" s="592"/>
      <c r="AK190" s="196"/>
      <c r="AL190" s="197"/>
      <c r="AM190" s="197"/>
      <c r="AN190" s="197"/>
      <c r="AO190" s="197"/>
      <c r="AP190" s="1151"/>
      <c r="AQ190" s="1005"/>
      <c r="AR190" s="282"/>
      <c r="AS190" s="282"/>
      <c r="AT190" s="282"/>
      <c r="AU190" s="282"/>
      <c r="AV190" s="282"/>
      <c r="AW190" s="282"/>
      <c r="AX190" s="1151"/>
      <c r="AY190" s="1005"/>
      <c r="AZ190" s="282"/>
      <c r="BA190" s="282"/>
      <c r="BB190" s="282"/>
      <c r="BC190" s="282"/>
      <c r="BD190" s="282"/>
      <c r="BE190" s="282"/>
      <c r="BF190" s="1151"/>
      <c r="BG190" s="1005"/>
      <c r="BH190" s="282"/>
      <c r="BI190" s="282"/>
      <c r="BJ190" s="282"/>
      <c r="BK190" s="282"/>
      <c r="BL190" s="282"/>
      <c r="BM190" s="282"/>
      <c r="BN190" s="1151"/>
      <c r="BO190" s="1005"/>
      <c r="BP190" s="282"/>
      <c r="BQ190" s="282"/>
      <c r="BR190" s="282"/>
      <c r="BS190" s="282"/>
      <c r="BT190" s="282"/>
      <c r="BU190" s="282"/>
    </row>
    <row r="191" spans="1:73" s="1" customFormat="1" ht="39.950000000000003" customHeight="1" thickBot="1" x14ac:dyDescent="0.3">
      <c r="A191" s="151"/>
      <c r="B191" s="24"/>
      <c r="C191" s="1060"/>
      <c r="D191" s="1051"/>
      <c r="E191" s="1063"/>
      <c r="F191" s="1066"/>
      <c r="G191" s="1051"/>
      <c r="H191" s="1045"/>
      <c r="I191" s="1051"/>
      <c r="J191" s="1045"/>
      <c r="K191" s="1051"/>
      <c r="L191" s="1045"/>
      <c r="M191" s="1051"/>
      <c r="N191" s="1425"/>
      <c r="O191" s="1428"/>
      <c r="P191" s="1054"/>
      <c r="Q191" s="1057"/>
      <c r="R191" s="1042"/>
      <c r="S191" s="1042"/>
      <c r="T191" s="1024"/>
      <c r="U191" s="1009"/>
      <c r="V191" s="1009"/>
      <c r="W191" s="1009"/>
      <c r="X191" s="1009"/>
      <c r="Y191" s="1009"/>
      <c r="Z191" s="1006"/>
      <c r="AA191" s="1006"/>
      <c r="AB191" s="1006"/>
      <c r="AC191" s="1006"/>
      <c r="AD191" s="1006"/>
      <c r="AE191" s="1006"/>
      <c r="AF191" s="1006"/>
      <c r="AG191" s="715"/>
      <c r="AH191" s="716"/>
      <c r="AI191" s="716"/>
      <c r="AJ191" s="716"/>
      <c r="AK191" s="715"/>
      <c r="AL191" s="717"/>
      <c r="AM191" s="717"/>
      <c r="AN191" s="717"/>
      <c r="AO191" s="717"/>
      <c r="AP191" s="1152"/>
      <c r="AQ191" s="1006"/>
      <c r="AR191" s="718"/>
      <c r="AS191" s="718"/>
      <c r="AT191" s="718"/>
      <c r="AU191" s="718"/>
      <c r="AV191" s="718"/>
      <c r="AW191" s="718"/>
      <c r="AX191" s="1152"/>
      <c r="AY191" s="1006"/>
      <c r="AZ191" s="718"/>
      <c r="BA191" s="718"/>
      <c r="BB191" s="718"/>
      <c r="BC191" s="718"/>
      <c r="BD191" s="718"/>
      <c r="BE191" s="718"/>
      <c r="BF191" s="1152"/>
      <c r="BG191" s="1006"/>
      <c r="BH191" s="718"/>
      <c r="BI191" s="718"/>
      <c r="BJ191" s="718"/>
      <c r="BK191" s="718"/>
      <c r="BL191" s="718"/>
      <c r="BM191" s="718"/>
      <c r="BN191" s="1152"/>
      <c r="BO191" s="1006"/>
      <c r="BP191" s="718"/>
      <c r="BQ191" s="718"/>
      <c r="BR191" s="718"/>
      <c r="BS191" s="718"/>
      <c r="BT191" s="718"/>
      <c r="BU191" s="718"/>
    </row>
    <row r="192" spans="1:73" s="1" customFormat="1" ht="39.950000000000003" customHeight="1" thickTop="1" x14ac:dyDescent="0.25">
      <c r="A192" s="151"/>
      <c r="B192" s="24"/>
      <c r="C192" s="1058" t="s">
        <v>1401</v>
      </c>
      <c r="D192" s="1049" t="s">
        <v>1402</v>
      </c>
      <c r="E192" s="1061">
        <v>427</v>
      </c>
      <c r="F192" s="1064" t="s">
        <v>3624</v>
      </c>
      <c r="G192" s="1049" t="s">
        <v>1428</v>
      </c>
      <c r="H192" s="1043">
        <v>6</v>
      </c>
      <c r="I192" s="1049" t="s">
        <v>2982</v>
      </c>
      <c r="J192" s="1043" t="s">
        <v>3058</v>
      </c>
      <c r="K192" s="1049" t="s">
        <v>3625</v>
      </c>
      <c r="L192" s="1043" t="s">
        <v>3626</v>
      </c>
      <c r="M192" s="1049" t="s">
        <v>3627</v>
      </c>
      <c r="N192" s="1404">
        <v>2024004540057</v>
      </c>
      <c r="O192" s="1049" t="s">
        <v>3628</v>
      </c>
      <c r="P192" s="1052" t="s">
        <v>1311</v>
      </c>
      <c r="Q192" s="1055">
        <v>6</v>
      </c>
      <c r="R192" s="1040" t="s">
        <v>2871</v>
      </c>
      <c r="S192" s="1040"/>
      <c r="T192" s="1022"/>
      <c r="U192" s="1007"/>
      <c r="V192" s="1007"/>
      <c r="W192" s="1007"/>
      <c r="X192" s="1007"/>
      <c r="Y192" s="1007"/>
      <c r="Z192" s="1004">
        <f t="shared" ref="Z192" si="364">+AQ192+AY192+BG192+BO192</f>
        <v>0</v>
      </c>
      <c r="AA192" s="1004">
        <f t="shared" ref="AA192" si="365">SUM(AR192:AR195,AZ192:AZ195,BH192:BH195,BP192:BP195)</f>
        <v>0</v>
      </c>
      <c r="AB192" s="1004">
        <f t="shared" ref="AB192" si="366">SUM(AS192:AS195,BA192:BA195,BI192:BI195,BQ192:BQ195)</f>
        <v>0</v>
      </c>
      <c r="AC192" s="1004">
        <f t="shared" ref="AC192" si="367">SUM(AT192:AT195,BB192:BB195,BJ192:BJ195,BR192:BR195)</f>
        <v>0</v>
      </c>
      <c r="AD192" s="1004">
        <f t="shared" ref="AD192" si="368">SUM(AU192:AU195,BC192:BC195,BK192:BK195,BS192:BS195)</f>
        <v>0</v>
      </c>
      <c r="AE192" s="1004">
        <f t="shared" ref="AE192" si="369">SUM(AV192:AV195,BD192:BD195,BL192:BL195,BT192:BT195)</f>
        <v>0</v>
      </c>
      <c r="AF192" s="1004">
        <f t="shared" ref="AF192" si="370">SUM(AW192:AW195,BE192:BE195,BM192:BM195,BU192:BU195)</f>
        <v>0</v>
      </c>
      <c r="AG192" s="714"/>
      <c r="AH192" s="593"/>
      <c r="AI192" s="593"/>
      <c r="AJ192" s="593"/>
      <c r="AK192" s="207"/>
      <c r="AL192" s="208"/>
      <c r="AM192" s="208"/>
      <c r="AN192" s="208"/>
      <c r="AO192" s="208"/>
      <c r="AP192" s="1150">
        <f t="shared" ref="AP192" si="371">+U192</f>
        <v>0</v>
      </c>
      <c r="AQ192" s="1004">
        <f t="shared" ref="AQ192" si="372">SUM(AR192:AW195)</f>
        <v>0</v>
      </c>
      <c r="AR192" s="299"/>
      <c r="AS192" s="299"/>
      <c r="AT192" s="299"/>
      <c r="AU192" s="299"/>
      <c r="AV192" s="299"/>
      <c r="AW192" s="299"/>
      <c r="AX192" s="1150">
        <f t="shared" ref="AX192" si="373">+V192</f>
        <v>0</v>
      </c>
      <c r="AY192" s="1004">
        <f t="shared" ref="AY192" si="374">SUM(AZ192:BE195)</f>
        <v>0</v>
      </c>
      <c r="AZ192" s="299"/>
      <c r="BA192" s="299"/>
      <c r="BB192" s="299"/>
      <c r="BC192" s="299"/>
      <c r="BD192" s="299"/>
      <c r="BE192" s="299"/>
      <c r="BF192" s="1150">
        <f t="shared" ref="BF192" si="375">+W192</f>
        <v>0</v>
      </c>
      <c r="BG192" s="1004">
        <f t="shared" ref="BG192" si="376">SUM(BH192:BM195)</f>
        <v>0</v>
      </c>
      <c r="BH192" s="299"/>
      <c r="BI192" s="299"/>
      <c r="BJ192" s="299"/>
      <c r="BK192" s="299"/>
      <c r="BL192" s="299"/>
      <c r="BM192" s="299"/>
      <c r="BN192" s="1150">
        <f t="shared" ref="BN192" si="377">+X192</f>
        <v>0</v>
      </c>
      <c r="BO192" s="1004">
        <f t="shared" ref="BO192" si="378">SUM(BP192:BU195)</f>
        <v>0</v>
      </c>
      <c r="BP192" s="299"/>
      <c r="BQ192" s="299"/>
      <c r="BR192" s="299"/>
      <c r="BS192" s="299"/>
      <c r="BT192" s="299"/>
      <c r="BU192" s="299"/>
    </row>
    <row r="193" spans="1:73" s="1" customFormat="1" ht="39.950000000000003" customHeight="1" x14ac:dyDescent="0.25">
      <c r="A193" s="151"/>
      <c r="B193" s="24"/>
      <c r="C193" s="1059"/>
      <c r="D193" s="1050"/>
      <c r="E193" s="1062"/>
      <c r="F193" s="1065"/>
      <c r="G193" s="1050"/>
      <c r="H193" s="1044"/>
      <c r="I193" s="1050"/>
      <c r="J193" s="1044"/>
      <c r="K193" s="1050"/>
      <c r="L193" s="1044"/>
      <c r="M193" s="1050"/>
      <c r="N193" s="1420"/>
      <c r="O193" s="1050"/>
      <c r="P193" s="1053"/>
      <c r="Q193" s="1056"/>
      <c r="R193" s="1041"/>
      <c r="S193" s="1041"/>
      <c r="T193" s="1023"/>
      <c r="U193" s="1008"/>
      <c r="V193" s="1008"/>
      <c r="W193" s="1008"/>
      <c r="X193" s="1008"/>
      <c r="Y193" s="1008"/>
      <c r="Z193" s="1005"/>
      <c r="AA193" s="1005"/>
      <c r="AB193" s="1005"/>
      <c r="AC193" s="1005"/>
      <c r="AD193" s="1005"/>
      <c r="AE193" s="1005"/>
      <c r="AF193" s="1005"/>
      <c r="AG193" s="479"/>
      <c r="AH193" s="592"/>
      <c r="AI193" s="592"/>
      <c r="AJ193" s="592"/>
      <c r="AK193" s="196"/>
      <c r="AL193" s="197"/>
      <c r="AM193" s="197"/>
      <c r="AN193" s="197"/>
      <c r="AO193" s="197"/>
      <c r="AP193" s="1151"/>
      <c r="AQ193" s="1005"/>
      <c r="AR193" s="282"/>
      <c r="AS193" s="282"/>
      <c r="AT193" s="282"/>
      <c r="AU193" s="282"/>
      <c r="AV193" s="282"/>
      <c r="AW193" s="282"/>
      <c r="AX193" s="1151"/>
      <c r="AY193" s="1005"/>
      <c r="AZ193" s="282"/>
      <c r="BA193" s="282"/>
      <c r="BB193" s="282"/>
      <c r="BC193" s="282"/>
      <c r="BD193" s="282"/>
      <c r="BE193" s="282"/>
      <c r="BF193" s="1151"/>
      <c r="BG193" s="1005"/>
      <c r="BH193" s="282"/>
      <c r="BI193" s="282"/>
      <c r="BJ193" s="282"/>
      <c r="BK193" s="282"/>
      <c r="BL193" s="282"/>
      <c r="BM193" s="282"/>
      <c r="BN193" s="1151"/>
      <c r="BO193" s="1005"/>
      <c r="BP193" s="282"/>
      <c r="BQ193" s="282"/>
      <c r="BR193" s="282"/>
      <c r="BS193" s="282"/>
      <c r="BT193" s="282"/>
      <c r="BU193" s="282"/>
    </row>
    <row r="194" spans="1:73" s="1" customFormat="1" ht="39.950000000000003" customHeight="1" x14ac:dyDescent="0.25">
      <c r="A194" s="151"/>
      <c r="B194" s="24"/>
      <c r="C194" s="1059"/>
      <c r="D194" s="1050"/>
      <c r="E194" s="1062"/>
      <c r="F194" s="1065"/>
      <c r="G194" s="1050"/>
      <c r="H194" s="1044"/>
      <c r="I194" s="1050"/>
      <c r="J194" s="1044"/>
      <c r="K194" s="1050"/>
      <c r="L194" s="1044"/>
      <c r="M194" s="1050"/>
      <c r="N194" s="1420"/>
      <c r="O194" s="1050"/>
      <c r="P194" s="1053"/>
      <c r="Q194" s="1056"/>
      <c r="R194" s="1041"/>
      <c r="S194" s="1041"/>
      <c r="T194" s="1023"/>
      <c r="U194" s="1008"/>
      <c r="V194" s="1008"/>
      <c r="W194" s="1008"/>
      <c r="X194" s="1008"/>
      <c r="Y194" s="1008"/>
      <c r="Z194" s="1005"/>
      <c r="AA194" s="1005"/>
      <c r="AB194" s="1005"/>
      <c r="AC194" s="1005"/>
      <c r="AD194" s="1005"/>
      <c r="AE194" s="1005"/>
      <c r="AF194" s="1005"/>
      <c r="AG194" s="196"/>
      <c r="AH194" s="592"/>
      <c r="AI194" s="592"/>
      <c r="AJ194" s="592"/>
      <c r="AK194" s="196"/>
      <c r="AL194" s="197"/>
      <c r="AM194" s="197"/>
      <c r="AN194" s="197"/>
      <c r="AO194" s="197"/>
      <c r="AP194" s="1151"/>
      <c r="AQ194" s="1005"/>
      <c r="AR194" s="282"/>
      <c r="AS194" s="282"/>
      <c r="AT194" s="282"/>
      <c r="AU194" s="282"/>
      <c r="AV194" s="282"/>
      <c r="AW194" s="282"/>
      <c r="AX194" s="1151"/>
      <c r="AY194" s="1005"/>
      <c r="AZ194" s="282"/>
      <c r="BA194" s="282"/>
      <c r="BB194" s="282"/>
      <c r="BC194" s="282"/>
      <c r="BD194" s="282"/>
      <c r="BE194" s="282"/>
      <c r="BF194" s="1151"/>
      <c r="BG194" s="1005"/>
      <c r="BH194" s="282"/>
      <c r="BI194" s="282"/>
      <c r="BJ194" s="282"/>
      <c r="BK194" s="282"/>
      <c r="BL194" s="282"/>
      <c r="BM194" s="282"/>
      <c r="BN194" s="1151"/>
      <c r="BO194" s="1005"/>
      <c r="BP194" s="282"/>
      <c r="BQ194" s="282"/>
      <c r="BR194" s="282"/>
      <c r="BS194" s="282"/>
      <c r="BT194" s="282"/>
      <c r="BU194" s="282"/>
    </row>
    <row r="195" spans="1:73" s="1" customFormat="1" ht="39.950000000000003" customHeight="1" thickBot="1" x14ac:dyDescent="0.3">
      <c r="A195" s="151"/>
      <c r="B195" s="24"/>
      <c r="C195" s="1060"/>
      <c r="D195" s="1051"/>
      <c r="E195" s="1063"/>
      <c r="F195" s="1066"/>
      <c r="G195" s="1051"/>
      <c r="H195" s="1045"/>
      <c r="I195" s="1051"/>
      <c r="J195" s="1045"/>
      <c r="K195" s="1051"/>
      <c r="L195" s="1045"/>
      <c r="M195" s="1051"/>
      <c r="N195" s="1421"/>
      <c r="O195" s="1051"/>
      <c r="P195" s="1054"/>
      <c r="Q195" s="1057"/>
      <c r="R195" s="1042"/>
      <c r="S195" s="1042"/>
      <c r="T195" s="1024"/>
      <c r="U195" s="1009"/>
      <c r="V195" s="1009"/>
      <c r="W195" s="1009"/>
      <c r="X195" s="1009"/>
      <c r="Y195" s="1009"/>
      <c r="Z195" s="1006"/>
      <c r="AA195" s="1006"/>
      <c r="AB195" s="1006"/>
      <c r="AC195" s="1006"/>
      <c r="AD195" s="1006"/>
      <c r="AE195" s="1006"/>
      <c r="AF195" s="1006"/>
      <c r="AG195" s="715"/>
      <c r="AH195" s="716"/>
      <c r="AI195" s="716"/>
      <c r="AJ195" s="716"/>
      <c r="AK195" s="715"/>
      <c r="AL195" s="717"/>
      <c r="AM195" s="717"/>
      <c r="AN195" s="717"/>
      <c r="AO195" s="717"/>
      <c r="AP195" s="1152"/>
      <c r="AQ195" s="1006"/>
      <c r="AR195" s="718"/>
      <c r="AS195" s="718"/>
      <c r="AT195" s="718"/>
      <c r="AU195" s="718"/>
      <c r="AV195" s="718"/>
      <c r="AW195" s="718"/>
      <c r="AX195" s="1152"/>
      <c r="AY195" s="1006"/>
      <c r="AZ195" s="718"/>
      <c r="BA195" s="718"/>
      <c r="BB195" s="718"/>
      <c r="BC195" s="718"/>
      <c r="BD195" s="718"/>
      <c r="BE195" s="718"/>
      <c r="BF195" s="1152"/>
      <c r="BG195" s="1006"/>
      <c r="BH195" s="718"/>
      <c r="BI195" s="718"/>
      <c r="BJ195" s="718"/>
      <c r="BK195" s="718"/>
      <c r="BL195" s="718"/>
      <c r="BM195" s="718"/>
      <c r="BN195" s="1152"/>
      <c r="BO195" s="1006"/>
      <c r="BP195" s="718"/>
      <c r="BQ195" s="718"/>
      <c r="BR195" s="718"/>
      <c r="BS195" s="718"/>
      <c r="BT195" s="718"/>
      <c r="BU195" s="718"/>
    </row>
    <row r="196" spans="1:73" s="1" customFormat="1" ht="39.950000000000003" customHeight="1" thickTop="1" x14ac:dyDescent="0.25">
      <c r="A196" s="151"/>
      <c r="B196" s="24"/>
      <c r="C196" s="1058" t="s">
        <v>1403</v>
      </c>
      <c r="D196" s="1049" t="s">
        <v>1404</v>
      </c>
      <c r="E196" s="1061">
        <v>428</v>
      </c>
      <c r="F196" s="1064" t="s">
        <v>3634</v>
      </c>
      <c r="G196" s="1049" t="s">
        <v>1335</v>
      </c>
      <c r="H196" s="1043">
        <v>4</v>
      </c>
      <c r="I196" s="1049" t="s">
        <v>2982</v>
      </c>
      <c r="J196" s="1043" t="s">
        <v>3049</v>
      </c>
      <c r="K196" s="1049" t="s">
        <v>3050</v>
      </c>
      <c r="L196" s="1043" t="s">
        <v>3635</v>
      </c>
      <c r="M196" s="1049" t="s">
        <v>3051</v>
      </c>
      <c r="N196" s="1404">
        <v>2024004540060</v>
      </c>
      <c r="O196" s="1049" t="s">
        <v>3636</v>
      </c>
      <c r="P196" s="1052" t="s">
        <v>1358</v>
      </c>
      <c r="Q196" s="1055">
        <v>4</v>
      </c>
      <c r="R196" s="1040" t="s">
        <v>2867</v>
      </c>
      <c r="S196" s="1040"/>
      <c r="T196" s="1022"/>
      <c r="U196" s="1007"/>
      <c r="V196" s="1007"/>
      <c r="W196" s="1007"/>
      <c r="X196" s="1007"/>
      <c r="Y196" s="1007"/>
      <c r="Z196" s="1004">
        <f t="shared" ref="Z196" si="379">+AQ196+AY196+BG196+BO196</f>
        <v>0</v>
      </c>
      <c r="AA196" s="1004">
        <f t="shared" ref="AA196" si="380">SUM(AR196:AR199,AZ196:AZ199,BH196:BH199,BP196:BP199)</f>
        <v>0</v>
      </c>
      <c r="AB196" s="1004">
        <f t="shared" ref="AB196" si="381">SUM(AS196:AS199,BA196:BA199,BI196:BI199,BQ196:BQ199)</f>
        <v>0</v>
      </c>
      <c r="AC196" s="1004">
        <f t="shared" ref="AC196" si="382">SUM(AT196:AT199,BB196:BB199,BJ196:BJ199,BR196:BR199)</f>
        <v>0</v>
      </c>
      <c r="AD196" s="1004">
        <f t="shared" ref="AD196" si="383">SUM(AU196:AU199,BC196:BC199,BK196:BK199,BS196:BS199)</f>
        <v>0</v>
      </c>
      <c r="AE196" s="1004">
        <f t="shared" ref="AE196" si="384">SUM(AV196:AV199,BD196:BD199,BL196:BL199,BT196:BT199)</f>
        <v>0</v>
      </c>
      <c r="AF196" s="1004">
        <f t="shared" ref="AF196" si="385">SUM(AW196:AW199,BE196:BE199,BM196:BM199,BU196:BU199)</f>
        <v>0</v>
      </c>
      <c r="AG196" s="714"/>
      <c r="AH196" s="593"/>
      <c r="AI196" s="593"/>
      <c r="AJ196" s="593"/>
      <c r="AK196" s="207"/>
      <c r="AL196" s="208"/>
      <c r="AM196" s="208"/>
      <c r="AN196" s="208"/>
      <c r="AO196" s="208"/>
      <c r="AP196" s="1150">
        <f t="shared" ref="AP196" si="386">+U196</f>
        <v>0</v>
      </c>
      <c r="AQ196" s="1004">
        <f t="shared" ref="AQ196" si="387">SUM(AR196:AW199)</f>
        <v>0</v>
      </c>
      <c r="AR196" s="299"/>
      <c r="AS196" s="299"/>
      <c r="AT196" s="299"/>
      <c r="AU196" s="299"/>
      <c r="AV196" s="299"/>
      <c r="AW196" s="299"/>
      <c r="AX196" s="1150">
        <f t="shared" ref="AX196" si="388">+V196</f>
        <v>0</v>
      </c>
      <c r="AY196" s="1004">
        <f t="shared" ref="AY196" si="389">SUM(AZ196:BE199)</f>
        <v>0</v>
      </c>
      <c r="AZ196" s="299"/>
      <c r="BA196" s="299"/>
      <c r="BB196" s="299"/>
      <c r="BC196" s="299"/>
      <c r="BD196" s="299"/>
      <c r="BE196" s="299"/>
      <c r="BF196" s="1150">
        <f t="shared" ref="BF196" si="390">+W196</f>
        <v>0</v>
      </c>
      <c r="BG196" s="1004">
        <f t="shared" ref="BG196" si="391">SUM(BH196:BM199)</f>
        <v>0</v>
      </c>
      <c r="BH196" s="299"/>
      <c r="BI196" s="299"/>
      <c r="BJ196" s="299"/>
      <c r="BK196" s="299"/>
      <c r="BL196" s="299"/>
      <c r="BM196" s="299"/>
      <c r="BN196" s="1150">
        <f t="shared" ref="BN196" si="392">+X196</f>
        <v>0</v>
      </c>
      <c r="BO196" s="1004">
        <f t="shared" ref="BO196" si="393">SUM(BP196:BU199)</f>
        <v>0</v>
      </c>
      <c r="BP196" s="299"/>
      <c r="BQ196" s="299"/>
      <c r="BR196" s="299"/>
      <c r="BS196" s="299"/>
      <c r="BT196" s="299"/>
      <c r="BU196" s="299"/>
    </row>
    <row r="197" spans="1:73" s="1" customFormat="1" ht="39.950000000000003" customHeight="1" x14ac:dyDescent="0.25">
      <c r="A197" s="151"/>
      <c r="B197" s="24"/>
      <c r="C197" s="1059"/>
      <c r="D197" s="1050"/>
      <c r="E197" s="1062"/>
      <c r="F197" s="1065"/>
      <c r="G197" s="1050"/>
      <c r="H197" s="1044"/>
      <c r="I197" s="1050"/>
      <c r="J197" s="1044"/>
      <c r="K197" s="1050"/>
      <c r="L197" s="1044"/>
      <c r="M197" s="1050"/>
      <c r="N197" s="1420"/>
      <c r="O197" s="1050"/>
      <c r="P197" s="1053"/>
      <c r="Q197" s="1056"/>
      <c r="R197" s="1041"/>
      <c r="S197" s="1041"/>
      <c r="T197" s="1023"/>
      <c r="U197" s="1008"/>
      <c r="V197" s="1008"/>
      <c r="W197" s="1008"/>
      <c r="X197" s="1008"/>
      <c r="Y197" s="1008"/>
      <c r="Z197" s="1005"/>
      <c r="AA197" s="1005"/>
      <c r="AB197" s="1005"/>
      <c r="AC197" s="1005"/>
      <c r="AD197" s="1005"/>
      <c r="AE197" s="1005"/>
      <c r="AF197" s="1005"/>
      <c r="AG197" s="479"/>
      <c r="AH197" s="592"/>
      <c r="AI197" s="592"/>
      <c r="AJ197" s="592"/>
      <c r="AK197" s="196"/>
      <c r="AL197" s="197"/>
      <c r="AM197" s="197"/>
      <c r="AN197" s="197"/>
      <c r="AO197" s="197"/>
      <c r="AP197" s="1151"/>
      <c r="AQ197" s="1005"/>
      <c r="AR197" s="282"/>
      <c r="AS197" s="282"/>
      <c r="AT197" s="282"/>
      <c r="AU197" s="282"/>
      <c r="AV197" s="282"/>
      <c r="AW197" s="282"/>
      <c r="AX197" s="1151"/>
      <c r="AY197" s="1005"/>
      <c r="AZ197" s="282"/>
      <c r="BA197" s="282"/>
      <c r="BB197" s="282"/>
      <c r="BC197" s="282"/>
      <c r="BD197" s="282"/>
      <c r="BE197" s="282"/>
      <c r="BF197" s="1151"/>
      <c r="BG197" s="1005"/>
      <c r="BH197" s="282"/>
      <c r="BI197" s="282"/>
      <c r="BJ197" s="282"/>
      <c r="BK197" s="282"/>
      <c r="BL197" s="282"/>
      <c r="BM197" s="282"/>
      <c r="BN197" s="1151"/>
      <c r="BO197" s="1005"/>
      <c r="BP197" s="282"/>
      <c r="BQ197" s="282"/>
      <c r="BR197" s="282"/>
      <c r="BS197" s="282"/>
      <c r="BT197" s="282"/>
      <c r="BU197" s="282"/>
    </row>
    <row r="198" spans="1:73" s="1" customFormat="1" ht="39.950000000000003" customHeight="1" x14ac:dyDescent="0.25">
      <c r="A198" s="151"/>
      <c r="B198" s="24"/>
      <c r="C198" s="1059"/>
      <c r="D198" s="1050"/>
      <c r="E198" s="1062"/>
      <c r="F198" s="1065"/>
      <c r="G198" s="1050"/>
      <c r="H198" s="1044"/>
      <c r="I198" s="1050"/>
      <c r="J198" s="1044"/>
      <c r="K198" s="1050"/>
      <c r="L198" s="1044"/>
      <c r="M198" s="1050"/>
      <c r="N198" s="1420"/>
      <c r="O198" s="1050"/>
      <c r="P198" s="1053"/>
      <c r="Q198" s="1056"/>
      <c r="R198" s="1041"/>
      <c r="S198" s="1041"/>
      <c r="T198" s="1023"/>
      <c r="U198" s="1008"/>
      <c r="V198" s="1008"/>
      <c r="W198" s="1008"/>
      <c r="X198" s="1008"/>
      <c r="Y198" s="1008"/>
      <c r="Z198" s="1005"/>
      <c r="AA198" s="1005"/>
      <c r="AB198" s="1005"/>
      <c r="AC198" s="1005"/>
      <c r="AD198" s="1005"/>
      <c r="AE198" s="1005"/>
      <c r="AF198" s="1005"/>
      <c r="AG198" s="196"/>
      <c r="AH198" s="592"/>
      <c r="AI198" s="592"/>
      <c r="AJ198" s="592"/>
      <c r="AK198" s="196"/>
      <c r="AL198" s="197"/>
      <c r="AM198" s="197"/>
      <c r="AN198" s="197"/>
      <c r="AO198" s="197"/>
      <c r="AP198" s="1151"/>
      <c r="AQ198" s="1005"/>
      <c r="AR198" s="282"/>
      <c r="AS198" s="282"/>
      <c r="AT198" s="282"/>
      <c r="AU198" s="282"/>
      <c r="AV198" s="282"/>
      <c r="AW198" s="282"/>
      <c r="AX198" s="1151"/>
      <c r="AY198" s="1005"/>
      <c r="AZ198" s="282"/>
      <c r="BA198" s="282"/>
      <c r="BB198" s="282"/>
      <c r="BC198" s="282"/>
      <c r="BD198" s="282"/>
      <c r="BE198" s="282"/>
      <c r="BF198" s="1151"/>
      <c r="BG198" s="1005"/>
      <c r="BH198" s="282"/>
      <c r="BI198" s="282"/>
      <c r="BJ198" s="282"/>
      <c r="BK198" s="282"/>
      <c r="BL198" s="282"/>
      <c r="BM198" s="282"/>
      <c r="BN198" s="1151"/>
      <c r="BO198" s="1005"/>
      <c r="BP198" s="282"/>
      <c r="BQ198" s="282"/>
      <c r="BR198" s="282"/>
      <c r="BS198" s="282"/>
      <c r="BT198" s="282"/>
      <c r="BU198" s="282"/>
    </row>
    <row r="199" spans="1:73" s="1" customFormat="1" ht="39.950000000000003" customHeight="1" thickBot="1" x14ac:dyDescent="0.3">
      <c r="A199" s="151"/>
      <c r="B199" s="24"/>
      <c r="C199" s="1059"/>
      <c r="D199" s="1050"/>
      <c r="E199" s="1062"/>
      <c r="F199" s="1065"/>
      <c r="G199" s="1050"/>
      <c r="H199" s="1044"/>
      <c r="I199" s="1050"/>
      <c r="J199" s="1044"/>
      <c r="K199" s="1050"/>
      <c r="L199" s="1044"/>
      <c r="M199" s="1050"/>
      <c r="N199" s="1420"/>
      <c r="O199" s="1050"/>
      <c r="P199" s="1053"/>
      <c r="Q199" s="1056"/>
      <c r="R199" s="1041"/>
      <c r="S199" s="1042"/>
      <c r="T199" s="1024"/>
      <c r="U199" s="1009"/>
      <c r="V199" s="1009"/>
      <c r="W199" s="1009"/>
      <c r="X199" s="1009"/>
      <c r="Y199" s="1009"/>
      <c r="Z199" s="1006"/>
      <c r="AA199" s="1006"/>
      <c r="AB199" s="1006"/>
      <c r="AC199" s="1006"/>
      <c r="AD199" s="1006"/>
      <c r="AE199" s="1006"/>
      <c r="AF199" s="1006"/>
      <c r="AG199" s="715"/>
      <c r="AH199" s="716"/>
      <c r="AI199" s="716"/>
      <c r="AJ199" s="716"/>
      <c r="AK199" s="715"/>
      <c r="AL199" s="717"/>
      <c r="AM199" s="717"/>
      <c r="AN199" s="717"/>
      <c r="AO199" s="717"/>
      <c r="AP199" s="1152"/>
      <c r="AQ199" s="1006"/>
      <c r="AR199" s="718"/>
      <c r="AS199" s="718"/>
      <c r="AT199" s="718"/>
      <c r="AU199" s="718"/>
      <c r="AV199" s="718"/>
      <c r="AW199" s="718"/>
      <c r="AX199" s="1152"/>
      <c r="AY199" s="1006"/>
      <c r="AZ199" s="718"/>
      <c r="BA199" s="718"/>
      <c r="BB199" s="718"/>
      <c r="BC199" s="718"/>
      <c r="BD199" s="718"/>
      <c r="BE199" s="718"/>
      <c r="BF199" s="1152"/>
      <c r="BG199" s="1006"/>
      <c r="BH199" s="718"/>
      <c r="BI199" s="718"/>
      <c r="BJ199" s="718"/>
      <c r="BK199" s="718"/>
      <c r="BL199" s="718"/>
      <c r="BM199" s="718"/>
      <c r="BN199" s="1152"/>
      <c r="BO199" s="1006"/>
      <c r="BP199" s="718"/>
      <c r="BQ199" s="718"/>
      <c r="BR199" s="718"/>
      <c r="BS199" s="718"/>
      <c r="BT199" s="718"/>
      <c r="BU199" s="718"/>
    </row>
    <row r="200" spans="1:73" s="1" customFormat="1" ht="39.950000000000003" customHeight="1" thickTop="1" x14ac:dyDescent="0.25">
      <c r="A200" s="151"/>
      <c r="B200" s="24"/>
      <c r="C200" s="1058" t="s">
        <v>1405</v>
      </c>
      <c r="D200" s="1049" t="s">
        <v>1406</v>
      </c>
      <c r="E200" s="1061">
        <v>429</v>
      </c>
      <c r="F200" s="1064" t="s">
        <v>3634</v>
      </c>
      <c r="G200" s="1049" t="s">
        <v>1335</v>
      </c>
      <c r="H200" s="1043">
        <v>4</v>
      </c>
      <c r="I200" s="1049" t="s">
        <v>2982</v>
      </c>
      <c r="J200" s="1043" t="s">
        <v>3049</v>
      </c>
      <c r="K200" s="1049" t="s">
        <v>3050</v>
      </c>
      <c r="L200" s="1043" t="s">
        <v>3635</v>
      </c>
      <c r="M200" s="1049" t="s">
        <v>3051</v>
      </c>
      <c r="N200" s="1404">
        <v>2024004540060</v>
      </c>
      <c r="O200" s="1049" t="s">
        <v>3636</v>
      </c>
      <c r="P200" s="1052" t="s">
        <v>1358</v>
      </c>
      <c r="Q200" s="1055">
        <v>4</v>
      </c>
      <c r="R200" s="1040" t="s">
        <v>2867</v>
      </c>
      <c r="S200" s="1040"/>
      <c r="T200" s="1022"/>
      <c r="U200" s="1007"/>
      <c r="V200" s="1007"/>
      <c r="W200" s="1007"/>
      <c r="X200" s="1007"/>
      <c r="Y200" s="1007"/>
      <c r="Z200" s="1004">
        <f t="shared" ref="Z200" si="394">+AQ200+AY200+BG200+BO200</f>
        <v>0</v>
      </c>
      <c r="AA200" s="1004">
        <f t="shared" ref="AA200" si="395">SUM(AR200:AR203,AZ200:AZ203,BH200:BH203,BP200:BP203)</f>
        <v>0</v>
      </c>
      <c r="AB200" s="1004">
        <f t="shared" ref="AB200" si="396">SUM(AS200:AS203,BA200:BA203,BI200:BI203,BQ200:BQ203)</f>
        <v>0</v>
      </c>
      <c r="AC200" s="1004">
        <f t="shared" ref="AC200" si="397">SUM(AT200:AT203,BB200:BB203,BJ200:BJ203,BR200:BR203)</f>
        <v>0</v>
      </c>
      <c r="AD200" s="1004">
        <f t="shared" ref="AD200" si="398">SUM(AU200:AU203,BC200:BC203,BK200:BK203,BS200:BS203)</f>
        <v>0</v>
      </c>
      <c r="AE200" s="1004">
        <f t="shared" ref="AE200" si="399">SUM(AV200:AV203,BD200:BD203,BL200:BL203,BT200:BT203)</f>
        <v>0</v>
      </c>
      <c r="AF200" s="1004">
        <f t="shared" ref="AF200" si="400">SUM(AW200:AW203,BE200:BE203,BM200:BM203,BU200:BU203)</f>
        <v>0</v>
      </c>
      <c r="AG200" s="714"/>
      <c r="AH200" s="593"/>
      <c r="AI200" s="593"/>
      <c r="AJ200" s="593"/>
      <c r="AK200" s="207"/>
      <c r="AL200" s="208"/>
      <c r="AM200" s="208"/>
      <c r="AN200" s="208"/>
      <c r="AO200" s="208"/>
      <c r="AP200" s="1150">
        <f t="shared" ref="AP200" si="401">+U200</f>
        <v>0</v>
      </c>
      <c r="AQ200" s="1004">
        <f t="shared" ref="AQ200" si="402">SUM(AR200:AW203)</f>
        <v>0</v>
      </c>
      <c r="AR200" s="299"/>
      <c r="AS200" s="299"/>
      <c r="AT200" s="299"/>
      <c r="AU200" s="299"/>
      <c r="AV200" s="299"/>
      <c r="AW200" s="299"/>
      <c r="AX200" s="1150">
        <f t="shared" ref="AX200" si="403">+V200</f>
        <v>0</v>
      </c>
      <c r="AY200" s="1004">
        <f t="shared" ref="AY200" si="404">SUM(AZ200:BE203)</f>
        <v>0</v>
      </c>
      <c r="AZ200" s="299"/>
      <c r="BA200" s="299"/>
      <c r="BB200" s="299"/>
      <c r="BC200" s="299"/>
      <c r="BD200" s="299"/>
      <c r="BE200" s="299"/>
      <c r="BF200" s="1150">
        <f t="shared" ref="BF200" si="405">+W200</f>
        <v>0</v>
      </c>
      <c r="BG200" s="1004">
        <f t="shared" ref="BG200" si="406">SUM(BH200:BM203)</f>
        <v>0</v>
      </c>
      <c r="BH200" s="299"/>
      <c r="BI200" s="299"/>
      <c r="BJ200" s="299"/>
      <c r="BK200" s="299"/>
      <c r="BL200" s="299"/>
      <c r="BM200" s="299"/>
      <c r="BN200" s="1150">
        <f t="shared" ref="BN200" si="407">+X200</f>
        <v>0</v>
      </c>
      <c r="BO200" s="1004">
        <f t="shared" ref="BO200" si="408">SUM(BP200:BU203)</f>
        <v>0</v>
      </c>
      <c r="BP200" s="299"/>
      <c r="BQ200" s="299"/>
      <c r="BR200" s="299"/>
      <c r="BS200" s="299"/>
      <c r="BT200" s="299"/>
      <c r="BU200" s="299"/>
    </row>
    <row r="201" spans="1:73" s="1" customFormat="1" ht="39.950000000000003" customHeight="1" x14ac:dyDescent="0.25">
      <c r="A201" s="151"/>
      <c r="B201" s="24"/>
      <c r="C201" s="1059"/>
      <c r="D201" s="1050"/>
      <c r="E201" s="1062"/>
      <c r="F201" s="1065"/>
      <c r="G201" s="1050"/>
      <c r="H201" s="1044"/>
      <c r="I201" s="1050"/>
      <c r="J201" s="1044"/>
      <c r="K201" s="1050"/>
      <c r="L201" s="1044"/>
      <c r="M201" s="1050"/>
      <c r="N201" s="1405"/>
      <c r="O201" s="1050"/>
      <c r="P201" s="1053"/>
      <c r="Q201" s="1056"/>
      <c r="R201" s="1041"/>
      <c r="S201" s="1041"/>
      <c r="T201" s="1023"/>
      <c r="U201" s="1008"/>
      <c r="V201" s="1008"/>
      <c r="W201" s="1008"/>
      <c r="X201" s="1008"/>
      <c r="Y201" s="1008"/>
      <c r="Z201" s="1005"/>
      <c r="AA201" s="1005"/>
      <c r="AB201" s="1005"/>
      <c r="AC201" s="1005"/>
      <c r="AD201" s="1005"/>
      <c r="AE201" s="1005"/>
      <c r="AF201" s="1005"/>
      <c r="AG201" s="479"/>
      <c r="AH201" s="592"/>
      <c r="AI201" s="592"/>
      <c r="AJ201" s="592"/>
      <c r="AK201" s="196"/>
      <c r="AL201" s="197"/>
      <c r="AM201" s="197"/>
      <c r="AN201" s="197"/>
      <c r="AO201" s="197"/>
      <c r="AP201" s="1151"/>
      <c r="AQ201" s="1005"/>
      <c r="AR201" s="282"/>
      <c r="AS201" s="282"/>
      <c r="AT201" s="282"/>
      <c r="AU201" s="282"/>
      <c r="AV201" s="282"/>
      <c r="AW201" s="282"/>
      <c r="AX201" s="1151"/>
      <c r="AY201" s="1005"/>
      <c r="AZ201" s="282"/>
      <c r="BA201" s="282"/>
      <c r="BB201" s="282"/>
      <c r="BC201" s="282"/>
      <c r="BD201" s="282"/>
      <c r="BE201" s="282"/>
      <c r="BF201" s="1151"/>
      <c r="BG201" s="1005"/>
      <c r="BH201" s="282"/>
      <c r="BI201" s="282"/>
      <c r="BJ201" s="282"/>
      <c r="BK201" s="282"/>
      <c r="BL201" s="282"/>
      <c r="BM201" s="282"/>
      <c r="BN201" s="1151"/>
      <c r="BO201" s="1005"/>
      <c r="BP201" s="282"/>
      <c r="BQ201" s="282"/>
      <c r="BR201" s="282"/>
      <c r="BS201" s="282"/>
      <c r="BT201" s="282"/>
      <c r="BU201" s="282"/>
    </row>
    <row r="202" spans="1:73" s="1" customFormat="1" ht="39.950000000000003" customHeight="1" x14ac:dyDescent="0.25">
      <c r="A202" s="151"/>
      <c r="B202" s="24"/>
      <c r="C202" s="1059"/>
      <c r="D202" s="1050"/>
      <c r="E202" s="1062"/>
      <c r="F202" s="1065"/>
      <c r="G202" s="1050"/>
      <c r="H202" s="1044"/>
      <c r="I202" s="1050"/>
      <c r="J202" s="1044"/>
      <c r="K202" s="1050"/>
      <c r="L202" s="1044"/>
      <c r="M202" s="1050"/>
      <c r="N202" s="1405"/>
      <c r="O202" s="1050"/>
      <c r="P202" s="1053"/>
      <c r="Q202" s="1056"/>
      <c r="R202" s="1041"/>
      <c r="S202" s="1041"/>
      <c r="T202" s="1023"/>
      <c r="U202" s="1008"/>
      <c r="V202" s="1008"/>
      <c r="W202" s="1008"/>
      <c r="X202" s="1008"/>
      <c r="Y202" s="1008"/>
      <c r="Z202" s="1005"/>
      <c r="AA202" s="1005"/>
      <c r="AB202" s="1005"/>
      <c r="AC202" s="1005"/>
      <c r="AD202" s="1005"/>
      <c r="AE202" s="1005"/>
      <c r="AF202" s="1005"/>
      <c r="AG202" s="196"/>
      <c r="AH202" s="592"/>
      <c r="AI202" s="592"/>
      <c r="AJ202" s="592"/>
      <c r="AK202" s="196"/>
      <c r="AL202" s="197"/>
      <c r="AM202" s="197"/>
      <c r="AN202" s="197"/>
      <c r="AO202" s="197"/>
      <c r="AP202" s="1151"/>
      <c r="AQ202" s="1005"/>
      <c r="AR202" s="282"/>
      <c r="AS202" s="282"/>
      <c r="AT202" s="282"/>
      <c r="AU202" s="282"/>
      <c r="AV202" s="282"/>
      <c r="AW202" s="282"/>
      <c r="AX202" s="1151"/>
      <c r="AY202" s="1005"/>
      <c r="AZ202" s="282"/>
      <c r="BA202" s="282"/>
      <c r="BB202" s="282"/>
      <c r="BC202" s="282"/>
      <c r="BD202" s="282"/>
      <c r="BE202" s="282"/>
      <c r="BF202" s="1151"/>
      <c r="BG202" s="1005"/>
      <c r="BH202" s="282"/>
      <c r="BI202" s="282"/>
      <c r="BJ202" s="282"/>
      <c r="BK202" s="282"/>
      <c r="BL202" s="282"/>
      <c r="BM202" s="282"/>
      <c r="BN202" s="1151"/>
      <c r="BO202" s="1005"/>
      <c r="BP202" s="282"/>
      <c r="BQ202" s="282"/>
      <c r="BR202" s="282"/>
      <c r="BS202" s="282"/>
      <c r="BT202" s="282"/>
      <c r="BU202" s="282"/>
    </row>
    <row r="203" spans="1:73" s="1" customFormat="1" ht="39.950000000000003" customHeight="1" thickBot="1" x14ac:dyDescent="0.3">
      <c r="A203" s="151"/>
      <c r="B203" s="24"/>
      <c r="C203" s="1059"/>
      <c r="D203" s="1050"/>
      <c r="E203" s="1062"/>
      <c r="F203" s="1065"/>
      <c r="G203" s="1050"/>
      <c r="H203" s="1044"/>
      <c r="I203" s="1050"/>
      <c r="J203" s="1044"/>
      <c r="K203" s="1050"/>
      <c r="L203" s="1044"/>
      <c r="M203" s="1050"/>
      <c r="N203" s="1420"/>
      <c r="O203" s="1050"/>
      <c r="P203" s="1053"/>
      <c r="Q203" s="1056"/>
      <c r="R203" s="1041"/>
      <c r="S203" s="1042"/>
      <c r="T203" s="1024"/>
      <c r="U203" s="1009"/>
      <c r="V203" s="1009"/>
      <c r="W203" s="1009"/>
      <c r="X203" s="1009"/>
      <c r="Y203" s="1009"/>
      <c r="Z203" s="1006"/>
      <c r="AA203" s="1006"/>
      <c r="AB203" s="1006"/>
      <c r="AC203" s="1006"/>
      <c r="AD203" s="1006"/>
      <c r="AE203" s="1006"/>
      <c r="AF203" s="1006"/>
      <c r="AG203" s="715"/>
      <c r="AH203" s="716"/>
      <c r="AI203" s="716"/>
      <c r="AJ203" s="716"/>
      <c r="AK203" s="715"/>
      <c r="AL203" s="717"/>
      <c r="AM203" s="717"/>
      <c r="AN203" s="717"/>
      <c r="AO203" s="717"/>
      <c r="AP203" s="1152"/>
      <c r="AQ203" s="1006"/>
      <c r="AR203" s="718"/>
      <c r="AS203" s="718"/>
      <c r="AT203" s="718"/>
      <c r="AU203" s="718"/>
      <c r="AV203" s="718"/>
      <c r="AW203" s="718"/>
      <c r="AX203" s="1152"/>
      <c r="AY203" s="1006"/>
      <c r="AZ203" s="718"/>
      <c r="BA203" s="718"/>
      <c r="BB203" s="718"/>
      <c r="BC203" s="718"/>
      <c r="BD203" s="718"/>
      <c r="BE203" s="718"/>
      <c r="BF203" s="1152"/>
      <c r="BG203" s="1006"/>
      <c r="BH203" s="718"/>
      <c r="BI203" s="718"/>
      <c r="BJ203" s="718"/>
      <c r="BK203" s="718"/>
      <c r="BL203" s="718"/>
      <c r="BM203" s="718"/>
      <c r="BN203" s="1152"/>
      <c r="BO203" s="1006"/>
      <c r="BP203" s="718"/>
      <c r="BQ203" s="718"/>
      <c r="BR203" s="718"/>
      <c r="BS203" s="718"/>
      <c r="BT203" s="718"/>
      <c r="BU203" s="718"/>
    </row>
    <row r="204" spans="1:73" s="1" customFormat="1" ht="39.950000000000003" customHeight="1" thickTop="1" x14ac:dyDescent="0.25">
      <c r="A204" s="151"/>
      <c r="B204" s="24"/>
      <c r="C204" s="1058" t="s">
        <v>1407</v>
      </c>
      <c r="D204" s="1049" t="s">
        <v>1408</v>
      </c>
      <c r="E204" s="1061">
        <v>430</v>
      </c>
      <c r="F204" s="1064" t="s">
        <v>3634</v>
      </c>
      <c r="G204" s="1049" t="s">
        <v>1335</v>
      </c>
      <c r="H204" s="1043">
        <v>2</v>
      </c>
      <c r="I204" s="1049" t="s">
        <v>2982</v>
      </c>
      <c r="J204" s="1043" t="s">
        <v>3049</v>
      </c>
      <c r="K204" s="1049" t="s">
        <v>3050</v>
      </c>
      <c r="L204" s="1043" t="s">
        <v>3635</v>
      </c>
      <c r="M204" s="1049" t="s">
        <v>3051</v>
      </c>
      <c r="N204" s="1404">
        <v>2024004540060</v>
      </c>
      <c r="O204" s="1049" t="s">
        <v>3636</v>
      </c>
      <c r="P204" s="1052" t="s">
        <v>1335</v>
      </c>
      <c r="Q204" s="1055">
        <v>2</v>
      </c>
      <c r="R204" s="1040" t="s">
        <v>2871</v>
      </c>
      <c r="S204" s="1040"/>
      <c r="T204" s="1022"/>
      <c r="U204" s="1007"/>
      <c r="V204" s="1007"/>
      <c r="W204" s="1007"/>
      <c r="X204" s="1007"/>
      <c r="Y204" s="1007"/>
      <c r="Z204" s="1004">
        <f t="shared" ref="Z204" si="409">+AQ204+AY204+BG204+BO204</f>
        <v>0</v>
      </c>
      <c r="AA204" s="1004">
        <f t="shared" ref="AA204" si="410">SUM(AR204:AR207,AZ204:AZ207,BH204:BH207,BP204:BP207)</f>
        <v>0</v>
      </c>
      <c r="AB204" s="1004">
        <f t="shared" ref="AB204" si="411">SUM(AS204:AS207,BA204:BA207,BI204:BI207,BQ204:BQ207)</f>
        <v>0</v>
      </c>
      <c r="AC204" s="1004">
        <f t="shared" ref="AC204" si="412">SUM(AT204:AT207,BB204:BB207,BJ204:BJ207,BR204:BR207)</f>
        <v>0</v>
      </c>
      <c r="AD204" s="1004">
        <f t="shared" ref="AD204" si="413">SUM(AU204:AU207,BC204:BC207,BK204:BK207,BS204:BS207)</f>
        <v>0</v>
      </c>
      <c r="AE204" s="1004">
        <f t="shared" ref="AE204" si="414">SUM(AV204:AV207,BD204:BD207,BL204:BL207,BT204:BT207)</f>
        <v>0</v>
      </c>
      <c r="AF204" s="1004">
        <f t="shared" ref="AF204" si="415">SUM(AW204:AW207,BE204:BE207,BM204:BM207,BU204:BU207)</f>
        <v>0</v>
      </c>
      <c r="AG204" s="714"/>
      <c r="AH204" s="593"/>
      <c r="AI204" s="593"/>
      <c r="AJ204" s="593"/>
      <c r="AK204" s="207"/>
      <c r="AL204" s="208"/>
      <c r="AM204" s="208"/>
      <c r="AN204" s="208"/>
      <c r="AO204" s="208"/>
      <c r="AP204" s="1150">
        <f t="shared" ref="AP204" si="416">+U204</f>
        <v>0</v>
      </c>
      <c r="AQ204" s="1004">
        <f t="shared" ref="AQ204" si="417">SUM(AR204:AW207)</f>
        <v>0</v>
      </c>
      <c r="AR204" s="299"/>
      <c r="AS204" s="299"/>
      <c r="AT204" s="299"/>
      <c r="AU204" s="299"/>
      <c r="AV204" s="299"/>
      <c r="AW204" s="299"/>
      <c r="AX204" s="1150">
        <f t="shared" ref="AX204" si="418">+V204</f>
        <v>0</v>
      </c>
      <c r="AY204" s="1004">
        <f t="shared" ref="AY204" si="419">SUM(AZ204:BE207)</f>
        <v>0</v>
      </c>
      <c r="AZ204" s="299"/>
      <c r="BA204" s="299"/>
      <c r="BB204" s="299"/>
      <c r="BC204" s="299"/>
      <c r="BD204" s="299"/>
      <c r="BE204" s="299"/>
      <c r="BF204" s="1150">
        <f t="shared" ref="BF204" si="420">+W204</f>
        <v>0</v>
      </c>
      <c r="BG204" s="1004">
        <f t="shared" ref="BG204" si="421">SUM(BH204:BM207)</f>
        <v>0</v>
      </c>
      <c r="BH204" s="299"/>
      <c r="BI204" s="299"/>
      <c r="BJ204" s="299"/>
      <c r="BK204" s="299"/>
      <c r="BL204" s="299"/>
      <c r="BM204" s="299"/>
      <c r="BN204" s="1150">
        <f t="shared" ref="BN204" si="422">+X204</f>
        <v>0</v>
      </c>
      <c r="BO204" s="1004">
        <f t="shared" ref="BO204" si="423">SUM(BP204:BU207)</f>
        <v>0</v>
      </c>
      <c r="BP204" s="299"/>
      <c r="BQ204" s="299"/>
      <c r="BR204" s="299"/>
      <c r="BS204" s="299"/>
      <c r="BT204" s="299"/>
      <c r="BU204" s="299"/>
    </row>
    <row r="205" spans="1:73" s="1" customFormat="1" ht="39.950000000000003" customHeight="1" x14ac:dyDescent="0.25">
      <c r="A205" s="151"/>
      <c r="B205" s="24"/>
      <c r="C205" s="1059"/>
      <c r="D205" s="1050"/>
      <c r="E205" s="1062"/>
      <c r="F205" s="1065"/>
      <c r="G205" s="1050"/>
      <c r="H205" s="1044"/>
      <c r="I205" s="1050"/>
      <c r="J205" s="1044"/>
      <c r="K205" s="1050"/>
      <c r="L205" s="1044"/>
      <c r="M205" s="1050"/>
      <c r="N205" s="1405"/>
      <c r="O205" s="1050"/>
      <c r="P205" s="1053"/>
      <c r="Q205" s="1056"/>
      <c r="R205" s="1041"/>
      <c r="S205" s="1041"/>
      <c r="T205" s="1023"/>
      <c r="U205" s="1008"/>
      <c r="V205" s="1008"/>
      <c r="W205" s="1008"/>
      <c r="X205" s="1008"/>
      <c r="Y205" s="1008"/>
      <c r="Z205" s="1005"/>
      <c r="AA205" s="1005"/>
      <c r="AB205" s="1005"/>
      <c r="AC205" s="1005"/>
      <c r="AD205" s="1005"/>
      <c r="AE205" s="1005"/>
      <c r="AF205" s="1005"/>
      <c r="AG205" s="479"/>
      <c r="AH205" s="592"/>
      <c r="AI205" s="592"/>
      <c r="AJ205" s="592"/>
      <c r="AK205" s="196"/>
      <c r="AL205" s="197"/>
      <c r="AM205" s="197"/>
      <c r="AN205" s="197"/>
      <c r="AO205" s="197"/>
      <c r="AP205" s="1151"/>
      <c r="AQ205" s="1005"/>
      <c r="AR205" s="282"/>
      <c r="AS205" s="282"/>
      <c r="AT205" s="282"/>
      <c r="AU205" s="282"/>
      <c r="AV205" s="282"/>
      <c r="AW205" s="282"/>
      <c r="AX205" s="1151"/>
      <c r="AY205" s="1005"/>
      <c r="AZ205" s="282"/>
      <c r="BA205" s="282"/>
      <c r="BB205" s="282"/>
      <c r="BC205" s="282"/>
      <c r="BD205" s="282"/>
      <c r="BE205" s="282"/>
      <c r="BF205" s="1151"/>
      <c r="BG205" s="1005"/>
      <c r="BH205" s="282"/>
      <c r="BI205" s="282"/>
      <c r="BJ205" s="282"/>
      <c r="BK205" s="282"/>
      <c r="BL205" s="282"/>
      <c r="BM205" s="282"/>
      <c r="BN205" s="1151"/>
      <c r="BO205" s="1005"/>
      <c r="BP205" s="282"/>
      <c r="BQ205" s="282"/>
      <c r="BR205" s="282"/>
      <c r="BS205" s="282"/>
      <c r="BT205" s="282"/>
      <c r="BU205" s="282"/>
    </row>
    <row r="206" spans="1:73" s="1" customFormat="1" ht="39.950000000000003" customHeight="1" x14ac:dyDescent="0.25">
      <c r="A206" s="151"/>
      <c r="B206" s="24"/>
      <c r="C206" s="1059"/>
      <c r="D206" s="1050"/>
      <c r="E206" s="1062"/>
      <c r="F206" s="1065"/>
      <c r="G206" s="1050"/>
      <c r="H206" s="1044"/>
      <c r="I206" s="1050"/>
      <c r="J206" s="1044"/>
      <c r="K206" s="1050"/>
      <c r="L206" s="1044"/>
      <c r="M206" s="1050"/>
      <c r="N206" s="1405"/>
      <c r="O206" s="1050"/>
      <c r="P206" s="1053"/>
      <c r="Q206" s="1056"/>
      <c r="R206" s="1041"/>
      <c r="S206" s="1041"/>
      <c r="T206" s="1023"/>
      <c r="U206" s="1008"/>
      <c r="V206" s="1008"/>
      <c r="W206" s="1008"/>
      <c r="X206" s="1008"/>
      <c r="Y206" s="1008"/>
      <c r="Z206" s="1005"/>
      <c r="AA206" s="1005"/>
      <c r="AB206" s="1005"/>
      <c r="AC206" s="1005"/>
      <c r="AD206" s="1005"/>
      <c r="AE206" s="1005"/>
      <c r="AF206" s="1005"/>
      <c r="AG206" s="196"/>
      <c r="AH206" s="592"/>
      <c r="AI206" s="592"/>
      <c r="AJ206" s="592"/>
      <c r="AK206" s="196"/>
      <c r="AL206" s="197"/>
      <c r="AM206" s="197"/>
      <c r="AN206" s="197"/>
      <c r="AO206" s="197"/>
      <c r="AP206" s="1151"/>
      <c r="AQ206" s="1005"/>
      <c r="AR206" s="282"/>
      <c r="AS206" s="282"/>
      <c r="AT206" s="282"/>
      <c r="AU206" s="282"/>
      <c r="AV206" s="282"/>
      <c r="AW206" s="282"/>
      <c r="AX206" s="1151"/>
      <c r="AY206" s="1005"/>
      <c r="AZ206" s="282"/>
      <c r="BA206" s="282"/>
      <c r="BB206" s="282"/>
      <c r="BC206" s="282"/>
      <c r="BD206" s="282"/>
      <c r="BE206" s="282"/>
      <c r="BF206" s="1151"/>
      <c r="BG206" s="1005"/>
      <c r="BH206" s="282"/>
      <c r="BI206" s="282"/>
      <c r="BJ206" s="282"/>
      <c r="BK206" s="282"/>
      <c r="BL206" s="282"/>
      <c r="BM206" s="282"/>
      <c r="BN206" s="1151"/>
      <c r="BO206" s="1005"/>
      <c r="BP206" s="282"/>
      <c r="BQ206" s="282"/>
      <c r="BR206" s="282"/>
      <c r="BS206" s="282"/>
      <c r="BT206" s="282"/>
      <c r="BU206" s="282"/>
    </row>
    <row r="207" spans="1:73" s="1" customFormat="1" ht="39.950000000000003" customHeight="1" thickBot="1" x14ac:dyDescent="0.3">
      <c r="A207" s="151"/>
      <c r="B207" s="24"/>
      <c r="C207" s="1059"/>
      <c r="D207" s="1050"/>
      <c r="E207" s="1062"/>
      <c r="F207" s="1065"/>
      <c r="G207" s="1050"/>
      <c r="H207" s="1044"/>
      <c r="I207" s="1050"/>
      <c r="J207" s="1044"/>
      <c r="K207" s="1050"/>
      <c r="L207" s="1044"/>
      <c r="M207" s="1050"/>
      <c r="N207" s="1420"/>
      <c r="O207" s="1050"/>
      <c r="P207" s="1053"/>
      <c r="Q207" s="1056"/>
      <c r="R207" s="1041"/>
      <c r="S207" s="1042"/>
      <c r="T207" s="1024"/>
      <c r="U207" s="1009"/>
      <c r="V207" s="1009"/>
      <c r="W207" s="1009"/>
      <c r="X207" s="1009"/>
      <c r="Y207" s="1009"/>
      <c r="Z207" s="1006"/>
      <c r="AA207" s="1006"/>
      <c r="AB207" s="1006"/>
      <c r="AC207" s="1006"/>
      <c r="AD207" s="1006"/>
      <c r="AE207" s="1006"/>
      <c r="AF207" s="1006"/>
      <c r="AG207" s="715"/>
      <c r="AH207" s="716"/>
      <c r="AI207" s="716"/>
      <c r="AJ207" s="716"/>
      <c r="AK207" s="715"/>
      <c r="AL207" s="717"/>
      <c r="AM207" s="717"/>
      <c r="AN207" s="717"/>
      <c r="AO207" s="717"/>
      <c r="AP207" s="1152"/>
      <c r="AQ207" s="1006"/>
      <c r="AR207" s="718"/>
      <c r="AS207" s="718"/>
      <c r="AT207" s="718"/>
      <c r="AU207" s="718"/>
      <c r="AV207" s="718"/>
      <c r="AW207" s="718"/>
      <c r="AX207" s="1152"/>
      <c r="AY207" s="1006"/>
      <c r="AZ207" s="718"/>
      <c r="BA207" s="718"/>
      <c r="BB207" s="718"/>
      <c r="BC207" s="718"/>
      <c r="BD207" s="718"/>
      <c r="BE207" s="718"/>
      <c r="BF207" s="1152"/>
      <c r="BG207" s="1006"/>
      <c r="BH207" s="718"/>
      <c r="BI207" s="718"/>
      <c r="BJ207" s="718"/>
      <c r="BK207" s="718"/>
      <c r="BL207" s="718"/>
      <c r="BM207" s="718"/>
      <c r="BN207" s="1152"/>
      <c r="BO207" s="1006"/>
      <c r="BP207" s="718"/>
      <c r="BQ207" s="718"/>
      <c r="BR207" s="718"/>
      <c r="BS207" s="718"/>
      <c r="BT207" s="718"/>
      <c r="BU207" s="718"/>
    </row>
    <row r="208" spans="1:73" s="1" customFormat="1" ht="39.950000000000003" customHeight="1" thickTop="1" x14ac:dyDescent="0.25">
      <c r="A208" s="151"/>
      <c r="B208" s="24"/>
      <c r="C208" s="1058" t="s">
        <v>1409</v>
      </c>
      <c r="D208" s="1049" t="s">
        <v>1410</v>
      </c>
      <c r="E208" s="1061">
        <v>431</v>
      </c>
      <c r="F208" s="1064" t="s">
        <v>3634</v>
      </c>
      <c r="G208" s="1049" t="s">
        <v>1335</v>
      </c>
      <c r="H208" s="1043">
        <v>2</v>
      </c>
      <c r="I208" s="1049" t="s">
        <v>2982</v>
      </c>
      <c r="J208" s="1043" t="s">
        <v>3049</v>
      </c>
      <c r="K208" s="1049" t="s">
        <v>3050</v>
      </c>
      <c r="L208" s="1043" t="s">
        <v>3635</v>
      </c>
      <c r="M208" s="1049" t="s">
        <v>3051</v>
      </c>
      <c r="N208" s="1404">
        <v>2024004540060</v>
      </c>
      <c r="O208" s="1049" t="s">
        <v>3636</v>
      </c>
      <c r="P208" s="1052" t="s">
        <v>1335</v>
      </c>
      <c r="Q208" s="1055">
        <v>2</v>
      </c>
      <c r="R208" s="1040" t="s">
        <v>2871</v>
      </c>
      <c r="S208" s="1040"/>
      <c r="T208" s="1022"/>
      <c r="U208" s="1007"/>
      <c r="V208" s="1007"/>
      <c r="W208" s="1007"/>
      <c r="X208" s="1007"/>
      <c r="Y208" s="1007"/>
      <c r="Z208" s="1004">
        <f t="shared" ref="Z208" si="424">+AQ208+AY208+BG208+BO208</f>
        <v>0</v>
      </c>
      <c r="AA208" s="1004">
        <f t="shared" ref="AA208" si="425">SUM(AR208:AR211,AZ208:AZ211,BH208:BH211,BP208:BP211)</f>
        <v>0</v>
      </c>
      <c r="AB208" s="1004">
        <f t="shared" ref="AB208" si="426">SUM(AS208:AS211,BA208:BA211,BI208:BI211,BQ208:BQ211)</f>
        <v>0</v>
      </c>
      <c r="AC208" s="1004">
        <f t="shared" ref="AC208" si="427">SUM(AT208:AT211,BB208:BB211,BJ208:BJ211,BR208:BR211)</f>
        <v>0</v>
      </c>
      <c r="AD208" s="1004">
        <f t="shared" ref="AD208" si="428">SUM(AU208:AU211,BC208:BC211,BK208:BK211,BS208:BS211)</f>
        <v>0</v>
      </c>
      <c r="AE208" s="1004">
        <f t="shared" ref="AE208" si="429">SUM(AV208:AV211,BD208:BD211,BL208:BL211,BT208:BT211)</f>
        <v>0</v>
      </c>
      <c r="AF208" s="1004">
        <f t="shared" ref="AF208" si="430">SUM(AW208:AW211,BE208:BE211,BM208:BM211,BU208:BU211)</f>
        <v>0</v>
      </c>
      <c r="AG208" s="714"/>
      <c r="AH208" s="593"/>
      <c r="AI208" s="593"/>
      <c r="AJ208" s="593"/>
      <c r="AK208" s="207"/>
      <c r="AL208" s="208"/>
      <c r="AM208" s="208"/>
      <c r="AN208" s="208"/>
      <c r="AO208" s="208"/>
      <c r="AP208" s="1150">
        <f t="shared" ref="AP208" si="431">+U208</f>
        <v>0</v>
      </c>
      <c r="AQ208" s="1004">
        <f t="shared" ref="AQ208" si="432">SUM(AR208:AW211)</f>
        <v>0</v>
      </c>
      <c r="AR208" s="299"/>
      <c r="AS208" s="299"/>
      <c r="AT208" s="299"/>
      <c r="AU208" s="299"/>
      <c r="AV208" s="299"/>
      <c r="AW208" s="299"/>
      <c r="AX208" s="1150">
        <f t="shared" ref="AX208" si="433">+V208</f>
        <v>0</v>
      </c>
      <c r="AY208" s="1004">
        <f t="shared" ref="AY208" si="434">SUM(AZ208:BE211)</f>
        <v>0</v>
      </c>
      <c r="AZ208" s="299"/>
      <c r="BA208" s="299"/>
      <c r="BB208" s="299"/>
      <c r="BC208" s="299"/>
      <c r="BD208" s="299"/>
      <c r="BE208" s="299"/>
      <c r="BF208" s="1150">
        <f t="shared" ref="BF208" si="435">+W208</f>
        <v>0</v>
      </c>
      <c r="BG208" s="1004">
        <f t="shared" ref="BG208" si="436">SUM(BH208:BM211)</f>
        <v>0</v>
      </c>
      <c r="BH208" s="299"/>
      <c r="BI208" s="299"/>
      <c r="BJ208" s="299"/>
      <c r="BK208" s="299"/>
      <c r="BL208" s="299"/>
      <c r="BM208" s="299"/>
      <c r="BN208" s="1150">
        <f t="shared" ref="BN208" si="437">+X208</f>
        <v>0</v>
      </c>
      <c r="BO208" s="1004">
        <f t="shared" ref="BO208" si="438">SUM(BP208:BU211)</f>
        <v>0</v>
      </c>
      <c r="BP208" s="299"/>
      <c r="BQ208" s="299"/>
      <c r="BR208" s="299"/>
      <c r="BS208" s="299"/>
      <c r="BT208" s="299"/>
      <c r="BU208" s="299"/>
    </row>
    <row r="209" spans="1:73" s="1" customFormat="1" ht="39.950000000000003" customHeight="1" x14ac:dyDescent="0.25">
      <c r="A209" s="151"/>
      <c r="B209" s="24"/>
      <c r="C209" s="1059"/>
      <c r="D209" s="1050"/>
      <c r="E209" s="1062"/>
      <c r="F209" s="1065"/>
      <c r="G209" s="1050"/>
      <c r="H209" s="1044"/>
      <c r="I209" s="1050"/>
      <c r="J209" s="1044"/>
      <c r="K209" s="1050"/>
      <c r="L209" s="1044"/>
      <c r="M209" s="1050"/>
      <c r="N209" s="1405"/>
      <c r="O209" s="1050"/>
      <c r="P209" s="1053"/>
      <c r="Q209" s="1056"/>
      <c r="R209" s="1041"/>
      <c r="S209" s="1041"/>
      <c r="T209" s="1023"/>
      <c r="U209" s="1008"/>
      <c r="V209" s="1008"/>
      <c r="W209" s="1008"/>
      <c r="X209" s="1008"/>
      <c r="Y209" s="1008"/>
      <c r="Z209" s="1005"/>
      <c r="AA209" s="1005"/>
      <c r="AB209" s="1005"/>
      <c r="AC209" s="1005"/>
      <c r="AD209" s="1005"/>
      <c r="AE209" s="1005"/>
      <c r="AF209" s="1005"/>
      <c r="AG209" s="479"/>
      <c r="AH209" s="592"/>
      <c r="AI209" s="592"/>
      <c r="AJ209" s="592"/>
      <c r="AK209" s="196"/>
      <c r="AL209" s="197"/>
      <c r="AM209" s="197"/>
      <c r="AN209" s="197"/>
      <c r="AO209" s="197"/>
      <c r="AP209" s="1151"/>
      <c r="AQ209" s="1005"/>
      <c r="AR209" s="282"/>
      <c r="AS209" s="282"/>
      <c r="AT209" s="282"/>
      <c r="AU209" s="282"/>
      <c r="AV209" s="282"/>
      <c r="AW209" s="282"/>
      <c r="AX209" s="1151"/>
      <c r="AY209" s="1005"/>
      <c r="AZ209" s="282"/>
      <c r="BA209" s="282"/>
      <c r="BB209" s="282"/>
      <c r="BC209" s="282"/>
      <c r="BD209" s="282"/>
      <c r="BE209" s="282"/>
      <c r="BF209" s="1151"/>
      <c r="BG209" s="1005"/>
      <c r="BH209" s="282"/>
      <c r="BI209" s="282"/>
      <c r="BJ209" s="282"/>
      <c r="BK209" s="282"/>
      <c r="BL209" s="282"/>
      <c r="BM209" s="282"/>
      <c r="BN209" s="1151"/>
      <c r="BO209" s="1005"/>
      <c r="BP209" s="282"/>
      <c r="BQ209" s="282"/>
      <c r="BR209" s="282"/>
      <c r="BS209" s="282"/>
      <c r="BT209" s="282"/>
      <c r="BU209" s="282"/>
    </row>
    <row r="210" spans="1:73" s="1" customFormat="1" ht="39.950000000000003" customHeight="1" x14ac:dyDescent="0.25">
      <c r="A210" s="151"/>
      <c r="B210" s="24"/>
      <c r="C210" s="1059"/>
      <c r="D210" s="1050"/>
      <c r="E210" s="1062"/>
      <c r="F210" s="1065"/>
      <c r="G210" s="1050"/>
      <c r="H210" s="1044"/>
      <c r="I210" s="1050"/>
      <c r="J210" s="1044"/>
      <c r="K210" s="1050"/>
      <c r="L210" s="1044"/>
      <c r="M210" s="1050"/>
      <c r="N210" s="1405"/>
      <c r="O210" s="1050"/>
      <c r="P210" s="1053"/>
      <c r="Q210" s="1056"/>
      <c r="R210" s="1041"/>
      <c r="S210" s="1041"/>
      <c r="T210" s="1023"/>
      <c r="U210" s="1008"/>
      <c r="V210" s="1008"/>
      <c r="W210" s="1008"/>
      <c r="X210" s="1008"/>
      <c r="Y210" s="1008"/>
      <c r="Z210" s="1005"/>
      <c r="AA210" s="1005"/>
      <c r="AB210" s="1005"/>
      <c r="AC210" s="1005"/>
      <c r="AD210" s="1005"/>
      <c r="AE210" s="1005"/>
      <c r="AF210" s="1005"/>
      <c r="AG210" s="196"/>
      <c r="AH210" s="592"/>
      <c r="AI210" s="592"/>
      <c r="AJ210" s="592"/>
      <c r="AK210" s="196"/>
      <c r="AL210" s="197"/>
      <c r="AM210" s="197"/>
      <c r="AN210" s="197"/>
      <c r="AO210" s="197"/>
      <c r="AP210" s="1151"/>
      <c r="AQ210" s="1005"/>
      <c r="AR210" s="282"/>
      <c r="AS210" s="282"/>
      <c r="AT210" s="282"/>
      <c r="AU210" s="282"/>
      <c r="AV210" s="282"/>
      <c r="AW210" s="282"/>
      <c r="AX210" s="1151"/>
      <c r="AY210" s="1005"/>
      <c r="AZ210" s="282"/>
      <c r="BA210" s="282"/>
      <c r="BB210" s="282"/>
      <c r="BC210" s="282"/>
      <c r="BD210" s="282"/>
      <c r="BE210" s="282"/>
      <c r="BF210" s="1151"/>
      <c r="BG210" s="1005"/>
      <c r="BH210" s="282"/>
      <c r="BI210" s="282"/>
      <c r="BJ210" s="282"/>
      <c r="BK210" s="282"/>
      <c r="BL210" s="282"/>
      <c r="BM210" s="282"/>
      <c r="BN210" s="1151"/>
      <c r="BO210" s="1005"/>
      <c r="BP210" s="282"/>
      <c r="BQ210" s="282"/>
      <c r="BR210" s="282"/>
      <c r="BS210" s="282"/>
      <c r="BT210" s="282"/>
      <c r="BU210" s="282"/>
    </row>
    <row r="211" spans="1:73" s="1" customFormat="1" ht="39.950000000000003" customHeight="1" thickBot="1" x14ac:dyDescent="0.3">
      <c r="A211" s="151"/>
      <c r="B211" s="24"/>
      <c r="C211" s="1059"/>
      <c r="D211" s="1050"/>
      <c r="E211" s="1062"/>
      <c r="F211" s="1065"/>
      <c r="G211" s="1050"/>
      <c r="H211" s="1044"/>
      <c r="I211" s="1050"/>
      <c r="J211" s="1044"/>
      <c r="K211" s="1050"/>
      <c r="L211" s="1044"/>
      <c r="M211" s="1050"/>
      <c r="N211" s="1420"/>
      <c r="O211" s="1050"/>
      <c r="P211" s="1053"/>
      <c r="Q211" s="1056"/>
      <c r="R211" s="1041"/>
      <c r="S211" s="1042"/>
      <c r="T211" s="1024"/>
      <c r="U211" s="1009"/>
      <c r="V211" s="1009"/>
      <c r="W211" s="1009"/>
      <c r="X211" s="1009"/>
      <c r="Y211" s="1009"/>
      <c r="Z211" s="1006"/>
      <c r="AA211" s="1006"/>
      <c r="AB211" s="1006"/>
      <c r="AC211" s="1006"/>
      <c r="AD211" s="1006"/>
      <c r="AE211" s="1006"/>
      <c r="AF211" s="1006"/>
      <c r="AG211" s="715"/>
      <c r="AH211" s="716"/>
      <c r="AI211" s="716"/>
      <c r="AJ211" s="716"/>
      <c r="AK211" s="715"/>
      <c r="AL211" s="717"/>
      <c r="AM211" s="717"/>
      <c r="AN211" s="717"/>
      <c r="AO211" s="717"/>
      <c r="AP211" s="1152"/>
      <c r="AQ211" s="1006"/>
      <c r="AR211" s="718"/>
      <c r="AS211" s="718"/>
      <c r="AT211" s="718"/>
      <c r="AU211" s="718"/>
      <c r="AV211" s="718"/>
      <c r="AW211" s="718"/>
      <c r="AX211" s="1152"/>
      <c r="AY211" s="1006"/>
      <c r="AZ211" s="718"/>
      <c r="BA211" s="718"/>
      <c r="BB211" s="718"/>
      <c r="BC211" s="718"/>
      <c r="BD211" s="718"/>
      <c r="BE211" s="718"/>
      <c r="BF211" s="1152"/>
      <c r="BG211" s="1006"/>
      <c r="BH211" s="718"/>
      <c r="BI211" s="718"/>
      <c r="BJ211" s="718"/>
      <c r="BK211" s="718"/>
      <c r="BL211" s="718"/>
      <c r="BM211" s="718"/>
      <c r="BN211" s="1152"/>
      <c r="BO211" s="1006"/>
      <c r="BP211" s="718"/>
      <c r="BQ211" s="718"/>
      <c r="BR211" s="718"/>
      <c r="BS211" s="718"/>
      <c r="BT211" s="718"/>
      <c r="BU211" s="718"/>
    </row>
    <row r="212" spans="1:73" s="1" customFormat="1" ht="40.15" customHeight="1" thickTop="1" thickBot="1" x14ac:dyDescent="0.3">
      <c r="A212" s="151"/>
      <c r="B212" s="117" t="s">
        <v>1411</v>
      </c>
      <c r="C212" s="238" t="s">
        <v>1412</v>
      </c>
      <c r="D212" s="421"/>
      <c r="E212" s="662"/>
      <c r="F212" s="447"/>
      <c r="G212" s="373"/>
      <c r="H212" s="375"/>
      <c r="I212" s="375"/>
      <c r="J212" s="376"/>
      <c r="K212" s="376"/>
      <c r="L212" s="421"/>
      <c r="M212" s="423"/>
      <c r="N212" s="712"/>
      <c r="O212" s="664"/>
      <c r="P212" s="664"/>
      <c r="Q212" s="666"/>
      <c r="R212" s="666"/>
      <c r="S212" s="698"/>
      <c r="T212" s="699"/>
      <c r="U212" s="668"/>
      <c r="V212" s="668"/>
      <c r="W212" s="668"/>
      <c r="X212" s="668"/>
      <c r="Y212" s="248">
        <f>SUM(Y213:Y224)</f>
        <v>0</v>
      </c>
      <c r="Z212" s="700">
        <f t="shared" ref="Z212:AF212" si="439">AQ212+AY212+BG212+BO212</f>
        <v>0</v>
      </c>
      <c r="AA212" s="700">
        <f t="shared" si="439"/>
        <v>0</v>
      </c>
      <c r="AB212" s="700">
        <f t="shared" si="439"/>
        <v>0</v>
      </c>
      <c r="AC212" s="700">
        <f t="shared" si="439"/>
        <v>0</v>
      </c>
      <c r="AD212" s="700">
        <f t="shared" si="439"/>
        <v>0</v>
      </c>
      <c r="AE212" s="700">
        <f t="shared" si="439"/>
        <v>0</v>
      </c>
      <c r="AF212" s="700">
        <f t="shared" si="439"/>
        <v>0</v>
      </c>
      <c r="AG212" s="246"/>
      <c r="AH212" s="246"/>
      <c r="AI212" s="246" t="s">
        <v>2873</v>
      </c>
      <c r="AJ212" s="246"/>
      <c r="AK212" s="246" t="s">
        <v>3651</v>
      </c>
      <c r="AL212" s="246"/>
      <c r="AM212" s="246"/>
      <c r="AN212" s="246"/>
      <c r="AO212" s="246"/>
      <c r="AP212" s="669">
        <v>0</v>
      </c>
      <c r="AQ212" s="670">
        <f t="shared" ref="AQ212:AW212" si="440">SUM(AQ213:AQ224)</f>
        <v>0</v>
      </c>
      <c r="AR212" s="670">
        <f t="shared" si="440"/>
        <v>0</v>
      </c>
      <c r="AS212" s="670">
        <f t="shared" si="440"/>
        <v>0</v>
      </c>
      <c r="AT212" s="670">
        <f t="shared" si="440"/>
        <v>0</v>
      </c>
      <c r="AU212" s="670">
        <f t="shared" si="440"/>
        <v>0</v>
      </c>
      <c r="AV212" s="670">
        <f t="shared" si="440"/>
        <v>0</v>
      </c>
      <c r="AW212" s="670">
        <f t="shared" si="440"/>
        <v>0</v>
      </c>
      <c r="AX212" s="669"/>
      <c r="AY212" s="670">
        <f t="shared" ref="AY212:BE212" si="441">SUM(AY213:AY224)</f>
        <v>0</v>
      </c>
      <c r="AZ212" s="670">
        <f t="shared" si="441"/>
        <v>0</v>
      </c>
      <c r="BA212" s="670">
        <f t="shared" si="441"/>
        <v>0</v>
      </c>
      <c r="BB212" s="670">
        <f t="shared" si="441"/>
        <v>0</v>
      </c>
      <c r="BC212" s="670">
        <f t="shared" si="441"/>
        <v>0</v>
      </c>
      <c r="BD212" s="670">
        <f t="shared" si="441"/>
        <v>0</v>
      </c>
      <c r="BE212" s="670">
        <f t="shared" si="441"/>
        <v>0</v>
      </c>
      <c r="BF212" s="669"/>
      <c r="BG212" s="670">
        <f t="shared" ref="BG212:BM212" si="442">SUM(BG213:BG224)</f>
        <v>0</v>
      </c>
      <c r="BH212" s="670">
        <f t="shared" si="442"/>
        <v>0</v>
      </c>
      <c r="BI212" s="670">
        <f t="shared" si="442"/>
        <v>0</v>
      </c>
      <c r="BJ212" s="670">
        <f t="shared" si="442"/>
        <v>0</v>
      </c>
      <c r="BK212" s="670">
        <f t="shared" si="442"/>
        <v>0</v>
      </c>
      <c r="BL212" s="670">
        <f t="shared" si="442"/>
        <v>0</v>
      </c>
      <c r="BM212" s="670">
        <f t="shared" si="442"/>
        <v>0</v>
      </c>
      <c r="BN212" s="669"/>
      <c r="BO212" s="670">
        <f t="shared" ref="BO212:BU212" si="443">SUM(BO213:BO224)</f>
        <v>0</v>
      </c>
      <c r="BP212" s="670">
        <f t="shared" si="443"/>
        <v>0</v>
      </c>
      <c r="BQ212" s="670">
        <f t="shared" si="443"/>
        <v>0</v>
      </c>
      <c r="BR212" s="670">
        <f t="shared" si="443"/>
        <v>0</v>
      </c>
      <c r="BS212" s="670">
        <f t="shared" si="443"/>
        <v>0</v>
      </c>
      <c r="BT212" s="670">
        <f t="shared" si="443"/>
        <v>0</v>
      </c>
      <c r="BU212" s="670">
        <f t="shared" si="443"/>
        <v>0</v>
      </c>
    </row>
    <row r="213" spans="1:73" s="1" customFormat="1" ht="39.950000000000003" customHeight="1" thickTop="1" x14ac:dyDescent="0.25">
      <c r="A213" s="151"/>
      <c r="B213" s="24"/>
      <c r="C213" s="1058" t="s">
        <v>1413</v>
      </c>
      <c r="D213" s="1049" t="s">
        <v>1414</v>
      </c>
      <c r="E213" s="1061">
        <v>432</v>
      </c>
      <c r="F213" s="1064" t="s">
        <v>3629</v>
      </c>
      <c r="G213" s="1049" t="s">
        <v>3630</v>
      </c>
      <c r="H213" s="1043">
        <v>5000</v>
      </c>
      <c r="I213" s="1049" t="s">
        <v>2982</v>
      </c>
      <c r="J213" s="1043" t="s">
        <v>3049</v>
      </c>
      <c r="K213" s="1049" t="s">
        <v>3050</v>
      </c>
      <c r="L213" s="1043" t="s">
        <v>3620</v>
      </c>
      <c r="M213" s="1049" t="s">
        <v>3617</v>
      </c>
      <c r="N213" s="1404">
        <v>2024004540083</v>
      </c>
      <c r="O213" s="1049" t="s">
        <v>3386</v>
      </c>
      <c r="P213" s="1052" t="s">
        <v>1415</v>
      </c>
      <c r="Q213" s="1055">
        <v>5000</v>
      </c>
      <c r="R213" s="1040" t="s">
        <v>2871</v>
      </c>
      <c r="S213" s="1040"/>
      <c r="T213" s="1022"/>
      <c r="U213" s="1007"/>
      <c r="V213" s="1007"/>
      <c r="W213" s="1007"/>
      <c r="X213" s="1007"/>
      <c r="Y213" s="1007"/>
      <c r="Z213" s="1004">
        <f t="shared" ref="Z213" si="444">+AQ213+AY213+BG213+BO213</f>
        <v>0</v>
      </c>
      <c r="AA213" s="1004">
        <f t="shared" ref="AA213" si="445">SUM(AR213:AR216,AZ213:AZ216,BH213:BH216,BP213:BP216)</f>
        <v>0</v>
      </c>
      <c r="AB213" s="1004">
        <f t="shared" ref="AB213" si="446">SUM(AS213:AS216,BA213:BA216,BI213:BI216,BQ213:BQ216)</f>
        <v>0</v>
      </c>
      <c r="AC213" s="1004">
        <f t="shared" ref="AC213" si="447">SUM(AT213:AT216,BB213:BB216,BJ213:BJ216,BR213:BR216)</f>
        <v>0</v>
      </c>
      <c r="AD213" s="1004">
        <f t="shared" ref="AD213" si="448">SUM(AU213:AU216,BC213:BC216,BK213:BK216,BS213:BS216)</f>
        <v>0</v>
      </c>
      <c r="AE213" s="1004">
        <f t="shared" ref="AE213" si="449">SUM(AV213:AV216,BD213:BD216,BL213:BL216,BT213:BT216)</f>
        <v>0</v>
      </c>
      <c r="AF213" s="1004">
        <f t="shared" ref="AF213" si="450">SUM(AW213:AW216,BE213:BE216,BM213:BM216,BU213:BU216)</f>
        <v>0</v>
      </c>
      <c r="AG213" s="714"/>
      <c r="AH213" s="593"/>
      <c r="AI213" s="593"/>
      <c r="AJ213" s="593"/>
      <c r="AK213" s="207"/>
      <c r="AL213" s="208"/>
      <c r="AM213" s="208"/>
      <c r="AN213" s="208"/>
      <c r="AO213" s="208"/>
      <c r="AP213" s="1150">
        <f t="shared" ref="AP213" si="451">+U213</f>
        <v>0</v>
      </c>
      <c r="AQ213" s="1004">
        <f t="shared" ref="AQ213" si="452">SUM(AR213:AW216)</f>
        <v>0</v>
      </c>
      <c r="AR213" s="299"/>
      <c r="AS213" s="299"/>
      <c r="AT213" s="299"/>
      <c r="AU213" s="299"/>
      <c r="AV213" s="299"/>
      <c r="AW213" s="299"/>
      <c r="AX213" s="1150">
        <f t="shared" ref="AX213" si="453">+V213</f>
        <v>0</v>
      </c>
      <c r="AY213" s="1004">
        <f t="shared" ref="AY213" si="454">SUM(AZ213:BE216)</f>
        <v>0</v>
      </c>
      <c r="AZ213" s="299"/>
      <c r="BA213" s="299"/>
      <c r="BB213" s="299"/>
      <c r="BC213" s="299"/>
      <c r="BD213" s="299"/>
      <c r="BE213" s="299"/>
      <c r="BF213" s="1150">
        <f t="shared" ref="BF213" si="455">+W213</f>
        <v>0</v>
      </c>
      <c r="BG213" s="1004">
        <f t="shared" ref="BG213" si="456">SUM(BH213:BM216)</f>
        <v>0</v>
      </c>
      <c r="BH213" s="299"/>
      <c r="BI213" s="299"/>
      <c r="BJ213" s="299"/>
      <c r="BK213" s="299"/>
      <c r="BL213" s="299"/>
      <c r="BM213" s="299"/>
      <c r="BN213" s="1150">
        <f t="shared" ref="BN213" si="457">+X213</f>
        <v>0</v>
      </c>
      <c r="BO213" s="1004">
        <f t="shared" ref="BO213" si="458">SUM(BP213:BU216)</f>
        <v>0</v>
      </c>
      <c r="BP213" s="299"/>
      <c r="BQ213" s="299"/>
      <c r="BR213" s="299"/>
      <c r="BS213" s="299"/>
      <c r="BT213" s="299"/>
      <c r="BU213" s="299"/>
    </row>
    <row r="214" spans="1:73" s="1" customFormat="1" ht="39.950000000000003" customHeight="1" x14ac:dyDescent="0.25">
      <c r="A214" s="151"/>
      <c r="B214" s="24"/>
      <c r="C214" s="1059"/>
      <c r="D214" s="1050"/>
      <c r="E214" s="1062"/>
      <c r="F214" s="1065"/>
      <c r="G214" s="1050"/>
      <c r="H214" s="1044"/>
      <c r="I214" s="1050"/>
      <c r="J214" s="1044"/>
      <c r="K214" s="1050"/>
      <c r="L214" s="1044"/>
      <c r="M214" s="1050"/>
      <c r="N214" s="1420"/>
      <c r="O214" s="1050"/>
      <c r="P214" s="1053"/>
      <c r="Q214" s="1056"/>
      <c r="R214" s="1041"/>
      <c r="S214" s="1041"/>
      <c r="T214" s="1023"/>
      <c r="U214" s="1008"/>
      <c r="V214" s="1008"/>
      <c r="W214" s="1008"/>
      <c r="X214" s="1008"/>
      <c r="Y214" s="1008"/>
      <c r="Z214" s="1005"/>
      <c r="AA214" s="1005"/>
      <c r="AB214" s="1005"/>
      <c r="AC214" s="1005"/>
      <c r="AD214" s="1005"/>
      <c r="AE214" s="1005"/>
      <c r="AF214" s="1005"/>
      <c r="AG214" s="479"/>
      <c r="AH214" s="592"/>
      <c r="AI214" s="592"/>
      <c r="AJ214" s="592"/>
      <c r="AK214" s="196"/>
      <c r="AL214" s="197"/>
      <c r="AM214" s="197"/>
      <c r="AN214" s="197"/>
      <c r="AO214" s="197"/>
      <c r="AP214" s="1151"/>
      <c r="AQ214" s="1005"/>
      <c r="AR214" s="282"/>
      <c r="AS214" s="282"/>
      <c r="AT214" s="282"/>
      <c r="AU214" s="282"/>
      <c r="AV214" s="282"/>
      <c r="AW214" s="282"/>
      <c r="AX214" s="1151"/>
      <c r="AY214" s="1005"/>
      <c r="AZ214" s="282"/>
      <c r="BA214" s="282"/>
      <c r="BB214" s="282"/>
      <c r="BC214" s="282"/>
      <c r="BD214" s="282"/>
      <c r="BE214" s="282"/>
      <c r="BF214" s="1151"/>
      <c r="BG214" s="1005"/>
      <c r="BH214" s="282"/>
      <c r="BI214" s="282"/>
      <c r="BJ214" s="282"/>
      <c r="BK214" s="282"/>
      <c r="BL214" s="282"/>
      <c r="BM214" s="282"/>
      <c r="BN214" s="1151"/>
      <c r="BO214" s="1005"/>
      <c r="BP214" s="282"/>
      <c r="BQ214" s="282"/>
      <c r="BR214" s="282"/>
      <c r="BS214" s="282"/>
      <c r="BT214" s="282"/>
      <c r="BU214" s="282"/>
    </row>
    <row r="215" spans="1:73" s="1" customFormat="1" ht="39.950000000000003" customHeight="1" x14ac:dyDescent="0.25">
      <c r="A215" s="151"/>
      <c r="B215" s="24"/>
      <c r="C215" s="1059"/>
      <c r="D215" s="1050"/>
      <c r="E215" s="1062"/>
      <c r="F215" s="1065"/>
      <c r="G215" s="1050"/>
      <c r="H215" s="1044"/>
      <c r="I215" s="1050"/>
      <c r="J215" s="1044"/>
      <c r="K215" s="1050"/>
      <c r="L215" s="1044"/>
      <c r="M215" s="1050"/>
      <c r="N215" s="1420"/>
      <c r="O215" s="1050"/>
      <c r="P215" s="1053"/>
      <c r="Q215" s="1056"/>
      <c r="R215" s="1041"/>
      <c r="S215" s="1041"/>
      <c r="T215" s="1023"/>
      <c r="U215" s="1008"/>
      <c r="V215" s="1008"/>
      <c r="W215" s="1008"/>
      <c r="X215" s="1008"/>
      <c r="Y215" s="1008"/>
      <c r="Z215" s="1005"/>
      <c r="AA215" s="1005"/>
      <c r="AB215" s="1005"/>
      <c r="AC215" s="1005"/>
      <c r="AD215" s="1005"/>
      <c r="AE215" s="1005"/>
      <c r="AF215" s="1005"/>
      <c r="AG215" s="196"/>
      <c r="AH215" s="592"/>
      <c r="AI215" s="592"/>
      <c r="AJ215" s="592"/>
      <c r="AK215" s="196"/>
      <c r="AL215" s="197"/>
      <c r="AM215" s="197"/>
      <c r="AN215" s="197"/>
      <c r="AO215" s="197"/>
      <c r="AP215" s="1151"/>
      <c r="AQ215" s="1005"/>
      <c r="AR215" s="282"/>
      <c r="AS215" s="282"/>
      <c r="AT215" s="282"/>
      <c r="AU215" s="282"/>
      <c r="AV215" s="282"/>
      <c r="AW215" s="282"/>
      <c r="AX215" s="1151"/>
      <c r="AY215" s="1005"/>
      <c r="AZ215" s="282"/>
      <c r="BA215" s="282"/>
      <c r="BB215" s="282"/>
      <c r="BC215" s="282"/>
      <c r="BD215" s="282"/>
      <c r="BE215" s="282"/>
      <c r="BF215" s="1151"/>
      <c r="BG215" s="1005"/>
      <c r="BH215" s="282"/>
      <c r="BI215" s="282"/>
      <c r="BJ215" s="282"/>
      <c r="BK215" s="282"/>
      <c r="BL215" s="282"/>
      <c r="BM215" s="282"/>
      <c r="BN215" s="1151"/>
      <c r="BO215" s="1005"/>
      <c r="BP215" s="282"/>
      <c r="BQ215" s="282"/>
      <c r="BR215" s="282"/>
      <c r="BS215" s="282"/>
      <c r="BT215" s="282"/>
      <c r="BU215" s="282"/>
    </row>
    <row r="216" spans="1:73" s="1" customFormat="1" ht="39.950000000000003" customHeight="1" thickBot="1" x14ac:dyDescent="0.3">
      <c r="A216" s="151"/>
      <c r="B216" s="24"/>
      <c r="C216" s="1060"/>
      <c r="D216" s="1051"/>
      <c r="E216" s="1063"/>
      <c r="F216" s="1066"/>
      <c r="G216" s="1051"/>
      <c r="H216" s="1045"/>
      <c r="I216" s="1051"/>
      <c r="J216" s="1045"/>
      <c r="K216" s="1051"/>
      <c r="L216" s="1045"/>
      <c r="M216" s="1051"/>
      <c r="N216" s="1421"/>
      <c r="O216" s="1051"/>
      <c r="P216" s="1054"/>
      <c r="Q216" s="1057"/>
      <c r="R216" s="1042"/>
      <c r="S216" s="1042"/>
      <c r="T216" s="1024"/>
      <c r="U216" s="1009"/>
      <c r="V216" s="1009"/>
      <c r="W216" s="1009"/>
      <c r="X216" s="1009"/>
      <c r="Y216" s="1009"/>
      <c r="Z216" s="1006"/>
      <c r="AA216" s="1006"/>
      <c r="AB216" s="1006"/>
      <c r="AC216" s="1006"/>
      <c r="AD216" s="1006"/>
      <c r="AE216" s="1006"/>
      <c r="AF216" s="1006"/>
      <c r="AG216" s="715"/>
      <c r="AH216" s="716"/>
      <c r="AI216" s="716"/>
      <c r="AJ216" s="716"/>
      <c r="AK216" s="715"/>
      <c r="AL216" s="717"/>
      <c r="AM216" s="717"/>
      <c r="AN216" s="717"/>
      <c r="AO216" s="717"/>
      <c r="AP216" s="1152"/>
      <c r="AQ216" s="1006"/>
      <c r="AR216" s="718"/>
      <c r="AS216" s="718"/>
      <c r="AT216" s="718"/>
      <c r="AU216" s="718"/>
      <c r="AV216" s="718"/>
      <c r="AW216" s="718"/>
      <c r="AX216" s="1152"/>
      <c r="AY216" s="1006"/>
      <c r="AZ216" s="718"/>
      <c r="BA216" s="718"/>
      <c r="BB216" s="718"/>
      <c r="BC216" s="718"/>
      <c r="BD216" s="718"/>
      <c r="BE216" s="718"/>
      <c r="BF216" s="1152"/>
      <c r="BG216" s="1006"/>
      <c r="BH216" s="718"/>
      <c r="BI216" s="718"/>
      <c r="BJ216" s="718"/>
      <c r="BK216" s="718"/>
      <c r="BL216" s="718"/>
      <c r="BM216" s="718"/>
      <c r="BN216" s="1152"/>
      <c r="BO216" s="1006"/>
      <c r="BP216" s="718"/>
      <c r="BQ216" s="718"/>
      <c r="BR216" s="718"/>
      <c r="BS216" s="718"/>
      <c r="BT216" s="718"/>
      <c r="BU216" s="718"/>
    </row>
    <row r="217" spans="1:73" s="1" customFormat="1" ht="39.950000000000003" customHeight="1" thickTop="1" x14ac:dyDescent="0.25">
      <c r="A217" s="151"/>
      <c r="B217" s="24"/>
      <c r="C217" s="1058" t="s">
        <v>1416</v>
      </c>
      <c r="D217" s="1049" t="s">
        <v>1417</v>
      </c>
      <c r="E217" s="1061">
        <v>433</v>
      </c>
      <c r="F217" s="1064" t="s">
        <v>3629</v>
      </c>
      <c r="G217" s="1049" t="s">
        <v>3630</v>
      </c>
      <c r="H217" s="1043">
        <v>500</v>
      </c>
      <c r="I217" s="1049" t="s">
        <v>2982</v>
      </c>
      <c r="J217" s="1043" t="s">
        <v>3049</v>
      </c>
      <c r="K217" s="1049" t="s">
        <v>3050</v>
      </c>
      <c r="L217" s="1043" t="s">
        <v>3620</v>
      </c>
      <c r="M217" s="1049" t="s">
        <v>3617</v>
      </c>
      <c r="N217" s="1404">
        <v>2024004540083</v>
      </c>
      <c r="O217" s="1049" t="s">
        <v>3386</v>
      </c>
      <c r="P217" s="1052" t="s">
        <v>1418</v>
      </c>
      <c r="Q217" s="1055">
        <v>500</v>
      </c>
      <c r="R217" s="1040" t="s">
        <v>2871</v>
      </c>
      <c r="S217" s="1040"/>
      <c r="T217" s="1022"/>
      <c r="U217" s="1007"/>
      <c r="V217" s="1007"/>
      <c r="W217" s="1007"/>
      <c r="X217" s="1007"/>
      <c r="Y217" s="1007"/>
      <c r="Z217" s="1004">
        <f t="shared" ref="Z217" si="459">+AQ217+AY217+BG217+BO217</f>
        <v>0</v>
      </c>
      <c r="AA217" s="1004">
        <f t="shared" ref="AA217" si="460">SUM(AR217:AR220,AZ217:AZ220,BH217:BH220,BP217:BP220)</f>
        <v>0</v>
      </c>
      <c r="AB217" s="1004">
        <f t="shared" ref="AB217" si="461">SUM(AS217:AS220,BA217:BA220,BI217:BI220,BQ217:BQ220)</f>
        <v>0</v>
      </c>
      <c r="AC217" s="1004">
        <f t="shared" ref="AC217" si="462">SUM(AT217:AT220,BB217:BB220,BJ217:BJ220,BR217:BR220)</f>
        <v>0</v>
      </c>
      <c r="AD217" s="1004">
        <f t="shared" ref="AD217" si="463">SUM(AU217:AU220,BC217:BC220,BK217:BK220,BS217:BS220)</f>
        <v>0</v>
      </c>
      <c r="AE217" s="1004">
        <f t="shared" ref="AE217" si="464">SUM(AV217:AV220,BD217:BD220,BL217:BL220,BT217:BT220)</f>
        <v>0</v>
      </c>
      <c r="AF217" s="1004">
        <f t="shared" ref="AF217" si="465">SUM(AW217:AW220,BE217:BE220,BM217:BM220,BU217:BU220)</f>
        <v>0</v>
      </c>
      <c r="AG217" s="714"/>
      <c r="AH217" s="593"/>
      <c r="AI217" s="593"/>
      <c r="AJ217" s="593"/>
      <c r="AK217" s="207"/>
      <c r="AL217" s="208"/>
      <c r="AM217" s="208"/>
      <c r="AN217" s="208"/>
      <c r="AO217" s="208"/>
      <c r="AP217" s="1150">
        <f t="shared" ref="AP217" si="466">+U217</f>
        <v>0</v>
      </c>
      <c r="AQ217" s="1004">
        <f t="shared" ref="AQ217" si="467">SUM(AR217:AW220)</f>
        <v>0</v>
      </c>
      <c r="AR217" s="299"/>
      <c r="AS217" s="299"/>
      <c r="AT217" s="299"/>
      <c r="AU217" s="299"/>
      <c r="AV217" s="299"/>
      <c r="AW217" s="299"/>
      <c r="AX217" s="1150">
        <f t="shared" ref="AX217" si="468">+V217</f>
        <v>0</v>
      </c>
      <c r="AY217" s="1004">
        <f t="shared" ref="AY217" si="469">SUM(AZ217:BE220)</f>
        <v>0</v>
      </c>
      <c r="AZ217" s="299"/>
      <c r="BA217" s="299"/>
      <c r="BB217" s="299"/>
      <c r="BC217" s="299"/>
      <c r="BD217" s="299"/>
      <c r="BE217" s="299"/>
      <c r="BF217" s="1150">
        <f t="shared" ref="BF217" si="470">+W217</f>
        <v>0</v>
      </c>
      <c r="BG217" s="1004">
        <f t="shared" ref="BG217" si="471">SUM(BH217:BM220)</f>
        <v>0</v>
      </c>
      <c r="BH217" s="299"/>
      <c r="BI217" s="299"/>
      <c r="BJ217" s="299"/>
      <c r="BK217" s="299"/>
      <c r="BL217" s="299"/>
      <c r="BM217" s="299"/>
      <c r="BN217" s="1150">
        <f t="shared" ref="BN217" si="472">+X217</f>
        <v>0</v>
      </c>
      <c r="BO217" s="1004">
        <f t="shared" ref="BO217" si="473">SUM(BP217:BU220)</f>
        <v>0</v>
      </c>
      <c r="BP217" s="299"/>
      <c r="BQ217" s="299"/>
      <c r="BR217" s="299"/>
      <c r="BS217" s="299"/>
      <c r="BT217" s="299"/>
      <c r="BU217" s="299"/>
    </row>
    <row r="218" spans="1:73" s="1" customFormat="1" ht="39.950000000000003" customHeight="1" x14ac:dyDescent="0.25">
      <c r="A218" s="151"/>
      <c r="B218" s="24"/>
      <c r="C218" s="1059"/>
      <c r="D218" s="1050"/>
      <c r="E218" s="1062"/>
      <c r="F218" s="1065"/>
      <c r="G218" s="1050"/>
      <c r="H218" s="1044"/>
      <c r="I218" s="1050"/>
      <c r="J218" s="1044"/>
      <c r="K218" s="1050"/>
      <c r="L218" s="1044"/>
      <c r="M218" s="1050"/>
      <c r="N218" s="1405"/>
      <c r="O218" s="1050"/>
      <c r="P218" s="1053"/>
      <c r="Q218" s="1056"/>
      <c r="R218" s="1041"/>
      <c r="S218" s="1041"/>
      <c r="T218" s="1023"/>
      <c r="U218" s="1008"/>
      <c r="V218" s="1008"/>
      <c r="W218" s="1008"/>
      <c r="X218" s="1008"/>
      <c r="Y218" s="1008"/>
      <c r="Z218" s="1005"/>
      <c r="AA218" s="1005"/>
      <c r="AB218" s="1005"/>
      <c r="AC218" s="1005"/>
      <c r="AD218" s="1005"/>
      <c r="AE218" s="1005"/>
      <c r="AF218" s="1005"/>
      <c r="AG218" s="479"/>
      <c r="AH218" s="592"/>
      <c r="AI218" s="592"/>
      <c r="AJ218" s="592"/>
      <c r="AK218" s="196"/>
      <c r="AL218" s="197"/>
      <c r="AM218" s="197"/>
      <c r="AN218" s="197"/>
      <c r="AO218" s="197"/>
      <c r="AP218" s="1151"/>
      <c r="AQ218" s="1005"/>
      <c r="AR218" s="282"/>
      <c r="AS218" s="282"/>
      <c r="AT218" s="282"/>
      <c r="AU218" s="282"/>
      <c r="AV218" s="282"/>
      <c r="AW218" s="282"/>
      <c r="AX218" s="1151"/>
      <c r="AY218" s="1005"/>
      <c r="AZ218" s="282"/>
      <c r="BA218" s="282"/>
      <c r="BB218" s="282"/>
      <c r="BC218" s="282"/>
      <c r="BD218" s="282"/>
      <c r="BE218" s="282"/>
      <c r="BF218" s="1151"/>
      <c r="BG218" s="1005"/>
      <c r="BH218" s="282"/>
      <c r="BI218" s="282"/>
      <c r="BJ218" s="282"/>
      <c r="BK218" s="282"/>
      <c r="BL218" s="282"/>
      <c r="BM218" s="282"/>
      <c r="BN218" s="1151"/>
      <c r="BO218" s="1005"/>
      <c r="BP218" s="282"/>
      <c r="BQ218" s="282"/>
      <c r="BR218" s="282"/>
      <c r="BS218" s="282"/>
      <c r="BT218" s="282"/>
      <c r="BU218" s="282"/>
    </row>
    <row r="219" spans="1:73" s="1" customFormat="1" ht="39.950000000000003" customHeight="1" x14ac:dyDescent="0.25">
      <c r="A219" s="151"/>
      <c r="B219" s="24"/>
      <c r="C219" s="1059"/>
      <c r="D219" s="1050"/>
      <c r="E219" s="1062"/>
      <c r="F219" s="1065"/>
      <c r="G219" s="1050"/>
      <c r="H219" s="1044"/>
      <c r="I219" s="1050"/>
      <c r="J219" s="1044"/>
      <c r="K219" s="1050"/>
      <c r="L219" s="1044"/>
      <c r="M219" s="1050"/>
      <c r="N219" s="1405"/>
      <c r="O219" s="1050"/>
      <c r="P219" s="1053"/>
      <c r="Q219" s="1056"/>
      <c r="R219" s="1041"/>
      <c r="S219" s="1041"/>
      <c r="T219" s="1023"/>
      <c r="U219" s="1008"/>
      <c r="V219" s="1008"/>
      <c r="W219" s="1008"/>
      <c r="X219" s="1008"/>
      <c r="Y219" s="1008"/>
      <c r="Z219" s="1005"/>
      <c r="AA219" s="1005"/>
      <c r="AB219" s="1005"/>
      <c r="AC219" s="1005"/>
      <c r="AD219" s="1005"/>
      <c r="AE219" s="1005"/>
      <c r="AF219" s="1005"/>
      <c r="AG219" s="196"/>
      <c r="AH219" s="592"/>
      <c r="AI219" s="592"/>
      <c r="AJ219" s="592"/>
      <c r="AK219" s="196"/>
      <c r="AL219" s="197"/>
      <c r="AM219" s="197"/>
      <c r="AN219" s="197"/>
      <c r="AO219" s="197"/>
      <c r="AP219" s="1151"/>
      <c r="AQ219" s="1005"/>
      <c r="AR219" s="282"/>
      <c r="AS219" s="282"/>
      <c r="AT219" s="282"/>
      <c r="AU219" s="282"/>
      <c r="AV219" s="282"/>
      <c r="AW219" s="282"/>
      <c r="AX219" s="1151"/>
      <c r="AY219" s="1005"/>
      <c r="AZ219" s="282"/>
      <c r="BA219" s="282"/>
      <c r="BB219" s="282"/>
      <c r="BC219" s="282"/>
      <c r="BD219" s="282"/>
      <c r="BE219" s="282"/>
      <c r="BF219" s="1151"/>
      <c r="BG219" s="1005"/>
      <c r="BH219" s="282"/>
      <c r="BI219" s="282"/>
      <c r="BJ219" s="282"/>
      <c r="BK219" s="282"/>
      <c r="BL219" s="282"/>
      <c r="BM219" s="282"/>
      <c r="BN219" s="1151"/>
      <c r="BO219" s="1005"/>
      <c r="BP219" s="282"/>
      <c r="BQ219" s="282"/>
      <c r="BR219" s="282"/>
      <c r="BS219" s="282"/>
      <c r="BT219" s="282"/>
      <c r="BU219" s="282"/>
    </row>
    <row r="220" spans="1:73" s="1" customFormat="1" ht="39.950000000000003" customHeight="1" thickBot="1" x14ac:dyDescent="0.3">
      <c r="A220" s="151"/>
      <c r="B220" s="24"/>
      <c r="C220" s="1059"/>
      <c r="D220" s="1050"/>
      <c r="E220" s="1062"/>
      <c r="F220" s="1065"/>
      <c r="G220" s="1050"/>
      <c r="H220" s="1044"/>
      <c r="I220" s="1050"/>
      <c r="J220" s="1044"/>
      <c r="K220" s="1050"/>
      <c r="L220" s="1044"/>
      <c r="M220" s="1050"/>
      <c r="N220" s="1420"/>
      <c r="O220" s="1050"/>
      <c r="P220" s="1053"/>
      <c r="Q220" s="1056"/>
      <c r="R220" s="1041"/>
      <c r="S220" s="1042"/>
      <c r="T220" s="1024"/>
      <c r="U220" s="1009"/>
      <c r="V220" s="1009"/>
      <c r="W220" s="1009"/>
      <c r="X220" s="1009"/>
      <c r="Y220" s="1009"/>
      <c r="Z220" s="1006"/>
      <c r="AA220" s="1006"/>
      <c r="AB220" s="1006"/>
      <c r="AC220" s="1006"/>
      <c r="AD220" s="1006"/>
      <c r="AE220" s="1006"/>
      <c r="AF220" s="1006"/>
      <c r="AG220" s="715"/>
      <c r="AH220" s="716"/>
      <c r="AI220" s="716"/>
      <c r="AJ220" s="716"/>
      <c r="AK220" s="715"/>
      <c r="AL220" s="717"/>
      <c r="AM220" s="717"/>
      <c r="AN220" s="717"/>
      <c r="AO220" s="717"/>
      <c r="AP220" s="1152"/>
      <c r="AQ220" s="1006"/>
      <c r="AR220" s="718"/>
      <c r="AS220" s="718"/>
      <c r="AT220" s="718"/>
      <c r="AU220" s="718"/>
      <c r="AV220" s="718"/>
      <c r="AW220" s="718"/>
      <c r="AX220" s="1152"/>
      <c r="AY220" s="1006"/>
      <c r="AZ220" s="718"/>
      <c r="BA220" s="718"/>
      <c r="BB220" s="718"/>
      <c r="BC220" s="718"/>
      <c r="BD220" s="718"/>
      <c r="BE220" s="718"/>
      <c r="BF220" s="1152"/>
      <c r="BG220" s="1006"/>
      <c r="BH220" s="718"/>
      <c r="BI220" s="718"/>
      <c r="BJ220" s="718"/>
      <c r="BK220" s="718"/>
      <c r="BL220" s="718"/>
      <c r="BM220" s="718"/>
      <c r="BN220" s="1152"/>
      <c r="BO220" s="1006"/>
      <c r="BP220" s="718"/>
      <c r="BQ220" s="718"/>
      <c r="BR220" s="718"/>
      <c r="BS220" s="718"/>
      <c r="BT220" s="718"/>
      <c r="BU220" s="718"/>
    </row>
    <row r="221" spans="1:73" s="1" customFormat="1" ht="39.950000000000003" customHeight="1" thickTop="1" x14ac:dyDescent="0.25">
      <c r="A221" s="151"/>
      <c r="B221" s="24"/>
      <c r="C221" s="1058" t="s">
        <v>1419</v>
      </c>
      <c r="D221" s="1049" t="s">
        <v>1420</v>
      </c>
      <c r="E221" s="1061">
        <v>434</v>
      </c>
      <c r="F221" s="1064" t="s">
        <v>3629</v>
      </c>
      <c r="G221" s="1049" t="s">
        <v>3630</v>
      </c>
      <c r="H221" s="1043">
        <v>200</v>
      </c>
      <c r="I221" s="1049" t="s">
        <v>2982</v>
      </c>
      <c r="J221" s="1043" t="s">
        <v>3049</v>
      </c>
      <c r="K221" s="1049" t="s">
        <v>3050</v>
      </c>
      <c r="L221" s="1043" t="s">
        <v>3620</v>
      </c>
      <c r="M221" s="1049" t="s">
        <v>3617</v>
      </c>
      <c r="N221" s="1404">
        <v>2024004540083</v>
      </c>
      <c r="O221" s="1049" t="s">
        <v>3386</v>
      </c>
      <c r="P221" s="1052" t="s">
        <v>1415</v>
      </c>
      <c r="Q221" s="1055">
        <v>200</v>
      </c>
      <c r="R221" s="1040" t="s">
        <v>2871</v>
      </c>
      <c r="S221" s="1040"/>
      <c r="T221" s="1022"/>
      <c r="U221" s="1007"/>
      <c r="V221" s="1007"/>
      <c r="W221" s="1007"/>
      <c r="X221" s="1007"/>
      <c r="Y221" s="1007"/>
      <c r="Z221" s="1004">
        <f t="shared" ref="Z221" si="474">+AQ221+AY221+BG221+BO221</f>
        <v>0</v>
      </c>
      <c r="AA221" s="1004">
        <f t="shared" ref="AA221" si="475">SUM(AR221:AR224,AZ221:AZ224,BH221:BH224,BP221:BP224)</f>
        <v>0</v>
      </c>
      <c r="AB221" s="1004">
        <f t="shared" ref="AB221" si="476">SUM(AS221:AS224,BA221:BA224,BI221:BI224,BQ221:BQ224)</f>
        <v>0</v>
      </c>
      <c r="AC221" s="1004">
        <f t="shared" ref="AC221" si="477">SUM(AT221:AT224,BB221:BB224,BJ221:BJ224,BR221:BR224)</f>
        <v>0</v>
      </c>
      <c r="AD221" s="1004">
        <f t="shared" ref="AD221" si="478">SUM(AU221:AU224,BC221:BC224,BK221:BK224,BS221:BS224)</f>
        <v>0</v>
      </c>
      <c r="AE221" s="1004">
        <f t="shared" ref="AE221" si="479">SUM(AV221:AV224,BD221:BD224,BL221:BL224,BT221:BT224)</f>
        <v>0</v>
      </c>
      <c r="AF221" s="1004">
        <f t="shared" ref="AF221" si="480">SUM(AW221:AW224,BE221:BE224,BM221:BM224,BU221:BU224)</f>
        <v>0</v>
      </c>
      <c r="AG221" s="714"/>
      <c r="AH221" s="593"/>
      <c r="AI221" s="593"/>
      <c r="AJ221" s="593"/>
      <c r="AK221" s="207"/>
      <c r="AL221" s="208"/>
      <c r="AM221" s="208"/>
      <c r="AN221" s="208"/>
      <c r="AO221" s="208"/>
      <c r="AP221" s="1150">
        <f t="shared" ref="AP221" si="481">+U221</f>
        <v>0</v>
      </c>
      <c r="AQ221" s="1004">
        <f t="shared" ref="AQ221" si="482">SUM(AR221:AW224)</f>
        <v>0</v>
      </c>
      <c r="AR221" s="299"/>
      <c r="AS221" s="299"/>
      <c r="AT221" s="299"/>
      <c r="AU221" s="299"/>
      <c r="AV221" s="299"/>
      <c r="AW221" s="299"/>
      <c r="AX221" s="1150">
        <f t="shared" ref="AX221" si="483">+V221</f>
        <v>0</v>
      </c>
      <c r="AY221" s="1004">
        <f t="shared" ref="AY221" si="484">SUM(AZ221:BE224)</f>
        <v>0</v>
      </c>
      <c r="AZ221" s="299"/>
      <c r="BA221" s="299"/>
      <c r="BB221" s="299"/>
      <c r="BC221" s="299"/>
      <c r="BD221" s="299"/>
      <c r="BE221" s="299"/>
      <c r="BF221" s="1150">
        <f t="shared" ref="BF221" si="485">+W221</f>
        <v>0</v>
      </c>
      <c r="BG221" s="1004">
        <f t="shared" ref="BG221" si="486">SUM(BH221:BM224)</f>
        <v>0</v>
      </c>
      <c r="BH221" s="299"/>
      <c r="BI221" s="299"/>
      <c r="BJ221" s="299"/>
      <c r="BK221" s="299"/>
      <c r="BL221" s="299"/>
      <c r="BM221" s="299"/>
      <c r="BN221" s="1150">
        <f t="shared" ref="BN221" si="487">+X221</f>
        <v>0</v>
      </c>
      <c r="BO221" s="1004">
        <f t="shared" ref="BO221" si="488">SUM(BP221:BU224)</f>
        <v>0</v>
      </c>
      <c r="BP221" s="299"/>
      <c r="BQ221" s="299"/>
      <c r="BR221" s="299"/>
      <c r="BS221" s="299"/>
      <c r="BT221" s="299"/>
      <c r="BU221" s="299"/>
    </row>
    <row r="222" spans="1:73" s="1" customFormat="1" ht="39.950000000000003" customHeight="1" x14ac:dyDescent="0.25">
      <c r="A222" s="151"/>
      <c r="B222" s="24"/>
      <c r="C222" s="1059"/>
      <c r="D222" s="1050"/>
      <c r="E222" s="1062"/>
      <c r="F222" s="1065"/>
      <c r="G222" s="1050"/>
      <c r="H222" s="1044"/>
      <c r="I222" s="1050"/>
      <c r="J222" s="1044"/>
      <c r="K222" s="1050"/>
      <c r="L222" s="1044"/>
      <c r="M222" s="1050"/>
      <c r="N222" s="1420"/>
      <c r="O222" s="1050"/>
      <c r="P222" s="1053"/>
      <c r="Q222" s="1056"/>
      <c r="R222" s="1041"/>
      <c r="S222" s="1041"/>
      <c r="T222" s="1023"/>
      <c r="U222" s="1008"/>
      <c r="V222" s="1008"/>
      <c r="W222" s="1008"/>
      <c r="X222" s="1008"/>
      <c r="Y222" s="1008"/>
      <c r="Z222" s="1005"/>
      <c r="AA222" s="1005"/>
      <c r="AB222" s="1005"/>
      <c r="AC222" s="1005"/>
      <c r="AD222" s="1005"/>
      <c r="AE222" s="1005"/>
      <c r="AF222" s="1005"/>
      <c r="AG222" s="479"/>
      <c r="AH222" s="592"/>
      <c r="AI222" s="592"/>
      <c r="AJ222" s="592"/>
      <c r="AK222" s="196"/>
      <c r="AL222" s="197"/>
      <c r="AM222" s="197"/>
      <c r="AN222" s="197"/>
      <c r="AO222" s="197"/>
      <c r="AP222" s="1151"/>
      <c r="AQ222" s="1005"/>
      <c r="AR222" s="282"/>
      <c r="AS222" s="282"/>
      <c r="AT222" s="282"/>
      <c r="AU222" s="282"/>
      <c r="AV222" s="282"/>
      <c r="AW222" s="282"/>
      <c r="AX222" s="1151"/>
      <c r="AY222" s="1005"/>
      <c r="AZ222" s="282"/>
      <c r="BA222" s="282"/>
      <c r="BB222" s="282"/>
      <c r="BC222" s="282"/>
      <c r="BD222" s="282"/>
      <c r="BE222" s="282"/>
      <c r="BF222" s="1151"/>
      <c r="BG222" s="1005"/>
      <c r="BH222" s="282"/>
      <c r="BI222" s="282"/>
      <c r="BJ222" s="282"/>
      <c r="BK222" s="282"/>
      <c r="BL222" s="282"/>
      <c r="BM222" s="282"/>
      <c r="BN222" s="1151"/>
      <c r="BO222" s="1005"/>
      <c r="BP222" s="282"/>
      <c r="BQ222" s="282"/>
      <c r="BR222" s="282"/>
      <c r="BS222" s="282"/>
      <c r="BT222" s="282"/>
      <c r="BU222" s="282"/>
    </row>
    <row r="223" spans="1:73" s="1" customFormat="1" ht="39.950000000000003" customHeight="1" x14ac:dyDescent="0.25">
      <c r="A223" s="151"/>
      <c r="B223" s="24"/>
      <c r="C223" s="1059"/>
      <c r="D223" s="1050"/>
      <c r="E223" s="1062"/>
      <c r="F223" s="1065"/>
      <c r="G223" s="1050"/>
      <c r="H223" s="1044"/>
      <c r="I223" s="1050"/>
      <c r="J223" s="1044"/>
      <c r="K223" s="1050"/>
      <c r="L223" s="1044"/>
      <c r="M223" s="1050"/>
      <c r="N223" s="1420"/>
      <c r="O223" s="1050"/>
      <c r="P223" s="1053"/>
      <c r="Q223" s="1056"/>
      <c r="R223" s="1041"/>
      <c r="S223" s="1041"/>
      <c r="T223" s="1023"/>
      <c r="U223" s="1008"/>
      <c r="V223" s="1008"/>
      <c r="W223" s="1008"/>
      <c r="X223" s="1008"/>
      <c r="Y223" s="1008"/>
      <c r="Z223" s="1005"/>
      <c r="AA223" s="1005"/>
      <c r="AB223" s="1005"/>
      <c r="AC223" s="1005"/>
      <c r="AD223" s="1005"/>
      <c r="AE223" s="1005"/>
      <c r="AF223" s="1005"/>
      <c r="AG223" s="196"/>
      <c r="AH223" s="592"/>
      <c r="AI223" s="592"/>
      <c r="AJ223" s="592"/>
      <c r="AK223" s="196"/>
      <c r="AL223" s="197"/>
      <c r="AM223" s="197"/>
      <c r="AN223" s="197"/>
      <c r="AO223" s="197"/>
      <c r="AP223" s="1151"/>
      <c r="AQ223" s="1005"/>
      <c r="AR223" s="282"/>
      <c r="AS223" s="282"/>
      <c r="AT223" s="282"/>
      <c r="AU223" s="282"/>
      <c r="AV223" s="282"/>
      <c r="AW223" s="282"/>
      <c r="AX223" s="1151"/>
      <c r="AY223" s="1005"/>
      <c r="AZ223" s="282"/>
      <c r="BA223" s="282"/>
      <c r="BB223" s="282"/>
      <c r="BC223" s="282"/>
      <c r="BD223" s="282"/>
      <c r="BE223" s="282"/>
      <c r="BF223" s="1151"/>
      <c r="BG223" s="1005"/>
      <c r="BH223" s="282"/>
      <c r="BI223" s="282"/>
      <c r="BJ223" s="282"/>
      <c r="BK223" s="282"/>
      <c r="BL223" s="282"/>
      <c r="BM223" s="282"/>
      <c r="BN223" s="1151"/>
      <c r="BO223" s="1005"/>
      <c r="BP223" s="282"/>
      <c r="BQ223" s="282"/>
      <c r="BR223" s="282"/>
      <c r="BS223" s="282"/>
      <c r="BT223" s="282"/>
      <c r="BU223" s="282"/>
    </row>
    <row r="224" spans="1:73" s="1" customFormat="1" ht="39.950000000000003" customHeight="1" thickBot="1" x14ac:dyDescent="0.3">
      <c r="A224" s="151"/>
      <c r="B224" s="24"/>
      <c r="C224" s="1060"/>
      <c r="D224" s="1051"/>
      <c r="E224" s="1063"/>
      <c r="F224" s="1066"/>
      <c r="G224" s="1051"/>
      <c r="H224" s="1045"/>
      <c r="I224" s="1051"/>
      <c r="J224" s="1045"/>
      <c r="K224" s="1051"/>
      <c r="L224" s="1045"/>
      <c r="M224" s="1051"/>
      <c r="N224" s="1406"/>
      <c r="O224" s="1051"/>
      <c r="P224" s="1054"/>
      <c r="Q224" s="1057"/>
      <c r="R224" s="1042"/>
      <c r="S224" s="1042"/>
      <c r="T224" s="1024"/>
      <c r="U224" s="1009"/>
      <c r="V224" s="1009"/>
      <c r="W224" s="1009"/>
      <c r="X224" s="1009"/>
      <c r="Y224" s="1009"/>
      <c r="Z224" s="1006"/>
      <c r="AA224" s="1006"/>
      <c r="AB224" s="1006"/>
      <c r="AC224" s="1006"/>
      <c r="AD224" s="1006"/>
      <c r="AE224" s="1006"/>
      <c r="AF224" s="1006"/>
      <c r="AG224" s="715"/>
      <c r="AH224" s="716"/>
      <c r="AI224" s="716"/>
      <c r="AJ224" s="716"/>
      <c r="AK224" s="715"/>
      <c r="AL224" s="717"/>
      <c r="AM224" s="717"/>
      <c r="AN224" s="717"/>
      <c r="AO224" s="717"/>
      <c r="AP224" s="1152"/>
      <c r="AQ224" s="1006"/>
      <c r="AR224" s="718"/>
      <c r="AS224" s="718"/>
      <c r="AT224" s="718"/>
      <c r="AU224" s="718"/>
      <c r="AV224" s="718"/>
      <c r="AW224" s="718"/>
      <c r="AX224" s="1152"/>
      <c r="AY224" s="1006"/>
      <c r="AZ224" s="718"/>
      <c r="BA224" s="718"/>
      <c r="BB224" s="718"/>
      <c r="BC224" s="718"/>
      <c r="BD224" s="718"/>
      <c r="BE224" s="718"/>
      <c r="BF224" s="1152"/>
      <c r="BG224" s="1006"/>
      <c r="BH224" s="718"/>
      <c r="BI224" s="718"/>
      <c r="BJ224" s="718"/>
      <c r="BK224" s="718"/>
      <c r="BL224" s="718"/>
      <c r="BM224" s="718"/>
      <c r="BN224" s="1152"/>
      <c r="BO224" s="1006"/>
      <c r="BP224" s="718"/>
      <c r="BQ224" s="718"/>
      <c r="BR224" s="718"/>
      <c r="BS224" s="718"/>
      <c r="BT224" s="718"/>
      <c r="BU224" s="718"/>
    </row>
    <row r="225" spans="1:73" s="1" customFormat="1" ht="40.15" customHeight="1" thickTop="1" thickBot="1" x14ac:dyDescent="0.3">
      <c r="A225" s="151"/>
      <c r="B225" s="117" t="s">
        <v>1421</v>
      </c>
      <c r="C225" s="238" t="s">
        <v>1422</v>
      </c>
      <c r="D225" s="421"/>
      <c r="E225" s="662"/>
      <c r="F225" s="447"/>
      <c r="G225" s="373"/>
      <c r="H225" s="375"/>
      <c r="I225" s="375"/>
      <c r="J225" s="376"/>
      <c r="K225" s="376"/>
      <c r="L225" s="421"/>
      <c r="M225" s="423"/>
      <c r="N225" s="712"/>
      <c r="O225" s="664"/>
      <c r="P225" s="664"/>
      <c r="Q225" s="666"/>
      <c r="R225" s="666"/>
      <c r="S225" s="698"/>
      <c r="T225" s="699"/>
      <c r="U225" s="668"/>
      <c r="V225" s="668"/>
      <c r="W225" s="668"/>
      <c r="X225" s="668"/>
      <c r="Y225" s="248">
        <f>SUM(Y226:Y245)</f>
        <v>0</v>
      </c>
      <c r="Z225" s="700">
        <f t="shared" ref="Z225:AF225" si="489">AQ225+AY225+BG225+BO225</f>
        <v>0</v>
      </c>
      <c r="AA225" s="700">
        <f t="shared" si="489"/>
        <v>0</v>
      </c>
      <c r="AB225" s="700">
        <f t="shared" si="489"/>
        <v>0</v>
      </c>
      <c r="AC225" s="700">
        <f t="shared" si="489"/>
        <v>0</v>
      </c>
      <c r="AD225" s="700">
        <f t="shared" si="489"/>
        <v>0</v>
      </c>
      <c r="AE225" s="700">
        <f t="shared" si="489"/>
        <v>0</v>
      </c>
      <c r="AF225" s="700">
        <f t="shared" si="489"/>
        <v>0</v>
      </c>
      <c r="AG225" s="246"/>
      <c r="AH225" s="246"/>
      <c r="AI225" s="246"/>
      <c r="AJ225" s="246"/>
      <c r="AK225" s="246"/>
      <c r="AL225" s="246"/>
      <c r="AM225" s="246"/>
      <c r="AN225" s="246"/>
      <c r="AO225" s="246"/>
      <c r="AP225" s="669"/>
      <c r="AQ225" s="670">
        <f t="shared" ref="AQ225:AW225" si="490">SUM(AQ226:AQ245)</f>
        <v>0</v>
      </c>
      <c r="AR225" s="670">
        <f t="shared" si="490"/>
        <v>0</v>
      </c>
      <c r="AS225" s="670">
        <f t="shared" si="490"/>
        <v>0</v>
      </c>
      <c r="AT225" s="670">
        <f t="shared" si="490"/>
        <v>0</v>
      </c>
      <c r="AU225" s="670">
        <f t="shared" si="490"/>
        <v>0</v>
      </c>
      <c r="AV225" s="670">
        <f t="shared" si="490"/>
        <v>0</v>
      </c>
      <c r="AW225" s="670">
        <f t="shared" si="490"/>
        <v>0</v>
      </c>
      <c r="AX225" s="669"/>
      <c r="AY225" s="670">
        <f t="shared" ref="AY225:BE225" si="491">SUM(AY226:AY245)</f>
        <v>0</v>
      </c>
      <c r="AZ225" s="670">
        <f t="shared" si="491"/>
        <v>0</v>
      </c>
      <c r="BA225" s="670">
        <f t="shared" si="491"/>
        <v>0</v>
      </c>
      <c r="BB225" s="670">
        <f t="shared" si="491"/>
        <v>0</v>
      </c>
      <c r="BC225" s="670">
        <f t="shared" si="491"/>
        <v>0</v>
      </c>
      <c r="BD225" s="670">
        <f t="shared" si="491"/>
        <v>0</v>
      </c>
      <c r="BE225" s="670">
        <f t="shared" si="491"/>
        <v>0</v>
      </c>
      <c r="BF225" s="669"/>
      <c r="BG225" s="670">
        <f t="shared" ref="BG225:BM225" si="492">SUM(BG226:BG245)</f>
        <v>0</v>
      </c>
      <c r="BH225" s="670">
        <f t="shared" si="492"/>
        <v>0</v>
      </c>
      <c r="BI225" s="670">
        <f t="shared" si="492"/>
        <v>0</v>
      </c>
      <c r="BJ225" s="670">
        <f t="shared" si="492"/>
        <v>0</v>
      </c>
      <c r="BK225" s="670">
        <f t="shared" si="492"/>
        <v>0</v>
      </c>
      <c r="BL225" s="670">
        <f t="shared" si="492"/>
        <v>0</v>
      </c>
      <c r="BM225" s="670">
        <f t="shared" si="492"/>
        <v>0</v>
      </c>
      <c r="BN225" s="669"/>
      <c r="BO225" s="670">
        <f t="shared" ref="BO225:BU225" si="493">SUM(BO226:BO245)</f>
        <v>0</v>
      </c>
      <c r="BP225" s="670">
        <f t="shared" si="493"/>
        <v>0</v>
      </c>
      <c r="BQ225" s="670">
        <f t="shared" si="493"/>
        <v>0</v>
      </c>
      <c r="BR225" s="670">
        <f t="shared" si="493"/>
        <v>0</v>
      </c>
      <c r="BS225" s="670">
        <f t="shared" si="493"/>
        <v>0</v>
      </c>
      <c r="BT225" s="670">
        <f t="shared" si="493"/>
        <v>0</v>
      </c>
      <c r="BU225" s="670">
        <f t="shared" si="493"/>
        <v>0</v>
      </c>
    </row>
    <row r="226" spans="1:73" s="1" customFormat="1" ht="39.950000000000003" customHeight="1" thickTop="1" x14ac:dyDescent="0.25">
      <c r="A226" s="151"/>
      <c r="B226" s="24"/>
      <c r="C226" s="1058" t="s">
        <v>1423</v>
      </c>
      <c r="D226" s="1049" t="s">
        <v>1424</v>
      </c>
      <c r="E226" s="1061">
        <v>435</v>
      </c>
      <c r="F226" s="1064" t="s">
        <v>3638</v>
      </c>
      <c r="G226" s="1049" t="s">
        <v>1344</v>
      </c>
      <c r="H226" s="1043">
        <v>40</v>
      </c>
      <c r="I226" s="1049" t="s">
        <v>2982</v>
      </c>
      <c r="J226" s="1043" t="s">
        <v>3049</v>
      </c>
      <c r="K226" s="1049" t="s">
        <v>3050</v>
      </c>
      <c r="L226" s="1043" t="s">
        <v>3620</v>
      </c>
      <c r="M226" s="1049" t="s">
        <v>3617</v>
      </c>
      <c r="N226" s="1404">
        <v>2024004540083</v>
      </c>
      <c r="O226" s="1049" t="s">
        <v>3386</v>
      </c>
      <c r="P226" s="1052" t="s">
        <v>1425</v>
      </c>
      <c r="Q226" s="1055">
        <v>40</v>
      </c>
      <c r="R226" s="1040" t="s">
        <v>2871</v>
      </c>
      <c r="S226" s="1040"/>
      <c r="T226" s="1022"/>
      <c r="U226" s="1007"/>
      <c r="V226" s="1007"/>
      <c r="W226" s="1007"/>
      <c r="X226" s="1007"/>
      <c r="Y226" s="1007"/>
      <c r="Z226" s="1004">
        <f t="shared" ref="Z226" si="494">+AQ226+AY226+BG226+BO226</f>
        <v>0</v>
      </c>
      <c r="AA226" s="1004">
        <f t="shared" ref="AA226" si="495">SUM(AR226:AR229,AZ226:AZ229,BH226:BH229,BP226:BP229)</f>
        <v>0</v>
      </c>
      <c r="AB226" s="1004">
        <f t="shared" ref="AB226" si="496">SUM(AS226:AS229,BA226:BA229,BI226:BI229,BQ226:BQ229)</f>
        <v>0</v>
      </c>
      <c r="AC226" s="1004">
        <f t="shared" ref="AC226" si="497">SUM(AT226:AT229,BB226:BB229,BJ226:BJ229,BR226:BR229)</f>
        <v>0</v>
      </c>
      <c r="AD226" s="1004">
        <f t="shared" ref="AD226" si="498">SUM(AU226:AU229,BC226:BC229,BK226:BK229,BS226:BS229)</f>
        <v>0</v>
      </c>
      <c r="AE226" s="1004">
        <f t="shared" ref="AE226" si="499">SUM(AV226:AV229,BD226:BD229,BL226:BL229,BT226:BT229)</f>
        <v>0</v>
      </c>
      <c r="AF226" s="1004">
        <f t="shared" ref="AF226" si="500">SUM(AW226:AW229,BE226:BE229,BM226:BM229,BU226:BU229)</f>
        <v>0</v>
      </c>
      <c r="AG226" s="714"/>
      <c r="AH226" s="593"/>
      <c r="AI226" s="593"/>
      <c r="AJ226" s="593"/>
      <c r="AK226" s="207"/>
      <c r="AL226" s="208"/>
      <c r="AM226" s="208"/>
      <c r="AN226" s="208"/>
      <c r="AO226" s="208"/>
      <c r="AP226" s="1150">
        <f t="shared" ref="AP226" si="501">+U226</f>
        <v>0</v>
      </c>
      <c r="AQ226" s="1004">
        <f t="shared" ref="AQ226" si="502">SUM(AR226:AW229)</f>
        <v>0</v>
      </c>
      <c r="AR226" s="299"/>
      <c r="AS226" s="299"/>
      <c r="AT226" s="299"/>
      <c r="AU226" s="299"/>
      <c r="AV226" s="299"/>
      <c r="AW226" s="299"/>
      <c r="AX226" s="1150">
        <f t="shared" ref="AX226" si="503">+V226</f>
        <v>0</v>
      </c>
      <c r="AY226" s="1004">
        <f t="shared" ref="AY226" si="504">SUM(AZ226:BE229)</f>
        <v>0</v>
      </c>
      <c r="AZ226" s="299"/>
      <c r="BA226" s="299"/>
      <c r="BB226" s="299"/>
      <c r="BC226" s="299"/>
      <c r="BD226" s="299"/>
      <c r="BE226" s="299"/>
      <c r="BF226" s="1150">
        <f t="shared" ref="BF226" si="505">+W226</f>
        <v>0</v>
      </c>
      <c r="BG226" s="1004">
        <f t="shared" ref="BG226" si="506">SUM(BH226:BM229)</f>
        <v>0</v>
      </c>
      <c r="BH226" s="299"/>
      <c r="BI226" s="299"/>
      <c r="BJ226" s="299"/>
      <c r="BK226" s="299"/>
      <c r="BL226" s="299"/>
      <c r="BM226" s="299"/>
      <c r="BN226" s="1150">
        <f t="shared" ref="BN226" si="507">+X226</f>
        <v>0</v>
      </c>
      <c r="BO226" s="1004">
        <f t="shared" ref="BO226" si="508">SUM(BP226:BU229)</f>
        <v>0</v>
      </c>
      <c r="BP226" s="299"/>
      <c r="BQ226" s="299"/>
      <c r="BR226" s="299"/>
      <c r="BS226" s="299"/>
      <c r="BT226" s="299"/>
      <c r="BU226" s="299"/>
    </row>
    <row r="227" spans="1:73" s="1" customFormat="1" ht="39.950000000000003" customHeight="1" x14ac:dyDescent="0.25">
      <c r="A227" s="151"/>
      <c r="B227" s="24"/>
      <c r="C227" s="1059"/>
      <c r="D227" s="1050"/>
      <c r="E227" s="1062"/>
      <c r="F227" s="1065"/>
      <c r="G227" s="1050"/>
      <c r="H227" s="1044"/>
      <c r="I227" s="1050"/>
      <c r="J227" s="1044"/>
      <c r="K227" s="1050"/>
      <c r="L227" s="1044"/>
      <c r="M227" s="1050"/>
      <c r="N227" s="1420"/>
      <c r="O227" s="1050"/>
      <c r="P227" s="1053"/>
      <c r="Q227" s="1056"/>
      <c r="R227" s="1041"/>
      <c r="S227" s="1041"/>
      <c r="T227" s="1023"/>
      <c r="U227" s="1008"/>
      <c r="V227" s="1008"/>
      <c r="W227" s="1008"/>
      <c r="X227" s="1008"/>
      <c r="Y227" s="1008"/>
      <c r="Z227" s="1005"/>
      <c r="AA227" s="1005"/>
      <c r="AB227" s="1005"/>
      <c r="AC227" s="1005"/>
      <c r="AD227" s="1005"/>
      <c r="AE227" s="1005"/>
      <c r="AF227" s="1005"/>
      <c r="AG227" s="479"/>
      <c r="AH227" s="592"/>
      <c r="AI227" s="592"/>
      <c r="AJ227" s="592"/>
      <c r="AK227" s="196"/>
      <c r="AL227" s="197"/>
      <c r="AM227" s="197"/>
      <c r="AN227" s="197"/>
      <c r="AO227" s="197"/>
      <c r="AP227" s="1151"/>
      <c r="AQ227" s="1005"/>
      <c r="AR227" s="282"/>
      <c r="AS227" s="282"/>
      <c r="AT227" s="282"/>
      <c r="AU227" s="282"/>
      <c r="AV227" s="282"/>
      <c r="AW227" s="282"/>
      <c r="AX227" s="1151"/>
      <c r="AY227" s="1005"/>
      <c r="AZ227" s="282"/>
      <c r="BA227" s="282"/>
      <c r="BB227" s="282"/>
      <c r="BC227" s="282"/>
      <c r="BD227" s="282"/>
      <c r="BE227" s="282"/>
      <c r="BF227" s="1151"/>
      <c r="BG227" s="1005"/>
      <c r="BH227" s="282"/>
      <c r="BI227" s="282"/>
      <c r="BJ227" s="282"/>
      <c r="BK227" s="282"/>
      <c r="BL227" s="282"/>
      <c r="BM227" s="282"/>
      <c r="BN227" s="1151"/>
      <c r="BO227" s="1005"/>
      <c r="BP227" s="282"/>
      <c r="BQ227" s="282"/>
      <c r="BR227" s="282"/>
      <c r="BS227" s="282"/>
      <c r="BT227" s="282"/>
      <c r="BU227" s="282"/>
    </row>
    <row r="228" spans="1:73" s="1" customFormat="1" ht="39.950000000000003" customHeight="1" x14ac:dyDescent="0.25">
      <c r="A228" s="151"/>
      <c r="B228" s="24"/>
      <c r="C228" s="1059"/>
      <c r="D228" s="1050"/>
      <c r="E228" s="1062"/>
      <c r="F228" s="1065"/>
      <c r="G228" s="1050"/>
      <c r="H228" s="1044"/>
      <c r="I228" s="1050"/>
      <c r="J228" s="1044"/>
      <c r="K228" s="1050"/>
      <c r="L228" s="1044"/>
      <c r="M228" s="1050"/>
      <c r="N228" s="1420"/>
      <c r="O228" s="1050"/>
      <c r="P228" s="1053"/>
      <c r="Q228" s="1056"/>
      <c r="R228" s="1041"/>
      <c r="S228" s="1041"/>
      <c r="T228" s="1023"/>
      <c r="U228" s="1008"/>
      <c r="V228" s="1008"/>
      <c r="W228" s="1008"/>
      <c r="X228" s="1008"/>
      <c r="Y228" s="1008"/>
      <c r="Z228" s="1005"/>
      <c r="AA228" s="1005"/>
      <c r="AB228" s="1005"/>
      <c r="AC228" s="1005"/>
      <c r="AD228" s="1005"/>
      <c r="AE228" s="1005"/>
      <c r="AF228" s="1005"/>
      <c r="AG228" s="196"/>
      <c r="AH228" s="592"/>
      <c r="AI228" s="592"/>
      <c r="AJ228" s="592"/>
      <c r="AK228" s="196"/>
      <c r="AL228" s="197"/>
      <c r="AM228" s="197"/>
      <c r="AN228" s="197"/>
      <c r="AO228" s="197"/>
      <c r="AP228" s="1151"/>
      <c r="AQ228" s="1005"/>
      <c r="AR228" s="282"/>
      <c r="AS228" s="282"/>
      <c r="AT228" s="282"/>
      <c r="AU228" s="282"/>
      <c r="AV228" s="282"/>
      <c r="AW228" s="282"/>
      <c r="AX228" s="1151"/>
      <c r="AY228" s="1005"/>
      <c r="AZ228" s="282"/>
      <c r="BA228" s="282"/>
      <c r="BB228" s="282"/>
      <c r="BC228" s="282"/>
      <c r="BD228" s="282"/>
      <c r="BE228" s="282"/>
      <c r="BF228" s="1151"/>
      <c r="BG228" s="1005"/>
      <c r="BH228" s="282"/>
      <c r="BI228" s="282"/>
      <c r="BJ228" s="282"/>
      <c r="BK228" s="282"/>
      <c r="BL228" s="282"/>
      <c r="BM228" s="282"/>
      <c r="BN228" s="1151"/>
      <c r="BO228" s="1005"/>
      <c r="BP228" s="282"/>
      <c r="BQ228" s="282"/>
      <c r="BR228" s="282"/>
      <c r="BS228" s="282"/>
      <c r="BT228" s="282"/>
      <c r="BU228" s="282"/>
    </row>
    <row r="229" spans="1:73" s="1" customFormat="1" ht="39.950000000000003" customHeight="1" thickBot="1" x14ac:dyDescent="0.3">
      <c r="A229" s="151"/>
      <c r="B229" s="24"/>
      <c r="C229" s="1060"/>
      <c r="D229" s="1051"/>
      <c r="E229" s="1063"/>
      <c r="F229" s="1066"/>
      <c r="G229" s="1051"/>
      <c r="H229" s="1045"/>
      <c r="I229" s="1051"/>
      <c r="J229" s="1045"/>
      <c r="K229" s="1051"/>
      <c r="L229" s="1045"/>
      <c r="M229" s="1051"/>
      <c r="N229" s="1421"/>
      <c r="O229" s="1051"/>
      <c r="P229" s="1054"/>
      <c r="Q229" s="1057"/>
      <c r="R229" s="1042"/>
      <c r="S229" s="1042"/>
      <c r="T229" s="1024"/>
      <c r="U229" s="1009"/>
      <c r="V229" s="1009"/>
      <c r="W229" s="1009"/>
      <c r="X229" s="1009"/>
      <c r="Y229" s="1009"/>
      <c r="Z229" s="1006"/>
      <c r="AA229" s="1006"/>
      <c r="AB229" s="1006"/>
      <c r="AC229" s="1006"/>
      <c r="AD229" s="1006"/>
      <c r="AE229" s="1006"/>
      <c r="AF229" s="1006"/>
      <c r="AG229" s="715"/>
      <c r="AH229" s="716"/>
      <c r="AI229" s="716"/>
      <c r="AJ229" s="716"/>
      <c r="AK229" s="715"/>
      <c r="AL229" s="717"/>
      <c r="AM229" s="717"/>
      <c r="AN229" s="717"/>
      <c r="AO229" s="717"/>
      <c r="AP229" s="1152"/>
      <c r="AQ229" s="1006"/>
      <c r="AR229" s="718"/>
      <c r="AS229" s="718"/>
      <c r="AT229" s="718"/>
      <c r="AU229" s="718"/>
      <c r="AV229" s="718"/>
      <c r="AW229" s="718"/>
      <c r="AX229" s="1152"/>
      <c r="AY229" s="1006"/>
      <c r="AZ229" s="718"/>
      <c r="BA229" s="718"/>
      <c r="BB229" s="718"/>
      <c r="BC229" s="718"/>
      <c r="BD229" s="718"/>
      <c r="BE229" s="718"/>
      <c r="BF229" s="1152"/>
      <c r="BG229" s="1006"/>
      <c r="BH229" s="718"/>
      <c r="BI229" s="718"/>
      <c r="BJ229" s="718"/>
      <c r="BK229" s="718"/>
      <c r="BL229" s="718"/>
      <c r="BM229" s="718"/>
      <c r="BN229" s="1152"/>
      <c r="BO229" s="1006"/>
      <c r="BP229" s="718"/>
      <c r="BQ229" s="718"/>
      <c r="BR229" s="718"/>
      <c r="BS229" s="718"/>
      <c r="BT229" s="718"/>
      <c r="BU229" s="718"/>
    </row>
    <row r="230" spans="1:73" s="1" customFormat="1" ht="39.950000000000003" customHeight="1" thickTop="1" x14ac:dyDescent="0.25">
      <c r="A230" s="151"/>
      <c r="B230" s="24"/>
      <c r="C230" s="1058" t="s">
        <v>1426</v>
      </c>
      <c r="D230" s="1049" t="s">
        <v>1427</v>
      </c>
      <c r="E230" s="1061">
        <v>436</v>
      </c>
      <c r="F230" s="1064" t="s">
        <v>3624</v>
      </c>
      <c r="G230" s="1049" t="s">
        <v>1428</v>
      </c>
      <c r="H230" s="1043">
        <v>40</v>
      </c>
      <c r="I230" s="1049" t="s">
        <v>2982</v>
      </c>
      <c r="J230" s="1043" t="s">
        <v>3058</v>
      </c>
      <c r="K230" s="1049" t="s">
        <v>3625</v>
      </c>
      <c r="L230" s="1043" t="s">
        <v>3626</v>
      </c>
      <c r="M230" s="1049" t="s">
        <v>3627</v>
      </c>
      <c r="N230" s="1404">
        <v>2024004540057</v>
      </c>
      <c r="O230" s="1049" t="s">
        <v>3628</v>
      </c>
      <c r="P230" s="1052" t="s">
        <v>1428</v>
      </c>
      <c r="Q230" s="1055">
        <v>40</v>
      </c>
      <c r="R230" s="1040" t="s">
        <v>2867</v>
      </c>
      <c r="S230" s="1040"/>
      <c r="T230" s="1022"/>
      <c r="U230" s="1007"/>
      <c r="V230" s="1007"/>
      <c r="W230" s="1007"/>
      <c r="X230" s="1007"/>
      <c r="Y230" s="1007"/>
      <c r="Z230" s="1004">
        <f t="shared" ref="Z230" si="509">+AQ230+AY230+BG230+BO230</f>
        <v>0</v>
      </c>
      <c r="AA230" s="1004">
        <f t="shared" ref="AA230" si="510">SUM(AR230:AR233,AZ230:AZ233,BH230:BH233,BP230:BP233)</f>
        <v>0</v>
      </c>
      <c r="AB230" s="1004">
        <f t="shared" ref="AB230" si="511">SUM(AS230:AS233,BA230:BA233,BI230:BI233,BQ230:BQ233)</f>
        <v>0</v>
      </c>
      <c r="AC230" s="1004">
        <f t="shared" ref="AC230" si="512">SUM(AT230:AT233,BB230:BB233,BJ230:BJ233,BR230:BR233)</f>
        <v>0</v>
      </c>
      <c r="AD230" s="1004">
        <f t="shared" ref="AD230" si="513">SUM(AU230:AU233,BC230:BC233,BK230:BK233,BS230:BS233)</f>
        <v>0</v>
      </c>
      <c r="AE230" s="1004">
        <f t="shared" ref="AE230" si="514">SUM(AV230:AV233,BD230:BD233,BL230:BL233,BT230:BT233)</f>
        <v>0</v>
      </c>
      <c r="AF230" s="1004">
        <f t="shared" ref="AF230" si="515">SUM(AW230:AW233,BE230:BE233,BM230:BM233,BU230:BU233)</f>
        <v>0</v>
      </c>
      <c r="AG230" s="714"/>
      <c r="AH230" s="593"/>
      <c r="AI230" s="593"/>
      <c r="AJ230" s="593"/>
      <c r="AK230" s="207"/>
      <c r="AL230" s="208"/>
      <c r="AM230" s="208"/>
      <c r="AN230" s="208"/>
      <c r="AO230" s="208"/>
      <c r="AP230" s="1150">
        <f t="shared" ref="AP230" si="516">+U230</f>
        <v>0</v>
      </c>
      <c r="AQ230" s="1004">
        <f t="shared" ref="AQ230" si="517">SUM(AR230:AW233)</f>
        <v>0</v>
      </c>
      <c r="AR230" s="299"/>
      <c r="AS230" s="299"/>
      <c r="AT230" s="299"/>
      <c r="AU230" s="299"/>
      <c r="AV230" s="299"/>
      <c r="AW230" s="299"/>
      <c r="AX230" s="1150">
        <f t="shared" ref="AX230" si="518">+V230</f>
        <v>0</v>
      </c>
      <c r="AY230" s="1004">
        <f t="shared" ref="AY230" si="519">SUM(AZ230:BE233)</f>
        <v>0</v>
      </c>
      <c r="AZ230" s="299"/>
      <c r="BA230" s="299"/>
      <c r="BB230" s="299"/>
      <c r="BC230" s="299"/>
      <c r="BD230" s="299"/>
      <c r="BE230" s="299"/>
      <c r="BF230" s="1150">
        <f t="shared" ref="BF230" si="520">+W230</f>
        <v>0</v>
      </c>
      <c r="BG230" s="1004">
        <f t="shared" ref="BG230" si="521">SUM(BH230:BM233)</f>
        <v>0</v>
      </c>
      <c r="BH230" s="299"/>
      <c r="BI230" s="299"/>
      <c r="BJ230" s="299"/>
      <c r="BK230" s="299"/>
      <c r="BL230" s="299"/>
      <c r="BM230" s="299"/>
      <c r="BN230" s="1150">
        <f t="shared" ref="BN230" si="522">+X230</f>
        <v>0</v>
      </c>
      <c r="BO230" s="1004">
        <f t="shared" ref="BO230" si="523">SUM(BP230:BU233)</f>
        <v>0</v>
      </c>
      <c r="BP230" s="299"/>
      <c r="BQ230" s="299"/>
      <c r="BR230" s="299"/>
      <c r="BS230" s="299"/>
      <c r="BT230" s="299"/>
      <c r="BU230" s="299"/>
    </row>
    <row r="231" spans="1:73" s="1" customFormat="1" ht="39.950000000000003" customHeight="1" x14ac:dyDescent="0.25">
      <c r="A231" s="151"/>
      <c r="B231" s="24"/>
      <c r="C231" s="1059"/>
      <c r="D231" s="1050"/>
      <c r="E231" s="1062"/>
      <c r="F231" s="1065"/>
      <c r="G231" s="1050"/>
      <c r="H231" s="1044"/>
      <c r="I231" s="1050"/>
      <c r="J231" s="1044"/>
      <c r="K231" s="1050"/>
      <c r="L231" s="1044"/>
      <c r="M231" s="1050"/>
      <c r="N231" s="1420"/>
      <c r="O231" s="1050"/>
      <c r="P231" s="1053"/>
      <c r="Q231" s="1056"/>
      <c r="R231" s="1041"/>
      <c r="S231" s="1041"/>
      <c r="T231" s="1023"/>
      <c r="U231" s="1008"/>
      <c r="V231" s="1008"/>
      <c r="W231" s="1008"/>
      <c r="X231" s="1008"/>
      <c r="Y231" s="1008"/>
      <c r="Z231" s="1005"/>
      <c r="AA231" s="1005"/>
      <c r="AB231" s="1005"/>
      <c r="AC231" s="1005"/>
      <c r="AD231" s="1005"/>
      <c r="AE231" s="1005"/>
      <c r="AF231" s="1005"/>
      <c r="AG231" s="479"/>
      <c r="AH231" s="592"/>
      <c r="AI231" s="592"/>
      <c r="AJ231" s="592"/>
      <c r="AK231" s="196"/>
      <c r="AL231" s="197"/>
      <c r="AM231" s="197"/>
      <c r="AN231" s="197"/>
      <c r="AO231" s="197"/>
      <c r="AP231" s="1151"/>
      <c r="AQ231" s="1005"/>
      <c r="AR231" s="282"/>
      <c r="AS231" s="282"/>
      <c r="AT231" s="282"/>
      <c r="AU231" s="282"/>
      <c r="AV231" s="282"/>
      <c r="AW231" s="282"/>
      <c r="AX231" s="1151"/>
      <c r="AY231" s="1005"/>
      <c r="AZ231" s="282"/>
      <c r="BA231" s="282"/>
      <c r="BB231" s="282"/>
      <c r="BC231" s="282"/>
      <c r="BD231" s="282"/>
      <c r="BE231" s="282"/>
      <c r="BF231" s="1151"/>
      <c r="BG231" s="1005"/>
      <c r="BH231" s="282"/>
      <c r="BI231" s="282"/>
      <c r="BJ231" s="282"/>
      <c r="BK231" s="282"/>
      <c r="BL231" s="282"/>
      <c r="BM231" s="282"/>
      <c r="BN231" s="1151"/>
      <c r="BO231" s="1005"/>
      <c r="BP231" s="282"/>
      <c r="BQ231" s="282"/>
      <c r="BR231" s="282"/>
      <c r="BS231" s="282"/>
      <c r="BT231" s="282"/>
      <c r="BU231" s="282"/>
    </row>
    <row r="232" spans="1:73" s="1" customFormat="1" ht="39.950000000000003" customHeight="1" x14ac:dyDescent="0.25">
      <c r="A232" s="151"/>
      <c r="B232" s="24"/>
      <c r="C232" s="1059"/>
      <c r="D232" s="1050"/>
      <c r="E232" s="1062"/>
      <c r="F232" s="1065"/>
      <c r="G232" s="1050"/>
      <c r="H232" s="1044"/>
      <c r="I232" s="1050"/>
      <c r="J232" s="1044"/>
      <c r="K232" s="1050"/>
      <c r="L232" s="1044"/>
      <c r="M232" s="1050"/>
      <c r="N232" s="1420"/>
      <c r="O232" s="1050"/>
      <c r="P232" s="1053"/>
      <c r="Q232" s="1056"/>
      <c r="R232" s="1041"/>
      <c r="S232" s="1041"/>
      <c r="T232" s="1023"/>
      <c r="U232" s="1008"/>
      <c r="V232" s="1008"/>
      <c r="W232" s="1008"/>
      <c r="X232" s="1008"/>
      <c r="Y232" s="1008"/>
      <c r="Z232" s="1005"/>
      <c r="AA232" s="1005"/>
      <c r="AB232" s="1005"/>
      <c r="AC232" s="1005"/>
      <c r="AD232" s="1005"/>
      <c r="AE232" s="1005"/>
      <c r="AF232" s="1005"/>
      <c r="AG232" s="196"/>
      <c r="AH232" s="592"/>
      <c r="AI232" s="592"/>
      <c r="AJ232" s="592"/>
      <c r="AK232" s="196"/>
      <c r="AL232" s="197"/>
      <c r="AM232" s="197"/>
      <c r="AN232" s="197"/>
      <c r="AO232" s="197"/>
      <c r="AP232" s="1151"/>
      <c r="AQ232" s="1005"/>
      <c r="AR232" s="282"/>
      <c r="AS232" s="282"/>
      <c r="AT232" s="282"/>
      <c r="AU232" s="282"/>
      <c r="AV232" s="282"/>
      <c r="AW232" s="282"/>
      <c r="AX232" s="1151"/>
      <c r="AY232" s="1005"/>
      <c r="AZ232" s="282"/>
      <c r="BA232" s="282"/>
      <c r="BB232" s="282"/>
      <c r="BC232" s="282"/>
      <c r="BD232" s="282"/>
      <c r="BE232" s="282"/>
      <c r="BF232" s="1151"/>
      <c r="BG232" s="1005"/>
      <c r="BH232" s="282"/>
      <c r="BI232" s="282"/>
      <c r="BJ232" s="282"/>
      <c r="BK232" s="282"/>
      <c r="BL232" s="282"/>
      <c r="BM232" s="282"/>
      <c r="BN232" s="1151"/>
      <c r="BO232" s="1005"/>
      <c r="BP232" s="282"/>
      <c r="BQ232" s="282"/>
      <c r="BR232" s="282"/>
      <c r="BS232" s="282"/>
      <c r="BT232" s="282"/>
      <c r="BU232" s="282"/>
    </row>
    <row r="233" spans="1:73" s="1" customFormat="1" ht="39.950000000000003" customHeight="1" thickBot="1" x14ac:dyDescent="0.3">
      <c r="A233" s="151"/>
      <c r="B233" s="24"/>
      <c r="C233" s="1059"/>
      <c r="D233" s="1050"/>
      <c r="E233" s="1062"/>
      <c r="F233" s="1065"/>
      <c r="G233" s="1050"/>
      <c r="H233" s="1044"/>
      <c r="I233" s="1050"/>
      <c r="J233" s="1044"/>
      <c r="K233" s="1050"/>
      <c r="L233" s="1044"/>
      <c r="M233" s="1050"/>
      <c r="N233" s="1420"/>
      <c r="O233" s="1050"/>
      <c r="P233" s="1053"/>
      <c r="Q233" s="1056"/>
      <c r="R233" s="1041"/>
      <c r="S233" s="1042"/>
      <c r="T233" s="1024"/>
      <c r="U233" s="1009"/>
      <c r="V233" s="1009"/>
      <c r="W233" s="1009"/>
      <c r="X233" s="1009"/>
      <c r="Y233" s="1009"/>
      <c r="Z233" s="1006"/>
      <c r="AA233" s="1006"/>
      <c r="AB233" s="1006"/>
      <c r="AC233" s="1006"/>
      <c r="AD233" s="1006"/>
      <c r="AE233" s="1006"/>
      <c r="AF233" s="1006"/>
      <c r="AG233" s="715"/>
      <c r="AH233" s="716"/>
      <c r="AI233" s="716"/>
      <c r="AJ233" s="716"/>
      <c r="AK233" s="715"/>
      <c r="AL233" s="717"/>
      <c r="AM233" s="717"/>
      <c r="AN233" s="717"/>
      <c r="AO233" s="717"/>
      <c r="AP233" s="1152"/>
      <c r="AQ233" s="1006"/>
      <c r="AR233" s="718"/>
      <c r="AS233" s="718"/>
      <c r="AT233" s="718"/>
      <c r="AU233" s="718"/>
      <c r="AV233" s="718"/>
      <c r="AW233" s="718"/>
      <c r="AX233" s="1152"/>
      <c r="AY233" s="1006"/>
      <c r="AZ233" s="718"/>
      <c r="BA233" s="718"/>
      <c r="BB233" s="718"/>
      <c r="BC233" s="718"/>
      <c r="BD233" s="718"/>
      <c r="BE233" s="718"/>
      <c r="BF233" s="1152"/>
      <c r="BG233" s="1006"/>
      <c r="BH233" s="718"/>
      <c r="BI233" s="718"/>
      <c r="BJ233" s="718"/>
      <c r="BK233" s="718"/>
      <c r="BL233" s="718"/>
      <c r="BM233" s="718"/>
      <c r="BN233" s="1152"/>
      <c r="BO233" s="1006"/>
      <c r="BP233" s="718"/>
      <c r="BQ233" s="718"/>
      <c r="BR233" s="718"/>
      <c r="BS233" s="718"/>
      <c r="BT233" s="718"/>
      <c r="BU233" s="718"/>
    </row>
    <row r="234" spans="1:73" s="1" customFormat="1" ht="39.950000000000003" customHeight="1" thickTop="1" x14ac:dyDescent="0.25">
      <c r="A234" s="151"/>
      <c r="B234" s="24"/>
      <c r="C234" s="1058" t="s">
        <v>1429</v>
      </c>
      <c r="D234" s="1049" t="s">
        <v>1430</v>
      </c>
      <c r="E234" s="1061">
        <v>437</v>
      </c>
      <c r="F234" s="1064" t="s">
        <v>3624</v>
      </c>
      <c r="G234" s="1049" t="s">
        <v>1428</v>
      </c>
      <c r="H234" s="1043">
        <v>4</v>
      </c>
      <c r="I234" s="1049" t="s">
        <v>2982</v>
      </c>
      <c r="J234" s="1043" t="s">
        <v>3058</v>
      </c>
      <c r="K234" s="1049" t="s">
        <v>3625</v>
      </c>
      <c r="L234" s="1043" t="s">
        <v>3626</v>
      </c>
      <c r="M234" s="1049" t="s">
        <v>3627</v>
      </c>
      <c r="N234" s="1404">
        <v>2024004540057</v>
      </c>
      <c r="O234" s="1049" t="s">
        <v>3628</v>
      </c>
      <c r="P234" s="1052" t="s">
        <v>1428</v>
      </c>
      <c r="Q234" s="1055">
        <v>4</v>
      </c>
      <c r="R234" s="1040" t="s">
        <v>2867</v>
      </c>
      <c r="S234" s="1040"/>
      <c r="T234" s="1022"/>
      <c r="U234" s="1007"/>
      <c r="V234" s="1007"/>
      <c r="W234" s="1007"/>
      <c r="X234" s="1007"/>
      <c r="Y234" s="1007"/>
      <c r="Z234" s="1004">
        <f t="shared" ref="Z234" si="524">+AQ234+AY234+BG234+BO234</f>
        <v>0</v>
      </c>
      <c r="AA234" s="1004">
        <f t="shared" ref="AA234" si="525">SUM(AR234:AR237,AZ234:AZ237,BH234:BH237,BP234:BP237)</f>
        <v>0</v>
      </c>
      <c r="AB234" s="1004">
        <f t="shared" ref="AB234" si="526">SUM(AS234:AS237,BA234:BA237,BI234:BI237,BQ234:BQ237)</f>
        <v>0</v>
      </c>
      <c r="AC234" s="1004">
        <f t="shared" ref="AC234" si="527">SUM(AT234:AT237,BB234:BB237,BJ234:BJ237,BR234:BR237)</f>
        <v>0</v>
      </c>
      <c r="AD234" s="1004">
        <f t="shared" ref="AD234" si="528">SUM(AU234:AU237,BC234:BC237,BK234:BK237,BS234:BS237)</f>
        <v>0</v>
      </c>
      <c r="AE234" s="1004">
        <f t="shared" ref="AE234" si="529">SUM(AV234:AV237,BD234:BD237,BL234:BL237,BT234:BT237)</f>
        <v>0</v>
      </c>
      <c r="AF234" s="1004">
        <f t="shared" ref="AF234" si="530">SUM(AW234:AW237,BE234:BE237,BM234:BM237,BU234:BU237)</f>
        <v>0</v>
      </c>
      <c r="AG234" s="714"/>
      <c r="AH234" s="593"/>
      <c r="AI234" s="593"/>
      <c r="AJ234" s="593"/>
      <c r="AK234" s="207"/>
      <c r="AL234" s="208"/>
      <c r="AM234" s="208"/>
      <c r="AN234" s="208"/>
      <c r="AO234" s="208"/>
      <c r="AP234" s="1150">
        <f t="shared" ref="AP234" si="531">+U234</f>
        <v>0</v>
      </c>
      <c r="AQ234" s="1004">
        <f t="shared" ref="AQ234" si="532">SUM(AR234:AW237)</f>
        <v>0</v>
      </c>
      <c r="AR234" s="299"/>
      <c r="AS234" s="299"/>
      <c r="AT234" s="299"/>
      <c r="AU234" s="299"/>
      <c r="AV234" s="299"/>
      <c r="AW234" s="299"/>
      <c r="AX234" s="1150">
        <f t="shared" ref="AX234" si="533">+V234</f>
        <v>0</v>
      </c>
      <c r="AY234" s="1004">
        <f t="shared" ref="AY234" si="534">SUM(AZ234:BE237)</f>
        <v>0</v>
      </c>
      <c r="AZ234" s="299"/>
      <c r="BA234" s="299"/>
      <c r="BB234" s="299"/>
      <c r="BC234" s="299"/>
      <c r="BD234" s="299"/>
      <c r="BE234" s="299"/>
      <c r="BF234" s="1150">
        <f t="shared" ref="BF234" si="535">+W234</f>
        <v>0</v>
      </c>
      <c r="BG234" s="1004">
        <f t="shared" ref="BG234" si="536">SUM(BH234:BM237)</f>
        <v>0</v>
      </c>
      <c r="BH234" s="299"/>
      <c r="BI234" s="299"/>
      <c r="BJ234" s="299"/>
      <c r="BK234" s="299"/>
      <c r="BL234" s="299"/>
      <c r="BM234" s="299"/>
      <c r="BN234" s="1150">
        <f t="shared" ref="BN234" si="537">+X234</f>
        <v>0</v>
      </c>
      <c r="BO234" s="1004">
        <f t="shared" ref="BO234" si="538">SUM(BP234:BU237)</f>
        <v>0</v>
      </c>
      <c r="BP234" s="299"/>
      <c r="BQ234" s="299"/>
      <c r="BR234" s="299"/>
      <c r="BS234" s="299"/>
      <c r="BT234" s="299"/>
      <c r="BU234" s="299"/>
    </row>
    <row r="235" spans="1:73" s="1" customFormat="1" ht="39.950000000000003" customHeight="1" x14ac:dyDescent="0.25">
      <c r="A235" s="151"/>
      <c r="B235" s="24"/>
      <c r="C235" s="1059"/>
      <c r="D235" s="1050"/>
      <c r="E235" s="1062"/>
      <c r="F235" s="1065"/>
      <c r="G235" s="1050"/>
      <c r="H235" s="1044"/>
      <c r="I235" s="1050"/>
      <c r="J235" s="1044"/>
      <c r="K235" s="1050"/>
      <c r="L235" s="1044"/>
      <c r="M235" s="1050"/>
      <c r="N235" s="1420"/>
      <c r="O235" s="1050"/>
      <c r="P235" s="1053"/>
      <c r="Q235" s="1056"/>
      <c r="R235" s="1041"/>
      <c r="S235" s="1041"/>
      <c r="T235" s="1023"/>
      <c r="U235" s="1008"/>
      <c r="V235" s="1008"/>
      <c r="W235" s="1008"/>
      <c r="X235" s="1008"/>
      <c r="Y235" s="1008"/>
      <c r="Z235" s="1005"/>
      <c r="AA235" s="1005"/>
      <c r="AB235" s="1005"/>
      <c r="AC235" s="1005"/>
      <c r="AD235" s="1005"/>
      <c r="AE235" s="1005"/>
      <c r="AF235" s="1005"/>
      <c r="AG235" s="479"/>
      <c r="AH235" s="592"/>
      <c r="AI235" s="592"/>
      <c r="AJ235" s="592"/>
      <c r="AK235" s="196"/>
      <c r="AL235" s="197"/>
      <c r="AM235" s="197"/>
      <c r="AN235" s="197"/>
      <c r="AO235" s="197"/>
      <c r="AP235" s="1151"/>
      <c r="AQ235" s="1005"/>
      <c r="AR235" s="282"/>
      <c r="AS235" s="282"/>
      <c r="AT235" s="282"/>
      <c r="AU235" s="282"/>
      <c r="AV235" s="282"/>
      <c r="AW235" s="282"/>
      <c r="AX235" s="1151"/>
      <c r="AY235" s="1005"/>
      <c r="AZ235" s="282"/>
      <c r="BA235" s="282"/>
      <c r="BB235" s="282"/>
      <c r="BC235" s="282"/>
      <c r="BD235" s="282"/>
      <c r="BE235" s="282"/>
      <c r="BF235" s="1151"/>
      <c r="BG235" s="1005"/>
      <c r="BH235" s="282"/>
      <c r="BI235" s="282"/>
      <c r="BJ235" s="282"/>
      <c r="BK235" s="282"/>
      <c r="BL235" s="282"/>
      <c r="BM235" s="282"/>
      <c r="BN235" s="1151"/>
      <c r="BO235" s="1005"/>
      <c r="BP235" s="282"/>
      <c r="BQ235" s="282"/>
      <c r="BR235" s="282"/>
      <c r="BS235" s="282"/>
      <c r="BT235" s="282"/>
      <c r="BU235" s="282"/>
    </row>
    <row r="236" spans="1:73" s="1" customFormat="1" ht="39.950000000000003" customHeight="1" x14ac:dyDescent="0.25">
      <c r="A236" s="151"/>
      <c r="B236" s="24"/>
      <c r="C236" s="1059"/>
      <c r="D236" s="1050"/>
      <c r="E236" s="1062"/>
      <c r="F236" s="1065"/>
      <c r="G236" s="1050"/>
      <c r="H236" s="1044"/>
      <c r="I236" s="1050"/>
      <c r="J236" s="1044"/>
      <c r="K236" s="1050"/>
      <c r="L236" s="1044"/>
      <c r="M236" s="1050"/>
      <c r="N236" s="1420"/>
      <c r="O236" s="1050"/>
      <c r="P236" s="1053"/>
      <c r="Q236" s="1056"/>
      <c r="R236" s="1041"/>
      <c r="S236" s="1041"/>
      <c r="T236" s="1023"/>
      <c r="U236" s="1008"/>
      <c r="V236" s="1008"/>
      <c r="W236" s="1008"/>
      <c r="X236" s="1008"/>
      <c r="Y236" s="1008"/>
      <c r="Z236" s="1005"/>
      <c r="AA236" s="1005"/>
      <c r="AB236" s="1005"/>
      <c r="AC236" s="1005"/>
      <c r="AD236" s="1005"/>
      <c r="AE236" s="1005"/>
      <c r="AF236" s="1005"/>
      <c r="AG236" s="196"/>
      <c r="AH236" s="592"/>
      <c r="AI236" s="592"/>
      <c r="AJ236" s="592"/>
      <c r="AK236" s="196"/>
      <c r="AL236" s="197"/>
      <c r="AM236" s="197"/>
      <c r="AN236" s="197"/>
      <c r="AO236" s="197"/>
      <c r="AP236" s="1151"/>
      <c r="AQ236" s="1005"/>
      <c r="AR236" s="282"/>
      <c r="AS236" s="282"/>
      <c r="AT236" s="282"/>
      <c r="AU236" s="282"/>
      <c r="AV236" s="282"/>
      <c r="AW236" s="282"/>
      <c r="AX236" s="1151"/>
      <c r="AY236" s="1005"/>
      <c r="AZ236" s="282"/>
      <c r="BA236" s="282"/>
      <c r="BB236" s="282"/>
      <c r="BC236" s="282"/>
      <c r="BD236" s="282"/>
      <c r="BE236" s="282"/>
      <c r="BF236" s="1151"/>
      <c r="BG236" s="1005"/>
      <c r="BH236" s="282"/>
      <c r="BI236" s="282"/>
      <c r="BJ236" s="282"/>
      <c r="BK236" s="282"/>
      <c r="BL236" s="282"/>
      <c r="BM236" s="282"/>
      <c r="BN236" s="1151"/>
      <c r="BO236" s="1005"/>
      <c r="BP236" s="282"/>
      <c r="BQ236" s="282"/>
      <c r="BR236" s="282"/>
      <c r="BS236" s="282"/>
      <c r="BT236" s="282"/>
      <c r="BU236" s="282"/>
    </row>
    <row r="237" spans="1:73" s="1" customFormat="1" ht="39.950000000000003" customHeight="1" thickBot="1" x14ac:dyDescent="0.3">
      <c r="A237" s="151"/>
      <c r="B237" s="24"/>
      <c r="C237" s="1059"/>
      <c r="D237" s="1050"/>
      <c r="E237" s="1062"/>
      <c r="F237" s="1065"/>
      <c r="G237" s="1050"/>
      <c r="H237" s="1044"/>
      <c r="I237" s="1050"/>
      <c r="J237" s="1044"/>
      <c r="K237" s="1050"/>
      <c r="L237" s="1044"/>
      <c r="M237" s="1050"/>
      <c r="N237" s="1420"/>
      <c r="O237" s="1050"/>
      <c r="P237" s="1053"/>
      <c r="Q237" s="1056"/>
      <c r="R237" s="1041"/>
      <c r="S237" s="1042"/>
      <c r="T237" s="1024"/>
      <c r="U237" s="1009"/>
      <c r="V237" s="1009"/>
      <c r="W237" s="1009"/>
      <c r="X237" s="1009"/>
      <c r="Y237" s="1009"/>
      <c r="Z237" s="1006"/>
      <c r="AA237" s="1006"/>
      <c r="AB237" s="1006"/>
      <c r="AC237" s="1006"/>
      <c r="AD237" s="1006"/>
      <c r="AE237" s="1006"/>
      <c r="AF237" s="1006"/>
      <c r="AG237" s="715"/>
      <c r="AH237" s="716"/>
      <c r="AI237" s="716"/>
      <c r="AJ237" s="716"/>
      <c r="AK237" s="715"/>
      <c r="AL237" s="717"/>
      <c r="AM237" s="717"/>
      <c r="AN237" s="717"/>
      <c r="AO237" s="717"/>
      <c r="AP237" s="1152"/>
      <c r="AQ237" s="1006"/>
      <c r="AR237" s="718"/>
      <c r="AS237" s="718"/>
      <c r="AT237" s="718"/>
      <c r="AU237" s="718"/>
      <c r="AV237" s="718"/>
      <c r="AW237" s="718"/>
      <c r="AX237" s="1152"/>
      <c r="AY237" s="1006"/>
      <c r="AZ237" s="718"/>
      <c r="BA237" s="718"/>
      <c r="BB237" s="718"/>
      <c r="BC237" s="718"/>
      <c r="BD237" s="718"/>
      <c r="BE237" s="718"/>
      <c r="BF237" s="1152"/>
      <c r="BG237" s="1006"/>
      <c r="BH237" s="718"/>
      <c r="BI237" s="718"/>
      <c r="BJ237" s="718"/>
      <c r="BK237" s="718"/>
      <c r="BL237" s="718"/>
      <c r="BM237" s="718"/>
      <c r="BN237" s="1152"/>
      <c r="BO237" s="1006"/>
      <c r="BP237" s="718"/>
      <c r="BQ237" s="718"/>
      <c r="BR237" s="718"/>
      <c r="BS237" s="718"/>
      <c r="BT237" s="718"/>
      <c r="BU237" s="718"/>
    </row>
    <row r="238" spans="1:73" s="1" customFormat="1" ht="39.950000000000003" customHeight="1" thickTop="1" x14ac:dyDescent="0.25">
      <c r="A238" s="151"/>
      <c r="B238" s="24"/>
      <c r="C238" s="1058" t="s">
        <v>1431</v>
      </c>
      <c r="D238" s="1049" t="s">
        <v>1432</v>
      </c>
      <c r="E238" s="1061">
        <v>438</v>
      </c>
      <c r="F238" s="1064" t="s">
        <v>3652</v>
      </c>
      <c r="G238" s="1049" t="s">
        <v>319</v>
      </c>
      <c r="H238" s="1043">
        <v>1</v>
      </c>
      <c r="I238" s="1049" t="s">
        <v>2982</v>
      </c>
      <c r="J238" s="1043" t="s">
        <v>3058</v>
      </c>
      <c r="K238" s="1049" t="s">
        <v>3625</v>
      </c>
      <c r="L238" s="1043" t="s">
        <v>3644</v>
      </c>
      <c r="M238" s="1049" t="s">
        <v>3645</v>
      </c>
      <c r="N238" s="1404">
        <v>2024004540059</v>
      </c>
      <c r="O238" s="1049" t="s">
        <v>3646</v>
      </c>
      <c r="P238" s="1052" t="s">
        <v>319</v>
      </c>
      <c r="Q238" s="1055">
        <v>1</v>
      </c>
      <c r="R238" s="1040" t="s">
        <v>2871</v>
      </c>
      <c r="S238" s="1040"/>
      <c r="T238" s="1022"/>
      <c r="U238" s="1007"/>
      <c r="V238" s="1007"/>
      <c r="W238" s="1007"/>
      <c r="X238" s="1007"/>
      <c r="Y238" s="1007"/>
      <c r="Z238" s="1004">
        <f t="shared" ref="Z238" si="539">+AQ238+AY238+BG238+BO238</f>
        <v>0</v>
      </c>
      <c r="AA238" s="1004">
        <f t="shared" ref="AA238" si="540">SUM(AR238:AR241,AZ238:AZ241,BH238:BH241,BP238:BP241)</f>
        <v>0</v>
      </c>
      <c r="AB238" s="1004">
        <f t="shared" ref="AB238" si="541">SUM(AS238:AS241,BA238:BA241,BI238:BI241,BQ238:BQ241)</f>
        <v>0</v>
      </c>
      <c r="AC238" s="1004">
        <f t="shared" ref="AC238" si="542">SUM(AT238:AT241,BB238:BB241,BJ238:BJ241,BR238:BR241)</f>
        <v>0</v>
      </c>
      <c r="AD238" s="1004">
        <f t="shared" ref="AD238" si="543">SUM(AU238:AU241,BC238:BC241,BK238:BK241,BS238:BS241)</f>
        <v>0</v>
      </c>
      <c r="AE238" s="1004">
        <f t="shared" ref="AE238" si="544">SUM(AV238:AV241,BD238:BD241,BL238:BL241,BT238:BT241)</f>
        <v>0</v>
      </c>
      <c r="AF238" s="1004">
        <f t="shared" ref="AF238" si="545">SUM(AW238:AW241,BE238:BE241,BM238:BM241,BU238:BU241)</f>
        <v>0</v>
      </c>
      <c r="AG238" s="714"/>
      <c r="AH238" s="593"/>
      <c r="AI238" s="593"/>
      <c r="AJ238" s="593"/>
      <c r="AK238" s="207"/>
      <c r="AL238" s="208"/>
      <c r="AM238" s="208"/>
      <c r="AN238" s="208"/>
      <c r="AO238" s="208"/>
      <c r="AP238" s="1150">
        <f t="shared" ref="AP238" si="546">+U238</f>
        <v>0</v>
      </c>
      <c r="AQ238" s="1004">
        <f t="shared" ref="AQ238" si="547">SUM(AR238:AW241)</f>
        <v>0</v>
      </c>
      <c r="AR238" s="299"/>
      <c r="AS238" s="299"/>
      <c r="AT238" s="299"/>
      <c r="AU238" s="299"/>
      <c r="AV238" s="299"/>
      <c r="AW238" s="299"/>
      <c r="AX238" s="1150">
        <f t="shared" ref="AX238" si="548">+V238</f>
        <v>0</v>
      </c>
      <c r="AY238" s="1004">
        <f t="shared" ref="AY238" si="549">SUM(AZ238:BE241)</f>
        <v>0</v>
      </c>
      <c r="AZ238" s="299"/>
      <c r="BA238" s="299"/>
      <c r="BB238" s="299"/>
      <c r="BC238" s="299"/>
      <c r="BD238" s="299"/>
      <c r="BE238" s="299"/>
      <c r="BF238" s="1150">
        <f t="shared" ref="BF238" si="550">+W238</f>
        <v>0</v>
      </c>
      <c r="BG238" s="1004">
        <f t="shared" ref="BG238" si="551">SUM(BH238:BM241)</f>
        <v>0</v>
      </c>
      <c r="BH238" s="299"/>
      <c r="BI238" s="299"/>
      <c r="BJ238" s="299"/>
      <c r="BK238" s="299"/>
      <c r="BL238" s="299"/>
      <c r="BM238" s="299"/>
      <c r="BN238" s="1150">
        <f t="shared" ref="BN238" si="552">+X238</f>
        <v>0</v>
      </c>
      <c r="BO238" s="1004">
        <f t="shared" ref="BO238" si="553">SUM(BP238:BU241)</f>
        <v>0</v>
      </c>
      <c r="BP238" s="299"/>
      <c r="BQ238" s="299"/>
      <c r="BR238" s="299"/>
      <c r="BS238" s="299"/>
      <c r="BT238" s="299"/>
      <c r="BU238" s="299"/>
    </row>
    <row r="239" spans="1:73" s="1" customFormat="1" ht="39.950000000000003" customHeight="1" x14ac:dyDescent="0.25">
      <c r="A239" s="151"/>
      <c r="B239" s="24"/>
      <c r="C239" s="1059"/>
      <c r="D239" s="1050"/>
      <c r="E239" s="1062"/>
      <c r="F239" s="1065"/>
      <c r="G239" s="1050"/>
      <c r="H239" s="1044"/>
      <c r="I239" s="1050"/>
      <c r="J239" s="1044"/>
      <c r="K239" s="1050"/>
      <c r="L239" s="1044"/>
      <c r="M239" s="1050"/>
      <c r="N239" s="1405"/>
      <c r="O239" s="1050"/>
      <c r="P239" s="1053"/>
      <c r="Q239" s="1056"/>
      <c r="R239" s="1041"/>
      <c r="S239" s="1041"/>
      <c r="T239" s="1023"/>
      <c r="U239" s="1008"/>
      <c r="V239" s="1008"/>
      <c r="W239" s="1008"/>
      <c r="X239" s="1008"/>
      <c r="Y239" s="1008"/>
      <c r="Z239" s="1005"/>
      <c r="AA239" s="1005"/>
      <c r="AB239" s="1005"/>
      <c r="AC239" s="1005"/>
      <c r="AD239" s="1005"/>
      <c r="AE239" s="1005"/>
      <c r="AF239" s="1005"/>
      <c r="AG239" s="479"/>
      <c r="AH239" s="592"/>
      <c r="AI239" s="592"/>
      <c r="AJ239" s="592"/>
      <c r="AK239" s="196"/>
      <c r="AL239" s="197"/>
      <c r="AM239" s="197"/>
      <c r="AN239" s="197"/>
      <c r="AO239" s="197"/>
      <c r="AP239" s="1151"/>
      <c r="AQ239" s="1005"/>
      <c r="AR239" s="282"/>
      <c r="AS239" s="282"/>
      <c r="AT239" s="282"/>
      <c r="AU239" s="282"/>
      <c r="AV239" s="282"/>
      <c r="AW239" s="282"/>
      <c r="AX239" s="1151"/>
      <c r="AY239" s="1005"/>
      <c r="AZ239" s="282"/>
      <c r="BA239" s="282"/>
      <c r="BB239" s="282"/>
      <c r="BC239" s="282"/>
      <c r="BD239" s="282"/>
      <c r="BE239" s="282"/>
      <c r="BF239" s="1151"/>
      <c r="BG239" s="1005"/>
      <c r="BH239" s="282"/>
      <c r="BI239" s="282"/>
      <c r="BJ239" s="282"/>
      <c r="BK239" s="282"/>
      <c r="BL239" s="282"/>
      <c r="BM239" s="282"/>
      <c r="BN239" s="1151"/>
      <c r="BO239" s="1005"/>
      <c r="BP239" s="282"/>
      <c r="BQ239" s="282"/>
      <c r="BR239" s="282"/>
      <c r="BS239" s="282"/>
      <c r="BT239" s="282"/>
      <c r="BU239" s="282"/>
    </row>
    <row r="240" spans="1:73" s="1" customFormat="1" ht="39.950000000000003" customHeight="1" x14ac:dyDescent="0.25">
      <c r="A240" s="151"/>
      <c r="B240" s="24"/>
      <c r="C240" s="1059"/>
      <c r="D240" s="1050"/>
      <c r="E240" s="1062"/>
      <c r="F240" s="1065"/>
      <c r="G240" s="1050"/>
      <c r="H240" s="1044"/>
      <c r="I240" s="1050"/>
      <c r="J240" s="1044"/>
      <c r="K240" s="1050"/>
      <c r="L240" s="1044"/>
      <c r="M240" s="1050"/>
      <c r="N240" s="1405"/>
      <c r="O240" s="1050"/>
      <c r="P240" s="1053"/>
      <c r="Q240" s="1056"/>
      <c r="R240" s="1041"/>
      <c r="S240" s="1041"/>
      <c r="T240" s="1023"/>
      <c r="U240" s="1008"/>
      <c r="V240" s="1008"/>
      <c r="W240" s="1008"/>
      <c r="X240" s="1008"/>
      <c r="Y240" s="1008"/>
      <c r="Z240" s="1005"/>
      <c r="AA240" s="1005"/>
      <c r="AB240" s="1005"/>
      <c r="AC240" s="1005"/>
      <c r="AD240" s="1005"/>
      <c r="AE240" s="1005"/>
      <c r="AF240" s="1005"/>
      <c r="AG240" s="196"/>
      <c r="AH240" s="592"/>
      <c r="AI240" s="592"/>
      <c r="AJ240" s="592"/>
      <c r="AK240" s="196"/>
      <c r="AL240" s="197"/>
      <c r="AM240" s="197"/>
      <c r="AN240" s="197"/>
      <c r="AO240" s="197"/>
      <c r="AP240" s="1151"/>
      <c r="AQ240" s="1005"/>
      <c r="AR240" s="282"/>
      <c r="AS240" s="282"/>
      <c r="AT240" s="282"/>
      <c r="AU240" s="282"/>
      <c r="AV240" s="282"/>
      <c r="AW240" s="282"/>
      <c r="AX240" s="1151"/>
      <c r="AY240" s="1005"/>
      <c r="AZ240" s="282"/>
      <c r="BA240" s="282"/>
      <c r="BB240" s="282"/>
      <c r="BC240" s="282"/>
      <c r="BD240" s="282"/>
      <c r="BE240" s="282"/>
      <c r="BF240" s="1151"/>
      <c r="BG240" s="1005"/>
      <c r="BH240" s="282"/>
      <c r="BI240" s="282"/>
      <c r="BJ240" s="282"/>
      <c r="BK240" s="282"/>
      <c r="BL240" s="282"/>
      <c r="BM240" s="282"/>
      <c r="BN240" s="1151"/>
      <c r="BO240" s="1005"/>
      <c r="BP240" s="282"/>
      <c r="BQ240" s="282"/>
      <c r="BR240" s="282"/>
      <c r="BS240" s="282"/>
      <c r="BT240" s="282"/>
      <c r="BU240" s="282"/>
    </row>
    <row r="241" spans="1:73" s="1" customFormat="1" ht="39.950000000000003" customHeight="1" thickBot="1" x14ac:dyDescent="0.3">
      <c r="A241" s="151"/>
      <c r="B241" s="24"/>
      <c r="C241" s="1059"/>
      <c r="D241" s="1050"/>
      <c r="E241" s="1062"/>
      <c r="F241" s="1065"/>
      <c r="G241" s="1050"/>
      <c r="H241" s="1044"/>
      <c r="I241" s="1050"/>
      <c r="J241" s="1044"/>
      <c r="K241" s="1050"/>
      <c r="L241" s="1044"/>
      <c r="M241" s="1050"/>
      <c r="N241" s="1405"/>
      <c r="O241" s="1050"/>
      <c r="P241" s="1053"/>
      <c r="Q241" s="1056"/>
      <c r="R241" s="1041"/>
      <c r="S241" s="1042"/>
      <c r="T241" s="1024"/>
      <c r="U241" s="1009"/>
      <c r="V241" s="1009"/>
      <c r="W241" s="1009"/>
      <c r="X241" s="1009"/>
      <c r="Y241" s="1009"/>
      <c r="Z241" s="1006"/>
      <c r="AA241" s="1006"/>
      <c r="AB241" s="1006"/>
      <c r="AC241" s="1006"/>
      <c r="AD241" s="1006"/>
      <c r="AE241" s="1006"/>
      <c r="AF241" s="1006"/>
      <c r="AG241" s="715"/>
      <c r="AH241" s="716"/>
      <c r="AI241" s="716"/>
      <c r="AJ241" s="716"/>
      <c r="AK241" s="715"/>
      <c r="AL241" s="717"/>
      <c r="AM241" s="717"/>
      <c r="AN241" s="717"/>
      <c r="AO241" s="717"/>
      <c r="AP241" s="1152"/>
      <c r="AQ241" s="1006"/>
      <c r="AR241" s="718"/>
      <c r="AS241" s="718"/>
      <c r="AT241" s="718"/>
      <c r="AU241" s="718"/>
      <c r="AV241" s="718"/>
      <c r="AW241" s="718"/>
      <c r="AX241" s="1152"/>
      <c r="AY241" s="1006"/>
      <c r="AZ241" s="718"/>
      <c r="BA241" s="718"/>
      <c r="BB241" s="718"/>
      <c r="BC241" s="718"/>
      <c r="BD241" s="718"/>
      <c r="BE241" s="718"/>
      <c r="BF241" s="1152"/>
      <c r="BG241" s="1006"/>
      <c r="BH241" s="718"/>
      <c r="BI241" s="718"/>
      <c r="BJ241" s="718"/>
      <c r="BK241" s="718"/>
      <c r="BL241" s="718"/>
      <c r="BM241" s="718"/>
      <c r="BN241" s="1152"/>
      <c r="BO241" s="1006"/>
      <c r="BP241" s="718"/>
      <c r="BQ241" s="718"/>
      <c r="BR241" s="718"/>
      <c r="BS241" s="718"/>
      <c r="BT241" s="718"/>
      <c r="BU241" s="718"/>
    </row>
    <row r="242" spans="1:73" s="1" customFormat="1" ht="39.950000000000003" customHeight="1" thickTop="1" x14ac:dyDescent="0.25">
      <c r="A242" s="151"/>
      <c r="B242" s="24"/>
      <c r="C242" s="1058" t="s">
        <v>1433</v>
      </c>
      <c r="D242" s="1049" t="s">
        <v>1434</v>
      </c>
      <c r="E242" s="1061">
        <v>439</v>
      </c>
      <c r="F242" s="1064" t="s">
        <v>3623</v>
      </c>
      <c r="G242" s="1049" t="s">
        <v>1425</v>
      </c>
      <c r="H242" s="1043">
        <v>40</v>
      </c>
      <c r="I242" s="1049" t="s">
        <v>2982</v>
      </c>
      <c r="J242" s="1043" t="s">
        <v>3049</v>
      </c>
      <c r="K242" s="1049" t="s">
        <v>3050</v>
      </c>
      <c r="L242" s="1043" t="s">
        <v>3620</v>
      </c>
      <c r="M242" s="1049" t="s">
        <v>3617</v>
      </c>
      <c r="N242" s="1404">
        <v>2024004540083</v>
      </c>
      <c r="O242" s="1049" t="s">
        <v>3386</v>
      </c>
      <c r="P242" s="1052" t="s">
        <v>1425</v>
      </c>
      <c r="Q242" s="1055">
        <v>40</v>
      </c>
      <c r="R242" s="1040" t="s">
        <v>2871</v>
      </c>
      <c r="S242" s="1040"/>
      <c r="T242" s="1022"/>
      <c r="U242" s="1007"/>
      <c r="V242" s="1007"/>
      <c r="W242" s="1007"/>
      <c r="X242" s="1007"/>
      <c r="Y242" s="1007"/>
      <c r="Z242" s="1004">
        <f t="shared" ref="Z242" si="554">+AQ242+AY242+BG242+BO242</f>
        <v>0</v>
      </c>
      <c r="AA242" s="1004">
        <f t="shared" ref="AA242" si="555">SUM(AR242:AR245,AZ242:AZ245,BH242:BH245,BP242:BP245)</f>
        <v>0</v>
      </c>
      <c r="AB242" s="1004">
        <f t="shared" ref="AB242" si="556">SUM(AS242:AS245,BA242:BA245,BI242:BI245,BQ242:BQ245)</f>
        <v>0</v>
      </c>
      <c r="AC242" s="1004">
        <f t="shared" ref="AC242" si="557">SUM(AT242:AT245,BB242:BB245,BJ242:BJ245,BR242:BR245)</f>
        <v>0</v>
      </c>
      <c r="AD242" s="1004">
        <f t="shared" ref="AD242" si="558">SUM(AU242:AU245,BC242:BC245,BK242:BK245,BS242:BS245)</f>
        <v>0</v>
      </c>
      <c r="AE242" s="1004">
        <f t="shared" ref="AE242" si="559">SUM(AV242:AV245,BD242:BD245,BL242:BL245,BT242:BT245)</f>
        <v>0</v>
      </c>
      <c r="AF242" s="1004">
        <f t="shared" ref="AF242" si="560">SUM(AW242:AW245,BE242:BE245,BM242:BM245,BU242:BU245)</f>
        <v>0</v>
      </c>
      <c r="AG242" s="714"/>
      <c r="AH242" s="593"/>
      <c r="AI242" s="593"/>
      <c r="AJ242" s="593"/>
      <c r="AK242" s="207"/>
      <c r="AL242" s="208"/>
      <c r="AM242" s="208"/>
      <c r="AN242" s="208"/>
      <c r="AO242" s="208"/>
      <c r="AP242" s="1150">
        <f t="shared" ref="AP242" si="561">+U242</f>
        <v>0</v>
      </c>
      <c r="AQ242" s="1004">
        <f t="shared" ref="AQ242" si="562">SUM(AR242:AW245)</f>
        <v>0</v>
      </c>
      <c r="AR242" s="299"/>
      <c r="AS242" s="299"/>
      <c r="AT242" s="299"/>
      <c r="AU242" s="299"/>
      <c r="AV242" s="299"/>
      <c r="AW242" s="299"/>
      <c r="AX242" s="1150">
        <f t="shared" ref="AX242" si="563">+V242</f>
        <v>0</v>
      </c>
      <c r="AY242" s="1004">
        <f t="shared" ref="AY242" si="564">SUM(AZ242:BE245)</f>
        <v>0</v>
      </c>
      <c r="AZ242" s="299"/>
      <c r="BA242" s="299"/>
      <c r="BB242" s="299"/>
      <c r="BC242" s="299"/>
      <c r="BD242" s="299"/>
      <c r="BE242" s="299"/>
      <c r="BF242" s="1150">
        <f t="shared" ref="BF242" si="565">+W242</f>
        <v>0</v>
      </c>
      <c r="BG242" s="1004">
        <f t="shared" ref="BG242" si="566">SUM(BH242:BM245)</f>
        <v>0</v>
      </c>
      <c r="BH242" s="299"/>
      <c r="BI242" s="299"/>
      <c r="BJ242" s="299"/>
      <c r="BK242" s="299"/>
      <c r="BL242" s="299"/>
      <c r="BM242" s="299"/>
      <c r="BN242" s="1150">
        <f t="shared" ref="BN242" si="567">+X242</f>
        <v>0</v>
      </c>
      <c r="BO242" s="1004">
        <f t="shared" ref="BO242" si="568">SUM(BP242:BU245)</f>
        <v>0</v>
      </c>
      <c r="BP242" s="299"/>
      <c r="BQ242" s="299"/>
      <c r="BR242" s="299"/>
      <c r="BS242" s="299"/>
      <c r="BT242" s="299"/>
      <c r="BU242" s="299"/>
    </row>
    <row r="243" spans="1:73" s="1" customFormat="1" ht="39.950000000000003" customHeight="1" x14ac:dyDescent="0.25">
      <c r="A243" s="151"/>
      <c r="B243" s="24"/>
      <c r="C243" s="1059"/>
      <c r="D243" s="1050"/>
      <c r="E243" s="1062"/>
      <c r="F243" s="1065"/>
      <c r="G243" s="1050"/>
      <c r="H243" s="1044"/>
      <c r="I243" s="1050"/>
      <c r="J243" s="1044"/>
      <c r="K243" s="1050"/>
      <c r="L243" s="1044"/>
      <c r="M243" s="1050"/>
      <c r="N243" s="1405"/>
      <c r="O243" s="1050"/>
      <c r="P243" s="1053"/>
      <c r="Q243" s="1056"/>
      <c r="R243" s="1041"/>
      <c r="S243" s="1041"/>
      <c r="T243" s="1023"/>
      <c r="U243" s="1008"/>
      <c r="V243" s="1008"/>
      <c r="W243" s="1008"/>
      <c r="X243" s="1008"/>
      <c r="Y243" s="1008"/>
      <c r="Z243" s="1005"/>
      <c r="AA243" s="1005"/>
      <c r="AB243" s="1005"/>
      <c r="AC243" s="1005"/>
      <c r="AD243" s="1005"/>
      <c r="AE243" s="1005"/>
      <c r="AF243" s="1005"/>
      <c r="AG243" s="479"/>
      <c r="AH243" s="592"/>
      <c r="AI243" s="592"/>
      <c r="AJ243" s="592"/>
      <c r="AK243" s="196"/>
      <c r="AL243" s="197"/>
      <c r="AM243" s="197"/>
      <c r="AN243" s="197"/>
      <c r="AO243" s="197"/>
      <c r="AP243" s="1151"/>
      <c r="AQ243" s="1005"/>
      <c r="AR243" s="282"/>
      <c r="AS243" s="282"/>
      <c r="AT243" s="282"/>
      <c r="AU243" s="282"/>
      <c r="AV243" s="282"/>
      <c r="AW243" s="282"/>
      <c r="AX243" s="1151"/>
      <c r="AY243" s="1005"/>
      <c r="AZ243" s="282"/>
      <c r="BA243" s="282"/>
      <c r="BB243" s="282"/>
      <c r="BC243" s="282"/>
      <c r="BD243" s="282"/>
      <c r="BE243" s="282"/>
      <c r="BF243" s="1151"/>
      <c r="BG243" s="1005"/>
      <c r="BH243" s="282"/>
      <c r="BI243" s="282"/>
      <c r="BJ243" s="282"/>
      <c r="BK243" s="282"/>
      <c r="BL243" s="282"/>
      <c r="BM243" s="282"/>
      <c r="BN243" s="1151"/>
      <c r="BO243" s="1005"/>
      <c r="BP243" s="282"/>
      <c r="BQ243" s="282"/>
      <c r="BR243" s="282"/>
      <c r="BS243" s="282"/>
      <c r="BT243" s="282"/>
      <c r="BU243" s="282"/>
    </row>
    <row r="244" spans="1:73" s="1" customFormat="1" ht="39.950000000000003" customHeight="1" x14ac:dyDescent="0.25">
      <c r="A244" s="151"/>
      <c r="B244" s="24"/>
      <c r="C244" s="1059"/>
      <c r="D244" s="1050"/>
      <c r="E244" s="1062"/>
      <c r="F244" s="1065"/>
      <c r="G244" s="1050"/>
      <c r="H244" s="1044"/>
      <c r="I244" s="1050"/>
      <c r="J244" s="1044"/>
      <c r="K244" s="1050"/>
      <c r="L244" s="1044"/>
      <c r="M244" s="1050"/>
      <c r="N244" s="1420"/>
      <c r="O244" s="1050"/>
      <c r="P244" s="1053"/>
      <c r="Q244" s="1056"/>
      <c r="R244" s="1041"/>
      <c r="S244" s="1041"/>
      <c r="T244" s="1023"/>
      <c r="U244" s="1008"/>
      <c r="V244" s="1008"/>
      <c r="W244" s="1008"/>
      <c r="X244" s="1008"/>
      <c r="Y244" s="1008"/>
      <c r="Z244" s="1005"/>
      <c r="AA244" s="1005"/>
      <c r="AB244" s="1005"/>
      <c r="AC244" s="1005"/>
      <c r="AD244" s="1005"/>
      <c r="AE244" s="1005"/>
      <c r="AF244" s="1005"/>
      <c r="AG244" s="196"/>
      <c r="AH244" s="592"/>
      <c r="AI244" s="592"/>
      <c r="AJ244" s="592"/>
      <c r="AK244" s="196"/>
      <c r="AL244" s="197"/>
      <c r="AM244" s="197"/>
      <c r="AN244" s="197"/>
      <c r="AO244" s="197"/>
      <c r="AP244" s="1151"/>
      <c r="AQ244" s="1005"/>
      <c r="AR244" s="282"/>
      <c r="AS244" s="282"/>
      <c r="AT244" s="282"/>
      <c r="AU244" s="282"/>
      <c r="AV244" s="282"/>
      <c r="AW244" s="282"/>
      <c r="AX244" s="1151"/>
      <c r="AY244" s="1005"/>
      <c r="AZ244" s="282"/>
      <c r="BA244" s="282"/>
      <c r="BB244" s="282"/>
      <c r="BC244" s="282"/>
      <c r="BD244" s="282"/>
      <c r="BE244" s="282"/>
      <c r="BF244" s="1151"/>
      <c r="BG244" s="1005"/>
      <c r="BH244" s="282"/>
      <c r="BI244" s="282"/>
      <c r="BJ244" s="282"/>
      <c r="BK244" s="282"/>
      <c r="BL244" s="282"/>
      <c r="BM244" s="282"/>
      <c r="BN244" s="1151"/>
      <c r="BO244" s="1005"/>
      <c r="BP244" s="282"/>
      <c r="BQ244" s="282"/>
      <c r="BR244" s="282"/>
      <c r="BS244" s="282"/>
      <c r="BT244" s="282"/>
      <c r="BU244" s="282"/>
    </row>
    <row r="245" spans="1:73" s="1" customFormat="1" ht="39.950000000000003" customHeight="1" thickBot="1" x14ac:dyDescent="0.3">
      <c r="A245" s="151"/>
      <c r="B245" s="24"/>
      <c r="C245" s="1060"/>
      <c r="D245" s="1051"/>
      <c r="E245" s="1063"/>
      <c r="F245" s="1066"/>
      <c r="G245" s="1051"/>
      <c r="H245" s="1045"/>
      <c r="I245" s="1051"/>
      <c r="J245" s="1045"/>
      <c r="K245" s="1051"/>
      <c r="L245" s="1045"/>
      <c r="M245" s="1051"/>
      <c r="N245" s="1406"/>
      <c r="O245" s="1051"/>
      <c r="P245" s="1054"/>
      <c r="Q245" s="1057"/>
      <c r="R245" s="1042"/>
      <c r="S245" s="1042"/>
      <c r="T245" s="1024"/>
      <c r="U245" s="1009"/>
      <c r="V245" s="1009"/>
      <c r="W245" s="1009"/>
      <c r="X245" s="1009"/>
      <c r="Y245" s="1009"/>
      <c r="Z245" s="1006"/>
      <c r="AA245" s="1006"/>
      <c r="AB245" s="1006"/>
      <c r="AC245" s="1006"/>
      <c r="AD245" s="1006"/>
      <c r="AE245" s="1006"/>
      <c r="AF245" s="1006"/>
      <c r="AG245" s="715"/>
      <c r="AH245" s="716"/>
      <c r="AI245" s="716"/>
      <c r="AJ245" s="716"/>
      <c r="AK245" s="715"/>
      <c r="AL245" s="717"/>
      <c r="AM245" s="717"/>
      <c r="AN245" s="717"/>
      <c r="AO245" s="717"/>
      <c r="AP245" s="1152"/>
      <c r="AQ245" s="1006"/>
      <c r="AR245" s="718"/>
      <c r="AS245" s="718"/>
      <c r="AT245" s="718"/>
      <c r="AU245" s="718"/>
      <c r="AV245" s="718"/>
      <c r="AW245" s="718"/>
      <c r="AX245" s="1152"/>
      <c r="AY245" s="1006"/>
      <c r="AZ245" s="718"/>
      <c r="BA245" s="718"/>
      <c r="BB245" s="718"/>
      <c r="BC245" s="718"/>
      <c r="BD245" s="718"/>
      <c r="BE245" s="718"/>
      <c r="BF245" s="1152"/>
      <c r="BG245" s="1006"/>
      <c r="BH245" s="718"/>
      <c r="BI245" s="718"/>
      <c r="BJ245" s="718"/>
      <c r="BK245" s="718"/>
      <c r="BL245" s="718"/>
      <c r="BM245" s="718"/>
      <c r="BN245" s="1152"/>
      <c r="BO245" s="1006"/>
      <c r="BP245" s="718"/>
      <c r="BQ245" s="718"/>
      <c r="BR245" s="718"/>
      <c r="BS245" s="718"/>
      <c r="BT245" s="718"/>
      <c r="BU245" s="718"/>
    </row>
    <row r="246" spans="1:73" ht="39.950000000000003" customHeight="1" thickTop="1" x14ac:dyDescent="0.25">
      <c r="A246" s="596"/>
      <c r="B246" s="596"/>
      <c r="C246" s="596"/>
      <c r="D246" s="604"/>
      <c r="E246" s="605"/>
      <c r="F246" s="606"/>
      <c r="G246" s="607"/>
      <c r="H246" s="619"/>
      <c r="I246" s="619"/>
      <c r="J246" s="607"/>
      <c r="K246" s="607"/>
      <c r="L246" s="607"/>
      <c r="M246" s="607"/>
      <c r="N246" s="607"/>
      <c r="O246" s="609"/>
      <c r="P246" s="610"/>
      <c r="Q246" s="620"/>
      <c r="R246" s="621"/>
      <c r="S246" s="612"/>
      <c r="T246" s="614"/>
      <c r="U246" s="597"/>
      <c r="V246" s="597"/>
      <c r="W246" s="597"/>
      <c r="X246" s="597"/>
      <c r="Y246" s="597"/>
      <c r="Z246" s="614"/>
      <c r="AA246" s="614"/>
      <c r="AB246" s="614"/>
      <c r="AC246" s="614"/>
      <c r="AD246" s="614"/>
      <c r="AE246" s="614"/>
      <c r="AF246" s="614"/>
      <c r="AG246" s="614"/>
      <c r="AH246" s="614"/>
      <c r="AI246" s="614"/>
      <c r="AJ246" s="614"/>
      <c r="AK246" s="616"/>
      <c r="AL246" s="614"/>
      <c r="AM246" s="614"/>
      <c r="AN246" s="614"/>
      <c r="AO246" s="614"/>
      <c r="AP246" s="614"/>
      <c r="AQ246" s="614"/>
      <c r="AR246" s="614"/>
      <c r="AS246" s="614"/>
      <c r="AT246" s="614"/>
      <c r="AU246" s="614"/>
      <c r="AV246" s="614"/>
      <c r="AW246" s="614"/>
      <c r="AX246" s="614"/>
      <c r="AY246" s="614"/>
      <c r="AZ246" s="614"/>
      <c r="BA246" s="614"/>
      <c r="BB246" s="614"/>
      <c r="BC246" s="614"/>
      <c r="BD246" s="614"/>
      <c r="BE246" s="614"/>
      <c r="BF246" s="614"/>
      <c r="BG246" s="614"/>
      <c r="BH246" s="614"/>
      <c r="BI246" s="614"/>
      <c r="BJ246" s="614"/>
      <c r="BK246" s="614"/>
      <c r="BL246" s="614"/>
      <c r="BM246" s="614"/>
      <c r="BN246" s="614"/>
      <c r="BO246" s="614"/>
      <c r="BP246" s="614"/>
      <c r="BQ246" s="614"/>
      <c r="BR246" s="614"/>
      <c r="BS246" s="614"/>
      <c r="BT246" s="614"/>
      <c r="BU246" s="614"/>
    </row>
    <row r="247" spans="1:73" s="1" customFormat="1" ht="39.950000000000003" customHeight="1" thickBot="1" x14ac:dyDescent="0.3">
      <c r="A247" s="679" t="s">
        <v>3653</v>
      </c>
      <c r="B247" s="8" t="s">
        <v>1435</v>
      </c>
      <c r="C247" s="155"/>
      <c r="D247" s="340"/>
      <c r="E247" s="430"/>
      <c r="F247" s="443"/>
      <c r="G247" s="342"/>
      <c r="H247" s="343"/>
      <c r="I247" s="343"/>
      <c r="J247" s="344"/>
      <c r="K247" s="344"/>
      <c r="L247" s="340"/>
      <c r="M247" s="340"/>
      <c r="N247" s="340"/>
      <c r="O247" s="345"/>
      <c r="P247" s="346"/>
      <c r="Q247" s="179"/>
      <c r="R247" s="179"/>
      <c r="S247" s="144"/>
      <c r="T247" s="680"/>
      <c r="U247" s="12"/>
      <c r="V247" s="12"/>
      <c r="W247" s="12"/>
      <c r="X247" s="12"/>
      <c r="Y247" s="943">
        <f>Y248+Y261+Y290+Y307+Y324</f>
        <v>0</v>
      </c>
      <c r="Z247" s="942">
        <f>Z248+Z261+Z290+Z307+Z324</f>
        <v>0</v>
      </c>
      <c r="AA247" s="942">
        <f>AA248+AA261+AA290+AA307+AA324</f>
        <v>0</v>
      </c>
      <c r="AB247" s="942">
        <f>AB248+AB293+AB305</f>
        <v>0</v>
      </c>
      <c r="AC247" s="942">
        <f>AC248+AC293+AC305</f>
        <v>0</v>
      </c>
      <c r="AD247" s="942">
        <f>AD248+AD293+AD305</f>
        <v>0</v>
      </c>
      <c r="AE247" s="942">
        <f>AE248+AE293+AE305</f>
        <v>0</v>
      </c>
      <c r="AF247" s="942">
        <f>AF248+AF293+AF305</f>
        <v>0</v>
      </c>
      <c r="AG247" s="194"/>
      <c r="AH247" s="194"/>
      <c r="AI247" s="194"/>
      <c r="AJ247" s="194"/>
      <c r="AK247" s="194"/>
      <c r="AL247" s="194"/>
      <c r="AM247" s="194"/>
      <c r="AN247" s="194"/>
      <c r="AO247" s="194"/>
      <c r="AP247" s="17"/>
      <c r="AQ247" s="682">
        <f t="shared" ref="AQ247:AW247" si="569">+AQ248+AQ261+AQ290+AQ307+AQ324</f>
        <v>0</v>
      </c>
      <c r="AR247" s="682">
        <f t="shared" si="569"/>
        <v>0</v>
      </c>
      <c r="AS247" s="682">
        <f t="shared" si="569"/>
        <v>0</v>
      </c>
      <c r="AT247" s="682">
        <f t="shared" si="569"/>
        <v>0</v>
      </c>
      <c r="AU247" s="682">
        <f t="shared" si="569"/>
        <v>0</v>
      </c>
      <c r="AV247" s="682">
        <f t="shared" si="569"/>
        <v>0</v>
      </c>
      <c r="AW247" s="682">
        <f t="shared" si="569"/>
        <v>0</v>
      </c>
      <c r="AX247" s="17"/>
      <c r="AY247" s="682">
        <f t="shared" ref="AY247:BE247" si="570">+AY248+AY261+AY290+AY307+AY324</f>
        <v>0</v>
      </c>
      <c r="AZ247" s="682">
        <f t="shared" si="570"/>
        <v>0</v>
      </c>
      <c r="BA247" s="682">
        <f t="shared" si="570"/>
        <v>0</v>
      </c>
      <c r="BB247" s="682">
        <f t="shared" si="570"/>
        <v>0</v>
      </c>
      <c r="BC247" s="682">
        <f t="shared" si="570"/>
        <v>0</v>
      </c>
      <c r="BD247" s="682">
        <f t="shared" si="570"/>
        <v>0</v>
      </c>
      <c r="BE247" s="682">
        <f t="shared" si="570"/>
        <v>0</v>
      </c>
      <c r="BF247" s="17"/>
      <c r="BG247" s="682">
        <f t="shared" ref="BG247:BM247" si="571">+BG248+BG261+BG290+BG307+BG324</f>
        <v>0</v>
      </c>
      <c r="BH247" s="682">
        <f t="shared" si="571"/>
        <v>0</v>
      </c>
      <c r="BI247" s="682">
        <f t="shared" si="571"/>
        <v>0</v>
      </c>
      <c r="BJ247" s="682">
        <f t="shared" si="571"/>
        <v>0</v>
      </c>
      <c r="BK247" s="682">
        <f t="shared" si="571"/>
        <v>0</v>
      </c>
      <c r="BL247" s="682">
        <f t="shared" si="571"/>
        <v>0</v>
      </c>
      <c r="BM247" s="682">
        <f t="shared" si="571"/>
        <v>0</v>
      </c>
      <c r="BN247" s="17"/>
      <c r="BO247" s="682">
        <f t="shared" ref="BO247:BU247" si="572">+BO248+BO261+BO290+BO307+BO324</f>
        <v>0</v>
      </c>
      <c r="BP247" s="682">
        <f t="shared" si="572"/>
        <v>0</v>
      </c>
      <c r="BQ247" s="682">
        <f t="shared" si="572"/>
        <v>0</v>
      </c>
      <c r="BR247" s="682">
        <f t="shared" si="572"/>
        <v>0</v>
      </c>
      <c r="BS247" s="682">
        <f t="shared" si="572"/>
        <v>0</v>
      </c>
      <c r="BT247" s="682">
        <f t="shared" si="572"/>
        <v>0</v>
      </c>
      <c r="BU247" s="682">
        <f t="shared" si="572"/>
        <v>0</v>
      </c>
    </row>
    <row r="248" spans="1:73" s="1" customFormat="1" ht="39.950000000000003" customHeight="1" thickTop="1" thickBot="1" x14ac:dyDescent="0.3">
      <c r="A248" s="151"/>
      <c r="B248" s="117" t="s">
        <v>1436</v>
      </c>
      <c r="C248" s="238" t="s">
        <v>144</v>
      </c>
      <c r="D248" s="421"/>
      <c r="E248" s="662"/>
      <c r="F248" s="447"/>
      <c r="G248" s="373"/>
      <c r="H248" s="375"/>
      <c r="I248" s="375"/>
      <c r="J248" s="376"/>
      <c r="K248" s="376"/>
      <c r="L248" s="421"/>
      <c r="M248" s="423"/>
      <c r="N248" s="712"/>
      <c r="O248" s="664"/>
      <c r="P248" s="664"/>
      <c r="Q248" s="666"/>
      <c r="R248" s="666"/>
      <c r="S248" s="698"/>
      <c r="T248" s="699"/>
      <c r="U248" s="668"/>
      <c r="V248" s="668"/>
      <c r="W248" s="668"/>
      <c r="X248" s="668"/>
      <c r="Y248" s="248">
        <f>SUM(Y249:Y260)</f>
        <v>0</v>
      </c>
      <c r="Z248" s="700">
        <f t="shared" ref="Z248:AF249" si="573">+AQ248+AY248+BG248+BO248</f>
        <v>0</v>
      </c>
      <c r="AA248" s="700">
        <f t="shared" si="573"/>
        <v>0</v>
      </c>
      <c r="AB248" s="700">
        <f t="shared" si="573"/>
        <v>0</v>
      </c>
      <c r="AC248" s="700">
        <f t="shared" si="573"/>
        <v>0</v>
      </c>
      <c r="AD248" s="700">
        <f t="shared" si="573"/>
        <v>0</v>
      </c>
      <c r="AE248" s="700">
        <f t="shared" si="573"/>
        <v>0</v>
      </c>
      <c r="AF248" s="700">
        <f t="shared" si="573"/>
        <v>0</v>
      </c>
      <c r="AG248" s="246"/>
      <c r="AH248" s="246"/>
      <c r="AI248" s="246"/>
      <c r="AJ248" s="246"/>
      <c r="AK248" s="246"/>
      <c r="AL248" s="246"/>
      <c r="AM248" s="246"/>
      <c r="AN248" s="246"/>
      <c r="AO248" s="246"/>
      <c r="AP248" s="669"/>
      <c r="AQ248" s="670">
        <f t="shared" ref="AQ248:AW248" si="574">SUM(AQ249:AQ260)</f>
        <v>0</v>
      </c>
      <c r="AR248" s="670">
        <f t="shared" si="574"/>
        <v>0</v>
      </c>
      <c r="AS248" s="670">
        <f t="shared" si="574"/>
        <v>0</v>
      </c>
      <c r="AT248" s="670">
        <f t="shared" si="574"/>
        <v>0</v>
      </c>
      <c r="AU248" s="670">
        <f t="shared" si="574"/>
        <v>0</v>
      </c>
      <c r="AV248" s="670">
        <f t="shared" si="574"/>
        <v>0</v>
      </c>
      <c r="AW248" s="670">
        <f t="shared" si="574"/>
        <v>0</v>
      </c>
      <c r="AX248" s="669"/>
      <c r="AY248" s="670">
        <f t="shared" ref="AY248:BE248" si="575">SUM(AY249:AY260)</f>
        <v>0</v>
      </c>
      <c r="AZ248" s="670">
        <f t="shared" si="575"/>
        <v>0</v>
      </c>
      <c r="BA248" s="670">
        <f t="shared" si="575"/>
        <v>0</v>
      </c>
      <c r="BB248" s="670">
        <f t="shared" si="575"/>
        <v>0</v>
      </c>
      <c r="BC248" s="670">
        <f t="shared" si="575"/>
        <v>0</v>
      </c>
      <c r="BD248" s="670">
        <f t="shared" si="575"/>
        <v>0</v>
      </c>
      <c r="BE248" s="670">
        <f t="shared" si="575"/>
        <v>0</v>
      </c>
      <c r="BF248" s="669"/>
      <c r="BG248" s="670">
        <f t="shared" ref="BG248:BM248" si="576">SUM(BG249:BG260)</f>
        <v>0</v>
      </c>
      <c r="BH248" s="670">
        <f t="shared" si="576"/>
        <v>0</v>
      </c>
      <c r="BI248" s="670">
        <f t="shared" si="576"/>
        <v>0</v>
      </c>
      <c r="BJ248" s="670">
        <f t="shared" si="576"/>
        <v>0</v>
      </c>
      <c r="BK248" s="670">
        <f t="shared" si="576"/>
        <v>0</v>
      </c>
      <c r="BL248" s="670">
        <f t="shared" si="576"/>
        <v>0</v>
      </c>
      <c r="BM248" s="670">
        <f t="shared" si="576"/>
        <v>0</v>
      </c>
      <c r="BN248" s="669"/>
      <c r="BO248" s="670">
        <f t="shared" ref="BO248:BU248" si="577">SUM(BO249:BO260)</f>
        <v>0</v>
      </c>
      <c r="BP248" s="670">
        <f t="shared" si="577"/>
        <v>0</v>
      </c>
      <c r="BQ248" s="670">
        <f t="shared" si="577"/>
        <v>0</v>
      </c>
      <c r="BR248" s="670">
        <f t="shared" si="577"/>
        <v>0</v>
      </c>
      <c r="BS248" s="670">
        <f t="shared" si="577"/>
        <v>0</v>
      </c>
      <c r="BT248" s="670">
        <f t="shared" si="577"/>
        <v>0</v>
      </c>
      <c r="BU248" s="670">
        <f t="shared" si="577"/>
        <v>0</v>
      </c>
    </row>
    <row r="249" spans="1:73" s="1" customFormat="1" ht="39.950000000000003" customHeight="1" thickTop="1" x14ac:dyDescent="0.25">
      <c r="A249" s="151"/>
      <c r="B249" s="24"/>
      <c r="C249" s="1058" t="s">
        <v>1437</v>
      </c>
      <c r="D249" s="1049" t="s">
        <v>1438</v>
      </c>
      <c r="E249" s="1061">
        <v>440</v>
      </c>
      <c r="F249" s="1064" t="s">
        <v>3638</v>
      </c>
      <c r="G249" s="1049" t="s">
        <v>1344</v>
      </c>
      <c r="H249" s="1043">
        <v>50</v>
      </c>
      <c r="I249" s="1049" t="s">
        <v>2982</v>
      </c>
      <c r="J249" s="1043" t="s">
        <v>3049</v>
      </c>
      <c r="K249" s="1049" t="s">
        <v>3050</v>
      </c>
      <c r="L249" s="1043" t="s">
        <v>3620</v>
      </c>
      <c r="M249" s="1049" t="s">
        <v>3617</v>
      </c>
      <c r="N249" s="1404">
        <v>2024004540083</v>
      </c>
      <c r="O249" s="1049" t="s">
        <v>3386</v>
      </c>
      <c r="P249" s="1052" t="s">
        <v>1344</v>
      </c>
      <c r="Q249" s="1055">
        <v>50</v>
      </c>
      <c r="R249" s="1040" t="s">
        <v>2871</v>
      </c>
      <c r="S249" s="1040"/>
      <c r="T249" s="1022"/>
      <c r="U249" s="1007"/>
      <c r="V249" s="1007"/>
      <c r="W249" s="1007"/>
      <c r="X249" s="1007"/>
      <c r="Y249" s="1007"/>
      <c r="Z249" s="1004">
        <f t="shared" si="573"/>
        <v>0</v>
      </c>
      <c r="AA249" s="1004">
        <f t="shared" ref="AA249" si="578">SUM(AR249:AR252,AZ249:AZ252,BH249:BH252,BP249:BP252)</f>
        <v>0</v>
      </c>
      <c r="AB249" s="1004">
        <f t="shared" ref="AB249" si="579">SUM(AS249:AS252,BA249:BA252,BI249:BI252,BQ249:BQ252)</f>
        <v>0</v>
      </c>
      <c r="AC249" s="1004">
        <f t="shared" ref="AC249" si="580">SUM(AT249:AT252,BB249:BB252,BJ249:BJ252,BR249:BR252)</f>
        <v>0</v>
      </c>
      <c r="AD249" s="1004">
        <f t="shared" ref="AD249" si="581">SUM(AU249:AU252,BC249:BC252,BK249:BK252,BS249:BS252)</f>
        <v>0</v>
      </c>
      <c r="AE249" s="1004">
        <f t="shared" ref="AE249" si="582">SUM(AV249:AV252,BD249:BD252,BL249:BL252,BT249:BT252)</f>
        <v>0</v>
      </c>
      <c r="AF249" s="1004">
        <f t="shared" ref="AF249" si="583">SUM(AW249:AW252,BE249:BE252,BM249:BM252,BU249:BU252)</f>
        <v>0</v>
      </c>
      <c r="AG249" s="714"/>
      <c r="AH249" s="593"/>
      <c r="AI249" s="593"/>
      <c r="AJ249" s="593"/>
      <c r="AK249" s="207"/>
      <c r="AL249" s="208"/>
      <c r="AM249" s="208"/>
      <c r="AN249" s="208"/>
      <c r="AO249" s="208"/>
      <c r="AP249" s="1150">
        <f t="shared" ref="AP249" si="584">+U249</f>
        <v>0</v>
      </c>
      <c r="AQ249" s="1004">
        <f t="shared" ref="AQ249" si="585">SUM(AR249:AW252)</f>
        <v>0</v>
      </c>
      <c r="AR249" s="299"/>
      <c r="AS249" s="299"/>
      <c r="AT249" s="299"/>
      <c r="AU249" s="299"/>
      <c r="AV249" s="299"/>
      <c r="AW249" s="299"/>
      <c r="AX249" s="1150">
        <f t="shared" ref="AX249" si="586">+V249</f>
        <v>0</v>
      </c>
      <c r="AY249" s="1004">
        <f t="shared" ref="AY249" si="587">SUM(AZ249:BE252)</f>
        <v>0</v>
      </c>
      <c r="AZ249" s="299"/>
      <c r="BA249" s="299"/>
      <c r="BB249" s="299"/>
      <c r="BC249" s="299"/>
      <c r="BD249" s="299"/>
      <c r="BE249" s="299"/>
      <c r="BF249" s="1150">
        <f t="shared" ref="BF249" si="588">+W249</f>
        <v>0</v>
      </c>
      <c r="BG249" s="1004">
        <f t="shared" ref="BG249" si="589">SUM(BH249:BM252)</f>
        <v>0</v>
      </c>
      <c r="BH249" s="299"/>
      <c r="BI249" s="299"/>
      <c r="BJ249" s="299"/>
      <c r="BK249" s="299"/>
      <c r="BL249" s="299"/>
      <c r="BM249" s="299"/>
      <c r="BN249" s="1150">
        <f t="shared" ref="BN249" si="590">+X249</f>
        <v>0</v>
      </c>
      <c r="BO249" s="1004">
        <f t="shared" ref="BO249" si="591">SUM(BP249:BU252)</f>
        <v>0</v>
      </c>
      <c r="BP249" s="299"/>
      <c r="BQ249" s="299"/>
      <c r="BR249" s="299"/>
      <c r="BS249" s="299"/>
      <c r="BT249" s="299"/>
      <c r="BU249" s="299"/>
    </row>
    <row r="250" spans="1:73" s="1" customFormat="1" ht="39.950000000000003" customHeight="1" x14ac:dyDescent="0.25">
      <c r="A250" s="151"/>
      <c r="B250" s="24"/>
      <c r="C250" s="1059"/>
      <c r="D250" s="1050"/>
      <c r="E250" s="1062"/>
      <c r="F250" s="1065"/>
      <c r="G250" s="1050"/>
      <c r="H250" s="1044"/>
      <c r="I250" s="1050"/>
      <c r="J250" s="1044"/>
      <c r="K250" s="1050"/>
      <c r="L250" s="1044"/>
      <c r="M250" s="1050"/>
      <c r="N250" s="1420"/>
      <c r="O250" s="1050"/>
      <c r="P250" s="1053"/>
      <c r="Q250" s="1056"/>
      <c r="R250" s="1041"/>
      <c r="S250" s="1041"/>
      <c r="T250" s="1023"/>
      <c r="U250" s="1008"/>
      <c r="V250" s="1008"/>
      <c r="W250" s="1008"/>
      <c r="X250" s="1008"/>
      <c r="Y250" s="1008"/>
      <c r="Z250" s="1005"/>
      <c r="AA250" s="1005"/>
      <c r="AB250" s="1005"/>
      <c r="AC250" s="1005"/>
      <c r="AD250" s="1005"/>
      <c r="AE250" s="1005"/>
      <c r="AF250" s="1005"/>
      <c r="AG250" s="479"/>
      <c r="AH250" s="592"/>
      <c r="AI250" s="592"/>
      <c r="AJ250" s="592"/>
      <c r="AK250" s="196"/>
      <c r="AL250" s="197"/>
      <c r="AM250" s="197"/>
      <c r="AN250" s="197"/>
      <c r="AO250" s="197"/>
      <c r="AP250" s="1151"/>
      <c r="AQ250" s="1005"/>
      <c r="AR250" s="282"/>
      <c r="AS250" s="282"/>
      <c r="AT250" s="282"/>
      <c r="AU250" s="282"/>
      <c r="AV250" s="282"/>
      <c r="AW250" s="282"/>
      <c r="AX250" s="1151"/>
      <c r="AY250" s="1005"/>
      <c r="AZ250" s="282"/>
      <c r="BA250" s="282"/>
      <c r="BB250" s="282"/>
      <c r="BC250" s="282"/>
      <c r="BD250" s="282"/>
      <c r="BE250" s="282"/>
      <c r="BF250" s="1151"/>
      <c r="BG250" s="1005"/>
      <c r="BH250" s="282"/>
      <c r="BI250" s="282"/>
      <c r="BJ250" s="282"/>
      <c r="BK250" s="282"/>
      <c r="BL250" s="282"/>
      <c r="BM250" s="282"/>
      <c r="BN250" s="1151"/>
      <c r="BO250" s="1005"/>
      <c r="BP250" s="282"/>
      <c r="BQ250" s="282"/>
      <c r="BR250" s="282"/>
      <c r="BS250" s="282"/>
      <c r="BT250" s="282"/>
      <c r="BU250" s="282"/>
    </row>
    <row r="251" spans="1:73" s="1" customFormat="1" ht="39.950000000000003" customHeight="1" x14ac:dyDescent="0.25">
      <c r="A251" s="151"/>
      <c r="B251" s="24"/>
      <c r="C251" s="1059"/>
      <c r="D251" s="1050"/>
      <c r="E251" s="1062"/>
      <c r="F251" s="1065"/>
      <c r="G251" s="1050"/>
      <c r="H251" s="1044"/>
      <c r="I251" s="1050"/>
      <c r="J251" s="1044"/>
      <c r="K251" s="1050"/>
      <c r="L251" s="1044"/>
      <c r="M251" s="1050"/>
      <c r="N251" s="1420"/>
      <c r="O251" s="1050"/>
      <c r="P251" s="1053"/>
      <c r="Q251" s="1056"/>
      <c r="R251" s="1041"/>
      <c r="S251" s="1041"/>
      <c r="T251" s="1023"/>
      <c r="U251" s="1008"/>
      <c r="V251" s="1008"/>
      <c r="W251" s="1008"/>
      <c r="X251" s="1008"/>
      <c r="Y251" s="1008"/>
      <c r="Z251" s="1005"/>
      <c r="AA251" s="1005"/>
      <c r="AB251" s="1005"/>
      <c r="AC251" s="1005"/>
      <c r="AD251" s="1005"/>
      <c r="AE251" s="1005"/>
      <c r="AF251" s="1005"/>
      <c r="AG251" s="196"/>
      <c r="AH251" s="592"/>
      <c r="AI251" s="592"/>
      <c r="AJ251" s="592"/>
      <c r="AK251" s="196"/>
      <c r="AL251" s="197"/>
      <c r="AM251" s="197"/>
      <c r="AN251" s="197"/>
      <c r="AO251" s="197"/>
      <c r="AP251" s="1151"/>
      <c r="AQ251" s="1005"/>
      <c r="AR251" s="282"/>
      <c r="AS251" s="282"/>
      <c r="AT251" s="282"/>
      <c r="AU251" s="282"/>
      <c r="AV251" s="282"/>
      <c r="AW251" s="282"/>
      <c r="AX251" s="1151"/>
      <c r="AY251" s="1005"/>
      <c r="AZ251" s="282"/>
      <c r="BA251" s="282"/>
      <c r="BB251" s="282"/>
      <c r="BC251" s="282"/>
      <c r="BD251" s="282"/>
      <c r="BE251" s="282"/>
      <c r="BF251" s="1151"/>
      <c r="BG251" s="1005"/>
      <c r="BH251" s="282"/>
      <c r="BI251" s="282"/>
      <c r="BJ251" s="282"/>
      <c r="BK251" s="282"/>
      <c r="BL251" s="282"/>
      <c r="BM251" s="282"/>
      <c r="BN251" s="1151"/>
      <c r="BO251" s="1005"/>
      <c r="BP251" s="282"/>
      <c r="BQ251" s="282"/>
      <c r="BR251" s="282"/>
      <c r="BS251" s="282"/>
      <c r="BT251" s="282"/>
      <c r="BU251" s="282"/>
    </row>
    <row r="252" spans="1:73" s="1" customFormat="1" ht="39.950000000000003" customHeight="1" thickBot="1" x14ac:dyDescent="0.3">
      <c r="A252" s="151"/>
      <c r="B252" s="24"/>
      <c r="C252" s="1060"/>
      <c r="D252" s="1051"/>
      <c r="E252" s="1063"/>
      <c r="F252" s="1066"/>
      <c r="G252" s="1051"/>
      <c r="H252" s="1045"/>
      <c r="I252" s="1051"/>
      <c r="J252" s="1045"/>
      <c r="K252" s="1051"/>
      <c r="L252" s="1045"/>
      <c r="M252" s="1051"/>
      <c r="N252" s="1421"/>
      <c r="O252" s="1051"/>
      <c r="P252" s="1054"/>
      <c r="Q252" s="1057"/>
      <c r="R252" s="1042"/>
      <c r="S252" s="1042"/>
      <c r="T252" s="1024"/>
      <c r="U252" s="1009"/>
      <c r="V252" s="1009"/>
      <c r="W252" s="1009"/>
      <c r="X252" s="1009"/>
      <c r="Y252" s="1009"/>
      <c r="Z252" s="1006"/>
      <c r="AA252" s="1006"/>
      <c r="AB252" s="1006"/>
      <c r="AC252" s="1006"/>
      <c r="AD252" s="1006"/>
      <c r="AE252" s="1006"/>
      <c r="AF252" s="1006"/>
      <c r="AG252" s="715"/>
      <c r="AH252" s="716"/>
      <c r="AI252" s="716"/>
      <c r="AJ252" s="716"/>
      <c r="AK252" s="715"/>
      <c r="AL252" s="717"/>
      <c r="AM252" s="717"/>
      <c r="AN252" s="717"/>
      <c r="AO252" s="717"/>
      <c r="AP252" s="1152"/>
      <c r="AQ252" s="1006"/>
      <c r="AR252" s="718"/>
      <c r="AS252" s="718"/>
      <c r="AT252" s="718"/>
      <c r="AU252" s="718"/>
      <c r="AV252" s="718"/>
      <c r="AW252" s="718"/>
      <c r="AX252" s="1152"/>
      <c r="AY252" s="1006"/>
      <c r="AZ252" s="718"/>
      <c r="BA252" s="718"/>
      <c r="BB252" s="718"/>
      <c r="BC252" s="718"/>
      <c r="BD252" s="718"/>
      <c r="BE252" s="718"/>
      <c r="BF252" s="1152"/>
      <c r="BG252" s="1006"/>
      <c r="BH252" s="718"/>
      <c r="BI252" s="718"/>
      <c r="BJ252" s="718"/>
      <c r="BK252" s="718"/>
      <c r="BL252" s="718"/>
      <c r="BM252" s="718"/>
      <c r="BN252" s="1152"/>
      <c r="BO252" s="1006"/>
      <c r="BP252" s="718"/>
      <c r="BQ252" s="718"/>
      <c r="BR252" s="718"/>
      <c r="BS252" s="718"/>
      <c r="BT252" s="718"/>
      <c r="BU252" s="718"/>
    </row>
    <row r="253" spans="1:73" s="1" customFormat="1" ht="39.950000000000003" customHeight="1" thickTop="1" x14ac:dyDescent="0.25">
      <c r="A253" s="151"/>
      <c r="B253" s="24"/>
      <c r="C253" s="1058" t="s">
        <v>1439</v>
      </c>
      <c r="D253" s="1049" t="s">
        <v>1440</v>
      </c>
      <c r="E253" s="1061">
        <v>441</v>
      </c>
      <c r="F253" s="1064" t="s">
        <v>3654</v>
      </c>
      <c r="G253" s="1049" t="s">
        <v>1441</v>
      </c>
      <c r="H253" s="1043">
        <v>40</v>
      </c>
      <c r="I253" s="1049" t="s">
        <v>2982</v>
      </c>
      <c r="J253" s="1043" t="s">
        <v>3049</v>
      </c>
      <c r="K253" s="1049" t="s">
        <v>3050</v>
      </c>
      <c r="L253" s="1043" t="s">
        <v>3655</v>
      </c>
      <c r="M253" s="1049" t="s">
        <v>3656</v>
      </c>
      <c r="N253" s="1404">
        <v>2024004540034</v>
      </c>
      <c r="O253" s="1049" t="s">
        <v>3657</v>
      </c>
      <c r="P253" s="1052" t="s">
        <v>1441</v>
      </c>
      <c r="Q253" s="1055">
        <v>40</v>
      </c>
      <c r="R253" s="1040" t="s">
        <v>2871</v>
      </c>
      <c r="S253" s="1040"/>
      <c r="T253" s="1022"/>
      <c r="U253" s="1007"/>
      <c r="V253" s="1007"/>
      <c r="W253" s="1007"/>
      <c r="X253" s="1007"/>
      <c r="Y253" s="1007"/>
      <c r="Z253" s="1004">
        <f t="shared" ref="Z253" si="592">+AQ253+AY253+BG253+BO253</f>
        <v>0</v>
      </c>
      <c r="AA253" s="1004">
        <f t="shared" ref="AA253" si="593">SUM(AR253:AR256,AZ253:AZ256,BH253:BH256,BP253:BP256)</f>
        <v>0</v>
      </c>
      <c r="AB253" s="1004">
        <f t="shared" ref="AB253" si="594">SUM(AS253:AS256,BA253:BA256,BI253:BI256,BQ253:BQ256)</f>
        <v>0</v>
      </c>
      <c r="AC253" s="1004">
        <f t="shared" ref="AC253" si="595">SUM(AT253:AT256,BB253:BB256,BJ253:BJ256,BR253:BR256)</f>
        <v>0</v>
      </c>
      <c r="AD253" s="1004">
        <f t="shared" ref="AD253" si="596">SUM(AU253:AU256,BC253:BC256,BK253:BK256,BS253:BS256)</f>
        <v>0</v>
      </c>
      <c r="AE253" s="1004">
        <f t="shared" ref="AE253" si="597">SUM(AV253:AV256,BD253:BD256,BL253:BL256,BT253:BT256)</f>
        <v>0</v>
      </c>
      <c r="AF253" s="1004">
        <f t="shared" ref="AF253" si="598">SUM(AW253:AW256,BE253:BE256,BM253:BM256,BU253:BU256)</f>
        <v>0</v>
      </c>
      <c r="AG253" s="714"/>
      <c r="AH253" s="593"/>
      <c r="AI253" s="593"/>
      <c r="AJ253" s="593"/>
      <c r="AK253" s="207"/>
      <c r="AL253" s="208"/>
      <c r="AM253" s="208"/>
      <c r="AN253" s="208"/>
      <c r="AO253" s="208"/>
      <c r="AP253" s="1150">
        <f t="shared" ref="AP253" si="599">+U253</f>
        <v>0</v>
      </c>
      <c r="AQ253" s="1004">
        <f t="shared" ref="AQ253" si="600">SUM(AR253:AW256)</f>
        <v>0</v>
      </c>
      <c r="AR253" s="299"/>
      <c r="AS253" s="299"/>
      <c r="AT253" s="299"/>
      <c r="AU253" s="299"/>
      <c r="AV253" s="299"/>
      <c r="AW253" s="299"/>
      <c r="AX253" s="1150">
        <f t="shared" ref="AX253" si="601">+V253</f>
        <v>0</v>
      </c>
      <c r="AY253" s="1004">
        <f t="shared" ref="AY253" si="602">SUM(AZ253:BE256)</f>
        <v>0</v>
      </c>
      <c r="AZ253" s="299"/>
      <c r="BA253" s="299"/>
      <c r="BB253" s="299"/>
      <c r="BC253" s="299"/>
      <c r="BD253" s="299"/>
      <c r="BE253" s="299"/>
      <c r="BF253" s="1150">
        <f t="shared" ref="BF253" si="603">+W253</f>
        <v>0</v>
      </c>
      <c r="BG253" s="1004">
        <f t="shared" ref="BG253" si="604">SUM(BH253:BM256)</f>
        <v>0</v>
      </c>
      <c r="BH253" s="299"/>
      <c r="BI253" s="299"/>
      <c r="BJ253" s="299"/>
      <c r="BK253" s="299"/>
      <c r="BL253" s="299"/>
      <c r="BM253" s="299"/>
      <c r="BN253" s="1150">
        <f t="shared" ref="BN253" si="605">+X253</f>
        <v>0</v>
      </c>
      <c r="BO253" s="1004">
        <f t="shared" ref="BO253" si="606">SUM(BP253:BU256)</f>
        <v>0</v>
      </c>
      <c r="BP253" s="299"/>
      <c r="BQ253" s="299"/>
      <c r="BR253" s="299"/>
      <c r="BS253" s="299"/>
      <c r="BT253" s="299"/>
      <c r="BU253" s="299"/>
    </row>
    <row r="254" spans="1:73" s="1" customFormat="1" ht="39.950000000000003" customHeight="1" x14ac:dyDescent="0.25">
      <c r="A254" s="151"/>
      <c r="B254" s="24"/>
      <c r="C254" s="1059"/>
      <c r="D254" s="1050"/>
      <c r="E254" s="1062"/>
      <c r="F254" s="1065"/>
      <c r="G254" s="1050"/>
      <c r="H254" s="1044"/>
      <c r="I254" s="1050"/>
      <c r="J254" s="1044"/>
      <c r="K254" s="1050"/>
      <c r="L254" s="1044"/>
      <c r="M254" s="1050"/>
      <c r="N254" s="1420"/>
      <c r="O254" s="1050"/>
      <c r="P254" s="1053"/>
      <c r="Q254" s="1056"/>
      <c r="R254" s="1041"/>
      <c r="S254" s="1041"/>
      <c r="T254" s="1023"/>
      <c r="U254" s="1008"/>
      <c r="V254" s="1008"/>
      <c r="W254" s="1008"/>
      <c r="X254" s="1008"/>
      <c r="Y254" s="1008"/>
      <c r="Z254" s="1005"/>
      <c r="AA254" s="1005"/>
      <c r="AB254" s="1005"/>
      <c r="AC254" s="1005"/>
      <c r="AD254" s="1005"/>
      <c r="AE254" s="1005"/>
      <c r="AF254" s="1005"/>
      <c r="AG254" s="479"/>
      <c r="AH254" s="592"/>
      <c r="AI254" s="592"/>
      <c r="AJ254" s="592"/>
      <c r="AK254" s="196"/>
      <c r="AL254" s="197"/>
      <c r="AM254" s="197"/>
      <c r="AN254" s="197"/>
      <c r="AO254" s="197"/>
      <c r="AP254" s="1151"/>
      <c r="AQ254" s="1005"/>
      <c r="AR254" s="282"/>
      <c r="AS254" s="282"/>
      <c r="AT254" s="282"/>
      <c r="AU254" s="282"/>
      <c r="AV254" s="282"/>
      <c r="AW254" s="282"/>
      <c r="AX254" s="1151"/>
      <c r="AY254" s="1005"/>
      <c r="AZ254" s="282"/>
      <c r="BA254" s="282"/>
      <c r="BB254" s="282"/>
      <c r="BC254" s="282"/>
      <c r="BD254" s="282"/>
      <c r="BE254" s="282"/>
      <c r="BF254" s="1151"/>
      <c r="BG254" s="1005"/>
      <c r="BH254" s="282"/>
      <c r="BI254" s="282"/>
      <c r="BJ254" s="282"/>
      <c r="BK254" s="282"/>
      <c r="BL254" s="282"/>
      <c r="BM254" s="282"/>
      <c r="BN254" s="1151"/>
      <c r="BO254" s="1005"/>
      <c r="BP254" s="282"/>
      <c r="BQ254" s="282"/>
      <c r="BR254" s="282"/>
      <c r="BS254" s="282"/>
      <c r="BT254" s="282"/>
      <c r="BU254" s="282"/>
    </row>
    <row r="255" spans="1:73" s="1" customFormat="1" ht="39.950000000000003" customHeight="1" x14ac:dyDescent="0.25">
      <c r="A255" s="151"/>
      <c r="B255" s="24"/>
      <c r="C255" s="1059"/>
      <c r="D255" s="1050"/>
      <c r="E255" s="1062"/>
      <c r="F255" s="1065"/>
      <c r="G255" s="1050"/>
      <c r="H255" s="1044"/>
      <c r="I255" s="1050"/>
      <c r="J255" s="1044"/>
      <c r="K255" s="1050"/>
      <c r="L255" s="1044"/>
      <c r="M255" s="1050"/>
      <c r="N255" s="1420"/>
      <c r="O255" s="1050"/>
      <c r="P255" s="1053"/>
      <c r="Q255" s="1056"/>
      <c r="R255" s="1041"/>
      <c r="S255" s="1041"/>
      <c r="T255" s="1023"/>
      <c r="U255" s="1008"/>
      <c r="V255" s="1008"/>
      <c r="W255" s="1008"/>
      <c r="X255" s="1008"/>
      <c r="Y255" s="1008"/>
      <c r="Z255" s="1005"/>
      <c r="AA255" s="1005"/>
      <c r="AB255" s="1005"/>
      <c r="AC255" s="1005"/>
      <c r="AD255" s="1005"/>
      <c r="AE255" s="1005"/>
      <c r="AF255" s="1005"/>
      <c r="AG255" s="196"/>
      <c r="AH255" s="592"/>
      <c r="AI255" s="592"/>
      <c r="AJ255" s="592"/>
      <c r="AK255" s="196"/>
      <c r="AL255" s="197"/>
      <c r="AM255" s="197"/>
      <c r="AN255" s="197"/>
      <c r="AO255" s="197"/>
      <c r="AP255" s="1151"/>
      <c r="AQ255" s="1005"/>
      <c r="AR255" s="282"/>
      <c r="AS255" s="282"/>
      <c r="AT255" s="282"/>
      <c r="AU255" s="282"/>
      <c r="AV255" s="282"/>
      <c r="AW255" s="282"/>
      <c r="AX255" s="1151"/>
      <c r="AY255" s="1005"/>
      <c r="AZ255" s="282"/>
      <c r="BA255" s="282"/>
      <c r="BB255" s="282"/>
      <c r="BC255" s="282"/>
      <c r="BD255" s="282"/>
      <c r="BE255" s="282"/>
      <c r="BF255" s="1151"/>
      <c r="BG255" s="1005"/>
      <c r="BH255" s="282"/>
      <c r="BI255" s="282"/>
      <c r="BJ255" s="282"/>
      <c r="BK255" s="282"/>
      <c r="BL255" s="282"/>
      <c r="BM255" s="282"/>
      <c r="BN255" s="1151"/>
      <c r="BO255" s="1005"/>
      <c r="BP255" s="282"/>
      <c r="BQ255" s="282"/>
      <c r="BR255" s="282"/>
      <c r="BS255" s="282"/>
      <c r="BT255" s="282"/>
      <c r="BU255" s="282"/>
    </row>
    <row r="256" spans="1:73" s="1" customFormat="1" ht="39.950000000000003" customHeight="1" thickBot="1" x14ac:dyDescent="0.3">
      <c r="A256" s="151"/>
      <c r="B256" s="24"/>
      <c r="C256" s="1060"/>
      <c r="D256" s="1051"/>
      <c r="E256" s="1063"/>
      <c r="F256" s="1066"/>
      <c r="G256" s="1051"/>
      <c r="H256" s="1045"/>
      <c r="I256" s="1051"/>
      <c r="J256" s="1045"/>
      <c r="K256" s="1051"/>
      <c r="L256" s="1045"/>
      <c r="M256" s="1051"/>
      <c r="N256" s="1421"/>
      <c r="O256" s="1051"/>
      <c r="P256" s="1054"/>
      <c r="Q256" s="1057"/>
      <c r="R256" s="1042"/>
      <c r="S256" s="1042"/>
      <c r="T256" s="1024"/>
      <c r="U256" s="1009"/>
      <c r="V256" s="1009"/>
      <c r="W256" s="1009"/>
      <c r="X256" s="1009"/>
      <c r="Y256" s="1009"/>
      <c r="Z256" s="1006"/>
      <c r="AA256" s="1006"/>
      <c r="AB256" s="1006"/>
      <c r="AC256" s="1006"/>
      <c r="AD256" s="1006"/>
      <c r="AE256" s="1006"/>
      <c r="AF256" s="1006"/>
      <c r="AG256" s="715"/>
      <c r="AH256" s="716"/>
      <c r="AI256" s="716"/>
      <c r="AJ256" s="716"/>
      <c r="AK256" s="715"/>
      <c r="AL256" s="717"/>
      <c r="AM256" s="717"/>
      <c r="AN256" s="717"/>
      <c r="AO256" s="717"/>
      <c r="AP256" s="1152"/>
      <c r="AQ256" s="1006"/>
      <c r="AR256" s="718"/>
      <c r="AS256" s="718"/>
      <c r="AT256" s="718"/>
      <c r="AU256" s="718"/>
      <c r="AV256" s="718"/>
      <c r="AW256" s="718"/>
      <c r="AX256" s="1152"/>
      <c r="AY256" s="1006"/>
      <c r="AZ256" s="718"/>
      <c r="BA256" s="718"/>
      <c r="BB256" s="718"/>
      <c r="BC256" s="718"/>
      <c r="BD256" s="718"/>
      <c r="BE256" s="718"/>
      <c r="BF256" s="1152"/>
      <c r="BG256" s="1006"/>
      <c r="BH256" s="718"/>
      <c r="BI256" s="718"/>
      <c r="BJ256" s="718"/>
      <c r="BK256" s="718"/>
      <c r="BL256" s="718"/>
      <c r="BM256" s="718"/>
      <c r="BN256" s="1152"/>
      <c r="BO256" s="1006"/>
      <c r="BP256" s="718"/>
      <c r="BQ256" s="718"/>
      <c r="BR256" s="718"/>
      <c r="BS256" s="718"/>
      <c r="BT256" s="718"/>
      <c r="BU256" s="718"/>
    </row>
    <row r="257" spans="1:73" s="1" customFormat="1" ht="39.950000000000003" customHeight="1" thickTop="1" x14ac:dyDescent="0.25">
      <c r="A257" s="151"/>
      <c r="B257" s="24"/>
      <c r="C257" s="1058" t="s">
        <v>1442</v>
      </c>
      <c r="D257" s="1049" t="s">
        <v>1443</v>
      </c>
      <c r="E257" s="1061">
        <v>442</v>
      </c>
      <c r="F257" s="1064" t="s">
        <v>3658</v>
      </c>
      <c r="G257" s="1049" t="s">
        <v>1444</v>
      </c>
      <c r="H257" s="1043">
        <v>200</v>
      </c>
      <c r="I257" s="1049" t="s">
        <v>2982</v>
      </c>
      <c r="J257" s="1043" t="s">
        <v>3049</v>
      </c>
      <c r="K257" s="1049" t="s">
        <v>3050</v>
      </c>
      <c r="L257" s="1043" t="s">
        <v>3655</v>
      </c>
      <c r="M257" s="1049" t="s">
        <v>3656</v>
      </c>
      <c r="N257" s="1404">
        <v>2024004540034</v>
      </c>
      <c r="O257" s="1049" t="s">
        <v>3657</v>
      </c>
      <c r="P257" s="1052" t="s">
        <v>1444</v>
      </c>
      <c r="Q257" s="1055">
        <v>200</v>
      </c>
      <c r="R257" s="1040" t="s">
        <v>2871</v>
      </c>
      <c r="S257" s="1040"/>
      <c r="T257" s="1022"/>
      <c r="U257" s="1007"/>
      <c r="V257" s="1007"/>
      <c r="W257" s="1007"/>
      <c r="X257" s="1007"/>
      <c r="Y257" s="1007"/>
      <c r="Z257" s="1004">
        <f t="shared" ref="Z257" si="607">+AQ257+AY257+BG257+BO257</f>
        <v>0</v>
      </c>
      <c r="AA257" s="1004">
        <f t="shared" ref="AA257" si="608">SUM(AR257:AR260,AZ257:AZ260,BH257:BH260,BP257:BP260)</f>
        <v>0</v>
      </c>
      <c r="AB257" s="1004">
        <f t="shared" ref="AB257" si="609">SUM(AS257:AS260,BA257:BA260,BI257:BI260,BQ257:BQ260)</f>
        <v>0</v>
      </c>
      <c r="AC257" s="1004">
        <f t="shared" ref="AC257" si="610">SUM(AT257:AT260,BB257:BB260,BJ257:BJ260,BR257:BR260)</f>
        <v>0</v>
      </c>
      <c r="AD257" s="1004">
        <f t="shared" ref="AD257" si="611">SUM(AU257:AU260,BC257:BC260,BK257:BK260,BS257:BS260)</f>
        <v>0</v>
      </c>
      <c r="AE257" s="1004">
        <f t="shared" ref="AE257" si="612">SUM(AV257:AV260,BD257:BD260,BL257:BL260,BT257:BT260)</f>
        <v>0</v>
      </c>
      <c r="AF257" s="1004">
        <f t="shared" ref="AF257" si="613">SUM(AW257:AW260,BE257:BE260,BM257:BM260,BU257:BU260)</f>
        <v>0</v>
      </c>
      <c r="AG257" s="714"/>
      <c r="AH257" s="593"/>
      <c r="AI257" s="593"/>
      <c r="AJ257" s="593"/>
      <c r="AK257" s="207"/>
      <c r="AL257" s="208"/>
      <c r="AM257" s="208"/>
      <c r="AN257" s="208"/>
      <c r="AO257" s="208"/>
      <c r="AP257" s="1150">
        <f t="shared" ref="AP257" si="614">+U257</f>
        <v>0</v>
      </c>
      <c r="AQ257" s="1004">
        <f t="shared" ref="AQ257" si="615">SUM(AR257:AW260)</f>
        <v>0</v>
      </c>
      <c r="AR257" s="299"/>
      <c r="AS257" s="299"/>
      <c r="AT257" s="299"/>
      <c r="AU257" s="299"/>
      <c r="AV257" s="299"/>
      <c r="AW257" s="299"/>
      <c r="AX257" s="1150">
        <f t="shared" ref="AX257" si="616">+V257</f>
        <v>0</v>
      </c>
      <c r="AY257" s="1004">
        <f t="shared" ref="AY257" si="617">SUM(AZ257:BE260)</f>
        <v>0</v>
      </c>
      <c r="AZ257" s="299"/>
      <c r="BA257" s="299"/>
      <c r="BB257" s="299"/>
      <c r="BC257" s="299"/>
      <c r="BD257" s="299"/>
      <c r="BE257" s="299"/>
      <c r="BF257" s="1150">
        <f t="shared" ref="BF257" si="618">+W257</f>
        <v>0</v>
      </c>
      <c r="BG257" s="1004">
        <f t="shared" ref="BG257" si="619">SUM(BH257:BM260)</f>
        <v>0</v>
      </c>
      <c r="BH257" s="299"/>
      <c r="BI257" s="299"/>
      <c r="BJ257" s="299"/>
      <c r="BK257" s="299"/>
      <c r="BL257" s="299"/>
      <c r="BM257" s="299"/>
      <c r="BN257" s="1150">
        <f t="shared" ref="BN257" si="620">+X257</f>
        <v>0</v>
      </c>
      <c r="BO257" s="1004">
        <f t="shared" ref="BO257" si="621">SUM(BP257:BU260)</f>
        <v>0</v>
      </c>
      <c r="BP257" s="299"/>
      <c r="BQ257" s="299"/>
      <c r="BR257" s="299"/>
      <c r="BS257" s="299"/>
      <c r="BT257" s="299"/>
      <c r="BU257" s="299"/>
    </row>
    <row r="258" spans="1:73" s="1" customFormat="1" ht="39.950000000000003" customHeight="1" x14ac:dyDescent="0.25">
      <c r="A258" s="151"/>
      <c r="B258" s="24"/>
      <c r="C258" s="1059"/>
      <c r="D258" s="1050"/>
      <c r="E258" s="1062"/>
      <c r="F258" s="1065"/>
      <c r="G258" s="1050"/>
      <c r="H258" s="1044"/>
      <c r="I258" s="1050"/>
      <c r="J258" s="1044"/>
      <c r="K258" s="1050"/>
      <c r="L258" s="1044"/>
      <c r="M258" s="1050"/>
      <c r="N258" s="1420"/>
      <c r="O258" s="1050"/>
      <c r="P258" s="1053"/>
      <c r="Q258" s="1056"/>
      <c r="R258" s="1041"/>
      <c r="S258" s="1041"/>
      <c r="T258" s="1023"/>
      <c r="U258" s="1008"/>
      <c r="V258" s="1008"/>
      <c r="W258" s="1008"/>
      <c r="X258" s="1008"/>
      <c r="Y258" s="1008"/>
      <c r="Z258" s="1005"/>
      <c r="AA258" s="1005"/>
      <c r="AB258" s="1005"/>
      <c r="AC258" s="1005"/>
      <c r="AD258" s="1005"/>
      <c r="AE258" s="1005"/>
      <c r="AF258" s="1005"/>
      <c r="AG258" s="479"/>
      <c r="AH258" s="592"/>
      <c r="AI258" s="592"/>
      <c r="AJ258" s="592"/>
      <c r="AK258" s="196"/>
      <c r="AL258" s="197"/>
      <c r="AM258" s="197"/>
      <c r="AN258" s="197"/>
      <c r="AO258" s="197"/>
      <c r="AP258" s="1151"/>
      <c r="AQ258" s="1005"/>
      <c r="AR258" s="282"/>
      <c r="AS258" s="282"/>
      <c r="AT258" s="282"/>
      <c r="AU258" s="282"/>
      <c r="AV258" s="282"/>
      <c r="AW258" s="282"/>
      <c r="AX258" s="1151"/>
      <c r="AY258" s="1005"/>
      <c r="AZ258" s="282"/>
      <c r="BA258" s="282"/>
      <c r="BB258" s="282"/>
      <c r="BC258" s="282"/>
      <c r="BD258" s="282"/>
      <c r="BE258" s="282"/>
      <c r="BF258" s="1151"/>
      <c r="BG258" s="1005"/>
      <c r="BH258" s="282"/>
      <c r="BI258" s="282"/>
      <c r="BJ258" s="282"/>
      <c r="BK258" s="282"/>
      <c r="BL258" s="282"/>
      <c r="BM258" s="282"/>
      <c r="BN258" s="1151"/>
      <c r="BO258" s="1005"/>
      <c r="BP258" s="282"/>
      <c r="BQ258" s="282"/>
      <c r="BR258" s="282"/>
      <c r="BS258" s="282"/>
      <c r="BT258" s="282"/>
      <c r="BU258" s="282"/>
    </row>
    <row r="259" spans="1:73" s="1" customFormat="1" ht="39.950000000000003" customHeight="1" x14ac:dyDescent="0.25">
      <c r="A259" s="151"/>
      <c r="B259" s="24"/>
      <c r="C259" s="1059"/>
      <c r="D259" s="1050"/>
      <c r="E259" s="1062"/>
      <c r="F259" s="1065"/>
      <c r="G259" s="1050"/>
      <c r="H259" s="1044"/>
      <c r="I259" s="1050"/>
      <c r="J259" s="1044"/>
      <c r="K259" s="1050"/>
      <c r="L259" s="1044"/>
      <c r="M259" s="1050"/>
      <c r="N259" s="1420"/>
      <c r="O259" s="1050"/>
      <c r="P259" s="1053"/>
      <c r="Q259" s="1056"/>
      <c r="R259" s="1041"/>
      <c r="S259" s="1041"/>
      <c r="T259" s="1023"/>
      <c r="U259" s="1008"/>
      <c r="V259" s="1008"/>
      <c r="W259" s="1008"/>
      <c r="X259" s="1008"/>
      <c r="Y259" s="1008"/>
      <c r="Z259" s="1005"/>
      <c r="AA259" s="1005"/>
      <c r="AB259" s="1005"/>
      <c r="AC259" s="1005"/>
      <c r="AD259" s="1005"/>
      <c r="AE259" s="1005"/>
      <c r="AF259" s="1005"/>
      <c r="AG259" s="196"/>
      <c r="AH259" s="592"/>
      <c r="AI259" s="592"/>
      <c r="AJ259" s="592"/>
      <c r="AK259" s="196"/>
      <c r="AL259" s="197"/>
      <c r="AM259" s="197"/>
      <c r="AN259" s="197"/>
      <c r="AO259" s="197"/>
      <c r="AP259" s="1151"/>
      <c r="AQ259" s="1005"/>
      <c r="AR259" s="282"/>
      <c r="AS259" s="282"/>
      <c r="AT259" s="282"/>
      <c r="AU259" s="282"/>
      <c r="AV259" s="282"/>
      <c r="AW259" s="282"/>
      <c r="AX259" s="1151"/>
      <c r="AY259" s="1005"/>
      <c r="AZ259" s="282"/>
      <c r="BA259" s="282"/>
      <c r="BB259" s="282"/>
      <c r="BC259" s="282"/>
      <c r="BD259" s="282"/>
      <c r="BE259" s="282"/>
      <c r="BF259" s="1151"/>
      <c r="BG259" s="1005"/>
      <c r="BH259" s="282"/>
      <c r="BI259" s="282"/>
      <c r="BJ259" s="282"/>
      <c r="BK259" s="282"/>
      <c r="BL259" s="282"/>
      <c r="BM259" s="282"/>
      <c r="BN259" s="1151"/>
      <c r="BO259" s="1005"/>
      <c r="BP259" s="282"/>
      <c r="BQ259" s="282"/>
      <c r="BR259" s="282"/>
      <c r="BS259" s="282"/>
      <c r="BT259" s="282"/>
      <c r="BU259" s="282"/>
    </row>
    <row r="260" spans="1:73" s="1" customFormat="1" ht="39.950000000000003" customHeight="1" thickBot="1" x14ac:dyDescent="0.3">
      <c r="A260" s="151"/>
      <c r="B260" s="24"/>
      <c r="C260" s="1060"/>
      <c r="D260" s="1051"/>
      <c r="E260" s="1063"/>
      <c r="F260" s="1066"/>
      <c r="G260" s="1051"/>
      <c r="H260" s="1045"/>
      <c r="I260" s="1051"/>
      <c r="J260" s="1045"/>
      <c r="K260" s="1051"/>
      <c r="L260" s="1045"/>
      <c r="M260" s="1051"/>
      <c r="N260" s="1406"/>
      <c r="O260" s="1051"/>
      <c r="P260" s="1054"/>
      <c r="Q260" s="1057"/>
      <c r="R260" s="1042"/>
      <c r="S260" s="1042"/>
      <c r="T260" s="1024"/>
      <c r="U260" s="1009"/>
      <c r="V260" s="1009"/>
      <c r="W260" s="1009"/>
      <c r="X260" s="1009"/>
      <c r="Y260" s="1009"/>
      <c r="Z260" s="1006"/>
      <c r="AA260" s="1006"/>
      <c r="AB260" s="1006"/>
      <c r="AC260" s="1006"/>
      <c r="AD260" s="1006"/>
      <c r="AE260" s="1006"/>
      <c r="AF260" s="1006"/>
      <c r="AG260" s="715"/>
      <c r="AH260" s="716"/>
      <c r="AI260" s="716"/>
      <c r="AJ260" s="716"/>
      <c r="AK260" s="715"/>
      <c r="AL260" s="717"/>
      <c r="AM260" s="717"/>
      <c r="AN260" s="717"/>
      <c r="AO260" s="717"/>
      <c r="AP260" s="1152"/>
      <c r="AQ260" s="1006"/>
      <c r="AR260" s="718"/>
      <c r="AS260" s="718"/>
      <c r="AT260" s="718"/>
      <c r="AU260" s="718"/>
      <c r="AV260" s="718"/>
      <c r="AW260" s="718"/>
      <c r="AX260" s="1152"/>
      <c r="AY260" s="1006"/>
      <c r="AZ260" s="718"/>
      <c r="BA260" s="718"/>
      <c r="BB260" s="718"/>
      <c r="BC260" s="718"/>
      <c r="BD260" s="718"/>
      <c r="BE260" s="718"/>
      <c r="BF260" s="1152"/>
      <c r="BG260" s="1006"/>
      <c r="BH260" s="718"/>
      <c r="BI260" s="718"/>
      <c r="BJ260" s="718"/>
      <c r="BK260" s="718"/>
      <c r="BL260" s="718"/>
      <c r="BM260" s="718"/>
      <c r="BN260" s="1152"/>
      <c r="BO260" s="1006"/>
      <c r="BP260" s="718"/>
      <c r="BQ260" s="718"/>
      <c r="BR260" s="718"/>
      <c r="BS260" s="718"/>
      <c r="BT260" s="718"/>
      <c r="BU260" s="718"/>
    </row>
    <row r="261" spans="1:73" s="1" customFormat="1" ht="39.950000000000003" customHeight="1" thickTop="1" thickBot="1" x14ac:dyDescent="0.3">
      <c r="A261" s="151"/>
      <c r="B261" s="117" t="s">
        <v>1445</v>
      </c>
      <c r="C261" s="202" t="s">
        <v>145</v>
      </c>
      <c r="D261" s="333"/>
      <c r="E261" s="429"/>
      <c r="F261" s="442"/>
      <c r="G261" s="334"/>
      <c r="H261" s="335"/>
      <c r="I261" s="335"/>
      <c r="J261" s="336"/>
      <c r="K261" s="336"/>
      <c r="L261" s="333"/>
      <c r="M261" s="337"/>
      <c r="N261" s="338"/>
      <c r="O261" s="339"/>
      <c r="P261" s="339"/>
      <c r="Q261" s="187"/>
      <c r="R261" s="187"/>
      <c r="S261" s="26"/>
      <c r="T261" s="204"/>
      <c r="U261" s="16"/>
      <c r="V261" s="16"/>
      <c r="W261" s="16"/>
      <c r="X261" s="16"/>
      <c r="Y261" s="591">
        <f>SUM(Y262:Y289)</f>
        <v>0</v>
      </c>
      <c r="Z261" s="307">
        <f t="shared" ref="Z261:AF262" si="622">+AQ261+AY261+BG261+BO261</f>
        <v>0</v>
      </c>
      <c r="AA261" s="307">
        <f t="shared" si="622"/>
        <v>0</v>
      </c>
      <c r="AB261" s="307">
        <f t="shared" si="622"/>
        <v>0</v>
      </c>
      <c r="AC261" s="307">
        <f t="shared" si="622"/>
        <v>0</v>
      </c>
      <c r="AD261" s="307">
        <f t="shared" si="622"/>
        <v>0</v>
      </c>
      <c r="AE261" s="307">
        <f t="shared" si="622"/>
        <v>0</v>
      </c>
      <c r="AF261" s="307">
        <f t="shared" si="622"/>
        <v>0</v>
      </c>
      <c r="AG261" s="198"/>
      <c r="AH261" s="198"/>
      <c r="AI261" s="198"/>
      <c r="AJ261" s="198"/>
      <c r="AK261" s="245"/>
      <c r="AL261" s="198"/>
      <c r="AM261" s="198"/>
      <c r="AN261" s="198"/>
      <c r="AO261" s="198"/>
      <c r="AP261" s="205"/>
      <c r="AQ261" s="206">
        <f t="shared" ref="AQ261:AW261" si="623">SUM(AQ262:AQ289)</f>
        <v>0</v>
      </c>
      <c r="AR261" s="206">
        <f t="shared" si="623"/>
        <v>0</v>
      </c>
      <c r="AS261" s="206">
        <f t="shared" si="623"/>
        <v>0</v>
      </c>
      <c r="AT261" s="206">
        <f t="shared" si="623"/>
        <v>0</v>
      </c>
      <c r="AU261" s="206">
        <f t="shared" si="623"/>
        <v>0</v>
      </c>
      <c r="AV261" s="206">
        <f t="shared" si="623"/>
        <v>0</v>
      </c>
      <c r="AW261" s="206">
        <f t="shared" si="623"/>
        <v>0</v>
      </c>
      <c r="AX261" s="205"/>
      <c r="AY261" s="206">
        <f t="shared" ref="AY261:BE261" si="624">SUM(AY262:AY289)</f>
        <v>0</v>
      </c>
      <c r="AZ261" s="206">
        <f t="shared" si="624"/>
        <v>0</v>
      </c>
      <c r="BA261" s="206">
        <f t="shared" si="624"/>
        <v>0</v>
      </c>
      <c r="BB261" s="206">
        <f t="shared" si="624"/>
        <v>0</v>
      </c>
      <c r="BC261" s="206">
        <f t="shared" si="624"/>
        <v>0</v>
      </c>
      <c r="BD261" s="206">
        <f t="shared" si="624"/>
        <v>0</v>
      </c>
      <c r="BE261" s="206">
        <f t="shared" si="624"/>
        <v>0</v>
      </c>
      <c r="BF261" s="205"/>
      <c r="BG261" s="206">
        <f t="shared" ref="BG261:BM261" si="625">SUM(BG262:BG289)</f>
        <v>0</v>
      </c>
      <c r="BH261" s="206">
        <f t="shared" si="625"/>
        <v>0</v>
      </c>
      <c r="BI261" s="206">
        <f t="shared" si="625"/>
        <v>0</v>
      </c>
      <c r="BJ261" s="206">
        <f t="shared" si="625"/>
        <v>0</v>
      </c>
      <c r="BK261" s="206">
        <f t="shared" si="625"/>
        <v>0</v>
      </c>
      <c r="BL261" s="206">
        <f t="shared" si="625"/>
        <v>0</v>
      </c>
      <c r="BM261" s="206">
        <f t="shared" si="625"/>
        <v>0</v>
      </c>
      <c r="BN261" s="205"/>
      <c r="BO261" s="206">
        <f t="shared" ref="BO261:BU261" si="626">SUM(BO262:BO289)</f>
        <v>0</v>
      </c>
      <c r="BP261" s="206">
        <f t="shared" si="626"/>
        <v>0</v>
      </c>
      <c r="BQ261" s="206">
        <f t="shared" si="626"/>
        <v>0</v>
      </c>
      <c r="BR261" s="206">
        <f t="shared" si="626"/>
        <v>0</v>
      </c>
      <c r="BS261" s="206">
        <f t="shared" si="626"/>
        <v>0</v>
      </c>
      <c r="BT261" s="206">
        <f t="shared" si="626"/>
        <v>0</v>
      </c>
      <c r="BU261" s="206">
        <f t="shared" si="626"/>
        <v>0</v>
      </c>
    </row>
    <row r="262" spans="1:73" s="1" customFormat="1" ht="39.950000000000003" customHeight="1" thickTop="1" x14ac:dyDescent="0.25">
      <c r="A262" s="151"/>
      <c r="B262" s="24"/>
      <c r="C262" s="1058" t="s">
        <v>1446</v>
      </c>
      <c r="D262" s="1049" t="s">
        <v>1447</v>
      </c>
      <c r="E262" s="1061">
        <v>443</v>
      </c>
      <c r="F262" s="1064" t="s">
        <v>3659</v>
      </c>
      <c r="G262" s="1049" t="s">
        <v>1467</v>
      </c>
      <c r="H262" s="1043">
        <v>46000</v>
      </c>
      <c r="I262" s="1049" t="s">
        <v>2982</v>
      </c>
      <c r="J262" s="1043" t="s">
        <v>3049</v>
      </c>
      <c r="K262" s="1049" t="s">
        <v>3050</v>
      </c>
      <c r="L262" s="1043" t="s">
        <v>3655</v>
      </c>
      <c r="M262" s="1049" t="s">
        <v>3656</v>
      </c>
      <c r="N262" s="1404">
        <v>2024004540034</v>
      </c>
      <c r="O262" s="1049" t="s">
        <v>3657</v>
      </c>
      <c r="P262" s="1052" t="s">
        <v>1448</v>
      </c>
      <c r="Q262" s="1055">
        <v>46000</v>
      </c>
      <c r="R262" s="1040" t="s">
        <v>2871</v>
      </c>
      <c r="S262" s="1040"/>
      <c r="T262" s="1022"/>
      <c r="U262" s="1007"/>
      <c r="V262" s="1007"/>
      <c r="W262" s="1007"/>
      <c r="X262" s="1007"/>
      <c r="Y262" s="1007"/>
      <c r="Z262" s="1004">
        <f t="shared" si="622"/>
        <v>0</v>
      </c>
      <c r="AA262" s="1004">
        <f t="shared" ref="AA262" si="627">SUM(AR262:AR265,AZ262:AZ265,BH262:BH265,BP262:BP265)</f>
        <v>0</v>
      </c>
      <c r="AB262" s="1004">
        <f t="shared" ref="AB262" si="628">SUM(AS262:AS265,BA262:BA265,BI262:BI265,BQ262:BQ265)</f>
        <v>0</v>
      </c>
      <c r="AC262" s="1004">
        <f t="shared" ref="AC262" si="629">SUM(AT262:AT265,BB262:BB265,BJ262:BJ265,BR262:BR265)</f>
        <v>0</v>
      </c>
      <c r="AD262" s="1004">
        <f t="shared" ref="AD262" si="630">SUM(AU262:AU265,BC262:BC265,BK262:BK265,BS262:BS265)</f>
        <v>0</v>
      </c>
      <c r="AE262" s="1004">
        <f t="shared" ref="AE262" si="631">SUM(AV262:AV265,BD262:BD265,BL262:BL265,BT262:BT265)</f>
        <v>0</v>
      </c>
      <c r="AF262" s="1004">
        <f t="shared" ref="AF262" si="632">SUM(AW262:AW265,BE262:BE265,BM262:BM265,BU262:BU265)</f>
        <v>0</v>
      </c>
      <c r="AG262" s="714"/>
      <c r="AH262" s="593"/>
      <c r="AI262" s="593"/>
      <c r="AJ262" s="593"/>
      <c r="AK262" s="207"/>
      <c r="AL262" s="208"/>
      <c r="AM262" s="208"/>
      <c r="AN262" s="208"/>
      <c r="AO262" s="208"/>
      <c r="AP262" s="1150">
        <f t="shared" ref="AP262" si="633">+U262</f>
        <v>0</v>
      </c>
      <c r="AQ262" s="1004">
        <f t="shared" ref="AQ262" si="634">SUM(AR262:AW265)</f>
        <v>0</v>
      </c>
      <c r="AR262" s="299"/>
      <c r="AS262" s="299"/>
      <c r="AT262" s="299"/>
      <c r="AU262" s="299"/>
      <c r="AV262" s="299"/>
      <c r="AW262" s="299"/>
      <c r="AX262" s="1150">
        <f t="shared" ref="AX262" si="635">+V262</f>
        <v>0</v>
      </c>
      <c r="AY262" s="1004">
        <f t="shared" ref="AY262" si="636">SUM(AZ262:BE265)</f>
        <v>0</v>
      </c>
      <c r="AZ262" s="299"/>
      <c r="BA262" s="299"/>
      <c r="BB262" s="299"/>
      <c r="BC262" s="299"/>
      <c r="BD262" s="299"/>
      <c r="BE262" s="299"/>
      <c r="BF262" s="1150">
        <f t="shared" ref="BF262" si="637">+W262</f>
        <v>0</v>
      </c>
      <c r="BG262" s="1004">
        <f t="shared" ref="BG262" si="638">SUM(BH262:BM265)</f>
        <v>0</v>
      </c>
      <c r="BH262" s="299"/>
      <c r="BI262" s="299"/>
      <c r="BJ262" s="299"/>
      <c r="BK262" s="299"/>
      <c r="BL262" s="299"/>
      <c r="BM262" s="299"/>
      <c r="BN262" s="1150">
        <f t="shared" ref="BN262" si="639">+X262</f>
        <v>0</v>
      </c>
      <c r="BO262" s="1004">
        <f t="shared" ref="BO262" si="640">SUM(BP262:BU265)</f>
        <v>0</v>
      </c>
      <c r="BP262" s="299"/>
      <c r="BQ262" s="299"/>
      <c r="BR262" s="299"/>
      <c r="BS262" s="299"/>
      <c r="BT262" s="299"/>
      <c r="BU262" s="299"/>
    </row>
    <row r="263" spans="1:73" s="1" customFormat="1" ht="39.950000000000003" customHeight="1" x14ac:dyDescent="0.25">
      <c r="A263" s="151"/>
      <c r="B263" s="24"/>
      <c r="C263" s="1059"/>
      <c r="D263" s="1050"/>
      <c r="E263" s="1062"/>
      <c r="F263" s="1065"/>
      <c r="G263" s="1050"/>
      <c r="H263" s="1044"/>
      <c r="I263" s="1050"/>
      <c r="J263" s="1044"/>
      <c r="K263" s="1050"/>
      <c r="L263" s="1044"/>
      <c r="M263" s="1050"/>
      <c r="N263" s="1420"/>
      <c r="O263" s="1050"/>
      <c r="P263" s="1053"/>
      <c r="Q263" s="1056"/>
      <c r="R263" s="1041"/>
      <c r="S263" s="1041"/>
      <c r="T263" s="1023"/>
      <c r="U263" s="1008"/>
      <c r="V263" s="1008"/>
      <c r="W263" s="1008"/>
      <c r="X263" s="1008"/>
      <c r="Y263" s="1008"/>
      <c r="Z263" s="1005"/>
      <c r="AA263" s="1005"/>
      <c r="AB263" s="1005"/>
      <c r="AC263" s="1005"/>
      <c r="AD263" s="1005"/>
      <c r="AE263" s="1005"/>
      <c r="AF263" s="1005"/>
      <c r="AG263" s="479"/>
      <c r="AH263" s="592"/>
      <c r="AI263" s="592"/>
      <c r="AJ263" s="592"/>
      <c r="AK263" s="196"/>
      <c r="AL263" s="197"/>
      <c r="AM263" s="197"/>
      <c r="AN263" s="197"/>
      <c r="AO263" s="197"/>
      <c r="AP263" s="1151"/>
      <c r="AQ263" s="1005"/>
      <c r="AR263" s="282"/>
      <c r="AS263" s="282"/>
      <c r="AT263" s="282"/>
      <c r="AU263" s="282"/>
      <c r="AV263" s="282"/>
      <c r="AW263" s="282"/>
      <c r="AX263" s="1151"/>
      <c r="AY263" s="1005"/>
      <c r="AZ263" s="282"/>
      <c r="BA263" s="282"/>
      <c r="BB263" s="282"/>
      <c r="BC263" s="282"/>
      <c r="BD263" s="282"/>
      <c r="BE263" s="282"/>
      <c r="BF263" s="1151"/>
      <c r="BG263" s="1005"/>
      <c r="BH263" s="282"/>
      <c r="BI263" s="282"/>
      <c r="BJ263" s="282"/>
      <c r="BK263" s="282"/>
      <c r="BL263" s="282"/>
      <c r="BM263" s="282"/>
      <c r="BN263" s="1151"/>
      <c r="BO263" s="1005"/>
      <c r="BP263" s="282"/>
      <c r="BQ263" s="282"/>
      <c r="BR263" s="282"/>
      <c r="BS263" s="282"/>
      <c r="BT263" s="282"/>
      <c r="BU263" s="282"/>
    </row>
    <row r="264" spans="1:73" s="1" customFormat="1" ht="39.950000000000003" customHeight="1" x14ac:dyDescent="0.25">
      <c r="A264" s="151"/>
      <c r="B264" s="24"/>
      <c r="C264" s="1059"/>
      <c r="D264" s="1050"/>
      <c r="E264" s="1062"/>
      <c r="F264" s="1065"/>
      <c r="G264" s="1050"/>
      <c r="H264" s="1044"/>
      <c r="I264" s="1050"/>
      <c r="J264" s="1044"/>
      <c r="K264" s="1050"/>
      <c r="L264" s="1044"/>
      <c r="M264" s="1050"/>
      <c r="N264" s="1420"/>
      <c r="O264" s="1050"/>
      <c r="P264" s="1053"/>
      <c r="Q264" s="1056"/>
      <c r="R264" s="1041"/>
      <c r="S264" s="1041"/>
      <c r="T264" s="1023"/>
      <c r="U264" s="1008"/>
      <c r="V264" s="1008"/>
      <c r="W264" s="1008"/>
      <c r="X264" s="1008"/>
      <c r="Y264" s="1008"/>
      <c r="Z264" s="1005"/>
      <c r="AA264" s="1005"/>
      <c r="AB264" s="1005"/>
      <c r="AC264" s="1005"/>
      <c r="AD264" s="1005"/>
      <c r="AE264" s="1005"/>
      <c r="AF264" s="1005"/>
      <c r="AG264" s="196"/>
      <c r="AH264" s="592"/>
      <c r="AI264" s="592"/>
      <c r="AJ264" s="592"/>
      <c r="AK264" s="196"/>
      <c r="AL264" s="197"/>
      <c r="AM264" s="197"/>
      <c r="AN264" s="197"/>
      <c r="AO264" s="197"/>
      <c r="AP264" s="1151"/>
      <c r="AQ264" s="1005"/>
      <c r="AR264" s="282"/>
      <c r="AS264" s="282"/>
      <c r="AT264" s="282"/>
      <c r="AU264" s="282"/>
      <c r="AV264" s="282"/>
      <c r="AW264" s="282"/>
      <c r="AX264" s="1151"/>
      <c r="AY264" s="1005"/>
      <c r="AZ264" s="282"/>
      <c r="BA264" s="282"/>
      <c r="BB264" s="282"/>
      <c r="BC264" s="282"/>
      <c r="BD264" s="282"/>
      <c r="BE264" s="282"/>
      <c r="BF264" s="1151"/>
      <c r="BG264" s="1005"/>
      <c r="BH264" s="282"/>
      <c r="BI264" s="282"/>
      <c r="BJ264" s="282"/>
      <c r="BK264" s="282"/>
      <c r="BL264" s="282"/>
      <c r="BM264" s="282"/>
      <c r="BN264" s="1151"/>
      <c r="BO264" s="1005"/>
      <c r="BP264" s="282"/>
      <c r="BQ264" s="282"/>
      <c r="BR264" s="282"/>
      <c r="BS264" s="282"/>
      <c r="BT264" s="282"/>
      <c r="BU264" s="282"/>
    </row>
    <row r="265" spans="1:73" s="1" customFormat="1" ht="39.950000000000003" customHeight="1" thickBot="1" x14ac:dyDescent="0.3">
      <c r="A265" s="151"/>
      <c r="B265" s="24"/>
      <c r="C265" s="1060"/>
      <c r="D265" s="1051"/>
      <c r="E265" s="1063"/>
      <c r="F265" s="1066"/>
      <c r="G265" s="1051"/>
      <c r="H265" s="1045"/>
      <c r="I265" s="1051"/>
      <c r="J265" s="1045"/>
      <c r="K265" s="1051"/>
      <c r="L265" s="1045"/>
      <c r="M265" s="1051"/>
      <c r="N265" s="1421"/>
      <c r="O265" s="1051"/>
      <c r="P265" s="1054"/>
      <c r="Q265" s="1057"/>
      <c r="R265" s="1042"/>
      <c r="S265" s="1042"/>
      <c r="T265" s="1024"/>
      <c r="U265" s="1009"/>
      <c r="V265" s="1009"/>
      <c r="W265" s="1009"/>
      <c r="X265" s="1009"/>
      <c r="Y265" s="1009"/>
      <c r="Z265" s="1006"/>
      <c r="AA265" s="1006"/>
      <c r="AB265" s="1006"/>
      <c r="AC265" s="1006"/>
      <c r="AD265" s="1006"/>
      <c r="AE265" s="1006"/>
      <c r="AF265" s="1006"/>
      <c r="AG265" s="715"/>
      <c r="AH265" s="716"/>
      <c r="AI265" s="716"/>
      <c r="AJ265" s="716"/>
      <c r="AK265" s="715"/>
      <c r="AL265" s="717"/>
      <c r="AM265" s="717"/>
      <c r="AN265" s="717"/>
      <c r="AO265" s="717"/>
      <c r="AP265" s="1152"/>
      <c r="AQ265" s="1006"/>
      <c r="AR265" s="718"/>
      <c r="AS265" s="718"/>
      <c r="AT265" s="718"/>
      <c r="AU265" s="718"/>
      <c r="AV265" s="718"/>
      <c r="AW265" s="718"/>
      <c r="AX265" s="1152"/>
      <c r="AY265" s="1006"/>
      <c r="AZ265" s="718"/>
      <c r="BA265" s="718"/>
      <c r="BB265" s="718"/>
      <c r="BC265" s="718"/>
      <c r="BD265" s="718"/>
      <c r="BE265" s="718"/>
      <c r="BF265" s="1152"/>
      <c r="BG265" s="1006"/>
      <c r="BH265" s="718"/>
      <c r="BI265" s="718"/>
      <c r="BJ265" s="718"/>
      <c r="BK265" s="718"/>
      <c r="BL265" s="718"/>
      <c r="BM265" s="718"/>
      <c r="BN265" s="1152"/>
      <c r="BO265" s="1006"/>
      <c r="BP265" s="718"/>
      <c r="BQ265" s="718"/>
      <c r="BR265" s="718"/>
      <c r="BS265" s="718"/>
      <c r="BT265" s="718"/>
      <c r="BU265" s="718"/>
    </row>
    <row r="266" spans="1:73" s="1" customFormat="1" ht="39.950000000000003" customHeight="1" thickTop="1" x14ac:dyDescent="0.25">
      <c r="A266" s="151"/>
      <c r="B266" s="24"/>
      <c r="C266" s="1058" t="s">
        <v>1449</v>
      </c>
      <c r="D266" s="1049" t="s">
        <v>1450</v>
      </c>
      <c r="E266" s="1061">
        <v>444</v>
      </c>
      <c r="F266" s="1064" t="s">
        <v>3659</v>
      </c>
      <c r="G266" s="1049" t="s">
        <v>1467</v>
      </c>
      <c r="H266" s="1043">
        <v>5000</v>
      </c>
      <c r="I266" s="1049" t="s">
        <v>2982</v>
      </c>
      <c r="J266" s="1043" t="s">
        <v>3049</v>
      </c>
      <c r="K266" s="1049" t="s">
        <v>3050</v>
      </c>
      <c r="L266" s="1043" t="s">
        <v>3655</v>
      </c>
      <c r="M266" s="1049" t="s">
        <v>3656</v>
      </c>
      <c r="N266" s="1404">
        <v>2024004540034</v>
      </c>
      <c r="O266" s="1049" t="s">
        <v>3657</v>
      </c>
      <c r="P266" s="1052" t="s">
        <v>1448</v>
      </c>
      <c r="Q266" s="1055">
        <v>5000</v>
      </c>
      <c r="R266" s="1040" t="s">
        <v>2871</v>
      </c>
      <c r="S266" s="1040"/>
      <c r="T266" s="1022"/>
      <c r="U266" s="1007"/>
      <c r="V266" s="1007"/>
      <c r="W266" s="1007"/>
      <c r="X266" s="1007"/>
      <c r="Y266" s="1007"/>
      <c r="Z266" s="1004">
        <f t="shared" ref="Z266" si="641">+AQ266+AY266+BG266+BO266</f>
        <v>0</v>
      </c>
      <c r="AA266" s="1004">
        <f t="shared" ref="AA266" si="642">SUM(AR266:AR269,AZ266:AZ269,BH266:BH269,BP266:BP269)</f>
        <v>0</v>
      </c>
      <c r="AB266" s="1004">
        <f t="shared" ref="AB266" si="643">SUM(AS266:AS269,BA266:BA269,BI266:BI269,BQ266:BQ269)</f>
        <v>0</v>
      </c>
      <c r="AC266" s="1004">
        <f t="shared" ref="AC266" si="644">SUM(AT266:AT269,BB266:BB269,BJ266:BJ269,BR266:BR269)</f>
        <v>0</v>
      </c>
      <c r="AD266" s="1004">
        <f t="shared" ref="AD266" si="645">SUM(AU266:AU269,BC266:BC269,BK266:BK269,BS266:BS269)</f>
        <v>0</v>
      </c>
      <c r="AE266" s="1004">
        <f t="shared" ref="AE266" si="646">SUM(AV266:AV269,BD266:BD269,BL266:BL269,BT266:BT269)</f>
        <v>0</v>
      </c>
      <c r="AF266" s="1004">
        <f t="shared" ref="AF266" si="647">SUM(AW266:AW269,BE266:BE269,BM266:BM269,BU266:BU269)</f>
        <v>0</v>
      </c>
      <c r="AG266" s="714"/>
      <c r="AH266" s="593"/>
      <c r="AI266" s="593"/>
      <c r="AJ266" s="593"/>
      <c r="AK266" s="207"/>
      <c r="AL266" s="208"/>
      <c r="AM266" s="208"/>
      <c r="AN266" s="208"/>
      <c r="AO266" s="208"/>
      <c r="AP266" s="1150">
        <f t="shared" ref="AP266" si="648">+U266</f>
        <v>0</v>
      </c>
      <c r="AQ266" s="1004">
        <f t="shared" ref="AQ266" si="649">SUM(AR266:AW269)</f>
        <v>0</v>
      </c>
      <c r="AR266" s="299"/>
      <c r="AS266" s="299"/>
      <c r="AT266" s="299"/>
      <c r="AU266" s="299"/>
      <c r="AV266" s="299"/>
      <c r="AW266" s="299"/>
      <c r="AX266" s="1150">
        <f t="shared" ref="AX266" si="650">+V266</f>
        <v>0</v>
      </c>
      <c r="AY266" s="1004">
        <f t="shared" ref="AY266" si="651">SUM(AZ266:BE269)</f>
        <v>0</v>
      </c>
      <c r="AZ266" s="299"/>
      <c r="BA266" s="299"/>
      <c r="BB266" s="299"/>
      <c r="BC266" s="299"/>
      <c r="BD266" s="299"/>
      <c r="BE266" s="299"/>
      <c r="BF266" s="1150">
        <f t="shared" ref="BF266" si="652">+W266</f>
        <v>0</v>
      </c>
      <c r="BG266" s="1004">
        <f t="shared" ref="BG266" si="653">SUM(BH266:BM269)</f>
        <v>0</v>
      </c>
      <c r="BH266" s="299"/>
      <c r="BI266" s="299"/>
      <c r="BJ266" s="299"/>
      <c r="BK266" s="299"/>
      <c r="BL266" s="299"/>
      <c r="BM266" s="299"/>
      <c r="BN266" s="1150">
        <f t="shared" ref="BN266" si="654">+X266</f>
        <v>0</v>
      </c>
      <c r="BO266" s="1004">
        <f t="shared" ref="BO266" si="655">SUM(BP266:BU269)</f>
        <v>0</v>
      </c>
      <c r="BP266" s="299"/>
      <c r="BQ266" s="299"/>
      <c r="BR266" s="299"/>
      <c r="BS266" s="299"/>
      <c r="BT266" s="299"/>
      <c r="BU266" s="299"/>
    </row>
    <row r="267" spans="1:73" s="1" customFormat="1" ht="39.950000000000003" customHeight="1" x14ac:dyDescent="0.25">
      <c r="A267" s="151"/>
      <c r="B267" s="24"/>
      <c r="C267" s="1059"/>
      <c r="D267" s="1050"/>
      <c r="E267" s="1062"/>
      <c r="F267" s="1065"/>
      <c r="G267" s="1050"/>
      <c r="H267" s="1044"/>
      <c r="I267" s="1050"/>
      <c r="J267" s="1044"/>
      <c r="K267" s="1050"/>
      <c r="L267" s="1044"/>
      <c r="M267" s="1050"/>
      <c r="N267" s="1420"/>
      <c r="O267" s="1050"/>
      <c r="P267" s="1053"/>
      <c r="Q267" s="1056"/>
      <c r="R267" s="1041"/>
      <c r="S267" s="1041"/>
      <c r="T267" s="1023"/>
      <c r="U267" s="1008"/>
      <c r="V267" s="1008"/>
      <c r="W267" s="1008"/>
      <c r="X267" s="1008"/>
      <c r="Y267" s="1008"/>
      <c r="Z267" s="1005"/>
      <c r="AA267" s="1005"/>
      <c r="AB267" s="1005"/>
      <c r="AC267" s="1005"/>
      <c r="AD267" s="1005"/>
      <c r="AE267" s="1005"/>
      <c r="AF267" s="1005"/>
      <c r="AG267" s="479"/>
      <c r="AH267" s="592"/>
      <c r="AI267" s="592"/>
      <c r="AJ267" s="592"/>
      <c r="AK267" s="196"/>
      <c r="AL267" s="197"/>
      <c r="AM267" s="197"/>
      <c r="AN267" s="197"/>
      <c r="AO267" s="197"/>
      <c r="AP267" s="1151"/>
      <c r="AQ267" s="1005"/>
      <c r="AR267" s="282"/>
      <c r="AS267" s="282"/>
      <c r="AT267" s="282"/>
      <c r="AU267" s="282"/>
      <c r="AV267" s="282"/>
      <c r="AW267" s="282"/>
      <c r="AX267" s="1151"/>
      <c r="AY267" s="1005"/>
      <c r="AZ267" s="282"/>
      <c r="BA267" s="282"/>
      <c r="BB267" s="282"/>
      <c r="BC267" s="282"/>
      <c r="BD267" s="282"/>
      <c r="BE267" s="282"/>
      <c r="BF267" s="1151"/>
      <c r="BG267" s="1005"/>
      <c r="BH267" s="282"/>
      <c r="BI267" s="282"/>
      <c r="BJ267" s="282"/>
      <c r="BK267" s="282"/>
      <c r="BL267" s="282"/>
      <c r="BM267" s="282"/>
      <c r="BN267" s="1151"/>
      <c r="BO267" s="1005"/>
      <c r="BP267" s="282"/>
      <c r="BQ267" s="282"/>
      <c r="BR267" s="282"/>
      <c r="BS267" s="282"/>
      <c r="BT267" s="282"/>
      <c r="BU267" s="282"/>
    </row>
    <row r="268" spans="1:73" s="1" customFormat="1" ht="39.950000000000003" customHeight="1" x14ac:dyDescent="0.25">
      <c r="A268" s="151"/>
      <c r="B268" s="24"/>
      <c r="C268" s="1059"/>
      <c r="D268" s="1050"/>
      <c r="E268" s="1062"/>
      <c r="F268" s="1065"/>
      <c r="G268" s="1050"/>
      <c r="H268" s="1044"/>
      <c r="I268" s="1050"/>
      <c r="J268" s="1044"/>
      <c r="K268" s="1050"/>
      <c r="L268" s="1044"/>
      <c r="M268" s="1050"/>
      <c r="N268" s="1420"/>
      <c r="O268" s="1050"/>
      <c r="P268" s="1053"/>
      <c r="Q268" s="1056"/>
      <c r="R268" s="1041"/>
      <c r="S268" s="1041"/>
      <c r="T268" s="1023"/>
      <c r="U268" s="1008"/>
      <c r="V268" s="1008"/>
      <c r="W268" s="1008"/>
      <c r="X268" s="1008"/>
      <c r="Y268" s="1008"/>
      <c r="Z268" s="1005"/>
      <c r="AA268" s="1005"/>
      <c r="AB268" s="1005"/>
      <c r="AC268" s="1005"/>
      <c r="AD268" s="1005"/>
      <c r="AE268" s="1005"/>
      <c r="AF268" s="1005"/>
      <c r="AG268" s="196"/>
      <c r="AH268" s="592"/>
      <c r="AI268" s="592"/>
      <c r="AJ268" s="592"/>
      <c r="AK268" s="196"/>
      <c r="AL268" s="197"/>
      <c r="AM268" s="197"/>
      <c r="AN268" s="197"/>
      <c r="AO268" s="197"/>
      <c r="AP268" s="1151"/>
      <c r="AQ268" s="1005"/>
      <c r="AR268" s="282"/>
      <c r="AS268" s="282"/>
      <c r="AT268" s="282"/>
      <c r="AU268" s="282"/>
      <c r="AV268" s="282"/>
      <c r="AW268" s="282"/>
      <c r="AX268" s="1151"/>
      <c r="AY268" s="1005"/>
      <c r="AZ268" s="282"/>
      <c r="BA268" s="282"/>
      <c r="BB268" s="282"/>
      <c r="BC268" s="282"/>
      <c r="BD268" s="282"/>
      <c r="BE268" s="282"/>
      <c r="BF268" s="1151"/>
      <c r="BG268" s="1005"/>
      <c r="BH268" s="282"/>
      <c r="BI268" s="282"/>
      <c r="BJ268" s="282"/>
      <c r="BK268" s="282"/>
      <c r="BL268" s="282"/>
      <c r="BM268" s="282"/>
      <c r="BN268" s="1151"/>
      <c r="BO268" s="1005"/>
      <c r="BP268" s="282"/>
      <c r="BQ268" s="282"/>
      <c r="BR268" s="282"/>
      <c r="BS268" s="282"/>
      <c r="BT268" s="282"/>
      <c r="BU268" s="282"/>
    </row>
    <row r="269" spans="1:73" s="1" customFormat="1" ht="39.950000000000003" customHeight="1" thickBot="1" x14ac:dyDescent="0.3">
      <c r="A269" s="151"/>
      <c r="B269" s="24"/>
      <c r="C269" s="1060"/>
      <c r="D269" s="1051"/>
      <c r="E269" s="1063"/>
      <c r="F269" s="1066"/>
      <c r="G269" s="1051"/>
      <c r="H269" s="1045"/>
      <c r="I269" s="1051"/>
      <c r="J269" s="1045"/>
      <c r="K269" s="1051"/>
      <c r="L269" s="1045"/>
      <c r="M269" s="1051"/>
      <c r="N269" s="1421"/>
      <c r="O269" s="1051"/>
      <c r="P269" s="1054"/>
      <c r="Q269" s="1057"/>
      <c r="R269" s="1042"/>
      <c r="S269" s="1042"/>
      <c r="T269" s="1024"/>
      <c r="U269" s="1009"/>
      <c r="V269" s="1009"/>
      <c r="W269" s="1009"/>
      <c r="X269" s="1009"/>
      <c r="Y269" s="1009"/>
      <c r="Z269" s="1006"/>
      <c r="AA269" s="1006"/>
      <c r="AB269" s="1006"/>
      <c r="AC269" s="1006"/>
      <c r="AD269" s="1006"/>
      <c r="AE269" s="1006"/>
      <c r="AF269" s="1006"/>
      <c r="AG269" s="715"/>
      <c r="AH269" s="716"/>
      <c r="AI269" s="716"/>
      <c r="AJ269" s="716"/>
      <c r="AK269" s="715"/>
      <c r="AL269" s="717"/>
      <c r="AM269" s="717"/>
      <c r="AN269" s="717"/>
      <c r="AO269" s="717"/>
      <c r="AP269" s="1152"/>
      <c r="AQ269" s="1006"/>
      <c r="AR269" s="718"/>
      <c r="AS269" s="718"/>
      <c r="AT269" s="718"/>
      <c r="AU269" s="718"/>
      <c r="AV269" s="718"/>
      <c r="AW269" s="718"/>
      <c r="AX269" s="1152"/>
      <c r="AY269" s="1006"/>
      <c r="AZ269" s="718"/>
      <c r="BA269" s="718"/>
      <c r="BB269" s="718"/>
      <c r="BC269" s="718"/>
      <c r="BD269" s="718"/>
      <c r="BE269" s="718"/>
      <c r="BF269" s="1152"/>
      <c r="BG269" s="1006"/>
      <c r="BH269" s="718"/>
      <c r="BI269" s="718"/>
      <c r="BJ269" s="718"/>
      <c r="BK269" s="718"/>
      <c r="BL269" s="718"/>
      <c r="BM269" s="718"/>
      <c r="BN269" s="1152"/>
      <c r="BO269" s="1006"/>
      <c r="BP269" s="718"/>
      <c r="BQ269" s="718"/>
      <c r="BR269" s="718"/>
      <c r="BS269" s="718"/>
      <c r="BT269" s="718"/>
      <c r="BU269" s="718"/>
    </row>
    <row r="270" spans="1:73" s="1" customFormat="1" ht="39.950000000000003" customHeight="1" thickTop="1" x14ac:dyDescent="0.25">
      <c r="A270" s="151"/>
      <c r="B270" s="24"/>
      <c r="C270" s="1058" t="s">
        <v>1451</v>
      </c>
      <c r="D270" s="1049" t="s">
        <v>1452</v>
      </c>
      <c r="E270" s="1061">
        <v>445</v>
      </c>
      <c r="F270" s="1064" t="s">
        <v>3659</v>
      </c>
      <c r="G270" s="1049" t="s">
        <v>1467</v>
      </c>
      <c r="H270" s="1043">
        <v>20000</v>
      </c>
      <c r="I270" s="1049" t="s">
        <v>2982</v>
      </c>
      <c r="J270" s="1043" t="s">
        <v>3049</v>
      </c>
      <c r="K270" s="1049" t="s">
        <v>3050</v>
      </c>
      <c r="L270" s="1043" t="s">
        <v>3655</v>
      </c>
      <c r="M270" s="1049" t="s">
        <v>3656</v>
      </c>
      <c r="N270" s="1404">
        <v>2024004540034</v>
      </c>
      <c r="O270" s="1049" t="s">
        <v>3657</v>
      </c>
      <c r="P270" s="1052" t="s">
        <v>1448</v>
      </c>
      <c r="Q270" s="1055">
        <v>20000</v>
      </c>
      <c r="R270" s="1040" t="s">
        <v>2871</v>
      </c>
      <c r="S270" s="1040"/>
      <c r="T270" s="1022"/>
      <c r="U270" s="1007"/>
      <c r="V270" s="1007"/>
      <c r="W270" s="1007"/>
      <c r="X270" s="1007"/>
      <c r="Y270" s="1007"/>
      <c r="Z270" s="1004">
        <f t="shared" ref="Z270" si="656">+AQ270+AY270+BG270+BO270</f>
        <v>0</v>
      </c>
      <c r="AA270" s="1004">
        <f t="shared" ref="AA270" si="657">SUM(AR270:AR273,AZ270:AZ273,BH270:BH273,BP270:BP273)</f>
        <v>0</v>
      </c>
      <c r="AB270" s="1004">
        <f t="shared" ref="AB270" si="658">SUM(AS270:AS273,BA270:BA273,BI270:BI273,BQ270:BQ273)</f>
        <v>0</v>
      </c>
      <c r="AC270" s="1004">
        <f t="shared" ref="AC270" si="659">SUM(AT270:AT273,BB270:BB273,BJ270:BJ273,BR270:BR273)</f>
        <v>0</v>
      </c>
      <c r="AD270" s="1004">
        <f t="shared" ref="AD270" si="660">SUM(AU270:AU273,BC270:BC273,BK270:BK273,BS270:BS273)</f>
        <v>0</v>
      </c>
      <c r="AE270" s="1004">
        <f t="shared" ref="AE270" si="661">SUM(AV270:AV273,BD270:BD273,BL270:BL273,BT270:BT273)</f>
        <v>0</v>
      </c>
      <c r="AF270" s="1004">
        <f t="shared" ref="AF270" si="662">SUM(AW270:AW273,BE270:BE273,BM270:BM273,BU270:BU273)</f>
        <v>0</v>
      </c>
      <c r="AG270" s="714"/>
      <c r="AH270" s="593"/>
      <c r="AI270" s="593"/>
      <c r="AJ270" s="593"/>
      <c r="AK270" s="207"/>
      <c r="AL270" s="208"/>
      <c r="AM270" s="208"/>
      <c r="AN270" s="208"/>
      <c r="AO270" s="208"/>
      <c r="AP270" s="1150">
        <f t="shared" ref="AP270" si="663">+U270</f>
        <v>0</v>
      </c>
      <c r="AQ270" s="1004">
        <f t="shared" ref="AQ270" si="664">SUM(AR270:AW273)</f>
        <v>0</v>
      </c>
      <c r="AR270" s="299"/>
      <c r="AS270" s="299"/>
      <c r="AT270" s="299"/>
      <c r="AU270" s="299"/>
      <c r="AV270" s="299"/>
      <c r="AW270" s="299"/>
      <c r="AX270" s="1150">
        <f t="shared" ref="AX270" si="665">+V270</f>
        <v>0</v>
      </c>
      <c r="AY270" s="1004">
        <f t="shared" ref="AY270" si="666">SUM(AZ270:BE273)</f>
        <v>0</v>
      </c>
      <c r="AZ270" s="299"/>
      <c r="BA270" s="299"/>
      <c r="BB270" s="299"/>
      <c r="BC270" s="299"/>
      <c r="BD270" s="299"/>
      <c r="BE270" s="299"/>
      <c r="BF270" s="1150">
        <f t="shared" ref="BF270" si="667">+W270</f>
        <v>0</v>
      </c>
      <c r="BG270" s="1004">
        <f t="shared" ref="BG270" si="668">SUM(BH270:BM273)</f>
        <v>0</v>
      </c>
      <c r="BH270" s="299"/>
      <c r="BI270" s="299"/>
      <c r="BJ270" s="299"/>
      <c r="BK270" s="299"/>
      <c r="BL270" s="299"/>
      <c r="BM270" s="299"/>
      <c r="BN270" s="1150">
        <f t="shared" ref="BN270" si="669">+X270</f>
        <v>0</v>
      </c>
      <c r="BO270" s="1004">
        <f t="shared" ref="BO270" si="670">SUM(BP270:BU273)</f>
        <v>0</v>
      </c>
      <c r="BP270" s="299"/>
      <c r="BQ270" s="299"/>
      <c r="BR270" s="299"/>
      <c r="BS270" s="299"/>
      <c r="BT270" s="299"/>
      <c r="BU270" s="299"/>
    </row>
    <row r="271" spans="1:73" s="1" customFormat="1" ht="39.950000000000003" customHeight="1" x14ac:dyDescent="0.25">
      <c r="A271" s="151"/>
      <c r="B271" s="24"/>
      <c r="C271" s="1059"/>
      <c r="D271" s="1050"/>
      <c r="E271" s="1062"/>
      <c r="F271" s="1065"/>
      <c r="G271" s="1050"/>
      <c r="H271" s="1044"/>
      <c r="I271" s="1050"/>
      <c r="J271" s="1044"/>
      <c r="K271" s="1050"/>
      <c r="L271" s="1044"/>
      <c r="M271" s="1050"/>
      <c r="N271" s="1420"/>
      <c r="O271" s="1050"/>
      <c r="P271" s="1053"/>
      <c r="Q271" s="1056"/>
      <c r="R271" s="1041"/>
      <c r="S271" s="1041"/>
      <c r="T271" s="1023"/>
      <c r="U271" s="1008"/>
      <c r="V271" s="1008"/>
      <c r="W271" s="1008"/>
      <c r="X271" s="1008"/>
      <c r="Y271" s="1008"/>
      <c r="Z271" s="1005"/>
      <c r="AA271" s="1005"/>
      <c r="AB271" s="1005"/>
      <c r="AC271" s="1005"/>
      <c r="AD271" s="1005"/>
      <c r="AE271" s="1005"/>
      <c r="AF271" s="1005"/>
      <c r="AG271" s="479"/>
      <c r="AH271" s="592"/>
      <c r="AI271" s="592"/>
      <c r="AJ271" s="592"/>
      <c r="AK271" s="196"/>
      <c r="AL271" s="197"/>
      <c r="AM271" s="197"/>
      <c r="AN271" s="197"/>
      <c r="AO271" s="197"/>
      <c r="AP271" s="1151"/>
      <c r="AQ271" s="1005"/>
      <c r="AR271" s="282"/>
      <c r="AS271" s="282"/>
      <c r="AT271" s="282"/>
      <c r="AU271" s="282"/>
      <c r="AV271" s="282"/>
      <c r="AW271" s="282"/>
      <c r="AX271" s="1151"/>
      <c r="AY271" s="1005"/>
      <c r="AZ271" s="282"/>
      <c r="BA271" s="282"/>
      <c r="BB271" s="282"/>
      <c r="BC271" s="282"/>
      <c r="BD271" s="282"/>
      <c r="BE271" s="282"/>
      <c r="BF271" s="1151"/>
      <c r="BG271" s="1005"/>
      <c r="BH271" s="282"/>
      <c r="BI271" s="282"/>
      <c r="BJ271" s="282"/>
      <c r="BK271" s="282"/>
      <c r="BL271" s="282"/>
      <c r="BM271" s="282"/>
      <c r="BN271" s="1151"/>
      <c r="BO271" s="1005"/>
      <c r="BP271" s="282"/>
      <c r="BQ271" s="282"/>
      <c r="BR271" s="282"/>
      <c r="BS271" s="282"/>
      <c r="BT271" s="282"/>
      <c r="BU271" s="282"/>
    </row>
    <row r="272" spans="1:73" s="1" customFormat="1" ht="39.950000000000003" customHeight="1" x14ac:dyDescent="0.25">
      <c r="A272" s="151"/>
      <c r="B272" s="24"/>
      <c r="C272" s="1059"/>
      <c r="D272" s="1050"/>
      <c r="E272" s="1062"/>
      <c r="F272" s="1065"/>
      <c r="G272" s="1050"/>
      <c r="H272" s="1044"/>
      <c r="I272" s="1050"/>
      <c r="J272" s="1044"/>
      <c r="K272" s="1050"/>
      <c r="L272" s="1044"/>
      <c r="M272" s="1050"/>
      <c r="N272" s="1420"/>
      <c r="O272" s="1050"/>
      <c r="P272" s="1053"/>
      <c r="Q272" s="1056"/>
      <c r="R272" s="1041"/>
      <c r="S272" s="1041"/>
      <c r="T272" s="1023"/>
      <c r="U272" s="1008"/>
      <c r="V272" s="1008"/>
      <c r="W272" s="1008"/>
      <c r="X272" s="1008"/>
      <c r="Y272" s="1008"/>
      <c r="Z272" s="1005"/>
      <c r="AA272" s="1005"/>
      <c r="AB272" s="1005"/>
      <c r="AC272" s="1005"/>
      <c r="AD272" s="1005"/>
      <c r="AE272" s="1005"/>
      <c r="AF272" s="1005"/>
      <c r="AG272" s="196"/>
      <c r="AH272" s="592"/>
      <c r="AI272" s="592"/>
      <c r="AJ272" s="592"/>
      <c r="AK272" s="196"/>
      <c r="AL272" s="197"/>
      <c r="AM272" s="197"/>
      <c r="AN272" s="197"/>
      <c r="AO272" s="197"/>
      <c r="AP272" s="1151"/>
      <c r="AQ272" s="1005"/>
      <c r="AR272" s="282"/>
      <c r="AS272" s="282"/>
      <c r="AT272" s="282"/>
      <c r="AU272" s="282"/>
      <c r="AV272" s="282"/>
      <c r="AW272" s="282"/>
      <c r="AX272" s="1151"/>
      <c r="AY272" s="1005"/>
      <c r="AZ272" s="282"/>
      <c r="BA272" s="282"/>
      <c r="BB272" s="282"/>
      <c r="BC272" s="282"/>
      <c r="BD272" s="282"/>
      <c r="BE272" s="282"/>
      <c r="BF272" s="1151"/>
      <c r="BG272" s="1005"/>
      <c r="BH272" s="282"/>
      <c r="BI272" s="282"/>
      <c r="BJ272" s="282"/>
      <c r="BK272" s="282"/>
      <c r="BL272" s="282"/>
      <c r="BM272" s="282"/>
      <c r="BN272" s="1151"/>
      <c r="BO272" s="1005"/>
      <c r="BP272" s="282"/>
      <c r="BQ272" s="282"/>
      <c r="BR272" s="282"/>
      <c r="BS272" s="282"/>
      <c r="BT272" s="282"/>
      <c r="BU272" s="282"/>
    </row>
    <row r="273" spans="1:73" s="1" customFormat="1" ht="39.950000000000003" customHeight="1" thickBot="1" x14ac:dyDescent="0.3">
      <c r="A273" s="151"/>
      <c r="B273" s="24"/>
      <c r="C273" s="1060"/>
      <c r="D273" s="1051"/>
      <c r="E273" s="1063"/>
      <c r="F273" s="1066"/>
      <c r="G273" s="1051"/>
      <c r="H273" s="1045"/>
      <c r="I273" s="1051"/>
      <c r="J273" s="1045"/>
      <c r="K273" s="1051"/>
      <c r="L273" s="1045"/>
      <c r="M273" s="1051"/>
      <c r="N273" s="1421"/>
      <c r="O273" s="1051"/>
      <c r="P273" s="1054"/>
      <c r="Q273" s="1057"/>
      <c r="R273" s="1042"/>
      <c r="S273" s="1042"/>
      <c r="T273" s="1024"/>
      <c r="U273" s="1009"/>
      <c r="V273" s="1009"/>
      <c r="W273" s="1009"/>
      <c r="X273" s="1009"/>
      <c r="Y273" s="1009"/>
      <c r="Z273" s="1006"/>
      <c r="AA273" s="1006"/>
      <c r="AB273" s="1006"/>
      <c r="AC273" s="1006"/>
      <c r="AD273" s="1006"/>
      <c r="AE273" s="1006"/>
      <c r="AF273" s="1006"/>
      <c r="AG273" s="715"/>
      <c r="AH273" s="716"/>
      <c r="AI273" s="716"/>
      <c r="AJ273" s="716"/>
      <c r="AK273" s="715"/>
      <c r="AL273" s="717"/>
      <c r="AM273" s="717"/>
      <c r="AN273" s="717"/>
      <c r="AO273" s="717"/>
      <c r="AP273" s="1152"/>
      <c r="AQ273" s="1006"/>
      <c r="AR273" s="718"/>
      <c r="AS273" s="718"/>
      <c r="AT273" s="718"/>
      <c r="AU273" s="718"/>
      <c r="AV273" s="718"/>
      <c r="AW273" s="718"/>
      <c r="AX273" s="1152"/>
      <c r="AY273" s="1006"/>
      <c r="AZ273" s="718"/>
      <c r="BA273" s="718"/>
      <c r="BB273" s="718"/>
      <c r="BC273" s="718"/>
      <c r="BD273" s="718"/>
      <c r="BE273" s="718"/>
      <c r="BF273" s="1152"/>
      <c r="BG273" s="1006"/>
      <c r="BH273" s="718"/>
      <c r="BI273" s="718"/>
      <c r="BJ273" s="718"/>
      <c r="BK273" s="718"/>
      <c r="BL273" s="718"/>
      <c r="BM273" s="718"/>
      <c r="BN273" s="1152"/>
      <c r="BO273" s="1006"/>
      <c r="BP273" s="718"/>
      <c r="BQ273" s="718"/>
      <c r="BR273" s="718"/>
      <c r="BS273" s="718"/>
      <c r="BT273" s="718"/>
      <c r="BU273" s="718"/>
    </row>
    <row r="274" spans="1:73" s="1" customFormat="1" ht="39.950000000000003" customHeight="1" thickTop="1" x14ac:dyDescent="0.25">
      <c r="A274" s="151"/>
      <c r="B274" s="24"/>
      <c r="C274" s="1058" t="s">
        <v>1453</v>
      </c>
      <c r="D274" s="1049" t="s">
        <v>1454</v>
      </c>
      <c r="E274" s="1061">
        <v>446</v>
      </c>
      <c r="F274" s="1064" t="s">
        <v>3659</v>
      </c>
      <c r="G274" s="1049" t="s">
        <v>1467</v>
      </c>
      <c r="H274" s="1043">
        <v>10000</v>
      </c>
      <c r="I274" s="1049" t="s">
        <v>2982</v>
      </c>
      <c r="J274" s="1043" t="s">
        <v>3049</v>
      </c>
      <c r="K274" s="1049" t="s">
        <v>3050</v>
      </c>
      <c r="L274" s="1043" t="s">
        <v>3655</v>
      </c>
      <c r="M274" s="1049" t="s">
        <v>3656</v>
      </c>
      <c r="N274" s="1404">
        <v>2024004540034</v>
      </c>
      <c r="O274" s="1049" t="s">
        <v>3657</v>
      </c>
      <c r="P274" s="1052" t="s">
        <v>1448</v>
      </c>
      <c r="Q274" s="1055">
        <v>10000</v>
      </c>
      <c r="R274" s="1040" t="s">
        <v>2871</v>
      </c>
      <c r="S274" s="1040"/>
      <c r="T274" s="1022"/>
      <c r="U274" s="1007"/>
      <c r="V274" s="1007"/>
      <c r="W274" s="1007"/>
      <c r="X274" s="1007"/>
      <c r="Y274" s="1007"/>
      <c r="Z274" s="1004">
        <f t="shared" ref="Z274" si="671">+AQ274+AY274+BG274+BO274</f>
        <v>0</v>
      </c>
      <c r="AA274" s="1004">
        <f t="shared" ref="AA274" si="672">SUM(AR274:AR277,AZ274:AZ277,BH274:BH277,BP274:BP277)</f>
        <v>0</v>
      </c>
      <c r="AB274" s="1004">
        <f t="shared" ref="AB274" si="673">SUM(AS274:AS277,BA274:BA277,BI274:BI277,BQ274:BQ277)</f>
        <v>0</v>
      </c>
      <c r="AC274" s="1004">
        <f t="shared" ref="AC274" si="674">SUM(AT274:AT277,BB274:BB277,BJ274:BJ277,BR274:BR277)</f>
        <v>0</v>
      </c>
      <c r="AD274" s="1004">
        <f t="shared" ref="AD274" si="675">SUM(AU274:AU277,BC274:BC277,BK274:BK277,BS274:BS277)</f>
        <v>0</v>
      </c>
      <c r="AE274" s="1004">
        <f t="shared" ref="AE274" si="676">SUM(AV274:AV277,BD274:BD277,BL274:BL277,BT274:BT277)</f>
        <v>0</v>
      </c>
      <c r="AF274" s="1004">
        <f t="shared" ref="AF274" si="677">SUM(AW274:AW277,BE274:BE277,BM274:BM277,BU274:BU277)</f>
        <v>0</v>
      </c>
      <c r="AG274" s="714"/>
      <c r="AH274" s="593"/>
      <c r="AI274" s="593"/>
      <c r="AJ274" s="593"/>
      <c r="AK274" s="207"/>
      <c r="AL274" s="208"/>
      <c r="AM274" s="208"/>
      <c r="AN274" s="208"/>
      <c r="AO274" s="208"/>
      <c r="AP274" s="1150">
        <f t="shared" ref="AP274" si="678">+U274</f>
        <v>0</v>
      </c>
      <c r="AQ274" s="1004">
        <f t="shared" ref="AQ274" si="679">SUM(AR274:AW277)</f>
        <v>0</v>
      </c>
      <c r="AR274" s="299"/>
      <c r="AS274" s="299"/>
      <c r="AT274" s="299"/>
      <c r="AU274" s="299"/>
      <c r="AV274" s="299"/>
      <c r="AW274" s="299"/>
      <c r="AX274" s="1150">
        <f t="shared" ref="AX274" si="680">+V274</f>
        <v>0</v>
      </c>
      <c r="AY274" s="1004">
        <f t="shared" ref="AY274" si="681">SUM(AZ274:BE277)</f>
        <v>0</v>
      </c>
      <c r="AZ274" s="299"/>
      <c r="BA274" s="299"/>
      <c r="BB274" s="299"/>
      <c r="BC274" s="299"/>
      <c r="BD274" s="299"/>
      <c r="BE274" s="299"/>
      <c r="BF274" s="1150">
        <f t="shared" ref="BF274" si="682">+W274</f>
        <v>0</v>
      </c>
      <c r="BG274" s="1004">
        <f t="shared" ref="BG274" si="683">SUM(BH274:BM277)</f>
        <v>0</v>
      </c>
      <c r="BH274" s="299"/>
      <c r="BI274" s="299"/>
      <c r="BJ274" s="299"/>
      <c r="BK274" s="299"/>
      <c r="BL274" s="299"/>
      <c r="BM274" s="299"/>
      <c r="BN274" s="1150">
        <f t="shared" ref="BN274" si="684">+X274</f>
        <v>0</v>
      </c>
      <c r="BO274" s="1004">
        <f t="shared" ref="BO274" si="685">SUM(BP274:BU277)</f>
        <v>0</v>
      </c>
      <c r="BP274" s="299"/>
      <c r="BQ274" s="299"/>
      <c r="BR274" s="299"/>
      <c r="BS274" s="299"/>
      <c r="BT274" s="299"/>
      <c r="BU274" s="299"/>
    </row>
    <row r="275" spans="1:73" s="1" customFormat="1" ht="39.950000000000003" customHeight="1" x14ac:dyDescent="0.25">
      <c r="A275" s="151"/>
      <c r="B275" s="24"/>
      <c r="C275" s="1059"/>
      <c r="D275" s="1050"/>
      <c r="E275" s="1062"/>
      <c r="F275" s="1065"/>
      <c r="G275" s="1050"/>
      <c r="H275" s="1044"/>
      <c r="I275" s="1050"/>
      <c r="J275" s="1044"/>
      <c r="K275" s="1050"/>
      <c r="L275" s="1044"/>
      <c r="M275" s="1050"/>
      <c r="N275" s="1420"/>
      <c r="O275" s="1050"/>
      <c r="P275" s="1053"/>
      <c r="Q275" s="1056"/>
      <c r="R275" s="1041"/>
      <c r="S275" s="1041"/>
      <c r="T275" s="1023"/>
      <c r="U275" s="1008"/>
      <c r="V275" s="1008"/>
      <c r="W275" s="1008"/>
      <c r="X275" s="1008"/>
      <c r="Y275" s="1008"/>
      <c r="Z275" s="1005"/>
      <c r="AA275" s="1005"/>
      <c r="AB275" s="1005"/>
      <c r="AC275" s="1005"/>
      <c r="AD275" s="1005"/>
      <c r="AE275" s="1005"/>
      <c r="AF275" s="1005"/>
      <c r="AG275" s="479"/>
      <c r="AH275" s="592"/>
      <c r="AI275" s="592"/>
      <c r="AJ275" s="592"/>
      <c r="AK275" s="196"/>
      <c r="AL275" s="197"/>
      <c r="AM275" s="197"/>
      <c r="AN275" s="197"/>
      <c r="AO275" s="197"/>
      <c r="AP275" s="1151"/>
      <c r="AQ275" s="1005"/>
      <c r="AR275" s="282"/>
      <c r="AS275" s="282"/>
      <c r="AT275" s="282"/>
      <c r="AU275" s="282"/>
      <c r="AV275" s="282"/>
      <c r="AW275" s="282"/>
      <c r="AX275" s="1151"/>
      <c r="AY275" s="1005"/>
      <c r="AZ275" s="282"/>
      <c r="BA275" s="282"/>
      <c r="BB275" s="282"/>
      <c r="BC275" s="282"/>
      <c r="BD275" s="282"/>
      <c r="BE275" s="282"/>
      <c r="BF275" s="1151"/>
      <c r="BG275" s="1005"/>
      <c r="BH275" s="282"/>
      <c r="BI275" s="282"/>
      <c r="BJ275" s="282"/>
      <c r="BK275" s="282"/>
      <c r="BL275" s="282"/>
      <c r="BM275" s="282"/>
      <c r="BN275" s="1151"/>
      <c r="BO275" s="1005"/>
      <c r="BP275" s="282"/>
      <c r="BQ275" s="282"/>
      <c r="BR275" s="282"/>
      <c r="BS275" s="282"/>
      <c r="BT275" s="282"/>
      <c r="BU275" s="282"/>
    </row>
    <row r="276" spans="1:73" s="1" customFormat="1" ht="39.950000000000003" customHeight="1" x14ac:dyDescent="0.25">
      <c r="A276" s="151"/>
      <c r="B276" s="24"/>
      <c r="C276" s="1059"/>
      <c r="D276" s="1050"/>
      <c r="E276" s="1062"/>
      <c r="F276" s="1065"/>
      <c r="G276" s="1050"/>
      <c r="H276" s="1044"/>
      <c r="I276" s="1050"/>
      <c r="J276" s="1044"/>
      <c r="K276" s="1050"/>
      <c r="L276" s="1044"/>
      <c r="M276" s="1050"/>
      <c r="N276" s="1420"/>
      <c r="O276" s="1050"/>
      <c r="P276" s="1053"/>
      <c r="Q276" s="1056"/>
      <c r="R276" s="1041"/>
      <c r="S276" s="1041"/>
      <c r="T276" s="1023"/>
      <c r="U276" s="1008"/>
      <c r="V276" s="1008"/>
      <c r="W276" s="1008"/>
      <c r="X276" s="1008"/>
      <c r="Y276" s="1008"/>
      <c r="Z276" s="1005"/>
      <c r="AA276" s="1005"/>
      <c r="AB276" s="1005"/>
      <c r="AC276" s="1005"/>
      <c r="AD276" s="1005"/>
      <c r="AE276" s="1005"/>
      <c r="AF276" s="1005"/>
      <c r="AG276" s="196"/>
      <c r="AH276" s="592"/>
      <c r="AI276" s="592"/>
      <c r="AJ276" s="592"/>
      <c r="AK276" s="196"/>
      <c r="AL276" s="197"/>
      <c r="AM276" s="197"/>
      <c r="AN276" s="197"/>
      <c r="AO276" s="197"/>
      <c r="AP276" s="1151"/>
      <c r="AQ276" s="1005"/>
      <c r="AR276" s="282"/>
      <c r="AS276" s="282"/>
      <c r="AT276" s="282"/>
      <c r="AU276" s="282"/>
      <c r="AV276" s="282"/>
      <c r="AW276" s="282"/>
      <c r="AX276" s="1151"/>
      <c r="AY276" s="1005"/>
      <c r="AZ276" s="282"/>
      <c r="BA276" s="282"/>
      <c r="BB276" s="282"/>
      <c r="BC276" s="282"/>
      <c r="BD276" s="282"/>
      <c r="BE276" s="282"/>
      <c r="BF276" s="1151"/>
      <c r="BG276" s="1005"/>
      <c r="BH276" s="282"/>
      <c r="BI276" s="282"/>
      <c r="BJ276" s="282"/>
      <c r="BK276" s="282"/>
      <c r="BL276" s="282"/>
      <c r="BM276" s="282"/>
      <c r="BN276" s="1151"/>
      <c r="BO276" s="1005"/>
      <c r="BP276" s="282"/>
      <c r="BQ276" s="282"/>
      <c r="BR276" s="282"/>
      <c r="BS276" s="282"/>
      <c r="BT276" s="282"/>
      <c r="BU276" s="282"/>
    </row>
    <row r="277" spans="1:73" s="1" customFormat="1" ht="39.950000000000003" customHeight="1" thickBot="1" x14ac:dyDescent="0.3">
      <c r="A277" s="151"/>
      <c r="B277" s="24"/>
      <c r="C277" s="1060"/>
      <c r="D277" s="1051"/>
      <c r="E277" s="1063"/>
      <c r="F277" s="1066"/>
      <c r="G277" s="1051"/>
      <c r="H277" s="1045"/>
      <c r="I277" s="1051"/>
      <c r="J277" s="1045"/>
      <c r="K277" s="1051"/>
      <c r="L277" s="1045"/>
      <c r="M277" s="1051"/>
      <c r="N277" s="1421"/>
      <c r="O277" s="1051"/>
      <c r="P277" s="1054"/>
      <c r="Q277" s="1057"/>
      <c r="R277" s="1042"/>
      <c r="S277" s="1042"/>
      <c r="T277" s="1024"/>
      <c r="U277" s="1009"/>
      <c r="V277" s="1009"/>
      <c r="W277" s="1009"/>
      <c r="X277" s="1009"/>
      <c r="Y277" s="1009"/>
      <c r="Z277" s="1006"/>
      <c r="AA277" s="1006"/>
      <c r="AB277" s="1006"/>
      <c r="AC277" s="1006"/>
      <c r="AD277" s="1006"/>
      <c r="AE277" s="1006"/>
      <c r="AF277" s="1006"/>
      <c r="AG277" s="715"/>
      <c r="AH277" s="716"/>
      <c r="AI277" s="716"/>
      <c r="AJ277" s="716"/>
      <c r="AK277" s="715"/>
      <c r="AL277" s="717"/>
      <c r="AM277" s="717"/>
      <c r="AN277" s="717"/>
      <c r="AO277" s="717"/>
      <c r="AP277" s="1152"/>
      <c r="AQ277" s="1006"/>
      <c r="AR277" s="718"/>
      <c r="AS277" s="718"/>
      <c r="AT277" s="718"/>
      <c r="AU277" s="718"/>
      <c r="AV277" s="718"/>
      <c r="AW277" s="718"/>
      <c r="AX277" s="1152"/>
      <c r="AY277" s="1006"/>
      <c r="AZ277" s="718"/>
      <c r="BA277" s="718"/>
      <c r="BB277" s="718"/>
      <c r="BC277" s="718"/>
      <c r="BD277" s="718"/>
      <c r="BE277" s="718"/>
      <c r="BF277" s="1152"/>
      <c r="BG277" s="1006"/>
      <c r="BH277" s="718"/>
      <c r="BI277" s="718"/>
      <c r="BJ277" s="718"/>
      <c r="BK277" s="718"/>
      <c r="BL277" s="718"/>
      <c r="BM277" s="718"/>
      <c r="BN277" s="1152"/>
      <c r="BO277" s="1006"/>
      <c r="BP277" s="718"/>
      <c r="BQ277" s="718"/>
      <c r="BR277" s="718"/>
      <c r="BS277" s="718"/>
      <c r="BT277" s="718"/>
      <c r="BU277" s="718"/>
    </row>
    <row r="278" spans="1:73" s="1" customFormat="1" ht="39.950000000000003" customHeight="1" thickTop="1" x14ac:dyDescent="0.25">
      <c r="A278" s="151"/>
      <c r="B278" s="24"/>
      <c r="C278" s="1058" t="s">
        <v>1455</v>
      </c>
      <c r="D278" s="1049" t="s">
        <v>1456</v>
      </c>
      <c r="E278" s="1061">
        <v>447</v>
      </c>
      <c r="F278" s="1064" t="s">
        <v>3660</v>
      </c>
      <c r="G278" s="1049" t="s">
        <v>3661</v>
      </c>
      <c r="H278" s="1043">
        <v>500</v>
      </c>
      <c r="I278" s="1049" t="s">
        <v>2982</v>
      </c>
      <c r="J278" s="1043" t="s">
        <v>3049</v>
      </c>
      <c r="K278" s="1049" t="s">
        <v>3050</v>
      </c>
      <c r="L278" s="1043" t="s">
        <v>3655</v>
      </c>
      <c r="M278" s="1049" t="s">
        <v>3656</v>
      </c>
      <c r="N278" s="1404">
        <v>2024004540034</v>
      </c>
      <c r="O278" s="1049" t="s">
        <v>3657</v>
      </c>
      <c r="P278" s="1052" t="s">
        <v>383</v>
      </c>
      <c r="Q278" s="1055">
        <v>500</v>
      </c>
      <c r="R278" s="1040" t="s">
        <v>2871</v>
      </c>
      <c r="S278" s="1040"/>
      <c r="T278" s="1022"/>
      <c r="U278" s="1007"/>
      <c r="V278" s="1007"/>
      <c r="W278" s="1007"/>
      <c r="X278" s="1007"/>
      <c r="Y278" s="1007"/>
      <c r="Z278" s="1004">
        <f t="shared" ref="Z278" si="686">+AQ278+AY278+BG278+BO278</f>
        <v>0</v>
      </c>
      <c r="AA278" s="1004">
        <f t="shared" ref="AA278" si="687">SUM(AR278:AR281,AZ278:AZ281,BH278:BH281,BP278:BP281)</f>
        <v>0</v>
      </c>
      <c r="AB278" s="1004">
        <f t="shared" ref="AB278" si="688">SUM(AS278:AS281,BA278:BA281,BI278:BI281,BQ278:BQ281)</f>
        <v>0</v>
      </c>
      <c r="AC278" s="1004">
        <f t="shared" ref="AC278" si="689">SUM(AT278:AT281,BB278:BB281,BJ278:BJ281,BR278:BR281)</f>
        <v>0</v>
      </c>
      <c r="AD278" s="1004">
        <f t="shared" ref="AD278" si="690">SUM(AU278:AU281,BC278:BC281,BK278:BK281,BS278:BS281)</f>
        <v>0</v>
      </c>
      <c r="AE278" s="1004">
        <f t="shared" ref="AE278" si="691">SUM(AV278:AV281,BD278:BD281,BL278:BL281,BT278:BT281)</f>
        <v>0</v>
      </c>
      <c r="AF278" s="1004">
        <f t="shared" ref="AF278" si="692">SUM(AW278:AW281,BE278:BE281,BM278:BM281,BU278:BU281)</f>
        <v>0</v>
      </c>
      <c r="AG278" s="714"/>
      <c r="AH278" s="593"/>
      <c r="AI278" s="593"/>
      <c r="AJ278" s="593"/>
      <c r="AK278" s="207"/>
      <c r="AL278" s="208"/>
      <c r="AM278" s="208"/>
      <c r="AN278" s="208"/>
      <c r="AO278" s="208"/>
      <c r="AP278" s="1150">
        <f t="shared" ref="AP278" si="693">+U278</f>
        <v>0</v>
      </c>
      <c r="AQ278" s="1004">
        <f t="shared" ref="AQ278" si="694">SUM(AR278:AW281)</f>
        <v>0</v>
      </c>
      <c r="AR278" s="299"/>
      <c r="AS278" s="299"/>
      <c r="AT278" s="299"/>
      <c r="AU278" s="299"/>
      <c r="AV278" s="299"/>
      <c r="AW278" s="299"/>
      <c r="AX278" s="1150">
        <f t="shared" ref="AX278" si="695">+V278</f>
        <v>0</v>
      </c>
      <c r="AY278" s="1004">
        <f t="shared" ref="AY278" si="696">SUM(AZ278:BE281)</f>
        <v>0</v>
      </c>
      <c r="AZ278" s="299"/>
      <c r="BA278" s="299"/>
      <c r="BB278" s="299"/>
      <c r="BC278" s="299"/>
      <c r="BD278" s="299"/>
      <c r="BE278" s="299"/>
      <c r="BF278" s="1150">
        <f t="shared" ref="BF278" si="697">+W278</f>
        <v>0</v>
      </c>
      <c r="BG278" s="1004">
        <f t="shared" ref="BG278" si="698">SUM(BH278:BM281)</f>
        <v>0</v>
      </c>
      <c r="BH278" s="299"/>
      <c r="BI278" s="299"/>
      <c r="BJ278" s="299"/>
      <c r="BK278" s="299"/>
      <c r="BL278" s="299"/>
      <c r="BM278" s="299"/>
      <c r="BN278" s="1150">
        <f t="shared" ref="BN278" si="699">+X278</f>
        <v>0</v>
      </c>
      <c r="BO278" s="1004">
        <f t="shared" ref="BO278" si="700">SUM(BP278:BU281)</f>
        <v>0</v>
      </c>
      <c r="BP278" s="299"/>
      <c r="BQ278" s="299"/>
      <c r="BR278" s="299"/>
      <c r="BS278" s="299"/>
      <c r="BT278" s="299"/>
      <c r="BU278" s="299"/>
    </row>
    <row r="279" spans="1:73" s="1" customFormat="1" ht="39.950000000000003" customHeight="1" x14ac:dyDescent="0.25">
      <c r="A279" s="151"/>
      <c r="B279" s="24"/>
      <c r="C279" s="1059"/>
      <c r="D279" s="1050"/>
      <c r="E279" s="1062"/>
      <c r="F279" s="1065"/>
      <c r="G279" s="1050"/>
      <c r="H279" s="1044"/>
      <c r="I279" s="1050"/>
      <c r="J279" s="1044"/>
      <c r="K279" s="1050"/>
      <c r="L279" s="1044"/>
      <c r="M279" s="1050"/>
      <c r="N279" s="1420"/>
      <c r="O279" s="1050"/>
      <c r="P279" s="1053"/>
      <c r="Q279" s="1056"/>
      <c r="R279" s="1041"/>
      <c r="S279" s="1041"/>
      <c r="T279" s="1023"/>
      <c r="U279" s="1008"/>
      <c r="V279" s="1008"/>
      <c r="W279" s="1008"/>
      <c r="X279" s="1008"/>
      <c r="Y279" s="1008"/>
      <c r="Z279" s="1005"/>
      <c r="AA279" s="1005"/>
      <c r="AB279" s="1005"/>
      <c r="AC279" s="1005"/>
      <c r="AD279" s="1005"/>
      <c r="AE279" s="1005"/>
      <c r="AF279" s="1005"/>
      <c r="AG279" s="479"/>
      <c r="AH279" s="592"/>
      <c r="AI279" s="592"/>
      <c r="AJ279" s="592"/>
      <c r="AK279" s="196"/>
      <c r="AL279" s="197"/>
      <c r="AM279" s="197"/>
      <c r="AN279" s="197"/>
      <c r="AO279" s="197"/>
      <c r="AP279" s="1151"/>
      <c r="AQ279" s="1005"/>
      <c r="AR279" s="282"/>
      <c r="AS279" s="282"/>
      <c r="AT279" s="282"/>
      <c r="AU279" s="282"/>
      <c r="AV279" s="282"/>
      <c r="AW279" s="282"/>
      <c r="AX279" s="1151"/>
      <c r="AY279" s="1005"/>
      <c r="AZ279" s="282"/>
      <c r="BA279" s="282"/>
      <c r="BB279" s="282"/>
      <c r="BC279" s="282"/>
      <c r="BD279" s="282"/>
      <c r="BE279" s="282"/>
      <c r="BF279" s="1151"/>
      <c r="BG279" s="1005"/>
      <c r="BH279" s="282"/>
      <c r="BI279" s="282"/>
      <c r="BJ279" s="282"/>
      <c r="BK279" s="282"/>
      <c r="BL279" s="282"/>
      <c r="BM279" s="282"/>
      <c r="BN279" s="1151"/>
      <c r="BO279" s="1005"/>
      <c r="BP279" s="282"/>
      <c r="BQ279" s="282"/>
      <c r="BR279" s="282"/>
      <c r="BS279" s="282"/>
      <c r="BT279" s="282"/>
      <c r="BU279" s="282"/>
    </row>
    <row r="280" spans="1:73" s="1" customFormat="1" ht="39.950000000000003" customHeight="1" x14ac:dyDescent="0.25">
      <c r="A280" s="151"/>
      <c r="B280" s="24"/>
      <c r="C280" s="1059"/>
      <c r="D280" s="1050"/>
      <c r="E280" s="1062"/>
      <c r="F280" s="1065"/>
      <c r="G280" s="1050"/>
      <c r="H280" s="1044"/>
      <c r="I280" s="1050"/>
      <c r="J280" s="1044"/>
      <c r="K280" s="1050"/>
      <c r="L280" s="1044"/>
      <c r="M280" s="1050"/>
      <c r="N280" s="1420"/>
      <c r="O280" s="1050"/>
      <c r="P280" s="1053"/>
      <c r="Q280" s="1056"/>
      <c r="R280" s="1041"/>
      <c r="S280" s="1041"/>
      <c r="T280" s="1023"/>
      <c r="U280" s="1008"/>
      <c r="V280" s="1008"/>
      <c r="W280" s="1008"/>
      <c r="X280" s="1008"/>
      <c r="Y280" s="1008"/>
      <c r="Z280" s="1005"/>
      <c r="AA280" s="1005"/>
      <c r="AB280" s="1005"/>
      <c r="AC280" s="1005"/>
      <c r="AD280" s="1005"/>
      <c r="AE280" s="1005"/>
      <c r="AF280" s="1005"/>
      <c r="AG280" s="196"/>
      <c r="AH280" s="592"/>
      <c r="AI280" s="592"/>
      <c r="AJ280" s="592"/>
      <c r="AK280" s="196"/>
      <c r="AL280" s="197"/>
      <c r="AM280" s="197"/>
      <c r="AN280" s="197"/>
      <c r="AO280" s="197"/>
      <c r="AP280" s="1151"/>
      <c r="AQ280" s="1005"/>
      <c r="AR280" s="282"/>
      <c r="AS280" s="282"/>
      <c r="AT280" s="282"/>
      <c r="AU280" s="282"/>
      <c r="AV280" s="282"/>
      <c r="AW280" s="282"/>
      <c r="AX280" s="1151"/>
      <c r="AY280" s="1005"/>
      <c r="AZ280" s="282"/>
      <c r="BA280" s="282"/>
      <c r="BB280" s="282"/>
      <c r="BC280" s="282"/>
      <c r="BD280" s="282"/>
      <c r="BE280" s="282"/>
      <c r="BF280" s="1151"/>
      <c r="BG280" s="1005"/>
      <c r="BH280" s="282"/>
      <c r="BI280" s="282"/>
      <c r="BJ280" s="282"/>
      <c r="BK280" s="282"/>
      <c r="BL280" s="282"/>
      <c r="BM280" s="282"/>
      <c r="BN280" s="1151"/>
      <c r="BO280" s="1005"/>
      <c r="BP280" s="282"/>
      <c r="BQ280" s="282"/>
      <c r="BR280" s="282"/>
      <c r="BS280" s="282"/>
      <c r="BT280" s="282"/>
      <c r="BU280" s="282"/>
    </row>
    <row r="281" spans="1:73" s="1" customFormat="1" ht="39.950000000000003" customHeight="1" thickBot="1" x14ac:dyDescent="0.3">
      <c r="A281" s="151"/>
      <c r="B281" s="24"/>
      <c r="C281" s="1060"/>
      <c r="D281" s="1051"/>
      <c r="E281" s="1063"/>
      <c r="F281" s="1066"/>
      <c r="G281" s="1051"/>
      <c r="H281" s="1045"/>
      <c r="I281" s="1051"/>
      <c r="J281" s="1045"/>
      <c r="K281" s="1051"/>
      <c r="L281" s="1045"/>
      <c r="M281" s="1051"/>
      <c r="N281" s="1421"/>
      <c r="O281" s="1051"/>
      <c r="P281" s="1054"/>
      <c r="Q281" s="1057"/>
      <c r="R281" s="1042"/>
      <c r="S281" s="1042"/>
      <c r="T281" s="1024"/>
      <c r="U281" s="1009"/>
      <c r="V281" s="1009"/>
      <c r="W281" s="1009"/>
      <c r="X281" s="1009"/>
      <c r="Y281" s="1009"/>
      <c r="Z281" s="1006"/>
      <c r="AA281" s="1006"/>
      <c r="AB281" s="1006"/>
      <c r="AC281" s="1006"/>
      <c r="AD281" s="1006"/>
      <c r="AE281" s="1006"/>
      <c r="AF281" s="1006"/>
      <c r="AG281" s="715"/>
      <c r="AH281" s="716"/>
      <c r="AI281" s="716"/>
      <c r="AJ281" s="716"/>
      <c r="AK281" s="715"/>
      <c r="AL281" s="717"/>
      <c r="AM281" s="717"/>
      <c r="AN281" s="717"/>
      <c r="AO281" s="717"/>
      <c r="AP281" s="1152"/>
      <c r="AQ281" s="1006"/>
      <c r="AR281" s="718"/>
      <c r="AS281" s="718"/>
      <c r="AT281" s="718"/>
      <c r="AU281" s="718"/>
      <c r="AV281" s="718"/>
      <c r="AW281" s="718"/>
      <c r="AX281" s="1152"/>
      <c r="AY281" s="1006"/>
      <c r="AZ281" s="718"/>
      <c r="BA281" s="718"/>
      <c r="BB281" s="718"/>
      <c r="BC281" s="718"/>
      <c r="BD281" s="718"/>
      <c r="BE281" s="718"/>
      <c r="BF281" s="1152"/>
      <c r="BG281" s="1006"/>
      <c r="BH281" s="718"/>
      <c r="BI281" s="718"/>
      <c r="BJ281" s="718"/>
      <c r="BK281" s="718"/>
      <c r="BL281" s="718"/>
      <c r="BM281" s="718"/>
      <c r="BN281" s="1152"/>
      <c r="BO281" s="1006"/>
      <c r="BP281" s="718"/>
      <c r="BQ281" s="718"/>
      <c r="BR281" s="718"/>
      <c r="BS281" s="718"/>
      <c r="BT281" s="718"/>
      <c r="BU281" s="718"/>
    </row>
    <row r="282" spans="1:73" s="1" customFormat="1" ht="39.950000000000003" customHeight="1" thickTop="1" x14ac:dyDescent="0.25">
      <c r="A282" s="151"/>
      <c r="B282" s="24"/>
      <c r="C282" s="1058" t="s">
        <v>1457</v>
      </c>
      <c r="D282" s="1049" t="s">
        <v>1458</v>
      </c>
      <c r="E282" s="1061">
        <v>448</v>
      </c>
      <c r="F282" s="1064" t="s">
        <v>3659</v>
      </c>
      <c r="G282" s="1049" t="s">
        <v>1467</v>
      </c>
      <c r="H282" s="1043">
        <v>100</v>
      </c>
      <c r="I282" s="1049" t="s">
        <v>2982</v>
      </c>
      <c r="J282" s="1043" t="s">
        <v>3049</v>
      </c>
      <c r="K282" s="1049" t="s">
        <v>3050</v>
      </c>
      <c r="L282" s="1043" t="s">
        <v>3655</v>
      </c>
      <c r="M282" s="1049" t="s">
        <v>3656</v>
      </c>
      <c r="N282" s="1404">
        <v>2024004540034</v>
      </c>
      <c r="O282" s="1049" t="s">
        <v>3657</v>
      </c>
      <c r="P282" s="1052" t="s">
        <v>1448</v>
      </c>
      <c r="Q282" s="1055">
        <v>100</v>
      </c>
      <c r="R282" s="1040" t="s">
        <v>2871</v>
      </c>
      <c r="S282" s="1040"/>
      <c r="T282" s="1022"/>
      <c r="U282" s="1007"/>
      <c r="V282" s="1007"/>
      <c r="W282" s="1007"/>
      <c r="X282" s="1007"/>
      <c r="Y282" s="1007"/>
      <c r="Z282" s="1004">
        <f t="shared" ref="Z282" si="701">+AQ282+AY282+BG282+BO282</f>
        <v>0</v>
      </c>
      <c r="AA282" s="1004">
        <f t="shared" ref="AA282" si="702">SUM(AR282:AR285,AZ282:AZ285,BH282:BH285,BP282:BP285)</f>
        <v>0</v>
      </c>
      <c r="AB282" s="1004">
        <f t="shared" ref="AB282" si="703">SUM(AS282:AS285,BA282:BA285,BI282:BI285,BQ282:BQ285)</f>
        <v>0</v>
      </c>
      <c r="AC282" s="1004">
        <f t="shared" ref="AC282" si="704">SUM(AT282:AT285,BB282:BB285,BJ282:BJ285,BR282:BR285)</f>
        <v>0</v>
      </c>
      <c r="AD282" s="1004">
        <f t="shared" ref="AD282" si="705">SUM(AU282:AU285,BC282:BC285,BK282:BK285,BS282:BS285)</f>
        <v>0</v>
      </c>
      <c r="AE282" s="1004">
        <f t="shared" ref="AE282" si="706">SUM(AV282:AV285,BD282:BD285,BL282:BL285,BT282:BT285)</f>
        <v>0</v>
      </c>
      <c r="AF282" s="1004">
        <f t="shared" ref="AF282" si="707">SUM(AW282:AW285,BE282:BE285,BM282:BM285,BU282:BU285)</f>
        <v>0</v>
      </c>
      <c r="AG282" s="714"/>
      <c r="AH282" s="593"/>
      <c r="AI282" s="593"/>
      <c r="AJ282" s="593"/>
      <c r="AK282" s="207"/>
      <c r="AL282" s="208"/>
      <c r="AM282" s="208"/>
      <c r="AN282" s="208"/>
      <c r="AO282" s="208"/>
      <c r="AP282" s="1150">
        <f t="shared" ref="AP282" si="708">+U282</f>
        <v>0</v>
      </c>
      <c r="AQ282" s="1004">
        <f t="shared" ref="AQ282" si="709">SUM(AR282:AW285)</f>
        <v>0</v>
      </c>
      <c r="AR282" s="299"/>
      <c r="AS282" s="299"/>
      <c r="AT282" s="299"/>
      <c r="AU282" s="299"/>
      <c r="AV282" s="299"/>
      <c r="AW282" s="299"/>
      <c r="AX282" s="1150">
        <f t="shared" ref="AX282" si="710">+V282</f>
        <v>0</v>
      </c>
      <c r="AY282" s="1004">
        <f t="shared" ref="AY282" si="711">SUM(AZ282:BE285)</f>
        <v>0</v>
      </c>
      <c r="AZ282" s="299"/>
      <c r="BA282" s="299"/>
      <c r="BB282" s="299"/>
      <c r="BC282" s="299"/>
      <c r="BD282" s="299"/>
      <c r="BE282" s="299"/>
      <c r="BF282" s="1150">
        <f t="shared" ref="BF282" si="712">+W282</f>
        <v>0</v>
      </c>
      <c r="BG282" s="1004">
        <f t="shared" ref="BG282" si="713">SUM(BH282:BM285)</f>
        <v>0</v>
      </c>
      <c r="BH282" s="299"/>
      <c r="BI282" s="299"/>
      <c r="BJ282" s="299"/>
      <c r="BK282" s="299"/>
      <c r="BL282" s="299"/>
      <c r="BM282" s="299"/>
      <c r="BN282" s="1150">
        <f t="shared" ref="BN282" si="714">+X282</f>
        <v>0</v>
      </c>
      <c r="BO282" s="1004">
        <f t="shared" ref="BO282" si="715">SUM(BP282:BU285)</f>
        <v>0</v>
      </c>
      <c r="BP282" s="299"/>
      <c r="BQ282" s="299"/>
      <c r="BR282" s="299"/>
      <c r="BS282" s="299"/>
      <c r="BT282" s="299"/>
      <c r="BU282" s="299"/>
    </row>
    <row r="283" spans="1:73" s="1" customFormat="1" ht="39.950000000000003" customHeight="1" x14ac:dyDescent="0.25">
      <c r="A283" s="151"/>
      <c r="B283" s="24"/>
      <c r="C283" s="1059"/>
      <c r="D283" s="1050"/>
      <c r="E283" s="1062"/>
      <c r="F283" s="1065"/>
      <c r="G283" s="1050"/>
      <c r="H283" s="1044"/>
      <c r="I283" s="1050"/>
      <c r="J283" s="1044"/>
      <c r="K283" s="1050"/>
      <c r="L283" s="1044"/>
      <c r="M283" s="1050"/>
      <c r="N283" s="1420"/>
      <c r="O283" s="1050"/>
      <c r="P283" s="1053"/>
      <c r="Q283" s="1056"/>
      <c r="R283" s="1041"/>
      <c r="S283" s="1041"/>
      <c r="T283" s="1023"/>
      <c r="U283" s="1008"/>
      <c r="V283" s="1008"/>
      <c r="W283" s="1008"/>
      <c r="X283" s="1008"/>
      <c r="Y283" s="1008"/>
      <c r="Z283" s="1005"/>
      <c r="AA283" s="1005"/>
      <c r="AB283" s="1005"/>
      <c r="AC283" s="1005"/>
      <c r="AD283" s="1005"/>
      <c r="AE283" s="1005"/>
      <c r="AF283" s="1005"/>
      <c r="AG283" s="479"/>
      <c r="AH283" s="592"/>
      <c r="AI283" s="592"/>
      <c r="AJ283" s="592"/>
      <c r="AK283" s="196"/>
      <c r="AL283" s="197"/>
      <c r="AM283" s="197"/>
      <c r="AN283" s="197"/>
      <c r="AO283" s="197"/>
      <c r="AP283" s="1151"/>
      <c r="AQ283" s="1005"/>
      <c r="AR283" s="282"/>
      <c r="AS283" s="282"/>
      <c r="AT283" s="282"/>
      <c r="AU283" s="282"/>
      <c r="AV283" s="282"/>
      <c r="AW283" s="282"/>
      <c r="AX283" s="1151"/>
      <c r="AY283" s="1005"/>
      <c r="AZ283" s="282"/>
      <c r="BA283" s="282"/>
      <c r="BB283" s="282"/>
      <c r="BC283" s="282"/>
      <c r="BD283" s="282"/>
      <c r="BE283" s="282"/>
      <c r="BF283" s="1151"/>
      <c r="BG283" s="1005"/>
      <c r="BH283" s="282"/>
      <c r="BI283" s="282"/>
      <c r="BJ283" s="282"/>
      <c r="BK283" s="282"/>
      <c r="BL283" s="282"/>
      <c r="BM283" s="282"/>
      <c r="BN283" s="1151"/>
      <c r="BO283" s="1005"/>
      <c r="BP283" s="282"/>
      <c r="BQ283" s="282"/>
      <c r="BR283" s="282"/>
      <c r="BS283" s="282"/>
      <c r="BT283" s="282"/>
      <c r="BU283" s="282"/>
    </row>
    <row r="284" spans="1:73" s="1" customFormat="1" ht="39.950000000000003" customHeight="1" x14ac:dyDescent="0.25">
      <c r="A284" s="151"/>
      <c r="B284" s="24"/>
      <c r="C284" s="1059"/>
      <c r="D284" s="1050"/>
      <c r="E284" s="1062"/>
      <c r="F284" s="1065"/>
      <c r="G284" s="1050"/>
      <c r="H284" s="1044"/>
      <c r="I284" s="1050"/>
      <c r="J284" s="1044"/>
      <c r="K284" s="1050"/>
      <c r="L284" s="1044"/>
      <c r="M284" s="1050"/>
      <c r="N284" s="1420"/>
      <c r="O284" s="1050"/>
      <c r="P284" s="1053"/>
      <c r="Q284" s="1056"/>
      <c r="R284" s="1041"/>
      <c r="S284" s="1041"/>
      <c r="T284" s="1023"/>
      <c r="U284" s="1008"/>
      <c r="V284" s="1008"/>
      <c r="W284" s="1008"/>
      <c r="X284" s="1008"/>
      <c r="Y284" s="1008"/>
      <c r="Z284" s="1005"/>
      <c r="AA284" s="1005"/>
      <c r="AB284" s="1005"/>
      <c r="AC284" s="1005"/>
      <c r="AD284" s="1005"/>
      <c r="AE284" s="1005"/>
      <c r="AF284" s="1005"/>
      <c r="AG284" s="196"/>
      <c r="AH284" s="592"/>
      <c r="AI284" s="592"/>
      <c r="AJ284" s="592"/>
      <c r="AK284" s="196"/>
      <c r="AL284" s="197"/>
      <c r="AM284" s="197"/>
      <c r="AN284" s="197"/>
      <c r="AO284" s="197"/>
      <c r="AP284" s="1151"/>
      <c r="AQ284" s="1005"/>
      <c r="AR284" s="282"/>
      <c r="AS284" s="282"/>
      <c r="AT284" s="282"/>
      <c r="AU284" s="282"/>
      <c r="AV284" s="282"/>
      <c r="AW284" s="282"/>
      <c r="AX284" s="1151"/>
      <c r="AY284" s="1005"/>
      <c r="AZ284" s="282"/>
      <c r="BA284" s="282"/>
      <c r="BB284" s="282"/>
      <c r="BC284" s="282"/>
      <c r="BD284" s="282"/>
      <c r="BE284" s="282"/>
      <c r="BF284" s="1151"/>
      <c r="BG284" s="1005"/>
      <c r="BH284" s="282"/>
      <c r="BI284" s="282"/>
      <c r="BJ284" s="282"/>
      <c r="BK284" s="282"/>
      <c r="BL284" s="282"/>
      <c r="BM284" s="282"/>
      <c r="BN284" s="1151"/>
      <c r="BO284" s="1005"/>
      <c r="BP284" s="282"/>
      <c r="BQ284" s="282"/>
      <c r="BR284" s="282"/>
      <c r="BS284" s="282"/>
      <c r="BT284" s="282"/>
      <c r="BU284" s="282"/>
    </row>
    <row r="285" spans="1:73" s="1" customFormat="1" ht="39.950000000000003" customHeight="1" thickBot="1" x14ac:dyDescent="0.3">
      <c r="A285" s="151"/>
      <c r="B285" s="24"/>
      <c r="C285" s="1060"/>
      <c r="D285" s="1051"/>
      <c r="E285" s="1063"/>
      <c r="F285" s="1066"/>
      <c r="G285" s="1051"/>
      <c r="H285" s="1045"/>
      <c r="I285" s="1051"/>
      <c r="J285" s="1045"/>
      <c r="K285" s="1051"/>
      <c r="L285" s="1045"/>
      <c r="M285" s="1051"/>
      <c r="N285" s="1421"/>
      <c r="O285" s="1051"/>
      <c r="P285" s="1054"/>
      <c r="Q285" s="1057"/>
      <c r="R285" s="1042"/>
      <c r="S285" s="1042"/>
      <c r="T285" s="1024"/>
      <c r="U285" s="1009"/>
      <c r="V285" s="1009"/>
      <c r="W285" s="1009"/>
      <c r="X285" s="1009"/>
      <c r="Y285" s="1009"/>
      <c r="Z285" s="1006"/>
      <c r="AA285" s="1006"/>
      <c r="AB285" s="1006"/>
      <c r="AC285" s="1006"/>
      <c r="AD285" s="1006"/>
      <c r="AE285" s="1006"/>
      <c r="AF285" s="1006"/>
      <c r="AG285" s="715"/>
      <c r="AH285" s="716"/>
      <c r="AI285" s="716"/>
      <c r="AJ285" s="716"/>
      <c r="AK285" s="715"/>
      <c r="AL285" s="717"/>
      <c r="AM285" s="717"/>
      <c r="AN285" s="717"/>
      <c r="AO285" s="717"/>
      <c r="AP285" s="1152"/>
      <c r="AQ285" s="1006"/>
      <c r="AR285" s="718"/>
      <c r="AS285" s="718"/>
      <c r="AT285" s="718"/>
      <c r="AU285" s="718"/>
      <c r="AV285" s="718"/>
      <c r="AW285" s="718"/>
      <c r="AX285" s="1152"/>
      <c r="AY285" s="1006"/>
      <c r="AZ285" s="718"/>
      <c r="BA285" s="718"/>
      <c r="BB285" s="718"/>
      <c r="BC285" s="718"/>
      <c r="BD285" s="718"/>
      <c r="BE285" s="718"/>
      <c r="BF285" s="1152"/>
      <c r="BG285" s="1006"/>
      <c r="BH285" s="718"/>
      <c r="BI285" s="718"/>
      <c r="BJ285" s="718"/>
      <c r="BK285" s="718"/>
      <c r="BL285" s="718"/>
      <c r="BM285" s="718"/>
      <c r="BN285" s="1152"/>
      <c r="BO285" s="1006"/>
      <c r="BP285" s="718"/>
      <c r="BQ285" s="718"/>
      <c r="BR285" s="718"/>
      <c r="BS285" s="718"/>
      <c r="BT285" s="718"/>
      <c r="BU285" s="718"/>
    </row>
    <row r="286" spans="1:73" s="1" customFormat="1" ht="39.950000000000003" customHeight="1" thickTop="1" x14ac:dyDescent="0.25">
      <c r="A286" s="151"/>
      <c r="B286" s="24"/>
      <c r="C286" s="1058" t="s">
        <v>1459</v>
      </c>
      <c r="D286" s="1049" t="s">
        <v>1460</v>
      </c>
      <c r="E286" s="1061">
        <v>449</v>
      </c>
      <c r="F286" s="1064" t="s">
        <v>3662</v>
      </c>
      <c r="G286" s="1049" t="s">
        <v>620</v>
      </c>
      <c r="H286" s="1043">
        <v>4</v>
      </c>
      <c r="I286" s="1049" t="s">
        <v>2982</v>
      </c>
      <c r="J286" s="1043" t="s">
        <v>3049</v>
      </c>
      <c r="K286" s="1049" t="s">
        <v>3050</v>
      </c>
      <c r="L286" s="1043" t="s">
        <v>3635</v>
      </c>
      <c r="M286" s="1049" t="s">
        <v>3051</v>
      </c>
      <c r="N286" s="1404">
        <v>2024004540060</v>
      </c>
      <c r="O286" s="1049" t="s">
        <v>3636</v>
      </c>
      <c r="P286" s="1052" t="s">
        <v>620</v>
      </c>
      <c r="Q286" s="1055">
        <v>4</v>
      </c>
      <c r="R286" s="1040" t="s">
        <v>2867</v>
      </c>
      <c r="S286" s="1040"/>
      <c r="T286" s="1022"/>
      <c r="U286" s="1007"/>
      <c r="V286" s="1007"/>
      <c r="W286" s="1007"/>
      <c r="X286" s="1007"/>
      <c r="Y286" s="1007"/>
      <c r="Z286" s="1004">
        <f t="shared" ref="Z286" si="716">+AQ286+AY286+BG286+BO286</f>
        <v>0</v>
      </c>
      <c r="AA286" s="1004">
        <f t="shared" ref="AA286" si="717">SUM(AR286:AR289,AZ286:AZ289,BH286:BH289,BP286:BP289)</f>
        <v>0</v>
      </c>
      <c r="AB286" s="1004">
        <f t="shared" ref="AB286" si="718">SUM(AS286:AS289,BA286:BA289,BI286:BI289,BQ286:BQ289)</f>
        <v>0</v>
      </c>
      <c r="AC286" s="1004">
        <f t="shared" ref="AC286" si="719">SUM(AT286:AT289,BB286:BB289,BJ286:BJ289,BR286:BR289)</f>
        <v>0</v>
      </c>
      <c r="AD286" s="1004">
        <f t="shared" ref="AD286" si="720">SUM(AU286:AU289,BC286:BC289,BK286:BK289,BS286:BS289)</f>
        <v>0</v>
      </c>
      <c r="AE286" s="1004">
        <f t="shared" ref="AE286" si="721">SUM(AV286:AV289,BD286:BD289,BL286:BL289,BT286:BT289)</f>
        <v>0</v>
      </c>
      <c r="AF286" s="1004">
        <f t="shared" ref="AF286" si="722">SUM(AW286:AW289,BE286:BE289,BM286:BM289,BU286:BU289)</f>
        <v>0</v>
      </c>
      <c r="AG286" s="714"/>
      <c r="AH286" s="593"/>
      <c r="AI286" s="593"/>
      <c r="AJ286" s="593"/>
      <c r="AK286" s="207"/>
      <c r="AL286" s="208"/>
      <c r="AM286" s="208"/>
      <c r="AN286" s="208"/>
      <c r="AO286" s="208"/>
      <c r="AP286" s="1150">
        <f t="shared" ref="AP286" si="723">+U286</f>
        <v>0</v>
      </c>
      <c r="AQ286" s="1004">
        <f t="shared" ref="AQ286" si="724">SUM(AR286:AW289)</f>
        <v>0</v>
      </c>
      <c r="AR286" s="299"/>
      <c r="AS286" s="299"/>
      <c r="AT286" s="299"/>
      <c r="AU286" s="299"/>
      <c r="AV286" s="299"/>
      <c r="AW286" s="299"/>
      <c r="AX286" s="1150">
        <f t="shared" ref="AX286" si="725">+V286</f>
        <v>0</v>
      </c>
      <c r="AY286" s="1004">
        <f t="shared" ref="AY286" si="726">SUM(AZ286:BE289)</f>
        <v>0</v>
      </c>
      <c r="AZ286" s="299"/>
      <c r="BA286" s="299"/>
      <c r="BB286" s="299"/>
      <c r="BC286" s="299"/>
      <c r="BD286" s="299"/>
      <c r="BE286" s="299"/>
      <c r="BF286" s="1150">
        <f t="shared" ref="BF286" si="727">+W286</f>
        <v>0</v>
      </c>
      <c r="BG286" s="1004">
        <f t="shared" ref="BG286" si="728">SUM(BH286:BM289)</f>
        <v>0</v>
      </c>
      <c r="BH286" s="299"/>
      <c r="BI286" s="299"/>
      <c r="BJ286" s="299"/>
      <c r="BK286" s="299"/>
      <c r="BL286" s="299"/>
      <c r="BM286" s="299"/>
      <c r="BN286" s="1150">
        <f t="shared" ref="BN286" si="729">+X286</f>
        <v>0</v>
      </c>
      <c r="BO286" s="1004">
        <f t="shared" ref="BO286" si="730">SUM(BP286:BU289)</f>
        <v>0</v>
      </c>
      <c r="BP286" s="299"/>
      <c r="BQ286" s="299"/>
      <c r="BR286" s="299"/>
      <c r="BS286" s="299"/>
      <c r="BT286" s="299"/>
      <c r="BU286" s="299"/>
    </row>
    <row r="287" spans="1:73" s="1" customFormat="1" ht="39.950000000000003" customHeight="1" x14ac:dyDescent="0.25">
      <c r="A287" s="151"/>
      <c r="B287" s="24"/>
      <c r="C287" s="1059"/>
      <c r="D287" s="1050"/>
      <c r="E287" s="1062"/>
      <c r="F287" s="1065"/>
      <c r="G287" s="1050"/>
      <c r="H287" s="1044"/>
      <c r="I287" s="1050"/>
      <c r="J287" s="1044"/>
      <c r="K287" s="1050"/>
      <c r="L287" s="1044"/>
      <c r="M287" s="1050"/>
      <c r="N287" s="1420"/>
      <c r="O287" s="1050"/>
      <c r="P287" s="1053"/>
      <c r="Q287" s="1056"/>
      <c r="R287" s="1041"/>
      <c r="S287" s="1041"/>
      <c r="T287" s="1023"/>
      <c r="U287" s="1008"/>
      <c r="V287" s="1008"/>
      <c r="W287" s="1008"/>
      <c r="X287" s="1008"/>
      <c r="Y287" s="1008"/>
      <c r="Z287" s="1005"/>
      <c r="AA287" s="1005"/>
      <c r="AB287" s="1005"/>
      <c r="AC287" s="1005"/>
      <c r="AD287" s="1005"/>
      <c r="AE287" s="1005"/>
      <c r="AF287" s="1005"/>
      <c r="AG287" s="479"/>
      <c r="AH287" s="592"/>
      <c r="AI287" s="592"/>
      <c r="AJ287" s="592"/>
      <c r="AK287" s="196"/>
      <c r="AL287" s="197"/>
      <c r="AM287" s="197"/>
      <c r="AN287" s="197"/>
      <c r="AO287" s="197"/>
      <c r="AP287" s="1151"/>
      <c r="AQ287" s="1005"/>
      <c r="AR287" s="282"/>
      <c r="AS287" s="282"/>
      <c r="AT287" s="282"/>
      <c r="AU287" s="282"/>
      <c r="AV287" s="282"/>
      <c r="AW287" s="282"/>
      <c r="AX287" s="1151"/>
      <c r="AY287" s="1005"/>
      <c r="AZ287" s="282"/>
      <c r="BA287" s="282"/>
      <c r="BB287" s="282"/>
      <c r="BC287" s="282"/>
      <c r="BD287" s="282"/>
      <c r="BE287" s="282"/>
      <c r="BF287" s="1151"/>
      <c r="BG287" s="1005"/>
      <c r="BH287" s="282"/>
      <c r="BI287" s="282"/>
      <c r="BJ287" s="282"/>
      <c r="BK287" s="282"/>
      <c r="BL287" s="282"/>
      <c r="BM287" s="282"/>
      <c r="BN287" s="1151"/>
      <c r="BO287" s="1005"/>
      <c r="BP287" s="282"/>
      <c r="BQ287" s="282"/>
      <c r="BR287" s="282"/>
      <c r="BS287" s="282"/>
      <c r="BT287" s="282"/>
      <c r="BU287" s="282"/>
    </row>
    <row r="288" spans="1:73" s="1" customFormat="1" ht="39.950000000000003" customHeight="1" x14ac:dyDescent="0.25">
      <c r="A288" s="151"/>
      <c r="B288" s="24"/>
      <c r="C288" s="1059"/>
      <c r="D288" s="1050"/>
      <c r="E288" s="1062"/>
      <c r="F288" s="1065"/>
      <c r="G288" s="1050"/>
      <c r="H288" s="1044"/>
      <c r="I288" s="1050"/>
      <c r="J288" s="1044"/>
      <c r="K288" s="1050"/>
      <c r="L288" s="1044"/>
      <c r="M288" s="1050"/>
      <c r="N288" s="1420"/>
      <c r="O288" s="1050"/>
      <c r="P288" s="1053"/>
      <c r="Q288" s="1056"/>
      <c r="R288" s="1041"/>
      <c r="S288" s="1041"/>
      <c r="T288" s="1023"/>
      <c r="U288" s="1008"/>
      <c r="V288" s="1008"/>
      <c r="W288" s="1008"/>
      <c r="X288" s="1008"/>
      <c r="Y288" s="1008"/>
      <c r="Z288" s="1005"/>
      <c r="AA288" s="1005"/>
      <c r="AB288" s="1005"/>
      <c r="AC288" s="1005"/>
      <c r="AD288" s="1005"/>
      <c r="AE288" s="1005"/>
      <c r="AF288" s="1005"/>
      <c r="AG288" s="196"/>
      <c r="AH288" s="592"/>
      <c r="AI288" s="592"/>
      <c r="AJ288" s="592"/>
      <c r="AK288" s="196"/>
      <c r="AL288" s="197"/>
      <c r="AM288" s="197"/>
      <c r="AN288" s="197"/>
      <c r="AO288" s="197"/>
      <c r="AP288" s="1151"/>
      <c r="AQ288" s="1005"/>
      <c r="AR288" s="282"/>
      <c r="AS288" s="282"/>
      <c r="AT288" s="282"/>
      <c r="AU288" s="282"/>
      <c r="AV288" s="282"/>
      <c r="AW288" s="282"/>
      <c r="AX288" s="1151"/>
      <c r="AY288" s="1005"/>
      <c r="AZ288" s="282"/>
      <c r="BA288" s="282"/>
      <c r="BB288" s="282"/>
      <c r="BC288" s="282"/>
      <c r="BD288" s="282"/>
      <c r="BE288" s="282"/>
      <c r="BF288" s="1151"/>
      <c r="BG288" s="1005"/>
      <c r="BH288" s="282"/>
      <c r="BI288" s="282"/>
      <c r="BJ288" s="282"/>
      <c r="BK288" s="282"/>
      <c r="BL288" s="282"/>
      <c r="BM288" s="282"/>
      <c r="BN288" s="1151"/>
      <c r="BO288" s="1005"/>
      <c r="BP288" s="282"/>
      <c r="BQ288" s="282"/>
      <c r="BR288" s="282"/>
      <c r="BS288" s="282"/>
      <c r="BT288" s="282"/>
      <c r="BU288" s="282"/>
    </row>
    <row r="289" spans="1:73" s="1" customFormat="1" ht="39.950000000000003" customHeight="1" thickBot="1" x14ac:dyDescent="0.3">
      <c r="A289" s="151"/>
      <c r="B289" s="24"/>
      <c r="C289" s="1060"/>
      <c r="D289" s="1051"/>
      <c r="E289" s="1063"/>
      <c r="F289" s="1066"/>
      <c r="G289" s="1051"/>
      <c r="H289" s="1045"/>
      <c r="I289" s="1051"/>
      <c r="J289" s="1045"/>
      <c r="K289" s="1051"/>
      <c r="L289" s="1045"/>
      <c r="M289" s="1051"/>
      <c r="N289" s="1406"/>
      <c r="O289" s="1051"/>
      <c r="P289" s="1054"/>
      <c r="Q289" s="1057"/>
      <c r="R289" s="1042"/>
      <c r="S289" s="1042"/>
      <c r="T289" s="1024"/>
      <c r="U289" s="1009"/>
      <c r="V289" s="1009"/>
      <c r="W289" s="1009"/>
      <c r="X289" s="1009"/>
      <c r="Y289" s="1009"/>
      <c r="Z289" s="1006"/>
      <c r="AA289" s="1006"/>
      <c r="AB289" s="1006"/>
      <c r="AC289" s="1006"/>
      <c r="AD289" s="1006"/>
      <c r="AE289" s="1006"/>
      <c r="AF289" s="1006"/>
      <c r="AG289" s="715"/>
      <c r="AH289" s="716"/>
      <c r="AI289" s="716"/>
      <c r="AJ289" s="716"/>
      <c r="AK289" s="715"/>
      <c r="AL289" s="717"/>
      <c r="AM289" s="717"/>
      <c r="AN289" s="717"/>
      <c r="AO289" s="717"/>
      <c r="AP289" s="1152"/>
      <c r="AQ289" s="1006"/>
      <c r="AR289" s="718"/>
      <c r="AS289" s="718"/>
      <c r="AT289" s="718"/>
      <c r="AU289" s="718"/>
      <c r="AV289" s="718"/>
      <c r="AW289" s="718"/>
      <c r="AX289" s="1152"/>
      <c r="AY289" s="1006"/>
      <c r="AZ289" s="718"/>
      <c r="BA289" s="718"/>
      <c r="BB289" s="718"/>
      <c r="BC289" s="718"/>
      <c r="BD289" s="718"/>
      <c r="BE289" s="718"/>
      <c r="BF289" s="1152"/>
      <c r="BG289" s="1006"/>
      <c r="BH289" s="718"/>
      <c r="BI289" s="718"/>
      <c r="BJ289" s="718"/>
      <c r="BK289" s="718"/>
      <c r="BL289" s="718"/>
      <c r="BM289" s="718"/>
      <c r="BN289" s="1152"/>
      <c r="BO289" s="1006"/>
      <c r="BP289" s="718"/>
      <c r="BQ289" s="718"/>
      <c r="BR289" s="718"/>
      <c r="BS289" s="718"/>
      <c r="BT289" s="718"/>
      <c r="BU289" s="718"/>
    </row>
    <row r="290" spans="1:73" s="1" customFormat="1" ht="39.950000000000003" customHeight="1" thickTop="1" thickBot="1" x14ac:dyDescent="0.3">
      <c r="A290" s="151"/>
      <c r="B290" s="117" t="s">
        <v>1461</v>
      </c>
      <c r="C290" s="202" t="s">
        <v>146</v>
      </c>
      <c r="D290" s="333"/>
      <c r="E290" s="429"/>
      <c r="F290" s="442"/>
      <c r="G290" s="334"/>
      <c r="H290" s="335"/>
      <c r="I290" s="335"/>
      <c r="J290" s="336"/>
      <c r="K290" s="336"/>
      <c r="L290" s="333"/>
      <c r="M290" s="337"/>
      <c r="N290" s="338"/>
      <c r="O290" s="339"/>
      <c r="P290" s="339"/>
      <c r="Q290" s="187"/>
      <c r="R290" s="187"/>
      <c r="S290" s="26"/>
      <c r="T290" s="204"/>
      <c r="U290" s="16"/>
      <c r="V290" s="16"/>
      <c r="W290" s="16"/>
      <c r="X290" s="16"/>
      <c r="Y290" s="591">
        <f>SUM(Y291:Y306)</f>
        <v>0</v>
      </c>
      <c r="Z290" s="307">
        <f t="shared" ref="Z290:AF291" si="731">+AQ290+AY290+BG290+BO290</f>
        <v>0</v>
      </c>
      <c r="AA290" s="307">
        <f t="shared" si="731"/>
        <v>0</v>
      </c>
      <c r="AB290" s="307">
        <f t="shared" si="731"/>
        <v>0</v>
      </c>
      <c r="AC290" s="307">
        <f t="shared" si="731"/>
        <v>0</v>
      </c>
      <c r="AD290" s="307">
        <f t="shared" si="731"/>
        <v>0</v>
      </c>
      <c r="AE290" s="307">
        <f t="shared" si="731"/>
        <v>0</v>
      </c>
      <c r="AF290" s="307">
        <f t="shared" si="731"/>
        <v>0</v>
      </c>
      <c r="AG290" s="198"/>
      <c r="AH290" s="198"/>
      <c r="AI290" s="198"/>
      <c r="AJ290" s="198"/>
      <c r="AK290" s="198"/>
      <c r="AL290" s="198"/>
      <c r="AM290" s="198"/>
      <c r="AN290" s="198"/>
      <c r="AO290" s="198"/>
      <c r="AP290" s="205"/>
      <c r="AQ290" s="206">
        <f t="shared" ref="AQ290:AW290" si="732">SUM(AQ291:AQ306)</f>
        <v>0</v>
      </c>
      <c r="AR290" s="206">
        <f t="shared" si="732"/>
        <v>0</v>
      </c>
      <c r="AS290" s="206">
        <f t="shared" si="732"/>
        <v>0</v>
      </c>
      <c r="AT290" s="206">
        <f t="shared" si="732"/>
        <v>0</v>
      </c>
      <c r="AU290" s="206">
        <f t="shared" si="732"/>
        <v>0</v>
      </c>
      <c r="AV290" s="206">
        <f t="shared" si="732"/>
        <v>0</v>
      </c>
      <c r="AW290" s="206">
        <f t="shared" si="732"/>
        <v>0</v>
      </c>
      <c r="AX290" s="205"/>
      <c r="AY290" s="206">
        <f t="shared" ref="AY290:BE290" si="733">SUM(AY291:AY306)</f>
        <v>0</v>
      </c>
      <c r="AZ290" s="206">
        <f t="shared" si="733"/>
        <v>0</v>
      </c>
      <c r="BA290" s="206">
        <f t="shared" si="733"/>
        <v>0</v>
      </c>
      <c r="BB290" s="206">
        <f t="shared" si="733"/>
        <v>0</v>
      </c>
      <c r="BC290" s="206">
        <f t="shared" si="733"/>
        <v>0</v>
      </c>
      <c r="BD290" s="206">
        <f t="shared" si="733"/>
        <v>0</v>
      </c>
      <c r="BE290" s="206">
        <f t="shared" si="733"/>
        <v>0</v>
      </c>
      <c r="BF290" s="205"/>
      <c r="BG290" s="206">
        <f t="shared" ref="BG290:BM290" si="734">SUM(BG291:BG306)</f>
        <v>0</v>
      </c>
      <c r="BH290" s="206">
        <f t="shared" si="734"/>
        <v>0</v>
      </c>
      <c r="BI290" s="206">
        <f t="shared" si="734"/>
        <v>0</v>
      </c>
      <c r="BJ290" s="206">
        <f t="shared" si="734"/>
        <v>0</v>
      </c>
      <c r="BK290" s="206">
        <f t="shared" si="734"/>
        <v>0</v>
      </c>
      <c r="BL290" s="206">
        <f t="shared" si="734"/>
        <v>0</v>
      </c>
      <c r="BM290" s="206">
        <f t="shared" si="734"/>
        <v>0</v>
      </c>
      <c r="BN290" s="205"/>
      <c r="BO290" s="206">
        <f t="shared" ref="BO290:BU290" si="735">SUM(BO291:BO306)</f>
        <v>0</v>
      </c>
      <c r="BP290" s="206">
        <f t="shared" si="735"/>
        <v>0</v>
      </c>
      <c r="BQ290" s="206">
        <f t="shared" si="735"/>
        <v>0</v>
      </c>
      <c r="BR290" s="206">
        <f t="shared" si="735"/>
        <v>0</v>
      </c>
      <c r="BS290" s="206">
        <f t="shared" si="735"/>
        <v>0</v>
      </c>
      <c r="BT290" s="206">
        <f t="shared" si="735"/>
        <v>0</v>
      </c>
      <c r="BU290" s="206">
        <f t="shared" si="735"/>
        <v>0</v>
      </c>
    </row>
    <row r="291" spans="1:73" s="1" customFormat="1" ht="39.950000000000003" customHeight="1" thickTop="1" x14ac:dyDescent="0.25">
      <c r="A291" s="151"/>
      <c r="B291" s="24"/>
      <c r="C291" s="1058" t="s">
        <v>1462</v>
      </c>
      <c r="D291" s="1049" t="s">
        <v>1463</v>
      </c>
      <c r="E291" s="1061">
        <v>450</v>
      </c>
      <c r="F291" s="1064" t="s">
        <v>3663</v>
      </c>
      <c r="G291" s="1049" t="s">
        <v>1464</v>
      </c>
      <c r="H291" s="1043">
        <v>1</v>
      </c>
      <c r="I291" s="1049" t="s">
        <v>3664</v>
      </c>
      <c r="J291" s="1043" t="s">
        <v>3049</v>
      </c>
      <c r="K291" s="1049" t="s">
        <v>3050</v>
      </c>
      <c r="L291" s="1043" t="s">
        <v>3635</v>
      </c>
      <c r="M291" s="1049" t="s">
        <v>3051</v>
      </c>
      <c r="N291" s="1404">
        <v>2024004540060</v>
      </c>
      <c r="O291" s="1049" t="s">
        <v>3636</v>
      </c>
      <c r="P291" s="1052" t="s">
        <v>1464</v>
      </c>
      <c r="Q291" s="1055">
        <v>1</v>
      </c>
      <c r="R291" s="1040" t="s">
        <v>2871</v>
      </c>
      <c r="S291" s="1040"/>
      <c r="T291" s="1022"/>
      <c r="U291" s="1007"/>
      <c r="V291" s="1007"/>
      <c r="W291" s="1007"/>
      <c r="X291" s="1007"/>
      <c r="Y291" s="1007"/>
      <c r="Z291" s="1004">
        <f t="shared" si="731"/>
        <v>0</v>
      </c>
      <c r="AA291" s="1004">
        <f t="shared" ref="AA291" si="736">SUM(AR291:AR294,AZ291:AZ294,BH291:BH294,BP291:BP294)</f>
        <v>0</v>
      </c>
      <c r="AB291" s="1004">
        <f t="shared" ref="AB291" si="737">SUM(AS291:AS294,BA291:BA294,BI291:BI294,BQ291:BQ294)</f>
        <v>0</v>
      </c>
      <c r="AC291" s="1004">
        <f t="shared" ref="AC291" si="738">SUM(AT291:AT294,BB291:BB294,BJ291:BJ294,BR291:BR294)</f>
        <v>0</v>
      </c>
      <c r="AD291" s="1004">
        <f t="shared" ref="AD291" si="739">SUM(AU291:AU294,BC291:BC294,BK291:BK294,BS291:BS294)</f>
        <v>0</v>
      </c>
      <c r="AE291" s="1004">
        <f t="shared" ref="AE291" si="740">SUM(AV291:AV294,BD291:BD294,BL291:BL294,BT291:BT294)</f>
        <v>0</v>
      </c>
      <c r="AF291" s="1004">
        <f t="shared" ref="AF291" si="741">SUM(AW291:AW294,BE291:BE294,BM291:BM294,BU291:BU294)</f>
        <v>0</v>
      </c>
      <c r="AG291" s="714"/>
      <c r="AH291" s="593"/>
      <c r="AI291" s="593"/>
      <c r="AJ291" s="593"/>
      <c r="AK291" s="207"/>
      <c r="AL291" s="208"/>
      <c r="AM291" s="208"/>
      <c r="AN291" s="208"/>
      <c r="AO291" s="208"/>
      <c r="AP291" s="1150">
        <f t="shared" ref="AP291" si="742">+U291</f>
        <v>0</v>
      </c>
      <c r="AQ291" s="1004">
        <f t="shared" ref="AQ291" si="743">SUM(AR291:AW294)</f>
        <v>0</v>
      </c>
      <c r="AR291" s="299"/>
      <c r="AS291" s="299"/>
      <c r="AT291" s="299"/>
      <c r="AU291" s="299"/>
      <c r="AV291" s="299"/>
      <c r="AW291" s="299"/>
      <c r="AX291" s="1150">
        <f t="shared" ref="AX291" si="744">+V291</f>
        <v>0</v>
      </c>
      <c r="AY291" s="1004">
        <f t="shared" ref="AY291" si="745">SUM(AZ291:BE294)</f>
        <v>0</v>
      </c>
      <c r="AZ291" s="299"/>
      <c r="BA291" s="299"/>
      <c r="BB291" s="299"/>
      <c r="BC291" s="299"/>
      <c r="BD291" s="299"/>
      <c r="BE291" s="299"/>
      <c r="BF291" s="1150">
        <f t="shared" ref="BF291" si="746">+W291</f>
        <v>0</v>
      </c>
      <c r="BG291" s="1004">
        <f t="shared" ref="BG291" si="747">SUM(BH291:BM294)</f>
        <v>0</v>
      </c>
      <c r="BH291" s="299"/>
      <c r="BI291" s="299"/>
      <c r="BJ291" s="299"/>
      <c r="BK291" s="299"/>
      <c r="BL291" s="299"/>
      <c r="BM291" s="299"/>
      <c r="BN291" s="1150">
        <f t="shared" ref="BN291" si="748">+X291</f>
        <v>0</v>
      </c>
      <c r="BO291" s="1004">
        <f t="shared" ref="BO291" si="749">SUM(BP291:BU294)</f>
        <v>0</v>
      </c>
      <c r="BP291" s="299"/>
      <c r="BQ291" s="299"/>
      <c r="BR291" s="299"/>
      <c r="BS291" s="299"/>
      <c r="BT291" s="299"/>
      <c r="BU291" s="299"/>
    </row>
    <row r="292" spans="1:73" s="1" customFormat="1" ht="39.950000000000003" customHeight="1" x14ac:dyDescent="0.25">
      <c r="A292" s="151"/>
      <c r="B292" s="24"/>
      <c r="C292" s="1059"/>
      <c r="D292" s="1050"/>
      <c r="E292" s="1062"/>
      <c r="F292" s="1065"/>
      <c r="G292" s="1050"/>
      <c r="H292" s="1044"/>
      <c r="I292" s="1050"/>
      <c r="J292" s="1044"/>
      <c r="K292" s="1050"/>
      <c r="L292" s="1044"/>
      <c r="M292" s="1050"/>
      <c r="N292" s="1420"/>
      <c r="O292" s="1050"/>
      <c r="P292" s="1053"/>
      <c r="Q292" s="1056"/>
      <c r="R292" s="1041"/>
      <c r="S292" s="1041"/>
      <c r="T292" s="1023"/>
      <c r="U292" s="1008"/>
      <c r="V292" s="1008"/>
      <c r="W292" s="1008"/>
      <c r="X292" s="1008"/>
      <c r="Y292" s="1008"/>
      <c r="Z292" s="1005"/>
      <c r="AA292" s="1005"/>
      <c r="AB292" s="1005"/>
      <c r="AC292" s="1005"/>
      <c r="AD292" s="1005"/>
      <c r="AE292" s="1005"/>
      <c r="AF292" s="1005"/>
      <c r="AG292" s="479"/>
      <c r="AH292" s="592"/>
      <c r="AI292" s="592"/>
      <c r="AJ292" s="592"/>
      <c r="AK292" s="196"/>
      <c r="AL292" s="197"/>
      <c r="AM292" s="197"/>
      <c r="AN292" s="197"/>
      <c r="AO292" s="197"/>
      <c r="AP292" s="1151"/>
      <c r="AQ292" s="1005"/>
      <c r="AR292" s="282"/>
      <c r="AS292" s="282"/>
      <c r="AT292" s="282"/>
      <c r="AU292" s="282"/>
      <c r="AV292" s="282"/>
      <c r="AW292" s="282"/>
      <c r="AX292" s="1151"/>
      <c r="AY292" s="1005"/>
      <c r="AZ292" s="282"/>
      <c r="BA292" s="282"/>
      <c r="BB292" s="282"/>
      <c r="BC292" s="282"/>
      <c r="BD292" s="282"/>
      <c r="BE292" s="282"/>
      <c r="BF292" s="1151"/>
      <c r="BG292" s="1005"/>
      <c r="BH292" s="282"/>
      <c r="BI292" s="282"/>
      <c r="BJ292" s="282"/>
      <c r="BK292" s="282"/>
      <c r="BL292" s="282"/>
      <c r="BM292" s="282"/>
      <c r="BN292" s="1151"/>
      <c r="BO292" s="1005"/>
      <c r="BP292" s="282"/>
      <c r="BQ292" s="282"/>
      <c r="BR292" s="282"/>
      <c r="BS292" s="282"/>
      <c r="BT292" s="282"/>
      <c r="BU292" s="282"/>
    </row>
    <row r="293" spans="1:73" s="1" customFormat="1" ht="39.950000000000003" customHeight="1" x14ac:dyDescent="0.25">
      <c r="A293" s="151"/>
      <c r="B293" s="24"/>
      <c r="C293" s="1059"/>
      <c r="D293" s="1050"/>
      <c r="E293" s="1062"/>
      <c r="F293" s="1065"/>
      <c r="G293" s="1050"/>
      <c r="H293" s="1044"/>
      <c r="I293" s="1050"/>
      <c r="J293" s="1044"/>
      <c r="K293" s="1050"/>
      <c r="L293" s="1044"/>
      <c r="M293" s="1050"/>
      <c r="N293" s="1420"/>
      <c r="O293" s="1050"/>
      <c r="P293" s="1053"/>
      <c r="Q293" s="1056"/>
      <c r="R293" s="1041"/>
      <c r="S293" s="1041"/>
      <c r="T293" s="1023"/>
      <c r="U293" s="1008"/>
      <c r="V293" s="1008"/>
      <c r="W293" s="1008"/>
      <c r="X293" s="1008"/>
      <c r="Y293" s="1008"/>
      <c r="Z293" s="1005"/>
      <c r="AA293" s="1005"/>
      <c r="AB293" s="1005"/>
      <c r="AC293" s="1005"/>
      <c r="AD293" s="1005"/>
      <c r="AE293" s="1005"/>
      <c r="AF293" s="1005"/>
      <c r="AG293" s="196"/>
      <c r="AH293" s="592"/>
      <c r="AI293" s="592"/>
      <c r="AJ293" s="592"/>
      <c r="AK293" s="196"/>
      <c r="AL293" s="197"/>
      <c r="AM293" s="197"/>
      <c r="AN293" s="197"/>
      <c r="AO293" s="197"/>
      <c r="AP293" s="1151"/>
      <c r="AQ293" s="1005"/>
      <c r="AR293" s="282"/>
      <c r="AS293" s="282"/>
      <c r="AT293" s="282"/>
      <c r="AU293" s="282"/>
      <c r="AV293" s="282"/>
      <c r="AW293" s="282"/>
      <c r="AX293" s="1151"/>
      <c r="AY293" s="1005"/>
      <c r="AZ293" s="282"/>
      <c r="BA293" s="282"/>
      <c r="BB293" s="282"/>
      <c r="BC293" s="282"/>
      <c r="BD293" s="282"/>
      <c r="BE293" s="282"/>
      <c r="BF293" s="1151"/>
      <c r="BG293" s="1005"/>
      <c r="BH293" s="282"/>
      <c r="BI293" s="282"/>
      <c r="BJ293" s="282"/>
      <c r="BK293" s="282"/>
      <c r="BL293" s="282"/>
      <c r="BM293" s="282"/>
      <c r="BN293" s="1151"/>
      <c r="BO293" s="1005"/>
      <c r="BP293" s="282"/>
      <c r="BQ293" s="282"/>
      <c r="BR293" s="282"/>
      <c r="BS293" s="282"/>
      <c r="BT293" s="282"/>
      <c r="BU293" s="282"/>
    </row>
    <row r="294" spans="1:73" s="1" customFormat="1" ht="39.950000000000003" customHeight="1" thickBot="1" x14ac:dyDescent="0.3">
      <c r="A294" s="151"/>
      <c r="B294" s="24"/>
      <c r="C294" s="1060"/>
      <c r="D294" s="1051"/>
      <c r="E294" s="1063"/>
      <c r="F294" s="1066"/>
      <c r="G294" s="1051"/>
      <c r="H294" s="1045"/>
      <c r="I294" s="1051"/>
      <c r="J294" s="1045"/>
      <c r="K294" s="1051"/>
      <c r="L294" s="1045"/>
      <c r="M294" s="1051"/>
      <c r="N294" s="1421"/>
      <c r="O294" s="1051"/>
      <c r="P294" s="1054"/>
      <c r="Q294" s="1057"/>
      <c r="R294" s="1042"/>
      <c r="S294" s="1042"/>
      <c r="T294" s="1024"/>
      <c r="U294" s="1009"/>
      <c r="V294" s="1009"/>
      <c r="W294" s="1009"/>
      <c r="X294" s="1009"/>
      <c r="Y294" s="1009"/>
      <c r="Z294" s="1006"/>
      <c r="AA294" s="1006"/>
      <c r="AB294" s="1006"/>
      <c r="AC294" s="1006"/>
      <c r="AD294" s="1006"/>
      <c r="AE294" s="1006"/>
      <c r="AF294" s="1006"/>
      <c r="AG294" s="715"/>
      <c r="AH294" s="716"/>
      <c r="AI294" s="716"/>
      <c r="AJ294" s="716"/>
      <c r="AK294" s="715"/>
      <c r="AL294" s="717"/>
      <c r="AM294" s="717"/>
      <c r="AN294" s="717"/>
      <c r="AO294" s="717"/>
      <c r="AP294" s="1152"/>
      <c r="AQ294" s="1006"/>
      <c r="AR294" s="718"/>
      <c r="AS294" s="718"/>
      <c r="AT294" s="718"/>
      <c r="AU294" s="718"/>
      <c r="AV294" s="718"/>
      <c r="AW294" s="718"/>
      <c r="AX294" s="1152"/>
      <c r="AY294" s="1006"/>
      <c r="AZ294" s="718"/>
      <c r="BA294" s="718"/>
      <c r="BB294" s="718"/>
      <c r="BC294" s="718"/>
      <c r="BD294" s="718"/>
      <c r="BE294" s="718"/>
      <c r="BF294" s="1152"/>
      <c r="BG294" s="1006"/>
      <c r="BH294" s="718"/>
      <c r="BI294" s="718"/>
      <c r="BJ294" s="718"/>
      <c r="BK294" s="718"/>
      <c r="BL294" s="718"/>
      <c r="BM294" s="718"/>
      <c r="BN294" s="1152"/>
      <c r="BO294" s="1006"/>
      <c r="BP294" s="718"/>
      <c r="BQ294" s="718"/>
      <c r="BR294" s="718"/>
      <c r="BS294" s="718"/>
      <c r="BT294" s="718"/>
      <c r="BU294" s="718"/>
    </row>
    <row r="295" spans="1:73" s="1" customFormat="1" ht="39.950000000000003" customHeight="1" thickTop="1" x14ac:dyDescent="0.25">
      <c r="A295" s="151"/>
      <c r="B295" s="24"/>
      <c r="C295" s="1058" t="s">
        <v>1465</v>
      </c>
      <c r="D295" s="1049" t="s">
        <v>1466</v>
      </c>
      <c r="E295" s="1061">
        <v>451</v>
      </c>
      <c r="F295" s="1064" t="s">
        <v>3659</v>
      </c>
      <c r="G295" s="1049" t="s">
        <v>1467</v>
      </c>
      <c r="H295" s="1043">
        <v>80</v>
      </c>
      <c r="I295" s="1049" t="s">
        <v>2982</v>
      </c>
      <c r="J295" s="1043" t="s">
        <v>3049</v>
      </c>
      <c r="K295" s="1049" t="s">
        <v>3050</v>
      </c>
      <c r="L295" s="1043" t="s">
        <v>3655</v>
      </c>
      <c r="M295" s="1049" t="s">
        <v>3656</v>
      </c>
      <c r="N295" s="1404">
        <v>2024004540034</v>
      </c>
      <c r="O295" s="1049" t="s">
        <v>3657</v>
      </c>
      <c r="P295" s="1052" t="s">
        <v>1467</v>
      </c>
      <c r="Q295" s="1055">
        <v>80</v>
      </c>
      <c r="R295" s="1040" t="s">
        <v>2871</v>
      </c>
      <c r="S295" s="1040"/>
      <c r="T295" s="1022"/>
      <c r="U295" s="1007"/>
      <c r="V295" s="1007"/>
      <c r="W295" s="1007"/>
      <c r="X295" s="1007"/>
      <c r="Y295" s="1007"/>
      <c r="Z295" s="1004">
        <f t="shared" ref="Z295" si="750">+AQ295+AY295+BG295+BO295</f>
        <v>0</v>
      </c>
      <c r="AA295" s="1004">
        <f t="shared" ref="AA295" si="751">SUM(AR295:AR298,AZ295:AZ298,BH295:BH298,BP295:BP298)</f>
        <v>0</v>
      </c>
      <c r="AB295" s="1004">
        <f t="shared" ref="AB295" si="752">SUM(AS295:AS298,BA295:BA298,BI295:BI298,BQ295:BQ298)</f>
        <v>0</v>
      </c>
      <c r="AC295" s="1004">
        <f t="shared" ref="AC295" si="753">SUM(AT295:AT298,BB295:BB298,BJ295:BJ298,BR295:BR298)</f>
        <v>0</v>
      </c>
      <c r="AD295" s="1004">
        <f t="shared" ref="AD295" si="754">SUM(AU295:AU298,BC295:BC298,BK295:BK298,BS295:BS298)</f>
        <v>0</v>
      </c>
      <c r="AE295" s="1004">
        <f t="shared" ref="AE295" si="755">SUM(AV295:AV298,BD295:BD298,BL295:BL298,BT295:BT298)</f>
        <v>0</v>
      </c>
      <c r="AF295" s="1004">
        <f t="shared" ref="AF295" si="756">SUM(AW295:AW298,BE295:BE298,BM295:BM298,BU295:BU298)</f>
        <v>0</v>
      </c>
      <c r="AG295" s="714"/>
      <c r="AH295" s="593"/>
      <c r="AI295" s="593"/>
      <c r="AJ295" s="593"/>
      <c r="AK295" s="207"/>
      <c r="AL295" s="208"/>
      <c r="AM295" s="208"/>
      <c r="AN295" s="208"/>
      <c r="AO295" s="208"/>
      <c r="AP295" s="1150">
        <f t="shared" ref="AP295" si="757">+U295</f>
        <v>0</v>
      </c>
      <c r="AQ295" s="1004">
        <f t="shared" ref="AQ295" si="758">SUM(AR295:AW298)</f>
        <v>0</v>
      </c>
      <c r="AR295" s="299"/>
      <c r="AS295" s="299"/>
      <c r="AT295" s="299"/>
      <c r="AU295" s="299"/>
      <c r="AV295" s="299"/>
      <c r="AW295" s="299"/>
      <c r="AX295" s="1150">
        <f t="shared" ref="AX295" si="759">+V295</f>
        <v>0</v>
      </c>
      <c r="AY295" s="1004">
        <f t="shared" ref="AY295" si="760">SUM(AZ295:BE298)</f>
        <v>0</v>
      </c>
      <c r="AZ295" s="299"/>
      <c r="BA295" s="299"/>
      <c r="BB295" s="299"/>
      <c r="BC295" s="299"/>
      <c r="BD295" s="299"/>
      <c r="BE295" s="299"/>
      <c r="BF295" s="1150">
        <f t="shared" ref="BF295" si="761">+W295</f>
        <v>0</v>
      </c>
      <c r="BG295" s="1004">
        <f t="shared" ref="BG295" si="762">SUM(BH295:BM298)</f>
        <v>0</v>
      </c>
      <c r="BH295" s="299"/>
      <c r="BI295" s="299"/>
      <c r="BJ295" s="299"/>
      <c r="BK295" s="299"/>
      <c r="BL295" s="299"/>
      <c r="BM295" s="299"/>
      <c r="BN295" s="1150">
        <f t="shared" ref="BN295" si="763">+X295</f>
        <v>0</v>
      </c>
      <c r="BO295" s="1004">
        <f t="shared" ref="BO295" si="764">SUM(BP295:BU298)</f>
        <v>0</v>
      </c>
      <c r="BP295" s="299"/>
      <c r="BQ295" s="299"/>
      <c r="BR295" s="299"/>
      <c r="BS295" s="299"/>
      <c r="BT295" s="299"/>
      <c r="BU295" s="299"/>
    </row>
    <row r="296" spans="1:73" s="1" customFormat="1" ht="39.950000000000003" customHeight="1" x14ac:dyDescent="0.25">
      <c r="A296" s="151"/>
      <c r="B296" s="24"/>
      <c r="C296" s="1059"/>
      <c r="D296" s="1050"/>
      <c r="E296" s="1062"/>
      <c r="F296" s="1065"/>
      <c r="G296" s="1050"/>
      <c r="H296" s="1044"/>
      <c r="I296" s="1050"/>
      <c r="J296" s="1044"/>
      <c r="K296" s="1050"/>
      <c r="L296" s="1044"/>
      <c r="M296" s="1050"/>
      <c r="N296" s="1420"/>
      <c r="O296" s="1050"/>
      <c r="P296" s="1053"/>
      <c r="Q296" s="1056"/>
      <c r="R296" s="1041"/>
      <c r="S296" s="1041"/>
      <c r="T296" s="1023"/>
      <c r="U296" s="1008"/>
      <c r="V296" s="1008"/>
      <c r="W296" s="1008"/>
      <c r="X296" s="1008"/>
      <c r="Y296" s="1008"/>
      <c r="Z296" s="1005"/>
      <c r="AA296" s="1005"/>
      <c r="AB296" s="1005"/>
      <c r="AC296" s="1005"/>
      <c r="AD296" s="1005"/>
      <c r="AE296" s="1005"/>
      <c r="AF296" s="1005"/>
      <c r="AG296" s="479"/>
      <c r="AH296" s="592"/>
      <c r="AI296" s="592"/>
      <c r="AJ296" s="592"/>
      <c r="AK296" s="196"/>
      <c r="AL296" s="197"/>
      <c r="AM296" s="197"/>
      <c r="AN296" s="197"/>
      <c r="AO296" s="197"/>
      <c r="AP296" s="1151"/>
      <c r="AQ296" s="1005"/>
      <c r="AR296" s="282"/>
      <c r="AS296" s="282"/>
      <c r="AT296" s="282"/>
      <c r="AU296" s="282"/>
      <c r="AV296" s="282"/>
      <c r="AW296" s="282"/>
      <c r="AX296" s="1151"/>
      <c r="AY296" s="1005"/>
      <c r="AZ296" s="282"/>
      <c r="BA296" s="282"/>
      <c r="BB296" s="282"/>
      <c r="BC296" s="282"/>
      <c r="BD296" s="282"/>
      <c r="BE296" s="282"/>
      <c r="BF296" s="1151"/>
      <c r="BG296" s="1005"/>
      <c r="BH296" s="282"/>
      <c r="BI296" s="282"/>
      <c r="BJ296" s="282"/>
      <c r="BK296" s="282"/>
      <c r="BL296" s="282"/>
      <c r="BM296" s="282"/>
      <c r="BN296" s="1151"/>
      <c r="BO296" s="1005"/>
      <c r="BP296" s="282"/>
      <c r="BQ296" s="282"/>
      <c r="BR296" s="282"/>
      <c r="BS296" s="282"/>
      <c r="BT296" s="282"/>
      <c r="BU296" s="282"/>
    </row>
    <row r="297" spans="1:73" s="1" customFormat="1" ht="39.950000000000003" customHeight="1" x14ac:dyDescent="0.25">
      <c r="A297" s="151"/>
      <c r="B297" s="24"/>
      <c r="C297" s="1059"/>
      <c r="D297" s="1050"/>
      <c r="E297" s="1062"/>
      <c r="F297" s="1065"/>
      <c r="G297" s="1050"/>
      <c r="H297" s="1044"/>
      <c r="I297" s="1050"/>
      <c r="J297" s="1044"/>
      <c r="K297" s="1050"/>
      <c r="L297" s="1044"/>
      <c r="M297" s="1050"/>
      <c r="N297" s="1420"/>
      <c r="O297" s="1050"/>
      <c r="P297" s="1053"/>
      <c r="Q297" s="1056"/>
      <c r="R297" s="1041"/>
      <c r="S297" s="1041"/>
      <c r="T297" s="1023"/>
      <c r="U297" s="1008"/>
      <c r="V297" s="1008"/>
      <c r="W297" s="1008"/>
      <c r="X297" s="1008"/>
      <c r="Y297" s="1008"/>
      <c r="Z297" s="1005"/>
      <c r="AA297" s="1005"/>
      <c r="AB297" s="1005"/>
      <c r="AC297" s="1005"/>
      <c r="AD297" s="1005"/>
      <c r="AE297" s="1005"/>
      <c r="AF297" s="1005"/>
      <c r="AG297" s="196"/>
      <c r="AH297" s="592"/>
      <c r="AI297" s="592"/>
      <c r="AJ297" s="592"/>
      <c r="AK297" s="196"/>
      <c r="AL297" s="197"/>
      <c r="AM297" s="197"/>
      <c r="AN297" s="197"/>
      <c r="AO297" s="197"/>
      <c r="AP297" s="1151"/>
      <c r="AQ297" s="1005"/>
      <c r="AR297" s="282"/>
      <c r="AS297" s="282"/>
      <c r="AT297" s="282"/>
      <c r="AU297" s="282"/>
      <c r="AV297" s="282"/>
      <c r="AW297" s="282"/>
      <c r="AX297" s="1151"/>
      <c r="AY297" s="1005"/>
      <c r="AZ297" s="282"/>
      <c r="BA297" s="282"/>
      <c r="BB297" s="282"/>
      <c r="BC297" s="282"/>
      <c r="BD297" s="282"/>
      <c r="BE297" s="282"/>
      <c r="BF297" s="1151"/>
      <c r="BG297" s="1005"/>
      <c r="BH297" s="282"/>
      <c r="BI297" s="282"/>
      <c r="BJ297" s="282"/>
      <c r="BK297" s="282"/>
      <c r="BL297" s="282"/>
      <c r="BM297" s="282"/>
      <c r="BN297" s="1151"/>
      <c r="BO297" s="1005"/>
      <c r="BP297" s="282"/>
      <c r="BQ297" s="282"/>
      <c r="BR297" s="282"/>
      <c r="BS297" s="282"/>
      <c r="BT297" s="282"/>
      <c r="BU297" s="282"/>
    </row>
    <row r="298" spans="1:73" s="1" customFormat="1" ht="39.950000000000003" customHeight="1" thickBot="1" x14ac:dyDescent="0.3">
      <c r="A298" s="151"/>
      <c r="B298" s="24"/>
      <c r="C298" s="1060"/>
      <c r="D298" s="1051"/>
      <c r="E298" s="1063"/>
      <c r="F298" s="1066"/>
      <c r="G298" s="1051"/>
      <c r="H298" s="1045"/>
      <c r="I298" s="1051"/>
      <c r="J298" s="1045"/>
      <c r="K298" s="1051"/>
      <c r="L298" s="1045"/>
      <c r="M298" s="1051"/>
      <c r="N298" s="1421"/>
      <c r="O298" s="1051"/>
      <c r="P298" s="1054"/>
      <c r="Q298" s="1057"/>
      <c r="R298" s="1042"/>
      <c r="S298" s="1042"/>
      <c r="T298" s="1024"/>
      <c r="U298" s="1009"/>
      <c r="V298" s="1009"/>
      <c r="W298" s="1009"/>
      <c r="X298" s="1009"/>
      <c r="Y298" s="1009"/>
      <c r="Z298" s="1006"/>
      <c r="AA298" s="1006"/>
      <c r="AB298" s="1006"/>
      <c r="AC298" s="1006"/>
      <c r="AD298" s="1006"/>
      <c r="AE298" s="1006"/>
      <c r="AF298" s="1006"/>
      <c r="AG298" s="715"/>
      <c r="AH298" s="716"/>
      <c r="AI298" s="716"/>
      <c r="AJ298" s="716"/>
      <c r="AK298" s="715"/>
      <c r="AL298" s="717"/>
      <c r="AM298" s="717"/>
      <c r="AN298" s="717"/>
      <c r="AO298" s="717"/>
      <c r="AP298" s="1152"/>
      <c r="AQ298" s="1006"/>
      <c r="AR298" s="718"/>
      <c r="AS298" s="718"/>
      <c r="AT298" s="718"/>
      <c r="AU298" s="718"/>
      <c r="AV298" s="718"/>
      <c r="AW298" s="718"/>
      <c r="AX298" s="1152"/>
      <c r="AY298" s="1006"/>
      <c r="AZ298" s="718"/>
      <c r="BA298" s="718"/>
      <c r="BB298" s="718"/>
      <c r="BC298" s="718"/>
      <c r="BD298" s="718"/>
      <c r="BE298" s="718"/>
      <c r="BF298" s="1152"/>
      <c r="BG298" s="1006"/>
      <c r="BH298" s="718"/>
      <c r="BI298" s="718"/>
      <c r="BJ298" s="718"/>
      <c r="BK298" s="718"/>
      <c r="BL298" s="718"/>
      <c r="BM298" s="718"/>
      <c r="BN298" s="1152"/>
      <c r="BO298" s="1006"/>
      <c r="BP298" s="718"/>
      <c r="BQ298" s="718"/>
      <c r="BR298" s="718"/>
      <c r="BS298" s="718"/>
      <c r="BT298" s="718"/>
      <c r="BU298" s="718"/>
    </row>
    <row r="299" spans="1:73" ht="39.950000000000003" customHeight="1" thickTop="1" x14ac:dyDescent="0.25">
      <c r="A299" s="596"/>
      <c r="B299" s="596"/>
      <c r="C299" s="1415" t="s">
        <v>1468</v>
      </c>
      <c r="D299" s="1418" t="s">
        <v>3665</v>
      </c>
      <c r="E299" s="1061">
        <v>452</v>
      </c>
      <c r="F299" s="1064" t="s">
        <v>3659</v>
      </c>
      <c r="G299" s="1049" t="s">
        <v>1467</v>
      </c>
      <c r="H299" s="1043">
        <v>2000</v>
      </c>
      <c r="I299" s="1049" t="s">
        <v>2982</v>
      </c>
      <c r="J299" s="1043" t="s">
        <v>3049</v>
      </c>
      <c r="K299" s="1049" t="s">
        <v>3050</v>
      </c>
      <c r="L299" s="1043" t="s">
        <v>3655</v>
      </c>
      <c r="M299" s="1049" t="s">
        <v>3656</v>
      </c>
      <c r="N299" s="1404">
        <v>2024004540034</v>
      </c>
      <c r="O299" s="1049" t="s">
        <v>3657</v>
      </c>
      <c r="P299" s="1052" t="s">
        <v>383</v>
      </c>
      <c r="Q299" s="1055">
        <v>2000</v>
      </c>
      <c r="R299" s="1040" t="s">
        <v>2871</v>
      </c>
      <c r="S299" s="1040"/>
      <c r="T299" s="1022"/>
      <c r="U299" s="1007"/>
      <c r="V299" s="1007"/>
      <c r="W299" s="1007"/>
      <c r="X299" s="1007"/>
      <c r="Y299" s="1007"/>
      <c r="Z299" s="1004">
        <f t="shared" ref="Z299" si="765">+AQ299+AY299+BG299+BO299</f>
        <v>0</v>
      </c>
      <c r="AA299" s="1004">
        <f t="shared" ref="AA299" si="766">SUM(AR299:AR302,AZ299:AZ302,BH299:BH302,BP299:BP302)</f>
        <v>0</v>
      </c>
      <c r="AB299" s="1004">
        <f t="shared" ref="AB299" si="767">SUM(AS299:AS302,BA299:BA302,BI299:BI302,BQ299:BQ302)</f>
        <v>0</v>
      </c>
      <c r="AC299" s="1004">
        <f t="shared" ref="AC299" si="768">SUM(AT299:AT302,BB299:BB302,BJ299:BJ302,BR299:BR302)</f>
        <v>0</v>
      </c>
      <c r="AD299" s="1004">
        <f t="shared" ref="AD299" si="769">SUM(AU299:AU302,BC299:BC302,BK299:BK302,BS299:BS302)</f>
        <v>0</v>
      </c>
      <c r="AE299" s="1004">
        <f t="shared" ref="AE299" si="770">SUM(AV299:AV302,BD299:BD302,BL299:BL302,BT299:BT302)</f>
        <v>0</v>
      </c>
      <c r="AF299" s="1004">
        <f t="shared" ref="AF299" si="771">SUM(AW299:AW302,BE299:BE302,BM299:BM302,BU299:BU302)</f>
        <v>0</v>
      </c>
      <c r="AG299" s="714"/>
      <c r="AH299" s="593"/>
      <c r="AI299" s="593"/>
      <c r="AJ299" s="593"/>
      <c r="AK299" s="207"/>
      <c r="AL299" s="208"/>
      <c r="AM299" s="208"/>
      <c r="AN299" s="208"/>
      <c r="AO299" s="208"/>
      <c r="AP299" s="1150">
        <f t="shared" ref="AP299" si="772">+U299</f>
        <v>0</v>
      </c>
      <c r="AQ299" s="1004">
        <f t="shared" ref="AQ299" si="773">SUM(AR299:AW302)</f>
        <v>0</v>
      </c>
      <c r="AR299" s="299"/>
      <c r="AS299" s="299"/>
      <c r="AT299" s="299"/>
      <c r="AU299" s="299"/>
      <c r="AV299" s="299"/>
      <c r="AW299" s="299"/>
      <c r="AX299" s="1150">
        <f t="shared" ref="AX299" si="774">+V299</f>
        <v>0</v>
      </c>
      <c r="AY299" s="1004">
        <f t="shared" ref="AY299" si="775">SUM(AZ299:BE302)</f>
        <v>0</v>
      </c>
      <c r="AZ299" s="299"/>
      <c r="BA299" s="299"/>
      <c r="BB299" s="299"/>
      <c r="BC299" s="299"/>
      <c r="BD299" s="299"/>
      <c r="BE299" s="299"/>
      <c r="BF299" s="1150">
        <f t="shared" ref="BF299" si="776">+W299</f>
        <v>0</v>
      </c>
      <c r="BG299" s="1004">
        <f t="shared" ref="BG299" si="777">SUM(BH299:BM302)</f>
        <v>0</v>
      </c>
      <c r="BH299" s="299"/>
      <c r="BI299" s="299"/>
      <c r="BJ299" s="299"/>
      <c r="BK299" s="299"/>
      <c r="BL299" s="299"/>
      <c r="BM299" s="299"/>
      <c r="BN299" s="1150">
        <f t="shared" ref="BN299" si="778">+X299</f>
        <v>0</v>
      </c>
      <c r="BO299" s="1004">
        <f t="shared" ref="BO299" si="779">SUM(BP299:BU302)</f>
        <v>0</v>
      </c>
      <c r="BP299" s="299"/>
      <c r="BQ299" s="299"/>
      <c r="BR299" s="299"/>
      <c r="BS299" s="299"/>
      <c r="BT299" s="299"/>
      <c r="BU299" s="299"/>
    </row>
    <row r="300" spans="1:73" ht="39.950000000000003" customHeight="1" x14ac:dyDescent="0.25">
      <c r="A300" s="596"/>
      <c r="B300" s="596"/>
      <c r="C300" s="1417"/>
      <c r="D300" s="1420"/>
      <c r="E300" s="1062"/>
      <c r="F300" s="1065"/>
      <c r="G300" s="1050"/>
      <c r="H300" s="1044"/>
      <c r="I300" s="1050"/>
      <c r="J300" s="1044"/>
      <c r="K300" s="1050"/>
      <c r="L300" s="1044"/>
      <c r="M300" s="1050"/>
      <c r="N300" s="1420"/>
      <c r="O300" s="1050"/>
      <c r="P300" s="1053"/>
      <c r="Q300" s="1056"/>
      <c r="R300" s="1041"/>
      <c r="S300" s="1041"/>
      <c r="T300" s="1023"/>
      <c r="U300" s="1008"/>
      <c r="V300" s="1008"/>
      <c r="W300" s="1008"/>
      <c r="X300" s="1008"/>
      <c r="Y300" s="1008"/>
      <c r="Z300" s="1005"/>
      <c r="AA300" s="1005"/>
      <c r="AB300" s="1005"/>
      <c r="AC300" s="1005"/>
      <c r="AD300" s="1005"/>
      <c r="AE300" s="1005"/>
      <c r="AF300" s="1005"/>
      <c r="AG300" s="479"/>
      <c r="AH300" s="592"/>
      <c r="AI300" s="592"/>
      <c r="AJ300" s="592"/>
      <c r="AK300" s="196"/>
      <c r="AL300" s="197"/>
      <c r="AM300" s="197"/>
      <c r="AN300" s="197"/>
      <c r="AO300" s="197"/>
      <c r="AP300" s="1151"/>
      <c r="AQ300" s="1005"/>
      <c r="AR300" s="282"/>
      <c r="AS300" s="282"/>
      <c r="AT300" s="282"/>
      <c r="AU300" s="282"/>
      <c r="AV300" s="282"/>
      <c r="AW300" s="282"/>
      <c r="AX300" s="1151"/>
      <c r="AY300" s="1005"/>
      <c r="AZ300" s="282"/>
      <c r="BA300" s="282"/>
      <c r="BB300" s="282"/>
      <c r="BC300" s="282"/>
      <c r="BD300" s="282"/>
      <c r="BE300" s="282"/>
      <c r="BF300" s="1151"/>
      <c r="BG300" s="1005"/>
      <c r="BH300" s="282"/>
      <c r="BI300" s="282"/>
      <c r="BJ300" s="282"/>
      <c r="BK300" s="282"/>
      <c r="BL300" s="282"/>
      <c r="BM300" s="282"/>
      <c r="BN300" s="1151"/>
      <c r="BO300" s="1005"/>
      <c r="BP300" s="282"/>
      <c r="BQ300" s="282"/>
      <c r="BR300" s="282"/>
      <c r="BS300" s="282"/>
      <c r="BT300" s="282"/>
      <c r="BU300" s="282"/>
    </row>
    <row r="301" spans="1:73" ht="39.950000000000003" customHeight="1" x14ac:dyDescent="0.25">
      <c r="A301" s="596"/>
      <c r="B301" s="596"/>
      <c r="C301" s="1417"/>
      <c r="D301" s="1420"/>
      <c r="E301" s="1062"/>
      <c r="F301" s="1065"/>
      <c r="G301" s="1050"/>
      <c r="H301" s="1044"/>
      <c r="I301" s="1050"/>
      <c r="J301" s="1044"/>
      <c r="K301" s="1050"/>
      <c r="L301" s="1044"/>
      <c r="M301" s="1050"/>
      <c r="N301" s="1420"/>
      <c r="O301" s="1050"/>
      <c r="P301" s="1053"/>
      <c r="Q301" s="1056"/>
      <c r="R301" s="1041"/>
      <c r="S301" s="1041"/>
      <c r="T301" s="1023"/>
      <c r="U301" s="1008"/>
      <c r="V301" s="1008"/>
      <c r="W301" s="1008"/>
      <c r="X301" s="1008"/>
      <c r="Y301" s="1008"/>
      <c r="Z301" s="1005"/>
      <c r="AA301" s="1005"/>
      <c r="AB301" s="1005"/>
      <c r="AC301" s="1005"/>
      <c r="AD301" s="1005"/>
      <c r="AE301" s="1005"/>
      <c r="AF301" s="1005"/>
      <c r="AG301" s="196"/>
      <c r="AH301" s="592"/>
      <c r="AI301" s="592"/>
      <c r="AJ301" s="592"/>
      <c r="AK301" s="196"/>
      <c r="AL301" s="197"/>
      <c r="AM301" s="197"/>
      <c r="AN301" s="197"/>
      <c r="AO301" s="197"/>
      <c r="AP301" s="1151"/>
      <c r="AQ301" s="1005"/>
      <c r="AR301" s="282"/>
      <c r="AS301" s="282"/>
      <c r="AT301" s="282"/>
      <c r="AU301" s="282"/>
      <c r="AV301" s="282"/>
      <c r="AW301" s="282"/>
      <c r="AX301" s="1151"/>
      <c r="AY301" s="1005"/>
      <c r="AZ301" s="282"/>
      <c r="BA301" s="282"/>
      <c r="BB301" s="282"/>
      <c r="BC301" s="282"/>
      <c r="BD301" s="282"/>
      <c r="BE301" s="282"/>
      <c r="BF301" s="1151"/>
      <c r="BG301" s="1005"/>
      <c r="BH301" s="282"/>
      <c r="BI301" s="282"/>
      <c r="BJ301" s="282"/>
      <c r="BK301" s="282"/>
      <c r="BL301" s="282"/>
      <c r="BM301" s="282"/>
      <c r="BN301" s="1151"/>
      <c r="BO301" s="1005"/>
      <c r="BP301" s="282"/>
      <c r="BQ301" s="282"/>
      <c r="BR301" s="282"/>
      <c r="BS301" s="282"/>
      <c r="BT301" s="282"/>
      <c r="BU301" s="282"/>
    </row>
    <row r="302" spans="1:73" ht="39.950000000000003" customHeight="1" thickBot="1" x14ac:dyDescent="0.3">
      <c r="A302" s="596"/>
      <c r="B302" s="596"/>
      <c r="C302" s="1417"/>
      <c r="D302" s="1420"/>
      <c r="E302" s="1063"/>
      <c r="F302" s="1066"/>
      <c r="G302" s="1051"/>
      <c r="H302" s="1045"/>
      <c r="I302" s="1051"/>
      <c r="J302" s="1045"/>
      <c r="K302" s="1051"/>
      <c r="L302" s="1045"/>
      <c r="M302" s="1051"/>
      <c r="N302" s="1421"/>
      <c r="O302" s="1051"/>
      <c r="P302" s="1054"/>
      <c r="Q302" s="1057"/>
      <c r="R302" s="1042"/>
      <c r="S302" s="1042"/>
      <c r="T302" s="1024"/>
      <c r="U302" s="1009"/>
      <c r="V302" s="1009"/>
      <c r="W302" s="1009"/>
      <c r="X302" s="1009"/>
      <c r="Y302" s="1009"/>
      <c r="Z302" s="1006"/>
      <c r="AA302" s="1006"/>
      <c r="AB302" s="1006"/>
      <c r="AC302" s="1006"/>
      <c r="AD302" s="1006"/>
      <c r="AE302" s="1006"/>
      <c r="AF302" s="1006"/>
      <c r="AG302" s="715"/>
      <c r="AH302" s="716"/>
      <c r="AI302" s="716"/>
      <c r="AJ302" s="716"/>
      <c r="AK302" s="715"/>
      <c r="AL302" s="717"/>
      <c r="AM302" s="717"/>
      <c r="AN302" s="717"/>
      <c r="AO302" s="717"/>
      <c r="AP302" s="1152"/>
      <c r="AQ302" s="1006"/>
      <c r="AR302" s="718"/>
      <c r="AS302" s="718"/>
      <c r="AT302" s="718"/>
      <c r="AU302" s="718"/>
      <c r="AV302" s="718"/>
      <c r="AW302" s="718"/>
      <c r="AX302" s="1152"/>
      <c r="AY302" s="1006"/>
      <c r="AZ302" s="718"/>
      <c r="BA302" s="718"/>
      <c r="BB302" s="718"/>
      <c r="BC302" s="718"/>
      <c r="BD302" s="718"/>
      <c r="BE302" s="718"/>
      <c r="BF302" s="1152"/>
      <c r="BG302" s="1006"/>
      <c r="BH302" s="718"/>
      <c r="BI302" s="718"/>
      <c r="BJ302" s="718"/>
      <c r="BK302" s="718"/>
      <c r="BL302" s="718"/>
      <c r="BM302" s="718"/>
      <c r="BN302" s="1152"/>
      <c r="BO302" s="1006"/>
      <c r="BP302" s="718"/>
      <c r="BQ302" s="718"/>
      <c r="BR302" s="718"/>
      <c r="BS302" s="718"/>
      <c r="BT302" s="718"/>
      <c r="BU302" s="718"/>
    </row>
    <row r="303" spans="1:73" ht="39.950000000000003" customHeight="1" thickTop="1" x14ac:dyDescent="0.25">
      <c r="A303" s="596"/>
      <c r="B303" s="596"/>
      <c r="C303" s="1417"/>
      <c r="D303" s="1420"/>
      <c r="E303" s="1061">
        <v>453</v>
      </c>
      <c r="F303" s="1064" t="s">
        <v>3659</v>
      </c>
      <c r="G303" s="1049" t="s">
        <v>1467</v>
      </c>
      <c r="H303" s="1043">
        <v>600</v>
      </c>
      <c r="I303" s="1049" t="s">
        <v>2982</v>
      </c>
      <c r="J303" s="1043" t="s">
        <v>3049</v>
      </c>
      <c r="K303" s="1049" t="s">
        <v>3050</v>
      </c>
      <c r="L303" s="1043" t="s">
        <v>3655</v>
      </c>
      <c r="M303" s="1049" t="s">
        <v>3656</v>
      </c>
      <c r="N303" s="1404">
        <v>2024004540034</v>
      </c>
      <c r="O303" s="1049" t="s">
        <v>3657</v>
      </c>
      <c r="P303" s="1052" t="s">
        <v>1467</v>
      </c>
      <c r="Q303" s="1055">
        <v>600</v>
      </c>
      <c r="R303" s="1040" t="s">
        <v>2871</v>
      </c>
      <c r="S303" s="1040"/>
      <c r="T303" s="1022"/>
      <c r="U303" s="1007"/>
      <c r="V303" s="1007"/>
      <c r="W303" s="1007"/>
      <c r="X303" s="1007"/>
      <c r="Y303" s="1007"/>
      <c r="Z303" s="1004">
        <f t="shared" ref="Z303" si="780">+AQ303+AY303+BG303+BO303</f>
        <v>0</v>
      </c>
      <c r="AA303" s="1004">
        <f t="shared" ref="AA303" si="781">SUM(AR303:AR306,AZ303:AZ306,BH303:BH306,BP303:BP306)</f>
        <v>0</v>
      </c>
      <c r="AB303" s="1004">
        <f t="shared" ref="AB303" si="782">SUM(AS303:AS306,BA303:BA306,BI303:BI306,BQ303:BQ306)</f>
        <v>0</v>
      </c>
      <c r="AC303" s="1004">
        <f t="shared" ref="AC303" si="783">SUM(AT303:AT306,BB303:BB306,BJ303:BJ306,BR303:BR306)</f>
        <v>0</v>
      </c>
      <c r="AD303" s="1004">
        <f t="shared" ref="AD303" si="784">SUM(AU303:AU306,BC303:BC306,BK303:BK306,BS303:BS306)</f>
        <v>0</v>
      </c>
      <c r="AE303" s="1004">
        <f t="shared" ref="AE303" si="785">SUM(AV303:AV306,BD303:BD306,BL303:BL306,BT303:BT306)</f>
        <v>0</v>
      </c>
      <c r="AF303" s="1004">
        <f t="shared" ref="AF303" si="786">SUM(AW303:AW306,BE303:BE306,BM303:BM306,BU303:BU306)</f>
        <v>0</v>
      </c>
      <c r="AG303" s="714"/>
      <c r="AH303" s="593"/>
      <c r="AI303" s="593"/>
      <c r="AJ303" s="593"/>
      <c r="AK303" s="207"/>
      <c r="AL303" s="208"/>
      <c r="AM303" s="208"/>
      <c r="AN303" s="208"/>
      <c r="AO303" s="208"/>
      <c r="AP303" s="1150">
        <f t="shared" ref="AP303" si="787">+U303</f>
        <v>0</v>
      </c>
      <c r="AQ303" s="1004">
        <f t="shared" ref="AQ303" si="788">SUM(AR303:AW306)</f>
        <v>0</v>
      </c>
      <c r="AR303" s="299"/>
      <c r="AS303" s="299"/>
      <c r="AT303" s="299"/>
      <c r="AU303" s="299"/>
      <c r="AV303" s="299"/>
      <c r="AW303" s="299"/>
      <c r="AX303" s="1150">
        <f t="shared" ref="AX303" si="789">+V303</f>
        <v>0</v>
      </c>
      <c r="AY303" s="1004">
        <f t="shared" ref="AY303" si="790">SUM(AZ303:BE306)</f>
        <v>0</v>
      </c>
      <c r="AZ303" s="299"/>
      <c r="BA303" s="299"/>
      <c r="BB303" s="299"/>
      <c r="BC303" s="299"/>
      <c r="BD303" s="299"/>
      <c r="BE303" s="299"/>
      <c r="BF303" s="1150">
        <f t="shared" ref="BF303" si="791">+W303</f>
        <v>0</v>
      </c>
      <c r="BG303" s="1004">
        <f t="shared" ref="BG303" si="792">SUM(BH303:BM306)</f>
        <v>0</v>
      </c>
      <c r="BH303" s="299"/>
      <c r="BI303" s="299"/>
      <c r="BJ303" s="299"/>
      <c r="BK303" s="299"/>
      <c r="BL303" s="299"/>
      <c r="BM303" s="299"/>
      <c r="BN303" s="1150">
        <f t="shared" ref="BN303" si="793">+X303</f>
        <v>0</v>
      </c>
      <c r="BO303" s="1004">
        <f t="shared" ref="BO303" si="794">SUM(BP303:BU306)</f>
        <v>0</v>
      </c>
      <c r="BP303" s="299"/>
      <c r="BQ303" s="299"/>
      <c r="BR303" s="299"/>
      <c r="BS303" s="299"/>
      <c r="BT303" s="299"/>
      <c r="BU303" s="299"/>
    </row>
    <row r="304" spans="1:73" ht="39.950000000000003" customHeight="1" x14ac:dyDescent="0.25">
      <c r="A304" s="596"/>
      <c r="B304" s="596"/>
      <c r="C304" s="1417"/>
      <c r="D304" s="1420"/>
      <c r="E304" s="1062"/>
      <c r="F304" s="1065"/>
      <c r="G304" s="1050"/>
      <c r="H304" s="1044"/>
      <c r="I304" s="1050"/>
      <c r="J304" s="1044"/>
      <c r="K304" s="1050"/>
      <c r="L304" s="1044"/>
      <c r="M304" s="1050"/>
      <c r="N304" s="1420"/>
      <c r="O304" s="1050"/>
      <c r="P304" s="1053"/>
      <c r="Q304" s="1056"/>
      <c r="R304" s="1041"/>
      <c r="S304" s="1041"/>
      <c r="T304" s="1023"/>
      <c r="U304" s="1008"/>
      <c r="V304" s="1008"/>
      <c r="W304" s="1008"/>
      <c r="X304" s="1008"/>
      <c r="Y304" s="1008"/>
      <c r="Z304" s="1005"/>
      <c r="AA304" s="1005"/>
      <c r="AB304" s="1005"/>
      <c r="AC304" s="1005"/>
      <c r="AD304" s="1005"/>
      <c r="AE304" s="1005"/>
      <c r="AF304" s="1005"/>
      <c r="AG304" s="479"/>
      <c r="AH304" s="592"/>
      <c r="AI304" s="592"/>
      <c r="AJ304" s="592"/>
      <c r="AK304" s="196"/>
      <c r="AL304" s="197"/>
      <c r="AM304" s="197"/>
      <c r="AN304" s="197"/>
      <c r="AO304" s="197"/>
      <c r="AP304" s="1151"/>
      <c r="AQ304" s="1005"/>
      <c r="AR304" s="282"/>
      <c r="AS304" s="282"/>
      <c r="AT304" s="282"/>
      <c r="AU304" s="282"/>
      <c r="AV304" s="282"/>
      <c r="AW304" s="282"/>
      <c r="AX304" s="1151"/>
      <c r="AY304" s="1005"/>
      <c r="AZ304" s="282"/>
      <c r="BA304" s="282"/>
      <c r="BB304" s="282"/>
      <c r="BC304" s="282"/>
      <c r="BD304" s="282"/>
      <c r="BE304" s="282"/>
      <c r="BF304" s="1151"/>
      <c r="BG304" s="1005"/>
      <c r="BH304" s="282"/>
      <c r="BI304" s="282"/>
      <c r="BJ304" s="282"/>
      <c r="BK304" s="282"/>
      <c r="BL304" s="282"/>
      <c r="BM304" s="282"/>
      <c r="BN304" s="1151"/>
      <c r="BO304" s="1005"/>
      <c r="BP304" s="282"/>
      <c r="BQ304" s="282"/>
      <c r="BR304" s="282"/>
      <c r="BS304" s="282"/>
      <c r="BT304" s="282"/>
      <c r="BU304" s="282"/>
    </row>
    <row r="305" spans="1:73" ht="39.950000000000003" customHeight="1" x14ac:dyDescent="0.25">
      <c r="A305" s="596"/>
      <c r="B305" s="596"/>
      <c r="C305" s="1417"/>
      <c r="D305" s="1420"/>
      <c r="E305" s="1062"/>
      <c r="F305" s="1065"/>
      <c r="G305" s="1050"/>
      <c r="H305" s="1044"/>
      <c r="I305" s="1050"/>
      <c r="J305" s="1044"/>
      <c r="K305" s="1050"/>
      <c r="L305" s="1044"/>
      <c r="M305" s="1050"/>
      <c r="N305" s="1420"/>
      <c r="O305" s="1050"/>
      <c r="P305" s="1053"/>
      <c r="Q305" s="1056"/>
      <c r="R305" s="1041"/>
      <c r="S305" s="1041"/>
      <c r="T305" s="1023"/>
      <c r="U305" s="1008"/>
      <c r="V305" s="1008"/>
      <c r="W305" s="1008"/>
      <c r="X305" s="1008"/>
      <c r="Y305" s="1008"/>
      <c r="Z305" s="1005"/>
      <c r="AA305" s="1005"/>
      <c r="AB305" s="1005"/>
      <c r="AC305" s="1005"/>
      <c r="AD305" s="1005"/>
      <c r="AE305" s="1005"/>
      <c r="AF305" s="1005"/>
      <c r="AG305" s="196"/>
      <c r="AH305" s="592"/>
      <c r="AI305" s="592"/>
      <c r="AJ305" s="592"/>
      <c r="AK305" s="196"/>
      <c r="AL305" s="197"/>
      <c r="AM305" s="197"/>
      <c r="AN305" s="197"/>
      <c r="AO305" s="197"/>
      <c r="AP305" s="1151"/>
      <c r="AQ305" s="1005"/>
      <c r="AR305" s="282"/>
      <c r="AS305" s="282"/>
      <c r="AT305" s="282"/>
      <c r="AU305" s="282"/>
      <c r="AV305" s="282"/>
      <c r="AW305" s="282"/>
      <c r="AX305" s="1151"/>
      <c r="AY305" s="1005"/>
      <c r="AZ305" s="282"/>
      <c r="BA305" s="282"/>
      <c r="BB305" s="282"/>
      <c r="BC305" s="282"/>
      <c r="BD305" s="282"/>
      <c r="BE305" s="282"/>
      <c r="BF305" s="1151"/>
      <c r="BG305" s="1005"/>
      <c r="BH305" s="282"/>
      <c r="BI305" s="282"/>
      <c r="BJ305" s="282"/>
      <c r="BK305" s="282"/>
      <c r="BL305" s="282"/>
      <c r="BM305" s="282"/>
      <c r="BN305" s="1151"/>
      <c r="BO305" s="1005"/>
      <c r="BP305" s="282"/>
      <c r="BQ305" s="282"/>
      <c r="BR305" s="282"/>
      <c r="BS305" s="282"/>
      <c r="BT305" s="282"/>
      <c r="BU305" s="282"/>
    </row>
    <row r="306" spans="1:73" ht="39.950000000000003" customHeight="1" thickBot="1" x14ac:dyDescent="0.3">
      <c r="A306" s="596"/>
      <c r="B306" s="596"/>
      <c r="C306" s="1422"/>
      <c r="D306" s="1406"/>
      <c r="E306" s="1063"/>
      <c r="F306" s="1066"/>
      <c r="G306" s="1051"/>
      <c r="H306" s="1045"/>
      <c r="I306" s="1051"/>
      <c r="J306" s="1045"/>
      <c r="K306" s="1051"/>
      <c r="L306" s="1045"/>
      <c r="M306" s="1051"/>
      <c r="N306" s="1406"/>
      <c r="O306" s="1051"/>
      <c r="P306" s="1054"/>
      <c r="Q306" s="1057"/>
      <c r="R306" s="1042"/>
      <c r="S306" s="1042"/>
      <c r="T306" s="1024"/>
      <c r="U306" s="1009"/>
      <c r="V306" s="1009"/>
      <c r="W306" s="1009"/>
      <c r="X306" s="1009"/>
      <c r="Y306" s="1009"/>
      <c r="Z306" s="1006"/>
      <c r="AA306" s="1006"/>
      <c r="AB306" s="1006"/>
      <c r="AC306" s="1006"/>
      <c r="AD306" s="1006"/>
      <c r="AE306" s="1006"/>
      <c r="AF306" s="1006"/>
      <c r="AG306" s="715"/>
      <c r="AH306" s="716"/>
      <c r="AI306" s="716"/>
      <c r="AJ306" s="716"/>
      <c r="AK306" s="715"/>
      <c r="AL306" s="717"/>
      <c r="AM306" s="717"/>
      <c r="AN306" s="717"/>
      <c r="AO306" s="717"/>
      <c r="AP306" s="1152"/>
      <c r="AQ306" s="1006"/>
      <c r="AR306" s="718"/>
      <c r="AS306" s="718"/>
      <c r="AT306" s="718"/>
      <c r="AU306" s="718"/>
      <c r="AV306" s="718"/>
      <c r="AW306" s="718"/>
      <c r="AX306" s="1152"/>
      <c r="AY306" s="1006"/>
      <c r="AZ306" s="718"/>
      <c r="BA306" s="718"/>
      <c r="BB306" s="718"/>
      <c r="BC306" s="718"/>
      <c r="BD306" s="718"/>
      <c r="BE306" s="718"/>
      <c r="BF306" s="1152"/>
      <c r="BG306" s="1006"/>
      <c r="BH306" s="718"/>
      <c r="BI306" s="718"/>
      <c r="BJ306" s="718"/>
      <c r="BK306" s="718"/>
      <c r="BL306" s="718"/>
      <c r="BM306" s="718"/>
      <c r="BN306" s="1152"/>
      <c r="BO306" s="1006"/>
      <c r="BP306" s="718"/>
      <c r="BQ306" s="718"/>
      <c r="BR306" s="718"/>
      <c r="BS306" s="718"/>
      <c r="BT306" s="718"/>
      <c r="BU306" s="718"/>
    </row>
    <row r="307" spans="1:73" s="1" customFormat="1" ht="39.950000000000003" customHeight="1" thickTop="1" thickBot="1" x14ac:dyDescent="0.3">
      <c r="A307" s="151"/>
      <c r="B307" s="117" t="s">
        <v>1470</v>
      </c>
      <c r="C307" s="202" t="s">
        <v>147</v>
      </c>
      <c r="D307" s="333"/>
      <c r="E307" s="429"/>
      <c r="F307" s="442"/>
      <c r="G307" s="334"/>
      <c r="H307" s="335"/>
      <c r="I307" s="335"/>
      <c r="J307" s="336"/>
      <c r="K307" s="336"/>
      <c r="L307" s="333"/>
      <c r="M307" s="337"/>
      <c r="N307" s="338"/>
      <c r="O307" s="339"/>
      <c r="P307" s="339"/>
      <c r="Q307" s="187"/>
      <c r="R307" s="187"/>
      <c r="S307" s="26"/>
      <c r="T307" s="204"/>
      <c r="U307" s="16"/>
      <c r="V307" s="16"/>
      <c r="W307" s="16"/>
      <c r="X307" s="16"/>
      <c r="Y307" s="203">
        <f>SUM(Y308:Y323)</f>
        <v>0</v>
      </c>
      <c r="Z307" s="307">
        <f t="shared" ref="Z307:AF308" si="795">+AQ307+AY307+BG307+BO307</f>
        <v>0</v>
      </c>
      <c r="AA307" s="307">
        <f t="shared" si="795"/>
        <v>0</v>
      </c>
      <c r="AB307" s="307">
        <f t="shared" si="795"/>
        <v>0</v>
      </c>
      <c r="AC307" s="307">
        <f t="shared" si="795"/>
        <v>0</v>
      </c>
      <c r="AD307" s="307">
        <f t="shared" si="795"/>
        <v>0</v>
      </c>
      <c r="AE307" s="307">
        <f t="shared" si="795"/>
        <v>0</v>
      </c>
      <c r="AF307" s="307">
        <f t="shared" si="795"/>
        <v>0</v>
      </c>
      <c r="AG307" s="198"/>
      <c r="AH307" s="198"/>
      <c r="AI307" s="198"/>
      <c r="AJ307" s="198"/>
      <c r="AK307" s="245"/>
      <c r="AL307" s="198"/>
      <c r="AM307" s="198"/>
      <c r="AN307" s="198"/>
      <c r="AO307" s="198"/>
      <c r="AP307" s="205"/>
      <c r="AQ307" s="206">
        <f t="shared" ref="AQ307:AW307" si="796">SUM(AQ308:AQ323)</f>
        <v>0</v>
      </c>
      <c r="AR307" s="206">
        <f t="shared" si="796"/>
        <v>0</v>
      </c>
      <c r="AS307" s="206">
        <f t="shared" si="796"/>
        <v>0</v>
      </c>
      <c r="AT307" s="206">
        <f t="shared" si="796"/>
        <v>0</v>
      </c>
      <c r="AU307" s="206">
        <f t="shared" si="796"/>
        <v>0</v>
      </c>
      <c r="AV307" s="206">
        <f t="shared" si="796"/>
        <v>0</v>
      </c>
      <c r="AW307" s="206">
        <f t="shared" si="796"/>
        <v>0</v>
      </c>
      <c r="AX307" s="205"/>
      <c r="AY307" s="206">
        <f t="shared" ref="AY307:BE307" si="797">SUM(AY308:AY323)</f>
        <v>0</v>
      </c>
      <c r="AZ307" s="206">
        <f t="shared" si="797"/>
        <v>0</v>
      </c>
      <c r="BA307" s="206">
        <f t="shared" si="797"/>
        <v>0</v>
      </c>
      <c r="BB307" s="206">
        <f t="shared" si="797"/>
        <v>0</v>
      </c>
      <c r="BC307" s="206">
        <f t="shared" si="797"/>
        <v>0</v>
      </c>
      <c r="BD307" s="206">
        <f t="shared" si="797"/>
        <v>0</v>
      </c>
      <c r="BE307" s="206">
        <f t="shared" si="797"/>
        <v>0</v>
      </c>
      <c r="BF307" s="205"/>
      <c r="BG307" s="206">
        <f t="shared" ref="BG307:BM307" si="798">SUM(BG308:BG323)</f>
        <v>0</v>
      </c>
      <c r="BH307" s="206">
        <f t="shared" si="798"/>
        <v>0</v>
      </c>
      <c r="BI307" s="206">
        <f t="shared" si="798"/>
        <v>0</v>
      </c>
      <c r="BJ307" s="206">
        <f t="shared" si="798"/>
        <v>0</v>
      </c>
      <c r="BK307" s="206">
        <f t="shared" si="798"/>
        <v>0</v>
      </c>
      <c r="BL307" s="206">
        <f t="shared" si="798"/>
        <v>0</v>
      </c>
      <c r="BM307" s="206">
        <f t="shared" si="798"/>
        <v>0</v>
      </c>
      <c r="BN307" s="205"/>
      <c r="BO307" s="206">
        <f t="shared" ref="BO307:BU307" si="799">SUM(BO308:BO323)</f>
        <v>0</v>
      </c>
      <c r="BP307" s="206">
        <f t="shared" si="799"/>
        <v>0</v>
      </c>
      <c r="BQ307" s="206">
        <f t="shared" si="799"/>
        <v>0</v>
      </c>
      <c r="BR307" s="206">
        <f t="shared" si="799"/>
        <v>0</v>
      </c>
      <c r="BS307" s="206">
        <f t="shared" si="799"/>
        <v>0</v>
      </c>
      <c r="BT307" s="206">
        <f t="shared" si="799"/>
        <v>0</v>
      </c>
      <c r="BU307" s="206">
        <f t="shared" si="799"/>
        <v>0</v>
      </c>
    </row>
    <row r="308" spans="1:73" s="1" customFormat="1" ht="39.950000000000003" customHeight="1" thickTop="1" x14ac:dyDescent="0.25">
      <c r="A308" s="151"/>
      <c r="B308" s="24"/>
      <c r="C308" s="1058" t="s">
        <v>1471</v>
      </c>
      <c r="D308" s="1049" t="s">
        <v>1472</v>
      </c>
      <c r="E308" s="1061">
        <v>454</v>
      </c>
      <c r="F308" s="1064" t="s">
        <v>3624</v>
      </c>
      <c r="G308" s="1049" t="s">
        <v>1428</v>
      </c>
      <c r="H308" s="1043">
        <v>32</v>
      </c>
      <c r="I308" s="1049" t="s">
        <v>2982</v>
      </c>
      <c r="J308" s="1043" t="s">
        <v>3058</v>
      </c>
      <c r="K308" s="1049" t="s">
        <v>3625</v>
      </c>
      <c r="L308" s="1043" t="s">
        <v>3626</v>
      </c>
      <c r="M308" s="1049" t="s">
        <v>3627</v>
      </c>
      <c r="N308" s="1404">
        <v>2024004540057</v>
      </c>
      <c r="O308" s="1049" t="s">
        <v>3628</v>
      </c>
      <c r="P308" s="1052" t="s">
        <v>1428</v>
      </c>
      <c r="Q308" s="1055">
        <v>32</v>
      </c>
      <c r="R308" s="1040" t="s">
        <v>2867</v>
      </c>
      <c r="S308" s="1040"/>
      <c r="T308" s="1022"/>
      <c r="U308" s="1007"/>
      <c r="V308" s="1007"/>
      <c r="W308" s="1007"/>
      <c r="X308" s="1007"/>
      <c r="Y308" s="1007"/>
      <c r="Z308" s="1004">
        <f t="shared" si="795"/>
        <v>0</v>
      </c>
      <c r="AA308" s="1004">
        <f t="shared" ref="AA308" si="800">SUM(AR308:AR311,AZ308:AZ311,BH308:BH311,BP308:BP311)</f>
        <v>0</v>
      </c>
      <c r="AB308" s="1004">
        <f t="shared" ref="AB308" si="801">SUM(AS308:AS311,BA308:BA311,BI308:BI311,BQ308:BQ311)</f>
        <v>0</v>
      </c>
      <c r="AC308" s="1004">
        <f t="shared" ref="AC308" si="802">SUM(AT308:AT311,BB308:BB311,BJ308:BJ311,BR308:BR311)</f>
        <v>0</v>
      </c>
      <c r="AD308" s="1004">
        <f t="shared" ref="AD308" si="803">SUM(AU308:AU311,BC308:BC311,BK308:BK311,BS308:BS311)</f>
        <v>0</v>
      </c>
      <c r="AE308" s="1004">
        <f t="shared" ref="AE308" si="804">SUM(AV308:AV311,BD308:BD311,BL308:BL311,BT308:BT311)</f>
        <v>0</v>
      </c>
      <c r="AF308" s="1004">
        <f t="shared" ref="AF308" si="805">SUM(AW308:AW311,BE308:BE311,BM308:BM311,BU308:BU311)</f>
        <v>0</v>
      </c>
      <c r="AG308" s="714"/>
      <c r="AH308" s="593"/>
      <c r="AI308" s="593"/>
      <c r="AJ308" s="593"/>
      <c r="AK308" s="207"/>
      <c r="AL308" s="208"/>
      <c r="AM308" s="208"/>
      <c r="AN308" s="208"/>
      <c r="AO308" s="208"/>
      <c r="AP308" s="1150">
        <f t="shared" ref="AP308" si="806">+U308</f>
        <v>0</v>
      </c>
      <c r="AQ308" s="1004">
        <f t="shared" ref="AQ308" si="807">SUM(AR308:AW311)</f>
        <v>0</v>
      </c>
      <c r="AR308" s="299"/>
      <c r="AS308" s="299"/>
      <c r="AT308" s="299"/>
      <c r="AU308" s="299"/>
      <c r="AV308" s="299"/>
      <c r="AW308" s="299"/>
      <c r="AX308" s="1150">
        <f t="shared" ref="AX308" si="808">+V308</f>
        <v>0</v>
      </c>
      <c r="AY308" s="1004">
        <f t="shared" ref="AY308" si="809">SUM(AZ308:BE311)</f>
        <v>0</v>
      </c>
      <c r="AZ308" s="299"/>
      <c r="BA308" s="299"/>
      <c r="BB308" s="299"/>
      <c r="BC308" s="299"/>
      <c r="BD308" s="299"/>
      <c r="BE308" s="299"/>
      <c r="BF308" s="1150">
        <f t="shared" ref="BF308" si="810">+W308</f>
        <v>0</v>
      </c>
      <c r="BG308" s="1004">
        <f t="shared" ref="BG308" si="811">SUM(BH308:BM311)</f>
        <v>0</v>
      </c>
      <c r="BH308" s="299"/>
      <c r="BI308" s="299"/>
      <c r="BJ308" s="299"/>
      <c r="BK308" s="299"/>
      <c r="BL308" s="299"/>
      <c r="BM308" s="299"/>
      <c r="BN308" s="1150">
        <f t="shared" ref="BN308" si="812">+X308</f>
        <v>0</v>
      </c>
      <c r="BO308" s="1004">
        <f t="shared" ref="BO308" si="813">SUM(BP308:BU311)</f>
        <v>0</v>
      </c>
      <c r="BP308" s="299"/>
      <c r="BQ308" s="299"/>
      <c r="BR308" s="299"/>
      <c r="BS308" s="299"/>
      <c r="BT308" s="299"/>
      <c r="BU308" s="299"/>
    </row>
    <row r="309" spans="1:73" s="1" customFormat="1" ht="39.950000000000003" customHeight="1" x14ac:dyDescent="0.25">
      <c r="A309" s="151"/>
      <c r="B309" s="24"/>
      <c r="C309" s="1059"/>
      <c r="D309" s="1050"/>
      <c r="E309" s="1062"/>
      <c r="F309" s="1065"/>
      <c r="G309" s="1050"/>
      <c r="H309" s="1044"/>
      <c r="I309" s="1050"/>
      <c r="J309" s="1044"/>
      <c r="K309" s="1050"/>
      <c r="L309" s="1044"/>
      <c r="M309" s="1050"/>
      <c r="N309" s="1420"/>
      <c r="O309" s="1050"/>
      <c r="P309" s="1053"/>
      <c r="Q309" s="1056"/>
      <c r="R309" s="1041"/>
      <c r="S309" s="1041"/>
      <c r="T309" s="1023"/>
      <c r="U309" s="1008"/>
      <c r="V309" s="1008"/>
      <c r="W309" s="1008"/>
      <c r="X309" s="1008"/>
      <c r="Y309" s="1008"/>
      <c r="Z309" s="1005"/>
      <c r="AA309" s="1005"/>
      <c r="AB309" s="1005"/>
      <c r="AC309" s="1005"/>
      <c r="AD309" s="1005"/>
      <c r="AE309" s="1005"/>
      <c r="AF309" s="1005"/>
      <c r="AG309" s="479"/>
      <c r="AH309" s="592"/>
      <c r="AI309" s="592"/>
      <c r="AJ309" s="592"/>
      <c r="AK309" s="196"/>
      <c r="AL309" s="197"/>
      <c r="AM309" s="197"/>
      <c r="AN309" s="197"/>
      <c r="AO309" s="197"/>
      <c r="AP309" s="1151"/>
      <c r="AQ309" s="1005"/>
      <c r="AR309" s="282"/>
      <c r="AS309" s="282"/>
      <c r="AT309" s="282"/>
      <c r="AU309" s="282"/>
      <c r="AV309" s="282"/>
      <c r="AW309" s="282"/>
      <c r="AX309" s="1151"/>
      <c r="AY309" s="1005"/>
      <c r="AZ309" s="282"/>
      <c r="BA309" s="282"/>
      <c r="BB309" s="282"/>
      <c r="BC309" s="282"/>
      <c r="BD309" s="282"/>
      <c r="BE309" s="282"/>
      <c r="BF309" s="1151"/>
      <c r="BG309" s="1005"/>
      <c r="BH309" s="282"/>
      <c r="BI309" s="282"/>
      <c r="BJ309" s="282"/>
      <c r="BK309" s="282"/>
      <c r="BL309" s="282"/>
      <c r="BM309" s="282"/>
      <c r="BN309" s="1151"/>
      <c r="BO309" s="1005"/>
      <c r="BP309" s="282"/>
      <c r="BQ309" s="282"/>
      <c r="BR309" s="282"/>
      <c r="BS309" s="282"/>
      <c r="BT309" s="282"/>
      <c r="BU309" s="282"/>
    </row>
    <row r="310" spans="1:73" s="1" customFormat="1" ht="39.950000000000003" customHeight="1" x14ac:dyDescent="0.25">
      <c r="A310" s="151"/>
      <c r="B310" s="24"/>
      <c r="C310" s="1059"/>
      <c r="D310" s="1050"/>
      <c r="E310" s="1062"/>
      <c r="F310" s="1065"/>
      <c r="G310" s="1050"/>
      <c r="H310" s="1044"/>
      <c r="I310" s="1050"/>
      <c r="J310" s="1044"/>
      <c r="K310" s="1050"/>
      <c r="L310" s="1044"/>
      <c r="M310" s="1050"/>
      <c r="N310" s="1420"/>
      <c r="O310" s="1050"/>
      <c r="P310" s="1053"/>
      <c r="Q310" s="1056"/>
      <c r="R310" s="1041"/>
      <c r="S310" s="1041"/>
      <c r="T310" s="1023"/>
      <c r="U310" s="1008"/>
      <c r="V310" s="1008"/>
      <c r="W310" s="1008"/>
      <c r="X310" s="1008"/>
      <c r="Y310" s="1008"/>
      <c r="Z310" s="1005"/>
      <c r="AA310" s="1005"/>
      <c r="AB310" s="1005"/>
      <c r="AC310" s="1005"/>
      <c r="AD310" s="1005"/>
      <c r="AE310" s="1005"/>
      <c r="AF310" s="1005"/>
      <c r="AG310" s="196"/>
      <c r="AH310" s="592"/>
      <c r="AI310" s="592"/>
      <c r="AJ310" s="592"/>
      <c r="AK310" s="196"/>
      <c r="AL310" s="197"/>
      <c r="AM310" s="197"/>
      <c r="AN310" s="197"/>
      <c r="AO310" s="197"/>
      <c r="AP310" s="1151"/>
      <c r="AQ310" s="1005"/>
      <c r="AR310" s="282"/>
      <c r="AS310" s="282"/>
      <c r="AT310" s="282"/>
      <c r="AU310" s="282"/>
      <c r="AV310" s="282"/>
      <c r="AW310" s="282"/>
      <c r="AX310" s="1151"/>
      <c r="AY310" s="1005"/>
      <c r="AZ310" s="282"/>
      <c r="BA310" s="282"/>
      <c r="BB310" s="282"/>
      <c r="BC310" s="282"/>
      <c r="BD310" s="282"/>
      <c r="BE310" s="282"/>
      <c r="BF310" s="1151"/>
      <c r="BG310" s="1005"/>
      <c r="BH310" s="282"/>
      <c r="BI310" s="282"/>
      <c r="BJ310" s="282"/>
      <c r="BK310" s="282"/>
      <c r="BL310" s="282"/>
      <c r="BM310" s="282"/>
      <c r="BN310" s="1151"/>
      <c r="BO310" s="1005"/>
      <c r="BP310" s="282"/>
      <c r="BQ310" s="282"/>
      <c r="BR310" s="282"/>
      <c r="BS310" s="282"/>
      <c r="BT310" s="282"/>
      <c r="BU310" s="282"/>
    </row>
    <row r="311" spans="1:73" s="1" customFormat="1" ht="39.950000000000003" customHeight="1" thickBot="1" x14ac:dyDescent="0.3">
      <c r="A311" s="151"/>
      <c r="B311" s="24"/>
      <c r="C311" s="1060"/>
      <c r="D311" s="1051"/>
      <c r="E311" s="1063"/>
      <c r="F311" s="1066"/>
      <c r="G311" s="1051"/>
      <c r="H311" s="1045"/>
      <c r="I311" s="1051"/>
      <c r="J311" s="1045"/>
      <c r="K311" s="1051"/>
      <c r="L311" s="1045"/>
      <c r="M311" s="1051"/>
      <c r="N311" s="1421"/>
      <c r="O311" s="1051"/>
      <c r="P311" s="1054"/>
      <c r="Q311" s="1057"/>
      <c r="R311" s="1042"/>
      <c r="S311" s="1042"/>
      <c r="T311" s="1024"/>
      <c r="U311" s="1009"/>
      <c r="V311" s="1009"/>
      <c r="W311" s="1009"/>
      <c r="X311" s="1009"/>
      <c r="Y311" s="1009"/>
      <c r="Z311" s="1006"/>
      <c r="AA311" s="1006"/>
      <c r="AB311" s="1006"/>
      <c r="AC311" s="1006"/>
      <c r="AD311" s="1006"/>
      <c r="AE311" s="1006"/>
      <c r="AF311" s="1006"/>
      <c r="AG311" s="715"/>
      <c r="AH311" s="716"/>
      <c r="AI311" s="716"/>
      <c r="AJ311" s="716"/>
      <c r="AK311" s="715"/>
      <c r="AL311" s="717"/>
      <c r="AM311" s="717"/>
      <c r="AN311" s="717"/>
      <c r="AO311" s="717"/>
      <c r="AP311" s="1152"/>
      <c r="AQ311" s="1006"/>
      <c r="AR311" s="718"/>
      <c r="AS311" s="718"/>
      <c r="AT311" s="718"/>
      <c r="AU311" s="718"/>
      <c r="AV311" s="718"/>
      <c r="AW311" s="718"/>
      <c r="AX311" s="1152"/>
      <c r="AY311" s="1006"/>
      <c r="AZ311" s="718"/>
      <c r="BA311" s="718"/>
      <c r="BB311" s="718"/>
      <c r="BC311" s="718"/>
      <c r="BD311" s="718"/>
      <c r="BE311" s="718"/>
      <c r="BF311" s="1152"/>
      <c r="BG311" s="1006"/>
      <c r="BH311" s="718"/>
      <c r="BI311" s="718"/>
      <c r="BJ311" s="718"/>
      <c r="BK311" s="718"/>
      <c r="BL311" s="718"/>
      <c r="BM311" s="718"/>
      <c r="BN311" s="1152"/>
      <c r="BO311" s="1006"/>
      <c r="BP311" s="718"/>
      <c r="BQ311" s="718"/>
      <c r="BR311" s="718"/>
      <c r="BS311" s="718"/>
      <c r="BT311" s="718"/>
      <c r="BU311" s="718"/>
    </row>
    <row r="312" spans="1:73" s="1" customFormat="1" ht="39.950000000000003" customHeight="1" thickTop="1" x14ac:dyDescent="0.25">
      <c r="A312" s="151"/>
      <c r="B312" s="24"/>
      <c r="C312" s="1058" t="s">
        <v>1473</v>
      </c>
      <c r="D312" s="1049" t="s">
        <v>1474</v>
      </c>
      <c r="E312" s="1061">
        <v>455</v>
      </c>
      <c r="F312" s="1064" t="s">
        <v>3634</v>
      </c>
      <c r="G312" s="1049" t="s">
        <v>1335</v>
      </c>
      <c r="H312" s="1043">
        <v>4</v>
      </c>
      <c r="I312" s="1049" t="s">
        <v>2982</v>
      </c>
      <c r="J312" s="1043" t="s">
        <v>3049</v>
      </c>
      <c r="K312" s="1049" t="s">
        <v>3050</v>
      </c>
      <c r="L312" s="1043" t="s">
        <v>3635</v>
      </c>
      <c r="M312" s="1049" t="s">
        <v>3051</v>
      </c>
      <c r="N312" s="1404">
        <v>2024004540060</v>
      </c>
      <c r="O312" s="1049" t="s">
        <v>3636</v>
      </c>
      <c r="P312" s="1052" t="s">
        <v>1358</v>
      </c>
      <c r="Q312" s="1055">
        <v>4</v>
      </c>
      <c r="R312" s="1040" t="s">
        <v>2867</v>
      </c>
      <c r="S312" s="1040"/>
      <c r="T312" s="1022"/>
      <c r="U312" s="1007"/>
      <c r="V312" s="1007"/>
      <c r="W312" s="1007"/>
      <c r="X312" s="1007"/>
      <c r="Y312" s="1007"/>
      <c r="Z312" s="1004">
        <f t="shared" ref="Z312" si="814">+AQ312+AY312+BG312+BO312</f>
        <v>0</v>
      </c>
      <c r="AA312" s="1004">
        <f t="shared" ref="AA312" si="815">SUM(AR312:AR315,AZ312:AZ315,BH312:BH315,BP312:BP315)</f>
        <v>0</v>
      </c>
      <c r="AB312" s="1004">
        <f t="shared" ref="AB312" si="816">SUM(AS312:AS315,BA312:BA315,BI312:BI315,BQ312:BQ315)</f>
        <v>0</v>
      </c>
      <c r="AC312" s="1004">
        <f t="shared" ref="AC312" si="817">SUM(AT312:AT315,BB312:BB315,BJ312:BJ315,BR312:BR315)</f>
        <v>0</v>
      </c>
      <c r="AD312" s="1004">
        <f t="shared" ref="AD312" si="818">SUM(AU312:AU315,BC312:BC315,BK312:BK315,BS312:BS315)</f>
        <v>0</v>
      </c>
      <c r="AE312" s="1004">
        <f t="shared" ref="AE312" si="819">SUM(AV312:AV315,BD312:BD315,BL312:BL315,BT312:BT315)</f>
        <v>0</v>
      </c>
      <c r="AF312" s="1004">
        <f t="shared" ref="AF312" si="820">SUM(AW312:AW315,BE312:BE315,BM312:BM315,BU312:BU315)</f>
        <v>0</v>
      </c>
      <c r="AG312" s="714"/>
      <c r="AH312" s="593"/>
      <c r="AI312" s="593"/>
      <c r="AJ312" s="593"/>
      <c r="AK312" s="207"/>
      <c r="AL312" s="208"/>
      <c r="AM312" s="208"/>
      <c r="AN312" s="208"/>
      <c r="AO312" s="208"/>
      <c r="AP312" s="1150">
        <f t="shared" ref="AP312" si="821">+U312</f>
        <v>0</v>
      </c>
      <c r="AQ312" s="1004">
        <f t="shared" ref="AQ312" si="822">SUM(AR312:AW315)</f>
        <v>0</v>
      </c>
      <c r="AR312" s="299"/>
      <c r="AS312" s="299"/>
      <c r="AT312" s="299"/>
      <c r="AU312" s="299"/>
      <c r="AV312" s="299"/>
      <c r="AW312" s="299"/>
      <c r="AX312" s="1150">
        <f t="shared" ref="AX312" si="823">+V312</f>
        <v>0</v>
      </c>
      <c r="AY312" s="1004">
        <f t="shared" ref="AY312" si="824">SUM(AZ312:BE315)</f>
        <v>0</v>
      </c>
      <c r="AZ312" s="299"/>
      <c r="BA312" s="299"/>
      <c r="BB312" s="299"/>
      <c r="BC312" s="299"/>
      <c r="BD312" s="299"/>
      <c r="BE312" s="299"/>
      <c r="BF312" s="1150">
        <f t="shared" ref="BF312" si="825">+W312</f>
        <v>0</v>
      </c>
      <c r="BG312" s="1004">
        <f t="shared" ref="BG312" si="826">SUM(BH312:BM315)</f>
        <v>0</v>
      </c>
      <c r="BH312" s="299"/>
      <c r="BI312" s="299"/>
      <c r="BJ312" s="299"/>
      <c r="BK312" s="299"/>
      <c r="BL312" s="299"/>
      <c r="BM312" s="299"/>
      <c r="BN312" s="1150">
        <f t="shared" ref="BN312" si="827">+X312</f>
        <v>0</v>
      </c>
      <c r="BO312" s="1004">
        <f t="shared" ref="BO312" si="828">SUM(BP312:BU315)</f>
        <v>0</v>
      </c>
      <c r="BP312" s="299"/>
      <c r="BQ312" s="299"/>
      <c r="BR312" s="299"/>
      <c r="BS312" s="299"/>
      <c r="BT312" s="299"/>
      <c r="BU312" s="299"/>
    </row>
    <row r="313" spans="1:73" s="1" customFormat="1" ht="39.950000000000003" customHeight="1" x14ac:dyDescent="0.25">
      <c r="A313" s="151"/>
      <c r="B313" s="24"/>
      <c r="C313" s="1059"/>
      <c r="D313" s="1050"/>
      <c r="E313" s="1062"/>
      <c r="F313" s="1065"/>
      <c r="G313" s="1050"/>
      <c r="H313" s="1044"/>
      <c r="I313" s="1050"/>
      <c r="J313" s="1044"/>
      <c r="K313" s="1050"/>
      <c r="L313" s="1044"/>
      <c r="M313" s="1050"/>
      <c r="N313" s="1420"/>
      <c r="O313" s="1050"/>
      <c r="P313" s="1053"/>
      <c r="Q313" s="1056"/>
      <c r="R313" s="1041"/>
      <c r="S313" s="1041"/>
      <c r="T313" s="1023"/>
      <c r="U313" s="1008"/>
      <c r="V313" s="1008"/>
      <c r="W313" s="1008"/>
      <c r="X313" s="1008"/>
      <c r="Y313" s="1008"/>
      <c r="Z313" s="1005"/>
      <c r="AA313" s="1005"/>
      <c r="AB313" s="1005"/>
      <c r="AC313" s="1005"/>
      <c r="AD313" s="1005"/>
      <c r="AE313" s="1005"/>
      <c r="AF313" s="1005"/>
      <c r="AG313" s="479"/>
      <c r="AH313" s="592"/>
      <c r="AI313" s="592"/>
      <c r="AJ313" s="592"/>
      <c r="AK313" s="196"/>
      <c r="AL313" s="197"/>
      <c r="AM313" s="197"/>
      <c r="AN313" s="197"/>
      <c r="AO313" s="197"/>
      <c r="AP313" s="1151"/>
      <c r="AQ313" s="1005"/>
      <c r="AR313" s="282"/>
      <c r="AS313" s="282"/>
      <c r="AT313" s="282"/>
      <c r="AU313" s="282"/>
      <c r="AV313" s="282"/>
      <c r="AW313" s="282"/>
      <c r="AX313" s="1151"/>
      <c r="AY313" s="1005"/>
      <c r="AZ313" s="282"/>
      <c r="BA313" s="282"/>
      <c r="BB313" s="282"/>
      <c r="BC313" s="282"/>
      <c r="BD313" s="282"/>
      <c r="BE313" s="282"/>
      <c r="BF313" s="1151"/>
      <c r="BG313" s="1005"/>
      <c r="BH313" s="282"/>
      <c r="BI313" s="282"/>
      <c r="BJ313" s="282"/>
      <c r="BK313" s="282"/>
      <c r="BL313" s="282"/>
      <c r="BM313" s="282"/>
      <c r="BN313" s="1151"/>
      <c r="BO313" s="1005"/>
      <c r="BP313" s="282"/>
      <c r="BQ313" s="282"/>
      <c r="BR313" s="282"/>
      <c r="BS313" s="282"/>
      <c r="BT313" s="282"/>
      <c r="BU313" s="282"/>
    </row>
    <row r="314" spans="1:73" s="1" customFormat="1" ht="39.950000000000003" customHeight="1" x14ac:dyDescent="0.25">
      <c r="A314" s="151"/>
      <c r="B314" s="24"/>
      <c r="C314" s="1059"/>
      <c r="D314" s="1050"/>
      <c r="E314" s="1062"/>
      <c r="F314" s="1065"/>
      <c r="G314" s="1050"/>
      <c r="H314" s="1044"/>
      <c r="I314" s="1050"/>
      <c r="J314" s="1044"/>
      <c r="K314" s="1050"/>
      <c r="L314" s="1044"/>
      <c r="M314" s="1050"/>
      <c r="N314" s="1420"/>
      <c r="O314" s="1050"/>
      <c r="P314" s="1053"/>
      <c r="Q314" s="1056"/>
      <c r="R314" s="1041"/>
      <c r="S314" s="1041"/>
      <c r="T314" s="1023"/>
      <c r="U314" s="1008"/>
      <c r="V314" s="1008"/>
      <c r="W314" s="1008"/>
      <c r="X314" s="1008"/>
      <c r="Y314" s="1008"/>
      <c r="Z314" s="1005"/>
      <c r="AA314" s="1005"/>
      <c r="AB314" s="1005"/>
      <c r="AC314" s="1005"/>
      <c r="AD314" s="1005"/>
      <c r="AE314" s="1005"/>
      <c r="AF314" s="1005"/>
      <c r="AG314" s="196"/>
      <c r="AH314" s="592"/>
      <c r="AI314" s="592"/>
      <c r="AJ314" s="592"/>
      <c r="AK314" s="196"/>
      <c r="AL314" s="197"/>
      <c r="AM314" s="197"/>
      <c r="AN314" s="197"/>
      <c r="AO314" s="197"/>
      <c r="AP314" s="1151"/>
      <c r="AQ314" s="1005"/>
      <c r="AR314" s="282"/>
      <c r="AS314" s="282"/>
      <c r="AT314" s="282"/>
      <c r="AU314" s="282"/>
      <c r="AV314" s="282"/>
      <c r="AW314" s="282"/>
      <c r="AX314" s="1151"/>
      <c r="AY314" s="1005"/>
      <c r="AZ314" s="282"/>
      <c r="BA314" s="282"/>
      <c r="BB314" s="282"/>
      <c r="BC314" s="282"/>
      <c r="BD314" s="282"/>
      <c r="BE314" s="282"/>
      <c r="BF314" s="1151"/>
      <c r="BG314" s="1005"/>
      <c r="BH314" s="282"/>
      <c r="BI314" s="282"/>
      <c r="BJ314" s="282"/>
      <c r="BK314" s="282"/>
      <c r="BL314" s="282"/>
      <c r="BM314" s="282"/>
      <c r="BN314" s="1151"/>
      <c r="BO314" s="1005"/>
      <c r="BP314" s="282"/>
      <c r="BQ314" s="282"/>
      <c r="BR314" s="282"/>
      <c r="BS314" s="282"/>
      <c r="BT314" s="282"/>
      <c r="BU314" s="282"/>
    </row>
    <row r="315" spans="1:73" s="1" customFormat="1" ht="39.950000000000003" customHeight="1" thickBot="1" x14ac:dyDescent="0.3">
      <c r="A315" s="151"/>
      <c r="B315" s="24"/>
      <c r="C315" s="1060"/>
      <c r="D315" s="1051"/>
      <c r="E315" s="1063"/>
      <c r="F315" s="1066"/>
      <c r="G315" s="1051"/>
      <c r="H315" s="1045"/>
      <c r="I315" s="1051"/>
      <c r="J315" s="1045"/>
      <c r="K315" s="1051"/>
      <c r="L315" s="1045"/>
      <c r="M315" s="1051"/>
      <c r="N315" s="1421"/>
      <c r="O315" s="1051"/>
      <c r="P315" s="1054"/>
      <c r="Q315" s="1057"/>
      <c r="R315" s="1042"/>
      <c r="S315" s="1042"/>
      <c r="T315" s="1024"/>
      <c r="U315" s="1009"/>
      <c r="V315" s="1009"/>
      <c r="W315" s="1009"/>
      <c r="X315" s="1009"/>
      <c r="Y315" s="1009"/>
      <c r="Z315" s="1006"/>
      <c r="AA315" s="1006"/>
      <c r="AB315" s="1006"/>
      <c r="AC315" s="1006"/>
      <c r="AD315" s="1006"/>
      <c r="AE315" s="1006"/>
      <c r="AF315" s="1006"/>
      <c r="AG315" s="715"/>
      <c r="AH315" s="716"/>
      <c r="AI315" s="716"/>
      <c r="AJ315" s="716"/>
      <c r="AK315" s="715"/>
      <c r="AL315" s="717"/>
      <c r="AM315" s="717"/>
      <c r="AN315" s="717"/>
      <c r="AO315" s="717"/>
      <c r="AP315" s="1152"/>
      <c r="AQ315" s="1006"/>
      <c r="AR315" s="718"/>
      <c r="AS315" s="718"/>
      <c r="AT315" s="718"/>
      <c r="AU315" s="718"/>
      <c r="AV315" s="718"/>
      <c r="AW315" s="718"/>
      <c r="AX315" s="1152"/>
      <c r="AY315" s="1006"/>
      <c r="AZ315" s="718"/>
      <c r="BA315" s="718"/>
      <c r="BB315" s="718"/>
      <c r="BC315" s="718"/>
      <c r="BD315" s="718"/>
      <c r="BE315" s="718"/>
      <c r="BF315" s="1152"/>
      <c r="BG315" s="1006"/>
      <c r="BH315" s="718"/>
      <c r="BI315" s="718"/>
      <c r="BJ315" s="718"/>
      <c r="BK315" s="718"/>
      <c r="BL315" s="718"/>
      <c r="BM315" s="718"/>
      <c r="BN315" s="1152"/>
      <c r="BO315" s="1006"/>
      <c r="BP315" s="718"/>
      <c r="BQ315" s="718"/>
      <c r="BR315" s="718"/>
      <c r="BS315" s="718"/>
      <c r="BT315" s="718"/>
      <c r="BU315" s="718"/>
    </row>
    <row r="316" spans="1:73" s="1" customFormat="1" ht="39.950000000000003" customHeight="1" thickTop="1" x14ac:dyDescent="0.25">
      <c r="A316" s="151"/>
      <c r="B316" s="24"/>
      <c r="C316" s="1058" t="s">
        <v>1475</v>
      </c>
      <c r="D316" s="1049" t="s">
        <v>1476</v>
      </c>
      <c r="E316" s="1061">
        <v>456</v>
      </c>
      <c r="F316" s="1064">
        <v>459903100</v>
      </c>
      <c r="G316" s="1049" t="s">
        <v>2089</v>
      </c>
      <c r="H316" s="1043">
        <v>40</v>
      </c>
      <c r="I316" s="1049" t="s">
        <v>2982</v>
      </c>
      <c r="J316" s="1043" t="s">
        <v>3058</v>
      </c>
      <c r="K316" s="1049" t="s">
        <v>3625</v>
      </c>
      <c r="L316" s="1043" t="s">
        <v>3644</v>
      </c>
      <c r="M316" s="1049" t="s">
        <v>3645</v>
      </c>
      <c r="N316" s="1404">
        <v>2024004540059</v>
      </c>
      <c r="O316" s="1049" t="s">
        <v>3646</v>
      </c>
      <c r="P316" s="1052" t="s">
        <v>1341</v>
      </c>
      <c r="Q316" s="1055">
        <v>40</v>
      </c>
      <c r="R316" s="1040" t="s">
        <v>2867</v>
      </c>
      <c r="S316" s="1040"/>
      <c r="T316" s="1022"/>
      <c r="U316" s="1007"/>
      <c r="V316" s="1007"/>
      <c r="W316" s="1007"/>
      <c r="X316" s="1007"/>
      <c r="Y316" s="1007"/>
      <c r="Z316" s="1004">
        <f t="shared" ref="Z316" si="829">+AQ316+AY316+BG316+BO316</f>
        <v>0</v>
      </c>
      <c r="AA316" s="1004">
        <f t="shared" ref="AA316" si="830">SUM(AR316:AR319,AZ316:AZ319,BH316:BH319,BP316:BP319)</f>
        <v>0</v>
      </c>
      <c r="AB316" s="1004">
        <f t="shared" ref="AB316" si="831">SUM(AS316:AS319,BA316:BA319,BI316:BI319,BQ316:BQ319)</f>
        <v>0</v>
      </c>
      <c r="AC316" s="1004">
        <f t="shared" ref="AC316" si="832">SUM(AT316:AT319,BB316:BB319,BJ316:BJ319,BR316:BR319)</f>
        <v>0</v>
      </c>
      <c r="AD316" s="1004">
        <f t="shared" ref="AD316" si="833">SUM(AU316:AU319,BC316:BC319,BK316:BK319,BS316:BS319)</f>
        <v>0</v>
      </c>
      <c r="AE316" s="1004">
        <f t="shared" ref="AE316" si="834">SUM(AV316:AV319,BD316:BD319,BL316:BL319,BT316:BT319)</f>
        <v>0</v>
      </c>
      <c r="AF316" s="1004">
        <f t="shared" ref="AF316" si="835">SUM(AW316:AW319,BE316:BE319,BM316:BM319,BU316:BU319)</f>
        <v>0</v>
      </c>
      <c r="AG316" s="714"/>
      <c r="AH316" s="593"/>
      <c r="AI316" s="593"/>
      <c r="AJ316" s="593"/>
      <c r="AK316" s="207"/>
      <c r="AL316" s="208"/>
      <c r="AM316" s="208"/>
      <c r="AN316" s="208"/>
      <c r="AO316" s="208"/>
      <c r="AP316" s="1150">
        <f t="shared" ref="AP316" si="836">+U316</f>
        <v>0</v>
      </c>
      <c r="AQ316" s="1004">
        <f t="shared" ref="AQ316" si="837">SUM(AR316:AW319)</f>
        <v>0</v>
      </c>
      <c r="AR316" s="299"/>
      <c r="AS316" s="299"/>
      <c r="AT316" s="299"/>
      <c r="AU316" s="299"/>
      <c r="AV316" s="299"/>
      <c r="AW316" s="299"/>
      <c r="AX316" s="1150">
        <f t="shared" ref="AX316" si="838">+V316</f>
        <v>0</v>
      </c>
      <c r="AY316" s="1004">
        <f t="shared" ref="AY316" si="839">SUM(AZ316:BE319)</f>
        <v>0</v>
      </c>
      <c r="AZ316" s="299"/>
      <c r="BA316" s="299"/>
      <c r="BB316" s="299"/>
      <c r="BC316" s="299"/>
      <c r="BD316" s="299"/>
      <c r="BE316" s="299"/>
      <c r="BF316" s="1150">
        <f t="shared" ref="BF316" si="840">+W316</f>
        <v>0</v>
      </c>
      <c r="BG316" s="1004">
        <f t="shared" ref="BG316" si="841">SUM(BH316:BM319)</f>
        <v>0</v>
      </c>
      <c r="BH316" s="299"/>
      <c r="BI316" s="299"/>
      <c r="BJ316" s="299"/>
      <c r="BK316" s="299"/>
      <c r="BL316" s="299"/>
      <c r="BM316" s="299"/>
      <c r="BN316" s="1150">
        <f t="shared" ref="BN316" si="842">+X316</f>
        <v>0</v>
      </c>
      <c r="BO316" s="1004">
        <f t="shared" ref="BO316" si="843">SUM(BP316:BU319)</f>
        <v>0</v>
      </c>
      <c r="BP316" s="299"/>
      <c r="BQ316" s="299"/>
      <c r="BR316" s="299"/>
      <c r="BS316" s="299"/>
      <c r="BT316" s="299"/>
      <c r="BU316" s="299"/>
    </row>
    <row r="317" spans="1:73" s="1" customFormat="1" ht="39.950000000000003" customHeight="1" x14ac:dyDescent="0.25">
      <c r="A317" s="151"/>
      <c r="B317" s="24"/>
      <c r="C317" s="1059"/>
      <c r="D317" s="1050"/>
      <c r="E317" s="1062"/>
      <c r="F317" s="1065"/>
      <c r="G317" s="1050"/>
      <c r="H317" s="1044"/>
      <c r="I317" s="1050"/>
      <c r="J317" s="1044"/>
      <c r="K317" s="1050"/>
      <c r="L317" s="1044"/>
      <c r="M317" s="1050"/>
      <c r="N317" s="1420"/>
      <c r="O317" s="1050"/>
      <c r="P317" s="1053"/>
      <c r="Q317" s="1056"/>
      <c r="R317" s="1041"/>
      <c r="S317" s="1041"/>
      <c r="T317" s="1023"/>
      <c r="U317" s="1008"/>
      <c r="V317" s="1008"/>
      <c r="W317" s="1008"/>
      <c r="X317" s="1008"/>
      <c r="Y317" s="1008"/>
      <c r="Z317" s="1005"/>
      <c r="AA317" s="1005"/>
      <c r="AB317" s="1005"/>
      <c r="AC317" s="1005"/>
      <c r="AD317" s="1005"/>
      <c r="AE317" s="1005"/>
      <c r="AF317" s="1005"/>
      <c r="AG317" s="479"/>
      <c r="AH317" s="592"/>
      <c r="AI317" s="592"/>
      <c r="AJ317" s="592"/>
      <c r="AK317" s="196"/>
      <c r="AL317" s="197"/>
      <c r="AM317" s="197"/>
      <c r="AN317" s="197"/>
      <c r="AO317" s="197"/>
      <c r="AP317" s="1151"/>
      <c r="AQ317" s="1005"/>
      <c r="AR317" s="282"/>
      <c r="AS317" s="282"/>
      <c r="AT317" s="282"/>
      <c r="AU317" s="282"/>
      <c r="AV317" s="282"/>
      <c r="AW317" s="282"/>
      <c r="AX317" s="1151"/>
      <c r="AY317" s="1005"/>
      <c r="AZ317" s="282"/>
      <c r="BA317" s="282"/>
      <c r="BB317" s="282"/>
      <c r="BC317" s="282"/>
      <c r="BD317" s="282"/>
      <c r="BE317" s="282"/>
      <c r="BF317" s="1151"/>
      <c r="BG317" s="1005"/>
      <c r="BH317" s="282"/>
      <c r="BI317" s="282"/>
      <c r="BJ317" s="282"/>
      <c r="BK317" s="282"/>
      <c r="BL317" s="282"/>
      <c r="BM317" s="282"/>
      <c r="BN317" s="1151"/>
      <c r="BO317" s="1005"/>
      <c r="BP317" s="282"/>
      <c r="BQ317" s="282"/>
      <c r="BR317" s="282"/>
      <c r="BS317" s="282"/>
      <c r="BT317" s="282"/>
      <c r="BU317" s="282"/>
    </row>
    <row r="318" spans="1:73" s="1" customFormat="1" ht="39.950000000000003" customHeight="1" x14ac:dyDescent="0.25">
      <c r="A318" s="151"/>
      <c r="B318" s="24"/>
      <c r="C318" s="1059"/>
      <c r="D318" s="1050"/>
      <c r="E318" s="1062"/>
      <c r="F318" s="1065"/>
      <c r="G318" s="1050"/>
      <c r="H318" s="1044"/>
      <c r="I318" s="1050"/>
      <c r="J318" s="1044"/>
      <c r="K318" s="1050"/>
      <c r="L318" s="1044"/>
      <c r="M318" s="1050"/>
      <c r="N318" s="1420"/>
      <c r="O318" s="1050"/>
      <c r="P318" s="1053"/>
      <c r="Q318" s="1056"/>
      <c r="R318" s="1041"/>
      <c r="S318" s="1041"/>
      <c r="T318" s="1023"/>
      <c r="U318" s="1008"/>
      <c r="V318" s="1008"/>
      <c r="W318" s="1008"/>
      <c r="X318" s="1008"/>
      <c r="Y318" s="1008"/>
      <c r="Z318" s="1005"/>
      <c r="AA318" s="1005"/>
      <c r="AB318" s="1005"/>
      <c r="AC318" s="1005"/>
      <c r="AD318" s="1005"/>
      <c r="AE318" s="1005"/>
      <c r="AF318" s="1005"/>
      <c r="AG318" s="196"/>
      <c r="AH318" s="592"/>
      <c r="AI318" s="592"/>
      <c r="AJ318" s="592"/>
      <c r="AK318" s="196"/>
      <c r="AL318" s="197"/>
      <c r="AM318" s="197"/>
      <c r="AN318" s="197"/>
      <c r="AO318" s="197"/>
      <c r="AP318" s="1151"/>
      <c r="AQ318" s="1005"/>
      <c r="AR318" s="282"/>
      <c r="AS318" s="282"/>
      <c r="AT318" s="282"/>
      <c r="AU318" s="282"/>
      <c r="AV318" s="282"/>
      <c r="AW318" s="282"/>
      <c r="AX318" s="1151"/>
      <c r="AY318" s="1005"/>
      <c r="AZ318" s="282"/>
      <c r="BA318" s="282"/>
      <c r="BB318" s="282"/>
      <c r="BC318" s="282"/>
      <c r="BD318" s="282"/>
      <c r="BE318" s="282"/>
      <c r="BF318" s="1151"/>
      <c r="BG318" s="1005"/>
      <c r="BH318" s="282"/>
      <c r="BI318" s="282"/>
      <c r="BJ318" s="282"/>
      <c r="BK318" s="282"/>
      <c r="BL318" s="282"/>
      <c r="BM318" s="282"/>
      <c r="BN318" s="1151"/>
      <c r="BO318" s="1005"/>
      <c r="BP318" s="282"/>
      <c r="BQ318" s="282"/>
      <c r="BR318" s="282"/>
      <c r="BS318" s="282"/>
      <c r="BT318" s="282"/>
      <c r="BU318" s="282"/>
    </row>
    <row r="319" spans="1:73" s="1" customFormat="1" ht="39.950000000000003" customHeight="1" thickBot="1" x14ac:dyDescent="0.3">
      <c r="A319" s="151"/>
      <c r="B319" s="24"/>
      <c r="C319" s="1060"/>
      <c r="D319" s="1051"/>
      <c r="E319" s="1063"/>
      <c r="F319" s="1066"/>
      <c r="G319" s="1051"/>
      <c r="H319" s="1045"/>
      <c r="I319" s="1051"/>
      <c r="J319" s="1045"/>
      <c r="K319" s="1051"/>
      <c r="L319" s="1045"/>
      <c r="M319" s="1051"/>
      <c r="N319" s="1421"/>
      <c r="O319" s="1051"/>
      <c r="P319" s="1054"/>
      <c r="Q319" s="1057"/>
      <c r="R319" s="1042"/>
      <c r="S319" s="1042"/>
      <c r="T319" s="1024"/>
      <c r="U319" s="1009"/>
      <c r="V319" s="1009"/>
      <c r="W319" s="1009"/>
      <c r="X319" s="1009"/>
      <c r="Y319" s="1009"/>
      <c r="Z319" s="1006"/>
      <c r="AA319" s="1006"/>
      <c r="AB319" s="1006"/>
      <c r="AC319" s="1006"/>
      <c r="AD319" s="1006"/>
      <c r="AE319" s="1006"/>
      <c r="AF319" s="1006"/>
      <c r="AG319" s="715"/>
      <c r="AH319" s="716"/>
      <c r="AI319" s="716"/>
      <c r="AJ319" s="716"/>
      <c r="AK319" s="715"/>
      <c r="AL319" s="717"/>
      <c r="AM319" s="717"/>
      <c r="AN319" s="717"/>
      <c r="AO319" s="717"/>
      <c r="AP319" s="1152"/>
      <c r="AQ319" s="1006"/>
      <c r="AR319" s="718"/>
      <c r="AS319" s="718"/>
      <c r="AT319" s="718"/>
      <c r="AU319" s="718"/>
      <c r="AV319" s="718"/>
      <c r="AW319" s="718"/>
      <c r="AX319" s="1152"/>
      <c r="AY319" s="1006"/>
      <c r="AZ319" s="718"/>
      <c r="BA319" s="718"/>
      <c r="BB319" s="718"/>
      <c r="BC319" s="718"/>
      <c r="BD319" s="718"/>
      <c r="BE319" s="718"/>
      <c r="BF319" s="1152"/>
      <c r="BG319" s="1006"/>
      <c r="BH319" s="718"/>
      <c r="BI319" s="718"/>
      <c r="BJ319" s="718"/>
      <c r="BK319" s="718"/>
      <c r="BL319" s="718"/>
      <c r="BM319" s="718"/>
      <c r="BN319" s="1152"/>
      <c r="BO319" s="1006"/>
      <c r="BP319" s="718"/>
      <c r="BQ319" s="718"/>
      <c r="BR319" s="718"/>
      <c r="BS319" s="718"/>
      <c r="BT319" s="718"/>
      <c r="BU319" s="718"/>
    </row>
    <row r="320" spans="1:73" s="1" customFormat="1" ht="39.950000000000003" customHeight="1" thickTop="1" x14ac:dyDescent="0.25">
      <c r="A320" s="151"/>
      <c r="B320" s="24"/>
      <c r="C320" s="1058" t="s">
        <v>1477</v>
      </c>
      <c r="D320" s="1049" t="s">
        <v>1478</v>
      </c>
      <c r="E320" s="1061">
        <v>457</v>
      </c>
      <c r="F320" s="1064" t="s">
        <v>3634</v>
      </c>
      <c r="G320" s="1049" t="s">
        <v>1335</v>
      </c>
      <c r="H320" s="1043">
        <v>16</v>
      </c>
      <c r="I320" s="1049" t="s">
        <v>2982</v>
      </c>
      <c r="J320" s="1043" t="s">
        <v>3049</v>
      </c>
      <c r="K320" s="1049" t="s">
        <v>3050</v>
      </c>
      <c r="L320" s="1043" t="s">
        <v>3635</v>
      </c>
      <c r="M320" s="1049" t="s">
        <v>3051</v>
      </c>
      <c r="N320" s="1404">
        <v>2024004540060</v>
      </c>
      <c r="O320" s="1049" t="s">
        <v>3636</v>
      </c>
      <c r="P320" s="1052" t="s">
        <v>1358</v>
      </c>
      <c r="Q320" s="1055">
        <v>16</v>
      </c>
      <c r="R320" s="1040" t="s">
        <v>2871</v>
      </c>
      <c r="S320" s="1040"/>
      <c r="T320" s="1022"/>
      <c r="U320" s="1007"/>
      <c r="V320" s="1007"/>
      <c r="W320" s="1007"/>
      <c r="X320" s="1007"/>
      <c r="Y320" s="1007"/>
      <c r="Z320" s="1004">
        <f t="shared" ref="Z320" si="844">+AQ320+AY320+BG320+BO320</f>
        <v>0</v>
      </c>
      <c r="AA320" s="1004">
        <f t="shared" ref="AA320" si="845">SUM(AR320:AR323,AZ320:AZ323,BH320:BH323,BP320:BP323)</f>
        <v>0</v>
      </c>
      <c r="AB320" s="1004">
        <f t="shared" ref="AB320" si="846">SUM(AS320:AS323,BA320:BA323,BI320:BI323,BQ320:BQ323)</f>
        <v>0</v>
      </c>
      <c r="AC320" s="1004">
        <f t="shared" ref="AC320" si="847">SUM(AT320:AT323,BB320:BB323,BJ320:BJ323,BR320:BR323)</f>
        <v>0</v>
      </c>
      <c r="AD320" s="1004">
        <f t="shared" ref="AD320" si="848">SUM(AU320:AU323,BC320:BC323,BK320:BK323,BS320:BS323)</f>
        <v>0</v>
      </c>
      <c r="AE320" s="1004">
        <f t="shared" ref="AE320" si="849">SUM(AV320:AV323,BD320:BD323,BL320:BL323,BT320:BT323)</f>
        <v>0</v>
      </c>
      <c r="AF320" s="1004">
        <f t="shared" ref="AF320" si="850">SUM(AW320:AW323,BE320:BE323,BM320:BM323,BU320:BU323)</f>
        <v>0</v>
      </c>
      <c r="AG320" s="714"/>
      <c r="AH320" s="593"/>
      <c r="AI320" s="593"/>
      <c r="AJ320" s="593"/>
      <c r="AK320" s="207"/>
      <c r="AL320" s="208"/>
      <c r="AM320" s="208"/>
      <c r="AN320" s="208"/>
      <c r="AO320" s="208"/>
      <c r="AP320" s="1150">
        <f t="shared" ref="AP320" si="851">+U320</f>
        <v>0</v>
      </c>
      <c r="AQ320" s="1004">
        <f t="shared" ref="AQ320" si="852">SUM(AR320:AW323)</f>
        <v>0</v>
      </c>
      <c r="AR320" s="299"/>
      <c r="AS320" s="299"/>
      <c r="AT320" s="299"/>
      <c r="AU320" s="299"/>
      <c r="AV320" s="299"/>
      <c r="AW320" s="299"/>
      <c r="AX320" s="1150">
        <f t="shared" ref="AX320" si="853">+V320</f>
        <v>0</v>
      </c>
      <c r="AY320" s="1004">
        <f t="shared" ref="AY320" si="854">SUM(AZ320:BE323)</f>
        <v>0</v>
      </c>
      <c r="AZ320" s="299"/>
      <c r="BA320" s="299"/>
      <c r="BB320" s="299"/>
      <c r="BC320" s="299"/>
      <c r="BD320" s="299"/>
      <c r="BE320" s="299"/>
      <c r="BF320" s="1150">
        <f t="shared" ref="BF320" si="855">+W320</f>
        <v>0</v>
      </c>
      <c r="BG320" s="1004">
        <f t="shared" ref="BG320" si="856">SUM(BH320:BM323)</f>
        <v>0</v>
      </c>
      <c r="BH320" s="299"/>
      <c r="BI320" s="299"/>
      <c r="BJ320" s="299"/>
      <c r="BK320" s="299"/>
      <c r="BL320" s="299"/>
      <c r="BM320" s="299"/>
      <c r="BN320" s="1150">
        <f t="shared" ref="BN320" si="857">+X320</f>
        <v>0</v>
      </c>
      <c r="BO320" s="1004">
        <f t="shared" ref="BO320" si="858">SUM(BP320:BU323)</f>
        <v>0</v>
      </c>
      <c r="BP320" s="299"/>
      <c r="BQ320" s="299"/>
      <c r="BR320" s="299"/>
      <c r="BS320" s="299"/>
      <c r="BT320" s="299"/>
      <c r="BU320" s="299"/>
    </row>
    <row r="321" spans="1:73" s="1" customFormat="1" ht="39.950000000000003" customHeight="1" x14ac:dyDescent="0.25">
      <c r="A321" s="151"/>
      <c r="B321" s="24"/>
      <c r="C321" s="1059"/>
      <c r="D321" s="1050"/>
      <c r="E321" s="1062"/>
      <c r="F321" s="1065"/>
      <c r="G321" s="1050"/>
      <c r="H321" s="1044"/>
      <c r="I321" s="1050"/>
      <c r="J321" s="1044"/>
      <c r="K321" s="1050"/>
      <c r="L321" s="1044"/>
      <c r="M321" s="1050"/>
      <c r="N321" s="1420"/>
      <c r="O321" s="1050"/>
      <c r="P321" s="1053"/>
      <c r="Q321" s="1056"/>
      <c r="R321" s="1041"/>
      <c r="S321" s="1041"/>
      <c r="T321" s="1023"/>
      <c r="U321" s="1008"/>
      <c r="V321" s="1008"/>
      <c r="W321" s="1008"/>
      <c r="X321" s="1008"/>
      <c r="Y321" s="1008"/>
      <c r="Z321" s="1005"/>
      <c r="AA321" s="1005"/>
      <c r="AB321" s="1005"/>
      <c r="AC321" s="1005"/>
      <c r="AD321" s="1005"/>
      <c r="AE321" s="1005"/>
      <c r="AF321" s="1005"/>
      <c r="AG321" s="479"/>
      <c r="AH321" s="592"/>
      <c r="AI321" s="592"/>
      <c r="AJ321" s="592"/>
      <c r="AK321" s="196"/>
      <c r="AL321" s="197"/>
      <c r="AM321" s="197"/>
      <c r="AN321" s="197"/>
      <c r="AO321" s="197"/>
      <c r="AP321" s="1151"/>
      <c r="AQ321" s="1005"/>
      <c r="AR321" s="282"/>
      <c r="AS321" s="282"/>
      <c r="AT321" s="282"/>
      <c r="AU321" s="282"/>
      <c r="AV321" s="282"/>
      <c r="AW321" s="282"/>
      <c r="AX321" s="1151"/>
      <c r="AY321" s="1005"/>
      <c r="AZ321" s="282"/>
      <c r="BA321" s="282"/>
      <c r="BB321" s="282"/>
      <c r="BC321" s="282"/>
      <c r="BD321" s="282"/>
      <c r="BE321" s="282"/>
      <c r="BF321" s="1151"/>
      <c r="BG321" s="1005"/>
      <c r="BH321" s="282"/>
      <c r="BI321" s="282"/>
      <c r="BJ321" s="282"/>
      <c r="BK321" s="282"/>
      <c r="BL321" s="282"/>
      <c r="BM321" s="282"/>
      <c r="BN321" s="1151"/>
      <c r="BO321" s="1005"/>
      <c r="BP321" s="282"/>
      <c r="BQ321" s="282"/>
      <c r="BR321" s="282"/>
      <c r="BS321" s="282"/>
      <c r="BT321" s="282"/>
      <c r="BU321" s="282"/>
    </row>
    <row r="322" spans="1:73" s="1" customFormat="1" ht="39.950000000000003" customHeight="1" x14ac:dyDescent="0.25">
      <c r="A322" s="151"/>
      <c r="B322" s="24"/>
      <c r="C322" s="1059"/>
      <c r="D322" s="1050"/>
      <c r="E322" s="1062"/>
      <c r="F322" s="1065"/>
      <c r="G322" s="1050"/>
      <c r="H322" s="1044"/>
      <c r="I322" s="1050"/>
      <c r="J322" s="1044"/>
      <c r="K322" s="1050"/>
      <c r="L322" s="1044"/>
      <c r="M322" s="1050"/>
      <c r="N322" s="1420"/>
      <c r="O322" s="1050"/>
      <c r="P322" s="1053"/>
      <c r="Q322" s="1056"/>
      <c r="R322" s="1041"/>
      <c r="S322" s="1041"/>
      <c r="T322" s="1023"/>
      <c r="U322" s="1008"/>
      <c r="V322" s="1008"/>
      <c r="W322" s="1008"/>
      <c r="X322" s="1008"/>
      <c r="Y322" s="1008"/>
      <c r="Z322" s="1005"/>
      <c r="AA322" s="1005"/>
      <c r="AB322" s="1005"/>
      <c r="AC322" s="1005"/>
      <c r="AD322" s="1005"/>
      <c r="AE322" s="1005"/>
      <c r="AF322" s="1005"/>
      <c r="AG322" s="196"/>
      <c r="AH322" s="592"/>
      <c r="AI322" s="592"/>
      <c r="AJ322" s="592"/>
      <c r="AK322" s="196"/>
      <c r="AL322" s="197"/>
      <c r="AM322" s="197"/>
      <c r="AN322" s="197"/>
      <c r="AO322" s="197"/>
      <c r="AP322" s="1151"/>
      <c r="AQ322" s="1005"/>
      <c r="AR322" s="282"/>
      <c r="AS322" s="282"/>
      <c r="AT322" s="282"/>
      <c r="AU322" s="282"/>
      <c r="AV322" s="282"/>
      <c r="AW322" s="282"/>
      <c r="AX322" s="1151"/>
      <c r="AY322" s="1005"/>
      <c r="AZ322" s="282"/>
      <c r="BA322" s="282"/>
      <c r="BB322" s="282"/>
      <c r="BC322" s="282"/>
      <c r="BD322" s="282"/>
      <c r="BE322" s="282"/>
      <c r="BF322" s="1151"/>
      <c r="BG322" s="1005"/>
      <c r="BH322" s="282"/>
      <c r="BI322" s="282"/>
      <c r="BJ322" s="282"/>
      <c r="BK322" s="282"/>
      <c r="BL322" s="282"/>
      <c r="BM322" s="282"/>
      <c r="BN322" s="1151"/>
      <c r="BO322" s="1005"/>
      <c r="BP322" s="282"/>
      <c r="BQ322" s="282"/>
      <c r="BR322" s="282"/>
      <c r="BS322" s="282"/>
      <c r="BT322" s="282"/>
      <c r="BU322" s="282"/>
    </row>
    <row r="323" spans="1:73" s="1" customFormat="1" ht="39.950000000000003" customHeight="1" thickBot="1" x14ac:dyDescent="0.3">
      <c r="A323" s="151"/>
      <c r="B323" s="24"/>
      <c r="C323" s="1060"/>
      <c r="D323" s="1051"/>
      <c r="E323" s="1063"/>
      <c r="F323" s="1066"/>
      <c r="G323" s="1051"/>
      <c r="H323" s="1045"/>
      <c r="I323" s="1051"/>
      <c r="J323" s="1045"/>
      <c r="K323" s="1051"/>
      <c r="L323" s="1045"/>
      <c r="M323" s="1051"/>
      <c r="N323" s="1406"/>
      <c r="O323" s="1051"/>
      <c r="P323" s="1054"/>
      <c r="Q323" s="1057"/>
      <c r="R323" s="1042"/>
      <c r="S323" s="1042"/>
      <c r="T323" s="1024"/>
      <c r="U323" s="1009"/>
      <c r="V323" s="1009"/>
      <c r="W323" s="1009"/>
      <c r="X323" s="1009"/>
      <c r="Y323" s="1009"/>
      <c r="Z323" s="1006"/>
      <c r="AA323" s="1006"/>
      <c r="AB323" s="1006"/>
      <c r="AC323" s="1006"/>
      <c r="AD323" s="1006"/>
      <c r="AE323" s="1006"/>
      <c r="AF323" s="1006"/>
      <c r="AG323" s="715"/>
      <c r="AH323" s="716"/>
      <c r="AI323" s="716"/>
      <c r="AJ323" s="716"/>
      <c r="AK323" s="715"/>
      <c r="AL323" s="717"/>
      <c r="AM323" s="717"/>
      <c r="AN323" s="717"/>
      <c r="AO323" s="717"/>
      <c r="AP323" s="1152"/>
      <c r="AQ323" s="1006"/>
      <c r="AR323" s="718"/>
      <c r="AS323" s="718"/>
      <c r="AT323" s="718"/>
      <c r="AU323" s="718"/>
      <c r="AV323" s="718"/>
      <c r="AW323" s="718"/>
      <c r="AX323" s="1152"/>
      <c r="AY323" s="1006"/>
      <c r="AZ323" s="718"/>
      <c r="BA323" s="718"/>
      <c r="BB323" s="718"/>
      <c r="BC323" s="718"/>
      <c r="BD323" s="718"/>
      <c r="BE323" s="718"/>
      <c r="BF323" s="1152"/>
      <c r="BG323" s="1006"/>
      <c r="BH323" s="718"/>
      <c r="BI323" s="718"/>
      <c r="BJ323" s="718"/>
      <c r="BK323" s="718"/>
      <c r="BL323" s="718"/>
      <c r="BM323" s="718"/>
      <c r="BN323" s="1152"/>
      <c r="BO323" s="1006"/>
      <c r="BP323" s="718"/>
      <c r="BQ323" s="718"/>
      <c r="BR323" s="718"/>
      <c r="BS323" s="718"/>
      <c r="BT323" s="718"/>
      <c r="BU323" s="718"/>
    </row>
    <row r="324" spans="1:73" s="1" customFormat="1" ht="39.950000000000003" customHeight="1" thickTop="1" thickBot="1" x14ac:dyDescent="0.3">
      <c r="A324" s="151"/>
      <c r="B324" s="117" t="s">
        <v>1479</v>
      </c>
      <c r="C324" s="202" t="s">
        <v>148</v>
      </c>
      <c r="D324" s="333"/>
      <c r="E324" s="429"/>
      <c r="F324" s="442"/>
      <c r="G324" s="334"/>
      <c r="H324" s="335"/>
      <c r="I324" s="335"/>
      <c r="J324" s="336"/>
      <c r="K324" s="336"/>
      <c r="L324" s="333"/>
      <c r="M324" s="337"/>
      <c r="N324" s="338"/>
      <c r="O324" s="339"/>
      <c r="P324" s="339"/>
      <c r="Q324" s="187"/>
      <c r="R324" s="187"/>
      <c r="S324" s="26"/>
      <c r="T324" s="204"/>
      <c r="U324" s="16"/>
      <c r="V324" s="16"/>
      <c r="W324" s="16"/>
      <c r="X324" s="16"/>
      <c r="Y324" s="203">
        <f>SUM(Y325)</f>
        <v>0</v>
      </c>
      <c r="Z324" s="307">
        <f>+AQ324+AY324+BG324+BO324</f>
        <v>0</v>
      </c>
      <c r="AA324" s="307">
        <f>+AR324+AZ324+BH324+BP324</f>
        <v>0</v>
      </c>
      <c r="AB324" s="307">
        <f t="shared" ref="AB324:AF324" si="859">+AS324+BA324+BI324+BQ324</f>
        <v>0</v>
      </c>
      <c r="AC324" s="307">
        <f t="shared" si="859"/>
        <v>0</v>
      </c>
      <c r="AD324" s="307">
        <f t="shared" si="859"/>
        <v>0</v>
      </c>
      <c r="AE324" s="307">
        <f t="shared" si="859"/>
        <v>0</v>
      </c>
      <c r="AF324" s="307">
        <f t="shared" si="859"/>
        <v>0</v>
      </c>
      <c r="AG324" s="198"/>
      <c r="AH324" s="198"/>
      <c r="AI324" s="198"/>
      <c r="AJ324" s="198"/>
      <c r="AK324" s="198"/>
      <c r="AL324" s="198"/>
      <c r="AM324" s="198"/>
      <c r="AN324" s="198"/>
      <c r="AO324" s="198"/>
      <c r="AP324" s="205"/>
      <c r="AQ324" s="206">
        <f t="shared" ref="AQ324:AW324" si="860">SUM(AQ325:AQ328)</f>
        <v>0</v>
      </c>
      <c r="AR324" s="206">
        <f t="shared" si="860"/>
        <v>0</v>
      </c>
      <c r="AS324" s="206">
        <f t="shared" si="860"/>
        <v>0</v>
      </c>
      <c r="AT324" s="206">
        <f t="shared" si="860"/>
        <v>0</v>
      </c>
      <c r="AU324" s="206">
        <f t="shared" si="860"/>
        <v>0</v>
      </c>
      <c r="AV324" s="206">
        <f t="shared" si="860"/>
        <v>0</v>
      </c>
      <c r="AW324" s="206">
        <f t="shared" si="860"/>
        <v>0</v>
      </c>
      <c r="AX324" s="205"/>
      <c r="AY324" s="206">
        <f t="shared" ref="AY324:BE324" si="861">SUM(AY325:AY328)</f>
        <v>0</v>
      </c>
      <c r="AZ324" s="206">
        <f t="shared" si="861"/>
        <v>0</v>
      </c>
      <c r="BA324" s="206">
        <f t="shared" si="861"/>
        <v>0</v>
      </c>
      <c r="BB324" s="206">
        <f t="shared" si="861"/>
        <v>0</v>
      </c>
      <c r="BC324" s="206">
        <f t="shared" si="861"/>
        <v>0</v>
      </c>
      <c r="BD324" s="206">
        <f t="shared" si="861"/>
        <v>0</v>
      </c>
      <c r="BE324" s="206">
        <f t="shared" si="861"/>
        <v>0</v>
      </c>
      <c r="BF324" s="205"/>
      <c r="BG324" s="206">
        <f t="shared" ref="BG324:BM324" si="862">SUM(BG325:BG328)</f>
        <v>0</v>
      </c>
      <c r="BH324" s="206">
        <f t="shared" si="862"/>
        <v>0</v>
      </c>
      <c r="BI324" s="206">
        <f t="shared" si="862"/>
        <v>0</v>
      </c>
      <c r="BJ324" s="206">
        <f t="shared" si="862"/>
        <v>0</v>
      </c>
      <c r="BK324" s="206">
        <f t="shared" si="862"/>
        <v>0</v>
      </c>
      <c r="BL324" s="206">
        <f t="shared" si="862"/>
        <v>0</v>
      </c>
      <c r="BM324" s="206">
        <f t="shared" si="862"/>
        <v>0</v>
      </c>
      <c r="BN324" s="205"/>
      <c r="BO324" s="206">
        <f t="shared" ref="BO324:BU324" si="863">SUM(BO325:BO328)</f>
        <v>0</v>
      </c>
      <c r="BP324" s="206">
        <f t="shared" si="863"/>
        <v>0</v>
      </c>
      <c r="BQ324" s="206">
        <f t="shared" si="863"/>
        <v>0</v>
      </c>
      <c r="BR324" s="206">
        <f t="shared" si="863"/>
        <v>0</v>
      </c>
      <c r="BS324" s="206">
        <f t="shared" si="863"/>
        <v>0</v>
      </c>
      <c r="BT324" s="206">
        <f t="shared" si="863"/>
        <v>0</v>
      </c>
      <c r="BU324" s="206">
        <f t="shared" si="863"/>
        <v>0</v>
      </c>
    </row>
    <row r="325" spans="1:73" s="1" customFormat="1" ht="39.950000000000003" customHeight="1" thickTop="1" x14ac:dyDescent="0.25">
      <c r="A325" s="151"/>
      <c r="B325" s="24"/>
      <c r="C325" s="1058" t="s">
        <v>1480</v>
      </c>
      <c r="D325" s="1049" t="s">
        <v>3666</v>
      </c>
      <c r="E325" s="1061">
        <v>458</v>
      </c>
      <c r="F325" s="1064" t="s">
        <v>3624</v>
      </c>
      <c r="G325" s="1049" t="s">
        <v>1428</v>
      </c>
      <c r="H325" s="1043">
        <v>4</v>
      </c>
      <c r="I325" s="1049" t="s">
        <v>2982</v>
      </c>
      <c r="J325" s="1043" t="s">
        <v>3058</v>
      </c>
      <c r="K325" s="1049" t="s">
        <v>3625</v>
      </c>
      <c r="L325" s="1043" t="s">
        <v>3626</v>
      </c>
      <c r="M325" s="1049" t="s">
        <v>3627</v>
      </c>
      <c r="N325" s="1404">
        <v>2024004540057</v>
      </c>
      <c r="O325" s="1049" t="s">
        <v>3628</v>
      </c>
      <c r="P325" s="1052" t="s">
        <v>1311</v>
      </c>
      <c r="Q325" s="1055">
        <v>4</v>
      </c>
      <c r="R325" s="1040" t="s">
        <v>2867</v>
      </c>
      <c r="S325" s="1040"/>
      <c r="T325" s="1022"/>
      <c r="U325" s="1007"/>
      <c r="V325" s="1007"/>
      <c r="W325" s="1007"/>
      <c r="X325" s="1007"/>
      <c r="Y325" s="1007"/>
      <c r="Z325" s="1004">
        <f t="shared" ref="Z325" si="864">+AQ325+AY325+BG325+BO325</f>
        <v>0</v>
      </c>
      <c r="AA325" s="1004">
        <f t="shared" ref="AA325" si="865">SUM(AR325:AR328,AZ325:AZ328,BH325:BH328,BP325:BP328)</f>
        <v>0</v>
      </c>
      <c r="AB325" s="1004">
        <f t="shared" ref="AB325" si="866">SUM(AS325:AS328,BA325:BA328,BI325:BI328,BQ325:BQ328)</f>
        <v>0</v>
      </c>
      <c r="AC325" s="1004">
        <f t="shared" ref="AC325" si="867">SUM(AT325:AT328,BB325:BB328,BJ325:BJ328,BR325:BR328)</f>
        <v>0</v>
      </c>
      <c r="AD325" s="1004">
        <f t="shared" ref="AD325" si="868">SUM(AU325:AU328,BC325:BC328,BK325:BK328,BS325:BS328)</f>
        <v>0</v>
      </c>
      <c r="AE325" s="1004">
        <f t="shared" ref="AE325" si="869">SUM(AV325:AV328,BD325:BD328,BL325:BL328,BT325:BT328)</f>
        <v>0</v>
      </c>
      <c r="AF325" s="1004">
        <f t="shared" ref="AF325" si="870">SUM(AW325:AW328,BE325:BE328,BM325:BM328,BU325:BU328)</f>
        <v>0</v>
      </c>
      <c r="AG325" s="714"/>
      <c r="AH325" s="593"/>
      <c r="AI325" s="593"/>
      <c r="AJ325" s="593"/>
      <c r="AK325" s="207"/>
      <c r="AL325" s="208"/>
      <c r="AM325" s="208"/>
      <c r="AN325" s="208"/>
      <c r="AO325" s="208"/>
      <c r="AP325" s="1150">
        <f>+U325</f>
        <v>0</v>
      </c>
      <c r="AQ325" s="1004">
        <f>SUM(AR325:AW328)</f>
        <v>0</v>
      </c>
      <c r="AR325" s="299"/>
      <c r="AS325" s="299"/>
      <c r="AT325" s="299"/>
      <c r="AU325" s="299"/>
      <c r="AV325" s="299"/>
      <c r="AW325" s="299"/>
      <c r="AX325" s="1150">
        <f>+V325</f>
        <v>0</v>
      </c>
      <c r="AY325" s="1004">
        <f>SUM(AZ325:BE328)</f>
        <v>0</v>
      </c>
      <c r="AZ325" s="299"/>
      <c r="BA325" s="299"/>
      <c r="BB325" s="299"/>
      <c r="BC325" s="299"/>
      <c r="BD325" s="299"/>
      <c r="BE325" s="299"/>
      <c r="BF325" s="1150">
        <f>+W325</f>
        <v>0</v>
      </c>
      <c r="BG325" s="1004">
        <f>SUM(BH325:BM328)</f>
        <v>0</v>
      </c>
      <c r="BH325" s="299"/>
      <c r="BI325" s="299"/>
      <c r="BJ325" s="299"/>
      <c r="BK325" s="299"/>
      <c r="BL325" s="299"/>
      <c r="BM325" s="299"/>
      <c r="BN325" s="1150">
        <f>+X325</f>
        <v>0</v>
      </c>
      <c r="BO325" s="1004">
        <f>SUM(BP325:BU328)</f>
        <v>0</v>
      </c>
      <c r="BP325" s="299"/>
      <c r="BQ325" s="299"/>
      <c r="BR325" s="299"/>
      <c r="BS325" s="299"/>
      <c r="BT325" s="299"/>
      <c r="BU325" s="299"/>
    </row>
    <row r="326" spans="1:73" s="1" customFormat="1" ht="39.950000000000003" customHeight="1" x14ac:dyDescent="0.25">
      <c r="A326" s="151"/>
      <c r="B326" s="24"/>
      <c r="C326" s="1059"/>
      <c r="D326" s="1050"/>
      <c r="E326" s="1062"/>
      <c r="F326" s="1065"/>
      <c r="G326" s="1050"/>
      <c r="H326" s="1044"/>
      <c r="I326" s="1050"/>
      <c r="J326" s="1044"/>
      <c r="K326" s="1050"/>
      <c r="L326" s="1044"/>
      <c r="M326" s="1050"/>
      <c r="N326" s="1420"/>
      <c r="O326" s="1050"/>
      <c r="P326" s="1053"/>
      <c r="Q326" s="1056"/>
      <c r="R326" s="1041"/>
      <c r="S326" s="1041"/>
      <c r="T326" s="1023"/>
      <c r="U326" s="1008"/>
      <c r="V326" s="1008"/>
      <c r="W326" s="1008"/>
      <c r="X326" s="1008"/>
      <c r="Y326" s="1008"/>
      <c r="Z326" s="1005"/>
      <c r="AA326" s="1005"/>
      <c r="AB326" s="1005"/>
      <c r="AC326" s="1005"/>
      <c r="AD326" s="1005"/>
      <c r="AE326" s="1005"/>
      <c r="AF326" s="1005"/>
      <c r="AG326" s="479"/>
      <c r="AH326" s="592"/>
      <c r="AI326" s="592"/>
      <c r="AJ326" s="592"/>
      <c r="AK326" s="196"/>
      <c r="AL326" s="197"/>
      <c r="AM326" s="197"/>
      <c r="AN326" s="197"/>
      <c r="AO326" s="197"/>
      <c r="AP326" s="1151"/>
      <c r="AQ326" s="1005"/>
      <c r="AR326" s="282"/>
      <c r="AS326" s="282"/>
      <c r="AT326" s="282"/>
      <c r="AU326" s="282"/>
      <c r="AV326" s="282"/>
      <c r="AW326" s="282"/>
      <c r="AX326" s="1151"/>
      <c r="AY326" s="1005"/>
      <c r="AZ326" s="282"/>
      <c r="BA326" s="282"/>
      <c r="BB326" s="282"/>
      <c r="BC326" s="282"/>
      <c r="BD326" s="282"/>
      <c r="BE326" s="282"/>
      <c r="BF326" s="1151"/>
      <c r="BG326" s="1005"/>
      <c r="BH326" s="282"/>
      <c r="BI326" s="282"/>
      <c r="BJ326" s="282"/>
      <c r="BK326" s="282"/>
      <c r="BL326" s="282"/>
      <c r="BM326" s="282"/>
      <c r="BN326" s="1151"/>
      <c r="BO326" s="1005"/>
      <c r="BP326" s="282"/>
      <c r="BQ326" s="282"/>
      <c r="BR326" s="282"/>
      <c r="BS326" s="282"/>
      <c r="BT326" s="282"/>
      <c r="BU326" s="282"/>
    </row>
    <row r="327" spans="1:73" s="1" customFormat="1" ht="39.950000000000003" customHeight="1" x14ac:dyDescent="0.25">
      <c r="A327" s="151"/>
      <c r="B327" s="24"/>
      <c r="C327" s="1059"/>
      <c r="D327" s="1050"/>
      <c r="E327" s="1062"/>
      <c r="F327" s="1065"/>
      <c r="G327" s="1050"/>
      <c r="H327" s="1044"/>
      <c r="I327" s="1050"/>
      <c r="J327" s="1044"/>
      <c r="K327" s="1050"/>
      <c r="L327" s="1044"/>
      <c r="M327" s="1050"/>
      <c r="N327" s="1420"/>
      <c r="O327" s="1050"/>
      <c r="P327" s="1053"/>
      <c r="Q327" s="1056"/>
      <c r="R327" s="1041"/>
      <c r="S327" s="1041"/>
      <c r="T327" s="1023"/>
      <c r="U327" s="1008"/>
      <c r="V327" s="1008"/>
      <c r="W327" s="1008"/>
      <c r="X327" s="1008"/>
      <c r="Y327" s="1008"/>
      <c r="Z327" s="1005"/>
      <c r="AA327" s="1005"/>
      <c r="AB327" s="1005"/>
      <c r="AC327" s="1005"/>
      <c r="AD327" s="1005"/>
      <c r="AE327" s="1005"/>
      <c r="AF327" s="1005"/>
      <c r="AG327" s="196"/>
      <c r="AH327" s="592"/>
      <c r="AI327" s="592"/>
      <c r="AJ327" s="592"/>
      <c r="AK327" s="196"/>
      <c r="AL327" s="197"/>
      <c r="AM327" s="197"/>
      <c r="AN327" s="197"/>
      <c r="AO327" s="197"/>
      <c r="AP327" s="1151"/>
      <c r="AQ327" s="1005"/>
      <c r="AR327" s="282"/>
      <c r="AS327" s="282"/>
      <c r="AT327" s="282"/>
      <c r="AU327" s="282"/>
      <c r="AV327" s="282"/>
      <c r="AW327" s="282"/>
      <c r="AX327" s="1151"/>
      <c r="AY327" s="1005"/>
      <c r="AZ327" s="282"/>
      <c r="BA327" s="282"/>
      <c r="BB327" s="282"/>
      <c r="BC327" s="282"/>
      <c r="BD327" s="282"/>
      <c r="BE327" s="282"/>
      <c r="BF327" s="1151"/>
      <c r="BG327" s="1005"/>
      <c r="BH327" s="282"/>
      <c r="BI327" s="282"/>
      <c r="BJ327" s="282"/>
      <c r="BK327" s="282"/>
      <c r="BL327" s="282"/>
      <c r="BM327" s="282"/>
      <c r="BN327" s="1151"/>
      <c r="BO327" s="1005"/>
      <c r="BP327" s="282"/>
      <c r="BQ327" s="282"/>
      <c r="BR327" s="282"/>
      <c r="BS327" s="282"/>
      <c r="BT327" s="282"/>
      <c r="BU327" s="282"/>
    </row>
    <row r="328" spans="1:73" s="1" customFormat="1" ht="39.950000000000003" customHeight="1" thickBot="1" x14ac:dyDescent="0.3">
      <c r="A328" s="151"/>
      <c r="B328" s="24"/>
      <c r="C328" s="1060"/>
      <c r="D328" s="1051"/>
      <c r="E328" s="1063"/>
      <c r="F328" s="1066"/>
      <c r="G328" s="1051"/>
      <c r="H328" s="1045"/>
      <c r="I328" s="1051"/>
      <c r="J328" s="1045"/>
      <c r="K328" s="1051"/>
      <c r="L328" s="1045"/>
      <c r="M328" s="1051"/>
      <c r="N328" s="1406"/>
      <c r="O328" s="1051"/>
      <c r="P328" s="1054"/>
      <c r="Q328" s="1057"/>
      <c r="R328" s="1042"/>
      <c r="S328" s="1042"/>
      <c r="T328" s="1024"/>
      <c r="U328" s="1009"/>
      <c r="V328" s="1009"/>
      <c r="W328" s="1009"/>
      <c r="X328" s="1009"/>
      <c r="Y328" s="1009"/>
      <c r="Z328" s="1006"/>
      <c r="AA328" s="1006"/>
      <c r="AB328" s="1006"/>
      <c r="AC328" s="1006"/>
      <c r="AD328" s="1006"/>
      <c r="AE328" s="1006"/>
      <c r="AF328" s="1006"/>
      <c r="AG328" s="715"/>
      <c r="AH328" s="716"/>
      <c r="AI328" s="716"/>
      <c r="AJ328" s="716"/>
      <c r="AK328" s="715"/>
      <c r="AL328" s="717"/>
      <c r="AM328" s="717"/>
      <c r="AN328" s="717"/>
      <c r="AO328" s="717"/>
      <c r="AP328" s="1152"/>
      <c r="AQ328" s="1006"/>
      <c r="AR328" s="718"/>
      <c r="AS328" s="718"/>
      <c r="AT328" s="718"/>
      <c r="AU328" s="718"/>
      <c r="AV328" s="718"/>
      <c r="AW328" s="718"/>
      <c r="AX328" s="1152"/>
      <c r="AY328" s="1006"/>
      <c r="AZ328" s="718"/>
      <c r="BA328" s="718"/>
      <c r="BB328" s="718"/>
      <c r="BC328" s="718"/>
      <c r="BD328" s="718"/>
      <c r="BE328" s="718"/>
      <c r="BF328" s="1152"/>
      <c r="BG328" s="1006"/>
      <c r="BH328" s="718"/>
      <c r="BI328" s="718"/>
      <c r="BJ328" s="718"/>
      <c r="BK328" s="718"/>
      <c r="BL328" s="718"/>
      <c r="BM328" s="718"/>
      <c r="BN328" s="1152"/>
      <c r="BO328" s="1006"/>
      <c r="BP328" s="718"/>
      <c r="BQ328" s="718"/>
      <c r="BR328" s="718"/>
      <c r="BS328" s="718"/>
      <c r="BT328" s="718"/>
      <c r="BU328" s="718"/>
    </row>
    <row r="329" spans="1:73" ht="39.950000000000003" customHeight="1" thickTop="1" x14ac:dyDescent="0.25">
      <c r="A329" s="596"/>
      <c r="B329" s="596"/>
      <c r="C329" s="622"/>
      <c r="D329" s="623"/>
      <c r="E329" s="624"/>
      <c r="F329" s="606"/>
      <c r="G329" s="607"/>
      <c r="H329" s="619"/>
      <c r="I329" s="619"/>
      <c r="J329" s="607"/>
      <c r="K329" s="607"/>
      <c r="L329" s="607"/>
      <c r="M329" s="607"/>
      <c r="N329" s="607"/>
      <c r="O329" s="609"/>
      <c r="P329" s="610"/>
      <c r="Q329" s="620"/>
      <c r="R329" s="612"/>
      <c r="S329" s="612"/>
      <c r="T329" s="620"/>
      <c r="U329" s="612"/>
      <c r="V329" s="612"/>
      <c r="W329" s="612"/>
      <c r="X329" s="621"/>
      <c r="Y329" s="621"/>
      <c r="Z329" s="625"/>
      <c r="AA329" s="625"/>
      <c r="AB329" s="625"/>
      <c r="AC329" s="625"/>
      <c r="AD329" s="625"/>
      <c r="AE329" s="625"/>
      <c r="AF329" s="625"/>
      <c r="AG329" s="626"/>
      <c r="AH329" s="627"/>
      <c r="AI329" s="628"/>
      <c r="AJ329" s="615"/>
      <c r="AK329" s="616"/>
      <c r="AL329" s="620"/>
      <c r="AM329" s="620"/>
      <c r="AN329" s="620"/>
      <c r="AO329" s="620"/>
      <c r="AP329" s="620"/>
      <c r="AQ329" s="620"/>
      <c r="AR329" s="620"/>
      <c r="AS329" s="620"/>
      <c r="AT329" s="620"/>
      <c r="AU329" s="620"/>
      <c r="AV329" s="620"/>
      <c r="AW329" s="620"/>
      <c r="AX329" s="620"/>
      <c r="AY329" s="620"/>
      <c r="AZ329" s="620"/>
      <c r="BA329" s="620"/>
      <c r="BB329" s="620"/>
      <c r="BC329" s="620"/>
      <c r="BD329" s="620"/>
      <c r="BE329" s="620"/>
      <c r="BF329" s="620"/>
      <c r="BG329" s="620"/>
      <c r="BH329" s="620"/>
      <c r="BI329" s="620"/>
      <c r="BJ329" s="620"/>
      <c r="BK329" s="620"/>
      <c r="BL329" s="620"/>
      <c r="BM329" s="620"/>
      <c r="BN329" s="620"/>
      <c r="BO329" s="620"/>
      <c r="BP329" s="620"/>
      <c r="BQ329" s="620"/>
      <c r="BR329" s="620"/>
      <c r="BS329" s="620"/>
      <c r="BT329" s="620"/>
      <c r="BU329" s="620"/>
    </row>
    <row r="330" spans="1:73" s="1" customFormat="1" ht="39.950000000000003" customHeight="1" thickBot="1" x14ac:dyDescent="0.3">
      <c r="A330" s="679" t="s">
        <v>3667</v>
      </c>
      <c r="B330" s="8" t="s">
        <v>1482</v>
      </c>
      <c r="C330" s="155"/>
      <c r="D330" s="340"/>
      <c r="E330" s="430"/>
      <c r="F330" s="443"/>
      <c r="G330" s="342"/>
      <c r="H330" s="343"/>
      <c r="I330" s="343"/>
      <c r="J330" s="344"/>
      <c r="K330" s="344"/>
      <c r="L330" s="340"/>
      <c r="M330" s="340"/>
      <c r="N330" s="340"/>
      <c r="O330" s="345"/>
      <c r="P330" s="346"/>
      <c r="Q330" s="179"/>
      <c r="R330" s="179"/>
      <c r="S330" s="144"/>
      <c r="T330" s="680"/>
      <c r="U330" s="12"/>
      <c r="V330" s="12"/>
      <c r="W330" s="12"/>
      <c r="X330" s="12"/>
      <c r="Y330" s="942">
        <f>Y331+Y344+Y381+Y402</f>
        <v>0</v>
      </c>
      <c r="Z330" s="942">
        <f>Z331+Z344+Z381+Z402</f>
        <v>0</v>
      </c>
      <c r="AA330" s="942">
        <f>AA331+AA344+AA381+AA402</f>
        <v>0</v>
      </c>
      <c r="AB330" s="942">
        <f>+AB331+AB344+AB381+AB402</f>
        <v>0</v>
      </c>
      <c r="AC330" s="942">
        <f>+AC331+AC344+AC381+AC402</f>
        <v>0</v>
      </c>
      <c r="AD330" s="942">
        <f>+AD331+AD344+AD381+AD402</f>
        <v>0</v>
      </c>
      <c r="AE330" s="942">
        <f>+AE331+AE344+AE381+AE402</f>
        <v>0</v>
      </c>
      <c r="AF330" s="942">
        <f>+AF331+AF344+AF381+AF402</f>
        <v>0</v>
      </c>
      <c r="AG330" s="194"/>
      <c r="AH330" s="194"/>
      <c r="AI330" s="194"/>
      <c r="AJ330" s="194"/>
      <c r="AK330" s="194"/>
      <c r="AL330" s="194"/>
      <c r="AM330" s="194"/>
      <c r="AN330" s="194"/>
      <c r="AO330" s="194"/>
      <c r="AP330" s="17"/>
      <c r="AQ330" s="682">
        <f t="shared" ref="AQ330:AW330" si="871">+AQ331+AQ356+AQ427+AQ440+AQ461</f>
        <v>0</v>
      </c>
      <c r="AR330" s="682">
        <f t="shared" si="871"/>
        <v>0</v>
      </c>
      <c r="AS330" s="682">
        <f t="shared" si="871"/>
        <v>0</v>
      </c>
      <c r="AT330" s="682">
        <f t="shared" si="871"/>
        <v>0</v>
      </c>
      <c r="AU330" s="682">
        <f t="shared" si="871"/>
        <v>0</v>
      </c>
      <c r="AV330" s="682">
        <f t="shared" si="871"/>
        <v>0</v>
      </c>
      <c r="AW330" s="682">
        <f t="shared" si="871"/>
        <v>0</v>
      </c>
      <c r="AX330" s="17"/>
      <c r="AY330" s="682">
        <f t="shared" ref="AY330:BE330" si="872">+AY331+AY356+AY427+AY440+AY461</f>
        <v>0</v>
      </c>
      <c r="AZ330" s="682">
        <f t="shared" si="872"/>
        <v>0</v>
      </c>
      <c r="BA330" s="682">
        <f t="shared" si="872"/>
        <v>0</v>
      </c>
      <c r="BB330" s="682">
        <f t="shared" si="872"/>
        <v>0</v>
      </c>
      <c r="BC330" s="682">
        <f t="shared" si="872"/>
        <v>0</v>
      </c>
      <c r="BD330" s="682">
        <f t="shared" si="872"/>
        <v>0</v>
      </c>
      <c r="BE330" s="682">
        <f t="shared" si="872"/>
        <v>0</v>
      </c>
      <c r="BF330" s="17"/>
      <c r="BG330" s="682">
        <f t="shared" ref="BG330:BM330" si="873">+BG331+BG356+BG427+BG440+BG461</f>
        <v>0</v>
      </c>
      <c r="BH330" s="682">
        <f t="shared" si="873"/>
        <v>0</v>
      </c>
      <c r="BI330" s="682">
        <f t="shared" si="873"/>
        <v>0</v>
      </c>
      <c r="BJ330" s="682">
        <f t="shared" si="873"/>
        <v>0</v>
      </c>
      <c r="BK330" s="682">
        <f t="shared" si="873"/>
        <v>0</v>
      </c>
      <c r="BL330" s="682">
        <f t="shared" si="873"/>
        <v>0</v>
      </c>
      <c r="BM330" s="682">
        <f t="shared" si="873"/>
        <v>0</v>
      </c>
      <c r="BN330" s="17"/>
      <c r="BO330" s="682">
        <f t="shared" ref="BO330:BU330" si="874">+BO331+BO356+BO427+BO440+BO461</f>
        <v>0</v>
      </c>
      <c r="BP330" s="682">
        <f t="shared" si="874"/>
        <v>0</v>
      </c>
      <c r="BQ330" s="682">
        <f t="shared" si="874"/>
        <v>0</v>
      </c>
      <c r="BR330" s="682">
        <f t="shared" si="874"/>
        <v>0</v>
      </c>
      <c r="BS330" s="682">
        <f t="shared" si="874"/>
        <v>0</v>
      </c>
      <c r="BT330" s="682">
        <f t="shared" si="874"/>
        <v>0</v>
      </c>
      <c r="BU330" s="682">
        <f t="shared" si="874"/>
        <v>0</v>
      </c>
    </row>
    <row r="331" spans="1:73" s="1" customFormat="1" ht="39.950000000000003" customHeight="1" thickTop="1" thickBot="1" x14ac:dyDescent="0.3">
      <c r="A331" s="151"/>
      <c r="B331" s="117" t="s">
        <v>1483</v>
      </c>
      <c r="C331" s="238" t="s">
        <v>156</v>
      </c>
      <c r="D331" s="421"/>
      <c r="E331" s="662"/>
      <c r="F331" s="447"/>
      <c r="G331" s="373"/>
      <c r="H331" s="375"/>
      <c r="I331" s="375"/>
      <c r="J331" s="376"/>
      <c r="K331" s="376"/>
      <c r="L331" s="421"/>
      <c r="M331" s="423"/>
      <c r="N331" s="712"/>
      <c r="O331" s="664"/>
      <c r="P331" s="664"/>
      <c r="Q331" s="666"/>
      <c r="R331" s="666"/>
      <c r="S331" s="698"/>
      <c r="T331" s="699"/>
      <c r="U331" s="668"/>
      <c r="V331" s="668"/>
      <c r="W331" s="668"/>
      <c r="X331" s="668"/>
      <c r="Y331" s="248">
        <f>SUM(Y332:Y343)</f>
        <v>0</v>
      </c>
      <c r="Z331" s="700">
        <f t="shared" ref="Z331:AF332" si="875">+AQ331+AY331+BG331+BO331</f>
        <v>0</v>
      </c>
      <c r="AA331" s="700">
        <f t="shared" si="875"/>
        <v>0</v>
      </c>
      <c r="AB331" s="700">
        <f t="shared" si="875"/>
        <v>0</v>
      </c>
      <c r="AC331" s="700">
        <f t="shared" si="875"/>
        <v>0</v>
      </c>
      <c r="AD331" s="700">
        <f t="shared" si="875"/>
        <v>0</v>
      </c>
      <c r="AE331" s="700">
        <f t="shared" si="875"/>
        <v>0</v>
      </c>
      <c r="AF331" s="700">
        <f t="shared" si="875"/>
        <v>0</v>
      </c>
      <c r="AG331" s="246"/>
      <c r="AH331" s="246"/>
      <c r="AI331" s="246"/>
      <c r="AJ331" s="246"/>
      <c r="AK331" s="246"/>
      <c r="AL331" s="246"/>
      <c r="AM331" s="246"/>
      <c r="AN331" s="246"/>
      <c r="AO331" s="246"/>
      <c r="AP331" s="669"/>
      <c r="AQ331" s="670">
        <f>SUM(AQ332:AQ343)</f>
        <v>0</v>
      </c>
      <c r="AR331" s="670">
        <f>SUM(AR332:AR343)</f>
        <v>0</v>
      </c>
      <c r="AS331" s="670">
        <f>SUM(AS332:AS355)</f>
        <v>0</v>
      </c>
      <c r="AT331" s="670">
        <f>SUM(AT332:AT355)</f>
        <v>0</v>
      </c>
      <c r="AU331" s="670">
        <f>SUM(AU332:AU355)</f>
        <v>0</v>
      </c>
      <c r="AV331" s="670">
        <f>SUM(AV332:AV355)</f>
        <v>0</v>
      </c>
      <c r="AW331" s="670">
        <f>SUM(AW332:AW355)</f>
        <v>0</v>
      </c>
      <c r="AX331" s="669"/>
      <c r="AY331" s="670">
        <f>SUM(AY332:AY343)</f>
        <v>0</v>
      </c>
      <c r="AZ331" s="670">
        <f>SUM(AZ332:AZ343)</f>
        <v>0</v>
      </c>
      <c r="BA331" s="670">
        <f>SUM(BA332:BA355)</f>
        <v>0</v>
      </c>
      <c r="BB331" s="670">
        <f>SUM(BB332:BB355)</f>
        <v>0</v>
      </c>
      <c r="BC331" s="670">
        <f>SUM(BC332:BC355)</f>
        <v>0</v>
      </c>
      <c r="BD331" s="670">
        <f>SUM(BD332:BD355)</f>
        <v>0</v>
      </c>
      <c r="BE331" s="670">
        <f>SUM(BE332:BE355)</f>
        <v>0</v>
      </c>
      <c r="BF331" s="669"/>
      <c r="BG331" s="670">
        <f>SUM(BG332:BG343)</f>
        <v>0</v>
      </c>
      <c r="BH331" s="670">
        <f>SUM(BH332:BH343)</f>
        <v>0</v>
      </c>
      <c r="BI331" s="670">
        <f>SUM(BI332:BI355)</f>
        <v>0</v>
      </c>
      <c r="BJ331" s="670">
        <f>SUM(BJ332:BJ355)</f>
        <v>0</v>
      </c>
      <c r="BK331" s="670">
        <f>SUM(BK332:BK355)</f>
        <v>0</v>
      </c>
      <c r="BL331" s="670">
        <f>SUM(BL332:BL355)</f>
        <v>0</v>
      </c>
      <c r="BM331" s="670">
        <f>SUM(BM332:BM355)</f>
        <v>0</v>
      </c>
      <c r="BN331" s="669"/>
      <c r="BO331" s="670">
        <f>SUM(BO332:BO343)</f>
        <v>0</v>
      </c>
      <c r="BP331" s="670">
        <f>SUM(BP332:BP343)</f>
        <v>0</v>
      </c>
      <c r="BQ331" s="670">
        <f>SUM(BQ332:BQ355)</f>
        <v>0</v>
      </c>
      <c r="BR331" s="670">
        <f>SUM(BR332:BR355)</f>
        <v>0</v>
      </c>
      <c r="BS331" s="670">
        <f>SUM(BS332:BS355)</f>
        <v>0</v>
      </c>
      <c r="BT331" s="670">
        <f>SUM(BT332:BT355)</f>
        <v>0</v>
      </c>
      <c r="BU331" s="670">
        <f>SUM(BU332:BU355)</f>
        <v>0</v>
      </c>
    </row>
    <row r="332" spans="1:73" s="1" customFormat="1" ht="39.950000000000003" customHeight="1" thickTop="1" x14ac:dyDescent="0.25">
      <c r="A332" s="151"/>
      <c r="B332" s="24"/>
      <c r="C332" s="1058" t="s">
        <v>1484</v>
      </c>
      <c r="D332" s="1049" t="s">
        <v>1485</v>
      </c>
      <c r="E332" s="1061">
        <v>459</v>
      </c>
      <c r="F332" s="1413">
        <v>450203413</v>
      </c>
      <c r="G332" s="1049" t="s">
        <v>3668</v>
      </c>
      <c r="H332" s="1043">
        <v>1000</v>
      </c>
      <c r="I332" s="1049" t="s">
        <v>2982</v>
      </c>
      <c r="J332" s="1043" t="s">
        <v>3058</v>
      </c>
      <c r="K332" s="1049" t="s">
        <v>3625</v>
      </c>
      <c r="L332" s="1043" t="s">
        <v>3626</v>
      </c>
      <c r="M332" s="1049" t="s">
        <v>3627</v>
      </c>
      <c r="N332" s="1404">
        <v>2024004540057</v>
      </c>
      <c r="O332" s="1049" t="s">
        <v>3628</v>
      </c>
      <c r="P332" s="1052" t="s">
        <v>485</v>
      </c>
      <c r="Q332" s="1055">
        <v>1</v>
      </c>
      <c r="R332" s="1040" t="s">
        <v>2871</v>
      </c>
      <c r="S332" s="1040"/>
      <c r="T332" s="1022"/>
      <c r="U332" s="1007"/>
      <c r="V332" s="1007"/>
      <c r="W332" s="1007"/>
      <c r="X332" s="1007"/>
      <c r="Y332" s="1007"/>
      <c r="Z332" s="1004">
        <f t="shared" si="875"/>
        <v>0</v>
      </c>
      <c r="AA332" s="1004">
        <f t="shared" ref="AA332" si="876">SUM(AR332:AR335,AZ332:AZ335,BH332:BH335,BP332:BP335)</f>
        <v>0</v>
      </c>
      <c r="AB332" s="1004">
        <f t="shared" ref="AB332" si="877">SUM(AS332:AS335,BA332:BA335,BI332:BI335,BQ332:BQ335)</f>
        <v>0</v>
      </c>
      <c r="AC332" s="1004">
        <f t="shared" ref="AC332" si="878">SUM(AT332:AT335,BB332:BB335,BJ332:BJ335,BR332:BR335)</f>
        <v>0</v>
      </c>
      <c r="AD332" s="1004">
        <f t="shared" ref="AD332" si="879">SUM(AU332:AU335,BC332:BC335,BK332:BK335,BS332:BS335)</f>
        <v>0</v>
      </c>
      <c r="AE332" s="1004">
        <f t="shared" ref="AE332" si="880">SUM(AV332:AV335,BD332:BD335,BL332:BL335,BT332:BT335)</f>
        <v>0</v>
      </c>
      <c r="AF332" s="1004">
        <f t="shared" ref="AF332" si="881">SUM(AW332:AW335,BE332:BE335,BM332:BM335,BU332:BU335)</f>
        <v>0</v>
      </c>
      <c r="AG332" s="714"/>
      <c r="AH332" s="593"/>
      <c r="AI332" s="593"/>
      <c r="AJ332" s="593"/>
      <c r="AK332" s="207"/>
      <c r="AL332" s="208"/>
      <c r="AM332" s="208"/>
      <c r="AN332" s="208"/>
      <c r="AO332" s="208"/>
      <c r="AP332" s="1150">
        <f t="shared" ref="AP332" si="882">+U332</f>
        <v>0</v>
      </c>
      <c r="AQ332" s="1004">
        <f t="shared" ref="AQ332" si="883">SUM(AR332:AW335)</f>
        <v>0</v>
      </c>
      <c r="AR332" s="299"/>
      <c r="AS332" s="299"/>
      <c r="AT332" s="299"/>
      <c r="AU332" s="299"/>
      <c r="AV332" s="299"/>
      <c r="AW332" s="299"/>
      <c r="AX332" s="1150">
        <f t="shared" ref="AX332" si="884">+V332</f>
        <v>0</v>
      </c>
      <c r="AY332" s="1004">
        <f t="shared" ref="AY332" si="885">SUM(AZ332:BE335)</f>
        <v>0</v>
      </c>
      <c r="AZ332" s="299"/>
      <c r="BA332" s="299"/>
      <c r="BB332" s="299"/>
      <c r="BC332" s="299"/>
      <c r="BD332" s="299"/>
      <c r="BE332" s="299"/>
      <c r="BF332" s="1150">
        <f t="shared" ref="BF332" si="886">+W332</f>
        <v>0</v>
      </c>
      <c r="BG332" s="1004">
        <f t="shared" ref="BG332" si="887">SUM(BH332:BM335)</f>
        <v>0</v>
      </c>
      <c r="BH332" s="299"/>
      <c r="BI332" s="299"/>
      <c r="BJ332" s="299"/>
      <c r="BK332" s="299"/>
      <c r="BL332" s="299"/>
      <c r="BM332" s="299"/>
      <c r="BN332" s="1150">
        <f t="shared" ref="BN332" si="888">+X332</f>
        <v>0</v>
      </c>
      <c r="BO332" s="1004">
        <f t="shared" ref="BO332" si="889">SUM(BP332:BU335)</f>
        <v>0</v>
      </c>
      <c r="BP332" s="299"/>
      <c r="BQ332" s="299"/>
      <c r="BR332" s="299"/>
      <c r="BS332" s="299"/>
      <c r="BT332" s="299"/>
      <c r="BU332" s="299"/>
    </row>
    <row r="333" spans="1:73" s="1" customFormat="1" ht="39.950000000000003" customHeight="1" x14ac:dyDescent="0.25">
      <c r="A333" s="151"/>
      <c r="B333" s="24"/>
      <c r="C333" s="1059"/>
      <c r="D333" s="1050"/>
      <c r="E333" s="1062"/>
      <c r="F333" s="1065"/>
      <c r="G333" s="1050"/>
      <c r="H333" s="1044"/>
      <c r="I333" s="1050"/>
      <c r="J333" s="1044"/>
      <c r="K333" s="1050"/>
      <c r="L333" s="1044"/>
      <c r="M333" s="1050"/>
      <c r="N333" s="1420"/>
      <c r="O333" s="1050"/>
      <c r="P333" s="1053"/>
      <c r="Q333" s="1056"/>
      <c r="R333" s="1041"/>
      <c r="S333" s="1041"/>
      <c r="T333" s="1023"/>
      <c r="U333" s="1008"/>
      <c r="V333" s="1008"/>
      <c r="W333" s="1008"/>
      <c r="X333" s="1008"/>
      <c r="Y333" s="1008"/>
      <c r="Z333" s="1005"/>
      <c r="AA333" s="1005"/>
      <c r="AB333" s="1005"/>
      <c r="AC333" s="1005"/>
      <c r="AD333" s="1005"/>
      <c r="AE333" s="1005"/>
      <c r="AF333" s="1005"/>
      <c r="AG333" s="479"/>
      <c r="AH333" s="592"/>
      <c r="AI333" s="592"/>
      <c r="AJ333" s="592"/>
      <c r="AK333" s="196"/>
      <c r="AL333" s="197"/>
      <c r="AM333" s="197"/>
      <c r="AN333" s="197"/>
      <c r="AO333" s="197"/>
      <c r="AP333" s="1151"/>
      <c r="AQ333" s="1005"/>
      <c r="AR333" s="282"/>
      <c r="AS333" s="282"/>
      <c r="AT333" s="282"/>
      <c r="AU333" s="282"/>
      <c r="AV333" s="282"/>
      <c r="AW333" s="282"/>
      <c r="AX333" s="1151"/>
      <c r="AY333" s="1005"/>
      <c r="AZ333" s="282"/>
      <c r="BA333" s="282"/>
      <c r="BB333" s="282"/>
      <c r="BC333" s="282"/>
      <c r="BD333" s="282"/>
      <c r="BE333" s="282"/>
      <c r="BF333" s="1151"/>
      <c r="BG333" s="1005"/>
      <c r="BH333" s="282"/>
      <c r="BI333" s="282"/>
      <c r="BJ333" s="282"/>
      <c r="BK333" s="282"/>
      <c r="BL333" s="282"/>
      <c r="BM333" s="282"/>
      <c r="BN333" s="1151"/>
      <c r="BO333" s="1005"/>
      <c r="BP333" s="282"/>
      <c r="BQ333" s="282"/>
      <c r="BR333" s="282"/>
      <c r="BS333" s="282"/>
      <c r="BT333" s="282"/>
      <c r="BU333" s="282"/>
    </row>
    <row r="334" spans="1:73" s="1" customFormat="1" ht="39.950000000000003" customHeight="1" x14ac:dyDescent="0.25">
      <c r="A334" s="151"/>
      <c r="B334" s="24"/>
      <c r="C334" s="1059"/>
      <c r="D334" s="1050"/>
      <c r="E334" s="1062"/>
      <c r="F334" s="1065"/>
      <c r="G334" s="1050"/>
      <c r="H334" s="1044"/>
      <c r="I334" s="1050"/>
      <c r="J334" s="1044"/>
      <c r="K334" s="1050"/>
      <c r="L334" s="1044"/>
      <c r="M334" s="1050"/>
      <c r="N334" s="1420"/>
      <c r="O334" s="1050"/>
      <c r="P334" s="1053"/>
      <c r="Q334" s="1056"/>
      <c r="R334" s="1041"/>
      <c r="S334" s="1041"/>
      <c r="T334" s="1023"/>
      <c r="U334" s="1008"/>
      <c r="V334" s="1008"/>
      <c r="W334" s="1008"/>
      <c r="X334" s="1008"/>
      <c r="Y334" s="1008"/>
      <c r="Z334" s="1005"/>
      <c r="AA334" s="1005"/>
      <c r="AB334" s="1005"/>
      <c r="AC334" s="1005"/>
      <c r="AD334" s="1005"/>
      <c r="AE334" s="1005"/>
      <c r="AF334" s="1005"/>
      <c r="AG334" s="196"/>
      <c r="AH334" s="592"/>
      <c r="AI334" s="592"/>
      <c r="AJ334" s="592"/>
      <c r="AK334" s="196"/>
      <c r="AL334" s="197"/>
      <c r="AM334" s="197"/>
      <c r="AN334" s="197"/>
      <c r="AO334" s="197"/>
      <c r="AP334" s="1151"/>
      <c r="AQ334" s="1005"/>
      <c r="AR334" s="282"/>
      <c r="AS334" s="282"/>
      <c r="AT334" s="282"/>
      <c r="AU334" s="282"/>
      <c r="AV334" s="282"/>
      <c r="AW334" s="282"/>
      <c r="AX334" s="1151"/>
      <c r="AY334" s="1005"/>
      <c r="AZ334" s="282"/>
      <c r="BA334" s="282"/>
      <c r="BB334" s="282"/>
      <c r="BC334" s="282"/>
      <c r="BD334" s="282"/>
      <c r="BE334" s="282"/>
      <c r="BF334" s="1151"/>
      <c r="BG334" s="1005"/>
      <c r="BH334" s="282"/>
      <c r="BI334" s="282"/>
      <c r="BJ334" s="282"/>
      <c r="BK334" s="282"/>
      <c r="BL334" s="282"/>
      <c r="BM334" s="282"/>
      <c r="BN334" s="1151"/>
      <c r="BO334" s="1005"/>
      <c r="BP334" s="282"/>
      <c r="BQ334" s="282"/>
      <c r="BR334" s="282"/>
      <c r="BS334" s="282"/>
      <c r="BT334" s="282"/>
      <c r="BU334" s="282"/>
    </row>
    <row r="335" spans="1:73" s="1" customFormat="1" ht="39.950000000000003" customHeight="1" thickBot="1" x14ac:dyDescent="0.3">
      <c r="A335" s="151"/>
      <c r="B335" s="24"/>
      <c r="C335" s="1059"/>
      <c r="D335" s="1050"/>
      <c r="E335" s="1062"/>
      <c r="F335" s="1065"/>
      <c r="G335" s="1050"/>
      <c r="H335" s="1044"/>
      <c r="I335" s="1050"/>
      <c r="J335" s="1044"/>
      <c r="K335" s="1050"/>
      <c r="L335" s="1044"/>
      <c r="M335" s="1050"/>
      <c r="N335" s="1420"/>
      <c r="O335" s="1050"/>
      <c r="P335" s="1053"/>
      <c r="Q335" s="1056"/>
      <c r="R335" s="1041"/>
      <c r="S335" s="1042"/>
      <c r="T335" s="1024"/>
      <c r="U335" s="1009"/>
      <c r="V335" s="1009"/>
      <c r="W335" s="1009"/>
      <c r="X335" s="1009"/>
      <c r="Y335" s="1009"/>
      <c r="Z335" s="1006"/>
      <c r="AA335" s="1006"/>
      <c r="AB335" s="1006"/>
      <c r="AC335" s="1006"/>
      <c r="AD335" s="1006"/>
      <c r="AE335" s="1006"/>
      <c r="AF335" s="1006"/>
      <c r="AG335" s="715"/>
      <c r="AH335" s="716"/>
      <c r="AI335" s="716"/>
      <c r="AJ335" s="716"/>
      <c r="AK335" s="715"/>
      <c r="AL335" s="717"/>
      <c r="AM335" s="717"/>
      <c r="AN335" s="717"/>
      <c r="AO335" s="717"/>
      <c r="AP335" s="1152"/>
      <c r="AQ335" s="1006"/>
      <c r="AR335" s="718"/>
      <c r="AS335" s="718"/>
      <c r="AT335" s="718"/>
      <c r="AU335" s="718"/>
      <c r="AV335" s="718"/>
      <c r="AW335" s="718"/>
      <c r="AX335" s="1152"/>
      <c r="AY335" s="1006"/>
      <c r="AZ335" s="718"/>
      <c r="BA335" s="718"/>
      <c r="BB335" s="718"/>
      <c r="BC335" s="718"/>
      <c r="BD335" s="718"/>
      <c r="BE335" s="718"/>
      <c r="BF335" s="1152"/>
      <c r="BG335" s="1006"/>
      <c r="BH335" s="718"/>
      <c r="BI335" s="718"/>
      <c r="BJ335" s="718"/>
      <c r="BK335" s="718"/>
      <c r="BL335" s="718"/>
      <c r="BM335" s="718"/>
      <c r="BN335" s="1152"/>
      <c r="BO335" s="1006"/>
      <c r="BP335" s="718"/>
      <c r="BQ335" s="718"/>
      <c r="BR335" s="718"/>
      <c r="BS335" s="718"/>
      <c r="BT335" s="718"/>
      <c r="BU335" s="718"/>
    </row>
    <row r="336" spans="1:73" s="1" customFormat="1" ht="39.950000000000003" customHeight="1" thickTop="1" x14ac:dyDescent="0.25">
      <c r="A336" s="151"/>
      <c r="B336" s="24"/>
      <c r="C336" s="1058" t="s">
        <v>1486</v>
      </c>
      <c r="D336" s="1049" t="s">
        <v>1487</v>
      </c>
      <c r="E336" s="1061">
        <v>460</v>
      </c>
      <c r="F336" s="1413">
        <v>450203413</v>
      </c>
      <c r="G336" s="1049" t="s">
        <v>3668</v>
      </c>
      <c r="H336" s="1043">
        <v>3000</v>
      </c>
      <c r="I336" s="1049" t="s">
        <v>2982</v>
      </c>
      <c r="J336" s="1043" t="s">
        <v>3058</v>
      </c>
      <c r="K336" s="1049" t="s">
        <v>3625</v>
      </c>
      <c r="L336" s="1043" t="s">
        <v>3626</v>
      </c>
      <c r="M336" s="1049" t="s">
        <v>3627</v>
      </c>
      <c r="N336" s="1404">
        <v>2024004540057</v>
      </c>
      <c r="O336" s="1049" t="s">
        <v>3628</v>
      </c>
      <c r="P336" s="1052" t="s">
        <v>485</v>
      </c>
      <c r="Q336" s="1055">
        <v>3</v>
      </c>
      <c r="R336" s="1040" t="s">
        <v>2871</v>
      </c>
      <c r="S336" s="1040"/>
      <c r="T336" s="1022"/>
      <c r="U336" s="1007"/>
      <c r="V336" s="1007"/>
      <c r="W336" s="1007"/>
      <c r="X336" s="1007"/>
      <c r="Y336" s="1007"/>
      <c r="Z336" s="1004">
        <f t="shared" ref="Z336" si="890">+AQ336+AY336+BG336+BO336</f>
        <v>0</v>
      </c>
      <c r="AA336" s="1004">
        <f t="shared" ref="AA336" si="891">SUM(AR336:AR339,AZ336:AZ339,BH336:BH339,BP336:BP339)</f>
        <v>0</v>
      </c>
      <c r="AB336" s="1004">
        <f t="shared" ref="AB336" si="892">SUM(AS336:AS339,BA336:BA339,BI336:BI339,BQ336:BQ339)</f>
        <v>0</v>
      </c>
      <c r="AC336" s="1004">
        <f t="shared" ref="AC336" si="893">SUM(AT336:AT339,BB336:BB339,BJ336:BJ339,BR336:BR339)</f>
        <v>0</v>
      </c>
      <c r="AD336" s="1004">
        <f t="shared" ref="AD336" si="894">SUM(AU336:AU339,BC336:BC339,BK336:BK339,BS336:BS339)</f>
        <v>0</v>
      </c>
      <c r="AE336" s="1004">
        <f t="shared" ref="AE336" si="895">SUM(AV336:AV339,BD336:BD339,BL336:BL339,BT336:BT339)</f>
        <v>0</v>
      </c>
      <c r="AF336" s="1004">
        <f t="shared" ref="AF336" si="896">SUM(AW336:AW339,BE336:BE339,BM336:BM339,BU336:BU339)</f>
        <v>0</v>
      </c>
      <c r="AG336" s="714"/>
      <c r="AH336" s="593"/>
      <c r="AI336" s="593"/>
      <c r="AJ336" s="593"/>
      <c r="AK336" s="207"/>
      <c r="AL336" s="208"/>
      <c r="AM336" s="208"/>
      <c r="AN336" s="208"/>
      <c r="AO336" s="208"/>
      <c r="AP336" s="1150">
        <f t="shared" ref="AP336" si="897">+U336</f>
        <v>0</v>
      </c>
      <c r="AQ336" s="1004">
        <f t="shared" ref="AQ336" si="898">SUM(AR336:AW339)</f>
        <v>0</v>
      </c>
      <c r="AR336" s="299"/>
      <c r="AS336" s="299"/>
      <c r="AT336" s="299"/>
      <c r="AU336" s="299"/>
      <c r="AV336" s="299"/>
      <c r="AW336" s="299"/>
      <c r="AX336" s="1150">
        <f t="shared" ref="AX336" si="899">+V336</f>
        <v>0</v>
      </c>
      <c r="AY336" s="1004">
        <f t="shared" ref="AY336" si="900">SUM(AZ336:BE339)</f>
        <v>0</v>
      </c>
      <c r="AZ336" s="299"/>
      <c r="BA336" s="299"/>
      <c r="BB336" s="299"/>
      <c r="BC336" s="299"/>
      <c r="BD336" s="299"/>
      <c r="BE336" s="299"/>
      <c r="BF336" s="1150">
        <f t="shared" ref="BF336" si="901">+W336</f>
        <v>0</v>
      </c>
      <c r="BG336" s="1004">
        <f t="shared" ref="BG336" si="902">SUM(BH336:BM339)</f>
        <v>0</v>
      </c>
      <c r="BH336" s="299"/>
      <c r="BI336" s="299"/>
      <c r="BJ336" s="299"/>
      <c r="BK336" s="299"/>
      <c r="BL336" s="299"/>
      <c r="BM336" s="299"/>
      <c r="BN336" s="1150">
        <f t="shared" ref="BN336" si="903">+X336</f>
        <v>0</v>
      </c>
      <c r="BO336" s="1004">
        <f t="shared" ref="BO336" si="904">SUM(BP336:BU339)</f>
        <v>0</v>
      </c>
      <c r="BP336" s="299"/>
      <c r="BQ336" s="299"/>
      <c r="BR336" s="299"/>
      <c r="BS336" s="299"/>
      <c r="BT336" s="299"/>
      <c r="BU336" s="299"/>
    </row>
    <row r="337" spans="1:73" s="1" customFormat="1" ht="39.950000000000003" customHeight="1" x14ac:dyDescent="0.25">
      <c r="A337" s="151"/>
      <c r="B337" s="24"/>
      <c r="C337" s="1059"/>
      <c r="D337" s="1050"/>
      <c r="E337" s="1062"/>
      <c r="F337" s="1065"/>
      <c r="G337" s="1050"/>
      <c r="H337" s="1044"/>
      <c r="I337" s="1050"/>
      <c r="J337" s="1044"/>
      <c r="K337" s="1050"/>
      <c r="L337" s="1044"/>
      <c r="M337" s="1050"/>
      <c r="N337" s="1420"/>
      <c r="O337" s="1050"/>
      <c r="P337" s="1053"/>
      <c r="Q337" s="1056"/>
      <c r="R337" s="1041"/>
      <c r="S337" s="1041"/>
      <c r="T337" s="1023"/>
      <c r="U337" s="1008"/>
      <c r="V337" s="1008"/>
      <c r="W337" s="1008"/>
      <c r="X337" s="1008"/>
      <c r="Y337" s="1008"/>
      <c r="Z337" s="1005"/>
      <c r="AA337" s="1005"/>
      <c r="AB337" s="1005"/>
      <c r="AC337" s="1005"/>
      <c r="AD337" s="1005"/>
      <c r="AE337" s="1005"/>
      <c r="AF337" s="1005"/>
      <c r="AG337" s="479"/>
      <c r="AH337" s="592"/>
      <c r="AI337" s="592"/>
      <c r="AJ337" s="592"/>
      <c r="AK337" s="196"/>
      <c r="AL337" s="197"/>
      <c r="AM337" s="197"/>
      <c r="AN337" s="197"/>
      <c r="AO337" s="197"/>
      <c r="AP337" s="1151"/>
      <c r="AQ337" s="1005"/>
      <c r="AR337" s="282"/>
      <c r="AS337" s="282"/>
      <c r="AT337" s="282"/>
      <c r="AU337" s="282"/>
      <c r="AV337" s="282"/>
      <c r="AW337" s="282"/>
      <c r="AX337" s="1151"/>
      <c r="AY337" s="1005"/>
      <c r="AZ337" s="282"/>
      <c r="BA337" s="282"/>
      <c r="BB337" s="282"/>
      <c r="BC337" s="282"/>
      <c r="BD337" s="282"/>
      <c r="BE337" s="282"/>
      <c r="BF337" s="1151"/>
      <c r="BG337" s="1005"/>
      <c r="BH337" s="282"/>
      <c r="BI337" s="282"/>
      <c r="BJ337" s="282"/>
      <c r="BK337" s="282"/>
      <c r="BL337" s="282"/>
      <c r="BM337" s="282"/>
      <c r="BN337" s="1151"/>
      <c r="BO337" s="1005"/>
      <c r="BP337" s="282"/>
      <c r="BQ337" s="282"/>
      <c r="BR337" s="282"/>
      <c r="BS337" s="282"/>
      <c r="BT337" s="282"/>
      <c r="BU337" s="282"/>
    </row>
    <row r="338" spans="1:73" s="1" customFormat="1" ht="39.950000000000003" customHeight="1" x14ac:dyDescent="0.25">
      <c r="A338" s="151"/>
      <c r="B338" s="24"/>
      <c r="C338" s="1059"/>
      <c r="D338" s="1050"/>
      <c r="E338" s="1062"/>
      <c r="F338" s="1065"/>
      <c r="G338" s="1050"/>
      <c r="H338" s="1044"/>
      <c r="I338" s="1050"/>
      <c r="J338" s="1044"/>
      <c r="K338" s="1050"/>
      <c r="L338" s="1044"/>
      <c r="M338" s="1050"/>
      <c r="N338" s="1420"/>
      <c r="O338" s="1050"/>
      <c r="P338" s="1053"/>
      <c r="Q338" s="1056"/>
      <c r="R338" s="1041"/>
      <c r="S338" s="1041"/>
      <c r="T338" s="1023"/>
      <c r="U338" s="1008"/>
      <c r="V338" s="1008"/>
      <c r="W338" s="1008"/>
      <c r="X338" s="1008"/>
      <c r="Y338" s="1008"/>
      <c r="Z338" s="1005"/>
      <c r="AA338" s="1005"/>
      <c r="AB338" s="1005"/>
      <c r="AC338" s="1005"/>
      <c r="AD338" s="1005"/>
      <c r="AE338" s="1005"/>
      <c r="AF338" s="1005"/>
      <c r="AG338" s="196"/>
      <c r="AH338" s="592"/>
      <c r="AI338" s="592"/>
      <c r="AJ338" s="592"/>
      <c r="AK338" s="196"/>
      <c r="AL338" s="197"/>
      <c r="AM338" s="197"/>
      <c r="AN338" s="197"/>
      <c r="AO338" s="197"/>
      <c r="AP338" s="1151"/>
      <c r="AQ338" s="1005"/>
      <c r="AR338" s="282"/>
      <c r="AS338" s="282"/>
      <c r="AT338" s="282"/>
      <c r="AU338" s="282"/>
      <c r="AV338" s="282"/>
      <c r="AW338" s="282"/>
      <c r="AX338" s="1151"/>
      <c r="AY338" s="1005"/>
      <c r="AZ338" s="282"/>
      <c r="BA338" s="282"/>
      <c r="BB338" s="282"/>
      <c r="BC338" s="282"/>
      <c r="BD338" s="282"/>
      <c r="BE338" s="282"/>
      <c r="BF338" s="1151"/>
      <c r="BG338" s="1005"/>
      <c r="BH338" s="282"/>
      <c r="BI338" s="282"/>
      <c r="BJ338" s="282"/>
      <c r="BK338" s="282"/>
      <c r="BL338" s="282"/>
      <c r="BM338" s="282"/>
      <c r="BN338" s="1151"/>
      <c r="BO338" s="1005"/>
      <c r="BP338" s="282"/>
      <c r="BQ338" s="282"/>
      <c r="BR338" s="282"/>
      <c r="BS338" s="282"/>
      <c r="BT338" s="282"/>
      <c r="BU338" s="282"/>
    </row>
    <row r="339" spans="1:73" s="1" customFormat="1" ht="39.950000000000003" customHeight="1" thickBot="1" x14ac:dyDescent="0.3">
      <c r="A339" s="151"/>
      <c r="B339" s="24"/>
      <c r="C339" s="1059"/>
      <c r="D339" s="1050"/>
      <c r="E339" s="1062"/>
      <c r="F339" s="1065"/>
      <c r="G339" s="1050"/>
      <c r="H339" s="1044"/>
      <c r="I339" s="1050"/>
      <c r="J339" s="1044"/>
      <c r="K339" s="1050"/>
      <c r="L339" s="1044"/>
      <c r="M339" s="1050"/>
      <c r="N339" s="1420"/>
      <c r="O339" s="1050"/>
      <c r="P339" s="1053"/>
      <c r="Q339" s="1056"/>
      <c r="R339" s="1041"/>
      <c r="S339" s="1042"/>
      <c r="T339" s="1024"/>
      <c r="U339" s="1009"/>
      <c r="V339" s="1009"/>
      <c r="W339" s="1009"/>
      <c r="X339" s="1009"/>
      <c r="Y339" s="1009"/>
      <c r="Z339" s="1006"/>
      <c r="AA339" s="1006"/>
      <c r="AB339" s="1006"/>
      <c r="AC339" s="1006"/>
      <c r="AD339" s="1006"/>
      <c r="AE339" s="1006"/>
      <c r="AF339" s="1006"/>
      <c r="AG339" s="715"/>
      <c r="AH339" s="716"/>
      <c r="AI339" s="716"/>
      <c r="AJ339" s="716"/>
      <c r="AK339" s="715"/>
      <c r="AL339" s="717"/>
      <c r="AM339" s="717"/>
      <c r="AN339" s="717"/>
      <c r="AO339" s="717"/>
      <c r="AP339" s="1152"/>
      <c r="AQ339" s="1006"/>
      <c r="AR339" s="718"/>
      <c r="AS339" s="718"/>
      <c r="AT339" s="718"/>
      <c r="AU339" s="718"/>
      <c r="AV339" s="718"/>
      <c r="AW339" s="718"/>
      <c r="AX339" s="1152"/>
      <c r="AY339" s="1006"/>
      <c r="AZ339" s="718"/>
      <c r="BA339" s="718"/>
      <c r="BB339" s="718"/>
      <c r="BC339" s="718"/>
      <c r="BD339" s="718"/>
      <c r="BE339" s="718"/>
      <c r="BF339" s="1152"/>
      <c r="BG339" s="1006"/>
      <c r="BH339" s="718"/>
      <c r="BI339" s="718"/>
      <c r="BJ339" s="718"/>
      <c r="BK339" s="718"/>
      <c r="BL339" s="718"/>
      <c r="BM339" s="718"/>
      <c r="BN339" s="1152"/>
      <c r="BO339" s="1006"/>
      <c r="BP339" s="718"/>
      <c r="BQ339" s="718"/>
      <c r="BR339" s="718"/>
      <c r="BS339" s="718"/>
      <c r="BT339" s="718"/>
      <c r="BU339" s="718"/>
    </row>
    <row r="340" spans="1:73" s="1" customFormat="1" ht="39.950000000000003" customHeight="1" thickTop="1" x14ac:dyDescent="0.25">
      <c r="A340" s="151"/>
      <c r="B340" s="24"/>
      <c r="C340" s="1058" t="s">
        <v>1488</v>
      </c>
      <c r="D340" s="1049" t="s">
        <v>1489</v>
      </c>
      <c r="E340" s="1061">
        <v>461</v>
      </c>
      <c r="F340" s="1413">
        <v>410305202</v>
      </c>
      <c r="G340" s="1049" t="s">
        <v>1507</v>
      </c>
      <c r="H340" s="1043">
        <v>10</v>
      </c>
      <c r="I340" s="1049" t="s">
        <v>2982</v>
      </c>
      <c r="J340" s="1043" t="s">
        <v>3049</v>
      </c>
      <c r="K340" s="1049" t="s">
        <v>3050</v>
      </c>
      <c r="L340" s="1043" t="s">
        <v>3635</v>
      </c>
      <c r="M340" s="1049" t="s">
        <v>3051</v>
      </c>
      <c r="N340" s="1404">
        <v>2024004540060</v>
      </c>
      <c r="O340" s="1049" t="s">
        <v>3636</v>
      </c>
      <c r="P340" s="1052" t="s">
        <v>1490</v>
      </c>
      <c r="Q340" s="1055">
        <v>10</v>
      </c>
      <c r="R340" s="1040" t="s">
        <v>2871</v>
      </c>
      <c r="S340" s="1040"/>
      <c r="T340" s="1022"/>
      <c r="U340" s="1007"/>
      <c r="V340" s="1007"/>
      <c r="W340" s="1007"/>
      <c r="X340" s="1007"/>
      <c r="Y340" s="1007"/>
      <c r="Z340" s="1004">
        <f t="shared" ref="Z340" si="905">+AQ340+AY340+BG340+BO340</f>
        <v>0</v>
      </c>
      <c r="AA340" s="1004">
        <f t="shared" ref="AA340" si="906">SUM(AR340:AR343,AZ340:AZ343,BH340:BH343,BP340:BP343)</f>
        <v>0</v>
      </c>
      <c r="AB340" s="1004">
        <f t="shared" ref="AB340" si="907">SUM(AS340:AS343,BA340:BA343,BI340:BI343,BQ340:BQ343)</f>
        <v>0</v>
      </c>
      <c r="AC340" s="1004">
        <f t="shared" ref="AC340" si="908">SUM(AT340:AT343,BB340:BB343,BJ340:BJ343,BR340:BR343)</f>
        <v>0</v>
      </c>
      <c r="AD340" s="1004">
        <f t="shared" ref="AD340" si="909">SUM(AU340:AU343,BC340:BC343,BK340:BK343,BS340:BS343)</f>
        <v>0</v>
      </c>
      <c r="AE340" s="1004">
        <f t="shared" ref="AE340" si="910">SUM(AV340:AV343,BD340:BD343,BL340:BL343,BT340:BT343)</f>
        <v>0</v>
      </c>
      <c r="AF340" s="1004">
        <f t="shared" ref="AF340" si="911">SUM(AW340:AW343,BE340:BE343,BM340:BM343,BU340:BU343)</f>
        <v>0</v>
      </c>
      <c r="AG340" s="714"/>
      <c r="AH340" s="593"/>
      <c r="AI340" s="593"/>
      <c r="AJ340" s="593"/>
      <c r="AK340" s="207"/>
      <c r="AL340" s="208"/>
      <c r="AM340" s="208"/>
      <c r="AN340" s="208"/>
      <c r="AO340" s="208"/>
      <c r="AP340" s="1150">
        <f t="shared" ref="AP340" si="912">+U340</f>
        <v>0</v>
      </c>
      <c r="AQ340" s="1004">
        <f t="shared" ref="AQ340" si="913">SUM(AR340:AW343)</f>
        <v>0</v>
      </c>
      <c r="AR340" s="299"/>
      <c r="AS340" s="299"/>
      <c r="AT340" s="299"/>
      <c r="AU340" s="299"/>
      <c r="AV340" s="299"/>
      <c r="AW340" s="299"/>
      <c r="AX340" s="1150">
        <f t="shared" ref="AX340" si="914">+V340</f>
        <v>0</v>
      </c>
      <c r="AY340" s="1004">
        <f t="shared" ref="AY340" si="915">SUM(AZ340:BE343)</f>
        <v>0</v>
      </c>
      <c r="AZ340" s="299"/>
      <c r="BA340" s="299"/>
      <c r="BB340" s="299"/>
      <c r="BC340" s="299"/>
      <c r="BD340" s="299"/>
      <c r="BE340" s="299"/>
      <c r="BF340" s="1150">
        <f t="shared" ref="BF340" si="916">+W340</f>
        <v>0</v>
      </c>
      <c r="BG340" s="1004">
        <f t="shared" ref="BG340" si="917">SUM(BH340:BM343)</f>
        <v>0</v>
      </c>
      <c r="BH340" s="299"/>
      <c r="BI340" s="299"/>
      <c r="BJ340" s="299"/>
      <c r="BK340" s="299"/>
      <c r="BL340" s="299"/>
      <c r="BM340" s="299"/>
      <c r="BN340" s="1150">
        <f t="shared" ref="BN340" si="918">+X340</f>
        <v>0</v>
      </c>
      <c r="BO340" s="1004">
        <f t="shared" ref="BO340" si="919">SUM(BP340:BU343)</f>
        <v>0</v>
      </c>
      <c r="BP340" s="299"/>
      <c r="BQ340" s="299"/>
      <c r="BR340" s="299"/>
      <c r="BS340" s="299"/>
      <c r="BT340" s="299"/>
      <c r="BU340" s="299"/>
    </row>
    <row r="341" spans="1:73" s="1" customFormat="1" ht="39.950000000000003" customHeight="1" x14ac:dyDescent="0.25">
      <c r="A341" s="151"/>
      <c r="B341" s="24"/>
      <c r="C341" s="1059"/>
      <c r="D341" s="1050"/>
      <c r="E341" s="1062"/>
      <c r="F341" s="1065"/>
      <c r="G341" s="1050"/>
      <c r="H341" s="1044"/>
      <c r="I341" s="1050"/>
      <c r="J341" s="1044"/>
      <c r="K341" s="1050"/>
      <c r="L341" s="1044"/>
      <c r="M341" s="1050"/>
      <c r="N341" s="1420"/>
      <c r="O341" s="1050"/>
      <c r="P341" s="1053"/>
      <c r="Q341" s="1056"/>
      <c r="R341" s="1041"/>
      <c r="S341" s="1041"/>
      <c r="T341" s="1023"/>
      <c r="U341" s="1008"/>
      <c r="V341" s="1008"/>
      <c r="W341" s="1008"/>
      <c r="X341" s="1008"/>
      <c r="Y341" s="1008"/>
      <c r="Z341" s="1005"/>
      <c r="AA341" s="1005"/>
      <c r="AB341" s="1005"/>
      <c r="AC341" s="1005"/>
      <c r="AD341" s="1005"/>
      <c r="AE341" s="1005"/>
      <c r="AF341" s="1005"/>
      <c r="AG341" s="479"/>
      <c r="AH341" s="592"/>
      <c r="AI341" s="592"/>
      <c r="AJ341" s="592"/>
      <c r="AK341" s="196"/>
      <c r="AL341" s="197"/>
      <c r="AM341" s="197"/>
      <c r="AN341" s="197"/>
      <c r="AO341" s="197"/>
      <c r="AP341" s="1151"/>
      <c r="AQ341" s="1005"/>
      <c r="AR341" s="282"/>
      <c r="AS341" s="282"/>
      <c r="AT341" s="282"/>
      <c r="AU341" s="282"/>
      <c r="AV341" s="282"/>
      <c r="AW341" s="282"/>
      <c r="AX341" s="1151"/>
      <c r="AY341" s="1005"/>
      <c r="AZ341" s="282"/>
      <c r="BA341" s="282"/>
      <c r="BB341" s="282"/>
      <c r="BC341" s="282"/>
      <c r="BD341" s="282"/>
      <c r="BE341" s="282"/>
      <c r="BF341" s="1151"/>
      <c r="BG341" s="1005"/>
      <c r="BH341" s="282"/>
      <c r="BI341" s="282"/>
      <c r="BJ341" s="282"/>
      <c r="BK341" s="282"/>
      <c r="BL341" s="282"/>
      <c r="BM341" s="282"/>
      <c r="BN341" s="1151"/>
      <c r="BO341" s="1005"/>
      <c r="BP341" s="282"/>
      <c r="BQ341" s="282"/>
      <c r="BR341" s="282"/>
      <c r="BS341" s="282"/>
      <c r="BT341" s="282"/>
      <c r="BU341" s="282"/>
    </row>
    <row r="342" spans="1:73" s="1" customFormat="1" ht="39.950000000000003" customHeight="1" x14ac:dyDescent="0.25">
      <c r="A342" s="151"/>
      <c r="B342" s="24"/>
      <c r="C342" s="1059"/>
      <c r="D342" s="1050"/>
      <c r="E342" s="1062"/>
      <c r="F342" s="1065"/>
      <c r="G342" s="1050"/>
      <c r="H342" s="1044"/>
      <c r="I342" s="1050"/>
      <c r="J342" s="1044"/>
      <c r="K342" s="1050"/>
      <c r="L342" s="1044"/>
      <c r="M342" s="1050"/>
      <c r="N342" s="1420"/>
      <c r="O342" s="1050"/>
      <c r="P342" s="1053"/>
      <c r="Q342" s="1056"/>
      <c r="R342" s="1041"/>
      <c r="S342" s="1041"/>
      <c r="T342" s="1023"/>
      <c r="U342" s="1008"/>
      <c r="V342" s="1008"/>
      <c r="W342" s="1008"/>
      <c r="X342" s="1008"/>
      <c r="Y342" s="1008"/>
      <c r="Z342" s="1005"/>
      <c r="AA342" s="1005"/>
      <c r="AB342" s="1005"/>
      <c r="AC342" s="1005"/>
      <c r="AD342" s="1005"/>
      <c r="AE342" s="1005"/>
      <c r="AF342" s="1005"/>
      <c r="AG342" s="196"/>
      <c r="AH342" s="592"/>
      <c r="AI342" s="592"/>
      <c r="AJ342" s="592"/>
      <c r="AK342" s="196"/>
      <c r="AL342" s="197"/>
      <c r="AM342" s="197"/>
      <c r="AN342" s="197"/>
      <c r="AO342" s="197"/>
      <c r="AP342" s="1151"/>
      <c r="AQ342" s="1005"/>
      <c r="AR342" s="282"/>
      <c r="AS342" s="282"/>
      <c r="AT342" s="282"/>
      <c r="AU342" s="282"/>
      <c r="AV342" s="282"/>
      <c r="AW342" s="282"/>
      <c r="AX342" s="1151"/>
      <c r="AY342" s="1005"/>
      <c r="AZ342" s="282"/>
      <c r="BA342" s="282"/>
      <c r="BB342" s="282"/>
      <c r="BC342" s="282"/>
      <c r="BD342" s="282"/>
      <c r="BE342" s="282"/>
      <c r="BF342" s="1151"/>
      <c r="BG342" s="1005"/>
      <c r="BH342" s="282"/>
      <c r="BI342" s="282"/>
      <c r="BJ342" s="282"/>
      <c r="BK342" s="282"/>
      <c r="BL342" s="282"/>
      <c r="BM342" s="282"/>
      <c r="BN342" s="1151"/>
      <c r="BO342" s="1005"/>
      <c r="BP342" s="282"/>
      <c r="BQ342" s="282"/>
      <c r="BR342" s="282"/>
      <c r="BS342" s="282"/>
      <c r="BT342" s="282"/>
      <c r="BU342" s="282"/>
    </row>
    <row r="343" spans="1:73" s="1" customFormat="1" ht="39.950000000000003" customHeight="1" thickBot="1" x14ac:dyDescent="0.3">
      <c r="A343" s="151"/>
      <c r="B343" s="24"/>
      <c r="C343" s="1060"/>
      <c r="D343" s="1051"/>
      <c r="E343" s="1063"/>
      <c r="F343" s="1066"/>
      <c r="G343" s="1051"/>
      <c r="H343" s="1045"/>
      <c r="I343" s="1051"/>
      <c r="J343" s="1045"/>
      <c r="K343" s="1051"/>
      <c r="L343" s="1045"/>
      <c r="M343" s="1051"/>
      <c r="N343" s="1421"/>
      <c r="O343" s="1051"/>
      <c r="P343" s="1054"/>
      <c r="Q343" s="1057"/>
      <c r="R343" s="1042"/>
      <c r="S343" s="1042"/>
      <c r="T343" s="1024"/>
      <c r="U343" s="1009"/>
      <c r="V343" s="1009"/>
      <c r="W343" s="1009"/>
      <c r="X343" s="1009"/>
      <c r="Y343" s="1009"/>
      <c r="Z343" s="1006"/>
      <c r="AA343" s="1006"/>
      <c r="AB343" s="1006"/>
      <c r="AC343" s="1006"/>
      <c r="AD343" s="1006"/>
      <c r="AE343" s="1006"/>
      <c r="AF343" s="1006"/>
      <c r="AG343" s="715"/>
      <c r="AH343" s="716"/>
      <c r="AI343" s="716"/>
      <c r="AJ343" s="716"/>
      <c r="AK343" s="715"/>
      <c r="AL343" s="717"/>
      <c r="AM343" s="717"/>
      <c r="AN343" s="717"/>
      <c r="AO343" s="717"/>
      <c r="AP343" s="1152"/>
      <c r="AQ343" s="1006"/>
      <c r="AR343" s="718"/>
      <c r="AS343" s="718"/>
      <c r="AT343" s="718"/>
      <c r="AU343" s="718"/>
      <c r="AV343" s="718"/>
      <c r="AW343" s="718"/>
      <c r="AX343" s="1152"/>
      <c r="AY343" s="1006"/>
      <c r="AZ343" s="718"/>
      <c r="BA343" s="718"/>
      <c r="BB343" s="718"/>
      <c r="BC343" s="718"/>
      <c r="BD343" s="718"/>
      <c r="BE343" s="718"/>
      <c r="BF343" s="1152"/>
      <c r="BG343" s="1006"/>
      <c r="BH343" s="718"/>
      <c r="BI343" s="718"/>
      <c r="BJ343" s="718"/>
      <c r="BK343" s="718"/>
      <c r="BL343" s="718"/>
      <c r="BM343" s="718"/>
      <c r="BN343" s="1152"/>
      <c r="BO343" s="1006"/>
      <c r="BP343" s="718"/>
      <c r="BQ343" s="718"/>
      <c r="BR343" s="718"/>
      <c r="BS343" s="718"/>
      <c r="BT343" s="718"/>
      <c r="BU343" s="718"/>
    </row>
    <row r="344" spans="1:73" s="1" customFormat="1" ht="39.950000000000003" customHeight="1" thickTop="1" thickBot="1" x14ac:dyDescent="0.3">
      <c r="A344" s="151"/>
      <c r="B344" s="117" t="s">
        <v>1491</v>
      </c>
      <c r="C344" s="202" t="s">
        <v>157</v>
      </c>
      <c r="D344" s="333"/>
      <c r="E344" s="429"/>
      <c r="F344" s="442"/>
      <c r="G344" s="334"/>
      <c r="H344" s="335"/>
      <c r="I344" s="335"/>
      <c r="J344" s="336"/>
      <c r="K344" s="336"/>
      <c r="L344" s="333"/>
      <c r="M344" s="337"/>
      <c r="N344" s="338"/>
      <c r="O344" s="339"/>
      <c r="P344" s="339"/>
      <c r="Q344" s="187"/>
      <c r="R344" s="187"/>
      <c r="S344" s="26"/>
      <c r="T344" s="204"/>
      <c r="U344" s="16"/>
      <c r="V344" s="16"/>
      <c r="W344" s="16"/>
      <c r="X344" s="16"/>
      <c r="Y344" s="203">
        <f>SUM(Y345:Y377)</f>
        <v>0</v>
      </c>
      <c r="Z344" s="307">
        <f t="shared" ref="Z344:AF345" si="920">+AQ344+AY344+BG344+BO344</f>
        <v>0</v>
      </c>
      <c r="AA344" s="307">
        <f t="shared" si="920"/>
        <v>0</v>
      </c>
      <c r="AB344" s="307">
        <f t="shared" si="920"/>
        <v>0</v>
      </c>
      <c r="AC344" s="307">
        <f t="shared" si="920"/>
        <v>0</v>
      </c>
      <c r="AD344" s="307">
        <f t="shared" si="920"/>
        <v>0</v>
      </c>
      <c r="AE344" s="307">
        <f t="shared" si="920"/>
        <v>0</v>
      </c>
      <c r="AF344" s="307">
        <f t="shared" si="920"/>
        <v>0</v>
      </c>
      <c r="AG344" s="198"/>
      <c r="AH344" s="462"/>
      <c r="AI344" s="462"/>
      <c r="AJ344" s="462"/>
      <c r="AK344" s="198"/>
      <c r="AL344" s="198"/>
      <c r="AM344" s="198"/>
      <c r="AN344" s="198"/>
      <c r="AO344" s="198"/>
      <c r="AP344" s="205"/>
      <c r="AQ344" s="206">
        <f t="shared" ref="AQ344:AW344" si="921">SUM(AQ345:AQ377)</f>
        <v>0</v>
      </c>
      <c r="AR344" s="206">
        <f t="shared" si="921"/>
        <v>0</v>
      </c>
      <c r="AS344" s="206">
        <f t="shared" si="921"/>
        <v>0</v>
      </c>
      <c r="AT344" s="206">
        <f t="shared" si="921"/>
        <v>0</v>
      </c>
      <c r="AU344" s="206">
        <f t="shared" si="921"/>
        <v>0</v>
      </c>
      <c r="AV344" s="206">
        <f t="shared" si="921"/>
        <v>0</v>
      </c>
      <c r="AW344" s="206">
        <f t="shared" si="921"/>
        <v>0</v>
      </c>
      <c r="AX344" s="205"/>
      <c r="AY344" s="206">
        <f t="shared" ref="AY344:BE344" si="922">SUM(AY345:AY377)</f>
        <v>0</v>
      </c>
      <c r="AZ344" s="206">
        <f t="shared" si="922"/>
        <v>0</v>
      </c>
      <c r="BA344" s="206">
        <f t="shared" si="922"/>
        <v>0</v>
      </c>
      <c r="BB344" s="206">
        <f t="shared" si="922"/>
        <v>0</v>
      </c>
      <c r="BC344" s="206">
        <f t="shared" si="922"/>
        <v>0</v>
      </c>
      <c r="BD344" s="206">
        <f t="shared" si="922"/>
        <v>0</v>
      </c>
      <c r="BE344" s="206">
        <f t="shared" si="922"/>
        <v>0</v>
      </c>
      <c r="BF344" s="205"/>
      <c r="BG344" s="206">
        <f t="shared" ref="BG344:BM344" si="923">SUM(BG345:BG377)</f>
        <v>0</v>
      </c>
      <c r="BH344" s="206">
        <f t="shared" si="923"/>
        <v>0</v>
      </c>
      <c r="BI344" s="206">
        <f t="shared" si="923"/>
        <v>0</v>
      </c>
      <c r="BJ344" s="206">
        <f t="shared" si="923"/>
        <v>0</v>
      </c>
      <c r="BK344" s="206">
        <f t="shared" si="923"/>
        <v>0</v>
      </c>
      <c r="BL344" s="206">
        <f t="shared" si="923"/>
        <v>0</v>
      </c>
      <c r="BM344" s="206">
        <f t="shared" si="923"/>
        <v>0</v>
      </c>
      <c r="BN344" s="205"/>
      <c r="BO344" s="206">
        <f t="shared" ref="BO344:BU344" si="924">SUM(BO345:BO377)</f>
        <v>0</v>
      </c>
      <c r="BP344" s="206">
        <f t="shared" si="924"/>
        <v>0</v>
      </c>
      <c r="BQ344" s="206">
        <f t="shared" si="924"/>
        <v>0</v>
      </c>
      <c r="BR344" s="206">
        <f t="shared" si="924"/>
        <v>0</v>
      </c>
      <c r="BS344" s="206">
        <f t="shared" si="924"/>
        <v>0</v>
      </c>
      <c r="BT344" s="206">
        <f t="shared" si="924"/>
        <v>0</v>
      </c>
      <c r="BU344" s="206">
        <f t="shared" si="924"/>
        <v>0</v>
      </c>
    </row>
    <row r="345" spans="1:73" s="1" customFormat="1" ht="39.950000000000003" customHeight="1" thickTop="1" x14ac:dyDescent="0.25">
      <c r="A345" s="151"/>
      <c r="B345" s="24"/>
      <c r="C345" s="1058" t="s">
        <v>1492</v>
      </c>
      <c r="D345" s="1049" t="s">
        <v>1493</v>
      </c>
      <c r="E345" s="1061">
        <v>462</v>
      </c>
      <c r="F345" s="1413">
        <v>410301505</v>
      </c>
      <c r="G345" s="1049" t="s">
        <v>1464</v>
      </c>
      <c r="H345" s="1043">
        <v>1</v>
      </c>
      <c r="I345" s="1049" t="s">
        <v>3664</v>
      </c>
      <c r="J345" s="1043" t="s">
        <v>3049</v>
      </c>
      <c r="K345" s="1049" t="s">
        <v>3050</v>
      </c>
      <c r="L345" s="1043" t="s">
        <v>3635</v>
      </c>
      <c r="M345" s="1049" t="s">
        <v>3051</v>
      </c>
      <c r="N345" s="1404">
        <v>2024004540060</v>
      </c>
      <c r="O345" s="1049" t="s">
        <v>3636</v>
      </c>
      <c r="P345" s="1052" t="s">
        <v>1464</v>
      </c>
      <c r="Q345" s="1055">
        <v>1</v>
      </c>
      <c r="R345" s="1040" t="s">
        <v>2871</v>
      </c>
      <c r="S345" s="1040"/>
      <c r="T345" s="1022"/>
      <c r="U345" s="1007"/>
      <c r="V345" s="1007"/>
      <c r="W345" s="1007"/>
      <c r="X345" s="1007"/>
      <c r="Y345" s="1007"/>
      <c r="Z345" s="1004">
        <f t="shared" si="920"/>
        <v>0</v>
      </c>
      <c r="AA345" s="1004">
        <f t="shared" ref="AA345" si="925">SUM(AR345:AR348,AZ345:AZ348,BH345:BH348,BP345:BP348)</f>
        <v>0</v>
      </c>
      <c r="AB345" s="1004">
        <f t="shared" ref="AB345" si="926">SUM(AS345:AS348,BA345:BA348,BI345:BI348,BQ345:BQ348)</f>
        <v>0</v>
      </c>
      <c r="AC345" s="1004">
        <f t="shared" ref="AC345" si="927">SUM(AT345:AT348,BB345:BB348,BJ345:BJ348,BR345:BR348)</f>
        <v>0</v>
      </c>
      <c r="AD345" s="1004">
        <f t="shared" ref="AD345" si="928">SUM(AU345:AU348,BC345:BC348,BK345:BK348,BS345:BS348)</f>
        <v>0</v>
      </c>
      <c r="AE345" s="1004">
        <f t="shared" ref="AE345" si="929">SUM(AV345:AV348,BD345:BD348,BL345:BL348,BT345:BT348)</f>
        <v>0</v>
      </c>
      <c r="AF345" s="1004">
        <f t="shared" ref="AF345" si="930">SUM(AW345:AW348,BE345:BE348,BM345:BM348,BU345:BU348)</f>
        <v>0</v>
      </c>
      <c r="AG345" s="714"/>
      <c r="AH345" s="593"/>
      <c r="AI345" s="593"/>
      <c r="AJ345" s="593"/>
      <c r="AK345" s="207"/>
      <c r="AL345" s="208"/>
      <c r="AM345" s="208"/>
      <c r="AN345" s="208"/>
      <c r="AO345" s="208"/>
      <c r="AP345" s="1150">
        <f t="shared" ref="AP345" si="931">+U345</f>
        <v>0</v>
      </c>
      <c r="AQ345" s="1004">
        <f t="shared" ref="AQ345" si="932">SUM(AR345:AW348)</f>
        <v>0</v>
      </c>
      <c r="AR345" s="299"/>
      <c r="AS345" s="299"/>
      <c r="AT345" s="299"/>
      <c r="AU345" s="299"/>
      <c r="AV345" s="299"/>
      <c r="AW345" s="299"/>
      <c r="AX345" s="1150">
        <f t="shared" ref="AX345" si="933">+V345</f>
        <v>0</v>
      </c>
      <c r="AY345" s="1004">
        <f t="shared" ref="AY345" si="934">SUM(AZ345:BE348)</f>
        <v>0</v>
      </c>
      <c r="AZ345" s="299"/>
      <c r="BA345" s="299"/>
      <c r="BB345" s="299"/>
      <c r="BC345" s="299"/>
      <c r="BD345" s="299"/>
      <c r="BE345" s="299"/>
      <c r="BF345" s="1150">
        <f t="shared" ref="BF345" si="935">+W345</f>
        <v>0</v>
      </c>
      <c r="BG345" s="1004">
        <f t="shared" ref="BG345" si="936">SUM(BH345:BM348)</f>
        <v>0</v>
      </c>
      <c r="BH345" s="299"/>
      <c r="BI345" s="299"/>
      <c r="BJ345" s="299"/>
      <c r="BK345" s="299"/>
      <c r="BL345" s="299"/>
      <c r="BM345" s="299"/>
      <c r="BN345" s="1150">
        <f t="shared" ref="BN345" si="937">+X345</f>
        <v>0</v>
      </c>
      <c r="BO345" s="1004">
        <f t="shared" ref="BO345" si="938">SUM(BP345:BU348)</f>
        <v>0</v>
      </c>
      <c r="BP345" s="299"/>
      <c r="BQ345" s="299"/>
      <c r="BR345" s="299"/>
      <c r="BS345" s="299"/>
      <c r="BT345" s="299"/>
      <c r="BU345" s="299"/>
    </row>
    <row r="346" spans="1:73" s="1" customFormat="1" ht="39.950000000000003" customHeight="1" x14ac:dyDescent="0.25">
      <c r="A346" s="151"/>
      <c r="B346" s="24"/>
      <c r="C346" s="1059"/>
      <c r="D346" s="1050"/>
      <c r="E346" s="1062"/>
      <c r="F346" s="1065"/>
      <c r="G346" s="1050"/>
      <c r="H346" s="1044"/>
      <c r="I346" s="1050"/>
      <c r="J346" s="1044"/>
      <c r="K346" s="1050"/>
      <c r="L346" s="1044"/>
      <c r="M346" s="1050"/>
      <c r="N346" s="1420"/>
      <c r="O346" s="1050"/>
      <c r="P346" s="1053"/>
      <c r="Q346" s="1056"/>
      <c r="R346" s="1041"/>
      <c r="S346" s="1041"/>
      <c r="T346" s="1023"/>
      <c r="U346" s="1008"/>
      <c r="V346" s="1008"/>
      <c r="W346" s="1008"/>
      <c r="X346" s="1008"/>
      <c r="Y346" s="1008"/>
      <c r="Z346" s="1005"/>
      <c r="AA346" s="1005"/>
      <c r="AB346" s="1005"/>
      <c r="AC346" s="1005"/>
      <c r="AD346" s="1005"/>
      <c r="AE346" s="1005"/>
      <c r="AF346" s="1005"/>
      <c r="AG346" s="479"/>
      <c r="AH346" s="592"/>
      <c r="AI346" s="592"/>
      <c r="AJ346" s="592"/>
      <c r="AK346" s="196"/>
      <c r="AL346" s="197"/>
      <c r="AM346" s="197"/>
      <c r="AN346" s="197"/>
      <c r="AO346" s="197"/>
      <c r="AP346" s="1151"/>
      <c r="AQ346" s="1005"/>
      <c r="AR346" s="282"/>
      <c r="AS346" s="282"/>
      <c r="AT346" s="282"/>
      <c r="AU346" s="282"/>
      <c r="AV346" s="282"/>
      <c r="AW346" s="282"/>
      <c r="AX346" s="1151"/>
      <c r="AY346" s="1005"/>
      <c r="AZ346" s="282"/>
      <c r="BA346" s="282"/>
      <c r="BB346" s="282"/>
      <c r="BC346" s="282"/>
      <c r="BD346" s="282"/>
      <c r="BE346" s="282"/>
      <c r="BF346" s="1151"/>
      <c r="BG346" s="1005"/>
      <c r="BH346" s="282"/>
      <c r="BI346" s="282"/>
      <c r="BJ346" s="282"/>
      <c r="BK346" s="282"/>
      <c r="BL346" s="282"/>
      <c r="BM346" s="282"/>
      <c r="BN346" s="1151"/>
      <c r="BO346" s="1005"/>
      <c r="BP346" s="282"/>
      <c r="BQ346" s="282"/>
      <c r="BR346" s="282"/>
      <c r="BS346" s="282"/>
      <c r="BT346" s="282"/>
      <c r="BU346" s="282"/>
    </row>
    <row r="347" spans="1:73" s="1" customFormat="1" ht="39.950000000000003" customHeight="1" x14ac:dyDescent="0.25">
      <c r="A347" s="151"/>
      <c r="B347" s="24"/>
      <c r="C347" s="1059"/>
      <c r="D347" s="1050"/>
      <c r="E347" s="1062"/>
      <c r="F347" s="1065"/>
      <c r="G347" s="1050"/>
      <c r="H347" s="1044"/>
      <c r="I347" s="1050"/>
      <c r="J347" s="1044"/>
      <c r="K347" s="1050"/>
      <c r="L347" s="1044"/>
      <c r="M347" s="1050"/>
      <c r="N347" s="1420"/>
      <c r="O347" s="1050"/>
      <c r="P347" s="1053"/>
      <c r="Q347" s="1056"/>
      <c r="R347" s="1041"/>
      <c r="S347" s="1041"/>
      <c r="T347" s="1023"/>
      <c r="U347" s="1008"/>
      <c r="V347" s="1008"/>
      <c r="W347" s="1008"/>
      <c r="X347" s="1008"/>
      <c r="Y347" s="1008"/>
      <c r="Z347" s="1005"/>
      <c r="AA347" s="1005"/>
      <c r="AB347" s="1005"/>
      <c r="AC347" s="1005"/>
      <c r="AD347" s="1005"/>
      <c r="AE347" s="1005"/>
      <c r="AF347" s="1005"/>
      <c r="AG347" s="196"/>
      <c r="AH347" s="592"/>
      <c r="AI347" s="592"/>
      <c r="AJ347" s="592"/>
      <c r="AK347" s="196"/>
      <c r="AL347" s="197"/>
      <c r="AM347" s="197"/>
      <c r="AN347" s="197"/>
      <c r="AO347" s="197"/>
      <c r="AP347" s="1151"/>
      <c r="AQ347" s="1005"/>
      <c r="AR347" s="282"/>
      <c r="AS347" s="282"/>
      <c r="AT347" s="282"/>
      <c r="AU347" s="282"/>
      <c r="AV347" s="282"/>
      <c r="AW347" s="282"/>
      <c r="AX347" s="1151"/>
      <c r="AY347" s="1005"/>
      <c r="AZ347" s="282"/>
      <c r="BA347" s="282"/>
      <c r="BB347" s="282"/>
      <c r="BC347" s="282"/>
      <c r="BD347" s="282"/>
      <c r="BE347" s="282"/>
      <c r="BF347" s="1151"/>
      <c r="BG347" s="1005"/>
      <c r="BH347" s="282"/>
      <c r="BI347" s="282"/>
      <c r="BJ347" s="282"/>
      <c r="BK347" s="282"/>
      <c r="BL347" s="282"/>
      <c r="BM347" s="282"/>
      <c r="BN347" s="1151"/>
      <c r="BO347" s="1005"/>
      <c r="BP347" s="282"/>
      <c r="BQ347" s="282"/>
      <c r="BR347" s="282"/>
      <c r="BS347" s="282"/>
      <c r="BT347" s="282"/>
      <c r="BU347" s="282"/>
    </row>
    <row r="348" spans="1:73" s="1" customFormat="1" ht="39.950000000000003" customHeight="1" thickBot="1" x14ac:dyDescent="0.3">
      <c r="A348" s="151"/>
      <c r="B348" s="24"/>
      <c r="C348" s="1059"/>
      <c r="D348" s="1050"/>
      <c r="E348" s="1062"/>
      <c r="F348" s="1065"/>
      <c r="G348" s="1050"/>
      <c r="H348" s="1044"/>
      <c r="I348" s="1050"/>
      <c r="J348" s="1044"/>
      <c r="K348" s="1050"/>
      <c r="L348" s="1044"/>
      <c r="M348" s="1050"/>
      <c r="N348" s="1420"/>
      <c r="O348" s="1050"/>
      <c r="P348" s="1053"/>
      <c r="Q348" s="1056"/>
      <c r="R348" s="1041"/>
      <c r="S348" s="1042"/>
      <c r="T348" s="1024"/>
      <c r="U348" s="1009"/>
      <c r="V348" s="1009"/>
      <c r="W348" s="1009"/>
      <c r="X348" s="1009"/>
      <c r="Y348" s="1009"/>
      <c r="Z348" s="1006"/>
      <c r="AA348" s="1006"/>
      <c r="AB348" s="1006"/>
      <c r="AC348" s="1006"/>
      <c r="AD348" s="1006"/>
      <c r="AE348" s="1006"/>
      <c r="AF348" s="1006"/>
      <c r="AG348" s="715"/>
      <c r="AH348" s="716"/>
      <c r="AI348" s="716"/>
      <c r="AJ348" s="716"/>
      <c r="AK348" s="715"/>
      <c r="AL348" s="717"/>
      <c r="AM348" s="717"/>
      <c r="AN348" s="717"/>
      <c r="AO348" s="717"/>
      <c r="AP348" s="1152"/>
      <c r="AQ348" s="1006"/>
      <c r="AR348" s="718"/>
      <c r="AS348" s="718"/>
      <c r="AT348" s="718"/>
      <c r="AU348" s="718"/>
      <c r="AV348" s="718"/>
      <c r="AW348" s="718"/>
      <c r="AX348" s="1152"/>
      <c r="AY348" s="1006"/>
      <c r="AZ348" s="718"/>
      <c r="BA348" s="718"/>
      <c r="BB348" s="718"/>
      <c r="BC348" s="718"/>
      <c r="BD348" s="718"/>
      <c r="BE348" s="718"/>
      <c r="BF348" s="1152"/>
      <c r="BG348" s="1006"/>
      <c r="BH348" s="718"/>
      <c r="BI348" s="718"/>
      <c r="BJ348" s="718"/>
      <c r="BK348" s="718"/>
      <c r="BL348" s="718"/>
      <c r="BM348" s="718"/>
      <c r="BN348" s="1152"/>
      <c r="BO348" s="1006"/>
      <c r="BP348" s="718"/>
      <c r="BQ348" s="718"/>
      <c r="BR348" s="718"/>
      <c r="BS348" s="718"/>
      <c r="BT348" s="718"/>
      <c r="BU348" s="718"/>
    </row>
    <row r="349" spans="1:73" s="1" customFormat="1" ht="39.950000000000003" customHeight="1" thickTop="1" x14ac:dyDescent="0.25">
      <c r="A349" s="151"/>
      <c r="B349" s="24"/>
      <c r="C349" s="1058" t="s">
        <v>1494</v>
      </c>
      <c r="D349" s="1049" t="s">
        <v>1495</v>
      </c>
      <c r="E349" s="1061">
        <v>463</v>
      </c>
      <c r="F349" s="1413">
        <v>410305400</v>
      </c>
      <c r="G349" s="1049" t="s">
        <v>1335</v>
      </c>
      <c r="H349" s="1043">
        <v>4</v>
      </c>
      <c r="I349" s="1049" t="s">
        <v>2982</v>
      </c>
      <c r="J349" s="1043" t="s">
        <v>3049</v>
      </c>
      <c r="K349" s="1049" t="s">
        <v>3050</v>
      </c>
      <c r="L349" s="1043" t="s">
        <v>3635</v>
      </c>
      <c r="M349" s="1049" t="s">
        <v>3051</v>
      </c>
      <c r="N349" s="1404">
        <v>2024004540060</v>
      </c>
      <c r="O349" s="1049" t="s">
        <v>3636</v>
      </c>
      <c r="P349" s="1052" t="s">
        <v>1335</v>
      </c>
      <c r="Q349" s="1055">
        <v>4</v>
      </c>
      <c r="R349" s="1040" t="s">
        <v>2867</v>
      </c>
      <c r="S349" s="1040"/>
      <c r="T349" s="1022"/>
      <c r="U349" s="1007"/>
      <c r="V349" s="1007"/>
      <c r="W349" s="1007"/>
      <c r="X349" s="1007"/>
      <c r="Y349" s="1007"/>
      <c r="Z349" s="1004">
        <f t="shared" ref="Z349" si="939">+AQ349+AY349+BG349+BO349</f>
        <v>0</v>
      </c>
      <c r="AA349" s="1004">
        <f t="shared" ref="AA349" si="940">SUM(AR349:AR352,AZ349:AZ352,BH349:BH352,BP349:BP352)</f>
        <v>0</v>
      </c>
      <c r="AB349" s="1004">
        <f t="shared" ref="AB349" si="941">SUM(AS349:AS352,BA349:BA352,BI349:BI352,BQ349:BQ352)</f>
        <v>0</v>
      </c>
      <c r="AC349" s="1004">
        <f t="shared" ref="AC349" si="942">SUM(AT349:AT352,BB349:BB352,BJ349:BJ352,BR349:BR352)</f>
        <v>0</v>
      </c>
      <c r="AD349" s="1004">
        <f t="shared" ref="AD349" si="943">SUM(AU349:AU352,BC349:BC352,BK349:BK352,BS349:BS352)</f>
        <v>0</v>
      </c>
      <c r="AE349" s="1004">
        <f t="shared" ref="AE349" si="944">SUM(AV349:AV352,BD349:BD352,BL349:BL352,BT349:BT352)</f>
        <v>0</v>
      </c>
      <c r="AF349" s="1004">
        <f t="shared" ref="AF349" si="945">SUM(AW349:AW352,BE349:BE352,BM349:BM352,BU349:BU352)</f>
        <v>0</v>
      </c>
      <c r="AG349" s="714"/>
      <c r="AH349" s="593"/>
      <c r="AI349" s="593"/>
      <c r="AJ349" s="593"/>
      <c r="AK349" s="207"/>
      <c r="AL349" s="208"/>
      <c r="AM349" s="208"/>
      <c r="AN349" s="208"/>
      <c r="AO349" s="208"/>
      <c r="AP349" s="1150">
        <f t="shared" ref="AP349" si="946">+U349</f>
        <v>0</v>
      </c>
      <c r="AQ349" s="1004">
        <f t="shared" ref="AQ349" si="947">SUM(AR349:AW352)</f>
        <v>0</v>
      </c>
      <c r="AR349" s="299"/>
      <c r="AS349" s="299"/>
      <c r="AT349" s="299"/>
      <c r="AU349" s="299"/>
      <c r="AV349" s="299"/>
      <c r="AW349" s="299"/>
      <c r="AX349" s="1150">
        <f t="shared" ref="AX349" si="948">+V349</f>
        <v>0</v>
      </c>
      <c r="AY349" s="1004">
        <f t="shared" ref="AY349" si="949">SUM(AZ349:BE352)</f>
        <v>0</v>
      </c>
      <c r="AZ349" s="299"/>
      <c r="BA349" s="299"/>
      <c r="BB349" s="299"/>
      <c r="BC349" s="299"/>
      <c r="BD349" s="299"/>
      <c r="BE349" s="299"/>
      <c r="BF349" s="1150">
        <f t="shared" ref="BF349" si="950">+W349</f>
        <v>0</v>
      </c>
      <c r="BG349" s="1004">
        <f t="shared" ref="BG349" si="951">SUM(BH349:BM352)</f>
        <v>0</v>
      </c>
      <c r="BH349" s="299"/>
      <c r="BI349" s="299"/>
      <c r="BJ349" s="299"/>
      <c r="BK349" s="299"/>
      <c r="BL349" s="299"/>
      <c r="BM349" s="299"/>
      <c r="BN349" s="1150">
        <f t="shared" ref="BN349" si="952">+X349</f>
        <v>0</v>
      </c>
      <c r="BO349" s="1004">
        <f t="shared" ref="BO349" si="953">SUM(BP349:BU352)</f>
        <v>0</v>
      </c>
      <c r="BP349" s="299"/>
      <c r="BQ349" s="299"/>
      <c r="BR349" s="299"/>
      <c r="BS349" s="299"/>
      <c r="BT349" s="299"/>
      <c r="BU349" s="299"/>
    </row>
    <row r="350" spans="1:73" s="1" customFormat="1" ht="39.950000000000003" customHeight="1" x14ac:dyDescent="0.25">
      <c r="A350" s="151"/>
      <c r="B350" s="24"/>
      <c r="C350" s="1059"/>
      <c r="D350" s="1050"/>
      <c r="E350" s="1062"/>
      <c r="F350" s="1065"/>
      <c r="G350" s="1050"/>
      <c r="H350" s="1044"/>
      <c r="I350" s="1050"/>
      <c r="J350" s="1044"/>
      <c r="K350" s="1050"/>
      <c r="L350" s="1044"/>
      <c r="M350" s="1050"/>
      <c r="N350" s="1420"/>
      <c r="O350" s="1050"/>
      <c r="P350" s="1053"/>
      <c r="Q350" s="1056"/>
      <c r="R350" s="1041"/>
      <c r="S350" s="1041"/>
      <c r="T350" s="1023"/>
      <c r="U350" s="1008"/>
      <c r="V350" s="1008"/>
      <c r="W350" s="1008"/>
      <c r="X350" s="1008"/>
      <c r="Y350" s="1008"/>
      <c r="Z350" s="1005"/>
      <c r="AA350" s="1005"/>
      <c r="AB350" s="1005"/>
      <c r="AC350" s="1005"/>
      <c r="AD350" s="1005"/>
      <c r="AE350" s="1005"/>
      <c r="AF350" s="1005"/>
      <c r="AG350" s="479"/>
      <c r="AH350" s="592"/>
      <c r="AI350" s="592"/>
      <c r="AJ350" s="592"/>
      <c r="AK350" s="196"/>
      <c r="AL350" s="197"/>
      <c r="AM350" s="197"/>
      <c r="AN350" s="197"/>
      <c r="AO350" s="197"/>
      <c r="AP350" s="1151"/>
      <c r="AQ350" s="1005"/>
      <c r="AR350" s="282"/>
      <c r="AS350" s="282"/>
      <c r="AT350" s="282"/>
      <c r="AU350" s="282"/>
      <c r="AV350" s="282"/>
      <c r="AW350" s="282"/>
      <c r="AX350" s="1151"/>
      <c r="AY350" s="1005"/>
      <c r="AZ350" s="282"/>
      <c r="BA350" s="282"/>
      <c r="BB350" s="282"/>
      <c r="BC350" s="282"/>
      <c r="BD350" s="282"/>
      <c r="BE350" s="282"/>
      <c r="BF350" s="1151"/>
      <c r="BG350" s="1005"/>
      <c r="BH350" s="282"/>
      <c r="BI350" s="282"/>
      <c r="BJ350" s="282"/>
      <c r="BK350" s="282"/>
      <c r="BL350" s="282"/>
      <c r="BM350" s="282"/>
      <c r="BN350" s="1151"/>
      <c r="BO350" s="1005"/>
      <c r="BP350" s="282"/>
      <c r="BQ350" s="282"/>
      <c r="BR350" s="282"/>
      <c r="BS350" s="282"/>
      <c r="BT350" s="282"/>
      <c r="BU350" s="282"/>
    </row>
    <row r="351" spans="1:73" s="1" customFormat="1" ht="39.950000000000003" customHeight="1" x14ac:dyDescent="0.25">
      <c r="A351" s="151"/>
      <c r="B351" s="24"/>
      <c r="C351" s="1059"/>
      <c r="D351" s="1050"/>
      <c r="E351" s="1062"/>
      <c r="F351" s="1065"/>
      <c r="G351" s="1050"/>
      <c r="H351" s="1044"/>
      <c r="I351" s="1050"/>
      <c r="J351" s="1044"/>
      <c r="K351" s="1050"/>
      <c r="L351" s="1044"/>
      <c r="M351" s="1050"/>
      <c r="N351" s="1420"/>
      <c r="O351" s="1050"/>
      <c r="P351" s="1053"/>
      <c r="Q351" s="1056"/>
      <c r="R351" s="1041"/>
      <c r="S351" s="1041"/>
      <c r="T351" s="1023"/>
      <c r="U351" s="1008"/>
      <c r="V351" s="1008"/>
      <c r="W351" s="1008"/>
      <c r="X351" s="1008"/>
      <c r="Y351" s="1008"/>
      <c r="Z351" s="1005"/>
      <c r="AA351" s="1005"/>
      <c r="AB351" s="1005"/>
      <c r="AC351" s="1005"/>
      <c r="AD351" s="1005"/>
      <c r="AE351" s="1005"/>
      <c r="AF351" s="1005"/>
      <c r="AG351" s="196"/>
      <c r="AH351" s="592"/>
      <c r="AI351" s="592"/>
      <c r="AJ351" s="592"/>
      <c r="AK351" s="196"/>
      <c r="AL351" s="197"/>
      <c r="AM351" s="197"/>
      <c r="AN351" s="197"/>
      <c r="AO351" s="197"/>
      <c r="AP351" s="1151"/>
      <c r="AQ351" s="1005"/>
      <c r="AR351" s="282"/>
      <c r="AS351" s="282"/>
      <c r="AT351" s="282"/>
      <c r="AU351" s="282"/>
      <c r="AV351" s="282"/>
      <c r="AW351" s="282"/>
      <c r="AX351" s="1151"/>
      <c r="AY351" s="1005"/>
      <c r="AZ351" s="282"/>
      <c r="BA351" s="282"/>
      <c r="BB351" s="282"/>
      <c r="BC351" s="282"/>
      <c r="BD351" s="282"/>
      <c r="BE351" s="282"/>
      <c r="BF351" s="1151"/>
      <c r="BG351" s="1005"/>
      <c r="BH351" s="282"/>
      <c r="BI351" s="282"/>
      <c r="BJ351" s="282"/>
      <c r="BK351" s="282"/>
      <c r="BL351" s="282"/>
      <c r="BM351" s="282"/>
      <c r="BN351" s="1151"/>
      <c r="BO351" s="1005"/>
      <c r="BP351" s="282"/>
      <c r="BQ351" s="282"/>
      <c r="BR351" s="282"/>
      <c r="BS351" s="282"/>
      <c r="BT351" s="282"/>
      <c r="BU351" s="282"/>
    </row>
    <row r="352" spans="1:73" s="1" customFormat="1" ht="39.950000000000003" customHeight="1" thickBot="1" x14ac:dyDescent="0.3">
      <c r="A352" s="151"/>
      <c r="B352" s="24"/>
      <c r="C352" s="1059"/>
      <c r="D352" s="1050"/>
      <c r="E352" s="1062"/>
      <c r="F352" s="1065"/>
      <c r="G352" s="1050"/>
      <c r="H352" s="1044"/>
      <c r="I352" s="1050"/>
      <c r="J352" s="1044"/>
      <c r="K352" s="1050"/>
      <c r="L352" s="1044"/>
      <c r="M352" s="1050"/>
      <c r="N352" s="1420"/>
      <c r="O352" s="1050"/>
      <c r="P352" s="1053"/>
      <c r="Q352" s="1056"/>
      <c r="R352" s="1041"/>
      <c r="S352" s="1042"/>
      <c r="T352" s="1024"/>
      <c r="U352" s="1009"/>
      <c r="V352" s="1009"/>
      <c r="W352" s="1009"/>
      <c r="X352" s="1009"/>
      <c r="Y352" s="1009"/>
      <c r="Z352" s="1006"/>
      <c r="AA352" s="1006"/>
      <c r="AB352" s="1006"/>
      <c r="AC352" s="1006"/>
      <c r="AD352" s="1006"/>
      <c r="AE352" s="1006"/>
      <c r="AF352" s="1006"/>
      <c r="AG352" s="715"/>
      <c r="AH352" s="716"/>
      <c r="AI352" s="716"/>
      <c r="AJ352" s="716"/>
      <c r="AK352" s="715"/>
      <c r="AL352" s="717"/>
      <c r="AM352" s="717"/>
      <c r="AN352" s="717"/>
      <c r="AO352" s="717"/>
      <c r="AP352" s="1152"/>
      <c r="AQ352" s="1006"/>
      <c r="AR352" s="718"/>
      <c r="AS352" s="718"/>
      <c r="AT352" s="718"/>
      <c r="AU352" s="718"/>
      <c r="AV352" s="718"/>
      <c r="AW352" s="718"/>
      <c r="AX352" s="1152"/>
      <c r="AY352" s="1006"/>
      <c r="AZ352" s="718"/>
      <c r="BA352" s="718"/>
      <c r="BB352" s="718"/>
      <c r="BC352" s="718"/>
      <c r="BD352" s="718"/>
      <c r="BE352" s="718"/>
      <c r="BF352" s="1152"/>
      <c r="BG352" s="1006"/>
      <c r="BH352" s="718"/>
      <c r="BI352" s="718"/>
      <c r="BJ352" s="718"/>
      <c r="BK352" s="718"/>
      <c r="BL352" s="718"/>
      <c r="BM352" s="718"/>
      <c r="BN352" s="1152"/>
      <c r="BO352" s="1006"/>
      <c r="BP352" s="718"/>
      <c r="BQ352" s="718"/>
      <c r="BR352" s="718"/>
      <c r="BS352" s="718"/>
      <c r="BT352" s="718"/>
      <c r="BU352" s="718"/>
    </row>
    <row r="353" spans="1:73" s="1" customFormat="1" ht="39.950000000000003" customHeight="1" thickTop="1" x14ac:dyDescent="0.25">
      <c r="A353" s="151"/>
      <c r="B353" s="24"/>
      <c r="C353" s="1058" t="s">
        <v>1496</v>
      </c>
      <c r="D353" s="1049" t="s">
        <v>1497</v>
      </c>
      <c r="E353" s="1061">
        <v>464</v>
      </c>
      <c r="F353" s="1413">
        <v>410305400</v>
      </c>
      <c r="G353" s="1049" t="s">
        <v>1335</v>
      </c>
      <c r="H353" s="1043">
        <v>4</v>
      </c>
      <c r="I353" s="1049" t="s">
        <v>2982</v>
      </c>
      <c r="J353" s="1043" t="s">
        <v>3049</v>
      </c>
      <c r="K353" s="1049" t="s">
        <v>3050</v>
      </c>
      <c r="L353" s="1043" t="s">
        <v>3635</v>
      </c>
      <c r="M353" s="1049" t="s">
        <v>3051</v>
      </c>
      <c r="N353" s="1404">
        <v>2024004540060</v>
      </c>
      <c r="O353" s="1049" t="s">
        <v>3636</v>
      </c>
      <c r="P353" s="1052" t="s">
        <v>1335</v>
      </c>
      <c r="Q353" s="1055">
        <v>4</v>
      </c>
      <c r="R353" s="1040" t="s">
        <v>2867</v>
      </c>
      <c r="S353" s="1040"/>
      <c r="T353" s="1022"/>
      <c r="U353" s="1007"/>
      <c r="V353" s="1007"/>
      <c r="W353" s="1007"/>
      <c r="X353" s="1007"/>
      <c r="Y353" s="1007"/>
      <c r="Z353" s="1004">
        <f t="shared" ref="Z353" si="954">+AQ353+AY353+BG353+BO353</f>
        <v>0</v>
      </c>
      <c r="AA353" s="1004">
        <f t="shared" ref="AA353" si="955">SUM(AR353:AR356,AZ353:AZ356,BH353:BH356,BP353:BP356)</f>
        <v>0</v>
      </c>
      <c r="AB353" s="1004">
        <f t="shared" ref="AB353" si="956">SUM(AS353:AS356,BA353:BA356,BI353:BI356,BQ353:BQ356)</f>
        <v>0</v>
      </c>
      <c r="AC353" s="1004">
        <f t="shared" ref="AC353" si="957">SUM(AT353:AT356,BB353:BB356,BJ353:BJ356,BR353:BR356)</f>
        <v>0</v>
      </c>
      <c r="AD353" s="1004">
        <f t="shared" ref="AD353" si="958">SUM(AU353:AU356,BC353:BC356,BK353:BK356,BS353:BS356)</f>
        <v>0</v>
      </c>
      <c r="AE353" s="1004">
        <f t="shared" ref="AE353" si="959">SUM(AV353:AV356,BD353:BD356,BL353:BL356,BT353:BT356)</f>
        <v>0</v>
      </c>
      <c r="AF353" s="1004">
        <f t="shared" ref="AF353" si="960">SUM(AW353:AW356,BE353:BE356,BM353:BM356,BU353:BU356)</f>
        <v>0</v>
      </c>
      <c r="AG353" s="714"/>
      <c r="AH353" s="593"/>
      <c r="AI353" s="593"/>
      <c r="AJ353" s="593"/>
      <c r="AK353" s="207"/>
      <c r="AL353" s="208"/>
      <c r="AM353" s="208"/>
      <c r="AN353" s="208"/>
      <c r="AO353" s="208"/>
      <c r="AP353" s="1150">
        <f t="shared" ref="AP353" si="961">+U353</f>
        <v>0</v>
      </c>
      <c r="AQ353" s="1004">
        <f t="shared" ref="AQ353" si="962">SUM(AR353:AW356)</f>
        <v>0</v>
      </c>
      <c r="AR353" s="299"/>
      <c r="AS353" s="299"/>
      <c r="AT353" s="299"/>
      <c r="AU353" s="299"/>
      <c r="AV353" s="299"/>
      <c r="AW353" s="299"/>
      <c r="AX353" s="1150">
        <f t="shared" ref="AX353" si="963">+V353</f>
        <v>0</v>
      </c>
      <c r="AY353" s="1004">
        <f t="shared" ref="AY353" si="964">SUM(AZ353:BE356)</f>
        <v>0</v>
      </c>
      <c r="AZ353" s="299"/>
      <c r="BA353" s="299"/>
      <c r="BB353" s="299"/>
      <c r="BC353" s="299"/>
      <c r="BD353" s="299"/>
      <c r="BE353" s="299"/>
      <c r="BF353" s="1150">
        <f t="shared" ref="BF353" si="965">+W353</f>
        <v>0</v>
      </c>
      <c r="BG353" s="1004">
        <f t="shared" ref="BG353" si="966">SUM(BH353:BM356)</f>
        <v>0</v>
      </c>
      <c r="BH353" s="299"/>
      <c r="BI353" s="299"/>
      <c r="BJ353" s="299"/>
      <c r="BK353" s="299"/>
      <c r="BL353" s="299"/>
      <c r="BM353" s="299"/>
      <c r="BN353" s="1150">
        <f t="shared" ref="BN353" si="967">+X353</f>
        <v>0</v>
      </c>
      <c r="BO353" s="1004">
        <f t="shared" ref="BO353" si="968">SUM(BP353:BU356)</f>
        <v>0</v>
      </c>
      <c r="BP353" s="299"/>
      <c r="BQ353" s="299"/>
      <c r="BR353" s="299"/>
      <c r="BS353" s="299"/>
      <c r="BT353" s="299"/>
      <c r="BU353" s="299"/>
    </row>
    <row r="354" spans="1:73" s="1" customFormat="1" ht="39.950000000000003" customHeight="1" x14ac:dyDescent="0.25">
      <c r="A354" s="151"/>
      <c r="B354" s="24"/>
      <c r="C354" s="1059"/>
      <c r="D354" s="1050"/>
      <c r="E354" s="1062"/>
      <c r="F354" s="1065"/>
      <c r="G354" s="1050"/>
      <c r="H354" s="1044"/>
      <c r="I354" s="1050"/>
      <c r="J354" s="1044"/>
      <c r="K354" s="1050"/>
      <c r="L354" s="1044"/>
      <c r="M354" s="1050"/>
      <c r="N354" s="1420"/>
      <c r="O354" s="1050"/>
      <c r="P354" s="1053"/>
      <c r="Q354" s="1056"/>
      <c r="R354" s="1041"/>
      <c r="S354" s="1041"/>
      <c r="T354" s="1023"/>
      <c r="U354" s="1008"/>
      <c r="V354" s="1008"/>
      <c r="W354" s="1008"/>
      <c r="X354" s="1008"/>
      <c r="Y354" s="1008"/>
      <c r="Z354" s="1005"/>
      <c r="AA354" s="1005"/>
      <c r="AB354" s="1005"/>
      <c r="AC354" s="1005"/>
      <c r="AD354" s="1005"/>
      <c r="AE354" s="1005"/>
      <c r="AF354" s="1005"/>
      <c r="AG354" s="479"/>
      <c r="AH354" s="592"/>
      <c r="AI354" s="592"/>
      <c r="AJ354" s="592"/>
      <c r="AK354" s="196"/>
      <c r="AL354" s="197"/>
      <c r="AM354" s="197"/>
      <c r="AN354" s="197"/>
      <c r="AO354" s="197"/>
      <c r="AP354" s="1151"/>
      <c r="AQ354" s="1005"/>
      <c r="AR354" s="282"/>
      <c r="AS354" s="282"/>
      <c r="AT354" s="282"/>
      <c r="AU354" s="282"/>
      <c r="AV354" s="282"/>
      <c r="AW354" s="282"/>
      <c r="AX354" s="1151"/>
      <c r="AY354" s="1005"/>
      <c r="AZ354" s="282"/>
      <c r="BA354" s="282"/>
      <c r="BB354" s="282"/>
      <c r="BC354" s="282"/>
      <c r="BD354" s="282"/>
      <c r="BE354" s="282"/>
      <c r="BF354" s="1151"/>
      <c r="BG354" s="1005"/>
      <c r="BH354" s="282"/>
      <c r="BI354" s="282"/>
      <c r="BJ354" s="282"/>
      <c r="BK354" s="282"/>
      <c r="BL354" s="282"/>
      <c r="BM354" s="282"/>
      <c r="BN354" s="1151"/>
      <c r="BO354" s="1005"/>
      <c r="BP354" s="282"/>
      <c r="BQ354" s="282"/>
      <c r="BR354" s="282"/>
      <c r="BS354" s="282"/>
      <c r="BT354" s="282"/>
      <c r="BU354" s="282"/>
    </row>
    <row r="355" spans="1:73" s="1" customFormat="1" ht="39.950000000000003" customHeight="1" x14ac:dyDescent="0.25">
      <c r="A355" s="151"/>
      <c r="B355" s="24"/>
      <c r="C355" s="1059"/>
      <c r="D355" s="1050"/>
      <c r="E355" s="1062"/>
      <c r="F355" s="1065"/>
      <c r="G355" s="1050"/>
      <c r="H355" s="1044"/>
      <c r="I355" s="1050"/>
      <c r="J355" s="1044"/>
      <c r="K355" s="1050"/>
      <c r="L355" s="1044"/>
      <c r="M355" s="1050"/>
      <c r="N355" s="1420"/>
      <c r="O355" s="1050"/>
      <c r="P355" s="1053"/>
      <c r="Q355" s="1056"/>
      <c r="R355" s="1041"/>
      <c r="S355" s="1041"/>
      <c r="T355" s="1023"/>
      <c r="U355" s="1008"/>
      <c r="V355" s="1008"/>
      <c r="W355" s="1008"/>
      <c r="X355" s="1008"/>
      <c r="Y355" s="1008"/>
      <c r="Z355" s="1005"/>
      <c r="AA355" s="1005"/>
      <c r="AB355" s="1005"/>
      <c r="AC355" s="1005"/>
      <c r="AD355" s="1005"/>
      <c r="AE355" s="1005"/>
      <c r="AF355" s="1005"/>
      <c r="AG355" s="196"/>
      <c r="AH355" s="592"/>
      <c r="AI355" s="592"/>
      <c r="AJ355" s="592"/>
      <c r="AK355" s="196"/>
      <c r="AL355" s="197"/>
      <c r="AM355" s="197"/>
      <c r="AN355" s="197"/>
      <c r="AO355" s="197"/>
      <c r="AP355" s="1151"/>
      <c r="AQ355" s="1005"/>
      <c r="AR355" s="282"/>
      <c r="AS355" s="282"/>
      <c r="AT355" s="282"/>
      <c r="AU355" s="282"/>
      <c r="AV355" s="282"/>
      <c r="AW355" s="282"/>
      <c r="AX355" s="1151"/>
      <c r="AY355" s="1005"/>
      <c r="AZ355" s="282"/>
      <c r="BA355" s="282"/>
      <c r="BB355" s="282"/>
      <c r="BC355" s="282"/>
      <c r="BD355" s="282"/>
      <c r="BE355" s="282"/>
      <c r="BF355" s="1151"/>
      <c r="BG355" s="1005"/>
      <c r="BH355" s="282"/>
      <c r="BI355" s="282"/>
      <c r="BJ355" s="282"/>
      <c r="BK355" s="282"/>
      <c r="BL355" s="282"/>
      <c r="BM355" s="282"/>
      <c r="BN355" s="1151"/>
      <c r="BO355" s="1005"/>
      <c r="BP355" s="282"/>
      <c r="BQ355" s="282"/>
      <c r="BR355" s="282"/>
      <c r="BS355" s="282"/>
      <c r="BT355" s="282"/>
      <c r="BU355" s="282"/>
    </row>
    <row r="356" spans="1:73" s="1" customFormat="1" ht="39.950000000000003" customHeight="1" thickBot="1" x14ac:dyDescent="0.3">
      <c r="A356" s="151"/>
      <c r="B356" s="24"/>
      <c r="C356" s="1060"/>
      <c r="D356" s="1051"/>
      <c r="E356" s="1063"/>
      <c r="F356" s="1066"/>
      <c r="G356" s="1051"/>
      <c r="H356" s="1045"/>
      <c r="I356" s="1051"/>
      <c r="J356" s="1045"/>
      <c r="K356" s="1051"/>
      <c r="L356" s="1045"/>
      <c r="M356" s="1051"/>
      <c r="N356" s="1421"/>
      <c r="O356" s="1051"/>
      <c r="P356" s="1054"/>
      <c r="Q356" s="1057"/>
      <c r="R356" s="1042"/>
      <c r="S356" s="1042"/>
      <c r="T356" s="1024"/>
      <c r="U356" s="1009"/>
      <c r="V356" s="1009"/>
      <c r="W356" s="1009"/>
      <c r="X356" s="1009"/>
      <c r="Y356" s="1009"/>
      <c r="Z356" s="1006"/>
      <c r="AA356" s="1006"/>
      <c r="AB356" s="1006"/>
      <c r="AC356" s="1006"/>
      <c r="AD356" s="1006"/>
      <c r="AE356" s="1006"/>
      <c r="AF356" s="1006"/>
      <c r="AG356" s="715"/>
      <c r="AH356" s="716"/>
      <c r="AI356" s="716"/>
      <c r="AJ356" s="716"/>
      <c r="AK356" s="715"/>
      <c r="AL356" s="717"/>
      <c r="AM356" s="717"/>
      <c r="AN356" s="717"/>
      <c r="AO356" s="717"/>
      <c r="AP356" s="1152"/>
      <c r="AQ356" s="1006"/>
      <c r="AR356" s="718"/>
      <c r="AS356" s="718"/>
      <c r="AT356" s="718"/>
      <c r="AU356" s="718"/>
      <c r="AV356" s="718"/>
      <c r="AW356" s="718"/>
      <c r="AX356" s="1152"/>
      <c r="AY356" s="1006"/>
      <c r="AZ356" s="718"/>
      <c r="BA356" s="718"/>
      <c r="BB356" s="718"/>
      <c r="BC356" s="718"/>
      <c r="BD356" s="718"/>
      <c r="BE356" s="718"/>
      <c r="BF356" s="1152"/>
      <c r="BG356" s="1006"/>
      <c r="BH356" s="718"/>
      <c r="BI356" s="718"/>
      <c r="BJ356" s="718"/>
      <c r="BK356" s="718"/>
      <c r="BL356" s="718"/>
      <c r="BM356" s="718"/>
      <c r="BN356" s="1152"/>
      <c r="BO356" s="1006"/>
      <c r="BP356" s="718"/>
      <c r="BQ356" s="718"/>
      <c r="BR356" s="718"/>
      <c r="BS356" s="718"/>
      <c r="BT356" s="718"/>
      <c r="BU356" s="718"/>
    </row>
    <row r="357" spans="1:73" s="1" customFormat="1" ht="39.950000000000003" customHeight="1" thickTop="1" x14ac:dyDescent="0.25">
      <c r="A357" s="151"/>
      <c r="B357" s="24"/>
      <c r="C357" s="1058" t="s">
        <v>1498</v>
      </c>
      <c r="D357" s="1049" t="s">
        <v>1499</v>
      </c>
      <c r="E357" s="1061">
        <v>465</v>
      </c>
      <c r="F357" s="1413">
        <v>410204103</v>
      </c>
      <c r="G357" s="1049" t="s">
        <v>1425</v>
      </c>
      <c r="H357" s="1043">
        <v>4</v>
      </c>
      <c r="I357" s="1049" t="s">
        <v>2982</v>
      </c>
      <c r="J357" s="1043" t="s">
        <v>3049</v>
      </c>
      <c r="K357" s="1049" t="s">
        <v>3050</v>
      </c>
      <c r="L357" s="1043" t="s">
        <v>3620</v>
      </c>
      <c r="M357" s="1049" t="s">
        <v>3617</v>
      </c>
      <c r="N357" s="1404">
        <v>2024004540083</v>
      </c>
      <c r="O357" s="1049" t="s">
        <v>3386</v>
      </c>
      <c r="P357" s="1052" t="s">
        <v>1500</v>
      </c>
      <c r="Q357" s="1055">
        <v>4</v>
      </c>
      <c r="R357" s="1040" t="s">
        <v>2867</v>
      </c>
      <c r="S357" s="1040"/>
      <c r="T357" s="1022"/>
      <c r="U357" s="1007"/>
      <c r="V357" s="1007"/>
      <c r="W357" s="1007"/>
      <c r="X357" s="1007"/>
      <c r="Y357" s="1007"/>
      <c r="Z357" s="1004">
        <f t="shared" ref="Z357" si="969">+AQ357+AY357+BG357+BO357</f>
        <v>0</v>
      </c>
      <c r="AA357" s="1004">
        <f t="shared" ref="AA357" si="970">SUM(AR357:AR360,AZ357:AZ360,BH357:BH360,BP357:BP360)</f>
        <v>0</v>
      </c>
      <c r="AB357" s="1004">
        <f t="shared" ref="AB357" si="971">SUM(AS357:AS360,BA357:BA360,BI357:BI360,BQ357:BQ360)</f>
        <v>0</v>
      </c>
      <c r="AC357" s="1004">
        <f t="shared" ref="AC357" si="972">SUM(AT357:AT360,BB357:BB360,BJ357:BJ360,BR357:BR360)</f>
        <v>0</v>
      </c>
      <c r="AD357" s="1004">
        <f t="shared" ref="AD357" si="973">SUM(AU357:AU360,BC357:BC360,BK357:BK360,BS357:BS360)</f>
        <v>0</v>
      </c>
      <c r="AE357" s="1004">
        <f t="shared" ref="AE357" si="974">SUM(AV357:AV360,BD357:BD360,BL357:BL360,BT357:BT360)</f>
        <v>0</v>
      </c>
      <c r="AF357" s="1004">
        <f t="shared" ref="AF357" si="975">SUM(AW357:AW360,BE357:BE360,BM357:BM360,BU357:BU360)</f>
        <v>0</v>
      </c>
      <c r="AG357" s="714"/>
      <c r="AH357" s="593"/>
      <c r="AI357" s="593"/>
      <c r="AJ357" s="593"/>
      <c r="AK357" s="207"/>
      <c r="AL357" s="208"/>
      <c r="AM357" s="208"/>
      <c r="AN357" s="208"/>
      <c r="AO357" s="208"/>
      <c r="AP357" s="1150">
        <f t="shared" ref="AP357" si="976">+U357</f>
        <v>0</v>
      </c>
      <c r="AQ357" s="1004">
        <f t="shared" ref="AQ357" si="977">SUM(AR357:AW360)</f>
        <v>0</v>
      </c>
      <c r="AR357" s="299"/>
      <c r="AS357" s="299"/>
      <c r="AT357" s="299"/>
      <c r="AU357" s="299"/>
      <c r="AV357" s="299"/>
      <c r="AW357" s="299"/>
      <c r="AX357" s="1150">
        <f t="shared" ref="AX357" si="978">+V357</f>
        <v>0</v>
      </c>
      <c r="AY357" s="1004">
        <f t="shared" ref="AY357" si="979">SUM(AZ357:BE360)</f>
        <v>0</v>
      </c>
      <c r="AZ357" s="299"/>
      <c r="BA357" s="299"/>
      <c r="BB357" s="299"/>
      <c r="BC357" s="299"/>
      <c r="BD357" s="299"/>
      <c r="BE357" s="299"/>
      <c r="BF357" s="1150">
        <f t="shared" ref="BF357" si="980">+W357</f>
        <v>0</v>
      </c>
      <c r="BG357" s="1004">
        <f t="shared" ref="BG357" si="981">SUM(BH357:BM360)</f>
        <v>0</v>
      </c>
      <c r="BH357" s="299"/>
      <c r="BI357" s="299"/>
      <c r="BJ357" s="299"/>
      <c r="BK357" s="299"/>
      <c r="BL357" s="299"/>
      <c r="BM357" s="299"/>
      <c r="BN357" s="1150">
        <f t="shared" ref="BN357" si="982">+X357</f>
        <v>0</v>
      </c>
      <c r="BO357" s="1004">
        <f t="shared" ref="BO357" si="983">SUM(BP357:BU360)</f>
        <v>0</v>
      </c>
      <c r="BP357" s="299"/>
      <c r="BQ357" s="299"/>
      <c r="BR357" s="299"/>
      <c r="BS357" s="299"/>
      <c r="BT357" s="299"/>
      <c r="BU357" s="299"/>
    </row>
    <row r="358" spans="1:73" s="1" customFormat="1" ht="39.950000000000003" customHeight="1" x14ac:dyDescent="0.25">
      <c r="A358" s="151"/>
      <c r="B358" s="24"/>
      <c r="C358" s="1059"/>
      <c r="D358" s="1050"/>
      <c r="E358" s="1062"/>
      <c r="F358" s="1065"/>
      <c r="G358" s="1050"/>
      <c r="H358" s="1044"/>
      <c r="I358" s="1050"/>
      <c r="J358" s="1044"/>
      <c r="K358" s="1050"/>
      <c r="L358" s="1044"/>
      <c r="M358" s="1050"/>
      <c r="N358" s="1420"/>
      <c r="O358" s="1050"/>
      <c r="P358" s="1053"/>
      <c r="Q358" s="1056"/>
      <c r="R358" s="1041"/>
      <c r="S358" s="1041"/>
      <c r="T358" s="1023"/>
      <c r="U358" s="1008"/>
      <c r="V358" s="1008"/>
      <c r="W358" s="1008"/>
      <c r="X358" s="1008"/>
      <c r="Y358" s="1008"/>
      <c r="Z358" s="1005"/>
      <c r="AA358" s="1005"/>
      <c r="AB358" s="1005"/>
      <c r="AC358" s="1005"/>
      <c r="AD358" s="1005"/>
      <c r="AE358" s="1005"/>
      <c r="AF358" s="1005"/>
      <c r="AG358" s="479"/>
      <c r="AH358" s="592"/>
      <c r="AI358" s="592"/>
      <c r="AJ358" s="592"/>
      <c r="AK358" s="196"/>
      <c r="AL358" s="197"/>
      <c r="AM358" s="197"/>
      <c r="AN358" s="197"/>
      <c r="AO358" s="197"/>
      <c r="AP358" s="1151"/>
      <c r="AQ358" s="1005"/>
      <c r="AR358" s="282"/>
      <c r="AS358" s="282"/>
      <c r="AT358" s="282"/>
      <c r="AU358" s="282"/>
      <c r="AV358" s="282"/>
      <c r="AW358" s="282"/>
      <c r="AX358" s="1151"/>
      <c r="AY358" s="1005"/>
      <c r="AZ358" s="282"/>
      <c r="BA358" s="282"/>
      <c r="BB358" s="282"/>
      <c r="BC358" s="282"/>
      <c r="BD358" s="282"/>
      <c r="BE358" s="282"/>
      <c r="BF358" s="1151"/>
      <c r="BG358" s="1005"/>
      <c r="BH358" s="282"/>
      <c r="BI358" s="282"/>
      <c r="BJ358" s="282"/>
      <c r="BK358" s="282"/>
      <c r="BL358" s="282"/>
      <c r="BM358" s="282"/>
      <c r="BN358" s="1151"/>
      <c r="BO358" s="1005"/>
      <c r="BP358" s="282"/>
      <c r="BQ358" s="282"/>
      <c r="BR358" s="282"/>
      <c r="BS358" s="282"/>
      <c r="BT358" s="282"/>
      <c r="BU358" s="282"/>
    </row>
    <row r="359" spans="1:73" s="1" customFormat="1" ht="39.950000000000003" customHeight="1" x14ac:dyDescent="0.25">
      <c r="A359" s="151"/>
      <c r="B359" s="24"/>
      <c r="C359" s="1059"/>
      <c r="D359" s="1050"/>
      <c r="E359" s="1062"/>
      <c r="F359" s="1065"/>
      <c r="G359" s="1050"/>
      <c r="H359" s="1044"/>
      <c r="I359" s="1050"/>
      <c r="J359" s="1044"/>
      <c r="K359" s="1050"/>
      <c r="L359" s="1044"/>
      <c r="M359" s="1050"/>
      <c r="N359" s="1420"/>
      <c r="O359" s="1050"/>
      <c r="P359" s="1053"/>
      <c r="Q359" s="1056"/>
      <c r="R359" s="1041"/>
      <c r="S359" s="1041"/>
      <c r="T359" s="1023"/>
      <c r="U359" s="1008"/>
      <c r="V359" s="1008"/>
      <c r="W359" s="1008"/>
      <c r="X359" s="1008"/>
      <c r="Y359" s="1008"/>
      <c r="Z359" s="1005"/>
      <c r="AA359" s="1005"/>
      <c r="AB359" s="1005"/>
      <c r="AC359" s="1005"/>
      <c r="AD359" s="1005"/>
      <c r="AE359" s="1005"/>
      <c r="AF359" s="1005"/>
      <c r="AG359" s="196"/>
      <c r="AH359" s="592"/>
      <c r="AI359" s="592"/>
      <c r="AJ359" s="592"/>
      <c r="AK359" s="196"/>
      <c r="AL359" s="197"/>
      <c r="AM359" s="197"/>
      <c r="AN359" s="197"/>
      <c r="AO359" s="197"/>
      <c r="AP359" s="1151"/>
      <c r="AQ359" s="1005"/>
      <c r="AR359" s="282"/>
      <c r="AS359" s="282"/>
      <c r="AT359" s="282"/>
      <c r="AU359" s="282"/>
      <c r="AV359" s="282"/>
      <c r="AW359" s="282"/>
      <c r="AX359" s="1151"/>
      <c r="AY359" s="1005"/>
      <c r="AZ359" s="282"/>
      <c r="BA359" s="282"/>
      <c r="BB359" s="282"/>
      <c r="BC359" s="282"/>
      <c r="BD359" s="282"/>
      <c r="BE359" s="282"/>
      <c r="BF359" s="1151"/>
      <c r="BG359" s="1005"/>
      <c r="BH359" s="282"/>
      <c r="BI359" s="282"/>
      <c r="BJ359" s="282"/>
      <c r="BK359" s="282"/>
      <c r="BL359" s="282"/>
      <c r="BM359" s="282"/>
      <c r="BN359" s="1151"/>
      <c r="BO359" s="1005"/>
      <c r="BP359" s="282"/>
      <c r="BQ359" s="282"/>
      <c r="BR359" s="282"/>
      <c r="BS359" s="282"/>
      <c r="BT359" s="282"/>
      <c r="BU359" s="282"/>
    </row>
    <row r="360" spans="1:73" s="1" customFormat="1" ht="39.950000000000003" customHeight="1" thickBot="1" x14ac:dyDescent="0.3">
      <c r="A360" s="151"/>
      <c r="B360" s="24"/>
      <c r="C360" s="1059"/>
      <c r="D360" s="1050"/>
      <c r="E360" s="1062"/>
      <c r="F360" s="1065"/>
      <c r="G360" s="1050"/>
      <c r="H360" s="1044"/>
      <c r="I360" s="1050"/>
      <c r="J360" s="1044"/>
      <c r="K360" s="1050"/>
      <c r="L360" s="1044"/>
      <c r="M360" s="1050"/>
      <c r="N360" s="1420"/>
      <c r="O360" s="1050"/>
      <c r="P360" s="1053"/>
      <c r="Q360" s="1056"/>
      <c r="R360" s="1041"/>
      <c r="S360" s="1042"/>
      <c r="T360" s="1024"/>
      <c r="U360" s="1009"/>
      <c r="V360" s="1009"/>
      <c r="W360" s="1009"/>
      <c r="X360" s="1009"/>
      <c r="Y360" s="1009"/>
      <c r="Z360" s="1006"/>
      <c r="AA360" s="1006"/>
      <c r="AB360" s="1006"/>
      <c r="AC360" s="1006"/>
      <c r="AD360" s="1006"/>
      <c r="AE360" s="1006"/>
      <c r="AF360" s="1006"/>
      <c r="AG360" s="715"/>
      <c r="AH360" s="716"/>
      <c r="AI360" s="716"/>
      <c r="AJ360" s="716"/>
      <c r="AK360" s="715"/>
      <c r="AL360" s="717"/>
      <c r="AM360" s="717"/>
      <c r="AN360" s="717"/>
      <c r="AO360" s="717"/>
      <c r="AP360" s="1152"/>
      <c r="AQ360" s="1006"/>
      <c r="AR360" s="718"/>
      <c r="AS360" s="718"/>
      <c r="AT360" s="718"/>
      <c r="AU360" s="718"/>
      <c r="AV360" s="718"/>
      <c r="AW360" s="718"/>
      <c r="AX360" s="1152"/>
      <c r="AY360" s="1006"/>
      <c r="AZ360" s="718"/>
      <c r="BA360" s="718"/>
      <c r="BB360" s="718"/>
      <c r="BC360" s="718"/>
      <c r="BD360" s="718"/>
      <c r="BE360" s="718"/>
      <c r="BF360" s="1152"/>
      <c r="BG360" s="1006"/>
      <c r="BH360" s="718"/>
      <c r="BI360" s="718"/>
      <c r="BJ360" s="718"/>
      <c r="BK360" s="718"/>
      <c r="BL360" s="718"/>
      <c r="BM360" s="718"/>
      <c r="BN360" s="1152"/>
      <c r="BO360" s="1006"/>
      <c r="BP360" s="718"/>
      <c r="BQ360" s="718"/>
      <c r="BR360" s="718"/>
      <c r="BS360" s="718"/>
      <c r="BT360" s="718"/>
      <c r="BU360" s="718"/>
    </row>
    <row r="361" spans="1:73" s="1" customFormat="1" ht="39.950000000000003" customHeight="1" thickTop="1" x14ac:dyDescent="0.25">
      <c r="A361" s="151"/>
      <c r="B361" s="24"/>
      <c r="C361" s="1058" t="s">
        <v>1501</v>
      </c>
      <c r="D361" s="1049" t="s">
        <v>1502</v>
      </c>
      <c r="E361" s="1061">
        <v>466</v>
      </c>
      <c r="F361" s="1413">
        <v>410204600</v>
      </c>
      <c r="G361" s="1049" t="s">
        <v>1327</v>
      </c>
      <c r="H361" s="1043">
        <v>1</v>
      </c>
      <c r="I361" s="1049" t="s">
        <v>2982</v>
      </c>
      <c r="J361" s="1043" t="s">
        <v>3049</v>
      </c>
      <c r="K361" s="1049" t="s">
        <v>3050</v>
      </c>
      <c r="L361" s="1043" t="s">
        <v>3620</v>
      </c>
      <c r="M361" s="1049" t="s">
        <v>3617</v>
      </c>
      <c r="N361" s="1404">
        <v>2024004540083</v>
      </c>
      <c r="O361" s="1049" t="s">
        <v>3386</v>
      </c>
      <c r="P361" s="1052" t="s">
        <v>1327</v>
      </c>
      <c r="Q361" s="1055">
        <v>1</v>
      </c>
      <c r="R361" s="1040" t="s">
        <v>2871</v>
      </c>
      <c r="S361" s="1040"/>
      <c r="T361" s="1022"/>
      <c r="U361" s="1007"/>
      <c r="V361" s="1007"/>
      <c r="W361" s="1007"/>
      <c r="X361" s="1007"/>
      <c r="Y361" s="1007"/>
      <c r="Z361" s="1004">
        <f t="shared" ref="Z361" si="984">+AQ361+AY361+BG361+BO361</f>
        <v>0</v>
      </c>
      <c r="AA361" s="1004">
        <f t="shared" ref="AA361" si="985">SUM(AR361:AR364,AZ361:AZ364,BH361:BH364,BP361:BP364)</f>
        <v>0</v>
      </c>
      <c r="AB361" s="1004">
        <f t="shared" ref="AB361" si="986">SUM(AS361:AS364,BA361:BA364,BI361:BI364,BQ361:BQ364)</f>
        <v>0</v>
      </c>
      <c r="AC361" s="1004">
        <f t="shared" ref="AC361" si="987">SUM(AT361:AT364,BB361:BB364,BJ361:BJ364,BR361:BR364)</f>
        <v>0</v>
      </c>
      <c r="AD361" s="1004">
        <f t="shared" ref="AD361" si="988">SUM(AU361:AU364,BC361:BC364,BK361:BK364,BS361:BS364)</f>
        <v>0</v>
      </c>
      <c r="AE361" s="1004">
        <f t="shared" ref="AE361" si="989">SUM(AV361:AV364,BD361:BD364,BL361:BL364,BT361:BT364)</f>
        <v>0</v>
      </c>
      <c r="AF361" s="1004">
        <f t="shared" ref="AF361" si="990">SUM(AW361:AW364,BE361:BE364,BM361:BM364,BU361:BU364)</f>
        <v>0</v>
      </c>
      <c r="AG361" s="714"/>
      <c r="AH361" s="593"/>
      <c r="AI361" s="593"/>
      <c r="AJ361" s="593"/>
      <c r="AK361" s="207"/>
      <c r="AL361" s="208"/>
      <c r="AM361" s="208"/>
      <c r="AN361" s="208"/>
      <c r="AO361" s="208"/>
      <c r="AP361" s="1150">
        <f t="shared" ref="AP361" si="991">+U361</f>
        <v>0</v>
      </c>
      <c r="AQ361" s="1004">
        <f t="shared" ref="AQ361" si="992">SUM(AR361:AW364)</f>
        <v>0</v>
      </c>
      <c r="AR361" s="299"/>
      <c r="AS361" s="299"/>
      <c r="AT361" s="299"/>
      <c r="AU361" s="299"/>
      <c r="AV361" s="299"/>
      <c r="AW361" s="299"/>
      <c r="AX361" s="1150">
        <f t="shared" ref="AX361" si="993">+V361</f>
        <v>0</v>
      </c>
      <c r="AY361" s="1004">
        <f t="shared" ref="AY361" si="994">SUM(AZ361:BE364)</f>
        <v>0</v>
      </c>
      <c r="AZ361" s="299"/>
      <c r="BA361" s="299"/>
      <c r="BB361" s="299"/>
      <c r="BC361" s="299"/>
      <c r="BD361" s="299"/>
      <c r="BE361" s="299"/>
      <c r="BF361" s="1150">
        <f t="shared" ref="BF361" si="995">+W361</f>
        <v>0</v>
      </c>
      <c r="BG361" s="1004">
        <f t="shared" ref="BG361" si="996">SUM(BH361:BM364)</f>
        <v>0</v>
      </c>
      <c r="BH361" s="299"/>
      <c r="BI361" s="299"/>
      <c r="BJ361" s="299"/>
      <c r="BK361" s="299"/>
      <c r="BL361" s="299"/>
      <c r="BM361" s="299"/>
      <c r="BN361" s="1150">
        <f t="shared" ref="BN361" si="997">+X361</f>
        <v>0</v>
      </c>
      <c r="BO361" s="1004">
        <f t="shared" ref="BO361" si="998">SUM(BP361:BU364)</f>
        <v>0</v>
      </c>
      <c r="BP361" s="299"/>
      <c r="BQ361" s="299"/>
      <c r="BR361" s="299"/>
      <c r="BS361" s="299"/>
      <c r="BT361" s="299"/>
      <c r="BU361" s="299"/>
    </row>
    <row r="362" spans="1:73" s="1" customFormat="1" ht="39.950000000000003" customHeight="1" x14ac:dyDescent="0.25">
      <c r="A362" s="151"/>
      <c r="B362" s="24"/>
      <c r="C362" s="1059"/>
      <c r="D362" s="1050"/>
      <c r="E362" s="1062"/>
      <c r="F362" s="1414"/>
      <c r="G362" s="1050"/>
      <c r="H362" s="1044"/>
      <c r="I362" s="1050"/>
      <c r="J362" s="1044"/>
      <c r="K362" s="1050"/>
      <c r="L362" s="1044"/>
      <c r="M362" s="1050"/>
      <c r="N362" s="1405"/>
      <c r="O362" s="1050"/>
      <c r="P362" s="1053"/>
      <c r="Q362" s="1056"/>
      <c r="R362" s="1041"/>
      <c r="S362" s="1041"/>
      <c r="T362" s="1023"/>
      <c r="U362" s="1008"/>
      <c r="V362" s="1008"/>
      <c r="W362" s="1008"/>
      <c r="X362" s="1008"/>
      <c r="Y362" s="1008"/>
      <c r="Z362" s="1005"/>
      <c r="AA362" s="1005"/>
      <c r="AB362" s="1005"/>
      <c r="AC362" s="1005"/>
      <c r="AD362" s="1005"/>
      <c r="AE362" s="1005"/>
      <c r="AF362" s="1005"/>
      <c r="AG362" s="479"/>
      <c r="AH362" s="592"/>
      <c r="AI362" s="592"/>
      <c r="AJ362" s="592"/>
      <c r="AK362" s="196"/>
      <c r="AL362" s="197"/>
      <c r="AM362" s="197"/>
      <c r="AN362" s="197"/>
      <c r="AO362" s="197"/>
      <c r="AP362" s="1151"/>
      <c r="AQ362" s="1005"/>
      <c r="AR362" s="282"/>
      <c r="AS362" s="282"/>
      <c r="AT362" s="282"/>
      <c r="AU362" s="282"/>
      <c r="AV362" s="282"/>
      <c r="AW362" s="282"/>
      <c r="AX362" s="1151"/>
      <c r="AY362" s="1005"/>
      <c r="AZ362" s="282"/>
      <c r="BA362" s="282"/>
      <c r="BB362" s="282"/>
      <c r="BC362" s="282"/>
      <c r="BD362" s="282"/>
      <c r="BE362" s="282"/>
      <c r="BF362" s="1151"/>
      <c r="BG362" s="1005"/>
      <c r="BH362" s="282"/>
      <c r="BI362" s="282"/>
      <c r="BJ362" s="282"/>
      <c r="BK362" s="282"/>
      <c r="BL362" s="282"/>
      <c r="BM362" s="282"/>
      <c r="BN362" s="1151"/>
      <c r="BO362" s="1005"/>
      <c r="BP362" s="282"/>
      <c r="BQ362" s="282"/>
      <c r="BR362" s="282"/>
      <c r="BS362" s="282"/>
      <c r="BT362" s="282"/>
      <c r="BU362" s="282"/>
    </row>
    <row r="363" spans="1:73" s="1" customFormat="1" ht="39.950000000000003" customHeight="1" x14ac:dyDescent="0.25">
      <c r="A363" s="151"/>
      <c r="B363" s="24"/>
      <c r="C363" s="1059"/>
      <c r="D363" s="1050"/>
      <c r="E363" s="1062"/>
      <c r="F363" s="1414"/>
      <c r="G363" s="1050"/>
      <c r="H363" s="1044"/>
      <c r="I363" s="1050"/>
      <c r="J363" s="1044"/>
      <c r="K363" s="1050"/>
      <c r="L363" s="1044"/>
      <c r="M363" s="1050"/>
      <c r="N363" s="1405"/>
      <c r="O363" s="1050"/>
      <c r="P363" s="1053"/>
      <c r="Q363" s="1056"/>
      <c r="R363" s="1041"/>
      <c r="S363" s="1041"/>
      <c r="T363" s="1023"/>
      <c r="U363" s="1008"/>
      <c r="V363" s="1008"/>
      <c r="W363" s="1008"/>
      <c r="X363" s="1008"/>
      <c r="Y363" s="1008"/>
      <c r="Z363" s="1005"/>
      <c r="AA363" s="1005"/>
      <c r="AB363" s="1005"/>
      <c r="AC363" s="1005"/>
      <c r="AD363" s="1005"/>
      <c r="AE363" s="1005"/>
      <c r="AF363" s="1005"/>
      <c r="AG363" s="196"/>
      <c r="AH363" s="592"/>
      <c r="AI363" s="592"/>
      <c r="AJ363" s="592"/>
      <c r="AK363" s="196"/>
      <c r="AL363" s="197"/>
      <c r="AM363" s="197"/>
      <c r="AN363" s="197"/>
      <c r="AO363" s="197"/>
      <c r="AP363" s="1151"/>
      <c r="AQ363" s="1005"/>
      <c r="AR363" s="282"/>
      <c r="AS363" s="282"/>
      <c r="AT363" s="282"/>
      <c r="AU363" s="282"/>
      <c r="AV363" s="282"/>
      <c r="AW363" s="282"/>
      <c r="AX363" s="1151"/>
      <c r="AY363" s="1005"/>
      <c r="AZ363" s="282"/>
      <c r="BA363" s="282"/>
      <c r="BB363" s="282"/>
      <c r="BC363" s="282"/>
      <c r="BD363" s="282"/>
      <c r="BE363" s="282"/>
      <c r="BF363" s="1151"/>
      <c r="BG363" s="1005"/>
      <c r="BH363" s="282"/>
      <c r="BI363" s="282"/>
      <c r="BJ363" s="282"/>
      <c r="BK363" s="282"/>
      <c r="BL363" s="282"/>
      <c r="BM363" s="282"/>
      <c r="BN363" s="1151"/>
      <c r="BO363" s="1005"/>
      <c r="BP363" s="282"/>
      <c r="BQ363" s="282"/>
      <c r="BR363" s="282"/>
      <c r="BS363" s="282"/>
      <c r="BT363" s="282"/>
      <c r="BU363" s="282"/>
    </row>
    <row r="364" spans="1:73" s="1" customFormat="1" ht="39.950000000000003" customHeight="1" thickBot="1" x14ac:dyDescent="0.3">
      <c r="A364" s="151"/>
      <c r="B364" s="24"/>
      <c r="C364" s="1059"/>
      <c r="D364" s="1050"/>
      <c r="E364" s="1062"/>
      <c r="F364" s="1065"/>
      <c r="G364" s="1050"/>
      <c r="H364" s="1044"/>
      <c r="I364" s="1050"/>
      <c r="J364" s="1044"/>
      <c r="K364" s="1050"/>
      <c r="L364" s="1044"/>
      <c r="M364" s="1050"/>
      <c r="N364" s="1420"/>
      <c r="O364" s="1050"/>
      <c r="P364" s="1053"/>
      <c r="Q364" s="1056"/>
      <c r="R364" s="1041"/>
      <c r="S364" s="1042"/>
      <c r="T364" s="1024"/>
      <c r="U364" s="1009"/>
      <c r="V364" s="1009"/>
      <c r="W364" s="1009"/>
      <c r="X364" s="1009"/>
      <c r="Y364" s="1009"/>
      <c r="Z364" s="1006"/>
      <c r="AA364" s="1006"/>
      <c r="AB364" s="1006"/>
      <c r="AC364" s="1006"/>
      <c r="AD364" s="1006"/>
      <c r="AE364" s="1006"/>
      <c r="AF364" s="1006"/>
      <c r="AG364" s="715"/>
      <c r="AH364" s="716"/>
      <c r="AI364" s="716"/>
      <c r="AJ364" s="716"/>
      <c r="AK364" s="715"/>
      <c r="AL364" s="717"/>
      <c r="AM364" s="717"/>
      <c r="AN364" s="717"/>
      <c r="AO364" s="717"/>
      <c r="AP364" s="1152"/>
      <c r="AQ364" s="1006"/>
      <c r="AR364" s="718"/>
      <c r="AS364" s="718"/>
      <c r="AT364" s="718"/>
      <c r="AU364" s="718"/>
      <c r="AV364" s="718"/>
      <c r="AW364" s="718"/>
      <c r="AX364" s="1152"/>
      <c r="AY364" s="1006"/>
      <c r="AZ364" s="718"/>
      <c r="BA364" s="718"/>
      <c r="BB364" s="718"/>
      <c r="BC364" s="718"/>
      <c r="BD364" s="718"/>
      <c r="BE364" s="718"/>
      <c r="BF364" s="1152"/>
      <c r="BG364" s="1006"/>
      <c r="BH364" s="718"/>
      <c r="BI364" s="718"/>
      <c r="BJ364" s="718"/>
      <c r="BK364" s="718"/>
      <c r="BL364" s="718"/>
      <c r="BM364" s="718"/>
      <c r="BN364" s="1152"/>
      <c r="BO364" s="1006"/>
      <c r="BP364" s="718"/>
      <c r="BQ364" s="718"/>
      <c r="BR364" s="718"/>
      <c r="BS364" s="718"/>
      <c r="BT364" s="718"/>
      <c r="BU364" s="718"/>
    </row>
    <row r="365" spans="1:73" s="1" customFormat="1" ht="39.950000000000003" customHeight="1" thickTop="1" x14ac:dyDescent="0.25">
      <c r="A365" s="151"/>
      <c r="B365" s="24"/>
      <c r="C365" s="1058" t="s">
        <v>1503</v>
      </c>
      <c r="D365" s="1049" t="s">
        <v>1504</v>
      </c>
      <c r="E365" s="1061">
        <v>467</v>
      </c>
      <c r="F365" s="1413">
        <v>410204600</v>
      </c>
      <c r="G365" s="1049" t="s">
        <v>1327</v>
      </c>
      <c r="H365" s="1043">
        <v>1</v>
      </c>
      <c r="I365" s="1049" t="s">
        <v>2982</v>
      </c>
      <c r="J365" s="1043" t="s">
        <v>3049</v>
      </c>
      <c r="K365" s="1049" t="s">
        <v>3050</v>
      </c>
      <c r="L365" s="1043" t="s">
        <v>3620</v>
      </c>
      <c r="M365" s="1049" t="s">
        <v>3617</v>
      </c>
      <c r="N365" s="1404">
        <v>2024004540083</v>
      </c>
      <c r="O365" s="1049" t="s">
        <v>3386</v>
      </c>
      <c r="P365" s="1052" t="s">
        <v>1327</v>
      </c>
      <c r="Q365" s="1055">
        <v>1</v>
      </c>
      <c r="R365" s="1040" t="s">
        <v>2871</v>
      </c>
      <c r="S365" s="1040"/>
      <c r="T365" s="1022"/>
      <c r="U365" s="1007"/>
      <c r="V365" s="1007"/>
      <c r="W365" s="1007"/>
      <c r="X365" s="1007"/>
      <c r="Y365" s="1007"/>
      <c r="Z365" s="1004">
        <f t="shared" ref="Z365" si="999">+AQ365+AY365+BG365+BO365</f>
        <v>0</v>
      </c>
      <c r="AA365" s="1004">
        <f t="shared" ref="AA365" si="1000">SUM(AR365:AR368,AZ365:AZ368,BH365:BH368,BP365:BP368)</f>
        <v>0</v>
      </c>
      <c r="AB365" s="1004">
        <f t="shared" ref="AB365" si="1001">SUM(AS365:AS368,BA365:BA368,BI365:BI368,BQ365:BQ368)</f>
        <v>0</v>
      </c>
      <c r="AC365" s="1004">
        <f t="shared" ref="AC365" si="1002">SUM(AT365:AT368,BB365:BB368,BJ365:BJ368,BR365:BR368)</f>
        <v>0</v>
      </c>
      <c r="AD365" s="1004">
        <f t="shared" ref="AD365" si="1003">SUM(AU365:AU368,BC365:BC368,BK365:BK368,BS365:BS368)</f>
        <v>0</v>
      </c>
      <c r="AE365" s="1004">
        <f t="shared" ref="AE365" si="1004">SUM(AV365:AV368,BD365:BD368,BL365:BL368,BT365:BT368)</f>
        <v>0</v>
      </c>
      <c r="AF365" s="1004">
        <f t="shared" ref="AF365" si="1005">SUM(AW365:AW368,BE365:BE368,BM365:BM368,BU365:BU368)</f>
        <v>0</v>
      </c>
      <c r="AG365" s="714"/>
      <c r="AH365" s="593"/>
      <c r="AI365" s="593"/>
      <c r="AJ365" s="593"/>
      <c r="AK365" s="207"/>
      <c r="AL365" s="208"/>
      <c r="AM365" s="208"/>
      <c r="AN365" s="208"/>
      <c r="AO365" s="208"/>
      <c r="AP365" s="1150">
        <f t="shared" ref="AP365" si="1006">+U365</f>
        <v>0</v>
      </c>
      <c r="AQ365" s="1004">
        <f t="shared" ref="AQ365" si="1007">SUM(AR365:AW368)</f>
        <v>0</v>
      </c>
      <c r="AR365" s="299"/>
      <c r="AS365" s="299"/>
      <c r="AT365" s="299"/>
      <c r="AU365" s="299"/>
      <c r="AV365" s="299"/>
      <c r="AW365" s="299"/>
      <c r="AX365" s="1150">
        <f t="shared" ref="AX365" si="1008">+V365</f>
        <v>0</v>
      </c>
      <c r="AY365" s="1004">
        <f t="shared" ref="AY365" si="1009">SUM(AZ365:BE368)</f>
        <v>0</v>
      </c>
      <c r="AZ365" s="299"/>
      <c r="BA365" s="299"/>
      <c r="BB365" s="299"/>
      <c r="BC365" s="299"/>
      <c r="BD365" s="299"/>
      <c r="BE365" s="299"/>
      <c r="BF365" s="1150">
        <f t="shared" ref="BF365" si="1010">+W365</f>
        <v>0</v>
      </c>
      <c r="BG365" s="1004">
        <f t="shared" ref="BG365" si="1011">SUM(BH365:BM368)</f>
        <v>0</v>
      </c>
      <c r="BH365" s="299"/>
      <c r="BI365" s="299"/>
      <c r="BJ365" s="299"/>
      <c r="BK365" s="299"/>
      <c r="BL365" s="299"/>
      <c r="BM365" s="299"/>
      <c r="BN365" s="1150">
        <f t="shared" ref="BN365" si="1012">+X365</f>
        <v>0</v>
      </c>
      <c r="BO365" s="1004">
        <f t="shared" ref="BO365" si="1013">SUM(BP365:BU368)</f>
        <v>0</v>
      </c>
      <c r="BP365" s="299"/>
      <c r="BQ365" s="299"/>
      <c r="BR365" s="299"/>
      <c r="BS365" s="299"/>
      <c r="BT365" s="299"/>
      <c r="BU365" s="299"/>
    </row>
    <row r="366" spans="1:73" s="1" customFormat="1" ht="39.950000000000003" customHeight="1" x14ac:dyDescent="0.25">
      <c r="A366" s="151"/>
      <c r="B366" s="24"/>
      <c r="C366" s="1059"/>
      <c r="D366" s="1050"/>
      <c r="E366" s="1062"/>
      <c r="F366" s="1414"/>
      <c r="G366" s="1050"/>
      <c r="H366" s="1044"/>
      <c r="I366" s="1050"/>
      <c r="J366" s="1044"/>
      <c r="K366" s="1050"/>
      <c r="L366" s="1044"/>
      <c r="M366" s="1050"/>
      <c r="N366" s="1405"/>
      <c r="O366" s="1050"/>
      <c r="P366" s="1053"/>
      <c r="Q366" s="1056"/>
      <c r="R366" s="1041"/>
      <c r="S366" s="1041"/>
      <c r="T366" s="1023"/>
      <c r="U366" s="1008"/>
      <c r="V366" s="1008"/>
      <c r="W366" s="1008"/>
      <c r="X366" s="1008"/>
      <c r="Y366" s="1008"/>
      <c r="Z366" s="1005"/>
      <c r="AA366" s="1005"/>
      <c r="AB366" s="1005"/>
      <c r="AC366" s="1005"/>
      <c r="AD366" s="1005"/>
      <c r="AE366" s="1005"/>
      <c r="AF366" s="1005"/>
      <c r="AG366" s="479"/>
      <c r="AH366" s="592"/>
      <c r="AI366" s="592"/>
      <c r="AJ366" s="592"/>
      <c r="AK366" s="196"/>
      <c r="AL366" s="197"/>
      <c r="AM366" s="197"/>
      <c r="AN366" s="197"/>
      <c r="AO366" s="197"/>
      <c r="AP366" s="1151"/>
      <c r="AQ366" s="1005"/>
      <c r="AR366" s="282"/>
      <c r="AS366" s="282"/>
      <c r="AT366" s="282"/>
      <c r="AU366" s="282"/>
      <c r="AV366" s="282"/>
      <c r="AW366" s="282"/>
      <c r="AX366" s="1151"/>
      <c r="AY366" s="1005"/>
      <c r="AZ366" s="282"/>
      <c r="BA366" s="282"/>
      <c r="BB366" s="282"/>
      <c r="BC366" s="282"/>
      <c r="BD366" s="282"/>
      <c r="BE366" s="282"/>
      <c r="BF366" s="1151"/>
      <c r="BG366" s="1005"/>
      <c r="BH366" s="282"/>
      <c r="BI366" s="282"/>
      <c r="BJ366" s="282"/>
      <c r="BK366" s="282"/>
      <c r="BL366" s="282"/>
      <c r="BM366" s="282"/>
      <c r="BN366" s="1151"/>
      <c r="BO366" s="1005"/>
      <c r="BP366" s="282"/>
      <c r="BQ366" s="282"/>
      <c r="BR366" s="282"/>
      <c r="BS366" s="282"/>
      <c r="BT366" s="282"/>
      <c r="BU366" s="282"/>
    </row>
    <row r="367" spans="1:73" s="1" customFormat="1" ht="39.950000000000003" customHeight="1" x14ac:dyDescent="0.25">
      <c r="A367" s="151"/>
      <c r="B367" s="24"/>
      <c r="C367" s="1059"/>
      <c r="D367" s="1050"/>
      <c r="E367" s="1062"/>
      <c r="F367" s="1414"/>
      <c r="G367" s="1050"/>
      <c r="H367" s="1044"/>
      <c r="I367" s="1050"/>
      <c r="J367" s="1044"/>
      <c r="K367" s="1050"/>
      <c r="L367" s="1044"/>
      <c r="M367" s="1050"/>
      <c r="N367" s="1405"/>
      <c r="O367" s="1050"/>
      <c r="P367" s="1053"/>
      <c r="Q367" s="1056"/>
      <c r="R367" s="1041"/>
      <c r="S367" s="1041"/>
      <c r="T367" s="1023"/>
      <c r="U367" s="1008"/>
      <c r="V367" s="1008"/>
      <c r="W367" s="1008"/>
      <c r="X367" s="1008"/>
      <c r="Y367" s="1008"/>
      <c r="Z367" s="1005"/>
      <c r="AA367" s="1005"/>
      <c r="AB367" s="1005"/>
      <c r="AC367" s="1005"/>
      <c r="AD367" s="1005"/>
      <c r="AE367" s="1005"/>
      <c r="AF367" s="1005"/>
      <c r="AG367" s="196"/>
      <c r="AH367" s="592"/>
      <c r="AI367" s="592"/>
      <c r="AJ367" s="592"/>
      <c r="AK367" s="196"/>
      <c r="AL367" s="197"/>
      <c r="AM367" s="197"/>
      <c r="AN367" s="197"/>
      <c r="AO367" s="197"/>
      <c r="AP367" s="1151"/>
      <c r="AQ367" s="1005"/>
      <c r="AR367" s="282"/>
      <c r="AS367" s="282"/>
      <c r="AT367" s="282"/>
      <c r="AU367" s="282"/>
      <c r="AV367" s="282"/>
      <c r="AW367" s="282"/>
      <c r="AX367" s="1151"/>
      <c r="AY367" s="1005"/>
      <c r="AZ367" s="282"/>
      <c r="BA367" s="282"/>
      <c r="BB367" s="282"/>
      <c r="BC367" s="282"/>
      <c r="BD367" s="282"/>
      <c r="BE367" s="282"/>
      <c r="BF367" s="1151"/>
      <c r="BG367" s="1005"/>
      <c r="BH367" s="282"/>
      <c r="BI367" s="282"/>
      <c r="BJ367" s="282"/>
      <c r="BK367" s="282"/>
      <c r="BL367" s="282"/>
      <c r="BM367" s="282"/>
      <c r="BN367" s="1151"/>
      <c r="BO367" s="1005"/>
      <c r="BP367" s="282"/>
      <c r="BQ367" s="282"/>
      <c r="BR367" s="282"/>
      <c r="BS367" s="282"/>
      <c r="BT367" s="282"/>
      <c r="BU367" s="282"/>
    </row>
    <row r="368" spans="1:73" s="1" customFormat="1" ht="39.950000000000003" customHeight="1" thickBot="1" x14ac:dyDescent="0.3">
      <c r="A368" s="151"/>
      <c r="B368" s="24"/>
      <c r="C368" s="1059"/>
      <c r="D368" s="1050"/>
      <c r="E368" s="1062"/>
      <c r="F368" s="1065"/>
      <c r="G368" s="1050"/>
      <c r="H368" s="1044"/>
      <c r="I368" s="1050"/>
      <c r="J368" s="1044"/>
      <c r="K368" s="1050"/>
      <c r="L368" s="1044"/>
      <c r="M368" s="1050"/>
      <c r="N368" s="1420"/>
      <c r="O368" s="1050"/>
      <c r="P368" s="1053"/>
      <c r="Q368" s="1056"/>
      <c r="R368" s="1041"/>
      <c r="S368" s="1042"/>
      <c r="T368" s="1024"/>
      <c r="U368" s="1009"/>
      <c r="V368" s="1009"/>
      <c r="W368" s="1009"/>
      <c r="X368" s="1009"/>
      <c r="Y368" s="1009"/>
      <c r="Z368" s="1006"/>
      <c r="AA368" s="1006"/>
      <c r="AB368" s="1006"/>
      <c r="AC368" s="1006"/>
      <c r="AD368" s="1006"/>
      <c r="AE368" s="1006"/>
      <c r="AF368" s="1006"/>
      <c r="AG368" s="715"/>
      <c r="AH368" s="716"/>
      <c r="AI368" s="716"/>
      <c r="AJ368" s="716"/>
      <c r="AK368" s="715"/>
      <c r="AL368" s="717"/>
      <c r="AM368" s="717"/>
      <c r="AN368" s="717"/>
      <c r="AO368" s="717"/>
      <c r="AP368" s="1152"/>
      <c r="AQ368" s="1006"/>
      <c r="AR368" s="718"/>
      <c r="AS368" s="718"/>
      <c r="AT368" s="718"/>
      <c r="AU368" s="718"/>
      <c r="AV368" s="718"/>
      <c r="AW368" s="718"/>
      <c r="AX368" s="1152"/>
      <c r="AY368" s="1006"/>
      <c r="AZ368" s="718"/>
      <c r="BA368" s="718"/>
      <c r="BB368" s="718"/>
      <c r="BC368" s="718"/>
      <c r="BD368" s="718"/>
      <c r="BE368" s="718"/>
      <c r="BF368" s="1152"/>
      <c r="BG368" s="1006"/>
      <c r="BH368" s="718"/>
      <c r="BI368" s="718"/>
      <c r="BJ368" s="718"/>
      <c r="BK368" s="718"/>
      <c r="BL368" s="718"/>
      <c r="BM368" s="718"/>
      <c r="BN368" s="1152"/>
      <c r="BO368" s="1006"/>
      <c r="BP368" s="718"/>
      <c r="BQ368" s="718"/>
      <c r="BR368" s="718"/>
      <c r="BS368" s="718"/>
      <c r="BT368" s="718"/>
      <c r="BU368" s="718"/>
    </row>
    <row r="369" spans="1:73" ht="39.950000000000003" customHeight="1" thickTop="1" x14ac:dyDescent="0.25">
      <c r="A369" s="596"/>
      <c r="B369" s="596"/>
      <c r="C369" s="1415" t="s">
        <v>1505</v>
      </c>
      <c r="D369" s="1418" t="s">
        <v>1506</v>
      </c>
      <c r="E369" s="1061">
        <v>468</v>
      </c>
      <c r="F369" s="1413">
        <v>410305202</v>
      </c>
      <c r="G369" s="1049" t="s">
        <v>1507</v>
      </c>
      <c r="H369" s="1043">
        <v>4</v>
      </c>
      <c r="I369" s="1049" t="s">
        <v>2982</v>
      </c>
      <c r="J369" s="1043" t="s">
        <v>3049</v>
      </c>
      <c r="K369" s="1049" t="s">
        <v>3050</v>
      </c>
      <c r="L369" s="1043" t="s">
        <v>3635</v>
      </c>
      <c r="M369" s="1049" t="s">
        <v>3051</v>
      </c>
      <c r="N369" s="1404">
        <v>2024004540060</v>
      </c>
      <c r="O369" s="1049" t="s">
        <v>3636</v>
      </c>
      <c r="P369" s="1052" t="s">
        <v>1507</v>
      </c>
      <c r="Q369" s="1055">
        <v>4</v>
      </c>
      <c r="R369" s="1040" t="s">
        <v>2867</v>
      </c>
      <c r="S369" s="1040"/>
      <c r="T369" s="1022"/>
      <c r="U369" s="1007"/>
      <c r="V369" s="1007"/>
      <c r="W369" s="1007"/>
      <c r="X369" s="1007"/>
      <c r="Y369" s="1007"/>
      <c r="Z369" s="1004">
        <f t="shared" ref="Z369" si="1014">+AQ369+AY369+BG369+BO369</f>
        <v>0</v>
      </c>
      <c r="AA369" s="1004">
        <f t="shared" ref="AA369" si="1015">SUM(AR369:AR372,AZ369:AZ372,BH369:BH372,BP369:BP372)</f>
        <v>0</v>
      </c>
      <c r="AB369" s="1004">
        <f t="shared" ref="AB369" si="1016">SUM(AS369:AS372,BA369:BA372,BI369:BI372,BQ369:BQ372)</f>
        <v>0</v>
      </c>
      <c r="AC369" s="1004">
        <f t="shared" ref="AC369" si="1017">SUM(AT369:AT372,BB369:BB372,BJ369:BJ372,BR369:BR372)</f>
        <v>0</v>
      </c>
      <c r="AD369" s="1004">
        <f t="shared" ref="AD369" si="1018">SUM(AU369:AU372,BC369:BC372,BK369:BK372,BS369:BS372)</f>
        <v>0</v>
      </c>
      <c r="AE369" s="1004">
        <f t="shared" ref="AE369" si="1019">SUM(AV369:AV372,BD369:BD372,BL369:BL372,BT369:BT372)</f>
        <v>0</v>
      </c>
      <c r="AF369" s="1004">
        <f t="shared" ref="AF369" si="1020">SUM(AW369:AW372,BE369:BE372,BM369:BM372,BU369:BU372)</f>
        <v>0</v>
      </c>
      <c r="AG369" s="714"/>
      <c r="AH369" s="593"/>
      <c r="AI369" s="593"/>
      <c r="AJ369" s="593"/>
      <c r="AK369" s="207"/>
      <c r="AL369" s="208"/>
      <c r="AM369" s="208"/>
      <c r="AN369" s="208"/>
      <c r="AO369" s="208"/>
      <c r="AP369" s="1150">
        <f t="shared" ref="AP369" si="1021">+U369</f>
        <v>0</v>
      </c>
      <c r="AQ369" s="1004">
        <f t="shared" ref="AQ369" si="1022">SUM(AR369:AW372)</f>
        <v>0</v>
      </c>
      <c r="AR369" s="299"/>
      <c r="AS369" s="299"/>
      <c r="AT369" s="299"/>
      <c r="AU369" s="299"/>
      <c r="AV369" s="299"/>
      <c r="AW369" s="299"/>
      <c r="AX369" s="1150">
        <f t="shared" ref="AX369" si="1023">+V369</f>
        <v>0</v>
      </c>
      <c r="AY369" s="1004">
        <f t="shared" ref="AY369" si="1024">SUM(AZ369:BE372)</f>
        <v>0</v>
      </c>
      <c r="AZ369" s="299"/>
      <c r="BA369" s="299"/>
      <c r="BB369" s="299"/>
      <c r="BC369" s="299"/>
      <c r="BD369" s="299"/>
      <c r="BE369" s="299"/>
      <c r="BF369" s="1150">
        <f t="shared" ref="BF369" si="1025">+W369</f>
        <v>0</v>
      </c>
      <c r="BG369" s="1004">
        <f t="shared" ref="BG369" si="1026">SUM(BH369:BM372)</f>
        <v>0</v>
      </c>
      <c r="BH369" s="299"/>
      <c r="BI369" s="299"/>
      <c r="BJ369" s="299"/>
      <c r="BK369" s="299"/>
      <c r="BL369" s="299"/>
      <c r="BM369" s="299"/>
      <c r="BN369" s="1150">
        <f t="shared" ref="BN369" si="1027">+X369</f>
        <v>0</v>
      </c>
      <c r="BO369" s="1004">
        <f t="shared" ref="BO369" si="1028">SUM(BP369:BU372)</f>
        <v>0</v>
      </c>
      <c r="BP369" s="299"/>
      <c r="BQ369" s="299"/>
      <c r="BR369" s="299"/>
      <c r="BS369" s="299"/>
      <c r="BT369" s="299"/>
      <c r="BU369" s="299"/>
    </row>
    <row r="370" spans="1:73" ht="39.950000000000003" customHeight="1" x14ac:dyDescent="0.25">
      <c r="A370" s="596"/>
      <c r="B370" s="596"/>
      <c r="C370" s="1416"/>
      <c r="D370" s="1419"/>
      <c r="E370" s="1062"/>
      <c r="F370" s="1414"/>
      <c r="G370" s="1050"/>
      <c r="H370" s="1044"/>
      <c r="I370" s="1050"/>
      <c r="J370" s="1044"/>
      <c r="K370" s="1050"/>
      <c r="L370" s="1044"/>
      <c r="M370" s="1050"/>
      <c r="N370" s="1405"/>
      <c r="O370" s="1050"/>
      <c r="P370" s="1053"/>
      <c r="Q370" s="1056"/>
      <c r="R370" s="1041"/>
      <c r="S370" s="1041"/>
      <c r="T370" s="1023"/>
      <c r="U370" s="1008"/>
      <c r="V370" s="1008"/>
      <c r="W370" s="1008"/>
      <c r="X370" s="1008"/>
      <c r="Y370" s="1008"/>
      <c r="Z370" s="1005"/>
      <c r="AA370" s="1005"/>
      <c r="AB370" s="1005"/>
      <c r="AC370" s="1005"/>
      <c r="AD370" s="1005"/>
      <c r="AE370" s="1005"/>
      <c r="AF370" s="1005"/>
      <c r="AG370" s="479"/>
      <c r="AH370" s="592"/>
      <c r="AI370" s="592"/>
      <c r="AJ370" s="592"/>
      <c r="AK370" s="196"/>
      <c r="AL370" s="197"/>
      <c r="AM370" s="197"/>
      <c r="AN370" s="197"/>
      <c r="AO370" s="197"/>
      <c r="AP370" s="1151"/>
      <c r="AQ370" s="1005"/>
      <c r="AR370" s="282"/>
      <c r="AS370" s="282"/>
      <c r="AT370" s="282"/>
      <c r="AU370" s="282"/>
      <c r="AV370" s="282"/>
      <c r="AW370" s="282"/>
      <c r="AX370" s="1151"/>
      <c r="AY370" s="1005"/>
      <c r="AZ370" s="282"/>
      <c r="BA370" s="282"/>
      <c r="BB370" s="282"/>
      <c r="BC370" s="282"/>
      <c r="BD370" s="282"/>
      <c r="BE370" s="282"/>
      <c r="BF370" s="1151"/>
      <c r="BG370" s="1005"/>
      <c r="BH370" s="282"/>
      <c r="BI370" s="282"/>
      <c r="BJ370" s="282"/>
      <c r="BK370" s="282"/>
      <c r="BL370" s="282"/>
      <c r="BM370" s="282"/>
      <c r="BN370" s="1151"/>
      <c r="BO370" s="1005"/>
      <c r="BP370" s="282"/>
      <c r="BQ370" s="282"/>
      <c r="BR370" s="282"/>
      <c r="BS370" s="282"/>
      <c r="BT370" s="282"/>
      <c r="BU370" s="282"/>
    </row>
    <row r="371" spans="1:73" ht="39.950000000000003" customHeight="1" x14ac:dyDescent="0.25">
      <c r="A371" s="596"/>
      <c r="B371" s="596"/>
      <c r="C371" s="1416"/>
      <c r="D371" s="1419"/>
      <c r="E371" s="1062"/>
      <c r="F371" s="1414"/>
      <c r="G371" s="1050"/>
      <c r="H371" s="1044"/>
      <c r="I371" s="1050"/>
      <c r="J371" s="1044"/>
      <c r="K371" s="1050"/>
      <c r="L371" s="1044"/>
      <c r="M371" s="1050"/>
      <c r="N371" s="1405"/>
      <c r="O371" s="1050"/>
      <c r="P371" s="1053"/>
      <c r="Q371" s="1056"/>
      <c r="R371" s="1041"/>
      <c r="S371" s="1041"/>
      <c r="T371" s="1023"/>
      <c r="U371" s="1008"/>
      <c r="V371" s="1008"/>
      <c r="W371" s="1008"/>
      <c r="X371" s="1008"/>
      <c r="Y371" s="1008"/>
      <c r="Z371" s="1005"/>
      <c r="AA371" s="1005"/>
      <c r="AB371" s="1005"/>
      <c r="AC371" s="1005"/>
      <c r="AD371" s="1005"/>
      <c r="AE371" s="1005"/>
      <c r="AF371" s="1005"/>
      <c r="AG371" s="196"/>
      <c r="AH371" s="592"/>
      <c r="AI371" s="592"/>
      <c r="AJ371" s="592"/>
      <c r="AK371" s="196"/>
      <c r="AL371" s="197"/>
      <c r="AM371" s="197"/>
      <c r="AN371" s="197"/>
      <c r="AO371" s="197"/>
      <c r="AP371" s="1151"/>
      <c r="AQ371" s="1005"/>
      <c r="AR371" s="282"/>
      <c r="AS371" s="282"/>
      <c r="AT371" s="282"/>
      <c r="AU371" s="282"/>
      <c r="AV371" s="282"/>
      <c r="AW371" s="282"/>
      <c r="AX371" s="1151"/>
      <c r="AY371" s="1005"/>
      <c r="AZ371" s="282"/>
      <c r="BA371" s="282"/>
      <c r="BB371" s="282"/>
      <c r="BC371" s="282"/>
      <c r="BD371" s="282"/>
      <c r="BE371" s="282"/>
      <c r="BF371" s="1151"/>
      <c r="BG371" s="1005"/>
      <c r="BH371" s="282"/>
      <c r="BI371" s="282"/>
      <c r="BJ371" s="282"/>
      <c r="BK371" s="282"/>
      <c r="BL371" s="282"/>
      <c r="BM371" s="282"/>
      <c r="BN371" s="1151"/>
      <c r="BO371" s="1005"/>
      <c r="BP371" s="282"/>
      <c r="BQ371" s="282"/>
      <c r="BR371" s="282"/>
      <c r="BS371" s="282"/>
      <c r="BT371" s="282"/>
      <c r="BU371" s="282"/>
    </row>
    <row r="372" spans="1:73" ht="39.950000000000003" customHeight="1" thickBot="1" x14ac:dyDescent="0.3">
      <c r="A372" s="596"/>
      <c r="B372" s="596"/>
      <c r="C372" s="1416"/>
      <c r="D372" s="1419"/>
      <c r="E372" s="1062"/>
      <c r="F372" s="1065"/>
      <c r="G372" s="1050"/>
      <c r="H372" s="1044"/>
      <c r="I372" s="1050"/>
      <c r="J372" s="1044"/>
      <c r="K372" s="1050"/>
      <c r="L372" s="1044"/>
      <c r="M372" s="1050"/>
      <c r="N372" s="1420"/>
      <c r="O372" s="1050"/>
      <c r="P372" s="1053"/>
      <c r="Q372" s="1056"/>
      <c r="R372" s="1041"/>
      <c r="S372" s="1042"/>
      <c r="T372" s="1024"/>
      <c r="U372" s="1009"/>
      <c r="V372" s="1009"/>
      <c r="W372" s="1009"/>
      <c r="X372" s="1009"/>
      <c r="Y372" s="1009"/>
      <c r="Z372" s="1006"/>
      <c r="AA372" s="1006"/>
      <c r="AB372" s="1006"/>
      <c r="AC372" s="1006"/>
      <c r="AD372" s="1006"/>
      <c r="AE372" s="1006"/>
      <c r="AF372" s="1006"/>
      <c r="AG372" s="715"/>
      <c r="AH372" s="716"/>
      <c r="AI372" s="716"/>
      <c r="AJ372" s="716"/>
      <c r="AK372" s="715"/>
      <c r="AL372" s="717"/>
      <c r="AM372" s="717"/>
      <c r="AN372" s="717"/>
      <c r="AO372" s="717"/>
      <c r="AP372" s="1152"/>
      <c r="AQ372" s="1006"/>
      <c r="AR372" s="718"/>
      <c r="AS372" s="718"/>
      <c r="AT372" s="718"/>
      <c r="AU372" s="718"/>
      <c r="AV372" s="718"/>
      <c r="AW372" s="718"/>
      <c r="AX372" s="1152"/>
      <c r="AY372" s="1006"/>
      <c r="AZ372" s="718"/>
      <c r="BA372" s="718"/>
      <c r="BB372" s="718"/>
      <c r="BC372" s="718"/>
      <c r="BD372" s="718"/>
      <c r="BE372" s="718"/>
      <c r="BF372" s="1152"/>
      <c r="BG372" s="1006"/>
      <c r="BH372" s="718"/>
      <c r="BI372" s="718"/>
      <c r="BJ372" s="718"/>
      <c r="BK372" s="718"/>
      <c r="BL372" s="718"/>
      <c r="BM372" s="718"/>
      <c r="BN372" s="1152"/>
      <c r="BO372" s="1006"/>
      <c r="BP372" s="718"/>
      <c r="BQ372" s="718"/>
      <c r="BR372" s="718"/>
      <c r="BS372" s="718"/>
      <c r="BT372" s="718"/>
      <c r="BU372" s="718"/>
    </row>
    <row r="373" spans="1:73" ht="39.950000000000003" customHeight="1" thickTop="1" x14ac:dyDescent="0.25">
      <c r="A373" s="596"/>
      <c r="B373" s="596"/>
      <c r="C373" s="1417"/>
      <c r="D373" s="1420"/>
      <c r="E373" s="1061">
        <v>469</v>
      </c>
      <c r="F373" s="1413">
        <v>410204103</v>
      </c>
      <c r="G373" s="1049" t="s">
        <v>1425</v>
      </c>
      <c r="H373" s="1043">
        <v>4</v>
      </c>
      <c r="I373" s="1049" t="s">
        <v>2982</v>
      </c>
      <c r="J373" s="1043" t="s">
        <v>3049</v>
      </c>
      <c r="K373" s="1049" t="s">
        <v>3050</v>
      </c>
      <c r="L373" s="1043" t="s">
        <v>3620</v>
      </c>
      <c r="M373" s="1049" t="s">
        <v>3617</v>
      </c>
      <c r="N373" s="1404">
        <v>2024004540083</v>
      </c>
      <c r="O373" s="1049" t="s">
        <v>3386</v>
      </c>
      <c r="P373" s="1052" t="s">
        <v>1500</v>
      </c>
      <c r="Q373" s="1055">
        <v>4</v>
      </c>
      <c r="R373" s="1040" t="s">
        <v>2867</v>
      </c>
      <c r="S373" s="1040"/>
      <c r="T373" s="1022"/>
      <c r="U373" s="1007"/>
      <c r="V373" s="1007"/>
      <c r="W373" s="1007"/>
      <c r="X373" s="1007"/>
      <c r="Y373" s="1007"/>
      <c r="Z373" s="1004">
        <f t="shared" ref="Z373" si="1029">+AQ373+AY373+BG373+BO373</f>
        <v>0</v>
      </c>
      <c r="AA373" s="1004">
        <f t="shared" ref="AA373" si="1030">SUM(AR373:AR376,AZ373:AZ376,BH373:BH376,BP373:BP376)</f>
        <v>0</v>
      </c>
      <c r="AB373" s="1004">
        <f t="shared" ref="AB373" si="1031">SUM(AS373:AS376,BA373:BA376,BI373:BI376,BQ373:BQ376)</f>
        <v>0</v>
      </c>
      <c r="AC373" s="1004">
        <f t="shared" ref="AC373" si="1032">SUM(AT373:AT376,BB373:BB376,BJ373:BJ376,BR373:BR376)</f>
        <v>0</v>
      </c>
      <c r="AD373" s="1004">
        <f t="shared" ref="AD373" si="1033">SUM(AU373:AU376,BC373:BC376,BK373:BK376,BS373:BS376)</f>
        <v>0</v>
      </c>
      <c r="AE373" s="1004">
        <f t="shared" ref="AE373" si="1034">SUM(AV373:AV376,BD373:BD376,BL373:BL376,BT373:BT376)</f>
        <v>0</v>
      </c>
      <c r="AF373" s="1004">
        <f t="shared" ref="AF373" si="1035">SUM(AW373:AW376,BE373:BE376,BM373:BM376,BU373:BU376)</f>
        <v>0</v>
      </c>
      <c r="AG373" s="714"/>
      <c r="AH373" s="593"/>
      <c r="AI373" s="593"/>
      <c r="AJ373" s="593"/>
      <c r="AK373" s="207"/>
      <c r="AL373" s="208"/>
      <c r="AM373" s="208"/>
      <c r="AN373" s="208"/>
      <c r="AO373" s="208"/>
      <c r="AP373" s="1150">
        <f t="shared" ref="AP373" si="1036">+U373</f>
        <v>0</v>
      </c>
      <c r="AQ373" s="1004">
        <f t="shared" ref="AQ373" si="1037">SUM(AR373:AW376)</f>
        <v>0</v>
      </c>
      <c r="AR373" s="299"/>
      <c r="AS373" s="299"/>
      <c r="AT373" s="299"/>
      <c r="AU373" s="299"/>
      <c r="AV373" s="299"/>
      <c r="AW373" s="299"/>
      <c r="AX373" s="1150">
        <f t="shared" ref="AX373" si="1038">+V373</f>
        <v>0</v>
      </c>
      <c r="AY373" s="1004">
        <f t="shared" ref="AY373" si="1039">SUM(AZ373:BE376)</f>
        <v>0</v>
      </c>
      <c r="AZ373" s="299"/>
      <c r="BA373" s="299"/>
      <c r="BB373" s="299"/>
      <c r="BC373" s="299"/>
      <c r="BD373" s="299"/>
      <c r="BE373" s="299"/>
      <c r="BF373" s="1150">
        <f t="shared" ref="BF373" si="1040">+W373</f>
        <v>0</v>
      </c>
      <c r="BG373" s="1004">
        <f t="shared" ref="BG373" si="1041">SUM(BH373:BM376)</f>
        <v>0</v>
      </c>
      <c r="BH373" s="299"/>
      <c r="BI373" s="299"/>
      <c r="BJ373" s="299"/>
      <c r="BK373" s="299"/>
      <c r="BL373" s="299"/>
      <c r="BM373" s="299"/>
      <c r="BN373" s="1150">
        <f t="shared" ref="BN373" si="1042">+X373</f>
        <v>0</v>
      </c>
      <c r="BO373" s="1004">
        <f t="shared" ref="BO373" si="1043">SUM(BP373:BU376)</f>
        <v>0</v>
      </c>
      <c r="BP373" s="299"/>
      <c r="BQ373" s="299"/>
      <c r="BR373" s="299"/>
      <c r="BS373" s="299"/>
      <c r="BT373" s="299"/>
      <c r="BU373" s="299"/>
    </row>
    <row r="374" spans="1:73" ht="39.950000000000003" customHeight="1" x14ac:dyDescent="0.25">
      <c r="A374" s="596"/>
      <c r="B374" s="596"/>
      <c r="C374" s="1417"/>
      <c r="D374" s="1420"/>
      <c r="E374" s="1062"/>
      <c r="F374" s="1414"/>
      <c r="G374" s="1050"/>
      <c r="H374" s="1044"/>
      <c r="I374" s="1050"/>
      <c r="J374" s="1044"/>
      <c r="K374" s="1050"/>
      <c r="L374" s="1044"/>
      <c r="M374" s="1050"/>
      <c r="N374" s="1405"/>
      <c r="O374" s="1050"/>
      <c r="P374" s="1053"/>
      <c r="Q374" s="1056"/>
      <c r="R374" s="1041"/>
      <c r="S374" s="1041"/>
      <c r="T374" s="1023"/>
      <c r="U374" s="1008"/>
      <c r="V374" s="1008"/>
      <c r="W374" s="1008"/>
      <c r="X374" s="1008"/>
      <c r="Y374" s="1008"/>
      <c r="Z374" s="1005"/>
      <c r="AA374" s="1005"/>
      <c r="AB374" s="1005"/>
      <c r="AC374" s="1005"/>
      <c r="AD374" s="1005"/>
      <c r="AE374" s="1005"/>
      <c r="AF374" s="1005"/>
      <c r="AG374" s="479"/>
      <c r="AH374" s="592"/>
      <c r="AI374" s="592"/>
      <c r="AJ374" s="592"/>
      <c r="AK374" s="196"/>
      <c r="AL374" s="197"/>
      <c r="AM374" s="197"/>
      <c r="AN374" s="197"/>
      <c r="AO374" s="197"/>
      <c r="AP374" s="1151"/>
      <c r="AQ374" s="1005"/>
      <c r="AR374" s="282"/>
      <c r="AS374" s="282"/>
      <c r="AT374" s="282"/>
      <c r="AU374" s="282"/>
      <c r="AV374" s="282"/>
      <c r="AW374" s="282"/>
      <c r="AX374" s="1151"/>
      <c r="AY374" s="1005"/>
      <c r="AZ374" s="282"/>
      <c r="BA374" s="282"/>
      <c r="BB374" s="282"/>
      <c r="BC374" s="282"/>
      <c r="BD374" s="282"/>
      <c r="BE374" s="282"/>
      <c r="BF374" s="1151"/>
      <c r="BG374" s="1005"/>
      <c r="BH374" s="282"/>
      <c r="BI374" s="282"/>
      <c r="BJ374" s="282"/>
      <c r="BK374" s="282"/>
      <c r="BL374" s="282"/>
      <c r="BM374" s="282"/>
      <c r="BN374" s="1151"/>
      <c r="BO374" s="1005"/>
      <c r="BP374" s="282"/>
      <c r="BQ374" s="282"/>
      <c r="BR374" s="282"/>
      <c r="BS374" s="282"/>
      <c r="BT374" s="282"/>
      <c r="BU374" s="282"/>
    </row>
    <row r="375" spans="1:73" ht="39.950000000000003" customHeight="1" x14ac:dyDescent="0.25">
      <c r="A375" s="596"/>
      <c r="B375" s="596"/>
      <c r="C375" s="1417"/>
      <c r="D375" s="1420"/>
      <c r="E375" s="1062"/>
      <c r="F375" s="1414"/>
      <c r="G375" s="1050"/>
      <c r="H375" s="1044"/>
      <c r="I375" s="1050"/>
      <c r="J375" s="1044"/>
      <c r="K375" s="1050"/>
      <c r="L375" s="1044"/>
      <c r="M375" s="1050"/>
      <c r="N375" s="1405"/>
      <c r="O375" s="1050"/>
      <c r="P375" s="1053"/>
      <c r="Q375" s="1056"/>
      <c r="R375" s="1041"/>
      <c r="S375" s="1041"/>
      <c r="T375" s="1023"/>
      <c r="U375" s="1008"/>
      <c r="V375" s="1008"/>
      <c r="W375" s="1008"/>
      <c r="X375" s="1008"/>
      <c r="Y375" s="1008"/>
      <c r="Z375" s="1005"/>
      <c r="AA375" s="1005"/>
      <c r="AB375" s="1005"/>
      <c r="AC375" s="1005"/>
      <c r="AD375" s="1005"/>
      <c r="AE375" s="1005"/>
      <c r="AF375" s="1005"/>
      <c r="AG375" s="196"/>
      <c r="AH375" s="592"/>
      <c r="AI375" s="592"/>
      <c r="AJ375" s="592"/>
      <c r="AK375" s="196"/>
      <c r="AL375" s="197"/>
      <c r="AM375" s="197"/>
      <c r="AN375" s="197"/>
      <c r="AO375" s="197"/>
      <c r="AP375" s="1151"/>
      <c r="AQ375" s="1005"/>
      <c r="AR375" s="282"/>
      <c r="AS375" s="282"/>
      <c r="AT375" s="282"/>
      <c r="AU375" s="282"/>
      <c r="AV375" s="282"/>
      <c r="AW375" s="282"/>
      <c r="AX375" s="1151"/>
      <c r="AY375" s="1005"/>
      <c r="AZ375" s="282"/>
      <c r="BA375" s="282"/>
      <c r="BB375" s="282"/>
      <c r="BC375" s="282"/>
      <c r="BD375" s="282"/>
      <c r="BE375" s="282"/>
      <c r="BF375" s="1151"/>
      <c r="BG375" s="1005"/>
      <c r="BH375" s="282"/>
      <c r="BI375" s="282"/>
      <c r="BJ375" s="282"/>
      <c r="BK375" s="282"/>
      <c r="BL375" s="282"/>
      <c r="BM375" s="282"/>
      <c r="BN375" s="1151"/>
      <c r="BO375" s="1005"/>
      <c r="BP375" s="282"/>
      <c r="BQ375" s="282"/>
      <c r="BR375" s="282"/>
      <c r="BS375" s="282"/>
      <c r="BT375" s="282"/>
      <c r="BU375" s="282"/>
    </row>
    <row r="376" spans="1:73" ht="39.950000000000003" customHeight="1" thickBot="1" x14ac:dyDescent="0.3">
      <c r="A376" s="596"/>
      <c r="B376" s="596"/>
      <c r="C376" s="1417"/>
      <c r="D376" s="1420"/>
      <c r="E376" s="1062"/>
      <c r="F376" s="1065"/>
      <c r="G376" s="1050"/>
      <c r="H376" s="1044"/>
      <c r="I376" s="1050"/>
      <c r="J376" s="1044"/>
      <c r="K376" s="1050"/>
      <c r="L376" s="1044"/>
      <c r="M376" s="1050"/>
      <c r="N376" s="1420"/>
      <c r="O376" s="1050"/>
      <c r="P376" s="1053"/>
      <c r="Q376" s="1056"/>
      <c r="R376" s="1041"/>
      <c r="S376" s="1042"/>
      <c r="T376" s="1024"/>
      <c r="U376" s="1009"/>
      <c r="V376" s="1009"/>
      <c r="W376" s="1009"/>
      <c r="X376" s="1009"/>
      <c r="Y376" s="1009"/>
      <c r="Z376" s="1006"/>
      <c r="AA376" s="1006"/>
      <c r="AB376" s="1006"/>
      <c r="AC376" s="1006"/>
      <c r="AD376" s="1006"/>
      <c r="AE376" s="1006"/>
      <c r="AF376" s="1006"/>
      <c r="AG376" s="715"/>
      <c r="AH376" s="716"/>
      <c r="AI376" s="716"/>
      <c r="AJ376" s="716"/>
      <c r="AK376" s="715"/>
      <c r="AL376" s="717"/>
      <c r="AM376" s="717"/>
      <c r="AN376" s="717"/>
      <c r="AO376" s="717"/>
      <c r="AP376" s="1152"/>
      <c r="AQ376" s="1006"/>
      <c r="AR376" s="718"/>
      <c r="AS376" s="718"/>
      <c r="AT376" s="718"/>
      <c r="AU376" s="718"/>
      <c r="AV376" s="718"/>
      <c r="AW376" s="718"/>
      <c r="AX376" s="1152"/>
      <c r="AY376" s="1006"/>
      <c r="AZ376" s="718"/>
      <c r="BA376" s="718"/>
      <c r="BB376" s="718"/>
      <c r="BC376" s="718"/>
      <c r="BD376" s="718"/>
      <c r="BE376" s="718"/>
      <c r="BF376" s="1152"/>
      <c r="BG376" s="1006"/>
      <c r="BH376" s="718"/>
      <c r="BI376" s="718"/>
      <c r="BJ376" s="718"/>
      <c r="BK376" s="718"/>
      <c r="BL376" s="718"/>
      <c r="BM376" s="718"/>
      <c r="BN376" s="1152"/>
      <c r="BO376" s="1006"/>
      <c r="BP376" s="718"/>
      <c r="BQ376" s="718"/>
      <c r="BR376" s="718"/>
      <c r="BS376" s="718"/>
      <c r="BT376" s="718"/>
      <c r="BU376" s="718"/>
    </row>
    <row r="377" spans="1:73" s="1" customFormat="1" ht="39.950000000000003" customHeight="1" thickTop="1" x14ac:dyDescent="0.25">
      <c r="A377" s="151"/>
      <c r="B377" s="24"/>
      <c r="C377" s="1058" t="s">
        <v>1508</v>
      </c>
      <c r="D377" s="1049" t="s">
        <v>1509</v>
      </c>
      <c r="E377" s="1061">
        <v>470</v>
      </c>
      <c r="F377" s="1413">
        <v>450203413</v>
      </c>
      <c r="G377" s="1049" t="s">
        <v>3668</v>
      </c>
      <c r="H377" s="1043">
        <v>700</v>
      </c>
      <c r="I377" s="1049" t="s">
        <v>2982</v>
      </c>
      <c r="J377" s="1043" t="s">
        <v>3058</v>
      </c>
      <c r="K377" s="1049" t="s">
        <v>3625</v>
      </c>
      <c r="L377" s="1043" t="s">
        <v>3626</v>
      </c>
      <c r="M377" s="1049" t="s">
        <v>3627</v>
      </c>
      <c r="N377" s="1404">
        <v>2024004540057</v>
      </c>
      <c r="O377" s="1049" t="s">
        <v>3628</v>
      </c>
      <c r="P377" s="1052" t="s">
        <v>1510</v>
      </c>
      <c r="Q377" s="1055">
        <v>700</v>
      </c>
      <c r="R377" s="1040" t="s">
        <v>2871</v>
      </c>
      <c r="S377" s="1040"/>
      <c r="T377" s="1022"/>
      <c r="U377" s="1007"/>
      <c r="V377" s="1007"/>
      <c r="W377" s="1007"/>
      <c r="X377" s="1007"/>
      <c r="Y377" s="1007"/>
      <c r="Z377" s="1004">
        <f t="shared" ref="Z377" si="1044">+AQ377+AY377+BG377+BO377</f>
        <v>0</v>
      </c>
      <c r="AA377" s="1004">
        <f t="shared" ref="AA377" si="1045">SUM(AR377:AR380,AZ377:AZ380,BH377:BH380,BP377:BP380)</f>
        <v>0</v>
      </c>
      <c r="AB377" s="1004">
        <f t="shared" ref="AB377" si="1046">SUM(AS377:AS380,BA377:BA380,BI377:BI380,BQ377:BQ380)</f>
        <v>0</v>
      </c>
      <c r="AC377" s="1004">
        <f t="shared" ref="AC377" si="1047">SUM(AT377:AT380,BB377:BB380,BJ377:BJ380,BR377:BR380)</f>
        <v>0</v>
      </c>
      <c r="AD377" s="1004">
        <f t="shared" ref="AD377" si="1048">SUM(AU377:AU380,BC377:BC380,BK377:BK380,BS377:BS380)</f>
        <v>0</v>
      </c>
      <c r="AE377" s="1004">
        <f t="shared" ref="AE377" si="1049">SUM(AV377:AV380,BD377:BD380,BL377:BL380,BT377:BT380)</f>
        <v>0</v>
      </c>
      <c r="AF377" s="1004">
        <f t="shared" ref="AF377" si="1050">SUM(AW377:AW380,BE377:BE380,BM377:BM380,BU377:BU380)</f>
        <v>0</v>
      </c>
      <c r="AG377" s="714"/>
      <c r="AH377" s="593"/>
      <c r="AI377" s="593"/>
      <c r="AJ377" s="593"/>
      <c r="AK377" s="207"/>
      <c r="AL377" s="208"/>
      <c r="AM377" s="208"/>
      <c r="AN377" s="208"/>
      <c r="AO377" s="208"/>
      <c r="AP377" s="1150">
        <f t="shared" ref="AP377" si="1051">+U377</f>
        <v>0</v>
      </c>
      <c r="AQ377" s="1004">
        <f t="shared" ref="AQ377" si="1052">SUM(AR377:AW380)</f>
        <v>0</v>
      </c>
      <c r="AR377" s="299"/>
      <c r="AS377" s="299"/>
      <c r="AT377" s="299"/>
      <c r="AU377" s="299"/>
      <c r="AV377" s="299"/>
      <c r="AW377" s="299"/>
      <c r="AX377" s="1150">
        <f t="shared" ref="AX377" si="1053">+V377</f>
        <v>0</v>
      </c>
      <c r="AY377" s="1004">
        <f t="shared" ref="AY377" si="1054">SUM(AZ377:BE380)</f>
        <v>0</v>
      </c>
      <c r="AZ377" s="299"/>
      <c r="BA377" s="299"/>
      <c r="BB377" s="299"/>
      <c r="BC377" s="299"/>
      <c r="BD377" s="299"/>
      <c r="BE377" s="299"/>
      <c r="BF377" s="1150">
        <f t="shared" ref="BF377" si="1055">+W377</f>
        <v>0</v>
      </c>
      <c r="BG377" s="1004">
        <f t="shared" ref="BG377" si="1056">SUM(BH377:BM380)</f>
        <v>0</v>
      </c>
      <c r="BH377" s="299"/>
      <c r="BI377" s="299"/>
      <c r="BJ377" s="299"/>
      <c r="BK377" s="299"/>
      <c r="BL377" s="299"/>
      <c r="BM377" s="299"/>
      <c r="BN377" s="1150">
        <f t="shared" ref="BN377" si="1057">+X377</f>
        <v>0</v>
      </c>
      <c r="BO377" s="1004">
        <f t="shared" ref="BO377" si="1058">SUM(BP377:BU380)</f>
        <v>0</v>
      </c>
      <c r="BP377" s="299"/>
      <c r="BQ377" s="299"/>
      <c r="BR377" s="299"/>
      <c r="BS377" s="299"/>
      <c r="BT377" s="299"/>
      <c r="BU377" s="299"/>
    </row>
    <row r="378" spans="1:73" s="1" customFormat="1" ht="39.950000000000003" customHeight="1" x14ac:dyDescent="0.25">
      <c r="A378" s="151"/>
      <c r="B378" s="24"/>
      <c r="C378" s="1059"/>
      <c r="D378" s="1050"/>
      <c r="E378" s="1062"/>
      <c r="F378" s="1414"/>
      <c r="G378" s="1050"/>
      <c r="H378" s="1044"/>
      <c r="I378" s="1050"/>
      <c r="J378" s="1044"/>
      <c r="K378" s="1050"/>
      <c r="L378" s="1044"/>
      <c r="M378" s="1050"/>
      <c r="N378" s="1405"/>
      <c r="O378" s="1050"/>
      <c r="P378" s="1053"/>
      <c r="Q378" s="1056"/>
      <c r="R378" s="1041"/>
      <c r="S378" s="1041"/>
      <c r="T378" s="1023"/>
      <c r="U378" s="1008"/>
      <c r="V378" s="1008"/>
      <c r="W378" s="1008"/>
      <c r="X378" s="1008"/>
      <c r="Y378" s="1008"/>
      <c r="Z378" s="1005"/>
      <c r="AA378" s="1005"/>
      <c r="AB378" s="1005"/>
      <c r="AC378" s="1005"/>
      <c r="AD378" s="1005"/>
      <c r="AE378" s="1005"/>
      <c r="AF378" s="1005"/>
      <c r="AG378" s="479"/>
      <c r="AH378" s="592"/>
      <c r="AI378" s="592"/>
      <c r="AJ378" s="592"/>
      <c r="AK378" s="196"/>
      <c r="AL378" s="197"/>
      <c r="AM378" s="197"/>
      <c r="AN378" s="197"/>
      <c r="AO378" s="197"/>
      <c r="AP378" s="1151"/>
      <c r="AQ378" s="1005"/>
      <c r="AR378" s="282"/>
      <c r="AS378" s="282"/>
      <c r="AT378" s="282"/>
      <c r="AU378" s="282"/>
      <c r="AV378" s="282"/>
      <c r="AW378" s="282"/>
      <c r="AX378" s="1151"/>
      <c r="AY378" s="1005"/>
      <c r="AZ378" s="282"/>
      <c r="BA378" s="282"/>
      <c r="BB378" s="282"/>
      <c r="BC378" s="282"/>
      <c r="BD378" s="282"/>
      <c r="BE378" s="282"/>
      <c r="BF378" s="1151"/>
      <c r="BG378" s="1005"/>
      <c r="BH378" s="282"/>
      <c r="BI378" s="282"/>
      <c r="BJ378" s="282"/>
      <c r="BK378" s="282"/>
      <c r="BL378" s="282"/>
      <c r="BM378" s="282"/>
      <c r="BN378" s="1151"/>
      <c r="BO378" s="1005"/>
      <c r="BP378" s="282"/>
      <c r="BQ378" s="282"/>
      <c r="BR378" s="282"/>
      <c r="BS378" s="282"/>
      <c r="BT378" s="282"/>
      <c r="BU378" s="282"/>
    </row>
    <row r="379" spans="1:73" s="1" customFormat="1" ht="39.950000000000003" customHeight="1" x14ac:dyDescent="0.25">
      <c r="A379" s="151"/>
      <c r="B379" s="24"/>
      <c r="C379" s="1059"/>
      <c r="D379" s="1050"/>
      <c r="E379" s="1062"/>
      <c r="F379" s="1414"/>
      <c r="G379" s="1050"/>
      <c r="H379" s="1044"/>
      <c r="I379" s="1050"/>
      <c r="J379" s="1044"/>
      <c r="K379" s="1050"/>
      <c r="L379" s="1044"/>
      <c r="M379" s="1050"/>
      <c r="N379" s="1405"/>
      <c r="O379" s="1050"/>
      <c r="P379" s="1053"/>
      <c r="Q379" s="1056"/>
      <c r="R379" s="1041"/>
      <c r="S379" s="1041"/>
      <c r="T379" s="1023"/>
      <c r="U379" s="1008"/>
      <c r="V379" s="1008"/>
      <c r="W379" s="1008"/>
      <c r="X379" s="1008"/>
      <c r="Y379" s="1008"/>
      <c r="Z379" s="1005"/>
      <c r="AA379" s="1005"/>
      <c r="AB379" s="1005"/>
      <c r="AC379" s="1005"/>
      <c r="AD379" s="1005"/>
      <c r="AE379" s="1005"/>
      <c r="AF379" s="1005"/>
      <c r="AG379" s="196"/>
      <c r="AH379" s="592"/>
      <c r="AI379" s="592"/>
      <c r="AJ379" s="592"/>
      <c r="AK379" s="196"/>
      <c r="AL379" s="197"/>
      <c r="AM379" s="197"/>
      <c r="AN379" s="197"/>
      <c r="AO379" s="197"/>
      <c r="AP379" s="1151"/>
      <c r="AQ379" s="1005"/>
      <c r="AR379" s="282"/>
      <c r="AS379" s="282"/>
      <c r="AT379" s="282"/>
      <c r="AU379" s="282"/>
      <c r="AV379" s="282"/>
      <c r="AW379" s="282"/>
      <c r="AX379" s="1151"/>
      <c r="AY379" s="1005"/>
      <c r="AZ379" s="282"/>
      <c r="BA379" s="282"/>
      <c r="BB379" s="282"/>
      <c r="BC379" s="282"/>
      <c r="BD379" s="282"/>
      <c r="BE379" s="282"/>
      <c r="BF379" s="1151"/>
      <c r="BG379" s="1005"/>
      <c r="BH379" s="282"/>
      <c r="BI379" s="282"/>
      <c r="BJ379" s="282"/>
      <c r="BK379" s="282"/>
      <c r="BL379" s="282"/>
      <c r="BM379" s="282"/>
      <c r="BN379" s="1151"/>
      <c r="BO379" s="1005"/>
      <c r="BP379" s="282"/>
      <c r="BQ379" s="282"/>
      <c r="BR379" s="282"/>
      <c r="BS379" s="282"/>
      <c r="BT379" s="282"/>
      <c r="BU379" s="282"/>
    </row>
    <row r="380" spans="1:73" s="1" customFormat="1" ht="39.950000000000003" customHeight="1" thickBot="1" x14ac:dyDescent="0.3">
      <c r="A380" s="151"/>
      <c r="B380" s="24"/>
      <c r="C380" s="1059"/>
      <c r="D380" s="1050"/>
      <c r="E380" s="1062"/>
      <c r="F380" s="1065"/>
      <c r="G380" s="1050"/>
      <c r="H380" s="1044"/>
      <c r="I380" s="1050"/>
      <c r="J380" s="1044"/>
      <c r="K380" s="1050"/>
      <c r="L380" s="1044"/>
      <c r="M380" s="1050"/>
      <c r="N380" s="1420"/>
      <c r="O380" s="1050"/>
      <c r="P380" s="1053"/>
      <c r="Q380" s="1056"/>
      <c r="R380" s="1041"/>
      <c r="S380" s="1041"/>
      <c r="T380" s="1023"/>
      <c r="U380" s="1008"/>
      <c r="V380" s="1008"/>
      <c r="W380" s="1008"/>
      <c r="X380" s="1008"/>
      <c r="Y380" s="1008"/>
      <c r="Z380" s="1005"/>
      <c r="AA380" s="1005"/>
      <c r="AB380" s="1005"/>
      <c r="AC380" s="1005"/>
      <c r="AD380" s="1005"/>
      <c r="AE380" s="1005"/>
      <c r="AF380" s="1005"/>
      <c r="AG380" s="196"/>
      <c r="AH380" s="592"/>
      <c r="AI380" s="592"/>
      <c r="AJ380" s="592"/>
      <c r="AK380" s="196"/>
      <c r="AL380" s="197"/>
      <c r="AM380" s="197"/>
      <c r="AN380" s="197"/>
      <c r="AO380" s="197"/>
      <c r="AP380" s="1151"/>
      <c r="AQ380" s="1005"/>
      <c r="AR380" s="282"/>
      <c r="AS380" s="282"/>
      <c r="AT380" s="282"/>
      <c r="AU380" s="282"/>
      <c r="AV380" s="282"/>
      <c r="AW380" s="282"/>
      <c r="AX380" s="1151"/>
      <c r="AY380" s="1005"/>
      <c r="AZ380" s="282"/>
      <c r="BA380" s="282"/>
      <c r="BB380" s="282"/>
      <c r="BC380" s="282"/>
      <c r="BD380" s="282"/>
      <c r="BE380" s="282"/>
      <c r="BF380" s="1151"/>
      <c r="BG380" s="1005"/>
      <c r="BH380" s="282"/>
      <c r="BI380" s="282"/>
      <c r="BJ380" s="282"/>
      <c r="BK380" s="282"/>
      <c r="BL380" s="282"/>
      <c r="BM380" s="282"/>
      <c r="BN380" s="1151"/>
      <c r="BO380" s="1005"/>
      <c r="BP380" s="282"/>
      <c r="BQ380" s="282"/>
      <c r="BR380" s="282"/>
      <c r="BS380" s="282"/>
      <c r="BT380" s="282"/>
      <c r="BU380" s="282"/>
    </row>
    <row r="381" spans="1:73" s="1" customFormat="1" ht="39.950000000000003" customHeight="1" thickTop="1" thickBot="1" x14ac:dyDescent="0.3">
      <c r="A381" s="151"/>
      <c r="B381" s="117" t="s">
        <v>1511</v>
      </c>
      <c r="C381" s="238" t="s">
        <v>1512</v>
      </c>
      <c r="D381" s="421"/>
      <c r="E381" s="662"/>
      <c r="F381" s="447"/>
      <c r="G381" s="373"/>
      <c r="H381" s="375"/>
      <c r="I381" s="375"/>
      <c r="J381" s="376"/>
      <c r="K381" s="376"/>
      <c r="L381" s="421"/>
      <c r="M381" s="423"/>
      <c r="N381" s="712"/>
      <c r="O381" s="664"/>
      <c r="P381" s="664"/>
      <c r="Q381" s="666"/>
      <c r="R381" s="666"/>
      <c r="S381" s="698"/>
      <c r="T381" s="699"/>
      <c r="U381" s="668"/>
      <c r="V381" s="668"/>
      <c r="W381" s="668"/>
      <c r="X381" s="668"/>
      <c r="Y381" s="248">
        <f>SUM(Y382:Y398)</f>
        <v>0</v>
      </c>
      <c r="Z381" s="700">
        <f t="shared" ref="Z381:AF403" si="1059">+AQ381+AY381+BG381+BO381</f>
        <v>0</v>
      </c>
      <c r="AA381" s="700">
        <f t="shared" si="1059"/>
        <v>0</v>
      </c>
      <c r="AB381" s="700">
        <f t="shared" si="1059"/>
        <v>0</v>
      </c>
      <c r="AC381" s="700">
        <f t="shared" si="1059"/>
        <v>0</v>
      </c>
      <c r="AD381" s="700">
        <f t="shared" si="1059"/>
        <v>0</v>
      </c>
      <c r="AE381" s="700">
        <f t="shared" si="1059"/>
        <v>0</v>
      </c>
      <c r="AF381" s="700">
        <f t="shared" si="1059"/>
        <v>0</v>
      </c>
      <c r="AG381" s="246"/>
      <c r="AH381" s="246"/>
      <c r="AI381" s="246"/>
      <c r="AJ381" s="246"/>
      <c r="AK381" s="246"/>
      <c r="AL381" s="246"/>
      <c r="AM381" s="246"/>
      <c r="AN381" s="246"/>
      <c r="AO381" s="246"/>
      <c r="AP381" s="669"/>
      <c r="AQ381" s="670">
        <f t="shared" ref="AQ381:AW381" si="1060">SUM(AQ382:AQ398)</f>
        <v>0</v>
      </c>
      <c r="AR381" s="670">
        <f t="shared" si="1060"/>
        <v>0</v>
      </c>
      <c r="AS381" s="670">
        <f t="shared" si="1060"/>
        <v>0</v>
      </c>
      <c r="AT381" s="670">
        <f t="shared" si="1060"/>
        <v>0</v>
      </c>
      <c r="AU381" s="670">
        <f t="shared" si="1060"/>
        <v>0</v>
      </c>
      <c r="AV381" s="670">
        <f t="shared" si="1060"/>
        <v>0</v>
      </c>
      <c r="AW381" s="670">
        <f t="shared" si="1060"/>
        <v>0</v>
      </c>
      <c r="AX381" s="669"/>
      <c r="AY381" s="670">
        <f t="shared" ref="AY381:BE381" si="1061">SUM(AY382:AY398)</f>
        <v>0</v>
      </c>
      <c r="AZ381" s="670">
        <f t="shared" si="1061"/>
        <v>0</v>
      </c>
      <c r="BA381" s="670">
        <f t="shared" si="1061"/>
        <v>0</v>
      </c>
      <c r="BB381" s="670">
        <f t="shared" si="1061"/>
        <v>0</v>
      </c>
      <c r="BC381" s="670">
        <f t="shared" si="1061"/>
        <v>0</v>
      </c>
      <c r="BD381" s="670">
        <f t="shared" si="1061"/>
        <v>0</v>
      </c>
      <c r="BE381" s="670">
        <f t="shared" si="1061"/>
        <v>0</v>
      </c>
      <c r="BF381" s="669"/>
      <c r="BG381" s="670">
        <f t="shared" ref="BG381:BM381" si="1062">SUM(BG382:BG398)</f>
        <v>0</v>
      </c>
      <c r="BH381" s="670">
        <f t="shared" si="1062"/>
        <v>0</v>
      </c>
      <c r="BI381" s="670">
        <f t="shared" si="1062"/>
        <v>0</v>
      </c>
      <c r="BJ381" s="670">
        <f t="shared" si="1062"/>
        <v>0</v>
      </c>
      <c r="BK381" s="670">
        <f t="shared" si="1062"/>
        <v>0</v>
      </c>
      <c r="BL381" s="670">
        <f t="shared" si="1062"/>
        <v>0</v>
      </c>
      <c r="BM381" s="670">
        <f t="shared" si="1062"/>
        <v>0</v>
      </c>
      <c r="BN381" s="669"/>
      <c r="BO381" s="670">
        <f t="shared" ref="BO381:BU381" si="1063">SUM(BO382:BO398)</f>
        <v>0</v>
      </c>
      <c r="BP381" s="670">
        <f t="shared" si="1063"/>
        <v>0</v>
      </c>
      <c r="BQ381" s="670">
        <f t="shared" si="1063"/>
        <v>0</v>
      </c>
      <c r="BR381" s="670">
        <f t="shared" si="1063"/>
        <v>0</v>
      </c>
      <c r="BS381" s="670">
        <f t="shared" si="1063"/>
        <v>0</v>
      </c>
      <c r="BT381" s="670">
        <f t="shared" si="1063"/>
        <v>0</v>
      </c>
      <c r="BU381" s="670">
        <f t="shared" si="1063"/>
        <v>0</v>
      </c>
    </row>
    <row r="382" spans="1:73" ht="39.950000000000003" customHeight="1" thickTop="1" x14ac:dyDescent="0.25">
      <c r="A382" s="596"/>
      <c r="B382" s="596"/>
      <c r="C382" s="1443" t="s">
        <v>1513</v>
      </c>
      <c r="D382" s="1409" t="s">
        <v>1514</v>
      </c>
      <c r="E382" s="1061">
        <v>471</v>
      </c>
      <c r="F382" s="1413">
        <v>450203413</v>
      </c>
      <c r="G382" s="1049" t="s">
        <v>3668</v>
      </c>
      <c r="H382" s="1043">
        <v>1000</v>
      </c>
      <c r="I382" s="1049" t="s">
        <v>2982</v>
      </c>
      <c r="J382" s="1043" t="s">
        <v>3058</v>
      </c>
      <c r="K382" s="1049" t="s">
        <v>3625</v>
      </c>
      <c r="L382" s="1043" t="s">
        <v>3626</v>
      </c>
      <c r="M382" s="1049" t="s">
        <v>3627</v>
      </c>
      <c r="N382" s="1404">
        <v>2024004540057</v>
      </c>
      <c r="O382" s="1049" t="s">
        <v>3628</v>
      </c>
      <c r="P382" s="1052" t="s">
        <v>1510</v>
      </c>
      <c r="Q382" s="1055">
        <v>1</v>
      </c>
      <c r="R382" s="1040" t="s">
        <v>2871</v>
      </c>
      <c r="S382" s="1040"/>
      <c r="T382" s="1022"/>
      <c r="U382" s="1007"/>
      <c r="V382" s="1007"/>
      <c r="W382" s="1007"/>
      <c r="X382" s="1007"/>
      <c r="Y382" s="1007"/>
      <c r="Z382" s="1004">
        <f t="shared" si="1059"/>
        <v>0</v>
      </c>
      <c r="AA382" s="1004">
        <f t="shared" ref="AA382" si="1064">SUM(AR382:AR385,AZ382:AZ385,BH382:BH385,BP382:BP385)</f>
        <v>0</v>
      </c>
      <c r="AB382" s="1004">
        <f t="shared" ref="AB382" si="1065">SUM(AS382:AS385,BA382:BA385,BI382:BI385,BQ382:BQ385)</f>
        <v>0</v>
      </c>
      <c r="AC382" s="1004">
        <f t="shared" ref="AC382" si="1066">SUM(AT382:AT385,BB382:BB385,BJ382:BJ385,BR382:BR385)</f>
        <v>0</v>
      </c>
      <c r="AD382" s="1004">
        <f t="shared" ref="AD382" si="1067">SUM(AU382:AU385,BC382:BC385,BK382:BK385,BS382:BS385)</f>
        <v>0</v>
      </c>
      <c r="AE382" s="1004">
        <f t="shared" ref="AE382" si="1068">SUM(AV382:AV385,BD382:BD385,BL382:BL385,BT382:BT385)</f>
        <v>0</v>
      </c>
      <c r="AF382" s="1004">
        <f t="shared" ref="AF382" si="1069">SUM(AW382:AW385,BE382:BE385,BM382:BM385,BU382:BU385)</f>
        <v>0</v>
      </c>
      <c r="AG382" s="714"/>
      <c r="AH382" s="593"/>
      <c r="AI382" s="593"/>
      <c r="AJ382" s="593"/>
      <c r="AK382" s="207"/>
      <c r="AL382" s="208"/>
      <c r="AM382" s="208"/>
      <c r="AN382" s="208"/>
      <c r="AO382" s="208"/>
      <c r="AP382" s="1150">
        <f t="shared" ref="AP382" si="1070">+U382</f>
        <v>0</v>
      </c>
      <c r="AQ382" s="1004">
        <f t="shared" ref="AQ382" si="1071">SUM(AR382:AW385)</f>
        <v>0</v>
      </c>
      <c r="AR382" s="299"/>
      <c r="AS382" s="299"/>
      <c r="AT382" s="299"/>
      <c r="AU382" s="299"/>
      <c r="AV382" s="299"/>
      <c r="AW382" s="299"/>
      <c r="AX382" s="1150">
        <f t="shared" ref="AX382" si="1072">+V382</f>
        <v>0</v>
      </c>
      <c r="AY382" s="1004">
        <f t="shared" ref="AY382" si="1073">SUM(AZ382:BE385)</f>
        <v>0</v>
      </c>
      <c r="AZ382" s="299"/>
      <c r="BA382" s="299"/>
      <c r="BB382" s="299"/>
      <c r="BC382" s="299"/>
      <c r="BD382" s="299"/>
      <c r="BE382" s="299"/>
      <c r="BF382" s="1150">
        <f t="shared" ref="BF382" si="1074">+W382</f>
        <v>0</v>
      </c>
      <c r="BG382" s="1004">
        <f t="shared" ref="BG382" si="1075">SUM(BH382:BM385)</f>
        <v>0</v>
      </c>
      <c r="BH382" s="299"/>
      <c r="BI382" s="299"/>
      <c r="BJ382" s="299"/>
      <c r="BK382" s="299"/>
      <c r="BL382" s="299"/>
      <c r="BM382" s="299"/>
      <c r="BN382" s="1150">
        <f t="shared" ref="BN382" si="1076">+X382</f>
        <v>0</v>
      </c>
      <c r="BO382" s="1004">
        <f t="shared" ref="BO382" si="1077">SUM(BP382:BU385)</f>
        <v>0</v>
      </c>
      <c r="BP382" s="299"/>
      <c r="BQ382" s="299"/>
      <c r="BR382" s="299"/>
      <c r="BS382" s="299"/>
      <c r="BT382" s="299"/>
      <c r="BU382" s="299"/>
    </row>
    <row r="383" spans="1:73" ht="39.950000000000003" customHeight="1" x14ac:dyDescent="0.25">
      <c r="A383" s="596"/>
      <c r="B383" s="596"/>
      <c r="C383" s="1444"/>
      <c r="D383" s="1410"/>
      <c r="E383" s="1062"/>
      <c r="F383" s="1414"/>
      <c r="G383" s="1050"/>
      <c r="H383" s="1044"/>
      <c r="I383" s="1050"/>
      <c r="J383" s="1044"/>
      <c r="K383" s="1050"/>
      <c r="L383" s="1044"/>
      <c r="M383" s="1050"/>
      <c r="N383" s="1405"/>
      <c r="O383" s="1050"/>
      <c r="P383" s="1053"/>
      <c r="Q383" s="1056"/>
      <c r="R383" s="1041"/>
      <c r="S383" s="1041"/>
      <c r="T383" s="1023"/>
      <c r="U383" s="1008"/>
      <c r="V383" s="1008"/>
      <c r="W383" s="1008"/>
      <c r="X383" s="1008"/>
      <c r="Y383" s="1008"/>
      <c r="Z383" s="1005"/>
      <c r="AA383" s="1005"/>
      <c r="AB383" s="1005"/>
      <c r="AC383" s="1005"/>
      <c r="AD383" s="1005"/>
      <c r="AE383" s="1005"/>
      <c r="AF383" s="1005"/>
      <c r="AG383" s="479"/>
      <c r="AH383" s="592"/>
      <c r="AI383" s="592"/>
      <c r="AJ383" s="592"/>
      <c r="AK383" s="196"/>
      <c r="AL383" s="197"/>
      <c r="AM383" s="197"/>
      <c r="AN383" s="197"/>
      <c r="AO383" s="197"/>
      <c r="AP383" s="1151"/>
      <c r="AQ383" s="1005"/>
      <c r="AR383" s="282"/>
      <c r="AS383" s="282"/>
      <c r="AT383" s="282"/>
      <c r="AU383" s="282"/>
      <c r="AV383" s="282"/>
      <c r="AW383" s="282"/>
      <c r="AX383" s="1151"/>
      <c r="AY383" s="1005"/>
      <c r="AZ383" s="282"/>
      <c r="BA383" s="282"/>
      <c r="BB383" s="282"/>
      <c r="BC383" s="282"/>
      <c r="BD383" s="282"/>
      <c r="BE383" s="282"/>
      <c r="BF383" s="1151"/>
      <c r="BG383" s="1005"/>
      <c r="BH383" s="282"/>
      <c r="BI383" s="282"/>
      <c r="BJ383" s="282"/>
      <c r="BK383" s="282"/>
      <c r="BL383" s="282"/>
      <c r="BM383" s="282"/>
      <c r="BN383" s="1151"/>
      <c r="BO383" s="1005"/>
      <c r="BP383" s="282"/>
      <c r="BQ383" s="282"/>
      <c r="BR383" s="282"/>
      <c r="BS383" s="282"/>
      <c r="BT383" s="282"/>
      <c r="BU383" s="282"/>
    </row>
    <row r="384" spans="1:73" ht="39.950000000000003" customHeight="1" x14ac:dyDescent="0.25">
      <c r="A384" s="596"/>
      <c r="B384" s="596"/>
      <c r="C384" s="1444"/>
      <c r="D384" s="1410"/>
      <c r="E384" s="1062"/>
      <c r="F384" s="1414"/>
      <c r="G384" s="1050"/>
      <c r="H384" s="1044"/>
      <c r="I384" s="1050"/>
      <c r="J384" s="1044"/>
      <c r="K384" s="1050"/>
      <c r="L384" s="1044"/>
      <c r="M384" s="1050"/>
      <c r="N384" s="1405"/>
      <c r="O384" s="1050"/>
      <c r="P384" s="1053"/>
      <c r="Q384" s="1056"/>
      <c r="R384" s="1041"/>
      <c r="S384" s="1041"/>
      <c r="T384" s="1023"/>
      <c r="U384" s="1008"/>
      <c r="V384" s="1008"/>
      <c r="W384" s="1008"/>
      <c r="X384" s="1008"/>
      <c r="Y384" s="1008"/>
      <c r="Z384" s="1005"/>
      <c r="AA384" s="1005"/>
      <c r="AB384" s="1005"/>
      <c r="AC384" s="1005"/>
      <c r="AD384" s="1005"/>
      <c r="AE384" s="1005"/>
      <c r="AF384" s="1005"/>
      <c r="AG384" s="196"/>
      <c r="AH384" s="592"/>
      <c r="AI384" s="592"/>
      <c r="AJ384" s="592"/>
      <c r="AK384" s="196"/>
      <c r="AL384" s="197"/>
      <c r="AM384" s="197"/>
      <c r="AN384" s="197"/>
      <c r="AO384" s="197"/>
      <c r="AP384" s="1151"/>
      <c r="AQ384" s="1005"/>
      <c r="AR384" s="282"/>
      <c r="AS384" s="282"/>
      <c r="AT384" s="282"/>
      <c r="AU384" s="282"/>
      <c r="AV384" s="282"/>
      <c r="AW384" s="282"/>
      <c r="AX384" s="1151"/>
      <c r="AY384" s="1005"/>
      <c r="AZ384" s="282"/>
      <c r="BA384" s="282"/>
      <c r="BB384" s="282"/>
      <c r="BC384" s="282"/>
      <c r="BD384" s="282"/>
      <c r="BE384" s="282"/>
      <c r="BF384" s="1151"/>
      <c r="BG384" s="1005"/>
      <c r="BH384" s="282"/>
      <c r="BI384" s="282"/>
      <c r="BJ384" s="282"/>
      <c r="BK384" s="282"/>
      <c r="BL384" s="282"/>
      <c r="BM384" s="282"/>
      <c r="BN384" s="1151"/>
      <c r="BO384" s="1005"/>
      <c r="BP384" s="282"/>
      <c r="BQ384" s="282"/>
      <c r="BR384" s="282"/>
      <c r="BS384" s="282"/>
      <c r="BT384" s="282"/>
      <c r="BU384" s="282"/>
    </row>
    <row r="385" spans="1:73" ht="39.950000000000003" customHeight="1" thickBot="1" x14ac:dyDescent="0.3">
      <c r="A385" s="596"/>
      <c r="B385" s="596"/>
      <c r="C385" s="1444"/>
      <c r="D385" s="1410"/>
      <c r="E385" s="1062"/>
      <c r="F385" s="1065"/>
      <c r="G385" s="1050"/>
      <c r="H385" s="1044"/>
      <c r="I385" s="1050"/>
      <c r="J385" s="1044"/>
      <c r="K385" s="1050"/>
      <c r="L385" s="1044"/>
      <c r="M385" s="1050"/>
      <c r="N385" s="1420"/>
      <c r="O385" s="1050"/>
      <c r="P385" s="1053"/>
      <c r="Q385" s="1056"/>
      <c r="R385" s="1041"/>
      <c r="S385" s="1042"/>
      <c r="T385" s="1024"/>
      <c r="U385" s="1009"/>
      <c r="V385" s="1009"/>
      <c r="W385" s="1009"/>
      <c r="X385" s="1009"/>
      <c r="Y385" s="1009"/>
      <c r="Z385" s="1006"/>
      <c r="AA385" s="1006"/>
      <c r="AB385" s="1006"/>
      <c r="AC385" s="1006"/>
      <c r="AD385" s="1006"/>
      <c r="AE385" s="1006"/>
      <c r="AF385" s="1006"/>
      <c r="AG385" s="715"/>
      <c r="AH385" s="716"/>
      <c r="AI385" s="716"/>
      <c r="AJ385" s="716"/>
      <c r="AK385" s="715"/>
      <c r="AL385" s="717"/>
      <c r="AM385" s="717"/>
      <c r="AN385" s="717"/>
      <c r="AO385" s="717"/>
      <c r="AP385" s="1152"/>
      <c r="AQ385" s="1006"/>
      <c r="AR385" s="718"/>
      <c r="AS385" s="718"/>
      <c r="AT385" s="718"/>
      <c r="AU385" s="718"/>
      <c r="AV385" s="718"/>
      <c r="AW385" s="718"/>
      <c r="AX385" s="1152"/>
      <c r="AY385" s="1006"/>
      <c r="AZ385" s="718"/>
      <c r="BA385" s="718"/>
      <c r="BB385" s="718"/>
      <c r="BC385" s="718"/>
      <c r="BD385" s="718"/>
      <c r="BE385" s="718"/>
      <c r="BF385" s="1152"/>
      <c r="BG385" s="1006"/>
      <c r="BH385" s="718"/>
      <c r="BI385" s="718"/>
      <c r="BJ385" s="718"/>
      <c r="BK385" s="718"/>
      <c r="BL385" s="718"/>
      <c r="BM385" s="718"/>
      <c r="BN385" s="1152"/>
      <c r="BO385" s="1006"/>
      <c r="BP385" s="718"/>
      <c r="BQ385" s="718"/>
      <c r="BR385" s="718"/>
      <c r="BS385" s="718"/>
      <c r="BT385" s="718"/>
      <c r="BU385" s="718"/>
    </row>
    <row r="386" spans="1:73" ht="39.950000000000003" customHeight="1" thickTop="1" x14ac:dyDescent="0.25">
      <c r="A386" s="596"/>
      <c r="B386" s="596"/>
      <c r="C386" s="1444"/>
      <c r="D386" s="1411"/>
      <c r="E386" s="1061">
        <v>472</v>
      </c>
      <c r="F386" s="1413" t="s">
        <v>3624</v>
      </c>
      <c r="G386" s="1049" t="s">
        <v>1428</v>
      </c>
      <c r="H386" s="1043">
        <v>4</v>
      </c>
      <c r="I386" s="1049" t="s">
        <v>2982</v>
      </c>
      <c r="J386" s="1043" t="s">
        <v>3058</v>
      </c>
      <c r="K386" s="1049" t="s">
        <v>3625</v>
      </c>
      <c r="L386" s="1043" t="s">
        <v>3626</v>
      </c>
      <c r="M386" s="1049" t="s">
        <v>3627</v>
      </c>
      <c r="N386" s="1404">
        <v>2024004540057</v>
      </c>
      <c r="O386" s="1049" t="s">
        <v>3628</v>
      </c>
      <c r="P386" s="1052" t="s">
        <v>1428</v>
      </c>
      <c r="Q386" s="1055">
        <v>4</v>
      </c>
      <c r="R386" s="1040" t="s">
        <v>2867</v>
      </c>
      <c r="S386" s="1040"/>
      <c r="T386" s="1022"/>
      <c r="U386" s="1007"/>
      <c r="V386" s="1007"/>
      <c r="W386" s="1007"/>
      <c r="X386" s="1007"/>
      <c r="Y386" s="1007"/>
      <c r="Z386" s="1004">
        <f t="shared" ref="Z386" si="1078">+AQ386+AY386+BG386+BO386</f>
        <v>0</v>
      </c>
      <c r="AA386" s="1004">
        <f t="shared" ref="AA386" si="1079">SUM(AR386:AR389,AZ386:AZ389,BH386:BH389,BP386:BP389)</f>
        <v>0</v>
      </c>
      <c r="AB386" s="1004">
        <f t="shared" ref="AB386" si="1080">SUM(AS386:AS389,BA386:BA389,BI386:BI389,BQ386:BQ389)</f>
        <v>0</v>
      </c>
      <c r="AC386" s="1004">
        <f t="shared" ref="AC386" si="1081">SUM(AT386:AT389,BB386:BB389,BJ386:BJ389,BR386:BR389)</f>
        <v>0</v>
      </c>
      <c r="AD386" s="1004">
        <f t="shared" ref="AD386" si="1082">SUM(AU386:AU389,BC386:BC389,BK386:BK389,BS386:BS389)</f>
        <v>0</v>
      </c>
      <c r="AE386" s="1004">
        <f t="shared" ref="AE386" si="1083">SUM(AV386:AV389,BD386:BD389,BL386:BL389,BT386:BT389)</f>
        <v>0</v>
      </c>
      <c r="AF386" s="1004">
        <f t="shared" ref="AF386" si="1084">SUM(AW386:AW389,BE386:BE389,BM386:BM389,BU386:BU389)</f>
        <v>0</v>
      </c>
      <c r="AG386" s="714"/>
      <c r="AH386" s="593"/>
      <c r="AI386" s="593"/>
      <c r="AJ386" s="593"/>
      <c r="AK386" s="207"/>
      <c r="AL386" s="208"/>
      <c r="AM386" s="208"/>
      <c r="AN386" s="208"/>
      <c r="AO386" s="208"/>
      <c r="AP386" s="1150">
        <f t="shared" ref="AP386" si="1085">+U386</f>
        <v>0</v>
      </c>
      <c r="AQ386" s="1004">
        <f t="shared" ref="AQ386" si="1086">SUM(AR386:AW389)</f>
        <v>0</v>
      </c>
      <c r="AR386" s="299"/>
      <c r="AS386" s="299"/>
      <c r="AT386" s="299"/>
      <c r="AU386" s="299"/>
      <c r="AV386" s="299"/>
      <c r="AW386" s="299"/>
      <c r="AX386" s="1150">
        <f t="shared" ref="AX386" si="1087">+V386</f>
        <v>0</v>
      </c>
      <c r="AY386" s="1004">
        <f t="shared" ref="AY386" si="1088">SUM(AZ386:BE389)</f>
        <v>0</v>
      </c>
      <c r="AZ386" s="299"/>
      <c r="BA386" s="299"/>
      <c r="BB386" s="299"/>
      <c r="BC386" s="299"/>
      <c r="BD386" s="299"/>
      <c r="BE386" s="299"/>
      <c r="BF386" s="1150">
        <f t="shared" ref="BF386" si="1089">+W386</f>
        <v>0</v>
      </c>
      <c r="BG386" s="1004">
        <f t="shared" ref="BG386" si="1090">SUM(BH386:BM389)</f>
        <v>0</v>
      </c>
      <c r="BH386" s="299"/>
      <c r="BI386" s="299"/>
      <c r="BJ386" s="299"/>
      <c r="BK386" s="299"/>
      <c r="BL386" s="299"/>
      <c r="BM386" s="299"/>
      <c r="BN386" s="1150">
        <f t="shared" ref="BN386" si="1091">+X386</f>
        <v>0</v>
      </c>
      <c r="BO386" s="1004">
        <f t="shared" ref="BO386" si="1092">SUM(BP386:BU389)</f>
        <v>0</v>
      </c>
      <c r="BP386" s="299"/>
      <c r="BQ386" s="299"/>
      <c r="BR386" s="299"/>
      <c r="BS386" s="299"/>
      <c r="BT386" s="299"/>
      <c r="BU386" s="299"/>
    </row>
    <row r="387" spans="1:73" ht="39.950000000000003" customHeight="1" x14ac:dyDescent="0.25">
      <c r="A387" s="596"/>
      <c r="B387" s="596"/>
      <c r="C387" s="1444"/>
      <c r="D387" s="1411"/>
      <c r="E387" s="1062"/>
      <c r="F387" s="1414"/>
      <c r="G387" s="1050"/>
      <c r="H387" s="1044"/>
      <c r="I387" s="1050"/>
      <c r="J387" s="1044"/>
      <c r="K387" s="1050"/>
      <c r="L387" s="1044"/>
      <c r="M387" s="1050"/>
      <c r="N387" s="1405"/>
      <c r="O387" s="1050"/>
      <c r="P387" s="1053"/>
      <c r="Q387" s="1056"/>
      <c r="R387" s="1041"/>
      <c r="S387" s="1041"/>
      <c r="T387" s="1023"/>
      <c r="U387" s="1008"/>
      <c r="V387" s="1008"/>
      <c r="W387" s="1008"/>
      <c r="X387" s="1008"/>
      <c r="Y387" s="1008"/>
      <c r="Z387" s="1005"/>
      <c r="AA387" s="1005"/>
      <c r="AB387" s="1005"/>
      <c r="AC387" s="1005"/>
      <c r="AD387" s="1005"/>
      <c r="AE387" s="1005"/>
      <c r="AF387" s="1005"/>
      <c r="AG387" s="479"/>
      <c r="AH387" s="592"/>
      <c r="AI387" s="592"/>
      <c r="AJ387" s="592"/>
      <c r="AK387" s="196"/>
      <c r="AL387" s="197"/>
      <c r="AM387" s="197"/>
      <c r="AN387" s="197"/>
      <c r="AO387" s="197"/>
      <c r="AP387" s="1151"/>
      <c r="AQ387" s="1005"/>
      <c r="AR387" s="282"/>
      <c r="AS387" s="282"/>
      <c r="AT387" s="282"/>
      <c r="AU387" s="282"/>
      <c r="AV387" s="282"/>
      <c r="AW387" s="282"/>
      <c r="AX387" s="1151"/>
      <c r="AY387" s="1005"/>
      <c r="AZ387" s="282"/>
      <c r="BA387" s="282"/>
      <c r="BB387" s="282"/>
      <c r="BC387" s="282"/>
      <c r="BD387" s="282"/>
      <c r="BE387" s="282"/>
      <c r="BF387" s="1151"/>
      <c r="BG387" s="1005"/>
      <c r="BH387" s="282"/>
      <c r="BI387" s="282"/>
      <c r="BJ387" s="282"/>
      <c r="BK387" s="282"/>
      <c r="BL387" s="282"/>
      <c r="BM387" s="282"/>
      <c r="BN387" s="1151"/>
      <c r="BO387" s="1005"/>
      <c r="BP387" s="282"/>
      <c r="BQ387" s="282"/>
      <c r="BR387" s="282"/>
      <c r="BS387" s="282"/>
      <c r="BT387" s="282"/>
      <c r="BU387" s="282"/>
    </row>
    <row r="388" spans="1:73" ht="39.950000000000003" customHeight="1" x14ac:dyDescent="0.25">
      <c r="A388" s="596"/>
      <c r="B388" s="596"/>
      <c r="C388" s="1444"/>
      <c r="D388" s="1411"/>
      <c r="E388" s="1062"/>
      <c r="F388" s="1414"/>
      <c r="G388" s="1050"/>
      <c r="H388" s="1044"/>
      <c r="I388" s="1050"/>
      <c r="J388" s="1044"/>
      <c r="K388" s="1050"/>
      <c r="L388" s="1044"/>
      <c r="M388" s="1050"/>
      <c r="N388" s="1405"/>
      <c r="O388" s="1050"/>
      <c r="P388" s="1053"/>
      <c r="Q388" s="1056"/>
      <c r="R388" s="1041"/>
      <c r="S388" s="1041"/>
      <c r="T388" s="1023"/>
      <c r="U388" s="1008"/>
      <c r="V388" s="1008"/>
      <c r="W388" s="1008"/>
      <c r="X388" s="1008"/>
      <c r="Y388" s="1008"/>
      <c r="Z388" s="1005"/>
      <c r="AA388" s="1005"/>
      <c r="AB388" s="1005"/>
      <c r="AC388" s="1005"/>
      <c r="AD388" s="1005"/>
      <c r="AE388" s="1005"/>
      <c r="AF388" s="1005"/>
      <c r="AG388" s="196"/>
      <c r="AH388" s="592"/>
      <c r="AI388" s="592"/>
      <c r="AJ388" s="592"/>
      <c r="AK388" s="196"/>
      <c r="AL388" s="197"/>
      <c r="AM388" s="197"/>
      <c r="AN388" s="197"/>
      <c r="AO388" s="197"/>
      <c r="AP388" s="1151"/>
      <c r="AQ388" s="1005"/>
      <c r="AR388" s="282"/>
      <c r="AS388" s="282"/>
      <c r="AT388" s="282"/>
      <c r="AU388" s="282"/>
      <c r="AV388" s="282"/>
      <c r="AW388" s="282"/>
      <c r="AX388" s="1151"/>
      <c r="AY388" s="1005"/>
      <c r="AZ388" s="282"/>
      <c r="BA388" s="282"/>
      <c r="BB388" s="282"/>
      <c r="BC388" s="282"/>
      <c r="BD388" s="282"/>
      <c r="BE388" s="282"/>
      <c r="BF388" s="1151"/>
      <c r="BG388" s="1005"/>
      <c r="BH388" s="282"/>
      <c r="BI388" s="282"/>
      <c r="BJ388" s="282"/>
      <c r="BK388" s="282"/>
      <c r="BL388" s="282"/>
      <c r="BM388" s="282"/>
      <c r="BN388" s="1151"/>
      <c r="BO388" s="1005"/>
      <c r="BP388" s="282"/>
      <c r="BQ388" s="282"/>
      <c r="BR388" s="282"/>
      <c r="BS388" s="282"/>
      <c r="BT388" s="282"/>
      <c r="BU388" s="282"/>
    </row>
    <row r="389" spans="1:73" ht="39.950000000000003" customHeight="1" thickBot="1" x14ac:dyDescent="0.3">
      <c r="A389" s="596"/>
      <c r="B389" s="596"/>
      <c r="C389" s="1445"/>
      <c r="D389" s="1412"/>
      <c r="E389" s="1062"/>
      <c r="F389" s="1065"/>
      <c r="G389" s="1050"/>
      <c r="H389" s="1044"/>
      <c r="I389" s="1050"/>
      <c r="J389" s="1044"/>
      <c r="K389" s="1050"/>
      <c r="L389" s="1044"/>
      <c r="M389" s="1050"/>
      <c r="N389" s="1420"/>
      <c r="O389" s="1050"/>
      <c r="P389" s="1053"/>
      <c r="Q389" s="1056"/>
      <c r="R389" s="1041"/>
      <c r="S389" s="1042"/>
      <c r="T389" s="1024"/>
      <c r="U389" s="1009"/>
      <c r="V389" s="1009"/>
      <c r="W389" s="1009"/>
      <c r="X389" s="1009"/>
      <c r="Y389" s="1009"/>
      <c r="Z389" s="1006"/>
      <c r="AA389" s="1006"/>
      <c r="AB389" s="1006"/>
      <c r="AC389" s="1006"/>
      <c r="AD389" s="1006"/>
      <c r="AE389" s="1006"/>
      <c r="AF389" s="1006"/>
      <c r="AG389" s="715"/>
      <c r="AH389" s="716"/>
      <c r="AI389" s="716"/>
      <c r="AJ389" s="716"/>
      <c r="AK389" s="715"/>
      <c r="AL389" s="717"/>
      <c r="AM389" s="717"/>
      <c r="AN389" s="717"/>
      <c r="AO389" s="717"/>
      <c r="AP389" s="1152"/>
      <c r="AQ389" s="1006"/>
      <c r="AR389" s="718"/>
      <c r="AS389" s="718"/>
      <c r="AT389" s="718"/>
      <c r="AU389" s="718"/>
      <c r="AV389" s="718"/>
      <c r="AW389" s="718"/>
      <c r="AX389" s="1152"/>
      <c r="AY389" s="1006"/>
      <c r="AZ389" s="718"/>
      <c r="BA389" s="718"/>
      <c r="BB389" s="718"/>
      <c r="BC389" s="718"/>
      <c r="BD389" s="718"/>
      <c r="BE389" s="718"/>
      <c r="BF389" s="1152"/>
      <c r="BG389" s="1006"/>
      <c r="BH389" s="718"/>
      <c r="BI389" s="718"/>
      <c r="BJ389" s="718"/>
      <c r="BK389" s="718"/>
      <c r="BL389" s="718"/>
      <c r="BM389" s="718"/>
      <c r="BN389" s="1152"/>
      <c r="BO389" s="1006"/>
      <c r="BP389" s="718"/>
      <c r="BQ389" s="718"/>
      <c r="BR389" s="718"/>
      <c r="BS389" s="718"/>
      <c r="BT389" s="718"/>
      <c r="BU389" s="718"/>
    </row>
    <row r="390" spans="1:73" s="1" customFormat="1" ht="39.950000000000003" customHeight="1" thickTop="1" x14ac:dyDescent="0.25">
      <c r="A390" s="151"/>
      <c r="B390" s="24"/>
      <c r="C390" s="1058" t="s">
        <v>1515</v>
      </c>
      <c r="D390" s="1049" t="s">
        <v>1516</v>
      </c>
      <c r="E390" s="1061">
        <v>473</v>
      </c>
      <c r="F390" s="1413" t="s">
        <v>3669</v>
      </c>
      <c r="G390" s="1049" t="s">
        <v>3668</v>
      </c>
      <c r="H390" s="1043">
        <v>500</v>
      </c>
      <c r="I390" s="1049" t="s">
        <v>2982</v>
      </c>
      <c r="J390" s="1043" t="s">
        <v>3058</v>
      </c>
      <c r="K390" s="1049" t="s">
        <v>3625</v>
      </c>
      <c r="L390" s="1043" t="s">
        <v>3626</v>
      </c>
      <c r="M390" s="1049" t="s">
        <v>3627</v>
      </c>
      <c r="N390" s="1404">
        <v>2024004540057</v>
      </c>
      <c r="O390" s="1049" t="s">
        <v>3628</v>
      </c>
      <c r="P390" s="1052" t="s">
        <v>1517</v>
      </c>
      <c r="Q390" s="1055">
        <v>500</v>
      </c>
      <c r="R390" s="1040" t="s">
        <v>2871</v>
      </c>
      <c r="S390" s="1040"/>
      <c r="T390" s="1022"/>
      <c r="U390" s="1007"/>
      <c r="V390" s="1007"/>
      <c r="W390" s="1007"/>
      <c r="X390" s="1007"/>
      <c r="Y390" s="1007"/>
      <c r="Z390" s="1004">
        <f t="shared" ref="Z390" si="1093">+AQ390+AY390+BG390+BO390</f>
        <v>0</v>
      </c>
      <c r="AA390" s="1004">
        <f t="shared" ref="AA390" si="1094">SUM(AR390:AR393,AZ390:AZ393,BH390:BH393,BP390:BP393)</f>
        <v>0</v>
      </c>
      <c r="AB390" s="1004">
        <f t="shared" ref="AB390" si="1095">SUM(AS390:AS393,BA390:BA393,BI390:BI393,BQ390:BQ393)</f>
        <v>0</v>
      </c>
      <c r="AC390" s="1004">
        <f t="shared" ref="AC390" si="1096">SUM(AT390:AT393,BB390:BB393,BJ390:BJ393,BR390:BR393)</f>
        <v>0</v>
      </c>
      <c r="AD390" s="1004">
        <f t="shared" ref="AD390" si="1097">SUM(AU390:AU393,BC390:BC393,BK390:BK393,BS390:BS393)</f>
        <v>0</v>
      </c>
      <c r="AE390" s="1004">
        <f t="shared" ref="AE390" si="1098">SUM(AV390:AV393,BD390:BD393,BL390:BL393,BT390:BT393)</f>
        <v>0</v>
      </c>
      <c r="AF390" s="1004">
        <f t="shared" ref="AF390" si="1099">SUM(AW390:AW393,BE390:BE393,BM390:BM393,BU390:BU393)</f>
        <v>0</v>
      </c>
      <c r="AG390" s="714"/>
      <c r="AH390" s="593"/>
      <c r="AI390" s="593"/>
      <c r="AJ390" s="593"/>
      <c r="AK390" s="207"/>
      <c r="AL390" s="208"/>
      <c r="AM390" s="208"/>
      <c r="AN390" s="208"/>
      <c r="AO390" s="208"/>
      <c r="AP390" s="1150">
        <f t="shared" ref="AP390" si="1100">+U390</f>
        <v>0</v>
      </c>
      <c r="AQ390" s="1004">
        <f t="shared" ref="AQ390" si="1101">SUM(AR390:AW393)</f>
        <v>0</v>
      </c>
      <c r="AR390" s="299"/>
      <c r="AS390" s="299"/>
      <c r="AT390" s="299"/>
      <c r="AU390" s="299"/>
      <c r="AV390" s="299"/>
      <c r="AW390" s="299"/>
      <c r="AX390" s="1150">
        <f t="shared" ref="AX390" si="1102">+V390</f>
        <v>0</v>
      </c>
      <c r="AY390" s="1004">
        <f t="shared" ref="AY390" si="1103">SUM(AZ390:BE393)</f>
        <v>0</v>
      </c>
      <c r="AZ390" s="299"/>
      <c r="BA390" s="299"/>
      <c r="BB390" s="299"/>
      <c r="BC390" s="299"/>
      <c r="BD390" s="299"/>
      <c r="BE390" s="299"/>
      <c r="BF390" s="1150">
        <f t="shared" ref="BF390" si="1104">+W390</f>
        <v>0</v>
      </c>
      <c r="BG390" s="1004">
        <f t="shared" ref="BG390" si="1105">SUM(BH390:BM393)</f>
        <v>0</v>
      </c>
      <c r="BH390" s="299"/>
      <c r="BI390" s="299"/>
      <c r="BJ390" s="299"/>
      <c r="BK390" s="299"/>
      <c r="BL390" s="299"/>
      <c r="BM390" s="299"/>
      <c r="BN390" s="1150">
        <f t="shared" ref="BN390" si="1106">+X390</f>
        <v>0</v>
      </c>
      <c r="BO390" s="1004">
        <f t="shared" ref="BO390" si="1107">SUM(BP390:BU393)</f>
        <v>0</v>
      </c>
      <c r="BP390" s="299"/>
      <c r="BQ390" s="299"/>
      <c r="BR390" s="299"/>
      <c r="BS390" s="299"/>
      <c r="BT390" s="299"/>
      <c r="BU390" s="299"/>
    </row>
    <row r="391" spans="1:73" s="1" customFormat="1" ht="39.950000000000003" customHeight="1" x14ac:dyDescent="0.25">
      <c r="A391" s="151"/>
      <c r="B391" s="24"/>
      <c r="C391" s="1059"/>
      <c r="D391" s="1050"/>
      <c r="E391" s="1062"/>
      <c r="F391" s="1414"/>
      <c r="G391" s="1050"/>
      <c r="H391" s="1044"/>
      <c r="I391" s="1050"/>
      <c r="J391" s="1044"/>
      <c r="K391" s="1050"/>
      <c r="L391" s="1044"/>
      <c r="M391" s="1050"/>
      <c r="N391" s="1405"/>
      <c r="O391" s="1050"/>
      <c r="P391" s="1053"/>
      <c r="Q391" s="1056"/>
      <c r="R391" s="1041"/>
      <c r="S391" s="1041"/>
      <c r="T391" s="1023"/>
      <c r="U391" s="1008"/>
      <c r="V391" s="1008"/>
      <c r="W391" s="1008"/>
      <c r="X391" s="1008"/>
      <c r="Y391" s="1008"/>
      <c r="Z391" s="1005"/>
      <c r="AA391" s="1005"/>
      <c r="AB391" s="1005"/>
      <c r="AC391" s="1005"/>
      <c r="AD391" s="1005"/>
      <c r="AE391" s="1005"/>
      <c r="AF391" s="1005"/>
      <c r="AG391" s="479"/>
      <c r="AH391" s="592"/>
      <c r="AI391" s="592"/>
      <c r="AJ391" s="592"/>
      <c r="AK391" s="196"/>
      <c r="AL391" s="197"/>
      <c r="AM391" s="197"/>
      <c r="AN391" s="197"/>
      <c r="AO391" s="197"/>
      <c r="AP391" s="1151"/>
      <c r="AQ391" s="1005"/>
      <c r="AR391" s="282"/>
      <c r="AS391" s="282"/>
      <c r="AT391" s="282"/>
      <c r="AU391" s="282"/>
      <c r="AV391" s="282"/>
      <c r="AW391" s="282"/>
      <c r="AX391" s="1151"/>
      <c r="AY391" s="1005"/>
      <c r="AZ391" s="282"/>
      <c r="BA391" s="282"/>
      <c r="BB391" s="282"/>
      <c r="BC391" s="282"/>
      <c r="BD391" s="282"/>
      <c r="BE391" s="282"/>
      <c r="BF391" s="1151"/>
      <c r="BG391" s="1005"/>
      <c r="BH391" s="282"/>
      <c r="BI391" s="282"/>
      <c r="BJ391" s="282"/>
      <c r="BK391" s="282"/>
      <c r="BL391" s="282"/>
      <c r="BM391" s="282"/>
      <c r="BN391" s="1151"/>
      <c r="BO391" s="1005"/>
      <c r="BP391" s="282"/>
      <c r="BQ391" s="282"/>
      <c r="BR391" s="282"/>
      <c r="BS391" s="282"/>
      <c r="BT391" s="282"/>
      <c r="BU391" s="282"/>
    </row>
    <row r="392" spans="1:73" s="1" customFormat="1" ht="39.950000000000003" customHeight="1" x14ac:dyDescent="0.25">
      <c r="A392" s="151"/>
      <c r="B392" s="24"/>
      <c r="C392" s="1059"/>
      <c r="D392" s="1050"/>
      <c r="E392" s="1062"/>
      <c r="F392" s="1414"/>
      <c r="G392" s="1050"/>
      <c r="H392" s="1044"/>
      <c r="I392" s="1050"/>
      <c r="J392" s="1044"/>
      <c r="K392" s="1050"/>
      <c r="L392" s="1044"/>
      <c r="M392" s="1050"/>
      <c r="N392" s="1405"/>
      <c r="O392" s="1050"/>
      <c r="P392" s="1053"/>
      <c r="Q392" s="1056"/>
      <c r="R392" s="1041"/>
      <c r="S392" s="1041"/>
      <c r="T392" s="1023"/>
      <c r="U392" s="1008"/>
      <c r="V392" s="1008"/>
      <c r="W392" s="1008"/>
      <c r="X392" s="1008"/>
      <c r="Y392" s="1008"/>
      <c r="Z392" s="1005"/>
      <c r="AA392" s="1005"/>
      <c r="AB392" s="1005"/>
      <c r="AC392" s="1005"/>
      <c r="AD392" s="1005"/>
      <c r="AE392" s="1005"/>
      <c r="AF392" s="1005"/>
      <c r="AG392" s="196"/>
      <c r="AH392" s="592"/>
      <c r="AI392" s="592"/>
      <c r="AJ392" s="592"/>
      <c r="AK392" s="196"/>
      <c r="AL392" s="197"/>
      <c r="AM392" s="197"/>
      <c r="AN392" s="197"/>
      <c r="AO392" s="197"/>
      <c r="AP392" s="1151"/>
      <c r="AQ392" s="1005"/>
      <c r="AR392" s="282"/>
      <c r="AS392" s="282"/>
      <c r="AT392" s="282"/>
      <c r="AU392" s="282"/>
      <c r="AV392" s="282"/>
      <c r="AW392" s="282"/>
      <c r="AX392" s="1151"/>
      <c r="AY392" s="1005"/>
      <c r="AZ392" s="282"/>
      <c r="BA392" s="282"/>
      <c r="BB392" s="282"/>
      <c r="BC392" s="282"/>
      <c r="BD392" s="282"/>
      <c r="BE392" s="282"/>
      <c r="BF392" s="1151"/>
      <c r="BG392" s="1005"/>
      <c r="BH392" s="282"/>
      <c r="BI392" s="282"/>
      <c r="BJ392" s="282"/>
      <c r="BK392" s="282"/>
      <c r="BL392" s="282"/>
      <c r="BM392" s="282"/>
      <c r="BN392" s="1151"/>
      <c r="BO392" s="1005"/>
      <c r="BP392" s="282"/>
      <c r="BQ392" s="282"/>
      <c r="BR392" s="282"/>
      <c r="BS392" s="282"/>
      <c r="BT392" s="282"/>
      <c r="BU392" s="282"/>
    </row>
    <row r="393" spans="1:73" s="1" customFormat="1" ht="39.950000000000003" customHeight="1" thickBot="1" x14ac:dyDescent="0.3">
      <c r="A393" s="151"/>
      <c r="B393" s="24"/>
      <c r="C393" s="1059"/>
      <c r="D393" s="1050"/>
      <c r="E393" s="1062"/>
      <c r="F393" s="1065"/>
      <c r="G393" s="1050"/>
      <c r="H393" s="1044"/>
      <c r="I393" s="1050"/>
      <c r="J393" s="1044"/>
      <c r="K393" s="1050"/>
      <c r="L393" s="1044"/>
      <c r="M393" s="1050"/>
      <c r="N393" s="1420"/>
      <c r="O393" s="1050"/>
      <c r="P393" s="1053"/>
      <c r="Q393" s="1056"/>
      <c r="R393" s="1041"/>
      <c r="S393" s="1042"/>
      <c r="T393" s="1024"/>
      <c r="U393" s="1009"/>
      <c r="V393" s="1009"/>
      <c r="W393" s="1009"/>
      <c r="X393" s="1009"/>
      <c r="Y393" s="1009"/>
      <c r="Z393" s="1006"/>
      <c r="AA393" s="1006"/>
      <c r="AB393" s="1006"/>
      <c r="AC393" s="1006"/>
      <c r="AD393" s="1006"/>
      <c r="AE393" s="1006"/>
      <c r="AF393" s="1006"/>
      <c r="AG393" s="715"/>
      <c r="AH393" s="716"/>
      <c r="AI393" s="716"/>
      <c r="AJ393" s="716"/>
      <c r="AK393" s="715"/>
      <c r="AL393" s="717"/>
      <c r="AM393" s="717"/>
      <c r="AN393" s="717"/>
      <c r="AO393" s="717"/>
      <c r="AP393" s="1152"/>
      <c r="AQ393" s="1006"/>
      <c r="AR393" s="718"/>
      <c r="AS393" s="718"/>
      <c r="AT393" s="718"/>
      <c r="AU393" s="718"/>
      <c r="AV393" s="718"/>
      <c r="AW393" s="718"/>
      <c r="AX393" s="1152"/>
      <c r="AY393" s="1006"/>
      <c r="AZ393" s="718"/>
      <c r="BA393" s="718"/>
      <c r="BB393" s="718"/>
      <c r="BC393" s="718"/>
      <c r="BD393" s="718"/>
      <c r="BE393" s="718"/>
      <c r="BF393" s="1152"/>
      <c r="BG393" s="1006"/>
      <c r="BH393" s="718"/>
      <c r="BI393" s="718"/>
      <c r="BJ393" s="718"/>
      <c r="BK393" s="718"/>
      <c r="BL393" s="718"/>
      <c r="BM393" s="718"/>
      <c r="BN393" s="1152"/>
      <c r="BO393" s="1006"/>
      <c r="BP393" s="718"/>
      <c r="BQ393" s="718"/>
      <c r="BR393" s="718"/>
      <c r="BS393" s="718"/>
      <c r="BT393" s="718"/>
      <c r="BU393" s="718"/>
    </row>
    <row r="394" spans="1:73" ht="39.950000000000003" customHeight="1" thickTop="1" x14ac:dyDescent="0.25">
      <c r="A394" s="596"/>
      <c r="B394" s="596"/>
      <c r="C394" s="1058" t="s">
        <v>1518</v>
      </c>
      <c r="D394" s="1049" t="s">
        <v>1519</v>
      </c>
      <c r="E394" s="1061">
        <v>474</v>
      </c>
      <c r="F394" s="1413" t="s">
        <v>3638</v>
      </c>
      <c r="G394" s="1049" t="s">
        <v>1344</v>
      </c>
      <c r="H394" s="1043">
        <v>40</v>
      </c>
      <c r="I394" s="1049" t="s">
        <v>2982</v>
      </c>
      <c r="J394" s="1043" t="s">
        <v>3049</v>
      </c>
      <c r="K394" s="1049" t="s">
        <v>3050</v>
      </c>
      <c r="L394" s="1043" t="s">
        <v>3620</v>
      </c>
      <c r="M394" s="1049" t="s">
        <v>3617</v>
      </c>
      <c r="N394" s="1404">
        <v>2024004540083</v>
      </c>
      <c r="O394" s="1049" t="s">
        <v>3386</v>
      </c>
      <c r="P394" s="1052" t="s">
        <v>1341</v>
      </c>
      <c r="Q394" s="1055">
        <v>40</v>
      </c>
      <c r="R394" s="1040" t="s">
        <v>2871</v>
      </c>
      <c r="S394" s="1040"/>
      <c r="T394" s="1022"/>
      <c r="U394" s="1007"/>
      <c r="V394" s="1007"/>
      <c r="W394" s="1007"/>
      <c r="X394" s="1007"/>
      <c r="Y394" s="1007"/>
      <c r="Z394" s="1004">
        <f t="shared" ref="Z394" si="1108">+AQ394+AY394+BG394+BO394</f>
        <v>0</v>
      </c>
      <c r="AA394" s="1004">
        <f t="shared" ref="AA394" si="1109">SUM(AR394:AR397,AZ394:AZ397,BH394:BH397,BP394:BP397)</f>
        <v>0</v>
      </c>
      <c r="AB394" s="1004">
        <f t="shared" ref="AB394" si="1110">SUM(AS394:AS397,BA394:BA397,BI394:BI397,BQ394:BQ397)</f>
        <v>0</v>
      </c>
      <c r="AC394" s="1004">
        <f t="shared" ref="AC394" si="1111">SUM(AT394:AT397,BB394:BB397,BJ394:BJ397,BR394:BR397)</f>
        <v>0</v>
      </c>
      <c r="AD394" s="1004">
        <f t="shared" ref="AD394" si="1112">SUM(AU394:AU397,BC394:BC397,BK394:BK397,BS394:BS397)</f>
        <v>0</v>
      </c>
      <c r="AE394" s="1004">
        <f t="shared" ref="AE394" si="1113">SUM(AV394:AV397,BD394:BD397,BL394:BL397,BT394:BT397)</f>
        <v>0</v>
      </c>
      <c r="AF394" s="1004">
        <f t="shared" ref="AF394" si="1114">SUM(AW394:AW397,BE394:BE397,BM394:BM397,BU394:BU397)</f>
        <v>0</v>
      </c>
      <c r="AG394" s="714"/>
      <c r="AH394" s="593"/>
      <c r="AI394" s="593"/>
      <c r="AJ394" s="593"/>
      <c r="AK394" s="207"/>
      <c r="AL394" s="208"/>
      <c r="AM394" s="208"/>
      <c r="AN394" s="208"/>
      <c r="AO394" s="208"/>
      <c r="AP394" s="1150">
        <f t="shared" ref="AP394" si="1115">+U394</f>
        <v>0</v>
      </c>
      <c r="AQ394" s="1004">
        <f t="shared" ref="AQ394" si="1116">SUM(AR394:AW397)</f>
        <v>0</v>
      </c>
      <c r="AR394" s="299"/>
      <c r="AS394" s="299"/>
      <c r="AT394" s="299"/>
      <c r="AU394" s="299"/>
      <c r="AV394" s="299"/>
      <c r="AW394" s="299"/>
      <c r="AX394" s="1150">
        <f t="shared" ref="AX394" si="1117">+V394</f>
        <v>0</v>
      </c>
      <c r="AY394" s="1004">
        <f t="shared" ref="AY394" si="1118">SUM(AZ394:BE397)</f>
        <v>0</v>
      </c>
      <c r="AZ394" s="299"/>
      <c r="BA394" s="299"/>
      <c r="BB394" s="299"/>
      <c r="BC394" s="299"/>
      <c r="BD394" s="299"/>
      <c r="BE394" s="299"/>
      <c r="BF394" s="1150">
        <f t="shared" ref="BF394" si="1119">+W394</f>
        <v>0</v>
      </c>
      <c r="BG394" s="1004">
        <f t="shared" ref="BG394" si="1120">SUM(BH394:BM397)</f>
        <v>0</v>
      </c>
      <c r="BH394" s="299"/>
      <c r="BI394" s="299"/>
      <c r="BJ394" s="299"/>
      <c r="BK394" s="299"/>
      <c r="BL394" s="299"/>
      <c r="BM394" s="299"/>
      <c r="BN394" s="1150">
        <f t="shared" ref="BN394" si="1121">+X394</f>
        <v>0</v>
      </c>
      <c r="BO394" s="1004">
        <f t="shared" ref="BO394" si="1122">SUM(BP394:BU397)</f>
        <v>0</v>
      </c>
      <c r="BP394" s="299"/>
      <c r="BQ394" s="299"/>
      <c r="BR394" s="299"/>
      <c r="BS394" s="299"/>
      <c r="BT394" s="299"/>
      <c r="BU394" s="299"/>
    </row>
    <row r="395" spans="1:73" ht="39.950000000000003" customHeight="1" x14ac:dyDescent="0.25">
      <c r="A395" s="596"/>
      <c r="B395" s="596"/>
      <c r="C395" s="1059"/>
      <c r="D395" s="1050"/>
      <c r="E395" s="1062"/>
      <c r="F395" s="1414"/>
      <c r="G395" s="1050"/>
      <c r="H395" s="1044"/>
      <c r="I395" s="1050"/>
      <c r="J395" s="1044"/>
      <c r="K395" s="1050"/>
      <c r="L395" s="1044"/>
      <c r="M395" s="1050"/>
      <c r="N395" s="1405"/>
      <c r="O395" s="1050"/>
      <c r="P395" s="1053"/>
      <c r="Q395" s="1056"/>
      <c r="R395" s="1041"/>
      <c r="S395" s="1041"/>
      <c r="T395" s="1023"/>
      <c r="U395" s="1008"/>
      <c r="V395" s="1008"/>
      <c r="W395" s="1008"/>
      <c r="X395" s="1008"/>
      <c r="Y395" s="1008"/>
      <c r="Z395" s="1005"/>
      <c r="AA395" s="1005"/>
      <c r="AB395" s="1005"/>
      <c r="AC395" s="1005"/>
      <c r="AD395" s="1005"/>
      <c r="AE395" s="1005"/>
      <c r="AF395" s="1005"/>
      <c r="AG395" s="479"/>
      <c r="AH395" s="592"/>
      <c r="AI395" s="592"/>
      <c r="AJ395" s="592"/>
      <c r="AK395" s="196"/>
      <c r="AL395" s="197"/>
      <c r="AM395" s="197"/>
      <c r="AN395" s="197"/>
      <c r="AO395" s="197"/>
      <c r="AP395" s="1151"/>
      <c r="AQ395" s="1005"/>
      <c r="AR395" s="282"/>
      <c r="AS395" s="282"/>
      <c r="AT395" s="282"/>
      <c r="AU395" s="282"/>
      <c r="AV395" s="282"/>
      <c r="AW395" s="282"/>
      <c r="AX395" s="1151"/>
      <c r="AY395" s="1005"/>
      <c r="AZ395" s="282"/>
      <c r="BA395" s="282"/>
      <c r="BB395" s="282"/>
      <c r="BC395" s="282"/>
      <c r="BD395" s="282"/>
      <c r="BE395" s="282"/>
      <c r="BF395" s="1151"/>
      <c r="BG395" s="1005"/>
      <c r="BH395" s="282"/>
      <c r="BI395" s="282"/>
      <c r="BJ395" s="282"/>
      <c r="BK395" s="282"/>
      <c r="BL395" s="282"/>
      <c r="BM395" s="282"/>
      <c r="BN395" s="1151"/>
      <c r="BO395" s="1005"/>
      <c r="BP395" s="282"/>
      <c r="BQ395" s="282"/>
      <c r="BR395" s="282"/>
      <c r="BS395" s="282"/>
      <c r="BT395" s="282"/>
      <c r="BU395" s="282"/>
    </row>
    <row r="396" spans="1:73" ht="39.950000000000003" customHeight="1" x14ac:dyDescent="0.25">
      <c r="A396" s="596"/>
      <c r="B396" s="596"/>
      <c r="C396" s="1059"/>
      <c r="D396" s="1050"/>
      <c r="E396" s="1062"/>
      <c r="F396" s="1414"/>
      <c r="G396" s="1050"/>
      <c r="H396" s="1044"/>
      <c r="I396" s="1050"/>
      <c r="J396" s="1044"/>
      <c r="K396" s="1050"/>
      <c r="L396" s="1044"/>
      <c r="M396" s="1050"/>
      <c r="N396" s="1405"/>
      <c r="O396" s="1050"/>
      <c r="P396" s="1053"/>
      <c r="Q396" s="1056"/>
      <c r="R396" s="1041"/>
      <c r="S396" s="1041"/>
      <c r="T396" s="1023"/>
      <c r="U396" s="1008"/>
      <c r="V396" s="1008"/>
      <c r="W396" s="1008"/>
      <c r="X396" s="1008"/>
      <c r="Y396" s="1008"/>
      <c r="Z396" s="1005"/>
      <c r="AA396" s="1005"/>
      <c r="AB396" s="1005"/>
      <c r="AC396" s="1005"/>
      <c r="AD396" s="1005"/>
      <c r="AE396" s="1005"/>
      <c r="AF396" s="1005"/>
      <c r="AG396" s="196"/>
      <c r="AH396" s="592"/>
      <c r="AI396" s="592"/>
      <c r="AJ396" s="592"/>
      <c r="AK396" s="196"/>
      <c r="AL396" s="197"/>
      <c r="AM396" s="197"/>
      <c r="AN396" s="197"/>
      <c r="AO396" s="197"/>
      <c r="AP396" s="1151"/>
      <c r="AQ396" s="1005"/>
      <c r="AR396" s="282"/>
      <c r="AS396" s="282"/>
      <c r="AT396" s="282"/>
      <c r="AU396" s="282"/>
      <c r="AV396" s="282"/>
      <c r="AW396" s="282"/>
      <c r="AX396" s="1151"/>
      <c r="AY396" s="1005"/>
      <c r="AZ396" s="282"/>
      <c r="BA396" s="282"/>
      <c r="BB396" s="282"/>
      <c r="BC396" s="282"/>
      <c r="BD396" s="282"/>
      <c r="BE396" s="282"/>
      <c r="BF396" s="1151"/>
      <c r="BG396" s="1005"/>
      <c r="BH396" s="282"/>
      <c r="BI396" s="282"/>
      <c r="BJ396" s="282"/>
      <c r="BK396" s="282"/>
      <c r="BL396" s="282"/>
      <c r="BM396" s="282"/>
      <c r="BN396" s="1151"/>
      <c r="BO396" s="1005"/>
      <c r="BP396" s="282"/>
      <c r="BQ396" s="282"/>
      <c r="BR396" s="282"/>
      <c r="BS396" s="282"/>
      <c r="BT396" s="282"/>
      <c r="BU396" s="282"/>
    </row>
    <row r="397" spans="1:73" ht="39.950000000000003" customHeight="1" thickBot="1" x14ac:dyDescent="0.3">
      <c r="A397" s="596"/>
      <c r="B397" s="596"/>
      <c r="C397" s="1059"/>
      <c r="D397" s="1050"/>
      <c r="E397" s="1062"/>
      <c r="F397" s="1065"/>
      <c r="G397" s="1050"/>
      <c r="H397" s="1044"/>
      <c r="I397" s="1050"/>
      <c r="J397" s="1044"/>
      <c r="K397" s="1050"/>
      <c r="L397" s="1044"/>
      <c r="M397" s="1050"/>
      <c r="N397" s="1420"/>
      <c r="O397" s="1050"/>
      <c r="P397" s="1053"/>
      <c r="Q397" s="1056"/>
      <c r="R397" s="1041"/>
      <c r="S397" s="1042"/>
      <c r="T397" s="1024"/>
      <c r="U397" s="1009"/>
      <c r="V397" s="1009"/>
      <c r="W397" s="1009"/>
      <c r="X397" s="1009"/>
      <c r="Y397" s="1009"/>
      <c r="Z397" s="1006"/>
      <c r="AA397" s="1006"/>
      <c r="AB397" s="1006"/>
      <c r="AC397" s="1006"/>
      <c r="AD397" s="1006"/>
      <c r="AE397" s="1006"/>
      <c r="AF397" s="1006"/>
      <c r="AG397" s="715"/>
      <c r="AH397" s="716"/>
      <c r="AI397" s="716"/>
      <c r="AJ397" s="716"/>
      <c r="AK397" s="715"/>
      <c r="AL397" s="717"/>
      <c r="AM397" s="717"/>
      <c r="AN397" s="717"/>
      <c r="AO397" s="717"/>
      <c r="AP397" s="1152"/>
      <c r="AQ397" s="1006"/>
      <c r="AR397" s="718"/>
      <c r="AS397" s="718"/>
      <c r="AT397" s="718"/>
      <c r="AU397" s="718"/>
      <c r="AV397" s="718"/>
      <c r="AW397" s="718"/>
      <c r="AX397" s="1152"/>
      <c r="AY397" s="1006"/>
      <c r="AZ397" s="718"/>
      <c r="BA397" s="718"/>
      <c r="BB397" s="718"/>
      <c r="BC397" s="718"/>
      <c r="BD397" s="718"/>
      <c r="BE397" s="718"/>
      <c r="BF397" s="1152"/>
      <c r="BG397" s="1006"/>
      <c r="BH397" s="718"/>
      <c r="BI397" s="718"/>
      <c r="BJ397" s="718"/>
      <c r="BK397" s="718"/>
      <c r="BL397" s="718"/>
      <c r="BM397" s="718"/>
      <c r="BN397" s="1152"/>
      <c r="BO397" s="1006"/>
      <c r="BP397" s="718"/>
      <c r="BQ397" s="718"/>
      <c r="BR397" s="718"/>
      <c r="BS397" s="718"/>
      <c r="BT397" s="718"/>
      <c r="BU397" s="718"/>
    </row>
    <row r="398" spans="1:73" ht="39.950000000000003" customHeight="1" thickTop="1" x14ac:dyDescent="0.25">
      <c r="A398" s="596"/>
      <c r="B398" s="596"/>
      <c r="C398" s="1059"/>
      <c r="D398" s="1050"/>
      <c r="E398" s="1061">
        <v>475</v>
      </c>
      <c r="F398" s="1413" t="s">
        <v>3669</v>
      </c>
      <c r="G398" s="1049" t="s">
        <v>3668</v>
      </c>
      <c r="H398" s="1043">
        <v>350</v>
      </c>
      <c r="I398" s="1049" t="s">
        <v>2982</v>
      </c>
      <c r="J398" s="1043" t="s">
        <v>3058</v>
      </c>
      <c r="K398" s="1049" t="s">
        <v>3625</v>
      </c>
      <c r="L398" s="1043" t="s">
        <v>3626</v>
      </c>
      <c r="M398" s="1049" t="s">
        <v>3627</v>
      </c>
      <c r="N398" s="1404">
        <v>2024004540083</v>
      </c>
      <c r="O398" s="1049" t="s">
        <v>3386</v>
      </c>
      <c r="P398" s="1052" t="s">
        <v>1510</v>
      </c>
      <c r="Q398" s="1055">
        <v>350</v>
      </c>
      <c r="R398" s="1040" t="s">
        <v>2871</v>
      </c>
      <c r="S398" s="1040"/>
      <c r="T398" s="1022"/>
      <c r="U398" s="1007"/>
      <c r="V398" s="1007"/>
      <c r="W398" s="1007"/>
      <c r="X398" s="1007"/>
      <c r="Y398" s="1007"/>
      <c r="Z398" s="1004">
        <f t="shared" ref="Z398" si="1123">+AQ398+AY398+BG398+BO398</f>
        <v>0</v>
      </c>
      <c r="AA398" s="1004">
        <f t="shared" ref="AA398" si="1124">SUM(AR398:AR401,AZ398:AZ401,BH398:BH401,BP398:BP401)</f>
        <v>0</v>
      </c>
      <c r="AB398" s="1004">
        <f t="shared" ref="AB398" si="1125">SUM(AS398:AS401,BA398:BA401,BI398:BI401,BQ398:BQ401)</f>
        <v>0</v>
      </c>
      <c r="AC398" s="1004">
        <f t="shared" ref="AC398" si="1126">SUM(AT398:AT401,BB398:BB401,BJ398:BJ401,BR398:BR401)</f>
        <v>0</v>
      </c>
      <c r="AD398" s="1004">
        <f t="shared" ref="AD398" si="1127">SUM(AU398:AU401,BC398:BC401,BK398:BK401,BS398:BS401)</f>
        <v>0</v>
      </c>
      <c r="AE398" s="1004">
        <f t="shared" ref="AE398" si="1128">SUM(AV398:AV401,BD398:BD401,BL398:BL401,BT398:BT401)</f>
        <v>0</v>
      </c>
      <c r="AF398" s="1004">
        <f t="shared" ref="AF398" si="1129">SUM(AW398:AW401,BE398:BE401,BM398:BM401,BU398:BU401)</f>
        <v>0</v>
      </c>
      <c r="AG398" s="714"/>
      <c r="AH398" s="593"/>
      <c r="AI398" s="593"/>
      <c r="AJ398" s="593"/>
      <c r="AK398" s="207"/>
      <c r="AL398" s="208"/>
      <c r="AM398" s="208"/>
      <c r="AN398" s="208"/>
      <c r="AO398" s="208"/>
      <c r="AP398" s="1150">
        <f t="shared" ref="AP398" si="1130">+U398</f>
        <v>0</v>
      </c>
      <c r="AQ398" s="1004">
        <f t="shared" ref="AQ398" si="1131">SUM(AR398:AW401)</f>
        <v>0</v>
      </c>
      <c r="AR398" s="299"/>
      <c r="AS398" s="299"/>
      <c r="AT398" s="299"/>
      <c r="AU398" s="299"/>
      <c r="AV398" s="299"/>
      <c r="AW398" s="299"/>
      <c r="AX398" s="1150">
        <f t="shared" ref="AX398" si="1132">+V398</f>
        <v>0</v>
      </c>
      <c r="AY398" s="1004">
        <f t="shared" ref="AY398" si="1133">SUM(AZ398:BE401)</f>
        <v>0</v>
      </c>
      <c r="AZ398" s="299"/>
      <c r="BA398" s="299"/>
      <c r="BB398" s="299"/>
      <c r="BC398" s="299"/>
      <c r="BD398" s="299"/>
      <c r="BE398" s="299"/>
      <c r="BF398" s="1150">
        <f t="shared" ref="BF398" si="1134">+W398</f>
        <v>0</v>
      </c>
      <c r="BG398" s="1004">
        <f t="shared" ref="BG398" si="1135">SUM(BH398:BM401)</f>
        <v>0</v>
      </c>
      <c r="BH398" s="299"/>
      <c r="BI398" s="299"/>
      <c r="BJ398" s="299"/>
      <c r="BK398" s="299"/>
      <c r="BL398" s="299"/>
      <c r="BM398" s="299"/>
      <c r="BN398" s="1150">
        <f t="shared" ref="BN398" si="1136">+X398</f>
        <v>0</v>
      </c>
      <c r="BO398" s="1004">
        <f t="shared" ref="BO398" si="1137">SUM(BP398:BU401)</f>
        <v>0</v>
      </c>
      <c r="BP398" s="299"/>
      <c r="BQ398" s="299"/>
      <c r="BR398" s="299"/>
      <c r="BS398" s="299"/>
      <c r="BT398" s="299"/>
      <c r="BU398" s="299"/>
    </row>
    <row r="399" spans="1:73" ht="39.950000000000003" customHeight="1" x14ac:dyDescent="0.25">
      <c r="A399" s="596"/>
      <c r="B399" s="596"/>
      <c r="C399" s="1059"/>
      <c r="D399" s="1050"/>
      <c r="E399" s="1062"/>
      <c r="F399" s="1414"/>
      <c r="G399" s="1050"/>
      <c r="H399" s="1044"/>
      <c r="I399" s="1050"/>
      <c r="J399" s="1044"/>
      <c r="K399" s="1050"/>
      <c r="L399" s="1044"/>
      <c r="M399" s="1050"/>
      <c r="N399" s="1405"/>
      <c r="O399" s="1050"/>
      <c r="P399" s="1053"/>
      <c r="Q399" s="1056"/>
      <c r="R399" s="1041"/>
      <c r="S399" s="1041"/>
      <c r="T399" s="1023"/>
      <c r="U399" s="1008"/>
      <c r="V399" s="1008"/>
      <c r="W399" s="1008"/>
      <c r="X399" s="1008"/>
      <c r="Y399" s="1008"/>
      <c r="Z399" s="1005"/>
      <c r="AA399" s="1005"/>
      <c r="AB399" s="1005"/>
      <c r="AC399" s="1005"/>
      <c r="AD399" s="1005"/>
      <c r="AE399" s="1005"/>
      <c r="AF399" s="1005"/>
      <c r="AG399" s="479"/>
      <c r="AH399" s="592"/>
      <c r="AI399" s="592"/>
      <c r="AJ399" s="592"/>
      <c r="AK399" s="196"/>
      <c r="AL399" s="197"/>
      <c r="AM399" s="197"/>
      <c r="AN399" s="197"/>
      <c r="AO399" s="197"/>
      <c r="AP399" s="1151"/>
      <c r="AQ399" s="1005"/>
      <c r="AR399" s="282"/>
      <c r="AS399" s="282"/>
      <c r="AT399" s="282"/>
      <c r="AU399" s="282"/>
      <c r="AV399" s="282"/>
      <c r="AW399" s="282"/>
      <c r="AX399" s="1151"/>
      <c r="AY399" s="1005"/>
      <c r="AZ399" s="282"/>
      <c r="BA399" s="282"/>
      <c r="BB399" s="282"/>
      <c r="BC399" s="282"/>
      <c r="BD399" s="282"/>
      <c r="BE399" s="282"/>
      <c r="BF399" s="1151"/>
      <c r="BG399" s="1005"/>
      <c r="BH399" s="282"/>
      <c r="BI399" s="282"/>
      <c r="BJ399" s="282"/>
      <c r="BK399" s="282"/>
      <c r="BL399" s="282"/>
      <c r="BM399" s="282"/>
      <c r="BN399" s="1151"/>
      <c r="BO399" s="1005"/>
      <c r="BP399" s="282"/>
      <c r="BQ399" s="282"/>
      <c r="BR399" s="282"/>
      <c r="BS399" s="282"/>
      <c r="BT399" s="282"/>
      <c r="BU399" s="282"/>
    </row>
    <row r="400" spans="1:73" ht="39.950000000000003" customHeight="1" x14ac:dyDescent="0.25">
      <c r="A400" s="596"/>
      <c r="B400" s="596"/>
      <c r="C400" s="1059"/>
      <c r="D400" s="1050"/>
      <c r="E400" s="1062"/>
      <c r="F400" s="1414"/>
      <c r="G400" s="1050"/>
      <c r="H400" s="1044"/>
      <c r="I400" s="1050"/>
      <c r="J400" s="1044"/>
      <c r="K400" s="1050"/>
      <c r="L400" s="1044"/>
      <c r="M400" s="1050"/>
      <c r="N400" s="1405"/>
      <c r="O400" s="1050"/>
      <c r="P400" s="1053"/>
      <c r="Q400" s="1056"/>
      <c r="R400" s="1041"/>
      <c r="S400" s="1041"/>
      <c r="T400" s="1023"/>
      <c r="U400" s="1008"/>
      <c r="V400" s="1008"/>
      <c r="W400" s="1008"/>
      <c r="X400" s="1008"/>
      <c r="Y400" s="1008"/>
      <c r="Z400" s="1005"/>
      <c r="AA400" s="1005"/>
      <c r="AB400" s="1005"/>
      <c r="AC400" s="1005"/>
      <c r="AD400" s="1005"/>
      <c r="AE400" s="1005"/>
      <c r="AF400" s="1005"/>
      <c r="AG400" s="196"/>
      <c r="AH400" s="592"/>
      <c r="AI400" s="592"/>
      <c r="AJ400" s="592"/>
      <c r="AK400" s="196"/>
      <c r="AL400" s="197"/>
      <c r="AM400" s="197"/>
      <c r="AN400" s="197"/>
      <c r="AO400" s="197"/>
      <c r="AP400" s="1151"/>
      <c r="AQ400" s="1005"/>
      <c r="AR400" s="282"/>
      <c r="AS400" s="282"/>
      <c r="AT400" s="282"/>
      <c r="AU400" s="282"/>
      <c r="AV400" s="282"/>
      <c r="AW400" s="282"/>
      <c r="AX400" s="1151"/>
      <c r="AY400" s="1005"/>
      <c r="AZ400" s="282"/>
      <c r="BA400" s="282"/>
      <c r="BB400" s="282"/>
      <c r="BC400" s="282"/>
      <c r="BD400" s="282"/>
      <c r="BE400" s="282"/>
      <c r="BF400" s="1151"/>
      <c r="BG400" s="1005"/>
      <c r="BH400" s="282"/>
      <c r="BI400" s="282"/>
      <c r="BJ400" s="282"/>
      <c r="BK400" s="282"/>
      <c r="BL400" s="282"/>
      <c r="BM400" s="282"/>
      <c r="BN400" s="1151"/>
      <c r="BO400" s="1005"/>
      <c r="BP400" s="282"/>
      <c r="BQ400" s="282"/>
      <c r="BR400" s="282"/>
      <c r="BS400" s="282"/>
      <c r="BT400" s="282"/>
      <c r="BU400" s="282"/>
    </row>
    <row r="401" spans="1:73" ht="39.950000000000003" customHeight="1" thickBot="1" x14ac:dyDescent="0.3">
      <c r="A401" s="596"/>
      <c r="B401" s="596"/>
      <c r="C401" s="1059"/>
      <c r="D401" s="1050"/>
      <c r="E401" s="1062"/>
      <c r="F401" s="1065"/>
      <c r="G401" s="1050"/>
      <c r="H401" s="1044"/>
      <c r="I401" s="1050"/>
      <c r="J401" s="1044"/>
      <c r="K401" s="1050"/>
      <c r="L401" s="1044"/>
      <c r="M401" s="1050"/>
      <c r="N401" s="1420"/>
      <c r="O401" s="1050"/>
      <c r="P401" s="1053"/>
      <c r="Q401" s="1056"/>
      <c r="R401" s="1041"/>
      <c r="S401" s="1042"/>
      <c r="T401" s="1024"/>
      <c r="U401" s="1009"/>
      <c r="V401" s="1009"/>
      <c r="W401" s="1009"/>
      <c r="X401" s="1009"/>
      <c r="Y401" s="1009"/>
      <c r="Z401" s="1006"/>
      <c r="AA401" s="1006"/>
      <c r="AB401" s="1006"/>
      <c r="AC401" s="1006"/>
      <c r="AD401" s="1006"/>
      <c r="AE401" s="1006"/>
      <c r="AF401" s="1006"/>
      <c r="AG401" s="715"/>
      <c r="AH401" s="716"/>
      <c r="AI401" s="716"/>
      <c r="AJ401" s="716"/>
      <c r="AK401" s="715"/>
      <c r="AL401" s="717"/>
      <c r="AM401" s="717"/>
      <c r="AN401" s="717"/>
      <c r="AO401" s="717"/>
      <c r="AP401" s="1152"/>
      <c r="AQ401" s="1006"/>
      <c r="AR401" s="718"/>
      <c r="AS401" s="718"/>
      <c r="AT401" s="718"/>
      <c r="AU401" s="718"/>
      <c r="AV401" s="718"/>
      <c r="AW401" s="718"/>
      <c r="AX401" s="1152"/>
      <c r="AY401" s="1006"/>
      <c r="AZ401" s="718"/>
      <c r="BA401" s="718"/>
      <c r="BB401" s="718"/>
      <c r="BC401" s="718"/>
      <c r="BD401" s="718"/>
      <c r="BE401" s="718"/>
      <c r="BF401" s="1152"/>
      <c r="BG401" s="1006"/>
      <c r="BH401" s="718"/>
      <c r="BI401" s="718"/>
      <c r="BJ401" s="718"/>
      <c r="BK401" s="718"/>
      <c r="BL401" s="718"/>
      <c r="BM401" s="718"/>
      <c r="BN401" s="1152"/>
      <c r="BO401" s="1006"/>
      <c r="BP401" s="718"/>
      <c r="BQ401" s="718"/>
      <c r="BR401" s="718"/>
      <c r="BS401" s="718"/>
      <c r="BT401" s="718"/>
      <c r="BU401" s="718"/>
    </row>
    <row r="402" spans="1:73" ht="39.950000000000003" customHeight="1" thickTop="1" thickBot="1" x14ac:dyDescent="0.3">
      <c r="A402" s="636"/>
      <c r="B402" s="944" t="s">
        <v>1520</v>
      </c>
      <c r="C402" s="760" t="s">
        <v>1521</v>
      </c>
      <c r="D402" s="761"/>
      <c r="E402" s="762"/>
      <c r="F402" s="763"/>
      <c r="G402" s="764"/>
      <c r="H402" s="761"/>
      <c r="I402" s="761"/>
      <c r="J402" s="765"/>
      <c r="K402" s="765"/>
      <c r="L402" s="766"/>
      <c r="M402" s="766"/>
      <c r="N402" s="766"/>
      <c r="O402" s="767"/>
      <c r="P402" s="768"/>
      <c r="Q402" s="769"/>
      <c r="R402" s="769"/>
      <c r="S402" s="770"/>
      <c r="T402" s="771"/>
      <c r="U402" s="772"/>
      <c r="V402" s="772"/>
      <c r="W402" s="772"/>
      <c r="X402" s="773"/>
      <c r="Y402" s="248">
        <f>SUM(Y403:Y414)</f>
        <v>0</v>
      </c>
      <c r="Z402" s="700">
        <f t="shared" si="1059"/>
        <v>0</v>
      </c>
      <c r="AA402" s="700">
        <f t="shared" si="1059"/>
        <v>0</v>
      </c>
      <c r="AB402" s="700">
        <f t="shared" si="1059"/>
        <v>0</v>
      </c>
      <c r="AC402" s="700">
        <f t="shared" si="1059"/>
        <v>0</v>
      </c>
      <c r="AD402" s="700">
        <f t="shared" si="1059"/>
        <v>0</v>
      </c>
      <c r="AE402" s="700">
        <f t="shared" si="1059"/>
        <v>0</v>
      </c>
      <c r="AF402" s="700">
        <f t="shared" si="1059"/>
        <v>0</v>
      </c>
      <c r="AG402" s="246"/>
      <c r="AH402" s="246"/>
      <c r="AI402" s="246"/>
      <c r="AJ402" s="246"/>
      <c r="AK402" s="246"/>
      <c r="AL402" s="246"/>
      <c r="AM402" s="246"/>
      <c r="AN402" s="246"/>
      <c r="AO402" s="246"/>
      <c r="AP402" s="669"/>
      <c r="AQ402" s="670">
        <f t="shared" ref="AQ402:AW402" si="1138">SUM(AQ403:AQ414)</f>
        <v>0</v>
      </c>
      <c r="AR402" s="670">
        <f t="shared" si="1138"/>
        <v>0</v>
      </c>
      <c r="AS402" s="670">
        <f t="shared" si="1138"/>
        <v>0</v>
      </c>
      <c r="AT402" s="670">
        <f t="shared" si="1138"/>
        <v>0</v>
      </c>
      <c r="AU402" s="670">
        <f t="shared" si="1138"/>
        <v>0</v>
      </c>
      <c r="AV402" s="670">
        <f t="shared" si="1138"/>
        <v>0</v>
      </c>
      <c r="AW402" s="670">
        <f t="shared" si="1138"/>
        <v>0</v>
      </c>
      <c r="AX402" s="669"/>
      <c r="AY402" s="670">
        <f t="shared" ref="AY402:BE402" si="1139">SUM(AY403:AY414)</f>
        <v>0</v>
      </c>
      <c r="AZ402" s="670">
        <f t="shared" si="1139"/>
        <v>0</v>
      </c>
      <c r="BA402" s="670">
        <f t="shared" si="1139"/>
        <v>0</v>
      </c>
      <c r="BB402" s="670">
        <f t="shared" si="1139"/>
        <v>0</v>
      </c>
      <c r="BC402" s="670">
        <f t="shared" si="1139"/>
        <v>0</v>
      </c>
      <c r="BD402" s="670">
        <f t="shared" si="1139"/>
        <v>0</v>
      </c>
      <c r="BE402" s="670">
        <f t="shared" si="1139"/>
        <v>0</v>
      </c>
      <c r="BF402" s="669"/>
      <c r="BG402" s="670">
        <f t="shared" ref="BG402:BM402" si="1140">SUM(BG403:BG414)</f>
        <v>0</v>
      </c>
      <c r="BH402" s="670">
        <f t="shared" si="1140"/>
        <v>0</v>
      </c>
      <c r="BI402" s="670">
        <f t="shared" si="1140"/>
        <v>0</v>
      </c>
      <c r="BJ402" s="670">
        <f t="shared" si="1140"/>
        <v>0</v>
      </c>
      <c r="BK402" s="670">
        <f t="shared" si="1140"/>
        <v>0</v>
      </c>
      <c r="BL402" s="670">
        <f t="shared" si="1140"/>
        <v>0</v>
      </c>
      <c r="BM402" s="670">
        <f t="shared" si="1140"/>
        <v>0</v>
      </c>
      <c r="BN402" s="669"/>
      <c r="BO402" s="670">
        <f t="shared" ref="BO402:BU402" si="1141">SUM(BO403:BO414)</f>
        <v>0</v>
      </c>
      <c r="BP402" s="670">
        <f t="shared" si="1141"/>
        <v>0</v>
      </c>
      <c r="BQ402" s="774">
        <f t="shared" si="1141"/>
        <v>0</v>
      </c>
      <c r="BR402" s="774">
        <f t="shared" si="1141"/>
        <v>0</v>
      </c>
      <c r="BS402" s="774">
        <f t="shared" si="1141"/>
        <v>0</v>
      </c>
      <c r="BT402" s="774">
        <f t="shared" si="1141"/>
        <v>0</v>
      </c>
      <c r="BU402" s="774">
        <f t="shared" si="1141"/>
        <v>0</v>
      </c>
    </row>
    <row r="403" spans="1:73" s="1" customFormat="1" ht="39.950000000000003" customHeight="1" thickTop="1" thickBot="1" x14ac:dyDescent="0.3">
      <c r="A403" s="151"/>
      <c r="B403" s="24"/>
      <c r="C403" s="1058" t="s">
        <v>1522</v>
      </c>
      <c r="D403" s="1049" t="s">
        <v>1523</v>
      </c>
      <c r="E403" s="1061">
        <v>476</v>
      </c>
      <c r="F403" s="1064" t="s">
        <v>3652</v>
      </c>
      <c r="G403" s="1049" t="s">
        <v>319</v>
      </c>
      <c r="H403" s="1043">
        <v>1</v>
      </c>
      <c r="I403" s="1049" t="s">
        <v>2982</v>
      </c>
      <c r="J403" s="1043" t="s">
        <v>3058</v>
      </c>
      <c r="K403" s="1049" t="s">
        <v>3625</v>
      </c>
      <c r="L403" s="1043" t="s">
        <v>3644</v>
      </c>
      <c r="M403" s="1049" t="s">
        <v>3645</v>
      </c>
      <c r="N403" s="1407">
        <v>2024004540059</v>
      </c>
      <c r="O403" s="1049" t="s">
        <v>3646</v>
      </c>
      <c r="P403" s="1052" t="s">
        <v>1524</v>
      </c>
      <c r="Q403" s="1055">
        <v>1</v>
      </c>
      <c r="R403" s="1040" t="s">
        <v>2871</v>
      </c>
      <c r="S403" s="1040"/>
      <c r="T403" s="1022"/>
      <c r="U403" s="1007"/>
      <c r="V403" s="1007"/>
      <c r="W403" s="1007"/>
      <c r="X403" s="1007"/>
      <c r="Y403" s="1007"/>
      <c r="Z403" s="1004">
        <f t="shared" si="1059"/>
        <v>0</v>
      </c>
      <c r="AA403" s="1004">
        <f t="shared" ref="AA403" si="1142">SUM(AR403:AR406,AZ403:AZ406,BH403:BH406,BP403:BP406)</f>
        <v>0</v>
      </c>
      <c r="AB403" s="1004">
        <f t="shared" ref="AB403" si="1143">SUM(AS403:AS406,BA403:BA406,BI403:BI406,BQ403:BQ406)</f>
        <v>0</v>
      </c>
      <c r="AC403" s="1004">
        <f t="shared" ref="AC403" si="1144">SUM(AT403:AT406,BB403:BB406,BJ403:BJ406,BR403:BR406)</f>
        <v>0</v>
      </c>
      <c r="AD403" s="1004">
        <f t="shared" ref="AD403" si="1145">SUM(AU403:AU406,BC403:BC406,BK403:BK406,BS403:BS406)</f>
        <v>0</v>
      </c>
      <c r="AE403" s="1004">
        <f t="shared" ref="AE403" si="1146">SUM(AV403:AV406,BD403:BD406,BL403:BL406,BT403:BT406)</f>
        <v>0</v>
      </c>
      <c r="AF403" s="1004">
        <f t="shared" ref="AF403" si="1147">SUM(AW403:AW406,BE403:BE406,BM403:BM406,BU403:BU406)</f>
        <v>0</v>
      </c>
      <c r="AG403" s="714"/>
      <c r="AH403" s="593"/>
      <c r="AI403" s="593"/>
      <c r="AJ403" s="593"/>
      <c r="AK403" s="207"/>
      <c r="AL403" s="208"/>
      <c r="AM403" s="208"/>
      <c r="AN403" s="208"/>
      <c r="AO403" s="208"/>
      <c r="AP403" s="1150">
        <f t="shared" ref="AP403" si="1148">+U403</f>
        <v>0</v>
      </c>
      <c r="AQ403" s="1004">
        <f t="shared" ref="AQ403" si="1149">SUM(AR403:AW406)</f>
        <v>0</v>
      </c>
      <c r="AR403" s="299"/>
      <c r="AS403" s="299"/>
      <c r="AT403" s="299"/>
      <c r="AU403" s="299"/>
      <c r="AV403" s="299"/>
      <c r="AW403" s="299"/>
      <c r="AX403" s="1150">
        <f t="shared" ref="AX403" si="1150">+V403</f>
        <v>0</v>
      </c>
      <c r="AY403" s="1004">
        <f t="shared" ref="AY403" si="1151">SUM(AZ403:BE406)</f>
        <v>0</v>
      </c>
      <c r="AZ403" s="299"/>
      <c r="BA403" s="299"/>
      <c r="BB403" s="299"/>
      <c r="BC403" s="299"/>
      <c r="BD403" s="299"/>
      <c r="BE403" s="299"/>
      <c r="BF403" s="1150">
        <f t="shared" ref="BF403" si="1152">+W403</f>
        <v>0</v>
      </c>
      <c r="BG403" s="1004">
        <f t="shared" ref="BG403" si="1153">SUM(BH403:BM406)</f>
        <v>0</v>
      </c>
      <c r="BH403" s="299"/>
      <c r="BI403" s="299"/>
      <c r="BJ403" s="299"/>
      <c r="BK403" s="299"/>
      <c r="BL403" s="299"/>
      <c r="BM403" s="299"/>
      <c r="BN403" s="1150">
        <f t="shared" ref="BN403" si="1154">+X403</f>
        <v>0</v>
      </c>
      <c r="BO403" s="1004">
        <f t="shared" ref="BO403" si="1155">SUM(BP403:BU406)</f>
        <v>0</v>
      </c>
      <c r="BP403" s="299"/>
      <c r="BQ403" s="299"/>
      <c r="BR403" s="299"/>
      <c r="BS403" s="299"/>
      <c r="BT403" s="299"/>
      <c r="BU403" s="299"/>
    </row>
    <row r="404" spans="1:73" s="1" customFormat="1" ht="39.950000000000003" customHeight="1" thickTop="1" thickBot="1" x14ac:dyDescent="0.3">
      <c r="A404" s="151"/>
      <c r="B404" s="24"/>
      <c r="C404" s="1059"/>
      <c r="D404" s="1050"/>
      <c r="E404" s="1062"/>
      <c r="F404" s="1065"/>
      <c r="G404" s="1050"/>
      <c r="H404" s="1044"/>
      <c r="I404" s="1050"/>
      <c r="J404" s="1044"/>
      <c r="K404" s="1050"/>
      <c r="L404" s="1044"/>
      <c r="M404" s="1050"/>
      <c r="N404" s="1408"/>
      <c r="O404" s="1050"/>
      <c r="P404" s="1053"/>
      <c r="Q404" s="1056"/>
      <c r="R404" s="1041"/>
      <c r="S404" s="1041"/>
      <c r="T404" s="1023"/>
      <c r="U404" s="1008"/>
      <c r="V404" s="1008"/>
      <c r="W404" s="1008"/>
      <c r="X404" s="1008"/>
      <c r="Y404" s="1008"/>
      <c r="Z404" s="1005"/>
      <c r="AA404" s="1005"/>
      <c r="AB404" s="1005"/>
      <c r="AC404" s="1005"/>
      <c r="AD404" s="1005"/>
      <c r="AE404" s="1005"/>
      <c r="AF404" s="1005"/>
      <c r="AG404" s="479"/>
      <c r="AH404" s="592"/>
      <c r="AI404" s="592"/>
      <c r="AJ404" s="592"/>
      <c r="AK404" s="196"/>
      <c r="AL404" s="197"/>
      <c r="AM404" s="197"/>
      <c r="AN404" s="197"/>
      <c r="AO404" s="197"/>
      <c r="AP404" s="1151"/>
      <c r="AQ404" s="1005"/>
      <c r="AR404" s="282"/>
      <c r="AS404" s="282"/>
      <c r="AT404" s="282"/>
      <c r="AU404" s="282"/>
      <c r="AV404" s="282"/>
      <c r="AW404" s="282"/>
      <c r="AX404" s="1151"/>
      <c r="AY404" s="1005"/>
      <c r="AZ404" s="282"/>
      <c r="BA404" s="282"/>
      <c r="BB404" s="282"/>
      <c r="BC404" s="282"/>
      <c r="BD404" s="282"/>
      <c r="BE404" s="282"/>
      <c r="BF404" s="1151"/>
      <c r="BG404" s="1005"/>
      <c r="BH404" s="282"/>
      <c r="BI404" s="282"/>
      <c r="BJ404" s="282"/>
      <c r="BK404" s="282"/>
      <c r="BL404" s="282"/>
      <c r="BM404" s="282"/>
      <c r="BN404" s="1151"/>
      <c r="BO404" s="1005"/>
      <c r="BP404" s="282"/>
      <c r="BQ404" s="282"/>
      <c r="BR404" s="282"/>
      <c r="BS404" s="282"/>
      <c r="BT404" s="282"/>
      <c r="BU404" s="282"/>
    </row>
    <row r="405" spans="1:73" s="1" customFormat="1" ht="39.950000000000003" customHeight="1" thickTop="1" thickBot="1" x14ac:dyDescent="0.3">
      <c r="A405" s="151"/>
      <c r="B405" s="24"/>
      <c r="C405" s="1059"/>
      <c r="D405" s="1050"/>
      <c r="E405" s="1062"/>
      <c r="F405" s="1065"/>
      <c r="G405" s="1050"/>
      <c r="H405" s="1044"/>
      <c r="I405" s="1050"/>
      <c r="J405" s="1044"/>
      <c r="K405" s="1050"/>
      <c r="L405" s="1044"/>
      <c r="M405" s="1050"/>
      <c r="N405" s="1408"/>
      <c r="O405" s="1050"/>
      <c r="P405" s="1053"/>
      <c r="Q405" s="1056"/>
      <c r="R405" s="1041"/>
      <c r="S405" s="1041"/>
      <c r="T405" s="1023"/>
      <c r="U405" s="1008"/>
      <c r="V405" s="1008"/>
      <c r="W405" s="1008"/>
      <c r="X405" s="1008"/>
      <c r="Y405" s="1008"/>
      <c r="Z405" s="1005"/>
      <c r="AA405" s="1005"/>
      <c r="AB405" s="1005"/>
      <c r="AC405" s="1005"/>
      <c r="AD405" s="1005"/>
      <c r="AE405" s="1005"/>
      <c r="AF405" s="1005"/>
      <c r="AG405" s="196"/>
      <c r="AH405" s="592"/>
      <c r="AI405" s="592"/>
      <c r="AJ405" s="592"/>
      <c r="AK405" s="196"/>
      <c r="AL405" s="197"/>
      <c r="AM405" s="197"/>
      <c r="AN405" s="197"/>
      <c r="AO405" s="197"/>
      <c r="AP405" s="1151"/>
      <c r="AQ405" s="1005"/>
      <c r="AR405" s="282"/>
      <c r="AS405" s="282"/>
      <c r="AT405" s="282"/>
      <c r="AU405" s="282"/>
      <c r="AV405" s="282"/>
      <c r="AW405" s="282"/>
      <c r="AX405" s="1151"/>
      <c r="AY405" s="1005"/>
      <c r="AZ405" s="282"/>
      <c r="BA405" s="282"/>
      <c r="BB405" s="282"/>
      <c r="BC405" s="282"/>
      <c r="BD405" s="282"/>
      <c r="BE405" s="282"/>
      <c r="BF405" s="1151"/>
      <c r="BG405" s="1005"/>
      <c r="BH405" s="282"/>
      <c r="BI405" s="282"/>
      <c r="BJ405" s="282"/>
      <c r="BK405" s="282"/>
      <c r="BL405" s="282"/>
      <c r="BM405" s="282"/>
      <c r="BN405" s="1151"/>
      <c r="BO405" s="1005"/>
      <c r="BP405" s="282"/>
      <c r="BQ405" s="282"/>
      <c r="BR405" s="282"/>
      <c r="BS405" s="282"/>
      <c r="BT405" s="282"/>
      <c r="BU405" s="282"/>
    </row>
    <row r="406" spans="1:73" s="1" customFormat="1" ht="39.950000000000003" customHeight="1" thickTop="1" thickBot="1" x14ac:dyDescent="0.3">
      <c r="A406" s="151"/>
      <c r="B406" s="24"/>
      <c r="C406" s="1059"/>
      <c r="D406" s="1050"/>
      <c r="E406" s="1062"/>
      <c r="F406" s="1065"/>
      <c r="G406" s="1050"/>
      <c r="H406" s="1044"/>
      <c r="I406" s="1050"/>
      <c r="J406" s="1044"/>
      <c r="K406" s="1050"/>
      <c r="L406" s="1044"/>
      <c r="M406" s="1050"/>
      <c r="N406" s="1408"/>
      <c r="O406" s="1050"/>
      <c r="P406" s="1053"/>
      <c r="Q406" s="1056"/>
      <c r="R406" s="1041"/>
      <c r="S406" s="1042"/>
      <c r="T406" s="1024"/>
      <c r="U406" s="1009"/>
      <c r="V406" s="1009"/>
      <c r="W406" s="1009"/>
      <c r="X406" s="1009"/>
      <c r="Y406" s="1009"/>
      <c r="Z406" s="1006"/>
      <c r="AA406" s="1006"/>
      <c r="AB406" s="1006"/>
      <c r="AC406" s="1006"/>
      <c r="AD406" s="1006"/>
      <c r="AE406" s="1006"/>
      <c r="AF406" s="1006"/>
      <c r="AG406" s="715"/>
      <c r="AH406" s="716"/>
      <c r="AI406" s="716"/>
      <c r="AJ406" s="716"/>
      <c r="AK406" s="715"/>
      <c r="AL406" s="717"/>
      <c r="AM406" s="717"/>
      <c r="AN406" s="717"/>
      <c r="AO406" s="717"/>
      <c r="AP406" s="1152"/>
      <c r="AQ406" s="1006"/>
      <c r="AR406" s="718"/>
      <c r="AS406" s="718"/>
      <c r="AT406" s="718"/>
      <c r="AU406" s="718"/>
      <c r="AV406" s="718"/>
      <c r="AW406" s="718"/>
      <c r="AX406" s="1152"/>
      <c r="AY406" s="1006"/>
      <c r="AZ406" s="718"/>
      <c r="BA406" s="718"/>
      <c r="BB406" s="718"/>
      <c r="BC406" s="718"/>
      <c r="BD406" s="718"/>
      <c r="BE406" s="718"/>
      <c r="BF406" s="1152"/>
      <c r="BG406" s="1006"/>
      <c r="BH406" s="718"/>
      <c r="BI406" s="718"/>
      <c r="BJ406" s="718"/>
      <c r="BK406" s="718"/>
      <c r="BL406" s="718"/>
      <c r="BM406" s="718"/>
      <c r="BN406" s="1152"/>
      <c r="BO406" s="1006"/>
      <c r="BP406" s="718"/>
      <c r="BQ406" s="718"/>
      <c r="BR406" s="718"/>
      <c r="BS406" s="718"/>
      <c r="BT406" s="718"/>
      <c r="BU406" s="718"/>
    </row>
    <row r="407" spans="1:73" s="1" customFormat="1" ht="39.950000000000003" customHeight="1" thickTop="1" thickBot="1" x14ac:dyDescent="0.3">
      <c r="A407" s="151"/>
      <c r="B407" s="24"/>
      <c r="C407" s="1058" t="s">
        <v>1525</v>
      </c>
      <c r="D407" s="1049" t="s">
        <v>1526</v>
      </c>
      <c r="E407" s="1061">
        <v>477</v>
      </c>
      <c r="F407" s="1064" t="s">
        <v>3623</v>
      </c>
      <c r="G407" s="1049" t="s">
        <v>1425</v>
      </c>
      <c r="H407" s="1043">
        <v>39</v>
      </c>
      <c r="I407" s="1049" t="s">
        <v>2982</v>
      </c>
      <c r="J407" s="1043" t="s">
        <v>3049</v>
      </c>
      <c r="K407" s="1049" t="s">
        <v>3050</v>
      </c>
      <c r="L407" s="1043" t="s">
        <v>3620</v>
      </c>
      <c r="M407" s="1049" t="s">
        <v>3617</v>
      </c>
      <c r="N407" s="1407">
        <v>2024004540083</v>
      </c>
      <c r="O407" s="1049" t="s">
        <v>3386</v>
      </c>
      <c r="P407" s="1052" t="s">
        <v>1500</v>
      </c>
      <c r="Q407" s="1055">
        <v>39</v>
      </c>
      <c r="R407" s="1040" t="s">
        <v>2871</v>
      </c>
      <c r="S407" s="1040"/>
      <c r="T407" s="1022"/>
      <c r="U407" s="1007"/>
      <c r="V407" s="1007"/>
      <c r="W407" s="1007"/>
      <c r="X407" s="1007"/>
      <c r="Y407" s="1007"/>
      <c r="Z407" s="1004">
        <f t="shared" ref="Z407" si="1156">+AQ407+AY407+BG407+BO407</f>
        <v>0</v>
      </c>
      <c r="AA407" s="1004">
        <f t="shared" ref="AA407" si="1157">SUM(AR407:AR410,AZ407:AZ410,BH407:BH410,BP407:BP410)</f>
        <v>0</v>
      </c>
      <c r="AB407" s="1004">
        <f t="shared" ref="AB407" si="1158">SUM(AS407:AS410,BA407:BA410,BI407:BI410,BQ407:BQ410)</f>
        <v>0</v>
      </c>
      <c r="AC407" s="1004">
        <f t="shared" ref="AC407" si="1159">SUM(AT407:AT410,BB407:BB410,BJ407:BJ410,BR407:BR410)</f>
        <v>0</v>
      </c>
      <c r="AD407" s="1004">
        <f t="shared" ref="AD407" si="1160">SUM(AU407:AU410,BC407:BC410,BK407:BK410,BS407:BS410)</f>
        <v>0</v>
      </c>
      <c r="AE407" s="1004">
        <f t="shared" ref="AE407" si="1161">SUM(AV407:AV410,BD407:BD410,BL407:BL410,BT407:BT410)</f>
        <v>0</v>
      </c>
      <c r="AF407" s="1004">
        <f t="shared" ref="AF407" si="1162">SUM(AW407:AW410,BE407:BE410,BM407:BM410,BU407:BU410)</f>
        <v>0</v>
      </c>
      <c r="AG407" s="714"/>
      <c r="AH407" s="593"/>
      <c r="AI407" s="593"/>
      <c r="AJ407" s="593"/>
      <c r="AK407" s="207"/>
      <c r="AL407" s="208"/>
      <c r="AM407" s="208"/>
      <c r="AN407" s="208"/>
      <c r="AO407" s="208"/>
      <c r="AP407" s="1150">
        <f t="shared" ref="AP407" si="1163">+U407</f>
        <v>0</v>
      </c>
      <c r="AQ407" s="1004">
        <f t="shared" ref="AQ407" si="1164">SUM(AR407:AW410)</f>
        <v>0</v>
      </c>
      <c r="AR407" s="299"/>
      <c r="AS407" s="299"/>
      <c r="AT407" s="299"/>
      <c r="AU407" s="299"/>
      <c r="AV407" s="299"/>
      <c r="AW407" s="299"/>
      <c r="AX407" s="1150">
        <f t="shared" ref="AX407" si="1165">+V407</f>
        <v>0</v>
      </c>
      <c r="AY407" s="1004">
        <f t="shared" ref="AY407" si="1166">SUM(AZ407:BE410)</f>
        <v>0</v>
      </c>
      <c r="AZ407" s="299"/>
      <c r="BA407" s="299"/>
      <c r="BB407" s="299"/>
      <c r="BC407" s="299"/>
      <c r="BD407" s="299"/>
      <c r="BE407" s="299"/>
      <c r="BF407" s="1150">
        <f t="shared" ref="BF407" si="1167">+W407</f>
        <v>0</v>
      </c>
      <c r="BG407" s="1004">
        <f t="shared" ref="BG407" si="1168">SUM(BH407:BM410)</f>
        <v>0</v>
      </c>
      <c r="BH407" s="299"/>
      <c r="BI407" s="299"/>
      <c r="BJ407" s="299"/>
      <c r="BK407" s="299"/>
      <c r="BL407" s="299"/>
      <c r="BM407" s="299"/>
      <c r="BN407" s="1150">
        <f t="shared" ref="BN407" si="1169">+X407</f>
        <v>0</v>
      </c>
      <c r="BO407" s="1004">
        <f t="shared" ref="BO407" si="1170">SUM(BP407:BU410)</f>
        <v>0</v>
      </c>
      <c r="BP407" s="299"/>
      <c r="BQ407" s="299"/>
      <c r="BR407" s="299"/>
      <c r="BS407" s="299"/>
      <c r="BT407" s="299"/>
      <c r="BU407" s="299"/>
    </row>
    <row r="408" spans="1:73" s="1" customFormat="1" ht="39.950000000000003" customHeight="1" thickTop="1" thickBot="1" x14ac:dyDescent="0.3">
      <c r="A408" s="151"/>
      <c r="B408" s="24"/>
      <c r="C408" s="1059"/>
      <c r="D408" s="1050"/>
      <c r="E408" s="1062"/>
      <c r="F408" s="1065"/>
      <c r="G408" s="1050"/>
      <c r="H408" s="1044"/>
      <c r="I408" s="1050"/>
      <c r="J408" s="1044"/>
      <c r="K408" s="1050"/>
      <c r="L408" s="1044"/>
      <c r="M408" s="1050"/>
      <c r="N408" s="1408"/>
      <c r="O408" s="1050"/>
      <c r="P408" s="1053"/>
      <c r="Q408" s="1056"/>
      <c r="R408" s="1041"/>
      <c r="S408" s="1041"/>
      <c r="T408" s="1023"/>
      <c r="U408" s="1008"/>
      <c r="V408" s="1008"/>
      <c r="W408" s="1008"/>
      <c r="X408" s="1008"/>
      <c r="Y408" s="1008"/>
      <c r="Z408" s="1005"/>
      <c r="AA408" s="1005"/>
      <c r="AB408" s="1005"/>
      <c r="AC408" s="1005"/>
      <c r="AD408" s="1005"/>
      <c r="AE408" s="1005"/>
      <c r="AF408" s="1005"/>
      <c r="AG408" s="479"/>
      <c r="AH408" s="592"/>
      <c r="AI408" s="592"/>
      <c r="AJ408" s="592"/>
      <c r="AK408" s="196"/>
      <c r="AL408" s="197"/>
      <c r="AM408" s="197"/>
      <c r="AN408" s="197"/>
      <c r="AO408" s="197"/>
      <c r="AP408" s="1151"/>
      <c r="AQ408" s="1005"/>
      <c r="AR408" s="282"/>
      <c r="AS408" s="282"/>
      <c r="AT408" s="282"/>
      <c r="AU408" s="282"/>
      <c r="AV408" s="282"/>
      <c r="AW408" s="282"/>
      <c r="AX408" s="1151"/>
      <c r="AY408" s="1005"/>
      <c r="AZ408" s="282"/>
      <c r="BA408" s="282"/>
      <c r="BB408" s="282"/>
      <c r="BC408" s="282"/>
      <c r="BD408" s="282"/>
      <c r="BE408" s="282"/>
      <c r="BF408" s="1151"/>
      <c r="BG408" s="1005"/>
      <c r="BH408" s="282"/>
      <c r="BI408" s="282"/>
      <c r="BJ408" s="282"/>
      <c r="BK408" s="282"/>
      <c r="BL408" s="282"/>
      <c r="BM408" s="282"/>
      <c r="BN408" s="1151"/>
      <c r="BO408" s="1005"/>
      <c r="BP408" s="282"/>
      <c r="BQ408" s="282"/>
      <c r="BR408" s="282"/>
      <c r="BS408" s="282"/>
      <c r="BT408" s="282"/>
      <c r="BU408" s="282"/>
    </row>
    <row r="409" spans="1:73" s="1" customFormat="1" ht="39.950000000000003" customHeight="1" thickTop="1" thickBot="1" x14ac:dyDescent="0.3">
      <c r="A409" s="151"/>
      <c r="B409" s="24"/>
      <c r="C409" s="1059"/>
      <c r="D409" s="1050"/>
      <c r="E409" s="1062"/>
      <c r="F409" s="1065"/>
      <c r="G409" s="1050"/>
      <c r="H409" s="1044"/>
      <c r="I409" s="1050"/>
      <c r="J409" s="1044"/>
      <c r="K409" s="1050"/>
      <c r="L409" s="1044"/>
      <c r="M409" s="1050"/>
      <c r="N409" s="1408"/>
      <c r="O409" s="1050"/>
      <c r="P409" s="1053"/>
      <c r="Q409" s="1056"/>
      <c r="R409" s="1041"/>
      <c r="S409" s="1041"/>
      <c r="T409" s="1023"/>
      <c r="U409" s="1008"/>
      <c r="V409" s="1008"/>
      <c r="W409" s="1008"/>
      <c r="X409" s="1008"/>
      <c r="Y409" s="1008"/>
      <c r="Z409" s="1005"/>
      <c r="AA409" s="1005"/>
      <c r="AB409" s="1005"/>
      <c r="AC409" s="1005"/>
      <c r="AD409" s="1005"/>
      <c r="AE409" s="1005"/>
      <c r="AF409" s="1005"/>
      <c r="AG409" s="196"/>
      <c r="AH409" s="592"/>
      <c r="AI409" s="592"/>
      <c r="AJ409" s="592"/>
      <c r="AK409" s="196"/>
      <c r="AL409" s="197"/>
      <c r="AM409" s="197"/>
      <c r="AN409" s="197"/>
      <c r="AO409" s="197"/>
      <c r="AP409" s="1151"/>
      <c r="AQ409" s="1005"/>
      <c r="AR409" s="282"/>
      <c r="AS409" s="282"/>
      <c r="AT409" s="282"/>
      <c r="AU409" s="282"/>
      <c r="AV409" s="282"/>
      <c r="AW409" s="282"/>
      <c r="AX409" s="1151"/>
      <c r="AY409" s="1005"/>
      <c r="AZ409" s="282"/>
      <c r="BA409" s="282"/>
      <c r="BB409" s="282"/>
      <c r="BC409" s="282"/>
      <c r="BD409" s="282"/>
      <c r="BE409" s="282"/>
      <c r="BF409" s="1151"/>
      <c r="BG409" s="1005"/>
      <c r="BH409" s="282"/>
      <c r="BI409" s="282"/>
      <c r="BJ409" s="282"/>
      <c r="BK409" s="282"/>
      <c r="BL409" s="282"/>
      <c r="BM409" s="282"/>
      <c r="BN409" s="1151"/>
      <c r="BO409" s="1005"/>
      <c r="BP409" s="282"/>
      <c r="BQ409" s="282"/>
      <c r="BR409" s="282"/>
      <c r="BS409" s="282"/>
      <c r="BT409" s="282"/>
      <c r="BU409" s="282"/>
    </row>
    <row r="410" spans="1:73" s="1" customFormat="1" ht="39.950000000000003" customHeight="1" thickTop="1" thickBot="1" x14ac:dyDescent="0.3">
      <c r="A410" s="151"/>
      <c r="B410" s="24"/>
      <c r="C410" s="1059"/>
      <c r="D410" s="1050"/>
      <c r="E410" s="1062"/>
      <c r="F410" s="1065"/>
      <c r="G410" s="1050"/>
      <c r="H410" s="1044"/>
      <c r="I410" s="1050"/>
      <c r="J410" s="1044"/>
      <c r="K410" s="1050"/>
      <c r="L410" s="1044"/>
      <c r="M410" s="1050"/>
      <c r="N410" s="1408"/>
      <c r="O410" s="1050"/>
      <c r="P410" s="1053"/>
      <c r="Q410" s="1056"/>
      <c r="R410" s="1041"/>
      <c r="S410" s="1042"/>
      <c r="T410" s="1024"/>
      <c r="U410" s="1009"/>
      <c r="V410" s="1009"/>
      <c r="W410" s="1009"/>
      <c r="X410" s="1009"/>
      <c r="Y410" s="1009"/>
      <c r="Z410" s="1006"/>
      <c r="AA410" s="1006"/>
      <c r="AB410" s="1006"/>
      <c r="AC410" s="1006"/>
      <c r="AD410" s="1006"/>
      <c r="AE410" s="1006"/>
      <c r="AF410" s="1006"/>
      <c r="AG410" s="715"/>
      <c r="AH410" s="716"/>
      <c r="AI410" s="716"/>
      <c r="AJ410" s="716"/>
      <c r="AK410" s="715"/>
      <c r="AL410" s="717"/>
      <c r="AM410" s="717"/>
      <c r="AN410" s="717"/>
      <c r="AO410" s="717"/>
      <c r="AP410" s="1152"/>
      <c r="AQ410" s="1006"/>
      <c r="AR410" s="718"/>
      <c r="AS410" s="718"/>
      <c r="AT410" s="718"/>
      <c r="AU410" s="718"/>
      <c r="AV410" s="718"/>
      <c r="AW410" s="718"/>
      <c r="AX410" s="1152"/>
      <c r="AY410" s="1006"/>
      <c r="AZ410" s="718"/>
      <c r="BA410" s="718"/>
      <c r="BB410" s="718"/>
      <c r="BC410" s="718"/>
      <c r="BD410" s="718"/>
      <c r="BE410" s="718"/>
      <c r="BF410" s="1152"/>
      <c r="BG410" s="1006"/>
      <c r="BH410" s="718"/>
      <c r="BI410" s="718"/>
      <c r="BJ410" s="718"/>
      <c r="BK410" s="718"/>
      <c r="BL410" s="718"/>
      <c r="BM410" s="718"/>
      <c r="BN410" s="1152"/>
      <c r="BO410" s="1006"/>
      <c r="BP410" s="718"/>
      <c r="BQ410" s="718"/>
      <c r="BR410" s="718"/>
      <c r="BS410" s="718"/>
      <c r="BT410" s="718"/>
      <c r="BU410" s="718"/>
    </row>
    <row r="411" spans="1:73" s="1" customFormat="1" ht="39.950000000000003" customHeight="1" thickTop="1" x14ac:dyDescent="0.25">
      <c r="A411" s="151"/>
      <c r="B411" s="24"/>
      <c r="C411" s="1058" t="s">
        <v>1527</v>
      </c>
      <c r="D411" s="1049" t="s">
        <v>1528</v>
      </c>
      <c r="E411" s="1061">
        <v>478</v>
      </c>
      <c r="F411" s="1064" t="s">
        <v>3624</v>
      </c>
      <c r="G411" s="1049" t="s">
        <v>1428</v>
      </c>
      <c r="H411" s="1043">
        <v>16</v>
      </c>
      <c r="I411" s="1049" t="s">
        <v>2982</v>
      </c>
      <c r="J411" s="1043" t="s">
        <v>3058</v>
      </c>
      <c r="K411" s="1049" t="s">
        <v>3625</v>
      </c>
      <c r="L411" s="1043" t="s">
        <v>3626</v>
      </c>
      <c r="M411" s="1049" t="s">
        <v>3627</v>
      </c>
      <c r="N411" s="1404">
        <v>2024004540057</v>
      </c>
      <c r="O411" s="1049" t="s">
        <v>3628</v>
      </c>
      <c r="P411" s="1052" t="s">
        <v>1311</v>
      </c>
      <c r="Q411" s="1055">
        <v>16</v>
      </c>
      <c r="R411" s="1040" t="s">
        <v>2867</v>
      </c>
      <c r="S411" s="1040"/>
      <c r="T411" s="1022"/>
      <c r="U411" s="1007"/>
      <c r="V411" s="1007"/>
      <c r="W411" s="1007"/>
      <c r="X411" s="1007"/>
      <c r="Y411" s="1007"/>
      <c r="Z411" s="1004">
        <f t="shared" ref="Z411" si="1171">+AQ411+AY411+BG411+BO411</f>
        <v>0</v>
      </c>
      <c r="AA411" s="1004">
        <f t="shared" ref="AA411" si="1172">SUM(AR411:AR414,AZ411:AZ414,BH411:BH414,BP411:BP414)</f>
        <v>0</v>
      </c>
      <c r="AB411" s="1004">
        <f t="shared" ref="AB411" si="1173">SUM(AS411:AS414,BA411:BA414,BI411:BI414,BQ411:BQ414)</f>
        <v>0</v>
      </c>
      <c r="AC411" s="1004">
        <f t="shared" ref="AC411" si="1174">SUM(AT411:AT414,BB411:BB414,BJ411:BJ414,BR411:BR414)</f>
        <v>0</v>
      </c>
      <c r="AD411" s="1004">
        <f t="shared" ref="AD411" si="1175">SUM(AU411:AU414,BC411:BC414,BK411:BK414,BS411:BS414)</f>
        <v>0</v>
      </c>
      <c r="AE411" s="1004">
        <f t="shared" ref="AE411" si="1176">SUM(AV411:AV414,BD411:BD414,BL411:BL414,BT411:BT414)</f>
        <v>0</v>
      </c>
      <c r="AF411" s="1004">
        <f t="shared" ref="AF411" si="1177">SUM(AW411:AW414,BE411:BE414,BM411:BM414,BU411:BU414)</f>
        <v>0</v>
      </c>
      <c r="AG411" s="714"/>
      <c r="AH411" s="593"/>
      <c r="AI411" s="593"/>
      <c r="AJ411" s="593"/>
      <c r="AK411" s="207"/>
      <c r="AL411" s="208"/>
      <c r="AM411" s="208"/>
      <c r="AN411" s="208"/>
      <c r="AO411" s="208"/>
      <c r="AP411" s="1150">
        <f t="shared" ref="AP411" si="1178">+U411</f>
        <v>0</v>
      </c>
      <c r="AQ411" s="1004">
        <f t="shared" ref="AQ411" si="1179">SUM(AR411:AW414)</f>
        <v>0</v>
      </c>
      <c r="AR411" s="299"/>
      <c r="AS411" s="299"/>
      <c r="AT411" s="299"/>
      <c r="AU411" s="299"/>
      <c r="AV411" s="299"/>
      <c r="AW411" s="299"/>
      <c r="AX411" s="1150">
        <f t="shared" ref="AX411" si="1180">+V411</f>
        <v>0</v>
      </c>
      <c r="AY411" s="1004">
        <f t="shared" ref="AY411" si="1181">SUM(AZ411:BE414)</f>
        <v>0</v>
      </c>
      <c r="AZ411" s="299"/>
      <c r="BA411" s="299"/>
      <c r="BB411" s="299"/>
      <c r="BC411" s="299"/>
      <c r="BD411" s="299"/>
      <c r="BE411" s="299"/>
      <c r="BF411" s="1150">
        <f t="shared" ref="BF411" si="1182">+W411</f>
        <v>0</v>
      </c>
      <c r="BG411" s="1004">
        <f t="shared" ref="BG411" si="1183">SUM(BH411:BM414)</f>
        <v>0</v>
      </c>
      <c r="BH411" s="299"/>
      <c r="BI411" s="299"/>
      <c r="BJ411" s="299"/>
      <c r="BK411" s="299"/>
      <c r="BL411" s="299"/>
      <c r="BM411" s="299"/>
      <c r="BN411" s="1150">
        <f t="shared" ref="BN411" si="1184">+X411</f>
        <v>0</v>
      </c>
      <c r="BO411" s="1004">
        <f t="shared" ref="BO411" si="1185">SUM(BP411:BU414)</f>
        <v>0</v>
      </c>
      <c r="BP411" s="299"/>
      <c r="BQ411" s="299"/>
      <c r="BR411" s="299"/>
      <c r="BS411" s="299"/>
      <c r="BT411" s="299"/>
      <c r="BU411" s="299"/>
    </row>
    <row r="412" spans="1:73" s="1" customFormat="1" ht="39.950000000000003" customHeight="1" x14ac:dyDescent="0.25">
      <c r="A412" s="151"/>
      <c r="B412" s="24"/>
      <c r="C412" s="1059"/>
      <c r="D412" s="1050"/>
      <c r="E412" s="1062"/>
      <c r="F412" s="1065"/>
      <c r="G412" s="1050"/>
      <c r="H412" s="1044"/>
      <c r="I412" s="1050"/>
      <c r="J412" s="1044"/>
      <c r="K412" s="1050"/>
      <c r="L412" s="1044"/>
      <c r="M412" s="1050"/>
      <c r="N412" s="1405"/>
      <c r="O412" s="1050"/>
      <c r="P412" s="1053"/>
      <c r="Q412" s="1056"/>
      <c r="R412" s="1041"/>
      <c r="S412" s="1041"/>
      <c r="T412" s="1023"/>
      <c r="U412" s="1008"/>
      <c r="V412" s="1008"/>
      <c r="W412" s="1008"/>
      <c r="X412" s="1008"/>
      <c r="Y412" s="1008"/>
      <c r="Z412" s="1005"/>
      <c r="AA412" s="1005"/>
      <c r="AB412" s="1005"/>
      <c r="AC412" s="1005"/>
      <c r="AD412" s="1005"/>
      <c r="AE412" s="1005"/>
      <c r="AF412" s="1005"/>
      <c r="AG412" s="479"/>
      <c r="AH412" s="592"/>
      <c r="AI412" s="592"/>
      <c r="AJ412" s="592"/>
      <c r="AK412" s="196"/>
      <c r="AL412" s="197"/>
      <c r="AM412" s="197"/>
      <c r="AN412" s="197"/>
      <c r="AO412" s="197"/>
      <c r="AP412" s="1151"/>
      <c r="AQ412" s="1005"/>
      <c r="AR412" s="282"/>
      <c r="AS412" s="282"/>
      <c r="AT412" s="282"/>
      <c r="AU412" s="282"/>
      <c r="AV412" s="282"/>
      <c r="AW412" s="282"/>
      <c r="AX412" s="1151"/>
      <c r="AY412" s="1005"/>
      <c r="AZ412" s="282"/>
      <c r="BA412" s="282"/>
      <c r="BB412" s="282"/>
      <c r="BC412" s="282"/>
      <c r="BD412" s="282"/>
      <c r="BE412" s="282"/>
      <c r="BF412" s="1151"/>
      <c r="BG412" s="1005"/>
      <c r="BH412" s="282"/>
      <c r="BI412" s="282"/>
      <c r="BJ412" s="282"/>
      <c r="BK412" s="282"/>
      <c r="BL412" s="282"/>
      <c r="BM412" s="282"/>
      <c r="BN412" s="1151"/>
      <c r="BO412" s="1005"/>
      <c r="BP412" s="282"/>
      <c r="BQ412" s="282"/>
      <c r="BR412" s="282"/>
      <c r="BS412" s="282"/>
      <c r="BT412" s="282"/>
      <c r="BU412" s="282"/>
    </row>
    <row r="413" spans="1:73" s="1" customFormat="1" ht="39.950000000000003" customHeight="1" x14ac:dyDescent="0.25">
      <c r="A413" s="151"/>
      <c r="B413" s="24"/>
      <c r="C413" s="1059"/>
      <c r="D413" s="1050"/>
      <c r="E413" s="1062"/>
      <c r="F413" s="1065"/>
      <c r="G413" s="1050"/>
      <c r="H413" s="1044"/>
      <c r="I413" s="1050"/>
      <c r="J413" s="1044"/>
      <c r="K413" s="1050"/>
      <c r="L413" s="1044"/>
      <c r="M413" s="1050"/>
      <c r="N413" s="1405"/>
      <c r="O413" s="1050"/>
      <c r="P413" s="1053"/>
      <c r="Q413" s="1056"/>
      <c r="R413" s="1041"/>
      <c r="S413" s="1041"/>
      <c r="T413" s="1023"/>
      <c r="U413" s="1008"/>
      <c r="V413" s="1008"/>
      <c r="W413" s="1008"/>
      <c r="X413" s="1008"/>
      <c r="Y413" s="1008"/>
      <c r="Z413" s="1005"/>
      <c r="AA413" s="1005"/>
      <c r="AB413" s="1005"/>
      <c r="AC413" s="1005"/>
      <c r="AD413" s="1005"/>
      <c r="AE413" s="1005"/>
      <c r="AF413" s="1005"/>
      <c r="AG413" s="196"/>
      <c r="AH413" s="592"/>
      <c r="AI413" s="592"/>
      <c r="AJ413" s="592"/>
      <c r="AK413" s="196"/>
      <c r="AL413" s="197"/>
      <c r="AM413" s="197"/>
      <c r="AN413" s="197"/>
      <c r="AO413" s="197"/>
      <c r="AP413" s="1151"/>
      <c r="AQ413" s="1005"/>
      <c r="AR413" s="282"/>
      <c r="AS413" s="282"/>
      <c r="AT413" s="282"/>
      <c r="AU413" s="282"/>
      <c r="AV413" s="282"/>
      <c r="AW413" s="282"/>
      <c r="AX413" s="1151"/>
      <c r="AY413" s="1005"/>
      <c r="AZ413" s="282"/>
      <c r="BA413" s="282"/>
      <c r="BB413" s="282"/>
      <c r="BC413" s="282"/>
      <c r="BD413" s="282"/>
      <c r="BE413" s="282"/>
      <c r="BF413" s="1151"/>
      <c r="BG413" s="1005"/>
      <c r="BH413" s="282"/>
      <c r="BI413" s="282"/>
      <c r="BJ413" s="282"/>
      <c r="BK413" s="282"/>
      <c r="BL413" s="282"/>
      <c r="BM413" s="282"/>
      <c r="BN413" s="1151"/>
      <c r="BO413" s="1005"/>
      <c r="BP413" s="282"/>
      <c r="BQ413" s="282"/>
      <c r="BR413" s="282"/>
      <c r="BS413" s="282"/>
      <c r="BT413" s="282"/>
      <c r="BU413" s="282"/>
    </row>
    <row r="414" spans="1:73" s="1" customFormat="1" ht="39.950000000000003" customHeight="1" thickBot="1" x14ac:dyDescent="0.3">
      <c r="A414" s="151"/>
      <c r="B414" s="24"/>
      <c r="C414" s="1060"/>
      <c r="D414" s="1051"/>
      <c r="E414" s="1063"/>
      <c r="F414" s="1066"/>
      <c r="G414" s="1051"/>
      <c r="H414" s="1045"/>
      <c r="I414" s="1051"/>
      <c r="J414" s="1045"/>
      <c r="K414" s="1051"/>
      <c r="L414" s="1045"/>
      <c r="M414" s="1051"/>
      <c r="N414" s="1406"/>
      <c r="O414" s="1051"/>
      <c r="P414" s="1054"/>
      <c r="Q414" s="1057"/>
      <c r="R414" s="1042"/>
      <c r="S414" s="1042"/>
      <c r="T414" s="1024"/>
      <c r="U414" s="1009"/>
      <c r="V414" s="1009"/>
      <c r="W414" s="1009"/>
      <c r="X414" s="1009"/>
      <c r="Y414" s="1009"/>
      <c r="Z414" s="1006"/>
      <c r="AA414" s="1006"/>
      <c r="AB414" s="1006"/>
      <c r="AC414" s="1006"/>
      <c r="AD414" s="1006"/>
      <c r="AE414" s="1006"/>
      <c r="AF414" s="1006"/>
      <c r="AG414" s="715"/>
      <c r="AH414" s="716"/>
      <c r="AI414" s="716"/>
      <c r="AJ414" s="716"/>
      <c r="AK414" s="715"/>
      <c r="AL414" s="717"/>
      <c r="AM414" s="717"/>
      <c r="AN414" s="717"/>
      <c r="AO414" s="717"/>
      <c r="AP414" s="1152"/>
      <c r="AQ414" s="1006"/>
      <c r="AR414" s="718"/>
      <c r="AS414" s="718"/>
      <c r="AT414" s="718"/>
      <c r="AU414" s="718"/>
      <c r="AV414" s="718"/>
      <c r="AW414" s="718"/>
      <c r="AX414" s="1152"/>
      <c r="AY414" s="1006"/>
      <c r="AZ414" s="718"/>
      <c r="BA414" s="718"/>
      <c r="BB414" s="718"/>
      <c r="BC414" s="718"/>
      <c r="BD414" s="718"/>
      <c r="BE414" s="718"/>
      <c r="BF414" s="1152"/>
      <c r="BG414" s="1006"/>
      <c r="BH414" s="718"/>
      <c r="BI414" s="718"/>
      <c r="BJ414" s="718"/>
      <c r="BK414" s="718"/>
      <c r="BL414" s="718"/>
      <c r="BM414" s="718"/>
      <c r="BN414" s="1152"/>
      <c r="BO414" s="1006"/>
      <c r="BP414" s="718"/>
      <c r="BQ414" s="718"/>
      <c r="BR414" s="718"/>
      <c r="BS414" s="718"/>
      <c r="BT414" s="718"/>
      <c r="BU414" s="718"/>
    </row>
    <row r="415" spans="1:73" ht="39.950000000000003" customHeight="1" thickTop="1" x14ac:dyDescent="0.25">
      <c r="A415" s="596"/>
      <c r="B415" s="596"/>
      <c r="C415" s="597"/>
      <c r="D415" s="604"/>
      <c r="E415" s="605"/>
      <c r="F415" s="629"/>
      <c r="G415" s="604"/>
      <c r="H415" s="630"/>
      <c r="I415" s="630"/>
      <c r="J415" s="604"/>
      <c r="K415" s="604"/>
      <c r="L415" s="604"/>
      <c r="M415" s="604"/>
      <c r="N415" s="604"/>
      <c r="O415" s="631"/>
      <c r="P415" s="632"/>
      <c r="Q415" s="613"/>
      <c r="R415" s="597"/>
      <c r="S415" s="597"/>
      <c r="T415" s="613"/>
      <c r="U415" s="597"/>
      <c r="V415" s="597"/>
      <c r="W415" s="597"/>
      <c r="X415" s="597"/>
      <c r="Y415" s="597"/>
      <c r="Z415" s="614"/>
      <c r="AA415" s="614"/>
      <c r="AB415" s="614"/>
      <c r="AC415" s="614"/>
      <c r="AD415" s="614"/>
      <c r="AE415" s="614"/>
      <c r="AF415" s="614"/>
      <c r="AG415" s="633"/>
      <c r="AH415" s="614"/>
      <c r="AI415" s="614"/>
      <c r="AJ415" s="614"/>
      <c r="AK415" s="614"/>
      <c r="AL415" s="614"/>
      <c r="AM415" s="614"/>
      <c r="AN415" s="614"/>
      <c r="AO415" s="614"/>
      <c r="AP415" s="618"/>
      <c r="AQ415" s="618"/>
      <c r="AR415" s="618"/>
      <c r="AS415" s="618"/>
      <c r="AT415" s="618"/>
      <c r="AU415" s="597"/>
      <c r="AV415" s="597"/>
      <c r="AW415" s="597"/>
      <c r="AX415" s="618"/>
      <c r="AY415" s="618"/>
      <c r="AZ415" s="618"/>
      <c r="BA415" s="618"/>
      <c r="BB415" s="618"/>
      <c r="BC415" s="597"/>
      <c r="BD415" s="597"/>
      <c r="BE415" s="597"/>
      <c r="BF415" s="618"/>
      <c r="BG415" s="618"/>
      <c r="BH415" s="618"/>
      <c r="BI415" s="618"/>
      <c r="BJ415" s="618"/>
      <c r="BK415" s="597"/>
      <c r="BL415" s="597"/>
      <c r="BM415" s="597"/>
      <c r="BN415" s="618"/>
      <c r="BO415" s="618"/>
      <c r="BP415" s="618"/>
      <c r="BQ415" s="618"/>
      <c r="BR415" s="618"/>
      <c r="BS415" s="597"/>
      <c r="BT415" s="597"/>
      <c r="BU415" s="597"/>
    </row>
    <row r="416" spans="1:73" ht="39.950000000000003" customHeight="1" thickBot="1" x14ac:dyDescent="0.3">
      <c r="A416" s="634" t="s">
        <v>3670</v>
      </c>
      <c r="B416" s="635" t="s">
        <v>1530</v>
      </c>
      <c r="C416" s="746"/>
      <c r="D416" s="747"/>
      <c r="E416" s="748"/>
      <c r="F416" s="749"/>
      <c r="G416" s="750"/>
      <c r="H416" s="751"/>
      <c r="I416" s="751"/>
      <c r="J416" s="752"/>
      <c r="K416" s="752"/>
      <c r="L416" s="747"/>
      <c r="M416" s="747"/>
      <c r="N416" s="747"/>
      <c r="O416" s="753"/>
      <c r="P416" s="754"/>
      <c r="Q416" s="755"/>
      <c r="R416" s="755"/>
      <c r="S416" s="756"/>
      <c r="T416" s="757"/>
      <c r="U416" s="758"/>
      <c r="V416" s="758"/>
      <c r="W416" s="758"/>
      <c r="X416" s="758"/>
      <c r="Y416" s="277">
        <f>Y417+Y430+Y459+Y476+Y493</f>
        <v>0</v>
      </c>
      <c r="Z416" s="697">
        <f>Z417+Z430+Z459+Z476+Z493</f>
        <v>0</v>
      </c>
      <c r="AA416" s="697">
        <f>AA417+AA430+AA459+AA476+AA493</f>
        <v>0</v>
      </c>
      <c r="AB416" s="697">
        <f>AB417+AB462+AB474</f>
        <v>0</v>
      </c>
      <c r="AC416" s="697">
        <f>AC417+AC462+AC474</f>
        <v>0</v>
      </c>
      <c r="AD416" s="697">
        <f>AD417+AD462+AD474</f>
        <v>0</v>
      </c>
      <c r="AE416" s="697">
        <f>AE417+AE462+AE474</f>
        <v>0</v>
      </c>
      <c r="AF416" s="697">
        <f>AF417+AF462+AF474</f>
        <v>0</v>
      </c>
      <c r="AG416" s="279"/>
      <c r="AH416" s="279"/>
      <c r="AI416" s="279"/>
      <c r="AJ416" s="279"/>
      <c r="AK416" s="279"/>
      <c r="AL416" s="279"/>
      <c r="AM416" s="279"/>
      <c r="AN416" s="279"/>
      <c r="AO416" s="279"/>
      <c r="AP416" s="280"/>
      <c r="AQ416" s="278">
        <f t="shared" ref="AQ416:AW416" si="1186">+AQ417+AQ430+AQ459+AQ476+AQ493</f>
        <v>0</v>
      </c>
      <c r="AR416" s="278">
        <f t="shared" si="1186"/>
        <v>0</v>
      </c>
      <c r="AS416" s="278">
        <f t="shared" si="1186"/>
        <v>0</v>
      </c>
      <c r="AT416" s="278">
        <f t="shared" si="1186"/>
        <v>0</v>
      </c>
      <c r="AU416" s="278">
        <f t="shared" si="1186"/>
        <v>0</v>
      </c>
      <c r="AV416" s="278">
        <f t="shared" si="1186"/>
        <v>0</v>
      </c>
      <c r="AW416" s="278">
        <f t="shared" si="1186"/>
        <v>0</v>
      </c>
      <c r="AX416" s="280"/>
      <c r="AY416" s="278">
        <f t="shared" ref="AY416:BE416" si="1187">+AY417+AY430+AY459+AY476+AY493</f>
        <v>0</v>
      </c>
      <c r="AZ416" s="278">
        <f t="shared" si="1187"/>
        <v>0</v>
      </c>
      <c r="BA416" s="278">
        <f t="shared" si="1187"/>
        <v>0</v>
      </c>
      <c r="BB416" s="278">
        <f t="shared" si="1187"/>
        <v>0</v>
      </c>
      <c r="BC416" s="278">
        <f t="shared" si="1187"/>
        <v>0</v>
      </c>
      <c r="BD416" s="278">
        <f t="shared" si="1187"/>
        <v>0</v>
      </c>
      <c r="BE416" s="278">
        <f t="shared" si="1187"/>
        <v>0</v>
      </c>
      <c r="BF416" s="280"/>
      <c r="BG416" s="278">
        <f t="shared" ref="BG416:BM416" si="1188">+BG417+BG430+BG459+BG476+BG493</f>
        <v>0</v>
      </c>
      <c r="BH416" s="278">
        <f t="shared" si="1188"/>
        <v>0</v>
      </c>
      <c r="BI416" s="278">
        <f t="shared" si="1188"/>
        <v>0</v>
      </c>
      <c r="BJ416" s="278">
        <f t="shared" si="1188"/>
        <v>0</v>
      </c>
      <c r="BK416" s="278">
        <f t="shared" si="1188"/>
        <v>0</v>
      </c>
      <c r="BL416" s="278">
        <f t="shared" si="1188"/>
        <v>0</v>
      </c>
      <c r="BM416" s="278">
        <f t="shared" si="1188"/>
        <v>0</v>
      </c>
      <c r="BN416" s="280"/>
      <c r="BO416" s="278">
        <f>+BO417+BO430+BO459+BO476+BO493</f>
        <v>0</v>
      </c>
      <c r="BP416" s="278">
        <f>+BP417+BP430+BP459+BP476+BP493</f>
        <v>0</v>
      </c>
      <c r="BQ416" s="759">
        <f>+BQ417+BQ506+BQ555</f>
        <v>0</v>
      </c>
      <c r="BR416" s="759">
        <f>+BR417+BR506+BR555</f>
        <v>0</v>
      </c>
      <c r="BS416" s="759">
        <f>+BS417+BS506+BS555</f>
        <v>0</v>
      </c>
      <c r="BT416" s="759">
        <f>+BT417+BT506+BT555</f>
        <v>0</v>
      </c>
      <c r="BU416" s="759">
        <f>+BU417+BU506+BU555</f>
        <v>0</v>
      </c>
    </row>
    <row r="417" spans="1:73" ht="39.950000000000003" customHeight="1" thickTop="1" thickBot="1" x14ac:dyDescent="0.3">
      <c r="A417" s="636"/>
      <c r="B417" s="944" t="s">
        <v>1531</v>
      </c>
      <c r="C417" s="760" t="s">
        <v>151</v>
      </c>
      <c r="D417" s="761"/>
      <c r="E417" s="762"/>
      <c r="F417" s="763"/>
      <c r="G417" s="764"/>
      <c r="H417" s="761"/>
      <c r="I417" s="761"/>
      <c r="J417" s="765"/>
      <c r="K417" s="765"/>
      <c r="L417" s="766"/>
      <c r="M417" s="766"/>
      <c r="N417" s="766"/>
      <c r="O417" s="767"/>
      <c r="P417" s="768"/>
      <c r="Q417" s="769"/>
      <c r="R417" s="769"/>
      <c r="S417" s="770"/>
      <c r="T417" s="771"/>
      <c r="U417" s="772"/>
      <c r="V417" s="772"/>
      <c r="W417" s="772"/>
      <c r="X417" s="773"/>
      <c r="Y417" s="248">
        <f>SUM(Y418:Y505)</f>
        <v>0</v>
      </c>
      <c r="Z417" s="700">
        <f t="shared" ref="Z417:AF418" si="1189">+AQ417+AY417+BG417+BO417</f>
        <v>0</v>
      </c>
      <c r="AA417" s="700">
        <f t="shared" si="1189"/>
        <v>0</v>
      </c>
      <c r="AB417" s="700">
        <f t="shared" si="1189"/>
        <v>0</v>
      </c>
      <c r="AC417" s="700">
        <f t="shared" si="1189"/>
        <v>0</v>
      </c>
      <c r="AD417" s="700">
        <f t="shared" si="1189"/>
        <v>0</v>
      </c>
      <c r="AE417" s="700">
        <f t="shared" si="1189"/>
        <v>0</v>
      </c>
      <c r="AF417" s="700">
        <f t="shared" si="1189"/>
        <v>0</v>
      </c>
      <c r="AG417" s="246"/>
      <c r="AH417" s="246"/>
      <c r="AI417" s="246"/>
      <c r="AJ417" s="246"/>
      <c r="AK417" s="246"/>
      <c r="AL417" s="246"/>
      <c r="AM417" s="246"/>
      <c r="AN417" s="246"/>
      <c r="AO417" s="246"/>
      <c r="AP417" s="669"/>
      <c r="AQ417" s="670">
        <f>SUM(AQ418:AQ505)</f>
        <v>0</v>
      </c>
      <c r="AR417" s="670">
        <f>SUM(AR418:AR505)</f>
        <v>0</v>
      </c>
      <c r="AS417" s="670">
        <f>SUM(AS418:AS421)</f>
        <v>0</v>
      </c>
      <c r="AT417" s="670">
        <f>SUM(AT418:AT421)</f>
        <v>0</v>
      </c>
      <c r="AU417" s="670">
        <f>SUM(AU418:AU421)</f>
        <v>0</v>
      </c>
      <c r="AV417" s="670">
        <f>SUM(AV418:AV421)</f>
        <v>0</v>
      </c>
      <c r="AW417" s="670">
        <f>SUM(AW418:AW421)</f>
        <v>0</v>
      </c>
      <c r="AX417" s="669"/>
      <c r="AY417" s="670">
        <f>SUM(AY418:AY505)</f>
        <v>0</v>
      </c>
      <c r="AZ417" s="670">
        <f>SUM(AZ418:AZ505)</f>
        <v>0</v>
      </c>
      <c r="BA417" s="670">
        <f>SUM(BA418:BA421)</f>
        <v>0</v>
      </c>
      <c r="BB417" s="670">
        <f>SUM(BB418:BB421)</f>
        <v>0</v>
      </c>
      <c r="BC417" s="670">
        <f>SUM(BC418:BC421)</f>
        <v>0</v>
      </c>
      <c r="BD417" s="670">
        <f>SUM(BD418:BD421)</f>
        <v>0</v>
      </c>
      <c r="BE417" s="670">
        <f>SUM(BE418:BE421)</f>
        <v>0</v>
      </c>
      <c r="BF417" s="669"/>
      <c r="BG417" s="670">
        <f>SUM(BG418:BG505)</f>
        <v>0</v>
      </c>
      <c r="BH417" s="670">
        <f>SUM(BH418:BH505)</f>
        <v>0</v>
      </c>
      <c r="BI417" s="670">
        <f>SUM(BI418:BI421)</f>
        <v>0</v>
      </c>
      <c r="BJ417" s="670">
        <f>SUM(BJ418:BJ421)</f>
        <v>0</v>
      </c>
      <c r="BK417" s="670">
        <f>SUM(BK418:BK421)</f>
        <v>0</v>
      </c>
      <c r="BL417" s="670">
        <f>SUM(BL418:BL421)</f>
        <v>0</v>
      </c>
      <c r="BM417" s="670">
        <f>SUM(BM418:BM421)</f>
        <v>0</v>
      </c>
      <c r="BN417" s="669"/>
      <c r="BO417" s="670">
        <f t="shared" ref="BO417:BU417" si="1190">SUM(BO418:BO505)</f>
        <v>0</v>
      </c>
      <c r="BP417" s="670">
        <f t="shared" si="1190"/>
        <v>0</v>
      </c>
      <c r="BQ417" s="774">
        <f t="shared" si="1190"/>
        <v>0</v>
      </c>
      <c r="BR417" s="774">
        <f t="shared" si="1190"/>
        <v>0</v>
      </c>
      <c r="BS417" s="774">
        <f t="shared" si="1190"/>
        <v>0</v>
      </c>
      <c r="BT417" s="774">
        <f t="shared" si="1190"/>
        <v>0</v>
      </c>
      <c r="BU417" s="774">
        <f t="shared" si="1190"/>
        <v>0</v>
      </c>
    </row>
    <row r="418" spans="1:73" s="1" customFormat="1" ht="39.950000000000003" customHeight="1" thickTop="1" x14ac:dyDescent="0.25">
      <c r="A418" s="151"/>
      <c r="B418" s="24"/>
      <c r="C418" s="1058" t="s">
        <v>1533</v>
      </c>
      <c r="D418" s="1049" t="s">
        <v>1534</v>
      </c>
      <c r="E418" s="1061">
        <v>479</v>
      </c>
      <c r="F418" s="1064">
        <v>410305007</v>
      </c>
      <c r="G418" s="1401" t="s">
        <v>3671</v>
      </c>
      <c r="H418" s="1043" t="s">
        <v>3672</v>
      </c>
      <c r="I418" s="1401" t="s">
        <v>2982</v>
      </c>
      <c r="J418" s="1401">
        <v>41</v>
      </c>
      <c r="K418" s="1401" t="s">
        <v>3050</v>
      </c>
      <c r="L418" s="1401">
        <v>4103</v>
      </c>
      <c r="M418" s="1401" t="s">
        <v>3051</v>
      </c>
      <c r="N418" s="1265">
        <v>2024004540064</v>
      </c>
      <c r="O418" s="1401" t="s">
        <v>3673</v>
      </c>
      <c r="P418" s="1052" t="s">
        <v>1535</v>
      </c>
      <c r="Q418" s="1055">
        <v>16</v>
      </c>
      <c r="R418" s="1040" t="s">
        <v>2871</v>
      </c>
      <c r="S418" s="1040"/>
      <c r="T418" s="1022"/>
      <c r="U418" s="1007"/>
      <c r="V418" s="1007"/>
      <c r="W418" s="1007"/>
      <c r="X418" s="1007"/>
      <c r="Y418" s="1007"/>
      <c r="Z418" s="1004">
        <f t="shared" si="1189"/>
        <v>0</v>
      </c>
      <c r="AA418" s="1004">
        <f t="shared" ref="AA418" si="1191">SUM(AR418:AR421,AZ418:AZ421,BH418:BH421,BP418:BP421)</f>
        <v>0</v>
      </c>
      <c r="AB418" s="1004">
        <f t="shared" ref="AB418" si="1192">SUM(AS418:AS421,BA418:BA421,BI418:BI421,BQ418:BQ421)</f>
        <v>0</v>
      </c>
      <c r="AC418" s="1004">
        <f t="shared" ref="AC418" si="1193">SUM(AT418:AT421,BB418:BB421,BJ418:BJ421,BR418:BR421)</f>
        <v>0</v>
      </c>
      <c r="AD418" s="1004">
        <f t="shared" ref="AD418" si="1194">SUM(AU418:AU421,BC418:BC421,BK418:BK421,BS418:BS421)</f>
        <v>0</v>
      </c>
      <c r="AE418" s="1004">
        <f t="shared" ref="AE418" si="1195">SUM(AV418:AV421,BD418:BD421,BL418:BL421,BT418:BT421)</f>
        <v>0</v>
      </c>
      <c r="AF418" s="1004">
        <f t="shared" ref="AF418" si="1196">SUM(AW418:AW421,BE418:BE421,BM418:BM421,BU418:BU421)</f>
        <v>0</v>
      </c>
      <c r="AG418" s="714"/>
      <c r="AH418" s="593"/>
      <c r="AI418" s="593"/>
      <c r="AJ418" s="593"/>
      <c r="AK418" s="207"/>
      <c r="AL418" s="208"/>
      <c r="AM418" s="208"/>
      <c r="AN418" s="208"/>
      <c r="AO418" s="208"/>
      <c r="AP418" s="1150">
        <f t="shared" ref="AP418" si="1197">+U418</f>
        <v>0</v>
      </c>
      <c r="AQ418" s="1004">
        <f t="shared" ref="AQ418" si="1198">SUM(AR418:AW421)</f>
        <v>0</v>
      </c>
      <c r="AR418" s="299"/>
      <c r="AS418" s="299"/>
      <c r="AT418" s="299"/>
      <c r="AU418" s="299"/>
      <c r="AV418" s="299"/>
      <c r="AW418" s="299"/>
      <c r="AX418" s="1150">
        <f t="shared" ref="AX418" si="1199">+V418</f>
        <v>0</v>
      </c>
      <c r="AY418" s="1004">
        <f t="shared" ref="AY418" si="1200">SUM(AZ418:BE421)</f>
        <v>0</v>
      </c>
      <c r="AZ418" s="299"/>
      <c r="BA418" s="299"/>
      <c r="BB418" s="299"/>
      <c r="BC418" s="299"/>
      <c r="BD418" s="299"/>
      <c r="BE418" s="299"/>
      <c r="BF418" s="1150">
        <f t="shared" ref="BF418" si="1201">+W418</f>
        <v>0</v>
      </c>
      <c r="BG418" s="1004">
        <f t="shared" ref="BG418" si="1202">SUM(BH418:BM421)</f>
        <v>0</v>
      </c>
      <c r="BH418" s="299"/>
      <c r="BI418" s="299"/>
      <c r="BJ418" s="299"/>
      <c r="BK418" s="299"/>
      <c r="BL418" s="299"/>
      <c r="BM418" s="299"/>
      <c r="BN418" s="1150">
        <f t="shared" ref="BN418" si="1203">+X418</f>
        <v>0</v>
      </c>
      <c r="BO418" s="1004">
        <f t="shared" ref="BO418" si="1204">SUM(BP418:BU421)</f>
        <v>0</v>
      </c>
      <c r="BP418" s="299"/>
      <c r="BQ418" s="299"/>
      <c r="BR418" s="299"/>
      <c r="BS418" s="299"/>
      <c r="BT418" s="299"/>
      <c r="BU418" s="299"/>
    </row>
    <row r="419" spans="1:73" s="1" customFormat="1" ht="39.950000000000003" customHeight="1" x14ac:dyDescent="0.25">
      <c r="A419" s="151"/>
      <c r="B419" s="24"/>
      <c r="C419" s="1059"/>
      <c r="D419" s="1050"/>
      <c r="E419" s="1062"/>
      <c r="F419" s="1065"/>
      <c r="G419" s="1402"/>
      <c r="H419" s="1044"/>
      <c r="I419" s="1402"/>
      <c r="J419" s="1402"/>
      <c r="K419" s="1402"/>
      <c r="L419" s="1402"/>
      <c r="M419" s="1402"/>
      <c r="N419" s="1266"/>
      <c r="O419" s="1402"/>
      <c r="P419" s="1053"/>
      <c r="Q419" s="1056"/>
      <c r="R419" s="1041"/>
      <c r="S419" s="1041"/>
      <c r="T419" s="1023"/>
      <c r="U419" s="1008"/>
      <c r="V419" s="1008"/>
      <c r="W419" s="1008"/>
      <c r="X419" s="1008"/>
      <c r="Y419" s="1008"/>
      <c r="Z419" s="1005"/>
      <c r="AA419" s="1005"/>
      <c r="AB419" s="1005"/>
      <c r="AC419" s="1005"/>
      <c r="AD419" s="1005"/>
      <c r="AE419" s="1005"/>
      <c r="AF419" s="1005"/>
      <c r="AG419" s="479"/>
      <c r="AH419" s="592"/>
      <c r="AI419" s="592"/>
      <c r="AJ419" s="592"/>
      <c r="AK419" s="196"/>
      <c r="AL419" s="197"/>
      <c r="AM419" s="197"/>
      <c r="AN419" s="197"/>
      <c r="AO419" s="197"/>
      <c r="AP419" s="1151"/>
      <c r="AQ419" s="1005"/>
      <c r="AR419" s="282"/>
      <c r="AS419" s="282"/>
      <c r="AT419" s="282"/>
      <c r="AU419" s="282"/>
      <c r="AV419" s="282"/>
      <c r="AW419" s="282"/>
      <c r="AX419" s="1151"/>
      <c r="AY419" s="1005"/>
      <c r="AZ419" s="282"/>
      <c r="BA419" s="282"/>
      <c r="BB419" s="282"/>
      <c r="BC419" s="282"/>
      <c r="BD419" s="282"/>
      <c r="BE419" s="282"/>
      <c r="BF419" s="1151"/>
      <c r="BG419" s="1005"/>
      <c r="BH419" s="282"/>
      <c r="BI419" s="282"/>
      <c r="BJ419" s="282"/>
      <c r="BK419" s="282"/>
      <c r="BL419" s="282"/>
      <c r="BM419" s="282"/>
      <c r="BN419" s="1151"/>
      <c r="BO419" s="1005"/>
      <c r="BP419" s="282"/>
      <c r="BQ419" s="282"/>
      <c r="BR419" s="282"/>
      <c r="BS419" s="282"/>
      <c r="BT419" s="282"/>
      <c r="BU419" s="282"/>
    </row>
    <row r="420" spans="1:73" s="1" customFormat="1" ht="39.950000000000003" customHeight="1" x14ac:dyDescent="0.25">
      <c r="A420" s="151"/>
      <c r="B420" s="24"/>
      <c r="C420" s="1059"/>
      <c r="D420" s="1050"/>
      <c r="E420" s="1062"/>
      <c r="F420" s="1065"/>
      <c r="G420" s="1402"/>
      <c r="H420" s="1044"/>
      <c r="I420" s="1402"/>
      <c r="J420" s="1402"/>
      <c r="K420" s="1402"/>
      <c r="L420" s="1402"/>
      <c r="M420" s="1402"/>
      <c r="N420" s="1266"/>
      <c r="O420" s="1402"/>
      <c r="P420" s="1053"/>
      <c r="Q420" s="1056"/>
      <c r="R420" s="1041"/>
      <c r="S420" s="1041"/>
      <c r="T420" s="1023"/>
      <c r="U420" s="1008"/>
      <c r="V420" s="1008"/>
      <c r="W420" s="1008"/>
      <c r="X420" s="1008"/>
      <c r="Y420" s="1008"/>
      <c r="Z420" s="1005"/>
      <c r="AA420" s="1005"/>
      <c r="AB420" s="1005"/>
      <c r="AC420" s="1005"/>
      <c r="AD420" s="1005"/>
      <c r="AE420" s="1005"/>
      <c r="AF420" s="1005"/>
      <c r="AG420" s="196"/>
      <c r="AH420" s="592"/>
      <c r="AI420" s="592"/>
      <c r="AJ420" s="592"/>
      <c r="AK420" s="196"/>
      <c r="AL420" s="197"/>
      <c r="AM420" s="197"/>
      <c r="AN420" s="197"/>
      <c r="AO420" s="197"/>
      <c r="AP420" s="1151"/>
      <c r="AQ420" s="1005"/>
      <c r="AR420" s="282"/>
      <c r="AS420" s="282"/>
      <c r="AT420" s="282"/>
      <c r="AU420" s="282"/>
      <c r="AV420" s="282"/>
      <c r="AW420" s="282"/>
      <c r="AX420" s="1151"/>
      <c r="AY420" s="1005"/>
      <c r="AZ420" s="282"/>
      <c r="BA420" s="282"/>
      <c r="BB420" s="282"/>
      <c r="BC420" s="282"/>
      <c r="BD420" s="282"/>
      <c r="BE420" s="282"/>
      <c r="BF420" s="1151"/>
      <c r="BG420" s="1005"/>
      <c r="BH420" s="282"/>
      <c r="BI420" s="282"/>
      <c r="BJ420" s="282"/>
      <c r="BK420" s="282"/>
      <c r="BL420" s="282"/>
      <c r="BM420" s="282"/>
      <c r="BN420" s="1151"/>
      <c r="BO420" s="1005"/>
      <c r="BP420" s="282"/>
      <c r="BQ420" s="282"/>
      <c r="BR420" s="282"/>
      <c r="BS420" s="282"/>
      <c r="BT420" s="282"/>
      <c r="BU420" s="282"/>
    </row>
    <row r="421" spans="1:73" s="1" customFormat="1" ht="39.950000000000003" customHeight="1" thickBot="1" x14ac:dyDescent="0.3">
      <c r="A421" s="151"/>
      <c r="B421" s="24"/>
      <c r="C421" s="1060"/>
      <c r="D421" s="1051"/>
      <c r="E421" s="1063"/>
      <c r="F421" s="1066"/>
      <c r="G421" s="1403"/>
      <c r="H421" s="1045"/>
      <c r="I421" s="1403"/>
      <c r="J421" s="1403"/>
      <c r="K421" s="1403"/>
      <c r="L421" s="1403"/>
      <c r="M421" s="1403"/>
      <c r="N421" s="1267"/>
      <c r="O421" s="1403"/>
      <c r="P421" s="1054"/>
      <c r="Q421" s="1057"/>
      <c r="R421" s="1042"/>
      <c r="S421" s="1042"/>
      <c r="T421" s="1024"/>
      <c r="U421" s="1009"/>
      <c r="V421" s="1009"/>
      <c r="W421" s="1009"/>
      <c r="X421" s="1009"/>
      <c r="Y421" s="1009"/>
      <c r="Z421" s="1006"/>
      <c r="AA421" s="1006"/>
      <c r="AB421" s="1006"/>
      <c r="AC421" s="1006"/>
      <c r="AD421" s="1006"/>
      <c r="AE421" s="1006"/>
      <c r="AF421" s="1006"/>
      <c r="AG421" s="715"/>
      <c r="AH421" s="716"/>
      <c r="AI421" s="716"/>
      <c r="AJ421" s="716"/>
      <c r="AK421" s="715"/>
      <c r="AL421" s="717"/>
      <c r="AM421" s="717"/>
      <c r="AN421" s="717"/>
      <c r="AO421" s="717"/>
      <c r="AP421" s="1152"/>
      <c r="AQ421" s="1006"/>
      <c r="AR421" s="718"/>
      <c r="AS421" s="718"/>
      <c r="AT421" s="718"/>
      <c r="AU421" s="718"/>
      <c r="AV421" s="718"/>
      <c r="AW421" s="718"/>
      <c r="AX421" s="1152"/>
      <c r="AY421" s="1006"/>
      <c r="AZ421" s="718"/>
      <c r="BA421" s="718"/>
      <c r="BB421" s="718"/>
      <c r="BC421" s="718"/>
      <c r="BD421" s="718"/>
      <c r="BE421" s="718"/>
      <c r="BF421" s="1152"/>
      <c r="BG421" s="1006"/>
      <c r="BH421" s="718"/>
      <c r="BI421" s="718"/>
      <c r="BJ421" s="718"/>
      <c r="BK421" s="718"/>
      <c r="BL421" s="718"/>
      <c r="BM421" s="718"/>
      <c r="BN421" s="1152"/>
      <c r="BO421" s="1006"/>
      <c r="BP421" s="718"/>
      <c r="BQ421" s="718"/>
      <c r="BR421" s="718"/>
      <c r="BS421" s="718"/>
      <c r="BT421" s="718"/>
      <c r="BU421" s="718"/>
    </row>
    <row r="422" spans="1:73" s="1" customFormat="1" ht="39.950000000000003" customHeight="1" thickTop="1" x14ac:dyDescent="0.25">
      <c r="A422" s="151"/>
      <c r="B422" s="24"/>
      <c r="C422" s="1058" t="s">
        <v>1536</v>
      </c>
      <c r="D422" s="1049" t="s">
        <v>1537</v>
      </c>
      <c r="E422" s="1061">
        <v>480</v>
      </c>
      <c r="F422" s="1064">
        <v>410305007</v>
      </c>
      <c r="G422" s="1401" t="s">
        <v>3671</v>
      </c>
      <c r="H422" s="1043" t="s">
        <v>3672</v>
      </c>
      <c r="I422" s="1401" t="s">
        <v>2982</v>
      </c>
      <c r="J422" s="1401">
        <v>41</v>
      </c>
      <c r="K422" s="1401" t="s">
        <v>3050</v>
      </c>
      <c r="L422" s="1401">
        <v>4103</v>
      </c>
      <c r="M422" s="1401" t="s">
        <v>3051</v>
      </c>
      <c r="N422" s="1265">
        <v>2024004540064</v>
      </c>
      <c r="O422" s="1401" t="s">
        <v>3673</v>
      </c>
      <c r="P422" s="1052" t="s">
        <v>607</v>
      </c>
      <c r="Q422" s="1055">
        <v>16</v>
      </c>
      <c r="R422" s="1040" t="s">
        <v>2871</v>
      </c>
      <c r="S422" s="1040"/>
      <c r="T422" s="1022"/>
      <c r="U422" s="1007"/>
      <c r="V422" s="1007"/>
      <c r="W422" s="1007"/>
      <c r="X422" s="1007"/>
      <c r="Y422" s="1007"/>
      <c r="Z422" s="1004">
        <f t="shared" ref="Z422" si="1205">+AQ422+AY422+BG422+BO422</f>
        <v>0</v>
      </c>
      <c r="AA422" s="1004">
        <f t="shared" ref="AA422" si="1206">SUM(AR422:AR425,AZ422:AZ425,BH422:BH425,BP422:BP425)</f>
        <v>0</v>
      </c>
      <c r="AB422" s="1004">
        <f t="shared" ref="AB422" si="1207">SUM(AS422:AS425,BA422:BA425,BI422:BI425,BQ422:BQ425)</f>
        <v>0</v>
      </c>
      <c r="AC422" s="1004">
        <f t="shared" ref="AC422" si="1208">SUM(AT422:AT425,BB422:BB425,BJ422:BJ425,BR422:BR425)</f>
        <v>0</v>
      </c>
      <c r="AD422" s="1004">
        <f t="shared" ref="AD422" si="1209">SUM(AU422:AU425,BC422:BC425,BK422:BK425,BS422:BS425)</f>
        <v>0</v>
      </c>
      <c r="AE422" s="1004">
        <f t="shared" ref="AE422" si="1210">SUM(AV422:AV425,BD422:BD425,BL422:BL425,BT422:BT425)</f>
        <v>0</v>
      </c>
      <c r="AF422" s="1004">
        <f t="shared" ref="AF422" si="1211">SUM(AW422:AW425,BE422:BE425,BM422:BM425,BU422:BU425)</f>
        <v>0</v>
      </c>
      <c r="AG422" s="714"/>
      <c r="AH422" s="593"/>
      <c r="AI422" s="593"/>
      <c r="AJ422" s="593"/>
      <c r="AK422" s="207"/>
      <c r="AL422" s="208"/>
      <c r="AM422" s="208"/>
      <c r="AN422" s="208"/>
      <c r="AO422" s="208"/>
      <c r="AP422" s="1150">
        <f t="shared" ref="AP422" si="1212">+U422</f>
        <v>0</v>
      </c>
      <c r="AQ422" s="1004">
        <f t="shared" ref="AQ422" si="1213">SUM(AR422:AW425)</f>
        <v>0</v>
      </c>
      <c r="AR422" s="299"/>
      <c r="AS422" s="299"/>
      <c r="AT422" s="299"/>
      <c r="AU422" s="299"/>
      <c r="AV422" s="299"/>
      <c r="AW422" s="299"/>
      <c r="AX422" s="1150">
        <f t="shared" ref="AX422" si="1214">+V422</f>
        <v>0</v>
      </c>
      <c r="AY422" s="1004">
        <f t="shared" ref="AY422" si="1215">SUM(AZ422:BE425)</f>
        <v>0</v>
      </c>
      <c r="AZ422" s="299"/>
      <c r="BA422" s="299"/>
      <c r="BB422" s="299"/>
      <c r="BC422" s="299"/>
      <c r="BD422" s="299"/>
      <c r="BE422" s="299"/>
      <c r="BF422" s="1150">
        <f t="shared" ref="BF422" si="1216">+W422</f>
        <v>0</v>
      </c>
      <c r="BG422" s="1004">
        <f t="shared" ref="BG422" si="1217">SUM(BH422:BM425)</f>
        <v>0</v>
      </c>
      <c r="BH422" s="299"/>
      <c r="BI422" s="299"/>
      <c r="BJ422" s="299"/>
      <c r="BK422" s="299"/>
      <c r="BL422" s="299"/>
      <c r="BM422" s="299"/>
      <c r="BN422" s="1150">
        <f t="shared" ref="BN422" si="1218">+X422</f>
        <v>0</v>
      </c>
      <c r="BO422" s="1004">
        <f t="shared" ref="BO422" si="1219">SUM(BP422:BU425)</f>
        <v>0</v>
      </c>
      <c r="BP422" s="299"/>
      <c r="BQ422" s="299"/>
      <c r="BR422" s="299"/>
      <c r="BS422" s="299"/>
      <c r="BT422" s="299"/>
      <c r="BU422" s="299"/>
    </row>
    <row r="423" spans="1:73" s="1" customFormat="1" ht="39.950000000000003" customHeight="1" x14ac:dyDescent="0.25">
      <c r="A423" s="151"/>
      <c r="B423" s="24"/>
      <c r="C423" s="1059"/>
      <c r="D423" s="1050"/>
      <c r="E423" s="1062"/>
      <c r="F423" s="1065"/>
      <c r="G423" s="1402"/>
      <c r="H423" s="1044"/>
      <c r="I423" s="1402"/>
      <c r="J423" s="1402"/>
      <c r="K423" s="1402"/>
      <c r="L423" s="1402"/>
      <c r="M423" s="1402"/>
      <c r="N423" s="1266"/>
      <c r="O423" s="1402"/>
      <c r="P423" s="1053"/>
      <c r="Q423" s="1056"/>
      <c r="R423" s="1041"/>
      <c r="S423" s="1041"/>
      <c r="T423" s="1023"/>
      <c r="U423" s="1008"/>
      <c r="V423" s="1008"/>
      <c r="W423" s="1008"/>
      <c r="X423" s="1008"/>
      <c r="Y423" s="1008"/>
      <c r="Z423" s="1005"/>
      <c r="AA423" s="1005"/>
      <c r="AB423" s="1005"/>
      <c r="AC423" s="1005"/>
      <c r="AD423" s="1005"/>
      <c r="AE423" s="1005"/>
      <c r="AF423" s="1005"/>
      <c r="AG423" s="479"/>
      <c r="AH423" s="592"/>
      <c r="AI423" s="592"/>
      <c r="AJ423" s="592"/>
      <c r="AK423" s="196"/>
      <c r="AL423" s="197"/>
      <c r="AM423" s="197"/>
      <c r="AN423" s="197"/>
      <c r="AO423" s="197"/>
      <c r="AP423" s="1151"/>
      <c r="AQ423" s="1005"/>
      <c r="AR423" s="282"/>
      <c r="AS423" s="282"/>
      <c r="AT423" s="282"/>
      <c r="AU423" s="282"/>
      <c r="AV423" s="282"/>
      <c r="AW423" s="282"/>
      <c r="AX423" s="1151"/>
      <c r="AY423" s="1005"/>
      <c r="AZ423" s="282"/>
      <c r="BA423" s="282"/>
      <c r="BB423" s="282"/>
      <c r="BC423" s="282"/>
      <c r="BD423" s="282"/>
      <c r="BE423" s="282"/>
      <c r="BF423" s="1151"/>
      <c r="BG423" s="1005"/>
      <c r="BH423" s="282"/>
      <c r="BI423" s="282"/>
      <c r="BJ423" s="282"/>
      <c r="BK423" s="282"/>
      <c r="BL423" s="282"/>
      <c r="BM423" s="282"/>
      <c r="BN423" s="1151"/>
      <c r="BO423" s="1005"/>
      <c r="BP423" s="282"/>
      <c r="BQ423" s="282"/>
      <c r="BR423" s="282"/>
      <c r="BS423" s="282"/>
      <c r="BT423" s="282"/>
      <c r="BU423" s="282"/>
    </row>
    <row r="424" spans="1:73" s="1" customFormat="1" ht="39.950000000000003" customHeight="1" x14ac:dyDescent="0.25">
      <c r="A424" s="151"/>
      <c r="B424" s="24"/>
      <c r="C424" s="1059"/>
      <c r="D424" s="1050"/>
      <c r="E424" s="1062"/>
      <c r="F424" s="1065"/>
      <c r="G424" s="1402"/>
      <c r="H424" s="1044"/>
      <c r="I424" s="1402"/>
      <c r="J424" s="1402"/>
      <c r="K424" s="1402"/>
      <c r="L424" s="1402"/>
      <c r="M424" s="1402"/>
      <c r="N424" s="1266"/>
      <c r="O424" s="1402"/>
      <c r="P424" s="1053"/>
      <c r="Q424" s="1056"/>
      <c r="R424" s="1041"/>
      <c r="S424" s="1041"/>
      <c r="T424" s="1023"/>
      <c r="U424" s="1008"/>
      <c r="V424" s="1008"/>
      <c r="W424" s="1008"/>
      <c r="X424" s="1008"/>
      <c r="Y424" s="1008"/>
      <c r="Z424" s="1005"/>
      <c r="AA424" s="1005"/>
      <c r="AB424" s="1005"/>
      <c r="AC424" s="1005"/>
      <c r="AD424" s="1005"/>
      <c r="AE424" s="1005"/>
      <c r="AF424" s="1005"/>
      <c r="AG424" s="196"/>
      <c r="AH424" s="592"/>
      <c r="AI424" s="592"/>
      <c r="AJ424" s="592"/>
      <c r="AK424" s="196"/>
      <c r="AL424" s="197"/>
      <c r="AM424" s="197"/>
      <c r="AN424" s="197"/>
      <c r="AO424" s="197"/>
      <c r="AP424" s="1151"/>
      <c r="AQ424" s="1005"/>
      <c r="AR424" s="282"/>
      <c r="AS424" s="282"/>
      <c r="AT424" s="282"/>
      <c r="AU424" s="282"/>
      <c r="AV424" s="282"/>
      <c r="AW424" s="282"/>
      <c r="AX424" s="1151"/>
      <c r="AY424" s="1005"/>
      <c r="AZ424" s="282"/>
      <c r="BA424" s="282"/>
      <c r="BB424" s="282"/>
      <c r="BC424" s="282"/>
      <c r="BD424" s="282"/>
      <c r="BE424" s="282"/>
      <c r="BF424" s="1151"/>
      <c r="BG424" s="1005"/>
      <c r="BH424" s="282"/>
      <c r="BI424" s="282"/>
      <c r="BJ424" s="282"/>
      <c r="BK424" s="282"/>
      <c r="BL424" s="282"/>
      <c r="BM424" s="282"/>
      <c r="BN424" s="1151"/>
      <c r="BO424" s="1005"/>
      <c r="BP424" s="282"/>
      <c r="BQ424" s="282"/>
      <c r="BR424" s="282"/>
      <c r="BS424" s="282"/>
      <c r="BT424" s="282"/>
      <c r="BU424" s="282"/>
    </row>
    <row r="425" spans="1:73" s="1" customFormat="1" ht="39.950000000000003" customHeight="1" thickBot="1" x14ac:dyDescent="0.3">
      <c r="A425" s="151"/>
      <c r="B425" s="24"/>
      <c r="C425" s="1060"/>
      <c r="D425" s="1051"/>
      <c r="E425" s="1063"/>
      <c r="F425" s="1066"/>
      <c r="G425" s="1403"/>
      <c r="H425" s="1045"/>
      <c r="I425" s="1403"/>
      <c r="J425" s="1403"/>
      <c r="K425" s="1403"/>
      <c r="L425" s="1403"/>
      <c r="M425" s="1403"/>
      <c r="N425" s="1267"/>
      <c r="O425" s="1403"/>
      <c r="P425" s="1054"/>
      <c r="Q425" s="1057"/>
      <c r="R425" s="1042"/>
      <c r="S425" s="1042"/>
      <c r="T425" s="1024"/>
      <c r="U425" s="1009"/>
      <c r="V425" s="1009"/>
      <c r="W425" s="1009"/>
      <c r="X425" s="1009"/>
      <c r="Y425" s="1009"/>
      <c r="Z425" s="1006"/>
      <c r="AA425" s="1006"/>
      <c r="AB425" s="1006"/>
      <c r="AC425" s="1006"/>
      <c r="AD425" s="1006"/>
      <c r="AE425" s="1006"/>
      <c r="AF425" s="1006"/>
      <c r="AG425" s="715"/>
      <c r="AH425" s="716"/>
      <c r="AI425" s="716"/>
      <c r="AJ425" s="716"/>
      <c r="AK425" s="715"/>
      <c r="AL425" s="717"/>
      <c r="AM425" s="717"/>
      <c r="AN425" s="717"/>
      <c r="AO425" s="717"/>
      <c r="AP425" s="1152"/>
      <c r="AQ425" s="1006"/>
      <c r="AR425" s="718"/>
      <c r="AS425" s="718"/>
      <c r="AT425" s="718"/>
      <c r="AU425" s="718"/>
      <c r="AV425" s="718"/>
      <c r="AW425" s="718"/>
      <c r="AX425" s="1152"/>
      <c r="AY425" s="1006"/>
      <c r="AZ425" s="718"/>
      <c r="BA425" s="718"/>
      <c r="BB425" s="718"/>
      <c r="BC425" s="718"/>
      <c r="BD425" s="718"/>
      <c r="BE425" s="718"/>
      <c r="BF425" s="1152"/>
      <c r="BG425" s="1006"/>
      <c r="BH425" s="718"/>
      <c r="BI425" s="718"/>
      <c r="BJ425" s="718"/>
      <c r="BK425" s="718"/>
      <c r="BL425" s="718"/>
      <c r="BM425" s="718"/>
      <c r="BN425" s="1152"/>
      <c r="BO425" s="1006"/>
      <c r="BP425" s="718"/>
      <c r="BQ425" s="718"/>
      <c r="BR425" s="718"/>
      <c r="BS425" s="718"/>
      <c r="BT425" s="718"/>
      <c r="BU425" s="718"/>
    </row>
    <row r="426" spans="1:73" s="1" customFormat="1" ht="39.950000000000003" customHeight="1" thickTop="1" x14ac:dyDescent="0.25">
      <c r="A426" s="151"/>
      <c r="B426" s="24"/>
      <c r="C426" s="1058" t="s">
        <v>1538</v>
      </c>
      <c r="D426" s="1049" t="s">
        <v>1539</v>
      </c>
      <c r="E426" s="1061">
        <v>481</v>
      </c>
      <c r="F426" s="1064">
        <v>410306700</v>
      </c>
      <c r="G426" s="1401" t="s">
        <v>594</v>
      </c>
      <c r="H426" s="1043" t="s">
        <v>3011</v>
      </c>
      <c r="I426" s="1401" t="s">
        <v>2982</v>
      </c>
      <c r="J426" s="1401">
        <v>41</v>
      </c>
      <c r="K426" s="1401" t="s">
        <v>3050</v>
      </c>
      <c r="L426" s="1401">
        <v>4103</v>
      </c>
      <c r="M426" s="1401" t="s">
        <v>3051</v>
      </c>
      <c r="N426" s="1265">
        <v>2024004540064</v>
      </c>
      <c r="O426" s="1401" t="s">
        <v>3673</v>
      </c>
      <c r="P426" s="1052" t="s">
        <v>1540</v>
      </c>
      <c r="Q426" s="1055">
        <v>4</v>
      </c>
      <c r="R426" s="1040" t="s">
        <v>2871</v>
      </c>
      <c r="S426" s="1040"/>
      <c r="T426" s="1022"/>
      <c r="U426" s="1007"/>
      <c r="V426" s="1007"/>
      <c r="W426" s="1007"/>
      <c r="X426" s="1007"/>
      <c r="Y426" s="1007"/>
      <c r="Z426" s="1004">
        <f t="shared" ref="Z426" si="1220">+AQ426+AY426+BG426+BO426</f>
        <v>0</v>
      </c>
      <c r="AA426" s="1004">
        <f t="shared" ref="AA426" si="1221">SUM(AR426:AR429,AZ426:AZ429,BH426:BH429,BP426:BP429)</f>
        <v>0</v>
      </c>
      <c r="AB426" s="1004">
        <f t="shared" ref="AB426" si="1222">SUM(AS426:AS429,BA426:BA429,BI426:BI429,BQ426:BQ429)</f>
        <v>0</v>
      </c>
      <c r="AC426" s="1004">
        <f t="shared" ref="AC426" si="1223">SUM(AT426:AT429,BB426:BB429,BJ426:BJ429,BR426:BR429)</f>
        <v>0</v>
      </c>
      <c r="AD426" s="1004">
        <f t="shared" ref="AD426" si="1224">SUM(AU426:AU429,BC426:BC429,BK426:BK429,BS426:BS429)</f>
        <v>0</v>
      </c>
      <c r="AE426" s="1004">
        <f t="shared" ref="AE426" si="1225">SUM(AV426:AV429,BD426:BD429,BL426:BL429,BT426:BT429)</f>
        <v>0</v>
      </c>
      <c r="AF426" s="1004">
        <f t="shared" ref="AF426" si="1226">SUM(AW426:AW429,BE426:BE429,BM426:BM429,BU426:BU429)</f>
        <v>0</v>
      </c>
      <c r="AG426" s="714"/>
      <c r="AH426" s="593"/>
      <c r="AI426" s="593"/>
      <c r="AJ426" s="593"/>
      <c r="AK426" s="207"/>
      <c r="AL426" s="208"/>
      <c r="AM426" s="208"/>
      <c r="AN426" s="208"/>
      <c r="AO426" s="208"/>
      <c r="AP426" s="1150">
        <f t="shared" ref="AP426" si="1227">+U426</f>
        <v>0</v>
      </c>
      <c r="AQ426" s="1004">
        <f t="shared" ref="AQ426" si="1228">SUM(AR426:AW429)</f>
        <v>0</v>
      </c>
      <c r="AR426" s="299"/>
      <c r="AS426" s="299"/>
      <c r="AT426" s="299"/>
      <c r="AU426" s="299"/>
      <c r="AV426" s="299"/>
      <c r="AW426" s="299"/>
      <c r="AX426" s="1150">
        <f t="shared" ref="AX426" si="1229">+V426</f>
        <v>0</v>
      </c>
      <c r="AY426" s="1004">
        <f t="shared" ref="AY426" si="1230">SUM(AZ426:BE429)</f>
        <v>0</v>
      </c>
      <c r="AZ426" s="299"/>
      <c r="BA426" s="299"/>
      <c r="BB426" s="299"/>
      <c r="BC426" s="299"/>
      <c r="BD426" s="299"/>
      <c r="BE426" s="299"/>
      <c r="BF426" s="1150">
        <f t="shared" ref="BF426" si="1231">+W426</f>
        <v>0</v>
      </c>
      <c r="BG426" s="1004">
        <f t="shared" ref="BG426" si="1232">SUM(BH426:BM429)</f>
        <v>0</v>
      </c>
      <c r="BH426" s="299"/>
      <c r="BI426" s="299"/>
      <c r="BJ426" s="299"/>
      <c r="BK426" s="299"/>
      <c r="BL426" s="299"/>
      <c r="BM426" s="299"/>
      <c r="BN426" s="1150">
        <f t="shared" ref="BN426" si="1233">+X426</f>
        <v>0</v>
      </c>
      <c r="BO426" s="1004">
        <f t="shared" ref="BO426" si="1234">SUM(BP426:BU429)</f>
        <v>0</v>
      </c>
      <c r="BP426" s="299"/>
      <c r="BQ426" s="299"/>
      <c r="BR426" s="299"/>
      <c r="BS426" s="299"/>
      <c r="BT426" s="299"/>
      <c r="BU426" s="299"/>
    </row>
    <row r="427" spans="1:73" s="1" customFormat="1" ht="39.950000000000003" customHeight="1" x14ac:dyDescent="0.25">
      <c r="A427" s="151"/>
      <c r="B427" s="24"/>
      <c r="C427" s="1059"/>
      <c r="D427" s="1050"/>
      <c r="E427" s="1062"/>
      <c r="F427" s="1065"/>
      <c r="G427" s="1402"/>
      <c r="H427" s="1044"/>
      <c r="I427" s="1402"/>
      <c r="J427" s="1402"/>
      <c r="K427" s="1402"/>
      <c r="L427" s="1402"/>
      <c r="M427" s="1402"/>
      <c r="N427" s="1266"/>
      <c r="O427" s="1402"/>
      <c r="P427" s="1053"/>
      <c r="Q427" s="1056"/>
      <c r="R427" s="1041"/>
      <c r="S427" s="1041"/>
      <c r="T427" s="1023"/>
      <c r="U427" s="1008"/>
      <c r="V427" s="1008"/>
      <c r="W427" s="1008"/>
      <c r="X427" s="1008"/>
      <c r="Y427" s="1008"/>
      <c r="Z427" s="1005"/>
      <c r="AA427" s="1005"/>
      <c r="AB427" s="1005"/>
      <c r="AC427" s="1005"/>
      <c r="AD427" s="1005"/>
      <c r="AE427" s="1005"/>
      <c r="AF427" s="1005"/>
      <c r="AG427" s="479"/>
      <c r="AH427" s="592"/>
      <c r="AI427" s="592"/>
      <c r="AJ427" s="592"/>
      <c r="AK427" s="196"/>
      <c r="AL427" s="197"/>
      <c r="AM427" s="197"/>
      <c r="AN427" s="197"/>
      <c r="AO427" s="197"/>
      <c r="AP427" s="1151"/>
      <c r="AQ427" s="1005"/>
      <c r="AR427" s="282"/>
      <c r="AS427" s="282"/>
      <c r="AT427" s="282"/>
      <c r="AU427" s="282"/>
      <c r="AV427" s="282"/>
      <c r="AW427" s="282"/>
      <c r="AX427" s="1151"/>
      <c r="AY427" s="1005"/>
      <c r="AZ427" s="282"/>
      <c r="BA427" s="282"/>
      <c r="BB427" s="282"/>
      <c r="BC427" s="282"/>
      <c r="BD427" s="282"/>
      <c r="BE427" s="282"/>
      <c r="BF427" s="1151"/>
      <c r="BG427" s="1005"/>
      <c r="BH427" s="282"/>
      <c r="BI427" s="282"/>
      <c r="BJ427" s="282"/>
      <c r="BK427" s="282"/>
      <c r="BL427" s="282"/>
      <c r="BM427" s="282"/>
      <c r="BN427" s="1151"/>
      <c r="BO427" s="1005"/>
      <c r="BP427" s="282"/>
      <c r="BQ427" s="282"/>
      <c r="BR427" s="282"/>
      <c r="BS427" s="282"/>
      <c r="BT427" s="282"/>
      <c r="BU427" s="282"/>
    </row>
    <row r="428" spans="1:73" s="1" customFormat="1" ht="39.950000000000003" customHeight="1" x14ac:dyDescent="0.25">
      <c r="A428" s="151"/>
      <c r="B428" s="24"/>
      <c r="C428" s="1059"/>
      <c r="D428" s="1050"/>
      <c r="E428" s="1062"/>
      <c r="F428" s="1065"/>
      <c r="G428" s="1402"/>
      <c r="H428" s="1044"/>
      <c r="I428" s="1402"/>
      <c r="J428" s="1402"/>
      <c r="K428" s="1402"/>
      <c r="L428" s="1402"/>
      <c r="M428" s="1402"/>
      <c r="N428" s="1266"/>
      <c r="O428" s="1402"/>
      <c r="P428" s="1053"/>
      <c r="Q428" s="1056"/>
      <c r="R428" s="1041"/>
      <c r="S428" s="1041"/>
      <c r="T428" s="1023"/>
      <c r="U428" s="1008"/>
      <c r="V428" s="1008"/>
      <c r="W428" s="1008"/>
      <c r="X428" s="1008"/>
      <c r="Y428" s="1008"/>
      <c r="Z428" s="1005"/>
      <c r="AA428" s="1005"/>
      <c r="AB428" s="1005"/>
      <c r="AC428" s="1005"/>
      <c r="AD428" s="1005"/>
      <c r="AE428" s="1005"/>
      <c r="AF428" s="1005"/>
      <c r="AG428" s="196"/>
      <c r="AH428" s="592"/>
      <c r="AI428" s="592"/>
      <c r="AJ428" s="592"/>
      <c r="AK428" s="196"/>
      <c r="AL428" s="197"/>
      <c r="AM428" s="197"/>
      <c r="AN428" s="197"/>
      <c r="AO428" s="197"/>
      <c r="AP428" s="1151"/>
      <c r="AQ428" s="1005"/>
      <c r="AR428" s="282"/>
      <c r="AS428" s="282"/>
      <c r="AT428" s="282"/>
      <c r="AU428" s="282"/>
      <c r="AV428" s="282"/>
      <c r="AW428" s="282"/>
      <c r="AX428" s="1151"/>
      <c r="AY428" s="1005"/>
      <c r="AZ428" s="282"/>
      <c r="BA428" s="282"/>
      <c r="BB428" s="282"/>
      <c r="BC428" s="282"/>
      <c r="BD428" s="282"/>
      <c r="BE428" s="282"/>
      <c r="BF428" s="1151"/>
      <c r="BG428" s="1005"/>
      <c r="BH428" s="282"/>
      <c r="BI428" s="282"/>
      <c r="BJ428" s="282"/>
      <c r="BK428" s="282"/>
      <c r="BL428" s="282"/>
      <c r="BM428" s="282"/>
      <c r="BN428" s="1151"/>
      <c r="BO428" s="1005"/>
      <c r="BP428" s="282"/>
      <c r="BQ428" s="282"/>
      <c r="BR428" s="282"/>
      <c r="BS428" s="282"/>
      <c r="BT428" s="282"/>
      <c r="BU428" s="282"/>
    </row>
    <row r="429" spans="1:73" s="1" customFormat="1" ht="39.950000000000003" customHeight="1" thickBot="1" x14ac:dyDescent="0.3">
      <c r="A429" s="151"/>
      <c r="B429" s="24"/>
      <c r="C429" s="1060"/>
      <c r="D429" s="1051"/>
      <c r="E429" s="1063"/>
      <c r="F429" s="1066"/>
      <c r="G429" s="1403"/>
      <c r="H429" s="1045"/>
      <c r="I429" s="1403"/>
      <c r="J429" s="1403"/>
      <c r="K429" s="1403"/>
      <c r="L429" s="1403"/>
      <c r="M429" s="1403"/>
      <c r="N429" s="1267"/>
      <c r="O429" s="1403"/>
      <c r="P429" s="1054"/>
      <c r="Q429" s="1057"/>
      <c r="R429" s="1042"/>
      <c r="S429" s="1042"/>
      <c r="T429" s="1024"/>
      <c r="U429" s="1009"/>
      <c r="V429" s="1009"/>
      <c r="W429" s="1009"/>
      <c r="X429" s="1009"/>
      <c r="Y429" s="1009"/>
      <c r="Z429" s="1006"/>
      <c r="AA429" s="1006"/>
      <c r="AB429" s="1006"/>
      <c r="AC429" s="1006"/>
      <c r="AD429" s="1006"/>
      <c r="AE429" s="1006"/>
      <c r="AF429" s="1006"/>
      <c r="AG429" s="715"/>
      <c r="AH429" s="716"/>
      <c r="AI429" s="716"/>
      <c r="AJ429" s="716"/>
      <c r="AK429" s="715"/>
      <c r="AL429" s="717"/>
      <c r="AM429" s="717"/>
      <c r="AN429" s="717"/>
      <c r="AO429" s="717"/>
      <c r="AP429" s="1152"/>
      <c r="AQ429" s="1006"/>
      <c r="AR429" s="718"/>
      <c r="AS429" s="718"/>
      <c r="AT429" s="718"/>
      <c r="AU429" s="718"/>
      <c r="AV429" s="718"/>
      <c r="AW429" s="718"/>
      <c r="AX429" s="1152"/>
      <c r="AY429" s="1006"/>
      <c r="AZ429" s="718"/>
      <c r="BA429" s="718"/>
      <c r="BB429" s="718"/>
      <c r="BC429" s="718"/>
      <c r="BD429" s="718"/>
      <c r="BE429" s="718"/>
      <c r="BF429" s="1152"/>
      <c r="BG429" s="1006"/>
      <c r="BH429" s="718"/>
      <c r="BI429" s="718"/>
      <c r="BJ429" s="718"/>
      <c r="BK429" s="718"/>
      <c r="BL429" s="718"/>
      <c r="BM429" s="718"/>
      <c r="BN429" s="1152"/>
      <c r="BO429" s="1006"/>
      <c r="BP429" s="718"/>
      <c r="BQ429" s="718"/>
      <c r="BR429" s="718"/>
      <c r="BS429" s="718"/>
      <c r="BT429" s="718"/>
      <c r="BU429" s="718"/>
    </row>
    <row r="430" spans="1:73" s="1" customFormat="1" ht="39.950000000000003" customHeight="1" thickTop="1" x14ac:dyDescent="0.25">
      <c r="A430" s="151"/>
      <c r="B430" s="24"/>
      <c r="C430" s="1058" t="s">
        <v>1541</v>
      </c>
      <c r="D430" s="1049" t="s">
        <v>1542</v>
      </c>
      <c r="E430" s="1061">
        <v>482</v>
      </c>
      <c r="F430" s="1064">
        <v>410305007</v>
      </c>
      <c r="G430" s="1401" t="s">
        <v>3671</v>
      </c>
      <c r="H430" s="1043" t="s">
        <v>3011</v>
      </c>
      <c r="I430" s="1401" t="s">
        <v>2982</v>
      </c>
      <c r="J430" s="1401">
        <v>41</v>
      </c>
      <c r="K430" s="1401" t="s">
        <v>3050</v>
      </c>
      <c r="L430" s="1401">
        <v>4103</v>
      </c>
      <c r="M430" s="1401" t="s">
        <v>3051</v>
      </c>
      <c r="N430" s="1265">
        <v>2024004540064</v>
      </c>
      <c r="O430" s="1401" t="s">
        <v>3673</v>
      </c>
      <c r="P430" s="1052" t="s">
        <v>1543</v>
      </c>
      <c r="Q430" s="1055">
        <v>4</v>
      </c>
      <c r="R430" s="1040" t="s">
        <v>2871</v>
      </c>
      <c r="S430" s="1040"/>
      <c r="T430" s="1022"/>
      <c r="U430" s="1007"/>
      <c r="V430" s="1007"/>
      <c r="W430" s="1007"/>
      <c r="X430" s="1007"/>
      <c r="Y430" s="1007"/>
      <c r="Z430" s="1004">
        <f t="shared" ref="Z430" si="1235">+AQ430+AY430+BG430+BO430</f>
        <v>0</v>
      </c>
      <c r="AA430" s="1004">
        <f t="shared" ref="AA430" si="1236">SUM(AR430:AR433,AZ430:AZ433,BH430:BH433,BP430:BP433)</f>
        <v>0</v>
      </c>
      <c r="AB430" s="1004">
        <f t="shared" ref="AB430" si="1237">SUM(AS430:AS433,BA430:BA433,BI430:BI433,BQ430:BQ433)</f>
        <v>0</v>
      </c>
      <c r="AC430" s="1004">
        <f t="shared" ref="AC430" si="1238">SUM(AT430:AT433,BB430:BB433,BJ430:BJ433,BR430:BR433)</f>
        <v>0</v>
      </c>
      <c r="AD430" s="1004">
        <f t="shared" ref="AD430" si="1239">SUM(AU430:AU433,BC430:BC433,BK430:BK433,BS430:BS433)</f>
        <v>0</v>
      </c>
      <c r="AE430" s="1004">
        <f t="shared" ref="AE430" si="1240">SUM(AV430:AV433,BD430:BD433,BL430:BL433,BT430:BT433)</f>
        <v>0</v>
      </c>
      <c r="AF430" s="1004">
        <f t="shared" ref="AF430" si="1241">SUM(AW430:AW433,BE430:BE433,BM430:BM433,BU430:BU433)</f>
        <v>0</v>
      </c>
      <c r="AG430" s="714"/>
      <c r="AH430" s="593"/>
      <c r="AI430" s="593"/>
      <c r="AJ430" s="593"/>
      <c r="AK430" s="207"/>
      <c r="AL430" s="208"/>
      <c r="AM430" s="208"/>
      <c r="AN430" s="208"/>
      <c r="AO430" s="208"/>
      <c r="AP430" s="1150">
        <f t="shared" ref="AP430" si="1242">+U430</f>
        <v>0</v>
      </c>
      <c r="AQ430" s="1004">
        <f t="shared" ref="AQ430" si="1243">SUM(AR430:AW433)</f>
        <v>0</v>
      </c>
      <c r="AR430" s="299"/>
      <c r="AS430" s="299"/>
      <c r="AT430" s="299"/>
      <c r="AU430" s="299"/>
      <c r="AV430" s="299"/>
      <c r="AW430" s="299"/>
      <c r="AX430" s="1150">
        <f t="shared" ref="AX430" si="1244">+V430</f>
        <v>0</v>
      </c>
      <c r="AY430" s="1004">
        <f t="shared" ref="AY430" si="1245">SUM(AZ430:BE433)</f>
        <v>0</v>
      </c>
      <c r="AZ430" s="299"/>
      <c r="BA430" s="299"/>
      <c r="BB430" s="299"/>
      <c r="BC430" s="299"/>
      <c r="BD430" s="299"/>
      <c r="BE430" s="299"/>
      <c r="BF430" s="1150">
        <f t="shared" ref="BF430" si="1246">+W430</f>
        <v>0</v>
      </c>
      <c r="BG430" s="1004">
        <f t="shared" ref="BG430" si="1247">SUM(BH430:BM433)</f>
        <v>0</v>
      </c>
      <c r="BH430" s="299"/>
      <c r="BI430" s="299"/>
      <c r="BJ430" s="299"/>
      <c r="BK430" s="299"/>
      <c r="BL430" s="299"/>
      <c r="BM430" s="299"/>
      <c r="BN430" s="1150">
        <f t="shared" ref="BN430" si="1248">+X430</f>
        <v>0</v>
      </c>
      <c r="BO430" s="1004">
        <f t="shared" ref="BO430" si="1249">SUM(BP430:BU433)</f>
        <v>0</v>
      </c>
      <c r="BP430" s="299"/>
      <c r="BQ430" s="299"/>
      <c r="BR430" s="299"/>
      <c r="BS430" s="299"/>
      <c r="BT430" s="299"/>
      <c r="BU430" s="299"/>
    </row>
    <row r="431" spans="1:73" s="1" customFormat="1" ht="39.950000000000003" customHeight="1" x14ac:dyDescent="0.25">
      <c r="A431" s="151"/>
      <c r="B431" s="24"/>
      <c r="C431" s="1059"/>
      <c r="D431" s="1050"/>
      <c r="E431" s="1062"/>
      <c r="F431" s="1065"/>
      <c r="G431" s="1402"/>
      <c r="H431" s="1044"/>
      <c r="I431" s="1402"/>
      <c r="J431" s="1402"/>
      <c r="K431" s="1402"/>
      <c r="L431" s="1402"/>
      <c r="M431" s="1402"/>
      <c r="N431" s="1266"/>
      <c r="O431" s="1402"/>
      <c r="P431" s="1053"/>
      <c r="Q431" s="1056"/>
      <c r="R431" s="1041"/>
      <c r="S431" s="1041"/>
      <c r="T431" s="1023"/>
      <c r="U431" s="1008"/>
      <c r="V431" s="1008"/>
      <c r="W431" s="1008"/>
      <c r="X431" s="1008"/>
      <c r="Y431" s="1008"/>
      <c r="Z431" s="1005"/>
      <c r="AA431" s="1005"/>
      <c r="AB431" s="1005"/>
      <c r="AC431" s="1005"/>
      <c r="AD431" s="1005"/>
      <c r="AE431" s="1005"/>
      <c r="AF431" s="1005"/>
      <c r="AG431" s="479"/>
      <c r="AH431" s="592"/>
      <c r="AI431" s="592"/>
      <c r="AJ431" s="592"/>
      <c r="AK431" s="196"/>
      <c r="AL431" s="197"/>
      <c r="AM431" s="197"/>
      <c r="AN431" s="197"/>
      <c r="AO431" s="197"/>
      <c r="AP431" s="1151"/>
      <c r="AQ431" s="1005"/>
      <c r="AR431" s="282"/>
      <c r="AS431" s="282"/>
      <c r="AT431" s="282"/>
      <c r="AU431" s="282"/>
      <c r="AV431" s="282"/>
      <c r="AW431" s="282"/>
      <c r="AX431" s="1151"/>
      <c r="AY431" s="1005"/>
      <c r="AZ431" s="282"/>
      <c r="BA431" s="282"/>
      <c r="BB431" s="282"/>
      <c r="BC431" s="282"/>
      <c r="BD431" s="282"/>
      <c r="BE431" s="282"/>
      <c r="BF431" s="1151"/>
      <c r="BG431" s="1005"/>
      <c r="BH431" s="282"/>
      <c r="BI431" s="282"/>
      <c r="BJ431" s="282"/>
      <c r="BK431" s="282"/>
      <c r="BL431" s="282"/>
      <c r="BM431" s="282"/>
      <c r="BN431" s="1151"/>
      <c r="BO431" s="1005"/>
      <c r="BP431" s="282"/>
      <c r="BQ431" s="282"/>
      <c r="BR431" s="282"/>
      <c r="BS431" s="282"/>
      <c r="BT431" s="282"/>
      <c r="BU431" s="282"/>
    </row>
    <row r="432" spans="1:73" s="1" customFormat="1" ht="39.950000000000003" customHeight="1" x14ac:dyDescent="0.25">
      <c r="A432" s="151"/>
      <c r="B432" s="24"/>
      <c r="C432" s="1059"/>
      <c r="D432" s="1050"/>
      <c r="E432" s="1062"/>
      <c r="F432" s="1065"/>
      <c r="G432" s="1402"/>
      <c r="H432" s="1044"/>
      <c r="I432" s="1402"/>
      <c r="J432" s="1402"/>
      <c r="K432" s="1402"/>
      <c r="L432" s="1402"/>
      <c r="M432" s="1402"/>
      <c r="N432" s="1266"/>
      <c r="O432" s="1402"/>
      <c r="P432" s="1053"/>
      <c r="Q432" s="1056"/>
      <c r="R432" s="1041"/>
      <c r="S432" s="1041"/>
      <c r="T432" s="1023"/>
      <c r="U432" s="1008"/>
      <c r="V432" s="1008"/>
      <c r="W432" s="1008"/>
      <c r="X432" s="1008"/>
      <c r="Y432" s="1008"/>
      <c r="Z432" s="1005"/>
      <c r="AA432" s="1005"/>
      <c r="AB432" s="1005"/>
      <c r="AC432" s="1005"/>
      <c r="AD432" s="1005"/>
      <c r="AE432" s="1005"/>
      <c r="AF432" s="1005"/>
      <c r="AG432" s="196"/>
      <c r="AH432" s="592"/>
      <c r="AI432" s="592"/>
      <c r="AJ432" s="592"/>
      <c r="AK432" s="196"/>
      <c r="AL432" s="197"/>
      <c r="AM432" s="197"/>
      <c r="AN432" s="197"/>
      <c r="AO432" s="197"/>
      <c r="AP432" s="1151"/>
      <c r="AQ432" s="1005"/>
      <c r="AR432" s="282"/>
      <c r="AS432" s="282"/>
      <c r="AT432" s="282"/>
      <c r="AU432" s="282"/>
      <c r="AV432" s="282"/>
      <c r="AW432" s="282"/>
      <c r="AX432" s="1151"/>
      <c r="AY432" s="1005"/>
      <c r="AZ432" s="282"/>
      <c r="BA432" s="282"/>
      <c r="BB432" s="282"/>
      <c r="BC432" s="282"/>
      <c r="BD432" s="282"/>
      <c r="BE432" s="282"/>
      <c r="BF432" s="1151"/>
      <c r="BG432" s="1005"/>
      <c r="BH432" s="282"/>
      <c r="BI432" s="282"/>
      <c r="BJ432" s="282"/>
      <c r="BK432" s="282"/>
      <c r="BL432" s="282"/>
      <c r="BM432" s="282"/>
      <c r="BN432" s="1151"/>
      <c r="BO432" s="1005"/>
      <c r="BP432" s="282"/>
      <c r="BQ432" s="282"/>
      <c r="BR432" s="282"/>
      <c r="BS432" s="282"/>
      <c r="BT432" s="282"/>
      <c r="BU432" s="282"/>
    </row>
    <row r="433" spans="1:73" s="1" customFormat="1" ht="39.950000000000003" customHeight="1" thickBot="1" x14ac:dyDescent="0.3">
      <c r="A433" s="151"/>
      <c r="B433" s="24"/>
      <c r="C433" s="1060"/>
      <c r="D433" s="1051"/>
      <c r="E433" s="1063"/>
      <c r="F433" s="1066"/>
      <c r="G433" s="1403"/>
      <c r="H433" s="1045"/>
      <c r="I433" s="1403"/>
      <c r="J433" s="1403"/>
      <c r="K433" s="1403"/>
      <c r="L433" s="1403"/>
      <c r="M433" s="1403"/>
      <c r="N433" s="1267"/>
      <c r="O433" s="1403"/>
      <c r="P433" s="1054"/>
      <c r="Q433" s="1057"/>
      <c r="R433" s="1042"/>
      <c r="S433" s="1042"/>
      <c r="T433" s="1024"/>
      <c r="U433" s="1009"/>
      <c r="V433" s="1009"/>
      <c r="W433" s="1009"/>
      <c r="X433" s="1009"/>
      <c r="Y433" s="1009"/>
      <c r="Z433" s="1006"/>
      <c r="AA433" s="1006"/>
      <c r="AB433" s="1006"/>
      <c r="AC433" s="1006"/>
      <c r="AD433" s="1006"/>
      <c r="AE433" s="1006"/>
      <c r="AF433" s="1006"/>
      <c r="AG433" s="715"/>
      <c r="AH433" s="716"/>
      <c r="AI433" s="716"/>
      <c r="AJ433" s="716"/>
      <c r="AK433" s="715"/>
      <c r="AL433" s="717"/>
      <c r="AM433" s="717"/>
      <c r="AN433" s="717"/>
      <c r="AO433" s="717"/>
      <c r="AP433" s="1152"/>
      <c r="AQ433" s="1006"/>
      <c r="AR433" s="718"/>
      <c r="AS433" s="718"/>
      <c r="AT433" s="718"/>
      <c r="AU433" s="718"/>
      <c r="AV433" s="718"/>
      <c r="AW433" s="718"/>
      <c r="AX433" s="1152"/>
      <c r="AY433" s="1006"/>
      <c r="AZ433" s="718"/>
      <c r="BA433" s="718"/>
      <c r="BB433" s="718"/>
      <c r="BC433" s="718"/>
      <c r="BD433" s="718"/>
      <c r="BE433" s="718"/>
      <c r="BF433" s="1152"/>
      <c r="BG433" s="1006"/>
      <c r="BH433" s="718"/>
      <c r="BI433" s="718"/>
      <c r="BJ433" s="718"/>
      <c r="BK433" s="718"/>
      <c r="BL433" s="718"/>
      <c r="BM433" s="718"/>
      <c r="BN433" s="1152"/>
      <c r="BO433" s="1006"/>
      <c r="BP433" s="718"/>
      <c r="BQ433" s="718"/>
      <c r="BR433" s="718"/>
      <c r="BS433" s="718"/>
      <c r="BT433" s="718"/>
      <c r="BU433" s="718"/>
    </row>
    <row r="434" spans="1:73" s="1" customFormat="1" ht="39.950000000000003" customHeight="1" thickTop="1" x14ac:dyDescent="0.25">
      <c r="A434" s="151"/>
      <c r="B434" s="24"/>
      <c r="C434" s="1058" t="s">
        <v>1544</v>
      </c>
      <c r="D434" s="1049" t="s">
        <v>1545</v>
      </c>
      <c r="E434" s="1061">
        <v>483</v>
      </c>
      <c r="F434" s="1064">
        <v>410305007</v>
      </c>
      <c r="G434" s="1401" t="s">
        <v>3671</v>
      </c>
      <c r="H434" s="1043" t="s">
        <v>3007</v>
      </c>
      <c r="I434" s="1401" t="s">
        <v>2982</v>
      </c>
      <c r="J434" s="1401">
        <v>41</v>
      </c>
      <c r="K434" s="1401" t="s">
        <v>3050</v>
      </c>
      <c r="L434" s="1401">
        <v>4103</v>
      </c>
      <c r="M434" s="1401" t="s">
        <v>3051</v>
      </c>
      <c r="N434" s="1265">
        <v>2024004540064</v>
      </c>
      <c r="O434" s="1401" t="s">
        <v>3673</v>
      </c>
      <c r="P434" s="1052" t="s">
        <v>1543</v>
      </c>
      <c r="Q434" s="1055">
        <v>12</v>
      </c>
      <c r="R434" s="1040" t="s">
        <v>2871</v>
      </c>
      <c r="S434" s="1040"/>
      <c r="T434" s="1022"/>
      <c r="U434" s="1007"/>
      <c r="V434" s="1007"/>
      <c r="W434" s="1007"/>
      <c r="X434" s="1007"/>
      <c r="Y434" s="1007"/>
      <c r="Z434" s="1004">
        <f t="shared" ref="Z434" si="1250">+AQ434+AY434+BG434+BO434</f>
        <v>0</v>
      </c>
      <c r="AA434" s="1004">
        <f t="shared" ref="AA434" si="1251">SUM(AR434:AR437,AZ434:AZ437,BH434:BH437,BP434:BP437)</f>
        <v>0</v>
      </c>
      <c r="AB434" s="1004">
        <f t="shared" ref="AB434" si="1252">SUM(AS434:AS437,BA434:BA437,BI434:BI437,BQ434:BQ437)</f>
        <v>0</v>
      </c>
      <c r="AC434" s="1004">
        <f t="shared" ref="AC434" si="1253">SUM(AT434:AT437,BB434:BB437,BJ434:BJ437,BR434:BR437)</f>
        <v>0</v>
      </c>
      <c r="AD434" s="1004">
        <f t="shared" ref="AD434" si="1254">SUM(AU434:AU437,BC434:BC437,BK434:BK437,BS434:BS437)</f>
        <v>0</v>
      </c>
      <c r="AE434" s="1004">
        <f t="shared" ref="AE434" si="1255">SUM(AV434:AV437,BD434:BD437,BL434:BL437,BT434:BT437)</f>
        <v>0</v>
      </c>
      <c r="AF434" s="1004">
        <f t="shared" ref="AF434" si="1256">SUM(AW434:AW437,BE434:BE437,BM434:BM437,BU434:BU437)</f>
        <v>0</v>
      </c>
      <c r="AG434" s="714"/>
      <c r="AH434" s="593"/>
      <c r="AI434" s="593"/>
      <c r="AJ434" s="593"/>
      <c r="AK434" s="207"/>
      <c r="AL434" s="208"/>
      <c r="AM434" s="208"/>
      <c r="AN434" s="208"/>
      <c r="AO434" s="208"/>
      <c r="AP434" s="1150">
        <f t="shared" ref="AP434" si="1257">+U434</f>
        <v>0</v>
      </c>
      <c r="AQ434" s="1004">
        <f t="shared" ref="AQ434" si="1258">SUM(AR434:AW437)</f>
        <v>0</v>
      </c>
      <c r="AR434" s="299"/>
      <c r="AS434" s="299"/>
      <c r="AT434" s="299"/>
      <c r="AU434" s="299"/>
      <c r="AV434" s="299"/>
      <c r="AW434" s="299"/>
      <c r="AX434" s="1150">
        <f t="shared" ref="AX434" si="1259">+V434</f>
        <v>0</v>
      </c>
      <c r="AY434" s="1004">
        <f t="shared" ref="AY434" si="1260">SUM(AZ434:BE437)</f>
        <v>0</v>
      </c>
      <c r="AZ434" s="299"/>
      <c r="BA434" s="299"/>
      <c r="BB434" s="299"/>
      <c r="BC434" s="299"/>
      <c r="BD434" s="299"/>
      <c r="BE434" s="299"/>
      <c r="BF434" s="1150">
        <f t="shared" ref="BF434" si="1261">+W434</f>
        <v>0</v>
      </c>
      <c r="BG434" s="1004">
        <f t="shared" ref="BG434" si="1262">SUM(BH434:BM437)</f>
        <v>0</v>
      </c>
      <c r="BH434" s="299"/>
      <c r="BI434" s="299"/>
      <c r="BJ434" s="299"/>
      <c r="BK434" s="299"/>
      <c r="BL434" s="299"/>
      <c r="BM434" s="299"/>
      <c r="BN434" s="1150">
        <f t="shared" ref="BN434" si="1263">+X434</f>
        <v>0</v>
      </c>
      <c r="BO434" s="1004">
        <f t="shared" ref="BO434" si="1264">SUM(BP434:BU437)</f>
        <v>0</v>
      </c>
      <c r="BP434" s="299"/>
      <c r="BQ434" s="299"/>
      <c r="BR434" s="299"/>
      <c r="BS434" s="299"/>
      <c r="BT434" s="299"/>
      <c r="BU434" s="299"/>
    </row>
    <row r="435" spans="1:73" s="1" customFormat="1" ht="39.950000000000003" customHeight="1" x14ac:dyDescent="0.25">
      <c r="A435" s="151"/>
      <c r="B435" s="24"/>
      <c r="C435" s="1059"/>
      <c r="D435" s="1050"/>
      <c r="E435" s="1062"/>
      <c r="F435" s="1065"/>
      <c r="G435" s="1402"/>
      <c r="H435" s="1044"/>
      <c r="I435" s="1402"/>
      <c r="J435" s="1402"/>
      <c r="K435" s="1402"/>
      <c r="L435" s="1402"/>
      <c r="M435" s="1402"/>
      <c r="N435" s="1266"/>
      <c r="O435" s="1402"/>
      <c r="P435" s="1053"/>
      <c r="Q435" s="1056"/>
      <c r="R435" s="1041"/>
      <c r="S435" s="1041"/>
      <c r="T435" s="1023"/>
      <c r="U435" s="1008"/>
      <c r="V435" s="1008"/>
      <c r="W435" s="1008"/>
      <c r="X435" s="1008"/>
      <c r="Y435" s="1008"/>
      <c r="Z435" s="1005"/>
      <c r="AA435" s="1005"/>
      <c r="AB435" s="1005"/>
      <c r="AC435" s="1005"/>
      <c r="AD435" s="1005"/>
      <c r="AE435" s="1005"/>
      <c r="AF435" s="1005"/>
      <c r="AG435" s="479"/>
      <c r="AH435" s="592"/>
      <c r="AI435" s="592"/>
      <c r="AJ435" s="592"/>
      <c r="AK435" s="196"/>
      <c r="AL435" s="197"/>
      <c r="AM435" s="197"/>
      <c r="AN435" s="197"/>
      <c r="AO435" s="197"/>
      <c r="AP435" s="1151"/>
      <c r="AQ435" s="1005"/>
      <c r="AR435" s="282"/>
      <c r="AS435" s="282"/>
      <c r="AT435" s="282"/>
      <c r="AU435" s="282"/>
      <c r="AV435" s="282"/>
      <c r="AW435" s="282"/>
      <c r="AX435" s="1151"/>
      <c r="AY435" s="1005"/>
      <c r="AZ435" s="282"/>
      <c r="BA435" s="282"/>
      <c r="BB435" s="282"/>
      <c r="BC435" s="282"/>
      <c r="BD435" s="282"/>
      <c r="BE435" s="282"/>
      <c r="BF435" s="1151"/>
      <c r="BG435" s="1005"/>
      <c r="BH435" s="282"/>
      <c r="BI435" s="282"/>
      <c r="BJ435" s="282"/>
      <c r="BK435" s="282"/>
      <c r="BL435" s="282"/>
      <c r="BM435" s="282"/>
      <c r="BN435" s="1151"/>
      <c r="BO435" s="1005"/>
      <c r="BP435" s="282"/>
      <c r="BQ435" s="282"/>
      <c r="BR435" s="282"/>
      <c r="BS435" s="282"/>
      <c r="BT435" s="282"/>
      <c r="BU435" s="282"/>
    </row>
    <row r="436" spans="1:73" s="1" customFormat="1" ht="39.950000000000003" customHeight="1" x14ac:dyDescent="0.25">
      <c r="A436" s="151"/>
      <c r="B436" s="24"/>
      <c r="C436" s="1059"/>
      <c r="D436" s="1050"/>
      <c r="E436" s="1062"/>
      <c r="F436" s="1065"/>
      <c r="G436" s="1402"/>
      <c r="H436" s="1044"/>
      <c r="I436" s="1402"/>
      <c r="J436" s="1402"/>
      <c r="K436" s="1402"/>
      <c r="L436" s="1402"/>
      <c r="M436" s="1402"/>
      <c r="N436" s="1266"/>
      <c r="O436" s="1402"/>
      <c r="P436" s="1053"/>
      <c r="Q436" s="1056"/>
      <c r="R436" s="1041"/>
      <c r="S436" s="1041"/>
      <c r="T436" s="1023"/>
      <c r="U436" s="1008"/>
      <c r="V436" s="1008"/>
      <c r="W436" s="1008"/>
      <c r="X436" s="1008"/>
      <c r="Y436" s="1008"/>
      <c r="Z436" s="1005"/>
      <c r="AA436" s="1005"/>
      <c r="AB436" s="1005"/>
      <c r="AC436" s="1005"/>
      <c r="AD436" s="1005"/>
      <c r="AE436" s="1005"/>
      <c r="AF436" s="1005"/>
      <c r="AG436" s="196"/>
      <c r="AH436" s="592"/>
      <c r="AI436" s="592"/>
      <c r="AJ436" s="592"/>
      <c r="AK436" s="196"/>
      <c r="AL436" s="197"/>
      <c r="AM436" s="197"/>
      <c r="AN436" s="197"/>
      <c r="AO436" s="197"/>
      <c r="AP436" s="1151"/>
      <c r="AQ436" s="1005"/>
      <c r="AR436" s="282"/>
      <c r="AS436" s="282"/>
      <c r="AT436" s="282"/>
      <c r="AU436" s="282"/>
      <c r="AV436" s="282"/>
      <c r="AW436" s="282"/>
      <c r="AX436" s="1151"/>
      <c r="AY436" s="1005"/>
      <c r="AZ436" s="282"/>
      <c r="BA436" s="282"/>
      <c r="BB436" s="282"/>
      <c r="BC436" s="282"/>
      <c r="BD436" s="282"/>
      <c r="BE436" s="282"/>
      <c r="BF436" s="1151"/>
      <c r="BG436" s="1005"/>
      <c r="BH436" s="282"/>
      <c r="BI436" s="282"/>
      <c r="BJ436" s="282"/>
      <c r="BK436" s="282"/>
      <c r="BL436" s="282"/>
      <c r="BM436" s="282"/>
      <c r="BN436" s="1151"/>
      <c r="BO436" s="1005"/>
      <c r="BP436" s="282"/>
      <c r="BQ436" s="282"/>
      <c r="BR436" s="282"/>
      <c r="BS436" s="282"/>
      <c r="BT436" s="282"/>
      <c r="BU436" s="282"/>
    </row>
    <row r="437" spans="1:73" s="1" customFormat="1" ht="39.950000000000003" customHeight="1" thickBot="1" x14ac:dyDescent="0.3">
      <c r="A437" s="151"/>
      <c r="B437" s="24"/>
      <c r="C437" s="1060"/>
      <c r="D437" s="1051"/>
      <c r="E437" s="1063"/>
      <c r="F437" s="1066"/>
      <c r="G437" s="1403"/>
      <c r="H437" s="1045"/>
      <c r="I437" s="1403"/>
      <c r="J437" s="1403"/>
      <c r="K437" s="1403"/>
      <c r="L437" s="1403"/>
      <c r="M437" s="1403"/>
      <c r="N437" s="1267"/>
      <c r="O437" s="1403"/>
      <c r="P437" s="1054"/>
      <c r="Q437" s="1057"/>
      <c r="R437" s="1042"/>
      <c r="S437" s="1042"/>
      <c r="T437" s="1024"/>
      <c r="U437" s="1009"/>
      <c r="V437" s="1009"/>
      <c r="W437" s="1009"/>
      <c r="X437" s="1009"/>
      <c r="Y437" s="1009"/>
      <c r="Z437" s="1006"/>
      <c r="AA437" s="1006"/>
      <c r="AB437" s="1006"/>
      <c r="AC437" s="1006"/>
      <c r="AD437" s="1006"/>
      <c r="AE437" s="1006"/>
      <c r="AF437" s="1006"/>
      <c r="AG437" s="715"/>
      <c r="AH437" s="716"/>
      <c r="AI437" s="716"/>
      <c r="AJ437" s="716"/>
      <c r="AK437" s="715"/>
      <c r="AL437" s="717"/>
      <c r="AM437" s="717"/>
      <c r="AN437" s="717"/>
      <c r="AO437" s="717"/>
      <c r="AP437" s="1152"/>
      <c r="AQ437" s="1006"/>
      <c r="AR437" s="718"/>
      <c r="AS437" s="718"/>
      <c r="AT437" s="718"/>
      <c r="AU437" s="718"/>
      <c r="AV437" s="718"/>
      <c r="AW437" s="718"/>
      <c r="AX437" s="1152"/>
      <c r="AY437" s="1006"/>
      <c r="AZ437" s="718"/>
      <c r="BA437" s="718"/>
      <c r="BB437" s="718"/>
      <c r="BC437" s="718"/>
      <c r="BD437" s="718"/>
      <c r="BE437" s="718"/>
      <c r="BF437" s="1152"/>
      <c r="BG437" s="1006"/>
      <c r="BH437" s="718"/>
      <c r="BI437" s="718"/>
      <c r="BJ437" s="718"/>
      <c r="BK437" s="718"/>
      <c r="BL437" s="718"/>
      <c r="BM437" s="718"/>
      <c r="BN437" s="1152"/>
      <c r="BO437" s="1006"/>
      <c r="BP437" s="718"/>
      <c r="BQ437" s="718"/>
      <c r="BR437" s="718"/>
      <c r="BS437" s="718"/>
      <c r="BT437" s="718"/>
      <c r="BU437" s="718"/>
    </row>
    <row r="438" spans="1:73" s="1" customFormat="1" ht="39.950000000000003" customHeight="1" thickTop="1" x14ac:dyDescent="0.25">
      <c r="A438" s="151"/>
      <c r="B438" s="24"/>
      <c r="C438" s="1058" t="s">
        <v>1546</v>
      </c>
      <c r="D438" s="1049" t="s">
        <v>1547</v>
      </c>
      <c r="E438" s="1061">
        <v>484</v>
      </c>
      <c r="F438" s="1064">
        <v>410305200</v>
      </c>
      <c r="G438" s="1401" t="s">
        <v>3047</v>
      </c>
      <c r="H438" s="1043" t="s">
        <v>3011</v>
      </c>
      <c r="I438" s="1401" t="s">
        <v>2982</v>
      </c>
      <c r="J438" s="1401">
        <v>41</v>
      </c>
      <c r="K438" s="1401" t="s">
        <v>3050</v>
      </c>
      <c r="L438" s="1401">
        <v>4103</v>
      </c>
      <c r="M438" s="1401" t="s">
        <v>3051</v>
      </c>
      <c r="N438" s="1265">
        <v>2024004540064</v>
      </c>
      <c r="O438" s="1401" t="s">
        <v>3673</v>
      </c>
      <c r="P438" s="1052" t="s">
        <v>1548</v>
      </c>
      <c r="Q438" s="1055">
        <v>4</v>
      </c>
      <c r="R438" s="1040" t="s">
        <v>2871</v>
      </c>
      <c r="S438" s="1040"/>
      <c r="T438" s="1022"/>
      <c r="U438" s="1007"/>
      <c r="V438" s="1007"/>
      <c r="W438" s="1007"/>
      <c r="X438" s="1007"/>
      <c r="Y438" s="1007"/>
      <c r="Z438" s="1004">
        <f t="shared" ref="Z438" si="1265">+AQ438+AY438+BG438+BO438</f>
        <v>0</v>
      </c>
      <c r="AA438" s="1004">
        <f t="shared" ref="AA438" si="1266">SUM(AR438:AR441,AZ438:AZ441,BH438:BH441,BP438:BP441)</f>
        <v>0</v>
      </c>
      <c r="AB438" s="1004">
        <f t="shared" ref="AB438" si="1267">SUM(AS438:AS441,BA438:BA441,BI438:BI441,BQ438:BQ441)</f>
        <v>0</v>
      </c>
      <c r="AC438" s="1004">
        <f t="shared" ref="AC438" si="1268">SUM(AT438:AT441,BB438:BB441,BJ438:BJ441,BR438:BR441)</f>
        <v>0</v>
      </c>
      <c r="AD438" s="1004">
        <f t="shared" ref="AD438" si="1269">SUM(AU438:AU441,BC438:BC441,BK438:BK441,BS438:BS441)</f>
        <v>0</v>
      </c>
      <c r="AE438" s="1004">
        <f t="shared" ref="AE438" si="1270">SUM(AV438:AV441,BD438:BD441,BL438:BL441,BT438:BT441)</f>
        <v>0</v>
      </c>
      <c r="AF438" s="1004">
        <f t="shared" ref="AF438" si="1271">SUM(AW438:AW441,BE438:BE441,BM438:BM441,BU438:BU441)</f>
        <v>0</v>
      </c>
      <c r="AG438" s="714"/>
      <c r="AH438" s="593"/>
      <c r="AI438" s="593"/>
      <c r="AJ438" s="593"/>
      <c r="AK438" s="207"/>
      <c r="AL438" s="208"/>
      <c r="AM438" s="208"/>
      <c r="AN438" s="208"/>
      <c r="AO438" s="208"/>
      <c r="AP438" s="1150">
        <f t="shared" ref="AP438" si="1272">+U438</f>
        <v>0</v>
      </c>
      <c r="AQ438" s="1004">
        <f t="shared" ref="AQ438" si="1273">SUM(AR438:AW441)</f>
        <v>0</v>
      </c>
      <c r="AR438" s="299"/>
      <c r="AS438" s="299"/>
      <c r="AT438" s="299"/>
      <c r="AU438" s="299"/>
      <c r="AV438" s="299"/>
      <c r="AW438" s="299"/>
      <c r="AX438" s="1150">
        <f t="shared" ref="AX438" si="1274">+V438</f>
        <v>0</v>
      </c>
      <c r="AY438" s="1004">
        <f t="shared" ref="AY438" si="1275">SUM(AZ438:BE441)</f>
        <v>0</v>
      </c>
      <c r="AZ438" s="299"/>
      <c r="BA438" s="299"/>
      <c r="BB438" s="299"/>
      <c r="BC438" s="299"/>
      <c r="BD438" s="299"/>
      <c r="BE438" s="299"/>
      <c r="BF438" s="1150">
        <f t="shared" ref="BF438" si="1276">+W438</f>
        <v>0</v>
      </c>
      <c r="BG438" s="1004">
        <f t="shared" ref="BG438" si="1277">SUM(BH438:BM441)</f>
        <v>0</v>
      </c>
      <c r="BH438" s="299"/>
      <c r="BI438" s="299"/>
      <c r="BJ438" s="299"/>
      <c r="BK438" s="299"/>
      <c r="BL438" s="299"/>
      <c r="BM438" s="299"/>
      <c r="BN438" s="1150">
        <f t="shared" ref="BN438" si="1278">+X438</f>
        <v>0</v>
      </c>
      <c r="BO438" s="1004">
        <f t="shared" ref="BO438" si="1279">SUM(BP438:BU441)</f>
        <v>0</v>
      </c>
      <c r="BP438" s="299"/>
      <c r="BQ438" s="299"/>
      <c r="BR438" s="299"/>
      <c r="BS438" s="299"/>
      <c r="BT438" s="299"/>
      <c r="BU438" s="299"/>
    </row>
    <row r="439" spans="1:73" s="1" customFormat="1" ht="39.950000000000003" customHeight="1" x14ac:dyDescent="0.25">
      <c r="A439" s="151"/>
      <c r="B439" s="24"/>
      <c r="C439" s="1059"/>
      <c r="D439" s="1050"/>
      <c r="E439" s="1062"/>
      <c r="F439" s="1065"/>
      <c r="G439" s="1402"/>
      <c r="H439" s="1044"/>
      <c r="I439" s="1402"/>
      <c r="J439" s="1402"/>
      <c r="K439" s="1402"/>
      <c r="L439" s="1402"/>
      <c r="M439" s="1402"/>
      <c r="N439" s="1266"/>
      <c r="O439" s="1402"/>
      <c r="P439" s="1053"/>
      <c r="Q439" s="1056"/>
      <c r="R439" s="1041"/>
      <c r="S439" s="1041"/>
      <c r="T439" s="1023"/>
      <c r="U439" s="1008"/>
      <c r="V439" s="1008"/>
      <c r="W439" s="1008"/>
      <c r="X439" s="1008"/>
      <c r="Y439" s="1008"/>
      <c r="Z439" s="1005"/>
      <c r="AA439" s="1005"/>
      <c r="AB439" s="1005"/>
      <c r="AC439" s="1005"/>
      <c r="AD439" s="1005"/>
      <c r="AE439" s="1005"/>
      <c r="AF439" s="1005"/>
      <c r="AG439" s="479"/>
      <c r="AH439" s="592"/>
      <c r="AI439" s="592"/>
      <c r="AJ439" s="592"/>
      <c r="AK439" s="196"/>
      <c r="AL439" s="197"/>
      <c r="AM439" s="197"/>
      <c r="AN439" s="197"/>
      <c r="AO439" s="197"/>
      <c r="AP439" s="1151"/>
      <c r="AQ439" s="1005"/>
      <c r="AR439" s="282"/>
      <c r="AS439" s="282"/>
      <c r="AT439" s="282"/>
      <c r="AU439" s="282"/>
      <c r="AV439" s="282"/>
      <c r="AW439" s="282"/>
      <c r="AX439" s="1151"/>
      <c r="AY439" s="1005"/>
      <c r="AZ439" s="282"/>
      <c r="BA439" s="282"/>
      <c r="BB439" s="282"/>
      <c r="BC439" s="282"/>
      <c r="BD439" s="282"/>
      <c r="BE439" s="282"/>
      <c r="BF439" s="1151"/>
      <c r="BG439" s="1005"/>
      <c r="BH439" s="282"/>
      <c r="BI439" s="282"/>
      <c r="BJ439" s="282"/>
      <c r="BK439" s="282"/>
      <c r="BL439" s="282"/>
      <c r="BM439" s="282"/>
      <c r="BN439" s="1151"/>
      <c r="BO439" s="1005"/>
      <c r="BP439" s="282"/>
      <c r="BQ439" s="282"/>
      <c r="BR439" s="282"/>
      <c r="BS439" s="282"/>
      <c r="BT439" s="282"/>
      <c r="BU439" s="282"/>
    </row>
    <row r="440" spans="1:73" s="1" customFormat="1" ht="39.950000000000003" customHeight="1" x14ac:dyDescent="0.25">
      <c r="A440" s="151"/>
      <c r="B440" s="24"/>
      <c r="C440" s="1059"/>
      <c r="D440" s="1050"/>
      <c r="E440" s="1062"/>
      <c r="F440" s="1065"/>
      <c r="G440" s="1402"/>
      <c r="H440" s="1044"/>
      <c r="I440" s="1402"/>
      <c r="J440" s="1402"/>
      <c r="K440" s="1402"/>
      <c r="L440" s="1402"/>
      <c r="M440" s="1402"/>
      <c r="N440" s="1266"/>
      <c r="O440" s="1402"/>
      <c r="P440" s="1053"/>
      <c r="Q440" s="1056"/>
      <c r="R440" s="1041"/>
      <c r="S440" s="1041"/>
      <c r="T440" s="1023"/>
      <c r="U440" s="1008"/>
      <c r="V440" s="1008"/>
      <c r="W440" s="1008"/>
      <c r="X440" s="1008"/>
      <c r="Y440" s="1008"/>
      <c r="Z440" s="1005"/>
      <c r="AA440" s="1005"/>
      <c r="AB440" s="1005"/>
      <c r="AC440" s="1005"/>
      <c r="AD440" s="1005"/>
      <c r="AE440" s="1005"/>
      <c r="AF440" s="1005"/>
      <c r="AG440" s="196"/>
      <c r="AH440" s="592"/>
      <c r="AI440" s="592"/>
      <c r="AJ440" s="592"/>
      <c r="AK440" s="196"/>
      <c r="AL440" s="197"/>
      <c r="AM440" s="197"/>
      <c r="AN440" s="197"/>
      <c r="AO440" s="197"/>
      <c r="AP440" s="1151"/>
      <c r="AQ440" s="1005"/>
      <c r="AR440" s="282"/>
      <c r="AS440" s="282"/>
      <c r="AT440" s="282"/>
      <c r="AU440" s="282"/>
      <c r="AV440" s="282"/>
      <c r="AW440" s="282"/>
      <c r="AX440" s="1151"/>
      <c r="AY440" s="1005"/>
      <c r="AZ440" s="282"/>
      <c r="BA440" s="282"/>
      <c r="BB440" s="282"/>
      <c r="BC440" s="282"/>
      <c r="BD440" s="282"/>
      <c r="BE440" s="282"/>
      <c r="BF440" s="1151"/>
      <c r="BG440" s="1005"/>
      <c r="BH440" s="282"/>
      <c r="BI440" s="282"/>
      <c r="BJ440" s="282"/>
      <c r="BK440" s="282"/>
      <c r="BL440" s="282"/>
      <c r="BM440" s="282"/>
      <c r="BN440" s="1151"/>
      <c r="BO440" s="1005"/>
      <c r="BP440" s="282"/>
      <c r="BQ440" s="282"/>
      <c r="BR440" s="282"/>
      <c r="BS440" s="282"/>
      <c r="BT440" s="282"/>
      <c r="BU440" s="282"/>
    </row>
    <row r="441" spans="1:73" s="1" customFormat="1" ht="39.950000000000003" customHeight="1" thickBot="1" x14ac:dyDescent="0.3">
      <c r="A441" s="151"/>
      <c r="B441" s="24"/>
      <c r="C441" s="1060"/>
      <c r="D441" s="1051"/>
      <c r="E441" s="1063"/>
      <c r="F441" s="1066"/>
      <c r="G441" s="1403"/>
      <c r="H441" s="1045"/>
      <c r="I441" s="1403"/>
      <c r="J441" s="1403"/>
      <c r="K441" s="1403"/>
      <c r="L441" s="1403"/>
      <c r="M441" s="1403"/>
      <c r="N441" s="1267"/>
      <c r="O441" s="1403"/>
      <c r="P441" s="1054"/>
      <c r="Q441" s="1057"/>
      <c r="R441" s="1042"/>
      <c r="S441" s="1042"/>
      <c r="T441" s="1024"/>
      <c r="U441" s="1009"/>
      <c r="V441" s="1009"/>
      <c r="W441" s="1009"/>
      <c r="X441" s="1009"/>
      <c r="Y441" s="1009"/>
      <c r="Z441" s="1006"/>
      <c r="AA441" s="1006"/>
      <c r="AB441" s="1006"/>
      <c r="AC441" s="1006"/>
      <c r="AD441" s="1006"/>
      <c r="AE441" s="1006"/>
      <c r="AF441" s="1006"/>
      <c r="AG441" s="715"/>
      <c r="AH441" s="716"/>
      <c r="AI441" s="716"/>
      <c r="AJ441" s="716"/>
      <c r="AK441" s="715"/>
      <c r="AL441" s="717"/>
      <c r="AM441" s="717"/>
      <c r="AN441" s="717"/>
      <c r="AO441" s="717"/>
      <c r="AP441" s="1152"/>
      <c r="AQ441" s="1006"/>
      <c r="AR441" s="718"/>
      <c r="AS441" s="718"/>
      <c r="AT441" s="718"/>
      <c r="AU441" s="718"/>
      <c r="AV441" s="718"/>
      <c r="AW441" s="718"/>
      <c r="AX441" s="1152"/>
      <c r="AY441" s="1006"/>
      <c r="AZ441" s="718"/>
      <c r="BA441" s="718"/>
      <c r="BB441" s="718"/>
      <c r="BC441" s="718"/>
      <c r="BD441" s="718"/>
      <c r="BE441" s="718"/>
      <c r="BF441" s="1152"/>
      <c r="BG441" s="1006"/>
      <c r="BH441" s="718"/>
      <c r="BI441" s="718"/>
      <c r="BJ441" s="718"/>
      <c r="BK441" s="718"/>
      <c r="BL441" s="718"/>
      <c r="BM441" s="718"/>
      <c r="BN441" s="1152"/>
      <c r="BO441" s="1006"/>
      <c r="BP441" s="718"/>
      <c r="BQ441" s="718"/>
      <c r="BR441" s="718"/>
      <c r="BS441" s="718"/>
      <c r="BT441" s="718"/>
      <c r="BU441" s="718"/>
    </row>
    <row r="442" spans="1:73" s="1" customFormat="1" ht="39.950000000000003" customHeight="1" thickTop="1" x14ac:dyDescent="0.25">
      <c r="A442" s="151"/>
      <c r="B442" s="24"/>
      <c r="C442" s="1058" t="s">
        <v>1549</v>
      </c>
      <c r="D442" s="1049" t="s">
        <v>1550</v>
      </c>
      <c r="E442" s="1061">
        <v>485</v>
      </c>
      <c r="F442" s="1064">
        <v>410306900</v>
      </c>
      <c r="G442" s="1401" t="s">
        <v>742</v>
      </c>
      <c r="H442" s="1043" t="s">
        <v>272</v>
      </c>
      <c r="I442" s="1401" t="s">
        <v>2982</v>
      </c>
      <c r="J442" s="1401">
        <v>41</v>
      </c>
      <c r="K442" s="1401" t="s">
        <v>3050</v>
      </c>
      <c r="L442" s="1401">
        <v>4103</v>
      </c>
      <c r="M442" s="1401" t="s">
        <v>3051</v>
      </c>
      <c r="N442" s="1265">
        <v>2024004540064</v>
      </c>
      <c r="O442" s="1401" t="s">
        <v>3673</v>
      </c>
      <c r="P442" s="1052" t="s">
        <v>1551</v>
      </c>
      <c r="Q442" s="1055">
        <v>1</v>
      </c>
      <c r="R442" s="1040" t="s">
        <v>2871</v>
      </c>
      <c r="S442" s="1040"/>
      <c r="T442" s="1022"/>
      <c r="U442" s="1007"/>
      <c r="V442" s="1007"/>
      <c r="W442" s="1007"/>
      <c r="X442" s="1007"/>
      <c r="Y442" s="1007"/>
      <c r="Z442" s="1004">
        <f t="shared" ref="Z442" si="1280">+AQ442+AY442+BG442+BO442</f>
        <v>0</v>
      </c>
      <c r="AA442" s="1004">
        <f t="shared" ref="AA442" si="1281">SUM(AR442:AR445,AZ442:AZ445,BH442:BH445,BP442:BP445)</f>
        <v>0</v>
      </c>
      <c r="AB442" s="1004">
        <f t="shared" ref="AB442" si="1282">SUM(AS442:AS445,BA442:BA445,BI442:BI445,BQ442:BQ445)</f>
        <v>0</v>
      </c>
      <c r="AC442" s="1004">
        <f t="shared" ref="AC442" si="1283">SUM(AT442:AT445,BB442:BB445,BJ442:BJ445,BR442:BR445)</f>
        <v>0</v>
      </c>
      <c r="AD442" s="1004">
        <f t="shared" ref="AD442" si="1284">SUM(AU442:AU445,BC442:BC445,BK442:BK445,BS442:BS445)</f>
        <v>0</v>
      </c>
      <c r="AE442" s="1004">
        <f t="shared" ref="AE442" si="1285">SUM(AV442:AV445,BD442:BD445,BL442:BL445,BT442:BT445)</f>
        <v>0</v>
      </c>
      <c r="AF442" s="1004">
        <f t="shared" ref="AF442" si="1286">SUM(AW442:AW445,BE442:BE445,BM442:BM445,BU442:BU445)</f>
        <v>0</v>
      </c>
      <c r="AG442" s="714"/>
      <c r="AH442" s="593"/>
      <c r="AI442" s="593"/>
      <c r="AJ442" s="593"/>
      <c r="AK442" s="207"/>
      <c r="AL442" s="208"/>
      <c r="AM442" s="208"/>
      <c r="AN442" s="208"/>
      <c r="AO442" s="208"/>
      <c r="AP442" s="1150">
        <f t="shared" ref="AP442" si="1287">+U442</f>
        <v>0</v>
      </c>
      <c r="AQ442" s="1004">
        <f t="shared" ref="AQ442" si="1288">SUM(AR442:AW445)</f>
        <v>0</v>
      </c>
      <c r="AR442" s="299"/>
      <c r="AS442" s="299"/>
      <c r="AT442" s="299"/>
      <c r="AU442" s="299"/>
      <c r="AV442" s="299"/>
      <c r="AW442" s="299"/>
      <c r="AX442" s="1150">
        <f t="shared" ref="AX442" si="1289">+V442</f>
        <v>0</v>
      </c>
      <c r="AY442" s="1004">
        <f t="shared" ref="AY442" si="1290">SUM(AZ442:BE445)</f>
        <v>0</v>
      </c>
      <c r="AZ442" s="299"/>
      <c r="BA442" s="299"/>
      <c r="BB442" s="299"/>
      <c r="BC442" s="299"/>
      <c r="BD442" s="299"/>
      <c r="BE442" s="299"/>
      <c r="BF442" s="1150">
        <f t="shared" ref="BF442" si="1291">+W442</f>
        <v>0</v>
      </c>
      <c r="BG442" s="1004">
        <f t="shared" ref="BG442" si="1292">SUM(BH442:BM445)</f>
        <v>0</v>
      </c>
      <c r="BH442" s="299"/>
      <c r="BI442" s="299"/>
      <c r="BJ442" s="299"/>
      <c r="BK442" s="299"/>
      <c r="BL442" s="299"/>
      <c r="BM442" s="299"/>
      <c r="BN442" s="1150">
        <f t="shared" ref="BN442" si="1293">+X442</f>
        <v>0</v>
      </c>
      <c r="BO442" s="1004">
        <f t="shared" ref="BO442" si="1294">SUM(BP442:BU445)</f>
        <v>0</v>
      </c>
      <c r="BP442" s="299"/>
      <c r="BQ442" s="299"/>
      <c r="BR442" s="299"/>
      <c r="BS442" s="299"/>
      <c r="BT442" s="299"/>
      <c r="BU442" s="299"/>
    </row>
    <row r="443" spans="1:73" s="1" customFormat="1" ht="39.950000000000003" customHeight="1" x14ac:dyDescent="0.25">
      <c r="A443" s="151"/>
      <c r="B443" s="24"/>
      <c r="C443" s="1059"/>
      <c r="D443" s="1050"/>
      <c r="E443" s="1062"/>
      <c r="F443" s="1065"/>
      <c r="G443" s="1402"/>
      <c r="H443" s="1044"/>
      <c r="I443" s="1402"/>
      <c r="J443" s="1402"/>
      <c r="K443" s="1402"/>
      <c r="L443" s="1402"/>
      <c r="M443" s="1402"/>
      <c r="N443" s="1266"/>
      <c r="O443" s="1402"/>
      <c r="P443" s="1053"/>
      <c r="Q443" s="1056"/>
      <c r="R443" s="1041"/>
      <c r="S443" s="1041"/>
      <c r="T443" s="1023"/>
      <c r="U443" s="1008"/>
      <c r="V443" s="1008"/>
      <c r="W443" s="1008"/>
      <c r="X443" s="1008"/>
      <c r="Y443" s="1008"/>
      <c r="Z443" s="1005"/>
      <c r="AA443" s="1005"/>
      <c r="AB443" s="1005"/>
      <c r="AC443" s="1005"/>
      <c r="AD443" s="1005"/>
      <c r="AE443" s="1005"/>
      <c r="AF443" s="1005"/>
      <c r="AG443" s="479"/>
      <c r="AH443" s="592"/>
      <c r="AI443" s="592"/>
      <c r="AJ443" s="592"/>
      <c r="AK443" s="196"/>
      <c r="AL443" s="197"/>
      <c r="AM443" s="197"/>
      <c r="AN443" s="197"/>
      <c r="AO443" s="197"/>
      <c r="AP443" s="1151"/>
      <c r="AQ443" s="1005"/>
      <c r="AR443" s="282"/>
      <c r="AS443" s="282"/>
      <c r="AT443" s="282"/>
      <c r="AU443" s="282"/>
      <c r="AV443" s="282"/>
      <c r="AW443" s="282"/>
      <c r="AX443" s="1151"/>
      <c r="AY443" s="1005"/>
      <c r="AZ443" s="282"/>
      <c r="BA443" s="282"/>
      <c r="BB443" s="282"/>
      <c r="BC443" s="282"/>
      <c r="BD443" s="282"/>
      <c r="BE443" s="282"/>
      <c r="BF443" s="1151"/>
      <c r="BG443" s="1005"/>
      <c r="BH443" s="282"/>
      <c r="BI443" s="282"/>
      <c r="BJ443" s="282"/>
      <c r="BK443" s="282"/>
      <c r="BL443" s="282"/>
      <c r="BM443" s="282"/>
      <c r="BN443" s="1151"/>
      <c r="BO443" s="1005"/>
      <c r="BP443" s="282"/>
      <c r="BQ443" s="282"/>
      <c r="BR443" s="282"/>
      <c r="BS443" s="282"/>
      <c r="BT443" s="282"/>
      <c r="BU443" s="282"/>
    </row>
    <row r="444" spans="1:73" s="1" customFormat="1" ht="39.950000000000003" customHeight="1" x14ac:dyDescent="0.25">
      <c r="A444" s="151"/>
      <c r="B444" s="24"/>
      <c r="C444" s="1059"/>
      <c r="D444" s="1050"/>
      <c r="E444" s="1062"/>
      <c r="F444" s="1065"/>
      <c r="G444" s="1402"/>
      <c r="H444" s="1044"/>
      <c r="I444" s="1402"/>
      <c r="J444" s="1402"/>
      <c r="K444" s="1402"/>
      <c r="L444" s="1402"/>
      <c r="M444" s="1402"/>
      <c r="N444" s="1266"/>
      <c r="O444" s="1402"/>
      <c r="P444" s="1053"/>
      <c r="Q444" s="1056"/>
      <c r="R444" s="1041"/>
      <c r="S444" s="1041"/>
      <c r="T444" s="1023"/>
      <c r="U444" s="1008"/>
      <c r="V444" s="1008"/>
      <c r="W444" s="1008"/>
      <c r="X444" s="1008"/>
      <c r="Y444" s="1008"/>
      <c r="Z444" s="1005"/>
      <c r="AA444" s="1005"/>
      <c r="AB444" s="1005"/>
      <c r="AC444" s="1005"/>
      <c r="AD444" s="1005"/>
      <c r="AE444" s="1005"/>
      <c r="AF444" s="1005"/>
      <c r="AG444" s="196"/>
      <c r="AH444" s="592"/>
      <c r="AI444" s="592"/>
      <c r="AJ444" s="592"/>
      <c r="AK444" s="196"/>
      <c r="AL444" s="197"/>
      <c r="AM444" s="197"/>
      <c r="AN444" s="197"/>
      <c r="AO444" s="197"/>
      <c r="AP444" s="1151"/>
      <c r="AQ444" s="1005"/>
      <c r="AR444" s="282"/>
      <c r="AS444" s="282"/>
      <c r="AT444" s="282"/>
      <c r="AU444" s="282"/>
      <c r="AV444" s="282"/>
      <c r="AW444" s="282"/>
      <c r="AX444" s="1151"/>
      <c r="AY444" s="1005"/>
      <c r="AZ444" s="282"/>
      <c r="BA444" s="282"/>
      <c r="BB444" s="282"/>
      <c r="BC444" s="282"/>
      <c r="BD444" s="282"/>
      <c r="BE444" s="282"/>
      <c r="BF444" s="1151"/>
      <c r="BG444" s="1005"/>
      <c r="BH444" s="282"/>
      <c r="BI444" s="282"/>
      <c r="BJ444" s="282"/>
      <c r="BK444" s="282"/>
      <c r="BL444" s="282"/>
      <c r="BM444" s="282"/>
      <c r="BN444" s="1151"/>
      <c r="BO444" s="1005"/>
      <c r="BP444" s="282"/>
      <c r="BQ444" s="282"/>
      <c r="BR444" s="282"/>
      <c r="BS444" s="282"/>
      <c r="BT444" s="282"/>
      <c r="BU444" s="282"/>
    </row>
    <row r="445" spans="1:73" s="1" customFormat="1" ht="39.950000000000003" customHeight="1" thickBot="1" x14ac:dyDescent="0.3">
      <c r="A445" s="151"/>
      <c r="B445" s="24"/>
      <c r="C445" s="1060"/>
      <c r="D445" s="1051"/>
      <c r="E445" s="1063"/>
      <c r="F445" s="1066"/>
      <c r="G445" s="1403"/>
      <c r="H445" s="1045"/>
      <c r="I445" s="1403"/>
      <c r="J445" s="1403"/>
      <c r="K445" s="1403"/>
      <c r="L445" s="1403"/>
      <c r="M445" s="1403"/>
      <c r="N445" s="1267"/>
      <c r="O445" s="1403"/>
      <c r="P445" s="1054"/>
      <c r="Q445" s="1057"/>
      <c r="R445" s="1042"/>
      <c r="S445" s="1042"/>
      <c r="T445" s="1024"/>
      <c r="U445" s="1009"/>
      <c r="V445" s="1009"/>
      <c r="W445" s="1009"/>
      <c r="X445" s="1009"/>
      <c r="Y445" s="1009"/>
      <c r="Z445" s="1006"/>
      <c r="AA445" s="1006"/>
      <c r="AB445" s="1006"/>
      <c r="AC445" s="1006"/>
      <c r="AD445" s="1006"/>
      <c r="AE445" s="1006"/>
      <c r="AF445" s="1006"/>
      <c r="AG445" s="715"/>
      <c r="AH445" s="716"/>
      <c r="AI445" s="716"/>
      <c r="AJ445" s="716"/>
      <c r="AK445" s="715"/>
      <c r="AL445" s="717"/>
      <c r="AM445" s="717"/>
      <c r="AN445" s="717"/>
      <c r="AO445" s="717"/>
      <c r="AP445" s="1152"/>
      <c r="AQ445" s="1006"/>
      <c r="AR445" s="718"/>
      <c r="AS445" s="718"/>
      <c r="AT445" s="718"/>
      <c r="AU445" s="718"/>
      <c r="AV445" s="718"/>
      <c r="AW445" s="718"/>
      <c r="AX445" s="1152"/>
      <c r="AY445" s="1006"/>
      <c r="AZ445" s="718"/>
      <c r="BA445" s="718"/>
      <c r="BB445" s="718"/>
      <c r="BC445" s="718"/>
      <c r="BD445" s="718"/>
      <c r="BE445" s="718"/>
      <c r="BF445" s="1152"/>
      <c r="BG445" s="1006"/>
      <c r="BH445" s="718"/>
      <c r="BI445" s="718"/>
      <c r="BJ445" s="718"/>
      <c r="BK445" s="718"/>
      <c r="BL445" s="718"/>
      <c r="BM445" s="718"/>
      <c r="BN445" s="1152"/>
      <c r="BO445" s="1006"/>
      <c r="BP445" s="718"/>
      <c r="BQ445" s="718"/>
      <c r="BR445" s="718"/>
      <c r="BS445" s="718"/>
      <c r="BT445" s="718"/>
      <c r="BU445" s="718"/>
    </row>
    <row r="446" spans="1:73" s="1" customFormat="1" ht="39.950000000000003" customHeight="1" thickTop="1" x14ac:dyDescent="0.25">
      <c r="A446" s="151"/>
      <c r="B446" s="24"/>
      <c r="C446" s="1058" t="s">
        <v>1552</v>
      </c>
      <c r="D446" s="1049" t="s">
        <v>1553</v>
      </c>
      <c r="E446" s="1061">
        <v>486</v>
      </c>
      <c r="F446" s="1064">
        <v>410305007</v>
      </c>
      <c r="G446" s="1401" t="s">
        <v>3671</v>
      </c>
      <c r="H446" s="1043" t="s">
        <v>3007</v>
      </c>
      <c r="I446" s="1401" t="s">
        <v>2982</v>
      </c>
      <c r="J446" s="1401">
        <v>41</v>
      </c>
      <c r="K446" s="1401" t="s">
        <v>3050</v>
      </c>
      <c r="L446" s="1401">
        <v>4103</v>
      </c>
      <c r="M446" s="1401" t="s">
        <v>3051</v>
      </c>
      <c r="N446" s="1265">
        <v>2024004540064</v>
      </c>
      <c r="O446" s="1401" t="s">
        <v>3673</v>
      </c>
      <c r="P446" s="1052" t="s">
        <v>607</v>
      </c>
      <c r="Q446" s="1055">
        <v>12</v>
      </c>
      <c r="R446" s="1040" t="s">
        <v>2871</v>
      </c>
      <c r="S446" s="1040"/>
      <c r="T446" s="1022"/>
      <c r="U446" s="1007"/>
      <c r="V446" s="1007"/>
      <c r="W446" s="1007"/>
      <c r="X446" s="1007"/>
      <c r="Y446" s="1007"/>
      <c r="Z446" s="1004">
        <f t="shared" ref="Z446" si="1295">+AQ446+AY446+BG446+BO446</f>
        <v>0</v>
      </c>
      <c r="AA446" s="1004">
        <f t="shared" ref="AA446" si="1296">SUM(AR446:AR449,AZ446:AZ449,BH446:BH449,BP446:BP449)</f>
        <v>0</v>
      </c>
      <c r="AB446" s="1004">
        <f t="shared" ref="AB446" si="1297">SUM(AS446:AS449,BA446:BA449,BI446:BI449,BQ446:BQ449)</f>
        <v>0</v>
      </c>
      <c r="AC446" s="1004">
        <f t="shared" ref="AC446" si="1298">SUM(AT446:AT449,BB446:BB449,BJ446:BJ449,BR446:BR449)</f>
        <v>0</v>
      </c>
      <c r="AD446" s="1004">
        <f t="shared" ref="AD446" si="1299">SUM(AU446:AU449,BC446:BC449,BK446:BK449,BS446:BS449)</f>
        <v>0</v>
      </c>
      <c r="AE446" s="1004">
        <f t="shared" ref="AE446" si="1300">SUM(AV446:AV449,BD446:BD449,BL446:BL449,BT446:BT449)</f>
        <v>0</v>
      </c>
      <c r="AF446" s="1004">
        <f t="shared" ref="AF446" si="1301">SUM(AW446:AW449,BE446:BE449,BM446:BM449,BU446:BU449)</f>
        <v>0</v>
      </c>
      <c r="AG446" s="714"/>
      <c r="AH446" s="593"/>
      <c r="AI446" s="593"/>
      <c r="AJ446" s="593"/>
      <c r="AK446" s="207"/>
      <c r="AL446" s="208"/>
      <c r="AM446" s="208"/>
      <c r="AN446" s="208"/>
      <c r="AO446" s="208"/>
      <c r="AP446" s="1150">
        <f t="shared" ref="AP446" si="1302">+U446</f>
        <v>0</v>
      </c>
      <c r="AQ446" s="1004">
        <f t="shared" ref="AQ446" si="1303">SUM(AR446:AW449)</f>
        <v>0</v>
      </c>
      <c r="AR446" s="299"/>
      <c r="AS446" s="299"/>
      <c r="AT446" s="299"/>
      <c r="AU446" s="299"/>
      <c r="AV446" s="299"/>
      <c r="AW446" s="299"/>
      <c r="AX446" s="1150">
        <f t="shared" ref="AX446" si="1304">+V446</f>
        <v>0</v>
      </c>
      <c r="AY446" s="1004">
        <f t="shared" ref="AY446" si="1305">SUM(AZ446:BE449)</f>
        <v>0</v>
      </c>
      <c r="AZ446" s="299"/>
      <c r="BA446" s="299"/>
      <c r="BB446" s="299"/>
      <c r="BC446" s="299"/>
      <c r="BD446" s="299"/>
      <c r="BE446" s="299"/>
      <c r="BF446" s="1150">
        <f t="shared" ref="BF446" si="1306">+W446</f>
        <v>0</v>
      </c>
      <c r="BG446" s="1004">
        <f t="shared" ref="BG446" si="1307">SUM(BH446:BM449)</f>
        <v>0</v>
      </c>
      <c r="BH446" s="299"/>
      <c r="BI446" s="299"/>
      <c r="BJ446" s="299"/>
      <c r="BK446" s="299"/>
      <c r="BL446" s="299"/>
      <c r="BM446" s="299"/>
      <c r="BN446" s="1150">
        <f t="shared" ref="BN446" si="1308">+X446</f>
        <v>0</v>
      </c>
      <c r="BO446" s="1004">
        <f t="shared" ref="BO446" si="1309">SUM(BP446:BU449)</f>
        <v>0</v>
      </c>
      <c r="BP446" s="299"/>
      <c r="BQ446" s="299"/>
      <c r="BR446" s="299"/>
      <c r="BS446" s="299"/>
      <c r="BT446" s="299"/>
      <c r="BU446" s="299"/>
    </row>
    <row r="447" spans="1:73" s="1" customFormat="1" ht="39.950000000000003" customHeight="1" x14ac:dyDescent="0.25">
      <c r="A447" s="151"/>
      <c r="B447" s="24"/>
      <c r="C447" s="1059"/>
      <c r="D447" s="1050"/>
      <c r="E447" s="1062"/>
      <c r="F447" s="1065"/>
      <c r="G447" s="1402"/>
      <c r="H447" s="1044"/>
      <c r="I447" s="1402"/>
      <c r="J447" s="1402"/>
      <c r="K447" s="1402"/>
      <c r="L447" s="1402"/>
      <c r="M447" s="1402"/>
      <c r="N447" s="1266"/>
      <c r="O447" s="1402"/>
      <c r="P447" s="1053"/>
      <c r="Q447" s="1056"/>
      <c r="R447" s="1041"/>
      <c r="S447" s="1041"/>
      <c r="T447" s="1023"/>
      <c r="U447" s="1008"/>
      <c r="V447" s="1008"/>
      <c r="W447" s="1008"/>
      <c r="X447" s="1008"/>
      <c r="Y447" s="1008"/>
      <c r="Z447" s="1005"/>
      <c r="AA447" s="1005"/>
      <c r="AB447" s="1005"/>
      <c r="AC447" s="1005"/>
      <c r="AD447" s="1005"/>
      <c r="AE447" s="1005"/>
      <c r="AF447" s="1005"/>
      <c r="AG447" s="479"/>
      <c r="AH447" s="592"/>
      <c r="AI447" s="592"/>
      <c r="AJ447" s="592"/>
      <c r="AK447" s="196"/>
      <c r="AL447" s="197"/>
      <c r="AM447" s="197"/>
      <c r="AN447" s="197"/>
      <c r="AO447" s="197"/>
      <c r="AP447" s="1151"/>
      <c r="AQ447" s="1005"/>
      <c r="AR447" s="282"/>
      <c r="AS447" s="282"/>
      <c r="AT447" s="282"/>
      <c r="AU447" s="282"/>
      <c r="AV447" s="282"/>
      <c r="AW447" s="282"/>
      <c r="AX447" s="1151"/>
      <c r="AY447" s="1005"/>
      <c r="AZ447" s="282"/>
      <c r="BA447" s="282"/>
      <c r="BB447" s="282"/>
      <c r="BC447" s="282"/>
      <c r="BD447" s="282"/>
      <c r="BE447" s="282"/>
      <c r="BF447" s="1151"/>
      <c r="BG447" s="1005"/>
      <c r="BH447" s="282"/>
      <c r="BI447" s="282"/>
      <c r="BJ447" s="282"/>
      <c r="BK447" s="282"/>
      <c r="BL447" s="282"/>
      <c r="BM447" s="282"/>
      <c r="BN447" s="1151"/>
      <c r="BO447" s="1005"/>
      <c r="BP447" s="282"/>
      <c r="BQ447" s="282"/>
      <c r="BR447" s="282"/>
      <c r="BS447" s="282"/>
      <c r="BT447" s="282"/>
      <c r="BU447" s="282"/>
    </row>
    <row r="448" spans="1:73" s="1" customFormat="1" ht="39.950000000000003" customHeight="1" x14ac:dyDescent="0.25">
      <c r="A448" s="151"/>
      <c r="B448" s="24"/>
      <c r="C448" s="1059"/>
      <c r="D448" s="1050"/>
      <c r="E448" s="1062"/>
      <c r="F448" s="1065"/>
      <c r="G448" s="1402"/>
      <c r="H448" s="1044"/>
      <c r="I448" s="1402"/>
      <c r="J448" s="1402"/>
      <c r="K448" s="1402"/>
      <c r="L448" s="1402"/>
      <c r="M448" s="1402"/>
      <c r="N448" s="1266"/>
      <c r="O448" s="1402"/>
      <c r="P448" s="1053"/>
      <c r="Q448" s="1056"/>
      <c r="R448" s="1041"/>
      <c r="S448" s="1041"/>
      <c r="T448" s="1023"/>
      <c r="U448" s="1008"/>
      <c r="V448" s="1008"/>
      <c r="W448" s="1008"/>
      <c r="X448" s="1008"/>
      <c r="Y448" s="1008"/>
      <c r="Z448" s="1005"/>
      <c r="AA448" s="1005"/>
      <c r="AB448" s="1005"/>
      <c r="AC448" s="1005"/>
      <c r="AD448" s="1005"/>
      <c r="AE448" s="1005"/>
      <c r="AF448" s="1005"/>
      <c r="AG448" s="196"/>
      <c r="AH448" s="592"/>
      <c r="AI448" s="592"/>
      <c r="AJ448" s="592"/>
      <c r="AK448" s="196"/>
      <c r="AL448" s="197"/>
      <c r="AM448" s="197"/>
      <c r="AN448" s="197"/>
      <c r="AO448" s="197"/>
      <c r="AP448" s="1151"/>
      <c r="AQ448" s="1005"/>
      <c r="AR448" s="282"/>
      <c r="AS448" s="282"/>
      <c r="AT448" s="282"/>
      <c r="AU448" s="282"/>
      <c r="AV448" s="282"/>
      <c r="AW448" s="282"/>
      <c r="AX448" s="1151"/>
      <c r="AY448" s="1005"/>
      <c r="AZ448" s="282"/>
      <c r="BA448" s="282"/>
      <c r="BB448" s="282"/>
      <c r="BC448" s="282"/>
      <c r="BD448" s="282"/>
      <c r="BE448" s="282"/>
      <c r="BF448" s="1151"/>
      <c r="BG448" s="1005"/>
      <c r="BH448" s="282"/>
      <c r="BI448" s="282"/>
      <c r="BJ448" s="282"/>
      <c r="BK448" s="282"/>
      <c r="BL448" s="282"/>
      <c r="BM448" s="282"/>
      <c r="BN448" s="1151"/>
      <c r="BO448" s="1005"/>
      <c r="BP448" s="282"/>
      <c r="BQ448" s="282"/>
      <c r="BR448" s="282"/>
      <c r="BS448" s="282"/>
      <c r="BT448" s="282"/>
      <c r="BU448" s="282"/>
    </row>
    <row r="449" spans="1:73" s="1" customFormat="1" ht="39.950000000000003" customHeight="1" thickBot="1" x14ac:dyDescent="0.3">
      <c r="A449" s="151"/>
      <c r="B449" s="24"/>
      <c r="C449" s="1060"/>
      <c r="D449" s="1051"/>
      <c r="E449" s="1063"/>
      <c r="F449" s="1066"/>
      <c r="G449" s="1403"/>
      <c r="H449" s="1045"/>
      <c r="I449" s="1403"/>
      <c r="J449" s="1403"/>
      <c r="K449" s="1403"/>
      <c r="L449" s="1403"/>
      <c r="M449" s="1403"/>
      <c r="N449" s="1267"/>
      <c r="O449" s="1403"/>
      <c r="P449" s="1054"/>
      <c r="Q449" s="1057"/>
      <c r="R449" s="1042"/>
      <c r="S449" s="1042"/>
      <c r="T449" s="1024"/>
      <c r="U449" s="1009"/>
      <c r="V449" s="1009"/>
      <c r="W449" s="1009"/>
      <c r="X449" s="1009"/>
      <c r="Y449" s="1009"/>
      <c r="Z449" s="1006"/>
      <c r="AA449" s="1006"/>
      <c r="AB449" s="1006"/>
      <c r="AC449" s="1006"/>
      <c r="AD449" s="1006"/>
      <c r="AE449" s="1006"/>
      <c r="AF449" s="1006"/>
      <c r="AG449" s="715"/>
      <c r="AH449" s="716"/>
      <c r="AI449" s="716"/>
      <c r="AJ449" s="716"/>
      <c r="AK449" s="715"/>
      <c r="AL449" s="717"/>
      <c r="AM449" s="717"/>
      <c r="AN449" s="717"/>
      <c r="AO449" s="717"/>
      <c r="AP449" s="1152"/>
      <c r="AQ449" s="1006"/>
      <c r="AR449" s="718"/>
      <c r="AS449" s="718"/>
      <c r="AT449" s="718"/>
      <c r="AU449" s="718"/>
      <c r="AV449" s="718"/>
      <c r="AW449" s="718"/>
      <c r="AX449" s="1152"/>
      <c r="AY449" s="1006"/>
      <c r="AZ449" s="718"/>
      <c r="BA449" s="718"/>
      <c r="BB449" s="718"/>
      <c r="BC449" s="718"/>
      <c r="BD449" s="718"/>
      <c r="BE449" s="718"/>
      <c r="BF449" s="1152"/>
      <c r="BG449" s="1006"/>
      <c r="BH449" s="718"/>
      <c r="BI449" s="718"/>
      <c r="BJ449" s="718"/>
      <c r="BK449" s="718"/>
      <c r="BL449" s="718"/>
      <c r="BM449" s="718"/>
      <c r="BN449" s="1152"/>
      <c r="BO449" s="1006"/>
      <c r="BP449" s="718"/>
      <c r="BQ449" s="718"/>
      <c r="BR449" s="718"/>
      <c r="BS449" s="718"/>
      <c r="BT449" s="718"/>
      <c r="BU449" s="718"/>
    </row>
    <row r="450" spans="1:73" s="1" customFormat="1" ht="39.950000000000003" customHeight="1" thickTop="1" x14ac:dyDescent="0.25">
      <c r="A450" s="151"/>
      <c r="B450" s="24"/>
      <c r="C450" s="1058" t="s">
        <v>1554</v>
      </c>
      <c r="D450" s="1049" t="s">
        <v>1555</v>
      </c>
      <c r="E450" s="1061">
        <v>487</v>
      </c>
      <c r="F450" s="1064">
        <v>410302700</v>
      </c>
      <c r="G450" s="1401" t="s">
        <v>3674</v>
      </c>
      <c r="H450" s="1043" t="s">
        <v>2952</v>
      </c>
      <c r="I450" s="1401" t="s">
        <v>2982</v>
      </c>
      <c r="J450" s="1401">
        <v>41</v>
      </c>
      <c r="K450" s="1401" t="s">
        <v>3050</v>
      </c>
      <c r="L450" s="1401">
        <v>4103</v>
      </c>
      <c r="M450" s="1401" t="s">
        <v>3051</v>
      </c>
      <c r="N450" s="1265">
        <v>2024004540064</v>
      </c>
      <c r="O450" s="1401" t="s">
        <v>3673</v>
      </c>
      <c r="P450" s="1052" t="s">
        <v>1556</v>
      </c>
      <c r="Q450" s="1055">
        <v>3</v>
      </c>
      <c r="R450" s="1040" t="s">
        <v>2871</v>
      </c>
      <c r="S450" s="1040"/>
      <c r="T450" s="1022"/>
      <c r="U450" s="1007"/>
      <c r="V450" s="1007"/>
      <c r="W450" s="1007"/>
      <c r="X450" s="1007"/>
      <c r="Y450" s="1007"/>
      <c r="Z450" s="1004">
        <f t="shared" ref="Z450" si="1310">+AQ450+AY450+BG450+BO450</f>
        <v>0</v>
      </c>
      <c r="AA450" s="1004">
        <f t="shared" ref="AA450" si="1311">SUM(AR450:AR453,AZ450:AZ453,BH450:BH453,BP450:BP453)</f>
        <v>0</v>
      </c>
      <c r="AB450" s="1004">
        <f t="shared" ref="AB450" si="1312">SUM(AS450:AS453,BA450:BA453,BI450:BI453,BQ450:BQ453)</f>
        <v>0</v>
      </c>
      <c r="AC450" s="1004">
        <f t="shared" ref="AC450" si="1313">SUM(AT450:AT453,BB450:BB453,BJ450:BJ453,BR450:BR453)</f>
        <v>0</v>
      </c>
      <c r="AD450" s="1004">
        <f t="shared" ref="AD450" si="1314">SUM(AU450:AU453,BC450:BC453,BK450:BK453,BS450:BS453)</f>
        <v>0</v>
      </c>
      <c r="AE450" s="1004">
        <f t="shared" ref="AE450" si="1315">SUM(AV450:AV453,BD450:BD453,BL450:BL453,BT450:BT453)</f>
        <v>0</v>
      </c>
      <c r="AF450" s="1004">
        <f t="shared" ref="AF450" si="1316">SUM(AW450:AW453,BE450:BE453,BM450:BM453,BU450:BU453)</f>
        <v>0</v>
      </c>
      <c r="AG450" s="714"/>
      <c r="AH450" s="593"/>
      <c r="AI450" s="593"/>
      <c r="AJ450" s="593"/>
      <c r="AK450" s="207"/>
      <c r="AL450" s="208"/>
      <c r="AM450" s="208"/>
      <c r="AN450" s="208"/>
      <c r="AO450" s="208"/>
      <c r="AP450" s="1150">
        <f t="shared" ref="AP450" si="1317">+U450</f>
        <v>0</v>
      </c>
      <c r="AQ450" s="1004">
        <f t="shared" ref="AQ450" si="1318">SUM(AR450:AW453)</f>
        <v>0</v>
      </c>
      <c r="AR450" s="299"/>
      <c r="AS450" s="299"/>
      <c r="AT450" s="299"/>
      <c r="AU450" s="299"/>
      <c r="AV450" s="299"/>
      <c r="AW450" s="299"/>
      <c r="AX450" s="1150">
        <f t="shared" ref="AX450" si="1319">+V450</f>
        <v>0</v>
      </c>
      <c r="AY450" s="1004">
        <f t="shared" ref="AY450" si="1320">SUM(AZ450:BE453)</f>
        <v>0</v>
      </c>
      <c r="AZ450" s="299"/>
      <c r="BA450" s="299"/>
      <c r="BB450" s="299"/>
      <c r="BC450" s="299"/>
      <c r="BD450" s="299"/>
      <c r="BE450" s="299"/>
      <c r="BF450" s="1150">
        <f t="shared" ref="BF450" si="1321">+W450</f>
        <v>0</v>
      </c>
      <c r="BG450" s="1004">
        <f t="shared" ref="BG450" si="1322">SUM(BH450:BM453)</f>
        <v>0</v>
      </c>
      <c r="BH450" s="299"/>
      <c r="BI450" s="299"/>
      <c r="BJ450" s="299"/>
      <c r="BK450" s="299"/>
      <c r="BL450" s="299"/>
      <c r="BM450" s="299"/>
      <c r="BN450" s="1150">
        <f t="shared" ref="BN450" si="1323">+X450</f>
        <v>0</v>
      </c>
      <c r="BO450" s="1004">
        <f t="shared" ref="BO450" si="1324">SUM(BP450:BU453)</f>
        <v>0</v>
      </c>
      <c r="BP450" s="299"/>
      <c r="BQ450" s="299"/>
      <c r="BR450" s="299"/>
      <c r="BS450" s="299"/>
      <c r="BT450" s="299"/>
      <c r="BU450" s="299"/>
    </row>
    <row r="451" spans="1:73" s="1" customFormat="1" ht="39.950000000000003" customHeight="1" x14ac:dyDescent="0.25">
      <c r="A451" s="151"/>
      <c r="B451" s="24"/>
      <c r="C451" s="1059"/>
      <c r="D451" s="1050"/>
      <c r="E451" s="1062"/>
      <c r="F451" s="1065"/>
      <c r="G451" s="1402"/>
      <c r="H451" s="1044"/>
      <c r="I451" s="1402"/>
      <c r="J451" s="1402"/>
      <c r="K451" s="1402"/>
      <c r="L451" s="1402"/>
      <c r="M451" s="1402"/>
      <c r="N451" s="1266"/>
      <c r="O451" s="1402"/>
      <c r="P451" s="1053"/>
      <c r="Q451" s="1056"/>
      <c r="R451" s="1041"/>
      <c r="S451" s="1041"/>
      <c r="T451" s="1023"/>
      <c r="U451" s="1008"/>
      <c r="V451" s="1008"/>
      <c r="W451" s="1008"/>
      <c r="X451" s="1008"/>
      <c r="Y451" s="1008"/>
      <c r="Z451" s="1005"/>
      <c r="AA451" s="1005"/>
      <c r="AB451" s="1005"/>
      <c r="AC451" s="1005"/>
      <c r="AD451" s="1005"/>
      <c r="AE451" s="1005"/>
      <c r="AF451" s="1005"/>
      <c r="AG451" s="479"/>
      <c r="AH451" s="592"/>
      <c r="AI451" s="592"/>
      <c r="AJ451" s="592"/>
      <c r="AK451" s="196"/>
      <c r="AL451" s="197"/>
      <c r="AM451" s="197"/>
      <c r="AN451" s="197"/>
      <c r="AO451" s="197"/>
      <c r="AP451" s="1151"/>
      <c r="AQ451" s="1005"/>
      <c r="AR451" s="282"/>
      <c r="AS451" s="282"/>
      <c r="AT451" s="282"/>
      <c r="AU451" s="282"/>
      <c r="AV451" s="282"/>
      <c r="AW451" s="282"/>
      <c r="AX451" s="1151"/>
      <c r="AY451" s="1005"/>
      <c r="AZ451" s="282"/>
      <c r="BA451" s="282"/>
      <c r="BB451" s="282"/>
      <c r="BC451" s="282"/>
      <c r="BD451" s="282"/>
      <c r="BE451" s="282"/>
      <c r="BF451" s="1151"/>
      <c r="BG451" s="1005"/>
      <c r="BH451" s="282"/>
      <c r="BI451" s="282"/>
      <c r="BJ451" s="282"/>
      <c r="BK451" s="282"/>
      <c r="BL451" s="282"/>
      <c r="BM451" s="282"/>
      <c r="BN451" s="1151"/>
      <c r="BO451" s="1005"/>
      <c r="BP451" s="282"/>
      <c r="BQ451" s="282"/>
      <c r="BR451" s="282"/>
      <c r="BS451" s="282"/>
      <c r="BT451" s="282"/>
      <c r="BU451" s="282"/>
    </row>
    <row r="452" spans="1:73" s="1" customFormat="1" ht="39.950000000000003" customHeight="1" x14ac:dyDescent="0.25">
      <c r="A452" s="151"/>
      <c r="B452" s="24"/>
      <c r="C452" s="1059"/>
      <c r="D452" s="1050"/>
      <c r="E452" s="1062"/>
      <c r="F452" s="1065"/>
      <c r="G452" s="1402"/>
      <c r="H452" s="1044"/>
      <c r="I452" s="1402"/>
      <c r="J452" s="1402"/>
      <c r="K452" s="1402"/>
      <c r="L452" s="1402"/>
      <c r="M452" s="1402"/>
      <c r="N452" s="1266"/>
      <c r="O452" s="1402"/>
      <c r="P452" s="1053"/>
      <c r="Q452" s="1056"/>
      <c r="R452" s="1041"/>
      <c r="S452" s="1041"/>
      <c r="T452" s="1023"/>
      <c r="U452" s="1008"/>
      <c r="V452" s="1008"/>
      <c r="W452" s="1008"/>
      <c r="X452" s="1008"/>
      <c r="Y452" s="1008"/>
      <c r="Z452" s="1005"/>
      <c r="AA452" s="1005"/>
      <c r="AB452" s="1005"/>
      <c r="AC452" s="1005"/>
      <c r="AD452" s="1005"/>
      <c r="AE452" s="1005"/>
      <c r="AF452" s="1005"/>
      <c r="AG452" s="196"/>
      <c r="AH452" s="592"/>
      <c r="AI452" s="592"/>
      <c r="AJ452" s="592"/>
      <c r="AK452" s="196"/>
      <c r="AL452" s="197"/>
      <c r="AM452" s="197"/>
      <c r="AN452" s="197"/>
      <c r="AO452" s="197"/>
      <c r="AP452" s="1151"/>
      <c r="AQ452" s="1005"/>
      <c r="AR452" s="282"/>
      <c r="AS452" s="282"/>
      <c r="AT452" s="282"/>
      <c r="AU452" s="282"/>
      <c r="AV452" s="282"/>
      <c r="AW452" s="282"/>
      <c r="AX452" s="1151"/>
      <c r="AY452" s="1005"/>
      <c r="AZ452" s="282"/>
      <c r="BA452" s="282"/>
      <c r="BB452" s="282"/>
      <c r="BC452" s="282"/>
      <c r="BD452" s="282"/>
      <c r="BE452" s="282"/>
      <c r="BF452" s="1151"/>
      <c r="BG452" s="1005"/>
      <c r="BH452" s="282"/>
      <c r="BI452" s="282"/>
      <c r="BJ452" s="282"/>
      <c r="BK452" s="282"/>
      <c r="BL452" s="282"/>
      <c r="BM452" s="282"/>
      <c r="BN452" s="1151"/>
      <c r="BO452" s="1005"/>
      <c r="BP452" s="282"/>
      <c r="BQ452" s="282"/>
      <c r="BR452" s="282"/>
      <c r="BS452" s="282"/>
      <c r="BT452" s="282"/>
      <c r="BU452" s="282"/>
    </row>
    <row r="453" spans="1:73" s="1" customFormat="1" ht="39.950000000000003" customHeight="1" thickBot="1" x14ac:dyDescent="0.3">
      <c r="A453" s="151"/>
      <c r="B453" s="24"/>
      <c r="C453" s="1060"/>
      <c r="D453" s="1051"/>
      <c r="E453" s="1063"/>
      <c r="F453" s="1066"/>
      <c r="G453" s="1403"/>
      <c r="H453" s="1045"/>
      <c r="I453" s="1403"/>
      <c r="J453" s="1403"/>
      <c r="K453" s="1403"/>
      <c r="L453" s="1403"/>
      <c r="M453" s="1403"/>
      <c r="N453" s="1267"/>
      <c r="O453" s="1403"/>
      <c r="P453" s="1054"/>
      <c r="Q453" s="1057"/>
      <c r="R453" s="1042"/>
      <c r="S453" s="1042"/>
      <c r="T453" s="1024"/>
      <c r="U453" s="1009"/>
      <c r="V453" s="1009"/>
      <c r="W453" s="1009"/>
      <c r="X453" s="1009"/>
      <c r="Y453" s="1009"/>
      <c r="Z453" s="1006"/>
      <c r="AA453" s="1006"/>
      <c r="AB453" s="1006"/>
      <c r="AC453" s="1006"/>
      <c r="AD453" s="1006"/>
      <c r="AE453" s="1006"/>
      <c r="AF453" s="1006"/>
      <c r="AG453" s="715"/>
      <c r="AH453" s="716"/>
      <c r="AI453" s="716"/>
      <c r="AJ453" s="716"/>
      <c r="AK453" s="715"/>
      <c r="AL453" s="717"/>
      <c r="AM453" s="717"/>
      <c r="AN453" s="717"/>
      <c r="AO453" s="717"/>
      <c r="AP453" s="1152"/>
      <c r="AQ453" s="1006"/>
      <c r="AR453" s="718"/>
      <c r="AS453" s="718"/>
      <c r="AT453" s="718"/>
      <c r="AU453" s="718"/>
      <c r="AV453" s="718"/>
      <c r="AW453" s="718"/>
      <c r="AX453" s="1152"/>
      <c r="AY453" s="1006"/>
      <c r="AZ453" s="718"/>
      <c r="BA453" s="718"/>
      <c r="BB453" s="718"/>
      <c r="BC453" s="718"/>
      <c r="BD453" s="718"/>
      <c r="BE453" s="718"/>
      <c r="BF453" s="1152"/>
      <c r="BG453" s="1006"/>
      <c r="BH453" s="718"/>
      <c r="BI453" s="718"/>
      <c r="BJ453" s="718"/>
      <c r="BK453" s="718"/>
      <c r="BL453" s="718"/>
      <c r="BM453" s="718"/>
      <c r="BN453" s="1152"/>
      <c r="BO453" s="1006"/>
      <c r="BP453" s="718"/>
      <c r="BQ453" s="718"/>
      <c r="BR453" s="718"/>
      <c r="BS453" s="718"/>
      <c r="BT453" s="718"/>
      <c r="BU453" s="718"/>
    </row>
    <row r="454" spans="1:73" s="1" customFormat="1" ht="39.950000000000003" customHeight="1" thickTop="1" x14ac:dyDescent="0.25">
      <c r="A454" s="151"/>
      <c r="B454" s="24"/>
      <c r="C454" s="1058" t="s">
        <v>1557</v>
      </c>
      <c r="D454" s="1049" t="s">
        <v>1558</v>
      </c>
      <c r="E454" s="1061">
        <v>488</v>
      </c>
      <c r="F454" s="1064">
        <v>410305007</v>
      </c>
      <c r="G454" s="1401" t="s">
        <v>3671</v>
      </c>
      <c r="H454" s="1043"/>
      <c r="I454" s="1401" t="s">
        <v>2982</v>
      </c>
      <c r="J454" s="1401">
        <v>41</v>
      </c>
      <c r="K454" s="1401" t="s">
        <v>3050</v>
      </c>
      <c r="L454" s="1401">
        <v>4103</v>
      </c>
      <c r="M454" s="1401" t="s">
        <v>3051</v>
      </c>
      <c r="N454" s="1265">
        <v>2024004540064</v>
      </c>
      <c r="O454" s="1401" t="s">
        <v>3673</v>
      </c>
      <c r="P454" s="1052" t="s">
        <v>1559</v>
      </c>
      <c r="Q454" s="1055">
        <v>3</v>
      </c>
      <c r="R454" s="1040"/>
      <c r="S454" s="1040"/>
      <c r="T454" s="1022"/>
      <c r="U454" s="1007"/>
      <c r="V454" s="1007"/>
      <c r="W454" s="1007"/>
      <c r="X454" s="1007"/>
      <c r="Y454" s="1007"/>
      <c r="Z454" s="1004">
        <f t="shared" ref="Z454" si="1325">+AQ454+AY454+BG454+BO454</f>
        <v>0</v>
      </c>
      <c r="AA454" s="1004">
        <f t="shared" ref="AA454" si="1326">SUM(AR454:AR457,AZ454:AZ457,BH454:BH457,BP454:BP457)</f>
        <v>0</v>
      </c>
      <c r="AB454" s="1004">
        <f t="shared" ref="AB454" si="1327">SUM(AS454:AS457,BA454:BA457,BI454:BI457,BQ454:BQ457)</f>
        <v>0</v>
      </c>
      <c r="AC454" s="1004">
        <f t="shared" ref="AC454" si="1328">SUM(AT454:AT457,BB454:BB457,BJ454:BJ457,BR454:BR457)</f>
        <v>0</v>
      </c>
      <c r="AD454" s="1004">
        <f t="shared" ref="AD454" si="1329">SUM(AU454:AU457,BC454:BC457,BK454:BK457,BS454:BS457)</f>
        <v>0</v>
      </c>
      <c r="AE454" s="1004">
        <f t="shared" ref="AE454" si="1330">SUM(AV454:AV457,BD454:BD457,BL454:BL457,BT454:BT457)</f>
        <v>0</v>
      </c>
      <c r="AF454" s="1004">
        <f t="shared" ref="AF454" si="1331">SUM(AW454:AW457,BE454:BE457,BM454:BM457,BU454:BU457)</f>
        <v>0</v>
      </c>
      <c r="AG454" s="714"/>
      <c r="AH454" s="593"/>
      <c r="AI454" s="593"/>
      <c r="AJ454" s="593"/>
      <c r="AK454" s="207"/>
      <c r="AL454" s="208"/>
      <c r="AM454" s="208"/>
      <c r="AN454" s="208"/>
      <c r="AO454" s="208"/>
      <c r="AP454" s="1150">
        <f t="shared" ref="AP454" si="1332">+U454</f>
        <v>0</v>
      </c>
      <c r="AQ454" s="1004">
        <f t="shared" ref="AQ454" si="1333">SUM(AR454:AW457)</f>
        <v>0</v>
      </c>
      <c r="AR454" s="299"/>
      <c r="AS454" s="299"/>
      <c r="AT454" s="299"/>
      <c r="AU454" s="299"/>
      <c r="AV454" s="299"/>
      <c r="AW454" s="299"/>
      <c r="AX454" s="1150">
        <f t="shared" ref="AX454" si="1334">+V454</f>
        <v>0</v>
      </c>
      <c r="AY454" s="1004">
        <f t="shared" ref="AY454" si="1335">SUM(AZ454:BE457)</f>
        <v>0</v>
      </c>
      <c r="AZ454" s="299"/>
      <c r="BA454" s="299"/>
      <c r="BB454" s="299"/>
      <c r="BC454" s="299"/>
      <c r="BD454" s="299"/>
      <c r="BE454" s="299"/>
      <c r="BF454" s="1150">
        <f t="shared" ref="BF454" si="1336">+W454</f>
        <v>0</v>
      </c>
      <c r="BG454" s="1004">
        <f t="shared" ref="BG454" si="1337">SUM(BH454:BM457)</f>
        <v>0</v>
      </c>
      <c r="BH454" s="299"/>
      <c r="BI454" s="299"/>
      <c r="BJ454" s="299"/>
      <c r="BK454" s="299"/>
      <c r="BL454" s="299"/>
      <c r="BM454" s="299"/>
      <c r="BN454" s="1150">
        <f t="shared" ref="BN454" si="1338">+X454</f>
        <v>0</v>
      </c>
      <c r="BO454" s="1004">
        <f t="shared" ref="BO454" si="1339">SUM(BP454:BU457)</f>
        <v>0</v>
      </c>
      <c r="BP454" s="299"/>
      <c r="BQ454" s="299"/>
      <c r="BR454" s="299"/>
      <c r="BS454" s="299"/>
      <c r="BT454" s="299"/>
      <c r="BU454" s="299"/>
    </row>
    <row r="455" spans="1:73" s="1" customFormat="1" ht="39.950000000000003" customHeight="1" x14ac:dyDescent="0.25">
      <c r="A455" s="151"/>
      <c r="B455" s="24"/>
      <c r="C455" s="1059"/>
      <c r="D455" s="1050"/>
      <c r="E455" s="1062"/>
      <c r="F455" s="1065"/>
      <c r="G455" s="1402"/>
      <c r="H455" s="1044"/>
      <c r="I455" s="1402"/>
      <c r="J455" s="1402"/>
      <c r="K455" s="1402"/>
      <c r="L455" s="1402"/>
      <c r="M455" s="1402"/>
      <c r="N455" s="1266"/>
      <c r="O455" s="1402"/>
      <c r="P455" s="1053"/>
      <c r="Q455" s="1056"/>
      <c r="R455" s="1041"/>
      <c r="S455" s="1041"/>
      <c r="T455" s="1023"/>
      <c r="U455" s="1008"/>
      <c r="V455" s="1008"/>
      <c r="W455" s="1008"/>
      <c r="X455" s="1008"/>
      <c r="Y455" s="1008"/>
      <c r="Z455" s="1005"/>
      <c r="AA455" s="1005"/>
      <c r="AB455" s="1005"/>
      <c r="AC455" s="1005"/>
      <c r="AD455" s="1005"/>
      <c r="AE455" s="1005"/>
      <c r="AF455" s="1005"/>
      <c r="AG455" s="479"/>
      <c r="AH455" s="592"/>
      <c r="AI455" s="592"/>
      <c r="AJ455" s="592"/>
      <c r="AK455" s="196"/>
      <c r="AL455" s="197"/>
      <c r="AM455" s="197"/>
      <c r="AN455" s="197"/>
      <c r="AO455" s="197"/>
      <c r="AP455" s="1151"/>
      <c r="AQ455" s="1005"/>
      <c r="AR455" s="282"/>
      <c r="AS455" s="282"/>
      <c r="AT455" s="282"/>
      <c r="AU455" s="282"/>
      <c r="AV455" s="282"/>
      <c r="AW455" s="282"/>
      <c r="AX455" s="1151"/>
      <c r="AY455" s="1005"/>
      <c r="AZ455" s="282"/>
      <c r="BA455" s="282"/>
      <c r="BB455" s="282"/>
      <c r="BC455" s="282"/>
      <c r="BD455" s="282"/>
      <c r="BE455" s="282"/>
      <c r="BF455" s="1151"/>
      <c r="BG455" s="1005"/>
      <c r="BH455" s="282"/>
      <c r="BI455" s="282"/>
      <c r="BJ455" s="282"/>
      <c r="BK455" s="282"/>
      <c r="BL455" s="282"/>
      <c r="BM455" s="282"/>
      <c r="BN455" s="1151"/>
      <c r="BO455" s="1005"/>
      <c r="BP455" s="282"/>
      <c r="BQ455" s="282"/>
      <c r="BR455" s="282"/>
      <c r="BS455" s="282"/>
      <c r="BT455" s="282"/>
      <c r="BU455" s="282"/>
    </row>
    <row r="456" spans="1:73" s="1" customFormat="1" ht="39.950000000000003" customHeight="1" x14ac:dyDescent="0.25">
      <c r="A456" s="151"/>
      <c r="B456" s="24"/>
      <c r="C456" s="1059"/>
      <c r="D456" s="1050"/>
      <c r="E456" s="1062"/>
      <c r="F456" s="1065"/>
      <c r="G456" s="1402"/>
      <c r="H456" s="1044"/>
      <c r="I456" s="1402"/>
      <c r="J456" s="1402"/>
      <c r="K456" s="1402"/>
      <c r="L456" s="1402"/>
      <c r="M456" s="1402"/>
      <c r="N456" s="1266"/>
      <c r="O456" s="1402"/>
      <c r="P456" s="1053"/>
      <c r="Q456" s="1056"/>
      <c r="R456" s="1041"/>
      <c r="S456" s="1041"/>
      <c r="T456" s="1023"/>
      <c r="U456" s="1008"/>
      <c r="V456" s="1008"/>
      <c r="W456" s="1008"/>
      <c r="X456" s="1008"/>
      <c r="Y456" s="1008"/>
      <c r="Z456" s="1005"/>
      <c r="AA456" s="1005"/>
      <c r="AB456" s="1005"/>
      <c r="AC456" s="1005"/>
      <c r="AD456" s="1005"/>
      <c r="AE456" s="1005"/>
      <c r="AF456" s="1005"/>
      <c r="AG456" s="196"/>
      <c r="AH456" s="592"/>
      <c r="AI456" s="592"/>
      <c r="AJ456" s="592"/>
      <c r="AK456" s="196"/>
      <c r="AL456" s="197"/>
      <c r="AM456" s="197"/>
      <c r="AN456" s="197"/>
      <c r="AO456" s="197"/>
      <c r="AP456" s="1151"/>
      <c r="AQ456" s="1005"/>
      <c r="AR456" s="282"/>
      <c r="AS456" s="282"/>
      <c r="AT456" s="282"/>
      <c r="AU456" s="282"/>
      <c r="AV456" s="282"/>
      <c r="AW456" s="282"/>
      <c r="AX456" s="1151"/>
      <c r="AY456" s="1005"/>
      <c r="AZ456" s="282"/>
      <c r="BA456" s="282"/>
      <c r="BB456" s="282"/>
      <c r="BC456" s="282"/>
      <c r="BD456" s="282"/>
      <c r="BE456" s="282"/>
      <c r="BF456" s="1151"/>
      <c r="BG456" s="1005"/>
      <c r="BH456" s="282"/>
      <c r="BI456" s="282"/>
      <c r="BJ456" s="282"/>
      <c r="BK456" s="282"/>
      <c r="BL456" s="282"/>
      <c r="BM456" s="282"/>
      <c r="BN456" s="1151"/>
      <c r="BO456" s="1005"/>
      <c r="BP456" s="282"/>
      <c r="BQ456" s="282"/>
      <c r="BR456" s="282"/>
      <c r="BS456" s="282"/>
      <c r="BT456" s="282"/>
      <c r="BU456" s="282"/>
    </row>
    <row r="457" spans="1:73" s="1" customFormat="1" ht="39.950000000000003" customHeight="1" thickBot="1" x14ac:dyDescent="0.3">
      <c r="A457" s="151"/>
      <c r="B457" s="24"/>
      <c r="C457" s="1060"/>
      <c r="D457" s="1051"/>
      <c r="E457" s="1063"/>
      <c r="F457" s="1066"/>
      <c r="G457" s="1403"/>
      <c r="H457" s="1045"/>
      <c r="I457" s="1403"/>
      <c r="J457" s="1403"/>
      <c r="K457" s="1403"/>
      <c r="L457" s="1403"/>
      <c r="M457" s="1403"/>
      <c r="N457" s="1267"/>
      <c r="O457" s="1403"/>
      <c r="P457" s="1054"/>
      <c r="Q457" s="1057"/>
      <c r="R457" s="1042"/>
      <c r="S457" s="1042"/>
      <c r="T457" s="1024"/>
      <c r="U457" s="1009"/>
      <c r="V457" s="1009"/>
      <c r="W457" s="1009"/>
      <c r="X457" s="1009"/>
      <c r="Y457" s="1009"/>
      <c r="Z457" s="1006"/>
      <c r="AA457" s="1006"/>
      <c r="AB457" s="1006"/>
      <c r="AC457" s="1006"/>
      <c r="AD457" s="1006"/>
      <c r="AE457" s="1006"/>
      <c r="AF457" s="1006"/>
      <c r="AG457" s="715"/>
      <c r="AH457" s="716"/>
      <c r="AI457" s="716"/>
      <c r="AJ457" s="716"/>
      <c r="AK457" s="715"/>
      <c r="AL457" s="717"/>
      <c r="AM457" s="717"/>
      <c r="AN457" s="717"/>
      <c r="AO457" s="717"/>
      <c r="AP457" s="1152"/>
      <c r="AQ457" s="1006"/>
      <c r="AR457" s="718"/>
      <c r="AS457" s="718"/>
      <c r="AT457" s="718"/>
      <c r="AU457" s="718"/>
      <c r="AV457" s="718"/>
      <c r="AW457" s="718"/>
      <c r="AX457" s="1152"/>
      <c r="AY457" s="1006"/>
      <c r="AZ457" s="718"/>
      <c r="BA457" s="718"/>
      <c r="BB457" s="718"/>
      <c r="BC457" s="718"/>
      <c r="BD457" s="718"/>
      <c r="BE457" s="718"/>
      <c r="BF457" s="1152"/>
      <c r="BG457" s="1006"/>
      <c r="BH457" s="718"/>
      <c r="BI457" s="718"/>
      <c r="BJ457" s="718"/>
      <c r="BK457" s="718"/>
      <c r="BL457" s="718"/>
      <c r="BM457" s="718"/>
      <c r="BN457" s="1152"/>
      <c r="BO457" s="1006"/>
      <c r="BP457" s="718"/>
      <c r="BQ457" s="718"/>
      <c r="BR457" s="718"/>
      <c r="BS457" s="718"/>
      <c r="BT457" s="718"/>
      <c r="BU457" s="718"/>
    </row>
    <row r="458" spans="1:73" s="1" customFormat="1" ht="39.950000000000003" customHeight="1" thickTop="1" x14ac:dyDescent="0.25">
      <c r="A458" s="151"/>
      <c r="B458" s="24"/>
      <c r="C458" s="1058" t="s">
        <v>1560</v>
      </c>
      <c r="D458" s="1049" t="s">
        <v>1561</v>
      </c>
      <c r="E458" s="1061">
        <v>489</v>
      </c>
      <c r="F458" s="1064">
        <v>410305007</v>
      </c>
      <c r="G458" s="1401" t="s">
        <v>3671</v>
      </c>
      <c r="H458" s="1043" t="s">
        <v>2978</v>
      </c>
      <c r="I458" s="1401" t="s">
        <v>2982</v>
      </c>
      <c r="J458" s="1401">
        <v>41</v>
      </c>
      <c r="K458" s="1401" t="s">
        <v>3050</v>
      </c>
      <c r="L458" s="1401">
        <v>4103</v>
      </c>
      <c r="M458" s="1401" t="s">
        <v>3051</v>
      </c>
      <c r="N458" s="1265">
        <v>2024004540064</v>
      </c>
      <c r="O458" s="1401" t="s">
        <v>3673</v>
      </c>
      <c r="P458" s="1052" t="s">
        <v>617</v>
      </c>
      <c r="Q458" s="1055">
        <v>8</v>
      </c>
      <c r="R458" s="1040" t="s">
        <v>2871</v>
      </c>
      <c r="S458" s="1040"/>
      <c r="T458" s="1022"/>
      <c r="U458" s="1007"/>
      <c r="V458" s="1007"/>
      <c r="W458" s="1007"/>
      <c r="X458" s="1007"/>
      <c r="Y458" s="1007"/>
      <c r="Z458" s="1004">
        <f t="shared" ref="Z458" si="1340">+AQ458+AY458+BG458+BO458</f>
        <v>0</v>
      </c>
      <c r="AA458" s="1004">
        <f t="shared" ref="AA458" si="1341">SUM(AR458:AR461,AZ458:AZ461,BH458:BH461,BP458:BP461)</f>
        <v>0</v>
      </c>
      <c r="AB458" s="1004">
        <f t="shared" ref="AB458" si="1342">SUM(AS458:AS461,BA458:BA461,BI458:BI461,BQ458:BQ461)</f>
        <v>0</v>
      </c>
      <c r="AC458" s="1004">
        <f t="shared" ref="AC458" si="1343">SUM(AT458:AT461,BB458:BB461,BJ458:BJ461,BR458:BR461)</f>
        <v>0</v>
      </c>
      <c r="AD458" s="1004">
        <f t="shared" ref="AD458" si="1344">SUM(AU458:AU461,BC458:BC461,BK458:BK461,BS458:BS461)</f>
        <v>0</v>
      </c>
      <c r="AE458" s="1004">
        <f t="shared" ref="AE458" si="1345">SUM(AV458:AV461,BD458:BD461,BL458:BL461,BT458:BT461)</f>
        <v>0</v>
      </c>
      <c r="AF458" s="1004">
        <f t="shared" ref="AF458" si="1346">SUM(AW458:AW461,BE458:BE461,BM458:BM461,BU458:BU461)</f>
        <v>0</v>
      </c>
      <c r="AG458" s="714"/>
      <c r="AH458" s="593"/>
      <c r="AI458" s="593"/>
      <c r="AJ458" s="593"/>
      <c r="AK458" s="207"/>
      <c r="AL458" s="208"/>
      <c r="AM458" s="208"/>
      <c r="AN458" s="208"/>
      <c r="AO458" s="208"/>
      <c r="AP458" s="1150">
        <f t="shared" ref="AP458" si="1347">+U458</f>
        <v>0</v>
      </c>
      <c r="AQ458" s="1004">
        <f t="shared" ref="AQ458" si="1348">SUM(AR458:AW461)</f>
        <v>0</v>
      </c>
      <c r="AR458" s="299"/>
      <c r="AS458" s="299"/>
      <c r="AT458" s="299"/>
      <c r="AU458" s="299"/>
      <c r="AV458" s="299"/>
      <c r="AW458" s="299"/>
      <c r="AX458" s="1150">
        <f t="shared" ref="AX458" si="1349">+V458</f>
        <v>0</v>
      </c>
      <c r="AY458" s="1004">
        <f t="shared" ref="AY458" si="1350">SUM(AZ458:BE461)</f>
        <v>0</v>
      </c>
      <c r="AZ458" s="299"/>
      <c r="BA458" s="299"/>
      <c r="BB458" s="299"/>
      <c r="BC458" s="299"/>
      <c r="BD458" s="299"/>
      <c r="BE458" s="299"/>
      <c r="BF458" s="1150">
        <f t="shared" ref="BF458" si="1351">+W458</f>
        <v>0</v>
      </c>
      <c r="BG458" s="1004">
        <f t="shared" ref="BG458" si="1352">SUM(BH458:BM461)</f>
        <v>0</v>
      </c>
      <c r="BH458" s="299"/>
      <c r="BI458" s="299"/>
      <c r="BJ458" s="299"/>
      <c r="BK458" s="299"/>
      <c r="BL458" s="299"/>
      <c r="BM458" s="299"/>
      <c r="BN458" s="1150">
        <f t="shared" ref="BN458" si="1353">+X458</f>
        <v>0</v>
      </c>
      <c r="BO458" s="1004">
        <f t="shared" ref="BO458" si="1354">SUM(BP458:BU461)</f>
        <v>0</v>
      </c>
      <c r="BP458" s="299"/>
      <c r="BQ458" s="299"/>
      <c r="BR458" s="299"/>
      <c r="BS458" s="299"/>
      <c r="BT458" s="299"/>
      <c r="BU458" s="299"/>
    </row>
    <row r="459" spans="1:73" s="1" customFormat="1" ht="39.950000000000003" customHeight="1" x14ac:dyDescent="0.25">
      <c r="A459" s="151"/>
      <c r="B459" s="24"/>
      <c r="C459" s="1059"/>
      <c r="D459" s="1050"/>
      <c r="E459" s="1062"/>
      <c r="F459" s="1065"/>
      <c r="G459" s="1402"/>
      <c r="H459" s="1044"/>
      <c r="I459" s="1402"/>
      <c r="J459" s="1402"/>
      <c r="K459" s="1402"/>
      <c r="L459" s="1402"/>
      <c r="M459" s="1402"/>
      <c r="N459" s="1266"/>
      <c r="O459" s="1402"/>
      <c r="P459" s="1053"/>
      <c r="Q459" s="1056"/>
      <c r="R459" s="1041"/>
      <c r="S459" s="1041"/>
      <c r="T459" s="1023"/>
      <c r="U459" s="1008"/>
      <c r="V459" s="1008"/>
      <c r="W459" s="1008"/>
      <c r="X459" s="1008"/>
      <c r="Y459" s="1008"/>
      <c r="Z459" s="1005"/>
      <c r="AA459" s="1005"/>
      <c r="AB459" s="1005"/>
      <c r="AC459" s="1005"/>
      <c r="AD459" s="1005"/>
      <c r="AE459" s="1005"/>
      <c r="AF459" s="1005"/>
      <c r="AG459" s="479"/>
      <c r="AH459" s="592"/>
      <c r="AI459" s="592"/>
      <c r="AJ459" s="592"/>
      <c r="AK459" s="196"/>
      <c r="AL459" s="197"/>
      <c r="AM459" s="197"/>
      <c r="AN459" s="197"/>
      <c r="AO459" s="197"/>
      <c r="AP459" s="1151"/>
      <c r="AQ459" s="1005"/>
      <c r="AR459" s="282"/>
      <c r="AS459" s="282"/>
      <c r="AT459" s="282"/>
      <c r="AU459" s="282"/>
      <c r="AV459" s="282"/>
      <c r="AW459" s="282"/>
      <c r="AX459" s="1151"/>
      <c r="AY459" s="1005"/>
      <c r="AZ459" s="282"/>
      <c r="BA459" s="282"/>
      <c r="BB459" s="282"/>
      <c r="BC459" s="282"/>
      <c r="BD459" s="282"/>
      <c r="BE459" s="282"/>
      <c r="BF459" s="1151"/>
      <c r="BG459" s="1005"/>
      <c r="BH459" s="282"/>
      <c r="BI459" s="282"/>
      <c r="BJ459" s="282"/>
      <c r="BK459" s="282"/>
      <c r="BL459" s="282"/>
      <c r="BM459" s="282"/>
      <c r="BN459" s="1151"/>
      <c r="BO459" s="1005"/>
      <c r="BP459" s="282"/>
      <c r="BQ459" s="282"/>
      <c r="BR459" s="282"/>
      <c r="BS459" s="282"/>
      <c r="BT459" s="282"/>
      <c r="BU459" s="282"/>
    </row>
    <row r="460" spans="1:73" s="1" customFormat="1" ht="39.950000000000003" customHeight="1" x14ac:dyDescent="0.25">
      <c r="A460" s="151"/>
      <c r="B460" s="24"/>
      <c r="C460" s="1059"/>
      <c r="D460" s="1050"/>
      <c r="E460" s="1062"/>
      <c r="F460" s="1065"/>
      <c r="G460" s="1402"/>
      <c r="H460" s="1044"/>
      <c r="I460" s="1402"/>
      <c r="J460" s="1402"/>
      <c r="K460" s="1402"/>
      <c r="L460" s="1402"/>
      <c r="M460" s="1402"/>
      <c r="N460" s="1266"/>
      <c r="O460" s="1402"/>
      <c r="P460" s="1053"/>
      <c r="Q460" s="1056"/>
      <c r="R460" s="1041"/>
      <c r="S460" s="1041"/>
      <c r="T460" s="1023"/>
      <c r="U460" s="1008"/>
      <c r="V460" s="1008"/>
      <c r="W460" s="1008"/>
      <c r="X460" s="1008"/>
      <c r="Y460" s="1008"/>
      <c r="Z460" s="1005"/>
      <c r="AA460" s="1005"/>
      <c r="AB460" s="1005"/>
      <c r="AC460" s="1005"/>
      <c r="AD460" s="1005"/>
      <c r="AE460" s="1005"/>
      <c r="AF460" s="1005"/>
      <c r="AG460" s="196"/>
      <c r="AH460" s="592"/>
      <c r="AI460" s="592"/>
      <c r="AJ460" s="592"/>
      <c r="AK460" s="196"/>
      <c r="AL460" s="197"/>
      <c r="AM460" s="197"/>
      <c r="AN460" s="197"/>
      <c r="AO460" s="197"/>
      <c r="AP460" s="1151"/>
      <c r="AQ460" s="1005"/>
      <c r="AR460" s="282"/>
      <c r="AS460" s="282"/>
      <c r="AT460" s="282"/>
      <c r="AU460" s="282"/>
      <c r="AV460" s="282"/>
      <c r="AW460" s="282"/>
      <c r="AX460" s="1151"/>
      <c r="AY460" s="1005"/>
      <c r="AZ460" s="282"/>
      <c r="BA460" s="282"/>
      <c r="BB460" s="282"/>
      <c r="BC460" s="282"/>
      <c r="BD460" s="282"/>
      <c r="BE460" s="282"/>
      <c r="BF460" s="1151"/>
      <c r="BG460" s="1005"/>
      <c r="BH460" s="282"/>
      <c r="BI460" s="282"/>
      <c r="BJ460" s="282"/>
      <c r="BK460" s="282"/>
      <c r="BL460" s="282"/>
      <c r="BM460" s="282"/>
      <c r="BN460" s="1151"/>
      <c r="BO460" s="1005"/>
      <c r="BP460" s="282"/>
      <c r="BQ460" s="282"/>
      <c r="BR460" s="282"/>
      <c r="BS460" s="282"/>
      <c r="BT460" s="282"/>
      <c r="BU460" s="282"/>
    </row>
    <row r="461" spans="1:73" s="1" customFormat="1" ht="39.950000000000003" customHeight="1" thickBot="1" x14ac:dyDescent="0.3">
      <c r="A461" s="151"/>
      <c r="B461" s="24"/>
      <c r="C461" s="1060"/>
      <c r="D461" s="1051"/>
      <c r="E461" s="1063"/>
      <c r="F461" s="1066"/>
      <c r="G461" s="1403"/>
      <c r="H461" s="1045"/>
      <c r="I461" s="1403"/>
      <c r="J461" s="1403"/>
      <c r="K461" s="1403"/>
      <c r="L461" s="1403"/>
      <c r="M461" s="1403"/>
      <c r="N461" s="1267"/>
      <c r="O461" s="1403"/>
      <c r="P461" s="1054"/>
      <c r="Q461" s="1057"/>
      <c r="R461" s="1042"/>
      <c r="S461" s="1042"/>
      <c r="T461" s="1024"/>
      <c r="U461" s="1009"/>
      <c r="V461" s="1009"/>
      <c r="W461" s="1009"/>
      <c r="X461" s="1009"/>
      <c r="Y461" s="1009"/>
      <c r="Z461" s="1006"/>
      <c r="AA461" s="1006"/>
      <c r="AB461" s="1006"/>
      <c r="AC461" s="1006"/>
      <c r="AD461" s="1006"/>
      <c r="AE461" s="1006"/>
      <c r="AF461" s="1006"/>
      <c r="AG461" s="715"/>
      <c r="AH461" s="716"/>
      <c r="AI461" s="716"/>
      <c r="AJ461" s="716"/>
      <c r="AK461" s="715"/>
      <c r="AL461" s="717"/>
      <c r="AM461" s="717"/>
      <c r="AN461" s="717"/>
      <c r="AO461" s="717"/>
      <c r="AP461" s="1152"/>
      <c r="AQ461" s="1006"/>
      <c r="AR461" s="718"/>
      <c r="AS461" s="718"/>
      <c r="AT461" s="718"/>
      <c r="AU461" s="718"/>
      <c r="AV461" s="718"/>
      <c r="AW461" s="718"/>
      <c r="AX461" s="1152"/>
      <c r="AY461" s="1006"/>
      <c r="AZ461" s="718"/>
      <c r="BA461" s="718"/>
      <c r="BB461" s="718"/>
      <c r="BC461" s="718"/>
      <c r="BD461" s="718"/>
      <c r="BE461" s="718"/>
      <c r="BF461" s="1152"/>
      <c r="BG461" s="1006"/>
      <c r="BH461" s="718"/>
      <c r="BI461" s="718"/>
      <c r="BJ461" s="718"/>
      <c r="BK461" s="718"/>
      <c r="BL461" s="718"/>
      <c r="BM461" s="718"/>
      <c r="BN461" s="1152"/>
      <c r="BO461" s="1006"/>
      <c r="BP461" s="718"/>
      <c r="BQ461" s="718"/>
      <c r="BR461" s="718"/>
      <c r="BS461" s="718"/>
      <c r="BT461" s="718"/>
      <c r="BU461" s="718"/>
    </row>
    <row r="462" spans="1:73" s="1" customFormat="1" ht="39.950000000000003" customHeight="1" thickTop="1" x14ac:dyDescent="0.25">
      <c r="A462" s="151"/>
      <c r="B462" s="24"/>
      <c r="C462" s="1058" t="s">
        <v>1563</v>
      </c>
      <c r="D462" s="1049" t="s">
        <v>1564</v>
      </c>
      <c r="E462" s="1061">
        <v>490</v>
      </c>
      <c r="F462" s="1064">
        <v>410305007</v>
      </c>
      <c r="G462" s="1401" t="s">
        <v>3671</v>
      </c>
      <c r="H462" s="1043" t="s">
        <v>2952</v>
      </c>
      <c r="I462" s="1401" t="s">
        <v>2982</v>
      </c>
      <c r="J462" s="1401">
        <v>41</v>
      </c>
      <c r="K462" s="1401" t="s">
        <v>3050</v>
      </c>
      <c r="L462" s="1401">
        <v>4103</v>
      </c>
      <c r="M462" s="1401" t="s">
        <v>3051</v>
      </c>
      <c r="N462" s="1265">
        <v>2024004540064</v>
      </c>
      <c r="O462" s="1401" t="s">
        <v>3673</v>
      </c>
      <c r="P462" s="1052" t="s">
        <v>1565</v>
      </c>
      <c r="Q462" s="1055">
        <v>3</v>
      </c>
      <c r="R462" s="1040" t="s">
        <v>2871</v>
      </c>
      <c r="S462" s="1040"/>
      <c r="T462" s="1022"/>
      <c r="U462" s="1007"/>
      <c r="V462" s="1007"/>
      <c r="W462" s="1007"/>
      <c r="X462" s="1007"/>
      <c r="Y462" s="1007"/>
      <c r="Z462" s="1004">
        <f t="shared" ref="Z462" si="1355">+AQ462+AY462+BG462+BO462</f>
        <v>0</v>
      </c>
      <c r="AA462" s="1004">
        <f t="shared" ref="AA462" si="1356">SUM(AR462:AR465,AZ462:AZ465,BH462:BH465,BP462:BP465)</f>
        <v>0</v>
      </c>
      <c r="AB462" s="1004">
        <f t="shared" ref="AB462" si="1357">SUM(AS462:AS465,BA462:BA465,BI462:BI465,BQ462:BQ465)</f>
        <v>0</v>
      </c>
      <c r="AC462" s="1004">
        <f t="shared" ref="AC462" si="1358">SUM(AT462:AT465,BB462:BB465,BJ462:BJ465,BR462:BR465)</f>
        <v>0</v>
      </c>
      <c r="AD462" s="1004">
        <f t="shared" ref="AD462" si="1359">SUM(AU462:AU465,BC462:BC465,BK462:BK465,BS462:BS465)</f>
        <v>0</v>
      </c>
      <c r="AE462" s="1004">
        <f t="shared" ref="AE462" si="1360">SUM(AV462:AV465,BD462:BD465,BL462:BL465,BT462:BT465)</f>
        <v>0</v>
      </c>
      <c r="AF462" s="1004">
        <f t="shared" ref="AF462" si="1361">SUM(AW462:AW465,BE462:BE465,BM462:BM465,BU462:BU465)</f>
        <v>0</v>
      </c>
      <c r="AG462" s="714"/>
      <c r="AH462" s="593"/>
      <c r="AI462" s="593"/>
      <c r="AJ462" s="593"/>
      <c r="AK462" s="207"/>
      <c r="AL462" s="208"/>
      <c r="AM462" s="208"/>
      <c r="AN462" s="208"/>
      <c r="AO462" s="208"/>
      <c r="AP462" s="1150">
        <f t="shared" ref="AP462" si="1362">+U462</f>
        <v>0</v>
      </c>
      <c r="AQ462" s="1004">
        <f t="shared" ref="AQ462" si="1363">SUM(AR462:AW465)</f>
        <v>0</v>
      </c>
      <c r="AR462" s="299"/>
      <c r="AS462" s="299"/>
      <c r="AT462" s="299"/>
      <c r="AU462" s="299"/>
      <c r="AV462" s="299"/>
      <c r="AW462" s="299"/>
      <c r="AX462" s="1150">
        <f t="shared" ref="AX462" si="1364">+V462</f>
        <v>0</v>
      </c>
      <c r="AY462" s="1004">
        <f t="shared" ref="AY462" si="1365">SUM(AZ462:BE465)</f>
        <v>0</v>
      </c>
      <c r="AZ462" s="299"/>
      <c r="BA462" s="299"/>
      <c r="BB462" s="299"/>
      <c r="BC462" s="299"/>
      <c r="BD462" s="299"/>
      <c r="BE462" s="299"/>
      <c r="BF462" s="1150">
        <f t="shared" ref="BF462" si="1366">+W462</f>
        <v>0</v>
      </c>
      <c r="BG462" s="1004">
        <f t="shared" ref="BG462" si="1367">SUM(BH462:BM465)</f>
        <v>0</v>
      </c>
      <c r="BH462" s="299"/>
      <c r="BI462" s="299"/>
      <c r="BJ462" s="299"/>
      <c r="BK462" s="299"/>
      <c r="BL462" s="299"/>
      <c r="BM462" s="299"/>
      <c r="BN462" s="1150">
        <f t="shared" ref="BN462" si="1368">+X462</f>
        <v>0</v>
      </c>
      <c r="BO462" s="1004">
        <f t="shared" ref="BO462" si="1369">SUM(BP462:BU465)</f>
        <v>0</v>
      </c>
      <c r="BP462" s="299"/>
      <c r="BQ462" s="299"/>
      <c r="BR462" s="299"/>
      <c r="BS462" s="299"/>
      <c r="BT462" s="299"/>
      <c r="BU462" s="299"/>
    </row>
    <row r="463" spans="1:73" s="1" customFormat="1" ht="39.950000000000003" customHeight="1" x14ac:dyDescent="0.25">
      <c r="A463" s="151"/>
      <c r="B463" s="24"/>
      <c r="C463" s="1059"/>
      <c r="D463" s="1050"/>
      <c r="E463" s="1062"/>
      <c r="F463" s="1065"/>
      <c r="G463" s="1402"/>
      <c r="H463" s="1044"/>
      <c r="I463" s="1402"/>
      <c r="J463" s="1402"/>
      <c r="K463" s="1402"/>
      <c r="L463" s="1402"/>
      <c r="M463" s="1402"/>
      <c r="N463" s="1266"/>
      <c r="O463" s="1402"/>
      <c r="P463" s="1053"/>
      <c r="Q463" s="1056"/>
      <c r="R463" s="1041"/>
      <c r="S463" s="1041"/>
      <c r="T463" s="1023"/>
      <c r="U463" s="1008"/>
      <c r="V463" s="1008"/>
      <c r="W463" s="1008"/>
      <c r="X463" s="1008"/>
      <c r="Y463" s="1008"/>
      <c r="Z463" s="1005"/>
      <c r="AA463" s="1005"/>
      <c r="AB463" s="1005"/>
      <c r="AC463" s="1005"/>
      <c r="AD463" s="1005"/>
      <c r="AE463" s="1005"/>
      <c r="AF463" s="1005"/>
      <c r="AG463" s="479"/>
      <c r="AH463" s="592"/>
      <c r="AI463" s="592"/>
      <c r="AJ463" s="592"/>
      <c r="AK463" s="196"/>
      <c r="AL463" s="197"/>
      <c r="AM463" s="197"/>
      <c r="AN463" s="197"/>
      <c r="AO463" s="197"/>
      <c r="AP463" s="1151"/>
      <c r="AQ463" s="1005"/>
      <c r="AR463" s="282"/>
      <c r="AS463" s="282"/>
      <c r="AT463" s="282"/>
      <c r="AU463" s="282"/>
      <c r="AV463" s="282"/>
      <c r="AW463" s="282"/>
      <c r="AX463" s="1151"/>
      <c r="AY463" s="1005"/>
      <c r="AZ463" s="282"/>
      <c r="BA463" s="282"/>
      <c r="BB463" s="282"/>
      <c r="BC463" s="282"/>
      <c r="BD463" s="282"/>
      <c r="BE463" s="282"/>
      <c r="BF463" s="1151"/>
      <c r="BG463" s="1005"/>
      <c r="BH463" s="282"/>
      <c r="BI463" s="282"/>
      <c r="BJ463" s="282"/>
      <c r="BK463" s="282"/>
      <c r="BL463" s="282"/>
      <c r="BM463" s="282"/>
      <c r="BN463" s="1151"/>
      <c r="BO463" s="1005"/>
      <c r="BP463" s="282"/>
      <c r="BQ463" s="282"/>
      <c r="BR463" s="282"/>
      <c r="BS463" s="282"/>
      <c r="BT463" s="282"/>
      <c r="BU463" s="282"/>
    </row>
    <row r="464" spans="1:73" s="1" customFormat="1" ht="39.950000000000003" customHeight="1" x14ac:dyDescent="0.25">
      <c r="A464" s="151"/>
      <c r="B464" s="24"/>
      <c r="C464" s="1059"/>
      <c r="D464" s="1050"/>
      <c r="E464" s="1062"/>
      <c r="F464" s="1065"/>
      <c r="G464" s="1402"/>
      <c r="H464" s="1044"/>
      <c r="I464" s="1402"/>
      <c r="J464" s="1402"/>
      <c r="K464" s="1402"/>
      <c r="L464" s="1402"/>
      <c r="M464" s="1402"/>
      <c r="N464" s="1266"/>
      <c r="O464" s="1402"/>
      <c r="P464" s="1053"/>
      <c r="Q464" s="1056"/>
      <c r="R464" s="1041"/>
      <c r="S464" s="1041"/>
      <c r="T464" s="1023"/>
      <c r="U464" s="1008"/>
      <c r="V464" s="1008"/>
      <c r="W464" s="1008"/>
      <c r="X464" s="1008"/>
      <c r="Y464" s="1008"/>
      <c r="Z464" s="1005"/>
      <c r="AA464" s="1005"/>
      <c r="AB464" s="1005"/>
      <c r="AC464" s="1005"/>
      <c r="AD464" s="1005"/>
      <c r="AE464" s="1005"/>
      <c r="AF464" s="1005"/>
      <c r="AG464" s="196"/>
      <c r="AH464" s="592"/>
      <c r="AI464" s="592"/>
      <c r="AJ464" s="592"/>
      <c r="AK464" s="196"/>
      <c r="AL464" s="197"/>
      <c r="AM464" s="197"/>
      <c r="AN464" s="197"/>
      <c r="AO464" s="197"/>
      <c r="AP464" s="1151"/>
      <c r="AQ464" s="1005"/>
      <c r="AR464" s="282"/>
      <c r="AS464" s="282"/>
      <c r="AT464" s="282"/>
      <c r="AU464" s="282"/>
      <c r="AV464" s="282"/>
      <c r="AW464" s="282"/>
      <c r="AX464" s="1151"/>
      <c r="AY464" s="1005"/>
      <c r="AZ464" s="282"/>
      <c r="BA464" s="282"/>
      <c r="BB464" s="282"/>
      <c r="BC464" s="282"/>
      <c r="BD464" s="282"/>
      <c r="BE464" s="282"/>
      <c r="BF464" s="1151"/>
      <c r="BG464" s="1005"/>
      <c r="BH464" s="282"/>
      <c r="BI464" s="282"/>
      <c r="BJ464" s="282"/>
      <c r="BK464" s="282"/>
      <c r="BL464" s="282"/>
      <c r="BM464" s="282"/>
      <c r="BN464" s="1151"/>
      <c r="BO464" s="1005"/>
      <c r="BP464" s="282"/>
      <c r="BQ464" s="282"/>
      <c r="BR464" s="282"/>
      <c r="BS464" s="282"/>
      <c r="BT464" s="282"/>
      <c r="BU464" s="282"/>
    </row>
    <row r="465" spans="1:73" s="1" customFormat="1" ht="39.950000000000003" customHeight="1" thickBot="1" x14ac:dyDescent="0.3">
      <c r="A465" s="151"/>
      <c r="B465" s="24"/>
      <c r="C465" s="1060"/>
      <c r="D465" s="1051"/>
      <c r="E465" s="1063"/>
      <c r="F465" s="1066"/>
      <c r="G465" s="1403"/>
      <c r="H465" s="1045"/>
      <c r="I465" s="1403"/>
      <c r="J465" s="1403"/>
      <c r="K465" s="1403"/>
      <c r="L465" s="1403"/>
      <c r="M465" s="1403"/>
      <c r="N465" s="1267"/>
      <c r="O465" s="1403"/>
      <c r="P465" s="1054"/>
      <c r="Q465" s="1057"/>
      <c r="R465" s="1042"/>
      <c r="S465" s="1042"/>
      <c r="T465" s="1024"/>
      <c r="U465" s="1009"/>
      <c r="V465" s="1009"/>
      <c r="W465" s="1009"/>
      <c r="X465" s="1009"/>
      <c r="Y465" s="1009"/>
      <c r="Z465" s="1006"/>
      <c r="AA465" s="1006"/>
      <c r="AB465" s="1006"/>
      <c r="AC465" s="1006"/>
      <c r="AD465" s="1006"/>
      <c r="AE465" s="1006"/>
      <c r="AF465" s="1006"/>
      <c r="AG465" s="715"/>
      <c r="AH465" s="716"/>
      <c r="AI465" s="716"/>
      <c r="AJ465" s="716"/>
      <c r="AK465" s="715"/>
      <c r="AL465" s="717"/>
      <c r="AM465" s="717"/>
      <c r="AN465" s="717"/>
      <c r="AO465" s="717"/>
      <c r="AP465" s="1152"/>
      <c r="AQ465" s="1006"/>
      <c r="AR465" s="718"/>
      <c r="AS465" s="718"/>
      <c r="AT465" s="718"/>
      <c r="AU465" s="718"/>
      <c r="AV465" s="718"/>
      <c r="AW465" s="718"/>
      <c r="AX465" s="1152"/>
      <c r="AY465" s="1006"/>
      <c r="AZ465" s="718"/>
      <c r="BA465" s="718"/>
      <c r="BB465" s="718"/>
      <c r="BC465" s="718"/>
      <c r="BD465" s="718"/>
      <c r="BE465" s="718"/>
      <c r="BF465" s="1152"/>
      <c r="BG465" s="1006"/>
      <c r="BH465" s="718"/>
      <c r="BI465" s="718"/>
      <c r="BJ465" s="718"/>
      <c r="BK465" s="718"/>
      <c r="BL465" s="718"/>
      <c r="BM465" s="718"/>
      <c r="BN465" s="1152"/>
      <c r="BO465" s="1006"/>
      <c r="BP465" s="718"/>
      <c r="BQ465" s="718"/>
      <c r="BR465" s="718"/>
      <c r="BS465" s="718"/>
      <c r="BT465" s="718"/>
      <c r="BU465" s="718"/>
    </row>
    <row r="466" spans="1:73" s="1" customFormat="1" ht="39.950000000000003" customHeight="1" thickTop="1" x14ac:dyDescent="0.25">
      <c r="A466" s="151"/>
      <c r="B466" s="24"/>
      <c r="C466" s="1058" t="s">
        <v>1566</v>
      </c>
      <c r="D466" s="1049" t="s">
        <v>1567</v>
      </c>
      <c r="E466" s="1061">
        <v>491</v>
      </c>
      <c r="F466" s="1064">
        <v>410305200</v>
      </c>
      <c r="G466" s="1401" t="s">
        <v>3047</v>
      </c>
      <c r="H466" s="1043" t="s">
        <v>3099</v>
      </c>
      <c r="I466" s="1401" t="s">
        <v>2982</v>
      </c>
      <c r="J466" s="1401">
        <v>41</v>
      </c>
      <c r="K466" s="1401" t="s">
        <v>3050</v>
      </c>
      <c r="L466" s="1401">
        <v>4103</v>
      </c>
      <c r="M466" s="1401" t="s">
        <v>3051</v>
      </c>
      <c r="N466" s="1265">
        <v>2024004540064</v>
      </c>
      <c r="O466" s="1401" t="s">
        <v>3673</v>
      </c>
      <c r="P466" s="1052" t="s">
        <v>1568</v>
      </c>
      <c r="Q466" s="1055">
        <v>300</v>
      </c>
      <c r="R466" s="1040" t="s">
        <v>2871</v>
      </c>
      <c r="S466" s="1040"/>
      <c r="T466" s="1022"/>
      <c r="U466" s="1007"/>
      <c r="V466" s="1007"/>
      <c r="W466" s="1007"/>
      <c r="X466" s="1007"/>
      <c r="Y466" s="1007"/>
      <c r="Z466" s="1004">
        <f t="shared" ref="Z466" si="1370">+AQ466+AY466+BG466+BO466</f>
        <v>0</v>
      </c>
      <c r="AA466" s="1004">
        <f t="shared" ref="AA466" si="1371">SUM(AR466:AR469,AZ466:AZ469,BH466:BH469,BP466:BP469)</f>
        <v>0</v>
      </c>
      <c r="AB466" s="1004">
        <f t="shared" ref="AB466" si="1372">SUM(AS466:AS469,BA466:BA469,BI466:BI469,BQ466:BQ469)</f>
        <v>0</v>
      </c>
      <c r="AC466" s="1004">
        <f t="shared" ref="AC466" si="1373">SUM(AT466:AT469,BB466:BB469,BJ466:BJ469,BR466:BR469)</f>
        <v>0</v>
      </c>
      <c r="AD466" s="1004">
        <f t="shared" ref="AD466" si="1374">SUM(AU466:AU469,BC466:BC469,BK466:BK469,BS466:BS469)</f>
        <v>0</v>
      </c>
      <c r="AE466" s="1004">
        <f t="shared" ref="AE466" si="1375">SUM(AV466:AV469,BD466:BD469,BL466:BL469,BT466:BT469)</f>
        <v>0</v>
      </c>
      <c r="AF466" s="1004">
        <f t="shared" ref="AF466" si="1376">SUM(AW466:AW469,BE466:BE469,BM466:BM469,BU466:BU469)</f>
        <v>0</v>
      </c>
      <c r="AG466" s="714"/>
      <c r="AH466" s="593"/>
      <c r="AI466" s="593"/>
      <c r="AJ466" s="593"/>
      <c r="AK466" s="207"/>
      <c r="AL466" s="208"/>
      <c r="AM466" s="208"/>
      <c r="AN466" s="208"/>
      <c r="AO466" s="208"/>
      <c r="AP466" s="1150">
        <f t="shared" ref="AP466" si="1377">+U466</f>
        <v>0</v>
      </c>
      <c r="AQ466" s="1004">
        <f t="shared" ref="AQ466" si="1378">SUM(AR466:AW469)</f>
        <v>0</v>
      </c>
      <c r="AR466" s="299"/>
      <c r="AS466" s="299"/>
      <c r="AT466" s="299"/>
      <c r="AU466" s="299"/>
      <c r="AV466" s="299"/>
      <c r="AW466" s="299"/>
      <c r="AX466" s="1150">
        <f t="shared" ref="AX466" si="1379">+V466</f>
        <v>0</v>
      </c>
      <c r="AY466" s="1004">
        <f t="shared" ref="AY466" si="1380">SUM(AZ466:BE469)</f>
        <v>0</v>
      </c>
      <c r="AZ466" s="299"/>
      <c r="BA466" s="299"/>
      <c r="BB466" s="299"/>
      <c r="BC466" s="299"/>
      <c r="BD466" s="299"/>
      <c r="BE466" s="299"/>
      <c r="BF466" s="1150">
        <f t="shared" ref="BF466" si="1381">+W466</f>
        <v>0</v>
      </c>
      <c r="BG466" s="1004">
        <f t="shared" ref="BG466" si="1382">SUM(BH466:BM469)</f>
        <v>0</v>
      </c>
      <c r="BH466" s="299"/>
      <c r="BI466" s="299"/>
      <c r="BJ466" s="299"/>
      <c r="BK466" s="299"/>
      <c r="BL466" s="299"/>
      <c r="BM466" s="299"/>
      <c r="BN466" s="1150">
        <f t="shared" ref="BN466" si="1383">+X466</f>
        <v>0</v>
      </c>
      <c r="BO466" s="1004">
        <f t="shared" ref="BO466" si="1384">SUM(BP466:BU469)</f>
        <v>0</v>
      </c>
      <c r="BP466" s="299"/>
      <c r="BQ466" s="299"/>
      <c r="BR466" s="299"/>
      <c r="BS466" s="299"/>
      <c r="BT466" s="299"/>
      <c r="BU466" s="299"/>
    </row>
    <row r="467" spans="1:73" s="1" customFormat="1" ht="39.950000000000003" customHeight="1" x14ac:dyDescent="0.25">
      <c r="A467" s="151"/>
      <c r="B467" s="24"/>
      <c r="C467" s="1059"/>
      <c r="D467" s="1050"/>
      <c r="E467" s="1062"/>
      <c r="F467" s="1065"/>
      <c r="G467" s="1402"/>
      <c r="H467" s="1044"/>
      <c r="I467" s="1402"/>
      <c r="J467" s="1402"/>
      <c r="K467" s="1402"/>
      <c r="L467" s="1402"/>
      <c r="M467" s="1402"/>
      <c r="N467" s="1266"/>
      <c r="O467" s="1402"/>
      <c r="P467" s="1053"/>
      <c r="Q467" s="1056"/>
      <c r="R467" s="1041"/>
      <c r="S467" s="1041"/>
      <c r="T467" s="1023"/>
      <c r="U467" s="1008"/>
      <c r="V467" s="1008"/>
      <c r="W467" s="1008"/>
      <c r="X467" s="1008"/>
      <c r="Y467" s="1008"/>
      <c r="Z467" s="1005"/>
      <c r="AA467" s="1005"/>
      <c r="AB467" s="1005"/>
      <c r="AC467" s="1005"/>
      <c r="AD467" s="1005"/>
      <c r="AE467" s="1005"/>
      <c r="AF467" s="1005"/>
      <c r="AG467" s="479"/>
      <c r="AH467" s="592"/>
      <c r="AI467" s="592"/>
      <c r="AJ467" s="592"/>
      <c r="AK467" s="196"/>
      <c r="AL467" s="197"/>
      <c r="AM467" s="197"/>
      <c r="AN467" s="197"/>
      <c r="AO467" s="197"/>
      <c r="AP467" s="1151"/>
      <c r="AQ467" s="1005"/>
      <c r="AR467" s="282"/>
      <c r="AS467" s="282"/>
      <c r="AT467" s="282"/>
      <c r="AU467" s="282"/>
      <c r="AV467" s="282"/>
      <c r="AW467" s="282"/>
      <c r="AX467" s="1151"/>
      <c r="AY467" s="1005"/>
      <c r="AZ467" s="282"/>
      <c r="BA467" s="282"/>
      <c r="BB467" s="282"/>
      <c r="BC467" s="282"/>
      <c r="BD467" s="282"/>
      <c r="BE467" s="282"/>
      <c r="BF467" s="1151"/>
      <c r="BG467" s="1005"/>
      <c r="BH467" s="282"/>
      <c r="BI467" s="282"/>
      <c r="BJ467" s="282"/>
      <c r="BK467" s="282"/>
      <c r="BL467" s="282"/>
      <c r="BM467" s="282"/>
      <c r="BN467" s="1151"/>
      <c r="BO467" s="1005"/>
      <c r="BP467" s="282"/>
      <c r="BQ467" s="282"/>
      <c r="BR467" s="282"/>
      <c r="BS467" s="282"/>
      <c r="BT467" s="282"/>
      <c r="BU467" s="282"/>
    </row>
    <row r="468" spans="1:73" s="1" customFormat="1" ht="39.950000000000003" customHeight="1" x14ac:dyDescent="0.25">
      <c r="A468" s="151"/>
      <c r="B468" s="24"/>
      <c r="C468" s="1059"/>
      <c r="D468" s="1050"/>
      <c r="E468" s="1062"/>
      <c r="F468" s="1065"/>
      <c r="G468" s="1402"/>
      <c r="H468" s="1044"/>
      <c r="I468" s="1402"/>
      <c r="J468" s="1402"/>
      <c r="K468" s="1402"/>
      <c r="L468" s="1402"/>
      <c r="M468" s="1402"/>
      <c r="N468" s="1266"/>
      <c r="O468" s="1402"/>
      <c r="P468" s="1053"/>
      <c r="Q468" s="1056"/>
      <c r="R468" s="1041"/>
      <c r="S468" s="1041"/>
      <c r="T468" s="1023"/>
      <c r="U468" s="1008"/>
      <c r="V468" s="1008"/>
      <c r="W468" s="1008"/>
      <c r="X468" s="1008"/>
      <c r="Y468" s="1008"/>
      <c r="Z468" s="1005"/>
      <c r="AA468" s="1005"/>
      <c r="AB468" s="1005"/>
      <c r="AC468" s="1005"/>
      <c r="AD468" s="1005"/>
      <c r="AE468" s="1005"/>
      <c r="AF468" s="1005"/>
      <c r="AG468" s="196"/>
      <c r="AH468" s="592"/>
      <c r="AI468" s="592"/>
      <c r="AJ468" s="592"/>
      <c r="AK468" s="196"/>
      <c r="AL468" s="197"/>
      <c r="AM468" s="197"/>
      <c r="AN468" s="197"/>
      <c r="AO468" s="197"/>
      <c r="AP468" s="1151"/>
      <c r="AQ468" s="1005"/>
      <c r="AR468" s="282"/>
      <c r="AS468" s="282"/>
      <c r="AT468" s="282"/>
      <c r="AU468" s="282"/>
      <c r="AV468" s="282"/>
      <c r="AW468" s="282"/>
      <c r="AX468" s="1151"/>
      <c r="AY468" s="1005"/>
      <c r="AZ468" s="282"/>
      <c r="BA468" s="282"/>
      <c r="BB468" s="282"/>
      <c r="BC468" s="282"/>
      <c r="BD468" s="282"/>
      <c r="BE468" s="282"/>
      <c r="BF468" s="1151"/>
      <c r="BG468" s="1005"/>
      <c r="BH468" s="282"/>
      <c r="BI468" s="282"/>
      <c r="BJ468" s="282"/>
      <c r="BK468" s="282"/>
      <c r="BL468" s="282"/>
      <c r="BM468" s="282"/>
      <c r="BN468" s="1151"/>
      <c r="BO468" s="1005"/>
      <c r="BP468" s="282"/>
      <c r="BQ468" s="282"/>
      <c r="BR468" s="282"/>
      <c r="BS468" s="282"/>
      <c r="BT468" s="282"/>
      <c r="BU468" s="282"/>
    </row>
    <row r="469" spans="1:73" s="1" customFormat="1" ht="39.950000000000003" customHeight="1" thickBot="1" x14ac:dyDescent="0.3">
      <c r="A469" s="151"/>
      <c r="B469" s="24"/>
      <c r="C469" s="1060"/>
      <c r="D469" s="1051"/>
      <c r="E469" s="1063"/>
      <c r="F469" s="1066"/>
      <c r="G469" s="1403"/>
      <c r="H469" s="1045"/>
      <c r="I469" s="1403"/>
      <c r="J469" s="1403"/>
      <c r="K469" s="1403"/>
      <c r="L469" s="1403"/>
      <c r="M469" s="1403"/>
      <c r="N469" s="1267"/>
      <c r="O469" s="1403"/>
      <c r="P469" s="1054"/>
      <c r="Q469" s="1057"/>
      <c r="R469" s="1042"/>
      <c r="S469" s="1042"/>
      <c r="T469" s="1024"/>
      <c r="U469" s="1009"/>
      <c r="V469" s="1009"/>
      <c r="W469" s="1009"/>
      <c r="X469" s="1009"/>
      <c r="Y469" s="1009"/>
      <c r="Z469" s="1006"/>
      <c r="AA469" s="1006"/>
      <c r="AB469" s="1006"/>
      <c r="AC469" s="1006"/>
      <c r="AD469" s="1006"/>
      <c r="AE469" s="1006"/>
      <c r="AF469" s="1006"/>
      <c r="AG469" s="715"/>
      <c r="AH469" s="716"/>
      <c r="AI469" s="716"/>
      <c r="AJ469" s="716"/>
      <c r="AK469" s="715"/>
      <c r="AL469" s="717"/>
      <c r="AM469" s="717"/>
      <c r="AN469" s="717"/>
      <c r="AO469" s="717"/>
      <c r="AP469" s="1152"/>
      <c r="AQ469" s="1006"/>
      <c r="AR469" s="718"/>
      <c r="AS469" s="718"/>
      <c r="AT469" s="718"/>
      <c r="AU469" s="718"/>
      <c r="AV469" s="718"/>
      <c r="AW469" s="718"/>
      <c r="AX469" s="1152"/>
      <c r="AY469" s="1006"/>
      <c r="AZ469" s="718"/>
      <c r="BA469" s="718"/>
      <c r="BB469" s="718"/>
      <c r="BC469" s="718"/>
      <c r="BD469" s="718"/>
      <c r="BE469" s="718"/>
      <c r="BF469" s="1152"/>
      <c r="BG469" s="1006"/>
      <c r="BH469" s="718"/>
      <c r="BI469" s="718"/>
      <c r="BJ469" s="718"/>
      <c r="BK469" s="718"/>
      <c r="BL469" s="718"/>
      <c r="BM469" s="718"/>
      <c r="BN469" s="1152"/>
      <c r="BO469" s="1006"/>
      <c r="BP469" s="718"/>
      <c r="BQ469" s="718"/>
      <c r="BR469" s="718"/>
      <c r="BS469" s="718"/>
      <c r="BT469" s="718"/>
      <c r="BU469" s="718"/>
    </row>
    <row r="470" spans="1:73" s="1" customFormat="1" ht="39.950000000000003" customHeight="1" thickTop="1" x14ac:dyDescent="0.25">
      <c r="A470" s="151"/>
      <c r="B470" s="24"/>
      <c r="C470" s="1058" t="s">
        <v>1569</v>
      </c>
      <c r="D470" s="1049" t="s">
        <v>1570</v>
      </c>
      <c r="E470" s="1061">
        <v>492</v>
      </c>
      <c r="F470" s="1064">
        <v>410306800</v>
      </c>
      <c r="G470" s="1401" t="s">
        <v>3172</v>
      </c>
      <c r="H470" s="1043" t="s">
        <v>272</v>
      </c>
      <c r="I470" s="1401" t="s">
        <v>2982</v>
      </c>
      <c r="J470" s="1401">
        <v>41</v>
      </c>
      <c r="K470" s="1401" t="s">
        <v>3050</v>
      </c>
      <c r="L470" s="1401">
        <v>4103</v>
      </c>
      <c r="M470" s="1401" t="s">
        <v>3051</v>
      </c>
      <c r="N470" s="1265">
        <v>2024004540064</v>
      </c>
      <c r="O470" s="1401" t="s">
        <v>3673</v>
      </c>
      <c r="P470" s="1052" t="s">
        <v>1571</v>
      </c>
      <c r="Q470" s="1055">
        <v>1</v>
      </c>
      <c r="R470" s="1040" t="s">
        <v>2871</v>
      </c>
      <c r="S470" s="1040"/>
      <c r="T470" s="1022"/>
      <c r="U470" s="1007"/>
      <c r="V470" s="1007"/>
      <c r="W470" s="1007"/>
      <c r="X470" s="1007"/>
      <c r="Y470" s="1007"/>
      <c r="Z470" s="1004">
        <f t="shared" ref="Z470" si="1385">+AQ470+AY470+BG470+BO470</f>
        <v>0</v>
      </c>
      <c r="AA470" s="1004">
        <f t="shared" ref="AA470" si="1386">SUM(AR470:AR473,AZ470:AZ473,BH470:BH473,BP470:BP473)</f>
        <v>0</v>
      </c>
      <c r="AB470" s="1004">
        <f t="shared" ref="AB470" si="1387">SUM(AS470:AS473,BA470:BA473,BI470:BI473,BQ470:BQ473)</f>
        <v>0</v>
      </c>
      <c r="AC470" s="1004">
        <f t="shared" ref="AC470" si="1388">SUM(AT470:AT473,BB470:BB473,BJ470:BJ473,BR470:BR473)</f>
        <v>0</v>
      </c>
      <c r="AD470" s="1004">
        <f t="shared" ref="AD470" si="1389">SUM(AU470:AU473,BC470:BC473,BK470:BK473,BS470:BS473)</f>
        <v>0</v>
      </c>
      <c r="AE470" s="1004">
        <f t="shared" ref="AE470" si="1390">SUM(AV470:AV473,BD470:BD473,BL470:BL473,BT470:BT473)</f>
        <v>0</v>
      </c>
      <c r="AF470" s="1004">
        <f t="shared" ref="AF470" si="1391">SUM(AW470:AW473,BE470:BE473,BM470:BM473,BU470:BU473)</f>
        <v>0</v>
      </c>
      <c r="AG470" s="714"/>
      <c r="AH470" s="593"/>
      <c r="AI470" s="593"/>
      <c r="AJ470" s="593"/>
      <c r="AK470" s="207"/>
      <c r="AL470" s="208"/>
      <c r="AM470" s="208"/>
      <c r="AN470" s="208"/>
      <c r="AO470" s="208"/>
      <c r="AP470" s="1150">
        <f t="shared" ref="AP470" si="1392">+U470</f>
        <v>0</v>
      </c>
      <c r="AQ470" s="1004">
        <f t="shared" ref="AQ470" si="1393">SUM(AR470:AW473)</f>
        <v>0</v>
      </c>
      <c r="AR470" s="299"/>
      <c r="AS470" s="299"/>
      <c r="AT470" s="299"/>
      <c r="AU470" s="299"/>
      <c r="AV470" s="299"/>
      <c r="AW470" s="299"/>
      <c r="AX470" s="1150">
        <f t="shared" ref="AX470" si="1394">+V470</f>
        <v>0</v>
      </c>
      <c r="AY470" s="1004">
        <f t="shared" ref="AY470" si="1395">SUM(AZ470:BE473)</f>
        <v>0</v>
      </c>
      <c r="AZ470" s="299"/>
      <c r="BA470" s="299"/>
      <c r="BB470" s="299"/>
      <c r="BC470" s="299"/>
      <c r="BD470" s="299"/>
      <c r="BE470" s="299"/>
      <c r="BF470" s="1150">
        <f t="shared" ref="BF470" si="1396">+W470</f>
        <v>0</v>
      </c>
      <c r="BG470" s="1004">
        <f t="shared" ref="BG470" si="1397">SUM(BH470:BM473)</f>
        <v>0</v>
      </c>
      <c r="BH470" s="299"/>
      <c r="BI470" s="299"/>
      <c r="BJ470" s="299"/>
      <c r="BK470" s="299"/>
      <c r="BL470" s="299"/>
      <c r="BM470" s="299"/>
      <c r="BN470" s="1150">
        <f t="shared" ref="BN470" si="1398">+X470</f>
        <v>0</v>
      </c>
      <c r="BO470" s="1004">
        <f t="shared" ref="BO470" si="1399">SUM(BP470:BU473)</f>
        <v>0</v>
      </c>
      <c r="BP470" s="299"/>
      <c r="BQ470" s="299"/>
      <c r="BR470" s="299"/>
      <c r="BS470" s="299"/>
      <c r="BT470" s="299"/>
      <c r="BU470" s="299"/>
    </row>
    <row r="471" spans="1:73" s="1" customFormat="1" ht="39.950000000000003" customHeight="1" x14ac:dyDescent="0.25">
      <c r="A471" s="151"/>
      <c r="B471" s="24"/>
      <c r="C471" s="1059"/>
      <c r="D471" s="1050"/>
      <c r="E471" s="1062"/>
      <c r="F471" s="1065"/>
      <c r="G471" s="1402"/>
      <c r="H471" s="1044"/>
      <c r="I471" s="1402"/>
      <c r="J471" s="1402"/>
      <c r="K471" s="1402"/>
      <c r="L471" s="1402"/>
      <c r="M471" s="1402"/>
      <c r="N471" s="1266"/>
      <c r="O471" s="1402"/>
      <c r="P471" s="1053"/>
      <c r="Q471" s="1056"/>
      <c r="R471" s="1041"/>
      <c r="S471" s="1041"/>
      <c r="T471" s="1023"/>
      <c r="U471" s="1008"/>
      <c r="V471" s="1008"/>
      <c r="W471" s="1008"/>
      <c r="X471" s="1008"/>
      <c r="Y471" s="1008"/>
      <c r="Z471" s="1005"/>
      <c r="AA471" s="1005"/>
      <c r="AB471" s="1005"/>
      <c r="AC471" s="1005"/>
      <c r="AD471" s="1005"/>
      <c r="AE471" s="1005"/>
      <c r="AF471" s="1005"/>
      <c r="AG471" s="479"/>
      <c r="AH471" s="592"/>
      <c r="AI471" s="592"/>
      <c r="AJ471" s="592"/>
      <c r="AK471" s="196"/>
      <c r="AL471" s="197"/>
      <c r="AM471" s="197"/>
      <c r="AN471" s="197"/>
      <c r="AO471" s="197"/>
      <c r="AP471" s="1151"/>
      <c r="AQ471" s="1005"/>
      <c r="AR471" s="282"/>
      <c r="AS471" s="282"/>
      <c r="AT471" s="282"/>
      <c r="AU471" s="282"/>
      <c r="AV471" s="282"/>
      <c r="AW471" s="282"/>
      <c r="AX471" s="1151"/>
      <c r="AY471" s="1005"/>
      <c r="AZ471" s="282"/>
      <c r="BA471" s="282"/>
      <c r="BB471" s="282"/>
      <c r="BC471" s="282"/>
      <c r="BD471" s="282"/>
      <c r="BE471" s="282"/>
      <c r="BF471" s="1151"/>
      <c r="BG471" s="1005"/>
      <c r="BH471" s="282"/>
      <c r="BI471" s="282"/>
      <c r="BJ471" s="282"/>
      <c r="BK471" s="282"/>
      <c r="BL471" s="282"/>
      <c r="BM471" s="282"/>
      <c r="BN471" s="1151"/>
      <c r="BO471" s="1005"/>
      <c r="BP471" s="282"/>
      <c r="BQ471" s="282"/>
      <c r="BR471" s="282"/>
      <c r="BS471" s="282"/>
      <c r="BT471" s="282"/>
      <c r="BU471" s="282"/>
    </row>
    <row r="472" spans="1:73" s="1" customFormat="1" ht="39.950000000000003" customHeight="1" x14ac:dyDescent="0.25">
      <c r="A472" s="151"/>
      <c r="B472" s="24"/>
      <c r="C472" s="1059"/>
      <c r="D472" s="1050"/>
      <c r="E472" s="1062"/>
      <c r="F472" s="1065"/>
      <c r="G472" s="1402"/>
      <c r="H472" s="1044"/>
      <c r="I472" s="1402"/>
      <c r="J472" s="1402"/>
      <c r="K472" s="1402"/>
      <c r="L472" s="1402"/>
      <c r="M472" s="1402"/>
      <c r="N472" s="1266"/>
      <c r="O472" s="1402"/>
      <c r="P472" s="1053"/>
      <c r="Q472" s="1056"/>
      <c r="R472" s="1041"/>
      <c r="S472" s="1041"/>
      <c r="T472" s="1023"/>
      <c r="U472" s="1008"/>
      <c r="V472" s="1008"/>
      <c r="W472" s="1008"/>
      <c r="X472" s="1008"/>
      <c r="Y472" s="1008"/>
      <c r="Z472" s="1005"/>
      <c r="AA472" s="1005"/>
      <c r="AB472" s="1005"/>
      <c r="AC472" s="1005"/>
      <c r="AD472" s="1005"/>
      <c r="AE472" s="1005"/>
      <c r="AF472" s="1005"/>
      <c r="AG472" s="196"/>
      <c r="AH472" s="592"/>
      <c r="AI472" s="592"/>
      <c r="AJ472" s="592"/>
      <c r="AK472" s="196"/>
      <c r="AL472" s="197"/>
      <c r="AM472" s="197"/>
      <c r="AN472" s="197"/>
      <c r="AO472" s="197"/>
      <c r="AP472" s="1151"/>
      <c r="AQ472" s="1005"/>
      <c r="AR472" s="282"/>
      <c r="AS472" s="282"/>
      <c r="AT472" s="282"/>
      <c r="AU472" s="282"/>
      <c r="AV472" s="282"/>
      <c r="AW472" s="282"/>
      <c r="AX472" s="1151"/>
      <c r="AY472" s="1005"/>
      <c r="AZ472" s="282"/>
      <c r="BA472" s="282"/>
      <c r="BB472" s="282"/>
      <c r="BC472" s="282"/>
      <c r="BD472" s="282"/>
      <c r="BE472" s="282"/>
      <c r="BF472" s="1151"/>
      <c r="BG472" s="1005"/>
      <c r="BH472" s="282"/>
      <c r="BI472" s="282"/>
      <c r="BJ472" s="282"/>
      <c r="BK472" s="282"/>
      <c r="BL472" s="282"/>
      <c r="BM472" s="282"/>
      <c r="BN472" s="1151"/>
      <c r="BO472" s="1005"/>
      <c r="BP472" s="282"/>
      <c r="BQ472" s="282"/>
      <c r="BR472" s="282"/>
      <c r="BS472" s="282"/>
      <c r="BT472" s="282"/>
      <c r="BU472" s="282"/>
    </row>
    <row r="473" spans="1:73" s="1" customFormat="1" ht="39.950000000000003" customHeight="1" thickBot="1" x14ac:dyDescent="0.3">
      <c r="A473" s="151"/>
      <c r="B473" s="24"/>
      <c r="C473" s="1060"/>
      <c r="D473" s="1051"/>
      <c r="E473" s="1063"/>
      <c r="F473" s="1066"/>
      <c r="G473" s="1403"/>
      <c r="H473" s="1045"/>
      <c r="I473" s="1403"/>
      <c r="J473" s="1403"/>
      <c r="K473" s="1403"/>
      <c r="L473" s="1403"/>
      <c r="M473" s="1403"/>
      <c r="N473" s="1267"/>
      <c r="O473" s="1403"/>
      <c r="P473" s="1054"/>
      <c r="Q473" s="1057"/>
      <c r="R473" s="1042"/>
      <c r="S473" s="1042"/>
      <c r="T473" s="1024"/>
      <c r="U473" s="1009"/>
      <c r="V473" s="1009"/>
      <c r="W473" s="1009"/>
      <c r="X473" s="1009"/>
      <c r="Y473" s="1009"/>
      <c r="Z473" s="1006"/>
      <c r="AA473" s="1006"/>
      <c r="AB473" s="1006"/>
      <c r="AC473" s="1006"/>
      <c r="AD473" s="1006"/>
      <c r="AE473" s="1006"/>
      <c r="AF473" s="1006"/>
      <c r="AG473" s="715"/>
      <c r="AH473" s="716"/>
      <c r="AI473" s="716"/>
      <c r="AJ473" s="716"/>
      <c r="AK473" s="715"/>
      <c r="AL473" s="717"/>
      <c r="AM473" s="717"/>
      <c r="AN473" s="717"/>
      <c r="AO473" s="717"/>
      <c r="AP473" s="1152"/>
      <c r="AQ473" s="1006"/>
      <c r="AR473" s="718"/>
      <c r="AS473" s="718"/>
      <c r="AT473" s="718"/>
      <c r="AU473" s="718"/>
      <c r="AV473" s="718"/>
      <c r="AW473" s="718"/>
      <c r="AX473" s="1152"/>
      <c r="AY473" s="1006"/>
      <c r="AZ473" s="718"/>
      <c r="BA473" s="718"/>
      <c r="BB473" s="718"/>
      <c r="BC473" s="718"/>
      <c r="BD473" s="718"/>
      <c r="BE473" s="718"/>
      <c r="BF473" s="1152"/>
      <c r="BG473" s="1006"/>
      <c r="BH473" s="718"/>
      <c r="BI473" s="718"/>
      <c r="BJ473" s="718"/>
      <c r="BK473" s="718"/>
      <c r="BL473" s="718"/>
      <c r="BM473" s="718"/>
      <c r="BN473" s="1152"/>
      <c r="BO473" s="1006"/>
      <c r="BP473" s="718"/>
      <c r="BQ473" s="718"/>
      <c r="BR473" s="718"/>
      <c r="BS473" s="718"/>
      <c r="BT473" s="718"/>
      <c r="BU473" s="718"/>
    </row>
    <row r="474" spans="1:73" s="1" customFormat="1" ht="39.950000000000003" customHeight="1" thickTop="1" x14ac:dyDescent="0.25">
      <c r="A474" s="151"/>
      <c r="B474" s="24"/>
      <c r="C474" s="1058" t="s">
        <v>1572</v>
      </c>
      <c r="D474" s="1049" t="s">
        <v>1573</v>
      </c>
      <c r="E474" s="1061">
        <v>493</v>
      </c>
      <c r="F474" s="1064">
        <v>410305007</v>
      </c>
      <c r="G474" s="1401" t="s">
        <v>3671</v>
      </c>
      <c r="H474" s="1043" t="s">
        <v>2978</v>
      </c>
      <c r="I474" s="1401" t="s">
        <v>2982</v>
      </c>
      <c r="J474" s="1401">
        <v>41</v>
      </c>
      <c r="K474" s="1401" t="s">
        <v>3050</v>
      </c>
      <c r="L474" s="1401">
        <v>4103</v>
      </c>
      <c r="M474" s="1401" t="s">
        <v>3051</v>
      </c>
      <c r="N474" s="1265">
        <v>2024004540064</v>
      </c>
      <c r="O474" s="1401" t="s">
        <v>3673</v>
      </c>
      <c r="P474" s="1052" t="s">
        <v>485</v>
      </c>
      <c r="Q474" s="1055">
        <v>300</v>
      </c>
      <c r="R474" s="1040" t="s">
        <v>2871</v>
      </c>
      <c r="S474" s="1040"/>
      <c r="T474" s="1022"/>
      <c r="U474" s="1007"/>
      <c r="V474" s="1007"/>
      <c r="W474" s="1007"/>
      <c r="X474" s="1007"/>
      <c r="Y474" s="1007"/>
      <c r="Z474" s="1004">
        <f t="shared" ref="Z474" si="1400">+AQ474+AY474+BG474+BO474</f>
        <v>0</v>
      </c>
      <c r="AA474" s="1004">
        <f t="shared" ref="AA474" si="1401">SUM(AR474:AR477,AZ474:AZ477,BH474:BH477,BP474:BP477)</f>
        <v>0</v>
      </c>
      <c r="AB474" s="1004">
        <f t="shared" ref="AB474" si="1402">SUM(AS474:AS477,BA474:BA477,BI474:BI477,BQ474:BQ477)</f>
        <v>0</v>
      </c>
      <c r="AC474" s="1004">
        <f t="shared" ref="AC474" si="1403">SUM(AT474:AT477,BB474:BB477,BJ474:BJ477,BR474:BR477)</f>
        <v>0</v>
      </c>
      <c r="AD474" s="1004">
        <f t="shared" ref="AD474" si="1404">SUM(AU474:AU477,BC474:BC477,BK474:BK477,BS474:BS477)</f>
        <v>0</v>
      </c>
      <c r="AE474" s="1004">
        <f t="shared" ref="AE474" si="1405">SUM(AV474:AV477,BD474:BD477,BL474:BL477,BT474:BT477)</f>
        <v>0</v>
      </c>
      <c r="AF474" s="1004">
        <f t="shared" ref="AF474" si="1406">SUM(AW474:AW477,BE474:BE477,BM474:BM477,BU474:BU477)</f>
        <v>0</v>
      </c>
      <c r="AG474" s="714"/>
      <c r="AH474" s="593"/>
      <c r="AI474" s="593"/>
      <c r="AJ474" s="593"/>
      <c r="AK474" s="207"/>
      <c r="AL474" s="208"/>
      <c r="AM474" s="208"/>
      <c r="AN474" s="208"/>
      <c r="AO474" s="208"/>
      <c r="AP474" s="1150">
        <f t="shared" ref="AP474" si="1407">+U474</f>
        <v>0</v>
      </c>
      <c r="AQ474" s="1004">
        <f t="shared" ref="AQ474" si="1408">SUM(AR474:AW477)</f>
        <v>0</v>
      </c>
      <c r="AR474" s="299"/>
      <c r="AS474" s="299"/>
      <c r="AT474" s="299"/>
      <c r="AU474" s="299"/>
      <c r="AV474" s="299"/>
      <c r="AW474" s="299"/>
      <c r="AX474" s="1150">
        <f t="shared" ref="AX474" si="1409">+V474</f>
        <v>0</v>
      </c>
      <c r="AY474" s="1004">
        <f t="shared" ref="AY474" si="1410">SUM(AZ474:BE477)</f>
        <v>0</v>
      </c>
      <c r="AZ474" s="299"/>
      <c r="BA474" s="299"/>
      <c r="BB474" s="299"/>
      <c r="BC474" s="299"/>
      <c r="BD474" s="299"/>
      <c r="BE474" s="299"/>
      <c r="BF474" s="1150">
        <f t="shared" ref="BF474" si="1411">+W474</f>
        <v>0</v>
      </c>
      <c r="BG474" s="1004">
        <f t="shared" ref="BG474" si="1412">SUM(BH474:BM477)</f>
        <v>0</v>
      </c>
      <c r="BH474" s="299"/>
      <c r="BI474" s="299"/>
      <c r="BJ474" s="299"/>
      <c r="BK474" s="299"/>
      <c r="BL474" s="299"/>
      <c r="BM474" s="299"/>
      <c r="BN474" s="1150">
        <f t="shared" ref="BN474" si="1413">+X474</f>
        <v>0</v>
      </c>
      <c r="BO474" s="1004">
        <f t="shared" ref="BO474" si="1414">SUM(BP474:BU477)</f>
        <v>0</v>
      </c>
      <c r="BP474" s="299"/>
      <c r="BQ474" s="299"/>
      <c r="BR474" s="299"/>
      <c r="BS474" s="299"/>
      <c r="BT474" s="299"/>
      <c r="BU474" s="299"/>
    </row>
    <row r="475" spans="1:73" s="1" customFormat="1" ht="39.950000000000003" customHeight="1" x14ac:dyDescent="0.25">
      <c r="A475" s="151"/>
      <c r="B475" s="24"/>
      <c r="C475" s="1059"/>
      <c r="D475" s="1050"/>
      <c r="E475" s="1062"/>
      <c r="F475" s="1065"/>
      <c r="G475" s="1402"/>
      <c r="H475" s="1044"/>
      <c r="I475" s="1402"/>
      <c r="J475" s="1402"/>
      <c r="K475" s="1402"/>
      <c r="L475" s="1402"/>
      <c r="M475" s="1402"/>
      <c r="N475" s="1266"/>
      <c r="O475" s="1402"/>
      <c r="P475" s="1053"/>
      <c r="Q475" s="1056"/>
      <c r="R475" s="1041"/>
      <c r="S475" s="1041"/>
      <c r="T475" s="1023"/>
      <c r="U475" s="1008"/>
      <c r="V475" s="1008"/>
      <c r="W475" s="1008"/>
      <c r="X475" s="1008"/>
      <c r="Y475" s="1008"/>
      <c r="Z475" s="1005"/>
      <c r="AA475" s="1005"/>
      <c r="AB475" s="1005"/>
      <c r="AC475" s="1005"/>
      <c r="AD475" s="1005"/>
      <c r="AE475" s="1005"/>
      <c r="AF475" s="1005"/>
      <c r="AG475" s="479"/>
      <c r="AH475" s="592"/>
      <c r="AI475" s="592"/>
      <c r="AJ475" s="592"/>
      <c r="AK475" s="196"/>
      <c r="AL475" s="197"/>
      <c r="AM475" s="197"/>
      <c r="AN475" s="197"/>
      <c r="AO475" s="197"/>
      <c r="AP475" s="1151"/>
      <c r="AQ475" s="1005"/>
      <c r="AR475" s="282"/>
      <c r="AS475" s="282"/>
      <c r="AT475" s="282"/>
      <c r="AU475" s="282"/>
      <c r="AV475" s="282"/>
      <c r="AW475" s="282"/>
      <c r="AX475" s="1151"/>
      <c r="AY475" s="1005"/>
      <c r="AZ475" s="282"/>
      <c r="BA475" s="282"/>
      <c r="BB475" s="282"/>
      <c r="BC475" s="282"/>
      <c r="BD475" s="282"/>
      <c r="BE475" s="282"/>
      <c r="BF475" s="1151"/>
      <c r="BG475" s="1005"/>
      <c r="BH475" s="282"/>
      <c r="BI475" s="282"/>
      <c r="BJ475" s="282"/>
      <c r="BK475" s="282"/>
      <c r="BL475" s="282"/>
      <c r="BM475" s="282"/>
      <c r="BN475" s="1151"/>
      <c r="BO475" s="1005"/>
      <c r="BP475" s="282"/>
      <c r="BQ475" s="282"/>
      <c r="BR475" s="282"/>
      <c r="BS475" s="282"/>
      <c r="BT475" s="282"/>
      <c r="BU475" s="282"/>
    </row>
    <row r="476" spans="1:73" s="1" customFormat="1" ht="39.950000000000003" customHeight="1" x14ac:dyDescent="0.25">
      <c r="A476" s="151"/>
      <c r="B476" s="24"/>
      <c r="C476" s="1059"/>
      <c r="D476" s="1050"/>
      <c r="E476" s="1062"/>
      <c r="F476" s="1065"/>
      <c r="G476" s="1402"/>
      <c r="H476" s="1044"/>
      <c r="I476" s="1402"/>
      <c r="J476" s="1402"/>
      <c r="K476" s="1402"/>
      <c r="L476" s="1402"/>
      <c r="M476" s="1402"/>
      <c r="N476" s="1266"/>
      <c r="O476" s="1402"/>
      <c r="P476" s="1053"/>
      <c r="Q476" s="1056"/>
      <c r="R476" s="1041"/>
      <c r="S476" s="1041"/>
      <c r="T476" s="1023"/>
      <c r="U476" s="1008"/>
      <c r="V476" s="1008"/>
      <c r="W476" s="1008"/>
      <c r="X476" s="1008"/>
      <c r="Y476" s="1008"/>
      <c r="Z476" s="1005"/>
      <c r="AA476" s="1005"/>
      <c r="AB476" s="1005"/>
      <c r="AC476" s="1005"/>
      <c r="AD476" s="1005"/>
      <c r="AE476" s="1005"/>
      <c r="AF476" s="1005"/>
      <c r="AG476" s="196"/>
      <c r="AH476" s="592"/>
      <c r="AI476" s="592"/>
      <c r="AJ476" s="592"/>
      <c r="AK476" s="196"/>
      <c r="AL476" s="197"/>
      <c r="AM476" s="197"/>
      <c r="AN476" s="197"/>
      <c r="AO476" s="197"/>
      <c r="AP476" s="1151"/>
      <c r="AQ476" s="1005"/>
      <c r="AR476" s="282"/>
      <c r="AS476" s="282"/>
      <c r="AT476" s="282"/>
      <c r="AU476" s="282"/>
      <c r="AV476" s="282"/>
      <c r="AW476" s="282"/>
      <c r="AX476" s="1151"/>
      <c r="AY476" s="1005"/>
      <c r="AZ476" s="282"/>
      <c r="BA476" s="282"/>
      <c r="BB476" s="282"/>
      <c r="BC476" s="282"/>
      <c r="BD476" s="282"/>
      <c r="BE476" s="282"/>
      <c r="BF476" s="1151"/>
      <c r="BG476" s="1005"/>
      <c r="BH476" s="282"/>
      <c r="BI476" s="282"/>
      <c r="BJ476" s="282"/>
      <c r="BK476" s="282"/>
      <c r="BL476" s="282"/>
      <c r="BM476" s="282"/>
      <c r="BN476" s="1151"/>
      <c r="BO476" s="1005"/>
      <c r="BP476" s="282"/>
      <c r="BQ476" s="282"/>
      <c r="BR476" s="282"/>
      <c r="BS476" s="282"/>
      <c r="BT476" s="282"/>
      <c r="BU476" s="282"/>
    </row>
    <row r="477" spans="1:73" s="1" customFormat="1" ht="39.950000000000003" customHeight="1" thickBot="1" x14ac:dyDescent="0.3">
      <c r="A477" s="151"/>
      <c r="B477" s="24"/>
      <c r="C477" s="1060"/>
      <c r="D477" s="1051"/>
      <c r="E477" s="1063"/>
      <c r="F477" s="1066"/>
      <c r="G477" s="1403"/>
      <c r="H477" s="1045"/>
      <c r="I477" s="1403"/>
      <c r="J477" s="1403"/>
      <c r="K477" s="1403"/>
      <c r="L477" s="1403"/>
      <c r="M477" s="1403"/>
      <c r="N477" s="1267"/>
      <c r="O477" s="1403"/>
      <c r="P477" s="1054"/>
      <c r="Q477" s="1057"/>
      <c r="R477" s="1042"/>
      <c r="S477" s="1042"/>
      <c r="T477" s="1024"/>
      <c r="U477" s="1009"/>
      <c r="V477" s="1009"/>
      <c r="W477" s="1009"/>
      <c r="X477" s="1009"/>
      <c r="Y477" s="1009"/>
      <c r="Z477" s="1006"/>
      <c r="AA477" s="1006"/>
      <c r="AB477" s="1006"/>
      <c r="AC477" s="1006"/>
      <c r="AD477" s="1006"/>
      <c r="AE477" s="1006"/>
      <c r="AF477" s="1006"/>
      <c r="AG477" s="715"/>
      <c r="AH477" s="716"/>
      <c r="AI477" s="716"/>
      <c r="AJ477" s="716"/>
      <c r="AK477" s="715"/>
      <c r="AL477" s="717"/>
      <c r="AM477" s="717"/>
      <c r="AN477" s="717"/>
      <c r="AO477" s="717"/>
      <c r="AP477" s="1152"/>
      <c r="AQ477" s="1006"/>
      <c r="AR477" s="718"/>
      <c r="AS477" s="718"/>
      <c r="AT477" s="718"/>
      <c r="AU477" s="718"/>
      <c r="AV477" s="718"/>
      <c r="AW477" s="718"/>
      <c r="AX477" s="1152"/>
      <c r="AY477" s="1006"/>
      <c r="AZ477" s="718"/>
      <c r="BA477" s="718"/>
      <c r="BB477" s="718"/>
      <c r="BC477" s="718"/>
      <c r="BD477" s="718"/>
      <c r="BE477" s="718"/>
      <c r="BF477" s="1152"/>
      <c r="BG477" s="1006"/>
      <c r="BH477" s="718"/>
      <c r="BI477" s="718"/>
      <c r="BJ477" s="718"/>
      <c r="BK477" s="718"/>
      <c r="BL477" s="718"/>
      <c r="BM477" s="718"/>
      <c r="BN477" s="1152"/>
      <c r="BO477" s="1006"/>
      <c r="BP477" s="718"/>
      <c r="BQ477" s="718"/>
      <c r="BR477" s="718"/>
      <c r="BS477" s="718"/>
      <c r="BT477" s="718"/>
      <c r="BU477" s="718"/>
    </row>
    <row r="478" spans="1:73" s="1" customFormat="1" ht="39.950000000000003" customHeight="1" thickTop="1" x14ac:dyDescent="0.25">
      <c r="A478" s="151"/>
      <c r="B478" s="24"/>
      <c r="C478" s="1058" t="s">
        <v>1589</v>
      </c>
      <c r="D478" s="1049" t="s">
        <v>1590</v>
      </c>
      <c r="E478" s="1061">
        <v>494</v>
      </c>
      <c r="F478" s="1064">
        <v>410305007</v>
      </c>
      <c r="G478" s="1401" t="s">
        <v>3671</v>
      </c>
      <c r="H478" s="1043" t="s">
        <v>3011</v>
      </c>
      <c r="I478" s="1401" t="s">
        <v>2982</v>
      </c>
      <c r="J478" s="1401">
        <v>41</v>
      </c>
      <c r="K478" s="1401" t="s">
        <v>3050</v>
      </c>
      <c r="L478" s="1401">
        <v>4103</v>
      </c>
      <c r="M478" s="1401" t="s">
        <v>3051</v>
      </c>
      <c r="N478" s="1265">
        <v>2024004540064</v>
      </c>
      <c r="O478" s="1401" t="s">
        <v>3673</v>
      </c>
      <c r="P478" s="1052" t="s">
        <v>1588</v>
      </c>
      <c r="Q478" s="1055">
        <v>4</v>
      </c>
      <c r="R478" s="1040" t="s">
        <v>2871</v>
      </c>
      <c r="S478" s="1040"/>
      <c r="T478" s="1022"/>
      <c r="U478" s="1007"/>
      <c r="V478" s="1007"/>
      <c r="W478" s="1007"/>
      <c r="X478" s="1007"/>
      <c r="Y478" s="1007"/>
      <c r="Z478" s="1004">
        <f t="shared" ref="Z478" si="1415">+AQ478+AY478+BG478+BO478</f>
        <v>0</v>
      </c>
      <c r="AA478" s="1004">
        <f t="shared" ref="AA478" si="1416">SUM(AR478:AR481,AZ478:AZ481,BH478:BH481,BP478:BP481)</f>
        <v>0</v>
      </c>
      <c r="AB478" s="1004">
        <f t="shared" ref="AB478" si="1417">SUM(AS478:AS481,BA478:BA481,BI478:BI481,BQ478:BQ481)</f>
        <v>0</v>
      </c>
      <c r="AC478" s="1004">
        <f t="shared" ref="AC478" si="1418">SUM(AT478:AT481,BB478:BB481,BJ478:BJ481,BR478:BR481)</f>
        <v>0</v>
      </c>
      <c r="AD478" s="1004">
        <f t="shared" ref="AD478" si="1419">SUM(AU478:AU481,BC478:BC481,BK478:BK481,BS478:BS481)</f>
        <v>0</v>
      </c>
      <c r="AE478" s="1004">
        <f t="shared" ref="AE478" si="1420">SUM(AV478:AV481,BD478:BD481,BL478:BL481,BT478:BT481)</f>
        <v>0</v>
      </c>
      <c r="AF478" s="1004">
        <f t="shared" ref="AF478" si="1421">SUM(AW478:AW481,BE478:BE481,BM478:BM481,BU478:BU481)</f>
        <v>0</v>
      </c>
      <c r="AG478" s="714"/>
      <c r="AH478" s="593"/>
      <c r="AI478" s="593"/>
      <c r="AJ478" s="593"/>
      <c r="AK478" s="207"/>
      <c r="AL478" s="208"/>
      <c r="AM478" s="208"/>
      <c r="AN478" s="208"/>
      <c r="AO478" s="208"/>
      <c r="AP478" s="1150">
        <f t="shared" ref="AP478" si="1422">+U478</f>
        <v>0</v>
      </c>
      <c r="AQ478" s="1004">
        <f t="shared" ref="AQ478" si="1423">SUM(AR478:AW481)</f>
        <v>0</v>
      </c>
      <c r="AR478" s="299"/>
      <c r="AS478" s="299"/>
      <c r="AT478" s="299"/>
      <c r="AU478" s="299"/>
      <c r="AV478" s="299"/>
      <c r="AW478" s="299"/>
      <c r="AX478" s="1150">
        <f t="shared" ref="AX478" si="1424">+V478</f>
        <v>0</v>
      </c>
      <c r="AY478" s="1004">
        <f t="shared" ref="AY478" si="1425">SUM(AZ478:BE481)</f>
        <v>0</v>
      </c>
      <c r="AZ478" s="299"/>
      <c r="BA478" s="299"/>
      <c r="BB478" s="299"/>
      <c r="BC478" s="299"/>
      <c r="BD478" s="299"/>
      <c r="BE478" s="299"/>
      <c r="BF478" s="1150">
        <f t="shared" ref="BF478" si="1426">+W478</f>
        <v>0</v>
      </c>
      <c r="BG478" s="1004">
        <f t="shared" ref="BG478" si="1427">SUM(BH478:BM481)</f>
        <v>0</v>
      </c>
      <c r="BH478" s="299"/>
      <c r="BI478" s="299"/>
      <c r="BJ478" s="299"/>
      <c r="BK478" s="299"/>
      <c r="BL478" s="299"/>
      <c r="BM478" s="299"/>
      <c r="BN478" s="1150">
        <f t="shared" ref="BN478" si="1428">+X478</f>
        <v>0</v>
      </c>
      <c r="BO478" s="1004">
        <f t="shared" ref="BO478" si="1429">SUM(BP478:BU481)</f>
        <v>0</v>
      </c>
      <c r="BP478" s="299"/>
      <c r="BQ478" s="299"/>
      <c r="BR478" s="299"/>
      <c r="BS478" s="299"/>
      <c r="BT478" s="299"/>
      <c r="BU478" s="299"/>
    </row>
    <row r="479" spans="1:73" s="1" customFormat="1" ht="39.950000000000003" customHeight="1" x14ac:dyDescent="0.25">
      <c r="A479" s="151"/>
      <c r="B479" s="24"/>
      <c r="C479" s="1059"/>
      <c r="D479" s="1050"/>
      <c r="E479" s="1062"/>
      <c r="F479" s="1065"/>
      <c r="G479" s="1402"/>
      <c r="H479" s="1044"/>
      <c r="I479" s="1402"/>
      <c r="J479" s="1402"/>
      <c r="K479" s="1402"/>
      <c r="L479" s="1402"/>
      <c r="M479" s="1402"/>
      <c r="N479" s="1266"/>
      <c r="O479" s="1402"/>
      <c r="P479" s="1053"/>
      <c r="Q479" s="1056"/>
      <c r="R479" s="1041"/>
      <c r="S479" s="1041"/>
      <c r="T479" s="1023"/>
      <c r="U479" s="1008"/>
      <c r="V479" s="1008"/>
      <c r="W479" s="1008"/>
      <c r="X479" s="1008"/>
      <c r="Y479" s="1008"/>
      <c r="Z479" s="1005"/>
      <c r="AA479" s="1005"/>
      <c r="AB479" s="1005"/>
      <c r="AC479" s="1005"/>
      <c r="AD479" s="1005"/>
      <c r="AE479" s="1005"/>
      <c r="AF479" s="1005"/>
      <c r="AG479" s="479"/>
      <c r="AH479" s="592"/>
      <c r="AI479" s="592"/>
      <c r="AJ479" s="592"/>
      <c r="AK479" s="196"/>
      <c r="AL479" s="197"/>
      <c r="AM479" s="197"/>
      <c r="AN479" s="197"/>
      <c r="AO479" s="197"/>
      <c r="AP479" s="1151"/>
      <c r="AQ479" s="1005"/>
      <c r="AR479" s="282"/>
      <c r="AS479" s="282"/>
      <c r="AT479" s="282"/>
      <c r="AU479" s="282"/>
      <c r="AV479" s="282"/>
      <c r="AW479" s="282"/>
      <c r="AX479" s="1151"/>
      <c r="AY479" s="1005"/>
      <c r="AZ479" s="282"/>
      <c r="BA479" s="282"/>
      <c r="BB479" s="282"/>
      <c r="BC479" s="282"/>
      <c r="BD479" s="282"/>
      <c r="BE479" s="282"/>
      <c r="BF479" s="1151"/>
      <c r="BG479" s="1005"/>
      <c r="BH479" s="282"/>
      <c r="BI479" s="282"/>
      <c r="BJ479" s="282"/>
      <c r="BK479" s="282"/>
      <c r="BL479" s="282"/>
      <c r="BM479" s="282"/>
      <c r="BN479" s="1151"/>
      <c r="BO479" s="1005"/>
      <c r="BP479" s="282"/>
      <c r="BQ479" s="282"/>
      <c r="BR479" s="282"/>
      <c r="BS479" s="282"/>
      <c r="BT479" s="282"/>
      <c r="BU479" s="282"/>
    </row>
    <row r="480" spans="1:73" s="1" customFormat="1" ht="39.950000000000003" customHeight="1" x14ac:dyDescent="0.25">
      <c r="A480" s="151"/>
      <c r="B480" s="24"/>
      <c r="C480" s="1059"/>
      <c r="D480" s="1050"/>
      <c r="E480" s="1062"/>
      <c r="F480" s="1065"/>
      <c r="G480" s="1402"/>
      <c r="H480" s="1044"/>
      <c r="I480" s="1402"/>
      <c r="J480" s="1402"/>
      <c r="K480" s="1402"/>
      <c r="L480" s="1402"/>
      <c r="M480" s="1402"/>
      <c r="N480" s="1266"/>
      <c r="O480" s="1402"/>
      <c r="P480" s="1053"/>
      <c r="Q480" s="1056"/>
      <c r="R480" s="1041"/>
      <c r="S480" s="1041"/>
      <c r="T480" s="1023"/>
      <c r="U480" s="1008"/>
      <c r="V480" s="1008"/>
      <c r="W480" s="1008"/>
      <c r="X480" s="1008"/>
      <c r="Y480" s="1008"/>
      <c r="Z480" s="1005"/>
      <c r="AA480" s="1005"/>
      <c r="AB480" s="1005"/>
      <c r="AC480" s="1005"/>
      <c r="AD480" s="1005"/>
      <c r="AE480" s="1005"/>
      <c r="AF480" s="1005"/>
      <c r="AG480" s="196"/>
      <c r="AH480" s="592"/>
      <c r="AI480" s="592"/>
      <c r="AJ480" s="592"/>
      <c r="AK480" s="196"/>
      <c r="AL480" s="197"/>
      <c r="AM480" s="197"/>
      <c r="AN480" s="197"/>
      <c r="AO480" s="197"/>
      <c r="AP480" s="1151"/>
      <c r="AQ480" s="1005"/>
      <c r="AR480" s="282"/>
      <c r="AS480" s="282"/>
      <c r="AT480" s="282"/>
      <c r="AU480" s="282"/>
      <c r="AV480" s="282"/>
      <c r="AW480" s="282"/>
      <c r="AX480" s="1151"/>
      <c r="AY480" s="1005"/>
      <c r="AZ480" s="282"/>
      <c r="BA480" s="282"/>
      <c r="BB480" s="282"/>
      <c r="BC480" s="282"/>
      <c r="BD480" s="282"/>
      <c r="BE480" s="282"/>
      <c r="BF480" s="1151"/>
      <c r="BG480" s="1005"/>
      <c r="BH480" s="282"/>
      <c r="BI480" s="282"/>
      <c r="BJ480" s="282"/>
      <c r="BK480" s="282"/>
      <c r="BL480" s="282"/>
      <c r="BM480" s="282"/>
      <c r="BN480" s="1151"/>
      <c r="BO480" s="1005"/>
      <c r="BP480" s="282"/>
      <c r="BQ480" s="282"/>
      <c r="BR480" s="282"/>
      <c r="BS480" s="282"/>
      <c r="BT480" s="282"/>
      <c r="BU480" s="282"/>
    </row>
    <row r="481" spans="1:73" s="1" customFormat="1" ht="39.950000000000003" customHeight="1" thickBot="1" x14ac:dyDescent="0.3">
      <c r="A481" s="151"/>
      <c r="B481" s="24"/>
      <c r="C481" s="1060"/>
      <c r="D481" s="1051"/>
      <c r="E481" s="1063"/>
      <c r="F481" s="1066"/>
      <c r="G481" s="1403"/>
      <c r="H481" s="1045"/>
      <c r="I481" s="1403"/>
      <c r="J481" s="1403"/>
      <c r="K481" s="1403"/>
      <c r="L481" s="1403"/>
      <c r="M481" s="1403"/>
      <c r="N481" s="1267"/>
      <c r="O481" s="1403"/>
      <c r="P481" s="1054"/>
      <c r="Q481" s="1057"/>
      <c r="R481" s="1042"/>
      <c r="S481" s="1042"/>
      <c r="T481" s="1024"/>
      <c r="U481" s="1009"/>
      <c r="V481" s="1009"/>
      <c r="W481" s="1009"/>
      <c r="X481" s="1009"/>
      <c r="Y481" s="1009"/>
      <c r="Z481" s="1006"/>
      <c r="AA481" s="1006"/>
      <c r="AB481" s="1006"/>
      <c r="AC481" s="1006"/>
      <c r="AD481" s="1006"/>
      <c r="AE481" s="1006"/>
      <c r="AF481" s="1006"/>
      <c r="AG481" s="715"/>
      <c r="AH481" s="716"/>
      <c r="AI481" s="716"/>
      <c r="AJ481" s="716"/>
      <c r="AK481" s="715"/>
      <c r="AL481" s="717"/>
      <c r="AM481" s="717"/>
      <c r="AN481" s="717"/>
      <c r="AO481" s="717"/>
      <c r="AP481" s="1152"/>
      <c r="AQ481" s="1006"/>
      <c r="AR481" s="718"/>
      <c r="AS481" s="718"/>
      <c r="AT481" s="718"/>
      <c r="AU481" s="718"/>
      <c r="AV481" s="718"/>
      <c r="AW481" s="718"/>
      <c r="AX481" s="1152"/>
      <c r="AY481" s="1006"/>
      <c r="AZ481" s="718"/>
      <c r="BA481" s="718"/>
      <c r="BB481" s="718"/>
      <c r="BC481" s="718"/>
      <c r="BD481" s="718"/>
      <c r="BE481" s="718"/>
      <c r="BF481" s="1152"/>
      <c r="BG481" s="1006"/>
      <c r="BH481" s="718"/>
      <c r="BI481" s="718"/>
      <c r="BJ481" s="718"/>
      <c r="BK481" s="718"/>
      <c r="BL481" s="718"/>
      <c r="BM481" s="718"/>
      <c r="BN481" s="1152"/>
      <c r="BO481" s="1006"/>
      <c r="BP481" s="718"/>
      <c r="BQ481" s="718"/>
      <c r="BR481" s="718"/>
      <c r="BS481" s="718"/>
      <c r="BT481" s="718"/>
      <c r="BU481" s="718"/>
    </row>
    <row r="482" spans="1:73" s="1" customFormat="1" ht="39.950000000000003" customHeight="1" thickTop="1" x14ac:dyDescent="0.25">
      <c r="A482" s="151"/>
      <c r="B482" s="24"/>
      <c r="C482" s="1058" t="s">
        <v>1607</v>
      </c>
      <c r="D482" s="1049" t="s">
        <v>1608</v>
      </c>
      <c r="E482" s="1061">
        <v>495</v>
      </c>
      <c r="F482" s="1064">
        <v>410305400</v>
      </c>
      <c r="G482" s="1401" t="s">
        <v>1335</v>
      </c>
      <c r="H482" s="1043"/>
      <c r="I482" s="1401" t="s">
        <v>2982</v>
      </c>
      <c r="J482" s="1401">
        <v>41</v>
      </c>
      <c r="K482" s="1401" t="s">
        <v>3050</v>
      </c>
      <c r="L482" s="1401">
        <v>4103</v>
      </c>
      <c r="M482" s="1401" t="s">
        <v>3051</v>
      </c>
      <c r="N482" s="1265">
        <v>2024004540064</v>
      </c>
      <c r="O482" s="1401" t="s">
        <v>3673</v>
      </c>
      <c r="P482" s="1052" t="s">
        <v>1609</v>
      </c>
      <c r="Q482" s="1055">
        <v>2</v>
      </c>
      <c r="R482" s="1040"/>
      <c r="S482" s="1040"/>
      <c r="T482" s="1022"/>
      <c r="U482" s="1007"/>
      <c r="V482" s="1007"/>
      <c r="W482" s="1007"/>
      <c r="X482" s="1007"/>
      <c r="Y482" s="1007"/>
      <c r="Z482" s="1004">
        <f t="shared" ref="Z482" si="1430">+AQ482+AY482+BG482+BO482</f>
        <v>0</v>
      </c>
      <c r="AA482" s="1004">
        <f t="shared" ref="AA482" si="1431">SUM(AR482:AR485,AZ482:AZ485,BH482:BH485,BP482:BP485)</f>
        <v>0</v>
      </c>
      <c r="AB482" s="1004">
        <f t="shared" ref="AB482" si="1432">SUM(AS482:AS485,BA482:BA485,BI482:BI485,BQ482:BQ485)</f>
        <v>0</v>
      </c>
      <c r="AC482" s="1004">
        <f t="shared" ref="AC482" si="1433">SUM(AT482:AT485,BB482:BB485,BJ482:BJ485,BR482:BR485)</f>
        <v>0</v>
      </c>
      <c r="AD482" s="1004">
        <f t="shared" ref="AD482" si="1434">SUM(AU482:AU485,BC482:BC485,BK482:BK485,BS482:BS485)</f>
        <v>0</v>
      </c>
      <c r="AE482" s="1004">
        <f t="shared" ref="AE482" si="1435">SUM(AV482:AV485,BD482:BD485,BL482:BL485,BT482:BT485)</f>
        <v>0</v>
      </c>
      <c r="AF482" s="1004">
        <f t="shared" ref="AF482" si="1436">SUM(AW482:AW485,BE482:BE485,BM482:BM485,BU482:BU485)</f>
        <v>0</v>
      </c>
      <c r="AG482" s="714"/>
      <c r="AH482" s="593"/>
      <c r="AI482" s="593"/>
      <c r="AJ482" s="593"/>
      <c r="AK482" s="207"/>
      <c r="AL482" s="208"/>
      <c r="AM482" s="208"/>
      <c r="AN482" s="208"/>
      <c r="AO482" s="208"/>
      <c r="AP482" s="1150">
        <f t="shared" ref="AP482" si="1437">+U482</f>
        <v>0</v>
      </c>
      <c r="AQ482" s="1004">
        <f t="shared" ref="AQ482" si="1438">SUM(AR482:AW485)</f>
        <v>0</v>
      </c>
      <c r="AR482" s="299"/>
      <c r="AS482" s="299"/>
      <c r="AT482" s="299"/>
      <c r="AU482" s="299"/>
      <c r="AV482" s="299"/>
      <c r="AW482" s="299"/>
      <c r="AX482" s="1150">
        <f t="shared" ref="AX482" si="1439">+V482</f>
        <v>0</v>
      </c>
      <c r="AY482" s="1004">
        <f t="shared" ref="AY482" si="1440">SUM(AZ482:BE485)</f>
        <v>0</v>
      </c>
      <c r="AZ482" s="299"/>
      <c r="BA482" s="299"/>
      <c r="BB482" s="299"/>
      <c r="BC482" s="299"/>
      <c r="BD482" s="299"/>
      <c r="BE482" s="299"/>
      <c r="BF482" s="1150">
        <f t="shared" ref="BF482" si="1441">+W482</f>
        <v>0</v>
      </c>
      <c r="BG482" s="1004">
        <f t="shared" ref="BG482" si="1442">SUM(BH482:BM485)</f>
        <v>0</v>
      </c>
      <c r="BH482" s="299"/>
      <c r="BI482" s="299"/>
      <c r="BJ482" s="299"/>
      <c r="BK482" s="299"/>
      <c r="BL482" s="299"/>
      <c r="BM482" s="299"/>
      <c r="BN482" s="1150">
        <f t="shared" ref="BN482" si="1443">+X482</f>
        <v>0</v>
      </c>
      <c r="BO482" s="1004">
        <f t="shared" ref="BO482" si="1444">SUM(BP482:BU485)</f>
        <v>0</v>
      </c>
      <c r="BP482" s="299"/>
      <c r="BQ482" s="299"/>
      <c r="BR482" s="299"/>
      <c r="BS482" s="299"/>
      <c r="BT482" s="299"/>
      <c r="BU482" s="299"/>
    </row>
    <row r="483" spans="1:73" s="1" customFormat="1" ht="39.950000000000003" customHeight="1" x14ac:dyDescent="0.25">
      <c r="A483" s="151"/>
      <c r="B483" s="24"/>
      <c r="C483" s="1059"/>
      <c r="D483" s="1050"/>
      <c r="E483" s="1062"/>
      <c r="F483" s="1065"/>
      <c r="G483" s="1402"/>
      <c r="H483" s="1044"/>
      <c r="I483" s="1402"/>
      <c r="J483" s="1402"/>
      <c r="K483" s="1402"/>
      <c r="L483" s="1402"/>
      <c r="M483" s="1402"/>
      <c r="N483" s="1266"/>
      <c r="O483" s="1402"/>
      <c r="P483" s="1053"/>
      <c r="Q483" s="1056"/>
      <c r="R483" s="1041"/>
      <c r="S483" s="1041"/>
      <c r="T483" s="1023"/>
      <c r="U483" s="1008"/>
      <c r="V483" s="1008"/>
      <c r="W483" s="1008"/>
      <c r="X483" s="1008"/>
      <c r="Y483" s="1008"/>
      <c r="Z483" s="1005"/>
      <c r="AA483" s="1005"/>
      <c r="AB483" s="1005"/>
      <c r="AC483" s="1005"/>
      <c r="AD483" s="1005"/>
      <c r="AE483" s="1005"/>
      <c r="AF483" s="1005"/>
      <c r="AG483" s="479"/>
      <c r="AH483" s="592"/>
      <c r="AI483" s="592"/>
      <c r="AJ483" s="592"/>
      <c r="AK483" s="196"/>
      <c r="AL483" s="197"/>
      <c r="AM483" s="197"/>
      <c r="AN483" s="197"/>
      <c r="AO483" s="197"/>
      <c r="AP483" s="1151"/>
      <c r="AQ483" s="1005"/>
      <c r="AR483" s="282"/>
      <c r="AS483" s="282"/>
      <c r="AT483" s="282"/>
      <c r="AU483" s="282"/>
      <c r="AV483" s="282"/>
      <c r="AW483" s="282"/>
      <c r="AX483" s="1151"/>
      <c r="AY483" s="1005"/>
      <c r="AZ483" s="282"/>
      <c r="BA483" s="282"/>
      <c r="BB483" s="282"/>
      <c r="BC483" s="282"/>
      <c r="BD483" s="282"/>
      <c r="BE483" s="282"/>
      <c r="BF483" s="1151"/>
      <c r="BG483" s="1005"/>
      <c r="BH483" s="282"/>
      <c r="BI483" s="282"/>
      <c r="BJ483" s="282"/>
      <c r="BK483" s="282"/>
      <c r="BL483" s="282"/>
      <c r="BM483" s="282"/>
      <c r="BN483" s="1151"/>
      <c r="BO483" s="1005"/>
      <c r="BP483" s="282"/>
      <c r="BQ483" s="282"/>
      <c r="BR483" s="282"/>
      <c r="BS483" s="282"/>
      <c r="BT483" s="282"/>
      <c r="BU483" s="282"/>
    </row>
    <row r="484" spans="1:73" s="1" customFormat="1" ht="39.950000000000003" customHeight="1" x14ac:dyDescent="0.25">
      <c r="A484" s="151"/>
      <c r="B484" s="24"/>
      <c r="C484" s="1059"/>
      <c r="D484" s="1050"/>
      <c r="E484" s="1062"/>
      <c r="F484" s="1065"/>
      <c r="G484" s="1402"/>
      <c r="H484" s="1044"/>
      <c r="I484" s="1402"/>
      <c r="J484" s="1402"/>
      <c r="K484" s="1402"/>
      <c r="L484" s="1402"/>
      <c r="M484" s="1402"/>
      <c r="N484" s="1266"/>
      <c r="O484" s="1402"/>
      <c r="P484" s="1053"/>
      <c r="Q484" s="1056"/>
      <c r="R484" s="1041"/>
      <c r="S484" s="1041"/>
      <c r="T484" s="1023"/>
      <c r="U484" s="1008"/>
      <c r="V484" s="1008"/>
      <c r="W484" s="1008"/>
      <c r="X484" s="1008"/>
      <c r="Y484" s="1008"/>
      <c r="Z484" s="1005"/>
      <c r="AA484" s="1005"/>
      <c r="AB484" s="1005"/>
      <c r="AC484" s="1005"/>
      <c r="AD484" s="1005"/>
      <c r="AE484" s="1005"/>
      <c r="AF484" s="1005"/>
      <c r="AG484" s="196"/>
      <c r="AH484" s="592"/>
      <c r="AI484" s="592"/>
      <c r="AJ484" s="592"/>
      <c r="AK484" s="196"/>
      <c r="AL484" s="197"/>
      <c r="AM484" s="197"/>
      <c r="AN484" s="197"/>
      <c r="AO484" s="197"/>
      <c r="AP484" s="1151"/>
      <c r="AQ484" s="1005"/>
      <c r="AR484" s="282"/>
      <c r="AS484" s="282"/>
      <c r="AT484" s="282"/>
      <c r="AU484" s="282"/>
      <c r="AV484" s="282"/>
      <c r="AW484" s="282"/>
      <c r="AX484" s="1151"/>
      <c r="AY484" s="1005"/>
      <c r="AZ484" s="282"/>
      <c r="BA484" s="282"/>
      <c r="BB484" s="282"/>
      <c r="BC484" s="282"/>
      <c r="BD484" s="282"/>
      <c r="BE484" s="282"/>
      <c r="BF484" s="1151"/>
      <c r="BG484" s="1005"/>
      <c r="BH484" s="282"/>
      <c r="BI484" s="282"/>
      <c r="BJ484" s="282"/>
      <c r="BK484" s="282"/>
      <c r="BL484" s="282"/>
      <c r="BM484" s="282"/>
      <c r="BN484" s="1151"/>
      <c r="BO484" s="1005"/>
      <c r="BP484" s="282"/>
      <c r="BQ484" s="282"/>
      <c r="BR484" s="282"/>
      <c r="BS484" s="282"/>
      <c r="BT484" s="282"/>
      <c r="BU484" s="282"/>
    </row>
    <row r="485" spans="1:73" s="1" customFormat="1" ht="39.950000000000003" customHeight="1" thickBot="1" x14ac:dyDescent="0.3">
      <c r="A485" s="151"/>
      <c r="B485" s="24"/>
      <c r="C485" s="1060"/>
      <c r="D485" s="1051"/>
      <c r="E485" s="1063"/>
      <c r="F485" s="1066"/>
      <c r="G485" s="1403"/>
      <c r="H485" s="1045"/>
      <c r="I485" s="1403"/>
      <c r="J485" s="1403"/>
      <c r="K485" s="1403"/>
      <c r="L485" s="1403"/>
      <c r="M485" s="1403"/>
      <c r="N485" s="1267"/>
      <c r="O485" s="1403"/>
      <c r="P485" s="1054"/>
      <c r="Q485" s="1057"/>
      <c r="R485" s="1042"/>
      <c r="S485" s="1042"/>
      <c r="T485" s="1024"/>
      <c r="U485" s="1009"/>
      <c r="V485" s="1009"/>
      <c r="W485" s="1009"/>
      <c r="X485" s="1009"/>
      <c r="Y485" s="1009"/>
      <c r="Z485" s="1006"/>
      <c r="AA485" s="1006"/>
      <c r="AB485" s="1006"/>
      <c r="AC485" s="1006"/>
      <c r="AD485" s="1006"/>
      <c r="AE485" s="1006"/>
      <c r="AF485" s="1006"/>
      <c r="AG485" s="715"/>
      <c r="AH485" s="716"/>
      <c r="AI485" s="716"/>
      <c r="AJ485" s="716"/>
      <c r="AK485" s="715"/>
      <c r="AL485" s="717"/>
      <c r="AM485" s="717"/>
      <c r="AN485" s="717"/>
      <c r="AO485" s="717"/>
      <c r="AP485" s="1152"/>
      <c r="AQ485" s="1006"/>
      <c r="AR485" s="718"/>
      <c r="AS485" s="718"/>
      <c r="AT485" s="718"/>
      <c r="AU485" s="718"/>
      <c r="AV485" s="718"/>
      <c r="AW485" s="718"/>
      <c r="AX485" s="1152"/>
      <c r="AY485" s="1006"/>
      <c r="AZ485" s="718"/>
      <c r="BA485" s="718"/>
      <c r="BB485" s="718"/>
      <c r="BC485" s="718"/>
      <c r="BD485" s="718"/>
      <c r="BE485" s="718"/>
      <c r="BF485" s="1152"/>
      <c r="BG485" s="1006"/>
      <c r="BH485" s="718"/>
      <c r="BI485" s="718"/>
      <c r="BJ485" s="718"/>
      <c r="BK485" s="718"/>
      <c r="BL485" s="718"/>
      <c r="BM485" s="718"/>
      <c r="BN485" s="1152"/>
      <c r="BO485" s="1006"/>
      <c r="BP485" s="718"/>
      <c r="BQ485" s="718"/>
      <c r="BR485" s="718"/>
      <c r="BS485" s="718"/>
      <c r="BT485" s="718"/>
      <c r="BU485" s="718"/>
    </row>
    <row r="486" spans="1:73" s="1" customFormat="1" ht="39.950000000000003" customHeight="1" thickTop="1" x14ac:dyDescent="0.25">
      <c r="A486" s="151"/>
      <c r="B486" s="24"/>
      <c r="C486" s="1058" t="s">
        <v>1614</v>
      </c>
      <c r="D486" s="1049" t="s">
        <v>1615</v>
      </c>
      <c r="E486" s="1061">
        <v>496</v>
      </c>
      <c r="F486" s="1064">
        <v>410305007</v>
      </c>
      <c r="G486" s="1401" t="s">
        <v>3671</v>
      </c>
      <c r="H486" s="1043" t="s">
        <v>3011</v>
      </c>
      <c r="I486" s="1401" t="s">
        <v>2982</v>
      </c>
      <c r="J486" s="1401">
        <v>41</v>
      </c>
      <c r="K486" s="1401" t="s">
        <v>3050</v>
      </c>
      <c r="L486" s="1401">
        <v>4103</v>
      </c>
      <c r="M486" s="1401" t="s">
        <v>3051</v>
      </c>
      <c r="N486" s="1265">
        <v>2024004540064</v>
      </c>
      <c r="O486" s="1401" t="s">
        <v>3673</v>
      </c>
      <c r="P486" s="1052" t="s">
        <v>1428</v>
      </c>
      <c r="Q486" s="1055">
        <v>4</v>
      </c>
      <c r="R486" s="1040" t="s">
        <v>2871</v>
      </c>
      <c r="S486" s="1040"/>
      <c r="T486" s="1022"/>
      <c r="U486" s="1007"/>
      <c r="V486" s="1007"/>
      <c r="W486" s="1007"/>
      <c r="X486" s="1007"/>
      <c r="Y486" s="1007"/>
      <c r="Z486" s="1004">
        <f t="shared" ref="Z486" si="1445">+AQ486+AY486+BG486+BO486</f>
        <v>0</v>
      </c>
      <c r="AA486" s="1004">
        <f t="shared" ref="AA486" si="1446">SUM(AR486:AR489,AZ486:AZ489,BH486:BH489,BP486:BP489)</f>
        <v>0</v>
      </c>
      <c r="AB486" s="1004">
        <f t="shared" ref="AB486" si="1447">SUM(AS486:AS489,BA486:BA489,BI486:BI489,BQ486:BQ489)</f>
        <v>0</v>
      </c>
      <c r="AC486" s="1004">
        <f t="shared" ref="AC486" si="1448">SUM(AT486:AT489,BB486:BB489,BJ486:BJ489,BR486:BR489)</f>
        <v>0</v>
      </c>
      <c r="AD486" s="1004">
        <f t="shared" ref="AD486" si="1449">SUM(AU486:AU489,BC486:BC489,BK486:BK489,BS486:BS489)</f>
        <v>0</v>
      </c>
      <c r="AE486" s="1004">
        <f t="shared" ref="AE486" si="1450">SUM(AV486:AV489,BD486:BD489,BL486:BL489,BT486:BT489)</f>
        <v>0</v>
      </c>
      <c r="AF486" s="1004">
        <f t="shared" ref="AF486" si="1451">SUM(AW486:AW489,BE486:BE489,BM486:BM489,BU486:BU489)</f>
        <v>0</v>
      </c>
      <c r="AG486" s="714"/>
      <c r="AH486" s="593"/>
      <c r="AI486" s="593"/>
      <c r="AJ486" s="593"/>
      <c r="AK486" s="207"/>
      <c r="AL486" s="208"/>
      <c r="AM486" s="208"/>
      <c r="AN486" s="208"/>
      <c r="AO486" s="208"/>
      <c r="AP486" s="1150">
        <f t="shared" ref="AP486" si="1452">+U486</f>
        <v>0</v>
      </c>
      <c r="AQ486" s="1004">
        <f t="shared" ref="AQ486" si="1453">SUM(AR486:AW489)</f>
        <v>0</v>
      </c>
      <c r="AR486" s="299"/>
      <c r="AS486" s="299"/>
      <c r="AT486" s="299"/>
      <c r="AU486" s="299"/>
      <c r="AV486" s="299"/>
      <c r="AW486" s="299"/>
      <c r="AX486" s="1150">
        <f t="shared" ref="AX486" si="1454">+V486</f>
        <v>0</v>
      </c>
      <c r="AY486" s="1004">
        <f t="shared" ref="AY486" si="1455">SUM(AZ486:BE489)</f>
        <v>0</v>
      </c>
      <c r="AZ486" s="299"/>
      <c r="BA486" s="299"/>
      <c r="BB486" s="299"/>
      <c r="BC486" s="299"/>
      <c r="BD486" s="299"/>
      <c r="BE486" s="299"/>
      <c r="BF486" s="1150">
        <f t="shared" ref="BF486" si="1456">+W486</f>
        <v>0</v>
      </c>
      <c r="BG486" s="1004">
        <f t="shared" ref="BG486" si="1457">SUM(BH486:BM489)</f>
        <v>0</v>
      </c>
      <c r="BH486" s="299"/>
      <c r="BI486" s="299"/>
      <c r="BJ486" s="299"/>
      <c r="BK486" s="299"/>
      <c r="BL486" s="299"/>
      <c r="BM486" s="299"/>
      <c r="BN486" s="1150">
        <f t="shared" ref="BN486" si="1458">+X486</f>
        <v>0</v>
      </c>
      <c r="BO486" s="1004">
        <f t="shared" ref="BO486" si="1459">SUM(BP486:BU489)</f>
        <v>0</v>
      </c>
      <c r="BP486" s="299"/>
      <c r="BQ486" s="299"/>
      <c r="BR486" s="299"/>
      <c r="BS486" s="299"/>
      <c r="BT486" s="299"/>
      <c r="BU486" s="299"/>
    </row>
    <row r="487" spans="1:73" s="1" customFormat="1" ht="39.950000000000003" customHeight="1" x14ac:dyDescent="0.25">
      <c r="A487" s="151"/>
      <c r="B487" s="24"/>
      <c r="C487" s="1059"/>
      <c r="D487" s="1050"/>
      <c r="E487" s="1062"/>
      <c r="F487" s="1065"/>
      <c r="G487" s="1402"/>
      <c r="H487" s="1044"/>
      <c r="I487" s="1402"/>
      <c r="J487" s="1402"/>
      <c r="K487" s="1402"/>
      <c r="L487" s="1402"/>
      <c r="M487" s="1402"/>
      <c r="N487" s="1266"/>
      <c r="O487" s="1402"/>
      <c r="P487" s="1053"/>
      <c r="Q487" s="1056"/>
      <c r="R487" s="1041"/>
      <c r="S487" s="1041"/>
      <c r="T487" s="1023"/>
      <c r="U487" s="1008"/>
      <c r="V487" s="1008"/>
      <c r="W487" s="1008"/>
      <c r="X487" s="1008"/>
      <c r="Y487" s="1008"/>
      <c r="Z487" s="1005"/>
      <c r="AA487" s="1005"/>
      <c r="AB487" s="1005"/>
      <c r="AC487" s="1005"/>
      <c r="AD487" s="1005"/>
      <c r="AE487" s="1005"/>
      <c r="AF487" s="1005"/>
      <c r="AG487" s="479"/>
      <c r="AH487" s="592"/>
      <c r="AI487" s="592"/>
      <c r="AJ487" s="592"/>
      <c r="AK487" s="196"/>
      <c r="AL487" s="197"/>
      <c r="AM487" s="197"/>
      <c r="AN487" s="197"/>
      <c r="AO487" s="197"/>
      <c r="AP487" s="1151"/>
      <c r="AQ487" s="1005"/>
      <c r="AR487" s="282"/>
      <c r="AS487" s="282"/>
      <c r="AT487" s="282"/>
      <c r="AU487" s="282"/>
      <c r="AV487" s="282"/>
      <c r="AW487" s="282"/>
      <c r="AX487" s="1151"/>
      <c r="AY487" s="1005"/>
      <c r="AZ487" s="282"/>
      <c r="BA487" s="282"/>
      <c r="BB487" s="282"/>
      <c r="BC487" s="282"/>
      <c r="BD487" s="282"/>
      <c r="BE487" s="282"/>
      <c r="BF487" s="1151"/>
      <c r="BG487" s="1005"/>
      <c r="BH487" s="282"/>
      <c r="BI487" s="282"/>
      <c r="BJ487" s="282"/>
      <c r="BK487" s="282"/>
      <c r="BL487" s="282"/>
      <c r="BM487" s="282"/>
      <c r="BN487" s="1151"/>
      <c r="BO487" s="1005"/>
      <c r="BP487" s="282"/>
      <c r="BQ487" s="282"/>
      <c r="BR487" s="282"/>
      <c r="BS487" s="282"/>
      <c r="BT487" s="282"/>
      <c r="BU487" s="282"/>
    </row>
    <row r="488" spans="1:73" s="1" customFormat="1" ht="39.950000000000003" customHeight="1" x14ac:dyDescent="0.25">
      <c r="A488" s="151"/>
      <c r="B488" s="24"/>
      <c r="C488" s="1059"/>
      <c r="D488" s="1050"/>
      <c r="E488" s="1062"/>
      <c r="F488" s="1065"/>
      <c r="G488" s="1402"/>
      <c r="H488" s="1044"/>
      <c r="I488" s="1402"/>
      <c r="J488" s="1402"/>
      <c r="K488" s="1402"/>
      <c r="L488" s="1402"/>
      <c r="M488" s="1402"/>
      <c r="N488" s="1266"/>
      <c r="O488" s="1402"/>
      <c r="P488" s="1053"/>
      <c r="Q488" s="1056"/>
      <c r="R488" s="1041"/>
      <c r="S488" s="1041"/>
      <c r="T488" s="1023"/>
      <c r="U488" s="1008"/>
      <c r="V488" s="1008"/>
      <c r="W488" s="1008"/>
      <c r="X488" s="1008"/>
      <c r="Y488" s="1008"/>
      <c r="Z488" s="1005"/>
      <c r="AA488" s="1005"/>
      <c r="AB488" s="1005"/>
      <c r="AC488" s="1005"/>
      <c r="AD488" s="1005"/>
      <c r="AE488" s="1005"/>
      <c r="AF488" s="1005"/>
      <c r="AG488" s="196"/>
      <c r="AH488" s="592"/>
      <c r="AI488" s="592"/>
      <c r="AJ488" s="592"/>
      <c r="AK488" s="196"/>
      <c r="AL488" s="197"/>
      <c r="AM488" s="197"/>
      <c r="AN488" s="197"/>
      <c r="AO488" s="197"/>
      <c r="AP488" s="1151"/>
      <c r="AQ488" s="1005"/>
      <c r="AR488" s="282"/>
      <c r="AS488" s="282"/>
      <c r="AT488" s="282"/>
      <c r="AU488" s="282"/>
      <c r="AV488" s="282"/>
      <c r="AW488" s="282"/>
      <c r="AX488" s="1151"/>
      <c r="AY488" s="1005"/>
      <c r="AZ488" s="282"/>
      <c r="BA488" s="282"/>
      <c r="BB488" s="282"/>
      <c r="BC488" s="282"/>
      <c r="BD488" s="282"/>
      <c r="BE488" s="282"/>
      <c r="BF488" s="1151"/>
      <c r="BG488" s="1005"/>
      <c r="BH488" s="282"/>
      <c r="BI488" s="282"/>
      <c r="BJ488" s="282"/>
      <c r="BK488" s="282"/>
      <c r="BL488" s="282"/>
      <c r="BM488" s="282"/>
      <c r="BN488" s="1151"/>
      <c r="BO488" s="1005"/>
      <c r="BP488" s="282"/>
      <c r="BQ488" s="282"/>
      <c r="BR488" s="282"/>
      <c r="BS488" s="282"/>
      <c r="BT488" s="282"/>
      <c r="BU488" s="282"/>
    </row>
    <row r="489" spans="1:73" s="1" customFormat="1" ht="39.950000000000003" customHeight="1" thickBot="1" x14ac:dyDescent="0.3">
      <c r="A489" s="151"/>
      <c r="B489" s="24"/>
      <c r="C489" s="1060"/>
      <c r="D489" s="1051"/>
      <c r="E489" s="1063"/>
      <c r="F489" s="1066"/>
      <c r="G489" s="1403"/>
      <c r="H489" s="1045"/>
      <c r="I489" s="1403"/>
      <c r="J489" s="1403"/>
      <c r="K489" s="1403"/>
      <c r="L489" s="1403"/>
      <c r="M489" s="1403"/>
      <c r="N489" s="1267"/>
      <c r="O489" s="1403"/>
      <c r="P489" s="1054"/>
      <c r="Q489" s="1057"/>
      <c r="R489" s="1042"/>
      <c r="S489" s="1042"/>
      <c r="T489" s="1024"/>
      <c r="U489" s="1009"/>
      <c r="V489" s="1009"/>
      <c r="W489" s="1009"/>
      <c r="X489" s="1009"/>
      <c r="Y489" s="1009"/>
      <c r="Z489" s="1006"/>
      <c r="AA489" s="1006"/>
      <c r="AB489" s="1006"/>
      <c r="AC489" s="1006"/>
      <c r="AD489" s="1006"/>
      <c r="AE489" s="1006"/>
      <c r="AF489" s="1006"/>
      <c r="AG489" s="715"/>
      <c r="AH489" s="716"/>
      <c r="AI489" s="716"/>
      <c r="AJ489" s="716"/>
      <c r="AK489" s="715"/>
      <c r="AL489" s="717"/>
      <c r="AM489" s="717"/>
      <c r="AN489" s="717"/>
      <c r="AO489" s="717"/>
      <c r="AP489" s="1152"/>
      <c r="AQ489" s="1006"/>
      <c r="AR489" s="718"/>
      <c r="AS489" s="718"/>
      <c r="AT489" s="718"/>
      <c r="AU489" s="718"/>
      <c r="AV489" s="718"/>
      <c r="AW489" s="718"/>
      <c r="AX489" s="1152"/>
      <c r="AY489" s="1006"/>
      <c r="AZ489" s="718"/>
      <c r="BA489" s="718"/>
      <c r="BB489" s="718"/>
      <c r="BC489" s="718"/>
      <c r="BD489" s="718"/>
      <c r="BE489" s="718"/>
      <c r="BF489" s="1152"/>
      <c r="BG489" s="1006"/>
      <c r="BH489" s="718"/>
      <c r="BI489" s="718"/>
      <c r="BJ489" s="718"/>
      <c r="BK489" s="718"/>
      <c r="BL489" s="718"/>
      <c r="BM489" s="718"/>
      <c r="BN489" s="1152"/>
      <c r="BO489" s="1006"/>
      <c r="BP489" s="718"/>
      <c r="BQ489" s="718"/>
      <c r="BR489" s="718"/>
      <c r="BS489" s="718"/>
      <c r="BT489" s="718"/>
      <c r="BU489" s="718"/>
    </row>
    <row r="490" spans="1:73" s="1" customFormat="1" ht="39.950000000000003" customHeight="1" thickTop="1" x14ac:dyDescent="0.25">
      <c r="A490" s="151"/>
      <c r="B490" s="24"/>
      <c r="C490" s="1058" t="s">
        <v>1616</v>
      </c>
      <c r="D490" s="1049" t="s">
        <v>1617</v>
      </c>
      <c r="E490" s="1061">
        <v>497</v>
      </c>
      <c r="F490" s="1064">
        <v>410306000</v>
      </c>
      <c r="G490" s="1401" t="s">
        <v>515</v>
      </c>
      <c r="H490" s="1043" t="s">
        <v>272</v>
      </c>
      <c r="I490" s="1401" t="s">
        <v>2982</v>
      </c>
      <c r="J490" s="1401">
        <v>41</v>
      </c>
      <c r="K490" s="1401" t="s">
        <v>3050</v>
      </c>
      <c r="L490" s="1401">
        <v>4103</v>
      </c>
      <c r="M490" s="1401" t="s">
        <v>3051</v>
      </c>
      <c r="N490" s="1265">
        <v>2024004540064</v>
      </c>
      <c r="O490" s="1401" t="s">
        <v>3673</v>
      </c>
      <c r="P490" s="1052" t="s">
        <v>1618</v>
      </c>
      <c r="Q490" s="1055">
        <v>1</v>
      </c>
      <c r="R490" s="1040" t="s">
        <v>2871</v>
      </c>
      <c r="S490" s="1040"/>
      <c r="T490" s="1022"/>
      <c r="U490" s="1007"/>
      <c r="V490" s="1007"/>
      <c r="W490" s="1007"/>
      <c r="X490" s="1007"/>
      <c r="Y490" s="1007"/>
      <c r="Z490" s="1004">
        <f t="shared" ref="Z490" si="1460">+AQ490+AY490+BG490+BO490</f>
        <v>0</v>
      </c>
      <c r="AA490" s="1004">
        <f t="shared" ref="AA490" si="1461">SUM(AR490:AR493,AZ490:AZ493,BH490:BH493,BP490:BP493)</f>
        <v>0</v>
      </c>
      <c r="AB490" s="1004">
        <f t="shared" ref="AB490" si="1462">SUM(AS490:AS493,BA490:BA493,BI490:BI493,BQ490:BQ493)</f>
        <v>0</v>
      </c>
      <c r="AC490" s="1004">
        <f t="shared" ref="AC490" si="1463">SUM(AT490:AT493,BB490:BB493,BJ490:BJ493,BR490:BR493)</f>
        <v>0</v>
      </c>
      <c r="AD490" s="1004">
        <f t="shared" ref="AD490" si="1464">SUM(AU490:AU493,BC490:BC493,BK490:BK493,BS490:BS493)</f>
        <v>0</v>
      </c>
      <c r="AE490" s="1004">
        <f t="shared" ref="AE490" si="1465">SUM(AV490:AV493,BD490:BD493,BL490:BL493,BT490:BT493)</f>
        <v>0</v>
      </c>
      <c r="AF490" s="1004">
        <f t="shared" ref="AF490" si="1466">SUM(AW490:AW493,BE490:BE493,BM490:BM493,BU490:BU493)</f>
        <v>0</v>
      </c>
      <c r="AG490" s="714"/>
      <c r="AH490" s="593"/>
      <c r="AI490" s="593"/>
      <c r="AJ490" s="593"/>
      <c r="AK490" s="207"/>
      <c r="AL490" s="208"/>
      <c r="AM490" s="208"/>
      <c r="AN490" s="208"/>
      <c r="AO490" s="208"/>
      <c r="AP490" s="1150">
        <f t="shared" ref="AP490" si="1467">+U490</f>
        <v>0</v>
      </c>
      <c r="AQ490" s="1004">
        <f t="shared" ref="AQ490" si="1468">SUM(AR490:AW493)</f>
        <v>0</v>
      </c>
      <c r="AR490" s="299"/>
      <c r="AS490" s="299"/>
      <c r="AT490" s="299"/>
      <c r="AU490" s="299"/>
      <c r="AV490" s="299"/>
      <c r="AW490" s="299"/>
      <c r="AX490" s="1150">
        <f t="shared" ref="AX490" si="1469">+V490</f>
        <v>0</v>
      </c>
      <c r="AY490" s="1004">
        <f t="shared" ref="AY490" si="1470">SUM(AZ490:BE493)</f>
        <v>0</v>
      </c>
      <c r="AZ490" s="299"/>
      <c r="BA490" s="299"/>
      <c r="BB490" s="299"/>
      <c r="BC490" s="299"/>
      <c r="BD490" s="299"/>
      <c r="BE490" s="299"/>
      <c r="BF490" s="1150">
        <f t="shared" ref="BF490" si="1471">+W490</f>
        <v>0</v>
      </c>
      <c r="BG490" s="1004">
        <f t="shared" ref="BG490" si="1472">SUM(BH490:BM493)</f>
        <v>0</v>
      </c>
      <c r="BH490" s="299"/>
      <c r="BI490" s="299"/>
      <c r="BJ490" s="299"/>
      <c r="BK490" s="299"/>
      <c r="BL490" s="299"/>
      <c r="BM490" s="299"/>
      <c r="BN490" s="1150">
        <f t="shared" ref="BN490" si="1473">+X490</f>
        <v>0</v>
      </c>
      <c r="BO490" s="1004">
        <f t="shared" ref="BO490" si="1474">SUM(BP490:BU493)</f>
        <v>0</v>
      </c>
      <c r="BP490" s="299"/>
      <c r="BQ490" s="299"/>
      <c r="BR490" s="299"/>
      <c r="BS490" s="299"/>
      <c r="BT490" s="299"/>
      <c r="BU490" s="299"/>
    </row>
    <row r="491" spans="1:73" s="1" customFormat="1" ht="39.950000000000003" customHeight="1" x14ac:dyDescent="0.25">
      <c r="A491" s="151"/>
      <c r="B491" s="24"/>
      <c r="C491" s="1059"/>
      <c r="D491" s="1050"/>
      <c r="E491" s="1062"/>
      <c r="F491" s="1065"/>
      <c r="G491" s="1402"/>
      <c r="H491" s="1044"/>
      <c r="I491" s="1402"/>
      <c r="J491" s="1402"/>
      <c r="K491" s="1402"/>
      <c r="L491" s="1402"/>
      <c r="M491" s="1402"/>
      <c r="N491" s="1266"/>
      <c r="O491" s="1402"/>
      <c r="P491" s="1053"/>
      <c r="Q491" s="1056"/>
      <c r="R491" s="1041"/>
      <c r="S491" s="1041"/>
      <c r="T491" s="1023"/>
      <c r="U491" s="1008"/>
      <c r="V491" s="1008"/>
      <c r="W491" s="1008"/>
      <c r="X491" s="1008"/>
      <c r="Y491" s="1008"/>
      <c r="Z491" s="1005"/>
      <c r="AA491" s="1005"/>
      <c r="AB491" s="1005"/>
      <c r="AC491" s="1005"/>
      <c r="AD491" s="1005"/>
      <c r="AE491" s="1005"/>
      <c r="AF491" s="1005"/>
      <c r="AG491" s="479"/>
      <c r="AH491" s="592"/>
      <c r="AI491" s="592"/>
      <c r="AJ491" s="592"/>
      <c r="AK491" s="196"/>
      <c r="AL491" s="197"/>
      <c r="AM491" s="197"/>
      <c r="AN491" s="197"/>
      <c r="AO491" s="197"/>
      <c r="AP491" s="1151"/>
      <c r="AQ491" s="1005"/>
      <c r="AR491" s="282"/>
      <c r="AS491" s="282"/>
      <c r="AT491" s="282"/>
      <c r="AU491" s="282"/>
      <c r="AV491" s="282"/>
      <c r="AW491" s="282"/>
      <c r="AX491" s="1151"/>
      <c r="AY491" s="1005"/>
      <c r="AZ491" s="282"/>
      <c r="BA491" s="282"/>
      <c r="BB491" s="282"/>
      <c r="BC491" s="282"/>
      <c r="BD491" s="282"/>
      <c r="BE491" s="282"/>
      <c r="BF491" s="1151"/>
      <c r="BG491" s="1005"/>
      <c r="BH491" s="282"/>
      <c r="BI491" s="282"/>
      <c r="BJ491" s="282"/>
      <c r="BK491" s="282"/>
      <c r="BL491" s="282"/>
      <c r="BM491" s="282"/>
      <c r="BN491" s="1151"/>
      <c r="BO491" s="1005"/>
      <c r="BP491" s="282"/>
      <c r="BQ491" s="282"/>
      <c r="BR491" s="282"/>
      <c r="BS491" s="282"/>
      <c r="BT491" s="282"/>
      <c r="BU491" s="282"/>
    </row>
    <row r="492" spans="1:73" s="1" customFormat="1" ht="39.950000000000003" customHeight="1" x14ac:dyDescent="0.25">
      <c r="A492" s="151"/>
      <c r="B492" s="24"/>
      <c r="C492" s="1059"/>
      <c r="D492" s="1050"/>
      <c r="E492" s="1062"/>
      <c r="F492" s="1065"/>
      <c r="G492" s="1402"/>
      <c r="H492" s="1044"/>
      <c r="I492" s="1402"/>
      <c r="J492" s="1402"/>
      <c r="K492" s="1402"/>
      <c r="L492" s="1402"/>
      <c r="M492" s="1402"/>
      <c r="N492" s="1266"/>
      <c r="O492" s="1402"/>
      <c r="P492" s="1053"/>
      <c r="Q492" s="1056"/>
      <c r="R492" s="1041"/>
      <c r="S492" s="1041"/>
      <c r="T492" s="1023"/>
      <c r="U492" s="1008"/>
      <c r="V492" s="1008"/>
      <c r="W492" s="1008"/>
      <c r="X492" s="1008"/>
      <c r="Y492" s="1008"/>
      <c r="Z492" s="1005"/>
      <c r="AA492" s="1005"/>
      <c r="AB492" s="1005"/>
      <c r="AC492" s="1005"/>
      <c r="AD492" s="1005"/>
      <c r="AE492" s="1005"/>
      <c r="AF492" s="1005"/>
      <c r="AG492" s="196"/>
      <c r="AH492" s="592"/>
      <c r="AI492" s="592"/>
      <c r="AJ492" s="592"/>
      <c r="AK492" s="196"/>
      <c r="AL492" s="197"/>
      <c r="AM492" s="197"/>
      <c r="AN492" s="197"/>
      <c r="AO492" s="197"/>
      <c r="AP492" s="1151"/>
      <c r="AQ492" s="1005"/>
      <c r="AR492" s="282"/>
      <c r="AS492" s="282"/>
      <c r="AT492" s="282"/>
      <c r="AU492" s="282"/>
      <c r="AV492" s="282"/>
      <c r="AW492" s="282"/>
      <c r="AX492" s="1151"/>
      <c r="AY492" s="1005"/>
      <c r="AZ492" s="282"/>
      <c r="BA492" s="282"/>
      <c r="BB492" s="282"/>
      <c r="BC492" s="282"/>
      <c r="BD492" s="282"/>
      <c r="BE492" s="282"/>
      <c r="BF492" s="1151"/>
      <c r="BG492" s="1005"/>
      <c r="BH492" s="282"/>
      <c r="BI492" s="282"/>
      <c r="BJ492" s="282"/>
      <c r="BK492" s="282"/>
      <c r="BL492" s="282"/>
      <c r="BM492" s="282"/>
      <c r="BN492" s="1151"/>
      <c r="BO492" s="1005"/>
      <c r="BP492" s="282"/>
      <c r="BQ492" s="282"/>
      <c r="BR492" s="282"/>
      <c r="BS492" s="282"/>
      <c r="BT492" s="282"/>
      <c r="BU492" s="282"/>
    </row>
    <row r="493" spans="1:73" s="1" customFormat="1" ht="39.950000000000003" customHeight="1" thickBot="1" x14ac:dyDescent="0.3">
      <c r="A493" s="151"/>
      <c r="B493" s="24"/>
      <c r="C493" s="1060"/>
      <c r="D493" s="1051"/>
      <c r="E493" s="1063"/>
      <c r="F493" s="1066"/>
      <c r="G493" s="1403"/>
      <c r="H493" s="1045"/>
      <c r="I493" s="1403"/>
      <c r="J493" s="1403"/>
      <c r="K493" s="1403"/>
      <c r="L493" s="1403"/>
      <c r="M493" s="1403"/>
      <c r="N493" s="1267"/>
      <c r="O493" s="1403"/>
      <c r="P493" s="1054"/>
      <c r="Q493" s="1057"/>
      <c r="R493" s="1042"/>
      <c r="S493" s="1042"/>
      <c r="T493" s="1024"/>
      <c r="U493" s="1009"/>
      <c r="V493" s="1009"/>
      <c r="W493" s="1009"/>
      <c r="X493" s="1009"/>
      <c r="Y493" s="1009"/>
      <c r="Z493" s="1006"/>
      <c r="AA493" s="1006"/>
      <c r="AB493" s="1006"/>
      <c r="AC493" s="1006"/>
      <c r="AD493" s="1006"/>
      <c r="AE493" s="1006"/>
      <c r="AF493" s="1006"/>
      <c r="AG493" s="715"/>
      <c r="AH493" s="716"/>
      <c r="AI493" s="716"/>
      <c r="AJ493" s="716"/>
      <c r="AK493" s="715"/>
      <c r="AL493" s="717"/>
      <c r="AM493" s="717"/>
      <c r="AN493" s="717"/>
      <c r="AO493" s="717"/>
      <c r="AP493" s="1152"/>
      <c r="AQ493" s="1006"/>
      <c r="AR493" s="718"/>
      <c r="AS493" s="718"/>
      <c r="AT493" s="718"/>
      <c r="AU493" s="718"/>
      <c r="AV493" s="718"/>
      <c r="AW493" s="718"/>
      <c r="AX493" s="1152"/>
      <c r="AY493" s="1006"/>
      <c r="AZ493" s="718"/>
      <c r="BA493" s="718"/>
      <c r="BB493" s="718"/>
      <c r="BC493" s="718"/>
      <c r="BD493" s="718"/>
      <c r="BE493" s="718"/>
      <c r="BF493" s="1152"/>
      <c r="BG493" s="1006"/>
      <c r="BH493" s="718"/>
      <c r="BI493" s="718"/>
      <c r="BJ493" s="718"/>
      <c r="BK493" s="718"/>
      <c r="BL493" s="718"/>
      <c r="BM493" s="718"/>
      <c r="BN493" s="1152"/>
      <c r="BO493" s="1006"/>
      <c r="BP493" s="718"/>
      <c r="BQ493" s="718"/>
      <c r="BR493" s="718"/>
      <c r="BS493" s="718"/>
      <c r="BT493" s="718"/>
      <c r="BU493" s="718"/>
    </row>
    <row r="494" spans="1:73" s="1" customFormat="1" ht="39.950000000000003" customHeight="1" thickTop="1" x14ac:dyDescent="0.25">
      <c r="A494" s="151"/>
      <c r="B494" s="24"/>
      <c r="C494" s="1058" t="s">
        <v>1620</v>
      </c>
      <c r="D494" s="1049" t="s">
        <v>1621</v>
      </c>
      <c r="E494" s="1061">
        <v>498</v>
      </c>
      <c r="F494" s="1064">
        <v>410306000</v>
      </c>
      <c r="G494" s="1401" t="s">
        <v>515</v>
      </c>
      <c r="H494" s="1043" t="s">
        <v>272</v>
      </c>
      <c r="I494" s="1401" t="s">
        <v>2982</v>
      </c>
      <c r="J494" s="1401">
        <v>41</v>
      </c>
      <c r="K494" s="1401" t="s">
        <v>3050</v>
      </c>
      <c r="L494" s="1401">
        <v>4103</v>
      </c>
      <c r="M494" s="1401" t="s">
        <v>3051</v>
      </c>
      <c r="N494" s="1265">
        <v>2024004540064</v>
      </c>
      <c r="O494" s="1401" t="s">
        <v>3673</v>
      </c>
      <c r="P494" s="1052" t="s">
        <v>1622</v>
      </c>
      <c r="Q494" s="1055">
        <v>1</v>
      </c>
      <c r="R494" s="1040" t="s">
        <v>2871</v>
      </c>
      <c r="S494" s="1040"/>
      <c r="T494" s="1022"/>
      <c r="U494" s="1007"/>
      <c r="V494" s="1007"/>
      <c r="W494" s="1007"/>
      <c r="X494" s="1007"/>
      <c r="Y494" s="1007"/>
      <c r="Z494" s="1004">
        <f t="shared" ref="Z494" si="1475">+AQ494+AY494+BG494+BO494</f>
        <v>0</v>
      </c>
      <c r="AA494" s="1004">
        <f t="shared" ref="AA494" si="1476">SUM(AR494:AR497,AZ494:AZ497,BH494:BH497,BP494:BP497)</f>
        <v>0</v>
      </c>
      <c r="AB494" s="1004">
        <f t="shared" ref="AB494" si="1477">SUM(AS494:AS497,BA494:BA497,BI494:BI497,BQ494:BQ497)</f>
        <v>0</v>
      </c>
      <c r="AC494" s="1004">
        <f t="shared" ref="AC494" si="1478">SUM(AT494:AT497,BB494:BB497,BJ494:BJ497,BR494:BR497)</f>
        <v>0</v>
      </c>
      <c r="AD494" s="1004">
        <f t="shared" ref="AD494" si="1479">SUM(AU494:AU497,BC494:BC497,BK494:BK497,BS494:BS497)</f>
        <v>0</v>
      </c>
      <c r="AE494" s="1004">
        <f t="shared" ref="AE494" si="1480">SUM(AV494:AV497,BD494:BD497,BL494:BL497,BT494:BT497)</f>
        <v>0</v>
      </c>
      <c r="AF494" s="1004">
        <f t="shared" ref="AF494" si="1481">SUM(AW494:AW497,BE494:BE497,BM494:BM497,BU494:BU497)</f>
        <v>0</v>
      </c>
      <c r="AG494" s="714"/>
      <c r="AH494" s="593"/>
      <c r="AI494" s="593"/>
      <c r="AJ494" s="593"/>
      <c r="AK494" s="207"/>
      <c r="AL494" s="208"/>
      <c r="AM494" s="208"/>
      <c r="AN494" s="208"/>
      <c r="AO494" s="208"/>
      <c r="AP494" s="1150">
        <f t="shared" ref="AP494" si="1482">+U494</f>
        <v>0</v>
      </c>
      <c r="AQ494" s="1004">
        <f t="shared" ref="AQ494" si="1483">SUM(AR494:AW497)</f>
        <v>0</v>
      </c>
      <c r="AR494" s="299"/>
      <c r="AS494" s="299"/>
      <c r="AT494" s="299"/>
      <c r="AU494" s="299"/>
      <c r="AV494" s="299"/>
      <c r="AW494" s="299"/>
      <c r="AX494" s="1150">
        <f t="shared" ref="AX494" si="1484">+V494</f>
        <v>0</v>
      </c>
      <c r="AY494" s="1004">
        <f t="shared" ref="AY494" si="1485">SUM(AZ494:BE497)</f>
        <v>0</v>
      </c>
      <c r="AZ494" s="299"/>
      <c r="BA494" s="299"/>
      <c r="BB494" s="299"/>
      <c r="BC494" s="299"/>
      <c r="BD494" s="299"/>
      <c r="BE494" s="299"/>
      <c r="BF494" s="1150">
        <f t="shared" ref="BF494" si="1486">+W494</f>
        <v>0</v>
      </c>
      <c r="BG494" s="1004">
        <f t="shared" ref="BG494" si="1487">SUM(BH494:BM497)</f>
        <v>0</v>
      </c>
      <c r="BH494" s="299"/>
      <c r="BI494" s="299"/>
      <c r="BJ494" s="299"/>
      <c r="BK494" s="299"/>
      <c r="BL494" s="299"/>
      <c r="BM494" s="299"/>
      <c r="BN494" s="1150">
        <f t="shared" ref="BN494" si="1488">+X494</f>
        <v>0</v>
      </c>
      <c r="BO494" s="1004">
        <f t="shared" ref="BO494" si="1489">SUM(BP494:BU497)</f>
        <v>0</v>
      </c>
      <c r="BP494" s="299"/>
      <c r="BQ494" s="299"/>
      <c r="BR494" s="299"/>
      <c r="BS494" s="299"/>
      <c r="BT494" s="299"/>
      <c r="BU494" s="299"/>
    </row>
    <row r="495" spans="1:73" s="1" customFormat="1" ht="39.950000000000003" customHeight="1" x14ac:dyDescent="0.25">
      <c r="A495" s="151"/>
      <c r="B495" s="24"/>
      <c r="C495" s="1059"/>
      <c r="D495" s="1050"/>
      <c r="E495" s="1062"/>
      <c r="F495" s="1065"/>
      <c r="G495" s="1402"/>
      <c r="H495" s="1044"/>
      <c r="I495" s="1402"/>
      <c r="J495" s="1402"/>
      <c r="K495" s="1402"/>
      <c r="L495" s="1402"/>
      <c r="M495" s="1402"/>
      <c r="N495" s="1266"/>
      <c r="O495" s="1402"/>
      <c r="P495" s="1053"/>
      <c r="Q495" s="1056"/>
      <c r="R495" s="1041"/>
      <c r="S495" s="1041"/>
      <c r="T495" s="1023"/>
      <c r="U495" s="1008"/>
      <c r="V495" s="1008"/>
      <c r="W495" s="1008"/>
      <c r="X495" s="1008"/>
      <c r="Y495" s="1008"/>
      <c r="Z495" s="1005"/>
      <c r="AA495" s="1005"/>
      <c r="AB495" s="1005"/>
      <c r="AC495" s="1005"/>
      <c r="AD495" s="1005"/>
      <c r="AE495" s="1005"/>
      <c r="AF495" s="1005"/>
      <c r="AG495" s="479"/>
      <c r="AH495" s="592"/>
      <c r="AI495" s="592"/>
      <c r="AJ495" s="592"/>
      <c r="AK495" s="196"/>
      <c r="AL495" s="197"/>
      <c r="AM495" s="197"/>
      <c r="AN495" s="197"/>
      <c r="AO495" s="197"/>
      <c r="AP495" s="1151"/>
      <c r="AQ495" s="1005"/>
      <c r="AR495" s="282"/>
      <c r="AS495" s="282"/>
      <c r="AT495" s="282"/>
      <c r="AU495" s="282"/>
      <c r="AV495" s="282"/>
      <c r="AW495" s="282"/>
      <c r="AX495" s="1151"/>
      <c r="AY495" s="1005"/>
      <c r="AZ495" s="282"/>
      <c r="BA495" s="282"/>
      <c r="BB495" s="282"/>
      <c r="BC495" s="282"/>
      <c r="BD495" s="282"/>
      <c r="BE495" s="282"/>
      <c r="BF495" s="1151"/>
      <c r="BG495" s="1005"/>
      <c r="BH495" s="282"/>
      <c r="BI495" s="282"/>
      <c r="BJ495" s="282"/>
      <c r="BK495" s="282"/>
      <c r="BL495" s="282"/>
      <c r="BM495" s="282"/>
      <c r="BN495" s="1151"/>
      <c r="BO495" s="1005"/>
      <c r="BP495" s="282"/>
      <c r="BQ495" s="282"/>
      <c r="BR495" s="282"/>
      <c r="BS495" s="282"/>
      <c r="BT495" s="282"/>
      <c r="BU495" s="282"/>
    </row>
    <row r="496" spans="1:73" s="1" customFormat="1" ht="39.950000000000003" customHeight="1" x14ac:dyDescent="0.25">
      <c r="A496" s="151"/>
      <c r="B496" s="24"/>
      <c r="C496" s="1059"/>
      <c r="D496" s="1050"/>
      <c r="E496" s="1062"/>
      <c r="F496" s="1065"/>
      <c r="G496" s="1402"/>
      <c r="H496" s="1044"/>
      <c r="I496" s="1402"/>
      <c r="J496" s="1402"/>
      <c r="K496" s="1402"/>
      <c r="L496" s="1402"/>
      <c r="M496" s="1402"/>
      <c r="N496" s="1266"/>
      <c r="O496" s="1402"/>
      <c r="P496" s="1053"/>
      <c r="Q496" s="1056"/>
      <c r="R496" s="1041"/>
      <c r="S496" s="1041"/>
      <c r="T496" s="1023"/>
      <c r="U496" s="1008"/>
      <c r="V496" s="1008"/>
      <c r="W496" s="1008"/>
      <c r="X496" s="1008"/>
      <c r="Y496" s="1008"/>
      <c r="Z496" s="1005"/>
      <c r="AA496" s="1005"/>
      <c r="AB496" s="1005"/>
      <c r="AC496" s="1005"/>
      <c r="AD496" s="1005"/>
      <c r="AE496" s="1005"/>
      <c r="AF496" s="1005"/>
      <c r="AG496" s="196"/>
      <c r="AH496" s="592"/>
      <c r="AI496" s="592"/>
      <c r="AJ496" s="592"/>
      <c r="AK496" s="196"/>
      <c r="AL496" s="197"/>
      <c r="AM496" s="197"/>
      <c r="AN496" s="197"/>
      <c r="AO496" s="197"/>
      <c r="AP496" s="1151"/>
      <c r="AQ496" s="1005"/>
      <c r="AR496" s="282"/>
      <c r="AS496" s="282"/>
      <c r="AT496" s="282"/>
      <c r="AU496" s="282"/>
      <c r="AV496" s="282"/>
      <c r="AW496" s="282"/>
      <c r="AX496" s="1151"/>
      <c r="AY496" s="1005"/>
      <c r="AZ496" s="282"/>
      <c r="BA496" s="282"/>
      <c r="BB496" s="282"/>
      <c r="BC496" s="282"/>
      <c r="BD496" s="282"/>
      <c r="BE496" s="282"/>
      <c r="BF496" s="1151"/>
      <c r="BG496" s="1005"/>
      <c r="BH496" s="282"/>
      <c r="BI496" s="282"/>
      <c r="BJ496" s="282"/>
      <c r="BK496" s="282"/>
      <c r="BL496" s="282"/>
      <c r="BM496" s="282"/>
      <c r="BN496" s="1151"/>
      <c r="BO496" s="1005"/>
      <c r="BP496" s="282"/>
      <c r="BQ496" s="282"/>
      <c r="BR496" s="282"/>
      <c r="BS496" s="282"/>
      <c r="BT496" s="282"/>
      <c r="BU496" s="282"/>
    </row>
    <row r="497" spans="1:73" s="1" customFormat="1" ht="39.950000000000003" customHeight="1" thickBot="1" x14ac:dyDescent="0.3">
      <c r="A497" s="151"/>
      <c r="B497" s="24"/>
      <c r="C497" s="1060"/>
      <c r="D497" s="1051"/>
      <c r="E497" s="1063"/>
      <c r="F497" s="1066"/>
      <c r="G497" s="1403"/>
      <c r="H497" s="1045"/>
      <c r="I497" s="1403"/>
      <c r="J497" s="1403"/>
      <c r="K497" s="1403"/>
      <c r="L497" s="1403"/>
      <c r="M497" s="1403"/>
      <c r="N497" s="1267"/>
      <c r="O497" s="1403"/>
      <c r="P497" s="1054"/>
      <c r="Q497" s="1057"/>
      <c r="R497" s="1042"/>
      <c r="S497" s="1042"/>
      <c r="T497" s="1024"/>
      <c r="U497" s="1009"/>
      <c r="V497" s="1009"/>
      <c r="W497" s="1009"/>
      <c r="X497" s="1009"/>
      <c r="Y497" s="1009"/>
      <c r="Z497" s="1006"/>
      <c r="AA497" s="1006"/>
      <c r="AB497" s="1006"/>
      <c r="AC497" s="1006"/>
      <c r="AD497" s="1006"/>
      <c r="AE497" s="1006"/>
      <c r="AF497" s="1006"/>
      <c r="AG497" s="715"/>
      <c r="AH497" s="716"/>
      <c r="AI497" s="716"/>
      <c r="AJ497" s="716"/>
      <c r="AK497" s="715"/>
      <c r="AL497" s="717"/>
      <c r="AM497" s="717"/>
      <c r="AN497" s="717"/>
      <c r="AO497" s="717"/>
      <c r="AP497" s="1152"/>
      <c r="AQ497" s="1006"/>
      <c r="AR497" s="718"/>
      <c r="AS497" s="718"/>
      <c r="AT497" s="718"/>
      <c r="AU497" s="718"/>
      <c r="AV497" s="718"/>
      <c r="AW497" s="718"/>
      <c r="AX497" s="1152"/>
      <c r="AY497" s="1006"/>
      <c r="AZ497" s="718"/>
      <c r="BA497" s="718"/>
      <c r="BB497" s="718"/>
      <c r="BC497" s="718"/>
      <c r="BD497" s="718"/>
      <c r="BE497" s="718"/>
      <c r="BF497" s="1152"/>
      <c r="BG497" s="1006"/>
      <c r="BH497" s="718"/>
      <c r="BI497" s="718"/>
      <c r="BJ497" s="718"/>
      <c r="BK497" s="718"/>
      <c r="BL497" s="718"/>
      <c r="BM497" s="718"/>
      <c r="BN497" s="1152"/>
      <c r="BO497" s="1006"/>
      <c r="BP497" s="718"/>
      <c r="BQ497" s="718"/>
      <c r="BR497" s="718"/>
      <c r="BS497" s="718"/>
      <c r="BT497" s="718"/>
      <c r="BU497" s="718"/>
    </row>
    <row r="498" spans="1:73" s="1" customFormat="1" ht="39.950000000000003" customHeight="1" thickTop="1" x14ac:dyDescent="0.25">
      <c r="A498" s="151"/>
      <c r="B498" s="24"/>
      <c r="C498" s="1058" t="s">
        <v>1623</v>
      </c>
      <c r="D498" s="1049" t="s">
        <v>1624</v>
      </c>
      <c r="E498" s="1061">
        <v>499</v>
      </c>
      <c r="F498" s="1064">
        <v>410305007</v>
      </c>
      <c r="G498" s="1401" t="s">
        <v>3671</v>
      </c>
      <c r="H498" s="1043" t="s">
        <v>3007</v>
      </c>
      <c r="I498" s="1401" t="s">
        <v>2982</v>
      </c>
      <c r="J498" s="1401">
        <v>41</v>
      </c>
      <c r="K498" s="1401" t="s">
        <v>3050</v>
      </c>
      <c r="L498" s="1401">
        <v>4103</v>
      </c>
      <c r="M498" s="1401" t="s">
        <v>3051</v>
      </c>
      <c r="N498" s="1265">
        <v>2024004540064</v>
      </c>
      <c r="O498" s="1401" t="s">
        <v>3673</v>
      </c>
      <c r="P498" s="1052" t="s">
        <v>607</v>
      </c>
      <c r="Q498" s="1055">
        <v>12</v>
      </c>
      <c r="R498" s="1040" t="s">
        <v>2871</v>
      </c>
      <c r="S498" s="1040"/>
      <c r="T498" s="1022"/>
      <c r="U498" s="1007"/>
      <c r="V498" s="1007"/>
      <c r="W498" s="1007"/>
      <c r="X498" s="1007"/>
      <c r="Y498" s="1007"/>
      <c r="Z498" s="1004">
        <f t="shared" ref="Z498" si="1490">+AQ498+AY498+BG498+BO498</f>
        <v>0</v>
      </c>
      <c r="AA498" s="1004">
        <f t="shared" ref="AA498" si="1491">SUM(AR498:AR501,AZ498:AZ501,BH498:BH501,BP498:BP501)</f>
        <v>0</v>
      </c>
      <c r="AB498" s="1004">
        <f t="shared" ref="AB498" si="1492">SUM(AS498:AS501,BA498:BA501,BI498:BI501,BQ498:BQ501)</f>
        <v>0</v>
      </c>
      <c r="AC498" s="1004">
        <f t="shared" ref="AC498" si="1493">SUM(AT498:AT501,BB498:BB501,BJ498:BJ501,BR498:BR501)</f>
        <v>0</v>
      </c>
      <c r="AD498" s="1004">
        <f t="shared" ref="AD498" si="1494">SUM(AU498:AU501,BC498:BC501,BK498:BK501,BS498:BS501)</f>
        <v>0</v>
      </c>
      <c r="AE498" s="1004">
        <f t="shared" ref="AE498" si="1495">SUM(AV498:AV501,BD498:BD501,BL498:BL501,BT498:BT501)</f>
        <v>0</v>
      </c>
      <c r="AF498" s="1004">
        <f t="shared" ref="AF498" si="1496">SUM(AW498:AW501,BE498:BE501,BM498:BM501,BU498:BU501)</f>
        <v>0</v>
      </c>
      <c r="AG498" s="714"/>
      <c r="AH498" s="593"/>
      <c r="AI498" s="593"/>
      <c r="AJ498" s="593"/>
      <c r="AK498" s="207"/>
      <c r="AL498" s="208"/>
      <c r="AM498" s="208"/>
      <c r="AN498" s="208"/>
      <c r="AO498" s="208"/>
      <c r="AP498" s="1150">
        <f t="shared" ref="AP498" si="1497">+U498</f>
        <v>0</v>
      </c>
      <c r="AQ498" s="1004">
        <f t="shared" ref="AQ498" si="1498">SUM(AR498:AW501)</f>
        <v>0</v>
      </c>
      <c r="AR498" s="299"/>
      <c r="AS498" s="299"/>
      <c r="AT498" s="299"/>
      <c r="AU498" s="299"/>
      <c r="AV498" s="299"/>
      <c r="AW498" s="299"/>
      <c r="AX498" s="1150">
        <f t="shared" ref="AX498" si="1499">+V498</f>
        <v>0</v>
      </c>
      <c r="AY498" s="1004">
        <f t="shared" ref="AY498" si="1500">SUM(AZ498:BE501)</f>
        <v>0</v>
      </c>
      <c r="AZ498" s="299"/>
      <c r="BA498" s="299"/>
      <c r="BB498" s="299"/>
      <c r="BC498" s="299"/>
      <c r="BD498" s="299"/>
      <c r="BE498" s="299"/>
      <c r="BF498" s="1150">
        <f t="shared" ref="BF498" si="1501">+W498</f>
        <v>0</v>
      </c>
      <c r="BG498" s="1004">
        <f t="shared" ref="BG498" si="1502">SUM(BH498:BM501)</f>
        <v>0</v>
      </c>
      <c r="BH498" s="299"/>
      <c r="BI498" s="299"/>
      <c r="BJ498" s="299"/>
      <c r="BK498" s="299"/>
      <c r="BL498" s="299"/>
      <c r="BM498" s="299"/>
      <c r="BN498" s="1150">
        <f t="shared" ref="BN498" si="1503">+X498</f>
        <v>0</v>
      </c>
      <c r="BO498" s="1004">
        <f t="shared" ref="BO498" si="1504">SUM(BP498:BU501)</f>
        <v>0</v>
      </c>
      <c r="BP498" s="299"/>
      <c r="BQ498" s="299"/>
      <c r="BR498" s="299"/>
      <c r="BS498" s="299"/>
      <c r="BT498" s="299"/>
      <c r="BU498" s="299"/>
    </row>
    <row r="499" spans="1:73" s="1" customFormat="1" ht="39.950000000000003" customHeight="1" x14ac:dyDescent="0.25">
      <c r="A499" s="151"/>
      <c r="B499" s="24"/>
      <c r="C499" s="1059"/>
      <c r="D499" s="1050"/>
      <c r="E499" s="1062"/>
      <c r="F499" s="1065"/>
      <c r="G499" s="1402"/>
      <c r="H499" s="1044"/>
      <c r="I499" s="1402"/>
      <c r="J499" s="1402"/>
      <c r="K499" s="1402"/>
      <c r="L499" s="1402"/>
      <c r="M499" s="1402"/>
      <c r="N499" s="1266"/>
      <c r="O499" s="1402"/>
      <c r="P499" s="1053"/>
      <c r="Q499" s="1056"/>
      <c r="R499" s="1041"/>
      <c r="S499" s="1041"/>
      <c r="T499" s="1023"/>
      <c r="U499" s="1008"/>
      <c r="V499" s="1008"/>
      <c r="W499" s="1008"/>
      <c r="X499" s="1008"/>
      <c r="Y499" s="1008"/>
      <c r="Z499" s="1005"/>
      <c r="AA499" s="1005"/>
      <c r="AB499" s="1005"/>
      <c r="AC499" s="1005"/>
      <c r="AD499" s="1005"/>
      <c r="AE499" s="1005"/>
      <c r="AF499" s="1005"/>
      <c r="AG499" s="479"/>
      <c r="AH499" s="592"/>
      <c r="AI499" s="592"/>
      <c r="AJ499" s="592"/>
      <c r="AK499" s="196"/>
      <c r="AL499" s="197"/>
      <c r="AM499" s="197"/>
      <c r="AN499" s="197"/>
      <c r="AO499" s="197"/>
      <c r="AP499" s="1151"/>
      <c r="AQ499" s="1005"/>
      <c r="AR499" s="282"/>
      <c r="AS499" s="282"/>
      <c r="AT499" s="282"/>
      <c r="AU499" s="282"/>
      <c r="AV499" s="282"/>
      <c r="AW499" s="282"/>
      <c r="AX499" s="1151"/>
      <c r="AY499" s="1005"/>
      <c r="AZ499" s="282"/>
      <c r="BA499" s="282"/>
      <c r="BB499" s="282"/>
      <c r="BC499" s="282"/>
      <c r="BD499" s="282"/>
      <c r="BE499" s="282"/>
      <c r="BF499" s="1151"/>
      <c r="BG499" s="1005"/>
      <c r="BH499" s="282"/>
      <c r="BI499" s="282"/>
      <c r="BJ499" s="282"/>
      <c r="BK499" s="282"/>
      <c r="BL499" s="282"/>
      <c r="BM499" s="282"/>
      <c r="BN499" s="1151"/>
      <c r="BO499" s="1005"/>
      <c r="BP499" s="282"/>
      <c r="BQ499" s="282"/>
      <c r="BR499" s="282"/>
      <c r="BS499" s="282"/>
      <c r="BT499" s="282"/>
      <c r="BU499" s="282"/>
    </row>
    <row r="500" spans="1:73" s="1" customFormat="1" ht="39.950000000000003" customHeight="1" x14ac:dyDescent="0.25">
      <c r="A500" s="151"/>
      <c r="B500" s="24"/>
      <c r="C500" s="1059"/>
      <c r="D500" s="1050"/>
      <c r="E500" s="1062"/>
      <c r="F500" s="1065"/>
      <c r="G500" s="1402"/>
      <c r="H500" s="1044"/>
      <c r="I500" s="1402"/>
      <c r="J500" s="1402"/>
      <c r="K500" s="1402"/>
      <c r="L500" s="1402"/>
      <c r="M500" s="1402"/>
      <c r="N500" s="1266"/>
      <c r="O500" s="1402"/>
      <c r="P500" s="1053"/>
      <c r="Q500" s="1056"/>
      <c r="R500" s="1041"/>
      <c r="S500" s="1041"/>
      <c r="T500" s="1023"/>
      <c r="U500" s="1008"/>
      <c r="V500" s="1008"/>
      <c r="W500" s="1008"/>
      <c r="X500" s="1008"/>
      <c r="Y500" s="1008"/>
      <c r="Z500" s="1005"/>
      <c r="AA500" s="1005"/>
      <c r="AB500" s="1005"/>
      <c r="AC500" s="1005"/>
      <c r="AD500" s="1005"/>
      <c r="AE500" s="1005"/>
      <c r="AF500" s="1005"/>
      <c r="AG500" s="196"/>
      <c r="AH500" s="592"/>
      <c r="AI500" s="592"/>
      <c r="AJ500" s="592"/>
      <c r="AK500" s="196"/>
      <c r="AL500" s="197"/>
      <c r="AM500" s="197"/>
      <c r="AN500" s="197"/>
      <c r="AO500" s="197"/>
      <c r="AP500" s="1151"/>
      <c r="AQ500" s="1005"/>
      <c r="AR500" s="282"/>
      <c r="AS500" s="282"/>
      <c r="AT500" s="282"/>
      <c r="AU500" s="282"/>
      <c r="AV500" s="282"/>
      <c r="AW500" s="282"/>
      <c r="AX500" s="1151"/>
      <c r="AY500" s="1005"/>
      <c r="AZ500" s="282"/>
      <c r="BA500" s="282"/>
      <c r="BB500" s="282"/>
      <c r="BC500" s="282"/>
      <c r="BD500" s="282"/>
      <c r="BE500" s="282"/>
      <c r="BF500" s="1151"/>
      <c r="BG500" s="1005"/>
      <c r="BH500" s="282"/>
      <c r="BI500" s="282"/>
      <c r="BJ500" s="282"/>
      <c r="BK500" s="282"/>
      <c r="BL500" s="282"/>
      <c r="BM500" s="282"/>
      <c r="BN500" s="1151"/>
      <c r="BO500" s="1005"/>
      <c r="BP500" s="282"/>
      <c r="BQ500" s="282"/>
      <c r="BR500" s="282"/>
      <c r="BS500" s="282"/>
      <c r="BT500" s="282"/>
      <c r="BU500" s="282"/>
    </row>
    <row r="501" spans="1:73" s="1" customFormat="1" ht="39.950000000000003" customHeight="1" thickBot="1" x14ac:dyDescent="0.3">
      <c r="A501" s="151"/>
      <c r="B501" s="24"/>
      <c r="C501" s="1060"/>
      <c r="D501" s="1051"/>
      <c r="E501" s="1063"/>
      <c r="F501" s="1066"/>
      <c r="G501" s="1403"/>
      <c r="H501" s="1045"/>
      <c r="I501" s="1403"/>
      <c r="J501" s="1403"/>
      <c r="K501" s="1403"/>
      <c r="L501" s="1403"/>
      <c r="M501" s="1403"/>
      <c r="N501" s="1267"/>
      <c r="O501" s="1403"/>
      <c r="P501" s="1054"/>
      <c r="Q501" s="1057"/>
      <c r="R501" s="1042"/>
      <c r="S501" s="1042"/>
      <c r="T501" s="1024"/>
      <c r="U501" s="1009"/>
      <c r="V501" s="1009"/>
      <c r="W501" s="1009"/>
      <c r="X501" s="1009"/>
      <c r="Y501" s="1009"/>
      <c r="Z501" s="1006"/>
      <c r="AA501" s="1006"/>
      <c r="AB501" s="1006"/>
      <c r="AC501" s="1006"/>
      <c r="AD501" s="1006"/>
      <c r="AE501" s="1006"/>
      <c r="AF501" s="1006"/>
      <c r="AG501" s="715"/>
      <c r="AH501" s="716"/>
      <c r="AI501" s="716"/>
      <c r="AJ501" s="716"/>
      <c r="AK501" s="715"/>
      <c r="AL501" s="717"/>
      <c r="AM501" s="717"/>
      <c r="AN501" s="717"/>
      <c r="AO501" s="717"/>
      <c r="AP501" s="1152"/>
      <c r="AQ501" s="1006"/>
      <c r="AR501" s="718"/>
      <c r="AS501" s="718"/>
      <c r="AT501" s="718"/>
      <c r="AU501" s="718"/>
      <c r="AV501" s="718"/>
      <c r="AW501" s="718"/>
      <c r="AX501" s="1152"/>
      <c r="AY501" s="1006"/>
      <c r="AZ501" s="718"/>
      <c r="BA501" s="718"/>
      <c r="BB501" s="718"/>
      <c r="BC501" s="718"/>
      <c r="BD501" s="718"/>
      <c r="BE501" s="718"/>
      <c r="BF501" s="1152"/>
      <c r="BG501" s="1006"/>
      <c r="BH501" s="718"/>
      <c r="BI501" s="718"/>
      <c r="BJ501" s="718"/>
      <c r="BK501" s="718"/>
      <c r="BL501" s="718"/>
      <c r="BM501" s="718"/>
      <c r="BN501" s="1152"/>
      <c r="BO501" s="1006"/>
      <c r="BP501" s="718"/>
      <c r="BQ501" s="718"/>
      <c r="BR501" s="718"/>
      <c r="BS501" s="718"/>
      <c r="BT501" s="718"/>
      <c r="BU501" s="718"/>
    </row>
    <row r="502" spans="1:73" s="1" customFormat="1" ht="39.950000000000003" customHeight="1" thickTop="1" x14ac:dyDescent="0.25">
      <c r="A502" s="151"/>
      <c r="B502" s="24"/>
      <c r="C502" s="1058" t="s">
        <v>1626</v>
      </c>
      <c r="D502" s="1049" t="s">
        <v>1627</v>
      </c>
      <c r="E502" s="1061">
        <v>500</v>
      </c>
      <c r="F502" s="1064">
        <v>410306000</v>
      </c>
      <c r="G502" s="1401" t="s">
        <v>515</v>
      </c>
      <c r="H502" s="1043" t="s">
        <v>272</v>
      </c>
      <c r="I502" s="1401" t="s">
        <v>2982</v>
      </c>
      <c r="J502" s="1401">
        <v>41</v>
      </c>
      <c r="K502" s="1401" t="s">
        <v>3050</v>
      </c>
      <c r="L502" s="1401">
        <v>4103</v>
      </c>
      <c r="M502" s="1401" t="s">
        <v>3051</v>
      </c>
      <c r="N502" s="1265">
        <v>2024004540064</v>
      </c>
      <c r="O502" s="1401" t="s">
        <v>3673</v>
      </c>
      <c r="P502" s="1052" t="s">
        <v>1622</v>
      </c>
      <c r="Q502" s="1055">
        <v>1</v>
      </c>
      <c r="R502" s="1040" t="s">
        <v>2871</v>
      </c>
      <c r="S502" s="1040"/>
      <c r="T502" s="1022"/>
      <c r="U502" s="1007"/>
      <c r="V502" s="1007"/>
      <c r="W502" s="1007"/>
      <c r="X502" s="1007"/>
      <c r="Y502" s="1007"/>
      <c r="Z502" s="1004">
        <f t="shared" ref="Z502" si="1505">+AQ502+AY502+BG502+BO502</f>
        <v>0</v>
      </c>
      <c r="AA502" s="1004">
        <f t="shared" ref="AA502" si="1506">SUM(AR502:AR505,AZ502:AZ505,BH502:BH505,BP502:BP505)</f>
        <v>0</v>
      </c>
      <c r="AB502" s="1004">
        <f t="shared" ref="AB502" si="1507">SUM(AS502:AS505,BA502:BA505,BI502:BI505,BQ502:BQ505)</f>
        <v>0</v>
      </c>
      <c r="AC502" s="1004">
        <f t="shared" ref="AC502" si="1508">SUM(AT502:AT505,BB502:BB505,BJ502:BJ505,BR502:BR505)</f>
        <v>0</v>
      </c>
      <c r="AD502" s="1004">
        <f t="shared" ref="AD502" si="1509">SUM(AU502:AU505,BC502:BC505,BK502:BK505,BS502:BS505)</f>
        <v>0</v>
      </c>
      <c r="AE502" s="1004">
        <f t="shared" ref="AE502" si="1510">SUM(AV502:AV505,BD502:BD505,BL502:BL505,BT502:BT505)</f>
        <v>0</v>
      </c>
      <c r="AF502" s="1004">
        <f t="shared" ref="AF502" si="1511">SUM(AW502:AW505,BE502:BE505,BM502:BM505,BU502:BU505)</f>
        <v>0</v>
      </c>
      <c r="AG502" s="714"/>
      <c r="AH502" s="593"/>
      <c r="AI502" s="593"/>
      <c r="AJ502" s="593"/>
      <c r="AK502" s="207"/>
      <c r="AL502" s="208"/>
      <c r="AM502" s="208"/>
      <c r="AN502" s="208"/>
      <c r="AO502" s="208"/>
      <c r="AP502" s="1150">
        <f t="shared" ref="AP502" si="1512">+U502</f>
        <v>0</v>
      </c>
      <c r="AQ502" s="1004">
        <f t="shared" ref="AQ502" si="1513">SUM(AR502:AW505)</f>
        <v>0</v>
      </c>
      <c r="AR502" s="299"/>
      <c r="AS502" s="299"/>
      <c r="AT502" s="299"/>
      <c r="AU502" s="299"/>
      <c r="AV502" s="299"/>
      <c r="AW502" s="299"/>
      <c r="AX502" s="1150">
        <f t="shared" ref="AX502" si="1514">+V502</f>
        <v>0</v>
      </c>
      <c r="AY502" s="1004">
        <f t="shared" ref="AY502" si="1515">SUM(AZ502:BE505)</f>
        <v>0</v>
      </c>
      <c r="AZ502" s="299"/>
      <c r="BA502" s="299"/>
      <c r="BB502" s="299"/>
      <c r="BC502" s="299"/>
      <c r="BD502" s="299"/>
      <c r="BE502" s="299"/>
      <c r="BF502" s="1150">
        <f t="shared" ref="BF502" si="1516">+W502</f>
        <v>0</v>
      </c>
      <c r="BG502" s="1004">
        <f t="shared" ref="BG502" si="1517">SUM(BH502:BM505)</f>
        <v>0</v>
      </c>
      <c r="BH502" s="299"/>
      <c r="BI502" s="299"/>
      <c r="BJ502" s="299"/>
      <c r="BK502" s="299"/>
      <c r="BL502" s="299"/>
      <c r="BM502" s="299"/>
      <c r="BN502" s="1150">
        <f t="shared" ref="BN502" si="1518">+X502</f>
        <v>0</v>
      </c>
      <c r="BO502" s="1004">
        <f t="shared" ref="BO502" si="1519">SUM(BP502:BU505)</f>
        <v>0</v>
      </c>
      <c r="BP502" s="299"/>
      <c r="BQ502" s="299"/>
      <c r="BR502" s="299"/>
      <c r="BS502" s="299"/>
      <c r="BT502" s="299"/>
      <c r="BU502" s="299"/>
    </row>
    <row r="503" spans="1:73" s="1" customFormat="1" ht="39.950000000000003" customHeight="1" x14ac:dyDescent="0.25">
      <c r="A503" s="151"/>
      <c r="B503" s="24"/>
      <c r="C503" s="1059"/>
      <c r="D503" s="1050"/>
      <c r="E503" s="1062"/>
      <c r="F503" s="1065"/>
      <c r="G503" s="1402"/>
      <c r="H503" s="1044"/>
      <c r="I503" s="1402"/>
      <c r="J503" s="1402"/>
      <c r="K503" s="1402"/>
      <c r="L503" s="1402"/>
      <c r="M503" s="1402"/>
      <c r="N503" s="1266"/>
      <c r="O503" s="1402"/>
      <c r="P503" s="1053"/>
      <c r="Q503" s="1056"/>
      <c r="R503" s="1041"/>
      <c r="S503" s="1041"/>
      <c r="T503" s="1023"/>
      <c r="U503" s="1008"/>
      <c r="V503" s="1008"/>
      <c r="W503" s="1008"/>
      <c r="X503" s="1008"/>
      <c r="Y503" s="1008"/>
      <c r="Z503" s="1005"/>
      <c r="AA503" s="1005"/>
      <c r="AB503" s="1005"/>
      <c r="AC503" s="1005"/>
      <c r="AD503" s="1005"/>
      <c r="AE503" s="1005"/>
      <c r="AF503" s="1005"/>
      <c r="AG503" s="479"/>
      <c r="AH503" s="592"/>
      <c r="AI503" s="592"/>
      <c r="AJ503" s="592"/>
      <c r="AK503" s="196"/>
      <c r="AL503" s="197"/>
      <c r="AM503" s="197"/>
      <c r="AN503" s="197"/>
      <c r="AO503" s="197"/>
      <c r="AP503" s="1151"/>
      <c r="AQ503" s="1005"/>
      <c r="AR503" s="282"/>
      <c r="AS503" s="282"/>
      <c r="AT503" s="282"/>
      <c r="AU503" s="282"/>
      <c r="AV503" s="282"/>
      <c r="AW503" s="282"/>
      <c r="AX503" s="1151"/>
      <c r="AY503" s="1005"/>
      <c r="AZ503" s="282"/>
      <c r="BA503" s="282"/>
      <c r="BB503" s="282"/>
      <c r="BC503" s="282"/>
      <c r="BD503" s="282"/>
      <c r="BE503" s="282"/>
      <c r="BF503" s="1151"/>
      <c r="BG503" s="1005"/>
      <c r="BH503" s="282"/>
      <c r="BI503" s="282"/>
      <c r="BJ503" s="282"/>
      <c r="BK503" s="282"/>
      <c r="BL503" s="282"/>
      <c r="BM503" s="282"/>
      <c r="BN503" s="1151"/>
      <c r="BO503" s="1005"/>
      <c r="BP503" s="282"/>
      <c r="BQ503" s="282"/>
      <c r="BR503" s="282"/>
      <c r="BS503" s="282"/>
      <c r="BT503" s="282"/>
      <c r="BU503" s="282"/>
    </row>
    <row r="504" spans="1:73" s="1" customFormat="1" ht="39.950000000000003" customHeight="1" x14ac:dyDescent="0.25">
      <c r="A504" s="151"/>
      <c r="B504" s="24"/>
      <c r="C504" s="1059"/>
      <c r="D504" s="1050"/>
      <c r="E504" s="1062"/>
      <c r="F504" s="1065"/>
      <c r="G504" s="1402"/>
      <c r="H504" s="1044"/>
      <c r="I504" s="1402"/>
      <c r="J504" s="1402"/>
      <c r="K504" s="1402"/>
      <c r="L504" s="1402"/>
      <c r="M504" s="1402"/>
      <c r="N504" s="1266"/>
      <c r="O504" s="1402"/>
      <c r="P504" s="1053"/>
      <c r="Q504" s="1056"/>
      <c r="R504" s="1041"/>
      <c r="S504" s="1041"/>
      <c r="T504" s="1023"/>
      <c r="U504" s="1008"/>
      <c r="V504" s="1008"/>
      <c r="W504" s="1008"/>
      <c r="X504" s="1008"/>
      <c r="Y504" s="1008"/>
      <c r="Z504" s="1005"/>
      <c r="AA504" s="1005"/>
      <c r="AB504" s="1005"/>
      <c r="AC504" s="1005"/>
      <c r="AD504" s="1005"/>
      <c r="AE504" s="1005"/>
      <c r="AF504" s="1005"/>
      <c r="AG504" s="196"/>
      <c r="AH504" s="592"/>
      <c r="AI504" s="592"/>
      <c r="AJ504" s="592"/>
      <c r="AK504" s="196"/>
      <c r="AL504" s="197"/>
      <c r="AM504" s="197"/>
      <c r="AN504" s="197"/>
      <c r="AO504" s="197"/>
      <c r="AP504" s="1151"/>
      <c r="AQ504" s="1005"/>
      <c r="AR504" s="282"/>
      <c r="AS504" s="282"/>
      <c r="AT504" s="282"/>
      <c r="AU504" s="282"/>
      <c r="AV504" s="282"/>
      <c r="AW504" s="282"/>
      <c r="AX504" s="1151"/>
      <c r="AY504" s="1005"/>
      <c r="AZ504" s="282"/>
      <c r="BA504" s="282"/>
      <c r="BB504" s="282"/>
      <c r="BC504" s="282"/>
      <c r="BD504" s="282"/>
      <c r="BE504" s="282"/>
      <c r="BF504" s="1151"/>
      <c r="BG504" s="1005"/>
      <c r="BH504" s="282"/>
      <c r="BI504" s="282"/>
      <c r="BJ504" s="282"/>
      <c r="BK504" s="282"/>
      <c r="BL504" s="282"/>
      <c r="BM504" s="282"/>
      <c r="BN504" s="1151"/>
      <c r="BO504" s="1005"/>
      <c r="BP504" s="282"/>
      <c r="BQ504" s="282"/>
      <c r="BR504" s="282"/>
      <c r="BS504" s="282"/>
      <c r="BT504" s="282"/>
      <c r="BU504" s="282"/>
    </row>
    <row r="505" spans="1:73" s="1" customFormat="1" ht="39.950000000000003" customHeight="1" thickBot="1" x14ac:dyDescent="0.3">
      <c r="A505" s="151"/>
      <c r="B505" s="24"/>
      <c r="C505" s="1060"/>
      <c r="D505" s="1051"/>
      <c r="E505" s="1063"/>
      <c r="F505" s="1066"/>
      <c r="G505" s="1403"/>
      <c r="H505" s="1045"/>
      <c r="I505" s="1403"/>
      <c r="J505" s="1403"/>
      <c r="K505" s="1403"/>
      <c r="L505" s="1403"/>
      <c r="M505" s="1403"/>
      <c r="N505" s="1267"/>
      <c r="O505" s="1403"/>
      <c r="P505" s="1054"/>
      <c r="Q505" s="1057"/>
      <c r="R505" s="1042"/>
      <c r="S505" s="1042"/>
      <c r="T505" s="1024"/>
      <c r="U505" s="1009"/>
      <c r="V505" s="1009"/>
      <c r="W505" s="1009"/>
      <c r="X505" s="1009"/>
      <c r="Y505" s="1009"/>
      <c r="Z505" s="1006"/>
      <c r="AA505" s="1006"/>
      <c r="AB505" s="1006"/>
      <c r="AC505" s="1006"/>
      <c r="AD505" s="1006"/>
      <c r="AE505" s="1006"/>
      <c r="AF505" s="1006"/>
      <c r="AG505" s="715"/>
      <c r="AH505" s="716"/>
      <c r="AI505" s="716"/>
      <c r="AJ505" s="716"/>
      <c r="AK505" s="715"/>
      <c r="AL505" s="717"/>
      <c r="AM505" s="717"/>
      <c r="AN505" s="717"/>
      <c r="AO505" s="717"/>
      <c r="AP505" s="1152"/>
      <c r="AQ505" s="1006"/>
      <c r="AR505" s="718"/>
      <c r="AS505" s="718"/>
      <c r="AT505" s="718"/>
      <c r="AU505" s="718"/>
      <c r="AV505" s="718"/>
      <c r="AW505" s="718"/>
      <c r="AX505" s="1152"/>
      <c r="AY505" s="1006"/>
      <c r="AZ505" s="718"/>
      <c r="BA505" s="718"/>
      <c r="BB505" s="718"/>
      <c r="BC505" s="718"/>
      <c r="BD505" s="718"/>
      <c r="BE505" s="718"/>
      <c r="BF505" s="1152"/>
      <c r="BG505" s="1006"/>
      <c r="BH505" s="718"/>
      <c r="BI505" s="718"/>
      <c r="BJ505" s="718"/>
      <c r="BK505" s="718"/>
      <c r="BL505" s="718"/>
      <c r="BM505" s="718"/>
      <c r="BN505" s="1152"/>
      <c r="BO505" s="1006"/>
      <c r="BP505" s="718"/>
      <c r="BQ505" s="718"/>
      <c r="BR505" s="718"/>
      <c r="BS505" s="718"/>
      <c r="BT505" s="718"/>
      <c r="BU505" s="718"/>
    </row>
    <row r="506" spans="1:73" s="1" customFormat="1" ht="39.950000000000003" customHeight="1" thickTop="1" thickBot="1" x14ac:dyDescent="0.3">
      <c r="A506" s="151"/>
      <c r="B506" s="117" t="s">
        <v>1628</v>
      </c>
      <c r="C506" s="202" t="s">
        <v>1629</v>
      </c>
      <c r="D506" s="333"/>
      <c r="E506" s="429"/>
      <c r="F506" s="442"/>
      <c r="G506" s="334"/>
      <c r="H506" s="335"/>
      <c r="I506" s="335"/>
      <c r="J506" s="336"/>
      <c r="K506" s="336"/>
      <c r="L506" s="333"/>
      <c r="M506" s="337"/>
      <c r="N506" s="338"/>
      <c r="O506" s="339"/>
      <c r="P506" s="339"/>
      <c r="Q506" s="187"/>
      <c r="R506" s="187"/>
      <c r="S506" s="26"/>
      <c r="T506" s="204"/>
      <c r="U506" s="16"/>
      <c r="V506" s="16"/>
      <c r="W506" s="16"/>
      <c r="X506" s="16"/>
      <c r="Y506" s="637">
        <f>SUM(Y507:Y582)</f>
        <v>0</v>
      </c>
      <c r="Z506" s="307">
        <f t="shared" ref="Z506:AF507" si="1520">+AQ506+AY506+BG506+BO506</f>
        <v>0</v>
      </c>
      <c r="AA506" s="307">
        <f t="shared" si="1520"/>
        <v>0</v>
      </c>
      <c r="AB506" s="307">
        <f t="shared" si="1520"/>
        <v>0</v>
      </c>
      <c r="AC506" s="307">
        <f t="shared" si="1520"/>
        <v>0</v>
      </c>
      <c r="AD506" s="307">
        <f t="shared" si="1520"/>
        <v>0</v>
      </c>
      <c r="AE506" s="307">
        <f t="shared" si="1520"/>
        <v>0</v>
      </c>
      <c r="AF506" s="307">
        <f t="shared" si="1520"/>
        <v>0</v>
      </c>
      <c r="AG506" s="198"/>
      <c r="AH506" s="198"/>
      <c r="AI506" s="198"/>
      <c r="AJ506" s="198"/>
      <c r="AK506" s="198"/>
      <c r="AL506" s="198"/>
      <c r="AM506" s="198"/>
      <c r="AN506" s="198"/>
      <c r="AO506" s="198"/>
      <c r="AP506" s="205"/>
      <c r="AQ506" s="206">
        <f t="shared" ref="AQ506:AW506" si="1521">SUM(AQ507:AQ582)</f>
        <v>0</v>
      </c>
      <c r="AR506" s="206">
        <f t="shared" si="1521"/>
        <v>0</v>
      </c>
      <c r="AS506" s="206">
        <f t="shared" si="1521"/>
        <v>0</v>
      </c>
      <c r="AT506" s="206">
        <f t="shared" si="1521"/>
        <v>0</v>
      </c>
      <c r="AU506" s="206">
        <f t="shared" si="1521"/>
        <v>0</v>
      </c>
      <c r="AV506" s="206">
        <f t="shared" si="1521"/>
        <v>0</v>
      </c>
      <c r="AW506" s="206">
        <f t="shared" si="1521"/>
        <v>0</v>
      </c>
      <c r="AX506" s="205"/>
      <c r="AY506" s="206">
        <f t="shared" ref="AY506:BE506" si="1522">SUM(AY507:AY582)</f>
        <v>0</v>
      </c>
      <c r="AZ506" s="206">
        <f t="shared" si="1522"/>
        <v>0</v>
      </c>
      <c r="BA506" s="206">
        <f t="shared" si="1522"/>
        <v>0</v>
      </c>
      <c r="BB506" s="206">
        <f t="shared" si="1522"/>
        <v>0</v>
      </c>
      <c r="BC506" s="206">
        <f t="shared" si="1522"/>
        <v>0</v>
      </c>
      <c r="BD506" s="206">
        <f t="shared" si="1522"/>
        <v>0</v>
      </c>
      <c r="BE506" s="206">
        <f t="shared" si="1522"/>
        <v>0</v>
      </c>
      <c r="BF506" s="205"/>
      <c r="BG506" s="206">
        <f t="shared" ref="BG506:BM506" si="1523">SUM(BG507:BG582)</f>
        <v>0</v>
      </c>
      <c r="BH506" s="206">
        <f t="shared" si="1523"/>
        <v>0</v>
      </c>
      <c r="BI506" s="206">
        <f t="shared" si="1523"/>
        <v>0</v>
      </c>
      <c r="BJ506" s="206">
        <f t="shared" si="1523"/>
        <v>0</v>
      </c>
      <c r="BK506" s="206">
        <f t="shared" si="1523"/>
        <v>0</v>
      </c>
      <c r="BL506" s="206">
        <f t="shared" si="1523"/>
        <v>0</v>
      </c>
      <c r="BM506" s="206">
        <f t="shared" si="1523"/>
        <v>0</v>
      </c>
      <c r="BN506" s="205"/>
      <c r="BO506" s="206">
        <f t="shared" ref="BO506:BU506" si="1524">SUM(BO507:BO582)</f>
        <v>0</v>
      </c>
      <c r="BP506" s="206">
        <f t="shared" si="1524"/>
        <v>0</v>
      </c>
      <c r="BQ506" s="206">
        <f t="shared" si="1524"/>
        <v>0</v>
      </c>
      <c r="BR506" s="206">
        <f t="shared" si="1524"/>
        <v>0</v>
      </c>
      <c r="BS506" s="206">
        <f t="shared" si="1524"/>
        <v>0</v>
      </c>
      <c r="BT506" s="206">
        <f t="shared" si="1524"/>
        <v>0</v>
      </c>
      <c r="BU506" s="206">
        <f t="shared" si="1524"/>
        <v>0</v>
      </c>
    </row>
    <row r="507" spans="1:73" ht="39.950000000000003" customHeight="1" thickTop="1" x14ac:dyDescent="0.25">
      <c r="A507" s="636"/>
      <c r="B507" s="638"/>
      <c r="C507" s="1429" t="s">
        <v>1631</v>
      </c>
      <c r="D507" s="1432" t="s">
        <v>1632</v>
      </c>
      <c r="E507" s="1061">
        <v>501</v>
      </c>
      <c r="F507" s="1064">
        <v>410305400</v>
      </c>
      <c r="G507" s="1401" t="s">
        <v>1335</v>
      </c>
      <c r="H507" s="1043"/>
      <c r="I507" s="1401" t="s">
        <v>2982</v>
      </c>
      <c r="J507" s="1401">
        <v>41</v>
      </c>
      <c r="K507" s="1401" t="s">
        <v>3050</v>
      </c>
      <c r="L507" s="1401">
        <v>4103</v>
      </c>
      <c r="M507" s="1401" t="s">
        <v>3051</v>
      </c>
      <c r="N507" s="1265">
        <v>2024004540064</v>
      </c>
      <c r="O507" s="1401" t="s">
        <v>3673</v>
      </c>
      <c r="P507" s="1052" t="s">
        <v>1633</v>
      </c>
      <c r="Q507" s="1055">
        <v>3</v>
      </c>
      <c r="R507" s="1040"/>
      <c r="S507" s="1040"/>
      <c r="T507" s="1022"/>
      <c r="U507" s="1007"/>
      <c r="V507" s="1007"/>
      <c r="W507" s="1007"/>
      <c r="X507" s="1007"/>
      <c r="Y507" s="1007"/>
      <c r="Z507" s="1004">
        <f t="shared" si="1520"/>
        <v>0</v>
      </c>
      <c r="AA507" s="1004">
        <f t="shared" ref="AA507" si="1525">SUM(AR507:AR510,AZ507:AZ510,BH507:BH510,BP507:BP510)</f>
        <v>0</v>
      </c>
      <c r="AB507" s="1004">
        <f t="shared" ref="AB507" si="1526">SUM(AS507:AS510,BA507:BA510,BI507:BI510,BQ507:BQ510)</f>
        <v>0</v>
      </c>
      <c r="AC507" s="1004">
        <f t="shared" ref="AC507" si="1527">SUM(AT507:AT510,BB507:BB510,BJ507:BJ510,BR507:BR510)</f>
        <v>0</v>
      </c>
      <c r="AD507" s="1004">
        <f t="shared" ref="AD507" si="1528">SUM(AU507:AU510,BC507:BC510,BK507:BK510,BS507:BS510)</f>
        <v>0</v>
      </c>
      <c r="AE507" s="1004">
        <f t="shared" ref="AE507" si="1529">SUM(AV507:AV510,BD507:BD510,BL507:BL510,BT507:BT510)</f>
        <v>0</v>
      </c>
      <c r="AF507" s="1004">
        <f t="shared" ref="AF507" si="1530">SUM(AW507:AW510,BE507:BE510,BM507:BM510,BU507:BU510)</f>
        <v>0</v>
      </c>
      <c r="AG507" s="714"/>
      <c r="AH507" s="593"/>
      <c r="AI507" s="593"/>
      <c r="AJ507" s="593"/>
      <c r="AK507" s="207"/>
      <c r="AL507" s="208"/>
      <c r="AM507" s="208"/>
      <c r="AN507" s="208"/>
      <c r="AO507" s="208"/>
      <c r="AP507" s="1150">
        <f t="shared" ref="AP507" si="1531">+U507</f>
        <v>0</v>
      </c>
      <c r="AQ507" s="1004">
        <f t="shared" ref="AQ507" si="1532">SUM(AR507:AW510)</f>
        <v>0</v>
      </c>
      <c r="AR507" s="299"/>
      <c r="AS507" s="299"/>
      <c r="AT507" s="299"/>
      <c r="AU507" s="299"/>
      <c r="AV507" s="299"/>
      <c r="AW507" s="299"/>
      <c r="AX507" s="1150">
        <f t="shared" ref="AX507" si="1533">+V507</f>
        <v>0</v>
      </c>
      <c r="AY507" s="1004">
        <f t="shared" ref="AY507" si="1534">SUM(AZ507:BE510)</f>
        <v>0</v>
      </c>
      <c r="AZ507" s="299"/>
      <c r="BA507" s="299"/>
      <c r="BB507" s="299"/>
      <c r="BC507" s="299"/>
      <c r="BD507" s="299"/>
      <c r="BE507" s="299"/>
      <c r="BF507" s="1150">
        <f t="shared" ref="BF507" si="1535">+W507</f>
        <v>0</v>
      </c>
      <c r="BG507" s="1004">
        <f t="shared" ref="BG507" si="1536">SUM(BH507:BM510)</f>
        <v>0</v>
      </c>
      <c r="BH507" s="299"/>
      <c r="BI507" s="299"/>
      <c r="BJ507" s="299"/>
      <c r="BK507" s="299"/>
      <c r="BL507" s="299"/>
      <c r="BM507" s="299"/>
      <c r="BN507" s="1150">
        <f t="shared" ref="BN507" si="1537">+X507</f>
        <v>0</v>
      </c>
      <c r="BO507" s="1004">
        <f t="shared" ref="BO507" si="1538">SUM(BP507:BU510)</f>
        <v>0</v>
      </c>
      <c r="BP507" s="299"/>
      <c r="BQ507" s="299"/>
      <c r="BR507" s="299"/>
      <c r="BS507" s="299"/>
      <c r="BT507" s="299"/>
      <c r="BU507" s="299"/>
    </row>
    <row r="508" spans="1:73" ht="39.950000000000003" customHeight="1" x14ac:dyDescent="0.25">
      <c r="A508" s="636"/>
      <c r="B508" s="638"/>
      <c r="C508" s="1430"/>
      <c r="D508" s="1433"/>
      <c r="E508" s="1062"/>
      <c r="F508" s="1065"/>
      <c r="G508" s="1402"/>
      <c r="H508" s="1044"/>
      <c r="I508" s="1402"/>
      <c r="J508" s="1402"/>
      <c r="K508" s="1402"/>
      <c r="L508" s="1402"/>
      <c r="M508" s="1402"/>
      <c r="N508" s="1266"/>
      <c r="O508" s="1402"/>
      <c r="P508" s="1053"/>
      <c r="Q508" s="1056"/>
      <c r="R508" s="1041"/>
      <c r="S508" s="1041"/>
      <c r="T508" s="1023"/>
      <c r="U508" s="1008"/>
      <c r="V508" s="1008"/>
      <c r="W508" s="1008"/>
      <c r="X508" s="1008"/>
      <c r="Y508" s="1008"/>
      <c r="Z508" s="1005"/>
      <c r="AA508" s="1005"/>
      <c r="AB508" s="1005"/>
      <c r="AC508" s="1005"/>
      <c r="AD508" s="1005"/>
      <c r="AE508" s="1005"/>
      <c r="AF508" s="1005"/>
      <c r="AG508" s="479"/>
      <c r="AH508" s="592"/>
      <c r="AI508" s="592"/>
      <c r="AJ508" s="592"/>
      <c r="AK508" s="196"/>
      <c r="AL508" s="197"/>
      <c r="AM508" s="197"/>
      <c r="AN508" s="197"/>
      <c r="AO508" s="197"/>
      <c r="AP508" s="1151"/>
      <c r="AQ508" s="1005"/>
      <c r="AR508" s="282"/>
      <c r="AS508" s="282"/>
      <c r="AT508" s="282"/>
      <c r="AU508" s="282"/>
      <c r="AV508" s="282"/>
      <c r="AW508" s="282"/>
      <c r="AX508" s="1151"/>
      <c r="AY508" s="1005"/>
      <c r="AZ508" s="282"/>
      <c r="BA508" s="282"/>
      <c r="BB508" s="282"/>
      <c r="BC508" s="282"/>
      <c r="BD508" s="282"/>
      <c r="BE508" s="282"/>
      <c r="BF508" s="1151"/>
      <c r="BG508" s="1005"/>
      <c r="BH508" s="282"/>
      <c r="BI508" s="282"/>
      <c r="BJ508" s="282"/>
      <c r="BK508" s="282"/>
      <c r="BL508" s="282"/>
      <c r="BM508" s="282"/>
      <c r="BN508" s="1151"/>
      <c r="BO508" s="1005"/>
      <c r="BP508" s="282"/>
      <c r="BQ508" s="282"/>
      <c r="BR508" s="282"/>
      <c r="BS508" s="282"/>
      <c r="BT508" s="282"/>
      <c r="BU508" s="282"/>
    </row>
    <row r="509" spans="1:73" ht="39.950000000000003" customHeight="1" x14ac:dyDescent="0.25">
      <c r="A509" s="636"/>
      <c r="B509" s="638"/>
      <c r="C509" s="1430"/>
      <c r="D509" s="1433"/>
      <c r="E509" s="1062"/>
      <c r="F509" s="1065"/>
      <c r="G509" s="1402"/>
      <c r="H509" s="1044"/>
      <c r="I509" s="1402"/>
      <c r="J509" s="1402"/>
      <c r="K509" s="1402"/>
      <c r="L509" s="1402"/>
      <c r="M509" s="1402"/>
      <c r="N509" s="1266"/>
      <c r="O509" s="1402"/>
      <c r="P509" s="1053"/>
      <c r="Q509" s="1056"/>
      <c r="R509" s="1041"/>
      <c r="S509" s="1041"/>
      <c r="T509" s="1023"/>
      <c r="U509" s="1008"/>
      <c r="V509" s="1008"/>
      <c r="W509" s="1008"/>
      <c r="X509" s="1008"/>
      <c r="Y509" s="1008"/>
      <c r="Z509" s="1005"/>
      <c r="AA509" s="1005"/>
      <c r="AB509" s="1005"/>
      <c r="AC509" s="1005"/>
      <c r="AD509" s="1005"/>
      <c r="AE509" s="1005"/>
      <c r="AF509" s="1005"/>
      <c r="AG509" s="196"/>
      <c r="AH509" s="592"/>
      <c r="AI509" s="592"/>
      <c r="AJ509" s="592"/>
      <c r="AK509" s="196"/>
      <c r="AL509" s="197"/>
      <c r="AM509" s="197"/>
      <c r="AN509" s="197"/>
      <c r="AO509" s="197"/>
      <c r="AP509" s="1151"/>
      <c r="AQ509" s="1005"/>
      <c r="AR509" s="282"/>
      <c r="AS509" s="282"/>
      <c r="AT509" s="282"/>
      <c r="AU509" s="282"/>
      <c r="AV509" s="282"/>
      <c r="AW509" s="282"/>
      <c r="AX509" s="1151"/>
      <c r="AY509" s="1005"/>
      <c r="AZ509" s="282"/>
      <c r="BA509" s="282"/>
      <c r="BB509" s="282"/>
      <c r="BC509" s="282"/>
      <c r="BD509" s="282"/>
      <c r="BE509" s="282"/>
      <c r="BF509" s="1151"/>
      <c r="BG509" s="1005"/>
      <c r="BH509" s="282"/>
      <c r="BI509" s="282"/>
      <c r="BJ509" s="282"/>
      <c r="BK509" s="282"/>
      <c r="BL509" s="282"/>
      <c r="BM509" s="282"/>
      <c r="BN509" s="1151"/>
      <c r="BO509" s="1005"/>
      <c r="BP509" s="282"/>
      <c r="BQ509" s="282"/>
      <c r="BR509" s="282"/>
      <c r="BS509" s="282"/>
      <c r="BT509" s="282"/>
      <c r="BU509" s="282"/>
    </row>
    <row r="510" spans="1:73" ht="39.950000000000003" customHeight="1" thickBot="1" x14ac:dyDescent="0.3">
      <c r="A510" s="636"/>
      <c r="B510" s="638"/>
      <c r="C510" s="1430"/>
      <c r="D510" s="1433"/>
      <c r="E510" s="1063"/>
      <c r="F510" s="1066"/>
      <c r="G510" s="1403"/>
      <c r="H510" s="1045"/>
      <c r="I510" s="1403"/>
      <c r="J510" s="1403"/>
      <c r="K510" s="1403"/>
      <c r="L510" s="1403"/>
      <c r="M510" s="1403"/>
      <c r="N510" s="1267"/>
      <c r="O510" s="1403"/>
      <c r="P510" s="1054"/>
      <c r="Q510" s="1057"/>
      <c r="R510" s="1042"/>
      <c r="S510" s="1042"/>
      <c r="T510" s="1024"/>
      <c r="U510" s="1009"/>
      <c r="V510" s="1009"/>
      <c r="W510" s="1009"/>
      <c r="X510" s="1009"/>
      <c r="Y510" s="1009"/>
      <c r="Z510" s="1006"/>
      <c r="AA510" s="1006"/>
      <c r="AB510" s="1006"/>
      <c r="AC510" s="1006"/>
      <c r="AD510" s="1006"/>
      <c r="AE510" s="1006"/>
      <c r="AF510" s="1006"/>
      <c r="AG510" s="715"/>
      <c r="AH510" s="716"/>
      <c r="AI510" s="716"/>
      <c r="AJ510" s="716"/>
      <c r="AK510" s="715"/>
      <c r="AL510" s="717"/>
      <c r="AM510" s="717"/>
      <c r="AN510" s="717"/>
      <c r="AO510" s="717"/>
      <c r="AP510" s="1152"/>
      <c r="AQ510" s="1006"/>
      <c r="AR510" s="718"/>
      <c r="AS510" s="718"/>
      <c r="AT510" s="718"/>
      <c r="AU510" s="718"/>
      <c r="AV510" s="718"/>
      <c r="AW510" s="718"/>
      <c r="AX510" s="1152"/>
      <c r="AY510" s="1006"/>
      <c r="AZ510" s="718"/>
      <c r="BA510" s="718"/>
      <c r="BB510" s="718"/>
      <c r="BC510" s="718"/>
      <c r="BD510" s="718"/>
      <c r="BE510" s="718"/>
      <c r="BF510" s="1152"/>
      <c r="BG510" s="1006"/>
      <c r="BH510" s="718"/>
      <c r="BI510" s="718"/>
      <c r="BJ510" s="718"/>
      <c r="BK510" s="718"/>
      <c r="BL510" s="718"/>
      <c r="BM510" s="718"/>
      <c r="BN510" s="1152"/>
      <c r="BO510" s="1006"/>
      <c r="BP510" s="718"/>
      <c r="BQ510" s="718"/>
      <c r="BR510" s="718"/>
      <c r="BS510" s="718"/>
      <c r="BT510" s="718"/>
      <c r="BU510" s="718"/>
    </row>
    <row r="511" spans="1:73" ht="39.950000000000003" customHeight="1" thickTop="1" x14ac:dyDescent="0.25">
      <c r="A511" s="636"/>
      <c r="B511" s="638"/>
      <c r="C511" s="1430"/>
      <c r="D511" s="1433"/>
      <c r="E511" s="1061">
        <v>502</v>
      </c>
      <c r="F511" s="1064">
        <v>410305400</v>
      </c>
      <c r="G511" s="1401" t="s">
        <v>1335</v>
      </c>
      <c r="H511" s="1043"/>
      <c r="I511" s="1401" t="s">
        <v>2982</v>
      </c>
      <c r="J511" s="1401">
        <v>41</v>
      </c>
      <c r="K511" s="1401" t="s">
        <v>3050</v>
      </c>
      <c r="L511" s="1401">
        <v>4103</v>
      </c>
      <c r="M511" s="1401" t="s">
        <v>3051</v>
      </c>
      <c r="N511" s="1265">
        <v>2024004540064</v>
      </c>
      <c r="O511" s="1401" t="s">
        <v>3673</v>
      </c>
      <c r="P511" s="1052" t="s">
        <v>1634</v>
      </c>
      <c r="Q511" s="1055">
        <v>1000</v>
      </c>
      <c r="R511" s="1040"/>
      <c r="S511" s="1040"/>
      <c r="T511" s="1022"/>
      <c r="U511" s="1007"/>
      <c r="V511" s="1007"/>
      <c r="W511" s="1007"/>
      <c r="X511" s="1007"/>
      <c r="Y511" s="1007"/>
      <c r="Z511" s="1004">
        <f t="shared" ref="Z511" si="1539">+AQ511+AY511+BG511+BO511</f>
        <v>0</v>
      </c>
      <c r="AA511" s="1004">
        <f t="shared" ref="AA511" si="1540">SUM(AR511:AR514,AZ511:AZ514,BH511:BH514,BP511:BP514)</f>
        <v>0</v>
      </c>
      <c r="AB511" s="1004">
        <f t="shared" ref="AB511" si="1541">SUM(AS511:AS514,BA511:BA514,BI511:BI514,BQ511:BQ514)</f>
        <v>0</v>
      </c>
      <c r="AC511" s="1004">
        <f t="shared" ref="AC511" si="1542">SUM(AT511:AT514,BB511:BB514,BJ511:BJ514,BR511:BR514)</f>
        <v>0</v>
      </c>
      <c r="AD511" s="1004">
        <f t="shared" ref="AD511" si="1543">SUM(AU511:AU514,BC511:BC514,BK511:BK514,BS511:BS514)</f>
        <v>0</v>
      </c>
      <c r="AE511" s="1004">
        <f t="shared" ref="AE511" si="1544">SUM(AV511:AV514,BD511:BD514,BL511:BL514,BT511:BT514)</f>
        <v>0</v>
      </c>
      <c r="AF511" s="1004">
        <f t="shared" ref="AF511" si="1545">SUM(AW511:AW514,BE511:BE514,BM511:BM514,BU511:BU514)</f>
        <v>0</v>
      </c>
      <c r="AG511" s="714"/>
      <c r="AH511" s="593"/>
      <c r="AI511" s="593"/>
      <c r="AJ511" s="593"/>
      <c r="AK511" s="207"/>
      <c r="AL511" s="208"/>
      <c r="AM511" s="208"/>
      <c r="AN511" s="208"/>
      <c r="AO511" s="208"/>
      <c r="AP511" s="1150">
        <f t="shared" ref="AP511" si="1546">+U511</f>
        <v>0</v>
      </c>
      <c r="AQ511" s="1004">
        <f t="shared" ref="AQ511" si="1547">SUM(AR511:AW514)</f>
        <v>0</v>
      </c>
      <c r="AR511" s="299"/>
      <c r="AS511" s="299"/>
      <c r="AT511" s="299"/>
      <c r="AU511" s="299"/>
      <c r="AV511" s="299"/>
      <c r="AW511" s="299"/>
      <c r="AX511" s="1150">
        <f t="shared" ref="AX511" si="1548">+V511</f>
        <v>0</v>
      </c>
      <c r="AY511" s="1004">
        <f t="shared" ref="AY511" si="1549">SUM(AZ511:BE514)</f>
        <v>0</v>
      </c>
      <c r="AZ511" s="299"/>
      <c r="BA511" s="299"/>
      <c r="BB511" s="299"/>
      <c r="BC511" s="299"/>
      <c r="BD511" s="299"/>
      <c r="BE511" s="299"/>
      <c r="BF511" s="1150">
        <f t="shared" ref="BF511" si="1550">+W511</f>
        <v>0</v>
      </c>
      <c r="BG511" s="1004">
        <f t="shared" ref="BG511" si="1551">SUM(BH511:BM514)</f>
        <v>0</v>
      </c>
      <c r="BH511" s="299"/>
      <c r="BI511" s="299"/>
      <c r="BJ511" s="299"/>
      <c r="BK511" s="299"/>
      <c r="BL511" s="299"/>
      <c r="BM511" s="299"/>
      <c r="BN511" s="1150">
        <f t="shared" ref="BN511" si="1552">+X511</f>
        <v>0</v>
      </c>
      <c r="BO511" s="1004">
        <f t="shared" ref="BO511" si="1553">SUM(BP511:BU514)</f>
        <v>0</v>
      </c>
      <c r="BP511" s="299"/>
      <c r="BQ511" s="299"/>
      <c r="BR511" s="299"/>
      <c r="BS511" s="299"/>
      <c r="BT511" s="299"/>
      <c r="BU511" s="299"/>
    </row>
    <row r="512" spans="1:73" ht="39.950000000000003" customHeight="1" x14ac:dyDescent="0.25">
      <c r="A512" s="636"/>
      <c r="B512" s="638"/>
      <c r="C512" s="1430"/>
      <c r="D512" s="1433"/>
      <c r="E512" s="1062"/>
      <c r="F512" s="1065"/>
      <c r="G512" s="1402"/>
      <c r="H512" s="1044"/>
      <c r="I512" s="1402"/>
      <c r="J512" s="1402"/>
      <c r="K512" s="1402"/>
      <c r="L512" s="1402"/>
      <c r="M512" s="1402"/>
      <c r="N512" s="1266"/>
      <c r="O512" s="1402"/>
      <c r="P512" s="1053"/>
      <c r="Q512" s="1056"/>
      <c r="R512" s="1041"/>
      <c r="S512" s="1041"/>
      <c r="T512" s="1023"/>
      <c r="U512" s="1008"/>
      <c r="V512" s="1008"/>
      <c r="W512" s="1008"/>
      <c r="X512" s="1008"/>
      <c r="Y512" s="1008"/>
      <c r="Z512" s="1005"/>
      <c r="AA512" s="1005"/>
      <c r="AB512" s="1005"/>
      <c r="AC512" s="1005"/>
      <c r="AD512" s="1005"/>
      <c r="AE512" s="1005"/>
      <c r="AF512" s="1005"/>
      <c r="AG512" s="479"/>
      <c r="AH512" s="592"/>
      <c r="AI512" s="592"/>
      <c r="AJ512" s="592"/>
      <c r="AK512" s="196"/>
      <c r="AL512" s="197"/>
      <c r="AM512" s="197"/>
      <c r="AN512" s="197"/>
      <c r="AO512" s="197"/>
      <c r="AP512" s="1151"/>
      <c r="AQ512" s="1005"/>
      <c r="AR512" s="282"/>
      <c r="AS512" s="282"/>
      <c r="AT512" s="282"/>
      <c r="AU512" s="282"/>
      <c r="AV512" s="282"/>
      <c r="AW512" s="282"/>
      <c r="AX512" s="1151"/>
      <c r="AY512" s="1005"/>
      <c r="AZ512" s="282"/>
      <c r="BA512" s="282"/>
      <c r="BB512" s="282"/>
      <c r="BC512" s="282"/>
      <c r="BD512" s="282"/>
      <c r="BE512" s="282"/>
      <c r="BF512" s="1151"/>
      <c r="BG512" s="1005"/>
      <c r="BH512" s="282"/>
      <c r="BI512" s="282"/>
      <c r="BJ512" s="282"/>
      <c r="BK512" s="282"/>
      <c r="BL512" s="282"/>
      <c r="BM512" s="282"/>
      <c r="BN512" s="1151"/>
      <c r="BO512" s="1005"/>
      <c r="BP512" s="282"/>
      <c r="BQ512" s="282"/>
      <c r="BR512" s="282"/>
      <c r="BS512" s="282"/>
      <c r="BT512" s="282"/>
      <c r="BU512" s="282"/>
    </row>
    <row r="513" spans="1:73" ht="39.950000000000003" customHeight="1" x14ac:dyDescent="0.25">
      <c r="A513" s="636"/>
      <c r="B513" s="638"/>
      <c r="C513" s="1430"/>
      <c r="D513" s="1433"/>
      <c r="E513" s="1062"/>
      <c r="F513" s="1065"/>
      <c r="G513" s="1402"/>
      <c r="H513" s="1044"/>
      <c r="I513" s="1402"/>
      <c r="J513" s="1402"/>
      <c r="K513" s="1402"/>
      <c r="L513" s="1402"/>
      <c r="M513" s="1402"/>
      <c r="N513" s="1266"/>
      <c r="O513" s="1402"/>
      <c r="P513" s="1053"/>
      <c r="Q513" s="1056"/>
      <c r="R513" s="1041"/>
      <c r="S513" s="1041"/>
      <c r="T513" s="1023"/>
      <c r="U513" s="1008"/>
      <c r="V513" s="1008"/>
      <c r="W513" s="1008"/>
      <c r="X513" s="1008"/>
      <c r="Y513" s="1008"/>
      <c r="Z513" s="1005"/>
      <c r="AA513" s="1005"/>
      <c r="AB513" s="1005"/>
      <c r="AC513" s="1005"/>
      <c r="AD513" s="1005"/>
      <c r="AE513" s="1005"/>
      <c r="AF513" s="1005"/>
      <c r="AG513" s="196"/>
      <c r="AH513" s="592"/>
      <c r="AI513" s="592"/>
      <c r="AJ513" s="592"/>
      <c r="AK513" s="196"/>
      <c r="AL513" s="197"/>
      <c r="AM513" s="197"/>
      <c r="AN513" s="197"/>
      <c r="AO513" s="197"/>
      <c r="AP513" s="1151"/>
      <c r="AQ513" s="1005"/>
      <c r="AR513" s="282"/>
      <c r="AS513" s="282"/>
      <c r="AT513" s="282"/>
      <c r="AU513" s="282"/>
      <c r="AV513" s="282"/>
      <c r="AW513" s="282"/>
      <c r="AX513" s="1151"/>
      <c r="AY513" s="1005"/>
      <c r="AZ513" s="282"/>
      <c r="BA513" s="282"/>
      <c r="BB513" s="282"/>
      <c r="BC513" s="282"/>
      <c r="BD513" s="282"/>
      <c r="BE513" s="282"/>
      <c r="BF513" s="1151"/>
      <c r="BG513" s="1005"/>
      <c r="BH513" s="282"/>
      <c r="BI513" s="282"/>
      <c r="BJ513" s="282"/>
      <c r="BK513" s="282"/>
      <c r="BL513" s="282"/>
      <c r="BM513" s="282"/>
      <c r="BN513" s="1151"/>
      <c r="BO513" s="1005"/>
      <c r="BP513" s="282"/>
      <c r="BQ513" s="282"/>
      <c r="BR513" s="282"/>
      <c r="BS513" s="282"/>
      <c r="BT513" s="282"/>
      <c r="BU513" s="282"/>
    </row>
    <row r="514" spans="1:73" ht="39.950000000000003" customHeight="1" thickBot="1" x14ac:dyDescent="0.3">
      <c r="A514" s="636"/>
      <c r="B514" s="638"/>
      <c r="C514" s="1430"/>
      <c r="D514" s="1433"/>
      <c r="E514" s="1063"/>
      <c r="F514" s="1066"/>
      <c r="G514" s="1403"/>
      <c r="H514" s="1045"/>
      <c r="I514" s="1403"/>
      <c r="J514" s="1403"/>
      <c r="K514" s="1403"/>
      <c r="L514" s="1403"/>
      <c r="M514" s="1403"/>
      <c r="N514" s="1267"/>
      <c r="O514" s="1403"/>
      <c r="P514" s="1054"/>
      <c r="Q514" s="1057"/>
      <c r="R514" s="1042"/>
      <c r="S514" s="1042"/>
      <c r="T514" s="1024"/>
      <c r="U514" s="1009"/>
      <c r="V514" s="1009"/>
      <c r="W514" s="1009"/>
      <c r="X514" s="1009"/>
      <c r="Y514" s="1009"/>
      <c r="Z514" s="1006"/>
      <c r="AA514" s="1006"/>
      <c r="AB514" s="1006"/>
      <c r="AC514" s="1006"/>
      <c r="AD514" s="1006"/>
      <c r="AE514" s="1006"/>
      <c r="AF514" s="1006"/>
      <c r="AG514" s="715"/>
      <c r="AH514" s="716"/>
      <c r="AI514" s="716"/>
      <c r="AJ514" s="716"/>
      <c r="AK514" s="715"/>
      <c r="AL514" s="717"/>
      <c r="AM514" s="717"/>
      <c r="AN514" s="717"/>
      <c r="AO514" s="717"/>
      <c r="AP514" s="1152"/>
      <c r="AQ514" s="1006"/>
      <c r="AR514" s="718"/>
      <c r="AS514" s="718"/>
      <c r="AT514" s="718"/>
      <c r="AU514" s="718"/>
      <c r="AV514" s="718"/>
      <c r="AW514" s="718"/>
      <c r="AX514" s="1152"/>
      <c r="AY514" s="1006"/>
      <c r="AZ514" s="718"/>
      <c r="BA514" s="718"/>
      <c r="BB514" s="718"/>
      <c r="BC514" s="718"/>
      <c r="BD514" s="718"/>
      <c r="BE514" s="718"/>
      <c r="BF514" s="1152"/>
      <c r="BG514" s="1006"/>
      <c r="BH514" s="718"/>
      <c r="BI514" s="718"/>
      <c r="BJ514" s="718"/>
      <c r="BK514" s="718"/>
      <c r="BL514" s="718"/>
      <c r="BM514" s="718"/>
      <c r="BN514" s="1152"/>
      <c r="BO514" s="1006"/>
      <c r="BP514" s="718"/>
      <c r="BQ514" s="718"/>
      <c r="BR514" s="718"/>
      <c r="BS514" s="718"/>
      <c r="BT514" s="718"/>
      <c r="BU514" s="718"/>
    </row>
    <row r="515" spans="1:73" ht="39.950000000000003" customHeight="1" thickTop="1" x14ac:dyDescent="0.25">
      <c r="A515" s="636"/>
      <c r="B515" s="638"/>
      <c r="C515" s="1430"/>
      <c r="D515" s="1433"/>
      <c r="E515" s="1061">
        <v>503</v>
      </c>
      <c r="F515" s="1064">
        <v>410305400</v>
      </c>
      <c r="G515" s="1401" t="s">
        <v>1335</v>
      </c>
      <c r="H515" s="1043"/>
      <c r="I515" s="1401" t="s">
        <v>2982</v>
      </c>
      <c r="J515" s="1401">
        <v>41</v>
      </c>
      <c r="K515" s="1401" t="s">
        <v>3050</v>
      </c>
      <c r="L515" s="1401">
        <v>4103</v>
      </c>
      <c r="M515" s="1401" t="s">
        <v>3051</v>
      </c>
      <c r="N515" s="1265">
        <v>2024004540064</v>
      </c>
      <c r="O515" s="1401" t="s">
        <v>3673</v>
      </c>
      <c r="P515" s="1052" t="s">
        <v>1351</v>
      </c>
      <c r="Q515" s="1055">
        <v>12</v>
      </c>
      <c r="R515" s="1040"/>
      <c r="S515" s="1040"/>
      <c r="T515" s="1022"/>
      <c r="U515" s="1007"/>
      <c r="V515" s="1007"/>
      <c r="W515" s="1007"/>
      <c r="X515" s="1007"/>
      <c r="Y515" s="1007"/>
      <c r="Z515" s="1004">
        <f t="shared" ref="Z515" si="1554">+AQ515+AY515+BG515+BO515</f>
        <v>0</v>
      </c>
      <c r="AA515" s="1004">
        <f t="shared" ref="AA515" si="1555">SUM(AR515:AR518,AZ515:AZ518,BH515:BH518,BP515:BP518)</f>
        <v>0</v>
      </c>
      <c r="AB515" s="1004">
        <f t="shared" ref="AB515" si="1556">SUM(AS515:AS518,BA515:BA518,BI515:BI518,BQ515:BQ518)</f>
        <v>0</v>
      </c>
      <c r="AC515" s="1004">
        <f t="shared" ref="AC515" si="1557">SUM(AT515:AT518,BB515:BB518,BJ515:BJ518,BR515:BR518)</f>
        <v>0</v>
      </c>
      <c r="AD515" s="1004">
        <f t="shared" ref="AD515" si="1558">SUM(AU515:AU518,BC515:BC518,BK515:BK518,BS515:BS518)</f>
        <v>0</v>
      </c>
      <c r="AE515" s="1004">
        <f t="shared" ref="AE515" si="1559">SUM(AV515:AV518,BD515:BD518,BL515:BL518,BT515:BT518)</f>
        <v>0</v>
      </c>
      <c r="AF515" s="1004">
        <f t="shared" ref="AF515" si="1560">SUM(AW515:AW518,BE515:BE518,BM515:BM518,BU515:BU518)</f>
        <v>0</v>
      </c>
      <c r="AG515" s="714"/>
      <c r="AH515" s="593"/>
      <c r="AI515" s="593"/>
      <c r="AJ515" s="593"/>
      <c r="AK515" s="207"/>
      <c r="AL515" s="208"/>
      <c r="AM515" s="208"/>
      <c r="AN515" s="208"/>
      <c r="AO515" s="208"/>
      <c r="AP515" s="1150">
        <f t="shared" ref="AP515" si="1561">+U515</f>
        <v>0</v>
      </c>
      <c r="AQ515" s="1004">
        <f t="shared" ref="AQ515" si="1562">SUM(AR515:AW518)</f>
        <v>0</v>
      </c>
      <c r="AR515" s="299"/>
      <c r="AS515" s="299"/>
      <c r="AT515" s="299"/>
      <c r="AU515" s="299"/>
      <c r="AV515" s="299"/>
      <c r="AW515" s="299"/>
      <c r="AX515" s="1150">
        <f t="shared" ref="AX515" si="1563">+V515</f>
        <v>0</v>
      </c>
      <c r="AY515" s="1004">
        <f t="shared" ref="AY515" si="1564">SUM(AZ515:BE518)</f>
        <v>0</v>
      </c>
      <c r="AZ515" s="299"/>
      <c r="BA515" s="299"/>
      <c r="BB515" s="299"/>
      <c r="BC515" s="299"/>
      <c r="BD515" s="299"/>
      <c r="BE515" s="299"/>
      <c r="BF515" s="1150">
        <f t="shared" ref="BF515" si="1565">+W515</f>
        <v>0</v>
      </c>
      <c r="BG515" s="1004">
        <f t="shared" ref="BG515" si="1566">SUM(BH515:BM518)</f>
        <v>0</v>
      </c>
      <c r="BH515" s="299"/>
      <c r="BI515" s="299"/>
      <c r="BJ515" s="299"/>
      <c r="BK515" s="299"/>
      <c r="BL515" s="299"/>
      <c r="BM515" s="299"/>
      <c r="BN515" s="1150">
        <f t="shared" ref="BN515" si="1567">+X515</f>
        <v>0</v>
      </c>
      <c r="BO515" s="1004">
        <f t="shared" ref="BO515" si="1568">SUM(BP515:BU518)</f>
        <v>0</v>
      </c>
      <c r="BP515" s="299"/>
      <c r="BQ515" s="299"/>
      <c r="BR515" s="299"/>
      <c r="BS515" s="299"/>
      <c r="BT515" s="299"/>
      <c r="BU515" s="299"/>
    </row>
    <row r="516" spans="1:73" ht="39.950000000000003" customHeight="1" x14ac:dyDescent="0.25">
      <c r="A516" s="636"/>
      <c r="B516" s="638"/>
      <c r="C516" s="1430"/>
      <c r="D516" s="1433"/>
      <c r="E516" s="1062"/>
      <c r="F516" s="1065"/>
      <c r="G516" s="1402"/>
      <c r="H516" s="1044"/>
      <c r="I516" s="1402"/>
      <c r="J516" s="1402"/>
      <c r="K516" s="1402"/>
      <c r="L516" s="1402"/>
      <c r="M516" s="1402"/>
      <c r="N516" s="1266"/>
      <c r="O516" s="1402"/>
      <c r="P516" s="1053"/>
      <c r="Q516" s="1056"/>
      <c r="R516" s="1041"/>
      <c r="S516" s="1041"/>
      <c r="T516" s="1023"/>
      <c r="U516" s="1008"/>
      <c r="V516" s="1008"/>
      <c r="W516" s="1008"/>
      <c r="X516" s="1008"/>
      <c r="Y516" s="1008"/>
      <c r="Z516" s="1005"/>
      <c r="AA516" s="1005"/>
      <c r="AB516" s="1005"/>
      <c r="AC516" s="1005"/>
      <c r="AD516" s="1005"/>
      <c r="AE516" s="1005"/>
      <c r="AF516" s="1005"/>
      <c r="AG516" s="479"/>
      <c r="AH516" s="592"/>
      <c r="AI516" s="592"/>
      <c r="AJ516" s="592"/>
      <c r="AK516" s="196"/>
      <c r="AL516" s="197"/>
      <c r="AM516" s="197"/>
      <c r="AN516" s="197"/>
      <c r="AO516" s="197"/>
      <c r="AP516" s="1151"/>
      <c r="AQ516" s="1005"/>
      <c r="AR516" s="282"/>
      <c r="AS516" s="282"/>
      <c r="AT516" s="282"/>
      <c r="AU516" s="282"/>
      <c r="AV516" s="282"/>
      <c r="AW516" s="282"/>
      <c r="AX516" s="1151"/>
      <c r="AY516" s="1005"/>
      <c r="AZ516" s="282"/>
      <c r="BA516" s="282"/>
      <c r="BB516" s="282"/>
      <c r="BC516" s="282"/>
      <c r="BD516" s="282"/>
      <c r="BE516" s="282"/>
      <c r="BF516" s="1151"/>
      <c r="BG516" s="1005"/>
      <c r="BH516" s="282"/>
      <c r="BI516" s="282"/>
      <c r="BJ516" s="282"/>
      <c r="BK516" s="282"/>
      <c r="BL516" s="282"/>
      <c r="BM516" s="282"/>
      <c r="BN516" s="1151"/>
      <c r="BO516" s="1005"/>
      <c r="BP516" s="282"/>
      <c r="BQ516" s="282"/>
      <c r="BR516" s="282"/>
      <c r="BS516" s="282"/>
      <c r="BT516" s="282"/>
      <c r="BU516" s="282"/>
    </row>
    <row r="517" spans="1:73" ht="39.950000000000003" customHeight="1" x14ac:dyDescent="0.25">
      <c r="A517" s="636"/>
      <c r="B517" s="638"/>
      <c r="C517" s="1430"/>
      <c r="D517" s="1433"/>
      <c r="E517" s="1062"/>
      <c r="F517" s="1065"/>
      <c r="G517" s="1402"/>
      <c r="H517" s="1044"/>
      <c r="I517" s="1402"/>
      <c r="J517" s="1402"/>
      <c r="K517" s="1402"/>
      <c r="L517" s="1402"/>
      <c r="M517" s="1402"/>
      <c r="N517" s="1266"/>
      <c r="O517" s="1402"/>
      <c r="P517" s="1053"/>
      <c r="Q517" s="1056"/>
      <c r="R517" s="1041"/>
      <c r="S517" s="1041"/>
      <c r="T517" s="1023"/>
      <c r="U517" s="1008"/>
      <c r="V517" s="1008"/>
      <c r="W517" s="1008"/>
      <c r="X517" s="1008"/>
      <c r="Y517" s="1008"/>
      <c r="Z517" s="1005"/>
      <c r="AA517" s="1005"/>
      <c r="AB517" s="1005"/>
      <c r="AC517" s="1005"/>
      <c r="AD517" s="1005"/>
      <c r="AE517" s="1005"/>
      <c r="AF517" s="1005"/>
      <c r="AG517" s="196"/>
      <c r="AH517" s="592"/>
      <c r="AI517" s="592"/>
      <c r="AJ517" s="592"/>
      <c r="AK517" s="196"/>
      <c r="AL517" s="197"/>
      <c r="AM517" s="197"/>
      <c r="AN517" s="197"/>
      <c r="AO517" s="197"/>
      <c r="AP517" s="1151"/>
      <c r="AQ517" s="1005"/>
      <c r="AR517" s="282"/>
      <c r="AS517" s="282"/>
      <c r="AT517" s="282"/>
      <c r="AU517" s="282"/>
      <c r="AV517" s="282"/>
      <c r="AW517" s="282"/>
      <c r="AX517" s="1151"/>
      <c r="AY517" s="1005"/>
      <c r="AZ517" s="282"/>
      <c r="BA517" s="282"/>
      <c r="BB517" s="282"/>
      <c r="BC517" s="282"/>
      <c r="BD517" s="282"/>
      <c r="BE517" s="282"/>
      <c r="BF517" s="1151"/>
      <c r="BG517" s="1005"/>
      <c r="BH517" s="282"/>
      <c r="BI517" s="282"/>
      <c r="BJ517" s="282"/>
      <c r="BK517" s="282"/>
      <c r="BL517" s="282"/>
      <c r="BM517" s="282"/>
      <c r="BN517" s="1151"/>
      <c r="BO517" s="1005"/>
      <c r="BP517" s="282"/>
      <c r="BQ517" s="282"/>
      <c r="BR517" s="282"/>
      <c r="BS517" s="282"/>
      <c r="BT517" s="282"/>
      <c r="BU517" s="282"/>
    </row>
    <row r="518" spans="1:73" ht="39.950000000000003" customHeight="1" thickBot="1" x14ac:dyDescent="0.3">
      <c r="A518" s="636"/>
      <c r="B518" s="638"/>
      <c r="C518" s="1430"/>
      <c r="D518" s="1433"/>
      <c r="E518" s="1063"/>
      <c r="F518" s="1066"/>
      <c r="G518" s="1403"/>
      <c r="H518" s="1045"/>
      <c r="I518" s="1403"/>
      <c r="J518" s="1403"/>
      <c r="K518" s="1403"/>
      <c r="L518" s="1403"/>
      <c r="M518" s="1403"/>
      <c r="N518" s="1267"/>
      <c r="O518" s="1403"/>
      <c r="P518" s="1054"/>
      <c r="Q518" s="1057"/>
      <c r="R518" s="1042"/>
      <c r="S518" s="1042"/>
      <c r="T518" s="1024"/>
      <c r="U518" s="1009"/>
      <c r="V518" s="1009"/>
      <c r="W518" s="1009"/>
      <c r="X518" s="1009"/>
      <c r="Y518" s="1009"/>
      <c r="Z518" s="1006"/>
      <c r="AA518" s="1006"/>
      <c r="AB518" s="1006"/>
      <c r="AC518" s="1006"/>
      <c r="AD518" s="1006"/>
      <c r="AE518" s="1006"/>
      <c r="AF518" s="1006"/>
      <c r="AG518" s="715"/>
      <c r="AH518" s="716"/>
      <c r="AI518" s="716"/>
      <c r="AJ518" s="716"/>
      <c r="AK518" s="715"/>
      <c r="AL518" s="717"/>
      <c r="AM518" s="717"/>
      <c r="AN518" s="717"/>
      <c r="AO518" s="717"/>
      <c r="AP518" s="1152"/>
      <c r="AQ518" s="1006"/>
      <c r="AR518" s="718"/>
      <c r="AS518" s="718"/>
      <c r="AT518" s="718"/>
      <c r="AU518" s="718"/>
      <c r="AV518" s="718"/>
      <c r="AW518" s="718"/>
      <c r="AX518" s="1152"/>
      <c r="AY518" s="1006"/>
      <c r="AZ518" s="718"/>
      <c r="BA518" s="718"/>
      <c r="BB518" s="718"/>
      <c r="BC518" s="718"/>
      <c r="BD518" s="718"/>
      <c r="BE518" s="718"/>
      <c r="BF518" s="1152"/>
      <c r="BG518" s="1006"/>
      <c r="BH518" s="718"/>
      <c r="BI518" s="718"/>
      <c r="BJ518" s="718"/>
      <c r="BK518" s="718"/>
      <c r="BL518" s="718"/>
      <c r="BM518" s="718"/>
      <c r="BN518" s="1152"/>
      <c r="BO518" s="1006"/>
      <c r="BP518" s="718"/>
      <c r="BQ518" s="718"/>
      <c r="BR518" s="718"/>
      <c r="BS518" s="718"/>
      <c r="BT518" s="718"/>
      <c r="BU518" s="718"/>
    </row>
    <row r="519" spans="1:73" ht="39.950000000000003" customHeight="1" thickTop="1" x14ac:dyDescent="0.25">
      <c r="A519" s="636"/>
      <c r="B519" s="638"/>
      <c r="C519" s="1430"/>
      <c r="D519" s="1433"/>
      <c r="E519" s="1061">
        <v>504</v>
      </c>
      <c r="F519" s="1064">
        <v>410305400</v>
      </c>
      <c r="G519" s="1401" t="s">
        <v>1335</v>
      </c>
      <c r="H519" s="1043"/>
      <c r="I519" s="1401" t="s">
        <v>2982</v>
      </c>
      <c r="J519" s="1401">
        <v>41</v>
      </c>
      <c r="K519" s="1401" t="s">
        <v>3050</v>
      </c>
      <c r="L519" s="1401">
        <v>4103</v>
      </c>
      <c r="M519" s="1401" t="s">
        <v>3051</v>
      </c>
      <c r="N519" s="1265">
        <v>2024004540064</v>
      </c>
      <c r="O519" s="1401" t="s">
        <v>3673</v>
      </c>
      <c r="P519" s="1052" t="s">
        <v>1635</v>
      </c>
      <c r="Q519" s="1055">
        <v>200</v>
      </c>
      <c r="R519" s="1040"/>
      <c r="S519" s="1040"/>
      <c r="T519" s="1022"/>
      <c r="U519" s="1007"/>
      <c r="V519" s="1007"/>
      <c r="W519" s="1007"/>
      <c r="X519" s="1007"/>
      <c r="Y519" s="1007"/>
      <c r="Z519" s="1004">
        <f t="shared" ref="Z519" si="1569">+AQ519+AY519+BG519+BO519</f>
        <v>0</v>
      </c>
      <c r="AA519" s="1004">
        <f t="shared" ref="AA519" si="1570">SUM(AR519:AR522,AZ519:AZ522,BH519:BH522,BP519:BP522)</f>
        <v>0</v>
      </c>
      <c r="AB519" s="1004">
        <f t="shared" ref="AB519" si="1571">SUM(AS519:AS522,BA519:BA522,BI519:BI522,BQ519:BQ522)</f>
        <v>0</v>
      </c>
      <c r="AC519" s="1004">
        <f t="shared" ref="AC519" si="1572">SUM(AT519:AT522,BB519:BB522,BJ519:BJ522,BR519:BR522)</f>
        <v>0</v>
      </c>
      <c r="AD519" s="1004">
        <f t="shared" ref="AD519" si="1573">SUM(AU519:AU522,BC519:BC522,BK519:BK522,BS519:BS522)</f>
        <v>0</v>
      </c>
      <c r="AE519" s="1004">
        <f t="shared" ref="AE519" si="1574">SUM(AV519:AV522,BD519:BD522,BL519:BL522,BT519:BT522)</f>
        <v>0</v>
      </c>
      <c r="AF519" s="1004">
        <f t="shared" ref="AF519" si="1575">SUM(AW519:AW522,BE519:BE522,BM519:BM522,BU519:BU522)</f>
        <v>0</v>
      </c>
      <c r="AG519" s="714"/>
      <c r="AH519" s="593"/>
      <c r="AI519" s="593"/>
      <c r="AJ519" s="593"/>
      <c r="AK519" s="207"/>
      <c r="AL519" s="208"/>
      <c r="AM519" s="208"/>
      <c r="AN519" s="208"/>
      <c r="AO519" s="208"/>
      <c r="AP519" s="1150">
        <f t="shared" ref="AP519" si="1576">+U519</f>
        <v>0</v>
      </c>
      <c r="AQ519" s="1004">
        <f t="shared" ref="AQ519" si="1577">SUM(AR519:AW522)</f>
        <v>0</v>
      </c>
      <c r="AR519" s="299"/>
      <c r="AS519" s="299"/>
      <c r="AT519" s="299"/>
      <c r="AU519" s="299"/>
      <c r="AV519" s="299"/>
      <c r="AW519" s="299"/>
      <c r="AX519" s="1150">
        <f t="shared" ref="AX519" si="1578">+V519</f>
        <v>0</v>
      </c>
      <c r="AY519" s="1004">
        <f t="shared" ref="AY519" si="1579">SUM(AZ519:BE522)</f>
        <v>0</v>
      </c>
      <c r="AZ519" s="299"/>
      <c r="BA519" s="299"/>
      <c r="BB519" s="299"/>
      <c r="BC519" s="299"/>
      <c r="BD519" s="299"/>
      <c r="BE519" s="299"/>
      <c r="BF519" s="1150">
        <f t="shared" ref="BF519" si="1580">+W519</f>
        <v>0</v>
      </c>
      <c r="BG519" s="1004">
        <f t="shared" ref="BG519" si="1581">SUM(BH519:BM522)</f>
        <v>0</v>
      </c>
      <c r="BH519" s="299"/>
      <c r="BI519" s="299"/>
      <c r="BJ519" s="299"/>
      <c r="BK519" s="299"/>
      <c r="BL519" s="299"/>
      <c r="BM519" s="299"/>
      <c r="BN519" s="1150">
        <f t="shared" ref="BN519" si="1582">+X519</f>
        <v>0</v>
      </c>
      <c r="BO519" s="1004">
        <f t="shared" ref="BO519" si="1583">SUM(BP519:BU522)</f>
        <v>0</v>
      </c>
      <c r="BP519" s="299"/>
      <c r="BQ519" s="299"/>
      <c r="BR519" s="299"/>
      <c r="BS519" s="299"/>
      <c r="BT519" s="299"/>
      <c r="BU519" s="299"/>
    </row>
    <row r="520" spans="1:73" ht="39.950000000000003" customHeight="1" x14ac:dyDescent="0.25">
      <c r="A520" s="636"/>
      <c r="B520" s="638"/>
      <c r="C520" s="1430"/>
      <c r="D520" s="1433"/>
      <c r="E520" s="1062"/>
      <c r="F520" s="1065"/>
      <c r="G520" s="1402"/>
      <c r="H520" s="1044"/>
      <c r="I520" s="1402"/>
      <c r="J520" s="1402"/>
      <c r="K520" s="1402"/>
      <c r="L520" s="1402"/>
      <c r="M520" s="1402"/>
      <c r="N520" s="1266"/>
      <c r="O520" s="1402"/>
      <c r="P520" s="1053"/>
      <c r="Q520" s="1056"/>
      <c r="R520" s="1041"/>
      <c r="S520" s="1041"/>
      <c r="T520" s="1023"/>
      <c r="U520" s="1008"/>
      <c r="V520" s="1008"/>
      <c r="W520" s="1008"/>
      <c r="X520" s="1008"/>
      <c r="Y520" s="1008"/>
      <c r="Z520" s="1005"/>
      <c r="AA520" s="1005"/>
      <c r="AB520" s="1005"/>
      <c r="AC520" s="1005"/>
      <c r="AD520" s="1005"/>
      <c r="AE520" s="1005"/>
      <c r="AF520" s="1005"/>
      <c r="AG520" s="479"/>
      <c r="AH520" s="592"/>
      <c r="AI520" s="592"/>
      <c r="AJ520" s="592"/>
      <c r="AK520" s="196"/>
      <c r="AL520" s="197"/>
      <c r="AM520" s="197"/>
      <c r="AN520" s="197"/>
      <c r="AO520" s="197"/>
      <c r="AP520" s="1151"/>
      <c r="AQ520" s="1005"/>
      <c r="AR520" s="282"/>
      <c r="AS520" s="282"/>
      <c r="AT520" s="282"/>
      <c r="AU520" s="282"/>
      <c r="AV520" s="282"/>
      <c r="AW520" s="282"/>
      <c r="AX520" s="1151"/>
      <c r="AY520" s="1005"/>
      <c r="AZ520" s="282"/>
      <c r="BA520" s="282"/>
      <c r="BB520" s="282"/>
      <c r="BC520" s="282"/>
      <c r="BD520" s="282"/>
      <c r="BE520" s="282"/>
      <c r="BF520" s="1151"/>
      <c r="BG520" s="1005"/>
      <c r="BH520" s="282"/>
      <c r="BI520" s="282"/>
      <c r="BJ520" s="282"/>
      <c r="BK520" s="282"/>
      <c r="BL520" s="282"/>
      <c r="BM520" s="282"/>
      <c r="BN520" s="1151"/>
      <c r="BO520" s="1005"/>
      <c r="BP520" s="282"/>
      <c r="BQ520" s="282"/>
      <c r="BR520" s="282"/>
      <c r="BS520" s="282"/>
      <c r="BT520" s="282"/>
      <c r="BU520" s="282"/>
    </row>
    <row r="521" spans="1:73" ht="39.950000000000003" customHeight="1" x14ac:dyDescent="0.25">
      <c r="A521" s="636"/>
      <c r="B521" s="638"/>
      <c r="C521" s="1430"/>
      <c r="D521" s="1433"/>
      <c r="E521" s="1062"/>
      <c r="F521" s="1065"/>
      <c r="G521" s="1402"/>
      <c r="H521" s="1044"/>
      <c r="I521" s="1402"/>
      <c r="J521" s="1402"/>
      <c r="K521" s="1402"/>
      <c r="L521" s="1402"/>
      <c r="M521" s="1402"/>
      <c r="N521" s="1266"/>
      <c r="O521" s="1402"/>
      <c r="P521" s="1053"/>
      <c r="Q521" s="1056"/>
      <c r="R521" s="1041"/>
      <c r="S521" s="1041"/>
      <c r="T521" s="1023"/>
      <c r="U521" s="1008"/>
      <c r="V521" s="1008"/>
      <c r="W521" s="1008"/>
      <c r="X521" s="1008"/>
      <c r="Y521" s="1008"/>
      <c r="Z521" s="1005"/>
      <c r="AA521" s="1005"/>
      <c r="AB521" s="1005"/>
      <c r="AC521" s="1005"/>
      <c r="AD521" s="1005"/>
      <c r="AE521" s="1005"/>
      <c r="AF521" s="1005"/>
      <c r="AG521" s="196"/>
      <c r="AH521" s="592"/>
      <c r="AI521" s="592"/>
      <c r="AJ521" s="592"/>
      <c r="AK521" s="196"/>
      <c r="AL521" s="197"/>
      <c r="AM521" s="197"/>
      <c r="AN521" s="197"/>
      <c r="AO521" s="197"/>
      <c r="AP521" s="1151"/>
      <c r="AQ521" s="1005"/>
      <c r="AR521" s="282"/>
      <c r="AS521" s="282"/>
      <c r="AT521" s="282"/>
      <c r="AU521" s="282"/>
      <c r="AV521" s="282"/>
      <c r="AW521" s="282"/>
      <c r="AX521" s="1151"/>
      <c r="AY521" s="1005"/>
      <c r="AZ521" s="282"/>
      <c r="BA521" s="282"/>
      <c r="BB521" s="282"/>
      <c r="BC521" s="282"/>
      <c r="BD521" s="282"/>
      <c r="BE521" s="282"/>
      <c r="BF521" s="1151"/>
      <c r="BG521" s="1005"/>
      <c r="BH521" s="282"/>
      <c r="BI521" s="282"/>
      <c r="BJ521" s="282"/>
      <c r="BK521" s="282"/>
      <c r="BL521" s="282"/>
      <c r="BM521" s="282"/>
      <c r="BN521" s="1151"/>
      <c r="BO521" s="1005"/>
      <c r="BP521" s="282"/>
      <c r="BQ521" s="282"/>
      <c r="BR521" s="282"/>
      <c r="BS521" s="282"/>
      <c r="BT521" s="282"/>
      <c r="BU521" s="282"/>
    </row>
    <row r="522" spans="1:73" ht="39.950000000000003" customHeight="1" thickBot="1" x14ac:dyDescent="0.3">
      <c r="A522" s="636"/>
      <c r="B522" s="638"/>
      <c r="C522" s="1430"/>
      <c r="D522" s="1433"/>
      <c r="E522" s="1063"/>
      <c r="F522" s="1066"/>
      <c r="G522" s="1403"/>
      <c r="H522" s="1045"/>
      <c r="I522" s="1403"/>
      <c r="J522" s="1403"/>
      <c r="K522" s="1403"/>
      <c r="L522" s="1403"/>
      <c r="M522" s="1403"/>
      <c r="N522" s="1267"/>
      <c r="O522" s="1403"/>
      <c r="P522" s="1054"/>
      <c r="Q522" s="1057"/>
      <c r="R522" s="1042"/>
      <c r="S522" s="1042"/>
      <c r="T522" s="1024"/>
      <c r="U522" s="1009"/>
      <c r="V522" s="1009"/>
      <c r="W522" s="1009"/>
      <c r="X522" s="1009"/>
      <c r="Y522" s="1009"/>
      <c r="Z522" s="1006"/>
      <c r="AA522" s="1006"/>
      <c r="AB522" s="1006"/>
      <c r="AC522" s="1006"/>
      <c r="AD522" s="1006"/>
      <c r="AE522" s="1006"/>
      <c r="AF522" s="1006"/>
      <c r="AG522" s="715"/>
      <c r="AH522" s="716"/>
      <c r="AI522" s="716"/>
      <c r="AJ522" s="716"/>
      <c r="AK522" s="715"/>
      <c r="AL522" s="717"/>
      <c r="AM522" s="717"/>
      <c r="AN522" s="717"/>
      <c r="AO522" s="717"/>
      <c r="AP522" s="1152"/>
      <c r="AQ522" s="1006"/>
      <c r="AR522" s="718"/>
      <c r="AS522" s="718"/>
      <c r="AT522" s="718"/>
      <c r="AU522" s="718"/>
      <c r="AV522" s="718"/>
      <c r="AW522" s="718"/>
      <c r="AX522" s="1152"/>
      <c r="AY522" s="1006"/>
      <c r="AZ522" s="718"/>
      <c r="BA522" s="718"/>
      <c r="BB522" s="718"/>
      <c r="BC522" s="718"/>
      <c r="BD522" s="718"/>
      <c r="BE522" s="718"/>
      <c r="BF522" s="1152"/>
      <c r="BG522" s="1006"/>
      <c r="BH522" s="718"/>
      <c r="BI522" s="718"/>
      <c r="BJ522" s="718"/>
      <c r="BK522" s="718"/>
      <c r="BL522" s="718"/>
      <c r="BM522" s="718"/>
      <c r="BN522" s="1152"/>
      <c r="BO522" s="1006"/>
      <c r="BP522" s="718"/>
      <c r="BQ522" s="718"/>
      <c r="BR522" s="718"/>
      <c r="BS522" s="718"/>
      <c r="BT522" s="718"/>
      <c r="BU522" s="718"/>
    </row>
    <row r="523" spans="1:73" ht="39.950000000000003" customHeight="1" thickTop="1" x14ac:dyDescent="0.25">
      <c r="A523" s="636"/>
      <c r="B523" s="638"/>
      <c r="C523" s="1430"/>
      <c r="D523" s="1433"/>
      <c r="E523" s="1061">
        <v>505</v>
      </c>
      <c r="F523" s="1064">
        <v>410305400</v>
      </c>
      <c r="G523" s="1401" t="s">
        <v>1335</v>
      </c>
      <c r="H523" s="1043"/>
      <c r="I523" s="1401" t="s">
        <v>2982</v>
      </c>
      <c r="J523" s="1401">
        <v>41</v>
      </c>
      <c r="K523" s="1401" t="s">
        <v>3050</v>
      </c>
      <c r="L523" s="1401">
        <v>4103</v>
      </c>
      <c r="M523" s="1401" t="s">
        <v>3051</v>
      </c>
      <c r="N523" s="1265">
        <v>2024004540064</v>
      </c>
      <c r="O523" s="1401" t="s">
        <v>3673</v>
      </c>
      <c r="P523" s="1052" t="s">
        <v>1636</v>
      </c>
      <c r="Q523" s="1055">
        <v>40</v>
      </c>
      <c r="R523" s="1040"/>
      <c r="S523" s="1040"/>
      <c r="T523" s="1022"/>
      <c r="U523" s="1007"/>
      <c r="V523" s="1007"/>
      <c r="W523" s="1007"/>
      <c r="X523" s="1007"/>
      <c r="Y523" s="1007"/>
      <c r="Z523" s="1004">
        <f t="shared" ref="Z523" si="1584">+AQ523+AY523+BG523+BO523</f>
        <v>0</v>
      </c>
      <c r="AA523" s="1004">
        <f t="shared" ref="AA523" si="1585">SUM(AR523:AR526,AZ523:AZ526,BH523:BH526,BP523:BP526)</f>
        <v>0</v>
      </c>
      <c r="AB523" s="1004">
        <f t="shared" ref="AB523" si="1586">SUM(AS523:AS526,BA523:BA526,BI523:BI526,BQ523:BQ526)</f>
        <v>0</v>
      </c>
      <c r="AC523" s="1004">
        <f t="shared" ref="AC523" si="1587">SUM(AT523:AT526,BB523:BB526,BJ523:BJ526,BR523:BR526)</f>
        <v>0</v>
      </c>
      <c r="AD523" s="1004">
        <f t="shared" ref="AD523" si="1588">SUM(AU523:AU526,BC523:BC526,BK523:BK526,BS523:BS526)</f>
        <v>0</v>
      </c>
      <c r="AE523" s="1004">
        <f t="shared" ref="AE523" si="1589">SUM(AV523:AV526,BD523:BD526,BL523:BL526,BT523:BT526)</f>
        <v>0</v>
      </c>
      <c r="AF523" s="1004">
        <f t="shared" ref="AF523" si="1590">SUM(AW523:AW526,BE523:BE526,BM523:BM526,BU523:BU526)</f>
        <v>0</v>
      </c>
      <c r="AG523" s="714"/>
      <c r="AH523" s="593"/>
      <c r="AI523" s="593"/>
      <c r="AJ523" s="593"/>
      <c r="AK523" s="207"/>
      <c r="AL523" s="208"/>
      <c r="AM523" s="208"/>
      <c r="AN523" s="208"/>
      <c r="AO523" s="208"/>
      <c r="AP523" s="1150">
        <f t="shared" ref="AP523" si="1591">+U523</f>
        <v>0</v>
      </c>
      <c r="AQ523" s="1004">
        <f t="shared" ref="AQ523" si="1592">SUM(AR523:AW526)</f>
        <v>0</v>
      </c>
      <c r="AR523" s="299"/>
      <c r="AS523" s="299"/>
      <c r="AT523" s="299"/>
      <c r="AU523" s="299"/>
      <c r="AV523" s="299"/>
      <c r="AW523" s="299"/>
      <c r="AX523" s="1150">
        <f t="shared" ref="AX523" si="1593">+V523</f>
        <v>0</v>
      </c>
      <c r="AY523" s="1004">
        <f t="shared" ref="AY523" si="1594">SUM(AZ523:BE526)</f>
        <v>0</v>
      </c>
      <c r="AZ523" s="299"/>
      <c r="BA523" s="299"/>
      <c r="BB523" s="299"/>
      <c r="BC523" s="299"/>
      <c r="BD523" s="299"/>
      <c r="BE523" s="299"/>
      <c r="BF523" s="1150">
        <f t="shared" ref="BF523" si="1595">+W523</f>
        <v>0</v>
      </c>
      <c r="BG523" s="1004">
        <f t="shared" ref="BG523" si="1596">SUM(BH523:BM526)</f>
        <v>0</v>
      </c>
      <c r="BH523" s="299"/>
      <c r="BI523" s="299"/>
      <c r="BJ523" s="299"/>
      <c r="BK523" s="299"/>
      <c r="BL523" s="299"/>
      <c r="BM523" s="299"/>
      <c r="BN523" s="1150">
        <f t="shared" ref="BN523" si="1597">+X523</f>
        <v>0</v>
      </c>
      <c r="BO523" s="1004">
        <f t="shared" ref="BO523" si="1598">SUM(BP523:BU526)</f>
        <v>0</v>
      </c>
      <c r="BP523" s="299"/>
      <c r="BQ523" s="299"/>
      <c r="BR523" s="299"/>
      <c r="BS523" s="299"/>
      <c r="BT523" s="299"/>
      <c r="BU523" s="299"/>
    </row>
    <row r="524" spans="1:73" ht="39.950000000000003" customHeight="1" x14ac:dyDescent="0.25">
      <c r="A524" s="636"/>
      <c r="B524" s="638"/>
      <c r="C524" s="1430"/>
      <c r="D524" s="1433"/>
      <c r="E524" s="1062"/>
      <c r="F524" s="1065"/>
      <c r="G524" s="1402"/>
      <c r="H524" s="1044"/>
      <c r="I524" s="1402"/>
      <c r="J524" s="1402"/>
      <c r="K524" s="1402"/>
      <c r="L524" s="1402"/>
      <c r="M524" s="1402"/>
      <c r="N524" s="1266"/>
      <c r="O524" s="1402"/>
      <c r="P524" s="1053"/>
      <c r="Q524" s="1056"/>
      <c r="R524" s="1041"/>
      <c r="S524" s="1041"/>
      <c r="T524" s="1023"/>
      <c r="U524" s="1008"/>
      <c r="V524" s="1008"/>
      <c r="W524" s="1008"/>
      <c r="X524" s="1008"/>
      <c r="Y524" s="1008"/>
      <c r="Z524" s="1005"/>
      <c r="AA524" s="1005"/>
      <c r="AB524" s="1005"/>
      <c r="AC524" s="1005"/>
      <c r="AD524" s="1005"/>
      <c r="AE524" s="1005"/>
      <c r="AF524" s="1005"/>
      <c r="AG524" s="479"/>
      <c r="AH524" s="592"/>
      <c r="AI524" s="592"/>
      <c r="AJ524" s="592"/>
      <c r="AK524" s="196"/>
      <c r="AL524" s="197"/>
      <c r="AM524" s="197"/>
      <c r="AN524" s="197"/>
      <c r="AO524" s="197"/>
      <c r="AP524" s="1151"/>
      <c r="AQ524" s="1005"/>
      <c r="AR524" s="282"/>
      <c r="AS524" s="282"/>
      <c r="AT524" s="282"/>
      <c r="AU524" s="282"/>
      <c r="AV524" s="282"/>
      <c r="AW524" s="282"/>
      <c r="AX524" s="1151"/>
      <c r="AY524" s="1005"/>
      <c r="AZ524" s="282"/>
      <c r="BA524" s="282"/>
      <c r="BB524" s="282"/>
      <c r="BC524" s="282"/>
      <c r="BD524" s="282"/>
      <c r="BE524" s="282"/>
      <c r="BF524" s="1151"/>
      <c r="BG524" s="1005"/>
      <c r="BH524" s="282"/>
      <c r="BI524" s="282"/>
      <c r="BJ524" s="282"/>
      <c r="BK524" s="282"/>
      <c r="BL524" s="282"/>
      <c r="BM524" s="282"/>
      <c r="BN524" s="1151"/>
      <c r="BO524" s="1005"/>
      <c r="BP524" s="282"/>
      <c r="BQ524" s="282"/>
      <c r="BR524" s="282"/>
      <c r="BS524" s="282"/>
      <c r="BT524" s="282"/>
      <c r="BU524" s="282"/>
    </row>
    <row r="525" spans="1:73" ht="39.950000000000003" customHeight="1" x14ac:dyDescent="0.25">
      <c r="A525" s="636"/>
      <c r="B525" s="638"/>
      <c r="C525" s="1430"/>
      <c r="D525" s="1433"/>
      <c r="E525" s="1062"/>
      <c r="F525" s="1065"/>
      <c r="G525" s="1402"/>
      <c r="H525" s="1044"/>
      <c r="I525" s="1402"/>
      <c r="J525" s="1402"/>
      <c r="K525" s="1402"/>
      <c r="L525" s="1402"/>
      <c r="M525" s="1402"/>
      <c r="N525" s="1266"/>
      <c r="O525" s="1402"/>
      <c r="P525" s="1053"/>
      <c r="Q525" s="1056"/>
      <c r="R525" s="1041"/>
      <c r="S525" s="1041"/>
      <c r="T525" s="1023"/>
      <c r="U525" s="1008"/>
      <c r="V525" s="1008"/>
      <c r="W525" s="1008"/>
      <c r="X525" s="1008"/>
      <c r="Y525" s="1008"/>
      <c r="Z525" s="1005"/>
      <c r="AA525" s="1005"/>
      <c r="AB525" s="1005"/>
      <c r="AC525" s="1005"/>
      <c r="AD525" s="1005"/>
      <c r="AE525" s="1005"/>
      <c r="AF525" s="1005"/>
      <c r="AG525" s="196"/>
      <c r="AH525" s="592"/>
      <c r="AI525" s="592"/>
      <c r="AJ525" s="592"/>
      <c r="AK525" s="196"/>
      <c r="AL525" s="197"/>
      <c r="AM525" s="197"/>
      <c r="AN525" s="197"/>
      <c r="AO525" s="197"/>
      <c r="AP525" s="1151"/>
      <c r="AQ525" s="1005"/>
      <c r="AR525" s="282"/>
      <c r="AS525" s="282"/>
      <c r="AT525" s="282"/>
      <c r="AU525" s="282"/>
      <c r="AV525" s="282"/>
      <c r="AW525" s="282"/>
      <c r="AX525" s="1151"/>
      <c r="AY525" s="1005"/>
      <c r="AZ525" s="282"/>
      <c r="BA525" s="282"/>
      <c r="BB525" s="282"/>
      <c r="BC525" s="282"/>
      <c r="BD525" s="282"/>
      <c r="BE525" s="282"/>
      <c r="BF525" s="1151"/>
      <c r="BG525" s="1005"/>
      <c r="BH525" s="282"/>
      <c r="BI525" s="282"/>
      <c r="BJ525" s="282"/>
      <c r="BK525" s="282"/>
      <c r="BL525" s="282"/>
      <c r="BM525" s="282"/>
      <c r="BN525" s="1151"/>
      <c r="BO525" s="1005"/>
      <c r="BP525" s="282"/>
      <c r="BQ525" s="282"/>
      <c r="BR525" s="282"/>
      <c r="BS525" s="282"/>
      <c r="BT525" s="282"/>
      <c r="BU525" s="282"/>
    </row>
    <row r="526" spans="1:73" ht="39.950000000000003" customHeight="1" thickBot="1" x14ac:dyDescent="0.3">
      <c r="A526" s="636"/>
      <c r="B526" s="638"/>
      <c r="C526" s="1431"/>
      <c r="D526" s="1434"/>
      <c r="E526" s="1063"/>
      <c r="F526" s="1066"/>
      <c r="G526" s="1403"/>
      <c r="H526" s="1045"/>
      <c r="I526" s="1403"/>
      <c r="J526" s="1403"/>
      <c r="K526" s="1403"/>
      <c r="L526" s="1403"/>
      <c r="M526" s="1403"/>
      <c r="N526" s="1267"/>
      <c r="O526" s="1403"/>
      <c r="P526" s="1054"/>
      <c r="Q526" s="1057"/>
      <c r="R526" s="1042"/>
      <c r="S526" s="1042"/>
      <c r="T526" s="1024"/>
      <c r="U526" s="1009"/>
      <c r="V526" s="1009"/>
      <c r="W526" s="1009"/>
      <c r="X526" s="1009"/>
      <c r="Y526" s="1009"/>
      <c r="Z526" s="1006"/>
      <c r="AA526" s="1006"/>
      <c r="AB526" s="1006"/>
      <c r="AC526" s="1006"/>
      <c r="AD526" s="1006"/>
      <c r="AE526" s="1006"/>
      <c r="AF526" s="1006"/>
      <c r="AG526" s="715"/>
      <c r="AH526" s="716"/>
      <c r="AI526" s="716"/>
      <c r="AJ526" s="716"/>
      <c r="AK526" s="715"/>
      <c r="AL526" s="717"/>
      <c r="AM526" s="717"/>
      <c r="AN526" s="717"/>
      <c r="AO526" s="717"/>
      <c r="AP526" s="1152"/>
      <c r="AQ526" s="1006"/>
      <c r="AR526" s="718"/>
      <c r="AS526" s="718"/>
      <c r="AT526" s="718"/>
      <c r="AU526" s="718"/>
      <c r="AV526" s="718"/>
      <c r="AW526" s="718"/>
      <c r="AX526" s="1152"/>
      <c r="AY526" s="1006"/>
      <c r="AZ526" s="718"/>
      <c r="BA526" s="718"/>
      <c r="BB526" s="718"/>
      <c r="BC526" s="718"/>
      <c r="BD526" s="718"/>
      <c r="BE526" s="718"/>
      <c r="BF526" s="1152"/>
      <c r="BG526" s="1006"/>
      <c r="BH526" s="718"/>
      <c r="BI526" s="718"/>
      <c r="BJ526" s="718"/>
      <c r="BK526" s="718"/>
      <c r="BL526" s="718"/>
      <c r="BM526" s="718"/>
      <c r="BN526" s="1152"/>
      <c r="BO526" s="1006"/>
      <c r="BP526" s="718"/>
      <c r="BQ526" s="718"/>
      <c r="BR526" s="718"/>
      <c r="BS526" s="718"/>
      <c r="BT526" s="718"/>
      <c r="BU526" s="718"/>
    </row>
    <row r="527" spans="1:73" s="1" customFormat="1" ht="39.950000000000003" customHeight="1" thickTop="1" x14ac:dyDescent="0.25">
      <c r="A527" s="151"/>
      <c r="B527" s="24"/>
      <c r="C527" s="1058" t="s">
        <v>1637</v>
      </c>
      <c r="D527" s="1049" t="s">
        <v>1638</v>
      </c>
      <c r="E527" s="1061">
        <v>506</v>
      </c>
      <c r="F527" s="1064">
        <v>410305400</v>
      </c>
      <c r="G527" s="1401" t="s">
        <v>1335</v>
      </c>
      <c r="H527" s="1043"/>
      <c r="I527" s="1401" t="s">
        <v>2982</v>
      </c>
      <c r="J527" s="1401">
        <v>41</v>
      </c>
      <c r="K527" s="1401" t="s">
        <v>3050</v>
      </c>
      <c r="L527" s="1401">
        <v>4103</v>
      </c>
      <c r="M527" s="1401" t="s">
        <v>3051</v>
      </c>
      <c r="N527" s="1265">
        <v>2024004540064</v>
      </c>
      <c r="O527" s="1401" t="s">
        <v>3673</v>
      </c>
      <c r="P527" s="1052" t="s">
        <v>1639</v>
      </c>
      <c r="Q527" s="1055">
        <v>2</v>
      </c>
      <c r="R527" s="1040"/>
      <c r="S527" s="1040"/>
      <c r="T527" s="1022"/>
      <c r="U527" s="1007"/>
      <c r="V527" s="1007"/>
      <c r="W527" s="1007"/>
      <c r="X527" s="1007"/>
      <c r="Y527" s="1007"/>
      <c r="Z527" s="1004">
        <f t="shared" ref="Z527" si="1599">+AQ527+AY527+BG527+BO527</f>
        <v>0</v>
      </c>
      <c r="AA527" s="1004">
        <f t="shared" ref="AA527" si="1600">SUM(AR527:AR530,AZ527:AZ530,BH527:BH530,BP527:BP530)</f>
        <v>0</v>
      </c>
      <c r="AB527" s="1004">
        <f t="shared" ref="AB527" si="1601">SUM(AS527:AS530,BA527:BA530,BI527:BI530,BQ527:BQ530)</f>
        <v>0</v>
      </c>
      <c r="AC527" s="1004">
        <f t="shared" ref="AC527" si="1602">SUM(AT527:AT530,BB527:BB530,BJ527:BJ530,BR527:BR530)</f>
        <v>0</v>
      </c>
      <c r="AD527" s="1004">
        <f t="shared" ref="AD527" si="1603">SUM(AU527:AU530,BC527:BC530,BK527:BK530,BS527:BS530)</f>
        <v>0</v>
      </c>
      <c r="AE527" s="1004">
        <f t="shared" ref="AE527" si="1604">SUM(AV527:AV530,BD527:BD530,BL527:BL530,BT527:BT530)</f>
        <v>0</v>
      </c>
      <c r="AF527" s="1004">
        <f t="shared" ref="AF527" si="1605">SUM(AW527:AW530,BE527:BE530,BM527:BM530,BU527:BU530)</f>
        <v>0</v>
      </c>
      <c r="AG527" s="714"/>
      <c r="AH527" s="593"/>
      <c r="AI527" s="593"/>
      <c r="AJ527" s="593"/>
      <c r="AK527" s="207"/>
      <c r="AL527" s="208"/>
      <c r="AM527" s="208"/>
      <c r="AN527" s="208"/>
      <c r="AO527" s="208"/>
      <c r="AP527" s="1150">
        <f t="shared" ref="AP527" si="1606">+U527</f>
        <v>0</v>
      </c>
      <c r="AQ527" s="1004">
        <f t="shared" ref="AQ527" si="1607">SUM(AR527:AW530)</f>
        <v>0</v>
      </c>
      <c r="AR527" s="299"/>
      <c r="AS527" s="299"/>
      <c r="AT527" s="299"/>
      <c r="AU527" s="299"/>
      <c r="AV527" s="299"/>
      <c r="AW527" s="299"/>
      <c r="AX527" s="1150">
        <f t="shared" ref="AX527" si="1608">+V527</f>
        <v>0</v>
      </c>
      <c r="AY527" s="1004">
        <f t="shared" ref="AY527" si="1609">SUM(AZ527:BE530)</f>
        <v>0</v>
      </c>
      <c r="AZ527" s="299"/>
      <c r="BA527" s="299"/>
      <c r="BB527" s="299"/>
      <c r="BC527" s="299"/>
      <c r="BD527" s="299"/>
      <c r="BE527" s="299"/>
      <c r="BF527" s="1150">
        <f t="shared" ref="BF527" si="1610">+W527</f>
        <v>0</v>
      </c>
      <c r="BG527" s="1004">
        <f t="shared" ref="BG527" si="1611">SUM(BH527:BM530)</f>
        <v>0</v>
      </c>
      <c r="BH527" s="299"/>
      <c r="BI527" s="299"/>
      <c r="BJ527" s="299"/>
      <c r="BK527" s="299"/>
      <c r="BL527" s="299"/>
      <c r="BM527" s="299"/>
      <c r="BN527" s="1150">
        <f t="shared" ref="BN527" si="1612">+X527</f>
        <v>0</v>
      </c>
      <c r="BO527" s="1004">
        <f t="shared" ref="BO527" si="1613">SUM(BP527:BU530)</f>
        <v>0</v>
      </c>
      <c r="BP527" s="299"/>
      <c r="BQ527" s="299"/>
      <c r="BR527" s="299"/>
      <c r="BS527" s="299"/>
      <c r="BT527" s="299"/>
      <c r="BU527" s="299"/>
    </row>
    <row r="528" spans="1:73" s="1" customFormat="1" ht="39.950000000000003" customHeight="1" x14ac:dyDescent="0.25">
      <c r="A528" s="151"/>
      <c r="B528" s="24"/>
      <c r="C528" s="1059"/>
      <c r="D528" s="1050"/>
      <c r="E528" s="1062"/>
      <c r="F528" s="1065"/>
      <c r="G528" s="1402"/>
      <c r="H528" s="1044"/>
      <c r="I528" s="1402"/>
      <c r="J528" s="1402"/>
      <c r="K528" s="1402"/>
      <c r="L528" s="1402"/>
      <c r="M528" s="1402"/>
      <c r="N528" s="1266"/>
      <c r="O528" s="1402"/>
      <c r="P528" s="1053"/>
      <c r="Q528" s="1056"/>
      <c r="R528" s="1041"/>
      <c r="S528" s="1041"/>
      <c r="T528" s="1023"/>
      <c r="U528" s="1008"/>
      <c r="V528" s="1008"/>
      <c r="W528" s="1008"/>
      <c r="X528" s="1008"/>
      <c r="Y528" s="1008"/>
      <c r="Z528" s="1005"/>
      <c r="AA528" s="1005"/>
      <c r="AB528" s="1005"/>
      <c r="AC528" s="1005"/>
      <c r="AD528" s="1005"/>
      <c r="AE528" s="1005"/>
      <c r="AF528" s="1005"/>
      <c r="AG528" s="479"/>
      <c r="AH528" s="592"/>
      <c r="AI528" s="592"/>
      <c r="AJ528" s="592"/>
      <c r="AK528" s="196"/>
      <c r="AL528" s="197"/>
      <c r="AM528" s="197"/>
      <c r="AN528" s="197"/>
      <c r="AO528" s="197"/>
      <c r="AP528" s="1151"/>
      <c r="AQ528" s="1005"/>
      <c r="AR528" s="282"/>
      <c r="AS528" s="282"/>
      <c r="AT528" s="282"/>
      <c r="AU528" s="282"/>
      <c r="AV528" s="282"/>
      <c r="AW528" s="282"/>
      <c r="AX528" s="1151"/>
      <c r="AY528" s="1005"/>
      <c r="AZ528" s="282"/>
      <c r="BA528" s="282"/>
      <c r="BB528" s="282"/>
      <c r="BC528" s="282"/>
      <c r="BD528" s="282"/>
      <c r="BE528" s="282"/>
      <c r="BF528" s="1151"/>
      <c r="BG528" s="1005"/>
      <c r="BH528" s="282"/>
      <c r="BI528" s="282"/>
      <c r="BJ528" s="282"/>
      <c r="BK528" s="282"/>
      <c r="BL528" s="282"/>
      <c r="BM528" s="282"/>
      <c r="BN528" s="1151"/>
      <c r="BO528" s="1005"/>
      <c r="BP528" s="282"/>
      <c r="BQ528" s="282"/>
      <c r="BR528" s="282"/>
      <c r="BS528" s="282"/>
      <c r="BT528" s="282"/>
      <c r="BU528" s="282"/>
    </row>
    <row r="529" spans="1:73" s="1" customFormat="1" ht="39.950000000000003" customHeight="1" x14ac:dyDescent="0.25">
      <c r="A529" s="151"/>
      <c r="B529" s="24"/>
      <c r="C529" s="1059"/>
      <c r="D529" s="1050"/>
      <c r="E529" s="1062"/>
      <c r="F529" s="1065"/>
      <c r="G529" s="1402"/>
      <c r="H529" s="1044"/>
      <c r="I529" s="1402"/>
      <c r="J529" s="1402"/>
      <c r="K529" s="1402"/>
      <c r="L529" s="1402"/>
      <c r="M529" s="1402"/>
      <c r="N529" s="1266"/>
      <c r="O529" s="1402"/>
      <c r="P529" s="1053"/>
      <c r="Q529" s="1056"/>
      <c r="R529" s="1041"/>
      <c r="S529" s="1041"/>
      <c r="T529" s="1023"/>
      <c r="U529" s="1008"/>
      <c r="V529" s="1008"/>
      <c r="W529" s="1008"/>
      <c r="X529" s="1008"/>
      <c r="Y529" s="1008"/>
      <c r="Z529" s="1005"/>
      <c r="AA529" s="1005"/>
      <c r="AB529" s="1005"/>
      <c r="AC529" s="1005"/>
      <c r="AD529" s="1005"/>
      <c r="AE529" s="1005"/>
      <c r="AF529" s="1005"/>
      <c r="AG529" s="196"/>
      <c r="AH529" s="592"/>
      <c r="AI529" s="592"/>
      <c r="AJ529" s="592"/>
      <c r="AK529" s="196"/>
      <c r="AL529" s="197"/>
      <c r="AM529" s="197"/>
      <c r="AN529" s="197"/>
      <c r="AO529" s="197"/>
      <c r="AP529" s="1151"/>
      <c r="AQ529" s="1005"/>
      <c r="AR529" s="282"/>
      <c r="AS529" s="282"/>
      <c r="AT529" s="282"/>
      <c r="AU529" s="282"/>
      <c r="AV529" s="282"/>
      <c r="AW529" s="282"/>
      <c r="AX529" s="1151"/>
      <c r="AY529" s="1005"/>
      <c r="AZ529" s="282"/>
      <c r="BA529" s="282"/>
      <c r="BB529" s="282"/>
      <c r="BC529" s="282"/>
      <c r="BD529" s="282"/>
      <c r="BE529" s="282"/>
      <c r="BF529" s="1151"/>
      <c r="BG529" s="1005"/>
      <c r="BH529" s="282"/>
      <c r="BI529" s="282"/>
      <c r="BJ529" s="282"/>
      <c r="BK529" s="282"/>
      <c r="BL529" s="282"/>
      <c r="BM529" s="282"/>
      <c r="BN529" s="1151"/>
      <c r="BO529" s="1005"/>
      <c r="BP529" s="282"/>
      <c r="BQ529" s="282"/>
      <c r="BR529" s="282"/>
      <c r="BS529" s="282"/>
      <c r="BT529" s="282"/>
      <c r="BU529" s="282"/>
    </row>
    <row r="530" spans="1:73" s="1" customFormat="1" ht="39.950000000000003" customHeight="1" thickBot="1" x14ac:dyDescent="0.3">
      <c r="A530" s="151"/>
      <c r="B530" s="24"/>
      <c r="C530" s="1060"/>
      <c r="D530" s="1051"/>
      <c r="E530" s="1063"/>
      <c r="F530" s="1066"/>
      <c r="G530" s="1403"/>
      <c r="H530" s="1045"/>
      <c r="I530" s="1403"/>
      <c r="J530" s="1403"/>
      <c r="K530" s="1403"/>
      <c r="L530" s="1403"/>
      <c r="M530" s="1403"/>
      <c r="N530" s="1267"/>
      <c r="O530" s="1403"/>
      <c r="P530" s="1054"/>
      <c r="Q530" s="1057"/>
      <c r="R530" s="1042"/>
      <c r="S530" s="1042"/>
      <c r="T530" s="1024"/>
      <c r="U530" s="1009"/>
      <c r="V530" s="1009"/>
      <c r="W530" s="1009"/>
      <c r="X530" s="1009"/>
      <c r="Y530" s="1009"/>
      <c r="Z530" s="1006"/>
      <c r="AA530" s="1006"/>
      <c r="AB530" s="1006"/>
      <c r="AC530" s="1006"/>
      <c r="AD530" s="1006"/>
      <c r="AE530" s="1006"/>
      <c r="AF530" s="1006"/>
      <c r="AG530" s="715"/>
      <c r="AH530" s="716"/>
      <c r="AI530" s="716"/>
      <c r="AJ530" s="716"/>
      <c r="AK530" s="715"/>
      <c r="AL530" s="717"/>
      <c r="AM530" s="717"/>
      <c r="AN530" s="717"/>
      <c r="AO530" s="717"/>
      <c r="AP530" s="1152"/>
      <c r="AQ530" s="1006"/>
      <c r="AR530" s="718"/>
      <c r="AS530" s="718"/>
      <c r="AT530" s="718"/>
      <c r="AU530" s="718"/>
      <c r="AV530" s="718"/>
      <c r="AW530" s="718"/>
      <c r="AX530" s="1152"/>
      <c r="AY530" s="1006"/>
      <c r="AZ530" s="718"/>
      <c r="BA530" s="718"/>
      <c r="BB530" s="718"/>
      <c r="BC530" s="718"/>
      <c r="BD530" s="718"/>
      <c r="BE530" s="718"/>
      <c r="BF530" s="1152"/>
      <c r="BG530" s="1006"/>
      <c r="BH530" s="718"/>
      <c r="BI530" s="718"/>
      <c r="BJ530" s="718"/>
      <c r="BK530" s="718"/>
      <c r="BL530" s="718"/>
      <c r="BM530" s="718"/>
      <c r="BN530" s="1152"/>
      <c r="BO530" s="1006"/>
      <c r="BP530" s="718"/>
      <c r="BQ530" s="718"/>
      <c r="BR530" s="718"/>
      <c r="BS530" s="718"/>
      <c r="BT530" s="718"/>
      <c r="BU530" s="718"/>
    </row>
    <row r="531" spans="1:73" s="1" customFormat="1" ht="39.950000000000003" customHeight="1" thickTop="1" x14ac:dyDescent="0.25">
      <c r="A531" s="151"/>
      <c r="B531" s="24"/>
      <c r="C531" s="1058" t="s">
        <v>1640</v>
      </c>
      <c r="D531" s="1049" t="s">
        <v>1641</v>
      </c>
      <c r="E531" s="1061">
        <v>507</v>
      </c>
      <c r="F531" s="1064">
        <v>410305200</v>
      </c>
      <c r="G531" s="1401" t="s">
        <v>3047</v>
      </c>
      <c r="H531" s="1043" t="s">
        <v>3025</v>
      </c>
      <c r="I531" s="1401" t="s">
        <v>2982</v>
      </c>
      <c r="J531" s="1401">
        <v>41</v>
      </c>
      <c r="K531" s="1401" t="s">
        <v>3050</v>
      </c>
      <c r="L531" s="1401">
        <v>4103</v>
      </c>
      <c r="M531" s="1401" t="s">
        <v>3051</v>
      </c>
      <c r="N531" s="1265">
        <v>2024004540064</v>
      </c>
      <c r="O531" s="1401" t="s">
        <v>3673</v>
      </c>
      <c r="P531" s="1052" t="s">
        <v>1568</v>
      </c>
      <c r="Q531" s="1055">
        <v>40</v>
      </c>
      <c r="R531" s="1040" t="s">
        <v>2871</v>
      </c>
      <c r="S531" s="1040"/>
      <c r="T531" s="1022"/>
      <c r="U531" s="1007"/>
      <c r="V531" s="1007"/>
      <c r="W531" s="1007"/>
      <c r="X531" s="1007"/>
      <c r="Y531" s="1007"/>
      <c r="Z531" s="1004">
        <f t="shared" ref="Z531" si="1614">+AQ531+AY531+BG531+BO531</f>
        <v>0</v>
      </c>
      <c r="AA531" s="1004">
        <f t="shared" ref="AA531" si="1615">SUM(AR531:AR534,AZ531:AZ534,BH531:BH534,BP531:BP534)</f>
        <v>0</v>
      </c>
      <c r="AB531" s="1004">
        <f t="shared" ref="AB531" si="1616">SUM(AS531:AS534,BA531:BA534,BI531:BI534,BQ531:BQ534)</f>
        <v>0</v>
      </c>
      <c r="AC531" s="1004">
        <f t="shared" ref="AC531" si="1617">SUM(AT531:AT534,BB531:BB534,BJ531:BJ534,BR531:BR534)</f>
        <v>0</v>
      </c>
      <c r="AD531" s="1004">
        <f t="shared" ref="AD531" si="1618">SUM(AU531:AU534,BC531:BC534,BK531:BK534,BS531:BS534)</f>
        <v>0</v>
      </c>
      <c r="AE531" s="1004">
        <f t="shared" ref="AE531" si="1619">SUM(AV531:AV534,BD531:BD534,BL531:BL534,BT531:BT534)</f>
        <v>0</v>
      </c>
      <c r="AF531" s="1004">
        <f t="shared" ref="AF531" si="1620">SUM(AW531:AW534,BE531:BE534,BM531:BM534,BU531:BU534)</f>
        <v>0</v>
      </c>
      <c r="AG531" s="714"/>
      <c r="AH531" s="593"/>
      <c r="AI531" s="593"/>
      <c r="AJ531" s="593"/>
      <c r="AK531" s="207"/>
      <c r="AL531" s="208"/>
      <c r="AM531" s="208"/>
      <c r="AN531" s="208"/>
      <c r="AO531" s="208"/>
      <c r="AP531" s="1150">
        <f t="shared" ref="AP531" si="1621">+U531</f>
        <v>0</v>
      </c>
      <c r="AQ531" s="1004">
        <f t="shared" ref="AQ531" si="1622">SUM(AR531:AW534)</f>
        <v>0</v>
      </c>
      <c r="AR531" s="299"/>
      <c r="AS531" s="299"/>
      <c r="AT531" s="299"/>
      <c r="AU531" s="299"/>
      <c r="AV531" s="299"/>
      <c r="AW531" s="299"/>
      <c r="AX531" s="1150">
        <f t="shared" ref="AX531" si="1623">+V531</f>
        <v>0</v>
      </c>
      <c r="AY531" s="1004">
        <f t="shared" ref="AY531" si="1624">SUM(AZ531:BE534)</f>
        <v>0</v>
      </c>
      <c r="AZ531" s="299"/>
      <c r="BA531" s="299"/>
      <c r="BB531" s="299"/>
      <c r="BC531" s="299"/>
      <c r="BD531" s="299"/>
      <c r="BE531" s="299"/>
      <c r="BF531" s="1150">
        <f t="shared" ref="BF531" si="1625">+W531</f>
        <v>0</v>
      </c>
      <c r="BG531" s="1004">
        <f t="shared" ref="BG531" si="1626">SUM(BH531:BM534)</f>
        <v>0</v>
      </c>
      <c r="BH531" s="299"/>
      <c r="BI531" s="299"/>
      <c r="BJ531" s="299"/>
      <c r="BK531" s="299"/>
      <c r="BL531" s="299"/>
      <c r="BM531" s="299"/>
      <c r="BN531" s="1150">
        <f t="shared" ref="BN531" si="1627">+X531</f>
        <v>0</v>
      </c>
      <c r="BO531" s="1004">
        <f t="shared" ref="BO531" si="1628">SUM(BP531:BU534)</f>
        <v>0</v>
      </c>
      <c r="BP531" s="299"/>
      <c r="BQ531" s="299"/>
      <c r="BR531" s="299"/>
      <c r="BS531" s="299"/>
      <c r="BT531" s="299"/>
      <c r="BU531" s="299"/>
    </row>
    <row r="532" spans="1:73" s="1" customFormat="1" ht="39.950000000000003" customHeight="1" x14ac:dyDescent="0.25">
      <c r="A532" s="151"/>
      <c r="B532" s="24"/>
      <c r="C532" s="1059"/>
      <c r="D532" s="1050"/>
      <c r="E532" s="1062"/>
      <c r="F532" s="1065"/>
      <c r="G532" s="1402"/>
      <c r="H532" s="1044"/>
      <c r="I532" s="1402"/>
      <c r="J532" s="1402"/>
      <c r="K532" s="1402"/>
      <c r="L532" s="1402"/>
      <c r="M532" s="1402"/>
      <c r="N532" s="1266"/>
      <c r="O532" s="1402"/>
      <c r="P532" s="1053"/>
      <c r="Q532" s="1056"/>
      <c r="R532" s="1041"/>
      <c r="S532" s="1041"/>
      <c r="T532" s="1023"/>
      <c r="U532" s="1008"/>
      <c r="V532" s="1008"/>
      <c r="W532" s="1008"/>
      <c r="X532" s="1008"/>
      <c r="Y532" s="1008"/>
      <c r="Z532" s="1005"/>
      <c r="AA532" s="1005"/>
      <c r="AB532" s="1005"/>
      <c r="AC532" s="1005"/>
      <c r="AD532" s="1005"/>
      <c r="AE532" s="1005"/>
      <c r="AF532" s="1005"/>
      <c r="AG532" s="479"/>
      <c r="AH532" s="592"/>
      <c r="AI532" s="592"/>
      <c r="AJ532" s="592"/>
      <c r="AK532" s="196"/>
      <c r="AL532" s="197"/>
      <c r="AM532" s="197"/>
      <c r="AN532" s="197"/>
      <c r="AO532" s="197"/>
      <c r="AP532" s="1151"/>
      <c r="AQ532" s="1005"/>
      <c r="AR532" s="282"/>
      <c r="AS532" s="282"/>
      <c r="AT532" s="282"/>
      <c r="AU532" s="282"/>
      <c r="AV532" s="282"/>
      <c r="AW532" s="282"/>
      <c r="AX532" s="1151"/>
      <c r="AY532" s="1005"/>
      <c r="AZ532" s="282"/>
      <c r="BA532" s="282"/>
      <c r="BB532" s="282"/>
      <c r="BC532" s="282"/>
      <c r="BD532" s="282"/>
      <c r="BE532" s="282"/>
      <c r="BF532" s="1151"/>
      <c r="BG532" s="1005"/>
      <c r="BH532" s="282"/>
      <c r="BI532" s="282"/>
      <c r="BJ532" s="282"/>
      <c r="BK532" s="282"/>
      <c r="BL532" s="282"/>
      <c r="BM532" s="282"/>
      <c r="BN532" s="1151"/>
      <c r="BO532" s="1005"/>
      <c r="BP532" s="282"/>
      <c r="BQ532" s="282"/>
      <c r="BR532" s="282"/>
      <c r="BS532" s="282"/>
      <c r="BT532" s="282"/>
      <c r="BU532" s="282"/>
    </row>
    <row r="533" spans="1:73" s="1" customFormat="1" ht="39.950000000000003" customHeight="1" x14ac:dyDescent="0.25">
      <c r="A533" s="151"/>
      <c r="B533" s="24"/>
      <c r="C533" s="1059"/>
      <c r="D533" s="1050"/>
      <c r="E533" s="1062"/>
      <c r="F533" s="1065"/>
      <c r="G533" s="1402"/>
      <c r="H533" s="1044"/>
      <c r="I533" s="1402"/>
      <c r="J533" s="1402"/>
      <c r="K533" s="1402"/>
      <c r="L533" s="1402"/>
      <c r="M533" s="1402"/>
      <c r="N533" s="1266"/>
      <c r="O533" s="1402"/>
      <c r="P533" s="1053"/>
      <c r="Q533" s="1056"/>
      <c r="R533" s="1041"/>
      <c r="S533" s="1041"/>
      <c r="T533" s="1023"/>
      <c r="U533" s="1008"/>
      <c r="V533" s="1008"/>
      <c r="W533" s="1008"/>
      <c r="X533" s="1008"/>
      <c r="Y533" s="1008"/>
      <c r="Z533" s="1005"/>
      <c r="AA533" s="1005"/>
      <c r="AB533" s="1005"/>
      <c r="AC533" s="1005"/>
      <c r="AD533" s="1005"/>
      <c r="AE533" s="1005"/>
      <c r="AF533" s="1005"/>
      <c r="AG533" s="196"/>
      <c r="AH533" s="592"/>
      <c r="AI533" s="592"/>
      <c r="AJ533" s="592"/>
      <c r="AK533" s="196"/>
      <c r="AL533" s="197"/>
      <c r="AM533" s="197"/>
      <c r="AN533" s="197"/>
      <c r="AO533" s="197"/>
      <c r="AP533" s="1151"/>
      <c r="AQ533" s="1005"/>
      <c r="AR533" s="282"/>
      <c r="AS533" s="282"/>
      <c r="AT533" s="282"/>
      <c r="AU533" s="282"/>
      <c r="AV533" s="282"/>
      <c r="AW533" s="282"/>
      <c r="AX533" s="1151"/>
      <c r="AY533" s="1005"/>
      <c r="AZ533" s="282"/>
      <c r="BA533" s="282"/>
      <c r="BB533" s="282"/>
      <c r="BC533" s="282"/>
      <c r="BD533" s="282"/>
      <c r="BE533" s="282"/>
      <c r="BF533" s="1151"/>
      <c r="BG533" s="1005"/>
      <c r="BH533" s="282"/>
      <c r="BI533" s="282"/>
      <c r="BJ533" s="282"/>
      <c r="BK533" s="282"/>
      <c r="BL533" s="282"/>
      <c r="BM533" s="282"/>
      <c r="BN533" s="1151"/>
      <c r="BO533" s="1005"/>
      <c r="BP533" s="282"/>
      <c r="BQ533" s="282"/>
      <c r="BR533" s="282"/>
      <c r="BS533" s="282"/>
      <c r="BT533" s="282"/>
      <c r="BU533" s="282"/>
    </row>
    <row r="534" spans="1:73" s="1" customFormat="1" ht="39.950000000000003" customHeight="1" thickBot="1" x14ac:dyDescent="0.3">
      <c r="A534" s="151"/>
      <c r="B534" s="24"/>
      <c r="C534" s="1060"/>
      <c r="D534" s="1051"/>
      <c r="E534" s="1063"/>
      <c r="F534" s="1066"/>
      <c r="G534" s="1403"/>
      <c r="H534" s="1045"/>
      <c r="I534" s="1403"/>
      <c r="J534" s="1403"/>
      <c r="K534" s="1403"/>
      <c r="L534" s="1403"/>
      <c r="M534" s="1403"/>
      <c r="N534" s="1267"/>
      <c r="O534" s="1403"/>
      <c r="P534" s="1054"/>
      <c r="Q534" s="1057"/>
      <c r="R534" s="1042"/>
      <c r="S534" s="1042"/>
      <c r="T534" s="1024"/>
      <c r="U534" s="1009"/>
      <c r="V534" s="1009"/>
      <c r="W534" s="1009"/>
      <c r="X534" s="1009"/>
      <c r="Y534" s="1009"/>
      <c r="Z534" s="1006"/>
      <c r="AA534" s="1006"/>
      <c r="AB534" s="1006"/>
      <c r="AC534" s="1006"/>
      <c r="AD534" s="1006"/>
      <c r="AE534" s="1006"/>
      <c r="AF534" s="1006"/>
      <c r="AG534" s="715"/>
      <c r="AH534" s="716"/>
      <c r="AI534" s="716"/>
      <c r="AJ534" s="716"/>
      <c r="AK534" s="715"/>
      <c r="AL534" s="717"/>
      <c r="AM534" s="717"/>
      <c r="AN534" s="717"/>
      <c r="AO534" s="717"/>
      <c r="AP534" s="1152"/>
      <c r="AQ534" s="1006"/>
      <c r="AR534" s="718"/>
      <c r="AS534" s="718"/>
      <c r="AT534" s="718"/>
      <c r="AU534" s="718"/>
      <c r="AV534" s="718"/>
      <c r="AW534" s="718"/>
      <c r="AX534" s="1152"/>
      <c r="AY534" s="1006"/>
      <c r="AZ534" s="718"/>
      <c r="BA534" s="718"/>
      <c r="BB534" s="718"/>
      <c r="BC534" s="718"/>
      <c r="BD534" s="718"/>
      <c r="BE534" s="718"/>
      <c r="BF534" s="1152"/>
      <c r="BG534" s="1006"/>
      <c r="BH534" s="718"/>
      <c r="BI534" s="718"/>
      <c r="BJ534" s="718"/>
      <c r="BK534" s="718"/>
      <c r="BL534" s="718"/>
      <c r="BM534" s="718"/>
      <c r="BN534" s="1152"/>
      <c r="BO534" s="1006"/>
      <c r="BP534" s="718"/>
      <c r="BQ534" s="718"/>
      <c r="BR534" s="718"/>
      <c r="BS534" s="718"/>
      <c r="BT534" s="718"/>
      <c r="BU534" s="718"/>
    </row>
    <row r="535" spans="1:73" s="1" customFormat="1" ht="39.950000000000003" customHeight="1" thickTop="1" x14ac:dyDescent="0.25">
      <c r="A535" s="151"/>
      <c r="B535" s="24"/>
      <c r="C535" s="1058" t="s">
        <v>1643</v>
      </c>
      <c r="D535" s="1049" t="s">
        <v>1644</v>
      </c>
      <c r="E535" s="1061">
        <v>508</v>
      </c>
      <c r="F535" s="1064">
        <v>410305400</v>
      </c>
      <c r="G535" s="1401" t="s">
        <v>1335</v>
      </c>
      <c r="H535" s="1043"/>
      <c r="I535" s="1401" t="s">
        <v>2982</v>
      </c>
      <c r="J535" s="1401">
        <v>41</v>
      </c>
      <c r="K535" s="1401" t="s">
        <v>3050</v>
      </c>
      <c r="L535" s="1401">
        <v>4103</v>
      </c>
      <c r="M535" s="1401" t="s">
        <v>3051</v>
      </c>
      <c r="N535" s="1265">
        <v>2024004540064</v>
      </c>
      <c r="O535" s="1401" t="s">
        <v>3673</v>
      </c>
      <c r="P535" s="1052" t="s">
        <v>1645</v>
      </c>
      <c r="Q535" s="1055">
        <v>3</v>
      </c>
      <c r="R535" s="1040" t="s">
        <v>2871</v>
      </c>
      <c r="S535" s="1040"/>
      <c r="T535" s="1022"/>
      <c r="U535" s="1007"/>
      <c r="V535" s="1007"/>
      <c r="W535" s="1007"/>
      <c r="X535" s="1007"/>
      <c r="Y535" s="1007"/>
      <c r="Z535" s="1004">
        <f t="shared" ref="Z535" si="1629">+AQ535+AY535+BG535+BO535</f>
        <v>0</v>
      </c>
      <c r="AA535" s="1004">
        <f t="shared" ref="AA535" si="1630">SUM(AR535:AR538,AZ535:AZ538,BH535:BH538,BP535:BP538)</f>
        <v>0</v>
      </c>
      <c r="AB535" s="1004">
        <f t="shared" ref="AB535" si="1631">SUM(AS535:AS538,BA535:BA538,BI535:BI538,BQ535:BQ538)</f>
        <v>0</v>
      </c>
      <c r="AC535" s="1004">
        <f t="shared" ref="AC535" si="1632">SUM(AT535:AT538,BB535:BB538,BJ535:BJ538,BR535:BR538)</f>
        <v>0</v>
      </c>
      <c r="AD535" s="1004">
        <f t="shared" ref="AD535" si="1633">SUM(AU535:AU538,BC535:BC538,BK535:BK538,BS535:BS538)</f>
        <v>0</v>
      </c>
      <c r="AE535" s="1004">
        <f t="shared" ref="AE535" si="1634">SUM(AV535:AV538,BD535:BD538,BL535:BL538,BT535:BT538)</f>
        <v>0</v>
      </c>
      <c r="AF535" s="1004">
        <f t="shared" ref="AF535" si="1635">SUM(AW535:AW538,BE535:BE538,BM535:BM538,BU535:BU538)</f>
        <v>0</v>
      </c>
      <c r="AG535" s="714"/>
      <c r="AH535" s="593"/>
      <c r="AI535" s="593"/>
      <c r="AJ535" s="593"/>
      <c r="AK535" s="207"/>
      <c r="AL535" s="208"/>
      <c r="AM535" s="208"/>
      <c r="AN535" s="208"/>
      <c r="AO535" s="208"/>
      <c r="AP535" s="1150">
        <f t="shared" ref="AP535" si="1636">+U535</f>
        <v>0</v>
      </c>
      <c r="AQ535" s="1004">
        <f t="shared" ref="AQ535" si="1637">SUM(AR535:AW538)</f>
        <v>0</v>
      </c>
      <c r="AR535" s="299"/>
      <c r="AS535" s="299"/>
      <c r="AT535" s="299"/>
      <c r="AU535" s="299"/>
      <c r="AV535" s="299"/>
      <c r="AW535" s="299"/>
      <c r="AX535" s="1150">
        <f t="shared" ref="AX535" si="1638">+V535</f>
        <v>0</v>
      </c>
      <c r="AY535" s="1004">
        <f t="shared" ref="AY535" si="1639">SUM(AZ535:BE538)</f>
        <v>0</v>
      </c>
      <c r="AZ535" s="299"/>
      <c r="BA535" s="299"/>
      <c r="BB535" s="299"/>
      <c r="BC535" s="299"/>
      <c r="BD535" s="299"/>
      <c r="BE535" s="299"/>
      <c r="BF535" s="1150">
        <f t="shared" ref="BF535" si="1640">+W535</f>
        <v>0</v>
      </c>
      <c r="BG535" s="1004">
        <f t="shared" ref="BG535" si="1641">SUM(BH535:BM538)</f>
        <v>0</v>
      </c>
      <c r="BH535" s="299"/>
      <c r="BI535" s="299"/>
      <c r="BJ535" s="299"/>
      <c r="BK535" s="299"/>
      <c r="BL535" s="299"/>
      <c r="BM535" s="299"/>
      <c r="BN535" s="1150">
        <f t="shared" ref="BN535" si="1642">+X535</f>
        <v>0</v>
      </c>
      <c r="BO535" s="1004">
        <f t="shared" ref="BO535" si="1643">SUM(BP535:BU538)</f>
        <v>0</v>
      </c>
      <c r="BP535" s="299"/>
      <c r="BQ535" s="299"/>
      <c r="BR535" s="299"/>
      <c r="BS535" s="299"/>
      <c r="BT535" s="299"/>
      <c r="BU535" s="299"/>
    </row>
    <row r="536" spans="1:73" s="1" customFormat="1" ht="39.950000000000003" customHeight="1" x14ac:dyDescent="0.25">
      <c r="A536" s="151"/>
      <c r="B536" s="24"/>
      <c r="C536" s="1059"/>
      <c r="D536" s="1050"/>
      <c r="E536" s="1062"/>
      <c r="F536" s="1065"/>
      <c r="G536" s="1402"/>
      <c r="H536" s="1044"/>
      <c r="I536" s="1402"/>
      <c r="J536" s="1402"/>
      <c r="K536" s="1402"/>
      <c r="L536" s="1402"/>
      <c r="M536" s="1402"/>
      <c r="N536" s="1266"/>
      <c r="O536" s="1402"/>
      <c r="P536" s="1053"/>
      <c r="Q536" s="1056"/>
      <c r="R536" s="1041"/>
      <c r="S536" s="1041"/>
      <c r="T536" s="1023"/>
      <c r="U536" s="1008"/>
      <c r="V536" s="1008"/>
      <c r="W536" s="1008"/>
      <c r="X536" s="1008"/>
      <c r="Y536" s="1008"/>
      <c r="Z536" s="1005"/>
      <c r="AA536" s="1005"/>
      <c r="AB536" s="1005"/>
      <c r="AC536" s="1005"/>
      <c r="AD536" s="1005"/>
      <c r="AE536" s="1005"/>
      <c r="AF536" s="1005"/>
      <c r="AG536" s="479"/>
      <c r="AH536" s="592"/>
      <c r="AI536" s="592"/>
      <c r="AJ536" s="592"/>
      <c r="AK536" s="196"/>
      <c r="AL536" s="197"/>
      <c r="AM536" s="197"/>
      <c r="AN536" s="197"/>
      <c r="AO536" s="197"/>
      <c r="AP536" s="1151"/>
      <c r="AQ536" s="1005"/>
      <c r="AR536" s="282"/>
      <c r="AS536" s="282"/>
      <c r="AT536" s="282"/>
      <c r="AU536" s="282"/>
      <c r="AV536" s="282"/>
      <c r="AW536" s="282"/>
      <c r="AX536" s="1151"/>
      <c r="AY536" s="1005"/>
      <c r="AZ536" s="282"/>
      <c r="BA536" s="282"/>
      <c r="BB536" s="282"/>
      <c r="BC536" s="282"/>
      <c r="BD536" s="282"/>
      <c r="BE536" s="282"/>
      <c r="BF536" s="1151"/>
      <c r="BG536" s="1005"/>
      <c r="BH536" s="282"/>
      <c r="BI536" s="282"/>
      <c r="BJ536" s="282"/>
      <c r="BK536" s="282"/>
      <c r="BL536" s="282"/>
      <c r="BM536" s="282"/>
      <c r="BN536" s="1151"/>
      <c r="BO536" s="1005"/>
      <c r="BP536" s="282"/>
      <c r="BQ536" s="282"/>
      <c r="BR536" s="282"/>
      <c r="BS536" s="282"/>
      <c r="BT536" s="282"/>
      <c r="BU536" s="282"/>
    </row>
    <row r="537" spans="1:73" s="1" customFormat="1" ht="39.950000000000003" customHeight="1" x14ac:dyDescent="0.25">
      <c r="A537" s="151"/>
      <c r="B537" s="24"/>
      <c r="C537" s="1059"/>
      <c r="D537" s="1050"/>
      <c r="E537" s="1062"/>
      <c r="F537" s="1065"/>
      <c r="G537" s="1402"/>
      <c r="H537" s="1044"/>
      <c r="I537" s="1402"/>
      <c r="J537" s="1402"/>
      <c r="K537" s="1402"/>
      <c r="L537" s="1402"/>
      <c r="M537" s="1402"/>
      <c r="N537" s="1266"/>
      <c r="O537" s="1402"/>
      <c r="P537" s="1053"/>
      <c r="Q537" s="1056"/>
      <c r="R537" s="1041"/>
      <c r="S537" s="1041"/>
      <c r="T537" s="1023"/>
      <c r="U537" s="1008"/>
      <c r="V537" s="1008"/>
      <c r="W537" s="1008"/>
      <c r="X537" s="1008"/>
      <c r="Y537" s="1008"/>
      <c r="Z537" s="1005"/>
      <c r="AA537" s="1005"/>
      <c r="AB537" s="1005"/>
      <c r="AC537" s="1005"/>
      <c r="AD537" s="1005"/>
      <c r="AE537" s="1005"/>
      <c r="AF537" s="1005"/>
      <c r="AG537" s="196"/>
      <c r="AH537" s="592"/>
      <c r="AI537" s="592"/>
      <c r="AJ537" s="592"/>
      <c r="AK537" s="196"/>
      <c r="AL537" s="197"/>
      <c r="AM537" s="197"/>
      <c r="AN537" s="197"/>
      <c r="AO537" s="197"/>
      <c r="AP537" s="1151"/>
      <c r="AQ537" s="1005"/>
      <c r="AR537" s="282"/>
      <c r="AS537" s="282"/>
      <c r="AT537" s="282"/>
      <c r="AU537" s="282"/>
      <c r="AV537" s="282"/>
      <c r="AW537" s="282"/>
      <c r="AX537" s="1151"/>
      <c r="AY537" s="1005"/>
      <c r="AZ537" s="282"/>
      <c r="BA537" s="282"/>
      <c r="BB537" s="282"/>
      <c r="BC537" s="282"/>
      <c r="BD537" s="282"/>
      <c r="BE537" s="282"/>
      <c r="BF537" s="1151"/>
      <c r="BG537" s="1005"/>
      <c r="BH537" s="282"/>
      <c r="BI537" s="282"/>
      <c r="BJ537" s="282"/>
      <c r="BK537" s="282"/>
      <c r="BL537" s="282"/>
      <c r="BM537" s="282"/>
      <c r="BN537" s="1151"/>
      <c r="BO537" s="1005"/>
      <c r="BP537" s="282"/>
      <c r="BQ537" s="282"/>
      <c r="BR537" s="282"/>
      <c r="BS537" s="282"/>
      <c r="BT537" s="282"/>
      <c r="BU537" s="282"/>
    </row>
    <row r="538" spans="1:73" s="1" customFormat="1" ht="39.950000000000003" customHeight="1" thickBot="1" x14ac:dyDescent="0.3">
      <c r="A538" s="151"/>
      <c r="B538" s="24"/>
      <c r="C538" s="1060"/>
      <c r="D538" s="1051"/>
      <c r="E538" s="1063"/>
      <c r="F538" s="1066"/>
      <c r="G538" s="1403"/>
      <c r="H538" s="1045"/>
      <c r="I538" s="1403"/>
      <c r="J538" s="1403"/>
      <c r="K538" s="1403"/>
      <c r="L538" s="1403"/>
      <c r="M538" s="1403"/>
      <c r="N538" s="1267"/>
      <c r="O538" s="1403"/>
      <c r="P538" s="1054"/>
      <c r="Q538" s="1057"/>
      <c r="R538" s="1042"/>
      <c r="S538" s="1042"/>
      <c r="T538" s="1024"/>
      <c r="U538" s="1009"/>
      <c r="V538" s="1009"/>
      <c r="W538" s="1009"/>
      <c r="X538" s="1009"/>
      <c r="Y538" s="1009"/>
      <c r="Z538" s="1006"/>
      <c r="AA538" s="1006"/>
      <c r="AB538" s="1006"/>
      <c r="AC538" s="1006"/>
      <c r="AD538" s="1006"/>
      <c r="AE538" s="1006"/>
      <c r="AF538" s="1006"/>
      <c r="AG538" s="715"/>
      <c r="AH538" s="716"/>
      <c r="AI538" s="716"/>
      <c r="AJ538" s="716"/>
      <c r="AK538" s="715"/>
      <c r="AL538" s="717"/>
      <c r="AM538" s="717"/>
      <c r="AN538" s="717"/>
      <c r="AO538" s="717"/>
      <c r="AP538" s="1152"/>
      <c r="AQ538" s="1006"/>
      <c r="AR538" s="718"/>
      <c r="AS538" s="718"/>
      <c r="AT538" s="718"/>
      <c r="AU538" s="718"/>
      <c r="AV538" s="718"/>
      <c r="AW538" s="718"/>
      <c r="AX538" s="1152"/>
      <c r="AY538" s="1006"/>
      <c r="AZ538" s="718"/>
      <c r="BA538" s="718"/>
      <c r="BB538" s="718"/>
      <c r="BC538" s="718"/>
      <c r="BD538" s="718"/>
      <c r="BE538" s="718"/>
      <c r="BF538" s="1152"/>
      <c r="BG538" s="1006"/>
      <c r="BH538" s="718"/>
      <c r="BI538" s="718"/>
      <c r="BJ538" s="718"/>
      <c r="BK538" s="718"/>
      <c r="BL538" s="718"/>
      <c r="BM538" s="718"/>
      <c r="BN538" s="1152"/>
      <c r="BO538" s="1006"/>
      <c r="BP538" s="718"/>
      <c r="BQ538" s="718"/>
      <c r="BR538" s="718"/>
      <c r="BS538" s="718"/>
      <c r="BT538" s="718"/>
      <c r="BU538" s="718"/>
    </row>
    <row r="539" spans="1:73" s="1" customFormat="1" ht="39.950000000000003" customHeight="1" thickTop="1" x14ac:dyDescent="0.25">
      <c r="A539" s="151"/>
      <c r="B539" s="24"/>
      <c r="C539" s="1058" t="s">
        <v>1646</v>
      </c>
      <c r="D539" s="1049" t="s">
        <v>1647</v>
      </c>
      <c r="E539" s="1061">
        <v>509</v>
      </c>
      <c r="F539" s="1064">
        <v>410305400</v>
      </c>
      <c r="G539" s="1401" t="s">
        <v>1335</v>
      </c>
      <c r="H539" s="1043"/>
      <c r="I539" s="1401" t="s">
        <v>2982</v>
      </c>
      <c r="J539" s="1401">
        <v>41</v>
      </c>
      <c r="K539" s="1401" t="s">
        <v>3050</v>
      </c>
      <c r="L539" s="1401">
        <v>4103</v>
      </c>
      <c r="M539" s="1401" t="s">
        <v>3051</v>
      </c>
      <c r="N539" s="1265">
        <v>2024004540064</v>
      </c>
      <c r="O539" s="1401" t="s">
        <v>3673</v>
      </c>
      <c r="P539" s="1052" t="s">
        <v>1648</v>
      </c>
      <c r="Q539" s="1055">
        <v>2</v>
      </c>
      <c r="R539" s="1040" t="s">
        <v>2871</v>
      </c>
      <c r="S539" s="1040"/>
      <c r="T539" s="1022"/>
      <c r="U539" s="1007"/>
      <c r="V539" s="1007"/>
      <c r="W539" s="1007"/>
      <c r="X539" s="1007"/>
      <c r="Y539" s="1007"/>
      <c r="Z539" s="1004">
        <f t="shared" ref="Z539" si="1644">+AQ539+AY539+BG539+BO539</f>
        <v>0</v>
      </c>
      <c r="AA539" s="1004">
        <f t="shared" ref="AA539" si="1645">SUM(AR539:AR542,AZ539:AZ542,BH539:BH542,BP539:BP542)</f>
        <v>0</v>
      </c>
      <c r="AB539" s="1004">
        <f t="shared" ref="AB539" si="1646">SUM(AS539:AS542,BA539:BA542,BI539:BI542,BQ539:BQ542)</f>
        <v>0</v>
      </c>
      <c r="AC539" s="1004">
        <f t="shared" ref="AC539" si="1647">SUM(AT539:AT542,BB539:BB542,BJ539:BJ542,BR539:BR542)</f>
        <v>0</v>
      </c>
      <c r="AD539" s="1004">
        <f t="shared" ref="AD539" si="1648">SUM(AU539:AU542,BC539:BC542,BK539:BK542,BS539:BS542)</f>
        <v>0</v>
      </c>
      <c r="AE539" s="1004">
        <f t="shared" ref="AE539" si="1649">SUM(AV539:AV542,BD539:BD542,BL539:BL542,BT539:BT542)</f>
        <v>0</v>
      </c>
      <c r="AF539" s="1004">
        <f t="shared" ref="AF539" si="1650">SUM(AW539:AW542,BE539:BE542,BM539:BM542,BU539:BU542)</f>
        <v>0</v>
      </c>
      <c r="AG539" s="714"/>
      <c r="AH539" s="593"/>
      <c r="AI539" s="593"/>
      <c r="AJ539" s="593"/>
      <c r="AK539" s="207"/>
      <c r="AL539" s="208"/>
      <c r="AM539" s="208"/>
      <c r="AN539" s="208"/>
      <c r="AO539" s="208"/>
      <c r="AP539" s="1150">
        <f t="shared" ref="AP539" si="1651">+U539</f>
        <v>0</v>
      </c>
      <c r="AQ539" s="1004">
        <f t="shared" ref="AQ539" si="1652">SUM(AR539:AW542)</f>
        <v>0</v>
      </c>
      <c r="AR539" s="299"/>
      <c r="AS539" s="299"/>
      <c r="AT539" s="299"/>
      <c r="AU539" s="299"/>
      <c r="AV539" s="299"/>
      <c r="AW539" s="299"/>
      <c r="AX539" s="1150">
        <f t="shared" ref="AX539" si="1653">+V539</f>
        <v>0</v>
      </c>
      <c r="AY539" s="1004">
        <f t="shared" ref="AY539" si="1654">SUM(AZ539:BE542)</f>
        <v>0</v>
      </c>
      <c r="AZ539" s="299"/>
      <c r="BA539" s="299"/>
      <c r="BB539" s="299"/>
      <c r="BC539" s="299"/>
      <c r="BD539" s="299"/>
      <c r="BE539" s="299"/>
      <c r="BF539" s="1150">
        <f t="shared" ref="BF539" si="1655">+W539</f>
        <v>0</v>
      </c>
      <c r="BG539" s="1004">
        <f t="shared" ref="BG539" si="1656">SUM(BH539:BM542)</f>
        <v>0</v>
      </c>
      <c r="BH539" s="299"/>
      <c r="BI539" s="299"/>
      <c r="BJ539" s="299"/>
      <c r="BK539" s="299"/>
      <c r="BL539" s="299"/>
      <c r="BM539" s="299"/>
      <c r="BN539" s="1150">
        <f t="shared" ref="BN539" si="1657">+X539</f>
        <v>0</v>
      </c>
      <c r="BO539" s="1004">
        <f t="shared" ref="BO539" si="1658">SUM(BP539:BU542)</f>
        <v>0</v>
      </c>
      <c r="BP539" s="299"/>
      <c r="BQ539" s="299"/>
      <c r="BR539" s="299"/>
      <c r="BS539" s="299"/>
      <c r="BT539" s="299"/>
      <c r="BU539" s="299"/>
    </row>
    <row r="540" spans="1:73" s="1" customFormat="1" ht="39.950000000000003" customHeight="1" x14ac:dyDescent="0.25">
      <c r="A540" s="151"/>
      <c r="B540" s="24"/>
      <c r="C540" s="1059"/>
      <c r="D540" s="1050"/>
      <c r="E540" s="1062"/>
      <c r="F540" s="1065"/>
      <c r="G540" s="1402"/>
      <c r="H540" s="1044"/>
      <c r="I540" s="1402"/>
      <c r="J540" s="1402"/>
      <c r="K540" s="1402"/>
      <c r="L540" s="1402"/>
      <c r="M540" s="1402"/>
      <c r="N540" s="1266"/>
      <c r="O540" s="1402"/>
      <c r="P540" s="1053"/>
      <c r="Q540" s="1056"/>
      <c r="R540" s="1041"/>
      <c r="S540" s="1041"/>
      <c r="T540" s="1023"/>
      <c r="U540" s="1008"/>
      <c r="V540" s="1008"/>
      <c r="W540" s="1008"/>
      <c r="X540" s="1008"/>
      <c r="Y540" s="1008"/>
      <c r="Z540" s="1005"/>
      <c r="AA540" s="1005"/>
      <c r="AB540" s="1005"/>
      <c r="AC540" s="1005"/>
      <c r="AD540" s="1005"/>
      <c r="AE540" s="1005"/>
      <c r="AF540" s="1005"/>
      <c r="AG540" s="479"/>
      <c r="AH540" s="592"/>
      <c r="AI540" s="592"/>
      <c r="AJ540" s="592"/>
      <c r="AK540" s="196"/>
      <c r="AL540" s="197"/>
      <c r="AM540" s="197"/>
      <c r="AN540" s="197"/>
      <c r="AO540" s="197"/>
      <c r="AP540" s="1151"/>
      <c r="AQ540" s="1005"/>
      <c r="AR540" s="282"/>
      <c r="AS540" s="282"/>
      <c r="AT540" s="282"/>
      <c r="AU540" s="282"/>
      <c r="AV540" s="282"/>
      <c r="AW540" s="282"/>
      <c r="AX540" s="1151"/>
      <c r="AY540" s="1005"/>
      <c r="AZ540" s="282"/>
      <c r="BA540" s="282"/>
      <c r="BB540" s="282"/>
      <c r="BC540" s="282"/>
      <c r="BD540" s="282"/>
      <c r="BE540" s="282"/>
      <c r="BF540" s="1151"/>
      <c r="BG540" s="1005"/>
      <c r="BH540" s="282"/>
      <c r="BI540" s="282"/>
      <c r="BJ540" s="282"/>
      <c r="BK540" s="282"/>
      <c r="BL540" s="282"/>
      <c r="BM540" s="282"/>
      <c r="BN540" s="1151"/>
      <c r="BO540" s="1005"/>
      <c r="BP540" s="282"/>
      <c r="BQ540" s="282"/>
      <c r="BR540" s="282"/>
      <c r="BS540" s="282"/>
      <c r="BT540" s="282"/>
      <c r="BU540" s="282"/>
    </row>
    <row r="541" spans="1:73" s="1" customFormat="1" ht="39.950000000000003" customHeight="1" x14ac:dyDescent="0.25">
      <c r="A541" s="151"/>
      <c r="B541" s="24"/>
      <c r="C541" s="1059"/>
      <c r="D541" s="1050"/>
      <c r="E541" s="1062"/>
      <c r="F541" s="1065"/>
      <c r="G541" s="1402"/>
      <c r="H541" s="1044"/>
      <c r="I541" s="1402"/>
      <c r="J541" s="1402"/>
      <c r="K541" s="1402"/>
      <c r="L541" s="1402"/>
      <c r="M541" s="1402"/>
      <c r="N541" s="1266"/>
      <c r="O541" s="1402"/>
      <c r="P541" s="1053"/>
      <c r="Q541" s="1056"/>
      <c r="R541" s="1041"/>
      <c r="S541" s="1041"/>
      <c r="T541" s="1023"/>
      <c r="U541" s="1008"/>
      <c r="V541" s="1008"/>
      <c r="W541" s="1008"/>
      <c r="X541" s="1008"/>
      <c r="Y541" s="1008"/>
      <c r="Z541" s="1005"/>
      <c r="AA541" s="1005"/>
      <c r="AB541" s="1005"/>
      <c r="AC541" s="1005"/>
      <c r="AD541" s="1005"/>
      <c r="AE541" s="1005"/>
      <c r="AF541" s="1005"/>
      <c r="AG541" s="196"/>
      <c r="AH541" s="592"/>
      <c r="AI541" s="592"/>
      <c r="AJ541" s="592"/>
      <c r="AK541" s="196"/>
      <c r="AL541" s="197"/>
      <c r="AM541" s="197"/>
      <c r="AN541" s="197"/>
      <c r="AO541" s="197"/>
      <c r="AP541" s="1151"/>
      <c r="AQ541" s="1005"/>
      <c r="AR541" s="282"/>
      <c r="AS541" s="282"/>
      <c r="AT541" s="282"/>
      <c r="AU541" s="282"/>
      <c r="AV541" s="282"/>
      <c r="AW541" s="282"/>
      <c r="AX541" s="1151"/>
      <c r="AY541" s="1005"/>
      <c r="AZ541" s="282"/>
      <c r="BA541" s="282"/>
      <c r="BB541" s="282"/>
      <c r="BC541" s="282"/>
      <c r="BD541" s="282"/>
      <c r="BE541" s="282"/>
      <c r="BF541" s="1151"/>
      <c r="BG541" s="1005"/>
      <c r="BH541" s="282"/>
      <c r="BI541" s="282"/>
      <c r="BJ541" s="282"/>
      <c r="BK541" s="282"/>
      <c r="BL541" s="282"/>
      <c r="BM541" s="282"/>
      <c r="BN541" s="1151"/>
      <c r="BO541" s="1005"/>
      <c r="BP541" s="282"/>
      <c r="BQ541" s="282"/>
      <c r="BR541" s="282"/>
      <c r="BS541" s="282"/>
      <c r="BT541" s="282"/>
      <c r="BU541" s="282"/>
    </row>
    <row r="542" spans="1:73" s="1" customFormat="1" ht="39.950000000000003" customHeight="1" thickBot="1" x14ac:dyDescent="0.3">
      <c r="A542" s="151"/>
      <c r="B542" s="24"/>
      <c r="C542" s="1060"/>
      <c r="D542" s="1051"/>
      <c r="E542" s="1063"/>
      <c r="F542" s="1066"/>
      <c r="G542" s="1403"/>
      <c r="H542" s="1045"/>
      <c r="I542" s="1403"/>
      <c r="J542" s="1403"/>
      <c r="K542" s="1403"/>
      <c r="L542" s="1403"/>
      <c r="M542" s="1403"/>
      <c r="N542" s="1267"/>
      <c r="O542" s="1403"/>
      <c r="P542" s="1054"/>
      <c r="Q542" s="1057"/>
      <c r="R542" s="1042"/>
      <c r="S542" s="1042"/>
      <c r="T542" s="1024"/>
      <c r="U542" s="1009"/>
      <c r="V542" s="1009"/>
      <c r="W542" s="1009"/>
      <c r="X542" s="1009"/>
      <c r="Y542" s="1009"/>
      <c r="Z542" s="1006"/>
      <c r="AA542" s="1006"/>
      <c r="AB542" s="1006"/>
      <c r="AC542" s="1006"/>
      <c r="AD542" s="1006"/>
      <c r="AE542" s="1006"/>
      <c r="AF542" s="1006"/>
      <c r="AG542" s="715"/>
      <c r="AH542" s="716"/>
      <c r="AI542" s="716"/>
      <c r="AJ542" s="716"/>
      <c r="AK542" s="715"/>
      <c r="AL542" s="717"/>
      <c r="AM542" s="717"/>
      <c r="AN542" s="717"/>
      <c r="AO542" s="717"/>
      <c r="AP542" s="1152"/>
      <c r="AQ542" s="1006"/>
      <c r="AR542" s="718"/>
      <c r="AS542" s="718"/>
      <c r="AT542" s="718"/>
      <c r="AU542" s="718"/>
      <c r="AV542" s="718"/>
      <c r="AW542" s="718"/>
      <c r="AX542" s="1152"/>
      <c r="AY542" s="1006"/>
      <c r="AZ542" s="718"/>
      <c r="BA542" s="718"/>
      <c r="BB542" s="718"/>
      <c r="BC542" s="718"/>
      <c r="BD542" s="718"/>
      <c r="BE542" s="718"/>
      <c r="BF542" s="1152"/>
      <c r="BG542" s="1006"/>
      <c r="BH542" s="718"/>
      <c r="BI542" s="718"/>
      <c r="BJ542" s="718"/>
      <c r="BK542" s="718"/>
      <c r="BL542" s="718"/>
      <c r="BM542" s="718"/>
      <c r="BN542" s="1152"/>
      <c r="BO542" s="1006"/>
      <c r="BP542" s="718"/>
      <c r="BQ542" s="718"/>
      <c r="BR542" s="718"/>
      <c r="BS542" s="718"/>
      <c r="BT542" s="718"/>
      <c r="BU542" s="718"/>
    </row>
    <row r="543" spans="1:73" s="1" customFormat="1" ht="39.950000000000003" customHeight="1" thickTop="1" x14ac:dyDescent="0.25">
      <c r="A543" s="151"/>
      <c r="B543" s="24"/>
      <c r="C543" s="1058" t="s">
        <v>1649</v>
      </c>
      <c r="D543" s="1049" t="s">
        <v>1650</v>
      </c>
      <c r="E543" s="1061">
        <v>510</v>
      </c>
      <c r="F543" s="1064">
        <v>410305400</v>
      </c>
      <c r="G543" s="1401" t="s">
        <v>1335</v>
      </c>
      <c r="H543" s="1043"/>
      <c r="I543" s="1401" t="s">
        <v>2982</v>
      </c>
      <c r="J543" s="1401">
        <v>41</v>
      </c>
      <c r="K543" s="1401" t="s">
        <v>3050</v>
      </c>
      <c r="L543" s="1401">
        <v>4103</v>
      </c>
      <c r="M543" s="1401" t="s">
        <v>3051</v>
      </c>
      <c r="N543" s="1265">
        <v>2024004540064</v>
      </c>
      <c r="O543" s="1401" t="s">
        <v>3673</v>
      </c>
      <c r="P543" s="1052" t="s">
        <v>515</v>
      </c>
      <c r="Q543" s="1055">
        <v>1</v>
      </c>
      <c r="R543" s="1040"/>
      <c r="S543" s="1040"/>
      <c r="T543" s="1022"/>
      <c r="U543" s="1007"/>
      <c r="V543" s="1007"/>
      <c r="W543" s="1007"/>
      <c r="X543" s="1007"/>
      <c r="Y543" s="1007"/>
      <c r="Z543" s="1004">
        <f t="shared" ref="Z543" si="1659">+AQ543+AY543+BG543+BO543</f>
        <v>0</v>
      </c>
      <c r="AA543" s="1004">
        <f t="shared" ref="AA543" si="1660">SUM(AR543:AR546,AZ543:AZ546,BH543:BH546,BP543:BP546)</f>
        <v>0</v>
      </c>
      <c r="AB543" s="1004">
        <f t="shared" ref="AB543" si="1661">SUM(AS543:AS546,BA543:BA546,BI543:BI546,BQ543:BQ546)</f>
        <v>0</v>
      </c>
      <c r="AC543" s="1004">
        <f t="shared" ref="AC543" si="1662">SUM(AT543:AT546,BB543:BB546,BJ543:BJ546,BR543:BR546)</f>
        <v>0</v>
      </c>
      <c r="AD543" s="1004">
        <f t="shared" ref="AD543" si="1663">SUM(AU543:AU546,BC543:BC546,BK543:BK546,BS543:BS546)</f>
        <v>0</v>
      </c>
      <c r="AE543" s="1004">
        <f t="shared" ref="AE543" si="1664">SUM(AV543:AV546,BD543:BD546,BL543:BL546,BT543:BT546)</f>
        <v>0</v>
      </c>
      <c r="AF543" s="1004">
        <f t="shared" ref="AF543" si="1665">SUM(AW543:AW546,BE543:BE546,BM543:BM546,BU543:BU546)</f>
        <v>0</v>
      </c>
      <c r="AG543" s="714"/>
      <c r="AH543" s="593"/>
      <c r="AI543" s="593"/>
      <c r="AJ543" s="593"/>
      <c r="AK543" s="207"/>
      <c r="AL543" s="208"/>
      <c r="AM543" s="208"/>
      <c r="AN543" s="208"/>
      <c r="AO543" s="208"/>
      <c r="AP543" s="1150">
        <f t="shared" ref="AP543" si="1666">+U543</f>
        <v>0</v>
      </c>
      <c r="AQ543" s="1004">
        <f t="shared" ref="AQ543" si="1667">SUM(AR543:AW546)</f>
        <v>0</v>
      </c>
      <c r="AR543" s="299"/>
      <c r="AS543" s="299"/>
      <c r="AT543" s="299"/>
      <c r="AU543" s="299"/>
      <c r="AV543" s="299"/>
      <c r="AW543" s="299"/>
      <c r="AX543" s="1150">
        <f t="shared" ref="AX543" si="1668">+V543</f>
        <v>0</v>
      </c>
      <c r="AY543" s="1004">
        <f t="shared" ref="AY543" si="1669">SUM(AZ543:BE546)</f>
        <v>0</v>
      </c>
      <c r="AZ543" s="299"/>
      <c r="BA543" s="299"/>
      <c r="BB543" s="299"/>
      <c r="BC543" s="299"/>
      <c r="BD543" s="299"/>
      <c r="BE543" s="299"/>
      <c r="BF543" s="1150">
        <f t="shared" ref="BF543" si="1670">+W543</f>
        <v>0</v>
      </c>
      <c r="BG543" s="1004">
        <f t="shared" ref="BG543" si="1671">SUM(BH543:BM546)</f>
        <v>0</v>
      </c>
      <c r="BH543" s="299"/>
      <c r="BI543" s="299"/>
      <c r="BJ543" s="299"/>
      <c r="BK543" s="299"/>
      <c r="BL543" s="299"/>
      <c r="BM543" s="299"/>
      <c r="BN543" s="1150">
        <f t="shared" ref="BN543" si="1672">+X543</f>
        <v>0</v>
      </c>
      <c r="BO543" s="1004">
        <f t="shared" ref="BO543" si="1673">SUM(BP543:BU546)</f>
        <v>0</v>
      </c>
      <c r="BP543" s="299"/>
      <c r="BQ543" s="299"/>
      <c r="BR543" s="299"/>
      <c r="BS543" s="299"/>
      <c r="BT543" s="299"/>
      <c r="BU543" s="299"/>
    </row>
    <row r="544" spans="1:73" s="1" customFormat="1" ht="39.950000000000003" customHeight="1" x14ac:dyDescent="0.25">
      <c r="A544" s="151"/>
      <c r="B544" s="24"/>
      <c r="C544" s="1059"/>
      <c r="D544" s="1050"/>
      <c r="E544" s="1062"/>
      <c r="F544" s="1065"/>
      <c r="G544" s="1402"/>
      <c r="H544" s="1044"/>
      <c r="I544" s="1402"/>
      <c r="J544" s="1402"/>
      <c r="K544" s="1402"/>
      <c r="L544" s="1402"/>
      <c r="M544" s="1402"/>
      <c r="N544" s="1266"/>
      <c r="O544" s="1402"/>
      <c r="P544" s="1053"/>
      <c r="Q544" s="1056"/>
      <c r="R544" s="1041"/>
      <c r="S544" s="1041"/>
      <c r="T544" s="1023"/>
      <c r="U544" s="1008"/>
      <c r="V544" s="1008"/>
      <c r="W544" s="1008"/>
      <c r="X544" s="1008"/>
      <c r="Y544" s="1008"/>
      <c r="Z544" s="1005"/>
      <c r="AA544" s="1005"/>
      <c r="AB544" s="1005"/>
      <c r="AC544" s="1005"/>
      <c r="AD544" s="1005"/>
      <c r="AE544" s="1005"/>
      <c r="AF544" s="1005"/>
      <c r="AG544" s="479"/>
      <c r="AH544" s="592"/>
      <c r="AI544" s="592"/>
      <c r="AJ544" s="592"/>
      <c r="AK544" s="196"/>
      <c r="AL544" s="197"/>
      <c r="AM544" s="197"/>
      <c r="AN544" s="197"/>
      <c r="AO544" s="197"/>
      <c r="AP544" s="1151"/>
      <c r="AQ544" s="1005"/>
      <c r="AR544" s="282"/>
      <c r="AS544" s="282"/>
      <c r="AT544" s="282"/>
      <c r="AU544" s="282"/>
      <c r="AV544" s="282"/>
      <c r="AW544" s="282"/>
      <c r="AX544" s="1151"/>
      <c r="AY544" s="1005"/>
      <c r="AZ544" s="282"/>
      <c r="BA544" s="282"/>
      <c r="BB544" s="282"/>
      <c r="BC544" s="282"/>
      <c r="BD544" s="282"/>
      <c r="BE544" s="282"/>
      <c r="BF544" s="1151"/>
      <c r="BG544" s="1005"/>
      <c r="BH544" s="282"/>
      <c r="BI544" s="282"/>
      <c r="BJ544" s="282"/>
      <c r="BK544" s="282"/>
      <c r="BL544" s="282"/>
      <c r="BM544" s="282"/>
      <c r="BN544" s="1151"/>
      <c r="BO544" s="1005"/>
      <c r="BP544" s="282"/>
      <c r="BQ544" s="282"/>
      <c r="BR544" s="282"/>
      <c r="BS544" s="282"/>
      <c r="BT544" s="282"/>
      <c r="BU544" s="282"/>
    </row>
    <row r="545" spans="1:73" s="1" customFormat="1" ht="39.950000000000003" customHeight="1" x14ac:dyDescent="0.25">
      <c r="A545" s="151"/>
      <c r="B545" s="24"/>
      <c r="C545" s="1059"/>
      <c r="D545" s="1050"/>
      <c r="E545" s="1062"/>
      <c r="F545" s="1065"/>
      <c r="G545" s="1402"/>
      <c r="H545" s="1044"/>
      <c r="I545" s="1402"/>
      <c r="J545" s="1402"/>
      <c r="K545" s="1402"/>
      <c r="L545" s="1402"/>
      <c r="M545" s="1402"/>
      <c r="N545" s="1266"/>
      <c r="O545" s="1402"/>
      <c r="P545" s="1053"/>
      <c r="Q545" s="1056"/>
      <c r="R545" s="1041"/>
      <c r="S545" s="1041"/>
      <c r="T545" s="1023"/>
      <c r="U545" s="1008"/>
      <c r="V545" s="1008"/>
      <c r="W545" s="1008"/>
      <c r="X545" s="1008"/>
      <c r="Y545" s="1008"/>
      <c r="Z545" s="1005"/>
      <c r="AA545" s="1005"/>
      <c r="AB545" s="1005"/>
      <c r="AC545" s="1005"/>
      <c r="AD545" s="1005"/>
      <c r="AE545" s="1005"/>
      <c r="AF545" s="1005"/>
      <c r="AG545" s="196"/>
      <c r="AH545" s="592"/>
      <c r="AI545" s="592"/>
      <c r="AJ545" s="592"/>
      <c r="AK545" s="196"/>
      <c r="AL545" s="197"/>
      <c r="AM545" s="197"/>
      <c r="AN545" s="197"/>
      <c r="AO545" s="197"/>
      <c r="AP545" s="1151"/>
      <c r="AQ545" s="1005"/>
      <c r="AR545" s="282"/>
      <c r="AS545" s="282"/>
      <c r="AT545" s="282"/>
      <c r="AU545" s="282"/>
      <c r="AV545" s="282"/>
      <c r="AW545" s="282"/>
      <c r="AX545" s="1151"/>
      <c r="AY545" s="1005"/>
      <c r="AZ545" s="282"/>
      <c r="BA545" s="282"/>
      <c r="BB545" s="282"/>
      <c r="BC545" s="282"/>
      <c r="BD545" s="282"/>
      <c r="BE545" s="282"/>
      <c r="BF545" s="1151"/>
      <c r="BG545" s="1005"/>
      <c r="BH545" s="282"/>
      <c r="BI545" s="282"/>
      <c r="BJ545" s="282"/>
      <c r="BK545" s="282"/>
      <c r="BL545" s="282"/>
      <c r="BM545" s="282"/>
      <c r="BN545" s="1151"/>
      <c r="BO545" s="1005"/>
      <c r="BP545" s="282"/>
      <c r="BQ545" s="282"/>
      <c r="BR545" s="282"/>
      <c r="BS545" s="282"/>
      <c r="BT545" s="282"/>
      <c r="BU545" s="282"/>
    </row>
    <row r="546" spans="1:73" s="1" customFormat="1" ht="39.950000000000003" customHeight="1" thickBot="1" x14ac:dyDescent="0.3">
      <c r="A546" s="151"/>
      <c r="B546" s="24"/>
      <c r="C546" s="1060"/>
      <c r="D546" s="1051"/>
      <c r="E546" s="1063"/>
      <c r="F546" s="1066"/>
      <c r="G546" s="1403"/>
      <c r="H546" s="1045"/>
      <c r="I546" s="1403"/>
      <c r="J546" s="1403"/>
      <c r="K546" s="1403"/>
      <c r="L546" s="1403"/>
      <c r="M546" s="1403"/>
      <c r="N546" s="1267"/>
      <c r="O546" s="1403"/>
      <c r="P546" s="1054"/>
      <c r="Q546" s="1057"/>
      <c r="R546" s="1042"/>
      <c r="S546" s="1042"/>
      <c r="T546" s="1024"/>
      <c r="U546" s="1009"/>
      <c r="V546" s="1009"/>
      <c r="W546" s="1009"/>
      <c r="X546" s="1009"/>
      <c r="Y546" s="1009"/>
      <c r="Z546" s="1006"/>
      <c r="AA546" s="1006"/>
      <c r="AB546" s="1006"/>
      <c r="AC546" s="1006"/>
      <c r="AD546" s="1006"/>
      <c r="AE546" s="1006"/>
      <c r="AF546" s="1006"/>
      <c r="AG546" s="715"/>
      <c r="AH546" s="716"/>
      <c r="AI546" s="716"/>
      <c r="AJ546" s="716"/>
      <c r="AK546" s="715"/>
      <c r="AL546" s="717"/>
      <c r="AM546" s="717"/>
      <c r="AN546" s="717"/>
      <c r="AO546" s="717"/>
      <c r="AP546" s="1152"/>
      <c r="AQ546" s="1006"/>
      <c r="AR546" s="718"/>
      <c r="AS546" s="718"/>
      <c r="AT546" s="718"/>
      <c r="AU546" s="718"/>
      <c r="AV546" s="718"/>
      <c r="AW546" s="718"/>
      <c r="AX546" s="1152"/>
      <c r="AY546" s="1006"/>
      <c r="AZ546" s="718"/>
      <c r="BA546" s="718"/>
      <c r="BB546" s="718"/>
      <c r="BC546" s="718"/>
      <c r="BD546" s="718"/>
      <c r="BE546" s="718"/>
      <c r="BF546" s="1152"/>
      <c r="BG546" s="1006"/>
      <c r="BH546" s="718"/>
      <c r="BI546" s="718"/>
      <c r="BJ546" s="718"/>
      <c r="BK546" s="718"/>
      <c r="BL546" s="718"/>
      <c r="BM546" s="718"/>
      <c r="BN546" s="1152"/>
      <c r="BO546" s="1006"/>
      <c r="BP546" s="718"/>
      <c r="BQ546" s="718"/>
      <c r="BR546" s="718"/>
      <c r="BS546" s="718"/>
      <c r="BT546" s="718"/>
      <c r="BU546" s="718"/>
    </row>
    <row r="547" spans="1:73" s="1" customFormat="1" ht="39.950000000000003" customHeight="1" thickTop="1" x14ac:dyDescent="0.25">
      <c r="A547" s="151"/>
      <c r="B547" s="24"/>
      <c r="C547" s="1058" t="s">
        <v>1651</v>
      </c>
      <c r="D547" s="1049" t="s">
        <v>1652</v>
      </c>
      <c r="E547" s="1061">
        <v>511</v>
      </c>
      <c r="F547" s="1064">
        <v>410305500</v>
      </c>
      <c r="G547" s="1401" t="s">
        <v>3675</v>
      </c>
      <c r="H547" s="1043" t="s">
        <v>2956</v>
      </c>
      <c r="I547" s="1401" t="s">
        <v>2982</v>
      </c>
      <c r="J547" s="1401">
        <v>41</v>
      </c>
      <c r="K547" s="1401" t="s">
        <v>3050</v>
      </c>
      <c r="L547" s="1401">
        <v>4103</v>
      </c>
      <c r="M547" s="1401" t="s">
        <v>3051</v>
      </c>
      <c r="N547" s="1265">
        <v>2024004540064</v>
      </c>
      <c r="O547" s="1401" t="s">
        <v>3673</v>
      </c>
      <c r="P547" s="1052" t="s">
        <v>1653</v>
      </c>
      <c r="Q547" s="1055">
        <v>100</v>
      </c>
      <c r="R547" s="1040" t="s">
        <v>2871</v>
      </c>
      <c r="S547" s="1040"/>
      <c r="T547" s="1022"/>
      <c r="U547" s="1007"/>
      <c r="V547" s="1007"/>
      <c r="W547" s="1007"/>
      <c r="X547" s="1007"/>
      <c r="Y547" s="1007"/>
      <c r="Z547" s="1004">
        <f t="shared" ref="Z547" si="1674">+AQ547+AY547+BG547+BO547</f>
        <v>0</v>
      </c>
      <c r="AA547" s="1004">
        <f t="shared" ref="AA547" si="1675">SUM(AR547:AR550,AZ547:AZ550,BH547:BH550,BP547:BP550)</f>
        <v>0</v>
      </c>
      <c r="AB547" s="1004">
        <f t="shared" ref="AB547" si="1676">SUM(AS547:AS550,BA547:BA550,BI547:BI550,BQ547:BQ550)</f>
        <v>0</v>
      </c>
      <c r="AC547" s="1004">
        <f t="shared" ref="AC547" si="1677">SUM(AT547:AT550,BB547:BB550,BJ547:BJ550,BR547:BR550)</f>
        <v>0</v>
      </c>
      <c r="AD547" s="1004">
        <f t="shared" ref="AD547" si="1678">SUM(AU547:AU550,BC547:BC550,BK547:BK550,BS547:BS550)</f>
        <v>0</v>
      </c>
      <c r="AE547" s="1004">
        <f t="shared" ref="AE547" si="1679">SUM(AV547:AV550,BD547:BD550,BL547:BL550,BT547:BT550)</f>
        <v>0</v>
      </c>
      <c r="AF547" s="1004">
        <f t="shared" ref="AF547" si="1680">SUM(AW547:AW550,BE547:BE550,BM547:BM550,BU547:BU550)</f>
        <v>0</v>
      </c>
      <c r="AG547" s="714"/>
      <c r="AH547" s="593"/>
      <c r="AI547" s="593"/>
      <c r="AJ547" s="593"/>
      <c r="AK547" s="207"/>
      <c r="AL547" s="208"/>
      <c r="AM547" s="208"/>
      <c r="AN547" s="208"/>
      <c r="AO547" s="208"/>
      <c r="AP547" s="1150">
        <f t="shared" ref="AP547" si="1681">+U547</f>
        <v>0</v>
      </c>
      <c r="AQ547" s="1004">
        <f t="shared" ref="AQ547" si="1682">SUM(AR547:AW550)</f>
        <v>0</v>
      </c>
      <c r="AR547" s="299"/>
      <c r="AS547" s="299"/>
      <c r="AT547" s="299"/>
      <c r="AU547" s="299"/>
      <c r="AV547" s="299"/>
      <c r="AW547" s="299"/>
      <c r="AX547" s="1150">
        <f t="shared" ref="AX547" si="1683">+V547</f>
        <v>0</v>
      </c>
      <c r="AY547" s="1004">
        <f t="shared" ref="AY547" si="1684">SUM(AZ547:BE550)</f>
        <v>0</v>
      </c>
      <c r="AZ547" s="299"/>
      <c r="BA547" s="299"/>
      <c r="BB547" s="299"/>
      <c r="BC547" s="299"/>
      <c r="BD547" s="299"/>
      <c r="BE547" s="299"/>
      <c r="BF547" s="1150">
        <f t="shared" ref="BF547" si="1685">+W547</f>
        <v>0</v>
      </c>
      <c r="BG547" s="1004">
        <f t="shared" ref="BG547" si="1686">SUM(BH547:BM550)</f>
        <v>0</v>
      </c>
      <c r="BH547" s="299"/>
      <c r="BI547" s="299"/>
      <c r="BJ547" s="299"/>
      <c r="BK547" s="299"/>
      <c r="BL547" s="299"/>
      <c r="BM547" s="299"/>
      <c r="BN547" s="1150">
        <f t="shared" ref="BN547" si="1687">+X547</f>
        <v>0</v>
      </c>
      <c r="BO547" s="1004">
        <f t="shared" ref="BO547" si="1688">SUM(BP547:BU550)</f>
        <v>0</v>
      </c>
      <c r="BP547" s="299"/>
      <c r="BQ547" s="299"/>
      <c r="BR547" s="299"/>
      <c r="BS547" s="299"/>
      <c r="BT547" s="299"/>
      <c r="BU547" s="299"/>
    </row>
    <row r="548" spans="1:73" s="1" customFormat="1" ht="39.950000000000003" customHeight="1" x14ac:dyDescent="0.25">
      <c r="A548" s="151"/>
      <c r="B548" s="24"/>
      <c r="C548" s="1059"/>
      <c r="D548" s="1050"/>
      <c r="E548" s="1062"/>
      <c r="F548" s="1065"/>
      <c r="G548" s="1402"/>
      <c r="H548" s="1044"/>
      <c r="I548" s="1402"/>
      <c r="J548" s="1402"/>
      <c r="K548" s="1402"/>
      <c r="L548" s="1402"/>
      <c r="M548" s="1402"/>
      <c r="N548" s="1266"/>
      <c r="O548" s="1402"/>
      <c r="P548" s="1053"/>
      <c r="Q548" s="1056"/>
      <c r="R548" s="1041"/>
      <c r="S548" s="1041"/>
      <c r="T548" s="1023"/>
      <c r="U548" s="1008"/>
      <c r="V548" s="1008"/>
      <c r="W548" s="1008"/>
      <c r="X548" s="1008"/>
      <c r="Y548" s="1008"/>
      <c r="Z548" s="1005"/>
      <c r="AA548" s="1005"/>
      <c r="AB548" s="1005"/>
      <c r="AC548" s="1005"/>
      <c r="AD548" s="1005"/>
      <c r="AE548" s="1005"/>
      <c r="AF548" s="1005"/>
      <c r="AG548" s="479"/>
      <c r="AH548" s="592"/>
      <c r="AI548" s="592"/>
      <c r="AJ548" s="592"/>
      <c r="AK548" s="196"/>
      <c r="AL548" s="197"/>
      <c r="AM548" s="197"/>
      <c r="AN548" s="197"/>
      <c r="AO548" s="197"/>
      <c r="AP548" s="1151"/>
      <c r="AQ548" s="1005"/>
      <c r="AR548" s="282"/>
      <c r="AS548" s="282"/>
      <c r="AT548" s="282"/>
      <c r="AU548" s="282"/>
      <c r="AV548" s="282"/>
      <c r="AW548" s="282"/>
      <c r="AX548" s="1151"/>
      <c r="AY548" s="1005"/>
      <c r="AZ548" s="282"/>
      <c r="BA548" s="282"/>
      <c r="BB548" s="282"/>
      <c r="BC548" s="282"/>
      <c r="BD548" s="282"/>
      <c r="BE548" s="282"/>
      <c r="BF548" s="1151"/>
      <c r="BG548" s="1005"/>
      <c r="BH548" s="282"/>
      <c r="BI548" s="282"/>
      <c r="BJ548" s="282"/>
      <c r="BK548" s="282"/>
      <c r="BL548" s="282"/>
      <c r="BM548" s="282"/>
      <c r="BN548" s="1151"/>
      <c r="BO548" s="1005"/>
      <c r="BP548" s="282"/>
      <c r="BQ548" s="282"/>
      <c r="BR548" s="282"/>
      <c r="BS548" s="282"/>
      <c r="BT548" s="282"/>
      <c r="BU548" s="282"/>
    </row>
    <row r="549" spans="1:73" s="1" customFormat="1" ht="39.950000000000003" customHeight="1" x14ac:dyDescent="0.25">
      <c r="A549" s="151"/>
      <c r="B549" s="24"/>
      <c r="C549" s="1059"/>
      <c r="D549" s="1050"/>
      <c r="E549" s="1062"/>
      <c r="F549" s="1065"/>
      <c r="G549" s="1402"/>
      <c r="H549" s="1044"/>
      <c r="I549" s="1402"/>
      <c r="J549" s="1402"/>
      <c r="K549" s="1402"/>
      <c r="L549" s="1402"/>
      <c r="M549" s="1402"/>
      <c r="N549" s="1266"/>
      <c r="O549" s="1402"/>
      <c r="P549" s="1053"/>
      <c r="Q549" s="1056"/>
      <c r="R549" s="1041"/>
      <c r="S549" s="1041"/>
      <c r="T549" s="1023"/>
      <c r="U549" s="1008"/>
      <c r="V549" s="1008"/>
      <c r="W549" s="1008"/>
      <c r="X549" s="1008"/>
      <c r="Y549" s="1008"/>
      <c r="Z549" s="1005"/>
      <c r="AA549" s="1005"/>
      <c r="AB549" s="1005"/>
      <c r="AC549" s="1005"/>
      <c r="AD549" s="1005"/>
      <c r="AE549" s="1005"/>
      <c r="AF549" s="1005"/>
      <c r="AG549" s="196"/>
      <c r="AH549" s="592"/>
      <c r="AI549" s="592"/>
      <c r="AJ549" s="592"/>
      <c r="AK549" s="196"/>
      <c r="AL549" s="197"/>
      <c r="AM549" s="197"/>
      <c r="AN549" s="197"/>
      <c r="AO549" s="197"/>
      <c r="AP549" s="1151"/>
      <c r="AQ549" s="1005"/>
      <c r="AR549" s="282"/>
      <c r="AS549" s="282"/>
      <c r="AT549" s="282"/>
      <c r="AU549" s="282"/>
      <c r="AV549" s="282"/>
      <c r="AW549" s="282"/>
      <c r="AX549" s="1151"/>
      <c r="AY549" s="1005"/>
      <c r="AZ549" s="282"/>
      <c r="BA549" s="282"/>
      <c r="BB549" s="282"/>
      <c r="BC549" s="282"/>
      <c r="BD549" s="282"/>
      <c r="BE549" s="282"/>
      <c r="BF549" s="1151"/>
      <c r="BG549" s="1005"/>
      <c r="BH549" s="282"/>
      <c r="BI549" s="282"/>
      <c r="BJ549" s="282"/>
      <c r="BK549" s="282"/>
      <c r="BL549" s="282"/>
      <c r="BM549" s="282"/>
      <c r="BN549" s="1151"/>
      <c r="BO549" s="1005"/>
      <c r="BP549" s="282"/>
      <c r="BQ549" s="282"/>
      <c r="BR549" s="282"/>
      <c r="BS549" s="282"/>
      <c r="BT549" s="282"/>
      <c r="BU549" s="282"/>
    </row>
    <row r="550" spans="1:73" s="1" customFormat="1" ht="39.950000000000003" customHeight="1" thickBot="1" x14ac:dyDescent="0.3">
      <c r="A550" s="151"/>
      <c r="B550" s="24"/>
      <c r="C550" s="1060"/>
      <c r="D550" s="1051"/>
      <c r="E550" s="1063"/>
      <c r="F550" s="1066"/>
      <c r="G550" s="1403"/>
      <c r="H550" s="1045"/>
      <c r="I550" s="1403"/>
      <c r="J550" s="1403"/>
      <c r="K550" s="1403"/>
      <c r="L550" s="1403"/>
      <c r="M550" s="1403"/>
      <c r="N550" s="1267"/>
      <c r="O550" s="1403"/>
      <c r="P550" s="1054"/>
      <c r="Q550" s="1057"/>
      <c r="R550" s="1042"/>
      <c r="S550" s="1042"/>
      <c r="T550" s="1024"/>
      <c r="U550" s="1009"/>
      <c r="V550" s="1009"/>
      <c r="W550" s="1009"/>
      <c r="X550" s="1009"/>
      <c r="Y550" s="1009"/>
      <c r="Z550" s="1006"/>
      <c r="AA550" s="1006"/>
      <c r="AB550" s="1006"/>
      <c r="AC550" s="1006"/>
      <c r="AD550" s="1006"/>
      <c r="AE550" s="1006"/>
      <c r="AF550" s="1006"/>
      <c r="AG550" s="715"/>
      <c r="AH550" s="716"/>
      <c r="AI550" s="716"/>
      <c r="AJ550" s="716"/>
      <c r="AK550" s="715"/>
      <c r="AL550" s="717"/>
      <c r="AM550" s="717"/>
      <c r="AN550" s="717"/>
      <c r="AO550" s="717"/>
      <c r="AP550" s="1152"/>
      <c r="AQ550" s="1006"/>
      <c r="AR550" s="718"/>
      <c r="AS550" s="718"/>
      <c r="AT550" s="718"/>
      <c r="AU550" s="718"/>
      <c r="AV550" s="718"/>
      <c r="AW550" s="718"/>
      <c r="AX550" s="1152"/>
      <c r="AY550" s="1006"/>
      <c r="AZ550" s="718"/>
      <c r="BA550" s="718"/>
      <c r="BB550" s="718"/>
      <c r="BC550" s="718"/>
      <c r="BD550" s="718"/>
      <c r="BE550" s="718"/>
      <c r="BF550" s="1152"/>
      <c r="BG550" s="1006"/>
      <c r="BH550" s="718"/>
      <c r="BI550" s="718"/>
      <c r="BJ550" s="718"/>
      <c r="BK550" s="718"/>
      <c r="BL550" s="718"/>
      <c r="BM550" s="718"/>
      <c r="BN550" s="1152"/>
      <c r="BO550" s="1006"/>
      <c r="BP550" s="718"/>
      <c r="BQ550" s="718"/>
      <c r="BR550" s="718"/>
      <c r="BS550" s="718"/>
      <c r="BT550" s="718"/>
      <c r="BU550" s="718"/>
    </row>
    <row r="551" spans="1:73" s="1" customFormat="1" ht="37.5" customHeight="1" thickTop="1" x14ac:dyDescent="0.25">
      <c r="A551" s="151"/>
      <c r="B551" s="24"/>
      <c r="C551" s="1058" t="s">
        <v>1654</v>
      </c>
      <c r="D551" s="1049" t="s">
        <v>1655</v>
      </c>
      <c r="E551" s="1061">
        <v>512</v>
      </c>
      <c r="F551" s="1064">
        <v>410305400</v>
      </c>
      <c r="G551" s="1401" t="s">
        <v>1335</v>
      </c>
      <c r="H551" s="1043"/>
      <c r="I551" s="1401" t="s">
        <v>2982</v>
      </c>
      <c r="J551" s="1401">
        <v>41</v>
      </c>
      <c r="K551" s="1401" t="s">
        <v>3050</v>
      </c>
      <c r="L551" s="1401">
        <v>4103</v>
      </c>
      <c r="M551" s="1401" t="s">
        <v>3051</v>
      </c>
      <c r="N551" s="1265">
        <v>2024004540064</v>
      </c>
      <c r="O551" s="1401" t="s">
        <v>3673</v>
      </c>
      <c r="P551" s="1052" t="s">
        <v>1656</v>
      </c>
      <c r="Q551" s="1055">
        <v>4</v>
      </c>
      <c r="R551" s="1040"/>
      <c r="S551" s="1040"/>
      <c r="T551" s="1022"/>
      <c r="U551" s="1007"/>
      <c r="V551" s="1007"/>
      <c r="W551" s="1007"/>
      <c r="X551" s="1007"/>
      <c r="Y551" s="1007"/>
      <c r="Z551" s="1004">
        <f t="shared" ref="Z551" si="1689">+AQ551+AY551+BG551+BO551</f>
        <v>0</v>
      </c>
      <c r="AA551" s="1004">
        <f t="shared" ref="AA551" si="1690">SUM(AR551:AR554,AZ551:AZ554,BH551:BH554,BP551:BP554)</f>
        <v>0</v>
      </c>
      <c r="AB551" s="1004">
        <f t="shared" ref="AB551" si="1691">SUM(AS551:AS554,BA551:BA554,BI551:BI554,BQ551:BQ554)</f>
        <v>0</v>
      </c>
      <c r="AC551" s="1004">
        <f t="shared" ref="AC551" si="1692">SUM(AT551:AT554,BB551:BB554,BJ551:BJ554,BR551:BR554)</f>
        <v>0</v>
      </c>
      <c r="AD551" s="1004">
        <f t="shared" ref="AD551" si="1693">SUM(AU551:AU554,BC551:BC554,BK551:BK554,BS551:BS554)</f>
        <v>0</v>
      </c>
      <c r="AE551" s="1004">
        <f t="shared" ref="AE551" si="1694">SUM(AV551:AV554,BD551:BD554,BL551:BL554,BT551:BT554)</f>
        <v>0</v>
      </c>
      <c r="AF551" s="1004">
        <f t="shared" ref="AF551" si="1695">SUM(AW551:AW554,BE551:BE554,BM551:BM554,BU551:BU554)</f>
        <v>0</v>
      </c>
      <c r="AG551" s="714"/>
      <c r="AH551" s="593"/>
      <c r="AI551" s="593"/>
      <c r="AJ551" s="593"/>
      <c r="AK551" s="207"/>
      <c r="AL551" s="208"/>
      <c r="AM551" s="208"/>
      <c r="AN551" s="208"/>
      <c r="AO551" s="208"/>
      <c r="AP551" s="1150">
        <f t="shared" ref="AP551" si="1696">+U551</f>
        <v>0</v>
      </c>
      <c r="AQ551" s="1004">
        <f t="shared" ref="AQ551" si="1697">SUM(AR551:AW554)</f>
        <v>0</v>
      </c>
      <c r="AR551" s="299"/>
      <c r="AS551" s="299"/>
      <c r="AT551" s="299"/>
      <c r="AU551" s="299"/>
      <c r="AV551" s="299"/>
      <c r="AW551" s="299"/>
      <c r="AX551" s="1150">
        <f t="shared" ref="AX551" si="1698">+V551</f>
        <v>0</v>
      </c>
      <c r="AY551" s="1004">
        <f t="shared" ref="AY551" si="1699">SUM(AZ551:BE554)</f>
        <v>0</v>
      </c>
      <c r="AZ551" s="299"/>
      <c r="BA551" s="299"/>
      <c r="BB551" s="299"/>
      <c r="BC551" s="299"/>
      <c r="BD551" s="299"/>
      <c r="BE551" s="299"/>
      <c r="BF551" s="1150">
        <f t="shared" ref="BF551" si="1700">+W551</f>
        <v>0</v>
      </c>
      <c r="BG551" s="1004">
        <f t="shared" ref="BG551" si="1701">SUM(BH551:BM554)</f>
        <v>0</v>
      </c>
      <c r="BH551" s="299"/>
      <c r="BI551" s="299"/>
      <c r="BJ551" s="299"/>
      <c r="BK551" s="299"/>
      <c r="BL551" s="299"/>
      <c r="BM551" s="299"/>
      <c r="BN551" s="1150">
        <f t="shared" ref="BN551" si="1702">+X551</f>
        <v>0</v>
      </c>
      <c r="BO551" s="1004">
        <f t="shared" ref="BO551" si="1703">SUM(BP551:BU554)</f>
        <v>0</v>
      </c>
      <c r="BP551" s="299"/>
      <c r="BQ551" s="299"/>
      <c r="BR551" s="299"/>
      <c r="BS551" s="299"/>
      <c r="BT551" s="299"/>
      <c r="BU551" s="299"/>
    </row>
    <row r="552" spans="1:73" s="1" customFormat="1" ht="37.5" customHeight="1" x14ac:dyDescent="0.25">
      <c r="A552" s="151"/>
      <c r="B552" s="24"/>
      <c r="C552" s="1059"/>
      <c r="D552" s="1050"/>
      <c r="E552" s="1062"/>
      <c r="F552" s="1065"/>
      <c r="G552" s="1402"/>
      <c r="H552" s="1044"/>
      <c r="I552" s="1402"/>
      <c r="J552" s="1402"/>
      <c r="K552" s="1402"/>
      <c r="L552" s="1402"/>
      <c r="M552" s="1402"/>
      <c r="N552" s="1266"/>
      <c r="O552" s="1402"/>
      <c r="P552" s="1053"/>
      <c r="Q552" s="1056"/>
      <c r="R552" s="1041"/>
      <c r="S552" s="1041"/>
      <c r="T552" s="1023"/>
      <c r="U552" s="1008"/>
      <c r="V552" s="1008"/>
      <c r="W552" s="1008"/>
      <c r="X552" s="1008"/>
      <c r="Y552" s="1008"/>
      <c r="Z552" s="1005"/>
      <c r="AA552" s="1005"/>
      <c r="AB552" s="1005"/>
      <c r="AC552" s="1005"/>
      <c r="AD552" s="1005"/>
      <c r="AE552" s="1005"/>
      <c r="AF552" s="1005"/>
      <c r="AG552" s="479"/>
      <c r="AH552" s="592"/>
      <c r="AI552" s="592"/>
      <c r="AJ552" s="592"/>
      <c r="AK552" s="196"/>
      <c r="AL552" s="197"/>
      <c r="AM552" s="197"/>
      <c r="AN552" s="197"/>
      <c r="AO552" s="197"/>
      <c r="AP552" s="1151"/>
      <c r="AQ552" s="1005"/>
      <c r="AR552" s="282"/>
      <c r="AS552" s="282"/>
      <c r="AT552" s="282"/>
      <c r="AU552" s="282"/>
      <c r="AV552" s="282"/>
      <c r="AW552" s="282"/>
      <c r="AX552" s="1151"/>
      <c r="AY552" s="1005"/>
      <c r="AZ552" s="282"/>
      <c r="BA552" s="282"/>
      <c r="BB552" s="282"/>
      <c r="BC552" s="282"/>
      <c r="BD552" s="282"/>
      <c r="BE552" s="282"/>
      <c r="BF552" s="1151"/>
      <c r="BG552" s="1005"/>
      <c r="BH552" s="282"/>
      <c r="BI552" s="282"/>
      <c r="BJ552" s="282"/>
      <c r="BK552" s="282"/>
      <c r="BL552" s="282"/>
      <c r="BM552" s="282"/>
      <c r="BN552" s="1151"/>
      <c r="BO552" s="1005"/>
      <c r="BP552" s="282"/>
      <c r="BQ552" s="282"/>
      <c r="BR552" s="282"/>
      <c r="BS552" s="282"/>
      <c r="BT552" s="282"/>
      <c r="BU552" s="282"/>
    </row>
    <row r="553" spans="1:73" s="1" customFormat="1" ht="37.5" customHeight="1" x14ac:dyDescent="0.25">
      <c r="A553" s="151"/>
      <c r="B553" s="24"/>
      <c r="C553" s="1059"/>
      <c r="D553" s="1050"/>
      <c r="E553" s="1062"/>
      <c r="F553" s="1065"/>
      <c r="G553" s="1402"/>
      <c r="H553" s="1044"/>
      <c r="I553" s="1402"/>
      <c r="J553" s="1402"/>
      <c r="K553" s="1402"/>
      <c r="L553" s="1402"/>
      <c r="M553" s="1402"/>
      <c r="N553" s="1266"/>
      <c r="O553" s="1402"/>
      <c r="P553" s="1053"/>
      <c r="Q553" s="1056"/>
      <c r="R553" s="1041"/>
      <c r="S553" s="1041"/>
      <c r="T553" s="1023"/>
      <c r="U553" s="1008"/>
      <c r="V553" s="1008"/>
      <c r="W553" s="1008"/>
      <c r="X553" s="1008"/>
      <c r="Y553" s="1008"/>
      <c r="Z553" s="1005"/>
      <c r="AA553" s="1005"/>
      <c r="AB553" s="1005"/>
      <c r="AC553" s="1005"/>
      <c r="AD553" s="1005"/>
      <c r="AE553" s="1005"/>
      <c r="AF553" s="1005"/>
      <c r="AG553" s="196"/>
      <c r="AH553" s="592"/>
      <c r="AI553" s="592"/>
      <c r="AJ553" s="592"/>
      <c r="AK553" s="196"/>
      <c r="AL553" s="197"/>
      <c r="AM553" s="197"/>
      <c r="AN553" s="197"/>
      <c r="AO553" s="197"/>
      <c r="AP553" s="1151"/>
      <c r="AQ553" s="1005"/>
      <c r="AR553" s="282"/>
      <c r="AS553" s="282"/>
      <c r="AT553" s="282"/>
      <c r="AU553" s="282"/>
      <c r="AV553" s="282"/>
      <c r="AW553" s="282"/>
      <c r="AX553" s="1151"/>
      <c r="AY553" s="1005"/>
      <c r="AZ553" s="282"/>
      <c r="BA553" s="282"/>
      <c r="BB553" s="282"/>
      <c r="BC553" s="282"/>
      <c r="BD553" s="282"/>
      <c r="BE553" s="282"/>
      <c r="BF553" s="1151"/>
      <c r="BG553" s="1005"/>
      <c r="BH553" s="282"/>
      <c r="BI553" s="282"/>
      <c r="BJ553" s="282"/>
      <c r="BK553" s="282"/>
      <c r="BL553" s="282"/>
      <c r="BM553" s="282"/>
      <c r="BN553" s="1151"/>
      <c r="BO553" s="1005"/>
      <c r="BP553" s="282"/>
      <c r="BQ553" s="282"/>
      <c r="BR553" s="282"/>
      <c r="BS553" s="282"/>
      <c r="BT553" s="282"/>
      <c r="BU553" s="282"/>
    </row>
    <row r="554" spans="1:73" s="1" customFormat="1" ht="37.5" customHeight="1" thickBot="1" x14ac:dyDescent="0.3">
      <c r="A554" s="151"/>
      <c r="B554" s="24"/>
      <c r="C554" s="1060"/>
      <c r="D554" s="1051"/>
      <c r="E554" s="1063"/>
      <c r="F554" s="1066"/>
      <c r="G554" s="1403"/>
      <c r="H554" s="1045"/>
      <c r="I554" s="1403"/>
      <c r="J554" s="1403"/>
      <c r="K554" s="1403"/>
      <c r="L554" s="1403"/>
      <c r="M554" s="1403"/>
      <c r="N554" s="1267"/>
      <c r="O554" s="1403"/>
      <c r="P554" s="1054"/>
      <c r="Q554" s="1057"/>
      <c r="R554" s="1042"/>
      <c r="S554" s="1042"/>
      <c r="T554" s="1024"/>
      <c r="U554" s="1009"/>
      <c r="V554" s="1009"/>
      <c r="W554" s="1009"/>
      <c r="X554" s="1009"/>
      <c r="Y554" s="1009"/>
      <c r="Z554" s="1006"/>
      <c r="AA554" s="1006"/>
      <c r="AB554" s="1006"/>
      <c r="AC554" s="1006"/>
      <c r="AD554" s="1006"/>
      <c r="AE554" s="1006"/>
      <c r="AF554" s="1006"/>
      <c r="AG554" s="715"/>
      <c r="AH554" s="716"/>
      <c r="AI554" s="716"/>
      <c r="AJ554" s="716"/>
      <c r="AK554" s="715"/>
      <c r="AL554" s="717"/>
      <c r="AM554" s="717"/>
      <c r="AN554" s="717"/>
      <c r="AO554" s="717"/>
      <c r="AP554" s="1152"/>
      <c r="AQ554" s="1006"/>
      <c r="AR554" s="718"/>
      <c r="AS554" s="718"/>
      <c r="AT554" s="718"/>
      <c r="AU554" s="718"/>
      <c r="AV554" s="718"/>
      <c r="AW554" s="718"/>
      <c r="AX554" s="1152"/>
      <c r="AY554" s="1006"/>
      <c r="AZ554" s="718"/>
      <c r="BA554" s="718"/>
      <c r="BB554" s="718"/>
      <c r="BC554" s="718"/>
      <c r="BD554" s="718"/>
      <c r="BE554" s="718"/>
      <c r="BF554" s="1152"/>
      <c r="BG554" s="1006"/>
      <c r="BH554" s="718"/>
      <c r="BI554" s="718"/>
      <c r="BJ554" s="718"/>
      <c r="BK554" s="718"/>
      <c r="BL554" s="718"/>
      <c r="BM554" s="718"/>
      <c r="BN554" s="1152"/>
      <c r="BO554" s="1006"/>
      <c r="BP554" s="718"/>
      <c r="BQ554" s="718"/>
      <c r="BR554" s="718"/>
      <c r="BS554" s="718"/>
      <c r="BT554" s="718"/>
      <c r="BU554" s="718"/>
    </row>
    <row r="555" spans="1:73" s="1" customFormat="1" ht="37.5" customHeight="1" thickTop="1" x14ac:dyDescent="0.25">
      <c r="A555" s="151"/>
      <c r="B555" s="24"/>
      <c r="C555" s="1058" t="s">
        <v>1677</v>
      </c>
      <c r="D555" s="1049" t="s">
        <v>1678</v>
      </c>
      <c r="E555" s="1061">
        <v>513</v>
      </c>
      <c r="F555" s="1064">
        <v>410305400</v>
      </c>
      <c r="G555" s="1401" t="s">
        <v>1335</v>
      </c>
      <c r="H555" s="1043"/>
      <c r="I555" s="1401" t="s">
        <v>2982</v>
      </c>
      <c r="J555" s="1401">
        <v>41</v>
      </c>
      <c r="K555" s="1401" t="s">
        <v>3050</v>
      </c>
      <c r="L555" s="1401">
        <v>4103</v>
      </c>
      <c r="M555" s="1401" t="s">
        <v>3051</v>
      </c>
      <c r="N555" s="1265">
        <v>2024004540064</v>
      </c>
      <c r="O555" s="1401" t="s">
        <v>3673</v>
      </c>
      <c r="P555" s="1052"/>
      <c r="Q555" s="1055"/>
      <c r="R555" s="1040"/>
      <c r="S555" s="1040"/>
      <c r="T555" s="1022"/>
      <c r="U555" s="1007"/>
      <c r="V555" s="1007"/>
      <c r="W555" s="1007"/>
      <c r="X555" s="1007"/>
      <c r="Y555" s="1007"/>
      <c r="Z555" s="1004">
        <f t="shared" ref="Z555" si="1704">+AQ555+AY555+BG555+BO555</f>
        <v>0</v>
      </c>
      <c r="AA555" s="1004">
        <f t="shared" ref="AA555" si="1705">SUM(AR555:AR558,AZ555:AZ558,BH555:BH558,BP555:BP558)</f>
        <v>0</v>
      </c>
      <c r="AB555" s="1004">
        <f t="shared" ref="AB555" si="1706">SUM(AS555:AS558,BA555:BA558,BI555:BI558,BQ555:BQ558)</f>
        <v>0</v>
      </c>
      <c r="AC555" s="1004">
        <f t="shared" ref="AC555" si="1707">SUM(AT555:AT558,BB555:BB558,BJ555:BJ558,BR555:BR558)</f>
        <v>0</v>
      </c>
      <c r="AD555" s="1004">
        <f t="shared" ref="AD555" si="1708">SUM(AU555:AU558,BC555:BC558,BK555:BK558,BS555:BS558)</f>
        <v>0</v>
      </c>
      <c r="AE555" s="1004">
        <f t="shared" ref="AE555" si="1709">SUM(AV555:AV558,BD555:BD558,BL555:BL558,BT555:BT558)</f>
        <v>0</v>
      </c>
      <c r="AF555" s="1004">
        <f t="shared" ref="AF555" si="1710">SUM(AW555:AW558,BE555:BE558,BM555:BM558,BU555:BU558)</f>
        <v>0</v>
      </c>
      <c r="AG555" s="714"/>
      <c r="AH555" s="593"/>
      <c r="AI555" s="593"/>
      <c r="AJ555" s="593"/>
      <c r="AK555" s="207"/>
      <c r="AL555" s="208"/>
      <c r="AM555" s="208"/>
      <c r="AN555" s="208"/>
      <c r="AO555" s="208"/>
      <c r="AP555" s="1150">
        <f t="shared" ref="AP555" si="1711">+U555</f>
        <v>0</v>
      </c>
      <c r="AQ555" s="1004">
        <f t="shared" ref="AQ555" si="1712">SUM(AR555:AW558)</f>
        <v>0</v>
      </c>
      <c r="AR555" s="299"/>
      <c r="AS555" s="299"/>
      <c r="AT555" s="299"/>
      <c r="AU555" s="299"/>
      <c r="AV555" s="299"/>
      <c r="AW555" s="299"/>
      <c r="AX555" s="1150">
        <f t="shared" ref="AX555" si="1713">+V555</f>
        <v>0</v>
      </c>
      <c r="AY555" s="1004">
        <f t="shared" ref="AY555" si="1714">SUM(AZ555:BE558)</f>
        <v>0</v>
      </c>
      <c r="AZ555" s="299"/>
      <c r="BA555" s="299"/>
      <c r="BB555" s="299"/>
      <c r="BC555" s="299"/>
      <c r="BD555" s="299"/>
      <c r="BE555" s="299"/>
      <c r="BF555" s="1150">
        <f t="shared" ref="BF555" si="1715">+W555</f>
        <v>0</v>
      </c>
      <c r="BG555" s="1004">
        <f t="shared" ref="BG555" si="1716">SUM(BH555:BM558)</f>
        <v>0</v>
      </c>
      <c r="BH555" s="299"/>
      <c r="BI555" s="299"/>
      <c r="BJ555" s="299"/>
      <c r="BK555" s="299"/>
      <c r="BL555" s="299"/>
      <c r="BM555" s="299"/>
      <c r="BN555" s="1150">
        <f t="shared" ref="BN555" si="1717">+X555</f>
        <v>0</v>
      </c>
      <c r="BO555" s="1004">
        <f t="shared" ref="BO555" si="1718">SUM(BP555:BU558)</f>
        <v>0</v>
      </c>
      <c r="BP555" s="299"/>
      <c r="BQ555" s="299"/>
      <c r="BR555" s="299"/>
      <c r="BS555" s="299"/>
      <c r="BT555" s="299"/>
      <c r="BU555" s="299"/>
    </row>
    <row r="556" spans="1:73" s="1" customFormat="1" ht="37.5" customHeight="1" x14ac:dyDescent="0.25">
      <c r="A556" s="151"/>
      <c r="B556" s="24"/>
      <c r="C556" s="1059"/>
      <c r="D556" s="1050"/>
      <c r="E556" s="1062"/>
      <c r="F556" s="1065"/>
      <c r="G556" s="1402"/>
      <c r="H556" s="1044"/>
      <c r="I556" s="1402"/>
      <c r="J556" s="1402"/>
      <c r="K556" s="1402"/>
      <c r="L556" s="1402"/>
      <c r="M556" s="1402"/>
      <c r="N556" s="1266"/>
      <c r="O556" s="1402"/>
      <c r="P556" s="1053" t="s">
        <v>1543</v>
      </c>
      <c r="Q556" s="1056">
        <v>2</v>
      </c>
      <c r="R556" s="1041"/>
      <c r="S556" s="1041"/>
      <c r="T556" s="1023"/>
      <c r="U556" s="1008"/>
      <c r="V556" s="1008"/>
      <c r="W556" s="1008"/>
      <c r="X556" s="1008"/>
      <c r="Y556" s="1008"/>
      <c r="Z556" s="1005"/>
      <c r="AA556" s="1005"/>
      <c r="AB556" s="1005"/>
      <c r="AC556" s="1005"/>
      <c r="AD556" s="1005"/>
      <c r="AE556" s="1005"/>
      <c r="AF556" s="1005"/>
      <c r="AG556" s="479"/>
      <c r="AH556" s="592"/>
      <c r="AI556" s="592"/>
      <c r="AJ556" s="592"/>
      <c r="AK556" s="196"/>
      <c r="AL556" s="197"/>
      <c r="AM556" s="197"/>
      <c r="AN556" s="197"/>
      <c r="AO556" s="197"/>
      <c r="AP556" s="1151"/>
      <c r="AQ556" s="1005"/>
      <c r="AR556" s="282"/>
      <c r="AS556" s="282"/>
      <c r="AT556" s="282"/>
      <c r="AU556" s="282"/>
      <c r="AV556" s="282"/>
      <c r="AW556" s="282"/>
      <c r="AX556" s="1151"/>
      <c r="AY556" s="1005"/>
      <c r="AZ556" s="282"/>
      <c r="BA556" s="282"/>
      <c r="BB556" s="282"/>
      <c r="BC556" s="282"/>
      <c r="BD556" s="282"/>
      <c r="BE556" s="282"/>
      <c r="BF556" s="1151"/>
      <c r="BG556" s="1005"/>
      <c r="BH556" s="282"/>
      <c r="BI556" s="282"/>
      <c r="BJ556" s="282"/>
      <c r="BK556" s="282"/>
      <c r="BL556" s="282"/>
      <c r="BM556" s="282"/>
      <c r="BN556" s="1151"/>
      <c r="BO556" s="1005"/>
      <c r="BP556" s="282"/>
      <c r="BQ556" s="282"/>
      <c r="BR556" s="282"/>
      <c r="BS556" s="282"/>
      <c r="BT556" s="282"/>
      <c r="BU556" s="282"/>
    </row>
    <row r="557" spans="1:73" s="1" customFormat="1" ht="37.5" customHeight="1" x14ac:dyDescent="0.25">
      <c r="A557" s="151"/>
      <c r="B557" s="24"/>
      <c r="C557" s="1059"/>
      <c r="D557" s="1050"/>
      <c r="E557" s="1062"/>
      <c r="F557" s="1065"/>
      <c r="G557" s="1402"/>
      <c r="H557" s="1044"/>
      <c r="I557" s="1402"/>
      <c r="J557" s="1402"/>
      <c r="K557" s="1402"/>
      <c r="L557" s="1402"/>
      <c r="M557" s="1402"/>
      <c r="N557" s="1266"/>
      <c r="O557" s="1402"/>
      <c r="P557" s="1053"/>
      <c r="Q557" s="1056"/>
      <c r="R557" s="1041"/>
      <c r="S557" s="1041"/>
      <c r="T557" s="1023"/>
      <c r="U557" s="1008"/>
      <c r="V557" s="1008"/>
      <c r="W557" s="1008"/>
      <c r="X557" s="1008"/>
      <c r="Y557" s="1008"/>
      <c r="Z557" s="1005"/>
      <c r="AA557" s="1005"/>
      <c r="AB557" s="1005"/>
      <c r="AC557" s="1005"/>
      <c r="AD557" s="1005"/>
      <c r="AE557" s="1005"/>
      <c r="AF557" s="1005"/>
      <c r="AG557" s="196"/>
      <c r="AH557" s="592"/>
      <c r="AI557" s="592"/>
      <c r="AJ557" s="592"/>
      <c r="AK557" s="196"/>
      <c r="AL557" s="197"/>
      <c r="AM557" s="197"/>
      <c r="AN557" s="197"/>
      <c r="AO557" s="197"/>
      <c r="AP557" s="1151"/>
      <c r="AQ557" s="1005"/>
      <c r="AR557" s="282"/>
      <c r="AS557" s="282"/>
      <c r="AT557" s="282"/>
      <c r="AU557" s="282"/>
      <c r="AV557" s="282"/>
      <c r="AW557" s="282"/>
      <c r="AX557" s="1151"/>
      <c r="AY557" s="1005"/>
      <c r="AZ557" s="282"/>
      <c r="BA557" s="282"/>
      <c r="BB557" s="282"/>
      <c r="BC557" s="282"/>
      <c r="BD557" s="282"/>
      <c r="BE557" s="282"/>
      <c r="BF557" s="1151"/>
      <c r="BG557" s="1005"/>
      <c r="BH557" s="282"/>
      <c r="BI557" s="282"/>
      <c r="BJ557" s="282"/>
      <c r="BK557" s="282"/>
      <c r="BL557" s="282"/>
      <c r="BM557" s="282"/>
      <c r="BN557" s="1151"/>
      <c r="BO557" s="1005"/>
      <c r="BP557" s="282"/>
      <c r="BQ557" s="282"/>
      <c r="BR557" s="282"/>
      <c r="BS557" s="282"/>
      <c r="BT557" s="282"/>
      <c r="BU557" s="282"/>
    </row>
    <row r="558" spans="1:73" s="1" customFormat="1" ht="37.5" customHeight="1" thickBot="1" x14ac:dyDescent="0.3">
      <c r="A558" s="151"/>
      <c r="B558" s="24"/>
      <c r="C558" s="1060"/>
      <c r="D558" s="1051"/>
      <c r="E558" s="1063"/>
      <c r="F558" s="1066"/>
      <c r="G558" s="1403"/>
      <c r="H558" s="1045"/>
      <c r="I558" s="1403"/>
      <c r="J558" s="1403"/>
      <c r="K558" s="1403"/>
      <c r="L558" s="1403"/>
      <c r="M558" s="1403"/>
      <c r="N558" s="1267"/>
      <c r="O558" s="1403"/>
      <c r="P558" s="1054"/>
      <c r="Q558" s="1057"/>
      <c r="R558" s="1042"/>
      <c r="S558" s="1042"/>
      <c r="T558" s="1024"/>
      <c r="U558" s="1009"/>
      <c r="V558" s="1009"/>
      <c r="W558" s="1009"/>
      <c r="X558" s="1009"/>
      <c r="Y558" s="1009"/>
      <c r="Z558" s="1006"/>
      <c r="AA558" s="1006"/>
      <c r="AB558" s="1006"/>
      <c r="AC558" s="1006"/>
      <c r="AD558" s="1006"/>
      <c r="AE558" s="1006"/>
      <c r="AF558" s="1006"/>
      <c r="AG558" s="715"/>
      <c r="AH558" s="716"/>
      <c r="AI558" s="716"/>
      <c r="AJ558" s="716"/>
      <c r="AK558" s="715"/>
      <c r="AL558" s="717"/>
      <c r="AM558" s="717"/>
      <c r="AN558" s="717"/>
      <c r="AO558" s="717"/>
      <c r="AP558" s="1152"/>
      <c r="AQ558" s="1006"/>
      <c r="AR558" s="718"/>
      <c r="AS558" s="718"/>
      <c r="AT558" s="718"/>
      <c r="AU558" s="718"/>
      <c r="AV558" s="718"/>
      <c r="AW558" s="718"/>
      <c r="AX558" s="1152"/>
      <c r="AY558" s="1006"/>
      <c r="AZ558" s="718"/>
      <c r="BA558" s="718"/>
      <c r="BB558" s="718"/>
      <c r="BC558" s="718"/>
      <c r="BD558" s="718"/>
      <c r="BE558" s="718"/>
      <c r="BF558" s="1152"/>
      <c r="BG558" s="1006"/>
      <c r="BH558" s="718"/>
      <c r="BI558" s="718"/>
      <c r="BJ558" s="718"/>
      <c r="BK558" s="718"/>
      <c r="BL558" s="718"/>
      <c r="BM558" s="718"/>
      <c r="BN558" s="1152"/>
      <c r="BO558" s="1006"/>
      <c r="BP558" s="718"/>
      <c r="BQ558" s="718"/>
      <c r="BR558" s="718"/>
      <c r="BS558" s="718"/>
      <c r="BT558" s="718"/>
      <c r="BU558" s="718"/>
    </row>
    <row r="559" spans="1:73" s="1" customFormat="1" ht="37.5" customHeight="1" thickTop="1" x14ac:dyDescent="0.25">
      <c r="A559" s="151"/>
      <c r="B559" s="24"/>
      <c r="C559" s="1058" t="s">
        <v>1679</v>
      </c>
      <c r="D559" s="1049" t="s">
        <v>1680</v>
      </c>
      <c r="E559" s="1061">
        <v>514</v>
      </c>
      <c r="F559" s="1064">
        <v>410305007</v>
      </c>
      <c r="G559" s="1401" t="s">
        <v>3671</v>
      </c>
      <c r="H559" s="1043" t="s">
        <v>2943</v>
      </c>
      <c r="I559" s="1401" t="s">
        <v>2982</v>
      </c>
      <c r="J559" s="1401">
        <v>41</v>
      </c>
      <c r="K559" s="1401" t="s">
        <v>3050</v>
      </c>
      <c r="L559" s="1401">
        <v>4103</v>
      </c>
      <c r="M559" s="1401" t="s">
        <v>3051</v>
      </c>
      <c r="N559" s="1265">
        <v>2024004540064</v>
      </c>
      <c r="O559" s="1401" t="s">
        <v>3673</v>
      </c>
      <c r="P559" s="1052"/>
      <c r="Q559" s="1055"/>
      <c r="R559" s="1040"/>
      <c r="S559" s="1040"/>
      <c r="T559" s="1022"/>
      <c r="U559" s="1007"/>
      <c r="V559" s="1007"/>
      <c r="W559" s="1007"/>
      <c r="X559" s="1007"/>
      <c r="Y559" s="1007"/>
      <c r="Z559" s="1004">
        <f t="shared" ref="Z559" si="1719">+AQ559+AY559+BG559+BO559</f>
        <v>0</v>
      </c>
      <c r="AA559" s="1004">
        <f t="shared" ref="AA559" si="1720">SUM(AR559:AR562,AZ559:AZ562,BH559:BH562,BP559:BP562)</f>
        <v>0</v>
      </c>
      <c r="AB559" s="1004">
        <f t="shared" ref="AB559" si="1721">SUM(AS559:AS562,BA559:BA562,BI559:BI562,BQ559:BQ562)</f>
        <v>0</v>
      </c>
      <c r="AC559" s="1004">
        <f t="shared" ref="AC559" si="1722">SUM(AT559:AT562,BB559:BB562,BJ559:BJ562,BR559:BR562)</f>
        <v>0</v>
      </c>
      <c r="AD559" s="1004">
        <f t="shared" ref="AD559" si="1723">SUM(AU559:AU562,BC559:BC562,BK559:BK562,BS559:BS562)</f>
        <v>0</v>
      </c>
      <c r="AE559" s="1004">
        <f t="shared" ref="AE559" si="1724">SUM(AV559:AV562,BD559:BD562,BL559:BL562,BT559:BT562)</f>
        <v>0</v>
      </c>
      <c r="AF559" s="1004">
        <f t="shared" ref="AF559" si="1725">SUM(AW559:AW562,BE559:BE562,BM559:BM562,BU559:BU562)</f>
        <v>0</v>
      </c>
      <c r="AG559" s="714"/>
      <c r="AH559" s="593"/>
      <c r="AI559" s="593"/>
      <c r="AJ559" s="593"/>
      <c r="AK559" s="207"/>
      <c r="AL559" s="208"/>
      <c r="AM559" s="208"/>
      <c r="AN559" s="208"/>
      <c r="AO559" s="208"/>
      <c r="AP559" s="1150">
        <f t="shared" ref="AP559" si="1726">+U559</f>
        <v>0</v>
      </c>
      <c r="AQ559" s="1004">
        <f t="shared" ref="AQ559" si="1727">SUM(AR559:AW562)</f>
        <v>0</v>
      </c>
      <c r="AR559" s="299"/>
      <c r="AS559" s="299"/>
      <c r="AT559" s="299"/>
      <c r="AU559" s="299"/>
      <c r="AV559" s="299"/>
      <c r="AW559" s="299"/>
      <c r="AX559" s="1150">
        <f t="shared" ref="AX559" si="1728">+V559</f>
        <v>0</v>
      </c>
      <c r="AY559" s="1004">
        <f t="shared" ref="AY559" si="1729">SUM(AZ559:BE562)</f>
        <v>0</v>
      </c>
      <c r="AZ559" s="299"/>
      <c r="BA559" s="299"/>
      <c r="BB559" s="299"/>
      <c r="BC559" s="299"/>
      <c r="BD559" s="299"/>
      <c r="BE559" s="299"/>
      <c r="BF559" s="1150">
        <f t="shared" ref="BF559" si="1730">+W559</f>
        <v>0</v>
      </c>
      <c r="BG559" s="1004">
        <f t="shared" ref="BG559" si="1731">SUM(BH559:BM562)</f>
        <v>0</v>
      </c>
      <c r="BH559" s="299"/>
      <c r="BI559" s="299"/>
      <c r="BJ559" s="299"/>
      <c r="BK559" s="299"/>
      <c r="BL559" s="299"/>
      <c r="BM559" s="299"/>
      <c r="BN559" s="1150">
        <f t="shared" ref="BN559" si="1732">+X559</f>
        <v>0</v>
      </c>
      <c r="BO559" s="1004">
        <f t="shared" ref="BO559" si="1733">SUM(BP559:BU562)</f>
        <v>0</v>
      </c>
      <c r="BP559" s="299"/>
      <c r="BQ559" s="299"/>
      <c r="BR559" s="299"/>
      <c r="BS559" s="299"/>
      <c r="BT559" s="299"/>
      <c r="BU559" s="299"/>
    </row>
    <row r="560" spans="1:73" s="1" customFormat="1" ht="37.5" customHeight="1" x14ac:dyDescent="0.25">
      <c r="A560" s="151"/>
      <c r="B560" s="24"/>
      <c r="C560" s="1059"/>
      <c r="D560" s="1050"/>
      <c r="E560" s="1062"/>
      <c r="F560" s="1065"/>
      <c r="G560" s="1402"/>
      <c r="H560" s="1044"/>
      <c r="I560" s="1402"/>
      <c r="J560" s="1402"/>
      <c r="K560" s="1402"/>
      <c r="L560" s="1402"/>
      <c r="M560" s="1402"/>
      <c r="N560" s="1266"/>
      <c r="O560" s="1402"/>
      <c r="P560" s="1053" t="s">
        <v>1543</v>
      </c>
      <c r="Q560" s="1056">
        <v>2</v>
      </c>
      <c r="R560" s="1041" t="s">
        <v>2871</v>
      </c>
      <c r="S560" s="1041"/>
      <c r="T560" s="1023"/>
      <c r="U560" s="1008"/>
      <c r="V560" s="1008"/>
      <c r="W560" s="1008"/>
      <c r="X560" s="1008"/>
      <c r="Y560" s="1008"/>
      <c r="Z560" s="1005"/>
      <c r="AA560" s="1005"/>
      <c r="AB560" s="1005"/>
      <c r="AC560" s="1005"/>
      <c r="AD560" s="1005"/>
      <c r="AE560" s="1005"/>
      <c r="AF560" s="1005"/>
      <c r="AG560" s="479"/>
      <c r="AH560" s="592"/>
      <c r="AI560" s="592"/>
      <c r="AJ560" s="592"/>
      <c r="AK560" s="196"/>
      <c r="AL560" s="197"/>
      <c r="AM560" s="197"/>
      <c r="AN560" s="197"/>
      <c r="AO560" s="197"/>
      <c r="AP560" s="1151"/>
      <c r="AQ560" s="1005"/>
      <c r="AR560" s="282"/>
      <c r="AS560" s="282"/>
      <c r="AT560" s="282"/>
      <c r="AU560" s="282"/>
      <c r="AV560" s="282"/>
      <c r="AW560" s="282"/>
      <c r="AX560" s="1151"/>
      <c r="AY560" s="1005"/>
      <c r="AZ560" s="282"/>
      <c r="BA560" s="282"/>
      <c r="BB560" s="282"/>
      <c r="BC560" s="282"/>
      <c r="BD560" s="282"/>
      <c r="BE560" s="282"/>
      <c r="BF560" s="1151"/>
      <c r="BG560" s="1005"/>
      <c r="BH560" s="282"/>
      <c r="BI560" s="282"/>
      <c r="BJ560" s="282"/>
      <c r="BK560" s="282"/>
      <c r="BL560" s="282"/>
      <c r="BM560" s="282"/>
      <c r="BN560" s="1151"/>
      <c r="BO560" s="1005"/>
      <c r="BP560" s="282"/>
      <c r="BQ560" s="282"/>
      <c r="BR560" s="282"/>
      <c r="BS560" s="282"/>
      <c r="BT560" s="282"/>
      <c r="BU560" s="282"/>
    </row>
    <row r="561" spans="1:73" s="1" customFormat="1" ht="37.5" customHeight="1" x14ac:dyDescent="0.25">
      <c r="A561" s="151"/>
      <c r="B561" s="24"/>
      <c r="C561" s="1059"/>
      <c r="D561" s="1050"/>
      <c r="E561" s="1062"/>
      <c r="F561" s="1065"/>
      <c r="G561" s="1402"/>
      <c r="H561" s="1044"/>
      <c r="I561" s="1402"/>
      <c r="J561" s="1402"/>
      <c r="K561" s="1402"/>
      <c r="L561" s="1402"/>
      <c r="M561" s="1402"/>
      <c r="N561" s="1266"/>
      <c r="O561" s="1402"/>
      <c r="P561" s="1053"/>
      <c r="Q561" s="1056"/>
      <c r="R561" s="1041"/>
      <c r="S561" s="1041"/>
      <c r="T561" s="1023"/>
      <c r="U561" s="1008"/>
      <c r="V561" s="1008"/>
      <c r="W561" s="1008"/>
      <c r="X561" s="1008"/>
      <c r="Y561" s="1008"/>
      <c r="Z561" s="1005"/>
      <c r="AA561" s="1005"/>
      <c r="AB561" s="1005"/>
      <c r="AC561" s="1005"/>
      <c r="AD561" s="1005"/>
      <c r="AE561" s="1005"/>
      <c r="AF561" s="1005"/>
      <c r="AG561" s="196"/>
      <c r="AH561" s="592"/>
      <c r="AI561" s="592"/>
      <c r="AJ561" s="592"/>
      <c r="AK561" s="196"/>
      <c r="AL561" s="197"/>
      <c r="AM561" s="197"/>
      <c r="AN561" s="197"/>
      <c r="AO561" s="197"/>
      <c r="AP561" s="1151"/>
      <c r="AQ561" s="1005"/>
      <c r="AR561" s="282"/>
      <c r="AS561" s="282"/>
      <c r="AT561" s="282"/>
      <c r="AU561" s="282"/>
      <c r="AV561" s="282"/>
      <c r="AW561" s="282"/>
      <c r="AX561" s="1151"/>
      <c r="AY561" s="1005"/>
      <c r="AZ561" s="282"/>
      <c r="BA561" s="282"/>
      <c r="BB561" s="282"/>
      <c r="BC561" s="282"/>
      <c r="BD561" s="282"/>
      <c r="BE561" s="282"/>
      <c r="BF561" s="1151"/>
      <c r="BG561" s="1005"/>
      <c r="BH561" s="282"/>
      <c r="BI561" s="282"/>
      <c r="BJ561" s="282"/>
      <c r="BK561" s="282"/>
      <c r="BL561" s="282"/>
      <c r="BM561" s="282"/>
      <c r="BN561" s="1151"/>
      <c r="BO561" s="1005"/>
      <c r="BP561" s="282"/>
      <c r="BQ561" s="282"/>
      <c r="BR561" s="282"/>
      <c r="BS561" s="282"/>
      <c r="BT561" s="282"/>
      <c r="BU561" s="282"/>
    </row>
    <row r="562" spans="1:73" s="1" customFormat="1" ht="37.5" customHeight="1" thickBot="1" x14ac:dyDescent="0.3">
      <c r="A562" s="151"/>
      <c r="B562" s="24"/>
      <c r="C562" s="1060"/>
      <c r="D562" s="1051"/>
      <c r="E562" s="1063"/>
      <c r="F562" s="1066"/>
      <c r="G562" s="1403"/>
      <c r="H562" s="1045"/>
      <c r="I562" s="1403"/>
      <c r="J562" s="1403"/>
      <c r="K562" s="1403"/>
      <c r="L562" s="1403"/>
      <c r="M562" s="1403"/>
      <c r="N562" s="1267"/>
      <c r="O562" s="1403"/>
      <c r="P562" s="1054"/>
      <c r="Q562" s="1057"/>
      <c r="R562" s="1042"/>
      <c r="S562" s="1042"/>
      <c r="T562" s="1024"/>
      <c r="U562" s="1009"/>
      <c r="V562" s="1009"/>
      <c r="W562" s="1009"/>
      <c r="X562" s="1009"/>
      <c r="Y562" s="1009"/>
      <c r="Z562" s="1006"/>
      <c r="AA562" s="1006"/>
      <c r="AB562" s="1006"/>
      <c r="AC562" s="1006"/>
      <c r="AD562" s="1006"/>
      <c r="AE562" s="1006"/>
      <c r="AF562" s="1006"/>
      <c r="AG562" s="715"/>
      <c r="AH562" s="716"/>
      <c r="AI562" s="716"/>
      <c r="AJ562" s="716"/>
      <c r="AK562" s="715"/>
      <c r="AL562" s="717"/>
      <c r="AM562" s="717"/>
      <c r="AN562" s="717"/>
      <c r="AO562" s="717"/>
      <c r="AP562" s="1152"/>
      <c r="AQ562" s="1006"/>
      <c r="AR562" s="718"/>
      <c r="AS562" s="718"/>
      <c r="AT562" s="718"/>
      <c r="AU562" s="718"/>
      <c r="AV562" s="718"/>
      <c r="AW562" s="718"/>
      <c r="AX562" s="1152"/>
      <c r="AY562" s="1006"/>
      <c r="AZ562" s="718"/>
      <c r="BA562" s="718"/>
      <c r="BB562" s="718"/>
      <c r="BC562" s="718"/>
      <c r="BD562" s="718"/>
      <c r="BE562" s="718"/>
      <c r="BF562" s="1152"/>
      <c r="BG562" s="1006"/>
      <c r="BH562" s="718"/>
      <c r="BI562" s="718"/>
      <c r="BJ562" s="718"/>
      <c r="BK562" s="718"/>
      <c r="BL562" s="718"/>
      <c r="BM562" s="718"/>
      <c r="BN562" s="1152"/>
      <c r="BO562" s="1006"/>
      <c r="BP562" s="718"/>
      <c r="BQ562" s="718"/>
      <c r="BR562" s="718"/>
      <c r="BS562" s="718"/>
      <c r="BT562" s="718"/>
      <c r="BU562" s="718"/>
    </row>
    <row r="563" spans="1:73" s="1" customFormat="1" ht="37.5" customHeight="1" thickTop="1" x14ac:dyDescent="0.25">
      <c r="A563" s="151"/>
      <c r="B563" s="24"/>
      <c r="C563" s="1058" t="s">
        <v>1681</v>
      </c>
      <c r="D563" s="1049" t="s">
        <v>1682</v>
      </c>
      <c r="E563" s="1061">
        <v>515</v>
      </c>
      <c r="F563" s="1064">
        <v>410305400</v>
      </c>
      <c r="G563" s="1401" t="s">
        <v>1335</v>
      </c>
      <c r="H563" s="1043"/>
      <c r="I563" s="1401" t="s">
        <v>2982</v>
      </c>
      <c r="J563" s="1401">
        <v>41</v>
      </c>
      <c r="K563" s="1401" t="s">
        <v>3050</v>
      </c>
      <c r="L563" s="1401">
        <v>4103</v>
      </c>
      <c r="M563" s="1401" t="s">
        <v>3051</v>
      </c>
      <c r="N563" s="1265">
        <v>2024004540064</v>
      </c>
      <c r="O563" s="1401" t="s">
        <v>3673</v>
      </c>
      <c r="P563" s="1052"/>
      <c r="Q563" s="1055"/>
      <c r="R563" s="1040"/>
      <c r="S563" s="1040"/>
      <c r="T563" s="1022"/>
      <c r="U563" s="1007"/>
      <c r="V563" s="1007"/>
      <c r="W563" s="1007"/>
      <c r="X563" s="1007"/>
      <c r="Y563" s="1007"/>
      <c r="Z563" s="1004">
        <f t="shared" ref="Z563" si="1734">+AQ563+AY563+BG563+BO563</f>
        <v>0</v>
      </c>
      <c r="AA563" s="1004">
        <f t="shared" ref="AA563" si="1735">SUM(AR563:AR566,AZ563:AZ566,BH563:BH566,BP563:BP566)</f>
        <v>0</v>
      </c>
      <c r="AB563" s="1004">
        <f t="shared" ref="AB563" si="1736">SUM(AS563:AS566,BA563:BA566,BI563:BI566,BQ563:BQ566)</f>
        <v>0</v>
      </c>
      <c r="AC563" s="1004">
        <f t="shared" ref="AC563" si="1737">SUM(AT563:AT566,BB563:BB566,BJ563:BJ566,BR563:BR566)</f>
        <v>0</v>
      </c>
      <c r="AD563" s="1004">
        <f t="shared" ref="AD563" si="1738">SUM(AU563:AU566,BC563:BC566,BK563:BK566,BS563:BS566)</f>
        <v>0</v>
      </c>
      <c r="AE563" s="1004">
        <f t="shared" ref="AE563" si="1739">SUM(AV563:AV566,BD563:BD566,BL563:BL566,BT563:BT566)</f>
        <v>0</v>
      </c>
      <c r="AF563" s="1004">
        <f t="shared" ref="AF563" si="1740">SUM(AW563:AW566,BE563:BE566,BM563:BM566,BU563:BU566)</f>
        <v>0</v>
      </c>
      <c r="AG563" s="714"/>
      <c r="AH563" s="593"/>
      <c r="AI563" s="593"/>
      <c r="AJ563" s="593"/>
      <c r="AK563" s="207"/>
      <c r="AL563" s="208"/>
      <c r="AM563" s="208"/>
      <c r="AN563" s="208"/>
      <c r="AO563" s="208"/>
      <c r="AP563" s="1150">
        <f t="shared" ref="AP563" si="1741">+U563</f>
        <v>0</v>
      </c>
      <c r="AQ563" s="1004">
        <f t="shared" ref="AQ563" si="1742">SUM(AR563:AW566)</f>
        <v>0</v>
      </c>
      <c r="AR563" s="299"/>
      <c r="AS563" s="299"/>
      <c r="AT563" s="299"/>
      <c r="AU563" s="299"/>
      <c r="AV563" s="299"/>
      <c r="AW563" s="299"/>
      <c r="AX563" s="1150">
        <f t="shared" ref="AX563" si="1743">+V563</f>
        <v>0</v>
      </c>
      <c r="AY563" s="1004">
        <f t="shared" ref="AY563" si="1744">SUM(AZ563:BE566)</f>
        <v>0</v>
      </c>
      <c r="AZ563" s="299"/>
      <c r="BA563" s="299"/>
      <c r="BB563" s="299"/>
      <c r="BC563" s="299"/>
      <c r="BD563" s="299"/>
      <c r="BE563" s="299"/>
      <c r="BF563" s="1150">
        <f t="shared" ref="BF563" si="1745">+W563</f>
        <v>0</v>
      </c>
      <c r="BG563" s="1004">
        <f t="shared" ref="BG563" si="1746">SUM(BH563:BM566)</f>
        <v>0</v>
      </c>
      <c r="BH563" s="299"/>
      <c r="BI563" s="299"/>
      <c r="BJ563" s="299"/>
      <c r="BK563" s="299"/>
      <c r="BL563" s="299"/>
      <c r="BM563" s="299"/>
      <c r="BN563" s="1150">
        <f t="shared" ref="BN563" si="1747">+X563</f>
        <v>0</v>
      </c>
      <c r="BO563" s="1004">
        <f t="shared" ref="BO563" si="1748">SUM(BP563:BU566)</f>
        <v>0</v>
      </c>
      <c r="BP563" s="299"/>
      <c r="BQ563" s="299"/>
      <c r="BR563" s="299"/>
      <c r="BS563" s="299"/>
      <c r="BT563" s="299"/>
      <c r="BU563" s="299"/>
    </row>
    <row r="564" spans="1:73" s="1" customFormat="1" ht="37.5" customHeight="1" x14ac:dyDescent="0.25">
      <c r="A564" s="151"/>
      <c r="B564" s="24"/>
      <c r="C564" s="1059"/>
      <c r="D564" s="1050"/>
      <c r="E564" s="1062"/>
      <c r="F564" s="1065"/>
      <c r="G564" s="1402"/>
      <c r="H564" s="1044"/>
      <c r="I564" s="1402"/>
      <c r="J564" s="1402"/>
      <c r="K564" s="1402"/>
      <c r="L564" s="1402"/>
      <c r="M564" s="1402"/>
      <c r="N564" s="1266"/>
      <c r="O564" s="1402"/>
      <c r="P564" s="1053" t="s">
        <v>1683</v>
      </c>
      <c r="Q564" s="1056">
        <v>3</v>
      </c>
      <c r="R564" s="1041"/>
      <c r="S564" s="1041"/>
      <c r="T564" s="1023"/>
      <c r="U564" s="1008"/>
      <c r="V564" s="1008"/>
      <c r="W564" s="1008"/>
      <c r="X564" s="1008"/>
      <c r="Y564" s="1008"/>
      <c r="Z564" s="1005"/>
      <c r="AA564" s="1005"/>
      <c r="AB564" s="1005"/>
      <c r="AC564" s="1005"/>
      <c r="AD564" s="1005"/>
      <c r="AE564" s="1005"/>
      <c r="AF564" s="1005"/>
      <c r="AG564" s="479"/>
      <c r="AH564" s="592"/>
      <c r="AI564" s="592"/>
      <c r="AJ564" s="592"/>
      <c r="AK564" s="196"/>
      <c r="AL564" s="197"/>
      <c r="AM564" s="197"/>
      <c r="AN564" s="197"/>
      <c r="AO564" s="197"/>
      <c r="AP564" s="1151"/>
      <c r="AQ564" s="1005"/>
      <c r="AR564" s="282"/>
      <c r="AS564" s="282"/>
      <c r="AT564" s="282"/>
      <c r="AU564" s="282"/>
      <c r="AV564" s="282"/>
      <c r="AW564" s="282"/>
      <c r="AX564" s="1151"/>
      <c r="AY564" s="1005"/>
      <c r="AZ564" s="282"/>
      <c r="BA564" s="282"/>
      <c r="BB564" s="282"/>
      <c r="BC564" s="282"/>
      <c r="BD564" s="282"/>
      <c r="BE564" s="282"/>
      <c r="BF564" s="1151"/>
      <c r="BG564" s="1005"/>
      <c r="BH564" s="282"/>
      <c r="BI564" s="282"/>
      <c r="BJ564" s="282"/>
      <c r="BK564" s="282"/>
      <c r="BL564" s="282"/>
      <c r="BM564" s="282"/>
      <c r="BN564" s="1151"/>
      <c r="BO564" s="1005"/>
      <c r="BP564" s="282"/>
      <c r="BQ564" s="282"/>
      <c r="BR564" s="282"/>
      <c r="BS564" s="282"/>
      <c r="BT564" s="282"/>
      <c r="BU564" s="282"/>
    </row>
    <row r="565" spans="1:73" s="1" customFormat="1" ht="37.5" customHeight="1" x14ac:dyDescent="0.25">
      <c r="A565" s="151"/>
      <c r="B565" s="24"/>
      <c r="C565" s="1059"/>
      <c r="D565" s="1050"/>
      <c r="E565" s="1062"/>
      <c r="F565" s="1065"/>
      <c r="G565" s="1402"/>
      <c r="H565" s="1044"/>
      <c r="I565" s="1402"/>
      <c r="J565" s="1402"/>
      <c r="K565" s="1402"/>
      <c r="L565" s="1402"/>
      <c r="M565" s="1402"/>
      <c r="N565" s="1266"/>
      <c r="O565" s="1402"/>
      <c r="P565" s="1053"/>
      <c r="Q565" s="1056"/>
      <c r="R565" s="1041"/>
      <c r="S565" s="1041"/>
      <c r="T565" s="1023"/>
      <c r="U565" s="1008"/>
      <c r="V565" s="1008"/>
      <c r="W565" s="1008"/>
      <c r="X565" s="1008"/>
      <c r="Y565" s="1008"/>
      <c r="Z565" s="1005"/>
      <c r="AA565" s="1005"/>
      <c r="AB565" s="1005"/>
      <c r="AC565" s="1005"/>
      <c r="AD565" s="1005"/>
      <c r="AE565" s="1005"/>
      <c r="AF565" s="1005"/>
      <c r="AG565" s="196"/>
      <c r="AH565" s="592"/>
      <c r="AI565" s="592"/>
      <c r="AJ565" s="592"/>
      <c r="AK565" s="196"/>
      <c r="AL565" s="197"/>
      <c r="AM565" s="197"/>
      <c r="AN565" s="197"/>
      <c r="AO565" s="197"/>
      <c r="AP565" s="1151"/>
      <c r="AQ565" s="1005"/>
      <c r="AR565" s="282"/>
      <c r="AS565" s="282"/>
      <c r="AT565" s="282"/>
      <c r="AU565" s="282"/>
      <c r="AV565" s="282"/>
      <c r="AW565" s="282"/>
      <c r="AX565" s="1151"/>
      <c r="AY565" s="1005"/>
      <c r="AZ565" s="282"/>
      <c r="BA565" s="282"/>
      <c r="BB565" s="282"/>
      <c r="BC565" s="282"/>
      <c r="BD565" s="282"/>
      <c r="BE565" s="282"/>
      <c r="BF565" s="1151"/>
      <c r="BG565" s="1005"/>
      <c r="BH565" s="282"/>
      <c r="BI565" s="282"/>
      <c r="BJ565" s="282"/>
      <c r="BK565" s="282"/>
      <c r="BL565" s="282"/>
      <c r="BM565" s="282"/>
      <c r="BN565" s="1151"/>
      <c r="BO565" s="1005"/>
      <c r="BP565" s="282"/>
      <c r="BQ565" s="282"/>
      <c r="BR565" s="282"/>
      <c r="BS565" s="282"/>
      <c r="BT565" s="282"/>
      <c r="BU565" s="282"/>
    </row>
    <row r="566" spans="1:73" s="1" customFormat="1" ht="37.5" customHeight="1" thickBot="1" x14ac:dyDescent="0.3">
      <c r="A566" s="151"/>
      <c r="B566" s="24"/>
      <c r="C566" s="1060"/>
      <c r="D566" s="1051"/>
      <c r="E566" s="1063"/>
      <c r="F566" s="1066"/>
      <c r="G566" s="1403"/>
      <c r="H566" s="1045"/>
      <c r="I566" s="1403"/>
      <c r="J566" s="1403"/>
      <c r="K566" s="1403"/>
      <c r="L566" s="1403"/>
      <c r="M566" s="1403"/>
      <c r="N566" s="1267"/>
      <c r="O566" s="1403"/>
      <c r="P566" s="1054"/>
      <c r="Q566" s="1057"/>
      <c r="R566" s="1042"/>
      <c r="S566" s="1042"/>
      <c r="T566" s="1024"/>
      <c r="U566" s="1009"/>
      <c r="V566" s="1009"/>
      <c r="W566" s="1009"/>
      <c r="X566" s="1009"/>
      <c r="Y566" s="1009"/>
      <c r="Z566" s="1006"/>
      <c r="AA566" s="1006"/>
      <c r="AB566" s="1006"/>
      <c r="AC566" s="1006"/>
      <c r="AD566" s="1006"/>
      <c r="AE566" s="1006"/>
      <c r="AF566" s="1006"/>
      <c r="AG566" s="715"/>
      <c r="AH566" s="716"/>
      <c r="AI566" s="716"/>
      <c r="AJ566" s="716"/>
      <c r="AK566" s="715"/>
      <c r="AL566" s="717"/>
      <c r="AM566" s="717"/>
      <c r="AN566" s="717"/>
      <c r="AO566" s="717"/>
      <c r="AP566" s="1152"/>
      <c r="AQ566" s="1006"/>
      <c r="AR566" s="718"/>
      <c r="AS566" s="718"/>
      <c r="AT566" s="718"/>
      <c r="AU566" s="718"/>
      <c r="AV566" s="718"/>
      <c r="AW566" s="718"/>
      <c r="AX566" s="1152"/>
      <c r="AY566" s="1006"/>
      <c r="AZ566" s="718"/>
      <c r="BA566" s="718"/>
      <c r="BB566" s="718"/>
      <c r="BC566" s="718"/>
      <c r="BD566" s="718"/>
      <c r="BE566" s="718"/>
      <c r="BF566" s="1152"/>
      <c r="BG566" s="1006"/>
      <c r="BH566" s="718"/>
      <c r="BI566" s="718"/>
      <c r="BJ566" s="718"/>
      <c r="BK566" s="718"/>
      <c r="BL566" s="718"/>
      <c r="BM566" s="718"/>
      <c r="BN566" s="1152"/>
      <c r="BO566" s="1006"/>
      <c r="BP566" s="718"/>
      <c r="BQ566" s="718"/>
      <c r="BR566" s="718"/>
      <c r="BS566" s="718"/>
      <c r="BT566" s="718"/>
      <c r="BU566" s="718"/>
    </row>
    <row r="567" spans="1:73" s="1" customFormat="1" ht="37.5" customHeight="1" thickTop="1" x14ac:dyDescent="0.25">
      <c r="A567" s="151"/>
      <c r="B567" s="24"/>
      <c r="C567" s="1058" t="s">
        <v>1684</v>
      </c>
      <c r="D567" s="1049" t="s">
        <v>1685</v>
      </c>
      <c r="E567" s="1061">
        <v>516</v>
      </c>
      <c r="F567" s="1064">
        <v>410305400</v>
      </c>
      <c r="G567" s="1401" t="s">
        <v>1335</v>
      </c>
      <c r="H567" s="1043"/>
      <c r="I567" s="1401" t="s">
        <v>2982</v>
      </c>
      <c r="J567" s="1401">
        <v>41</v>
      </c>
      <c r="K567" s="1401" t="s">
        <v>3050</v>
      </c>
      <c r="L567" s="1401">
        <v>4103</v>
      </c>
      <c r="M567" s="1401" t="s">
        <v>3051</v>
      </c>
      <c r="N567" s="1265">
        <v>2024004540064</v>
      </c>
      <c r="O567" s="1401" t="s">
        <v>3673</v>
      </c>
      <c r="P567" s="1052"/>
      <c r="Q567" s="1055"/>
      <c r="R567" s="1040"/>
      <c r="S567" s="1040"/>
      <c r="T567" s="1022"/>
      <c r="U567" s="1007"/>
      <c r="V567" s="1007"/>
      <c r="W567" s="1007"/>
      <c r="X567" s="1007"/>
      <c r="Y567" s="1007"/>
      <c r="Z567" s="1004">
        <f t="shared" ref="Z567" si="1749">+AQ567+AY567+BG567+BO567</f>
        <v>0</v>
      </c>
      <c r="AA567" s="1004">
        <f t="shared" ref="AA567" si="1750">SUM(AR567:AR570,AZ567:AZ570,BH567:BH570,BP567:BP570)</f>
        <v>0</v>
      </c>
      <c r="AB567" s="1004">
        <f t="shared" ref="AB567" si="1751">SUM(AS567:AS570,BA567:BA570,BI567:BI570,BQ567:BQ570)</f>
        <v>0</v>
      </c>
      <c r="AC567" s="1004">
        <f t="shared" ref="AC567" si="1752">SUM(AT567:AT570,BB567:BB570,BJ567:BJ570,BR567:BR570)</f>
        <v>0</v>
      </c>
      <c r="AD567" s="1004">
        <f t="shared" ref="AD567" si="1753">SUM(AU567:AU570,BC567:BC570,BK567:BK570,BS567:BS570)</f>
        <v>0</v>
      </c>
      <c r="AE567" s="1004">
        <f t="shared" ref="AE567" si="1754">SUM(AV567:AV570,BD567:BD570,BL567:BL570,BT567:BT570)</f>
        <v>0</v>
      </c>
      <c r="AF567" s="1004">
        <f t="shared" ref="AF567" si="1755">SUM(AW567:AW570,BE567:BE570,BM567:BM570,BU567:BU570)</f>
        <v>0</v>
      </c>
      <c r="AG567" s="714"/>
      <c r="AH567" s="593"/>
      <c r="AI567" s="593"/>
      <c r="AJ567" s="593"/>
      <c r="AK567" s="207"/>
      <c r="AL567" s="208"/>
      <c r="AM567" s="208"/>
      <c r="AN567" s="208"/>
      <c r="AO567" s="208"/>
      <c r="AP567" s="1150">
        <f t="shared" ref="AP567" si="1756">+U567</f>
        <v>0</v>
      </c>
      <c r="AQ567" s="1004">
        <f t="shared" ref="AQ567" si="1757">SUM(AR567:AW570)</f>
        <v>0</v>
      </c>
      <c r="AR567" s="299"/>
      <c r="AS567" s="299"/>
      <c r="AT567" s="299"/>
      <c r="AU567" s="299"/>
      <c r="AV567" s="299"/>
      <c r="AW567" s="299"/>
      <c r="AX567" s="1150">
        <f t="shared" ref="AX567" si="1758">+V567</f>
        <v>0</v>
      </c>
      <c r="AY567" s="1004">
        <f t="shared" ref="AY567" si="1759">SUM(AZ567:BE570)</f>
        <v>0</v>
      </c>
      <c r="AZ567" s="299"/>
      <c r="BA567" s="299"/>
      <c r="BB567" s="299"/>
      <c r="BC567" s="299"/>
      <c r="BD567" s="299"/>
      <c r="BE567" s="299"/>
      <c r="BF567" s="1150">
        <f t="shared" ref="BF567" si="1760">+W567</f>
        <v>0</v>
      </c>
      <c r="BG567" s="1004">
        <f t="shared" ref="BG567" si="1761">SUM(BH567:BM570)</f>
        <v>0</v>
      </c>
      <c r="BH567" s="299"/>
      <c r="BI567" s="299"/>
      <c r="BJ567" s="299"/>
      <c r="BK567" s="299"/>
      <c r="BL567" s="299"/>
      <c r="BM567" s="299"/>
      <c r="BN567" s="1150">
        <f t="shared" ref="BN567" si="1762">+X567</f>
        <v>0</v>
      </c>
      <c r="BO567" s="1004">
        <f t="shared" ref="BO567" si="1763">SUM(BP567:BU570)</f>
        <v>0</v>
      </c>
      <c r="BP567" s="299"/>
      <c r="BQ567" s="299"/>
      <c r="BR567" s="299"/>
      <c r="BS567" s="299"/>
      <c r="BT567" s="299"/>
      <c r="BU567" s="299"/>
    </row>
    <row r="568" spans="1:73" s="1" customFormat="1" ht="37.5" customHeight="1" x14ac:dyDescent="0.25">
      <c r="A568" s="151"/>
      <c r="B568" s="24"/>
      <c r="C568" s="1059"/>
      <c r="D568" s="1050"/>
      <c r="E568" s="1062"/>
      <c r="F568" s="1065"/>
      <c r="G568" s="1402"/>
      <c r="H568" s="1044"/>
      <c r="I568" s="1402"/>
      <c r="J568" s="1402"/>
      <c r="K568" s="1402"/>
      <c r="L568" s="1402"/>
      <c r="M568" s="1402"/>
      <c r="N568" s="1266"/>
      <c r="O568" s="1402"/>
      <c r="P568" s="1053" t="s">
        <v>1686</v>
      </c>
      <c r="Q568" s="1056">
        <v>1</v>
      </c>
      <c r="R568" s="1041"/>
      <c r="S568" s="1041"/>
      <c r="T568" s="1023"/>
      <c r="U568" s="1008"/>
      <c r="V568" s="1008"/>
      <c r="W568" s="1008"/>
      <c r="X568" s="1008"/>
      <c r="Y568" s="1008"/>
      <c r="Z568" s="1005"/>
      <c r="AA568" s="1005"/>
      <c r="AB568" s="1005"/>
      <c r="AC568" s="1005"/>
      <c r="AD568" s="1005"/>
      <c r="AE568" s="1005"/>
      <c r="AF568" s="1005"/>
      <c r="AG568" s="479"/>
      <c r="AH568" s="592"/>
      <c r="AI568" s="592"/>
      <c r="AJ568" s="592"/>
      <c r="AK568" s="196"/>
      <c r="AL568" s="197"/>
      <c r="AM568" s="197"/>
      <c r="AN568" s="197"/>
      <c r="AO568" s="197"/>
      <c r="AP568" s="1151"/>
      <c r="AQ568" s="1005"/>
      <c r="AR568" s="282"/>
      <c r="AS568" s="282"/>
      <c r="AT568" s="282"/>
      <c r="AU568" s="282"/>
      <c r="AV568" s="282"/>
      <c r="AW568" s="282"/>
      <c r="AX568" s="1151"/>
      <c r="AY568" s="1005"/>
      <c r="AZ568" s="282"/>
      <c r="BA568" s="282"/>
      <c r="BB568" s="282"/>
      <c r="BC568" s="282"/>
      <c r="BD568" s="282"/>
      <c r="BE568" s="282"/>
      <c r="BF568" s="1151"/>
      <c r="BG568" s="1005"/>
      <c r="BH568" s="282"/>
      <c r="BI568" s="282"/>
      <c r="BJ568" s="282"/>
      <c r="BK568" s="282"/>
      <c r="BL568" s="282"/>
      <c r="BM568" s="282"/>
      <c r="BN568" s="1151"/>
      <c r="BO568" s="1005"/>
      <c r="BP568" s="282"/>
      <c r="BQ568" s="282"/>
      <c r="BR568" s="282"/>
      <c r="BS568" s="282"/>
      <c r="BT568" s="282"/>
      <c r="BU568" s="282"/>
    </row>
    <row r="569" spans="1:73" s="1" customFormat="1" ht="37.5" customHeight="1" x14ac:dyDescent="0.25">
      <c r="A569" s="151"/>
      <c r="B569" s="24"/>
      <c r="C569" s="1059"/>
      <c r="D569" s="1050"/>
      <c r="E569" s="1062"/>
      <c r="F569" s="1065"/>
      <c r="G569" s="1402"/>
      <c r="H569" s="1044"/>
      <c r="I569" s="1402"/>
      <c r="J569" s="1402"/>
      <c r="K569" s="1402"/>
      <c r="L569" s="1402"/>
      <c r="M569" s="1402"/>
      <c r="N569" s="1266"/>
      <c r="O569" s="1402"/>
      <c r="P569" s="1053"/>
      <c r="Q569" s="1056"/>
      <c r="R569" s="1041"/>
      <c r="S569" s="1041"/>
      <c r="T569" s="1023"/>
      <c r="U569" s="1008"/>
      <c r="V569" s="1008"/>
      <c r="W569" s="1008"/>
      <c r="X569" s="1008"/>
      <c r="Y569" s="1008"/>
      <c r="Z569" s="1005"/>
      <c r="AA569" s="1005"/>
      <c r="AB569" s="1005"/>
      <c r="AC569" s="1005"/>
      <c r="AD569" s="1005"/>
      <c r="AE569" s="1005"/>
      <c r="AF569" s="1005"/>
      <c r="AG569" s="196"/>
      <c r="AH569" s="592"/>
      <c r="AI569" s="592"/>
      <c r="AJ569" s="592"/>
      <c r="AK569" s="196"/>
      <c r="AL569" s="197"/>
      <c r="AM569" s="197"/>
      <c r="AN569" s="197"/>
      <c r="AO569" s="197"/>
      <c r="AP569" s="1151"/>
      <c r="AQ569" s="1005"/>
      <c r="AR569" s="282"/>
      <c r="AS569" s="282"/>
      <c r="AT569" s="282"/>
      <c r="AU569" s="282"/>
      <c r="AV569" s="282"/>
      <c r="AW569" s="282"/>
      <c r="AX569" s="1151"/>
      <c r="AY569" s="1005"/>
      <c r="AZ569" s="282"/>
      <c r="BA569" s="282"/>
      <c r="BB569" s="282"/>
      <c r="BC569" s="282"/>
      <c r="BD569" s="282"/>
      <c r="BE569" s="282"/>
      <c r="BF569" s="1151"/>
      <c r="BG569" s="1005"/>
      <c r="BH569" s="282"/>
      <c r="BI569" s="282"/>
      <c r="BJ569" s="282"/>
      <c r="BK569" s="282"/>
      <c r="BL569" s="282"/>
      <c r="BM569" s="282"/>
      <c r="BN569" s="1151"/>
      <c r="BO569" s="1005"/>
      <c r="BP569" s="282"/>
      <c r="BQ569" s="282"/>
      <c r="BR569" s="282"/>
      <c r="BS569" s="282"/>
      <c r="BT569" s="282"/>
      <c r="BU569" s="282"/>
    </row>
    <row r="570" spans="1:73" s="1" customFormat="1" ht="37.5" customHeight="1" thickBot="1" x14ac:dyDescent="0.3">
      <c r="A570" s="151"/>
      <c r="B570" s="24"/>
      <c r="C570" s="1060"/>
      <c r="D570" s="1051"/>
      <c r="E570" s="1063"/>
      <c r="F570" s="1066"/>
      <c r="G570" s="1403"/>
      <c r="H570" s="1045"/>
      <c r="I570" s="1403"/>
      <c r="J570" s="1403"/>
      <c r="K570" s="1403"/>
      <c r="L570" s="1403"/>
      <c r="M570" s="1403"/>
      <c r="N570" s="1267"/>
      <c r="O570" s="1403"/>
      <c r="P570" s="1054"/>
      <c r="Q570" s="1057"/>
      <c r="R570" s="1042"/>
      <c r="S570" s="1042"/>
      <c r="T570" s="1024"/>
      <c r="U570" s="1009"/>
      <c r="V570" s="1009"/>
      <c r="W570" s="1009"/>
      <c r="X570" s="1009"/>
      <c r="Y570" s="1009"/>
      <c r="Z570" s="1006"/>
      <c r="AA570" s="1006"/>
      <c r="AB570" s="1006"/>
      <c r="AC570" s="1006"/>
      <c r="AD570" s="1006"/>
      <c r="AE570" s="1006"/>
      <c r="AF570" s="1006"/>
      <c r="AG570" s="715"/>
      <c r="AH570" s="716"/>
      <c r="AI570" s="716"/>
      <c r="AJ570" s="716"/>
      <c r="AK570" s="715"/>
      <c r="AL570" s="717"/>
      <c r="AM570" s="717"/>
      <c r="AN570" s="717"/>
      <c r="AO570" s="717"/>
      <c r="AP570" s="1152"/>
      <c r="AQ570" s="1006"/>
      <c r="AR570" s="718"/>
      <c r="AS570" s="718"/>
      <c r="AT570" s="718"/>
      <c r="AU570" s="718"/>
      <c r="AV570" s="718"/>
      <c r="AW570" s="718"/>
      <c r="AX570" s="1152"/>
      <c r="AY570" s="1006"/>
      <c r="AZ570" s="718"/>
      <c r="BA570" s="718"/>
      <c r="BB570" s="718"/>
      <c r="BC570" s="718"/>
      <c r="BD570" s="718"/>
      <c r="BE570" s="718"/>
      <c r="BF570" s="1152"/>
      <c r="BG570" s="1006"/>
      <c r="BH570" s="718"/>
      <c r="BI570" s="718"/>
      <c r="BJ570" s="718"/>
      <c r="BK570" s="718"/>
      <c r="BL570" s="718"/>
      <c r="BM570" s="718"/>
      <c r="BN570" s="1152"/>
      <c r="BO570" s="1006"/>
      <c r="BP570" s="718"/>
      <c r="BQ570" s="718"/>
      <c r="BR570" s="718"/>
      <c r="BS570" s="718"/>
      <c r="BT570" s="718"/>
      <c r="BU570" s="718"/>
    </row>
    <row r="571" spans="1:73" s="1" customFormat="1" ht="37.5" customHeight="1" thickTop="1" x14ac:dyDescent="0.25">
      <c r="A571" s="151"/>
      <c r="B571" s="24"/>
      <c r="C571" s="1058" t="s">
        <v>1687</v>
      </c>
      <c r="D571" s="1049" t="s">
        <v>1688</v>
      </c>
      <c r="E571" s="1061">
        <v>517</v>
      </c>
      <c r="F571" s="1064">
        <v>410305400</v>
      </c>
      <c r="G571" s="1401" t="s">
        <v>1335</v>
      </c>
      <c r="H571" s="1043"/>
      <c r="I571" s="1401" t="s">
        <v>2982</v>
      </c>
      <c r="J571" s="1401">
        <v>41</v>
      </c>
      <c r="K571" s="1401" t="s">
        <v>3050</v>
      </c>
      <c r="L571" s="1401">
        <v>4103</v>
      </c>
      <c r="M571" s="1401" t="s">
        <v>3051</v>
      </c>
      <c r="N571" s="1265">
        <v>2024004540064</v>
      </c>
      <c r="O571" s="1401" t="s">
        <v>3673</v>
      </c>
      <c r="P571" s="1052"/>
      <c r="Q571" s="1055"/>
      <c r="R571" s="1040"/>
      <c r="S571" s="1040"/>
      <c r="T571" s="1022"/>
      <c r="U571" s="1007"/>
      <c r="V571" s="1007"/>
      <c r="W571" s="1007"/>
      <c r="X571" s="1007"/>
      <c r="Y571" s="1007"/>
      <c r="Z571" s="1004">
        <f t="shared" ref="Z571" si="1764">+AQ571+AY571+BG571+BO571</f>
        <v>0</v>
      </c>
      <c r="AA571" s="1004">
        <f t="shared" ref="AA571" si="1765">SUM(AR571:AR574,AZ571:AZ574,BH571:BH574,BP571:BP574)</f>
        <v>0</v>
      </c>
      <c r="AB571" s="1004">
        <f t="shared" ref="AB571" si="1766">SUM(AS571:AS574,BA571:BA574,BI571:BI574,BQ571:BQ574)</f>
        <v>0</v>
      </c>
      <c r="AC571" s="1004">
        <f t="shared" ref="AC571" si="1767">SUM(AT571:AT574,BB571:BB574,BJ571:BJ574,BR571:BR574)</f>
        <v>0</v>
      </c>
      <c r="AD571" s="1004">
        <f t="shared" ref="AD571" si="1768">SUM(AU571:AU574,BC571:BC574,BK571:BK574,BS571:BS574)</f>
        <v>0</v>
      </c>
      <c r="AE571" s="1004">
        <f t="shared" ref="AE571" si="1769">SUM(AV571:AV574,BD571:BD574,BL571:BL574,BT571:BT574)</f>
        <v>0</v>
      </c>
      <c r="AF571" s="1004">
        <f t="shared" ref="AF571" si="1770">SUM(AW571:AW574,BE571:BE574,BM571:BM574,BU571:BU574)</f>
        <v>0</v>
      </c>
      <c r="AG571" s="714"/>
      <c r="AH571" s="593"/>
      <c r="AI571" s="593"/>
      <c r="AJ571" s="593"/>
      <c r="AK571" s="207"/>
      <c r="AL571" s="208"/>
      <c r="AM571" s="208"/>
      <c r="AN571" s="208"/>
      <c r="AO571" s="208"/>
      <c r="AP571" s="1150">
        <f t="shared" ref="AP571" si="1771">+U571</f>
        <v>0</v>
      </c>
      <c r="AQ571" s="1004">
        <f t="shared" ref="AQ571" si="1772">SUM(AR571:AW574)</f>
        <v>0</v>
      </c>
      <c r="AR571" s="299"/>
      <c r="AS571" s="299"/>
      <c r="AT571" s="299"/>
      <c r="AU571" s="299"/>
      <c r="AV571" s="299"/>
      <c r="AW571" s="299"/>
      <c r="AX571" s="1150">
        <f t="shared" ref="AX571" si="1773">+V571</f>
        <v>0</v>
      </c>
      <c r="AY571" s="1004">
        <f t="shared" ref="AY571" si="1774">SUM(AZ571:BE574)</f>
        <v>0</v>
      </c>
      <c r="AZ571" s="299"/>
      <c r="BA571" s="299"/>
      <c r="BB571" s="299"/>
      <c r="BC571" s="299"/>
      <c r="BD571" s="299"/>
      <c r="BE571" s="299"/>
      <c r="BF571" s="1150">
        <f t="shared" ref="BF571" si="1775">+W571</f>
        <v>0</v>
      </c>
      <c r="BG571" s="1004">
        <f t="shared" ref="BG571" si="1776">SUM(BH571:BM574)</f>
        <v>0</v>
      </c>
      <c r="BH571" s="299"/>
      <c r="BI571" s="299"/>
      <c r="BJ571" s="299"/>
      <c r="BK571" s="299"/>
      <c r="BL571" s="299"/>
      <c r="BM571" s="299"/>
      <c r="BN571" s="1150">
        <f t="shared" ref="BN571" si="1777">+X571</f>
        <v>0</v>
      </c>
      <c r="BO571" s="1004">
        <f t="shared" ref="BO571" si="1778">SUM(BP571:BU574)</f>
        <v>0</v>
      </c>
      <c r="BP571" s="299"/>
      <c r="BQ571" s="299"/>
      <c r="BR571" s="299"/>
      <c r="BS571" s="299"/>
      <c r="BT571" s="299"/>
      <c r="BU571" s="299"/>
    </row>
    <row r="572" spans="1:73" s="1" customFormat="1" ht="37.5" customHeight="1" x14ac:dyDescent="0.25">
      <c r="A572" s="151"/>
      <c r="B572" s="24"/>
      <c r="C572" s="1059"/>
      <c r="D572" s="1050"/>
      <c r="E572" s="1062"/>
      <c r="F572" s="1065"/>
      <c r="G572" s="1402"/>
      <c r="H572" s="1044"/>
      <c r="I572" s="1402"/>
      <c r="J572" s="1402"/>
      <c r="K572" s="1402"/>
      <c r="L572" s="1402"/>
      <c r="M572" s="1402"/>
      <c r="N572" s="1266"/>
      <c r="O572" s="1402"/>
      <c r="P572" s="1053" t="s">
        <v>1689</v>
      </c>
      <c r="Q572" s="1056">
        <v>3</v>
      </c>
      <c r="R572" s="1041"/>
      <c r="S572" s="1041"/>
      <c r="T572" s="1023"/>
      <c r="U572" s="1008"/>
      <c r="V572" s="1008"/>
      <c r="W572" s="1008"/>
      <c r="X572" s="1008"/>
      <c r="Y572" s="1008"/>
      <c r="Z572" s="1005"/>
      <c r="AA572" s="1005"/>
      <c r="AB572" s="1005"/>
      <c r="AC572" s="1005"/>
      <c r="AD572" s="1005"/>
      <c r="AE572" s="1005"/>
      <c r="AF572" s="1005"/>
      <c r="AG572" s="479"/>
      <c r="AH572" s="592"/>
      <c r="AI572" s="592"/>
      <c r="AJ572" s="592"/>
      <c r="AK572" s="196"/>
      <c r="AL572" s="197"/>
      <c r="AM572" s="197"/>
      <c r="AN572" s="197"/>
      <c r="AO572" s="197"/>
      <c r="AP572" s="1151"/>
      <c r="AQ572" s="1005"/>
      <c r="AR572" s="282"/>
      <c r="AS572" s="282"/>
      <c r="AT572" s="282"/>
      <c r="AU572" s="282"/>
      <c r="AV572" s="282"/>
      <c r="AW572" s="282"/>
      <c r="AX572" s="1151"/>
      <c r="AY572" s="1005"/>
      <c r="AZ572" s="282"/>
      <c r="BA572" s="282"/>
      <c r="BB572" s="282"/>
      <c r="BC572" s="282"/>
      <c r="BD572" s="282"/>
      <c r="BE572" s="282"/>
      <c r="BF572" s="1151"/>
      <c r="BG572" s="1005"/>
      <c r="BH572" s="282"/>
      <c r="BI572" s="282"/>
      <c r="BJ572" s="282"/>
      <c r="BK572" s="282"/>
      <c r="BL572" s="282"/>
      <c r="BM572" s="282"/>
      <c r="BN572" s="1151"/>
      <c r="BO572" s="1005"/>
      <c r="BP572" s="282"/>
      <c r="BQ572" s="282"/>
      <c r="BR572" s="282"/>
      <c r="BS572" s="282"/>
      <c r="BT572" s="282"/>
      <c r="BU572" s="282"/>
    </row>
    <row r="573" spans="1:73" s="1" customFormat="1" ht="37.5" customHeight="1" x14ac:dyDescent="0.25">
      <c r="A573" s="151"/>
      <c r="B573" s="24"/>
      <c r="C573" s="1059"/>
      <c r="D573" s="1050"/>
      <c r="E573" s="1062"/>
      <c r="F573" s="1065"/>
      <c r="G573" s="1402"/>
      <c r="H573" s="1044"/>
      <c r="I573" s="1402"/>
      <c r="J573" s="1402"/>
      <c r="K573" s="1402"/>
      <c r="L573" s="1402"/>
      <c r="M573" s="1402"/>
      <c r="N573" s="1266"/>
      <c r="O573" s="1402"/>
      <c r="P573" s="1053"/>
      <c r="Q573" s="1056"/>
      <c r="R573" s="1041"/>
      <c r="S573" s="1041"/>
      <c r="T573" s="1023"/>
      <c r="U573" s="1008"/>
      <c r="V573" s="1008"/>
      <c r="W573" s="1008"/>
      <c r="X573" s="1008"/>
      <c r="Y573" s="1008"/>
      <c r="Z573" s="1005"/>
      <c r="AA573" s="1005"/>
      <c r="AB573" s="1005"/>
      <c r="AC573" s="1005"/>
      <c r="AD573" s="1005"/>
      <c r="AE573" s="1005"/>
      <c r="AF573" s="1005"/>
      <c r="AG573" s="196"/>
      <c r="AH573" s="592"/>
      <c r="AI573" s="592"/>
      <c r="AJ573" s="592"/>
      <c r="AK573" s="196"/>
      <c r="AL573" s="197"/>
      <c r="AM573" s="197"/>
      <c r="AN573" s="197"/>
      <c r="AO573" s="197"/>
      <c r="AP573" s="1151"/>
      <c r="AQ573" s="1005"/>
      <c r="AR573" s="282"/>
      <c r="AS573" s="282"/>
      <c r="AT573" s="282"/>
      <c r="AU573" s="282"/>
      <c r="AV573" s="282"/>
      <c r="AW573" s="282"/>
      <c r="AX573" s="1151"/>
      <c r="AY573" s="1005"/>
      <c r="AZ573" s="282"/>
      <c r="BA573" s="282"/>
      <c r="BB573" s="282"/>
      <c r="BC573" s="282"/>
      <c r="BD573" s="282"/>
      <c r="BE573" s="282"/>
      <c r="BF573" s="1151"/>
      <c r="BG573" s="1005"/>
      <c r="BH573" s="282"/>
      <c r="BI573" s="282"/>
      <c r="BJ573" s="282"/>
      <c r="BK573" s="282"/>
      <c r="BL573" s="282"/>
      <c r="BM573" s="282"/>
      <c r="BN573" s="1151"/>
      <c r="BO573" s="1005"/>
      <c r="BP573" s="282"/>
      <c r="BQ573" s="282"/>
      <c r="BR573" s="282"/>
      <c r="BS573" s="282"/>
      <c r="BT573" s="282"/>
      <c r="BU573" s="282"/>
    </row>
    <row r="574" spans="1:73" s="1" customFormat="1" ht="37.5" customHeight="1" thickBot="1" x14ac:dyDescent="0.3">
      <c r="A574" s="151"/>
      <c r="B574" s="24"/>
      <c r="C574" s="1060"/>
      <c r="D574" s="1051"/>
      <c r="E574" s="1063"/>
      <c r="F574" s="1066"/>
      <c r="G574" s="1403"/>
      <c r="H574" s="1045"/>
      <c r="I574" s="1403"/>
      <c r="J574" s="1403"/>
      <c r="K574" s="1403"/>
      <c r="L574" s="1403"/>
      <c r="M574" s="1403"/>
      <c r="N574" s="1267"/>
      <c r="O574" s="1403"/>
      <c r="P574" s="1054"/>
      <c r="Q574" s="1057"/>
      <c r="R574" s="1042"/>
      <c r="S574" s="1042"/>
      <c r="T574" s="1024"/>
      <c r="U574" s="1009"/>
      <c r="V574" s="1009"/>
      <c r="W574" s="1009"/>
      <c r="X574" s="1009"/>
      <c r="Y574" s="1009"/>
      <c r="Z574" s="1006"/>
      <c r="AA574" s="1006"/>
      <c r="AB574" s="1006"/>
      <c r="AC574" s="1006"/>
      <c r="AD574" s="1006"/>
      <c r="AE574" s="1006"/>
      <c r="AF574" s="1006"/>
      <c r="AG574" s="715"/>
      <c r="AH574" s="716"/>
      <c r="AI574" s="716"/>
      <c r="AJ574" s="716"/>
      <c r="AK574" s="715"/>
      <c r="AL574" s="717"/>
      <c r="AM574" s="717"/>
      <c r="AN574" s="717"/>
      <c r="AO574" s="717"/>
      <c r="AP574" s="1152"/>
      <c r="AQ574" s="1006"/>
      <c r="AR574" s="718"/>
      <c r="AS574" s="718"/>
      <c r="AT574" s="718"/>
      <c r="AU574" s="718"/>
      <c r="AV574" s="718"/>
      <c r="AW574" s="718"/>
      <c r="AX574" s="1152"/>
      <c r="AY574" s="1006"/>
      <c r="AZ574" s="718"/>
      <c r="BA574" s="718"/>
      <c r="BB574" s="718"/>
      <c r="BC574" s="718"/>
      <c r="BD574" s="718"/>
      <c r="BE574" s="718"/>
      <c r="BF574" s="1152"/>
      <c r="BG574" s="1006"/>
      <c r="BH574" s="718"/>
      <c r="BI574" s="718"/>
      <c r="BJ574" s="718"/>
      <c r="BK574" s="718"/>
      <c r="BL574" s="718"/>
      <c r="BM574" s="718"/>
      <c r="BN574" s="1152"/>
      <c r="BO574" s="1006"/>
      <c r="BP574" s="718"/>
      <c r="BQ574" s="718"/>
      <c r="BR574" s="718"/>
      <c r="BS574" s="718"/>
      <c r="BT574" s="718"/>
      <c r="BU574" s="718"/>
    </row>
    <row r="575" spans="1:73" s="1" customFormat="1" ht="37.5" customHeight="1" thickTop="1" x14ac:dyDescent="0.25">
      <c r="A575" s="151"/>
      <c r="B575" s="24"/>
      <c r="C575" s="1058" t="s">
        <v>1690</v>
      </c>
      <c r="D575" s="1049" t="s">
        <v>1691</v>
      </c>
      <c r="E575" s="1061">
        <v>518</v>
      </c>
      <c r="F575" s="1064">
        <v>410305400</v>
      </c>
      <c r="G575" s="1401" t="s">
        <v>1335</v>
      </c>
      <c r="H575" s="1043"/>
      <c r="I575" s="1401" t="s">
        <v>2982</v>
      </c>
      <c r="J575" s="1401">
        <v>41</v>
      </c>
      <c r="K575" s="1401" t="s">
        <v>3050</v>
      </c>
      <c r="L575" s="1401">
        <v>4103</v>
      </c>
      <c r="M575" s="1401" t="s">
        <v>3051</v>
      </c>
      <c r="N575" s="1265">
        <v>2024004540064</v>
      </c>
      <c r="O575" s="1401" t="s">
        <v>3673</v>
      </c>
      <c r="P575" s="1052"/>
      <c r="Q575" s="1055"/>
      <c r="R575" s="1040"/>
      <c r="S575" s="1040"/>
      <c r="T575" s="1022"/>
      <c r="U575" s="1007"/>
      <c r="V575" s="1007"/>
      <c r="W575" s="1007"/>
      <c r="X575" s="1007"/>
      <c r="Y575" s="1007"/>
      <c r="Z575" s="1004">
        <f t="shared" ref="Z575" si="1779">+AQ575+AY575+BG575+BO575</f>
        <v>0</v>
      </c>
      <c r="AA575" s="1004">
        <f t="shared" ref="AA575" si="1780">SUM(AR575:AR578,AZ575:AZ578,BH575:BH578,BP575:BP578)</f>
        <v>0</v>
      </c>
      <c r="AB575" s="1004">
        <f t="shared" ref="AB575" si="1781">SUM(AS575:AS578,BA575:BA578,BI575:BI578,BQ575:BQ578)</f>
        <v>0</v>
      </c>
      <c r="AC575" s="1004">
        <f t="shared" ref="AC575" si="1782">SUM(AT575:AT578,BB575:BB578,BJ575:BJ578,BR575:BR578)</f>
        <v>0</v>
      </c>
      <c r="AD575" s="1004">
        <f t="shared" ref="AD575" si="1783">SUM(AU575:AU578,BC575:BC578,BK575:BK578,BS575:BS578)</f>
        <v>0</v>
      </c>
      <c r="AE575" s="1004">
        <f t="shared" ref="AE575" si="1784">SUM(AV575:AV578,BD575:BD578,BL575:BL578,BT575:BT578)</f>
        <v>0</v>
      </c>
      <c r="AF575" s="1004">
        <f t="shared" ref="AF575" si="1785">SUM(AW575:AW578,BE575:BE578,BM575:BM578,BU575:BU578)</f>
        <v>0</v>
      </c>
      <c r="AG575" s="714"/>
      <c r="AH575" s="593"/>
      <c r="AI575" s="593"/>
      <c r="AJ575" s="593"/>
      <c r="AK575" s="207"/>
      <c r="AL575" s="208"/>
      <c r="AM575" s="208"/>
      <c r="AN575" s="208"/>
      <c r="AO575" s="208"/>
      <c r="AP575" s="1150">
        <f t="shared" ref="AP575" si="1786">+U575</f>
        <v>0</v>
      </c>
      <c r="AQ575" s="1004">
        <f t="shared" ref="AQ575" si="1787">SUM(AR575:AW578)</f>
        <v>0</v>
      </c>
      <c r="AR575" s="299"/>
      <c r="AS575" s="299"/>
      <c r="AT575" s="299"/>
      <c r="AU575" s="299"/>
      <c r="AV575" s="299"/>
      <c r="AW575" s="299"/>
      <c r="AX575" s="1150">
        <f t="shared" ref="AX575" si="1788">+V575</f>
        <v>0</v>
      </c>
      <c r="AY575" s="1004">
        <f t="shared" ref="AY575" si="1789">SUM(AZ575:BE578)</f>
        <v>0</v>
      </c>
      <c r="AZ575" s="299"/>
      <c r="BA575" s="299"/>
      <c r="BB575" s="299"/>
      <c r="BC575" s="299"/>
      <c r="BD575" s="299"/>
      <c r="BE575" s="299"/>
      <c r="BF575" s="1150">
        <f t="shared" ref="BF575" si="1790">+W575</f>
        <v>0</v>
      </c>
      <c r="BG575" s="1004">
        <f t="shared" ref="BG575" si="1791">SUM(BH575:BM578)</f>
        <v>0</v>
      </c>
      <c r="BH575" s="299"/>
      <c r="BI575" s="299"/>
      <c r="BJ575" s="299"/>
      <c r="BK575" s="299"/>
      <c r="BL575" s="299"/>
      <c r="BM575" s="299"/>
      <c r="BN575" s="1150">
        <f t="shared" ref="BN575" si="1792">+X575</f>
        <v>0</v>
      </c>
      <c r="BO575" s="1004">
        <f t="shared" ref="BO575" si="1793">SUM(BP575:BU578)</f>
        <v>0</v>
      </c>
      <c r="BP575" s="299"/>
      <c r="BQ575" s="299"/>
      <c r="BR575" s="299"/>
      <c r="BS575" s="299"/>
      <c r="BT575" s="299"/>
      <c r="BU575" s="299"/>
    </row>
    <row r="576" spans="1:73" s="1" customFormat="1" ht="37.5" customHeight="1" x14ac:dyDescent="0.25">
      <c r="A576" s="151"/>
      <c r="B576" s="24"/>
      <c r="C576" s="1059"/>
      <c r="D576" s="1050"/>
      <c r="E576" s="1062"/>
      <c r="F576" s="1065"/>
      <c r="G576" s="1402"/>
      <c r="H576" s="1044"/>
      <c r="I576" s="1402"/>
      <c r="J576" s="1402"/>
      <c r="K576" s="1402"/>
      <c r="L576" s="1402"/>
      <c r="M576" s="1402"/>
      <c r="N576" s="1266"/>
      <c r="O576" s="1402"/>
      <c r="P576" s="1053" t="s">
        <v>1692</v>
      </c>
      <c r="Q576" s="1056">
        <v>1</v>
      </c>
      <c r="R576" s="1041"/>
      <c r="S576" s="1041"/>
      <c r="T576" s="1023"/>
      <c r="U576" s="1008"/>
      <c r="V576" s="1008"/>
      <c r="W576" s="1008"/>
      <c r="X576" s="1008"/>
      <c r="Y576" s="1008"/>
      <c r="Z576" s="1005"/>
      <c r="AA576" s="1005"/>
      <c r="AB576" s="1005"/>
      <c r="AC576" s="1005"/>
      <c r="AD576" s="1005"/>
      <c r="AE576" s="1005"/>
      <c r="AF576" s="1005"/>
      <c r="AG576" s="479"/>
      <c r="AH576" s="592"/>
      <c r="AI576" s="592"/>
      <c r="AJ576" s="592"/>
      <c r="AK576" s="196"/>
      <c r="AL576" s="197"/>
      <c r="AM576" s="197"/>
      <c r="AN576" s="197"/>
      <c r="AO576" s="197"/>
      <c r="AP576" s="1151"/>
      <c r="AQ576" s="1005"/>
      <c r="AR576" s="282"/>
      <c r="AS576" s="282"/>
      <c r="AT576" s="282"/>
      <c r="AU576" s="282"/>
      <c r="AV576" s="282"/>
      <c r="AW576" s="282"/>
      <c r="AX576" s="1151"/>
      <c r="AY576" s="1005"/>
      <c r="AZ576" s="282"/>
      <c r="BA576" s="282"/>
      <c r="BB576" s="282"/>
      <c r="BC576" s="282"/>
      <c r="BD576" s="282"/>
      <c r="BE576" s="282"/>
      <c r="BF576" s="1151"/>
      <c r="BG576" s="1005"/>
      <c r="BH576" s="282"/>
      <c r="BI576" s="282"/>
      <c r="BJ576" s="282"/>
      <c r="BK576" s="282"/>
      <c r="BL576" s="282"/>
      <c r="BM576" s="282"/>
      <c r="BN576" s="1151"/>
      <c r="BO576" s="1005"/>
      <c r="BP576" s="282"/>
      <c r="BQ576" s="282"/>
      <c r="BR576" s="282"/>
      <c r="BS576" s="282"/>
      <c r="BT576" s="282"/>
      <c r="BU576" s="282"/>
    </row>
    <row r="577" spans="1:73" s="1" customFormat="1" ht="37.5" customHeight="1" x14ac:dyDescent="0.25">
      <c r="A577" s="151"/>
      <c r="B577" s="24"/>
      <c r="C577" s="1059"/>
      <c r="D577" s="1050"/>
      <c r="E577" s="1062"/>
      <c r="F577" s="1065"/>
      <c r="G577" s="1402"/>
      <c r="H577" s="1044"/>
      <c r="I577" s="1402"/>
      <c r="J577" s="1402"/>
      <c r="K577" s="1402"/>
      <c r="L577" s="1402"/>
      <c r="M577" s="1402"/>
      <c r="N577" s="1266"/>
      <c r="O577" s="1402"/>
      <c r="P577" s="1053"/>
      <c r="Q577" s="1056"/>
      <c r="R577" s="1041"/>
      <c r="S577" s="1041"/>
      <c r="T577" s="1023"/>
      <c r="U577" s="1008"/>
      <c r="V577" s="1008"/>
      <c r="W577" s="1008"/>
      <c r="X577" s="1008"/>
      <c r="Y577" s="1008"/>
      <c r="Z577" s="1005"/>
      <c r="AA577" s="1005"/>
      <c r="AB577" s="1005"/>
      <c r="AC577" s="1005"/>
      <c r="AD577" s="1005"/>
      <c r="AE577" s="1005"/>
      <c r="AF577" s="1005"/>
      <c r="AG577" s="196"/>
      <c r="AH577" s="592"/>
      <c r="AI577" s="592"/>
      <c r="AJ577" s="592"/>
      <c r="AK577" s="196"/>
      <c r="AL577" s="197"/>
      <c r="AM577" s="197"/>
      <c r="AN577" s="197"/>
      <c r="AO577" s="197"/>
      <c r="AP577" s="1151"/>
      <c r="AQ577" s="1005"/>
      <c r="AR577" s="282"/>
      <c r="AS577" s="282"/>
      <c r="AT577" s="282"/>
      <c r="AU577" s="282"/>
      <c r="AV577" s="282"/>
      <c r="AW577" s="282"/>
      <c r="AX577" s="1151"/>
      <c r="AY577" s="1005"/>
      <c r="AZ577" s="282"/>
      <c r="BA577" s="282"/>
      <c r="BB577" s="282"/>
      <c r="BC577" s="282"/>
      <c r="BD577" s="282"/>
      <c r="BE577" s="282"/>
      <c r="BF577" s="1151"/>
      <c r="BG577" s="1005"/>
      <c r="BH577" s="282"/>
      <c r="BI577" s="282"/>
      <c r="BJ577" s="282"/>
      <c r="BK577" s="282"/>
      <c r="BL577" s="282"/>
      <c r="BM577" s="282"/>
      <c r="BN577" s="1151"/>
      <c r="BO577" s="1005"/>
      <c r="BP577" s="282"/>
      <c r="BQ577" s="282"/>
      <c r="BR577" s="282"/>
      <c r="BS577" s="282"/>
      <c r="BT577" s="282"/>
      <c r="BU577" s="282"/>
    </row>
    <row r="578" spans="1:73" s="1" customFormat="1" ht="37.5" customHeight="1" thickBot="1" x14ac:dyDescent="0.3">
      <c r="A578" s="151"/>
      <c r="B578" s="24"/>
      <c r="C578" s="1060"/>
      <c r="D578" s="1051"/>
      <c r="E578" s="1063"/>
      <c r="F578" s="1066"/>
      <c r="G578" s="1403"/>
      <c r="H578" s="1045"/>
      <c r="I578" s="1403"/>
      <c r="J578" s="1403"/>
      <c r="K578" s="1403"/>
      <c r="L578" s="1403"/>
      <c r="M578" s="1403"/>
      <c r="N578" s="1267"/>
      <c r="O578" s="1403"/>
      <c r="P578" s="1054"/>
      <c r="Q578" s="1057"/>
      <c r="R578" s="1042"/>
      <c r="S578" s="1042"/>
      <c r="T578" s="1024"/>
      <c r="U578" s="1009"/>
      <c r="V578" s="1009"/>
      <c r="W578" s="1009"/>
      <c r="X578" s="1009"/>
      <c r="Y578" s="1009"/>
      <c r="Z578" s="1006"/>
      <c r="AA578" s="1006"/>
      <c r="AB578" s="1006"/>
      <c r="AC578" s="1006"/>
      <c r="AD578" s="1006"/>
      <c r="AE578" s="1006"/>
      <c r="AF578" s="1006"/>
      <c r="AG578" s="715"/>
      <c r="AH578" s="716"/>
      <c r="AI578" s="716"/>
      <c r="AJ578" s="716"/>
      <c r="AK578" s="715"/>
      <c r="AL578" s="717"/>
      <c r="AM578" s="717"/>
      <c r="AN578" s="717"/>
      <c r="AO578" s="717"/>
      <c r="AP578" s="1152"/>
      <c r="AQ578" s="1006"/>
      <c r="AR578" s="718"/>
      <c r="AS578" s="718"/>
      <c r="AT578" s="718"/>
      <c r="AU578" s="718"/>
      <c r="AV578" s="718"/>
      <c r="AW578" s="718"/>
      <c r="AX578" s="1152"/>
      <c r="AY578" s="1006"/>
      <c r="AZ578" s="718"/>
      <c r="BA578" s="718"/>
      <c r="BB578" s="718"/>
      <c r="BC578" s="718"/>
      <c r="BD578" s="718"/>
      <c r="BE578" s="718"/>
      <c r="BF578" s="1152"/>
      <c r="BG578" s="1006"/>
      <c r="BH578" s="718"/>
      <c r="BI578" s="718"/>
      <c r="BJ578" s="718"/>
      <c r="BK578" s="718"/>
      <c r="BL578" s="718"/>
      <c r="BM578" s="718"/>
      <c r="BN578" s="1152"/>
      <c r="BO578" s="1006"/>
      <c r="BP578" s="718"/>
      <c r="BQ578" s="718"/>
      <c r="BR578" s="718"/>
      <c r="BS578" s="718"/>
      <c r="BT578" s="718"/>
      <c r="BU578" s="718"/>
    </row>
    <row r="579" spans="1:73" s="1" customFormat="1" ht="37.5" customHeight="1" thickTop="1" x14ac:dyDescent="0.25">
      <c r="A579" s="151"/>
      <c r="B579" s="24"/>
      <c r="C579" s="1058" t="s">
        <v>1707</v>
      </c>
      <c r="D579" s="1049" t="s">
        <v>1708</v>
      </c>
      <c r="E579" s="1061">
        <v>519</v>
      </c>
      <c r="F579" s="1064">
        <v>410305007</v>
      </c>
      <c r="G579" s="1401" t="s">
        <v>3671</v>
      </c>
      <c r="H579" s="1043" t="s">
        <v>3007</v>
      </c>
      <c r="I579" s="1401" t="s">
        <v>2982</v>
      </c>
      <c r="J579" s="1401">
        <v>41</v>
      </c>
      <c r="K579" s="1401" t="s">
        <v>3050</v>
      </c>
      <c r="L579" s="1401">
        <v>4103</v>
      </c>
      <c r="M579" s="1401" t="s">
        <v>3051</v>
      </c>
      <c r="N579" s="1265">
        <v>2024004540064</v>
      </c>
      <c r="O579" s="1401" t="s">
        <v>3673</v>
      </c>
      <c r="P579" s="1052"/>
      <c r="Q579" s="1055">
        <v>12</v>
      </c>
      <c r="R579" s="1040" t="s">
        <v>2871</v>
      </c>
      <c r="S579" s="1040"/>
      <c r="T579" s="1022"/>
      <c r="U579" s="1007"/>
      <c r="V579" s="1007"/>
      <c r="W579" s="1007"/>
      <c r="X579" s="1007"/>
      <c r="Y579" s="1007"/>
      <c r="Z579" s="1004">
        <f t="shared" ref="Z579" si="1794">+AQ579+AY579+BG579+BO579</f>
        <v>0</v>
      </c>
      <c r="AA579" s="1004">
        <f t="shared" ref="AA579" si="1795">SUM(AR579:AR582,AZ579:AZ582,BH579:BH582,BP579:BP582)</f>
        <v>0</v>
      </c>
      <c r="AB579" s="1004">
        <f t="shared" ref="AB579" si="1796">SUM(AS579:AS582,BA579:BA582,BI579:BI582,BQ579:BQ582)</f>
        <v>0</v>
      </c>
      <c r="AC579" s="1004">
        <f t="shared" ref="AC579" si="1797">SUM(AT579:AT582,BB579:BB582,BJ579:BJ582,BR579:BR582)</f>
        <v>0</v>
      </c>
      <c r="AD579" s="1004">
        <f t="shared" ref="AD579" si="1798">SUM(AU579:AU582,BC579:BC582,BK579:BK582,BS579:BS582)</f>
        <v>0</v>
      </c>
      <c r="AE579" s="1004">
        <f t="shared" ref="AE579" si="1799">SUM(AV579:AV582,BD579:BD582,BL579:BL582,BT579:BT582)</f>
        <v>0</v>
      </c>
      <c r="AF579" s="1004">
        <f t="shared" ref="AF579" si="1800">SUM(AW579:AW582,BE579:BE582,BM579:BM582,BU579:BU582)</f>
        <v>0</v>
      </c>
      <c r="AG579" s="714"/>
      <c r="AH579" s="593"/>
      <c r="AI579" s="593"/>
      <c r="AJ579" s="593"/>
      <c r="AK579" s="207"/>
      <c r="AL579" s="208"/>
      <c r="AM579" s="208"/>
      <c r="AN579" s="208"/>
      <c r="AO579" s="208"/>
      <c r="AP579" s="1150">
        <f t="shared" ref="AP579" si="1801">+U579</f>
        <v>0</v>
      </c>
      <c r="AQ579" s="1004">
        <f t="shared" ref="AQ579" si="1802">SUM(AR579:AW582)</f>
        <v>0</v>
      </c>
      <c r="AR579" s="299"/>
      <c r="AS579" s="299"/>
      <c r="AT579" s="299"/>
      <c r="AU579" s="299"/>
      <c r="AV579" s="299"/>
      <c r="AW579" s="299"/>
      <c r="AX579" s="1150">
        <f t="shared" ref="AX579" si="1803">+V579</f>
        <v>0</v>
      </c>
      <c r="AY579" s="1004">
        <f t="shared" ref="AY579" si="1804">SUM(AZ579:BE582)</f>
        <v>0</v>
      </c>
      <c r="AZ579" s="299"/>
      <c r="BA579" s="299"/>
      <c r="BB579" s="299"/>
      <c r="BC579" s="299"/>
      <c r="BD579" s="299"/>
      <c r="BE579" s="299"/>
      <c r="BF579" s="1150">
        <f t="shared" ref="BF579" si="1805">+W579</f>
        <v>0</v>
      </c>
      <c r="BG579" s="1004">
        <f t="shared" ref="BG579" si="1806">SUM(BH579:BM582)</f>
        <v>0</v>
      </c>
      <c r="BH579" s="299"/>
      <c r="BI579" s="299"/>
      <c r="BJ579" s="299"/>
      <c r="BK579" s="299"/>
      <c r="BL579" s="299"/>
      <c r="BM579" s="299"/>
      <c r="BN579" s="1150">
        <f t="shared" ref="BN579" si="1807">+X579</f>
        <v>0</v>
      </c>
      <c r="BO579" s="1004">
        <f t="shared" ref="BO579" si="1808">SUM(BP579:BU582)</f>
        <v>0</v>
      </c>
      <c r="BP579" s="299"/>
      <c r="BQ579" s="299"/>
      <c r="BR579" s="299"/>
      <c r="BS579" s="299"/>
      <c r="BT579" s="299"/>
      <c r="BU579" s="299"/>
    </row>
    <row r="580" spans="1:73" s="1" customFormat="1" ht="37.5" customHeight="1" x14ac:dyDescent="0.25">
      <c r="A580" s="151"/>
      <c r="B580" s="24"/>
      <c r="C580" s="1059"/>
      <c r="D580" s="1050"/>
      <c r="E580" s="1062"/>
      <c r="F580" s="1065"/>
      <c r="G580" s="1402"/>
      <c r="H580" s="1044"/>
      <c r="I580" s="1402"/>
      <c r="J580" s="1402"/>
      <c r="K580" s="1402"/>
      <c r="L580" s="1402"/>
      <c r="M580" s="1402"/>
      <c r="N580" s="1266"/>
      <c r="O580" s="1402"/>
      <c r="P580" s="1053" t="s">
        <v>1709</v>
      </c>
      <c r="Q580" s="1056">
        <v>12</v>
      </c>
      <c r="R580" s="1041" t="s">
        <v>2871</v>
      </c>
      <c r="S580" s="1041"/>
      <c r="T580" s="1023"/>
      <c r="U580" s="1008"/>
      <c r="V580" s="1008"/>
      <c r="W580" s="1008"/>
      <c r="X580" s="1008"/>
      <c r="Y580" s="1008"/>
      <c r="Z580" s="1005"/>
      <c r="AA580" s="1005"/>
      <c r="AB580" s="1005"/>
      <c r="AC580" s="1005"/>
      <c r="AD580" s="1005"/>
      <c r="AE580" s="1005"/>
      <c r="AF580" s="1005"/>
      <c r="AG580" s="479"/>
      <c r="AH580" s="592"/>
      <c r="AI580" s="592"/>
      <c r="AJ580" s="592"/>
      <c r="AK580" s="196"/>
      <c r="AL580" s="197"/>
      <c r="AM580" s="197"/>
      <c r="AN580" s="197"/>
      <c r="AO580" s="197"/>
      <c r="AP580" s="1151"/>
      <c r="AQ580" s="1005"/>
      <c r="AR580" s="282"/>
      <c r="AS580" s="282"/>
      <c r="AT580" s="282"/>
      <c r="AU580" s="282"/>
      <c r="AV580" s="282"/>
      <c r="AW580" s="282"/>
      <c r="AX580" s="1151"/>
      <c r="AY580" s="1005"/>
      <c r="AZ580" s="282"/>
      <c r="BA580" s="282"/>
      <c r="BB580" s="282"/>
      <c r="BC580" s="282"/>
      <c r="BD580" s="282"/>
      <c r="BE580" s="282"/>
      <c r="BF580" s="1151"/>
      <c r="BG580" s="1005"/>
      <c r="BH580" s="282"/>
      <c r="BI580" s="282"/>
      <c r="BJ580" s="282"/>
      <c r="BK580" s="282"/>
      <c r="BL580" s="282"/>
      <c r="BM580" s="282"/>
      <c r="BN580" s="1151"/>
      <c r="BO580" s="1005"/>
      <c r="BP580" s="282"/>
      <c r="BQ580" s="282"/>
      <c r="BR580" s="282"/>
      <c r="BS580" s="282"/>
      <c r="BT580" s="282"/>
      <c r="BU580" s="282"/>
    </row>
    <row r="581" spans="1:73" s="1" customFormat="1" ht="37.5" customHeight="1" x14ac:dyDescent="0.25">
      <c r="A581" s="151"/>
      <c r="B581" s="24"/>
      <c r="C581" s="1059"/>
      <c r="D581" s="1050"/>
      <c r="E581" s="1062"/>
      <c r="F581" s="1065"/>
      <c r="G581" s="1402"/>
      <c r="H581" s="1044"/>
      <c r="I581" s="1402"/>
      <c r="J581" s="1402"/>
      <c r="K581" s="1402"/>
      <c r="L581" s="1402"/>
      <c r="M581" s="1402"/>
      <c r="N581" s="1266"/>
      <c r="O581" s="1402"/>
      <c r="P581" s="1053"/>
      <c r="Q581" s="1056"/>
      <c r="R581" s="1041"/>
      <c r="S581" s="1041"/>
      <c r="T581" s="1023"/>
      <c r="U581" s="1008"/>
      <c r="V581" s="1008"/>
      <c r="W581" s="1008"/>
      <c r="X581" s="1008"/>
      <c r="Y581" s="1008"/>
      <c r="Z581" s="1005"/>
      <c r="AA581" s="1005"/>
      <c r="AB581" s="1005"/>
      <c r="AC581" s="1005"/>
      <c r="AD581" s="1005"/>
      <c r="AE581" s="1005"/>
      <c r="AF581" s="1005"/>
      <c r="AG581" s="196"/>
      <c r="AH581" s="592"/>
      <c r="AI581" s="592"/>
      <c r="AJ581" s="592"/>
      <c r="AK581" s="196"/>
      <c r="AL581" s="197"/>
      <c r="AM581" s="197"/>
      <c r="AN581" s="197"/>
      <c r="AO581" s="197"/>
      <c r="AP581" s="1151"/>
      <c r="AQ581" s="1005"/>
      <c r="AR581" s="282"/>
      <c r="AS581" s="282"/>
      <c r="AT581" s="282"/>
      <c r="AU581" s="282"/>
      <c r="AV581" s="282"/>
      <c r="AW581" s="282"/>
      <c r="AX581" s="1151"/>
      <c r="AY581" s="1005"/>
      <c r="AZ581" s="282"/>
      <c r="BA581" s="282"/>
      <c r="BB581" s="282"/>
      <c r="BC581" s="282"/>
      <c r="BD581" s="282"/>
      <c r="BE581" s="282"/>
      <c r="BF581" s="1151"/>
      <c r="BG581" s="1005"/>
      <c r="BH581" s="282"/>
      <c r="BI581" s="282"/>
      <c r="BJ581" s="282"/>
      <c r="BK581" s="282"/>
      <c r="BL581" s="282"/>
      <c r="BM581" s="282"/>
      <c r="BN581" s="1151"/>
      <c r="BO581" s="1005"/>
      <c r="BP581" s="282"/>
      <c r="BQ581" s="282"/>
      <c r="BR581" s="282"/>
      <c r="BS581" s="282"/>
      <c r="BT581" s="282"/>
      <c r="BU581" s="282"/>
    </row>
    <row r="582" spans="1:73" s="1" customFormat="1" ht="37.5" customHeight="1" thickBot="1" x14ac:dyDescent="0.3">
      <c r="A582" s="151"/>
      <c r="B582" s="24"/>
      <c r="C582" s="1060"/>
      <c r="D582" s="1051"/>
      <c r="E582" s="1063"/>
      <c r="F582" s="1066"/>
      <c r="G582" s="1403"/>
      <c r="H582" s="1045"/>
      <c r="I582" s="1403"/>
      <c r="J582" s="1403"/>
      <c r="K582" s="1403"/>
      <c r="L582" s="1403"/>
      <c r="M582" s="1403"/>
      <c r="N582" s="1267"/>
      <c r="O582" s="1403"/>
      <c r="P582" s="1054"/>
      <c r="Q582" s="1057"/>
      <c r="R582" s="1042"/>
      <c r="S582" s="1042"/>
      <c r="T582" s="1024"/>
      <c r="U582" s="1009"/>
      <c r="V582" s="1009"/>
      <c r="W582" s="1009"/>
      <c r="X582" s="1009"/>
      <c r="Y582" s="1009"/>
      <c r="Z582" s="1006"/>
      <c r="AA582" s="1006"/>
      <c r="AB582" s="1006"/>
      <c r="AC582" s="1006"/>
      <c r="AD582" s="1006"/>
      <c r="AE582" s="1006"/>
      <c r="AF582" s="1006"/>
      <c r="AG582" s="715"/>
      <c r="AH582" s="716"/>
      <c r="AI582" s="716"/>
      <c r="AJ582" s="716"/>
      <c r="AK582" s="715"/>
      <c r="AL582" s="717"/>
      <c r="AM582" s="717"/>
      <c r="AN582" s="717"/>
      <c r="AO582" s="717"/>
      <c r="AP582" s="1152"/>
      <c r="AQ582" s="1006"/>
      <c r="AR582" s="718"/>
      <c r="AS582" s="718"/>
      <c r="AT582" s="718"/>
      <c r="AU582" s="718"/>
      <c r="AV582" s="718"/>
      <c r="AW582" s="718"/>
      <c r="AX582" s="1152"/>
      <c r="AY582" s="1006"/>
      <c r="AZ582" s="718"/>
      <c r="BA582" s="718"/>
      <c r="BB582" s="718"/>
      <c r="BC582" s="718"/>
      <c r="BD582" s="718"/>
      <c r="BE582" s="718"/>
      <c r="BF582" s="1152"/>
      <c r="BG582" s="1006"/>
      <c r="BH582" s="718"/>
      <c r="BI582" s="718"/>
      <c r="BJ582" s="718"/>
      <c r="BK582" s="718"/>
      <c r="BL582" s="718"/>
      <c r="BM582" s="718"/>
      <c r="BN582" s="1152"/>
      <c r="BO582" s="1006"/>
      <c r="BP582" s="718"/>
      <c r="BQ582" s="718"/>
      <c r="BR582" s="718"/>
      <c r="BS582" s="718"/>
      <c r="BT582" s="718"/>
      <c r="BU582" s="718"/>
    </row>
    <row r="583" spans="1:73" ht="17.25" hidden="1" thickTop="1" thickBot="1" x14ac:dyDescent="0.3">
      <c r="A583" s="639"/>
      <c r="B583" s="639"/>
      <c r="C583" s="639"/>
      <c r="D583" s="639"/>
      <c r="E583" s="639"/>
      <c r="F583" s="640"/>
      <c r="G583" s="639"/>
      <c r="H583" s="639"/>
      <c r="I583" s="639"/>
      <c r="J583" s="639"/>
      <c r="K583" s="639"/>
      <c r="L583" s="639"/>
      <c r="M583" s="639"/>
      <c r="N583" s="481"/>
      <c r="O583" s="641"/>
      <c r="P583" s="642"/>
      <c r="Q583" s="639"/>
      <c r="R583" s="639"/>
      <c r="S583" s="639"/>
      <c r="T583" s="639"/>
      <c r="U583" s="639"/>
      <c r="V583" s="639"/>
      <c r="W583" s="639"/>
      <c r="X583" s="639"/>
      <c r="Y583" s="639"/>
      <c r="Z583" s="639"/>
      <c r="AA583" s="639"/>
      <c r="AB583" s="639"/>
      <c r="AC583" s="639"/>
      <c r="AD583" s="639"/>
      <c r="AE583" s="639"/>
      <c r="AF583" s="639"/>
      <c r="AG583" s="639"/>
      <c r="AH583" s="639"/>
      <c r="AI583" s="639"/>
      <c r="AJ583" s="639"/>
      <c r="AK583" s="639"/>
      <c r="AL583" s="639"/>
      <c r="AM583" s="639"/>
      <c r="AN583" s="639"/>
      <c r="AO583" s="639"/>
      <c r="AP583" s="639"/>
      <c r="AQ583" s="639"/>
      <c r="AR583" s="639"/>
      <c r="AS583" s="639"/>
      <c r="AT583" s="639"/>
      <c r="AU583" s="639"/>
      <c r="AV583" s="639"/>
      <c r="AW583" s="639"/>
      <c r="AX583" s="639"/>
      <c r="AY583" s="639"/>
      <c r="AZ583" s="639"/>
      <c r="BA583" s="639"/>
      <c r="BB583" s="639"/>
      <c r="BC583" s="639"/>
      <c r="BD583" s="639"/>
      <c r="BE583" s="639"/>
      <c r="BF583" s="639"/>
      <c r="BG583" s="639"/>
      <c r="BH583" s="639"/>
      <c r="BI583" s="639"/>
      <c r="BJ583" s="639"/>
      <c r="BK583" s="639"/>
      <c r="BL583" s="639"/>
      <c r="BM583" s="639"/>
      <c r="BN583" s="639"/>
      <c r="BO583" s="639"/>
      <c r="BP583" s="639"/>
      <c r="BQ583" s="639"/>
      <c r="BR583" s="639"/>
      <c r="BS583" s="639"/>
      <c r="BT583" s="639"/>
      <c r="BU583" s="639"/>
    </row>
    <row r="584" spans="1:73" ht="16.5" thickTop="1" x14ac:dyDescent="0.25">
      <c r="A584" s="639"/>
      <c r="B584" s="639"/>
      <c r="C584" s="639"/>
      <c r="D584" s="639"/>
      <c r="E584" s="639"/>
      <c r="F584" s="640"/>
      <c r="G584" s="639"/>
      <c r="H584" s="639"/>
      <c r="I584" s="639"/>
      <c r="J584" s="639"/>
      <c r="K584" s="639"/>
      <c r="L584" s="639"/>
      <c r="M584" s="639"/>
      <c r="N584" s="639"/>
      <c r="O584" s="641"/>
      <c r="P584" s="642"/>
      <c r="Q584" s="639"/>
      <c r="R584" s="639"/>
      <c r="S584" s="639"/>
      <c r="T584" s="639"/>
      <c r="U584" s="639"/>
      <c r="V584" s="639"/>
      <c r="W584" s="639"/>
      <c r="X584" s="639"/>
      <c r="Y584" s="639"/>
      <c r="Z584" s="639"/>
      <c r="AA584" s="639"/>
      <c r="AB584" s="639"/>
      <c r="AC584" s="639"/>
      <c r="AD584" s="639"/>
      <c r="AE584" s="639"/>
      <c r="AF584" s="639"/>
      <c r="AG584" s="639"/>
      <c r="AH584" s="639"/>
      <c r="AI584" s="639"/>
      <c r="AJ584" s="639"/>
      <c r="AK584" s="639"/>
      <c r="AL584" s="639"/>
      <c r="AM584" s="639"/>
      <c r="AN584" s="639"/>
      <c r="AO584" s="639"/>
      <c r="AP584" s="639"/>
      <c r="AQ584" s="639"/>
      <c r="AR584" s="639"/>
      <c r="AS584" s="639"/>
      <c r="AT584" s="639"/>
      <c r="AU584" s="639"/>
      <c r="AV584" s="639"/>
      <c r="AW584" s="639"/>
      <c r="AX584" s="639"/>
      <c r="AY584" s="639"/>
      <c r="AZ584" s="639"/>
      <c r="BA584" s="639"/>
      <c r="BB584" s="639"/>
      <c r="BC584" s="639"/>
      <c r="BD584" s="639"/>
      <c r="BE584" s="639"/>
      <c r="BF584" s="639"/>
      <c r="BG584" s="639"/>
      <c r="BH584" s="639"/>
      <c r="BI584" s="639"/>
      <c r="BJ584" s="639"/>
      <c r="BK584" s="639"/>
      <c r="BL584" s="639"/>
      <c r="BM584" s="639"/>
      <c r="BN584" s="639"/>
      <c r="BO584" s="639"/>
      <c r="BP584" s="639"/>
      <c r="BQ584" s="639"/>
      <c r="BR584" s="639"/>
      <c r="BS584" s="639"/>
      <c r="BT584" s="639"/>
      <c r="BU584" s="639"/>
    </row>
    <row r="585" spans="1:73" ht="15.75" x14ac:dyDescent="0.25">
      <c r="A585" s="639"/>
      <c r="B585" s="639"/>
      <c r="C585" s="639"/>
      <c r="D585" s="639"/>
      <c r="E585" s="639"/>
      <c r="F585" s="640"/>
      <c r="G585" s="639"/>
      <c r="H585" s="639"/>
      <c r="I585" s="639"/>
      <c r="J585" s="639"/>
      <c r="K585" s="639"/>
      <c r="L585" s="639"/>
      <c r="M585" s="639"/>
      <c r="N585" s="639"/>
      <c r="O585" s="641"/>
      <c r="P585" s="642"/>
      <c r="Q585" s="639"/>
      <c r="R585" s="639"/>
      <c r="S585" s="639"/>
      <c r="T585" s="639"/>
      <c r="U585" s="639"/>
      <c r="V585" s="639"/>
      <c r="W585" s="639"/>
      <c r="X585" s="639"/>
      <c r="Y585" s="639"/>
      <c r="Z585" s="639"/>
      <c r="AA585" s="639"/>
      <c r="AB585" s="639"/>
      <c r="AC585" s="639"/>
      <c r="AD585" s="639"/>
      <c r="AE585" s="639"/>
      <c r="AF585" s="639"/>
      <c r="AG585" s="639"/>
      <c r="AH585" s="639"/>
      <c r="AI585" s="639"/>
      <c r="AJ585" s="639"/>
      <c r="AK585" s="639"/>
      <c r="AL585" s="639"/>
      <c r="AM585" s="639"/>
      <c r="AN585" s="639"/>
      <c r="AO585" s="639"/>
      <c r="AP585" s="639"/>
      <c r="AQ585" s="639"/>
      <c r="AR585" s="639"/>
      <c r="AS585" s="639"/>
      <c r="AT585" s="639"/>
      <c r="AU585" s="639"/>
      <c r="AV585" s="639"/>
      <c r="AW585" s="639"/>
      <c r="AX585" s="639"/>
      <c r="AY585" s="639"/>
      <c r="AZ585" s="639"/>
      <c r="BA585" s="639"/>
      <c r="BB585" s="639"/>
      <c r="BC585" s="639"/>
      <c r="BD585" s="639"/>
      <c r="BE585" s="639"/>
      <c r="BF585" s="639"/>
      <c r="BG585" s="639"/>
      <c r="BH585" s="639"/>
      <c r="BI585" s="639"/>
      <c r="BJ585" s="639"/>
      <c r="BK585" s="639"/>
      <c r="BL585" s="639"/>
      <c r="BM585" s="639"/>
      <c r="BN585" s="639"/>
      <c r="BO585" s="639"/>
      <c r="BP585" s="639"/>
      <c r="BQ585" s="639"/>
      <c r="BR585" s="639"/>
      <c r="BS585" s="639"/>
      <c r="BT585" s="639"/>
      <c r="BU585" s="639"/>
    </row>
    <row r="586" spans="1:73" ht="15.75" x14ac:dyDescent="0.25">
      <c r="A586" s="639"/>
      <c r="B586" s="639"/>
      <c r="C586" s="639"/>
      <c r="D586" s="639"/>
      <c r="E586" s="639"/>
      <c r="F586" s="640"/>
      <c r="G586" s="639"/>
      <c r="H586" s="639"/>
      <c r="I586" s="639"/>
      <c r="J586" s="639"/>
      <c r="K586" s="639"/>
      <c r="L586" s="639"/>
      <c r="M586" s="639"/>
      <c r="N586" s="639"/>
      <c r="O586" s="641"/>
      <c r="P586" s="642"/>
      <c r="Q586" s="639"/>
      <c r="R586" s="639"/>
      <c r="S586" s="639"/>
      <c r="T586" s="639"/>
      <c r="U586" s="639"/>
      <c r="V586" s="639"/>
      <c r="W586" s="639"/>
      <c r="X586" s="639"/>
      <c r="Y586" s="639"/>
      <c r="Z586" s="639"/>
      <c r="AA586" s="639"/>
      <c r="AB586" s="639"/>
      <c r="AC586" s="639"/>
      <c r="AD586" s="639"/>
      <c r="AE586" s="639"/>
      <c r="AF586" s="639"/>
      <c r="AG586" s="639"/>
      <c r="AH586" s="639"/>
      <c r="AI586" s="639"/>
      <c r="AJ586" s="639"/>
      <c r="AK586" s="639"/>
      <c r="AL586" s="639"/>
      <c r="AM586" s="639"/>
      <c r="AN586" s="639"/>
      <c r="AO586" s="639"/>
      <c r="AP586" s="639"/>
      <c r="AQ586" s="639"/>
      <c r="AR586" s="639"/>
      <c r="AS586" s="639"/>
      <c r="AT586" s="639"/>
      <c r="AU586" s="639"/>
      <c r="AV586" s="639"/>
      <c r="AW586" s="639"/>
      <c r="AX586" s="639"/>
      <c r="AY586" s="639"/>
      <c r="AZ586" s="639"/>
      <c r="BA586" s="639"/>
      <c r="BB586" s="639"/>
      <c r="BC586" s="639"/>
      <c r="BD586" s="639"/>
      <c r="BE586" s="639"/>
      <c r="BF586" s="639"/>
      <c r="BG586" s="639"/>
      <c r="BH586" s="639"/>
      <c r="BI586" s="639"/>
      <c r="BJ586" s="639"/>
      <c r="BK586" s="639"/>
      <c r="BL586" s="639"/>
      <c r="BM586" s="639"/>
      <c r="BN586" s="639"/>
      <c r="BO586" s="639"/>
      <c r="BP586" s="639"/>
      <c r="BQ586" s="639"/>
      <c r="BR586" s="639"/>
      <c r="BS586" s="639"/>
      <c r="BT586" s="639"/>
      <c r="BU586" s="639"/>
    </row>
    <row r="587" spans="1:73" ht="15" customHeight="1" x14ac:dyDescent="0.25"/>
    <row r="588" spans="1:73" ht="15" customHeight="1" x14ac:dyDescent="0.25"/>
    <row r="589" spans="1:73" ht="15" customHeight="1" x14ac:dyDescent="0.25"/>
    <row r="590" spans="1:73" ht="15" customHeight="1" x14ac:dyDescent="0.25"/>
    <row r="591" spans="1:73" ht="15" customHeight="1" x14ac:dyDescent="0.25"/>
    <row r="592" spans="1:73"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hidden="1" customHeight="1" x14ac:dyDescent="0.25"/>
    <row r="1022" ht="15" hidden="1" customHeight="1" x14ac:dyDescent="0.25"/>
    <row r="1023" ht="15" hidden="1" customHeight="1" x14ac:dyDescent="0.25"/>
    <row r="1024" ht="15" hidden="1" customHeight="1" x14ac:dyDescent="0.25"/>
    <row r="1025" ht="15" hidden="1" customHeight="1" x14ac:dyDescent="0.25"/>
    <row r="1026" ht="15" hidden="1" customHeight="1" x14ac:dyDescent="0.25"/>
    <row r="1027" ht="15" hidden="1" customHeight="1" x14ac:dyDescent="0.25"/>
    <row r="1028" ht="15" hidden="1" customHeight="1" x14ac:dyDescent="0.25"/>
    <row r="1029" ht="15" hidden="1" customHeight="1" x14ac:dyDescent="0.25"/>
    <row r="1030" ht="15" hidden="1" customHeight="1" x14ac:dyDescent="0.25"/>
    <row r="1031" ht="15" hidden="1" customHeight="1" x14ac:dyDescent="0.25"/>
    <row r="1032" ht="15" hidden="1" customHeight="1" x14ac:dyDescent="0.25"/>
    <row r="1033" ht="15" hidden="1" customHeight="1" x14ac:dyDescent="0.25"/>
    <row r="1034" ht="15" hidden="1" customHeight="1" x14ac:dyDescent="0.25"/>
    <row r="1035" ht="15" hidden="1" customHeight="1" x14ac:dyDescent="0.25"/>
    <row r="1036" ht="15" hidden="1" customHeight="1" x14ac:dyDescent="0.25"/>
    <row r="1037" ht="15" hidden="1" customHeight="1" x14ac:dyDescent="0.25"/>
    <row r="1038" ht="15" hidden="1" customHeight="1" x14ac:dyDescent="0.25"/>
  </sheetData>
  <mergeCells count="5233">
    <mergeCell ref="T394:T397"/>
    <mergeCell ref="U394:U397"/>
    <mergeCell ref="AB394:AB397"/>
    <mergeCell ref="AC394:AC397"/>
    <mergeCell ref="AD394:AD397"/>
    <mergeCell ref="AE394:AE397"/>
    <mergeCell ref="AF394:AF397"/>
    <mergeCell ref="AP394:AP397"/>
    <mergeCell ref="AQ394:AQ397"/>
    <mergeCell ref="AX394:AX397"/>
    <mergeCell ref="AY394:AY397"/>
    <mergeCell ref="BF394:BF397"/>
    <mergeCell ref="BG394:BG397"/>
    <mergeCell ref="U390:U393"/>
    <mergeCell ref="V390:V393"/>
    <mergeCell ref="W390:W393"/>
    <mergeCell ref="V394:V397"/>
    <mergeCell ref="W394:W397"/>
    <mergeCell ref="X394:X397"/>
    <mergeCell ref="Y394:Y397"/>
    <mergeCell ref="Z394:Z397"/>
    <mergeCell ref="AA394:AA397"/>
    <mergeCell ref="AX390:AX393"/>
    <mergeCell ref="AY390:AY393"/>
    <mergeCell ref="BN398:BN401"/>
    <mergeCell ref="BO398:BO401"/>
    <mergeCell ref="C382:C389"/>
    <mergeCell ref="D394:D401"/>
    <mergeCell ref="S398:S401"/>
    <mergeCell ref="T398:T401"/>
    <mergeCell ref="U398:U401"/>
    <mergeCell ref="V398:V401"/>
    <mergeCell ref="W398:W401"/>
    <mergeCell ref="X398:X401"/>
    <mergeCell ref="Y398:Y401"/>
    <mergeCell ref="Z398:Z401"/>
    <mergeCell ref="AA398:AA401"/>
    <mergeCell ref="AB398:AB401"/>
    <mergeCell ref="AC398:AC401"/>
    <mergeCell ref="AD398:AD401"/>
    <mergeCell ref="AE398:AE401"/>
    <mergeCell ref="AF398:AF401"/>
    <mergeCell ref="AD390:AD393"/>
    <mergeCell ref="AE390:AE393"/>
    <mergeCell ref="AF390:AF393"/>
    <mergeCell ref="AP390:AP393"/>
    <mergeCell ref="AQ390:AQ393"/>
    <mergeCell ref="V382:V385"/>
    <mergeCell ref="W382:W385"/>
    <mergeCell ref="BN394:BN397"/>
    <mergeCell ref="BO394:BO397"/>
    <mergeCell ref="BF390:BF393"/>
    <mergeCell ref="BG390:BG393"/>
    <mergeCell ref="BN390:BN393"/>
    <mergeCell ref="BO390:BO393"/>
    <mergeCell ref="S394:S397"/>
    <mergeCell ref="T386:T389"/>
    <mergeCell ref="U386:U389"/>
    <mergeCell ref="V386:V389"/>
    <mergeCell ref="W386:W389"/>
    <mergeCell ref="X386:X389"/>
    <mergeCell ref="Y386:Y389"/>
    <mergeCell ref="Z386:Z389"/>
    <mergeCell ref="AA386:AA389"/>
    <mergeCell ref="AB386:AB389"/>
    <mergeCell ref="AC386:AC389"/>
    <mergeCell ref="AC390:AC393"/>
    <mergeCell ref="X390:X393"/>
    <mergeCell ref="Y390:Y393"/>
    <mergeCell ref="Z390:Z393"/>
    <mergeCell ref="AA390:AA393"/>
    <mergeCell ref="AB390:AB393"/>
    <mergeCell ref="S390:S393"/>
    <mergeCell ref="T390:T393"/>
    <mergeCell ref="BN369:BN372"/>
    <mergeCell ref="BO369:BO372"/>
    <mergeCell ref="AY377:AY380"/>
    <mergeCell ref="BF377:BF380"/>
    <mergeCell ref="BG377:BG380"/>
    <mergeCell ref="BN377:BN380"/>
    <mergeCell ref="BO377:BO380"/>
    <mergeCell ref="BO373:BO376"/>
    <mergeCell ref="AY382:AY385"/>
    <mergeCell ref="BF382:BF385"/>
    <mergeCell ref="BG382:BG385"/>
    <mergeCell ref="BN382:BN385"/>
    <mergeCell ref="BO382:BO385"/>
    <mergeCell ref="BN386:BN389"/>
    <mergeCell ref="BO386:BO389"/>
    <mergeCell ref="S382:S385"/>
    <mergeCell ref="T382:T385"/>
    <mergeCell ref="U382:U385"/>
    <mergeCell ref="X382:X385"/>
    <mergeCell ref="Y382:Y385"/>
    <mergeCell ref="Z382:Z385"/>
    <mergeCell ref="AA382:AA385"/>
    <mergeCell ref="AB382:AB385"/>
    <mergeCell ref="AC382:AC385"/>
    <mergeCell ref="AD382:AD385"/>
    <mergeCell ref="AE382:AE385"/>
    <mergeCell ref="AF382:AF385"/>
    <mergeCell ref="AD386:AD389"/>
    <mergeCell ref="AE386:AE389"/>
    <mergeCell ref="AF386:AF389"/>
    <mergeCell ref="AP386:AP389"/>
    <mergeCell ref="S386:S389"/>
    <mergeCell ref="S377:S380"/>
    <mergeCell ref="T377:T380"/>
    <mergeCell ref="U377:U380"/>
    <mergeCell ref="V377:V380"/>
    <mergeCell ref="W377:W380"/>
    <mergeCell ref="X377:X380"/>
    <mergeCell ref="Y377:Y380"/>
    <mergeCell ref="Z377:Z380"/>
    <mergeCell ref="AA377:AA380"/>
    <mergeCell ref="AB377:AB380"/>
    <mergeCell ref="AC377:AC380"/>
    <mergeCell ref="AD377:AD380"/>
    <mergeCell ref="AE377:AE380"/>
    <mergeCell ref="AF377:AF380"/>
    <mergeCell ref="AP377:AP380"/>
    <mergeCell ref="AQ377:AQ380"/>
    <mergeCell ref="AX377:AX380"/>
    <mergeCell ref="S369:S372"/>
    <mergeCell ref="T369:T372"/>
    <mergeCell ref="U369:U372"/>
    <mergeCell ref="V369:V372"/>
    <mergeCell ref="W369:W372"/>
    <mergeCell ref="X369:X372"/>
    <mergeCell ref="Y369:Y372"/>
    <mergeCell ref="Z369:Z372"/>
    <mergeCell ref="AA369:AA372"/>
    <mergeCell ref="AB369:AB372"/>
    <mergeCell ref="AC369:AC372"/>
    <mergeCell ref="AD369:AD372"/>
    <mergeCell ref="AE369:AE372"/>
    <mergeCell ref="AF369:AF372"/>
    <mergeCell ref="AP369:AP372"/>
    <mergeCell ref="AQ369:AQ372"/>
    <mergeCell ref="AX369:AX372"/>
    <mergeCell ref="E398:E401"/>
    <mergeCell ref="F398:F401"/>
    <mergeCell ref="G398:G401"/>
    <mergeCell ref="H398:H401"/>
    <mergeCell ref="I398:I401"/>
    <mergeCell ref="J398:J401"/>
    <mergeCell ref="K398:K401"/>
    <mergeCell ref="L398:L401"/>
    <mergeCell ref="M398:M401"/>
    <mergeCell ref="N398:N401"/>
    <mergeCell ref="O398:O401"/>
    <mergeCell ref="P398:P401"/>
    <mergeCell ref="Q398:Q401"/>
    <mergeCell ref="R398:R401"/>
    <mergeCell ref="C394:C401"/>
    <mergeCell ref="C390:C393"/>
    <mergeCell ref="D390:D393"/>
    <mergeCell ref="E390:E393"/>
    <mergeCell ref="F390:F393"/>
    <mergeCell ref="G390:G393"/>
    <mergeCell ref="H390:H393"/>
    <mergeCell ref="I390:I393"/>
    <mergeCell ref="J390:J393"/>
    <mergeCell ref="K390:K393"/>
    <mergeCell ref="L390:L393"/>
    <mergeCell ref="M390:M393"/>
    <mergeCell ref="N390:N393"/>
    <mergeCell ref="O390:O393"/>
    <mergeCell ref="P390:P393"/>
    <mergeCell ref="Q390:Q393"/>
    <mergeCell ref="R390:R393"/>
    <mergeCell ref="E394:E397"/>
    <mergeCell ref="E369:E372"/>
    <mergeCell ref="F369:F372"/>
    <mergeCell ref="G369:G372"/>
    <mergeCell ref="H369:H372"/>
    <mergeCell ref="I369:I372"/>
    <mergeCell ref="J369:J372"/>
    <mergeCell ref="K369:K372"/>
    <mergeCell ref="L369:L372"/>
    <mergeCell ref="M369:M372"/>
    <mergeCell ref="N369:N372"/>
    <mergeCell ref="O369:O372"/>
    <mergeCell ref="P369:P372"/>
    <mergeCell ref="Q369:Q372"/>
    <mergeCell ref="R369:R372"/>
    <mergeCell ref="F394:F397"/>
    <mergeCell ref="G394:G397"/>
    <mergeCell ref="H394:H397"/>
    <mergeCell ref="I394:I397"/>
    <mergeCell ref="J394:J397"/>
    <mergeCell ref="K394:K397"/>
    <mergeCell ref="L394:L397"/>
    <mergeCell ref="M394:M397"/>
    <mergeCell ref="N394:N397"/>
    <mergeCell ref="O394:O397"/>
    <mergeCell ref="P394:P397"/>
    <mergeCell ref="Q394:Q397"/>
    <mergeCell ref="R394:R397"/>
    <mergeCell ref="H386:H389"/>
    <mergeCell ref="I386:I389"/>
    <mergeCell ref="J386:J389"/>
    <mergeCell ref="K386:K389"/>
    <mergeCell ref="L386:L389"/>
    <mergeCell ref="L382:L385"/>
    <mergeCell ref="M382:M385"/>
    <mergeCell ref="N382:N385"/>
    <mergeCell ref="O382:O385"/>
    <mergeCell ref="P382:P385"/>
    <mergeCell ref="Q382:Q385"/>
    <mergeCell ref="R382:R385"/>
    <mergeCell ref="E386:E389"/>
    <mergeCell ref="F386:F389"/>
    <mergeCell ref="G386:G389"/>
    <mergeCell ref="C377:C380"/>
    <mergeCell ref="D377:D380"/>
    <mergeCell ref="E377:E380"/>
    <mergeCell ref="F377:F380"/>
    <mergeCell ref="G377:G380"/>
    <mergeCell ref="H377:H380"/>
    <mergeCell ref="I377:I380"/>
    <mergeCell ref="J377:J380"/>
    <mergeCell ref="K377:K380"/>
    <mergeCell ref="L377:L380"/>
    <mergeCell ref="M377:M380"/>
    <mergeCell ref="N377:N380"/>
    <mergeCell ref="O377:O380"/>
    <mergeCell ref="P377:P380"/>
    <mergeCell ref="Q377:Q380"/>
    <mergeCell ref="R377:R380"/>
    <mergeCell ref="M386:M389"/>
    <mergeCell ref="N386:N389"/>
    <mergeCell ref="O386:O389"/>
    <mergeCell ref="P386:P389"/>
    <mergeCell ref="Q386:Q389"/>
    <mergeCell ref="R386:R389"/>
    <mergeCell ref="BO438:BO441"/>
    <mergeCell ref="Z438:Z441"/>
    <mergeCell ref="AA438:AA441"/>
    <mergeCell ref="AB438:AB441"/>
    <mergeCell ref="AC438:AC441"/>
    <mergeCell ref="AD438:AD441"/>
    <mergeCell ref="AE438:AE441"/>
    <mergeCell ref="T438:T441"/>
    <mergeCell ref="U438:U441"/>
    <mergeCell ref="E438:E441"/>
    <mergeCell ref="F438:F441"/>
    <mergeCell ref="G438:G441"/>
    <mergeCell ref="H438:H441"/>
    <mergeCell ref="I438:I441"/>
    <mergeCell ref="J438:J441"/>
    <mergeCell ref="K438:K441"/>
    <mergeCell ref="L438:L441"/>
    <mergeCell ref="M438:M441"/>
    <mergeCell ref="O438:O441"/>
    <mergeCell ref="P438:P441"/>
    <mergeCell ref="Q438:Q441"/>
    <mergeCell ref="R438:R441"/>
    <mergeCell ref="S438:S441"/>
    <mergeCell ref="BN434:BN437"/>
    <mergeCell ref="P434:P437"/>
    <mergeCell ref="Q434:Q437"/>
    <mergeCell ref="R434:R437"/>
    <mergeCell ref="S434:S437"/>
    <mergeCell ref="T434:T437"/>
    <mergeCell ref="U434:U437"/>
    <mergeCell ref="J434:J437"/>
    <mergeCell ref="K434:K437"/>
    <mergeCell ref="L434:L437"/>
    <mergeCell ref="M434:M437"/>
    <mergeCell ref="N434:N437"/>
    <mergeCell ref="O434:O437"/>
    <mergeCell ref="V438:V441"/>
    <mergeCell ref="W438:W441"/>
    <mergeCell ref="X438:X441"/>
    <mergeCell ref="Y438:Y441"/>
    <mergeCell ref="N438:N441"/>
    <mergeCell ref="AF438:AF441"/>
    <mergeCell ref="BN438:BN441"/>
    <mergeCell ref="AP434:AP437"/>
    <mergeCell ref="AQ434:AQ437"/>
    <mergeCell ref="AX434:AX437"/>
    <mergeCell ref="AY434:AY437"/>
    <mergeCell ref="BF434:BF437"/>
    <mergeCell ref="BG434:BG437"/>
    <mergeCell ref="AP438:AP441"/>
    <mergeCell ref="AQ438:AQ441"/>
    <mergeCell ref="AX438:AX441"/>
    <mergeCell ref="AY438:AY441"/>
    <mergeCell ref="BF438:BF441"/>
    <mergeCell ref="BG438:BG441"/>
    <mergeCell ref="E434:E437"/>
    <mergeCell ref="F434:F437"/>
    <mergeCell ref="G434:G437"/>
    <mergeCell ref="H434:H437"/>
    <mergeCell ref="I434:I437"/>
    <mergeCell ref="AF430:AF433"/>
    <mergeCell ref="BN430:BN433"/>
    <mergeCell ref="BO430:BO433"/>
    <mergeCell ref="Z430:Z433"/>
    <mergeCell ref="AA430:AA433"/>
    <mergeCell ref="AB430:AB433"/>
    <mergeCell ref="AC430:AC433"/>
    <mergeCell ref="AD430:AD433"/>
    <mergeCell ref="AE430:AE433"/>
    <mergeCell ref="T430:T433"/>
    <mergeCell ref="U430:U433"/>
    <mergeCell ref="V430:V433"/>
    <mergeCell ref="W430:W433"/>
    <mergeCell ref="X430:X433"/>
    <mergeCell ref="Y430:Y433"/>
    <mergeCell ref="N430:N433"/>
    <mergeCell ref="O430:O433"/>
    <mergeCell ref="P430:P433"/>
    <mergeCell ref="Q430:Q433"/>
    <mergeCell ref="V434:V437"/>
    <mergeCell ref="W434:W437"/>
    <mergeCell ref="X434:X437"/>
    <mergeCell ref="Y434:Y437"/>
    <mergeCell ref="Z434:Z437"/>
    <mergeCell ref="AA434:AA437"/>
    <mergeCell ref="BO434:BO437"/>
    <mergeCell ref="AB434:AB437"/>
    <mergeCell ref="G430:G433"/>
    <mergeCell ref="AD426:AD429"/>
    <mergeCell ref="AE426:AE429"/>
    <mergeCell ref="AF426:AF429"/>
    <mergeCell ref="BN426:BN429"/>
    <mergeCell ref="BO426:BO429"/>
    <mergeCell ref="X426:X429"/>
    <mergeCell ref="Y426:Y429"/>
    <mergeCell ref="Z426:Z429"/>
    <mergeCell ref="AA426:AA429"/>
    <mergeCell ref="AB426:AB429"/>
    <mergeCell ref="AC426:AC429"/>
    <mergeCell ref="R426:R429"/>
    <mergeCell ref="S426:S429"/>
    <mergeCell ref="E426:E429"/>
    <mergeCell ref="F426:F429"/>
    <mergeCell ref="G426:G429"/>
    <mergeCell ref="H426:H429"/>
    <mergeCell ref="I426:I429"/>
    <mergeCell ref="J426:J429"/>
    <mergeCell ref="K426:K429"/>
    <mergeCell ref="U426:U429"/>
    <mergeCell ref="V426:V429"/>
    <mergeCell ref="W426:W429"/>
    <mergeCell ref="L426:L429"/>
    <mergeCell ref="M426:M429"/>
    <mergeCell ref="N426:N429"/>
    <mergeCell ref="O426:O429"/>
    <mergeCell ref="BF430:BF433"/>
    <mergeCell ref="BG430:BG433"/>
    <mergeCell ref="AP430:AP433"/>
    <mergeCell ref="AQ430:AQ433"/>
    <mergeCell ref="BO422:BO425"/>
    <mergeCell ref="Z422:Z425"/>
    <mergeCell ref="AA422:AA425"/>
    <mergeCell ref="AB422:AB425"/>
    <mergeCell ref="AC422:AC425"/>
    <mergeCell ref="AD422:AD425"/>
    <mergeCell ref="AE422:AE425"/>
    <mergeCell ref="R430:R433"/>
    <mergeCell ref="S430:S433"/>
    <mergeCell ref="H430:H433"/>
    <mergeCell ref="I430:I433"/>
    <mergeCell ref="J430:J433"/>
    <mergeCell ref="K430:K433"/>
    <mergeCell ref="L430:L433"/>
    <mergeCell ref="M430:M433"/>
    <mergeCell ref="X422:X425"/>
    <mergeCell ref="Y422:Y425"/>
    <mergeCell ref="N422:N425"/>
    <mergeCell ref="O422:O425"/>
    <mergeCell ref="P422:P425"/>
    <mergeCell ref="Q422:Q425"/>
    <mergeCell ref="R422:R425"/>
    <mergeCell ref="S422:S425"/>
    <mergeCell ref="H422:H425"/>
    <mergeCell ref="I422:I425"/>
    <mergeCell ref="J422:J425"/>
    <mergeCell ref="K422:K425"/>
    <mergeCell ref="L422:L425"/>
    <mergeCell ref="M422:M425"/>
    <mergeCell ref="T426:T429"/>
    <mergeCell ref="AX430:AX433"/>
    <mergeCell ref="AY430:AY433"/>
    <mergeCell ref="P426:P429"/>
    <mergeCell ref="Q426:Q429"/>
    <mergeCell ref="E422:E425"/>
    <mergeCell ref="F422:F425"/>
    <mergeCell ref="G422:G425"/>
    <mergeCell ref="T422:T425"/>
    <mergeCell ref="U422:U425"/>
    <mergeCell ref="S403:S406"/>
    <mergeCell ref="T403:T406"/>
    <mergeCell ref="U403:U406"/>
    <mergeCell ref="V403:V406"/>
    <mergeCell ref="W403:W406"/>
    <mergeCell ref="X403:X406"/>
    <mergeCell ref="Y403:Y406"/>
    <mergeCell ref="Z403:Z406"/>
    <mergeCell ref="T411:T414"/>
    <mergeCell ref="U411:U414"/>
    <mergeCell ref="V411:V414"/>
    <mergeCell ref="W411:W414"/>
    <mergeCell ref="X411:X414"/>
    <mergeCell ref="Y411:Y414"/>
    <mergeCell ref="Z411:Z414"/>
    <mergeCell ref="I418:I421"/>
    <mergeCell ref="J418:J421"/>
    <mergeCell ref="K418:K421"/>
    <mergeCell ref="AD353:AD356"/>
    <mergeCell ref="AE353:AE356"/>
    <mergeCell ref="AF353:AF356"/>
    <mergeCell ref="BN353:BN356"/>
    <mergeCell ref="BO353:BO356"/>
    <mergeCell ref="X353:X356"/>
    <mergeCell ref="Y353:Y356"/>
    <mergeCell ref="Z353:Z356"/>
    <mergeCell ref="AA353:AA356"/>
    <mergeCell ref="AB353:AB356"/>
    <mergeCell ref="AC353:AC356"/>
    <mergeCell ref="R353:R356"/>
    <mergeCell ref="S353:S356"/>
    <mergeCell ref="W357:W360"/>
    <mergeCell ref="X357:X360"/>
    <mergeCell ref="Y357:Y360"/>
    <mergeCell ref="Z357:Z360"/>
    <mergeCell ref="AA357:AA360"/>
    <mergeCell ref="AB357:AB360"/>
    <mergeCell ref="AC357:AC360"/>
    <mergeCell ref="AD357:AD360"/>
    <mergeCell ref="AE357:AE360"/>
    <mergeCell ref="AF357:AF360"/>
    <mergeCell ref="BN357:BN360"/>
    <mergeCell ref="BO357:BO360"/>
    <mergeCell ref="T357:T360"/>
    <mergeCell ref="U357:U360"/>
    <mergeCell ref="V357:V360"/>
    <mergeCell ref="BF357:BF360"/>
    <mergeCell ref="BG357:BG360"/>
    <mergeCell ref="M353:M356"/>
    <mergeCell ref="N353:N356"/>
    <mergeCell ref="O353:O356"/>
    <mergeCell ref="P353:P356"/>
    <mergeCell ref="Q353:Q356"/>
    <mergeCell ref="T349:T352"/>
    <mergeCell ref="U349:U352"/>
    <mergeCell ref="V349:V352"/>
    <mergeCell ref="W349:W352"/>
    <mergeCell ref="C353:C356"/>
    <mergeCell ref="D353:D356"/>
    <mergeCell ref="E353:E356"/>
    <mergeCell ref="F353:F356"/>
    <mergeCell ref="G353:G356"/>
    <mergeCell ref="H353:H356"/>
    <mergeCell ref="I353:I356"/>
    <mergeCell ref="J353:J356"/>
    <mergeCell ref="K353:K356"/>
    <mergeCell ref="T325:T328"/>
    <mergeCell ref="U325:U328"/>
    <mergeCell ref="V325:V328"/>
    <mergeCell ref="W325:W328"/>
    <mergeCell ref="X325:X328"/>
    <mergeCell ref="Y325:Y328"/>
    <mergeCell ref="Z325:Z328"/>
    <mergeCell ref="AA325:AA328"/>
    <mergeCell ref="S336:S339"/>
    <mergeCell ref="T336:T339"/>
    <mergeCell ref="U336:U339"/>
    <mergeCell ref="V336:V339"/>
    <mergeCell ref="W336:W339"/>
    <mergeCell ref="T353:T356"/>
    <mergeCell ref="U353:U356"/>
    <mergeCell ref="V353:V356"/>
    <mergeCell ref="W353:W356"/>
    <mergeCell ref="X336:X339"/>
    <mergeCell ref="Y336:Y339"/>
    <mergeCell ref="Z336:Z339"/>
    <mergeCell ref="AA336:AA339"/>
    <mergeCell ref="T340:T343"/>
    <mergeCell ref="U340:U343"/>
    <mergeCell ref="V340:V343"/>
    <mergeCell ref="W340:W343"/>
    <mergeCell ref="X340:X343"/>
    <mergeCell ref="Y340:Y343"/>
    <mergeCell ref="Z340:Z343"/>
    <mergeCell ref="AA340:AA343"/>
    <mergeCell ref="Y332:Y335"/>
    <mergeCell ref="Z332:Z335"/>
    <mergeCell ref="AA332:AA335"/>
    <mergeCell ref="AB316:AB319"/>
    <mergeCell ref="AC316:AC319"/>
    <mergeCell ref="AD316:AD319"/>
    <mergeCell ref="AE316:AE319"/>
    <mergeCell ref="AF316:AF319"/>
    <mergeCell ref="BN316:BN319"/>
    <mergeCell ref="AD320:AD323"/>
    <mergeCell ref="AE320:AE323"/>
    <mergeCell ref="AF320:AF323"/>
    <mergeCell ref="BN320:BN323"/>
    <mergeCell ref="BO320:BO323"/>
    <mergeCell ref="X320:X323"/>
    <mergeCell ref="Y320:Y323"/>
    <mergeCell ref="Z320:Z323"/>
    <mergeCell ref="AA320:AA323"/>
    <mergeCell ref="AB320:AB323"/>
    <mergeCell ref="AC320:AC323"/>
    <mergeCell ref="AP316:AP319"/>
    <mergeCell ref="AQ316:AQ319"/>
    <mergeCell ref="AX316:AX319"/>
    <mergeCell ref="AY316:AY319"/>
    <mergeCell ref="BF316:BF319"/>
    <mergeCell ref="BG316:BG319"/>
    <mergeCell ref="AP320:AP323"/>
    <mergeCell ref="AQ320:AQ323"/>
    <mergeCell ref="AX320:AX323"/>
    <mergeCell ref="AY320:AY323"/>
    <mergeCell ref="BF320:BF323"/>
    <mergeCell ref="BG320:BG323"/>
    <mergeCell ref="T320:T323"/>
    <mergeCell ref="U320:U323"/>
    <mergeCell ref="V320:V323"/>
    <mergeCell ref="W320:W323"/>
    <mergeCell ref="L320:L323"/>
    <mergeCell ref="M320:M323"/>
    <mergeCell ref="N320:N323"/>
    <mergeCell ref="O320:O323"/>
    <mergeCell ref="P320:P323"/>
    <mergeCell ref="Q320:Q323"/>
    <mergeCell ref="C320:C323"/>
    <mergeCell ref="D320:D323"/>
    <mergeCell ref="E320:E323"/>
    <mergeCell ref="F320:F323"/>
    <mergeCell ref="G320:G323"/>
    <mergeCell ref="H320:H323"/>
    <mergeCell ref="I320:I323"/>
    <mergeCell ref="J320:J323"/>
    <mergeCell ref="K320:K323"/>
    <mergeCell ref="R320:R323"/>
    <mergeCell ref="S320:S323"/>
    <mergeCell ref="V316:V319"/>
    <mergeCell ref="W316:W319"/>
    <mergeCell ref="X316:X319"/>
    <mergeCell ref="Y316:Y319"/>
    <mergeCell ref="Z316:Z319"/>
    <mergeCell ref="AA316:AA319"/>
    <mergeCell ref="P316:P319"/>
    <mergeCell ref="Q316:Q319"/>
    <mergeCell ref="R316:R319"/>
    <mergeCell ref="S316:S319"/>
    <mergeCell ref="T316:T319"/>
    <mergeCell ref="U316:U319"/>
    <mergeCell ref="J316:J319"/>
    <mergeCell ref="K316:K319"/>
    <mergeCell ref="L316:L319"/>
    <mergeCell ref="M316:M319"/>
    <mergeCell ref="N316:N319"/>
    <mergeCell ref="O316:O319"/>
    <mergeCell ref="C312:C315"/>
    <mergeCell ref="D312:D315"/>
    <mergeCell ref="E312:E315"/>
    <mergeCell ref="F312:F315"/>
    <mergeCell ref="G312:G315"/>
    <mergeCell ref="W308:W311"/>
    <mergeCell ref="X308:X311"/>
    <mergeCell ref="Y308:Y311"/>
    <mergeCell ref="Z308:Z311"/>
    <mergeCell ref="AA308:AA311"/>
    <mergeCell ref="AB308:AB311"/>
    <mergeCell ref="AC308:AC311"/>
    <mergeCell ref="C316:C319"/>
    <mergeCell ref="D316:D319"/>
    <mergeCell ref="E316:E319"/>
    <mergeCell ref="F316:F319"/>
    <mergeCell ref="G316:G319"/>
    <mergeCell ref="H316:H319"/>
    <mergeCell ref="I316:I319"/>
    <mergeCell ref="Z312:Z315"/>
    <mergeCell ref="AA312:AA315"/>
    <mergeCell ref="AB312:AB315"/>
    <mergeCell ref="AC312:AC315"/>
    <mergeCell ref="T312:T315"/>
    <mergeCell ref="U312:U315"/>
    <mergeCell ref="V312:V315"/>
    <mergeCell ref="W312:W315"/>
    <mergeCell ref="X312:X315"/>
    <mergeCell ref="Y312:Y315"/>
    <mergeCell ref="N312:N315"/>
    <mergeCell ref="O312:O315"/>
    <mergeCell ref="P312:P315"/>
    <mergeCell ref="AF303:AF306"/>
    <mergeCell ref="BN303:BN306"/>
    <mergeCell ref="BO303:BO306"/>
    <mergeCell ref="Z303:Z306"/>
    <mergeCell ref="AA303:AA306"/>
    <mergeCell ref="AB303:AB306"/>
    <mergeCell ref="AC303:AC306"/>
    <mergeCell ref="AD303:AD306"/>
    <mergeCell ref="AE303:AE306"/>
    <mergeCell ref="R312:R315"/>
    <mergeCell ref="S312:S315"/>
    <mergeCell ref="H312:H315"/>
    <mergeCell ref="I312:I315"/>
    <mergeCell ref="J312:J315"/>
    <mergeCell ref="K312:K315"/>
    <mergeCell ref="L312:L315"/>
    <mergeCell ref="M312:M315"/>
    <mergeCell ref="I303:I306"/>
    <mergeCell ref="J303:J306"/>
    <mergeCell ref="K303:K306"/>
    <mergeCell ref="L303:L306"/>
    <mergeCell ref="M303:M306"/>
    <mergeCell ref="AF312:AF315"/>
    <mergeCell ref="BN312:BN315"/>
    <mergeCell ref="BO312:BO315"/>
    <mergeCell ref="AD312:AD315"/>
    <mergeCell ref="AE312:AE315"/>
    <mergeCell ref="Q312:Q315"/>
    <mergeCell ref="AP303:AP306"/>
    <mergeCell ref="AQ303:AQ306"/>
    <mergeCell ref="AX303:AX306"/>
    <mergeCell ref="AY303:AY306"/>
    <mergeCell ref="E303:E306"/>
    <mergeCell ref="F303:F306"/>
    <mergeCell ref="G303:G306"/>
    <mergeCell ref="AD299:AD302"/>
    <mergeCell ref="AE299:AE302"/>
    <mergeCell ref="AF299:AF302"/>
    <mergeCell ref="BN299:BN302"/>
    <mergeCell ref="T303:T306"/>
    <mergeCell ref="U303:U306"/>
    <mergeCell ref="V303:V306"/>
    <mergeCell ref="W303:W306"/>
    <mergeCell ref="X303:X306"/>
    <mergeCell ref="Y303:Y306"/>
    <mergeCell ref="N303:N306"/>
    <mergeCell ref="O303:O306"/>
    <mergeCell ref="P303:P306"/>
    <mergeCell ref="Q303:Q306"/>
    <mergeCell ref="R303:R306"/>
    <mergeCell ref="S303:S306"/>
    <mergeCell ref="H303:H306"/>
    <mergeCell ref="X299:X302"/>
    <mergeCell ref="Y299:Y302"/>
    <mergeCell ref="Z299:Z302"/>
    <mergeCell ref="AA299:AA302"/>
    <mergeCell ref="AB299:AB302"/>
    <mergeCell ref="AC299:AC302"/>
    <mergeCell ref="R299:R302"/>
    <mergeCell ref="S299:S302"/>
    <mergeCell ref="T299:T302"/>
    <mergeCell ref="U299:U302"/>
    <mergeCell ref="V299:V302"/>
    <mergeCell ref="W299:W302"/>
    <mergeCell ref="P299:P302"/>
    <mergeCell ref="Q299:Q302"/>
    <mergeCell ref="E299:E302"/>
    <mergeCell ref="F299:F302"/>
    <mergeCell ref="G299:G302"/>
    <mergeCell ref="H299:H302"/>
    <mergeCell ref="I299:I302"/>
    <mergeCell ref="J299:J302"/>
    <mergeCell ref="K299:K302"/>
    <mergeCell ref="BO295:BO298"/>
    <mergeCell ref="AB295:AB298"/>
    <mergeCell ref="AC295:AC298"/>
    <mergeCell ref="AD295:AD298"/>
    <mergeCell ref="AE295:AE298"/>
    <mergeCell ref="AF295:AF298"/>
    <mergeCell ref="BN295:BN298"/>
    <mergeCell ref="V295:V298"/>
    <mergeCell ref="W295:W298"/>
    <mergeCell ref="X295:X298"/>
    <mergeCell ref="Y295:Y298"/>
    <mergeCell ref="Z295:Z298"/>
    <mergeCell ref="AA295:AA298"/>
    <mergeCell ref="P295:P298"/>
    <mergeCell ref="Q295:Q298"/>
    <mergeCell ref="BO299:BO302"/>
    <mergeCell ref="L299:L302"/>
    <mergeCell ref="M299:M302"/>
    <mergeCell ref="N299:N302"/>
    <mergeCell ref="O299:O302"/>
    <mergeCell ref="AY299:AY302"/>
    <mergeCell ref="BF299:BF302"/>
    <mergeCell ref="BG299:BG302"/>
    <mergeCell ref="L286:L289"/>
    <mergeCell ref="M286:M289"/>
    <mergeCell ref="N286:N289"/>
    <mergeCell ref="O286:O289"/>
    <mergeCell ref="R295:R298"/>
    <mergeCell ref="S295:S298"/>
    <mergeCell ref="T295:T298"/>
    <mergeCell ref="U295:U298"/>
    <mergeCell ref="J295:J298"/>
    <mergeCell ref="K295:K298"/>
    <mergeCell ref="L295:L298"/>
    <mergeCell ref="M295:M298"/>
    <mergeCell ref="N295:N298"/>
    <mergeCell ref="O295:O298"/>
    <mergeCell ref="C295:C298"/>
    <mergeCell ref="D295:D298"/>
    <mergeCell ref="E295:E298"/>
    <mergeCell ref="F295:F298"/>
    <mergeCell ref="G295:G298"/>
    <mergeCell ref="H295:H298"/>
    <mergeCell ref="I295:I298"/>
    <mergeCell ref="C291:C294"/>
    <mergeCell ref="D291:D294"/>
    <mergeCell ref="E291:E294"/>
    <mergeCell ref="F291:F294"/>
    <mergeCell ref="G291:G294"/>
    <mergeCell ref="H291:H294"/>
    <mergeCell ref="I291:I294"/>
    <mergeCell ref="J291:J294"/>
    <mergeCell ref="K291:K294"/>
    <mergeCell ref="L291:L294"/>
    <mergeCell ref="M291:M294"/>
    <mergeCell ref="Y286:Y289"/>
    <mergeCell ref="Z286:Z289"/>
    <mergeCell ref="AA286:AA289"/>
    <mergeCell ref="AB286:AB289"/>
    <mergeCell ref="AC286:AC289"/>
    <mergeCell ref="R286:R289"/>
    <mergeCell ref="S286:S289"/>
    <mergeCell ref="T286:T289"/>
    <mergeCell ref="U286:U289"/>
    <mergeCell ref="V286:V289"/>
    <mergeCell ref="W286:W289"/>
    <mergeCell ref="AP286:AP289"/>
    <mergeCell ref="AQ286:AQ289"/>
    <mergeCell ref="AX286:AX289"/>
    <mergeCell ref="AY286:AY289"/>
    <mergeCell ref="BF286:BF289"/>
    <mergeCell ref="BG286:BG289"/>
    <mergeCell ref="P286:P289"/>
    <mergeCell ref="Q286:Q289"/>
    <mergeCell ref="C286:C289"/>
    <mergeCell ref="D286:D289"/>
    <mergeCell ref="E286:E289"/>
    <mergeCell ref="F286:F289"/>
    <mergeCell ref="G286:G289"/>
    <mergeCell ref="H286:H289"/>
    <mergeCell ref="I286:I289"/>
    <mergeCell ref="J286:J289"/>
    <mergeCell ref="K286:K289"/>
    <mergeCell ref="BO282:BO285"/>
    <mergeCell ref="AB282:AB285"/>
    <mergeCell ref="AC282:AC285"/>
    <mergeCell ref="AD282:AD285"/>
    <mergeCell ref="AE282:AE285"/>
    <mergeCell ref="AF282:AF285"/>
    <mergeCell ref="BN282:BN285"/>
    <mergeCell ref="V282:V285"/>
    <mergeCell ref="W282:W285"/>
    <mergeCell ref="X282:X285"/>
    <mergeCell ref="Y282:Y285"/>
    <mergeCell ref="Z282:Z285"/>
    <mergeCell ref="AA282:AA285"/>
    <mergeCell ref="P282:P285"/>
    <mergeCell ref="Q282:Q285"/>
    <mergeCell ref="AD286:AD289"/>
    <mergeCell ref="AE286:AE289"/>
    <mergeCell ref="AF286:AF289"/>
    <mergeCell ref="BN286:BN289"/>
    <mergeCell ref="BO286:BO289"/>
    <mergeCell ref="X286:X289"/>
    <mergeCell ref="C282:C285"/>
    <mergeCell ref="D282:D285"/>
    <mergeCell ref="E282:E285"/>
    <mergeCell ref="F282:F285"/>
    <mergeCell ref="G282:G285"/>
    <mergeCell ref="H282:H285"/>
    <mergeCell ref="I282:I285"/>
    <mergeCell ref="C278:C281"/>
    <mergeCell ref="D278:D281"/>
    <mergeCell ref="E278:E281"/>
    <mergeCell ref="F278:F281"/>
    <mergeCell ref="G278:G281"/>
    <mergeCell ref="AF278:AF281"/>
    <mergeCell ref="BN278:BN281"/>
    <mergeCell ref="BO278:BO281"/>
    <mergeCell ref="Z278:Z281"/>
    <mergeCell ref="AA278:AA281"/>
    <mergeCell ref="AB278:AB281"/>
    <mergeCell ref="AC278:AC281"/>
    <mergeCell ref="AD278:AD281"/>
    <mergeCell ref="AE278:AE281"/>
    <mergeCell ref="O278:O281"/>
    <mergeCell ref="P278:P281"/>
    <mergeCell ref="Q278:Q281"/>
    <mergeCell ref="R278:R281"/>
    <mergeCell ref="S278:S281"/>
    <mergeCell ref="H278:H281"/>
    <mergeCell ref="AY278:AY281"/>
    <mergeCell ref="BF278:BF281"/>
    <mergeCell ref="BG278:BG281"/>
    <mergeCell ref="AP282:AP285"/>
    <mergeCell ref="AQ282:AQ285"/>
    <mergeCell ref="U274:U277"/>
    <mergeCell ref="P274:P277"/>
    <mergeCell ref="Q274:Q277"/>
    <mergeCell ref="AP278:AP281"/>
    <mergeCell ref="AQ278:AQ281"/>
    <mergeCell ref="AX278:AX281"/>
    <mergeCell ref="I278:I281"/>
    <mergeCell ref="J278:J281"/>
    <mergeCell ref="K278:K281"/>
    <mergeCell ref="L278:L281"/>
    <mergeCell ref="M278:M281"/>
    <mergeCell ref="R282:R285"/>
    <mergeCell ref="S282:S285"/>
    <mergeCell ref="T282:T285"/>
    <mergeCell ref="U282:U285"/>
    <mergeCell ref="J282:J285"/>
    <mergeCell ref="K282:K285"/>
    <mergeCell ref="L282:L285"/>
    <mergeCell ref="M282:M285"/>
    <mergeCell ref="N282:N285"/>
    <mergeCell ref="O282:O285"/>
    <mergeCell ref="T278:T281"/>
    <mergeCell ref="U278:U281"/>
    <mergeCell ref="V278:V281"/>
    <mergeCell ref="W278:W281"/>
    <mergeCell ref="X278:X281"/>
    <mergeCell ref="Y278:Y281"/>
    <mergeCell ref="N278:N281"/>
    <mergeCell ref="N274:N277"/>
    <mergeCell ref="O274:O277"/>
    <mergeCell ref="AD274:AD277"/>
    <mergeCell ref="AE274:AE277"/>
    <mergeCell ref="C274:C277"/>
    <mergeCell ref="D274:D277"/>
    <mergeCell ref="E274:E277"/>
    <mergeCell ref="F274:F277"/>
    <mergeCell ref="G274:G277"/>
    <mergeCell ref="H274:H277"/>
    <mergeCell ref="I274:I277"/>
    <mergeCell ref="J274:J277"/>
    <mergeCell ref="K274:K277"/>
    <mergeCell ref="BO270:BO273"/>
    <mergeCell ref="AB270:AB273"/>
    <mergeCell ref="AC270:AC273"/>
    <mergeCell ref="AD270:AD273"/>
    <mergeCell ref="AE270:AE273"/>
    <mergeCell ref="AF270:AF273"/>
    <mergeCell ref="BN270:BN273"/>
    <mergeCell ref="V270:V273"/>
    <mergeCell ref="W270:W273"/>
    <mergeCell ref="X270:X273"/>
    <mergeCell ref="Y270:Y273"/>
    <mergeCell ref="Z270:Z273"/>
    <mergeCell ref="AA270:AA273"/>
    <mergeCell ref="P270:P273"/>
    <mergeCell ref="Q270:Q273"/>
    <mergeCell ref="V274:V277"/>
    <mergeCell ref="W274:W277"/>
    <mergeCell ref="L274:L277"/>
    <mergeCell ref="M274:M277"/>
    <mergeCell ref="AC274:AC277"/>
    <mergeCell ref="R274:R277"/>
    <mergeCell ref="S274:S277"/>
    <mergeCell ref="T274:T277"/>
    <mergeCell ref="H266:H269"/>
    <mergeCell ref="I266:I269"/>
    <mergeCell ref="J266:J269"/>
    <mergeCell ref="K266:K269"/>
    <mergeCell ref="L266:L269"/>
    <mergeCell ref="M266:M269"/>
    <mergeCell ref="R270:R273"/>
    <mergeCell ref="S270:S273"/>
    <mergeCell ref="T270:T273"/>
    <mergeCell ref="U270:U273"/>
    <mergeCell ref="J270:J273"/>
    <mergeCell ref="K270:K273"/>
    <mergeCell ref="L270:L273"/>
    <mergeCell ref="M270:M273"/>
    <mergeCell ref="N270:N273"/>
    <mergeCell ref="O270:O273"/>
    <mergeCell ref="Y266:Y269"/>
    <mergeCell ref="N266:N269"/>
    <mergeCell ref="O266:O269"/>
    <mergeCell ref="P266:P269"/>
    <mergeCell ref="Q266:Q269"/>
    <mergeCell ref="R266:R269"/>
    <mergeCell ref="S266:S269"/>
    <mergeCell ref="T266:T269"/>
    <mergeCell ref="U266:U269"/>
    <mergeCell ref="V266:V269"/>
    <mergeCell ref="W266:W269"/>
    <mergeCell ref="X266:X269"/>
    <mergeCell ref="Z266:Z269"/>
    <mergeCell ref="X274:X277"/>
    <mergeCell ref="Y274:Y277"/>
    <mergeCell ref="Z274:Z277"/>
    <mergeCell ref="AA274:AA277"/>
    <mergeCell ref="C270:C273"/>
    <mergeCell ref="D270:D273"/>
    <mergeCell ref="E270:E273"/>
    <mergeCell ref="F270:F273"/>
    <mergeCell ref="G270:G273"/>
    <mergeCell ref="H270:H273"/>
    <mergeCell ref="I270:I273"/>
    <mergeCell ref="BO257:BO260"/>
    <mergeCell ref="AB257:AB260"/>
    <mergeCell ref="AC257:AC260"/>
    <mergeCell ref="AD257:AD260"/>
    <mergeCell ref="AE257:AE260"/>
    <mergeCell ref="AF257:AF260"/>
    <mergeCell ref="BN257:BN260"/>
    <mergeCell ref="V257:V260"/>
    <mergeCell ref="W257:W260"/>
    <mergeCell ref="X257:X260"/>
    <mergeCell ref="Y257:Y260"/>
    <mergeCell ref="Z257:Z260"/>
    <mergeCell ref="AA257:AA260"/>
    <mergeCell ref="P257:P260"/>
    <mergeCell ref="Q257:Q260"/>
    <mergeCell ref="C266:C269"/>
    <mergeCell ref="D266:D269"/>
    <mergeCell ref="E266:E269"/>
    <mergeCell ref="F266:F269"/>
    <mergeCell ref="G266:G269"/>
    <mergeCell ref="R257:R260"/>
    <mergeCell ref="S257:S260"/>
    <mergeCell ref="T257:T260"/>
    <mergeCell ref="U257:U260"/>
    <mergeCell ref="J257:J260"/>
    <mergeCell ref="K257:K260"/>
    <mergeCell ref="L257:L260"/>
    <mergeCell ref="M257:M260"/>
    <mergeCell ref="N257:N260"/>
    <mergeCell ref="O257:O260"/>
    <mergeCell ref="C257:C260"/>
    <mergeCell ref="D257:D260"/>
    <mergeCell ref="E257:E260"/>
    <mergeCell ref="F257:F260"/>
    <mergeCell ref="G257:G260"/>
    <mergeCell ref="H257:H260"/>
    <mergeCell ref="I257:I260"/>
    <mergeCell ref="V249:V252"/>
    <mergeCell ref="W249:W252"/>
    <mergeCell ref="X249:X252"/>
    <mergeCell ref="Y249:Y252"/>
    <mergeCell ref="Z249:Z252"/>
    <mergeCell ref="AA249:AA252"/>
    <mergeCell ref="AB249:AB252"/>
    <mergeCell ref="AC249:AC252"/>
    <mergeCell ref="AD249:AD252"/>
    <mergeCell ref="AE249:AE252"/>
    <mergeCell ref="AF249:AF252"/>
    <mergeCell ref="I253:I256"/>
    <mergeCell ref="J253:J256"/>
    <mergeCell ref="K253:K256"/>
    <mergeCell ref="L253:L256"/>
    <mergeCell ref="M253:M256"/>
    <mergeCell ref="AF253:AF256"/>
    <mergeCell ref="Z253:Z256"/>
    <mergeCell ref="AA253:AA256"/>
    <mergeCell ref="AB253:AB256"/>
    <mergeCell ref="AC253:AC256"/>
    <mergeCell ref="AD253:AD256"/>
    <mergeCell ref="AE253:AE256"/>
    <mergeCell ref="AD242:AD245"/>
    <mergeCell ref="AE242:AE245"/>
    <mergeCell ref="AF242:AF245"/>
    <mergeCell ref="BN242:BN245"/>
    <mergeCell ref="V242:V245"/>
    <mergeCell ref="W242:W245"/>
    <mergeCell ref="X242:X245"/>
    <mergeCell ref="Y242:Y245"/>
    <mergeCell ref="Z242:Z245"/>
    <mergeCell ref="AA242:AA245"/>
    <mergeCell ref="P242:P245"/>
    <mergeCell ref="Q242:Q245"/>
    <mergeCell ref="C253:C256"/>
    <mergeCell ref="D253:D256"/>
    <mergeCell ref="E253:E256"/>
    <mergeCell ref="F253:F256"/>
    <mergeCell ref="G253:G256"/>
    <mergeCell ref="T253:T256"/>
    <mergeCell ref="U253:U256"/>
    <mergeCell ref="V253:V256"/>
    <mergeCell ref="W253:W256"/>
    <mergeCell ref="X253:X256"/>
    <mergeCell ref="Y253:Y256"/>
    <mergeCell ref="N253:N256"/>
    <mergeCell ref="O253:O256"/>
    <mergeCell ref="P253:P256"/>
    <mergeCell ref="Q253:Q256"/>
    <mergeCell ref="R253:R256"/>
    <mergeCell ref="S253:S256"/>
    <mergeCell ref="H253:H256"/>
    <mergeCell ref="T249:T252"/>
    <mergeCell ref="U249:U252"/>
    <mergeCell ref="T242:T245"/>
    <mergeCell ref="U242:U245"/>
    <mergeCell ref="J242:J245"/>
    <mergeCell ref="K242:K245"/>
    <mergeCell ref="L242:L245"/>
    <mergeCell ref="M242:M245"/>
    <mergeCell ref="N242:N245"/>
    <mergeCell ref="O242:O245"/>
    <mergeCell ref="C242:C245"/>
    <mergeCell ref="D242:D245"/>
    <mergeCell ref="E242:E245"/>
    <mergeCell ref="F242:F245"/>
    <mergeCell ref="G242:G245"/>
    <mergeCell ref="H242:H245"/>
    <mergeCell ref="I242:I245"/>
    <mergeCell ref="AB242:AB245"/>
    <mergeCell ref="AC242:AC245"/>
    <mergeCell ref="AD226:AD229"/>
    <mergeCell ref="AE226:AE229"/>
    <mergeCell ref="AF226:AF229"/>
    <mergeCell ref="BN226:BN229"/>
    <mergeCell ref="BO226:BO229"/>
    <mergeCell ref="X226:X229"/>
    <mergeCell ref="Y226:Y229"/>
    <mergeCell ref="Z226:Z229"/>
    <mergeCell ref="AA226:AA229"/>
    <mergeCell ref="AB226:AB229"/>
    <mergeCell ref="AC226:AC229"/>
    <mergeCell ref="R226:R229"/>
    <mergeCell ref="S226:S229"/>
    <mergeCell ref="T226:T229"/>
    <mergeCell ref="U226:U229"/>
    <mergeCell ref="V226:V229"/>
    <mergeCell ref="W226:W229"/>
    <mergeCell ref="AQ226:AQ229"/>
    <mergeCell ref="AX226:AX229"/>
    <mergeCell ref="AY226:AY229"/>
    <mergeCell ref="BF226:BF229"/>
    <mergeCell ref="BG226:BG229"/>
    <mergeCell ref="AP226:AP229"/>
    <mergeCell ref="T217:T220"/>
    <mergeCell ref="U217:U220"/>
    <mergeCell ref="V217:V220"/>
    <mergeCell ref="W217:W220"/>
    <mergeCell ref="X217:X220"/>
    <mergeCell ref="Y217:Y220"/>
    <mergeCell ref="P226:P229"/>
    <mergeCell ref="Q226:Q229"/>
    <mergeCell ref="C226:C229"/>
    <mergeCell ref="D226:D229"/>
    <mergeCell ref="E226:E229"/>
    <mergeCell ref="F226:F229"/>
    <mergeCell ref="G226:G229"/>
    <mergeCell ref="H226:H229"/>
    <mergeCell ref="I226:I229"/>
    <mergeCell ref="J226:J229"/>
    <mergeCell ref="K226:K229"/>
    <mergeCell ref="L226:L229"/>
    <mergeCell ref="M226:M229"/>
    <mergeCell ref="N226:N229"/>
    <mergeCell ref="O226:O229"/>
    <mergeCell ref="T221:T224"/>
    <mergeCell ref="U221:U224"/>
    <mergeCell ref="V221:V224"/>
    <mergeCell ref="W221:W224"/>
    <mergeCell ref="X221:X224"/>
    <mergeCell ref="Y221:Y224"/>
    <mergeCell ref="AF192:AF195"/>
    <mergeCell ref="BN192:BN195"/>
    <mergeCell ref="BO192:BO195"/>
    <mergeCell ref="BN196:BN199"/>
    <mergeCell ref="BO196:BO199"/>
    <mergeCell ref="S204:S207"/>
    <mergeCell ref="T204:T207"/>
    <mergeCell ref="U204:U207"/>
    <mergeCell ref="BF200:BF203"/>
    <mergeCell ref="BG200:BG203"/>
    <mergeCell ref="BN200:BN203"/>
    <mergeCell ref="BO200:BO203"/>
    <mergeCell ref="AP204:AP207"/>
    <mergeCell ref="AQ204:AQ207"/>
    <mergeCell ref="BN204:BN207"/>
    <mergeCell ref="BO204:BO207"/>
    <mergeCell ref="AP196:AP199"/>
    <mergeCell ref="AQ196:AQ199"/>
    <mergeCell ref="AX196:AX199"/>
    <mergeCell ref="AY196:AY199"/>
    <mergeCell ref="BF196:BF199"/>
    <mergeCell ref="BG196:BG199"/>
    <mergeCell ref="AX204:AX207"/>
    <mergeCell ref="AY204:AY207"/>
    <mergeCell ref="BF204:BF207"/>
    <mergeCell ref="BG204:BG207"/>
    <mergeCell ref="AP192:AP195"/>
    <mergeCell ref="AQ192:AQ195"/>
    <mergeCell ref="AX192:AX195"/>
    <mergeCell ref="AY192:AY195"/>
    <mergeCell ref="BF192:BF195"/>
    <mergeCell ref="T196:T199"/>
    <mergeCell ref="AE168:AE171"/>
    <mergeCell ref="AF168:AF171"/>
    <mergeCell ref="BN168:BN171"/>
    <mergeCell ref="BO168:BO171"/>
    <mergeCell ref="T176:T179"/>
    <mergeCell ref="U176:U179"/>
    <mergeCell ref="T188:T191"/>
    <mergeCell ref="U188:U191"/>
    <mergeCell ref="V188:V191"/>
    <mergeCell ref="W188:W191"/>
    <mergeCell ref="X188:X191"/>
    <mergeCell ref="Y188:Y191"/>
    <mergeCell ref="AX176:AX179"/>
    <mergeCell ref="AY176:AY179"/>
    <mergeCell ref="BF176:BF179"/>
    <mergeCell ref="BG176:BG179"/>
    <mergeCell ref="U168:U171"/>
    <mergeCell ref="V168:V171"/>
    <mergeCell ref="W168:W171"/>
    <mergeCell ref="X168:X171"/>
    <mergeCell ref="Y168:Y171"/>
    <mergeCell ref="Z168:Z171"/>
    <mergeCell ref="AA168:AA171"/>
    <mergeCell ref="AB168:AB171"/>
    <mergeCell ref="AC168:AC171"/>
    <mergeCell ref="BF188:BF191"/>
    <mergeCell ref="BG188:BG191"/>
    <mergeCell ref="T172:T175"/>
    <mergeCell ref="U172:U175"/>
    <mergeCell ref="V172:V175"/>
    <mergeCell ref="W172:W175"/>
    <mergeCell ref="X172:X175"/>
    <mergeCell ref="X160:X163"/>
    <mergeCell ref="Y160:Y163"/>
    <mergeCell ref="N160:N163"/>
    <mergeCell ref="O160:O163"/>
    <mergeCell ref="P160:P163"/>
    <mergeCell ref="Q160:Q163"/>
    <mergeCell ref="R160:R163"/>
    <mergeCell ref="S160:S163"/>
    <mergeCell ref="H160:H163"/>
    <mergeCell ref="I160:I163"/>
    <mergeCell ref="J160:J163"/>
    <mergeCell ref="K160:K163"/>
    <mergeCell ref="L160:L163"/>
    <mergeCell ref="M160:M163"/>
    <mergeCell ref="AF160:AF163"/>
    <mergeCell ref="BN160:BN163"/>
    <mergeCell ref="BO160:BO163"/>
    <mergeCell ref="Z160:Z163"/>
    <mergeCell ref="AA160:AA163"/>
    <mergeCell ref="AB160:AB163"/>
    <mergeCell ref="AC160:AC163"/>
    <mergeCell ref="AD160:AD163"/>
    <mergeCell ref="AE160:AE163"/>
    <mergeCell ref="P149:P152"/>
    <mergeCell ref="Q149:Q152"/>
    <mergeCell ref="C160:C163"/>
    <mergeCell ref="D160:D163"/>
    <mergeCell ref="E160:E163"/>
    <mergeCell ref="F160:F163"/>
    <mergeCell ref="G160:G163"/>
    <mergeCell ref="AD153:AD156"/>
    <mergeCell ref="AE153:AE156"/>
    <mergeCell ref="AF153:AF156"/>
    <mergeCell ref="BN153:BN156"/>
    <mergeCell ref="BO153:BO156"/>
    <mergeCell ref="X153:X156"/>
    <mergeCell ref="Y153:Y156"/>
    <mergeCell ref="Z153:Z156"/>
    <mergeCell ref="AA153:AA156"/>
    <mergeCell ref="AB153:AB156"/>
    <mergeCell ref="AC153:AC156"/>
    <mergeCell ref="R153:R156"/>
    <mergeCell ref="S153:S156"/>
    <mergeCell ref="T153:T156"/>
    <mergeCell ref="U153:U156"/>
    <mergeCell ref="V153:V156"/>
    <mergeCell ref="W153:W156"/>
    <mergeCell ref="L153:L156"/>
    <mergeCell ref="M153:M156"/>
    <mergeCell ref="N153:N156"/>
    <mergeCell ref="O153:O156"/>
    <mergeCell ref="T160:T163"/>
    <mergeCell ref="U160:U163"/>
    <mergeCell ref="V160:V163"/>
    <mergeCell ref="W160:W163"/>
    <mergeCell ref="BN145:BN148"/>
    <mergeCell ref="BO145:BO148"/>
    <mergeCell ref="X145:X148"/>
    <mergeCell ref="Y145:Y148"/>
    <mergeCell ref="Z145:Z148"/>
    <mergeCell ref="AA145:AA148"/>
    <mergeCell ref="AB145:AB148"/>
    <mergeCell ref="AC145:AC148"/>
    <mergeCell ref="P153:P156"/>
    <mergeCell ref="Q153:Q156"/>
    <mergeCell ref="C153:C156"/>
    <mergeCell ref="D153:D156"/>
    <mergeCell ref="E153:E156"/>
    <mergeCell ref="F153:F156"/>
    <mergeCell ref="G153:G156"/>
    <mergeCell ref="H153:H156"/>
    <mergeCell ref="I153:I156"/>
    <mergeCell ref="J153:J156"/>
    <mergeCell ref="K153:K156"/>
    <mergeCell ref="BO149:BO152"/>
    <mergeCell ref="AB149:AB152"/>
    <mergeCell ref="AC149:AC152"/>
    <mergeCell ref="AD149:AD152"/>
    <mergeCell ref="AE149:AE152"/>
    <mergeCell ref="AF149:AF152"/>
    <mergeCell ref="BN149:BN152"/>
    <mergeCell ref="V149:V152"/>
    <mergeCell ref="W149:W152"/>
    <mergeCell ref="X149:X152"/>
    <mergeCell ref="Y149:Y152"/>
    <mergeCell ref="Z149:Z152"/>
    <mergeCell ref="AA149:AA152"/>
    <mergeCell ref="E145:E148"/>
    <mergeCell ref="F145:F148"/>
    <mergeCell ref="G145:G148"/>
    <mergeCell ref="H145:H148"/>
    <mergeCell ref="I145:I148"/>
    <mergeCell ref="J145:J148"/>
    <mergeCell ref="K145:K148"/>
    <mergeCell ref="AF141:AF144"/>
    <mergeCell ref="BN141:BN144"/>
    <mergeCell ref="BO141:BO144"/>
    <mergeCell ref="Z141:Z144"/>
    <mergeCell ref="AA141:AA144"/>
    <mergeCell ref="AB141:AB144"/>
    <mergeCell ref="AC141:AC144"/>
    <mergeCell ref="R149:R152"/>
    <mergeCell ref="S149:S152"/>
    <mergeCell ref="T149:T152"/>
    <mergeCell ref="U149:U152"/>
    <mergeCell ref="J149:J152"/>
    <mergeCell ref="K149:K152"/>
    <mergeCell ref="L149:L152"/>
    <mergeCell ref="M149:M152"/>
    <mergeCell ref="N149:N152"/>
    <mergeCell ref="O149:O152"/>
    <mergeCell ref="E149:E152"/>
    <mergeCell ref="F149:F152"/>
    <mergeCell ref="G149:G152"/>
    <mergeCell ref="H149:H152"/>
    <mergeCell ref="I149:I152"/>
    <mergeCell ref="AD145:AD148"/>
    <mergeCell ref="AE145:AE148"/>
    <mergeCell ref="AF145:AF148"/>
    <mergeCell ref="W141:W144"/>
    <mergeCell ref="X141:X144"/>
    <mergeCell ref="Y141:Y144"/>
    <mergeCell ref="N141:N144"/>
    <mergeCell ref="O141:O144"/>
    <mergeCell ref="P141:P144"/>
    <mergeCell ref="Q141:Q144"/>
    <mergeCell ref="R141:R144"/>
    <mergeCell ref="S141:S144"/>
    <mergeCell ref="H141:H144"/>
    <mergeCell ref="I141:I144"/>
    <mergeCell ref="J141:J144"/>
    <mergeCell ref="K141:K144"/>
    <mergeCell ref="L141:L144"/>
    <mergeCell ref="M141:M144"/>
    <mergeCell ref="R145:R148"/>
    <mergeCell ref="S145:S148"/>
    <mergeCell ref="T145:T148"/>
    <mergeCell ref="U145:U148"/>
    <mergeCell ref="V145:V148"/>
    <mergeCell ref="W145:W148"/>
    <mergeCell ref="L145:L148"/>
    <mergeCell ref="M145:M148"/>
    <mergeCell ref="N145:N148"/>
    <mergeCell ref="O145:O148"/>
    <mergeCell ref="P145:P148"/>
    <mergeCell ref="Q145:Q148"/>
    <mergeCell ref="C133:C136"/>
    <mergeCell ref="C141:C152"/>
    <mergeCell ref="D141:D152"/>
    <mergeCell ref="E141:E144"/>
    <mergeCell ref="F141:F144"/>
    <mergeCell ref="G141:G144"/>
    <mergeCell ref="AD137:AD140"/>
    <mergeCell ref="AE137:AE140"/>
    <mergeCell ref="AF137:AF140"/>
    <mergeCell ref="BN137:BN140"/>
    <mergeCell ref="BO137:BO140"/>
    <mergeCell ref="X137:X140"/>
    <mergeCell ref="Y137:Y140"/>
    <mergeCell ref="Z137:Z140"/>
    <mergeCell ref="AA137:AA140"/>
    <mergeCell ref="AB137:AB140"/>
    <mergeCell ref="AC137:AC140"/>
    <mergeCell ref="R137:R140"/>
    <mergeCell ref="S137:S140"/>
    <mergeCell ref="T137:T140"/>
    <mergeCell ref="U137:U140"/>
    <mergeCell ref="V137:V140"/>
    <mergeCell ref="W137:W140"/>
    <mergeCell ref="L137:L140"/>
    <mergeCell ref="M137:M140"/>
    <mergeCell ref="N137:N140"/>
    <mergeCell ref="O137:O140"/>
    <mergeCell ref="AD141:AD144"/>
    <mergeCell ref="AE141:AE144"/>
    <mergeCell ref="T141:T144"/>
    <mergeCell ref="U141:U144"/>
    <mergeCell ref="V141:V144"/>
    <mergeCell ref="R133:R136"/>
    <mergeCell ref="P137:P140"/>
    <mergeCell ref="Q137:Q140"/>
    <mergeCell ref="C137:C140"/>
    <mergeCell ref="D137:D140"/>
    <mergeCell ref="E137:E140"/>
    <mergeCell ref="F137:F140"/>
    <mergeCell ref="G137:G140"/>
    <mergeCell ref="H137:H140"/>
    <mergeCell ref="I137:I140"/>
    <mergeCell ref="J137:J140"/>
    <mergeCell ref="K137:K140"/>
    <mergeCell ref="BO133:BO136"/>
    <mergeCell ref="AB133:AB136"/>
    <mergeCell ref="AC133:AC136"/>
    <mergeCell ref="AD133:AD136"/>
    <mergeCell ref="AE133:AE136"/>
    <mergeCell ref="AF133:AF136"/>
    <mergeCell ref="BN133:BN136"/>
    <mergeCell ref="V133:V136"/>
    <mergeCell ref="W133:W136"/>
    <mergeCell ref="X133:X136"/>
    <mergeCell ref="Y133:Y136"/>
    <mergeCell ref="Z133:Z136"/>
    <mergeCell ref="AA133:AA136"/>
    <mergeCell ref="P133:P136"/>
    <mergeCell ref="Q133:Q136"/>
    <mergeCell ref="AQ137:AQ140"/>
    <mergeCell ref="AX137:AX140"/>
    <mergeCell ref="AY137:AY140"/>
    <mergeCell ref="BF137:BF140"/>
    <mergeCell ref="BG137:BG140"/>
    <mergeCell ref="AF129:AF132"/>
    <mergeCell ref="BN129:BN132"/>
    <mergeCell ref="BO129:BO132"/>
    <mergeCell ref="Z129:Z132"/>
    <mergeCell ref="AA129:AA132"/>
    <mergeCell ref="AB129:AB132"/>
    <mergeCell ref="AC129:AC132"/>
    <mergeCell ref="AD129:AD132"/>
    <mergeCell ref="AE129:AE132"/>
    <mergeCell ref="AY125:AY128"/>
    <mergeCell ref="Z125:Z128"/>
    <mergeCell ref="AA125:AA128"/>
    <mergeCell ref="P125:P128"/>
    <mergeCell ref="Q125:Q128"/>
    <mergeCell ref="R125:R128"/>
    <mergeCell ref="S125:S128"/>
    <mergeCell ref="T125:T128"/>
    <mergeCell ref="U125:U128"/>
    <mergeCell ref="BO125:BO128"/>
    <mergeCell ref="AB125:AB128"/>
    <mergeCell ref="AC125:AC128"/>
    <mergeCell ref="AD125:AD128"/>
    <mergeCell ref="AE125:AE128"/>
    <mergeCell ref="C125:C132"/>
    <mergeCell ref="D125:D132"/>
    <mergeCell ref="E125:E128"/>
    <mergeCell ref="F125:F128"/>
    <mergeCell ref="G125:G128"/>
    <mergeCell ref="H125:H128"/>
    <mergeCell ref="I125:I128"/>
    <mergeCell ref="S133:S136"/>
    <mergeCell ref="T133:T136"/>
    <mergeCell ref="U133:U136"/>
    <mergeCell ref="J133:J136"/>
    <mergeCell ref="K133:K136"/>
    <mergeCell ref="L133:L136"/>
    <mergeCell ref="M133:M136"/>
    <mergeCell ref="N133:N136"/>
    <mergeCell ref="O133:O136"/>
    <mergeCell ref="T129:T132"/>
    <mergeCell ref="U129:U132"/>
    <mergeCell ref="N129:N132"/>
    <mergeCell ref="O129:O132"/>
    <mergeCell ref="P129:P132"/>
    <mergeCell ref="Q129:Q132"/>
    <mergeCell ref="R129:R132"/>
    <mergeCell ref="S129:S132"/>
    <mergeCell ref="D133:D136"/>
    <mergeCell ref="E133:E136"/>
    <mergeCell ref="F133:F136"/>
    <mergeCell ref="G133:G136"/>
    <mergeCell ref="H133:H136"/>
    <mergeCell ref="I133:I136"/>
    <mergeCell ref="J125:J128"/>
    <mergeCell ref="K125:K128"/>
    <mergeCell ref="X120:X123"/>
    <mergeCell ref="Y120:Y123"/>
    <mergeCell ref="N120:N123"/>
    <mergeCell ref="O120:O123"/>
    <mergeCell ref="P120:P123"/>
    <mergeCell ref="E129:E132"/>
    <mergeCell ref="F129:F132"/>
    <mergeCell ref="G129:G132"/>
    <mergeCell ref="H129:H132"/>
    <mergeCell ref="I129:I132"/>
    <mergeCell ref="J129:J132"/>
    <mergeCell ref="K129:K132"/>
    <mergeCell ref="L129:L132"/>
    <mergeCell ref="M129:M132"/>
    <mergeCell ref="L125:L128"/>
    <mergeCell ref="M125:M128"/>
    <mergeCell ref="N125:N128"/>
    <mergeCell ref="O125:O128"/>
    <mergeCell ref="V129:V132"/>
    <mergeCell ref="W129:W132"/>
    <mergeCell ref="X129:X132"/>
    <mergeCell ref="Y129:Y132"/>
    <mergeCell ref="L120:L123"/>
    <mergeCell ref="M120:M123"/>
    <mergeCell ref="BO120:BO123"/>
    <mergeCell ref="AP120:AP123"/>
    <mergeCell ref="AQ120:AQ123"/>
    <mergeCell ref="AX120:AX123"/>
    <mergeCell ref="AY120:AY123"/>
    <mergeCell ref="AF120:AF123"/>
    <mergeCell ref="BN120:BN123"/>
    <mergeCell ref="AF125:AF128"/>
    <mergeCell ref="BN125:BN128"/>
    <mergeCell ref="V125:V128"/>
    <mergeCell ref="W125:W128"/>
    <mergeCell ref="X125:X128"/>
    <mergeCell ref="Y125:Y128"/>
    <mergeCell ref="C120:C123"/>
    <mergeCell ref="D120:D123"/>
    <mergeCell ref="E120:E123"/>
    <mergeCell ref="F120:F123"/>
    <mergeCell ref="G120:G123"/>
    <mergeCell ref="H120:H123"/>
    <mergeCell ref="I120:I123"/>
    <mergeCell ref="J120:J123"/>
    <mergeCell ref="K120:K123"/>
    <mergeCell ref="Z120:Z123"/>
    <mergeCell ref="AA120:AA123"/>
    <mergeCell ref="AB120:AB123"/>
    <mergeCell ref="AC120:AC123"/>
    <mergeCell ref="AD120:AD123"/>
    <mergeCell ref="AE120:AE123"/>
    <mergeCell ref="T120:T123"/>
    <mergeCell ref="U120:U123"/>
    <mergeCell ref="V120:V123"/>
    <mergeCell ref="W120:W123"/>
    <mergeCell ref="AF116:AF119"/>
    <mergeCell ref="BN116:BN119"/>
    <mergeCell ref="BO116:BO119"/>
    <mergeCell ref="X116:X119"/>
    <mergeCell ref="Y116:Y119"/>
    <mergeCell ref="Z116:Z119"/>
    <mergeCell ref="AA116:AA119"/>
    <mergeCell ref="AB116:AB119"/>
    <mergeCell ref="AC116:AC119"/>
    <mergeCell ref="R116:R119"/>
    <mergeCell ref="S116:S119"/>
    <mergeCell ref="AF112:AF115"/>
    <mergeCell ref="BN112:BN115"/>
    <mergeCell ref="BO112:BO115"/>
    <mergeCell ref="Z112:Z115"/>
    <mergeCell ref="AA112:AA115"/>
    <mergeCell ref="AB112:AB115"/>
    <mergeCell ref="AC112:AC115"/>
    <mergeCell ref="AD112:AD115"/>
    <mergeCell ref="AE112:AE115"/>
    <mergeCell ref="AX112:AX115"/>
    <mergeCell ref="AY112:AY115"/>
    <mergeCell ref="BF112:BF115"/>
    <mergeCell ref="BG112:BG115"/>
    <mergeCell ref="I112:I115"/>
    <mergeCell ref="J112:J115"/>
    <mergeCell ref="K112:K115"/>
    <mergeCell ref="L112:L115"/>
    <mergeCell ref="M112:M115"/>
    <mergeCell ref="T116:T119"/>
    <mergeCell ref="U116:U119"/>
    <mergeCell ref="V116:V119"/>
    <mergeCell ref="W116:W119"/>
    <mergeCell ref="L116:L119"/>
    <mergeCell ref="M116:M119"/>
    <mergeCell ref="N116:N119"/>
    <mergeCell ref="O116:O119"/>
    <mergeCell ref="P116:P119"/>
    <mergeCell ref="Q116:Q119"/>
    <mergeCell ref="Q120:Q123"/>
    <mergeCell ref="R120:R123"/>
    <mergeCell ref="S120:S123"/>
    <mergeCell ref="E116:E119"/>
    <mergeCell ref="F116:F119"/>
    <mergeCell ref="G116:G119"/>
    <mergeCell ref="H116:H119"/>
    <mergeCell ref="I116:I119"/>
    <mergeCell ref="J116:J119"/>
    <mergeCell ref="K116:K119"/>
    <mergeCell ref="BO108:BO111"/>
    <mergeCell ref="X108:X111"/>
    <mergeCell ref="Y108:Y111"/>
    <mergeCell ref="Z108:Z111"/>
    <mergeCell ref="AA108:AA111"/>
    <mergeCell ref="AB108:AB111"/>
    <mergeCell ref="AC108:AC111"/>
    <mergeCell ref="R108:R111"/>
    <mergeCell ref="S108:S111"/>
    <mergeCell ref="T108:T111"/>
    <mergeCell ref="U108:U111"/>
    <mergeCell ref="V108:V111"/>
    <mergeCell ref="W108:W111"/>
    <mergeCell ref="L108:L111"/>
    <mergeCell ref="M108:M111"/>
    <mergeCell ref="N108:N111"/>
    <mergeCell ref="O108:O111"/>
    <mergeCell ref="AP116:AP119"/>
    <mergeCell ref="AQ116:AQ119"/>
    <mergeCell ref="AX116:AX119"/>
    <mergeCell ref="AY116:AY119"/>
    <mergeCell ref="BF116:BF119"/>
    <mergeCell ref="BG116:BG119"/>
    <mergeCell ref="AD116:AD119"/>
    <mergeCell ref="AE116:AE119"/>
    <mergeCell ref="AF104:AF107"/>
    <mergeCell ref="BN104:BN107"/>
    <mergeCell ref="V104:V107"/>
    <mergeCell ref="W104:W107"/>
    <mergeCell ref="X104:X107"/>
    <mergeCell ref="Y104:Y107"/>
    <mergeCell ref="Z104:Z107"/>
    <mergeCell ref="AA104:AA107"/>
    <mergeCell ref="P104:P107"/>
    <mergeCell ref="Q104:Q107"/>
    <mergeCell ref="C112:C119"/>
    <mergeCell ref="D112:D119"/>
    <mergeCell ref="E112:E115"/>
    <mergeCell ref="F112:F115"/>
    <mergeCell ref="G112:G115"/>
    <mergeCell ref="AD108:AD111"/>
    <mergeCell ref="AE108:AE111"/>
    <mergeCell ref="AF108:AF111"/>
    <mergeCell ref="BN108:BN111"/>
    <mergeCell ref="T112:T115"/>
    <mergeCell ref="U112:U115"/>
    <mergeCell ref="V112:V115"/>
    <mergeCell ref="W112:W115"/>
    <mergeCell ref="X112:X115"/>
    <mergeCell ref="Y112:Y115"/>
    <mergeCell ref="N112:N115"/>
    <mergeCell ref="O112:O115"/>
    <mergeCell ref="P112:P115"/>
    <mergeCell ref="Q112:Q115"/>
    <mergeCell ref="R112:R115"/>
    <mergeCell ref="S112:S115"/>
    <mergeCell ref="H112:H115"/>
    <mergeCell ref="C104:C107"/>
    <mergeCell ref="D104:D107"/>
    <mergeCell ref="E104:E107"/>
    <mergeCell ref="F104:F107"/>
    <mergeCell ref="G104:G107"/>
    <mergeCell ref="H104:H107"/>
    <mergeCell ref="I104:I107"/>
    <mergeCell ref="AF99:AF102"/>
    <mergeCell ref="BN99:BN102"/>
    <mergeCell ref="BO99:BO102"/>
    <mergeCell ref="Z99:Z102"/>
    <mergeCell ref="AA99:AA102"/>
    <mergeCell ref="AB99:AB102"/>
    <mergeCell ref="AC99:AC102"/>
    <mergeCell ref="AD99:AD102"/>
    <mergeCell ref="AE99:AE102"/>
    <mergeCell ref="P108:P111"/>
    <mergeCell ref="Q108:Q111"/>
    <mergeCell ref="C108:C111"/>
    <mergeCell ref="D108:D111"/>
    <mergeCell ref="E108:E111"/>
    <mergeCell ref="F108:F111"/>
    <mergeCell ref="G108:G111"/>
    <mergeCell ref="H108:H111"/>
    <mergeCell ref="I108:I111"/>
    <mergeCell ref="J108:J111"/>
    <mergeCell ref="K108:K111"/>
    <mergeCell ref="BO104:BO107"/>
    <mergeCell ref="AB104:AB107"/>
    <mergeCell ref="AC104:AC107"/>
    <mergeCell ref="AD104:AD107"/>
    <mergeCell ref="AE104:AE107"/>
    <mergeCell ref="N99:N102"/>
    <mergeCell ref="O99:O102"/>
    <mergeCell ref="P99:P102"/>
    <mergeCell ref="Q99:Q102"/>
    <mergeCell ref="R99:R102"/>
    <mergeCell ref="S99:S102"/>
    <mergeCell ref="H99:H102"/>
    <mergeCell ref="I99:I102"/>
    <mergeCell ref="J99:J102"/>
    <mergeCell ref="K99:K102"/>
    <mergeCell ref="L99:L102"/>
    <mergeCell ref="M99:M102"/>
    <mergeCell ref="R104:R107"/>
    <mergeCell ref="S104:S107"/>
    <mergeCell ref="T104:T107"/>
    <mergeCell ref="U104:U107"/>
    <mergeCell ref="J104:J107"/>
    <mergeCell ref="K104:K107"/>
    <mergeCell ref="L104:L107"/>
    <mergeCell ref="M104:M107"/>
    <mergeCell ref="N104:N107"/>
    <mergeCell ref="O104:O107"/>
    <mergeCell ref="C99:C102"/>
    <mergeCell ref="D99:D102"/>
    <mergeCell ref="E99:E102"/>
    <mergeCell ref="F99:F102"/>
    <mergeCell ref="G99:G102"/>
    <mergeCell ref="AD95:AD98"/>
    <mergeCell ref="AE95:AE98"/>
    <mergeCell ref="AF95:AF98"/>
    <mergeCell ref="BN95:BN98"/>
    <mergeCell ref="BO95:BO98"/>
    <mergeCell ref="X95:X98"/>
    <mergeCell ref="Y95:Y98"/>
    <mergeCell ref="Z95:Z98"/>
    <mergeCell ref="AA95:AA98"/>
    <mergeCell ref="AB95:AB98"/>
    <mergeCell ref="AC95:AC98"/>
    <mergeCell ref="R95:R98"/>
    <mergeCell ref="S95:S98"/>
    <mergeCell ref="T95:T98"/>
    <mergeCell ref="U95:U98"/>
    <mergeCell ref="V95:V98"/>
    <mergeCell ref="W95:W98"/>
    <mergeCell ref="L95:L98"/>
    <mergeCell ref="M95:M98"/>
    <mergeCell ref="N95:N98"/>
    <mergeCell ref="O95:O98"/>
    <mergeCell ref="T99:T102"/>
    <mergeCell ref="U99:U102"/>
    <mergeCell ref="V99:V102"/>
    <mergeCell ref="W99:W102"/>
    <mergeCell ref="X99:X102"/>
    <mergeCell ref="Y99:Y102"/>
    <mergeCell ref="AF91:AF94"/>
    <mergeCell ref="BN91:BN94"/>
    <mergeCell ref="BO91:BO94"/>
    <mergeCell ref="Z91:Z94"/>
    <mergeCell ref="AA91:AA94"/>
    <mergeCell ref="AB91:AB94"/>
    <mergeCell ref="AC91:AC94"/>
    <mergeCell ref="AD91:AD94"/>
    <mergeCell ref="AE91:AE94"/>
    <mergeCell ref="T91:T94"/>
    <mergeCell ref="U91:U94"/>
    <mergeCell ref="V91:V94"/>
    <mergeCell ref="W91:W94"/>
    <mergeCell ref="X91:X94"/>
    <mergeCell ref="Y91:Y94"/>
    <mergeCell ref="N91:N94"/>
    <mergeCell ref="O91:O94"/>
    <mergeCell ref="P91:P94"/>
    <mergeCell ref="Q91:Q94"/>
    <mergeCell ref="R91:R94"/>
    <mergeCell ref="S91:S94"/>
    <mergeCell ref="H91:H94"/>
    <mergeCell ref="I91:I94"/>
    <mergeCell ref="J91:J94"/>
    <mergeCell ref="K91:K94"/>
    <mergeCell ref="L91:L94"/>
    <mergeCell ref="M91:M94"/>
    <mergeCell ref="C91:C98"/>
    <mergeCell ref="D91:D98"/>
    <mergeCell ref="E91:E94"/>
    <mergeCell ref="F91:F94"/>
    <mergeCell ref="G91:G94"/>
    <mergeCell ref="AD86:AD89"/>
    <mergeCell ref="AE86:AE89"/>
    <mergeCell ref="P95:P98"/>
    <mergeCell ref="Q95:Q98"/>
    <mergeCell ref="E95:E98"/>
    <mergeCell ref="F95:F98"/>
    <mergeCell ref="G95:G98"/>
    <mergeCell ref="H95:H98"/>
    <mergeCell ref="I95:I98"/>
    <mergeCell ref="J95:J98"/>
    <mergeCell ref="K95:K98"/>
    <mergeCell ref="AB86:AB89"/>
    <mergeCell ref="AC86:AC89"/>
    <mergeCell ref="R86:R89"/>
    <mergeCell ref="S86:S89"/>
    <mergeCell ref="T86:T89"/>
    <mergeCell ref="U86:U89"/>
    <mergeCell ref="C86:C89"/>
    <mergeCell ref="D86:D89"/>
    <mergeCell ref="E86:E89"/>
    <mergeCell ref="F86:F89"/>
    <mergeCell ref="G86:G89"/>
    <mergeCell ref="H86:H89"/>
    <mergeCell ref="I86:I89"/>
    <mergeCell ref="J86:J89"/>
    <mergeCell ref="K86:K89"/>
    <mergeCell ref="BO82:BO85"/>
    <mergeCell ref="AB82:AB85"/>
    <mergeCell ref="AC82:AC85"/>
    <mergeCell ref="AD82:AD85"/>
    <mergeCell ref="AE82:AE85"/>
    <mergeCell ref="AF86:AF89"/>
    <mergeCell ref="V86:V89"/>
    <mergeCell ref="W86:W89"/>
    <mergeCell ref="L86:L89"/>
    <mergeCell ref="M86:M89"/>
    <mergeCell ref="N86:N89"/>
    <mergeCell ref="O86:O89"/>
    <mergeCell ref="P86:P89"/>
    <mergeCell ref="Q86:Q89"/>
    <mergeCell ref="X82:X85"/>
    <mergeCell ref="Y82:Y85"/>
    <mergeCell ref="Z82:Z85"/>
    <mergeCell ref="AA82:AA85"/>
    <mergeCell ref="P82:P85"/>
    <mergeCell ref="Q82:Q85"/>
    <mergeCell ref="R82:R85"/>
    <mergeCell ref="S82:S85"/>
    <mergeCell ref="T82:T85"/>
    <mergeCell ref="U82:U85"/>
    <mergeCell ref="X86:X89"/>
    <mergeCell ref="Y86:Y89"/>
    <mergeCell ref="Z86:Z89"/>
    <mergeCell ref="AA86:AA89"/>
    <mergeCell ref="AF82:AF85"/>
    <mergeCell ref="Y74:Y77"/>
    <mergeCell ref="Z74:Z77"/>
    <mergeCell ref="AA74:AA77"/>
    <mergeCell ref="AP74:AP77"/>
    <mergeCell ref="V82:V85"/>
    <mergeCell ref="W82:W85"/>
    <mergeCell ref="U78:U81"/>
    <mergeCell ref="V78:V81"/>
    <mergeCell ref="W78:W81"/>
    <mergeCell ref="L78:L81"/>
    <mergeCell ref="M78:M81"/>
    <mergeCell ref="N78:N81"/>
    <mergeCell ref="O78:O81"/>
    <mergeCell ref="J82:J85"/>
    <mergeCell ref="K82:K85"/>
    <mergeCell ref="L82:L85"/>
    <mergeCell ref="M82:M85"/>
    <mergeCell ref="N82:N85"/>
    <mergeCell ref="O82:O85"/>
    <mergeCell ref="AP82:AP85"/>
    <mergeCell ref="P74:P77"/>
    <mergeCell ref="Q74:Q77"/>
    <mergeCell ref="P78:P81"/>
    <mergeCell ref="Q78:Q81"/>
    <mergeCell ref="AC74:AC77"/>
    <mergeCell ref="AD74:AD77"/>
    <mergeCell ref="AE74:AE77"/>
    <mergeCell ref="AF74:AF77"/>
    <mergeCell ref="N74:N77"/>
    <mergeCell ref="O74:O77"/>
    <mergeCell ref="C78:C85"/>
    <mergeCell ref="D78:D85"/>
    <mergeCell ref="E78:E81"/>
    <mergeCell ref="F78:F81"/>
    <mergeCell ref="G78:G81"/>
    <mergeCell ref="H78:H81"/>
    <mergeCell ref="I78:I81"/>
    <mergeCell ref="J78:J81"/>
    <mergeCell ref="K78:K81"/>
    <mergeCell ref="R78:R81"/>
    <mergeCell ref="S78:S81"/>
    <mergeCell ref="T78:T81"/>
    <mergeCell ref="C70:C77"/>
    <mergeCell ref="D70:D77"/>
    <mergeCell ref="E70:E73"/>
    <mergeCell ref="F70:F73"/>
    <mergeCell ref="G70:G73"/>
    <mergeCell ref="H70:H73"/>
    <mergeCell ref="I70:I73"/>
    <mergeCell ref="E82:E85"/>
    <mergeCell ref="K70:K73"/>
    <mergeCell ref="Q70:Q73"/>
    <mergeCell ref="F82:F85"/>
    <mergeCell ref="G82:G85"/>
    <mergeCell ref="H82:H85"/>
    <mergeCell ref="I82:I85"/>
    <mergeCell ref="L70:L73"/>
    <mergeCell ref="M70:M73"/>
    <mergeCell ref="J74:J77"/>
    <mergeCell ref="K74:K77"/>
    <mergeCell ref="L74:L77"/>
    <mergeCell ref="M74:M77"/>
    <mergeCell ref="BN74:BN77"/>
    <mergeCell ref="V74:V77"/>
    <mergeCell ref="W74:W77"/>
    <mergeCell ref="X74:X77"/>
    <mergeCell ref="R74:R77"/>
    <mergeCell ref="S74:S77"/>
    <mergeCell ref="T74:T77"/>
    <mergeCell ref="U74:U77"/>
    <mergeCell ref="AY70:AY73"/>
    <mergeCell ref="BF70:BF73"/>
    <mergeCell ref="BN78:BN81"/>
    <mergeCell ref="BO78:BO81"/>
    <mergeCell ref="X78:X81"/>
    <mergeCell ref="Y78:Y81"/>
    <mergeCell ref="Z78:Z81"/>
    <mergeCell ref="AA78:AA81"/>
    <mergeCell ref="AB78:AB81"/>
    <mergeCell ref="AC78:AC81"/>
    <mergeCell ref="BG78:BG81"/>
    <mergeCell ref="AD78:AD81"/>
    <mergeCell ref="AE78:AE81"/>
    <mergeCell ref="AF78:AF81"/>
    <mergeCell ref="V70:V73"/>
    <mergeCell ref="W70:W73"/>
    <mergeCell ref="E74:E77"/>
    <mergeCell ref="F74:F77"/>
    <mergeCell ref="G74:G77"/>
    <mergeCell ref="H74:H77"/>
    <mergeCell ref="I74:I77"/>
    <mergeCell ref="R70:R73"/>
    <mergeCell ref="S70:S73"/>
    <mergeCell ref="J70:J73"/>
    <mergeCell ref="AP70:AP73"/>
    <mergeCell ref="AQ70:AQ73"/>
    <mergeCell ref="AX70:AX73"/>
    <mergeCell ref="AD70:AD73"/>
    <mergeCell ref="AE70:AE73"/>
    <mergeCell ref="AF70:AF73"/>
    <mergeCell ref="X70:X73"/>
    <mergeCell ref="Y70:Y73"/>
    <mergeCell ref="Z70:Z73"/>
    <mergeCell ref="AA70:AA73"/>
    <mergeCell ref="AB70:AB73"/>
    <mergeCell ref="AC70:AC73"/>
    <mergeCell ref="T70:T73"/>
    <mergeCell ref="U70:U73"/>
    <mergeCell ref="N70:N73"/>
    <mergeCell ref="O70:O73"/>
    <mergeCell ref="P70:P73"/>
    <mergeCell ref="AB74:AB77"/>
    <mergeCell ref="Q62:Q65"/>
    <mergeCell ref="AF66:AF69"/>
    <mergeCell ref="BN66:BN69"/>
    <mergeCell ref="V66:V69"/>
    <mergeCell ref="W66:W69"/>
    <mergeCell ref="X66:X69"/>
    <mergeCell ref="Y66:Y69"/>
    <mergeCell ref="Z66:Z69"/>
    <mergeCell ref="AA66:AA69"/>
    <mergeCell ref="P66:P69"/>
    <mergeCell ref="Q66:Q69"/>
    <mergeCell ref="R66:R69"/>
    <mergeCell ref="S66:S69"/>
    <mergeCell ref="T66:T69"/>
    <mergeCell ref="U66:U69"/>
    <mergeCell ref="J66:J69"/>
    <mergeCell ref="K66:K69"/>
    <mergeCell ref="L66:L69"/>
    <mergeCell ref="M66:M69"/>
    <mergeCell ref="N66:N69"/>
    <mergeCell ref="O66:O69"/>
    <mergeCell ref="AP66:AP69"/>
    <mergeCell ref="AQ66:AQ69"/>
    <mergeCell ref="AX66:AX69"/>
    <mergeCell ref="AY66:AY69"/>
    <mergeCell ref="BF66:BF69"/>
    <mergeCell ref="BG66:BG69"/>
    <mergeCell ref="AB66:AB69"/>
    <mergeCell ref="AC66:AC69"/>
    <mergeCell ref="AD66:AD69"/>
    <mergeCell ref="AE66:AE69"/>
    <mergeCell ref="X58:X61"/>
    <mergeCell ref="Y58:Y61"/>
    <mergeCell ref="Z58:Z61"/>
    <mergeCell ref="AA58:AA61"/>
    <mergeCell ref="AB58:AB61"/>
    <mergeCell ref="AC58:AC61"/>
    <mergeCell ref="R58:R61"/>
    <mergeCell ref="S58:S61"/>
    <mergeCell ref="C66:C69"/>
    <mergeCell ref="D66:D69"/>
    <mergeCell ref="E66:E69"/>
    <mergeCell ref="F66:F69"/>
    <mergeCell ref="G66:G69"/>
    <mergeCell ref="H66:H69"/>
    <mergeCell ref="I66:I69"/>
    <mergeCell ref="AF62:AF65"/>
    <mergeCell ref="BN62:BN65"/>
    <mergeCell ref="Z62:Z65"/>
    <mergeCell ref="AA62:AA65"/>
    <mergeCell ref="AB62:AB65"/>
    <mergeCell ref="AC62:AC65"/>
    <mergeCell ref="AD62:AD65"/>
    <mergeCell ref="AE62:AE65"/>
    <mergeCell ref="T62:T65"/>
    <mergeCell ref="U62:U65"/>
    <mergeCell ref="V62:V65"/>
    <mergeCell ref="W62:W65"/>
    <mergeCell ref="X62:X65"/>
    <mergeCell ref="Y62:Y65"/>
    <mergeCell ref="N62:N65"/>
    <mergeCell ref="O62:O65"/>
    <mergeCell ref="P62:P65"/>
    <mergeCell ref="C58:C61"/>
    <mergeCell ref="D58:D61"/>
    <mergeCell ref="E58:E61"/>
    <mergeCell ref="F58:F61"/>
    <mergeCell ref="G58:G61"/>
    <mergeCell ref="H58:H61"/>
    <mergeCell ref="I58:I61"/>
    <mergeCell ref="J58:J61"/>
    <mergeCell ref="K58:K61"/>
    <mergeCell ref="BO54:BO57"/>
    <mergeCell ref="AB54:AB57"/>
    <mergeCell ref="AC54:AC57"/>
    <mergeCell ref="AD54:AD57"/>
    <mergeCell ref="AE54:AE57"/>
    <mergeCell ref="AF54:AF57"/>
    <mergeCell ref="BN54:BN57"/>
    <mergeCell ref="R62:R65"/>
    <mergeCell ref="S62:S65"/>
    <mergeCell ref="H62:H65"/>
    <mergeCell ref="I62:I65"/>
    <mergeCell ref="J62:J65"/>
    <mergeCell ref="K62:K65"/>
    <mergeCell ref="L62:L65"/>
    <mergeCell ref="M62:M65"/>
    <mergeCell ref="C62:C65"/>
    <mergeCell ref="D62:D65"/>
    <mergeCell ref="E62:E65"/>
    <mergeCell ref="F62:F65"/>
    <mergeCell ref="G62:G65"/>
    <mergeCell ref="AD58:AD61"/>
    <mergeCell ref="AE58:AE61"/>
    <mergeCell ref="AF58:AF61"/>
    <mergeCell ref="P54:P57"/>
    <mergeCell ref="Q54:Q57"/>
    <mergeCell ref="R54:R57"/>
    <mergeCell ref="S54:S57"/>
    <mergeCell ref="T54:T57"/>
    <mergeCell ref="U54:U57"/>
    <mergeCell ref="J54:J57"/>
    <mergeCell ref="K54:K57"/>
    <mergeCell ref="L54:L57"/>
    <mergeCell ref="M54:M57"/>
    <mergeCell ref="N54:N57"/>
    <mergeCell ref="O54:O57"/>
    <mergeCell ref="T58:T61"/>
    <mergeCell ref="U58:U61"/>
    <mergeCell ref="V58:V61"/>
    <mergeCell ref="W58:W61"/>
    <mergeCell ref="L58:L61"/>
    <mergeCell ref="M58:M61"/>
    <mergeCell ref="N58:N61"/>
    <mergeCell ref="O58:O61"/>
    <mergeCell ref="P58:P61"/>
    <mergeCell ref="Q58:Q61"/>
    <mergeCell ref="C54:C57"/>
    <mergeCell ref="D54:D57"/>
    <mergeCell ref="E54:E57"/>
    <mergeCell ref="F54:F57"/>
    <mergeCell ref="G54:G57"/>
    <mergeCell ref="H54:H57"/>
    <mergeCell ref="I54:I57"/>
    <mergeCell ref="AF50:AF53"/>
    <mergeCell ref="BN50:BN53"/>
    <mergeCell ref="BO50:BO53"/>
    <mergeCell ref="Z50:Z53"/>
    <mergeCell ref="AA50:AA53"/>
    <mergeCell ref="AB50:AB53"/>
    <mergeCell ref="AC50:AC53"/>
    <mergeCell ref="AD50:AD53"/>
    <mergeCell ref="AE50:AE53"/>
    <mergeCell ref="T50:T53"/>
    <mergeCell ref="U50:U53"/>
    <mergeCell ref="V50:V53"/>
    <mergeCell ref="W50:W53"/>
    <mergeCell ref="X50:X53"/>
    <mergeCell ref="Y50:Y53"/>
    <mergeCell ref="N50:N53"/>
    <mergeCell ref="O50:O53"/>
    <mergeCell ref="P50:P53"/>
    <mergeCell ref="Q50:Q53"/>
    <mergeCell ref="V54:V57"/>
    <mergeCell ref="W54:W57"/>
    <mergeCell ref="X54:X57"/>
    <mergeCell ref="Y54:Y57"/>
    <mergeCell ref="Z54:Z57"/>
    <mergeCell ref="AA54:AA57"/>
    <mergeCell ref="C50:C53"/>
    <mergeCell ref="D50:D53"/>
    <mergeCell ref="E50:E53"/>
    <mergeCell ref="F50:F53"/>
    <mergeCell ref="G50:G53"/>
    <mergeCell ref="AD46:AD49"/>
    <mergeCell ref="AE46:AE49"/>
    <mergeCell ref="AF46:AF49"/>
    <mergeCell ref="BN46:BN49"/>
    <mergeCell ref="BO46:BO49"/>
    <mergeCell ref="X46:X49"/>
    <mergeCell ref="Y46:Y49"/>
    <mergeCell ref="Z46:Z49"/>
    <mergeCell ref="AA46:AA49"/>
    <mergeCell ref="AB46:AB49"/>
    <mergeCell ref="AC46:AC49"/>
    <mergeCell ref="R46:R49"/>
    <mergeCell ref="S46:S49"/>
    <mergeCell ref="E46:E49"/>
    <mergeCell ref="F46:F49"/>
    <mergeCell ref="G46:G49"/>
    <mergeCell ref="H46:H49"/>
    <mergeCell ref="I46:I49"/>
    <mergeCell ref="J46:J49"/>
    <mergeCell ref="K46:K49"/>
    <mergeCell ref="W46:W49"/>
    <mergeCell ref="L46:L49"/>
    <mergeCell ref="M46:M49"/>
    <mergeCell ref="N46:N49"/>
    <mergeCell ref="O46:O49"/>
    <mergeCell ref="P46:P49"/>
    <mergeCell ref="Q46:Q49"/>
    <mergeCell ref="AF42:AF45"/>
    <mergeCell ref="BN42:BN45"/>
    <mergeCell ref="BO42:BO45"/>
    <mergeCell ref="Z42:Z45"/>
    <mergeCell ref="AA42:AA45"/>
    <mergeCell ref="AB42:AB45"/>
    <mergeCell ref="AC42:AC45"/>
    <mergeCell ref="AD42:AD45"/>
    <mergeCell ref="AE42:AE45"/>
    <mergeCell ref="R50:R53"/>
    <mergeCell ref="S50:S53"/>
    <mergeCell ref="H50:H53"/>
    <mergeCell ref="I50:I53"/>
    <mergeCell ref="J50:J53"/>
    <mergeCell ref="K50:K53"/>
    <mergeCell ref="L50:L53"/>
    <mergeCell ref="M50:M53"/>
    <mergeCell ref="N42:N45"/>
    <mergeCell ref="O42:O45"/>
    <mergeCell ref="P42:P45"/>
    <mergeCell ref="Q42:Q45"/>
    <mergeCell ref="R42:R45"/>
    <mergeCell ref="S42:S45"/>
    <mergeCell ref="H42:H45"/>
    <mergeCell ref="I42:I45"/>
    <mergeCell ref="J42:J45"/>
    <mergeCell ref="K42:K45"/>
    <mergeCell ref="L42:L45"/>
    <mergeCell ref="M42:M45"/>
    <mergeCell ref="T46:T49"/>
    <mergeCell ref="U46:U49"/>
    <mergeCell ref="V46:V49"/>
    <mergeCell ref="C42:C49"/>
    <mergeCell ref="D42:D49"/>
    <mergeCell ref="E42:E45"/>
    <mergeCell ref="F42:F45"/>
    <mergeCell ref="G42:G45"/>
    <mergeCell ref="AD38:AD41"/>
    <mergeCell ref="AE38:AE41"/>
    <mergeCell ref="AF38:AF41"/>
    <mergeCell ref="BN38:BN41"/>
    <mergeCell ref="BO38:BO41"/>
    <mergeCell ref="X38:X41"/>
    <mergeCell ref="Y38:Y41"/>
    <mergeCell ref="Z38:Z41"/>
    <mergeCell ref="AA38:AA41"/>
    <mergeCell ref="AB38:AB41"/>
    <mergeCell ref="AC38:AC41"/>
    <mergeCell ref="R38:R41"/>
    <mergeCell ref="S38:S41"/>
    <mergeCell ref="T38:T41"/>
    <mergeCell ref="U38:U41"/>
    <mergeCell ref="V38:V41"/>
    <mergeCell ref="W38:W41"/>
    <mergeCell ref="L38:L41"/>
    <mergeCell ref="M38:M41"/>
    <mergeCell ref="N38:N41"/>
    <mergeCell ref="O38:O41"/>
    <mergeCell ref="T42:T45"/>
    <mergeCell ref="U42:U45"/>
    <mergeCell ref="V42:V45"/>
    <mergeCell ref="W42:W45"/>
    <mergeCell ref="X42:X45"/>
    <mergeCell ref="Y42:Y45"/>
    <mergeCell ref="C38:C41"/>
    <mergeCell ref="D38:D41"/>
    <mergeCell ref="E38:E41"/>
    <mergeCell ref="F38:F41"/>
    <mergeCell ref="G38:G41"/>
    <mergeCell ref="H38:H41"/>
    <mergeCell ref="I38:I41"/>
    <mergeCell ref="J38:J41"/>
    <mergeCell ref="K38:K41"/>
    <mergeCell ref="BO34:BO37"/>
    <mergeCell ref="AB34:AB37"/>
    <mergeCell ref="AC34:AC37"/>
    <mergeCell ref="AD34:AD37"/>
    <mergeCell ref="AE34:AE37"/>
    <mergeCell ref="AF34:AF37"/>
    <mergeCell ref="BN34:BN37"/>
    <mergeCell ref="V34:V37"/>
    <mergeCell ref="W34:W37"/>
    <mergeCell ref="X34:X37"/>
    <mergeCell ref="Y34:Y37"/>
    <mergeCell ref="Z34:Z37"/>
    <mergeCell ref="AA34:AA37"/>
    <mergeCell ref="P34:P37"/>
    <mergeCell ref="Q34:Q37"/>
    <mergeCell ref="BF34:BF37"/>
    <mergeCell ref="BG34:BG37"/>
    <mergeCell ref="F34:F37"/>
    <mergeCell ref="G34:G37"/>
    <mergeCell ref="C30:C37"/>
    <mergeCell ref="D30:D37"/>
    <mergeCell ref="E30:E33"/>
    <mergeCell ref="F30:F33"/>
    <mergeCell ref="AD30:AD33"/>
    <mergeCell ref="AE30:AE33"/>
    <mergeCell ref="AF30:AF33"/>
    <mergeCell ref="BN30:BN33"/>
    <mergeCell ref="BO30:BO33"/>
    <mergeCell ref="X30:X33"/>
    <mergeCell ref="Y30:Y33"/>
    <mergeCell ref="Z30:Z33"/>
    <mergeCell ref="AA30:AA33"/>
    <mergeCell ref="AB30:AB33"/>
    <mergeCell ref="AC30:AC33"/>
    <mergeCell ref="BG25:BG28"/>
    <mergeCell ref="P38:P41"/>
    <mergeCell ref="Q38:Q41"/>
    <mergeCell ref="R30:R33"/>
    <mergeCell ref="S30:S33"/>
    <mergeCell ref="T30:T33"/>
    <mergeCell ref="U30:U33"/>
    <mergeCell ref="V30:V33"/>
    <mergeCell ref="W30:W33"/>
    <mergeCell ref="P30:P33"/>
    <mergeCell ref="Q30:Q33"/>
    <mergeCell ref="Z25:Z28"/>
    <mergeCell ref="AA25:AA28"/>
    <mergeCell ref="P25:P28"/>
    <mergeCell ref="Q25:Q28"/>
    <mergeCell ref="R25:R28"/>
    <mergeCell ref="S25:S28"/>
    <mergeCell ref="T25:T28"/>
    <mergeCell ref="U25:U28"/>
    <mergeCell ref="BN25:BN28"/>
    <mergeCell ref="G30:G33"/>
    <mergeCell ref="H30:H33"/>
    <mergeCell ref="I30:I33"/>
    <mergeCell ref="J30:J33"/>
    <mergeCell ref="K30:K33"/>
    <mergeCell ref="R34:R37"/>
    <mergeCell ref="S34:S37"/>
    <mergeCell ref="T34:T37"/>
    <mergeCell ref="U34:U37"/>
    <mergeCell ref="J34:J37"/>
    <mergeCell ref="K34:K37"/>
    <mergeCell ref="L34:L37"/>
    <mergeCell ref="M34:M37"/>
    <mergeCell ref="N34:N37"/>
    <mergeCell ref="O34:O37"/>
    <mergeCell ref="E34:E37"/>
    <mergeCell ref="H34:H37"/>
    <mergeCell ref="I34:I37"/>
    <mergeCell ref="L30:L33"/>
    <mergeCell ref="M30:M33"/>
    <mergeCell ref="N30:N33"/>
    <mergeCell ref="O30:O33"/>
    <mergeCell ref="J25:J28"/>
    <mergeCell ref="K25:K28"/>
    <mergeCell ref="L25:L28"/>
    <mergeCell ref="M25:M28"/>
    <mergeCell ref="N25:N28"/>
    <mergeCell ref="O25:O28"/>
    <mergeCell ref="AP25:AP28"/>
    <mergeCell ref="AQ25:AQ28"/>
    <mergeCell ref="AX25:AX28"/>
    <mergeCell ref="AB25:AB28"/>
    <mergeCell ref="AC25:AC28"/>
    <mergeCell ref="AD25:AD28"/>
    <mergeCell ref="AE25:AE28"/>
    <mergeCell ref="C25:C28"/>
    <mergeCell ref="D25:D28"/>
    <mergeCell ref="E25:E28"/>
    <mergeCell ref="F25:F28"/>
    <mergeCell ref="G25:G28"/>
    <mergeCell ref="H25:H28"/>
    <mergeCell ref="I25:I28"/>
    <mergeCell ref="AF25:AF28"/>
    <mergeCell ref="V25:V28"/>
    <mergeCell ref="W25:W28"/>
    <mergeCell ref="X25:X28"/>
    <mergeCell ref="Y25:Y28"/>
    <mergeCell ref="AF21:AF24"/>
    <mergeCell ref="BN21:BN24"/>
    <mergeCell ref="BO21:BO24"/>
    <mergeCell ref="Z21:Z24"/>
    <mergeCell ref="AA21:AA24"/>
    <mergeCell ref="AB21:AB24"/>
    <mergeCell ref="AC21:AC24"/>
    <mergeCell ref="AD21:AD24"/>
    <mergeCell ref="AE21:AE24"/>
    <mergeCell ref="T21:T24"/>
    <mergeCell ref="U21:U24"/>
    <mergeCell ref="V21:V24"/>
    <mergeCell ref="W21:W24"/>
    <mergeCell ref="X21:X24"/>
    <mergeCell ref="Y21:Y24"/>
    <mergeCell ref="N21:N24"/>
    <mergeCell ref="O21:O24"/>
    <mergeCell ref="P21:P24"/>
    <mergeCell ref="Q21:Q24"/>
    <mergeCell ref="C21:C24"/>
    <mergeCell ref="D21:D24"/>
    <mergeCell ref="E21:E24"/>
    <mergeCell ref="F21:F24"/>
    <mergeCell ref="G21:G24"/>
    <mergeCell ref="AD17:AD20"/>
    <mergeCell ref="AE17:AE20"/>
    <mergeCell ref="AF17:AF20"/>
    <mergeCell ref="BN17:BN20"/>
    <mergeCell ref="BO17:BO20"/>
    <mergeCell ref="X17:X20"/>
    <mergeCell ref="Y17:Y20"/>
    <mergeCell ref="Z17:Z20"/>
    <mergeCell ref="AA17:AA20"/>
    <mergeCell ref="AB17:AB20"/>
    <mergeCell ref="AC17:AC20"/>
    <mergeCell ref="R17:R20"/>
    <mergeCell ref="S17:S20"/>
    <mergeCell ref="E17:E20"/>
    <mergeCell ref="F17:F20"/>
    <mergeCell ref="G17:G20"/>
    <mergeCell ref="H17:H20"/>
    <mergeCell ref="I17:I20"/>
    <mergeCell ref="J17:J20"/>
    <mergeCell ref="K17:K20"/>
    <mergeCell ref="W17:W20"/>
    <mergeCell ref="L17:L20"/>
    <mergeCell ref="M17:M20"/>
    <mergeCell ref="N17:N20"/>
    <mergeCell ref="O17:O20"/>
    <mergeCell ref="P17:P20"/>
    <mergeCell ref="Q17:Q20"/>
    <mergeCell ref="H21:H24"/>
    <mergeCell ref="I21:I24"/>
    <mergeCell ref="J21:J24"/>
    <mergeCell ref="K21:K24"/>
    <mergeCell ref="L21:L24"/>
    <mergeCell ref="M21:M24"/>
    <mergeCell ref="N13:N16"/>
    <mergeCell ref="O13:O16"/>
    <mergeCell ref="P13:P16"/>
    <mergeCell ref="Q13:Q16"/>
    <mergeCell ref="R13:R16"/>
    <mergeCell ref="S13:S16"/>
    <mergeCell ref="H13:H16"/>
    <mergeCell ref="I13:I16"/>
    <mergeCell ref="J13:J16"/>
    <mergeCell ref="K13:K16"/>
    <mergeCell ref="L13:L16"/>
    <mergeCell ref="M13:M16"/>
    <mergeCell ref="Q3:Q5"/>
    <mergeCell ref="R3:R5"/>
    <mergeCell ref="P3:P5"/>
    <mergeCell ref="BN3:BU3"/>
    <mergeCell ref="BU4:BU5"/>
    <mergeCell ref="J3:K3"/>
    <mergeCell ref="L3:M3"/>
    <mergeCell ref="N3:O3"/>
    <mergeCell ref="N4:N5"/>
    <mergeCell ref="C13:C20"/>
    <mergeCell ref="D13:D20"/>
    <mergeCell ref="E13:E16"/>
    <mergeCell ref="F13:F16"/>
    <mergeCell ref="G13:G16"/>
    <mergeCell ref="AD9:AD12"/>
    <mergeCell ref="AE9:AE12"/>
    <mergeCell ref="AF9:AF12"/>
    <mergeCell ref="BN9:BN12"/>
    <mergeCell ref="BO9:BO12"/>
    <mergeCell ref="X9:X12"/>
    <mergeCell ref="Y9:Y12"/>
    <mergeCell ref="Z9:Z12"/>
    <mergeCell ref="AA9:AA12"/>
    <mergeCell ref="AB9:AB12"/>
    <mergeCell ref="AC9:AC12"/>
    <mergeCell ref="R9:R12"/>
    <mergeCell ref="S9:S12"/>
    <mergeCell ref="T9:T12"/>
    <mergeCell ref="U9:U12"/>
    <mergeCell ref="V9:V12"/>
    <mergeCell ref="W9:W12"/>
    <mergeCell ref="L9:L12"/>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F4:AF5"/>
    <mergeCell ref="AP4:AP5"/>
    <mergeCell ref="AQ4:AQ5"/>
    <mergeCell ref="AR4:AU4"/>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AV4:AV5"/>
    <mergeCell ref="AW4:AW5"/>
    <mergeCell ref="AX4:AX5"/>
    <mergeCell ref="AY4:AY5"/>
    <mergeCell ref="T3:X3"/>
    <mergeCell ref="Y3:AF3"/>
    <mergeCell ref="AG3:AG5"/>
    <mergeCell ref="AH3:AH5"/>
    <mergeCell ref="AI3:AI5"/>
    <mergeCell ref="AJ3:AJ5"/>
    <mergeCell ref="W4:W5"/>
    <mergeCell ref="X4:X5"/>
    <mergeCell ref="Y4:Y5"/>
    <mergeCell ref="Z4:Z5"/>
    <mergeCell ref="B3:D3"/>
    <mergeCell ref="E3:E5"/>
    <mergeCell ref="F3:I3"/>
    <mergeCell ref="AP46:AP49"/>
    <mergeCell ref="AQ46:AQ49"/>
    <mergeCell ref="O4:O5"/>
    <mergeCell ref="AP9:AP12"/>
    <mergeCell ref="AQ9:AQ12"/>
    <mergeCell ref="AX9:AX12"/>
    <mergeCell ref="AY9:AY12"/>
    <mergeCell ref="BF9:BF12"/>
    <mergeCell ref="BG9:BG12"/>
    <mergeCell ref="AP21:AP24"/>
    <mergeCell ref="AQ21:AQ24"/>
    <mergeCell ref="AX21:AX24"/>
    <mergeCell ref="AY21:AY24"/>
    <mergeCell ref="BF21:BF24"/>
    <mergeCell ref="BG21:BG24"/>
    <mergeCell ref="T4:T5"/>
    <mergeCell ref="U4:U5"/>
    <mergeCell ref="V4:V5"/>
    <mergeCell ref="P9:P12"/>
    <mergeCell ref="Q9:Q12"/>
    <mergeCell ref="AF13:AF16"/>
    <mergeCell ref="Z13:Z16"/>
    <mergeCell ref="AA13:AA16"/>
    <mergeCell ref="AB13:AB16"/>
    <mergeCell ref="AC13:AC16"/>
    <mergeCell ref="AD13:AD16"/>
    <mergeCell ref="AE13:AE16"/>
    <mergeCell ref="R21:R24"/>
    <mergeCell ref="S21:S24"/>
    <mergeCell ref="T17:T20"/>
    <mergeCell ref="U17:U20"/>
    <mergeCell ref="V17:V20"/>
    <mergeCell ref="C9:C12"/>
    <mergeCell ref="D9:D12"/>
    <mergeCell ref="E9:E12"/>
    <mergeCell ref="F9:F12"/>
    <mergeCell ref="AP38:AP41"/>
    <mergeCell ref="AQ38:AQ41"/>
    <mergeCell ref="AX38:AX41"/>
    <mergeCell ref="AY38:AY41"/>
    <mergeCell ref="BF38:BF41"/>
    <mergeCell ref="BG38:BG41"/>
    <mergeCell ref="AP13:AP16"/>
    <mergeCell ref="AQ13:AQ16"/>
    <mergeCell ref="AX13:AX16"/>
    <mergeCell ref="AY13:AY16"/>
    <mergeCell ref="BF13:BF16"/>
    <mergeCell ref="BG13:BG16"/>
    <mergeCell ref="AP17:AP20"/>
    <mergeCell ref="AQ17:AQ20"/>
    <mergeCell ref="G9:G12"/>
    <mergeCell ref="H9:H12"/>
    <mergeCell ref="I9:I12"/>
    <mergeCell ref="J9:J12"/>
    <mergeCell ref="K9:K12"/>
    <mergeCell ref="M9:M12"/>
    <mergeCell ref="N9:N12"/>
    <mergeCell ref="O9:O12"/>
    <mergeCell ref="T13:T16"/>
    <mergeCell ref="U13:U16"/>
    <mergeCell ref="V13:V16"/>
    <mergeCell ref="W13:W16"/>
    <mergeCell ref="X13:X16"/>
    <mergeCell ref="Y13:Y16"/>
    <mergeCell ref="AX108:AX111"/>
    <mergeCell ref="AY108:AY111"/>
    <mergeCell ref="BF108:BF111"/>
    <mergeCell ref="BG108:BG111"/>
    <mergeCell ref="AP112:AP115"/>
    <mergeCell ref="AQ112:AQ115"/>
    <mergeCell ref="AX58:AX61"/>
    <mergeCell ref="AY58:AY61"/>
    <mergeCell ref="BF58:BF61"/>
    <mergeCell ref="BG58:BG61"/>
    <mergeCell ref="AP62:AP65"/>
    <mergeCell ref="AQ62:AQ65"/>
    <mergeCell ref="AX62:AX65"/>
    <mergeCell ref="AY62:AY65"/>
    <mergeCell ref="BF62:BF65"/>
    <mergeCell ref="BG62:BG65"/>
    <mergeCell ref="AX50:AX53"/>
    <mergeCell ref="AY50:AY53"/>
    <mergeCell ref="BF50:BF53"/>
    <mergeCell ref="BG50:BG53"/>
    <mergeCell ref="BF164:BF167"/>
    <mergeCell ref="AY180:AY183"/>
    <mergeCell ref="BF180:BF183"/>
    <mergeCell ref="BG180:BG183"/>
    <mergeCell ref="AP184:AP187"/>
    <mergeCell ref="AQ184:AQ187"/>
    <mergeCell ref="BF82:BF85"/>
    <mergeCell ref="BG82:BG85"/>
    <mergeCell ref="AX149:AX152"/>
    <mergeCell ref="AY149:AY152"/>
    <mergeCell ref="BF149:BF152"/>
    <mergeCell ref="BG149:BG152"/>
    <mergeCell ref="AP129:AP132"/>
    <mergeCell ref="AQ129:AQ132"/>
    <mergeCell ref="AX129:AX132"/>
    <mergeCell ref="AY129:AY132"/>
    <mergeCell ref="BF129:BF132"/>
    <mergeCell ref="BG129:BG132"/>
    <mergeCell ref="AP133:AP136"/>
    <mergeCell ref="AQ133:AQ136"/>
    <mergeCell ref="AX133:AX136"/>
    <mergeCell ref="AY133:AY136"/>
    <mergeCell ref="BF133:BF136"/>
    <mergeCell ref="BG133:BG136"/>
    <mergeCell ref="AP137:AP140"/>
    <mergeCell ref="AX95:AX98"/>
    <mergeCell ref="AY95:AY98"/>
    <mergeCell ref="BF95:BF98"/>
    <mergeCell ref="BG95:BG98"/>
    <mergeCell ref="BG125:BG128"/>
    <mergeCell ref="AP108:AP111"/>
    <mergeCell ref="AQ108:AQ111"/>
    <mergeCell ref="AP230:AP233"/>
    <mergeCell ref="AQ230:AQ233"/>
    <mergeCell ref="AX230:AX233"/>
    <mergeCell ref="AY230:AY233"/>
    <mergeCell ref="BF208:BF211"/>
    <mergeCell ref="BG208:BG211"/>
    <mergeCell ref="AP213:AP216"/>
    <mergeCell ref="BF234:BF237"/>
    <mergeCell ref="BG234:BG237"/>
    <mergeCell ref="AP238:AP241"/>
    <mergeCell ref="AQ238:AQ241"/>
    <mergeCell ref="AX238:AX241"/>
    <mergeCell ref="AP153:AP156"/>
    <mergeCell ref="AQ153:AQ156"/>
    <mergeCell ref="AX153:AX156"/>
    <mergeCell ref="AY153:AY156"/>
    <mergeCell ref="BF153:BF156"/>
    <mergeCell ref="BG153:BG156"/>
    <mergeCell ref="AP160:AP163"/>
    <mergeCell ref="AQ160:AQ163"/>
    <mergeCell ref="AX160:AX163"/>
    <mergeCell ref="AY160:AY163"/>
    <mergeCell ref="BF160:BF163"/>
    <mergeCell ref="BG160:BG163"/>
    <mergeCell ref="BG164:BG167"/>
    <mergeCell ref="AP168:AP171"/>
    <mergeCell ref="AQ168:AQ171"/>
    <mergeCell ref="AX168:AX171"/>
    <mergeCell ref="AY168:AY171"/>
    <mergeCell ref="BF168:BF171"/>
    <mergeCell ref="BG168:BG171"/>
    <mergeCell ref="AX184:AX187"/>
    <mergeCell ref="AQ295:AQ298"/>
    <mergeCell ref="AX295:AX298"/>
    <mergeCell ref="AY295:AY298"/>
    <mergeCell ref="BF295:BF298"/>
    <mergeCell ref="BG295:BG298"/>
    <mergeCell ref="AP299:AP302"/>
    <mergeCell ref="AQ299:AQ302"/>
    <mergeCell ref="AX299:AX302"/>
    <mergeCell ref="AY336:AY339"/>
    <mergeCell ref="BF336:BF339"/>
    <mergeCell ref="BG336:BG339"/>
    <mergeCell ref="AQ291:AQ294"/>
    <mergeCell ref="AX291:AX294"/>
    <mergeCell ref="BG192:BG195"/>
    <mergeCell ref="AP200:AP203"/>
    <mergeCell ref="AQ200:AQ203"/>
    <mergeCell ref="AX200:AX203"/>
    <mergeCell ref="AY200:AY203"/>
    <mergeCell ref="AP257:AP260"/>
    <mergeCell ref="AQ257:AQ260"/>
    <mergeCell ref="AX257:AX260"/>
    <mergeCell ref="AY257:AY260"/>
    <mergeCell ref="BF257:BF260"/>
    <mergeCell ref="BG257:BG260"/>
    <mergeCell ref="AP242:AP245"/>
    <mergeCell ref="AQ242:AQ245"/>
    <mergeCell ref="AX242:AX245"/>
    <mergeCell ref="AY242:AY245"/>
    <mergeCell ref="BF242:BF245"/>
    <mergeCell ref="BG242:BG245"/>
    <mergeCell ref="BF230:BF233"/>
    <mergeCell ref="BG230:BG233"/>
    <mergeCell ref="BG345:BG348"/>
    <mergeCell ref="BG403:BG406"/>
    <mergeCell ref="AP382:AP385"/>
    <mergeCell ref="AQ382:AQ385"/>
    <mergeCell ref="AX382:AX385"/>
    <mergeCell ref="AY369:AY372"/>
    <mergeCell ref="BF369:BF372"/>
    <mergeCell ref="BG369:BG372"/>
    <mergeCell ref="AQ386:AQ389"/>
    <mergeCell ref="AX386:AX389"/>
    <mergeCell ref="AY398:AY401"/>
    <mergeCell ref="BF398:BF401"/>
    <mergeCell ref="BG398:BG401"/>
    <mergeCell ref="AX282:AX285"/>
    <mergeCell ref="AY282:AY285"/>
    <mergeCell ref="BF282:BF285"/>
    <mergeCell ref="BG282:BG285"/>
    <mergeCell ref="BG340:BG343"/>
    <mergeCell ref="AP345:AP348"/>
    <mergeCell ref="AQ345:AQ348"/>
    <mergeCell ref="AX345:AX348"/>
    <mergeCell ref="AY345:AY348"/>
    <mergeCell ref="BF345:BF348"/>
    <mergeCell ref="BF303:BF306"/>
    <mergeCell ref="BG303:BG306"/>
    <mergeCell ref="AP312:AP315"/>
    <mergeCell ref="AQ312:AQ315"/>
    <mergeCell ref="AX312:AX315"/>
    <mergeCell ref="AY312:AY315"/>
    <mergeCell ref="BF312:BF315"/>
    <mergeCell ref="BG312:BG315"/>
    <mergeCell ref="AP295:AP298"/>
    <mergeCell ref="AX403:AX406"/>
    <mergeCell ref="AY403:AY406"/>
    <mergeCell ref="BF403:BF406"/>
    <mergeCell ref="AX365:AX368"/>
    <mergeCell ref="AY365:AY368"/>
    <mergeCell ref="AY349:AY352"/>
    <mergeCell ref="BF349:BF352"/>
    <mergeCell ref="BG349:BG352"/>
    <mergeCell ref="BF361:BF364"/>
    <mergeCell ref="BG361:BG364"/>
    <mergeCell ref="AY386:AY389"/>
    <mergeCell ref="BF386:BF389"/>
    <mergeCell ref="AY373:AY376"/>
    <mergeCell ref="BF373:BF376"/>
    <mergeCell ref="BG373:BG376"/>
    <mergeCell ref="AP353:AP356"/>
    <mergeCell ref="AQ353:AQ356"/>
    <mergeCell ref="AX353:AX356"/>
    <mergeCell ref="AY353:AY356"/>
    <mergeCell ref="BF353:BF356"/>
    <mergeCell ref="BG353:BG356"/>
    <mergeCell ref="AP357:AP360"/>
    <mergeCell ref="AQ357:AQ360"/>
    <mergeCell ref="AX357:AX360"/>
    <mergeCell ref="AY357:AY360"/>
    <mergeCell ref="AP365:AP368"/>
    <mergeCell ref="AQ365:AQ368"/>
    <mergeCell ref="BF365:BF368"/>
    <mergeCell ref="BG365:BG368"/>
    <mergeCell ref="T450:T453"/>
    <mergeCell ref="U450:U453"/>
    <mergeCell ref="V450:V453"/>
    <mergeCell ref="AE442:AE445"/>
    <mergeCell ref="AF442:AF445"/>
    <mergeCell ref="R442:R445"/>
    <mergeCell ref="S442:S445"/>
    <mergeCell ref="T442:T445"/>
    <mergeCell ref="U442:U445"/>
    <mergeCell ref="V442:V445"/>
    <mergeCell ref="W442:W445"/>
    <mergeCell ref="AB442:AB445"/>
    <mergeCell ref="AC442:AC445"/>
    <mergeCell ref="AF407:AF410"/>
    <mergeCell ref="AP407:AP410"/>
    <mergeCell ref="AQ407:AQ410"/>
    <mergeCell ref="AX407:AX410"/>
    <mergeCell ref="V422:V425"/>
    <mergeCell ref="W422:W425"/>
    <mergeCell ref="AA411:AA414"/>
    <mergeCell ref="AB411:AB414"/>
    <mergeCell ref="X442:X445"/>
    <mergeCell ref="Y442:Y445"/>
    <mergeCell ref="Z442:Z445"/>
    <mergeCell ref="AQ446:AQ449"/>
    <mergeCell ref="AX446:AX449"/>
    <mergeCell ref="AA442:AA445"/>
    <mergeCell ref="AD442:AD445"/>
    <mergeCell ref="BG442:BG445"/>
    <mergeCell ref="BG446:BG449"/>
    <mergeCell ref="BF450:BF453"/>
    <mergeCell ref="BG450:BG453"/>
    <mergeCell ref="BG386:BG389"/>
    <mergeCell ref="AP398:AP401"/>
    <mergeCell ref="AQ398:AQ401"/>
    <mergeCell ref="AX398:AX401"/>
    <mergeCell ref="AC458:AC461"/>
    <mergeCell ref="BF446:BF449"/>
    <mergeCell ref="AP411:AP414"/>
    <mergeCell ref="AQ411:AQ414"/>
    <mergeCell ref="AX411:AX414"/>
    <mergeCell ref="AY411:AY414"/>
    <mergeCell ref="BF411:BF414"/>
    <mergeCell ref="AP442:AP445"/>
    <mergeCell ref="AQ442:AQ445"/>
    <mergeCell ref="AD458:AD461"/>
    <mergeCell ref="AE458:AE461"/>
    <mergeCell ref="AF458:AF461"/>
    <mergeCell ref="AP458:AP461"/>
    <mergeCell ref="AC411:AC414"/>
    <mergeCell ref="AD411:AD414"/>
    <mergeCell ref="AE411:AE414"/>
    <mergeCell ref="AF411:AF414"/>
    <mergeCell ref="AX442:AX445"/>
    <mergeCell ref="AY442:AY445"/>
    <mergeCell ref="BF442:BF445"/>
    <mergeCell ref="AP446:AP449"/>
    <mergeCell ref="AF403:AF406"/>
    <mergeCell ref="AP403:AP406"/>
    <mergeCell ref="AQ403:AQ406"/>
    <mergeCell ref="AY446:AY449"/>
    <mergeCell ref="AY450:AY453"/>
    <mergeCell ref="T462:T465"/>
    <mergeCell ref="U462:U465"/>
    <mergeCell ref="V462:V465"/>
    <mergeCell ref="C458:C461"/>
    <mergeCell ref="D458:D461"/>
    <mergeCell ref="E458:E461"/>
    <mergeCell ref="F458:F461"/>
    <mergeCell ref="G458:G461"/>
    <mergeCell ref="H458:H461"/>
    <mergeCell ref="I458:I461"/>
    <mergeCell ref="J458:J461"/>
    <mergeCell ref="K458:K461"/>
    <mergeCell ref="L458:L461"/>
    <mergeCell ref="M458:M461"/>
    <mergeCell ref="AF434:AF437"/>
    <mergeCell ref="N458:N461"/>
    <mergeCell ref="O458:O461"/>
    <mergeCell ref="P458:P461"/>
    <mergeCell ref="Q458:Q461"/>
    <mergeCell ref="R458:R461"/>
    <mergeCell ref="S458:S461"/>
    <mergeCell ref="T458:T461"/>
    <mergeCell ref="U458:U461"/>
    <mergeCell ref="V458:V461"/>
    <mergeCell ref="W458:W461"/>
    <mergeCell ref="X458:X461"/>
    <mergeCell ref="Y458:Y461"/>
    <mergeCell ref="Z458:Z461"/>
    <mergeCell ref="AA458:AA461"/>
    <mergeCell ref="AB458:AB461"/>
    <mergeCell ref="C462:C465"/>
    <mergeCell ref="D462:D465"/>
    <mergeCell ref="E462:E465"/>
    <mergeCell ref="F462:F465"/>
    <mergeCell ref="G462:G465"/>
    <mergeCell ref="H462:H465"/>
    <mergeCell ref="I462:I465"/>
    <mergeCell ref="J462:J465"/>
    <mergeCell ref="K462:K465"/>
    <mergeCell ref="L462:L465"/>
    <mergeCell ref="M462:M465"/>
    <mergeCell ref="N462:N465"/>
    <mergeCell ref="O462:O465"/>
    <mergeCell ref="P462:P465"/>
    <mergeCell ref="Q462:Q465"/>
    <mergeCell ref="R462:R465"/>
    <mergeCell ref="S462:S465"/>
    <mergeCell ref="Z466:Z469"/>
    <mergeCell ref="AA466:AA469"/>
    <mergeCell ref="AB466:AB469"/>
    <mergeCell ref="AC466:AC469"/>
    <mergeCell ref="AD466:AD469"/>
    <mergeCell ref="AE466:AE469"/>
    <mergeCell ref="AF466:AF469"/>
    <mergeCell ref="AP466:AP469"/>
    <mergeCell ref="W462:W465"/>
    <mergeCell ref="X462:X465"/>
    <mergeCell ref="Y462:Y465"/>
    <mergeCell ref="Z462:Z465"/>
    <mergeCell ref="AA462:AA465"/>
    <mergeCell ref="AB462:AB465"/>
    <mergeCell ref="AC462:AC465"/>
    <mergeCell ref="AD462:AD465"/>
    <mergeCell ref="AE462:AE465"/>
    <mergeCell ref="AF462:AF465"/>
    <mergeCell ref="AP462:AP465"/>
    <mergeCell ref="T470:T473"/>
    <mergeCell ref="U470:U473"/>
    <mergeCell ref="V470:V473"/>
    <mergeCell ref="W470:W473"/>
    <mergeCell ref="X470:X473"/>
    <mergeCell ref="Y470:Y473"/>
    <mergeCell ref="Z470:Z473"/>
    <mergeCell ref="AA470:AA473"/>
    <mergeCell ref="BO462:BO465"/>
    <mergeCell ref="C466:C469"/>
    <mergeCell ref="D466:D469"/>
    <mergeCell ref="E466:E469"/>
    <mergeCell ref="F466:F469"/>
    <mergeCell ref="G466:G469"/>
    <mergeCell ref="H466:H469"/>
    <mergeCell ref="I466:I469"/>
    <mergeCell ref="J466:J469"/>
    <mergeCell ref="K466:K469"/>
    <mergeCell ref="L466:L469"/>
    <mergeCell ref="M466:M469"/>
    <mergeCell ref="N466:N469"/>
    <mergeCell ref="O466:O469"/>
    <mergeCell ref="P466:P469"/>
    <mergeCell ref="Q466:Q469"/>
    <mergeCell ref="R466:R469"/>
    <mergeCell ref="S466:S469"/>
    <mergeCell ref="T466:T469"/>
    <mergeCell ref="U466:U469"/>
    <mergeCell ref="V466:V469"/>
    <mergeCell ref="W466:W469"/>
    <mergeCell ref="X466:X469"/>
    <mergeCell ref="Y466:Y469"/>
    <mergeCell ref="C470:C473"/>
    <mergeCell ref="D470:D473"/>
    <mergeCell ref="E470:E473"/>
    <mergeCell ref="F470:F473"/>
    <mergeCell ref="G470:G473"/>
    <mergeCell ref="H470:H473"/>
    <mergeCell ref="I470:I473"/>
    <mergeCell ref="J470:J473"/>
    <mergeCell ref="K470:K473"/>
    <mergeCell ref="L470:L473"/>
    <mergeCell ref="M470:M473"/>
    <mergeCell ref="N470:N473"/>
    <mergeCell ref="O470:O473"/>
    <mergeCell ref="P470:P473"/>
    <mergeCell ref="Q470:Q473"/>
    <mergeCell ref="R470:R473"/>
    <mergeCell ref="S470:S473"/>
    <mergeCell ref="AB470:AB473"/>
    <mergeCell ref="AC470:AC473"/>
    <mergeCell ref="AD470:AD473"/>
    <mergeCell ref="AE470:AE473"/>
    <mergeCell ref="AF470:AF473"/>
    <mergeCell ref="AP470:AP473"/>
    <mergeCell ref="AQ470:AQ473"/>
    <mergeCell ref="AX470:AX473"/>
    <mergeCell ref="AY470:AY473"/>
    <mergeCell ref="BF470:BF473"/>
    <mergeCell ref="BG470:BG473"/>
    <mergeCell ref="BN470:BN473"/>
    <mergeCell ref="BO470:BO473"/>
    <mergeCell ref="C474:C477"/>
    <mergeCell ref="D474:D477"/>
    <mergeCell ref="E474:E477"/>
    <mergeCell ref="F474:F477"/>
    <mergeCell ref="G474:G477"/>
    <mergeCell ref="H474:H477"/>
    <mergeCell ref="I474:I477"/>
    <mergeCell ref="J474:J477"/>
    <mergeCell ref="K474:K477"/>
    <mergeCell ref="L474:L477"/>
    <mergeCell ref="M474:M477"/>
    <mergeCell ref="N474:N477"/>
    <mergeCell ref="O474:O477"/>
    <mergeCell ref="P474:P477"/>
    <mergeCell ref="Q474:Q477"/>
    <mergeCell ref="R474:R477"/>
    <mergeCell ref="S474:S477"/>
    <mergeCell ref="T474:T477"/>
    <mergeCell ref="U474:U477"/>
    <mergeCell ref="Z478:Z481"/>
    <mergeCell ref="AA478:AA481"/>
    <mergeCell ref="AB478:AB481"/>
    <mergeCell ref="AC478:AC481"/>
    <mergeCell ref="AD478:AD481"/>
    <mergeCell ref="AE478:AE481"/>
    <mergeCell ref="AF478:AF481"/>
    <mergeCell ref="V474:V477"/>
    <mergeCell ref="W474:W477"/>
    <mergeCell ref="X474:X477"/>
    <mergeCell ref="Y474:Y477"/>
    <mergeCell ref="Z474:Z477"/>
    <mergeCell ref="AA474:AA477"/>
    <mergeCell ref="AB474:AB477"/>
    <mergeCell ref="AC474:AC477"/>
    <mergeCell ref="AD474:AD477"/>
    <mergeCell ref="AE474:AE477"/>
    <mergeCell ref="AF474:AF477"/>
    <mergeCell ref="T482:T485"/>
    <mergeCell ref="U482:U485"/>
    <mergeCell ref="V482:V485"/>
    <mergeCell ref="W482:W485"/>
    <mergeCell ref="X482:X485"/>
    <mergeCell ref="Y482:Y485"/>
    <mergeCell ref="Z482:Z485"/>
    <mergeCell ref="BN474:BN477"/>
    <mergeCell ref="BO474:BO477"/>
    <mergeCell ref="C478:C481"/>
    <mergeCell ref="D478:D481"/>
    <mergeCell ref="E478:E481"/>
    <mergeCell ref="F478:F481"/>
    <mergeCell ref="G478:G481"/>
    <mergeCell ref="H478:H481"/>
    <mergeCell ref="I478:I481"/>
    <mergeCell ref="J478:J481"/>
    <mergeCell ref="K478:K481"/>
    <mergeCell ref="L478:L481"/>
    <mergeCell ref="M478:M481"/>
    <mergeCell ref="N478:N481"/>
    <mergeCell ref="O478:O481"/>
    <mergeCell ref="P478:P481"/>
    <mergeCell ref="Q478:Q481"/>
    <mergeCell ref="R478:R481"/>
    <mergeCell ref="S478:S481"/>
    <mergeCell ref="T478:T481"/>
    <mergeCell ref="U478:U481"/>
    <mergeCell ref="V478:V481"/>
    <mergeCell ref="W478:W481"/>
    <mergeCell ref="X478:X481"/>
    <mergeCell ref="Y478:Y481"/>
    <mergeCell ref="C482:C485"/>
    <mergeCell ref="D482:D485"/>
    <mergeCell ref="E482:E485"/>
    <mergeCell ref="F482:F485"/>
    <mergeCell ref="G482:G485"/>
    <mergeCell ref="H482:H485"/>
    <mergeCell ref="I482:I485"/>
    <mergeCell ref="J482:J485"/>
    <mergeCell ref="K482:K485"/>
    <mergeCell ref="L482:L485"/>
    <mergeCell ref="M482:M485"/>
    <mergeCell ref="N482:N485"/>
    <mergeCell ref="O482:O485"/>
    <mergeCell ref="P482:P485"/>
    <mergeCell ref="Q482:Q485"/>
    <mergeCell ref="R482:R485"/>
    <mergeCell ref="S482:S485"/>
    <mergeCell ref="C486:C489"/>
    <mergeCell ref="D486:D489"/>
    <mergeCell ref="E486:E489"/>
    <mergeCell ref="F486:F489"/>
    <mergeCell ref="G486:G489"/>
    <mergeCell ref="H486:H489"/>
    <mergeCell ref="I486:I489"/>
    <mergeCell ref="J486:J489"/>
    <mergeCell ref="K486:K489"/>
    <mergeCell ref="L486:L489"/>
    <mergeCell ref="M486:M489"/>
    <mergeCell ref="N486:N489"/>
    <mergeCell ref="O486:O489"/>
    <mergeCell ref="P486:P489"/>
    <mergeCell ref="Q486:Q489"/>
    <mergeCell ref="R486:R489"/>
    <mergeCell ref="S486:S489"/>
    <mergeCell ref="AF486:AF489"/>
    <mergeCell ref="AP486:AP489"/>
    <mergeCell ref="AQ486:AQ489"/>
    <mergeCell ref="AX486:AX489"/>
    <mergeCell ref="AY486:AY489"/>
    <mergeCell ref="BF486:BF489"/>
    <mergeCell ref="AA482:AA485"/>
    <mergeCell ref="AB482:AB485"/>
    <mergeCell ref="AC482:AC485"/>
    <mergeCell ref="AD482:AD485"/>
    <mergeCell ref="AE482:AE485"/>
    <mergeCell ref="AF482:AF485"/>
    <mergeCell ref="AP482:AP485"/>
    <mergeCell ref="AQ482:AQ485"/>
    <mergeCell ref="AX482:AX485"/>
    <mergeCell ref="AY482:AY485"/>
    <mergeCell ref="BF482:BF485"/>
    <mergeCell ref="T490:T493"/>
    <mergeCell ref="U490:U493"/>
    <mergeCell ref="V490:V493"/>
    <mergeCell ref="W490:W493"/>
    <mergeCell ref="X490:X493"/>
    <mergeCell ref="Y490:Y493"/>
    <mergeCell ref="Z490:Z493"/>
    <mergeCell ref="AA490:AA493"/>
    <mergeCell ref="AB490:AB493"/>
    <mergeCell ref="AC490:AC493"/>
    <mergeCell ref="AD490:AD493"/>
    <mergeCell ref="AE490:AE493"/>
    <mergeCell ref="U486:U489"/>
    <mergeCell ref="V486:V489"/>
    <mergeCell ref="W486:W489"/>
    <mergeCell ref="X486:X489"/>
    <mergeCell ref="Y486:Y489"/>
    <mergeCell ref="Z486:Z489"/>
    <mergeCell ref="AA486:AA489"/>
    <mergeCell ref="AB486:AB489"/>
    <mergeCell ref="AC486:AC489"/>
    <mergeCell ref="AD486:AD489"/>
    <mergeCell ref="AE486:AE489"/>
    <mergeCell ref="T486:T489"/>
    <mergeCell ref="C490:C493"/>
    <mergeCell ref="D490:D493"/>
    <mergeCell ref="E490:E493"/>
    <mergeCell ref="F490:F493"/>
    <mergeCell ref="G490:G493"/>
    <mergeCell ref="H490:H493"/>
    <mergeCell ref="I490:I493"/>
    <mergeCell ref="J490:J493"/>
    <mergeCell ref="K490:K493"/>
    <mergeCell ref="L490:L493"/>
    <mergeCell ref="M490:M493"/>
    <mergeCell ref="N490:N493"/>
    <mergeCell ref="O490:O493"/>
    <mergeCell ref="P490:P493"/>
    <mergeCell ref="Q490:Q493"/>
    <mergeCell ref="R490:R493"/>
    <mergeCell ref="S490:S493"/>
    <mergeCell ref="AF490:AF493"/>
    <mergeCell ref="AP490:AP493"/>
    <mergeCell ref="AQ490:AQ493"/>
    <mergeCell ref="AX490:AX493"/>
    <mergeCell ref="AY490:AY493"/>
    <mergeCell ref="BF490:BF493"/>
    <mergeCell ref="BG490:BG493"/>
    <mergeCell ref="BN490:BN493"/>
    <mergeCell ref="BO490:BO493"/>
    <mergeCell ref="C494:C497"/>
    <mergeCell ref="D494:D497"/>
    <mergeCell ref="E494:E497"/>
    <mergeCell ref="F494:F497"/>
    <mergeCell ref="G494:G497"/>
    <mergeCell ref="H494:H497"/>
    <mergeCell ref="I494:I497"/>
    <mergeCell ref="J494:J497"/>
    <mergeCell ref="K494:K497"/>
    <mergeCell ref="L494:L497"/>
    <mergeCell ref="M494:M497"/>
    <mergeCell ref="N494:N497"/>
    <mergeCell ref="O494:O497"/>
    <mergeCell ref="P494:P497"/>
    <mergeCell ref="Q494:Q497"/>
    <mergeCell ref="R494:R497"/>
    <mergeCell ref="S494:S497"/>
    <mergeCell ref="T494:T497"/>
    <mergeCell ref="U494:U497"/>
    <mergeCell ref="V494:V497"/>
    <mergeCell ref="W494:W497"/>
    <mergeCell ref="X494:X497"/>
    <mergeCell ref="Y494:Y497"/>
    <mergeCell ref="C498:C501"/>
    <mergeCell ref="D498:D501"/>
    <mergeCell ref="E498:E501"/>
    <mergeCell ref="F498:F501"/>
    <mergeCell ref="G498:G501"/>
    <mergeCell ref="H498:H501"/>
    <mergeCell ref="I498:I501"/>
    <mergeCell ref="J498:J501"/>
    <mergeCell ref="K498:K501"/>
    <mergeCell ref="L498:L501"/>
    <mergeCell ref="M498:M501"/>
    <mergeCell ref="N498:N501"/>
    <mergeCell ref="O498:O501"/>
    <mergeCell ref="P498:P501"/>
    <mergeCell ref="Q498:Q501"/>
    <mergeCell ref="R498:R501"/>
    <mergeCell ref="S498:S501"/>
    <mergeCell ref="AE498:AE501"/>
    <mergeCell ref="AF498:AF501"/>
    <mergeCell ref="AP498:AP501"/>
    <mergeCell ref="AQ498:AQ501"/>
    <mergeCell ref="AX498:AX501"/>
    <mergeCell ref="AY498:AY501"/>
    <mergeCell ref="Z494:Z497"/>
    <mergeCell ref="AA494:AA497"/>
    <mergeCell ref="AB494:AB497"/>
    <mergeCell ref="AC494:AC497"/>
    <mergeCell ref="AD494:AD497"/>
    <mergeCell ref="AE494:AE497"/>
    <mergeCell ref="AF494:AF497"/>
    <mergeCell ref="AP494:AP497"/>
    <mergeCell ref="AQ494:AQ497"/>
    <mergeCell ref="AX494:AX497"/>
    <mergeCell ref="AY494:AY497"/>
    <mergeCell ref="U502:U505"/>
    <mergeCell ref="V502:V505"/>
    <mergeCell ref="W502:W505"/>
    <mergeCell ref="X502:X505"/>
    <mergeCell ref="Y502:Y505"/>
    <mergeCell ref="Z502:Z505"/>
    <mergeCell ref="AA502:AA505"/>
    <mergeCell ref="AB502:AB505"/>
    <mergeCell ref="AC502:AC505"/>
    <mergeCell ref="AD502:AD505"/>
    <mergeCell ref="T498:T501"/>
    <mergeCell ref="U498:U501"/>
    <mergeCell ref="V498:V501"/>
    <mergeCell ref="W498:W501"/>
    <mergeCell ref="X498:X501"/>
    <mergeCell ref="Y498:Y501"/>
    <mergeCell ref="Z498:Z501"/>
    <mergeCell ref="AA498:AA501"/>
    <mergeCell ref="AB498:AB501"/>
    <mergeCell ref="AC498:AC501"/>
    <mergeCell ref="AD498:AD501"/>
    <mergeCell ref="AE502:AE505"/>
    <mergeCell ref="AF502:AF505"/>
    <mergeCell ref="AP502:AP505"/>
    <mergeCell ref="AQ502:AQ505"/>
    <mergeCell ref="AX502:AX505"/>
    <mergeCell ref="AY502:AY505"/>
    <mergeCell ref="BF502:BF505"/>
    <mergeCell ref="BG502:BG505"/>
    <mergeCell ref="BN502:BN505"/>
    <mergeCell ref="BO502:BO505"/>
    <mergeCell ref="BF498:BF501"/>
    <mergeCell ref="BG498:BG501"/>
    <mergeCell ref="BN498:BN501"/>
    <mergeCell ref="BO498:BO501"/>
    <mergeCell ref="C502:C505"/>
    <mergeCell ref="D502:D505"/>
    <mergeCell ref="E502:E505"/>
    <mergeCell ref="F502:F505"/>
    <mergeCell ref="G502:G505"/>
    <mergeCell ref="H502:H505"/>
    <mergeCell ref="I502:I505"/>
    <mergeCell ref="J502:J505"/>
    <mergeCell ref="K502:K505"/>
    <mergeCell ref="L502:L505"/>
    <mergeCell ref="M502:M505"/>
    <mergeCell ref="N502:N505"/>
    <mergeCell ref="O502:O505"/>
    <mergeCell ref="P502:P505"/>
    <mergeCell ref="Q502:Q505"/>
    <mergeCell ref="R502:R505"/>
    <mergeCell ref="S502:S505"/>
    <mergeCell ref="T502:T505"/>
    <mergeCell ref="AQ515:AQ518"/>
    <mergeCell ref="AX515:AX518"/>
    <mergeCell ref="R507:R510"/>
    <mergeCell ref="S507:S510"/>
    <mergeCell ref="T507:T510"/>
    <mergeCell ref="X523:X526"/>
    <mergeCell ref="Y523:Y526"/>
    <mergeCell ref="Z523:Z526"/>
    <mergeCell ref="BF515:BF518"/>
    <mergeCell ref="BG515:BG518"/>
    <mergeCell ref="AP507:AP510"/>
    <mergeCell ref="AQ507:AQ510"/>
    <mergeCell ref="AX507:AX510"/>
    <mergeCell ref="AC511:AC514"/>
    <mergeCell ref="AD511:AD514"/>
    <mergeCell ref="AE511:AE514"/>
    <mergeCell ref="AF511:AF514"/>
    <mergeCell ref="AP511:AP514"/>
    <mergeCell ref="AQ511:AQ514"/>
    <mergeCell ref="AX511:AX514"/>
    <mergeCell ref="BG507:BG510"/>
    <mergeCell ref="AE523:AE526"/>
    <mergeCell ref="AF523:AF526"/>
    <mergeCell ref="AB511:AB514"/>
    <mergeCell ref="AY511:AY514"/>
    <mergeCell ref="BF511:BF514"/>
    <mergeCell ref="BG511:BG514"/>
    <mergeCell ref="V519:V522"/>
    <mergeCell ref="W519:W522"/>
    <mergeCell ref="X519:X522"/>
    <mergeCell ref="Y519:Y522"/>
    <mergeCell ref="Z519:Z522"/>
    <mergeCell ref="C507:C526"/>
    <mergeCell ref="D507:D526"/>
    <mergeCell ref="E507:E510"/>
    <mergeCell ref="F507:F510"/>
    <mergeCell ref="G507:G510"/>
    <mergeCell ref="H507:H510"/>
    <mergeCell ref="I507:I510"/>
    <mergeCell ref="J507:J510"/>
    <mergeCell ref="K507:K510"/>
    <mergeCell ref="L507:L510"/>
    <mergeCell ref="M507:M510"/>
    <mergeCell ref="N507:N510"/>
    <mergeCell ref="O507:O510"/>
    <mergeCell ref="P507:P510"/>
    <mergeCell ref="Q507:Q510"/>
    <mergeCell ref="AC515:AC518"/>
    <mergeCell ref="AD515:AD518"/>
    <mergeCell ref="AA523:AA526"/>
    <mergeCell ref="AB523:AB526"/>
    <mergeCell ref="AC523:AC526"/>
    <mergeCell ref="AD523:AD526"/>
    <mergeCell ref="U507:U510"/>
    <mergeCell ref="V507:V510"/>
    <mergeCell ref="W507:W510"/>
    <mergeCell ref="X507:X510"/>
    <mergeCell ref="Y507:Y510"/>
    <mergeCell ref="Z507:Z510"/>
    <mergeCell ref="AA507:AA510"/>
    <mergeCell ref="AB507:AB510"/>
    <mergeCell ref="AC507:AC510"/>
    <mergeCell ref="AD507:AD510"/>
    <mergeCell ref="AA511:AA514"/>
    <mergeCell ref="AP523:AP526"/>
    <mergeCell ref="AQ523:AQ526"/>
    <mergeCell ref="BF539:BF542"/>
    <mergeCell ref="BG539:BG542"/>
    <mergeCell ref="AP527:AP530"/>
    <mergeCell ref="AQ527:AQ530"/>
    <mergeCell ref="AX527:AX530"/>
    <mergeCell ref="AY527:AY530"/>
    <mergeCell ref="BF527:BF530"/>
    <mergeCell ref="BG527:BG530"/>
    <mergeCell ref="AE531:AE534"/>
    <mergeCell ref="BG531:BG534"/>
    <mergeCell ref="AY535:AY538"/>
    <mergeCell ref="BF535:BF538"/>
    <mergeCell ref="BG535:BG538"/>
    <mergeCell ref="AX523:AX526"/>
    <mergeCell ref="AF531:AF534"/>
    <mergeCell ref="AP531:AP534"/>
    <mergeCell ref="AQ531:AQ534"/>
    <mergeCell ref="AX531:AX534"/>
    <mergeCell ref="BO535:BO538"/>
    <mergeCell ref="AP539:AP542"/>
    <mergeCell ref="AQ539:AQ542"/>
    <mergeCell ref="AX539:AX542"/>
    <mergeCell ref="AY539:AY542"/>
    <mergeCell ref="BN543:BN546"/>
    <mergeCell ref="BO543:BO546"/>
    <mergeCell ref="AY531:AY534"/>
    <mergeCell ref="BF531:BF534"/>
    <mergeCell ref="K547:K550"/>
    <mergeCell ref="L547:L550"/>
    <mergeCell ref="M547:M550"/>
    <mergeCell ref="N547:N550"/>
    <mergeCell ref="O547:O550"/>
    <mergeCell ref="P547:P550"/>
    <mergeCell ref="Q547:Q550"/>
    <mergeCell ref="R547:R550"/>
    <mergeCell ref="S547:S550"/>
    <mergeCell ref="T547:T550"/>
    <mergeCell ref="U547:U550"/>
    <mergeCell ref="BN539:BN542"/>
    <mergeCell ref="BO539:BO542"/>
    <mergeCell ref="AP543:AP546"/>
    <mergeCell ref="AQ543:AQ546"/>
    <mergeCell ref="AX543:AX546"/>
    <mergeCell ref="AY543:AY546"/>
    <mergeCell ref="BF543:BF546"/>
    <mergeCell ref="BG543:BG546"/>
    <mergeCell ref="AC531:AC534"/>
    <mergeCell ref="AD531:AD534"/>
    <mergeCell ref="BN531:BN534"/>
    <mergeCell ref="BO531:BO534"/>
    <mergeCell ref="X555:X558"/>
    <mergeCell ref="Y555:Y558"/>
    <mergeCell ref="Z555:Z558"/>
    <mergeCell ref="AA555:AA558"/>
    <mergeCell ref="AB555:AB558"/>
    <mergeCell ref="AC555:AC558"/>
    <mergeCell ref="AD555:AD558"/>
    <mergeCell ref="BN547:BN550"/>
    <mergeCell ref="AE555:AE558"/>
    <mergeCell ref="AF555:AF558"/>
    <mergeCell ref="AP555:AP558"/>
    <mergeCell ref="AQ555:AQ558"/>
    <mergeCell ref="AX555:AX558"/>
    <mergeCell ref="AY555:AY558"/>
    <mergeCell ref="BF555:BF558"/>
    <mergeCell ref="BG555:BG558"/>
    <mergeCell ref="BN555:BN558"/>
    <mergeCell ref="AP547:AP550"/>
    <mergeCell ref="AQ547:AQ550"/>
    <mergeCell ref="AX547:AX550"/>
    <mergeCell ref="AY547:AY550"/>
    <mergeCell ref="BF547:BF550"/>
    <mergeCell ref="BG547:BG550"/>
    <mergeCell ref="R555:R558"/>
    <mergeCell ref="S555:S558"/>
    <mergeCell ref="T555:T558"/>
    <mergeCell ref="U555:U558"/>
    <mergeCell ref="BO547:BO550"/>
    <mergeCell ref="E551:E554"/>
    <mergeCell ref="F551:F554"/>
    <mergeCell ref="G551:G554"/>
    <mergeCell ref="H551:H554"/>
    <mergeCell ref="I551:I554"/>
    <mergeCell ref="J551:J554"/>
    <mergeCell ref="K551:K554"/>
    <mergeCell ref="L551:L554"/>
    <mergeCell ref="M551:M554"/>
    <mergeCell ref="N551:N554"/>
    <mergeCell ref="O551:O554"/>
    <mergeCell ref="P551:P554"/>
    <mergeCell ref="Q551:Q554"/>
    <mergeCell ref="R551:R554"/>
    <mergeCell ref="S551:S554"/>
    <mergeCell ref="T551:T554"/>
    <mergeCell ref="U551:U554"/>
    <mergeCell ref="V551:V554"/>
    <mergeCell ref="W551:W554"/>
    <mergeCell ref="X551:X554"/>
    <mergeCell ref="Y551:Y554"/>
    <mergeCell ref="BO555:BO558"/>
    <mergeCell ref="E555:E558"/>
    <mergeCell ref="F555:F558"/>
    <mergeCell ref="G555:G558"/>
    <mergeCell ref="V555:V558"/>
    <mergeCell ref="W555:W558"/>
    <mergeCell ref="H555:H558"/>
    <mergeCell ref="I555:I558"/>
    <mergeCell ref="J555:J558"/>
    <mergeCell ref="K555:K558"/>
    <mergeCell ref="L555:L558"/>
    <mergeCell ref="M555:M558"/>
    <mergeCell ref="BN563:BN566"/>
    <mergeCell ref="AA559:AA562"/>
    <mergeCell ref="AB559:AB562"/>
    <mergeCell ref="AC559:AC562"/>
    <mergeCell ref="AD559:AD562"/>
    <mergeCell ref="AE559:AE562"/>
    <mergeCell ref="AF559:AF562"/>
    <mergeCell ref="AP559:AP562"/>
    <mergeCell ref="AQ559:AQ562"/>
    <mergeCell ref="AX559:AX562"/>
    <mergeCell ref="AY559:AY562"/>
    <mergeCell ref="BF559:BF562"/>
    <mergeCell ref="BG559:BG562"/>
    <mergeCell ref="BN559:BN562"/>
    <mergeCell ref="N559:N562"/>
    <mergeCell ref="O559:O562"/>
    <mergeCell ref="P559:P562"/>
    <mergeCell ref="Q559:Q562"/>
    <mergeCell ref="R559:R562"/>
    <mergeCell ref="S559:S562"/>
    <mergeCell ref="T559:T562"/>
    <mergeCell ref="U559:U562"/>
    <mergeCell ref="N555:N558"/>
    <mergeCell ref="O555:O558"/>
    <mergeCell ref="P555:P558"/>
    <mergeCell ref="Q555:Q558"/>
    <mergeCell ref="BO559:BO562"/>
    <mergeCell ref="E563:E566"/>
    <mergeCell ref="F563:F566"/>
    <mergeCell ref="G563:G566"/>
    <mergeCell ref="H563:H566"/>
    <mergeCell ref="I563:I566"/>
    <mergeCell ref="J563:J566"/>
    <mergeCell ref="K563:K566"/>
    <mergeCell ref="L563:L566"/>
    <mergeCell ref="M563:M566"/>
    <mergeCell ref="N563:N566"/>
    <mergeCell ref="O563:O566"/>
    <mergeCell ref="P563:P566"/>
    <mergeCell ref="Q563:Q566"/>
    <mergeCell ref="R563:R566"/>
    <mergeCell ref="S563:S566"/>
    <mergeCell ref="T563:T566"/>
    <mergeCell ref="U563:U566"/>
    <mergeCell ref="V559:V562"/>
    <mergeCell ref="W559:W562"/>
    <mergeCell ref="X559:X562"/>
    <mergeCell ref="Y559:Y562"/>
    <mergeCell ref="Z559:Z562"/>
    <mergeCell ref="Z567:Z570"/>
    <mergeCell ref="AA567:AA570"/>
    <mergeCell ref="AB567:AB570"/>
    <mergeCell ref="AC567:AC570"/>
    <mergeCell ref="AD567:AD570"/>
    <mergeCell ref="AE567:AE570"/>
    <mergeCell ref="W563:W566"/>
    <mergeCell ref="X563:X566"/>
    <mergeCell ref="Y563:Y566"/>
    <mergeCell ref="Z563:Z566"/>
    <mergeCell ref="AA563:AA566"/>
    <mergeCell ref="AB563:AB566"/>
    <mergeCell ref="AC563:AC566"/>
    <mergeCell ref="AD563:AD566"/>
    <mergeCell ref="AE563:AE566"/>
    <mergeCell ref="V563:V566"/>
    <mergeCell ref="E559:E562"/>
    <mergeCell ref="F559:F562"/>
    <mergeCell ref="G559:G562"/>
    <mergeCell ref="H559:H562"/>
    <mergeCell ref="I559:I562"/>
    <mergeCell ref="J559:J562"/>
    <mergeCell ref="K559:K562"/>
    <mergeCell ref="L559:L562"/>
    <mergeCell ref="M559:M562"/>
    <mergeCell ref="Y571:Y574"/>
    <mergeCell ref="C567:C570"/>
    <mergeCell ref="D567:D570"/>
    <mergeCell ref="E567:E570"/>
    <mergeCell ref="F567:F570"/>
    <mergeCell ref="G567:G570"/>
    <mergeCell ref="H567:H570"/>
    <mergeCell ref="I567:I570"/>
    <mergeCell ref="J567:J570"/>
    <mergeCell ref="K567:K570"/>
    <mergeCell ref="L567:L570"/>
    <mergeCell ref="M567:M570"/>
    <mergeCell ref="N567:N570"/>
    <mergeCell ref="O567:O570"/>
    <mergeCell ref="P567:P570"/>
    <mergeCell ref="Q567:Q570"/>
    <mergeCell ref="R567:R570"/>
    <mergeCell ref="S567:S570"/>
    <mergeCell ref="T567:T570"/>
    <mergeCell ref="U567:U570"/>
    <mergeCell ref="V567:V570"/>
    <mergeCell ref="W567:W570"/>
    <mergeCell ref="X567:X570"/>
    <mergeCell ref="Y567:Y570"/>
    <mergeCell ref="H571:H574"/>
    <mergeCell ref="I571:I574"/>
    <mergeCell ref="J571:J574"/>
    <mergeCell ref="K571:K574"/>
    <mergeCell ref="L571:L574"/>
    <mergeCell ref="M571:M574"/>
    <mergeCell ref="N571:N574"/>
    <mergeCell ref="O571:O574"/>
    <mergeCell ref="P571:P574"/>
    <mergeCell ref="Q571:Q574"/>
    <mergeCell ref="R571:R574"/>
    <mergeCell ref="S571:S574"/>
    <mergeCell ref="T571:T574"/>
    <mergeCell ref="U571:U574"/>
    <mergeCell ref="V571:V574"/>
    <mergeCell ref="W571:W574"/>
    <mergeCell ref="X571:X574"/>
    <mergeCell ref="C575:C578"/>
    <mergeCell ref="D575:D578"/>
    <mergeCell ref="E575:E578"/>
    <mergeCell ref="F575:F578"/>
    <mergeCell ref="G575:G578"/>
    <mergeCell ref="H575:H578"/>
    <mergeCell ref="I575:I578"/>
    <mergeCell ref="J575:J578"/>
    <mergeCell ref="K575:K578"/>
    <mergeCell ref="L575:L578"/>
    <mergeCell ref="M575:M578"/>
    <mergeCell ref="N575:N578"/>
    <mergeCell ref="O575:O578"/>
    <mergeCell ref="P575:P578"/>
    <mergeCell ref="Q575:Q578"/>
    <mergeCell ref="R575:R578"/>
    <mergeCell ref="S575:S578"/>
    <mergeCell ref="AE575:AE578"/>
    <mergeCell ref="AF575:AF578"/>
    <mergeCell ref="AP575:AP578"/>
    <mergeCell ref="AQ575:AQ578"/>
    <mergeCell ref="AX575:AX578"/>
    <mergeCell ref="AY575:AY578"/>
    <mergeCell ref="Z571:Z574"/>
    <mergeCell ref="AA571:AA574"/>
    <mergeCell ref="AB571:AB574"/>
    <mergeCell ref="AC571:AC574"/>
    <mergeCell ref="AD571:AD574"/>
    <mergeCell ref="AE571:AE574"/>
    <mergeCell ref="AF571:AF574"/>
    <mergeCell ref="AP571:AP574"/>
    <mergeCell ref="AQ571:AQ574"/>
    <mergeCell ref="AX571:AX574"/>
    <mergeCell ref="AY571:AY574"/>
    <mergeCell ref="U579:U582"/>
    <mergeCell ref="V579:V582"/>
    <mergeCell ref="W579:W582"/>
    <mergeCell ref="X579:X582"/>
    <mergeCell ref="Y579:Y582"/>
    <mergeCell ref="Z579:Z582"/>
    <mergeCell ref="AA579:AA582"/>
    <mergeCell ref="AB579:AB582"/>
    <mergeCell ref="AC579:AC582"/>
    <mergeCell ref="AD579:AD582"/>
    <mergeCell ref="T575:T578"/>
    <mergeCell ref="U575:U578"/>
    <mergeCell ref="V575:V578"/>
    <mergeCell ref="W575:W578"/>
    <mergeCell ref="X575:X578"/>
    <mergeCell ref="Y575:Y578"/>
    <mergeCell ref="Z575:Z578"/>
    <mergeCell ref="AA575:AA578"/>
    <mergeCell ref="AB575:AB578"/>
    <mergeCell ref="AC575:AC578"/>
    <mergeCell ref="AD575:AD578"/>
    <mergeCell ref="AE579:AE582"/>
    <mergeCell ref="AF579:AF582"/>
    <mergeCell ref="AP579:AP582"/>
    <mergeCell ref="AQ579:AQ582"/>
    <mergeCell ref="AX579:AX582"/>
    <mergeCell ref="AY579:AY582"/>
    <mergeCell ref="BF579:BF582"/>
    <mergeCell ref="BG579:BG582"/>
    <mergeCell ref="BN579:BN582"/>
    <mergeCell ref="BO579:BO582"/>
    <mergeCell ref="BF575:BF578"/>
    <mergeCell ref="BG575:BG578"/>
    <mergeCell ref="BN575:BN578"/>
    <mergeCell ref="BO575:BO578"/>
    <mergeCell ref="C579:C582"/>
    <mergeCell ref="D579:D582"/>
    <mergeCell ref="E579:E582"/>
    <mergeCell ref="F579:F582"/>
    <mergeCell ref="G579:G582"/>
    <mergeCell ref="H579:H582"/>
    <mergeCell ref="I579:I582"/>
    <mergeCell ref="J579:J582"/>
    <mergeCell ref="K579:K582"/>
    <mergeCell ref="L579:L582"/>
    <mergeCell ref="M579:M582"/>
    <mergeCell ref="N579:N582"/>
    <mergeCell ref="O579:O582"/>
    <mergeCell ref="P579:P582"/>
    <mergeCell ref="Q579:Q582"/>
    <mergeCell ref="R579:R582"/>
    <mergeCell ref="S579:S582"/>
    <mergeCell ref="T579:T582"/>
    <mergeCell ref="BN13:BN16"/>
    <mergeCell ref="BO13:BO16"/>
    <mergeCell ref="AY25:AY28"/>
    <mergeCell ref="BF25:BF28"/>
    <mergeCell ref="BF30:BF33"/>
    <mergeCell ref="BG30:BG33"/>
    <mergeCell ref="BO25:BO28"/>
    <mergeCell ref="AP42:AP45"/>
    <mergeCell ref="AQ42:AQ45"/>
    <mergeCell ref="AX42:AX45"/>
    <mergeCell ref="AY42:AY45"/>
    <mergeCell ref="BF42:BF45"/>
    <mergeCell ref="BG42:BG45"/>
    <mergeCell ref="AP34:AP37"/>
    <mergeCell ref="AQ34:AQ37"/>
    <mergeCell ref="AX34:AX37"/>
    <mergeCell ref="AY34:AY37"/>
    <mergeCell ref="AX17:AX20"/>
    <mergeCell ref="AY17:AY20"/>
    <mergeCell ref="BF17:BF20"/>
    <mergeCell ref="BG17:BG20"/>
    <mergeCell ref="AP30:AP33"/>
    <mergeCell ref="AQ30:AQ33"/>
    <mergeCell ref="AX30:AX33"/>
    <mergeCell ref="AY30:AY33"/>
    <mergeCell ref="AX46:AX49"/>
    <mergeCell ref="AY46:AY49"/>
    <mergeCell ref="BF46:BF49"/>
    <mergeCell ref="BG46:BG49"/>
    <mergeCell ref="AP50:AP53"/>
    <mergeCell ref="AQ50:AQ53"/>
    <mergeCell ref="BN58:BN61"/>
    <mergeCell ref="BO58:BO61"/>
    <mergeCell ref="BO62:BO65"/>
    <mergeCell ref="BO66:BO69"/>
    <mergeCell ref="AQ74:AQ77"/>
    <mergeCell ref="AX74:AX77"/>
    <mergeCell ref="AY74:AY77"/>
    <mergeCell ref="BF74:BF77"/>
    <mergeCell ref="BG74:BG77"/>
    <mergeCell ref="AP78:AP81"/>
    <mergeCell ref="AQ78:AQ81"/>
    <mergeCell ref="AX78:AX81"/>
    <mergeCell ref="AY78:AY81"/>
    <mergeCell ref="BF78:BF81"/>
    <mergeCell ref="BO70:BO73"/>
    <mergeCell ref="BG70:BG73"/>
    <mergeCell ref="BO74:BO77"/>
    <mergeCell ref="BN70:BN73"/>
    <mergeCell ref="AP54:AP57"/>
    <mergeCell ref="AQ54:AQ57"/>
    <mergeCell ref="AX54:AX57"/>
    <mergeCell ref="AY54:AY57"/>
    <mergeCell ref="BF54:BF57"/>
    <mergeCell ref="BG54:BG57"/>
    <mergeCell ref="AP58:AP61"/>
    <mergeCell ref="AQ58:AQ61"/>
    <mergeCell ref="BN82:BN85"/>
    <mergeCell ref="BN86:BN89"/>
    <mergeCell ref="BO86:BO89"/>
    <mergeCell ref="AP91:AP94"/>
    <mergeCell ref="AQ91:AQ94"/>
    <mergeCell ref="AX91:AX94"/>
    <mergeCell ref="AY91:AY94"/>
    <mergeCell ref="BF91:BF94"/>
    <mergeCell ref="BG91:BG94"/>
    <mergeCell ref="AP104:AP107"/>
    <mergeCell ref="AQ104:AQ107"/>
    <mergeCell ref="AX104:AX107"/>
    <mergeCell ref="AY104:AY107"/>
    <mergeCell ref="BF104:BF107"/>
    <mergeCell ref="BG104:BG107"/>
    <mergeCell ref="AP95:AP98"/>
    <mergeCell ref="AQ95:AQ98"/>
    <mergeCell ref="AP99:AP102"/>
    <mergeCell ref="AQ99:AQ102"/>
    <mergeCell ref="AX99:AX102"/>
    <mergeCell ref="AY99:AY102"/>
    <mergeCell ref="BF99:BF102"/>
    <mergeCell ref="BG99:BG102"/>
    <mergeCell ref="AP86:AP89"/>
    <mergeCell ref="AQ86:AQ89"/>
    <mergeCell ref="AX86:AX89"/>
    <mergeCell ref="AY86:AY89"/>
    <mergeCell ref="BF86:BF89"/>
    <mergeCell ref="BG86:BG89"/>
    <mergeCell ref="AQ82:AQ85"/>
    <mergeCell ref="AX82:AX85"/>
    <mergeCell ref="AY82:AY85"/>
    <mergeCell ref="BF120:BF123"/>
    <mergeCell ref="BG120:BG123"/>
    <mergeCell ref="BF125:BF128"/>
    <mergeCell ref="AP141:AP144"/>
    <mergeCell ref="AQ141:AQ144"/>
    <mergeCell ref="AX141:AX144"/>
    <mergeCell ref="AY141:AY144"/>
    <mergeCell ref="BF141:BF144"/>
    <mergeCell ref="BG141:BG144"/>
    <mergeCell ref="AP145:AP148"/>
    <mergeCell ref="AQ145:AQ148"/>
    <mergeCell ref="AX145:AX148"/>
    <mergeCell ref="AY145:AY148"/>
    <mergeCell ref="BF145:BF148"/>
    <mergeCell ref="BG145:BG148"/>
    <mergeCell ref="AP149:AP152"/>
    <mergeCell ref="AQ149:AQ152"/>
    <mergeCell ref="AP125:AP128"/>
    <mergeCell ref="AQ125:AQ128"/>
    <mergeCell ref="AX125:AX128"/>
    <mergeCell ref="AE164:AE167"/>
    <mergeCell ref="AF164:AF167"/>
    <mergeCell ref="AP164:AP167"/>
    <mergeCell ref="AQ164:AQ167"/>
    <mergeCell ref="AX164:AX167"/>
    <mergeCell ref="AY164:AY167"/>
    <mergeCell ref="C164:C167"/>
    <mergeCell ref="D164:D167"/>
    <mergeCell ref="E164:E167"/>
    <mergeCell ref="F164:F167"/>
    <mergeCell ref="G164:G167"/>
    <mergeCell ref="H164:H167"/>
    <mergeCell ref="I164:I167"/>
    <mergeCell ref="J164:J167"/>
    <mergeCell ref="K164:K167"/>
    <mergeCell ref="L164:L167"/>
    <mergeCell ref="M164:M167"/>
    <mergeCell ref="N164:N167"/>
    <mergeCell ref="O164:O167"/>
    <mergeCell ref="P164:P167"/>
    <mergeCell ref="Q164:Q167"/>
    <mergeCell ref="R164:R167"/>
    <mergeCell ref="S164:S167"/>
    <mergeCell ref="BN164:BN167"/>
    <mergeCell ref="BO164:BO167"/>
    <mergeCell ref="C168:C171"/>
    <mergeCell ref="D168:D171"/>
    <mergeCell ref="E168:E171"/>
    <mergeCell ref="F168:F171"/>
    <mergeCell ref="G168:G171"/>
    <mergeCell ref="H168:H171"/>
    <mergeCell ref="I168:I171"/>
    <mergeCell ref="J168:J171"/>
    <mergeCell ref="K168:K171"/>
    <mergeCell ref="L168:L171"/>
    <mergeCell ref="M168:M171"/>
    <mergeCell ref="N168:N171"/>
    <mergeCell ref="O168:O171"/>
    <mergeCell ref="P168:P171"/>
    <mergeCell ref="Q168:Q171"/>
    <mergeCell ref="R168:R171"/>
    <mergeCell ref="S168:S171"/>
    <mergeCell ref="T168:T171"/>
    <mergeCell ref="AD168:AD171"/>
    <mergeCell ref="T164:T167"/>
    <mergeCell ref="U164:U167"/>
    <mergeCell ref="V164:V167"/>
    <mergeCell ref="W164:W167"/>
    <mergeCell ref="X164:X167"/>
    <mergeCell ref="Y164:Y167"/>
    <mergeCell ref="Z164:Z167"/>
    <mergeCell ref="AA164:AA167"/>
    <mergeCell ref="AB164:AB167"/>
    <mergeCell ref="AC164:AC167"/>
    <mergeCell ref="AD164:AD167"/>
    <mergeCell ref="C172:C175"/>
    <mergeCell ref="D172:D175"/>
    <mergeCell ref="E172:E175"/>
    <mergeCell ref="F172:F175"/>
    <mergeCell ref="G172:G175"/>
    <mergeCell ref="H172:H175"/>
    <mergeCell ref="I172:I175"/>
    <mergeCell ref="J172:J175"/>
    <mergeCell ref="K172:K175"/>
    <mergeCell ref="L172:L175"/>
    <mergeCell ref="M172:M175"/>
    <mergeCell ref="N172:N175"/>
    <mergeCell ref="O172:O175"/>
    <mergeCell ref="P172:P175"/>
    <mergeCell ref="Q172:Q175"/>
    <mergeCell ref="R172:R175"/>
    <mergeCell ref="S172:S175"/>
    <mergeCell ref="Y172:Y175"/>
    <mergeCell ref="Z172:Z175"/>
    <mergeCell ref="AA172:AA175"/>
    <mergeCell ref="AB172:AB175"/>
    <mergeCell ref="AC172:AC175"/>
    <mergeCell ref="AD172:AD175"/>
    <mergeCell ref="AE172:AE175"/>
    <mergeCell ref="AF172:AF175"/>
    <mergeCell ref="AP172:AP175"/>
    <mergeCell ref="AQ172:AQ175"/>
    <mergeCell ref="AX172:AX175"/>
    <mergeCell ref="AY172:AY175"/>
    <mergeCell ref="BF172:BF175"/>
    <mergeCell ref="BG172:BG175"/>
    <mergeCell ref="BN172:BN175"/>
    <mergeCell ref="BO172:BO175"/>
    <mergeCell ref="C176:C179"/>
    <mergeCell ref="D176:D179"/>
    <mergeCell ref="E176:E179"/>
    <mergeCell ref="F176:F179"/>
    <mergeCell ref="G176:G179"/>
    <mergeCell ref="H176:H179"/>
    <mergeCell ref="I176:I179"/>
    <mergeCell ref="J176:J179"/>
    <mergeCell ref="K176:K179"/>
    <mergeCell ref="L176:L179"/>
    <mergeCell ref="M176:M179"/>
    <mergeCell ref="N176:N179"/>
    <mergeCell ref="O176:O179"/>
    <mergeCell ref="P176:P179"/>
    <mergeCell ref="Q176:Q179"/>
    <mergeCell ref="R176:R179"/>
    <mergeCell ref="S176:S179"/>
    <mergeCell ref="V176:V179"/>
    <mergeCell ref="W176:W179"/>
    <mergeCell ref="X176:X179"/>
    <mergeCell ref="Y176:Y179"/>
    <mergeCell ref="Z176:Z179"/>
    <mergeCell ref="AA176:AA179"/>
    <mergeCell ref="AB176:AB179"/>
    <mergeCell ref="AC176:AC179"/>
    <mergeCell ref="AD176:AD179"/>
    <mergeCell ref="AE176:AE179"/>
    <mergeCell ref="AF176:AF179"/>
    <mergeCell ref="AP176:AP179"/>
    <mergeCell ref="AQ176:AQ179"/>
    <mergeCell ref="BN176:BN179"/>
    <mergeCell ref="BO176:BO179"/>
    <mergeCell ref="C180:C183"/>
    <mergeCell ref="D180:D183"/>
    <mergeCell ref="E180:E183"/>
    <mergeCell ref="F180:F183"/>
    <mergeCell ref="G180:G183"/>
    <mergeCell ref="H180:H183"/>
    <mergeCell ref="I180:I183"/>
    <mergeCell ref="J180:J183"/>
    <mergeCell ref="K180:K183"/>
    <mergeCell ref="L180:L183"/>
    <mergeCell ref="M180:M183"/>
    <mergeCell ref="N180:N183"/>
    <mergeCell ref="O180:O183"/>
    <mergeCell ref="P180:P183"/>
    <mergeCell ref="Q180:Q183"/>
    <mergeCell ref="R180:R183"/>
    <mergeCell ref="S180:S183"/>
    <mergeCell ref="T180:T183"/>
    <mergeCell ref="U180:U183"/>
    <mergeCell ref="V180:V183"/>
    <mergeCell ref="W180:W183"/>
    <mergeCell ref="X180:X183"/>
    <mergeCell ref="Y180:Y183"/>
    <mergeCell ref="Z180:Z183"/>
    <mergeCell ref="AA180:AA183"/>
    <mergeCell ref="AB180:AB183"/>
    <mergeCell ref="AC180:AC183"/>
    <mergeCell ref="AD180:AD183"/>
    <mergeCell ref="AE180:AE183"/>
    <mergeCell ref="AF180:AF183"/>
    <mergeCell ref="AP180:AP183"/>
    <mergeCell ref="AQ180:AQ183"/>
    <mergeCell ref="AX180:AX183"/>
    <mergeCell ref="BN180:BN183"/>
    <mergeCell ref="BO180:BO183"/>
    <mergeCell ref="C184:C187"/>
    <mergeCell ref="D184:D187"/>
    <mergeCell ref="E184:E187"/>
    <mergeCell ref="F184:F187"/>
    <mergeCell ref="G184:G187"/>
    <mergeCell ref="H184:H187"/>
    <mergeCell ref="I184:I187"/>
    <mergeCell ref="J184:J187"/>
    <mergeCell ref="K184:K187"/>
    <mergeCell ref="L184:L187"/>
    <mergeCell ref="M184:M187"/>
    <mergeCell ref="N184:N187"/>
    <mergeCell ref="O184:O187"/>
    <mergeCell ref="P184:P187"/>
    <mergeCell ref="Q184:Q187"/>
    <mergeCell ref="R184:R187"/>
    <mergeCell ref="S184:S187"/>
    <mergeCell ref="T184:T187"/>
    <mergeCell ref="U184:U187"/>
    <mergeCell ref="V184:V187"/>
    <mergeCell ref="W184:W187"/>
    <mergeCell ref="X184:X187"/>
    <mergeCell ref="Y184:Y187"/>
    <mergeCell ref="Z184:Z187"/>
    <mergeCell ref="AA184:AA187"/>
    <mergeCell ref="AB184:AB187"/>
    <mergeCell ref="AC184:AC187"/>
    <mergeCell ref="AD184:AD187"/>
    <mergeCell ref="AE184:AE187"/>
    <mergeCell ref="AF184:AF187"/>
    <mergeCell ref="AY184:AY187"/>
    <mergeCell ref="BF184:BF187"/>
    <mergeCell ref="BG184:BG187"/>
    <mergeCell ref="BN184:BN187"/>
    <mergeCell ref="BO184:BO187"/>
    <mergeCell ref="C188:C191"/>
    <mergeCell ref="D188:D191"/>
    <mergeCell ref="E188:E191"/>
    <mergeCell ref="F188:F191"/>
    <mergeCell ref="G188:G191"/>
    <mergeCell ref="H188:H191"/>
    <mergeCell ref="I188:I191"/>
    <mergeCell ref="J188:J191"/>
    <mergeCell ref="K188:K191"/>
    <mergeCell ref="L188:L191"/>
    <mergeCell ref="M188:M191"/>
    <mergeCell ref="N188:N191"/>
    <mergeCell ref="O188:O191"/>
    <mergeCell ref="P188:P191"/>
    <mergeCell ref="Q188:Q191"/>
    <mergeCell ref="R188:R191"/>
    <mergeCell ref="S188:S191"/>
    <mergeCell ref="Z188:Z191"/>
    <mergeCell ref="AA188:AA191"/>
    <mergeCell ref="AB188:AB191"/>
    <mergeCell ref="AC188:AC191"/>
    <mergeCell ref="AD188:AD191"/>
    <mergeCell ref="AE188:AE191"/>
    <mergeCell ref="AF188:AF191"/>
    <mergeCell ref="AP188:AP191"/>
    <mergeCell ref="AQ188:AQ191"/>
    <mergeCell ref="AX188:AX191"/>
    <mergeCell ref="AY188:AY191"/>
    <mergeCell ref="BN188:BN191"/>
    <mergeCell ref="BO188:BO191"/>
    <mergeCell ref="C192:C195"/>
    <mergeCell ref="D192:D195"/>
    <mergeCell ref="E192:E195"/>
    <mergeCell ref="F192:F195"/>
    <mergeCell ref="G192:G195"/>
    <mergeCell ref="H192:H195"/>
    <mergeCell ref="I192:I195"/>
    <mergeCell ref="J192:J195"/>
    <mergeCell ref="K192:K195"/>
    <mergeCell ref="L192:L195"/>
    <mergeCell ref="M192:M195"/>
    <mergeCell ref="N192:N195"/>
    <mergeCell ref="O192:O195"/>
    <mergeCell ref="P192:P195"/>
    <mergeCell ref="Q192:Q195"/>
    <mergeCell ref="R192:R195"/>
    <mergeCell ref="S192:S195"/>
    <mergeCell ref="T192:T195"/>
    <mergeCell ref="U192:U195"/>
    <mergeCell ref="V192:V195"/>
    <mergeCell ref="W192:W195"/>
    <mergeCell ref="X192:X195"/>
    <mergeCell ref="Y192:Y195"/>
    <mergeCell ref="Z192:Z195"/>
    <mergeCell ref="AA192:AA195"/>
    <mergeCell ref="AB192:AB195"/>
    <mergeCell ref="AC192:AC195"/>
    <mergeCell ref="AD192:AD195"/>
    <mergeCell ref="AE192:AE195"/>
    <mergeCell ref="C196:C199"/>
    <mergeCell ref="D196:D199"/>
    <mergeCell ref="E196:E199"/>
    <mergeCell ref="F196:F199"/>
    <mergeCell ref="G196:G199"/>
    <mergeCell ref="H196:H199"/>
    <mergeCell ref="I196:I199"/>
    <mergeCell ref="J196:J199"/>
    <mergeCell ref="K196:K199"/>
    <mergeCell ref="L196:L199"/>
    <mergeCell ref="M196:M199"/>
    <mergeCell ref="N196:N199"/>
    <mergeCell ref="O196:O199"/>
    <mergeCell ref="P196:P199"/>
    <mergeCell ref="Q196:Q199"/>
    <mergeCell ref="R196:R199"/>
    <mergeCell ref="S196:S199"/>
    <mergeCell ref="U196:U199"/>
    <mergeCell ref="V196:V199"/>
    <mergeCell ref="W196:W199"/>
    <mergeCell ref="X196:X199"/>
    <mergeCell ref="Y196:Y199"/>
    <mergeCell ref="Z196:Z199"/>
    <mergeCell ref="AA196:AA199"/>
    <mergeCell ref="AB196:AB199"/>
    <mergeCell ref="AC196:AC199"/>
    <mergeCell ref="AD196:AD199"/>
    <mergeCell ref="AE196:AE199"/>
    <mergeCell ref="AF196:AF199"/>
    <mergeCell ref="C200:C203"/>
    <mergeCell ref="D200:D203"/>
    <mergeCell ref="E200:E203"/>
    <mergeCell ref="F200:F203"/>
    <mergeCell ref="G200:G203"/>
    <mergeCell ref="H200:H203"/>
    <mergeCell ref="I200:I203"/>
    <mergeCell ref="J200:J203"/>
    <mergeCell ref="K200:K203"/>
    <mergeCell ref="L200:L203"/>
    <mergeCell ref="M200:M203"/>
    <mergeCell ref="N200:N203"/>
    <mergeCell ref="O200:O203"/>
    <mergeCell ref="P200:P203"/>
    <mergeCell ref="Q200:Q203"/>
    <mergeCell ref="R200:R203"/>
    <mergeCell ref="S200:S203"/>
    <mergeCell ref="T200:T203"/>
    <mergeCell ref="U200:U203"/>
    <mergeCell ref="V200:V203"/>
    <mergeCell ref="W200:W203"/>
    <mergeCell ref="X200:X203"/>
    <mergeCell ref="Y200:Y203"/>
    <mergeCell ref="Z200:Z203"/>
    <mergeCell ref="AA200:AA203"/>
    <mergeCell ref="AB200:AB203"/>
    <mergeCell ref="AC200:AC203"/>
    <mergeCell ref="AD200:AD203"/>
    <mergeCell ref="AE200:AE203"/>
    <mergeCell ref="AF200:AF203"/>
    <mergeCell ref="C204:C207"/>
    <mergeCell ref="D204:D207"/>
    <mergeCell ref="E204:E207"/>
    <mergeCell ref="F204:F207"/>
    <mergeCell ref="G204:G207"/>
    <mergeCell ref="H204:H207"/>
    <mergeCell ref="I204:I207"/>
    <mergeCell ref="J204:J207"/>
    <mergeCell ref="K204:K207"/>
    <mergeCell ref="L204:L207"/>
    <mergeCell ref="M204:M207"/>
    <mergeCell ref="N204:N207"/>
    <mergeCell ref="O204:O207"/>
    <mergeCell ref="P204:P207"/>
    <mergeCell ref="Q204:Q207"/>
    <mergeCell ref="R204:R207"/>
    <mergeCell ref="V204:V207"/>
    <mergeCell ref="W204:W207"/>
    <mergeCell ref="X204:X207"/>
    <mergeCell ref="Y204:Y207"/>
    <mergeCell ref="Z204:Z207"/>
    <mergeCell ref="AA204:AA207"/>
    <mergeCell ref="AB204:AB207"/>
    <mergeCell ref="AC204:AC207"/>
    <mergeCell ref="AD204:AD207"/>
    <mergeCell ref="AE204:AE207"/>
    <mergeCell ref="AF204:AF207"/>
    <mergeCell ref="C208:C211"/>
    <mergeCell ref="D208:D211"/>
    <mergeCell ref="E208:E211"/>
    <mergeCell ref="F208:F211"/>
    <mergeCell ref="G208:G211"/>
    <mergeCell ref="H208:H211"/>
    <mergeCell ref="I208:I211"/>
    <mergeCell ref="J208:J211"/>
    <mergeCell ref="K208:K211"/>
    <mergeCell ref="L208:L211"/>
    <mergeCell ref="M208:M211"/>
    <mergeCell ref="N208:N211"/>
    <mergeCell ref="O208:O211"/>
    <mergeCell ref="P208:P211"/>
    <mergeCell ref="Q208:Q211"/>
    <mergeCell ref="R208:R211"/>
    <mergeCell ref="S208:S211"/>
    <mergeCell ref="T208:T211"/>
    <mergeCell ref="U208:U211"/>
    <mergeCell ref="V208:V211"/>
    <mergeCell ref="W208:W211"/>
    <mergeCell ref="X208:X211"/>
    <mergeCell ref="Y208:Y211"/>
    <mergeCell ref="Z208:Z211"/>
    <mergeCell ref="AA208:AA211"/>
    <mergeCell ref="AB208:AB211"/>
    <mergeCell ref="AC208:AC211"/>
    <mergeCell ref="AD208:AD211"/>
    <mergeCell ref="AE208:AE211"/>
    <mergeCell ref="AF208:AF211"/>
    <mergeCell ref="AP208:AP211"/>
    <mergeCell ref="AQ208:AQ211"/>
    <mergeCell ref="AX208:AX211"/>
    <mergeCell ref="AY208:AY211"/>
    <mergeCell ref="BN208:BN211"/>
    <mergeCell ref="BO208:BO211"/>
    <mergeCell ref="C213:C216"/>
    <mergeCell ref="D213:D216"/>
    <mergeCell ref="E213:E216"/>
    <mergeCell ref="F213:F216"/>
    <mergeCell ref="G213:G216"/>
    <mergeCell ref="H213:H216"/>
    <mergeCell ref="I213:I216"/>
    <mergeCell ref="J213:J216"/>
    <mergeCell ref="K213:K216"/>
    <mergeCell ref="L213:L216"/>
    <mergeCell ref="M213:M216"/>
    <mergeCell ref="N213:N216"/>
    <mergeCell ref="O213:O216"/>
    <mergeCell ref="P213:P216"/>
    <mergeCell ref="Q213:Q216"/>
    <mergeCell ref="R213:R216"/>
    <mergeCell ref="S213:S216"/>
    <mergeCell ref="T213:T216"/>
    <mergeCell ref="U213:U216"/>
    <mergeCell ref="V213:V216"/>
    <mergeCell ref="W213:W216"/>
    <mergeCell ref="X213:X216"/>
    <mergeCell ref="Y213:Y216"/>
    <mergeCell ref="Z213:Z216"/>
    <mergeCell ref="AA213:AA216"/>
    <mergeCell ref="AB213:AB216"/>
    <mergeCell ref="AC213:AC216"/>
    <mergeCell ref="AD213:AD216"/>
    <mergeCell ref="AE213:AE216"/>
    <mergeCell ref="AF213:AF216"/>
    <mergeCell ref="AQ213:AQ216"/>
    <mergeCell ref="AX213:AX216"/>
    <mergeCell ref="AY213:AY216"/>
    <mergeCell ref="BF213:BF216"/>
    <mergeCell ref="BG213:BG216"/>
    <mergeCell ref="BN213:BN216"/>
    <mergeCell ref="BO213:BO216"/>
    <mergeCell ref="C217:C220"/>
    <mergeCell ref="D217:D220"/>
    <mergeCell ref="E217:E220"/>
    <mergeCell ref="F217:F220"/>
    <mergeCell ref="G217:G220"/>
    <mergeCell ref="H217:H220"/>
    <mergeCell ref="I217:I220"/>
    <mergeCell ref="J217:J220"/>
    <mergeCell ref="K217:K220"/>
    <mergeCell ref="L217:L220"/>
    <mergeCell ref="M217:M220"/>
    <mergeCell ref="N217:N220"/>
    <mergeCell ref="O217:O220"/>
    <mergeCell ref="P217:P220"/>
    <mergeCell ref="Q217:Q220"/>
    <mergeCell ref="R217:R220"/>
    <mergeCell ref="S217:S220"/>
    <mergeCell ref="Z217:Z220"/>
    <mergeCell ref="AA217:AA220"/>
    <mergeCell ref="AB217:AB220"/>
    <mergeCell ref="AC217:AC220"/>
    <mergeCell ref="AD217:AD220"/>
    <mergeCell ref="AE217:AE220"/>
    <mergeCell ref="AF217:AF220"/>
    <mergeCell ref="AP217:AP220"/>
    <mergeCell ref="AQ217:AQ220"/>
    <mergeCell ref="AX217:AX220"/>
    <mergeCell ref="AY217:AY220"/>
    <mergeCell ref="BN217:BN220"/>
    <mergeCell ref="BO217:BO220"/>
    <mergeCell ref="BF217:BF220"/>
    <mergeCell ref="BG217:BG220"/>
    <mergeCell ref="C221:C224"/>
    <mergeCell ref="D221:D224"/>
    <mergeCell ref="E221:E224"/>
    <mergeCell ref="F221:F224"/>
    <mergeCell ref="G221:G224"/>
    <mergeCell ref="H221:H224"/>
    <mergeCell ref="I221:I224"/>
    <mergeCell ref="J221:J224"/>
    <mergeCell ref="K221:K224"/>
    <mergeCell ref="L221:L224"/>
    <mergeCell ref="M221:M224"/>
    <mergeCell ref="N221:N224"/>
    <mergeCell ref="O221:O224"/>
    <mergeCell ref="P221:P224"/>
    <mergeCell ref="Q221:Q224"/>
    <mergeCell ref="R221:R224"/>
    <mergeCell ref="S221:S224"/>
    <mergeCell ref="Z221:Z224"/>
    <mergeCell ref="AA221:AA224"/>
    <mergeCell ref="AB221:AB224"/>
    <mergeCell ref="AC221:AC224"/>
    <mergeCell ref="AD221:AD224"/>
    <mergeCell ref="AE221:AE224"/>
    <mergeCell ref="AF221:AF224"/>
    <mergeCell ref="AP221:AP224"/>
    <mergeCell ref="AQ221:AQ224"/>
    <mergeCell ref="AX221:AX224"/>
    <mergeCell ref="AY221:AY224"/>
    <mergeCell ref="BF221:BF224"/>
    <mergeCell ref="BG221:BG224"/>
    <mergeCell ref="BN221:BN224"/>
    <mergeCell ref="BO221:BO224"/>
    <mergeCell ref="C230:C233"/>
    <mergeCell ref="D230:D233"/>
    <mergeCell ref="E230:E233"/>
    <mergeCell ref="F230:F233"/>
    <mergeCell ref="G230:G233"/>
    <mergeCell ref="H230:H233"/>
    <mergeCell ref="I230:I233"/>
    <mergeCell ref="J230:J233"/>
    <mergeCell ref="K230:K233"/>
    <mergeCell ref="L230:L233"/>
    <mergeCell ref="M230:M233"/>
    <mergeCell ref="N230:N233"/>
    <mergeCell ref="O230:O233"/>
    <mergeCell ref="P230:P233"/>
    <mergeCell ref="Q230:Q233"/>
    <mergeCell ref="R230:R233"/>
    <mergeCell ref="S230:S233"/>
    <mergeCell ref="T230:T233"/>
    <mergeCell ref="U230:U233"/>
    <mergeCell ref="V230:V233"/>
    <mergeCell ref="W230:W233"/>
    <mergeCell ref="X230:X233"/>
    <mergeCell ref="Y230:Y233"/>
    <mergeCell ref="Z230:Z233"/>
    <mergeCell ref="AA230:AA233"/>
    <mergeCell ref="AB230:AB233"/>
    <mergeCell ref="AC230:AC233"/>
    <mergeCell ref="AD230:AD233"/>
    <mergeCell ref="AE230:AE233"/>
    <mergeCell ref="AF230:AF233"/>
    <mergeCell ref="BN230:BN233"/>
    <mergeCell ref="BO230:BO233"/>
    <mergeCell ref="C234:C237"/>
    <mergeCell ref="D234:D237"/>
    <mergeCell ref="E234:E237"/>
    <mergeCell ref="F234:F237"/>
    <mergeCell ref="G234:G237"/>
    <mergeCell ref="H234:H237"/>
    <mergeCell ref="I234:I237"/>
    <mergeCell ref="J234:J237"/>
    <mergeCell ref="K234:K237"/>
    <mergeCell ref="L234:L237"/>
    <mergeCell ref="M234:M237"/>
    <mergeCell ref="N234:N237"/>
    <mergeCell ref="O234:O237"/>
    <mergeCell ref="P234:P237"/>
    <mergeCell ref="Q234:Q237"/>
    <mergeCell ref="R234:R237"/>
    <mergeCell ref="S234:S237"/>
    <mergeCell ref="T234:T237"/>
    <mergeCell ref="U234:U237"/>
    <mergeCell ref="V234:V237"/>
    <mergeCell ref="W234:W237"/>
    <mergeCell ref="X234:X237"/>
    <mergeCell ref="Y234:Y237"/>
    <mergeCell ref="Z234:Z237"/>
    <mergeCell ref="AA234:AA237"/>
    <mergeCell ref="AB234:AB237"/>
    <mergeCell ref="AC234:AC237"/>
    <mergeCell ref="AD234:AD237"/>
    <mergeCell ref="AE234:AE237"/>
    <mergeCell ref="AF234:AF237"/>
    <mergeCell ref="AP234:AP237"/>
    <mergeCell ref="AQ234:AQ237"/>
    <mergeCell ref="AX234:AX237"/>
    <mergeCell ref="AY234:AY237"/>
    <mergeCell ref="BN234:BN237"/>
    <mergeCell ref="BO234:BO237"/>
    <mergeCell ref="C238:C241"/>
    <mergeCell ref="D238:D241"/>
    <mergeCell ref="E238:E241"/>
    <mergeCell ref="F238:F241"/>
    <mergeCell ref="G238:G241"/>
    <mergeCell ref="H238:H241"/>
    <mergeCell ref="I238:I241"/>
    <mergeCell ref="J238:J241"/>
    <mergeCell ref="K238:K241"/>
    <mergeCell ref="L238:L241"/>
    <mergeCell ref="M238:M241"/>
    <mergeCell ref="N238:N241"/>
    <mergeCell ref="O238:O241"/>
    <mergeCell ref="P238:P241"/>
    <mergeCell ref="Q238:Q241"/>
    <mergeCell ref="R238:R241"/>
    <mergeCell ref="S238:S241"/>
    <mergeCell ref="T238:T241"/>
    <mergeCell ref="U238:U241"/>
    <mergeCell ref="V238:V241"/>
    <mergeCell ref="W238:W241"/>
    <mergeCell ref="X238:X241"/>
    <mergeCell ref="Y238:Y241"/>
    <mergeCell ref="Z238:Z241"/>
    <mergeCell ref="AA238:AA241"/>
    <mergeCell ref="AB238:AB241"/>
    <mergeCell ref="AC238:AC241"/>
    <mergeCell ref="AD238:AD241"/>
    <mergeCell ref="AE238:AE241"/>
    <mergeCell ref="AF238:AF241"/>
    <mergeCell ref="AY238:AY241"/>
    <mergeCell ref="BF238:BF241"/>
    <mergeCell ref="BG238:BG241"/>
    <mergeCell ref="BN238:BN241"/>
    <mergeCell ref="BO238:BO241"/>
    <mergeCell ref="BO242:BO245"/>
    <mergeCell ref="C249:C252"/>
    <mergeCell ref="D249:D252"/>
    <mergeCell ref="E249:E252"/>
    <mergeCell ref="F249:F252"/>
    <mergeCell ref="G249:G252"/>
    <mergeCell ref="H249:H252"/>
    <mergeCell ref="I249:I252"/>
    <mergeCell ref="J249:J252"/>
    <mergeCell ref="K249:K252"/>
    <mergeCell ref="L249:L252"/>
    <mergeCell ref="M249:M252"/>
    <mergeCell ref="N249:N252"/>
    <mergeCell ref="O249:O252"/>
    <mergeCell ref="P249:P252"/>
    <mergeCell ref="Q249:Q252"/>
    <mergeCell ref="R249:R252"/>
    <mergeCell ref="S249:S252"/>
    <mergeCell ref="AP249:AP252"/>
    <mergeCell ref="AQ249:AQ252"/>
    <mergeCell ref="AX249:AX252"/>
    <mergeCell ref="AY249:AY252"/>
    <mergeCell ref="BF249:BF252"/>
    <mergeCell ref="BG249:BG252"/>
    <mergeCell ref="BN249:BN252"/>
    <mergeCell ref="BO249:BO252"/>
    <mergeCell ref="R242:R245"/>
    <mergeCell ref="S242:S245"/>
    <mergeCell ref="AP253:AP256"/>
    <mergeCell ref="AQ253:AQ256"/>
    <mergeCell ref="AX253:AX256"/>
    <mergeCell ref="AY253:AY256"/>
    <mergeCell ref="BF253:BF256"/>
    <mergeCell ref="BG253:BG256"/>
    <mergeCell ref="BN253:BN256"/>
    <mergeCell ref="BO253:BO256"/>
    <mergeCell ref="C262:C265"/>
    <mergeCell ref="D262:D265"/>
    <mergeCell ref="E262:E265"/>
    <mergeCell ref="F262:F265"/>
    <mergeCell ref="G262:G265"/>
    <mergeCell ref="H262:H265"/>
    <mergeCell ref="I262:I265"/>
    <mergeCell ref="J262:J265"/>
    <mergeCell ref="K262:K265"/>
    <mergeCell ref="L262:L265"/>
    <mergeCell ref="M262:M265"/>
    <mergeCell ref="N262:N265"/>
    <mergeCell ref="O262:O265"/>
    <mergeCell ref="P262:P265"/>
    <mergeCell ref="Q262:Q265"/>
    <mergeCell ref="R262:R265"/>
    <mergeCell ref="S262:S265"/>
    <mergeCell ref="T262:T265"/>
    <mergeCell ref="U262:U265"/>
    <mergeCell ref="V262:V265"/>
    <mergeCell ref="W262:W265"/>
    <mergeCell ref="X262:X265"/>
    <mergeCell ref="Y262:Y265"/>
    <mergeCell ref="Z262:Z265"/>
    <mergeCell ref="AA262:AA265"/>
    <mergeCell ref="AB262:AB265"/>
    <mergeCell ref="AC262:AC265"/>
    <mergeCell ref="AD262:AD265"/>
    <mergeCell ref="AE262:AE265"/>
    <mergeCell ref="AF262:AF265"/>
    <mergeCell ref="AP262:AP265"/>
    <mergeCell ref="AQ262:AQ265"/>
    <mergeCell ref="AX262:AX265"/>
    <mergeCell ref="AY262:AY265"/>
    <mergeCell ref="BF262:BF265"/>
    <mergeCell ref="BG262:BG265"/>
    <mergeCell ref="BN262:BN265"/>
    <mergeCell ref="BO262:BO265"/>
    <mergeCell ref="BO274:BO277"/>
    <mergeCell ref="AF266:AF269"/>
    <mergeCell ref="BN266:BN269"/>
    <mergeCell ref="BO266:BO269"/>
    <mergeCell ref="AA266:AA269"/>
    <mergeCell ref="AB266:AB269"/>
    <mergeCell ref="AC266:AC269"/>
    <mergeCell ref="AD266:AD269"/>
    <mergeCell ref="AE266:AE269"/>
    <mergeCell ref="AP266:AP269"/>
    <mergeCell ref="AQ266:AQ269"/>
    <mergeCell ref="AX266:AX269"/>
    <mergeCell ref="AY266:AY269"/>
    <mergeCell ref="BF266:BF269"/>
    <mergeCell ref="BG266:BG269"/>
    <mergeCell ref="AP270:AP273"/>
    <mergeCell ref="AQ270:AQ273"/>
    <mergeCell ref="AX270:AX273"/>
    <mergeCell ref="AY270:AY273"/>
    <mergeCell ref="BF270:BF273"/>
    <mergeCell ref="BG270:BG273"/>
    <mergeCell ref="AP274:AP277"/>
    <mergeCell ref="AQ274:AQ277"/>
    <mergeCell ref="AX274:AX277"/>
    <mergeCell ref="AY274:AY277"/>
    <mergeCell ref="BF274:BF277"/>
    <mergeCell ref="BG274:BG277"/>
    <mergeCell ref="AF274:AF277"/>
    <mergeCell ref="BN274:BN277"/>
    <mergeCell ref="AB274:AB277"/>
    <mergeCell ref="N291:N294"/>
    <mergeCell ref="O291:O294"/>
    <mergeCell ref="P291:P294"/>
    <mergeCell ref="Q291:Q294"/>
    <mergeCell ref="R291:R294"/>
    <mergeCell ref="S291:S294"/>
    <mergeCell ref="T291:T294"/>
    <mergeCell ref="U291:U294"/>
    <mergeCell ref="V291:V294"/>
    <mergeCell ref="W291:W294"/>
    <mergeCell ref="X291:X294"/>
    <mergeCell ref="Y291:Y294"/>
    <mergeCell ref="Z291:Z294"/>
    <mergeCell ref="AA291:AA294"/>
    <mergeCell ref="AB291:AB294"/>
    <mergeCell ref="AC291:AC294"/>
    <mergeCell ref="AD291:AD294"/>
    <mergeCell ref="AE291:AE294"/>
    <mergeCell ref="AF291:AF294"/>
    <mergeCell ref="AP291:AP294"/>
    <mergeCell ref="AY291:AY294"/>
    <mergeCell ref="BF291:BF294"/>
    <mergeCell ref="BG291:BG294"/>
    <mergeCell ref="BN291:BN294"/>
    <mergeCell ref="BO291:BO294"/>
    <mergeCell ref="C299:C306"/>
    <mergeCell ref="D299:D306"/>
    <mergeCell ref="C308:C311"/>
    <mergeCell ref="D308:D311"/>
    <mergeCell ref="E308:E311"/>
    <mergeCell ref="F308:F311"/>
    <mergeCell ref="G308:G311"/>
    <mergeCell ref="H308:H311"/>
    <mergeCell ref="I308:I311"/>
    <mergeCell ref="J308:J311"/>
    <mergeCell ref="K308:K311"/>
    <mergeCell ref="L308:L311"/>
    <mergeCell ref="M308:M311"/>
    <mergeCell ref="N308:N311"/>
    <mergeCell ref="O308:O311"/>
    <mergeCell ref="P308:P311"/>
    <mergeCell ref="Q308:Q311"/>
    <mergeCell ref="R308:R311"/>
    <mergeCell ref="S308:S311"/>
    <mergeCell ref="T308:T311"/>
    <mergeCell ref="U308:U311"/>
    <mergeCell ref="V308:V311"/>
    <mergeCell ref="AD308:AD311"/>
    <mergeCell ref="AE308:AE311"/>
    <mergeCell ref="AF308:AF311"/>
    <mergeCell ref="AP308:AP311"/>
    <mergeCell ref="AQ308:AQ311"/>
    <mergeCell ref="AX308:AX311"/>
    <mergeCell ref="AY308:AY311"/>
    <mergeCell ref="BF308:BF311"/>
    <mergeCell ref="BG308:BG311"/>
    <mergeCell ref="BN308:BN311"/>
    <mergeCell ref="BO308:BO311"/>
    <mergeCell ref="BO316:BO319"/>
    <mergeCell ref="C325:C328"/>
    <mergeCell ref="D325:D328"/>
    <mergeCell ref="E325:E328"/>
    <mergeCell ref="F325:F328"/>
    <mergeCell ref="G325:G328"/>
    <mergeCell ref="H325:H328"/>
    <mergeCell ref="I325:I328"/>
    <mergeCell ref="J325:J328"/>
    <mergeCell ref="K325:K328"/>
    <mergeCell ref="L325:L328"/>
    <mergeCell ref="M325:M328"/>
    <mergeCell ref="N325:N328"/>
    <mergeCell ref="O325:O328"/>
    <mergeCell ref="P325:P328"/>
    <mergeCell ref="Q325:Q328"/>
    <mergeCell ref="R325:R328"/>
    <mergeCell ref="S325:S328"/>
    <mergeCell ref="AB325:AB328"/>
    <mergeCell ref="AC325:AC328"/>
    <mergeCell ref="AD325:AD328"/>
    <mergeCell ref="AE325:AE328"/>
    <mergeCell ref="AF325:AF328"/>
    <mergeCell ref="AP325:AP328"/>
    <mergeCell ref="AQ325:AQ328"/>
    <mergeCell ref="AX325:AX328"/>
    <mergeCell ref="AY325:AY328"/>
    <mergeCell ref="BF325:BF328"/>
    <mergeCell ref="BG325:BG328"/>
    <mergeCell ref="BN325:BN328"/>
    <mergeCell ref="BO325:BO328"/>
    <mergeCell ref="C332:C335"/>
    <mergeCell ref="D332:D335"/>
    <mergeCell ref="E332:E335"/>
    <mergeCell ref="F332:F335"/>
    <mergeCell ref="G332:G335"/>
    <mergeCell ref="H332:H335"/>
    <mergeCell ref="I332:I335"/>
    <mergeCell ref="J332:J335"/>
    <mergeCell ref="K332:K335"/>
    <mergeCell ref="L332:L335"/>
    <mergeCell ref="M332:M335"/>
    <mergeCell ref="N332:N335"/>
    <mergeCell ref="O332:O335"/>
    <mergeCell ref="P332:P335"/>
    <mergeCell ref="Q332:Q335"/>
    <mergeCell ref="R332:R335"/>
    <mergeCell ref="S332:S335"/>
    <mergeCell ref="T332:T335"/>
    <mergeCell ref="U332:U335"/>
    <mergeCell ref="V332:V335"/>
    <mergeCell ref="W332:W335"/>
    <mergeCell ref="X332:X335"/>
    <mergeCell ref="AB332:AB335"/>
    <mergeCell ref="AC332:AC335"/>
    <mergeCell ref="AD332:AD335"/>
    <mergeCell ref="AE332:AE335"/>
    <mergeCell ref="AF332:AF335"/>
    <mergeCell ref="AP332:AP335"/>
    <mergeCell ref="AQ332:AQ335"/>
    <mergeCell ref="AX332:AX335"/>
    <mergeCell ref="AY332:AY335"/>
    <mergeCell ref="BF332:BF335"/>
    <mergeCell ref="BG332:BG335"/>
    <mergeCell ref="BN332:BN335"/>
    <mergeCell ref="BO332:BO335"/>
    <mergeCell ref="C336:C339"/>
    <mergeCell ref="D336:D339"/>
    <mergeCell ref="E336:E339"/>
    <mergeCell ref="F336:F339"/>
    <mergeCell ref="G336:G339"/>
    <mergeCell ref="H336:H339"/>
    <mergeCell ref="I336:I339"/>
    <mergeCell ref="J336:J339"/>
    <mergeCell ref="K336:K339"/>
    <mergeCell ref="L336:L339"/>
    <mergeCell ref="M336:M339"/>
    <mergeCell ref="N336:N339"/>
    <mergeCell ref="O336:O339"/>
    <mergeCell ref="P336:P339"/>
    <mergeCell ref="Q336:Q339"/>
    <mergeCell ref="R336:R339"/>
    <mergeCell ref="AB336:AB339"/>
    <mergeCell ref="AC336:AC339"/>
    <mergeCell ref="AD336:AD339"/>
    <mergeCell ref="AE336:AE339"/>
    <mergeCell ref="AF336:AF339"/>
    <mergeCell ref="AP336:AP339"/>
    <mergeCell ref="AQ336:AQ339"/>
    <mergeCell ref="AX336:AX339"/>
    <mergeCell ref="BN336:BN339"/>
    <mergeCell ref="BO336:BO339"/>
    <mergeCell ref="C340:C343"/>
    <mergeCell ref="D340:D343"/>
    <mergeCell ref="E340:E343"/>
    <mergeCell ref="F340:F343"/>
    <mergeCell ref="G340:G343"/>
    <mergeCell ref="H340:H343"/>
    <mergeCell ref="I340:I343"/>
    <mergeCell ref="J340:J343"/>
    <mergeCell ref="K340:K343"/>
    <mergeCell ref="L340:L343"/>
    <mergeCell ref="M340:M343"/>
    <mergeCell ref="N340:N343"/>
    <mergeCell ref="O340:O343"/>
    <mergeCell ref="P340:P343"/>
    <mergeCell ref="Q340:Q343"/>
    <mergeCell ref="R340:R343"/>
    <mergeCell ref="S340:S343"/>
    <mergeCell ref="AB340:AB343"/>
    <mergeCell ref="AC340:AC343"/>
    <mergeCell ref="AD340:AD343"/>
    <mergeCell ref="AE340:AE343"/>
    <mergeCell ref="AF340:AF343"/>
    <mergeCell ref="AP340:AP343"/>
    <mergeCell ref="AQ340:AQ343"/>
    <mergeCell ref="AX340:AX343"/>
    <mergeCell ref="BN340:BN343"/>
    <mergeCell ref="BO340:BO343"/>
    <mergeCell ref="AY340:AY343"/>
    <mergeCell ref="BF340:BF343"/>
    <mergeCell ref="C345:C348"/>
    <mergeCell ref="D345:D348"/>
    <mergeCell ref="E345:E348"/>
    <mergeCell ref="F345:F348"/>
    <mergeCell ref="G345:G348"/>
    <mergeCell ref="H345:H348"/>
    <mergeCell ref="I345:I348"/>
    <mergeCell ref="J345:J348"/>
    <mergeCell ref="K345:K348"/>
    <mergeCell ref="L345:L348"/>
    <mergeCell ref="M345:M348"/>
    <mergeCell ref="N345:N348"/>
    <mergeCell ref="O345:O348"/>
    <mergeCell ref="P345:P348"/>
    <mergeCell ref="Q345:Q348"/>
    <mergeCell ref="R345:R348"/>
    <mergeCell ref="S345:S348"/>
    <mergeCell ref="T345:T348"/>
    <mergeCell ref="U345:U348"/>
    <mergeCell ref="V345:V348"/>
    <mergeCell ref="W345:W348"/>
    <mergeCell ref="X345:X348"/>
    <mergeCell ref="Y345:Y348"/>
    <mergeCell ref="Z345:Z348"/>
    <mergeCell ref="AA345:AA348"/>
    <mergeCell ref="AB345:AB348"/>
    <mergeCell ref="AC345:AC348"/>
    <mergeCell ref="AD345:AD348"/>
    <mergeCell ref="AE345:AE348"/>
    <mergeCell ref="AF345:AF348"/>
    <mergeCell ref="BN345:BN348"/>
    <mergeCell ref="BO345:BO348"/>
    <mergeCell ref="C349:C352"/>
    <mergeCell ref="D349:D352"/>
    <mergeCell ref="E349:E352"/>
    <mergeCell ref="F349:F352"/>
    <mergeCell ref="G349:G352"/>
    <mergeCell ref="H349:H352"/>
    <mergeCell ref="I349:I352"/>
    <mergeCell ref="J349:J352"/>
    <mergeCell ref="K349:K352"/>
    <mergeCell ref="L349:L352"/>
    <mergeCell ref="M349:M352"/>
    <mergeCell ref="N349:N352"/>
    <mergeCell ref="O349:O352"/>
    <mergeCell ref="P349:P352"/>
    <mergeCell ref="Q349:Q352"/>
    <mergeCell ref="R349:R352"/>
    <mergeCell ref="S349:S352"/>
    <mergeCell ref="X349:X352"/>
    <mergeCell ref="Y349:Y352"/>
    <mergeCell ref="Z349:Z352"/>
    <mergeCell ref="AA349:AA352"/>
    <mergeCell ref="AB349:AB352"/>
    <mergeCell ref="AC349:AC352"/>
    <mergeCell ref="AD349:AD352"/>
    <mergeCell ref="AE349:AE352"/>
    <mergeCell ref="AF349:AF352"/>
    <mergeCell ref="AP349:AP352"/>
    <mergeCell ref="BN349:BN352"/>
    <mergeCell ref="BO349:BO352"/>
    <mergeCell ref="AQ349:AQ352"/>
    <mergeCell ref="C357:C360"/>
    <mergeCell ref="D357:D360"/>
    <mergeCell ref="E357:E360"/>
    <mergeCell ref="F357:F360"/>
    <mergeCell ref="G357:G360"/>
    <mergeCell ref="H357:H360"/>
    <mergeCell ref="I357:I360"/>
    <mergeCell ref="J357:J360"/>
    <mergeCell ref="K357:K360"/>
    <mergeCell ref="L357:L360"/>
    <mergeCell ref="M357:M360"/>
    <mergeCell ref="N357:N360"/>
    <mergeCell ref="O357:O360"/>
    <mergeCell ref="P357:P360"/>
    <mergeCell ref="Q357:Q360"/>
    <mergeCell ref="R357:R360"/>
    <mergeCell ref="S357:S360"/>
    <mergeCell ref="AX349:AX352"/>
    <mergeCell ref="L353:L356"/>
    <mergeCell ref="C361:C364"/>
    <mergeCell ref="D361:D364"/>
    <mergeCell ref="E361:E364"/>
    <mergeCell ref="F361:F364"/>
    <mergeCell ref="G361:G364"/>
    <mergeCell ref="H361:H364"/>
    <mergeCell ref="I361:I364"/>
    <mergeCell ref="J361:J364"/>
    <mergeCell ref="K361:K364"/>
    <mergeCell ref="L361:L364"/>
    <mergeCell ref="M361:M364"/>
    <mergeCell ref="N361:N364"/>
    <mergeCell ref="O361:O364"/>
    <mergeCell ref="P361:P364"/>
    <mergeCell ref="Q361:Q364"/>
    <mergeCell ref="R361:R364"/>
    <mergeCell ref="S361:S364"/>
    <mergeCell ref="T361:T364"/>
    <mergeCell ref="U361:U364"/>
    <mergeCell ref="V361:V364"/>
    <mergeCell ref="W361:W364"/>
    <mergeCell ref="X361:X364"/>
    <mergeCell ref="Y361:Y364"/>
    <mergeCell ref="Z361:Z364"/>
    <mergeCell ref="AA361:AA364"/>
    <mergeCell ref="AB361:AB364"/>
    <mergeCell ref="AC361:AC364"/>
    <mergeCell ref="AD361:AD364"/>
    <mergeCell ref="AE361:AE364"/>
    <mergeCell ref="AF361:AF364"/>
    <mergeCell ref="AP361:AP364"/>
    <mergeCell ref="AQ361:AQ364"/>
    <mergeCell ref="AX361:AX364"/>
    <mergeCell ref="AY361:AY364"/>
    <mergeCell ref="BN361:BN364"/>
    <mergeCell ref="BO361:BO364"/>
    <mergeCell ref="C365:C368"/>
    <mergeCell ref="D365:D368"/>
    <mergeCell ref="E365:E368"/>
    <mergeCell ref="F365:F368"/>
    <mergeCell ref="G365:G368"/>
    <mergeCell ref="H365:H368"/>
    <mergeCell ref="I365:I368"/>
    <mergeCell ref="J365:J368"/>
    <mergeCell ref="K365:K368"/>
    <mergeCell ref="L365:L368"/>
    <mergeCell ref="M365:M368"/>
    <mergeCell ref="N365:N368"/>
    <mergeCell ref="O365:O368"/>
    <mergeCell ref="P365:P368"/>
    <mergeCell ref="Q365:Q368"/>
    <mergeCell ref="R365:R368"/>
    <mergeCell ref="S365:S368"/>
    <mergeCell ref="T365:T368"/>
    <mergeCell ref="U365:U368"/>
    <mergeCell ref="V365:V368"/>
    <mergeCell ref="W365:W368"/>
    <mergeCell ref="X365:X368"/>
    <mergeCell ref="Y365:Y368"/>
    <mergeCell ref="Z365:Z368"/>
    <mergeCell ref="AA365:AA368"/>
    <mergeCell ref="AB365:AB368"/>
    <mergeCell ref="AC365:AC368"/>
    <mergeCell ref="AD365:AD368"/>
    <mergeCell ref="AE365:AE368"/>
    <mergeCell ref="AF365:AF368"/>
    <mergeCell ref="BO365:BO368"/>
    <mergeCell ref="C369:C376"/>
    <mergeCell ref="D369:D376"/>
    <mergeCell ref="E373:E376"/>
    <mergeCell ref="F373:F376"/>
    <mergeCell ref="G373:G376"/>
    <mergeCell ref="H373:H376"/>
    <mergeCell ref="I373:I376"/>
    <mergeCell ref="J373:J376"/>
    <mergeCell ref="K373:K376"/>
    <mergeCell ref="L373:L376"/>
    <mergeCell ref="M373:M376"/>
    <mergeCell ref="N373:N376"/>
    <mergeCell ref="O373:O376"/>
    <mergeCell ref="P373:P376"/>
    <mergeCell ref="Q373:Q376"/>
    <mergeCell ref="R373:R376"/>
    <mergeCell ref="S373:S376"/>
    <mergeCell ref="X373:X376"/>
    <mergeCell ref="Y373:Y376"/>
    <mergeCell ref="Z373:Z376"/>
    <mergeCell ref="AA373:AA376"/>
    <mergeCell ref="AB373:AB376"/>
    <mergeCell ref="AC373:AC376"/>
    <mergeCell ref="AD373:AD376"/>
    <mergeCell ref="AE373:AE376"/>
    <mergeCell ref="AF373:AF376"/>
    <mergeCell ref="AP373:AP376"/>
    <mergeCell ref="AQ373:AQ376"/>
    <mergeCell ref="AX373:AX376"/>
    <mergeCell ref="BN373:BN376"/>
    <mergeCell ref="T373:T376"/>
    <mergeCell ref="D403:D406"/>
    <mergeCell ref="E403:E406"/>
    <mergeCell ref="F403:F406"/>
    <mergeCell ref="G403:G406"/>
    <mergeCell ref="H403:H406"/>
    <mergeCell ref="I403:I406"/>
    <mergeCell ref="J403:J406"/>
    <mergeCell ref="K403:K406"/>
    <mergeCell ref="L403:L406"/>
    <mergeCell ref="M403:M406"/>
    <mergeCell ref="N403:N406"/>
    <mergeCell ref="O403:O406"/>
    <mergeCell ref="P403:P406"/>
    <mergeCell ref="Q403:Q406"/>
    <mergeCell ref="R403:R406"/>
    <mergeCell ref="AE403:AE406"/>
    <mergeCell ref="BN365:BN368"/>
    <mergeCell ref="U373:U376"/>
    <mergeCell ref="V373:V376"/>
    <mergeCell ref="W373:W376"/>
    <mergeCell ref="AA403:AA406"/>
    <mergeCell ref="AB403:AB406"/>
    <mergeCell ref="AC403:AC406"/>
    <mergeCell ref="AD403:AD406"/>
    <mergeCell ref="D382:D389"/>
    <mergeCell ref="E382:E385"/>
    <mergeCell ref="F382:F385"/>
    <mergeCell ref="G382:G385"/>
    <mergeCell ref="H382:H385"/>
    <mergeCell ref="I382:I385"/>
    <mergeCell ref="J382:J385"/>
    <mergeCell ref="K382:K385"/>
    <mergeCell ref="BN403:BN406"/>
    <mergeCell ref="BO403:BO406"/>
    <mergeCell ref="C407:C410"/>
    <mergeCell ref="D407:D410"/>
    <mergeCell ref="E407:E410"/>
    <mergeCell ref="F407:F410"/>
    <mergeCell ref="G407:G410"/>
    <mergeCell ref="H407:H410"/>
    <mergeCell ref="I407:I410"/>
    <mergeCell ref="J407:J410"/>
    <mergeCell ref="K407:K410"/>
    <mergeCell ref="L407:L410"/>
    <mergeCell ref="M407:M410"/>
    <mergeCell ref="N407:N410"/>
    <mergeCell ref="O407:O410"/>
    <mergeCell ref="P407:P410"/>
    <mergeCell ref="Q407:Q410"/>
    <mergeCell ref="R407:R410"/>
    <mergeCell ref="S407:S410"/>
    <mergeCell ref="T407:T410"/>
    <mergeCell ref="U407:U410"/>
    <mergeCell ref="V407:V410"/>
    <mergeCell ref="W407:W410"/>
    <mergeCell ref="X407:X410"/>
    <mergeCell ref="Y407:Y410"/>
    <mergeCell ref="Z407:Z410"/>
    <mergeCell ref="AA407:AA410"/>
    <mergeCell ref="AB407:AB410"/>
    <mergeCell ref="AC407:AC410"/>
    <mergeCell ref="AD407:AD410"/>
    <mergeCell ref="AE407:AE410"/>
    <mergeCell ref="C403:C406"/>
    <mergeCell ref="BN407:BN410"/>
    <mergeCell ref="BO407:BO410"/>
    <mergeCell ref="C411:C414"/>
    <mergeCell ref="D411:D414"/>
    <mergeCell ref="E411:E414"/>
    <mergeCell ref="F411:F414"/>
    <mergeCell ref="G411:G414"/>
    <mergeCell ref="H411:H414"/>
    <mergeCell ref="I411:I414"/>
    <mergeCell ref="J411:J414"/>
    <mergeCell ref="K411:K414"/>
    <mergeCell ref="L411:L414"/>
    <mergeCell ref="M411:M414"/>
    <mergeCell ref="N411:N414"/>
    <mergeCell ref="O411:O414"/>
    <mergeCell ref="P411:P414"/>
    <mergeCell ref="Q411:Q414"/>
    <mergeCell ref="R411:R414"/>
    <mergeCell ref="S411:S414"/>
    <mergeCell ref="BG411:BG414"/>
    <mergeCell ref="AY407:AY410"/>
    <mergeCell ref="BF407:BF410"/>
    <mergeCell ref="BG407:BG410"/>
    <mergeCell ref="BN418:BN421"/>
    <mergeCell ref="BO418:BO421"/>
    <mergeCell ref="BO411:BO414"/>
    <mergeCell ref="AQ418:AQ421"/>
    <mergeCell ref="BN411:BN414"/>
    <mergeCell ref="C422:C425"/>
    <mergeCell ref="D422:D425"/>
    <mergeCell ref="AP422:AP425"/>
    <mergeCell ref="AQ422:AQ425"/>
    <mergeCell ref="AX422:AX425"/>
    <mergeCell ref="AY422:AY425"/>
    <mergeCell ref="BF422:BF425"/>
    <mergeCell ref="BG422:BG425"/>
    <mergeCell ref="AF422:AF425"/>
    <mergeCell ref="BN422:BN425"/>
    <mergeCell ref="U418:U421"/>
    <mergeCell ref="V418:V421"/>
    <mergeCell ref="W418:W421"/>
    <mergeCell ref="X418:X421"/>
    <mergeCell ref="Y418:Y421"/>
    <mergeCell ref="Z418:Z421"/>
    <mergeCell ref="AA418:AA421"/>
    <mergeCell ref="C418:C421"/>
    <mergeCell ref="D418:D421"/>
    <mergeCell ref="E418:E421"/>
    <mergeCell ref="F418:F421"/>
    <mergeCell ref="G418:G421"/>
    <mergeCell ref="H418:H421"/>
    <mergeCell ref="L418:L421"/>
    <mergeCell ref="M418:M421"/>
    <mergeCell ref="N418:N421"/>
    <mergeCell ref="O418:O421"/>
    <mergeCell ref="C426:C429"/>
    <mergeCell ref="D426:D429"/>
    <mergeCell ref="C434:C437"/>
    <mergeCell ref="D434:D437"/>
    <mergeCell ref="AP426:AP429"/>
    <mergeCell ref="AQ426:AQ429"/>
    <mergeCell ref="AX426:AX429"/>
    <mergeCell ref="AY426:AY429"/>
    <mergeCell ref="BF426:BF429"/>
    <mergeCell ref="BG426:BG429"/>
    <mergeCell ref="C430:C433"/>
    <mergeCell ref="D430:D433"/>
    <mergeCell ref="E430:E433"/>
    <mergeCell ref="F430:F433"/>
    <mergeCell ref="AX418:AX421"/>
    <mergeCell ref="AY418:AY421"/>
    <mergeCell ref="BF418:BF421"/>
    <mergeCell ref="BG418:BG421"/>
    <mergeCell ref="P418:P421"/>
    <mergeCell ref="Q418:Q421"/>
    <mergeCell ref="R418:R421"/>
    <mergeCell ref="S418:S421"/>
    <mergeCell ref="T418:T421"/>
    <mergeCell ref="AB418:AB421"/>
    <mergeCell ref="AC418:AC421"/>
    <mergeCell ref="AD418:AD421"/>
    <mergeCell ref="AE418:AE421"/>
    <mergeCell ref="AF418:AF421"/>
    <mergeCell ref="AP418:AP421"/>
    <mergeCell ref="AC434:AC437"/>
    <mergeCell ref="AD434:AD437"/>
    <mergeCell ref="AE434:AE437"/>
    <mergeCell ref="C438:C441"/>
    <mergeCell ref="D438:D441"/>
    <mergeCell ref="C442:C445"/>
    <mergeCell ref="D442:D445"/>
    <mergeCell ref="E442:E445"/>
    <mergeCell ref="F442:F445"/>
    <mergeCell ref="G442:G445"/>
    <mergeCell ref="H442:H445"/>
    <mergeCell ref="I442:I445"/>
    <mergeCell ref="J442:J445"/>
    <mergeCell ref="K442:K445"/>
    <mergeCell ref="L442:L445"/>
    <mergeCell ref="M442:M445"/>
    <mergeCell ref="N442:N445"/>
    <mergeCell ref="O442:O445"/>
    <mergeCell ref="P442:P445"/>
    <mergeCell ref="Q442:Q445"/>
    <mergeCell ref="BN442:BN445"/>
    <mergeCell ref="BO442:BO445"/>
    <mergeCell ref="C446:C449"/>
    <mergeCell ref="D446:D449"/>
    <mergeCell ref="E446:E449"/>
    <mergeCell ref="F446:F449"/>
    <mergeCell ref="G446:G449"/>
    <mergeCell ref="H446:H449"/>
    <mergeCell ref="I446:I449"/>
    <mergeCell ref="J446:J449"/>
    <mergeCell ref="K446:K449"/>
    <mergeCell ref="L446:L449"/>
    <mergeCell ref="M446:M449"/>
    <mergeCell ref="N446:N449"/>
    <mergeCell ref="O446:O449"/>
    <mergeCell ref="P446:P449"/>
    <mergeCell ref="Q446:Q449"/>
    <mergeCell ref="R446:R449"/>
    <mergeCell ref="S446:S449"/>
    <mergeCell ref="T446:T449"/>
    <mergeCell ref="U446:U449"/>
    <mergeCell ref="V446:V449"/>
    <mergeCell ref="W446:W449"/>
    <mergeCell ref="X446:X449"/>
    <mergeCell ref="Y446:Y449"/>
    <mergeCell ref="Z446:Z449"/>
    <mergeCell ref="AA446:AA449"/>
    <mergeCell ref="AB446:AB449"/>
    <mergeCell ref="AC446:AC449"/>
    <mergeCell ref="AD446:AD449"/>
    <mergeCell ref="AE446:AE449"/>
    <mergeCell ref="AF446:AF449"/>
    <mergeCell ref="BN446:BN449"/>
    <mergeCell ref="BO446:BO449"/>
    <mergeCell ref="C450:C453"/>
    <mergeCell ref="D450:D453"/>
    <mergeCell ref="E450:E453"/>
    <mergeCell ref="F450:F453"/>
    <mergeCell ref="G450:G453"/>
    <mergeCell ref="H450:H453"/>
    <mergeCell ref="I450:I453"/>
    <mergeCell ref="J450:J453"/>
    <mergeCell ref="K450:K453"/>
    <mergeCell ref="L450:L453"/>
    <mergeCell ref="M450:M453"/>
    <mergeCell ref="N450:N453"/>
    <mergeCell ref="O450:O453"/>
    <mergeCell ref="P450:P453"/>
    <mergeCell ref="Q450:Q453"/>
    <mergeCell ref="R450:R453"/>
    <mergeCell ref="S450:S453"/>
    <mergeCell ref="W450:W453"/>
    <mergeCell ref="X450:X453"/>
    <mergeCell ref="Y450:Y453"/>
    <mergeCell ref="Z450:Z453"/>
    <mergeCell ref="AA450:AA453"/>
    <mergeCell ref="AB450:AB453"/>
    <mergeCell ref="AC450:AC453"/>
    <mergeCell ref="AD450:AD453"/>
    <mergeCell ref="AE450:AE453"/>
    <mergeCell ref="AF450:AF453"/>
    <mergeCell ref="AP450:AP453"/>
    <mergeCell ref="AQ450:AQ453"/>
    <mergeCell ref="AX450:AX453"/>
    <mergeCell ref="BN450:BN453"/>
    <mergeCell ref="BO450:BO453"/>
    <mergeCell ref="C454:C457"/>
    <mergeCell ref="D454:D457"/>
    <mergeCell ref="E454:E457"/>
    <mergeCell ref="F454:F457"/>
    <mergeCell ref="G454:G457"/>
    <mergeCell ref="H454:H457"/>
    <mergeCell ref="I454:I457"/>
    <mergeCell ref="J454:J457"/>
    <mergeCell ref="K454:K457"/>
    <mergeCell ref="L454:L457"/>
    <mergeCell ref="M454:M457"/>
    <mergeCell ref="N454:N457"/>
    <mergeCell ref="O454:O457"/>
    <mergeCell ref="P454:P457"/>
    <mergeCell ref="Q454:Q457"/>
    <mergeCell ref="R454:R457"/>
    <mergeCell ref="S454:S457"/>
    <mergeCell ref="T454:T457"/>
    <mergeCell ref="U454:U457"/>
    <mergeCell ref="V454:V457"/>
    <mergeCell ref="W454:W457"/>
    <mergeCell ref="X454:X457"/>
    <mergeCell ref="Y454:Y457"/>
    <mergeCell ref="Z454:Z457"/>
    <mergeCell ref="AA454:AA457"/>
    <mergeCell ref="AB454:AB457"/>
    <mergeCell ref="AC454:AC457"/>
    <mergeCell ref="AD454:AD457"/>
    <mergeCell ref="AE454:AE457"/>
    <mergeCell ref="AF454:AF457"/>
    <mergeCell ref="AP454:AP457"/>
    <mergeCell ref="AQ454:AQ457"/>
    <mergeCell ref="AX454:AX457"/>
    <mergeCell ref="AY454:AY457"/>
    <mergeCell ref="BN454:BN457"/>
    <mergeCell ref="BO454:BO457"/>
    <mergeCell ref="BN462:BN465"/>
    <mergeCell ref="AQ466:AQ469"/>
    <mergeCell ref="AX466:AX469"/>
    <mergeCell ref="AY466:AY469"/>
    <mergeCell ref="BF466:BF469"/>
    <mergeCell ref="BG466:BG469"/>
    <mergeCell ref="BN466:BN469"/>
    <mergeCell ref="BO466:BO469"/>
    <mergeCell ref="AQ462:AQ465"/>
    <mergeCell ref="AX462:AX465"/>
    <mergeCell ref="AY462:AY465"/>
    <mergeCell ref="BF462:BF465"/>
    <mergeCell ref="BG462:BG465"/>
    <mergeCell ref="AQ458:AQ461"/>
    <mergeCell ref="BN458:BN461"/>
    <mergeCell ref="AX458:AX461"/>
    <mergeCell ref="AY458:AY461"/>
    <mergeCell ref="BF458:BF461"/>
    <mergeCell ref="BG458:BG461"/>
    <mergeCell ref="BF454:BF457"/>
    <mergeCell ref="BG454:BG457"/>
    <mergeCell ref="BO458:BO461"/>
    <mergeCell ref="AP478:AP481"/>
    <mergeCell ref="AQ478:AQ481"/>
    <mergeCell ref="AX478:AX481"/>
    <mergeCell ref="AY478:AY481"/>
    <mergeCell ref="BF478:BF481"/>
    <mergeCell ref="BG478:BG481"/>
    <mergeCell ref="BN478:BN481"/>
    <mergeCell ref="BO478:BO481"/>
    <mergeCell ref="AP474:AP477"/>
    <mergeCell ref="AQ474:AQ477"/>
    <mergeCell ref="AX474:AX477"/>
    <mergeCell ref="AY474:AY477"/>
    <mergeCell ref="BF474:BF477"/>
    <mergeCell ref="BG474:BG477"/>
    <mergeCell ref="BG486:BG489"/>
    <mergeCell ref="BN486:BN489"/>
    <mergeCell ref="BO486:BO489"/>
    <mergeCell ref="BG482:BG485"/>
    <mergeCell ref="BN482:BN485"/>
    <mergeCell ref="BO482:BO485"/>
    <mergeCell ref="BF494:BF497"/>
    <mergeCell ref="BG494:BG497"/>
    <mergeCell ref="BN494:BN497"/>
    <mergeCell ref="BO494:BO497"/>
    <mergeCell ref="AE507:AE510"/>
    <mergeCell ref="AF507:AF510"/>
    <mergeCell ref="AY507:AY510"/>
    <mergeCell ref="BF507:BF510"/>
    <mergeCell ref="BN507:BN510"/>
    <mergeCell ref="BO507:BO510"/>
    <mergeCell ref="E511:E514"/>
    <mergeCell ref="F511:F514"/>
    <mergeCell ref="G511:G514"/>
    <mergeCell ref="H511:H514"/>
    <mergeCell ref="I511:I514"/>
    <mergeCell ref="J511:J514"/>
    <mergeCell ref="K511:K514"/>
    <mergeCell ref="L511:L514"/>
    <mergeCell ref="M511:M514"/>
    <mergeCell ref="N511:N514"/>
    <mergeCell ref="O511:O514"/>
    <mergeCell ref="P511:P514"/>
    <mergeCell ref="Q511:Q514"/>
    <mergeCell ref="R511:R514"/>
    <mergeCell ref="S511:S514"/>
    <mergeCell ref="T511:T514"/>
    <mergeCell ref="U511:U514"/>
    <mergeCell ref="V511:V514"/>
    <mergeCell ref="W511:W514"/>
    <mergeCell ref="X511:X514"/>
    <mergeCell ref="Y511:Y514"/>
    <mergeCell ref="Z511:Z514"/>
    <mergeCell ref="BN511:BN514"/>
    <mergeCell ref="BO511:BO514"/>
    <mergeCell ref="E515:E518"/>
    <mergeCell ref="F515:F518"/>
    <mergeCell ref="G515:G518"/>
    <mergeCell ref="H515:H518"/>
    <mergeCell ref="I515:I518"/>
    <mergeCell ref="J515:J518"/>
    <mergeCell ref="K515:K518"/>
    <mergeCell ref="L515:L518"/>
    <mergeCell ref="M515:M518"/>
    <mergeCell ref="N515:N518"/>
    <mergeCell ref="O515:O518"/>
    <mergeCell ref="P515:P518"/>
    <mergeCell ref="Q515:Q518"/>
    <mergeCell ref="R515:R518"/>
    <mergeCell ref="S515:S518"/>
    <mergeCell ref="T515:T518"/>
    <mergeCell ref="U515:U518"/>
    <mergeCell ref="V515:V518"/>
    <mergeCell ref="W515:W518"/>
    <mergeCell ref="X515:X518"/>
    <mergeCell ref="Y515:Y518"/>
    <mergeCell ref="Z515:Z518"/>
    <mergeCell ref="AA515:AA518"/>
    <mergeCell ref="AB515:AB518"/>
    <mergeCell ref="BN515:BN518"/>
    <mergeCell ref="BO515:BO518"/>
    <mergeCell ref="AY515:AY518"/>
    <mergeCell ref="AE515:AE518"/>
    <mergeCell ref="AF515:AF518"/>
    <mergeCell ref="AP515:AP518"/>
    <mergeCell ref="E519:E522"/>
    <mergeCell ref="F519:F522"/>
    <mergeCell ref="G519:G522"/>
    <mergeCell ref="H519:H522"/>
    <mergeCell ref="I519:I522"/>
    <mergeCell ref="J519:J522"/>
    <mergeCell ref="K519:K522"/>
    <mergeCell ref="L519:L522"/>
    <mergeCell ref="M519:M522"/>
    <mergeCell ref="N519:N522"/>
    <mergeCell ref="O519:O522"/>
    <mergeCell ref="P519:P522"/>
    <mergeCell ref="Q519:Q522"/>
    <mergeCell ref="R519:R522"/>
    <mergeCell ref="S519:S522"/>
    <mergeCell ref="T519:T522"/>
    <mergeCell ref="U519:U522"/>
    <mergeCell ref="AA519:AA522"/>
    <mergeCell ref="AB519:AB522"/>
    <mergeCell ref="AC519:AC522"/>
    <mergeCell ref="AD519:AD522"/>
    <mergeCell ref="AE519:AE522"/>
    <mergeCell ref="AF519:AF522"/>
    <mergeCell ref="AP519:AP522"/>
    <mergeCell ref="AQ519:AQ522"/>
    <mergeCell ref="AX519:AX522"/>
    <mergeCell ref="AY519:AY522"/>
    <mergeCell ref="BF519:BF522"/>
    <mergeCell ref="BG519:BG522"/>
    <mergeCell ref="BN519:BN522"/>
    <mergeCell ref="BO519:BO522"/>
    <mergeCell ref="E523:E526"/>
    <mergeCell ref="F523:F526"/>
    <mergeCell ref="G523:G526"/>
    <mergeCell ref="H523:H526"/>
    <mergeCell ref="I523:I526"/>
    <mergeCell ref="J523:J526"/>
    <mergeCell ref="K523:K526"/>
    <mergeCell ref="L523:L526"/>
    <mergeCell ref="M523:M526"/>
    <mergeCell ref="N523:N526"/>
    <mergeCell ref="O523:O526"/>
    <mergeCell ref="P523:P526"/>
    <mergeCell ref="Q523:Q526"/>
    <mergeCell ref="R523:R526"/>
    <mergeCell ref="S523:S526"/>
    <mergeCell ref="T523:T526"/>
    <mergeCell ref="U523:U526"/>
    <mergeCell ref="V523:V526"/>
    <mergeCell ref="W523:W526"/>
    <mergeCell ref="AY523:AY526"/>
    <mergeCell ref="BF523:BF526"/>
    <mergeCell ref="BG523:BG526"/>
    <mergeCell ref="BN523:BN526"/>
    <mergeCell ref="BO523:BO526"/>
    <mergeCell ref="C527:C530"/>
    <mergeCell ref="D527:D530"/>
    <mergeCell ref="E527:E530"/>
    <mergeCell ref="F527:F530"/>
    <mergeCell ref="G527:G530"/>
    <mergeCell ref="H527:H530"/>
    <mergeCell ref="I527:I530"/>
    <mergeCell ref="J527:J530"/>
    <mergeCell ref="K527:K530"/>
    <mergeCell ref="L527:L530"/>
    <mergeCell ref="M527:M530"/>
    <mergeCell ref="N527:N530"/>
    <mergeCell ref="O527:O530"/>
    <mergeCell ref="P527:P530"/>
    <mergeCell ref="Q527:Q530"/>
    <mergeCell ref="R527:R530"/>
    <mergeCell ref="S527:S530"/>
    <mergeCell ref="T527:T530"/>
    <mergeCell ref="U527:U530"/>
    <mergeCell ref="V527:V530"/>
    <mergeCell ref="W527:W530"/>
    <mergeCell ref="X527:X530"/>
    <mergeCell ref="Y527:Y530"/>
    <mergeCell ref="Z527:Z530"/>
    <mergeCell ref="AA527:AA530"/>
    <mergeCell ref="AB527:AB530"/>
    <mergeCell ref="AC527:AC530"/>
    <mergeCell ref="AD527:AD530"/>
    <mergeCell ref="AE527:AE530"/>
    <mergeCell ref="BN527:BN530"/>
    <mergeCell ref="BO527:BO530"/>
    <mergeCell ref="C531:C534"/>
    <mergeCell ref="D531:D534"/>
    <mergeCell ref="E531:E534"/>
    <mergeCell ref="F531:F534"/>
    <mergeCell ref="G531:G534"/>
    <mergeCell ref="H531:H534"/>
    <mergeCell ref="I531:I534"/>
    <mergeCell ref="J531:J534"/>
    <mergeCell ref="K531:K534"/>
    <mergeCell ref="L531:L534"/>
    <mergeCell ref="M531:M534"/>
    <mergeCell ref="N531:N534"/>
    <mergeCell ref="O531:O534"/>
    <mergeCell ref="P531:P534"/>
    <mergeCell ref="Q531:Q534"/>
    <mergeCell ref="R531:R534"/>
    <mergeCell ref="S531:S534"/>
    <mergeCell ref="T531:T534"/>
    <mergeCell ref="U531:U534"/>
    <mergeCell ref="V531:V534"/>
    <mergeCell ref="W531:W534"/>
    <mergeCell ref="X531:X534"/>
    <mergeCell ref="Y531:Y534"/>
    <mergeCell ref="Z531:Z534"/>
    <mergeCell ref="AA531:AA534"/>
    <mergeCell ref="AB531:AB534"/>
    <mergeCell ref="AF527:AF530"/>
    <mergeCell ref="C535:C538"/>
    <mergeCell ref="D535:D538"/>
    <mergeCell ref="E535:E538"/>
    <mergeCell ref="F535:F538"/>
    <mergeCell ref="G535:G538"/>
    <mergeCell ref="H535:H538"/>
    <mergeCell ref="I535:I538"/>
    <mergeCell ref="J535:J538"/>
    <mergeCell ref="K535:K538"/>
    <mergeCell ref="L535:L538"/>
    <mergeCell ref="M535:M538"/>
    <mergeCell ref="N535:N538"/>
    <mergeCell ref="O535:O538"/>
    <mergeCell ref="P535:P538"/>
    <mergeCell ref="Q535:Q538"/>
    <mergeCell ref="R535:R538"/>
    <mergeCell ref="S535:S538"/>
    <mergeCell ref="T535:T538"/>
    <mergeCell ref="U535:U538"/>
    <mergeCell ref="V535:V538"/>
    <mergeCell ref="W535:W538"/>
    <mergeCell ref="X535:X538"/>
    <mergeCell ref="Y535:Y538"/>
    <mergeCell ref="Z535:Z538"/>
    <mergeCell ref="AP535:AP538"/>
    <mergeCell ref="AQ535:AQ538"/>
    <mergeCell ref="AX535:AX538"/>
    <mergeCell ref="BN535:BN538"/>
    <mergeCell ref="AA535:AA538"/>
    <mergeCell ref="AB535:AB538"/>
    <mergeCell ref="AC535:AC538"/>
    <mergeCell ref="AD535:AD538"/>
    <mergeCell ref="AE535:AE538"/>
    <mergeCell ref="AF535:AF538"/>
    <mergeCell ref="C539:C542"/>
    <mergeCell ref="D539:D542"/>
    <mergeCell ref="E539:E542"/>
    <mergeCell ref="F539:F542"/>
    <mergeCell ref="G539:G542"/>
    <mergeCell ref="H539:H542"/>
    <mergeCell ref="I539:I542"/>
    <mergeCell ref="J539:J542"/>
    <mergeCell ref="K539:K542"/>
    <mergeCell ref="L539:L542"/>
    <mergeCell ref="M539:M542"/>
    <mergeCell ref="N539:N542"/>
    <mergeCell ref="O539:O542"/>
    <mergeCell ref="P539:P542"/>
    <mergeCell ref="Q539:Q542"/>
    <mergeCell ref="R539:R542"/>
    <mergeCell ref="S539:S542"/>
    <mergeCell ref="T539:T542"/>
    <mergeCell ref="U539:U542"/>
    <mergeCell ref="V539:V542"/>
    <mergeCell ref="W539:W542"/>
    <mergeCell ref="X539:X542"/>
    <mergeCell ref="Y539:Y542"/>
    <mergeCell ref="Z539:Z542"/>
    <mergeCell ref="AA539:AA542"/>
    <mergeCell ref="AB539:AB542"/>
    <mergeCell ref="AC539:AC542"/>
    <mergeCell ref="AD539:AD542"/>
    <mergeCell ref="AE539:AE542"/>
    <mergeCell ref="AF539:AF542"/>
    <mergeCell ref="C543:C546"/>
    <mergeCell ref="D543:D546"/>
    <mergeCell ref="E543:E546"/>
    <mergeCell ref="F543:F546"/>
    <mergeCell ref="G543:G546"/>
    <mergeCell ref="H543:H546"/>
    <mergeCell ref="I543:I546"/>
    <mergeCell ref="J543:J546"/>
    <mergeCell ref="K543:K546"/>
    <mergeCell ref="L543:L546"/>
    <mergeCell ref="M543:M546"/>
    <mergeCell ref="N543:N546"/>
    <mergeCell ref="O543:O546"/>
    <mergeCell ref="P543:P546"/>
    <mergeCell ref="Q543:Q546"/>
    <mergeCell ref="R543:R546"/>
    <mergeCell ref="S543:S546"/>
    <mergeCell ref="T543:T546"/>
    <mergeCell ref="U543:U546"/>
    <mergeCell ref="V543:V546"/>
    <mergeCell ref="W543:W546"/>
    <mergeCell ref="X543:X546"/>
    <mergeCell ref="Y543:Y546"/>
    <mergeCell ref="Z543:Z546"/>
    <mergeCell ref="AA543:AA546"/>
    <mergeCell ref="AB543:AB546"/>
    <mergeCell ref="AC543:AC546"/>
    <mergeCell ref="AD543:AD546"/>
    <mergeCell ref="AE543:AE546"/>
    <mergeCell ref="AF543:AF546"/>
    <mergeCell ref="C547:C550"/>
    <mergeCell ref="D547:D550"/>
    <mergeCell ref="V547:V550"/>
    <mergeCell ref="W547:W550"/>
    <mergeCell ref="X547:X550"/>
    <mergeCell ref="Y547:Y550"/>
    <mergeCell ref="Z547:Z550"/>
    <mergeCell ref="AA547:AA550"/>
    <mergeCell ref="AB547:AB550"/>
    <mergeCell ref="AC547:AC550"/>
    <mergeCell ref="AD547:AD550"/>
    <mergeCell ref="AE547:AE550"/>
    <mergeCell ref="AF547:AF550"/>
    <mergeCell ref="E547:E550"/>
    <mergeCell ref="F547:F550"/>
    <mergeCell ref="G547:G550"/>
    <mergeCell ref="H547:H550"/>
    <mergeCell ref="I547:I550"/>
    <mergeCell ref="J547:J550"/>
    <mergeCell ref="C551:C554"/>
    <mergeCell ref="D551:D554"/>
    <mergeCell ref="AX551:AX554"/>
    <mergeCell ref="AY551:AY554"/>
    <mergeCell ref="BF551:BF554"/>
    <mergeCell ref="BG551:BG554"/>
    <mergeCell ref="BN551:BN554"/>
    <mergeCell ref="BO551:BO554"/>
    <mergeCell ref="Z551:Z554"/>
    <mergeCell ref="AA551:AA554"/>
    <mergeCell ref="AB551:AB554"/>
    <mergeCell ref="AC551:AC554"/>
    <mergeCell ref="AD551:AD554"/>
    <mergeCell ref="AE551:AE554"/>
    <mergeCell ref="AF551:AF554"/>
    <mergeCell ref="AP551:AP554"/>
    <mergeCell ref="AQ551:AQ554"/>
    <mergeCell ref="C555:C558"/>
    <mergeCell ref="D555:D558"/>
    <mergeCell ref="C559:C562"/>
    <mergeCell ref="D559:D562"/>
    <mergeCell ref="C563:C566"/>
    <mergeCell ref="D563:D566"/>
    <mergeCell ref="BO563:BO566"/>
    <mergeCell ref="AF563:AF566"/>
    <mergeCell ref="AP563:AP566"/>
    <mergeCell ref="AQ563:AQ566"/>
    <mergeCell ref="AX563:AX566"/>
    <mergeCell ref="AY563:AY566"/>
    <mergeCell ref="BF563:BF566"/>
    <mergeCell ref="BG563:BG566"/>
    <mergeCell ref="BF571:BF574"/>
    <mergeCell ref="BG571:BG574"/>
    <mergeCell ref="BN571:BN574"/>
    <mergeCell ref="BO571:BO574"/>
    <mergeCell ref="AF567:AF570"/>
    <mergeCell ref="AP567:AP570"/>
    <mergeCell ref="AQ567:AQ570"/>
    <mergeCell ref="AX567:AX570"/>
    <mergeCell ref="AY567:AY570"/>
    <mergeCell ref="BF567:BF570"/>
    <mergeCell ref="BG567:BG570"/>
    <mergeCell ref="BN567:BN570"/>
    <mergeCell ref="BO567:BO570"/>
    <mergeCell ref="C571:C574"/>
    <mergeCell ref="D571:D574"/>
    <mergeCell ref="E571:E574"/>
    <mergeCell ref="F571:F574"/>
    <mergeCell ref="G571:G574"/>
  </mergeCells>
  <conditionalFormatting sqref="S9 S13 S17 S21 S25">
    <cfRule type="expression" dxfId="472" priority="68">
      <formula>T9&lt;&gt;U9+V9+W9+X9</formula>
    </cfRule>
    <cfRule type="expression" dxfId="471" priority="67">
      <formula>T9=U9+V9+W9+X9</formula>
    </cfRule>
  </conditionalFormatting>
  <conditionalFormatting sqref="S30 S34 S38 S42 S46 S50 S54 S58 S62 S66 S70 S74 S78 S82 S86">
    <cfRule type="expression" dxfId="470" priority="65">
      <formula>T30&lt;&gt;U30+V30+W30+X30</formula>
    </cfRule>
    <cfRule type="expression" dxfId="469" priority="64">
      <formula>T30=U30+V30+W30+X30</formula>
    </cfRule>
  </conditionalFormatting>
  <conditionalFormatting sqref="S91 S95 S99">
    <cfRule type="expression" dxfId="468" priority="61">
      <formula>T91=U91+V91+W91+X91</formula>
    </cfRule>
    <cfRule type="expression" dxfId="467" priority="62">
      <formula>T91&lt;&gt;U91+V91+W91+X91</formula>
    </cfRule>
  </conditionalFormatting>
  <conditionalFormatting sqref="S104 S108 S112 S116 S120">
    <cfRule type="expression" dxfId="466" priority="59">
      <formula>T104&lt;&gt;U104+V104+W104+X104</formula>
    </cfRule>
    <cfRule type="expression" dxfId="465" priority="58">
      <formula>T104=U104+V104+W104+X104</formula>
    </cfRule>
  </conditionalFormatting>
  <conditionalFormatting sqref="S125 S129 S133 S137 S141 S145 S149 S153">
    <cfRule type="expression" dxfId="464" priority="55">
      <formula>T125=U125+V125+W125+X125</formula>
    </cfRule>
    <cfRule type="expression" dxfId="463" priority="56">
      <formula>T125&lt;&gt;U125+V125+W125+X125</formula>
    </cfRule>
  </conditionalFormatting>
  <conditionalFormatting sqref="S160 S164 S168 S172 S176 S180 S184 S188 S192 S196 S200 S204 S208">
    <cfRule type="expression" dxfId="462" priority="53">
      <formula>T160&lt;&gt;U160+V160+W160+X160</formula>
    </cfRule>
    <cfRule type="expression" dxfId="461" priority="52">
      <formula>T160=U160+V160+W160+X160</formula>
    </cfRule>
  </conditionalFormatting>
  <conditionalFormatting sqref="S213 S217 S221">
    <cfRule type="expression" dxfId="460" priority="49">
      <formula>T213=U213+V213+W213+X213</formula>
    </cfRule>
    <cfRule type="expression" dxfId="459" priority="50">
      <formula>T213&lt;&gt;U213+V213+W213+X213</formula>
    </cfRule>
  </conditionalFormatting>
  <conditionalFormatting sqref="S226 S230 S234 S238 S242">
    <cfRule type="expression" dxfId="458" priority="46">
      <formula>T226=U226+V226+W226+X226</formula>
    </cfRule>
    <cfRule type="expression" dxfId="457" priority="47">
      <formula>T226&lt;&gt;U226+V226+W226+X226</formula>
    </cfRule>
  </conditionalFormatting>
  <conditionalFormatting sqref="S249 S253 S257">
    <cfRule type="expression" dxfId="456" priority="43">
      <formula>T249=U249+V249+W249+X249</formula>
    </cfRule>
    <cfRule type="expression" dxfId="455" priority="44">
      <formula>T249&lt;&gt;U249+V249+W249+X249</formula>
    </cfRule>
  </conditionalFormatting>
  <conditionalFormatting sqref="S262 S266 S270 S274 S278 S282 S286">
    <cfRule type="expression" dxfId="454" priority="40">
      <formula>T262=U262+V262+W262+X262</formula>
    </cfRule>
    <cfRule type="expression" dxfId="453" priority="41">
      <formula>T262&lt;&gt;U262+V262+W262+X262</formula>
    </cfRule>
  </conditionalFormatting>
  <conditionalFormatting sqref="S291 S295 S299 S303">
    <cfRule type="expression" dxfId="452" priority="38">
      <formula>T291&lt;&gt;U291+V291+W291+X291</formula>
    </cfRule>
    <cfRule type="expression" dxfId="451" priority="37">
      <formula>T291=U291+V291+W291+X291</formula>
    </cfRule>
  </conditionalFormatting>
  <conditionalFormatting sqref="S308 S312 S316 S320">
    <cfRule type="expression" dxfId="450" priority="34">
      <formula>T308=U308+V308+W308+X308</formula>
    </cfRule>
    <cfRule type="expression" dxfId="449" priority="35">
      <formula>T308&lt;&gt;U308+V308+W308+X308</formula>
    </cfRule>
  </conditionalFormatting>
  <conditionalFormatting sqref="S325">
    <cfRule type="expression" dxfId="448" priority="31">
      <formula>T325=U325+V325+W325+X325</formula>
    </cfRule>
    <cfRule type="expression" dxfId="447" priority="32">
      <formula>T325&lt;&gt;U325+V325+W325+X325</formula>
    </cfRule>
  </conditionalFormatting>
  <conditionalFormatting sqref="S332 S336 S340">
    <cfRule type="expression" dxfId="446" priority="28">
      <formula>T332=U332+V332+W332+X332</formula>
    </cfRule>
    <cfRule type="expression" dxfId="445" priority="29">
      <formula>T332&lt;&gt;U332+V332+W332+X332</formula>
    </cfRule>
  </conditionalFormatting>
  <conditionalFormatting sqref="S345 S349 S353 S357 S361 S365 S369 S373 S377">
    <cfRule type="expression" dxfId="444" priority="26">
      <formula>T345&lt;&gt;U345+V345+W345+X345</formula>
    </cfRule>
    <cfRule type="expression" dxfId="443" priority="25">
      <formula>T345=U345+V345+W345+X345</formula>
    </cfRule>
  </conditionalFormatting>
  <conditionalFormatting sqref="S382 S386 S390 S394">
    <cfRule type="expression" dxfId="442" priority="22">
      <formula>T382=U382+V382+W382+X382</formula>
    </cfRule>
    <cfRule type="expression" dxfId="441" priority="23">
      <formula>T382&lt;&gt;U382+V382+W382+X382</formula>
    </cfRule>
  </conditionalFormatting>
  <conditionalFormatting sqref="S398">
    <cfRule type="expression" dxfId="440" priority="20">
      <formula>T398&lt;&gt;U398+V398+W398+X398</formula>
    </cfRule>
    <cfRule type="expression" dxfId="439" priority="19">
      <formula>T398=U398+V398+W398+X398</formula>
    </cfRule>
  </conditionalFormatting>
  <conditionalFormatting sqref="S403 S407 S411">
    <cfRule type="expression" dxfId="438" priority="17">
      <formula>T403&lt;&gt;U403+V403+W403+X403</formula>
    </cfRule>
    <cfRule type="expression" dxfId="437" priority="16">
      <formula>T403=U403+V403+W403+X403</formula>
    </cfRule>
  </conditionalFormatting>
  <conditionalFormatting sqref="S418 S422 S426 S430 S434 S438 S442 S446 S450 S454 S458 S462 S466 S470 S474 S478 S482 S486 S490 S494 S498 S502">
    <cfRule type="expression" dxfId="436" priority="14">
      <formula>T418&lt;&gt;U418+V418+W418+X418</formula>
    </cfRule>
    <cfRule type="expression" dxfId="435" priority="13">
      <formula>T418=U418+V418+W418+X418</formula>
    </cfRule>
  </conditionalFormatting>
  <conditionalFormatting sqref="S507 S511 S515 S519 S523 S527 S531 S535 S539 S543 S547 S551 S555 S559 S563 S567 S571 S575 S579">
    <cfRule type="expression" dxfId="434" priority="10">
      <formula>T507=U507+V507+W507+X507</formula>
    </cfRule>
    <cfRule type="expression" dxfId="433" priority="11">
      <formula>T507&lt;&gt;U507+V507+W507+X507</formula>
    </cfRule>
  </conditionalFormatting>
  <conditionalFormatting sqref="Y8:Y9">
    <cfRule type="expression" dxfId="432" priority="1">
      <formula>Y8&lt;&gt;Z8</formula>
    </cfRule>
  </conditionalFormatting>
  <conditionalFormatting sqref="Y13 Y17 Y21 Y25">
    <cfRule type="expression" dxfId="431" priority="66">
      <formula>Y13&lt;&gt;Z13</formula>
    </cfRule>
  </conditionalFormatting>
  <conditionalFormatting sqref="Y29:Y30 Y34 Y38 Y42 Y46 Y50 Y54 Y58 Y62 Y66 Y70 Y74 Y78 Y82 Y86">
    <cfRule type="expression" dxfId="430" priority="63">
      <formula>Y29&lt;&gt;Z29</formula>
    </cfRule>
  </conditionalFormatting>
  <conditionalFormatting sqref="Y90:Y91 Y95 Y99">
    <cfRule type="expression" dxfId="429" priority="60">
      <formula>Y90&lt;&gt;Z90</formula>
    </cfRule>
  </conditionalFormatting>
  <conditionalFormatting sqref="Y103:Y104 Y108 Y112 Y116 Y120">
    <cfRule type="expression" dxfId="428" priority="57">
      <formula>Y103&lt;&gt;Z103</formula>
    </cfRule>
  </conditionalFormatting>
  <conditionalFormatting sqref="Y124:Y125 Y129 Y133 Y137 Y141 Y145 Y149 Y153">
    <cfRule type="expression" dxfId="427" priority="54">
      <formula>Y124&lt;&gt;Z124</formula>
    </cfRule>
  </conditionalFormatting>
  <conditionalFormatting sqref="Y159:Y160">
    <cfRule type="expression" dxfId="426" priority="8">
      <formula>Y159&lt;&gt;Z159</formula>
    </cfRule>
  </conditionalFormatting>
  <conditionalFormatting sqref="Y164 Y168 Y172 Y176 Y180 Y184 Y188 Y192 Y196 Y200 Y204 Y208">
    <cfRule type="expression" dxfId="425" priority="51">
      <formula>Y164&lt;&gt;Z164</formula>
    </cfRule>
  </conditionalFormatting>
  <conditionalFormatting sqref="Y212:Y213">
    <cfRule type="expression" dxfId="424" priority="5">
      <formula>Y212&lt;&gt;Z212</formula>
    </cfRule>
  </conditionalFormatting>
  <conditionalFormatting sqref="Y217 Y221">
    <cfRule type="expression" dxfId="423" priority="48">
      <formula>Y217&lt;&gt;Z217</formula>
    </cfRule>
  </conditionalFormatting>
  <conditionalFormatting sqref="Y225:Y226">
    <cfRule type="expression" dxfId="422" priority="4">
      <formula>Y225&lt;&gt;Z225</formula>
    </cfRule>
  </conditionalFormatting>
  <conditionalFormatting sqref="Y230 Y234 Y238 Y242">
    <cfRule type="expression" dxfId="421" priority="45">
      <formula>Y230&lt;&gt;Z230</formula>
    </cfRule>
  </conditionalFormatting>
  <conditionalFormatting sqref="Y247:Y249">
    <cfRule type="expression" dxfId="420" priority="3">
      <formula>Y247&lt;&gt;Z247</formula>
    </cfRule>
  </conditionalFormatting>
  <conditionalFormatting sqref="Y253 Y257">
    <cfRule type="expression" dxfId="419" priority="42">
      <formula>Y253&lt;&gt;Z253</formula>
    </cfRule>
  </conditionalFormatting>
  <conditionalFormatting sqref="Y262 Y266 Y270 Y274 Y278 Y282 Y286">
    <cfRule type="expression" dxfId="418" priority="39">
      <formula>Y262&lt;&gt;Z262</formula>
    </cfRule>
  </conditionalFormatting>
  <conditionalFormatting sqref="Y291 Y295 Y299 Y303">
    <cfRule type="expression" dxfId="417" priority="36">
      <formula>Y291&lt;&gt;Z291</formula>
    </cfRule>
  </conditionalFormatting>
  <conditionalFormatting sqref="Y308 Y312 Y316 Y320">
    <cfRule type="expression" dxfId="416" priority="33">
      <formula>Y308&lt;&gt;Z308</formula>
    </cfRule>
  </conditionalFormatting>
  <conditionalFormatting sqref="Y325">
    <cfRule type="expression" dxfId="415" priority="30">
      <formula>Y325&lt;&gt;Z325</formula>
    </cfRule>
  </conditionalFormatting>
  <conditionalFormatting sqref="Y331:Y332">
    <cfRule type="expression" dxfId="414" priority="2">
      <formula>Y331&lt;&gt;Z331</formula>
    </cfRule>
  </conditionalFormatting>
  <conditionalFormatting sqref="Y336 Y340">
    <cfRule type="expression" dxfId="413" priority="27">
      <formula>Y336&lt;&gt;Z336</formula>
    </cfRule>
  </conditionalFormatting>
  <conditionalFormatting sqref="Y344:Y345 Y349 Y353 Y357 Y361 Y365 Y369 Y373 Y377">
    <cfRule type="expression" dxfId="412" priority="24">
      <formula>Y344&lt;&gt;Z344</formula>
    </cfRule>
  </conditionalFormatting>
  <conditionalFormatting sqref="Y381:Y382 Y386 Y390 Y394">
    <cfRule type="expression" dxfId="411" priority="21">
      <formula>Y381&lt;&gt;Z381</formula>
    </cfRule>
  </conditionalFormatting>
  <conditionalFormatting sqref="Y398">
    <cfRule type="expression" dxfId="410" priority="18">
      <formula>Y398&lt;&gt;Z398</formula>
    </cfRule>
  </conditionalFormatting>
  <conditionalFormatting sqref="Y403 Y407 Y411">
    <cfRule type="expression" dxfId="409" priority="15">
      <formula>Y403&lt;&gt;Z403</formula>
    </cfRule>
  </conditionalFormatting>
  <conditionalFormatting sqref="Y418 Y422 Y426 Y430 Y434 Y438 Y442 Y446 Y450 Y454 Y458 Y462 Y466 Y470 Y474 Y478 Y482 Y486 Y490 Y494 Y498 Y502">
    <cfRule type="expression" dxfId="408" priority="12">
      <formula>Y418&lt;&gt;Z418</formula>
    </cfRule>
  </conditionalFormatting>
  <conditionalFormatting sqref="Y507 Y511 Y515 Y519 Y523 Y527 Y531 Y535 Y539 Y543 Y547 Y551 Y555 Y559 Y563 Y567 Y571 Y575 Y579">
    <cfRule type="expression" dxfId="407" priority="9">
      <formula>Y507&lt;&gt;Z507</formula>
    </cfRule>
  </conditionalFormatting>
  <conditionalFormatting sqref="Y7:AO7">
    <cfRule type="expression" dxfId="406" priority="81">
      <formula>Y$7=#REF!</formula>
    </cfRule>
  </conditionalFormatting>
  <conditionalFormatting sqref="Y158:AO158">
    <cfRule type="expression" dxfId="405" priority="106">
      <formula>Y$7=#REF!</formula>
    </cfRule>
  </conditionalFormatting>
  <conditionalFormatting sqref="Y330:AO330">
    <cfRule type="expression" dxfId="404" priority="75">
      <formula>Y$7=#REF!</formula>
    </cfRule>
  </conditionalFormatting>
  <conditionalFormatting sqref="Z247:AO247">
    <cfRule type="expression" dxfId="403" priority="74">
      <formula>Z$7=#REF!</formula>
    </cfRule>
  </conditionalFormatting>
  <conditionalFormatting sqref="Z416:AO416">
    <cfRule type="expression" dxfId="402" priority="69">
      <formula>Z$7=#REF!</formula>
    </cfRule>
  </conditionalFormatting>
  <conditionalFormatting sqref="AQ7:AW7">
    <cfRule type="expression" dxfId="401" priority="166">
      <formula>AQ$7=#REF!</formula>
    </cfRule>
  </conditionalFormatting>
  <conditionalFormatting sqref="AQ158:AW158">
    <cfRule type="expression" dxfId="400" priority="105">
      <formula>AQ$7=#REF!</formula>
    </cfRule>
  </conditionalFormatting>
  <conditionalFormatting sqref="AQ247:AW247">
    <cfRule type="expression" dxfId="399" priority="103">
      <formula>AQ$7=#REF!</formula>
    </cfRule>
  </conditionalFormatting>
  <conditionalFormatting sqref="AQ330:AW330">
    <cfRule type="expression" dxfId="398" priority="79">
      <formula>AQ$7=#REF!</formula>
    </cfRule>
  </conditionalFormatting>
  <conditionalFormatting sqref="AQ416:AW416">
    <cfRule type="expression" dxfId="397" priority="73">
      <formula>AQ$7=#REF!</formula>
    </cfRule>
  </conditionalFormatting>
  <conditionalFormatting sqref="AY7:BE7">
    <cfRule type="expression" dxfId="396" priority="91">
      <formula>AY$7=#REF!</formula>
    </cfRule>
  </conditionalFormatting>
  <conditionalFormatting sqref="AY158:BE158">
    <cfRule type="expression" dxfId="395" priority="90">
      <formula>AY$7=#REF!</formula>
    </cfRule>
  </conditionalFormatting>
  <conditionalFormatting sqref="AY247:BE247">
    <cfRule type="expression" dxfId="394" priority="89">
      <formula>AY$7=#REF!</formula>
    </cfRule>
  </conditionalFormatting>
  <conditionalFormatting sqref="AY330:BE330">
    <cfRule type="expression" dxfId="393" priority="78">
      <formula>AY$7=#REF!</formula>
    </cfRule>
  </conditionalFormatting>
  <conditionalFormatting sqref="AY416:BE416">
    <cfRule type="expression" dxfId="392" priority="72">
      <formula>AY$7=#REF!</formula>
    </cfRule>
  </conditionalFormatting>
  <conditionalFormatting sqref="BG7:BM7">
    <cfRule type="expression" dxfId="391" priority="88">
      <formula>BG$7=#REF!</formula>
    </cfRule>
  </conditionalFormatting>
  <conditionalFormatting sqref="BG158:BM158">
    <cfRule type="expression" dxfId="390" priority="87">
      <formula>BG$7=#REF!</formula>
    </cfRule>
  </conditionalFormatting>
  <conditionalFormatting sqref="BG247:BM247">
    <cfRule type="expression" dxfId="389" priority="86">
      <formula>BG$7=#REF!</formula>
    </cfRule>
  </conditionalFormatting>
  <conditionalFormatting sqref="BG330:BM330">
    <cfRule type="expression" dxfId="388" priority="77">
      <formula>BG$7=#REF!</formula>
    </cfRule>
  </conditionalFormatting>
  <conditionalFormatting sqref="BG416:BM416">
    <cfRule type="expression" dxfId="387" priority="71">
      <formula>BG$7=#REF!</formula>
    </cfRule>
  </conditionalFormatting>
  <conditionalFormatting sqref="BO416:BP416">
    <cfRule type="expression" dxfId="386" priority="70">
      <formula>BO$7=#REF!</formula>
    </cfRule>
  </conditionalFormatting>
  <conditionalFormatting sqref="BO7:BU7">
    <cfRule type="expression" dxfId="385" priority="84">
      <formula>BO$7=#REF!</formula>
    </cfRule>
  </conditionalFormatting>
  <conditionalFormatting sqref="BO158:BU158">
    <cfRule type="expression" dxfId="384" priority="83">
      <formula>BO$7=#REF!</formula>
    </cfRule>
  </conditionalFormatting>
  <conditionalFormatting sqref="BO247:BU247">
    <cfRule type="expression" dxfId="383" priority="82">
      <formula>BO$7=#REF!</formula>
    </cfRule>
  </conditionalFormatting>
  <conditionalFormatting sqref="BO330:BU330">
    <cfRule type="expression" dxfId="382" priority="76">
      <formula>BO$7=#REF!</formula>
    </cfRule>
  </conditionalFormatting>
  <conditionalFormatting sqref="BQ416:BU416">
    <cfRule type="expression" dxfId="381" priority="85">
      <formula>BS$5=#REF!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9" manualBreakCount="9">
    <brk id="123" max="72" man="1"/>
    <brk id="157" max="72" man="1"/>
    <brk id="246" max="72" man="1"/>
    <brk id="260" max="72" man="1"/>
    <brk id="289" max="72" man="1"/>
    <brk id="329" max="72" man="1"/>
    <brk id="343" max="72" man="1"/>
    <brk id="401" max="72" man="1"/>
    <brk id="415" max="72" man="1"/>
  </rowBreaks>
  <colBreaks count="5" manualBreakCount="5">
    <brk id="13" max="1048575" man="1"/>
    <brk id="17" max="1048575" man="1"/>
    <brk id="32" max="1048575" man="1"/>
    <brk id="41" max="1048575" man="1"/>
    <brk id="57" max="58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59999389629810485"/>
  </sheetPr>
  <dimension ref="A1:BU60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6.5" x14ac:dyDescent="0.25"/>
  <cols>
    <col min="1" max="1" width="7.7109375" style="153" customWidth="1"/>
    <col min="2" max="2" width="7.7109375" style="5" customWidth="1"/>
    <col min="3" max="3" width="8.7109375" style="156" customWidth="1"/>
    <col min="4" max="4" width="52.7109375" style="20" customWidth="1"/>
    <col min="5" max="5" width="8.7109375" style="20" customWidth="1"/>
    <col min="6" max="6" width="12.7109375" style="20" customWidth="1"/>
    <col min="7" max="7" width="18.7109375" style="193" customWidth="1"/>
    <col min="8" max="9" width="10.7109375" style="7" customWidth="1"/>
    <col min="10" max="10" width="10.7109375" style="21" customWidth="1"/>
    <col min="11" max="11" width="20.7109375" style="21" customWidth="1"/>
    <col min="12" max="12" width="10.7109375" style="20" customWidth="1"/>
    <col min="13" max="13" width="40.7109375" style="20" customWidth="1"/>
    <col min="14" max="14" width="20.7109375" style="257" customWidth="1"/>
    <col min="15" max="15" width="140.7109375" style="230" customWidth="1"/>
    <col min="16" max="16" width="36.7109375" style="258" customWidth="1"/>
    <col min="17" max="17" width="14.7109375" style="20" customWidth="1"/>
    <col min="18" max="18" width="14.5703125" style="20" customWidth="1"/>
    <col min="19" max="19" width="1.7109375" style="20" customWidth="1"/>
    <col min="20" max="20" width="15" style="7" customWidth="1"/>
    <col min="21" max="24" width="15" style="6" customWidth="1"/>
    <col min="25" max="25" width="15.140625" style="6" customWidth="1"/>
    <col min="26" max="32" width="15.140625" style="2" customWidth="1"/>
    <col min="33" max="33" width="64.7109375" style="2" customWidth="1"/>
    <col min="34" max="36" width="14.7109375" style="2" customWidth="1"/>
    <col min="37" max="37" width="50.7109375" style="2" customWidth="1"/>
    <col min="38" max="41" width="13.28515625" style="2" customWidth="1"/>
    <col min="42" max="42" width="13.28515625" style="3" customWidth="1"/>
    <col min="43"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2" width="13.28515625" style="4" customWidth="1"/>
    <col min="63" max="65" width="13.28515625" style="1" customWidth="1"/>
    <col min="66" max="66" width="13.28515625" style="3" customWidth="1"/>
    <col min="67" max="70" width="13.28515625" style="4" customWidth="1"/>
    <col min="71" max="73" width="13.28515625" style="1" customWidth="1"/>
    <col min="74" max="109" width="12.7109375" style="1" customWidth="1"/>
    <col min="110" max="16384" width="11.42578125" style="1"/>
  </cols>
  <sheetData>
    <row r="1" spans="1:73" s="184" customFormat="1" ht="30" customHeight="1" x14ac:dyDescent="0.25">
      <c r="A1" s="661"/>
      <c r="B1" s="183"/>
      <c r="D1" s="186" t="s">
        <v>2879</v>
      </c>
      <c r="E1" s="185" t="s">
        <v>2880</v>
      </c>
      <c r="F1" s="183" t="s">
        <v>2881</v>
      </c>
      <c r="G1" s="209"/>
      <c r="H1" s="185"/>
      <c r="I1" s="185"/>
      <c r="J1" s="185"/>
      <c r="K1" s="185"/>
      <c r="L1" s="185"/>
      <c r="M1" s="660" t="s">
        <v>2882</v>
      </c>
      <c r="O1" s="222" t="s">
        <v>2883</v>
      </c>
      <c r="Q1" s="660" t="s">
        <v>2882</v>
      </c>
      <c r="R1" s="183"/>
      <c r="S1" s="183"/>
      <c r="T1" s="183" t="s">
        <v>2884</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148"/>
      <c r="B2" s="106"/>
      <c r="F2" s="106" t="s">
        <v>3676</v>
      </c>
      <c r="G2" s="210"/>
      <c r="H2" s="216"/>
      <c r="I2" s="216"/>
      <c r="J2" s="216"/>
      <c r="K2" s="216"/>
      <c r="N2" s="234"/>
      <c r="O2" s="224" t="str">
        <f>+F2</f>
        <v>SECRETARÍA DE LA MUJER Y EQUIDAD DE GÉNERO</v>
      </c>
      <c r="P2" s="235"/>
      <c r="Q2" s="106"/>
      <c r="R2" s="181"/>
      <c r="S2" s="181"/>
      <c r="T2" s="181"/>
      <c r="U2" s="181"/>
      <c r="V2" s="181"/>
      <c r="X2" s="106" t="str">
        <f>+F2</f>
        <v>SECRETARÍA DE LA MUJER Y EQUIDAD DE GÉNERO</v>
      </c>
      <c r="Y2" s="181"/>
      <c r="Z2" s="181"/>
      <c r="AA2" s="181"/>
      <c r="AB2" s="181"/>
      <c r="AE2" s="106"/>
      <c r="AF2" s="106"/>
      <c r="AG2" s="106"/>
      <c r="AH2" s="106" t="str">
        <f>+F2</f>
        <v>SECRETARÍA DE LA MUJER Y EQUIDAD DE GÉNERO</v>
      </c>
      <c r="AI2" s="106"/>
      <c r="AJ2" s="106"/>
      <c r="AK2" s="106"/>
      <c r="AL2" s="106"/>
      <c r="AM2" s="106"/>
      <c r="AN2" s="106"/>
      <c r="AO2" s="106"/>
      <c r="AP2" s="181"/>
      <c r="AQ2" s="181"/>
      <c r="AR2" s="181"/>
      <c r="AT2" s="181"/>
      <c r="AU2" s="106" t="str">
        <f>+X2</f>
        <v>SECRETARÍA DE LA MUJER Y EQUIDAD DE GÉNERO</v>
      </c>
      <c r="AV2" s="181"/>
      <c r="AW2" s="181"/>
      <c r="AX2" s="181"/>
      <c r="AY2" s="181"/>
      <c r="AZ2" s="181"/>
      <c r="BA2" s="181"/>
      <c r="BC2" s="106"/>
      <c r="BD2" s="106"/>
      <c r="BE2" s="106"/>
      <c r="BF2" s="181"/>
      <c r="BG2" s="181"/>
      <c r="BH2" s="181"/>
      <c r="BI2" s="106"/>
      <c r="BJ2" s="181"/>
      <c r="BK2" s="106" t="str">
        <f>+AU2</f>
        <v>SECRETARÍA DE LA MUJER Y EQUIDAD DE GÉNERO</v>
      </c>
      <c r="BL2" s="181"/>
      <c r="BM2" s="181"/>
      <c r="BN2" s="181"/>
      <c r="BO2" s="181"/>
      <c r="BP2" s="181"/>
      <c r="BQ2" s="181"/>
      <c r="BS2" s="106"/>
      <c r="BT2" s="106"/>
      <c r="BU2" s="106"/>
    </row>
    <row r="3" spans="1:73" ht="30" customHeight="1" thickBot="1" x14ac:dyDescent="0.3">
      <c r="A3" s="105" t="s">
        <v>2888</v>
      </c>
      <c r="B3" s="1113" t="s">
        <v>2889</v>
      </c>
      <c r="C3" s="1114"/>
      <c r="D3" s="1115"/>
      <c r="E3" s="1116" t="s">
        <v>268</v>
      </c>
      <c r="F3" s="1119" t="s">
        <v>2890</v>
      </c>
      <c r="G3" s="1120"/>
      <c r="H3" s="1120"/>
      <c r="I3" s="1121"/>
      <c r="J3" s="1119" t="s">
        <v>2890</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44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ht="30" customHeight="1" x14ac:dyDescent="0.25">
      <c r="A5" s="150"/>
      <c r="B5" s="104"/>
      <c r="C5" s="921" t="s">
        <v>2934</v>
      </c>
      <c r="D5" s="321" t="s">
        <v>267</v>
      </c>
      <c r="E5" s="1118"/>
      <c r="F5" s="1075"/>
      <c r="G5" s="1127"/>
      <c r="H5" s="1073"/>
      <c r="I5" s="1073"/>
      <c r="J5" s="1075"/>
      <c r="K5" s="1075"/>
      <c r="L5" s="1075"/>
      <c r="M5" s="1075"/>
      <c r="N5" s="1447"/>
      <c r="O5" s="1138"/>
      <c r="P5" s="1149"/>
      <c r="Q5" s="1146"/>
      <c r="R5" s="1143"/>
      <c r="S5" s="110"/>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15"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14.2</v>
      </c>
      <c r="U6" s="302">
        <v>14.2</v>
      </c>
      <c r="V6" s="302">
        <v>14.2</v>
      </c>
      <c r="W6" s="302">
        <v>14.2</v>
      </c>
      <c r="X6" s="302">
        <v>14.2</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ht="40.15" customHeight="1" thickBot="1" x14ac:dyDescent="0.3">
      <c r="A7" s="679" t="s">
        <v>3677</v>
      </c>
      <c r="B7" s="8" t="s">
        <v>1710</v>
      </c>
      <c r="C7" s="155"/>
      <c r="D7" s="46"/>
      <c r="E7" s="46"/>
      <c r="F7" s="46"/>
      <c r="G7" s="192"/>
      <c r="H7" s="121"/>
      <c r="I7" s="121"/>
      <c r="J7" s="108"/>
      <c r="K7" s="108"/>
      <c r="L7" s="46"/>
      <c r="M7" s="46"/>
      <c r="N7" s="236"/>
      <c r="O7" s="227"/>
      <c r="P7" s="237"/>
      <c r="Q7" s="122"/>
      <c r="R7" s="122"/>
      <c r="S7" s="19"/>
      <c r="T7" s="680"/>
      <c r="U7" s="945"/>
      <c r="V7" s="945"/>
      <c r="W7" s="945"/>
      <c r="X7" s="945"/>
      <c r="Y7" s="946"/>
      <c r="Z7" s="682">
        <f t="shared" ref="Z7:AF7" si="0">+Z8+Z33+Z62+Z95+Z116+Z153+Z186</f>
        <v>0</v>
      </c>
      <c r="AA7" s="682">
        <f t="shared" si="0"/>
        <v>0</v>
      </c>
      <c r="AB7" s="682">
        <f t="shared" si="0"/>
        <v>0</v>
      </c>
      <c r="AC7" s="682">
        <f t="shared" si="0"/>
        <v>0</v>
      </c>
      <c r="AD7" s="682">
        <f t="shared" si="0"/>
        <v>0</v>
      </c>
      <c r="AE7" s="682">
        <f t="shared" si="0"/>
        <v>0</v>
      </c>
      <c r="AF7" s="682">
        <f t="shared" si="0"/>
        <v>0</v>
      </c>
      <c r="AG7" s="194"/>
      <c r="AH7" s="194"/>
      <c r="AI7" s="194"/>
      <c r="AJ7" s="194"/>
      <c r="AK7" s="194"/>
      <c r="AL7" s="194"/>
      <c r="AM7" s="194"/>
      <c r="AN7" s="194"/>
      <c r="AO7" s="194"/>
      <c r="AP7" s="17"/>
      <c r="AQ7" s="682">
        <f t="shared" ref="AQ7:AW7" si="1">+AQ8+AQ33+AQ62+AQ95+AQ116+AQ153+AQ186</f>
        <v>0</v>
      </c>
      <c r="AR7" s="682">
        <f t="shared" si="1"/>
        <v>0</v>
      </c>
      <c r="AS7" s="682">
        <f t="shared" si="1"/>
        <v>0</v>
      </c>
      <c r="AT7" s="682">
        <f t="shared" si="1"/>
        <v>0</v>
      </c>
      <c r="AU7" s="682">
        <f t="shared" si="1"/>
        <v>0</v>
      </c>
      <c r="AV7" s="682">
        <f t="shared" si="1"/>
        <v>0</v>
      </c>
      <c r="AW7" s="682">
        <f t="shared" si="1"/>
        <v>0</v>
      </c>
      <c r="AX7" s="17"/>
      <c r="AY7" s="682">
        <f t="shared" ref="AY7:BE7" si="2">+AY8+AY33+AY62+AY95+AY116+AY153+AY186</f>
        <v>0</v>
      </c>
      <c r="AZ7" s="682">
        <f t="shared" si="2"/>
        <v>0</v>
      </c>
      <c r="BA7" s="682">
        <f t="shared" si="2"/>
        <v>0</v>
      </c>
      <c r="BB7" s="682">
        <f t="shared" si="2"/>
        <v>0</v>
      </c>
      <c r="BC7" s="682">
        <f t="shared" si="2"/>
        <v>0</v>
      </c>
      <c r="BD7" s="682">
        <f t="shared" si="2"/>
        <v>0</v>
      </c>
      <c r="BE7" s="682">
        <f t="shared" si="2"/>
        <v>0</v>
      </c>
      <c r="BF7" s="17"/>
      <c r="BG7" s="682">
        <f t="shared" ref="BG7:BM7" si="3">+BG8+BG33+BG62+BG95+BG116+BG153+BG186</f>
        <v>0</v>
      </c>
      <c r="BH7" s="682">
        <f t="shared" si="3"/>
        <v>0</v>
      </c>
      <c r="BI7" s="682">
        <f t="shared" si="3"/>
        <v>0</v>
      </c>
      <c r="BJ7" s="682">
        <f t="shared" si="3"/>
        <v>0</v>
      </c>
      <c r="BK7" s="682">
        <f t="shared" si="3"/>
        <v>0</v>
      </c>
      <c r="BL7" s="682">
        <f t="shared" si="3"/>
        <v>0</v>
      </c>
      <c r="BM7" s="682">
        <f t="shared" si="3"/>
        <v>0</v>
      </c>
      <c r="BN7" s="17"/>
      <c r="BO7" s="682">
        <f t="shared" ref="BO7:BU7" si="4">+BO8+BO33+BO62+BO95+BO116+BO153+BO186</f>
        <v>0</v>
      </c>
      <c r="BP7" s="682">
        <f t="shared" si="4"/>
        <v>0</v>
      </c>
      <c r="BQ7" s="682">
        <f t="shared" si="4"/>
        <v>0</v>
      </c>
      <c r="BR7" s="682">
        <f t="shared" si="4"/>
        <v>0</v>
      </c>
      <c r="BS7" s="682">
        <f t="shared" si="4"/>
        <v>0</v>
      </c>
      <c r="BT7" s="682">
        <f t="shared" si="4"/>
        <v>0</v>
      </c>
      <c r="BU7" s="682">
        <f t="shared" si="4"/>
        <v>0</v>
      </c>
    </row>
    <row r="8" spans="1:73" ht="40.15" customHeight="1" thickTop="1" thickBot="1" x14ac:dyDescent="0.3">
      <c r="A8" s="151"/>
      <c r="B8" s="924" t="s">
        <v>1711</v>
      </c>
      <c r="C8" s="238" t="s">
        <v>1712</v>
      </c>
      <c r="D8" s="421"/>
      <c r="E8" s="662"/>
      <c r="F8" s="447"/>
      <c r="G8" s="373"/>
      <c r="H8" s="375"/>
      <c r="I8" s="375"/>
      <c r="J8" s="376"/>
      <c r="K8" s="376"/>
      <c r="L8" s="421"/>
      <c r="M8" s="423"/>
      <c r="N8" s="663"/>
      <c r="O8" s="664"/>
      <c r="P8" s="664"/>
      <c r="Q8" s="666"/>
      <c r="R8" s="698"/>
      <c r="S8" s="698"/>
      <c r="T8" s="783"/>
      <c r="U8" s="668"/>
      <c r="V8" s="668"/>
      <c r="W8" s="668"/>
      <c r="X8" s="668"/>
      <c r="Y8" s="248"/>
      <c r="Z8" s="700">
        <f t="shared" ref="Z8:AF62" si="5">+AQ8+AY8+BG8+BO8</f>
        <v>0</v>
      </c>
      <c r="AA8" s="700">
        <f t="shared" si="5"/>
        <v>0</v>
      </c>
      <c r="AB8" s="700">
        <f t="shared" si="5"/>
        <v>0</v>
      </c>
      <c r="AC8" s="700">
        <f t="shared" si="5"/>
        <v>0</v>
      </c>
      <c r="AD8" s="700">
        <f t="shared" si="5"/>
        <v>0</v>
      </c>
      <c r="AE8" s="700">
        <f t="shared" si="5"/>
        <v>0</v>
      </c>
      <c r="AF8" s="700">
        <f t="shared" si="5"/>
        <v>0</v>
      </c>
      <c r="AG8" s="246"/>
      <c r="AH8" s="246"/>
      <c r="AI8" s="246"/>
      <c r="AJ8" s="246"/>
      <c r="AK8" s="246"/>
      <c r="AL8" s="246"/>
      <c r="AM8" s="246"/>
      <c r="AN8" s="246"/>
      <c r="AO8" s="246"/>
      <c r="AP8" s="784"/>
      <c r="AQ8" s="670">
        <f t="shared" ref="AQ8" si="6">SUM(AQ9:AQ32)</f>
        <v>0</v>
      </c>
      <c r="AR8" s="670">
        <f>SUM(AR9:AR32)</f>
        <v>0</v>
      </c>
      <c r="AS8" s="670">
        <f t="shared" ref="AS8:AW8" si="7">SUM(AS9:AS32)</f>
        <v>0</v>
      </c>
      <c r="AT8" s="670">
        <f t="shared" si="7"/>
        <v>0</v>
      </c>
      <c r="AU8" s="670">
        <f t="shared" si="7"/>
        <v>0</v>
      </c>
      <c r="AV8" s="670">
        <f t="shared" si="7"/>
        <v>0</v>
      </c>
      <c r="AW8" s="670">
        <f t="shared" si="7"/>
        <v>0</v>
      </c>
      <c r="AX8" s="784"/>
      <c r="AY8" s="670">
        <f t="shared" ref="AY8" si="8">SUM(AY9:AY32)</f>
        <v>0</v>
      </c>
      <c r="AZ8" s="670">
        <f>SUM(AZ9:AZ32)</f>
        <v>0</v>
      </c>
      <c r="BA8" s="670">
        <f t="shared" ref="BA8:BE8" si="9">SUM(BA9:BA32)</f>
        <v>0</v>
      </c>
      <c r="BB8" s="670">
        <f t="shared" si="9"/>
        <v>0</v>
      </c>
      <c r="BC8" s="670">
        <f t="shared" si="9"/>
        <v>0</v>
      </c>
      <c r="BD8" s="670">
        <f t="shared" si="9"/>
        <v>0</v>
      </c>
      <c r="BE8" s="670">
        <f t="shared" si="9"/>
        <v>0</v>
      </c>
      <c r="BF8" s="784"/>
      <c r="BG8" s="670">
        <f t="shared" ref="BG8" si="10">SUM(BG9:BG32)</f>
        <v>0</v>
      </c>
      <c r="BH8" s="670">
        <f>SUM(BH9:BH32)</f>
        <v>0</v>
      </c>
      <c r="BI8" s="670">
        <f t="shared" ref="BI8:BM8" si="11">SUM(BI9:BI32)</f>
        <v>0</v>
      </c>
      <c r="BJ8" s="670">
        <f t="shared" si="11"/>
        <v>0</v>
      </c>
      <c r="BK8" s="670">
        <f t="shared" si="11"/>
        <v>0</v>
      </c>
      <c r="BL8" s="670">
        <f t="shared" si="11"/>
        <v>0</v>
      </c>
      <c r="BM8" s="670">
        <f t="shared" si="11"/>
        <v>0</v>
      </c>
      <c r="BN8" s="784"/>
      <c r="BO8" s="670">
        <f t="shared" ref="BO8" si="12">SUM(BO9:BO32)</f>
        <v>0</v>
      </c>
      <c r="BP8" s="670">
        <f>SUM(BP9:BP32)</f>
        <v>0</v>
      </c>
      <c r="BQ8" s="670">
        <f t="shared" ref="BQ8:BU8" si="13">SUM(BQ9:BQ32)</f>
        <v>0</v>
      </c>
      <c r="BR8" s="670">
        <f t="shared" si="13"/>
        <v>0</v>
      </c>
      <c r="BS8" s="670">
        <f t="shared" si="13"/>
        <v>0</v>
      </c>
      <c r="BT8" s="670">
        <f t="shared" si="13"/>
        <v>0</v>
      </c>
      <c r="BU8" s="670">
        <f t="shared" si="13"/>
        <v>0</v>
      </c>
    </row>
    <row r="9" spans="1:73" ht="40.15" customHeight="1" thickTop="1" x14ac:dyDescent="0.25">
      <c r="A9" s="151"/>
      <c r="B9" s="29"/>
      <c r="C9" s="1448" t="s">
        <v>1713</v>
      </c>
      <c r="D9" s="1451" t="s">
        <v>1714</v>
      </c>
      <c r="E9" s="1061">
        <v>520</v>
      </c>
      <c r="F9" s="1037">
        <v>450203201</v>
      </c>
      <c r="G9" s="1453" t="s">
        <v>1618</v>
      </c>
      <c r="H9" s="1028">
        <v>1</v>
      </c>
      <c r="I9" s="1343" t="s">
        <v>3041</v>
      </c>
      <c r="J9" s="1343">
        <v>45</v>
      </c>
      <c r="K9" s="1456" t="s">
        <v>3625</v>
      </c>
      <c r="L9" s="1343">
        <v>4502</v>
      </c>
      <c r="M9" s="1343" t="s">
        <v>3060</v>
      </c>
      <c r="N9" s="1262">
        <v>2026004540087</v>
      </c>
      <c r="O9" s="1343" t="s">
        <v>3678</v>
      </c>
      <c r="P9" s="1052" t="s">
        <v>1618</v>
      </c>
      <c r="Q9" s="1055">
        <v>1</v>
      </c>
      <c r="R9" s="1462" t="s">
        <v>2871</v>
      </c>
      <c r="S9" s="1040"/>
      <c r="T9" s="1022"/>
      <c r="U9" s="1007"/>
      <c r="V9" s="1007"/>
      <c r="W9" s="1007"/>
      <c r="X9" s="1007"/>
      <c r="Y9" s="1007"/>
      <c r="Z9" s="1004">
        <f t="shared" si="5"/>
        <v>0</v>
      </c>
      <c r="AA9" s="1004">
        <f t="shared" ref="AA9:AF21" si="14">SUM(AR9:AR12,AZ9:AZ12,BH9:BH12,BP9:BP12)</f>
        <v>0</v>
      </c>
      <c r="AB9" s="1004">
        <f t="shared" si="14"/>
        <v>0</v>
      </c>
      <c r="AC9" s="1004">
        <f t="shared" si="14"/>
        <v>0</v>
      </c>
      <c r="AD9" s="1004">
        <f t="shared" si="14"/>
        <v>0</v>
      </c>
      <c r="AE9" s="1004">
        <f t="shared" si="14"/>
        <v>0</v>
      </c>
      <c r="AF9" s="1004">
        <f t="shared" si="14"/>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ht="40.15" customHeight="1" x14ac:dyDescent="0.25">
      <c r="A10" s="151"/>
      <c r="B10" s="29"/>
      <c r="C10" s="1449"/>
      <c r="D10" s="1400"/>
      <c r="E10" s="1062"/>
      <c r="F10" s="1038"/>
      <c r="G10" s="1454"/>
      <c r="H10" s="1029"/>
      <c r="I10" s="1344"/>
      <c r="J10" s="1344">
        <v>45</v>
      </c>
      <c r="K10" s="1457" t="s">
        <v>3625</v>
      </c>
      <c r="L10" s="1344">
        <v>4502</v>
      </c>
      <c r="M10" s="1344" t="s">
        <v>3060</v>
      </c>
      <c r="N10" s="1263">
        <v>2024004540087</v>
      </c>
      <c r="O10" s="1344" t="s">
        <v>3678</v>
      </c>
      <c r="P10" s="1053"/>
      <c r="Q10" s="1056"/>
      <c r="R10" s="1463"/>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40.15" customHeight="1" x14ac:dyDescent="0.25">
      <c r="A11" s="151"/>
      <c r="B11" s="29"/>
      <c r="C11" s="1449"/>
      <c r="D11" s="1400"/>
      <c r="E11" s="1062"/>
      <c r="F11" s="1038"/>
      <c r="G11" s="1454"/>
      <c r="H11" s="1029"/>
      <c r="I11" s="1344"/>
      <c r="J11" s="1344">
        <v>45</v>
      </c>
      <c r="K11" s="1457" t="s">
        <v>3625</v>
      </c>
      <c r="L11" s="1344">
        <v>4502</v>
      </c>
      <c r="M11" s="1344" t="s">
        <v>3060</v>
      </c>
      <c r="N11" s="1263">
        <v>2024004540087</v>
      </c>
      <c r="O11" s="1344" t="s">
        <v>3678</v>
      </c>
      <c r="P11" s="1053"/>
      <c r="Q11" s="1056"/>
      <c r="R11" s="1463"/>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40.15" customHeight="1" thickBot="1" x14ac:dyDescent="0.3">
      <c r="A12" s="151"/>
      <c r="B12" s="29"/>
      <c r="C12" s="1449"/>
      <c r="D12" s="1400"/>
      <c r="E12" s="1063"/>
      <c r="F12" s="1039"/>
      <c r="G12" s="1455"/>
      <c r="H12" s="1030"/>
      <c r="I12" s="1369"/>
      <c r="J12" s="1369">
        <v>45</v>
      </c>
      <c r="K12" s="1458" t="s">
        <v>3625</v>
      </c>
      <c r="L12" s="1369">
        <v>4502</v>
      </c>
      <c r="M12" s="1369" t="s">
        <v>3060</v>
      </c>
      <c r="N12" s="1264">
        <v>2024004540087</v>
      </c>
      <c r="O12" s="1369" t="s">
        <v>3678</v>
      </c>
      <c r="P12" s="1054"/>
      <c r="Q12" s="1057"/>
      <c r="R12" s="1464"/>
      <c r="S12" s="1042"/>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40.15" customHeight="1" thickTop="1" x14ac:dyDescent="0.25">
      <c r="A13" s="151"/>
      <c r="B13" s="29"/>
      <c r="C13" s="1449"/>
      <c r="D13" s="1400"/>
      <c r="E13" s="1061">
        <v>521</v>
      </c>
      <c r="F13" s="1459" t="s">
        <v>3679</v>
      </c>
      <c r="G13" s="1161" t="s">
        <v>3086</v>
      </c>
      <c r="H13" s="1161">
        <v>100</v>
      </c>
      <c r="I13" s="1343" t="s">
        <v>3041</v>
      </c>
      <c r="J13" s="1343">
        <v>45</v>
      </c>
      <c r="K13" s="1343" t="s">
        <v>3625</v>
      </c>
      <c r="L13" s="1343">
        <v>4502</v>
      </c>
      <c r="M13" s="1343" t="s">
        <v>3060</v>
      </c>
      <c r="N13" s="1046">
        <v>2026004540087</v>
      </c>
      <c r="O13" s="1343" t="s">
        <v>3678</v>
      </c>
      <c r="P13" s="1052" t="s">
        <v>1715</v>
      </c>
      <c r="Q13" s="1469">
        <v>100</v>
      </c>
      <c r="R13" s="1462" t="s">
        <v>2871</v>
      </c>
      <c r="S13" s="1040"/>
      <c r="T13" s="1022"/>
      <c r="U13" s="1007"/>
      <c r="V13" s="1007"/>
      <c r="W13" s="1007"/>
      <c r="X13" s="1007"/>
      <c r="Y13" s="1007"/>
      <c r="Z13" s="1004">
        <f t="shared" si="5"/>
        <v>0</v>
      </c>
      <c r="AA13" s="1004">
        <f t="shared" si="14"/>
        <v>0</v>
      </c>
      <c r="AB13" s="1004">
        <f t="shared" si="14"/>
        <v>0</v>
      </c>
      <c r="AC13" s="1004">
        <f t="shared" si="14"/>
        <v>0</v>
      </c>
      <c r="AD13" s="1004">
        <f t="shared" si="14"/>
        <v>0</v>
      </c>
      <c r="AE13" s="1004">
        <f t="shared" si="14"/>
        <v>0</v>
      </c>
      <c r="AF13" s="1004">
        <f t="shared" si="14"/>
        <v>0</v>
      </c>
      <c r="AG13" s="714"/>
      <c r="AH13" s="593"/>
      <c r="AI13" s="593"/>
      <c r="AJ13" s="593"/>
      <c r="AK13" s="207"/>
      <c r="AL13" s="208"/>
      <c r="AM13" s="208"/>
      <c r="AN13" s="208"/>
      <c r="AO13" s="208"/>
      <c r="AP13" s="1150">
        <f>+U13</f>
        <v>0</v>
      </c>
      <c r="AQ13" s="1004">
        <f>SUM(AR13:AW16)</f>
        <v>0</v>
      </c>
      <c r="AR13" s="299"/>
      <c r="AS13" s="299"/>
      <c r="AT13" s="299"/>
      <c r="AU13" s="299"/>
      <c r="AV13" s="299"/>
      <c r="AW13" s="299"/>
      <c r="AX13" s="1150">
        <f>+V13</f>
        <v>0</v>
      </c>
      <c r="AY13" s="1004">
        <f>SUM(AZ13:BE16)</f>
        <v>0</v>
      </c>
      <c r="AZ13" s="299"/>
      <c r="BA13" s="299"/>
      <c r="BB13" s="299"/>
      <c r="BC13" s="299"/>
      <c r="BD13" s="299"/>
      <c r="BE13" s="299"/>
      <c r="BF13" s="1150">
        <f>+W13</f>
        <v>0</v>
      </c>
      <c r="BG13" s="1004">
        <f>SUM(BH13:BM16)</f>
        <v>0</v>
      </c>
      <c r="BH13" s="299"/>
      <c r="BI13" s="299"/>
      <c r="BJ13" s="299"/>
      <c r="BK13" s="299"/>
      <c r="BL13" s="299"/>
      <c r="BM13" s="299"/>
      <c r="BN13" s="1150">
        <f>+X13</f>
        <v>0</v>
      </c>
      <c r="BO13" s="1004">
        <f>SUM(BP13:BU16)</f>
        <v>0</v>
      </c>
      <c r="BP13" s="299"/>
      <c r="BQ13" s="299"/>
      <c r="BR13" s="299"/>
      <c r="BS13" s="299"/>
      <c r="BT13" s="299"/>
      <c r="BU13" s="299"/>
    </row>
    <row r="14" spans="1:73" ht="40.15" customHeight="1" x14ac:dyDescent="0.25">
      <c r="A14" s="151"/>
      <c r="B14" s="29"/>
      <c r="C14" s="1449"/>
      <c r="D14" s="1400"/>
      <c r="E14" s="1062"/>
      <c r="F14" s="1460"/>
      <c r="G14" s="1162" t="s">
        <v>3086</v>
      </c>
      <c r="H14" s="1162">
        <v>100</v>
      </c>
      <c r="I14" s="1344"/>
      <c r="J14" s="1344">
        <v>45</v>
      </c>
      <c r="K14" s="1344" t="s">
        <v>3625</v>
      </c>
      <c r="L14" s="1344">
        <v>4502</v>
      </c>
      <c r="M14" s="1344" t="s">
        <v>3060</v>
      </c>
      <c r="N14" s="1047"/>
      <c r="O14" s="1344" t="s">
        <v>3678</v>
      </c>
      <c r="P14" s="1053" t="s">
        <v>1715</v>
      </c>
      <c r="Q14" s="1470">
        <v>100</v>
      </c>
      <c r="R14" s="1463"/>
      <c r="S14" s="1041"/>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40.15" customHeight="1" x14ac:dyDescent="0.25">
      <c r="A15" s="151"/>
      <c r="B15" s="29"/>
      <c r="C15" s="1449"/>
      <c r="D15" s="1400"/>
      <c r="E15" s="1062"/>
      <c r="F15" s="1460"/>
      <c r="G15" s="1162" t="s">
        <v>3086</v>
      </c>
      <c r="H15" s="1162">
        <v>100</v>
      </c>
      <c r="I15" s="1344"/>
      <c r="J15" s="1344">
        <v>45</v>
      </c>
      <c r="K15" s="1344" t="s">
        <v>3625</v>
      </c>
      <c r="L15" s="1344">
        <v>4502</v>
      </c>
      <c r="M15" s="1344" t="s">
        <v>3060</v>
      </c>
      <c r="N15" s="1047"/>
      <c r="O15" s="1344" t="s">
        <v>3678</v>
      </c>
      <c r="P15" s="1053" t="s">
        <v>1715</v>
      </c>
      <c r="Q15" s="1470">
        <v>100</v>
      </c>
      <c r="R15" s="1463"/>
      <c r="S15" s="1041"/>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40.15" customHeight="1" thickBot="1" x14ac:dyDescent="0.3">
      <c r="A16" s="151"/>
      <c r="B16" s="29"/>
      <c r="C16" s="1450"/>
      <c r="D16" s="1452"/>
      <c r="E16" s="1063"/>
      <c r="F16" s="1461"/>
      <c r="G16" s="1163" t="s">
        <v>3086</v>
      </c>
      <c r="H16" s="1163">
        <v>100</v>
      </c>
      <c r="I16" s="1369"/>
      <c r="J16" s="1369">
        <v>45</v>
      </c>
      <c r="K16" s="1369" t="s">
        <v>3625</v>
      </c>
      <c r="L16" s="1369">
        <v>4502</v>
      </c>
      <c r="M16" s="1369" t="s">
        <v>3060</v>
      </c>
      <c r="N16" s="1048"/>
      <c r="O16" s="1369" t="s">
        <v>3678</v>
      </c>
      <c r="P16" s="1054" t="s">
        <v>1715</v>
      </c>
      <c r="Q16" s="1471">
        <v>100</v>
      </c>
      <c r="R16" s="1464"/>
      <c r="S16" s="1042"/>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40.15" customHeight="1" thickTop="1" x14ac:dyDescent="0.25">
      <c r="A17" s="151"/>
      <c r="B17" s="24"/>
      <c r="C17" s="1448" t="s">
        <v>1716</v>
      </c>
      <c r="D17" s="1049" t="s">
        <v>1717</v>
      </c>
      <c r="E17" s="1465">
        <v>522</v>
      </c>
      <c r="F17" s="1037" t="s">
        <v>3680</v>
      </c>
      <c r="G17" s="1347" t="s">
        <v>742</v>
      </c>
      <c r="H17" s="1347">
        <v>1</v>
      </c>
      <c r="I17" s="1343" t="s">
        <v>3041</v>
      </c>
      <c r="J17" s="1161">
        <v>45</v>
      </c>
      <c r="K17" s="1161" t="s">
        <v>3625</v>
      </c>
      <c r="L17" s="1161">
        <v>4502</v>
      </c>
      <c r="M17" s="1161" t="s">
        <v>3060</v>
      </c>
      <c r="N17" s="1262">
        <v>2026004540087</v>
      </c>
      <c r="O17" s="1161" t="s">
        <v>3678</v>
      </c>
      <c r="P17" s="1052" t="s">
        <v>1718</v>
      </c>
      <c r="Q17" s="1475">
        <v>1</v>
      </c>
      <c r="R17" s="1462" t="s">
        <v>2867</v>
      </c>
      <c r="S17" s="1040"/>
      <c r="T17" s="1022"/>
      <c r="U17" s="1007"/>
      <c r="V17" s="1007"/>
      <c r="W17" s="1007"/>
      <c r="X17" s="1007"/>
      <c r="Y17" s="1007"/>
      <c r="Z17" s="1004">
        <f t="shared" si="5"/>
        <v>0</v>
      </c>
      <c r="AA17" s="1004">
        <f t="shared" si="14"/>
        <v>0</v>
      </c>
      <c r="AB17" s="1004">
        <f t="shared" si="14"/>
        <v>0</v>
      </c>
      <c r="AC17" s="1004">
        <f t="shared" si="14"/>
        <v>0</v>
      </c>
      <c r="AD17" s="1004">
        <f t="shared" si="14"/>
        <v>0</v>
      </c>
      <c r="AE17" s="1004">
        <f t="shared" si="14"/>
        <v>0</v>
      </c>
      <c r="AF17" s="1004">
        <f t="shared" si="14"/>
        <v>0</v>
      </c>
      <c r="AG17" s="714"/>
      <c r="AH17" s="593"/>
      <c r="AI17" s="593"/>
      <c r="AJ17" s="593"/>
      <c r="AK17" s="207"/>
      <c r="AL17" s="208"/>
      <c r="AM17" s="208"/>
      <c r="AN17" s="208"/>
      <c r="AO17" s="208"/>
      <c r="AP17" s="1150">
        <f>+U17</f>
        <v>0</v>
      </c>
      <c r="AQ17" s="1004">
        <f>SUM(AR17:AW20)</f>
        <v>0</v>
      </c>
      <c r="AR17" s="299"/>
      <c r="AS17" s="299"/>
      <c r="AT17" s="299"/>
      <c r="AU17" s="299"/>
      <c r="AV17" s="299"/>
      <c r="AW17" s="299"/>
      <c r="AX17" s="1150">
        <f>+V17</f>
        <v>0</v>
      </c>
      <c r="AY17" s="1004">
        <f>SUM(AZ17:BE20)</f>
        <v>0</v>
      </c>
      <c r="AZ17" s="299"/>
      <c r="BA17" s="299"/>
      <c r="BB17" s="299"/>
      <c r="BC17" s="299"/>
      <c r="BD17" s="299"/>
      <c r="BE17" s="299"/>
      <c r="BF17" s="1150">
        <f>+W17</f>
        <v>0</v>
      </c>
      <c r="BG17" s="1004">
        <f>SUM(BH17:BM20)</f>
        <v>0</v>
      </c>
      <c r="BH17" s="299"/>
      <c r="BI17" s="299"/>
      <c r="BJ17" s="299"/>
      <c r="BK17" s="299"/>
      <c r="BL17" s="299"/>
      <c r="BM17" s="299"/>
      <c r="BN17" s="1150">
        <f>+X17</f>
        <v>0</v>
      </c>
      <c r="BO17" s="1004">
        <f>SUM(BP17:BU20)</f>
        <v>0</v>
      </c>
      <c r="BP17" s="299"/>
      <c r="BQ17" s="299"/>
      <c r="BR17" s="299"/>
      <c r="BS17" s="299"/>
      <c r="BT17" s="299"/>
      <c r="BU17" s="299"/>
    </row>
    <row r="18" spans="1:73" ht="40.15" customHeight="1" x14ac:dyDescent="0.25">
      <c r="A18" s="151"/>
      <c r="B18" s="24"/>
      <c r="C18" s="1449"/>
      <c r="D18" s="1050"/>
      <c r="E18" s="1466"/>
      <c r="F18" s="1038"/>
      <c r="G18" s="1348"/>
      <c r="H18" s="1348"/>
      <c r="I18" s="1344"/>
      <c r="J18" s="1162"/>
      <c r="K18" s="1162"/>
      <c r="L18" s="1162"/>
      <c r="M18" s="1162"/>
      <c r="N18" s="1263"/>
      <c r="O18" s="1162"/>
      <c r="P18" s="1053" t="s">
        <v>1718</v>
      </c>
      <c r="Q18" s="1476">
        <v>1</v>
      </c>
      <c r="R18" s="1463"/>
      <c r="S18" s="1041"/>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row>
    <row r="19" spans="1:73" ht="40.15" customHeight="1" x14ac:dyDescent="0.25">
      <c r="A19" s="151"/>
      <c r="B19" s="24"/>
      <c r="C19" s="1449"/>
      <c r="D19" s="1050"/>
      <c r="E19" s="1466"/>
      <c r="F19" s="1038"/>
      <c r="G19" s="1348"/>
      <c r="H19" s="1348"/>
      <c r="I19" s="1344"/>
      <c r="J19" s="1162"/>
      <c r="K19" s="1162"/>
      <c r="L19" s="1162"/>
      <c r="M19" s="1162"/>
      <c r="N19" s="1263"/>
      <c r="O19" s="1162"/>
      <c r="P19" s="1053" t="s">
        <v>1718</v>
      </c>
      <c r="Q19" s="1476">
        <v>1</v>
      </c>
      <c r="R19" s="1463"/>
      <c r="S19" s="1041"/>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40.15" customHeight="1" thickBot="1" x14ac:dyDescent="0.3">
      <c r="A20" s="151"/>
      <c r="B20" s="24"/>
      <c r="C20" s="1450"/>
      <c r="D20" s="1051"/>
      <c r="E20" s="1467"/>
      <c r="F20" s="1039"/>
      <c r="G20" s="1468"/>
      <c r="H20" s="1468"/>
      <c r="I20" s="1369"/>
      <c r="J20" s="1163"/>
      <c r="K20" s="1163"/>
      <c r="L20" s="1163"/>
      <c r="M20" s="1163"/>
      <c r="N20" s="1264"/>
      <c r="O20" s="1163"/>
      <c r="P20" s="1054" t="s">
        <v>1718</v>
      </c>
      <c r="Q20" s="1477">
        <v>1</v>
      </c>
      <c r="R20" s="1464"/>
      <c r="S20" s="1042"/>
      <c r="T20" s="1024"/>
      <c r="U20" s="1009"/>
      <c r="V20" s="1009"/>
      <c r="W20" s="1009"/>
      <c r="X20" s="1009"/>
      <c r="Y20" s="1009"/>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row>
    <row r="21" spans="1:73" ht="40.15" customHeight="1" thickTop="1" x14ac:dyDescent="0.25">
      <c r="A21" s="151"/>
      <c r="B21" s="24"/>
      <c r="C21" s="1448" t="s">
        <v>1719</v>
      </c>
      <c r="D21" s="1049" t="s">
        <v>1720</v>
      </c>
      <c r="E21" s="1465">
        <v>523</v>
      </c>
      <c r="F21" s="1037" t="s">
        <v>3681</v>
      </c>
      <c r="G21" s="1347" t="s">
        <v>3682</v>
      </c>
      <c r="H21" s="1472">
        <v>1</v>
      </c>
      <c r="I21" s="1343" t="s">
        <v>3041</v>
      </c>
      <c r="J21" s="1472">
        <v>45</v>
      </c>
      <c r="K21" s="1472" t="s">
        <v>3625</v>
      </c>
      <c r="L21" s="1472">
        <v>4502</v>
      </c>
      <c r="M21" s="1472" t="s">
        <v>3060</v>
      </c>
      <c r="N21" s="1046">
        <v>2026004540087</v>
      </c>
      <c r="O21" s="1161" t="s">
        <v>3678</v>
      </c>
      <c r="P21" s="1052" t="s">
        <v>1721</v>
      </c>
      <c r="Q21" s="1469">
        <v>1</v>
      </c>
      <c r="R21" s="1462" t="s">
        <v>2871</v>
      </c>
      <c r="S21" s="1040"/>
      <c r="T21" s="1022"/>
      <c r="U21" s="1007"/>
      <c r="V21" s="1007"/>
      <c r="W21" s="1007"/>
      <c r="X21" s="1007"/>
      <c r="Y21" s="1007"/>
      <c r="Z21" s="1004">
        <f t="shared" si="5"/>
        <v>0</v>
      </c>
      <c r="AA21" s="1004">
        <f t="shared" si="14"/>
        <v>0</v>
      </c>
      <c r="AB21" s="1004">
        <f t="shared" si="14"/>
        <v>0</v>
      </c>
      <c r="AC21" s="1004">
        <f t="shared" si="14"/>
        <v>0</v>
      </c>
      <c r="AD21" s="1004">
        <f t="shared" si="14"/>
        <v>0</v>
      </c>
      <c r="AE21" s="1004">
        <f t="shared" si="14"/>
        <v>0</v>
      </c>
      <c r="AF21" s="1004">
        <f t="shared" si="14"/>
        <v>0</v>
      </c>
      <c r="AG21" s="714"/>
      <c r="AH21" s="593"/>
      <c r="AI21" s="593"/>
      <c r="AJ21" s="593"/>
      <c r="AK21" s="207"/>
      <c r="AL21" s="208"/>
      <c r="AM21" s="208"/>
      <c r="AN21" s="208"/>
      <c r="AO21" s="208"/>
      <c r="AP21" s="1150">
        <f>+U21</f>
        <v>0</v>
      </c>
      <c r="AQ21" s="1004">
        <f>SUM(AR21:AW24)</f>
        <v>0</v>
      </c>
      <c r="AR21" s="299"/>
      <c r="AS21" s="299"/>
      <c r="AT21" s="299"/>
      <c r="AU21" s="299"/>
      <c r="AV21" s="299"/>
      <c r="AW21" s="299"/>
      <c r="AX21" s="1150">
        <f>+V21</f>
        <v>0</v>
      </c>
      <c r="AY21" s="1004">
        <f>SUM(AZ21:BE24)</f>
        <v>0</v>
      </c>
      <c r="AZ21" s="299"/>
      <c r="BA21" s="299"/>
      <c r="BB21" s="299"/>
      <c r="BC21" s="299"/>
      <c r="BD21" s="299"/>
      <c r="BE21" s="299"/>
      <c r="BF21" s="1150">
        <f>+W21</f>
        <v>0</v>
      </c>
      <c r="BG21" s="1004">
        <f>SUM(BH21:BM24)</f>
        <v>0</v>
      </c>
      <c r="BH21" s="299"/>
      <c r="BI21" s="299"/>
      <c r="BJ21" s="299"/>
      <c r="BK21" s="299"/>
      <c r="BL21" s="299"/>
      <c r="BM21" s="299"/>
      <c r="BN21" s="1150">
        <f>+X21</f>
        <v>0</v>
      </c>
      <c r="BO21" s="1004">
        <f>SUM(BP21:BU24)</f>
        <v>0</v>
      </c>
      <c r="BP21" s="299"/>
      <c r="BQ21" s="299"/>
      <c r="BR21" s="299"/>
      <c r="BS21" s="299"/>
      <c r="BT21" s="299"/>
      <c r="BU21" s="299"/>
    </row>
    <row r="22" spans="1:73" ht="40.15" customHeight="1" x14ac:dyDescent="0.25">
      <c r="A22" s="151"/>
      <c r="B22" s="24"/>
      <c r="C22" s="1449"/>
      <c r="D22" s="1050"/>
      <c r="E22" s="1466"/>
      <c r="F22" s="1038"/>
      <c r="G22" s="1348"/>
      <c r="H22" s="1473"/>
      <c r="I22" s="1344"/>
      <c r="J22" s="1473">
        <v>45</v>
      </c>
      <c r="K22" s="1473" t="s">
        <v>3625</v>
      </c>
      <c r="L22" s="1473">
        <v>4502</v>
      </c>
      <c r="M22" s="1473" t="s">
        <v>3060</v>
      </c>
      <c r="N22" s="1047"/>
      <c r="O22" s="1162" t="s">
        <v>3678</v>
      </c>
      <c r="P22" s="1053"/>
      <c r="Q22" s="1470">
        <v>1</v>
      </c>
      <c r="R22" s="1463"/>
      <c r="S22" s="1041"/>
      <c r="T22" s="1023"/>
      <c r="U22" s="1008"/>
      <c r="V22" s="1008"/>
      <c r="W22" s="1008"/>
      <c r="X22" s="1008"/>
      <c r="Y22" s="1008"/>
      <c r="Z22" s="1005"/>
      <c r="AA22" s="1005"/>
      <c r="AB22" s="1005"/>
      <c r="AC22" s="1005"/>
      <c r="AD22" s="1005"/>
      <c r="AE22" s="1005"/>
      <c r="AF22" s="1005"/>
      <c r="AG22" s="479"/>
      <c r="AH22" s="592"/>
      <c r="AI22" s="592"/>
      <c r="AJ22" s="592"/>
      <c r="AK22" s="196"/>
      <c r="AL22" s="197"/>
      <c r="AM22" s="197"/>
      <c r="AN22" s="197"/>
      <c r="AO22" s="197"/>
      <c r="AP22" s="1151"/>
      <c r="AQ22" s="1005"/>
      <c r="AR22" s="282"/>
      <c r="AS22" s="282"/>
      <c r="AT22" s="282"/>
      <c r="AU22" s="282"/>
      <c r="AV22" s="282"/>
      <c r="AW22" s="282"/>
      <c r="AX22" s="1151"/>
      <c r="AY22" s="1005"/>
      <c r="AZ22" s="282"/>
      <c r="BA22" s="282"/>
      <c r="BB22" s="282"/>
      <c r="BC22" s="282"/>
      <c r="BD22" s="282"/>
      <c r="BE22" s="282"/>
      <c r="BF22" s="1151"/>
      <c r="BG22" s="1005"/>
      <c r="BH22" s="282"/>
      <c r="BI22" s="282"/>
      <c r="BJ22" s="282"/>
      <c r="BK22" s="282"/>
      <c r="BL22" s="282"/>
      <c r="BM22" s="282"/>
      <c r="BN22" s="1151"/>
      <c r="BO22" s="1005"/>
      <c r="BP22" s="282"/>
      <c r="BQ22" s="282"/>
      <c r="BR22" s="282"/>
      <c r="BS22" s="282"/>
      <c r="BT22" s="282"/>
      <c r="BU22" s="282"/>
    </row>
    <row r="23" spans="1:73" ht="40.15" customHeight="1" x14ac:dyDescent="0.25">
      <c r="A23" s="151"/>
      <c r="B23" s="24"/>
      <c r="C23" s="1449"/>
      <c r="D23" s="1050"/>
      <c r="E23" s="1466"/>
      <c r="F23" s="1038"/>
      <c r="G23" s="1348"/>
      <c r="H23" s="1473"/>
      <c r="I23" s="1344"/>
      <c r="J23" s="1473">
        <v>45</v>
      </c>
      <c r="K23" s="1473" t="s">
        <v>3625</v>
      </c>
      <c r="L23" s="1473">
        <v>4502</v>
      </c>
      <c r="M23" s="1473" t="s">
        <v>3060</v>
      </c>
      <c r="N23" s="1047"/>
      <c r="O23" s="1162" t="s">
        <v>3678</v>
      </c>
      <c r="P23" s="1053"/>
      <c r="Q23" s="1470">
        <v>1</v>
      </c>
      <c r="R23" s="1463"/>
      <c r="S23" s="1041"/>
      <c r="T23" s="1023"/>
      <c r="U23" s="1008"/>
      <c r="V23" s="1008"/>
      <c r="W23" s="1008"/>
      <c r="X23" s="1008"/>
      <c r="Y23" s="1008"/>
      <c r="Z23" s="1005"/>
      <c r="AA23" s="1005"/>
      <c r="AB23" s="1005"/>
      <c r="AC23" s="1005"/>
      <c r="AD23" s="1005"/>
      <c r="AE23" s="1005"/>
      <c r="AF23" s="1005"/>
      <c r="AG23" s="196"/>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row>
    <row r="24" spans="1:73" ht="40.15" customHeight="1" thickBot="1" x14ac:dyDescent="0.3">
      <c r="A24" s="151"/>
      <c r="B24" s="24"/>
      <c r="C24" s="1450"/>
      <c r="D24" s="1051"/>
      <c r="E24" s="1467"/>
      <c r="F24" s="1039"/>
      <c r="G24" s="1468"/>
      <c r="H24" s="1474"/>
      <c r="I24" s="1369"/>
      <c r="J24" s="1474">
        <v>45</v>
      </c>
      <c r="K24" s="1474" t="s">
        <v>3625</v>
      </c>
      <c r="L24" s="1474">
        <v>4502</v>
      </c>
      <c r="M24" s="1474" t="s">
        <v>3060</v>
      </c>
      <c r="N24" s="1048"/>
      <c r="O24" s="1163" t="s">
        <v>3678</v>
      </c>
      <c r="P24" s="1054"/>
      <c r="Q24" s="1471">
        <v>1</v>
      </c>
      <c r="R24" s="1464"/>
      <c r="S24" s="1042"/>
      <c r="T24" s="1024"/>
      <c r="U24" s="1009"/>
      <c r="V24" s="1009"/>
      <c r="W24" s="1009"/>
      <c r="X24" s="1009"/>
      <c r="Y24" s="1009"/>
      <c r="Z24" s="1006"/>
      <c r="AA24" s="1006"/>
      <c r="AB24" s="1006"/>
      <c r="AC24" s="1006"/>
      <c r="AD24" s="1006"/>
      <c r="AE24" s="1006"/>
      <c r="AF24" s="1006"/>
      <c r="AG24" s="715"/>
      <c r="AH24" s="716"/>
      <c r="AI24" s="716"/>
      <c r="AJ24" s="716"/>
      <c r="AK24" s="715"/>
      <c r="AL24" s="717"/>
      <c r="AM24" s="717"/>
      <c r="AN24" s="717"/>
      <c r="AO24" s="717"/>
      <c r="AP24" s="1152"/>
      <c r="AQ24" s="1006"/>
      <c r="AR24" s="718"/>
      <c r="AS24" s="718"/>
      <c r="AT24" s="718"/>
      <c r="AU24" s="718"/>
      <c r="AV24" s="718"/>
      <c r="AW24" s="718"/>
      <c r="AX24" s="1152"/>
      <c r="AY24" s="1006"/>
      <c r="AZ24" s="718"/>
      <c r="BA24" s="718"/>
      <c r="BB24" s="718"/>
      <c r="BC24" s="718"/>
      <c r="BD24" s="718"/>
      <c r="BE24" s="718"/>
      <c r="BF24" s="1152"/>
      <c r="BG24" s="1006"/>
      <c r="BH24" s="718"/>
      <c r="BI24" s="718"/>
      <c r="BJ24" s="718"/>
      <c r="BK24" s="718"/>
      <c r="BL24" s="718"/>
      <c r="BM24" s="718"/>
      <c r="BN24" s="1152"/>
      <c r="BO24" s="1006"/>
      <c r="BP24" s="718"/>
      <c r="BQ24" s="718"/>
      <c r="BR24" s="718"/>
      <c r="BS24" s="718"/>
      <c r="BT24" s="718"/>
      <c r="BU24" s="718"/>
    </row>
    <row r="25" spans="1:73" ht="40.15" customHeight="1" thickTop="1" x14ac:dyDescent="0.25">
      <c r="A25" s="151"/>
      <c r="B25" s="29"/>
      <c r="C25" s="1448" t="s">
        <v>1722</v>
      </c>
      <c r="D25" s="1161" t="s">
        <v>1723</v>
      </c>
      <c r="E25" s="1465">
        <v>524</v>
      </c>
      <c r="F25" s="1037" t="s">
        <v>3683</v>
      </c>
      <c r="G25" s="1347" t="s">
        <v>1618</v>
      </c>
      <c r="H25" s="1345">
        <v>1</v>
      </c>
      <c r="I25" s="1345" t="s">
        <v>3041</v>
      </c>
      <c r="J25" s="1345">
        <v>45</v>
      </c>
      <c r="K25" s="1345" t="s">
        <v>3625</v>
      </c>
      <c r="L25" s="1345">
        <v>4502</v>
      </c>
      <c r="M25" s="1345" t="s">
        <v>3060</v>
      </c>
      <c r="N25" s="1028">
        <v>2026004540087</v>
      </c>
      <c r="O25" s="1347" t="s">
        <v>3678</v>
      </c>
      <c r="P25" s="1482" t="s">
        <v>1724</v>
      </c>
      <c r="Q25" s="1485">
        <v>1</v>
      </c>
      <c r="R25" s="1479" t="s">
        <v>2871</v>
      </c>
      <c r="S25" s="1040"/>
      <c r="T25" s="1022"/>
      <c r="U25" s="1007"/>
      <c r="V25" s="1007"/>
      <c r="W25" s="1007"/>
      <c r="X25" s="1007"/>
      <c r="Y25" s="1007"/>
      <c r="Z25" s="1004">
        <f t="shared" si="5"/>
        <v>0</v>
      </c>
      <c r="AA25" s="1004">
        <f t="shared" ref="AA25:AF29" si="15">SUM(AR25:AR28,AZ25:AZ28,BH25:BH28,BP25:BP28)</f>
        <v>0</v>
      </c>
      <c r="AB25" s="1004">
        <f t="shared" si="15"/>
        <v>0</v>
      </c>
      <c r="AC25" s="1004">
        <f t="shared" si="15"/>
        <v>0</v>
      </c>
      <c r="AD25" s="1004">
        <f t="shared" si="15"/>
        <v>0</v>
      </c>
      <c r="AE25" s="1004">
        <f t="shared" si="15"/>
        <v>0</v>
      </c>
      <c r="AF25" s="1004">
        <f t="shared" si="15"/>
        <v>0</v>
      </c>
      <c r="AG25" s="714"/>
      <c r="AH25" s="593"/>
      <c r="AI25" s="593"/>
      <c r="AJ25" s="593"/>
      <c r="AK25" s="207"/>
      <c r="AL25" s="208"/>
      <c r="AM25" s="208"/>
      <c r="AN25" s="208"/>
      <c r="AO25" s="208"/>
      <c r="AP25" s="1150">
        <f>+U25</f>
        <v>0</v>
      </c>
      <c r="AQ25" s="1004">
        <f>SUM(AR25:AW28)</f>
        <v>0</v>
      </c>
      <c r="AR25" s="299"/>
      <c r="AS25" s="299"/>
      <c r="AT25" s="299"/>
      <c r="AU25" s="299"/>
      <c r="AV25" s="299"/>
      <c r="AW25" s="299"/>
      <c r="AX25" s="1150">
        <f>+V25</f>
        <v>0</v>
      </c>
      <c r="AY25" s="1004">
        <f>SUM(AZ25:BE28)</f>
        <v>0</v>
      </c>
      <c r="AZ25" s="299"/>
      <c r="BA25" s="299"/>
      <c r="BB25" s="299"/>
      <c r="BC25" s="299"/>
      <c r="BD25" s="299"/>
      <c r="BE25" s="299"/>
      <c r="BF25" s="1150">
        <f>+W25</f>
        <v>0</v>
      </c>
      <c r="BG25" s="1004">
        <f>SUM(BH25:BM28)</f>
        <v>0</v>
      </c>
      <c r="BH25" s="299"/>
      <c r="BI25" s="299"/>
      <c r="BJ25" s="299"/>
      <c r="BK25" s="299"/>
      <c r="BL25" s="299"/>
      <c r="BM25" s="299"/>
      <c r="BN25" s="1150">
        <f>+X25</f>
        <v>0</v>
      </c>
      <c r="BO25" s="1004">
        <f>SUM(BP25:BU28)</f>
        <v>0</v>
      </c>
      <c r="BP25" s="299"/>
      <c r="BQ25" s="299"/>
      <c r="BR25" s="299"/>
      <c r="BS25" s="299"/>
      <c r="BT25" s="299"/>
      <c r="BU25" s="299"/>
    </row>
    <row r="26" spans="1:73" ht="40.15" customHeight="1" x14ac:dyDescent="0.25">
      <c r="A26" s="151"/>
      <c r="B26" s="29"/>
      <c r="C26" s="1449"/>
      <c r="D26" s="1162"/>
      <c r="E26" s="1466"/>
      <c r="F26" s="1038"/>
      <c r="G26" s="1348"/>
      <c r="H26" s="1346"/>
      <c r="I26" s="1346"/>
      <c r="J26" s="1346"/>
      <c r="K26" s="1346" t="s">
        <v>3625</v>
      </c>
      <c r="L26" s="1346">
        <v>4502</v>
      </c>
      <c r="M26" s="1346" t="s">
        <v>3060</v>
      </c>
      <c r="N26" s="1029"/>
      <c r="O26" s="1348" t="s">
        <v>3678</v>
      </c>
      <c r="P26" s="1483" t="s">
        <v>1724</v>
      </c>
      <c r="Q26" s="1486">
        <v>1</v>
      </c>
      <c r="R26" s="1480" t="s">
        <v>2871</v>
      </c>
      <c r="S26" s="1041"/>
      <c r="T26" s="1023"/>
      <c r="U26" s="1008"/>
      <c r="V26" s="1008"/>
      <c r="W26" s="1008"/>
      <c r="X26" s="1008"/>
      <c r="Y26" s="1008"/>
      <c r="Z26" s="1005"/>
      <c r="AA26" s="1005"/>
      <c r="AB26" s="1005"/>
      <c r="AC26" s="1005"/>
      <c r="AD26" s="1005"/>
      <c r="AE26" s="1005"/>
      <c r="AF26" s="1005"/>
      <c r="AG26" s="479"/>
      <c r="AH26" s="592"/>
      <c r="AI26" s="592"/>
      <c r="AJ26" s="592"/>
      <c r="AK26" s="196"/>
      <c r="AL26" s="197"/>
      <c r="AM26" s="197"/>
      <c r="AN26" s="197"/>
      <c r="AO26" s="197"/>
      <c r="AP26" s="1151"/>
      <c r="AQ26" s="1005"/>
      <c r="AR26" s="282"/>
      <c r="AS26" s="282"/>
      <c r="AT26" s="282"/>
      <c r="AU26" s="282"/>
      <c r="AV26" s="282"/>
      <c r="AW26" s="282"/>
      <c r="AX26" s="1151"/>
      <c r="AY26" s="1005"/>
      <c r="AZ26" s="282"/>
      <c r="BA26" s="282"/>
      <c r="BB26" s="282"/>
      <c r="BC26" s="282"/>
      <c r="BD26" s="282"/>
      <c r="BE26" s="282"/>
      <c r="BF26" s="1151"/>
      <c r="BG26" s="1005"/>
      <c r="BH26" s="282"/>
      <c r="BI26" s="282"/>
      <c r="BJ26" s="282"/>
      <c r="BK26" s="282"/>
      <c r="BL26" s="282"/>
      <c r="BM26" s="282"/>
      <c r="BN26" s="1151"/>
      <c r="BO26" s="1005"/>
      <c r="BP26" s="282"/>
      <c r="BQ26" s="282"/>
      <c r="BR26" s="282"/>
      <c r="BS26" s="282"/>
      <c r="BT26" s="282"/>
      <c r="BU26" s="282"/>
    </row>
    <row r="27" spans="1:73" ht="40.15" customHeight="1" x14ac:dyDescent="0.25">
      <c r="A27" s="151"/>
      <c r="B27" s="29"/>
      <c r="C27" s="1449"/>
      <c r="D27" s="1162"/>
      <c r="E27" s="1466"/>
      <c r="F27" s="1038"/>
      <c r="G27" s="1348"/>
      <c r="H27" s="1346"/>
      <c r="I27" s="1346"/>
      <c r="J27" s="1346"/>
      <c r="K27" s="1346" t="s">
        <v>3625</v>
      </c>
      <c r="L27" s="1346">
        <v>4502</v>
      </c>
      <c r="M27" s="1346" t="s">
        <v>3060</v>
      </c>
      <c r="N27" s="1029"/>
      <c r="O27" s="1348" t="s">
        <v>3678</v>
      </c>
      <c r="P27" s="1483" t="s">
        <v>1724</v>
      </c>
      <c r="Q27" s="1486">
        <v>1</v>
      </c>
      <c r="R27" s="1480" t="s">
        <v>2871</v>
      </c>
      <c r="S27" s="1041"/>
      <c r="T27" s="1023"/>
      <c r="U27" s="1008"/>
      <c r="V27" s="1008"/>
      <c r="W27" s="1008"/>
      <c r="X27" s="1008"/>
      <c r="Y27" s="1008"/>
      <c r="Z27" s="1005"/>
      <c r="AA27" s="1005"/>
      <c r="AB27" s="1005"/>
      <c r="AC27" s="1005"/>
      <c r="AD27" s="1005"/>
      <c r="AE27" s="1005"/>
      <c r="AF27" s="1005"/>
      <c r="AG27" s="196"/>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row>
    <row r="28" spans="1:73" ht="40.15" customHeight="1" thickBot="1" x14ac:dyDescent="0.3">
      <c r="A28" s="151"/>
      <c r="B28" s="29"/>
      <c r="C28" s="1449"/>
      <c r="D28" s="1162"/>
      <c r="E28" s="1467"/>
      <c r="F28" s="1039"/>
      <c r="G28" s="1468"/>
      <c r="H28" s="1478"/>
      <c r="I28" s="1478"/>
      <c r="J28" s="1478"/>
      <c r="K28" s="1478" t="s">
        <v>3625</v>
      </c>
      <c r="L28" s="1478">
        <v>4502</v>
      </c>
      <c r="M28" s="1478" t="s">
        <v>3060</v>
      </c>
      <c r="N28" s="1030"/>
      <c r="O28" s="1468" t="s">
        <v>3678</v>
      </c>
      <c r="P28" s="1484" t="s">
        <v>1724</v>
      </c>
      <c r="Q28" s="1487">
        <v>1</v>
      </c>
      <c r="R28" s="1481" t="s">
        <v>2871</v>
      </c>
      <c r="S28" s="1042"/>
      <c r="T28" s="1024"/>
      <c r="U28" s="1009"/>
      <c r="V28" s="1009"/>
      <c r="W28" s="1009"/>
      <c r="X28" s="1009"/>
      <c r="Y28" s="1009"/>
      <c r="Z28" s="1006"/>
      <c r="AA28" s="1006"/>
      <c r="AB28" s="1006"/>
      <c r="AC28" s="1006"/>
      <c r="AD28" s="1006"/>
      <c r="AE28" s="1006"/>
      <c r="AF28" s="1006"/>
      <c r="AG28" s="715"/>
      <c r="AH28" s="716"/>
      <c r="AI28" s="716"/>
      <c r="AJ28" s="716"/>
      <c r="AK28" s="715"/>
      <c r="AL28" s="717"/>
      <c r="AM28" s="717"/>
      <c r="AN28" s="717"/>
      <c r="AO28" s="717"/>
      <c r="AP28" s="1152"/>
      <c r="AQ28" s="1006"/>
      <c r="AR28" s="718"/>
      <c r="AS28" s="718"/>
      <c r="AT28" s="718"/>
      <c r="AU28" s="718"/>
      <c r="AV28" s="718"/>
      <c r="AW28" s="718"/>
      <c r="AX28" s="1152"/>
      <c r="AY28" s="1006"/>
      <c r="AZ28" s="718"/>
      <c r="BA28" s="718"/>
      <c r="BB28" s="718"/>
      <c r="BC28" s="718"/>
      <c r="BD28" s="718"/>
      <c r="BE28" s="718"/>
      <c r="BF28" s="1152"/>
      <c r="BG28" s="1006"/>
      <c r="BH28" s="718"/>
      <c r="BI28" s="718"/>
      <c r="BJ28" s="718"/>
      <c r="BK28" s="718"/>
      <c r="BL28" s="718"/>
      <c r="BM28" s="718"/>
      <c r="BN28" s="1152"/>
      <c r="BO28" s="1006"/>
      <c r="BP28" s="718"/>
      <c r="BQ28" s="718"/>
      <c r="BR28" s="718"/>
      <c r="BS28" s="718"/>
      <c r="BT28" s="718"/>
      <c r="BU28" s="718"/>
    </row>
    <row r="29" spans="1:73" ht="40.15" customHeight="1" thickTop="1" x14ac:dyDescent="0.25">
      <c r="A29" s="151"/>
      <c r="B29" s="29"/>
      <c r="C29" s="1449"/>
      <c r="D29" s="1162"/>
      <c r="E29" s="1465">
        <v>525</v>
      </c>
      <c r="F29" s="1459" t="s">
        <v>3684</v>
      </c>
      <c r="G29" s="1347" t="s">
        <v>485</v>
      </c>
      <c r="H29" s="1347">
        <v>4000</v>
      </c>
      <c r="I29" s="1347" t="s">
        <v>3041</v>
      </c>
      <c r="J29" s="1347">
        <v>45</v>
      </c>
      <c r="K29" s="1347" t="s">
        <v>3625</v>
      </c>
      <c r="L29" s="1347">
        <v>4502</v>
      </c>
      <c r="M29" s="1347" t="s">
        <v>3060</v>
      </c>
      <c r="N29" s="1453">
        <v>2026004540087</v>
      </c>
      <c r="O29" s="1347" t="s">
        <v>3678</v>
      </c>
      <c r="P29" s="1013" t="s">
        <v>383</v>
      </c>
      <c r="Q29" s="1491">
        <v>4000</v>
      </c>
      <c r="R29" s="1488" t="s">
        <v>2871</v>
      </c>
      <c r="S29" s="1040"/>
      <c r="T29" s="1022"/>
      <c r="U29" s="1007"/>
      <c r="V29" s="1007"/>
      <c r="W29" s="1007"/>
      <c r="X29" s="1007"/>
      <c r="Y29" s="1007"/>
      <c r="Z29" s="1004">
        <f t="shared" si="5"/>
        <v>0</v>
      </c>
      <c r="AA29" s="1004">
        <f t="shared" si="15"/>
        <v>0</v>
      </c>
      <c r="AB29" s="1004">
        <f t="shared" si="15"/>
        <v>0</v>
      </c>
      <c r="AC29" s="1004">
        <f t="shared" si="15"/>
        <v>0</v>
      </c>
      <c r="AD29" s="1004">
        <f t="shared" si="15"/>
        <v>0</v>
      </c>
      <c r="AE29" s="1004">
        <f t="shared" si="15"/>
        <v>0</v>
      </c>
      <c r="AF29" s="1004">
        <f t="shared" si="15"/>
        <v>0</v>
      </c>
      <c r="AG29" s="714"/>
      <c r="AH29" s="593"/>
      <c r="AI29" s="593"/>
      <c r="AJ29" s="593"/>
      <c r="AK29" s="207"/>
      <c r="AL29" s="208"/>
      <c r="AM29" s="208"/>
      <c r="AN29" s="208"/>
      <c r="AO29" s="208"/>
      <c r="AP29" s="1150">
        <f>+U29</f>
        <v>0</v>
      </c>
      <c r="AQ29" s="1004">
        <f>SUM(AR29:AW32)</f>
        <v>0</v>
      </c>
      <c r="AR29" s="299"/>
      <c r="AS29" s="299"/>
      <c r="AT29" s="299"/>
      <c r="AU29" s="299"/>
      <c r="AV29" s="299"/>
      <c r="AW29" s="299"/>
      <c r="AX29" s="1150">
        <f>+V29</f>
        <v>0</v>
      </c>
      <c r="AY29" s="1004">
        <f>SUM(AZ29:BE32)</f>
        <v>0</v>
      </c>
      <c r="AZ29" s="299"/>
      <c r="BA29" s="299"/>
      <c r="BB29" s="299"/>
      <c r="BC29" s="299"/>
      <c r="BD29" s="299"/>
      <c r="BE29" s="299"/>
      <c r="BF29" s="1150">
        <f>+W29</f>
        <v>0</v>
      </c>
      <c r="BG29" s="1004">
        <f>SUM(BH29:BM32)</f>
        <v>0</v>
      </c>
      <c r="BH29" s="299"/>
      <c r="BI29" s="299"/>
      <c r="BJ29" s="299"/>
      <c r="BK29" s="299"/>
      <c r="BL29" s="299"/>
      <c r="BM29" s="299"/>
      <c r="BN29" s="1150">
        <f>+X29</f>
        <v>0</v>
      </c>
      <c r="BO29" s="1004">
        <f>SUM(BP29:BU32)</f>
        <v>0</v>
      </c>
      <c r="BP29" s="299"/>
      <c r="BQ29" s="299"/>
      <c r="BR29" s="299"/>
      <c r="BS29" s="299"/>
      <c r="BT29" s="299"/>
      <c r="BU29" s="299"/>
    </row>
    <row r="30" spans="1:73" ht="40.15" customHeight="1" x14ac:dyDescent="0.25">
      <c r="A30" s="151"/>
      <c r="B30" s="29"/>
      <c r="C30" s="1449"/>
      <c r="D30" s="1162"/>
      <c r="E30" s="1466"/>
      <c r="F30" s="1460"/>
      <c r="G30" s="1348" t="s">
        <v>485</v>
      </c>
      <c r="H30" s="1348">
        <v>4000</v>
      </c>
      <c r="I30" s="1348" t="s">
        <v>3041</v>
      </c>
      <c r="J30" s="1348">
        <v>45</v>
      </c>
      <c r="K30" s="1348" t="s">
        <v>3625</v>
      </c>
      <c r="L30" s="1348">
        <v>4502</v>
      </c>
      <c r="M30" s="1348" t="s">
        <v>3060</v>
      </c>
      <c r="N30" s="1454"/>
      <c r="O30" s="1348" t="s">
        <v>3678</v>
      </c>
      <c r="P30" s="1014" t="s">
        <v>383</v>
      </c>
      <c r="Q30" s="1492">
        <v>4000</v>
      </c>
      <c r="R30" s="1489" t="s">
        <v>2871</v>
      </c>
      <c r="S30" s="1041"/>
      <c r="T30" s="1023"/>
      <c r="U30" s="1008"/>
      <c r="V30" s="1008"/>
      <c r="W30" s="1008"/>
      <c r="X30" s="1008"/>
      <c r="Y30" s="1008"/>
      <c r="Z30" s="1005"/>
      <c r="AA30" s="1005"/>
      <c r="AB30" s="1005"/>
      <c r="AC30" s="1005"/>
      <c r="AD30" s="1005"/>
      <c r="AE30" s="1005"/>
      <c r="AF30" s="1005"/>
      <c r="AG30" s="479"/>
      <c r="AH30" s="592"/>
      <c r="AI30" s="592"/>
      <c r="AJ30" s="592"/>
      <c r="AK30" s="196"/>
      <c r="AL30" s="197"/>
      <c r="AM30" s="197"/>
      <c r="AN30" s="197"/>
      <c r="AO30" s="197"/>
      <c r="AP30" s="1151"/>
      <c r="AQ30" s="1005"/>
      <c r="AR30" s="282"/>
      <c r="AS30" s="282"/>
      <c r="AT30" s="282"/>
      <c r="AU30" s="282"/>
      <c r="AV30" s="282"/>
      <c r="AW30" s="282"/>
      <c r="AX30" s="1151"/>
      <c r="AY30" s="1005"/>
      <c r="AZ30" s="282"/>
      <c r="BA30" s="282"/>
      <c r="BB30" s="282"/>
      <c r="BC30" s="282"/>
      <c r="BD30" s="282"/>
      <c r="BE30" s="282"/>
      <c r="BF30" s="1151"/>
      <c r="BG30" s="1005"/>
      <c r="BH30" s="282"/>
      <c r="BI30" s="282"/>
      <c r="BJ30" s="282"/>
      <c r="BK30" s="282"/>
      <c r="BL30" s="282"/>
      <c r="BM30" s="282"/>
      <c r="BN30" s="1151"/>
      <c r="BO30" s="1005"/>
      <c r="BP30" s="282"/>
      <c r="BQ30" s="282"/>
      <c r="BR30" s="282"/>
      <c r="BS30" s="282"/>
      <c r="BT30" s="282"/>
      <c r="BU30" s="282"/>
    </row>
    <row r="31" spans="1:73" ht="40.15" customHeight="1" x14ac:dyDescent="0.25">
      <c r="A31" s="151"/>
      <c r="B31" s="29"/>
      <c r="C31" s="1449"/>
      <c r="D31" s="1162"/>
      <c r="E31" s="1466"/>
      <c r="F31" s="1460"/>
      <c r="G31" s="1348" t="s">
        <v>485</v>
      </c>
      <c r="H31" s="1348">
        <v>4000</v>
      </c>
      <c r="I31" s="1348" t="s">
        <v>3041</v>
      </c>
      <c r="J31" s="1348">
        <v>45</v>
      </c>
      <c r="K31" s="1348" t="s">
        <v>3625</v>
      </c>
      <c r="L31" s="1348">
        <v>4502</v>
      </c>
      <c r="M31" s="1348" t="s">
        <v>3060</v>
      </c>
      <c r="N31" s="1454"/>
      <c r="O31" s="1348" t="s">
        <v>3678</v>
      </c>
      <c r="P31" s="1014" t="s">
        <v>383</v>
      </c>
      <c r="Q31" s="1492">
        <v>4000</v>
      </c>
      <c r="R31" s="1489" t="s">
        <v>2871</v>
      </c>
      <c r="S31" s="1041"/>
      <c r="T31" s="1023"/>
      <c r="U31" s="1008"/>
      <c r="V31" s="1008"/>
      <c r="W31" s="1008"/>
      <c r="X31" s="1008"/>
      <c r="Y31" s="1008"/>
      <c r="Z31" s="1005"/>
      <c r="AA31" s="1005"/>
      <c r="AB31" s="1005"/>
      <c r="AC31" s="1005"/>
      <c r="AD31" s="1005"/>
      <c r="AE31" s="1005"/>
      <c r="AF31" s="1005"/>
      <c r="AG31" s="196"/>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row>
    <row r="32" spans="1:73" ht="40.15" customHeight="1" thickBot="1" x14ac:dyDescent="0.3">
      <c r="A32" s="151"/>
      <c r="B32" s="29"/>
      <c r="C32" s="1450"/>
      <c r="D32" s="1163"/>
      <c r="E32" s="1467"/>
      <c r="F32" s="1461"/>
      <c r="G32" s="1468" t="s">
        <v>485</v>
      </c>
      <c r="H32" s="1468">
        <v>4000</v>
      </c>
      <c r="I32" s="1468" t="s">
        <v>3041</v>
      </c>
      <c r="J32" s="1468">
        <v>45</v>
      </c>
      <c r="K32" s="1468" t="s">
        <v>3625</v>
      </c>
      <c r="L32" s="1468">
        <v>4502</v>
      </c>
      <c r="M32" s="1468" t="s">
        <v>3060</v>
      </c>
      <c r="N32" s="1455"/>
      <c r="O32" s="1468" t="s">
        <v>3678</v>
      </c>
      <c r="P32" s="1015" t="s">
        <v>383</v>
      </c>
      <c r="Q32" s="1493">
        <v>4000</v>
      </c>
      <c r="R32" s="1490" t="s">
        <v>2871</v>
      </c>
      <c r="S32" s="1042"/>
      <c r="T32" s="1024"/>
      <c r="U32" s="1009"/>
      <c r="V32" s="1009"/>
      <c r="W32" s="1009"/>
      <c r="X32" s="1009"/>
      <c r="Y32" s="1009"/>
      <c r="Z32" s="1006"/>
      <c r="AA32" s="1006"/>
      <c r="AB32" s="1006"/>
      <c r="AC32" s="1006"/>
      <c r="AD32" s="1006"/>
      <c r="AE32" s="1006"/>
      <c r="AF32" s="1006"/>
      <c r="AG32" s="715"/>
      <c r="AH32" s="716"/>
      <c r="AI32" s="716"/>
      <c r="AJ32" s="716"/>
      <c r="AK32" s="715"/>
      <c r="AL32" s="717"/>
      <c r="AM32" s="717"/>
      <c r="AN32" s="717"/>
      <c r="AO32" s="717"/>
      <c r="AP32" s="1152"/>
      <c r="AQ32" s="1006"/>
      <c r="AR32" s="718"/>
      <c r="AS32" s="718"/>
      <c r="AT32" s="718"/>
      <c r="AU32" s="718"/>
      <c r="AV32" s="718"/>
      <c r="AW32" s="718"/>
      <c r="AX32" s="1152"/>
      <c r="AY32" s="1006"/>
      <c r="AZ32" s="718"/>
      <c r="BA32" s="718"/>
      <c r="BB32" s="718"/>
      <c r="BC32" s="718"/>
      <c r="BD32" s="718"/>
      <c r="BE32" s="718"/>
      <c r="BF32" s="1152"/>
      <c r="BG32" s="1006"/>
      <c r="BH32" s="718"/>
      <c r="BI32" s="718"/>
      <c r="BJ32" s="718"/>
      <c r="BK32" s="718"/>
      <c r="BL32" s="718"/>
      <c r="BM32" s="718"/>
      <c r="BN32" s="1152"/>
      <c r="BO32" s="1006"/>
      <c r="BP32" s="718"/>
      <c r="BQ32" s="718"/>
      <c r="BR32" s="718"/>
      <c r="BS32" s="718"/>
      <c r="BT32" s="718"/>
      <c r="BU32" s="718"/>
    </row>
    <row r="33" spans="1:73" ht="40.15" customHeight="1" thickTop="1" thickBot="1" x14ac:dyDescent="0.3">
      <c r="A33" s="151"/>
      <c r="B33" s="924" t="s">
        <v>1725</v>
      </c>
      <c r="C33" s="238" t="s">
        <v>163</v>
      </c>
      <c r="D33" s="421"/>
      <c r="E33" s="662"/>
      <c r="F33" s="447"/>
      <c r="G33" s="373"/>
      <c r="H33" s="375"/>
      <c r="I33" s="375"/>
      <c r="J33" s="376"/>
      <c r="K33" s="376"/>
      <c r="L33" s="421"/>
      <c r="M33" s="423"/>
      <c r="N33" s="663"/>
      <c r="O33" s="664"/>
      <c r="P33" s="664"/>
      <c r="Q33" s="666"/>
      <c r="R33" s="698"/>
      <c r="S33" s="698"/>
      <c r="T33" s="783"/>
      <c r="U33" s="668"/>
      <c r="V33" s="668"/>
      <c r="W33" s="668"/>
      <c r="X33" s="668"/>
      <c r="Y33" s="248"/>
      <c r="Z33" s="700">
        <f t="shared" si="5"/>
        <v>0</v>
      </c>
      <c r="AA33" s="700">
        <f t="shared" si="5"/>
        <v>0</v>
      </c>
      <c r="AB33" s="700">
        <f t="shared" si="5"/>
        <v>0</v>
      </c>
      <c r="AC33" s="700">
        <f t="shared" si="5"/>
        <v>0</v>
      </c>
      <c r="AD33" s="700">
        <f t="shared" si="5"/>
        <v>0</v>
      </c>
      <c r="AE33" s="700">
        <f t="shared" si="5"/>
        <v>0</v>
      </c>
      <c r="AF33" s="700">
        <f t="shared" si="5"/>
        <v>0</v>
      </c>
      <c r="AG33" s="246"/>
      <c r="AH33" s="246"/>
      <c r="AI33" s="246"/>
      <c r="AJ33" s="246"/>
      <c r="AK33" s="246"/>
      <c r="AL33" s="246"/>
      <c r="AM33" s="246"/>
      <c r="AN33" s="246"/>
      <c r="AO33" s="246"/>
      <c r="AP33" s="784"/>
      <c r="AQ33" s="670">
        <f t="shared" ref="AQ33" si="16">SUM(AQ34:AQ61)</f>
        <v>0</v>
      </c>
      <c r="AR33" s="670">
        <f>SUM(AR34:AR61)</f>
        <v>0</v>
      </c>
      <c r="AS33" s="670">
        <f t="shared" ref="AS33:AW33" si="17">SUM(AS34:AS61)</f>
        <v>0</v>
      </c>
      <c r="AT33" s="670">
        <f t="shared" si="17"/>
        <v>0</v>
      </c>
      <c r="AU33" s="670">
        <f t="shared" si="17"/>
        <v>0</v>
      </c>
      <c r="AV33" s="670">
        <f t="shared" si="17"/>
        <v>0</v>
      </c>
      <c r="AW33" s="670">
        <f t="shared" si="17"/>
        <v>0</v>
      </c>
      <c r="AX33" s="784"/>
      <c r="AY33" s="670">
        <f t="shared" ref="AY33" si="18">SUM(AY34:AY61)</f>
        <v>0</v>
      </c>
      <c r="AZ33" s="670">
        <f>SUM(AZ34:AZ61)</f>
        <v>0</v>
      </c>
      <c r="BA33" s="670">
        <f t="shared" ref="BA33:BE33" si="19">SUM(BA34:BA61)</f>
        <v>0</v>
      </c>
      <c r="BB33" s="670">
        <f t="shared" si="19"/>
        <v>0</v>
      </c>
      <c r="BC33" s="670">
        <f t="shared" si="19"/>
        <v>0</v>
      </c>
      <c r="BD33" s="670">
        <f t="shared" si="19"/>
        <v>0</v>
      </c>
      <c r="BE33" s="670">
        <f t="shared" si="19"/>
        <v>0</v>
      </c>
      <c r="BF33" s="784"/>
      <c r="BG33" s="670">
        <f t="shared" ref="BG33" si="20">SUM(BG34:BG61)</f>
        <v>0</v>
      </c>
      <c r="BH33" s="670">
        <f>SUM(BH34:BH61)</f>
        <v>0</v>
      </c>
      <c r="BI33" s="670">
        <f t="shared" ref="BI33:BM33" si="21">SUM(BI34:BI61)</f>
        <v>0</v>
      </c>
      <c r="BJ33" s="670">
        <f t="shared" si="21"/>
        <v>0</v>
      </c>
      <c r="BK33" s="670">
        <f t="shared" si="21"/>
        <v>0</v>
      </c>
      <c r="BL33" s="670">
        <f t="shared" si="21"/>
        <v>0</v>
      </c>
      <c r="BM33" s="670">
        <f t="shared" si="21"/>
        <v>0</v>
      </c>
      <c r="BN33" s="784"/>
      <c r="BO33" s="670">
        <f t="shared" ref="BO33" si="22">SUM(BO34:BO61)</f>
        <v>0</v>
      </c>
      <c r="BP33" s="670">
        <f>SUM(BP34:BP61)</f>
        <v>0</v>
      </c>
      <c r="BQ33" s="670">
        <f t="shared" ref="BQ33:BU33" si="23">SUM(BQ34:BQ61)</f>
        <v>0</v>
      </c>
      <c r="BR33" s="670">
        <f t="shared" si="23"/>
        <v>0</v>
      </c>
      <c r="BS33" s="670">
        <f t="shared" si="23"/>
        <v>0</v>
      </c>
      <c r="BT33" s="670">
        <f t="shared" si="23"/>
        <v>0</v>
      </c>
      <c r="BU33" s="670">
        <f t="shared" si="23"/>
        <v>0</v>
      </c>
    </row>
    <row r="34" spans="1:73" ht="40.15" customHeight="1" thickTop="1" x14ac:dyDescent="0.25">
      <c r="A34" s="151"/>
      <c r="B34" s="24"/>
      <c r="C34" s="1448" t="s">
        <v>1726</v>
      </c>
      <c r="D34" s="1049" t="s">
        <v>1727</v>
      </c>
      <c r="E34" s="1061">
        <v>526</v>
      </c>
      <c r="F34" s="1459" t="s">
        <v>2961</v>
      </c>
      <c r="G34" s="1347" t="s">
        <v>515</v>
      </c>
      <c r="H34" s="1347">
        <v>1</v>
      </c>
      <c r="I34" s="1347" t="s">
        <v>3041</v>
      </c>
      <c r="J34" s="1347">
        <v>35</v>
      </c>
      <c r="K34" s="1347" t="s">
        <v>3000</v>
      </c>
      <c r="L34" s="1347">
        <v>3502</v>
      </c>
      <c r="M34" s="1347" t="s">
        <v>2947</v>
      </c>
      <c r="N34" s="1453">
        <v>2026004540091</v>
      </c>
      <c r="O34" s="1347" t="s">
        <v>3685</v>
      </c>
      <c r="P34" s="1013" t="s">
        <v>974</v>
      </c>
      <c r="Q34" s="1497">
        <v>1</v>
      </c>
      <c r="R34" s="1500" t="s">
        <v>2871</v>
      </c>
      <c r="S34" s="1040"/>
      <c r="T34" s="1022"/>
      <c r="U34" s="1007"/>
      <c r="V34" s="1007"/>
      <c r="W34" s="1007"/>
      <c r="X34" s="1007"/>
      <c r="Y34" s="1007"/>
      <c r="Z34" s="1004">
        <f t="shared" si="5"/>
        <v>0</v>
      </c>
      <c r="AA34" s="1004">
        <f t="shared" ref="AA34:AF46" si="24">SUM(AR34:AR37,AZ34:AZ37,BH34:BH37,BP34:BP37)</f>
        <v>0</v>
      </c>
      <c r="AB34" s="1004">
        <f t="shared" si="24"/>
        <v>0</v>
      </c>
      <c r="AC34" s="1004">
        <f t="shared" si="24"/>
        <v>0</v>
      </c>
      <c r="AD34" s="1004">
        <f t="shared" si="24"/>
        <v>0</v>
      </c>
      <c r="AE34" s="1004">
        <f t="shared" si="24"/>
        <v>0</v>
      </c>
      <c r="AF34" s="1004">
        <f t="shared" si="24"/>
        <v>0</v>
      </c>
      <c r="AG34" s="714"/>
      <c r="AH34" s="593"/>
      <c r="AI34" s="593"/>
      <c r="AJ34" s="593"/>
      <c r="AK34" s="207"/>
      <c r="AL34" s="208"/>
      <c r="AM34" s="208"/>
      <c r="AN34" s="208"/>
      <c r="AO34" s="208"/>
      <c r="AP34" s="1150">
        <f>+U34</f>
        <v>0</v>
      </c>
      <c r="AQ34" s="1004">
        <f>SUM(AR34:AW37)</f>
        <v>0</v>
      </c>
      <c r="AR34" s="299"/>
      <c r="AS34" s="299"/>
      <c r="AT34" s="299"/>
      <c r="AU34" s="299"/>
      <c r="AV34" s="299"/>
      <c r="AW34" s="299"/>
      <c r="AX34" s="1150">
        <f>+V34</f>
        <v>0</v>
      </c>
      <c r="AY34" s="1004">
        <f>SUM(AZ34:BE37)</f>
        <v>0</v>
      </c>
      <c r="AZ34" s="299"/>
      <c r="BA34" s="299"/>
      <c r="BB34" s="299"/>
      <c r="BC34" s="299"/>
      <c r="BD34" s="299"/>
      <c r="BE34" s="299"/>
      <c r="BF34" s="1150">
        <f>+W34</f>
        <v>0</v>
      </c>
      <c r="BG34" s="1004">
        <f>SUM(BH34:BM37)</f>
        <v>0</v>
      </c>
      <c r="BH34" s="299"/>
      <c r="BI34" s="299"/>
      <c r="BJ34" s="299"/>
      <c r="BK34" s="299"/>
      <c r="BL34" s="299"/>
      <c r="BM34" s="299"/>
      <c r="BN34" s="1150">
        <f>+X34</f>
        <v>0</v>
      </c>
      <c r="BO34" s="1004">
        <f>SUM(BP34:BU37)</f>
        <v>0</v>
      </c>
      <c r="BP34" s="299"/>
      <c r="BQ34" s="299"/>
      <c r="BR34" s="299"/>
      <c r="BS34" s="299"/>
      <c r="BT34" s="299"/>
      <c r="BU34" s="299"/>
    </row>
    <row r="35" spans="1:73" ht="40.15" customHeight="1" x14ac:dyDescent="0.25">
      <c r="A35" s="151"/>
      <c r="B35" s="24"/>
      <c r="C35" s="1449"/>
      <c r="D35" s="1050"/>
      <c r="E35" s="1062"/>
      <c r="F35" s="1460"/>
      <c r="G35" s="1348" t="s">
        <v>515</v>
      </c>
      <c r="H35" s="1348">
        <v>1</v>
      </c>
      <c r="I35" s="1348" t="s">
        <v>3041</v>
      </c>
      <c r="J35" s="1348">
        <v>35</v>
      </c>
      <c r="K35" s="1348" t="s">
        <v>3000</v>
      </c>
      <c r="L35" s="1348">
        <v>3502</v>
      </c>
      <c r="M35" s="1348" t="s">
        <v>2947</v>
      </c>
      <c r="N35" s="1454"/>
      <c r="O35" s="1348" t="s">
        <v>3685</v>
      </c>
      <c r="P35" s="1014" t="s">
        <v>974</v>
      </c>
      <c r="Q35" s="1498">
        <v>1</v>
      </c>
      <c r="R35" s="1501" t="s">
        <v>2871</v>
      </c>
      <c r="S35" s="1041"/>
      <c r="T35" s="1023"/>
      <c r="U35" s="1008"/>
      <c r="V35" s="1008"/>
      <c r="W35" s="1008"/>
      <c r="X35" s="1008"/>
      <c r="Y35" s="1008"/>
      <c r="Z35" s="1005"/>
      <c r="AA35" s="1005"/>
      <c r="AB35" s="1005"/>
      <c r="AC35" s="1005"/>
      <c r="AD35" s="1005"/>
      <c r="AE35" s="1005"/>
      <c r="AF35" s="1005"/>
      <c r="AG35" s="479"/>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row>
    <row r="36" spans="1:73" ht="40.15" customHeight="1" x14ac:dyDescent="0.25">
      <c r="A36" s="151"/>
      <c r="B36" s="24"/>
      <c r="C36" s="1449"/>
      <c r="D36" s="1050"/>
      <c r="E36" s="1062"/>
      <c r="F36" s="1460"/>
      <c r="G36" s="1348" t="s">
        <v>515</v>
      </c>
      <c r="H36" s="1348">
        <v>1</v>
      </c>
      <c r="I36" s="1348" t="s">
        <v>3041</v>
      </c>
      <c r="J36" s="1348">
        <v>35</v>
      </c>
      <c r="K36" s="1348" t="s">
        <v>3000</v>
      </c>
      <c r="L36" s="1348">
        <v>3502</v>
      </c>
      <c r="M36" s="1348" t="s">
        <v>2947</v>
      </c>
      <c r="N36" s="1454"/>
      <c r="O36" s="1348" t="s">
        <v>3685</v>
      </c>
      <c r="P36" s="1014" t="s">
        <v>974</v>
      </c>
      <c r="Q36" s="1498">
        <v>1</v>
      </c>
      <c r="R36" s="1501" t="s">
        <v>2871</v>
      </c>
      <c r="S36" s="1041"/>
      <c r="T36" s="1023"/>
      <c r="U36" s="1008"/>
      <c r="V36" s="1008"/>
      <c r="W36" s="1008"/>
      <c r="X36" s="1008"/>
      <c r="Y36" s="1008"/>
      <c r="Z36" s="1005"/>
      <c r="AA36" s="1005"/>
      <c r="AB36" s="1005"/>
      <c r="AC36" s="1005"/>
      <c r="AD36" s="1005"/>
      <c r="AE36" s="1005"/>
      <c r="AF36" s="1005"/>
      <c r="AG36" s="196"/>
      <c r="AH36" s="592"/>
      <c r="AI36" s="592"/>
      <c r="AJ36" s="592"/>
      <c r="AK36" s="196"/>
      <c r="AL36" s="197"/>
      <c r="AM36" s="197"/>
      <c r="AN36" s="197"/>
      <c r="AO36" s="197"/>
      <c r="AP36" s="1151"/>
      <c r="AQ36" s="1005"/>
      <c r="AR36" s="282"/>
      <c r="AS36" s="282"/>
      <c r="AT36" s="282"/>
      <c r="AU36" s="282"/>
      <c r="AV36" s="282"/>
      <c r="AW36" s="282"/>
      <c r="AX36" s="1151"/>
      <c r="AY36" s="1005"/>
      <c r="AZ36" s="282"/>
      <c r="BA36" s="282"/>
      <c r="BB36" s="282"/>
      <c r="BC36" s="282"/>
      <c r="BD36" s="282"/>
      <c r="BE36" s="282"/>
      <c r="BF36" s="1151"/>
      <c r="BG36" s="1005"/>
      <c r="BH36" s="282"/>
      <c r="BI36" s="282"/>
      <c r="BJ36" s="282"/>
      <c r="BK36" s="282"/>
      <c r="BL36" s="282"/>
      <c r="BM36" s="282"/>
      <c r="BN36" s="1151"/>
      <c r="BO36" s="1005"/>
      <c r="BP36" s="282"/>
      <c r="BQ36" s="282"/>
      <c r="BR36" s="282"/>
      <c r="BS36" s="282"/>
      <c r="BT36" s="282"/>
      <c r="BU36" s="282"/>
    </row>
    <row r="37" spans="1:73" ht="40.15" customHeight="1" thickBot="1" x14ac:dyDescent="0.3">
      <c r="A37" s="151"/>
      <c r="B37" s="24"/>
      <c r="C37" s="1450"/>
      <c r="D37" s="1051"/>
      <c r="E37" s="1063"/>
      <c r="F37" s="1461"/>
      <c r="G37" s="1468" t="s">
        <v>515</v>
      </c>
      <c r="H37" s="1468">
        <v>1</v>
      </c>
      <c r="I37" s="1468" t="s">
        <v>3041</v>
      </c>
      <c r="J37" s="1468">
        <v>35</v>
      </c>
      <c r="K37" s="1468" t="s">
        <v>3000</v>
      </c>
      <c r="L37" s="1468">
        <v>3502</v>
      </c>
      <c r="M37" s="1468" t="s">
        <v>2947</v>
      </c>
      <c r="N37" s="1455"/>
      <c r="O37" s="1468" t="s">
        <v>3685</v>
      </c>
      <c r="P37" s="1015" t="s">
        <v>974</v>
      </c>
      <c r="Q37" s="1499">
        <v>1</v>
      </c>
      <c r="R37" s="1502" t="s">
        <v>2871</v>
      </c>
      <c r="S37" s="1042"/>
      <c r="T37" s="1024"/>
      <c r="U37" s="1009"/>
      <c r="V37" s="1009"/>
      <c r="W37" s="1009"/>
      <c r="X37" s="1009"/>
      <c r="Y37" s="1009"/>
      <c r="Z37" s="1006"/>
      <c r="AA37" s="1006"/>
      <c r="AB37" s="1006"/>
      <c r="AC37" s="1006"/>
      <c r="AD37" s="1006"/>
      <c r="AE37" s="1006"/>
      <c r="AF37" s="1006"/>
      <c r="AG37" s="715"/>
      <c r="AH37" s="716"/>
      <c r="AI37" s="716"/>
      <c r="AJ37" s="716"/>
      <c r="AK37" s="715"/>
      <c r="AL37" s="717"/>
      <c r="AM37" s="717"/>
      <c r="AN37" s="717"/>
      <c r="AO37" s="717"/>
      <c r="AP37" s="1152"/>
      <c r="AQ37" s="1006"/>
      <c r="AR37" s="718"/>
      <c r="AS37" s="718"/>
      <c r="AT37" s="718"/>
      <c r="AU37" s="718"/>
      <c r="AV37" s="718"/>
      <c r="AW37" s="718"/>
      <c r="AX37" s="1152"/>
      <c r="AY37" s="1006"/>
      <c r="AZ37" s="718"/>
      <c r="BA37" s="718"/>
      <c r="BB37" s="718"/>
      <c r="BC37" s="718"/>
      <c r="BD37" s="718"/>
      <c r="BE37" s="718"/>
      <c r="BF37" s="1152"/>
      <c r="BG37" s="1006"/>
      <c r="BH37" s="718"/>
      <c r="BI37" s="718"/>
      <c r="BJ37" s="718"/>
      <c r="BK37" s="718"/>
      <c r="BL37" s="718"/>
      <c r="BM37" s="718"/>
      <c r="BN37" s="1152"/>
      <c r="BO37" s="1006"/>
      <c r="BP37" s="718"/>
      <c r="BQ37" s="718"/>
      <c r="BR37" s="718"/>
      <c r="BS37" s="718"/>
      <c r="BT37" s="718"/>
      <c r="BU37" s="718"/>
    </row>
    <row r="38" spans="1:73" ht="40.15" customHeight="1" thickTop="1" x14ac:dyDescent="0.25">
      <c r="A38" s="151"/>
      <c r="B38" s="24"/>
      <c r="C38" s="1448" t="s">
        <v>1728</v>
      </c>
      <c r="D38" s="1049" t="s">
        <v>1729</v>
      </c>
      <c r="E38" s="1061">
        <v>527</v>
      </c>
      <c r="F38" s="1494" t="s">
        <v>2957</v>
      </c>
      <c r="G38" s="1253" t="s">
        <v>3686</v>
      </c>
      <c r="H38" s="1253">
        <v>800</v>
      </c>
      <c r="I38" s="1253" t="s">
        <v>3041</v>
      </c>
      <c r="J38" s="1253">
        <v>35</v>
      </c>
      <c r="K38" s="1253" t="s">
        <v>3000</v>
      </c>
      <c r="L38" s="1253">
        <v>3502</v>
      </c>
      <c r="M38" s="1253" t="s">
        <v>2947</v>
      </c>
      <c r="N38" s="1503">
        <v>2026004540091</v>
      </c>
      <c r="O38" s="1253" t="s">
        <v>3685</v>
      </c>
      <c r="P38" s="1506" t="s">
        <v>1730</v>
      </c>
      <c r="Q38" s="1509">
        <v>800</v>
      </c>
      <c r="R38" s="1040"/>
      <c r="S38" s="1040"/>
      <c r="T38" s="1022"/>
      <c r="U38" s="1007"/>
      <c r="V38" s="1007"/>
      <c r="W38" s="1007"/>
      <c r="X38" s="1007"/>
      <c r="Y38" s="1007"/>
      <c r="Z38" s="1004">
        <f t="shared" si="5"/>
        <v>0</v>
      </c>
      <c r="AA38" s="1004">
        <f t="shared" si="24"/>
        <v>0</v>
      </c>
      <c r="AB38" s="1004">
        <f t="shared" si="24"/>
        <v>0</v>
      </c>
      <c r="AC38" s="1004">
        <f t="shared" si="24"/>
        <v>0</v>
      </c>
      <c r="AD38" s="1004">
        <f t="shared" si="24"/>
        <v>0</v>
      </c>
      <c r="AE38" s="1004">
        <f t="shared" si="24"/>
        <v>0</v>
      </c>
      <c r="AF38" s="1004">
        <f t="shared" si="24"/>
        <v>0</v>
      </c>
      <c r="AG38" s="714"/>
      <c r="AH38" s="593"/>
      <c r="AI38" s="593"/>
      <c r="AJ38" s="593"/>
      <c r="AK38" s="207"/>
      <c r="AL38" s="208"/>
      <c r="AM38" s="208"/>
      <c r="AN38" s="208"/>
      <c r="AO38" s="208"/>
      <c r="AP38" s="1150">
        <f>+U38</f>
        <v>0</v>
      </c>
      <c r="AQ38" s="1004">
        <f>SUM(AR38:AW41)</f>
        <v>0</v>
      </c>
      <c r="AR38" s="299"/>
      <c r="AS38" s="299"/>
      <c r="AT38" s="299"/>
      <c r="AU38" s="299"/>
      <c r="AV38" s="299"/>
      <c r="AW38" s="299"/>
      <c r="AX38" s="1150">
        <f>+V38</f>
        <v>0</v>
      </c>
      <c r="AY38" s="1004">
        <f>SUM(AZ38:BE41)</f>
        <v>0</v>
      </c>
      <c r="AZ38" s="299"/>
      <c r="BA38" s="299"/>
      <c r="BB38" s="299"/>
      <c r="BC38" s="299"/>
      <c r="BD38" s="299"/>
      <c r="BE38" s="299"/>
      <c r="BF38" s="1150">
        <f>+W38</f>
        <v>0</v>
      </c>
      <c r="BG38" s="1004">
        <f>SUM(BH38:BM41)</f>
        <v>0</v>
      </c>
      <c r="BH38" s="299"/>
      <c r="BI38" s="299"/>
      <c r="BJ38" s="299"/>
      <c r="BK38" s="299"/>
      <c r="BL38" s="299"/>
      <c r="BM38" s="299"/>
      <c r="BN38" s="1150">
        <f>+X38</f>
        <v>0</v>
      </c>
      <c r="BO38" s="1004">
        <f>SUM(BP38:BU41)</f>
        <v>0</v>
      </c>
      <c r="BP38" s="299"/>
      <c r="BQ38" s="299"/>
      <c r="BR38" s="299"/>
      <c r="BS38" s="299"/>
      <c r="BT38" s="299"/>
      <c r="BU38" s="299"/>
    </row>
    <row r="39" spans="1:73" ht="40.15" customHeight="1" x14ac:dyDescent="0.25">
      <c r="A39" s="151"/>
      <c r="B39" s="24"/>
      <c r="C39" s="1449"/>
      <c r="D39" s="1050"/>
      <c r="E39" s="1062"/>
      <c r="F39" s="1495"/>
      <c r="G39" s="1254" t="s">
        <v>3686</v>
      </c>
      <c r="H39" s="1254">
        <v>800</v>
      </c>
      <c r="I39" s="1254" t="s">
        <v>3041</v>
      </c>
      <c r="J39" s="1254">
        <v>35</v>
      </c>
      <c r="K39" s="1254" t="s">
        <v>3000</v>
      </c>
      <c r="L39" s="1254">
        <v>3502</v>
      </c>
      <c r="M39" s="1254" t="s">
        <v>2947</v>
      </c>
      <c r="N39" s="1504"/>
      <c r="O39" s="1254" t="s">
        <v>3685</v>
      </c>
      <c r="P39" s="1507" t="s">
        <v>1730</v>
      </c>
      <c r="Q39" s="1510">
        <v>800</v>
      </c>
      <c r="R39" s="1041"/>
      <c r="S39" s="1041"/>
      <c r="T39" s="1023"/>
      <c r="U39" s="1008"/>
      <c r="V39" s="1008"/>
      <c r="W39" s="1008"/>
      <c r="X39" s="1008"/>
      <c r="Y39" s="1008"/>
      <c r="Z39" s="1005"/>
      <c r="AA39" s="1005"/>
      <c r="AB39" s="1005"/>
      <c r="AC39" s="1005"/>
      <c r="AD39" s="1005"/>
      <c r="AE39" s="1005"/>
      <c r="AF39" s="1005"/>
      <c r="AG39" s="479"/>
      <c r="AH39" s="592"/>
      <c r="AI39" s="592"/>
      <c r="AJ39" s="592"/>
      <c r="AK39" s="196"/>
      <c r="AL39" s="197"/>
      <c r="AM39" s="197"/>
      <c r="AN39" s="197"/>
      <c r="AO39" s="197"/>
      <c r="AP39" s="1151"/>
      <c r="AQ39" s="1005"/>
      <c r="AR39" s="282"/>
      <c r="AS39" s="282"/>
      <c r="AT39" s="282"/>
      <c r="AU39" s="282"/>
      <c r="AV39" s="282"/>
      <c r="AW39" s="282"/>
      <c r="AX39" s="1151"/>
      <c r="AY39" s="1005"/>
      <c r="AZ39" s="282"/>
      <c r="BA39" s="282"/>
      <c r="BB39" s="282"/>
      <c r="BC39" s="282"/>
      <c r="BD39" s="282"/>
      <c r="BE39" s="282"/>
      <c r="BF39" s="1151"/>
      <c r="BG39" s="1005"/>
      <c r="BH39" s="282"/>
      <c r="BI39" s="282"/>
      <c r="BJ39" s="282"/>
      <c r="BK39" s="282"/>
      <c r="BL39" s="282"/>
      <c r="BM39" s="282"/>
      <c r="BN39" s="1151"/>
      <c r="BO39" s="1005"/>
      <c r="BP39" s="282"/>
      <c r="BQ39" s="282"/>
      <c r="BR39" s="282"/>
      <c r="BS39" s="282"/>
      <c r="BT39" s="282"/>
      <c r="BU39" s="282"/>
    </row>
    <row r="40" spans="1:73" ht="40.15" customHeight="1" x14ac:dyDescent="0.25">
      <c r="A40" s="151"/>
      <c r="B40" s="24"/>
      <c r="C40" s="1449"/>
      <c r="D40" s="1050"/>
      <c r="E40" s="1062"/>
      <c r="F40" s="1495"/>
      <c r="G40" s="1254" t="s">
        <v>3686</v>
      </c>
      <c r="H40" s="1254">
        <v>800</v>
      </c>
      <c r="I40" s="1254" t="s">
        <v>3041</v>
      </c>
      <c r="J40" s="1254">
        <v>35</v>
      </c>
      <c r="K40" s="1254" t="s">
        <v>3000</v>
      </c>
      <c r="L40" s="1254">
        <v>3502</v>
      </c>
      <c r="M40" s="1254" t="s">
        <v>2947</v>
      </c>
      <c r="N40" s="1504"/>
      <c r="O40" s="1254" t="s">
        <v>3685</v>
      </c>
      <c r="P40" s="1507" t="s">
        <v>1730</v>
      </c>
      <c r="Q40" s="1510">
        <v>800</v>
      </c>
      <c r="R40" s="1041"/>
      <c r="S40" s="1041"/>
      <c r="T40" s="1023"/>
      <c r="U40" s="1008"/>
      <c r="V40" s="1008"/>
      <c r="W40" s="1008"/>
      <c r="X40" s="1008"/>
      <c r="Y40" s="1008"/>
      <c r="Z40" s="1005"/>
      <c r="AA40" s="1005"/>
      <c r="AB40" s="1005"/>
      <c r="AC40" s="1005"/>
      <c r="AD40" s="1005"/>
      <c r="AE40" s="1005"/>
      <c r="AF40" s="1005"/>
      <c r="AG40" s="196"/>
      <c r="AH40" s="592"/>
      <c r="AI40" s="592"/>
      <c r="AJ40" s="592"/>
      <c r="AK40" s="196"/>
      <c r="AL40" s="197"/>
      <c r="AM40" s="197"/>
      <c r="AN40" s="197"/>
      <c r="AO40" s="197"/>
      <c r="AP40" s="1151"/>
      <c r="AQ40" s="1005"/>
      <c r="AR40" s="282"/>
      <c r="AS40" s="282"/>
      <c r="AT40" s="282"/>
      <c r="AU40" s="282"/>
      <c r="AV40" s="282"/>
      <c r="AW40" s="282"/>
      <c r="AX40" s="1151"/>
      <c r="AY40" s="1005"/>
      <c r="AZ40" s="282"/>
      <c r="BA40" s="282"/>
      <c r="BB40" s="282"/>
      <c r="BC40" s="282"/>
      <c r="BD40" s="282"/>
      <c r="BE40" s="282"/>
      <c r="BF40" s="1151"/>
      <c r="BG40" s="1005"/>
      <c r="BH40" s="282"/>
      <c r="BI40" s="282"/>
      <c r="BJ40" s="282"/>
      <c r="BK40" s="282"/>
      <c r="BL40" s="282"/>
      <c r="BM40" s="282"/>
      <c r="BN40" s="1151"/>
      <c r="BO40" s="1005"/>
      <c r="BP40" s="282"/>
      <c r="BQ40" s="282"/>
      <c r="BR40" s="282"/>
      <c r="BS40" s="282"/>
      <c r="BT40" s="282"/>
      <c r="BU40" s="282"/>
    </row>
    <row r="41" spans="1:73" ht="40.15" customHeight="1" thickBot="1" x14ac:dyDescent="0.3">
      <c r="A41" s="151"/>
      <c r="B41" s="24"/>
      <c r="C41" s="1450"/>
      <c r="D41" s="1051"/>
      <c r="E41" s="1063"/>
      <c r="F41" s="1496"/>
      <c r="G41" s="1255" t="s">
        <v>3686</v>
      </c>
      <c r="H41" s="1255">
        <v>800</v>
      </c>
      <c r="I41" s="1255" t="s">
        <v>3041</v>
      </c>
      <c r="J41" s="1255">
        <v>35</v>
      </c>
      <c r="K41" s="1255" t="s">
        <v>3000</v>
      </c>
      <c r="L41" s="1255">
        <v>3502</v>
      </c>
      <c r="M41" s="1255" t="s">
        <v>2947</v>
      </c>
      <c r="N41" s="1505"/>
      <c r="O41" s="1255" t="s">
        <v>3685</v>
      </c>
      <c r="P41" s="1508" t="s">
        <v>1730</v>
      </c>
      <c r="Q41" s="1511">
        <v>800</v>
      </c>
      <c r="R41" s="1042"/>
      <c r="S41" s="1042"/>
      <c r="T41" s="1024"/>
      <c r="U41" s="1009"/>
      <c r="V41" s="1009"/>
      <c r="W41" s="1009"/>
      <c r="X41" s="1009"/>
      <c r="Y41" s="1009"/>
      <c r="Z41" s="1006"/>
      <c r="AA41" s="1006"/>
      <c r="AB41" s="1006"/>
      <c r="AC41" s="1006"/>
      <c r="AD41" s="1006"/>
      <c r="AE41" s="1006"/>
      <c r="AF41" s="1006"/>
      <c r="AG41" s="715"/>
      <c r="AH41" s="716"/>
      <c r="AI41" s="716"/>
      <c r="AJ41" s="716"/>
      <c r="AK41" s="715"/>
      <c r="AL41" s="717"/>
      <c r="AM41" s="717"/>
      <c r="AN41" s="717"/>
      <c r="AO41" s="717"/>
      <c r="AP41" s="1152"/>
      <c r="AQ41" s="1006"/>
      <c r="AR41" s="718"/>
      <c r="AS41" s="718"/>
      <c r="AT41" s="718"/>
      <c r="AU41" s="718"/>
      <c r="AV41" s="718"/>
      <c r="AW41" s="718"/>
      <c r="AX41" s="1152"/>
      <c r="AY41" s="1006"/>
      <c r="AZ41" s="718"/>
      <c r="BA41" s="718"/>
      <c r="BB41" s="718"/>
      <c r="BC41" s="718"/>
      <c r="BD41" s="718"/>
      <c r="BE41" s="718"/>
      <c r="BF41" s="1152"/>
      <c r="BG41" s="1006"/>
      <c r="BH41" s="718"/>
      <c r="BI41" s="718"/>
      <c r="BJ41" s="718"/>
      <c r="BK41" s="718"/>
      <c r="BL41" s="718"/>
      <c r="BM41" s="718"/>
      <c r="BN41" s="1152"/>
      <c r="BO41" s="1006"/>
      <c r="BP41" s="718"/>
      <c r="BQ41" s="718"/>
      <c r="BR41" s="718"/>
      <c r="BS41" s="718"/>
      <c r="BT41" s="718"/>
      <c r="BU41" s="718"/>
    </row>
    <row r="42" spans="1:73" ht="40.15" customHeight="1" thickTop="1" x14ac:dyDescent="0.25">
      <c r="A42" s="151"/>
      <c r="B42" s="24"/>
      <c r="C42" s="1448" t="s">
        <v>1731</v>
      </c>
      <c r="D42" s="1049" t="s">
        <v>1732</v>
      </c>
      <c r="E42" s="1061">
        <v>528</v>
      </c>
      <c r="F42" s="1494" t="s">
        <v>2963</v>
      </c>
      <c r="G42" s="1253" t="s">
        <v>2073</v>
      </c>
      <c r="H42" s="1253">
        <v>800</v>
      </c>
      <c r="I42" s="1472" t="s">
        <v>3041</v>
      </c>
      <c r="J42" s="1472">
        <v>35</v>
      </c>
      <c r="K42" s="1472" t="s">
        <v>3000</v>
      </c>
      <c r="L42" s="1472">
        <v>3502</v>
      </c>
      <c r="M42" s="1472" t="s">
        <v>2947</v>
      </c>
      <c r="N42" s="1046">
        <v>2026004540091</v>
      </c>
      <c r="O42" s="1161" t="s">
        <v>3685</v>
      </c>
      <c r="P42" s="1506" t="s">
        <v>1733</v>
      </c>
      <c r="Q42" s="1515">
        <v>800</v>
      </c>
      <c r="R42" s="1512" t="s">
        <v>2871</v>
      </c>
      <c r="S42" s="1040"/>
      <c r="T42" s="1022"/>
      <c r="U42" s="1007"/>
      <c r="V42" s="1007"/>
      <c r="W42" s="1007"/>
      <c r="X42" s="1007"/>
      <c r="Y42" s="1007"/>
      <c r="Z42" s="1004">
        <f t="shared" si="5"/>
        <v>0</v>
      </c>
      <c r="AA42" s="1004">
        <f t="shared" si="24"/>
        <v>0</v>
      </c>
      <c r="AB42" s="1004">
        <f t="shared" si="24"/>
        <v>0</v>
      </c>
      <c r="AC42" s="1004">
        <f t="shared" si="24"/>
        <v>0</v>
      </c>
      <c r="AD42" s="1004">
        <f t="shared" si="24"/>
        <v>0</v>
      </c>
      <c r="AE42" s="1004">
        <f t="shared" si="24"/>
        <v>0</v>
      </c>
      <c r="AF42" s="1004">
        <f t="shared" si="24"/>
        <v>0</v>
      </c>
      <c r="AG42" s="714"/>
      <c r="AH42" s="593"/>
      <c r="AI42" s="593"/>
      <c r="AJ42" s="593"/>
      <c r="AK42" s="207"/>
      <c r="AL42" s="208"/>
      <c r="AM42" s="208"/>
      <c r="AN42" s="208"/>
      <c r="AO42" s="208"/>
      <c r="AP42" s="1150">
        <f>+U42</f>
        <v>0</v>
      </c>
      <c r="AQ42" s="1004">
        <f>SUM(AR42:AW45)</f>
        <v>0</v>
      </c>
      <c r="AR42" s="299"/>
      <c r="AS42" s="299"/>
      <c r="AT42" s="299"/>
      <c r="AU42" s="299"/>
      <c r="AV42" s="299"/>
      <c r="AW42" s="299"/>
      <c r="AX42" s="1150">
        <f>+V42</f>
        <v>0</v>
      </c>
      <c r="AY42" s="1004">
        <f>SUM(AZ42:BE45)</f>
        <v>0</v>
      </c>
      <c r="AZ42" s="299"/>
      <c r="BA42" s="299"/>
      <c r="BB42" s="299"/>
      <c r="BC42" s="299"/>
      <c r="BD42" s="299"/>
      <c r="BE42" s="299"/>
      <c r="BF42" s="1150">
        <f>+W42</f>
        <v>0</v>
      </c>
      <c r="BG42" s="1004">
        <f>SUM(BH42:BM45)</f>
        <v>0</v>
      </c>
      <c r="BH42" s="299"/>
      <c r="BI42" s="299"/>
      <c r="BJ42" s="299"/>
      <c r="BK42" s="299"/>
      <c r="BL42" s="299"/>
      <c r="BM42" s="299"/>
      <c r="BN42" s="1150">
        <f>+X42</f>
        <v>0</v>
      </c>
      <c r="BO42" s="1004">
        <f>SUM(BP42:BU45)</f>
        <v>0</v>
      </c>
      <c r="BP42" s="299"/>
      <c r="BQ42" s="299"/>
      <c r="BR42" s="299"/>
      <c r="BS42" s="299"/>
      <c r="BT42" s="299"/>
      <c r="BU42" s="299"/>
    </row>
    <row r="43" spans="1:73" ht="40.15" customHeight="1" x14ac:dyDescent="0.25">
      <c r="A43" s="151"/>
      <c r="B43" s="24"/>
      <c r="C43" s="1449"/>
      <c r="D43" s="1050"/>
      <c r="E43" s="1062"/>
      <c r="F43" s="1495"/>
      <c r="G43" s="1254"/>
      <c r="H43" s="1254"/>
      <c r="I43" s="1473" t="s">
        <v>3041</v>
      </c>
      <c r="J43" s="1473">
        <v>35</v>
      </c>
      <c r="K43" s="1473" t="s">
        <v>3000</v>
      </c>
      <c r="L43" s="1473">
        <v>3502</v>
      </c>
      <c r="M43" s="1473" t="s">
        <v>2947</v>
      </c>
      <c r="N43" s="1047"/>
      <c r="O43" s="1162" t="s">
        <v>3685</v>
      </c>
      <c r="P43" s="1507" t="s">
        <v>1733</v>
      </c>
      <c r="Q43" s="1516">
        <v>800</v>
      </c>
      <c r="R43" s="1513" t="s">
        <v>2871</v>
      </c>
      <c r="S43" s="1041"/>
      <c r="T43" s="1023"/>
      <c r="U43" s="1008"/>
      <c r="V43" s="1008"/>
      <c r="W43" s="1008"/>
      <c r="X43" s="1008"/>
      <c r="Y43" s="1008"/>
      <c r="Z43" s="1005"/>
      <c r="AA43" s="1005"/>
      <c r="AB43" s="1005"/>
      <c r="AC43" s="1005"/>
      <c r="AD43" s="1005"/>
      <c r="AE43" s="1005"/>
      <c r="AF43" s="1005"/>
      <c r="AG43" s="479"/>
      <c r="AH43" s="592"/>
      <c r="AI43" s="592"/>
      <c r="AJ43" s="592"/>
      <c r="AK43" s="196"/>
      <c r="AL43" s="197"/>
      <c r="AM43" s="197"/>
      <c r="AN43" s="197"/>
      <c r="AO43" s="197"/>
      <c r="AP43" s="1151"/>
      <c r="AQ43" s="1005"/>
      <c r="AR43" s="282"/>
      <c r="AS43" s="282"/>
      <c r="AT43" s="282"/>
      <c r="AU43" s="282"/>
      <c r="AV43" s="282"/>
      <c r="AW43" s="282"/>
      <c r="AX43" s="1151"/>
      <c r="AY43" s="1005"/>
      <c r="AZ43" s="282"/>
      <c r="BA43" s="282"/>
      <c r="BB43" s="282"/>
      <c r="BC43" s="282"/>
      <c r="BD43" s="282"/>
      <c r="BE43" s="282"/>
      <c r="BF43" s="1151"/>
      <c r="BG43" s="1005"/>
      <c r="BH43" s="282"/>
      <c r="BI43" s="282"/>
      <c r="BJ43" s="282"/>
      <c r="BK43" s="282"/>
      <c r="BL43" s="282"/>
      <c r="BM43" s="282"/>
      <c r="BN43" s="1151"/>
      <c r="BO43" s="1005"/>
      <c r="BP43" s="282"/>
      <c r="BQ43" s="282"/>
      <c r="BR43" s="282"/>
      <c r="BS43" s="282"/>
      <c r="BT43" s="282"/>
      <c r="BU43" s="282"/>
    </row>
    <row r="44" spans="1:73" ht="40.15" customHeight="1" x14ac:dyDescent="0.25">
      <c r="A44" s="151"/>
      <c r="B44" s="24"/>
      <c r="C44" s="1449"/>
      <c r="D44" s="1050"/>
      <c r="E44" s="1062"/>
      <c r="F44" s="1495"/>
      <c r="G44" s="1254"/>
      <c r="H44" s="1254"/>
      <c r="I44" s="1473" t="s">
        <v>3041</v>
      </c>
      <c r="J44" s="1473">
        <v>35</v>
      </c>
      <c r="K44" s="1473" t="s">
        <v>3000</v>
      </c>
      <c r="L44" s="1473">
        <v>3502</v>
      </c>
      <c r="M44" s="1473" t="s">
        <v>2947</v>
      </c>
      <c r="N44" s="1047"/>
      <c r="O44" s="1162" t="s">
        <v>3685</v>
      </c>
      <c r="P44" s="1507" t="s">
        <v>1733</v>
      </c>
      <c r="Q44" s="1516">
        <v>800</v>
      </c>
      <c r="R44" s="1513" t="s">
        <v>2871</v>
      </c>
      <c r="S44" s="1041"/>
      <c r="T44" s="1023"/>
      <c r="U44" s="1008"/>
      <c r="V44" s="1008"/>
      <c r="W44" s="1008"/>
      <c r="X44" s="1008"/>
      <c r="Y44" s="1008"/>
      <c r="Z44" s="1005"/>
      <c r="AA44" s="1005"/>
      <c r="AB44" s="1005"/>
      <c r="AC44" s="1005"/>
      <c r="AD44" s="1005"/>
      <c r="AE44" s="1005"/>
      <c r="AF44" s="1005"/>
      <c r="AG44" s="196"/>
      <c r="AH44" s="592"/>
      <c r="AI44" s="592"/>
      <c r="AJ44" s="592"/>
      <c r="AK44" s="196"/>
      <c r="AL44" s="197"/>
      <c r="AM44" s="197"/>
      <c r="AN44" s="197"/>
      <c r="AO44" s="197"/>
      <c r="AP44" s="1151"/>
      <c r="AQ44" s="1005"/>
      <c r="AR44" s="282"/>
      <c r="AS44" s="282"/>
      <c r="AT44" s="282"/>
      <c r="AU44" s="282"/>
      <c r="AV44" s="282"/>
      <c r="AW44" s="282"/>
      <c r="AX44" s="1151"/>
      <c r="AY44" s="1005"/>
      <c r="AZ44" s="282"/>
      <c r="BA44" s="282"/>
      <c r="BB44" s="282"/>
      <c r="BC44" s="282"/>
      <c r="BD44" s="282"/>
      <c r="BE44" s="282"/>
      <c r="BF44" s="1151"/>
      <c r="BG44" s="1005"/>
      <c r="BH44" s="282"/>
      <c r="BI44" s="282"/>
      <c r="BJ44" s="282"/>
      <c r="BK44" s="282"/>
      <c r="BL44" s="282"/>
      <c r="BM44" s="282"/>
      <c r="BN44" s="1151"/>
      <c r="BO44" s="1005"/>
      <c r="BP44" s="282"/>
      <c r="BQ44" s="282"/>
      <c r="BR44" s="282"/>
      <c r="BS44" s="282"/>
      <c r="BT44" s="282"/>
      <c r="BU44" s="282"/>
    </row>
    <row r="45" spans="1:73" ht="40.15" customHeight="1" thickBot="1" x14ac:dyDescent="0.3">
      <c r="A45" s="151"/>
      <c r="B45" s="24"/>
      <c r="C45" s="1450"/>
      <c r="D45" s="1051"/>
      <c r="E45" s="1063"/>
      <c r="F45" s="1496"/>
      <c r="G45" s="1255"/>
      <c r="H45" s="1255"/>
      <c r="I45" s="1474" t="s">
        <v>3041</v>
      </c>
      <c r="J45" s="1474">
        <v>35</v>
      </c>
      <c r="K45" s="1474" t="s">
        <v>3000</v>
      </c>
      <c r="L45" s="1474">
        <v>3502</v>
      </c>
      <c r="M45" s="1474" t="s">
        <v>2947</v>
      </c>
      <c r="N45" s="1048"/>
      <c r="O45" s="1163" t="s">
        <v>3685</v>
      </c>
      <c r="P45" s="1508" t="s">
        <v>1733</v>
      </c>
      <c r="Q45" s="1517">
        <v>800</v>
      </c>
      <c r="R45" s="1514" t="s">
        <v>2871</v>
      </c>
      <c r="S45" s="1042"/>
      <c r="T45" s="1024"/>
      <c r="U45" s="1009"/>
      <c r="V45" s="1009"/>
      <c r="W45" s="1009"/>
      <c r="X45" s="1009"/>
      <c r="Y45" s="1009"/>
      <c r="Z45" s="1006"/>
      <c r="AA45" s="1006"/>
      <c r="AB45" s="1006"/>
      <c r="AC45" s="1006"/>
      <c r="AD45" s="1006"/>
      <c r="AE45" s="1006"/>
      <c r="AF45" s="1006"/>
      <c r="AG45" s="715"/>
      <c r="AH45" s="716"/>
      <c r="AI45" s="716"/>
      <c r="AJ45" s="716"/>
      <c r="AK45" s="715"/>
      <c r="AL45" s="717"/>
      <c r="AM45" s="717"/>
      <c r="AN45" s="717"/>
      <c r="AO45" s="717"/>
      <c r="AP45" s="1152"/>
      <c r="AQ45" s="1006"/>
      <c r="AR45" s="718"/>
      <c r="AS45" s="718"/>
      <c r="AT45" s="718"/>
      <c r="AU45" s="718"/>
      <c r="AV45" s="718"/>
      <c r="AW45" s="718"/>
      <c r="AX45" s="1152"/>
      <c r="AY45" s="1006"/>
      <c r="AZ45" s="718"/>
      <c r="BA45" s="718"/>
      <c r="BB45" s="718"/>
      <c r="BC45" s="718"/>
      <c r="BD45" s="718"/>
      <c r="BE45" s="718"/>
      <c r="BF45" s="1152"/>
      <c r="BG45" s="1006"/>
      <c r="BH45" s="718"/>
      <c r="BI45" s="718"/>
      <c r="BJ45" s="718"/>
      <c r="BK45" s="718"/>
      <c r="BL45" s="718"/>
      <c r="BM45" s="718"/>
      <c r="BN45" s="1152"/>
      <c r="BO45" s="1006"/>
      <c r="BP45" s="718"/>
      <c r="BQ45" s="718"/>
      <c r="BR45" s="718"/>
      <c r="BS45" s="718"/>
      <c r="BT45" s="718"/>
      <c r="BU45" s="718"/>
    </row>
    <row r="46" spans="1:73" ht="40.15" customHeight="1" thickTop="1" x14ac:dyDescent="0.25">
      <c r="A46" s="151"/>
      <c r="B46" s="24"/>
      <c r="C46" s="1448" t="s">
        <v>1734</v>
      </c>
      <c r="D46" s="1049" t="s">
        <v>1735</v>
      </c>
      <c r="E46" s="1061">
        <v>529</v>
      </c>
      <c r="F46" s="1459" t="s">
        <v>2957</v>
      </c>
      <c r="G46" s="1347" t="s">
        <v>3686</v>
      </c>
      <c r="H46" s="1347">
        <v>1000</v>
      </c>
      <c r="I46" s="1347" t="s">
        <v>3041</v>
      </c>
      <c r="J46" s="1347">
        <v>35</v>
      </c>
      <c r="K46" s="1347" t="s">
        <v>3000</v>
      </c>
      <c r="L46" s="1347">
        <v>3502</v>
      </c>
      <c r="M46" s="1347" t="s">
        <v>2947</v>
      </c>
      <c r="N46" s="1453">
        <v>2026004540091</v>
      </c>
      <c r="O46" s="1347" t="s">
        <v>3685</v>
      </c>
      <c r="P46" s="1013" t="s">
        <v>1736</v>
      </c>
      <c r="Q46" s="1497">
        <v>1000</v>
      </c>
      <c r="R46" s="1500" t="s">
        <v>2871</v>
      </c>
      <c r="S46" s="1040"/>
      <c r="T46" s="1022"/>
      <c r="U46" s="1007"/>
      <c r="V46" s="1007"/>
      <c r="W46" s="1007"/>
      <c r="X46" s="1007"/>
      <c r="Y46" s="1007"/>
      <c r="Z46" s="1004">
        <f t="shared" si="5"/>
        <v>0</v>
      </c>
      <c r="AA46" s="1004">
        <f t="shared" si="24"/>
        <v>0</v>
      </c>
      <c r="AB46" s="1004">
        <f t="shared" si="24"/>
        <v>0</v>
      </c>
      <c r="AC46" s="1004">
        <f t="shared" si="24"/>
        <v>0</v>
      </c>
      <c r="AD46" s="1004">
        <f t="shared" si="24"/>
        <v>0</v>
      </c>
      <c r="AE46" s="1004">
        <f t="shared" si="24"/>
        <v>0</v>
      </c>
      <c r="AF46" s="1004">
        <f t="shared" si="24"/>
        <v>0</v>
      </c>
      <c r="AG46" s="714"/>
      <c r="AH46" s="593"/>
      <c r="AI46" s="593"/>
      <c r="AJ46" s="593"/>
      <c r="AK46" s="207"/>
      <c r="AL46" s="208"/>
      <c r="AM46" s="208"/>
      <c r="AN46" s="208"/>
      <c r="AO46" s="208"/>
      <c r="AP46" s="1150">
        <f>+U46</f>
        <v>0</v>
      </c>
      <c r="AQ46" s="1004">
        <f>SUM(AR46:AW49)</f>
        <v>0</v>
      </c>
      <c r="AR46" s="299"/>
      <c r="AS46" s="299"/>
      <c r="AT46" s="299"/>
      <c r="AU46" s="299"/>
      <c r="AV46" s="299"/>
      <c r="AW46" s="299"/>
      <c r="AX46" s="1150">
        <f>+V46</f>
        <v>0</v>
      </c>
      <c r="AY46" s="1004">
        <f>SUM(AZ46:BE49)</f>
        <v>0</v>
      </c>
      <c r="AZ46" s="299"/>
      <c r="BA46" s="299"/>
      <c r="BB46" s="299"/>
      <c r="BC46" s="299"/>
      <c r="BD46" s="299"/>
      <c r="BE46" s="299"/>
      <c r="BF46" s="1150">
        <f>+W46</f>
        <v>0</v>
      </c>
      <c r="BG46" s="1004">
        <f>SUM(BH46:BM49)</f>
        <v>0</v>
      </c>
      <c r="BH46" s="299"/>
      <c r="BI46" s="299"/>
      <c r="BJ46" s="299"/>
      <c r="BK46" s="299"/>
      <c r="BL46" s="299"/>
      <c r="BM46" s="299"/>
      <c r="BN46" s="1150">
        <f>+X46</f>
        <v>0</v>
      </c>
      <c r="BO46" s="1004">
        <f>SUM(BP46:BU49)</f>
        <v>0</v>
      </c>
      <c r="BP46" s="299"/>
      <c r="BQ46" s="299"/>
      <c r="BR46" s="299"/>
      <c r="BS46" s="299"/>
      <c r="BT46" s="299"/>
      <c r="BU46" s="299"/>
    </row>
    <row r="47" spans="1:73" ht="40.15" customHeight="1" x14ac:dyDescent="0.25">
      <c r="A47" s="151"/>
      <c r="B47" s="24"/>
      <c r="C47" s="1449"/>
      <c r="D47" s="1050"/>
      <c r="E47" s="1062"/>
      <c r="F47" s="1460"/>
      <c r="G47" s="1348" t="s">
        <v>3686</v>
      </c>
      <c r="H47" s="1348">
        <v>1000</v>
      </c>
      <c r="I47" s="1348" t="s">
        <v>3041</v>
      </c>
      <c r="J47" s="1348">
        <v>35</v>
      </c>
      <c r="K47" s="1348" t="s">
        <v>3000</v>
      </c>
      <c r="L47" s="1348">
        <v>3502</v>
      </c>
      <c r="M47" s="1348" t="s">
        <v>2947</v>
      </c>
      <c r="N47" s="1454"/>
      <c r="O47" s="1348" t="s">
        <v>3685</v>
      </c>
      <c r="P47" s="1014" t="s">
        <v>1736</v>
      </c>
      <c r="Q47" s="1498">
        <v>1000</v>
      </c>
      <c r="R47" s="1501" t="s">
        <v>2871</v>
      </c>
      <c r="S47" s="1041"/>
      <c r="T47" s="1023"/>
      <c r="U47" s="1008"/>
      <c r="V47" s="1008"/>
      <c r="W47" s="1008"/>
      <c r="X47" s="1008"/>
      <c r="Y47" s="1008"/>
      <c r="Z47" s="1005"/>
      <c r="AA47" s="1005"/>
      <c r="AB47" s="1005"/>
      <c r="AC47" s="1005"/>
      <c r="AD47" s="1005"/>
      <c r="AE47" s="1005"/>
      <c r="AF47" s="1005"/>
      <c r="AG47" s="479"/>
      <c r="AH47" s="592"/>
      <c r="AI47" s="592"/>
      <c r="AJ47" s="592"/>
      <c r="AK47" s="196"/>
      <c r="AL47" s="197"/>
      <c r="AM47" s="197"/>
      <c r="AN47" s="197"/>
      <c r="AO47" s="197"/>
      <c r="AP47" s="1151"/>
      <c r="AQ47" s="1005"/>
      <c r="AR47" s="282"/>
      <c r="AS47" s="282"/>
      <c r="AT47" s="282"/>
      <c r="AU47" s="282"/>
      <c r="AV47" s="282"/>
      <c r="AW47" s="282"/>
      <c r="AX47" s="1151"/>
      <c r="AY47" s="1005"/>
      <c r="AZ47" s="282"/>
      <c r="BA47" s="282"/>
      <c r="BB47" s="282"/>
      <c r="BC47" s="282"/>
      <c r="BD47" s="282"/>
      <c r="BE47" s="282"/>
      <c r="BF47" s="1151"/>
      <c r="BG47" s="1005"/>
      <c r="BH47" s="282"/>
      <c r="BI47" s="282"/>
      <c r="BJ47" s="282"/>
      <c r="BK47" s="282"/>
      <c r="BL47" s="282"/>
      <c r="BM47" s="282"/>
      <c r="BN47" s="1151"/>
      <c r="BO47" s="1005"/>
      <c r="BP47" s="282"/>
      <c r="BQ47" s="282"/>
      <c r="BR47" s="282"/>
      <c r="BS47" s="282"/>
      <c r="BT47" s="282"/>
      <c r="BU47" s="282"/>
    </row>
    <row r="48" spans="1:73" ht="40.15" customHeight="1" x14ac:dyDescent="0.25">
      <c r="A48" s="151"/>
      <c r="B48" s="24"/>
      <c r="C48" s="1449"/>
      <c r="D48" s="1050"/>
      <c r="E48" s="1062"/>
      <c r="F48" s="1460"/>
      <c r="G48" s="1348" t="s">
        <v>3686</v>
      </c>
      <c r="H48" s="1348">
        <v>1000</v>
      </c>
      <c r="I48" s="1348" t="s">
        <v>3041</v>
      </c>
      <c r="J48" s="1348">
        <v>35</v>
      </c>
      <c r="K48" s="1348" t="s">
        <v>3000</v>
      </c>
      <c r="L48" s="1348">
        <v>3502</v>
      </c>
      <c r="M48" s="1348" t="s">
        <v>2947</v>
      </c>
      <c r="N48" s="1454"/>
      <c r="O48" s="1348" t="s">
        <v>3685</v>
      </c>
      <c r="P48" s="1014" t="s">
        <v>1736</v>
      </c>
      <c r="Q48" s="1498">
        <v>1000</v>
      </c>
      <c r="R48" s="1501" t="s">
        <v>2871</v>
      </c>
      <c r="S48" s="1041"/>
      <c r="T48" s="1023"/>
      <c r="U48" s="1008"/>
      <c r="V48" s="1008"/>
      <c r="W48" s="1008"/>
      <c r="X48" s="1008"/>
      <c r="Y48" s="1008"/>
      <c r="Z48" s="1005"/>
      <c r="AA48" s="1005"/>
      <c r="AB48" s="1005"/>
      <c r="AC48" s="1005"/>
      <c r="AD48" s="1005"/>
      <c r="AE48" s="1005"/>
      <c r="AF48" s="1005"/>
      <c r="AG48" s="196"/>
      <c r="AH48" s="592"/>
      <c r="AI48" s="592"/>
      <c r="AJ48" s="592"/>
      <c r="AK48" s="196"/>
      <c r="AL48" s="197"/>
      <c r="AM48" s="197"/>
      <c r="AN48" s="197"/>
      <c r="AO48" s="197"/>
      <c r="AP48" s="1151"/>
      <c r="AQ48" s="1005"/>
      <c r="AR48" s="282"/>
      <c r="AS48" s="282"/>
      <c r="AT48" s="282"/>
      <c r="AU48" s="282"/>
      <c r="AV48" s="282"/>
      <c r="AW48" s="282"/>
      <c r="AX48" s="1151"/>
      <c r="AY48" s="1005"/>
      <c r="AZ48" s="282"/>
      <c r="BA48" s="282"/>
      <c r="BB48" s="282"/>
      <c r="BC48" s="282"/>
      <c r="BD48" s="282"/>
      <c r="BE48" s="282"/>
      <c r="BF48" s="1151"/>
      <c r="BG48" s="1005"/>
      <c r="BH48" s="282"/>
      <c r="BI48" s="282"/>
      <c r="BJ48" s="282"/>
      <c r="BK48" s="282"/>
      <c r="BL48" s="282"/>
      <c r="BM48" s="282"/>
      <c r="BN48" s="1151"/>
      <c r="BO48" s="1005"/>
      <c r="BP48" s="282"/>
      <c r="BQ48" s="282"/>
      <c r="BR48" s="282"/>
      <c r="BS48" s="282"/>
      <c r="BT48" s="282"/>
      <c r="BU48" s="282"/>
    </row>
    <row r="49" spans="1:73" ht="40.15" customHeight="1" thickBot="1" x14ac:dyDescent="0.3">
      <c r="A49" s="151"/>
      <c r="B49" s="24"/>
      <c r="C49" s="1450"/>
      <c r="D49" s="1051"/>
      <c r="E49" s="1063"/>
      <c r="F49" s="1461"/>
      <c r="G49" s="1468" t="s">
        <v>3686</v>
      </c>
      <c r="H49" s="1468">
        <v>1000</v>
      </c>
      <c r="I49" s="1468" t="s">
        <v>3041</v>
      </c>
      <c r="J49" s="1468">
        <v>35</v>
      </c>
      <c r="K49" s="1468" t="s">
        <v>3000</v>
      </c>
      <c r="L49" s="1468">
        <v>3502</v>
      </c>
      <c r="M49" s="1468" t="s">
        <v>2947</v>
      </c>
      <c r="N49" s="1455"/>
      <c r="O49" s="1468" t="s">
        <v>3685</v>
      </c>
      <c r="P49" s="1015" t="s">
        <v>1736</v>
      </c>
      <c r="Q49" s="1499">
        <v>1000</v>
      </c>
      <c r="R49" s="1502" t="s">
        <v>2871</v>
      </c>
      <c r="S49" s="1042"/>
      <c r="T49" s="1024"/>
      <c r="U49" s="1009"/>
      <c r="V49" s="1009"/>
      <c r="W49" s="1009"/>
      <c r="X49" s="1009"/>
      <c r="Y49" s="1009"/>
      <c r="Z49" s="1006"/>
      <c r="AA49" s="1006"/>
      <c r="AB49" s="1006"/>
      <c r="AC49" s="1006"/>
      <c r="AD49" s="1006"/>
      <c r="AE49" s="1006"/>
      <c r="AF49" s="1006"/>
      <c r="AG49" s="715"/>
      <c r="AH49" s="716"/>
      <c r="AI49" s="716"/>
      <c r="AJ49" s="716"/>
      <c r="AK49" s="715"/>
      <c r="AL49" s="717"/>
      <c r="AM49" s="717"/>
      <c r="AN49" s="717"/>
      <c r="AO49" s="717"/>
      <c r="AP49" s="1152"/>
      <c r="AQ49" s="1006"/>
      <c r="AR49" s="718"/>
      <c r="AS49" s="718"/>
      <c r="AT49" s="718"/>
      <c r="AU49" s="718"/>
      <c r="AV49" s="718"/>
      <c r="AW49" s="718"/>
      <c r="AX49" s="1152"/>
      <c r="AY49" s="1006"/>
      <c r="AZ49" s="718"/>
      <c r="BA49" s="718"/>
      <c r="BB49" s="718"/>
      <c r="BC49" s="718"/>
      <c r="BD49" s="718"/>
      <c r="BE49" s="718"/>
      <c r="BF49" s="1152"/>
      <c r="BG49" s="1006"/>
      <c r="BH49" s="718"/>
      <c r="BI49" s="718"/>
      <c r="BJ49" s="718"/>
      <c r="BK49" s="718"/>
      <c r="BL49" s="718"/>
      <c r="BM49" s="718"/>
      <c r="BN49" s="1152"/>
      <c r="BO49" s="1006"/>
      <c r="BP49" s="718"/>
      <c r="BQ49" s="718"/>
      <c r="BR49" s="718"/>
      <c r="BS49" s="718"/>
      <c r="BT49" s="718"/>
      <c r="BU49" s="718"/>
    </row>
    <row r="50" spans="1:73" ht="40.15" customHeight="1" thickTop="1" x14ac:dyDescent="0.25">
      <c r="A50" s="151"/>
      <c r="B50" s="24"/>
      <c r="C50" s="1448" t="s">
        <v>1737</v>
      </c>
      <c r="D50" s="1049" t="s">
        <v>1738</v>
      </c>
      <c r="E50" s="1061">
        <v>530</v>
      </c>
      <c r="F50" s="1494" t="s">
        <v>3008</v>
      </c>
      <c r="G50" s="1253" t="s">
        <v>365</v>
      </c>
      <c r="H50" s="1253">
        <v>8000</v>
      </c>
      <c r="I50" s="1253" t="s">
        <v>3041</v>
      </c>
      <c r="J50" s="1253">
        <v>35</v>
      </c>
      <c r="K50" s="1253" t="s">
        <v>3000</v>
      </c>
      <c r="L50" s="1253">
        <v>3502</v>
      </c>
      <c r="M50" s="1253" t="s">
        <v>2947</v>
      </c>
      <c r="N50" s="1503">
        <v>2026004540091</v>
      </c>
      <c r="O50" s="1253" t="s">
        <v>3685</v>
      </c>
      <c r="P50" s="1506" t="s">
        <v>1739</v>
      </c>
      <c r="Q50" s="1515">
        <v>8000</v>
      </c>
      <c r="R50" s="1512" t="s">
        <v>2871</v>
      </c>
      <c r="S50" s="1040"/>
      <c r="T50" s="1022"/>
      <c r="U50" s="1007"/>
      <c r="V50" s="1007"/>
      <c r="W50" s="1007"/>
      <c r="X50" s="1007"/>
      <c r="Y50" s="1007"/>
      <c r="Z50" s="1004">
        <f t="shared" si="5"/>
        <v>0</v>
      </c>
      <c r="AA50" s="1004">
        <f t="shared" ref="AA50:AF58" si="25">SUM(AR50:AR53,AZ50:AZ53,BH50:BH53,BP50:BP53)</f>
        <v>0</v>
      </c>
      <c r="AB50" s="1004">
        <f t="shared" si="25"/>
        <v>0</v>
      </c>
      <c r="AC50" s="1004">
        <f t="shared" si="25"/>
        <v>0</v>
      </c>
      <c r="AD50" s="1004">
        <f t="shared" si="25"/>
        <v>0</v>
      </c>
      <c r="AE50" s="1004">
        <f t="shared" si="25"/>
        <v>0</v>
      </c>
      <c r="AF50" s="1004">
        <f t="shared" si="25"/>
        <v>0</v>
      </c>
      <c r="AG50" s="714"/>
      <c r="AH50" s="593"/>
      <c r="AI50" s="593"/>
      <c r="AJ50" s="593"/>
      <c r="AK50" s="207"/>
      <c r="AL50" s="208"/>
      <c r="AM50" s="208"/>
      <c r="AN50" s="208"/>
      <c r="AO50" s="208"/>
      <c r="AP50" s="1150">
        <f>+U50</f>
        <v>0</v>
      </c>
      <c r="AQ50" s="1004">
        <f>SUM(AR50:AW53)</f>
        <v>0</v>
      </c>
      <c r="AR50" s="299"/>
      <c r="AS50" s="299"/>
      <c r="AT50" s="299"/>
      <c r="AU50" s="299"/>
      <c r="AV50" s="299"/>
      <c r="AW50" s="299"/>
      <c r="AX50" s="1150">
        <f>+V50</f>
        <v>0</v>
      </c>
      <c r="AY50" s="1004">
        <f>SUM(AZ50:BE53)</f>
        <v>0</v>
      </c>
      <c r="AZ50" s="299"/>
      <c r="BA50" s="299"/>
      <c r="BB50" s="299"/>
      <c r="BC50" s="299"/>
      <c r="BD50" s="299"/>
      <c r="BE50" s="299"/>
      <c r="BF50" s="1150">
        <f>+W50</f>
        <v>0</v>
      </c>
      <c r="BG50" s="1004">
        <f>SUM(BH50:BM53)</f>
        <v>0</v>
      </c>
      <c r="BH50" s="299"/>
      <c r="BI50" s="299"/>
      <c r="BJ50" s="299"/>
      <c r="BK50" s="299"/>
      <c r="BL50" s="299"/>
      <c r="BM50" s="299"/>
      <c r="BN50" s="1150">
        <f>+X50</f>
        <v>0</v>
      </c>
      <c r="BO50" s="1004">
        <f>SUM(BP50:BU53)</f>
        <v>0</v>
      </c>
      <c r="BP50" s="299"/>
      <c r="BQ50" s="299"/>
      <c r="BR50" s="299"/>
      <c r="BS50" s="299"/>
      <c r="BT50" s="299"/>
      <c r="BU50" s="299"/>
    </row>
    <row r="51" spans="1:73" ht="40.15" customHeight="1" x14ac:dyDescent="0.25">
      <c r="A51" s="151"/>
      <c r="B51" s="24"/>
      <c r="C51" s="1449"/>
      <c r="D51" s="1050"/>
      <c r="E51" s="1062"/>
      <c r="F51" s="1495"/>
      <c r="G51" s="1254" t="s">
        <v>365</v>
      </c>
      <c r="H51" s="1254">
        <v>8000</v>
      </c>
      <c r="I51" s="1254" t="s">
        <v>3041</v>
      </c>
      <c r="J51" s="1254">
        <v>35</v>
      </c>
      <c r="K51" s="1254" t="s">
        <v>3000</v>
      </c>
      <c r="L51" s="1254">
        <v>3502</v>
      </c>
      <c r="M51" s="1254" t="s">
        <v>2947</v>
      </c>
      <c r="N51" s="1504"/>
      <c r="O51" s="1254" t="s">
        <v>3685</v>
      </c>
      <c r="P51" s="1507" t="s">
        <v>1739</v>
      </c>
      <c r="Q51" s="1516">
        <v>8000</v>
      </c>
      <c r="R51" s="1513" t="s">
        <v>2871</v>
      </c>
      <c r="S51" s="1041"/>
      <c r="T51" s="1023"/>
      <c r="U51" s="1008"/>
      <c r="V51" s="1008"/>
      <c r="W51" s="1008"/>
      <c r="X51" s="1008"/>
      <c r="Y51" s="1008"/>
      <c r="Z51" s="1005"/>
      <c r="AA51" s="1005"/>
      <c r="AB51" s="1005"/>
      <c r="AC51" s="1005"/>
      <c r="AD51" s="1005"/>
      <c r="AE51" s="1005"/>
      <c r="AF51" s="1005"/>
      <c r="AG51" s="479"/>
      <c r="AH51" s="592"/>
      <c r="AI51" s="592"/>
      <c r="AJ51" s="592"/>
      <c r="AK51" s="196"/>
      <c r="AL51" s="197"/>
      <c r="AM51" s="197"/>
      <c r="AN51" s="197"/>
      <c r="AO51" s="197"/>
      <c r="AP51" s="1151"/>
      <c r="AQ51" s="1005"/>
      <c r="AR51" s="282"/>
      <c r="AS51" s="282"/>
      <c r="AT51" s="282"/>
      <c r="AU51" s="282"/>
      <c r="AV51" s="282"/>
      <c r="AW51" s="282"/>
      <c r="AX51" s="1151"/>
      <c r="AY51" s="1005"/>
      <c r="AZ51" s="282"/>
      <c r="BA51" s="282"/>
      <c r="BB51" s="282"/>
      <c r="BC51" s="282"/>
      <c r="BD51" s="282"/>
      <c r="BE51" s="282"/>
      <c r="BF51" s="1151"/>
      <c r="BG51" s="1005"/>
      <c r="BH51" s="282"/>
      <c r="BI51" s="282"/>
      <c r="BJ51" s="282"/>
      <c r="BK51" s="282"/>
      <c r="BL51" s="282"/>
      <c r="BM51" s="282"/>
      <c r="BN51" s="1151"/>
      <c r="BO51" s="1005"/>
      <c r="BP51" s="282"/>
      <c r="BQ51" s="282"/>
      <c r="BR51" s="282"/>
      <c r="BS51" s="282"/>
      <c r="BT51" s="282"/>
      <c r="BU51" s="282"/>
    </row>
    <row r="52" spans="1:73" ht="40.15" customHeight="1" x14ac:dyDescent="0.25">
      <c r="A52" s="151"/>
      <c r="B52" s="24"/>
      <c r="C52" s="1449"/>
      <c r="D52" s="1050"/>
      <c r="E52" s="1062"/>
      <c r="F52" s="1495"/>
      <c r="G52" s="1254" t="s">
        <v>365</v>
      </c>
      <c r="H52" s="1254">
        <v>8000</v>
      </c>
      <c r="I52" s="1254" t="s">
        <v>3041</v>
      </c>
      <c r="J52" s="1254">
        <v>35</v>
      </c>
      <c r="K52" s="1254" t="s">
        <v>3000</v>
      </c>
      <c r="L52" s="1254">
        <v>3502</v>
      </c>
      <c r="M52" s="1254" t="s">
        <v>2947</v>
      </c>
      <c r="N52" s="1504"/>
      <c r="O52" s="1254" t="s">
        <v>3685</v>
      </c>
      <c r="P52" s="1507" t="s">
        <v>1739</v>
      </c>
      <c r="Q52" s="1516">
        <v>8000</v>
      </c>
      <c r="R52" s="1513" t="s">
        <v>2871</v>
      </c>
      <c r="S52" s="1041"/>
      <c r="T52" s="1023"/>
      <c r="U52" s="1008"/>
      <c r="V52" s="1008"/>
      <c r="W52" s="1008"/>
      <c r="X52" s="1008"/>
      <c r="Y52" s="1008"/>
      <c r="Z52" s="1005"/>
      <c r="AA52" s="1005"/>
      <c r="AB52" s="1005"/>
      <c r="AC52" s="1005"/>
      <c r="AD52" s="1005"/>
      <c r="AE52" s="1005"/>
      <c r="AF52" s="1005"/>
      <c r="AG52" s="196"/>
      <c r="AH52" s="592"/>
      <c r="AI52" s="592"/>
      <c r="AJ52" s="592"/>
      <c r="AK52" s="196"/>
      <c r="AL52" s="197"/>
      <c r="AM52" s="197"/>
      <c r="AN52" s="197"/>
      <c r="AO52" s="197"/>
      <c r="AP52" s="1151"/>
      <c r="AQ52" s="1005"/>
      <c r="AR52" s="282"/>
      <c r="AS52" s="282"/>
      <c r="AT52" s="282"/>
      <c r="AU52" s="282"/>
      <c r="AV52" s="282"/>
      <c r="AW52" s="282"/>
      <c r="AX52" s="1151"/>
      <c r="AY52" s="1005"/>
      <c r="AZ52" s="282"/>
      <c r="BA52" s="282"/>
      <c r="BB52" s="282"/>
      <c r="BC52" s="282"/>
      <c r="BD52" s="282"/>
      <c r="BE52" s="282"/>
      <c r="BF52" s="1151"/>
      <c r="BG52" s="1005"/>
      <c r="BH52" s="282"/>
      <c r="BI52" s="282"/>
      <c r="BJ52" s="282"/>
      <c r="BK52" s="282"/>
      <c r="BL52" s="282"/>
      <c r="BM52" s="282"/>
      <c r="BN52" s="1151"/>
      <c r="BO52" s="1005"/>
      <c r="BP52" s="282"/>
      <c r="BQ52" s="282"/>
      <c r="BR52" s="282"/>
      <c r="BS52" s="282"/>
      <c r="BT52" s="282"/>
      <c r="BU52" s="282"/>
    </row>
    <row r="53" spans="1:73" ht="40.15" customHeight="1" thickBot="1" x14ac:dyDescent="0.3">
      <c r="A53" s="151"/>
      <c r="B53" s="24"/>
      <c r="C53" s="1450"/>
      <c r="D53" s="1051"/>
      <c r="E53" s="1063"/>
      <c r="F53" s="1496"/>
      <c r="G53" s="1255" t="s">
        <v>365</v>
      </c>
      <c r="H53" s="1255">
        <v>8000</v>
      </c>
      <c r="I53" s="1255" t="s">
        <v>3041</v>
      </c>
      <c r="J53" s="1255">
        <v>35</v>
      </c>
      <c r="K53" s="1255" t="s">
        <v>3000</v>
      </c>
      <c r="L53" s="1255">
        <v>3502</v>
      </c>
      <c r="M53" s="1255" t="s">
        <v>2947</v>
      </c>
      <c r="N53" s="1505"/>
      <c r="O53" s="1255" t="s">
        <v>3685</v>
      </c>
      <c r="P53" s="1508" t="s">
        <v>1739</v>
      </c>
      <c r="Q53" s="1517">
        <v>8000</v>
      </c>
      <c r="R53" s="1514" t="s">
        <v>2871</v>
      </c>
      <c r="S53" s="1042"/>
      <c r="T53" s="1024"/>
      <c r="U53" s="1009"/>
      <c r="V53" s="1009"/>
      <c r="W53" s="1009"/>
      <c r="X53" s="1009"/>
      <c r="Y53" s="1009"/>
      <c r="Z53" s="1006"/>
      <c r="AA53" s="1006"/>
      <c r="AB53" s="1006"/>
      <c r="AC53" s="1006"/>
      <c r="AD53" s="1006"/>
      <c r="AE53" s="1006"/>
      <c r="AF53" s="1006"/>
      <c r="AG53" s="715"/>
      <c r="AH53" s="716"/>
      <c r="AI53" s="716"/>
      <c r="AJ53" s="716"/>
      <c r="AK53" s="715"/>
      <c r="AL53" s="717"/>
      <c r="AM53" s="717"/>
      <c r="AN53" s="717"/>
      <c r="AO53" s="717"/>
      <c r="AP53" s="1152"/>
      <c r="AQ53" s="1006"/>
      <c r="AR53" s="718"/>
      <c r="AS53" s="718"/>
      <c r="AT53" s="718"/>
      <c r="AU53" s="718"/>
      <c r="AV53" s="718"/>
      <c r="AW53" s="718"/>
      <c r="AX53" s="1152"/>
      <c r="AY53" s="1006"/>
      <c r="AZ53" s="718"/>
      <c r="BA53" s="718"/>
      <c r="BB53" s="718"/>
      <c r="BC53" s="718"/>
      <c r="BD53" s="718"/>
      <c r="BE53" s="718"/>
      <c r="BF53" s="1152"/>
      <c r="BG53" s="1006"/>
      <c r="BH53" s="718"/>
      <c r="BI53" s="718"/>
      <c r="BJ53" s="718"/>
      <c r="BK53" s="718"/>
      <c r="BL53" s="718"/>
      <c r="BM53" s="718"/>
      <c r="BN53" s="1152"/>
      <c r="BO53" s="1006"/>
      <c r="BP53" s="718"/>
      <c r="BQ53" s="718"/>
      <c r="BR53" s="718"/>
      <c r="BS53" s="718"/>
      <c r="BT53" s="718"/>
      <c r="BU53" s="718"/>
    </row>
    <row r="54" spans="1:73" ht="40.15" customHeight="1" thickTop="1" x14ac:dyDescent="0.25">
      <c r="A54" s="151"/>
      <c r="B54" s="24"/>
      <c r="C54" s="1448" t="s">
        <v>1740</v>
      </c>
      <c r="D54" s="1049" t="s">
        <v>1741</v>
      </c>
      <c r="E54" s="1061">
        <v>531</v>
      </c>
      <c r="F54" s="1494" t="s">
        <v>3687</v>
      </c>
      <c r="G54" s="1253" t="s">
        <v>3688</v>
      </c>
      <c r="H54" s="1253">
        <v>20</v>
      </c>
      <c r="I54" s="1253" t="s">
        <v>3041</v>
      </c>
      <c r="J54" s="1253">
        <v>17</v>
      </c>
      <c r="K54" s="1253" t="s">
        <v>3689</v>
      </c>
      <c r="L54" s="1253">
        <v>1702</v>
      </c>
      <c r="M54" s="1253" t="s">
        <v>3131</v>
      </c>
      <c r="N54" s="1503">
        <v>2026004540086</v>
      </c>
      <c r="O54" s="1253" t="s">
        <v>3690</v>
      </c>
      <c r="P54" s="1506" t="s">
        <v>1742</v>
      </c>
      <c r="Q54" s="1515">
        <v>20</v>
      </c>
      <c r="R54" s="1512" t="s">
        <v>2871</v>
      </c>
      <c r="S54" s="1040"/>
      <c r="T54" s="1022"/>
      <c r="U54" s="1007"/>
      <c r="V54" s="1007"/>
      <c r="W54" s="1007"/>
      <c r="X54" s="1007"/>
      <c r="Y54" s="1007"/>
      <c r="Z54" s="1004">
        <f t="shared" si="5"/>
        <v>0</v>
      </c>
      <c r="AA54" s="1004">
        <f t="shared" si="25"/>
        <v>0</v>
      </c>
      <c r="AB54" s="1004">
        <f t="shared" si="25"/>
        <v>0</v>
      </c>
      <c r="AC54" s="1004">
        <f t="shared" si="25"/>
        <v>0</v>
      </c>
      <c r="AD54" s="1004">
        <f t="shared" si="25"/>
        <v>0</v>
      </c>
      <c r="AE54" s="1004">
        <f t="shared" si="25"/>
        <v>0</v>
      </c>
      <c r="AF54" s="1004">
        <f t="shared" si="25"/>
        <v>0</v>
      </c>
      <c r="AG54" s="714"/>
      <c r="AH54" s="593"/>
      <c r="AI54" s="593"/>
      <c r="AJ54" s="593"/>
      <c r="AK54" s="207"/>
      <c r="AL54" s="208"/>
      <c r="AM54" s="208"/>
      <c r="AN54" s="208"/>
      <c r="AO54" s="208"/>
      <c r="AP54" s="1150">
        <f>+U54</f>
        <v>0</v>
      </c>
      <c r="AQ54" s="1004">
        <f>SUM(AR54:AW57)</f>
        <v>0</v>
      </c>
      <c r="AR54" s="299"/>
      <c r="AS54" s="299"/>
      <c r="AT54" s="299"/>
      <c r="AU54" s="299"/>
      <c r="AV54" s="299"/>
      <c r="AW54" s="299"/>
      <c r="AX54" s="1150">
        <f>+V54</f>
        <v>0</v>
      </c>
      <c r="AY54" s="1004">
        <f>SUM(AZ54:BE57)</f>
        <v>0</v>
      </c>
      <c r="AZ54" s="299"/>
      <c r="BA54" s="299"/>
      <c r="BB54" s="299"/>
      <c r="BC54" s="299"/>
      <c r="BD54" s="299"/>
      <c r="BE54" s="299"/>
      <c r="BF54" s="1150">
        <f>+W54</f>
        <v>0</v>
      </c>
      <c r="BG54" s="1004">
        <f>SUM(BH54:BM57)</f>
        <v>0</v>
      </c>
      <c r="BH54" s="299"/>
      <c r="BI54" s="299"/>
      <c r="BJ54" s="299"/>
      <c r="BK54" s="299"/>
      <c r="BL54" s="299"/>
      <c r="BM54" s="299"/>
      <c r="BN54" s="1150">
        <f>+X54</f>
        <v>0</v>
      </c>
      <c r="BO54" s="1004">
        <f>SUM(BP54:BU57)</f>
        <v>0</v>
      </c>
      <c r="BP54" s="299"/>
      <c r="BQ54" s="299"/>
      <c r="BR54" s="299"/>
      <c r="BS54" s="299"/>
      <c r="BT54" s="299"/>
      <c r="BU54" s="299"/>
    </row>
    <row r="55" spans="1:73" ht="40.15" customHeight="1" x14ac:dyDescent="0.25">
      <c r="A55" s="151"/>
      <c r="B55" s="24"/>
      <c r="C55" s="1449"/>
      <c r="D55" s="1050"/>
      <c r="E55" s="1062"/>
      <c r="F55" s="1495"/>
      <c r="G55" s="1254" t="s">
        <v>3688</v>
      </c>
      <c r="H55" s="1254">
        <v>20</v>
      </c>
      <c r="I55" s="1254" t="s">
        <v>3041</v>
      </c>
      <c r="J55" s="1254">
        <v>17</v>
      </c>
      <c r="K55" s="1254" t="s">
        <v>3689</v>
      </c>
      <c r="L55" s="1254">
        <v>1702</v>
      </c>
      <c r="M55" s="1254" t="s">
        <v>3131</v>
      </c>
      <c r="N55" s="1504"/>
      <c r="O55" s="1254" t="s">
        <v>3690</v>
      </c>
      <c r="P55" s="1507" t="s">
        <v>1742</v>
      </c>
      <c r="Q55" s="1516">
        <v>20</v>
      </c>
      <c r="R55" s="1513" t="s">
        <v>2871</v>
      </c>
      <c r="S55" s="1041"/>
      <c r="T55" s="1023"/>
      <c r="U55" s="1008"/>
      <c r="V55" s="1008"/>
      <c r="W55" s="1008"/>
      <c r="X55" s="1008"/>
      <c r="Y55" s="1008"/>
      <c r="Z55" s="1005"/>
      <c r="AA55" s="1005"/>
      <c r="AB55" s="1005"/>
      <c r="AC55" s="1005"/>
      <c r="AD55" s="1005"/>
      <c r="AE55" s="1005"/>
      <c r="AF55" s="1005"/>
      <c r="AG55" s="479"/>
      <c r="AH55" s="592"/>
      <c r="AI55" s="592"/>
      <c r="AJ55" s="592"/>
      <c r="AK55" s="196"/>
      <c r="AL55" s="197"/>
      <c r="AM55" s="197"/>
      <c r="AN55" s="197"/>
      <c r="AO55" s="197"/>
      <c r="AP55" s="1151"/>
      <c r="AQ55" s="1005"/>
      <c r="AR55" s="282"/>
      <c r="AS55" s="282"/>
      <c r="AT55" s="282"/>
      <c r="AU55" s="282"/>
      <c r="AV55" s="282"/>
      <c r="AW55" s="282"/>
      <c r="AX55" s="1151"/>
      <c r="AY55" s="1005"/>
      <c r="AZ55" s="282"/>
      <c r="BA55" s="282"/>
      <c r="BB55" s="282"/>
      <c r="BC55" s="282"/>
      <c r="BD55" s="282"/>
      <c r="BE55" s="282"/>
      <c r="BF55" s="1151"/>
      <c r="BG55" s="1005"/>
      <c r="BH55" s="282"/>
      <c r="BI55" s="282"/>
      <c r="BJ55" s="282"/>
      <c r="BK55" s="282"/>
      <c r="BL55" s="282"/>
      <c r="BM55" s="282"/>
      <c r="BN55" s="1151"/>
      <c r="BO55" s="1005"/>
      <c r="BP55" s="282"/>
      <c r="BQ55" s="282"/>
      <c r="BR55" s="282"/>
      <c r="BS55" s="282"/>
      <c r="BT55" s="282"/>
      <c r="BU55" s="282"/>
    </row>
    <row r="56" spans="1:73" ht="40.15" customHeight="1" x14ac:dyDescent="0.25">
      <c r="A56" s="151"/>
      <c r="B56" s="24"/>
      <c r="C56" s="1449"/>
      <c r="D56" s="1050"/>
      <c r="E56" s="1062"/>
      <c r="F56" s="1495"/>
      <c r="G56" s="1254" t="s">
        <v>3688</v>
      </c>
      <c r="H56" s="1254">
        <v>20</v>
      </c>
      <c r="I56" s="1254" t="s">
        <v>3041</v>
      </c>
      <c r="J56" s="1254">
        <v>17</v>
      </c>
      <c r="K56" s="1254" t="s">
        <v>3689</v>
      </c>
      <c r="L56" s="1254">
        <v>1702</v>
      </c>
      <c r="M56" s="1254" t="s">
        <v>3131</v>
      </c>
      <c r="N56" s="1504"/>
      <c r="O56" s="1254" t="s">
        <v>3690</v>
      </c>
      <c r="P56" s="1507" t="s">
        <v>1742</v>
      </c>
      <c r="Q56" s="1516">
        <v>20</v>
      </c>
      <c r="R56" s="1513" t="s">
        <v>2871</v>
      </c>
      <c r="S56" s="1041"/>
      <c r="T56" s="1023"/>
      <c r="U56" s="1008"/>
      <c r="V56" s="1008"/>
      <c r="W56" s="1008"/>
      <c r="X56" s="1008"/>
      <c r="Y56" s="1008"/>
      <c r="Z56" s="1005"/>
      <c r="AA56" s="1005"/>
      <c r="AB56" s="1005"/>
      <c r="AC56" s="1005"/>
      <c r="AD56" s="1005"/>
      <c r="AE56" s="1005"/>
      <c r="AF56" s="1005"/>
      <c r="AG56" s="196"/>
      <c r="AH56" s="592"/>
      <c r="AI56" s="592"/>
      <c r="AJ56" s="592"/>
      <c r="AK56" s="196"/>
      <c r="AL56" s="197"/>
      <c r="AM56" s="197"/>
      <c r="AN56" s="197"/>
      <c r="AO56" s="197"/>
      <c r="AP56" s="1151"/>
      <c r="AQ56" s="1005"/>
      <c r="AR56" s="282"/>
      <c r="AS56" s="282"/>
      <c r="AT56" s="282"/>
      <c r="AU56" s="282"/>
      <c r="AV56" s="282"/>
      <c r="AW56" s="282"/>
      <c r="AX56" s="1151"/>
      <c r="AY56" s="1005"/>
      <c r="AZ56" s="282"/>
      <c r="BA56" s="282"/>
      <c r="BB56" s="282"/>
      <c r="BC56" s="282"/>
      <c r="BD56" s="282"/>
      <c r="BE56" s="282"/>
      <c r="BF56" s="1151"/>
      <c r="BG56" s="1005"/>
      <c r="BH56" s="282"/>
      <c r="BI56" s="282"/>
      <c r="BJ56" s="282"/>
      <c r="BK56" s="282"/>
      <c r="BL56" s="282"/>
      <c r="BM56" s="282"/>
      <c r="BN56" s="1151"/>
      <c r="BO56" s="1005"/>
      <c r="BP56" s="282"/>
      <c r="BQ56" s="282"/>
      <c r="BR56" s="282"/>
      <c r="BS56" s="282"/>
      <c r="BT56" s="282"/>
      <c r="BU56" s="282"/>
    </row>
    <row r="57" spans="1:73" ht="40.15" customHeight="1" thickBot="1" x14ac:dyDescent="0.3">
      <c r="A57" s="151"/>
      <c r="B57" s="24"/>
      <c r="C57" s="1450"/>
      <c r="D57" s="1051"/>
      <c r="E57" s="1063"/>
      <c r="F57" s="1496"/>
      <c r="G57" s="1255" t="s">
        <v>3688</v>
      </c>
      <c r="H57" s="1255">
        <v>20</v>
      </c>
      <c r="I57" s="1255" t="s">
        <v>3041</v>
      </c>
      <c r="J57" s="1255">
        <v>17</v>
      </c>
      <c r="K57" s="1255" t="s">
        <v>3689</v>
      </c>
      <c r="L57" s="1255">
        <v>1702</v>
      </c>
      <c r="M57" s="1255" t="s">
        <v>3131</v>
      </c>
      <c r="N57" s="1505"/>
      <c r="O57" s="1255" t="s">
        <v>3690</v>
      </c>
      <c r="P57" s="1508" t="s">
        <v>1742</v>
      </c>
      <c r="Q57" s="1517">
        <v>20</v>
      </c>
      <c r="R57" s="1514" t="s">
        <v>2871</v>
      </c>
      <c r="S57" s="1042"/>
      <c r="T57" s="1024"/>
      <c r="U57" s="1009"/>
      <c r="V57" s="1009"/>
      <c r="W57" s="1009"/>
      <c r="X57" s="1009"/>
      <c r="Y57" s="1009"/>
      <c r="Z57" s="1006"/>
      <c r="AA57" s="1006"/>
      <c r="AB57" s="1006"/>
      <c r="AC57" s="1006"/>
      <c r="AD57" s="1006"/>
      <c r="AE57" s="1006"/>
      <c r="AF57" s="1006"/>
      <c r="AG57" s="715"/>
      <c r="AH57" s="716"/>
      <c r="AI57" s="716"/>
      <c r="AJ57" s="716"/>
      <c r="AK57" s="715"/>
      <c r="AL57" s="717"/>
      <c r="AM57" s="717"/>
      <c r="AN57" s="717"/>
      <c r="AO57" s="717"/>
      <c r="AP57" s="1152"/>
      <c r="AQ57" s="1006"/>
      <c r="AR57" s="718"/>
      <c r="AS57" s="718"/>
      <c r="AT57" s="718"/>
      <c r="AU57" s="718"/>
      <c r="AV57" s="718"/>
      <c r="AW57" s="718"/>
      <c r="AX57" s="1152"/>
      <c r="AY57" s="1006"/>
      <c r="AZ57" s="718"/>
      <c r="BA57" s="718"/>
      <c r="BB57" s="718"/>
      <c r="BC57" s="718"/>
      <c r="BD57" s="718"/>
      <c r="BE57" s="718"/>
      <c r="BF57" s="1152"/>
      <c r="BG57" s="1006"/>
      <c r="BH57" s="718"/>
      <c r="BI57" s="718"/>
      <c r="BJ57" s="718"/>
      <c r="BK57" s="718"/>
      <c r="BL57" s="718"/>
      <c r="BM57" s="718"/>
      <c r="BN57" s="1152"/>
      <c r="BO57" s="1006"/>
      <c r="BP57" s="718"/>
      <c r="BQ57" s="718"/>
      <c r="BR57" s="718"/>
      <c r="BS57" s="718"/>
      <c r="BT57" s="718"/>
      <c r="BU57" s="718"/>
    </row>
    <row r="58" spans="1:73" ht="40.15" customHeight="1" thickTop="1" x14ac:dyDescent="0.25">
      <c r="A58" s="151"/>
      <c r="B58" s="24"/>
      <c r="C58" s="1448" t="s">
        <v>1743</v>
      </c>
      <c r="D58" s="1049" t="s">
        <v>1744</v>
      </c>
      <c r="E58" s="1061">
        <v>532</v>
      </c>
      <c r="F58" s="1494" t="s">
        <v>3691</v>
      </c>
      <c r="G58" s="1253" t="s">
        <v>3692</v>
      </c>
      <c r="H58" s="1253">
        <v>60</v>
      </c>
      <c r="I58" s="1253" t="s">
        <v>3041</v>
      </c>
      <c r="J58" s="1253">
        <v>35</v>
      </c>
      <c r="K58" s="1253" t="s">
        <v>3000</v>
      </c>
      <c r="L58" s="1253">
        <v>3502</v>
      </c>
      <c r="M58" s="1253" t="s">
        <v>2947</v>
      </c>
      <c r="N58" s="1503">
        <v>2026004540091</v>
      </c>
      <c r="O58" s="1253" t="s">
        <v>3685</v>
      </c>
      <c r="P58" s="1506" t="s">
        <v>1745</v>
      </c>
      <c r="Q58" s="1515">
        <v>60</v>
      </c>
      <c r="R58" s="1512" t="s">
        <v>2871</v>
      </c>
      <c r="S58" s="1040"/>
      <c r="T58" s="1022"/>
      <c r="U58" s="1007"/>
      <c r="V58" s="1007"/>
      <c r="W58" s="1007"/>
      <c r="X58" s="1007"/>
      <c r="Y58" s="1007"/>
      <c r="Z58" s="1004">
        <f t="shared" si="5"/>
        <v>0</v>
      </c>
      <c r="AA58" s="1004">
        <f t="shared" si="25"/>
        <v>0</v>
      </c>
      <c r="AB58" s="1004">
        <f t="shared" si="25"/>
        <v>0</v>
      </c>
      <c r="AC58" s="1004">
        <f t="shared" si="25"/>
        <v>0</v>
      </c>
      <c r="AD58" s="1004">
        <f t="shared" si="25"/>
        <v>0</v>
      </c>
      <c r="AE58" s="1004">
        <f t="shared" si="25"/>
        <v>0</v>
      </c>
      <c r="AF58" s="1004">
        <f t="shared" si="25"/>
        <v>0</v>
      </c>
      <c r="AG58" s="714"/>
      <c r="AH58" s="593"/>
      <c r="AI58" s="593"/>
      <c r="AJ58" s="593"/>
      <c r="AK58" s="207"/>
      <c r="AL58" s="208"/>
      <c r="AM58" s="208"/>
      <c r="AN58" s="208"/>
      <c r="AO58" s="208"/>
      <c r="AP58" s="1150">
        <f>+U58</f>
        <v>0</v>
      </c>
      <c r="AQ58" s="1004">
        <f>SUM(AR58:AW61)</f>
        <v>0</v>
      </c>
      <c r="AR58" s="299"/>
      <c r="AS58" s="299"/>
      <c r="AT58" s="299"/>
      <c r="AU58" s="299"/>
      <c r="AV58" s="299"/>
      <c r="AW58" s="299"/>
      <c r="AX58" s="1150">
        <f>+V58</f>
        <v>0</v>
      </c>
      <c r="AY58" s="1004">
        <f>SUM(AZ58:BE61)</f>
        <v>0</v>
      </c>
      <c r="AZ58" s="299"/>
      <c r="BA58" s="299"/>
      <c r="BB58" s="299"/>
      <c r="BC58" s="299"/>
      <c r="BD58" s="299"/>
      <c r="BE58" s="299"/>
      <c r="BF58" s="1150">
        <f>+W58</f>
        <v>0</v>
      </c>
      <c r="BG58" s="1004">
        <f>SUM(BH58:BM61)</f>
        <v>0</v>
      </c>
      <c r="BH58" s="299"/>
      <c r="BI58" s="299"/>
      <c r="BJ58" s="299"/>
      <c r="BK58" s="299"/>
      <c r="BL58" s="299"/>
      <c r="BM58" s="299"/>
      <c r="BN58" s="1150">
        <f>+X58</f>
        <v>0</v>
      </c>
      <c r="BO58" s="1004">
        <f>SUM(BP58:BU61)</f>
        <v>0</v>
      </c>
      <c r="BP58" s="299"/>
      <c r="BQ58" s="299"/>
      <c r="BR58" s="299"/>
      <c r="BS58" s="299"/>
      <c r="BT58" s="299"/>
      <c r="BU58" s="299"/>
    </row>
    <row r="59" spans="1:73" ht="40.15" customHeight="1" x14ac:dyDescent="0.25">
      <c r="A59" s="151"/>
      <c r="B59" s="24"/>
      <c r="C59" s="1449"/>
      <c r="D59" s="1050"/>
      <c r="E59" s="1062"/>
      <c r="F59" s="1495"/>
      <c r="G59" s="1254" t="s">
        <v>3692</v>
      </c>
      <c r="H59" s="1254">
        <v>60</v>
      </c>
      <c r="I59" s="1254" t="s">
        <v>3041</v>
      </c>
      <c r="J59" s="1254">
        <v>35</v>
      </c>
      <c r="K59" s="1254" t="s">
        <v>3000</v>
      </c>
      <c r="L59" s="1254">
        <v>3502</v>
      </c>
      <c r="M59" s="1254" t="s">
        <v>2947</v>
      </c>
      <c r="N59" s="1504"/>
      <c r="O59" s="1254" t="s">
        <v>3685</v>
      </c>
      <c r="P59" s="1507" t="s">
        <v>1745</v>
      </c>
      <c r="Q59" s="1516">
        <v>60</v>
      </c>
      <c r="R59" s="1513" t="s">
        <v>2871</v>
      </c>
      <c r="S59" s="1041"/>
      <c r="T59" s="1023"/>
      <c r="U59" s="1008"/>
      <c r="V59" s="1008"/>
      <c r="W59" s="1008"/>
      <c r="X59" s="1008"/>
      <c r="Y59" s="1008"/>
      <c r="Z59" s="1005"/>
      <c r="AA59" s="1005"/>
      <c r="AB59" s="1005"/>
      <c r="AC59" s="1005"/>
      <c r="AD59" s="1005"/>
      <c r="AE59" s="1005"/>
      <c r="AF59" s="1005"/>
      <c r="AG59" s="479"/>
      <c r="AH59" s="592"/>
      <c r="AI59" s="592"/>
      <c r="AJ59" s="592"/>
      <c r="AK59" s="196"/>
      <c r="AL59" s="197"/>
      <c r="AM59" s="197"/>
      <c r="AN59" s="197"/>
      <c r="AO59" s="197"/>
      <c r="AP59" s="1151"/>
      <c r="AQ59" s="1005"/>
      <c r="AR59" s="282"/>
      <c r="AS59" s="282"/>
      <c r="AT59" s="282"/>
      <c r="AU59" s="282"/>
      <c r="AV59" s="282"/>
      <c r="AW59" s="282"/>
      <c r="AX59" s="1151"/>
      <c r="AY59" s="1005"/>
      <c r="AZ59" s="282"/>
      <c r="BA59" s="282"/>
      <c r="BB59" s="282"/>
      <c r="BC59" s="282"/>
      <c r="BD59" s="282"/>
      <c r="BE59" s="282"/>
      <c r="BF59" s="1151"/>
      <c r="BG59" s="1005"/>
      <c r="BH59" s="282"/>
      <c r="BI59" s="282"/>
      <c r="BJ59" s="282"/>
      <c r="BK59" s="282"/>
      <c r="BL59" s="282"/>
      <c r="BM59" s="282"/>
      <c r="BN59" s="1151"/>
      <c r="BO59" s="1005"/>
      <c r="BP59" s="282"/>
      <c r="BQ59" s="282"/>
      <c r="BR59" s="282"/>
      <c r="BS59" s="282"/>
      <c r="BT59" s="282"/>
      <c r="BU59" s="282"/>
    </row>
    <row r="60" spans="1:73" ht="40.15" customHeight="1" x14ac:dyDescent="0.25">
      <c r="A60" s="151"/>
      <c r="B60" s="24"/>
      <c r="C60" s="1449"/>
      <c r="D60" s="1050"/>
      <c r="E60" s="1062"/>
      <c r="F60" s="1495"/>
      <c r="G60" s="1254" t="s">
        <v>3692</v>
      </c>
      <c r="H60" s="1254">
        <v>60</v>
      </c>
      <c r="I60" s="1254" t="s">
        <v>3041</v>
      </c>
      <c r="J60" s="1254">
        <v>35</v>
      </c>
      <c r="K60" s="1254" t="s">
        <v>3000</v>
      </c>
      <c r="L60" s="1254">
        <v>3502</v>
      </c>
      <c r="M60" s="1254" t="s">
        <v>2947</v>
      </c>
      <c r="N60" s="1504"/>
      <c r="O60" s="1254" t="s">
        <v>3685</v>
      </c>
      <c r="P60" s="1507" t="s">
        <v>1745</v>
      </c>
      <c r="Q60" s="1516">
        <v>60</v>
      </c>
      <c r="R60" s="1513" t="s">
        <v>2871</v>
      </c>
      <c r="S60" s="1041"/>
      <c r="T60" s="1023"/>
      <c r="U60" s="1008"/>
      <c r="V60" s="1008"/>
      <c r="W60" s="1008"/>
      <c r="X60" s="1008"/>
      <c r="Y60" s="1008"/>
      <c r="Z60" s="1005"/>
      <c r="AA60" s="1005"/>
      <c r="AB60" s="1005"/>
      <c r="AC60" s="1005"/>
      <c r="AD60" s="1005"/>
      <c r="AE60" s="1005"/>
      <c r="AF60" s="1005"/>
      <c r="AG60" s="196"/>
      <c r="AH60" s="592"/>
      <c r="AI60" s="592"/>
      <c r="AJ60" s="592"/>
      <c r="AK60" s="196"/>
      <c r="AL60" s="197"/>
      <c r="AM60" s="197"/>
      <c r="AN60" s="197"/>
      <c r="AO60" s="197"/>
      <c r="AP60" s="1151"/>
      <c r="AQ60" s="1005"/>
      <c r="AR60" s="282"/>
      <c r="AS60" s="282"/>
      <c r="AT60" s="282"/>
      <c r="AU60" s="282"/>
      <c r="AV60" s="282"/>
      <c r="AW60" s="282"/>
      <c r="AX60" s="1151"/>
      <c r="AY60" s="1005"/>
      <c r="AZ60" s="282"/>
      <c r="BA60" s="282"/>
      <c r="BB60" s="282"/>
      <c r="BC60" s="282"/>
      <c r="BD60" s="282"/>
      <c r="BE60" s="282"/>
      <c r="BF60" s="1151"/>
      <c r="BG60" s="1005"/>
      <c r="BH60" s="282"/>
      <c r="BI60" s="282"/>
      <c r="BJ60" s="282"/>
      <c r="BK60" s="282"/>
      <c r="BL60" s="282"/>
      <c r="BM60" s="282"/>
      <c r="BN60" s="1151"/>
      <c r="BO60" s="1005"/>
      <c r="BP60" s="282"/>
      <c r="BQ60" s="282"/>
      <c r="BR60" s="282"/>
      <c r="BS60" s="282"/>
      <c r="BT60" s="282"/>
      <c r="BU60" s="282"/>
    </row>
    <row r="61" spans="1:73" ht="40.15" customHeight="1" thickBot="1" x14ac:dyDescent="0.3">
      <c r="A61" s="151"/>
      <c r="B61" s="24"/>
      <c r="C61" s="1449"/>
      <c r="D61" s="1050"/>
      <c r="E61" s="1062"/>
      <c r="F61" s="1495"/>
      <c r="G61" s="1254" t="s">
        <v>3692</v>
      </c>
      <c r="H61" s="1254">
        <v>60</v>
      </c>
      <c r="I61" s="1254" t="s">
        <v>3041</v>
      </c>
      <c r="J61" s="1254">
        <v>35</v>
      </c>
      <c r="K61" s="1254" t="s">
        <v>3000</v>
      </c>
      <c r="L61" s="1254">
        <v>3502</v>
      </c>
      <c r="M61" s="1254" t="s">
        <v>2947</v>
      </c>
      <c r="N61" s="1504"/>
      <c r="O61" s="1254" t="s">
        <v>3685</v>
      </c>
      <c r="P61" s="1507" t="s">
        <v>1745</v>
      </c>
      <c r="Q61" s="1516">
        <v>60</v>
      </c>
      <c r="R61" s="1513" t="s">
        <v>2871</v>
      </c>
      <c r="S61" s="1042"/>
      <c r="T61" s="1024"/>
      <c r="U61" s="1009"/>
      <c r="V61" s="1009"/>
      <c r="W61" s="1009"/>
      <c r="X61" s="1009"/>
      <c r="Y61" s="1009"/>
      <c r="Z61" s="1006"/>
      <c r="AA61" s="1006"/>
      <c r="AB61" s="1006"/>
      <c r="AC61" s="1006"/>
      <c r="AD61" s="1006"/>
      <c r="AE61" s="1006"/>
      <c r="AF61" s="1006"/>
      <c r="AG61" s="715"/>
      <c r="AH61" s="716"/>
      <c r="AI61" s="716"/>
      <c r="AJ61" s="716"/>
      <c r="AK61" s="715"/>
      <c r="AL61" s="717"/>
      <c r="AM61" s="717"/>
      <c r="AN61" s="717"/>
      <c r="AO61" s="717"/>
      <c r="AP61" s="1152"/>
      <c r="AQ61" s="1006"/>
      <c r="AR61" s="718"/>
      <c r="AS61" s="718"/>
      <c r="AT61" s="718"/>
      <c r="AU61" s="718"/>
      <c r="AV61" s="718"/>
      <c r="AW61" s="718"/>
      <c r="AX61" s="1152"/>
      <c r="AY61" s="1006"/>
      <c r="AZ61" s="718"/>
      <c r="BA61" s="718"/>
      <c r="BB61" s="718"/>
      <c r="BC61" s="718"/>
      <c r="BD61" s="718"/>
      <c r="BE61" s="718"/>
      <c r="BF61" s="1152"/>
      <c r="BG61" s="1006"/>
      <c r="BH61" s="718"/>
      <c r="BI61" s="718"/>
      <c r="BJ61" s="718"/>
      <c r="BK61" s="718"/>
      <c r="BL61" s="718"/>
      <c r="BM61" s="718"/>
      <c r="BN61" s="1152"/>
      <c r="BO61" s="1006"/>
      <c r="BP61" s="718"/>
      <c r="BQ61" s="718"/>
      <c r="BR61" s="718"/>
      <c r="BS61" s="718"/>
      <c r="BT61" s="718"/>
      <c r="BU61" s="718"/>
    </row>
    <row r="62" spans="1:73" ht="40.15" customHeight="1" thickTop="1" thickBot="1" x14ac:dyDescent="0.3">
      <c r="A62" s="151"/>
      <c r="B62" s="924" t="s">
        <v>1746</v>
      </c>
      <c r="C62" s="238" t="s">
        <v>164</v>
      </c>
      <c r="D62" s="421"/>
      <c r="E62" s="662"/>
      <c r="F62" s="447"/>
      <c r="G62" s="373"/>
      <c r="H62" s="375"/>
      <c r="I62" s="375"/>
      <c r="J62" s="376"/>
      <c r="K62" s="376"/>
      <c r="L62" s="421"/>
      <c r="M62" s="423"/>
      <c r="N62" s="663"/>
      <c r="O62" s="664"/>
      <c r="P62" s="664"/>
      <c r="Q62" s="666"/>
      <c r="R62" s="698"/>
      <c r="S62" s="698"/>
      <c r="T62" s="783"/>
      <c r="U62" s="668"/>
      <c r="V62" s="668"/>
      <c r="W62" s="668"/>
      <c r="X62" s="668"/>
      <c r="Y62" s="248"/>
      <c r="Z62" s="700">
        <f t="shared" si="5"/>
        <v>0</v>
      </c>
      <c r="AA62" s="700">
        <f t="shared" si="5"/>
        <v>0</v>
      </c>
      <c r="AB62" s="700">
        <f t="shared" si="5"/>
        <v>0</v>
      </c>
      <c r="AC62" s="700">
        <f t="shared" si="5"/>
        <v>0</v>
      </c>
      <c r="AD62" s="700">
        <f t="shared" si="5"/>
        <v>0</v>
      </c>
      <c r="AE62" s="700">
        <f t="shared" si="5"/>
        <v>0</v>
      </c>
      <c r="AF62" s="700">
        <f t="shared" si="5"/>
        <v>0</v>
      </c>
      <c r="AG62" s="246"/>
      <c r="AH62" s="246"/>
      <c r="AI62" s="246"/>
      <c r="AJ62" s="246"/>
      <c r="AK62" s="246"/>
      <c r="AL62" s="246"/>
      <c r="AM62" s="246"/>
      <c r="AN62" s="246"/>
      <c r="AO62" s="246"/>
      <c r="AP62" s="784"/>
      <c r="AQ62" s="670">
        <f t="shared" ref="AQ62" si="26">SUM(AQ63:AQ94)</f>
        <v>0</v>
      </c>
      <c r="AR62" s="670">
        <f>SUM(AR63:AR94)</f>
        <v>0</v>
      </c>
      <c r="AS62" s="670">
        <f t="shared" ref="AS62:AW62" si="27">SUM(AS63:AS94)</f>
        <v>0</v>
      </c>
      <c r="AT62" s="670">
        <f t="shared" si="27"/>
        <v>0</v>
      </c>
      <c r="AU62" s="670">
        <f t="shared" si="27"/>
        <v>0</v>
      </c>
      <c r="AV62" s="670">
        <f t="shared" si="27"/>
        <v>0</v>
      </c>
      <c r="AW62" s="670">
        <f t="shared" si="27"/>
        <v>0</v>
      </c>
      <c r="AX62" s="784"/>
      <c r="AY62" s="670">
        <f t="shared" ref="AY62" si="28">SUM(AY63:AY94)</f>
        <v>0</v>
      </c>
      <c r="AZ62" s="670">
        <f>SUM(AZ63:AZ94)</f>
        <v>0</v>
      </c>
      <c r="BA62" s="670">
        <f t="shared" ref="BA62:BE62" si="29">SUM(BA63:BA94)</f>
        <v>0</v>
      </c>
      <c r="BB62" s="670">
        <f t="shared" si="29"/>
        <v>0</v>
      </c>
      <c r="BC62" s="670">
        <f t="shared" si="29"/>
        <v>0</v>
      </c>
      <c r="BD62" s="670">
        <f t="shared" si="29"/>
        <v>0</v>
      </c>
      <c r="BE62" s="670">
        <f t="shared" si="29"/>
        <v>0</v>
      </c>
      <c r="BF62" s="784"/>
      <c r="BG62" s="670">
        <f t="shared" ref="BG62" si="30">SUM(BG63:BG94)</f>
        <v>0</v>
      </c>
      <c r="BH62" s="670">
        <f>SUM(BH63:BH94)</f>
        <v>0</v>
      </c>
      <c r="BI62" s="670">
        <f t="shared" ref="BI62:BM62" si="31">SUM(BI63:BI94)</f>
        <v>0</v>
      </c>
      <c r="BJ62" s="670">
        <f t="shared" si="31"/>
        <v>0</v>
      </c>
      <c r="BK62" s="670">
        <f t="shared" si="31"/>
        <v>0</v>
      </c>
      <c r="BL62" s="670">
        <f t="shared" si="31"/>
        <v>0</v>
      </c>
      <c r="BM62" s="670">
        <f t="shared" si="31"/>
        <v>0</v>
      </c>
      <c r="BN62" s="784"/>
      <c r="BO62" s="670">
        <f t="shared" ref="BO62" si="32">SUM(BO63:BO94)</f>
        <v>0</v>
      </c>
      <c r="BP62" s="670">
        <f>SUM(BP63:BP94)</f>
        <v>0</v>
      </c>
      <c r="BQ62" s="670">
        <f t="shared" ref="BQ62:BU62" si="33">SUM(BQ63:BQ94)</f>
        <v>0</v>
      </c>
      <c r="BR62" s="670">
        <f t="shared" si="33"/>
        <v>0</v>
      </c>
      <c r="BS62" s="670">
        <f t="shared" si="33"/>
        <v>0</v>
      </c>
      <c r="BT62" s="670">
        <f t="shared" si="33"/>
        <v>0</v>
      </c>
      <c r="BU62" s="670">
        <f t="shared" si="33"/>
        <v>0</v>
      </c>
    </row>
    <row r="63" spans="1:73" ht="40.15" customHeight="1" thickTop="1" x14ac:dyDescent="0.25">
      <c r="A63" s="151"/>
      <c r="B63" s="24"/>
      <c r="C63" s="1449" t="s">
        <v>1747</v>
      </c>
      <c r="D63" s="1050" t="s">
        <v>1748</v>
      </c>
      <c r="E63" s="1062">
        <v>533</v>
      </c>
      <c r="F63" s="1460" t="s">
        <v>3693</v>
      </c>
      <c r="G63" s="1348" t="s">
        <v>3694</v>
      </c>
      <c r="H63" s="1348">
        <v>2</v>
      </c>
      <c r="I63" s="1348" t="s">
        <v>3041</v>
      </c>
      <c r="J63" s="1348">
        <v>45</v>
      </c>
      <c r="K63" s="1348" t="s">
        <v>3625</v>
      </c>
      <c r="L63" s="1348">
        <v>4502</v>
      </c>
      <c r="M63" s="1348" t="s">
        <v>3060</v>
      </c>
      <c r="N63" s="1454">
        <v>2026004540087</v>
      </c>
      <c r="O63" s="1348" t="s">
        <v>3678</v>
      </c>
      <c r="P63" s="1014" t="s">
        <v>1749</v>
      </c>
      <c r="Q63" s="1492">
        <v>2</v>
      </c>
      <c r="R63" s="1489" t="s">
        <v>2871</v>
      </c>
      <c r="S63" s="1040"/>
      <c r="T63" s="1022"/>
      <c r="U63" s="1007"/>
      <c r="V63" s="1007"/>
      <c r="W63" s="1007"/>
      <c r="X63" s="1007"/>
      <c r="Y63" s="1007"/>
      <c r="Z63" s="1004">
        <f t="shared" ref="Z63" si="34">+AQ63+AY63+BG63+BO63</f>
        <v>0</v>
      </c>
      <c r="AA63" s="1004">
        <f t="shared" ref="AA63" si="35">SUM(AR63:AR66,AZ63:AZ66,BH63:BH66,BP63:BP66)</f>
        <v>0</v>
      </c>
      <c r="AB63" s="1004">
        <f t="shared" ref="AB63" si="36">SUM(AS63:AS66,BA63:BA66,BI63:BI66,BQ63:BQ66)</f>
        <v>0</v>
      </c>
      <c r="AC63" s="1004">
        <f t="shared" ref="AC63" si="37">SUM(AT63:AT66,BB63:BB66,BJ63:BJ66,BR63:BR66)</f>
        <v>0</v>
      </c>
      <c r="AD63" s="1004">
        <f t="shared" ref="AD63" si="38">SUM(AU63:AU66,BC63:BC66,BK63:BK66,BS63:BS66)</f>
        <v>0</v>
      </c>
      <c r="AE63" s="1004">
        <f t="shared" ref="AE63" si="39">SUM(AV63:AV66,BD63:BD66,BL63:BL66,BT63:BT66)</f>
        <v>0</v>
      </c>
      <c r="AF63" s="1004">
        <f t="shared" ref="AF63" si="40">SUM(AW63:AW66,BE63:BE66,BM63:BM66,BU63:BU66)</f>
        <v>0</v>
      </c>
      <c r="AG63" s="714"/>
      <c r="AH63" s="593"/>
      <c r="AI63" s="593"/>
      <c r="AJ63" s="593"/>
      <c r="AK63" s="207"/>
      <c r="AL63" s="208"/>
      <c r="AM63" s="208"/>
      <c r="AN63" s="208"/>
      <c r="AO63" s="208"/>
      <c r="AP63" s="1150">
        <f t="shared" ref="AP63" si="41">+U63</f>
        <v>0</v>
      </c>
      <c r="AQ63" s="1004">
        <f t="shared" ref="AQ63" si="42">SUM(AR63:AW66)</f>
        <v>0</v>
      </c>
      <c r="AR63" s="299"/>
      <c r="AS63" s="299"/>
      <c r="AT63" s="299"/>
      <c r="AU63" s="299"/>
      <c r="AV63" s="299"/>
      <c r="AW63" s="299"/>
      <c r="AX63" s="1150">
        <f t="shared" ref="AX63" si="43">+V63</f>
        <v>0</v>
      </c>
      <c r="AY63" s="1004">
        <f t="shared" ref="AY63" si="44">SUM(AZ63:BE66)</f>
        <v>0</v>
      </c>
      <c r="AZ63" s="299"/>
      <c r="BA63" s="299"/>
      <c r="BB63" s="299"/>
      <c r="BC63" s="299"/>
      <c r="BD63" s="299"/>
      <c r="BE63" s="299"/>
      <c r="BF63" s="1150">
        <f t="shared" ref="BF63" si="45">+W63</f>
        <v>0</v>
      </c>
      <c r="BG63" s="1004">
        <f t="shared" ref="BG63" si="46">SUM(BH63:BM66)</f>
        <v>0</v>
      </c>
      <c r="BH63" s="299"/>
      <c r="BI63" s="299"/>
      <c r="BJ63" s="299"/>
      <c r="BK63" s="299"/>
      <c r="BL63" s="299"/>
      <c r="BM63" s="299"/>
      <c r="BN63" s="1150">
        <f t="shared" ref="BN63" si="47">+X63</f>
        <v>0</v>
      </c>
      <c r="BO63" s="1004">
        <f t="shared" ref="BO63" si="48">SUM(BP63:BU66)</f>
        <v>0</v>
      </c>
      <c r="BP63" s="299"/>
      <c r="BQ63" s="299"/>
      <c r="BR63" s="299"/>
      <c r="BS63" s="299"/>
      <c r="BT63" s="299"/>
      <c r="BU63" s="299"/>
    </row>
    <row r="64" spans="1:73" ht="40.15" customHeight="1" x14ac:dyDescent="0.25">
      <c r="A64" s="151"/>
      <c r="B64" s="24"/>
      <c r="C64" s="1449"/>
      <c r="D64" s="1050"/>
      <c r="E64" s="1062"/>
      <c r="F64" s="1460"/>
      <c r="G64" s="1348" t="s">
        <v>3694</v>
      </c>
      <c r="H64" s="1348">
        <v>2</v>
      </c>
      <c r="I64" s="1348" t="s">
        <v>3041</v>
      </c>
      <c r="J64" s="1348">
        <v>45</v>
      </c>
      <c r="K64" s="1348" t="s">
        <v>3625</v>
      </c>
      <c r="L64" s="1348">
        <v>4502</v>
      </c>
      <c r="M64" s="1348" t="s">
        <v>3060</v>
      </c>
      <c r="N64" s="1454"/>
      <c r="O64" s="1348" t="s">
        <v>3678</v>
      </c>
      <c r="P64" s="1014" t="s">
        <v>1749</v>
      </c>
      <c r="Q64" s="1492">
        <v>2</v>
      </c>
      <c r="R64" s="1489" t="s">
        <v>2871</v>
      </c>
      <c r="S64" s="1041"/>
      <c r="T64" s="1023"/>
      <c r="U64" s="1008"/>
      <c r="V64" s="1008"/>
      <c r="W64" s="1008"/>
      <c r="X64" s="1008"/>
      <c r="Y64" s="1008"/>
      <c r="Z64" s="1005"/>
      <c r="AA64" s="1005"/>
      <c r="AB64" s="1005"/>
      <c r="AC64" s="1005"/>
      <c r="AD64" s="1005"/>
      <c r="AE64" s="1005"/>
      <c r="AF64" s="1005"/>
      <c r="AG64" s="479"/>
      <c r="AH64" s="592"/>
      <c r="AI64" s="592"/>
      <c r="AJ64" s="592"/>
      <c r="AK64" s="196"/>
      <c r="AL64" s="197"/>
      <c r="AM64" s="197"/>
      <c r="AN64" s="197"/>
      <c r="AO64" s="197"/>
      <c r="AP64" s="1151"/>
      <c r="AQ64" s="1005"/>
      <c r="AR64" s="282"/>
      <c r="AS64" s="282"/>
      <c r="AT64" s="282"/>
      <c r="AU64" s="282"/>
      <c r="AV64" s="282"/>
      <c r="AW64" s="282"/>
      <c r="AX64" s="1151"/>
      <c r="AY64" s="1005"/>
      <c r="AZ64" s="282"/>
      <c r="BA64" s="282"/>
      <c r="BB64" s="282"/>
      <c r="BC64" s="282"/>
      <c r="BD64" s="282"/>
      <c r="BE64" s="282"/>
      <c r="BF64" s="1151"/>
      <c r="BG64" s="1005"/>
      <c r="BH64" s="282"/>
      <c r="BI64" s="282"/>
      <c r="BJ64" s="282"/>
      <c r="BK64" s="282"/>
      <c r="BL64" s="282"/>
      <c r="BM64" s="282"/>
      <c r="BN64" s="1151"/>
      <c r="BO64" s="1005"/>
      <c r="BP64" s="282"/>
      <c r="BQ64" s="282"/>
      <c r="BR64" s="282"/>
      <c r="BS64" s="282"/>
      <c r="BT64" s="282"/>
      <c r="BU64" s="282"/>
    </row>
    <row r="65" spans="1:73" ht="40.15" customHeight="1" x14ac:dyDescent="0.25">
      <c r="A65" s="151"/>
      <c r="B65" s="24"/>
      <c r="C65" s="1449"/>
      <c r="D65" s="1050"/>
      <c r="E65" s="1062"/>
      <c r="F65" s="1460"/>
      <c r="G65" s="1348" t="s">
        <v>3694</v>
      </c>
      <c r="H65" s="1348">
        <v>2</v>
      </c>
      <c r="I65" s="1348" t="s">
        <v>3041</v>
      </c>
      <c r="J65" s="1348">
        <v>45</v>
      </c>
      <c r="K65" s="1348" t="s">
        <v>3625</v>
      </c>
      <c r="L65" s="1348">
        <v>4502</v>
      </c>
      <c r="M65" s="1348" t="s">
        <v>3060</v>
      </c>
      <c r="N65" s="1454"/>
      <c r="O65" s="1348" t="s">
        <v>3678</v>
      </c>
      <c r="P65" s="1014" t="s">
        <v>1749</v>
      </c>
      <c r="Q65" s="1492">
        <v>2</v>
      </c>
      <c r="R65" s="1489" t="s">
        <v>2871</v>
      </c>
      <c r="S65" s="1041"/>
      <c r="T65" s="1023"/>
      <c r="U65" s="1008"/>
      <c r="V65" s="1008"/>
      <c r="W65" s="1008"/>
      <c r="X65" s="1008"/>
      <c r="Y65" s="1008"/>
      <c r="Z65" s="1005"/>
      <c r="AA65" s="1005"/>
      <c r="AB65" s="1005"/>
      <c r="AC65" s="1005"/>
      <c r="AD65" s="1005"/>
      <c r="AE65" s="1005"/>
      <c r="AF65" s="1005"/>
      <c r="AG65" s="196"/>
      <c r="AH65" s="592"/>
      <c r="AI65" s="592"/>
      <c r="AJ65" s="592"/>
      <c r="AK65" s="196"/>
      <c r="AL65" s="197"/>
      <c r="AM65" s="197"/>
      <c r="AN65" s="197"/>
      <c r="AO65" s="197"/>
      <c r="AP65" s="1151"/>
      <c r="AQ65" s="1005"/>
      <c r="AR65" s="282"/>
      <c r="AS65" s="282"/>
      <c r="AT65" s="282"/>
      <c r="AU65" s="282"/>
      <c r="AV65" s="282"/>
      <c r="AW65" s="282"/>
      <c r="AX65" s="1151"/>
      <c r="AY65" s="1005"/>
      <c r="AZ65" s="282"/>
      <c r="BA65" s="282"/>
      <c r="BB65" s="282"/>
      <c r="BC65" s="282"/>
      <c r="BD65" s="282"/>
      <c r="BE65" s="282"/>
      <c r="BF65" s="1151"/>
      <c r="BG65" s="1005"/>
      <c r="BH65" s="282"/>
      <c r="BI65" s="282"/>
      <c r="BJ65" s="282"/>
      <c r="BK65" s="282"/>
      <c r="BL65" s="282"/>
      <c r="BM65" s="282"/>
      <c r="BN65" s="1151"/>
      <c r="BO65" s="1005"/>
      <c r="BP65" s="282"/>
      <c r="BQ65" s="282"/>
      <c r="BR65" s="282"/>
      <c r="BS65" s="282"/>
      <c r="BT65" s="282"/>
      <c r="BU65" s="282"/>
    </row>
    <row r="66" spans="1:73" ht="40.15" customHeight="1" thickBot="1" x14ac:dyDescent="0.3">
      <c r="A66" s="151"/>
      <c r="B66" s="24"/>
      <c r="C66" s="1450"/>
      <c r="D66" s="1051"/>
      <c r="E66" s="1063"/>
      <c r="F66" s="1461"/>
      <c r="G66" s="1468" t="s">
        <v>3694</v>
      </c>
      <c r="H66" s="1468">
        <v>2</v>
      </c>
      <c r="I66" s="1468" t="s">
        <v>3041</v>
      </c>
      <c r="J66" s="1468">
        <v>45</v>
      </c>
      <c r="K66" s="1468" t="s">
        <v>3625</v>
      </c>
      <c r="L66" s="1468">
        <v>4502</v>
      </c>
      <c r="M66" s="1468" t="s">
        <v>3060</v>
      </c>
      <c r="N66" s="1455"/>
      <c r="O66" s="1468" t="s">
        <v>3678</v>
      </c>
      <c r="P66" s="1015" t="s">
        <v>1749</v>
      </c>
      <c r="Q66" s="1493">
        <v>2</v>
      </c>
      <c r="R66" s="1490" t="s">
        <v>2871</v>
      </c>
      <c r="S66" s="1042"/>
      <c r="T66" s="1024"/>
      <c r="U66" s="1009"/>
      <c r="V66" s="1009"/>
      <c r="W66" s="1009"/>
      <c r="X66" s="1009"/>
      <c r="Y66" s="1009"/>
      <c r="Z66" s="1006"/>
      <c r="AA66" s="1006"/>
      <c r="AB66" s="1006"/>
      <c r="AC66" s="1006"/>
      <c r="AD66" s="1006"/>
      <c r="AE66" s="1006"/>
      <c r="AF66" s="1006"/>
      <c r="AG66" s="715"/>
      <c r="AH66" s="716"/>
      <c r="AI66" s="716"/>
      <c r="AJ66" s="716"/>
      <c r="AK66" s="715"/>
      <c r="AL66" s="717"/>
      <c r="AM66" s="717"/>
      <c r="AN66" s="717"/>
      <c r="AO66" s="717"/>
      <c r="AP66" s="1152"/>
      <c r="AQ66" s="1006"/>
      <c r="AR66" s="718"/>
      <c r="AS66" s="718"/>
      <c r="AT66" s="718"/>
      <c r="AU66" s="718"/>
      <c r="AV66" s="718"/>
      <c r="AW66" s="718"/>
      <c r="AX66" s="1152"/>
      <c r="AY66" s="1006"/>
      <c r="AZ66" s="718"/>
      <c r="BA66" s="718"/>
      <c r="BB66" s="718"/>
      <c r="BC66" s="718"/>
      <c r="BD66" s="718"/>
      <c r="BE66" s="718"/>
      <c r="BF66" s="1152"/>
      <c r="BG66" s="1006"/>
      <c r="BH66" s="718"/>
      <c r="BI66" s="718"/>
      <c r="BJ66" s="718"/>
      <c r="BK66" s="718"/>
      <c r="BL66" s="718"/>
      <c r="BM66" s="718"/>
      <c r="BN66" s="1152"/>
      <c r="BO66" s="1006"/>
      <c r="BP66" s="718"/>
      <c r="BQ66" s="718"/>
      <c r="BR66" s="718"/>
      <c r="BS66" s="718"/>
      <c r="BT66" s="718"/>
      <c r="BU66" s="718"/>
    </row>
    <row r="67" spans="1:73" ht="40.15" customHeight="1" thickTop="1" x14ac:dyDescent="0.25">
      <c r="A67" s="151"/>
      <c r="B67" s="29"/>
      <c r="C67" s="1448" t="s">
        <v>1750</v>
      </c>
      <c r="D67" s="1161" t="s">
        <v>1751</v>
      </c>
      <c r="E67" s="1465">
        <v>534</v>
      </c>
      <c r="F67" s="1459">
        <v>450203408</v>
      </c>
      <c r="G67" s="1347" t="s">
        <v>3695</v>
      </c>
      <c r="H67" s="1347">
        <v>2</v>
      </c>
      <c r="I67" s="1347" t="s">
        <v>3041</v>
      </c>
      <c r="J67" s="1347">
        <v>45</v>
      </c>
      <c r="K67" s="1347" t="s">
        <v>3625</v>
      </c>
      <c r="L67" s="1347">
        <v>4502</v>
      </c>
      <c r="M67" s="1347" t="s">
        <v>3060</v>
      </c>
      <c r="N67" s="1453">
        <v>2026004540087</v>
      </c>
      <c r="O67" s="1347" t="s">
        <v>3678</v>
      </c>
      <c r="P67" s="1013" t="s">
        <v>1752</v>
      </c>
      <c r="Q67" s="1491">
        <v>2</v>
      </c>
      <c r="R67" s="1488" t="s">
        <v>2871</v>
      </c>
      <c r="S67" s="1040"/>
      <c r="T67" s="1022"/>
      <c r="U67" s="1007"/>
      <c r="V67" s="1007"/>
      <c r="W67" s="1007"/>
      <c r="X67" s="1007"/>
      <c r="Y67" s="1007"/>
      <c r="Z67" s="1004">
        <f t="shared" ref="Z67" si="49">+AQ67+AY67+BG67+BO67</f>
        <v>0</v>
      </c>
      <c r="AA67" s="1004">
        <f t="shared" ref="AA67" si="50">SUM(AR67:AR70,AZ67:AZ70,BH67:BH70,BP67:BP70)</f>
        <v>0</v>
      </c>
      <c r="AB67" s="1004">
        <f t="shared" ref="AB67" si="51">SUM(AS67:AS70,BA67:BA70,BI67:BI70,BQ67:BQ70)</f>
        <v>0</v>
      </c>
      <c r="AC67" s="1004">
        <f t="shared" ref="AC67" si="52">SUM(AT67:AT70,BB67:BB70,BJ67:BJ70,BR67:BR70)</f>
        <v>0</v>
      </c>
      <c r="AD67" s="1004">
        <f t="shared" ref="AD67" si="53">SUM(AU67:AU70,BC67:BC70,BK67:BK70,BS67:BS70)</f>
        <v>0</v>
      </c>
      <c r="AE67" s="1004">
        <f t="shared" ref="AE67" si="54">SUM(AV67:AV70,BD67:BD70,BL67:BL70,BT67:BT70)</f>
        <v>0</v>
      </c>
      <c r="AF67" s="1004">
        <f t="shared" ref="AF67" si="55">SUM(AW67:AW70,BE67:BE70,BM67:BM70,BU67:BU70)</f>
        <v>0</v>
      </c>
      <c r="AG67" s="714"/>
      <c r="AH67" s="593"/>
      <c r="AI67" s="593"/>
      <c r="AJ67" s="593"/>
      <c r="AK67" s="207"/>
      <c r="AL67" s="208"/>
      <c r="AM67" s="208"/>
      <c r="AN67" s="208"/>
      <c r="AO67" s="208"/>
      <c r="AP67" s="1150">
        <f t="shared" ref="AP67" si="56">+U67</f>
        <v>0</v>
      </c>
      <c r="AQ67" s="1004">
        <f t="shared" ref="AQ67" si="57">SUM(AR67:AW70)</f>
        <v>0</v>
      </c>
      <c r="AR67" s="299"/>
      <c r="AS67" s="299"/>
      <c r="AT67" s="299"/>
      <c r="AU67" s="299"/>
      <c r="AV67" s="299"/>
      <c r="AW67" s="299"/>
      <c r="AX67" s="1150">
        <f t="shared" ref="AX67" si="58">+V67</f>
        <v>0</v>
      </c>
      <c r="AY67" s="1004">
        <f t="shared" ref="AY67" si="59">SUM(AZ67:BE70)</f>
        <v>0</v>
      </c>
      <c r="AZ67" s="299"/>
      <c r="BA67" s="299"/>
      <c r="BB67" s="299"/>
      <c r="BC67" s="299"/>
      <c r="BD67" s="299"/>
      <c r="BE67" s="299"/>
      <c r="BF67" s="1150">
        <f t="shared" ref="BF67" si="60">+W67</f>
        <v>0</v>
      </c>
      <c r="BG67" s="1004">
        <f t="shared" ref="BG67" si="61">SUM(BH67:BM70)</f>
        <v>0</v>
      </c>
      <c r="BH67" s="299"/>
      <c r="BI67" s="299"/>
      <c r="BJ67" s="299"/>
      <c r="BK67" s="299"/>
      <c r="BL67" s="299"/>
      <c r="BM67" s="299"/>
      <c r="BN67" s="1150">
        <f t="shared" ref="BN67" si="62">+X67</f>
        <v>0</v>
      </c>
      <c r="BO67" s="1004">
        <f t="shared" ref="BO67" si="63">SUM(BP67:BU70)</f>
        <v>0</v>
      </c>
      <c r="BP67" s="299"/>
      <c r="BQ67" s="299"/>
      <c r="BR67" s="299"/>
      <c r="BS67" s="299"/>
      <c r="BT67" s="299"/>
      <c r="BU67" s="299"/>
    </row>
    <row r="68" spans="1:73" ht="40.15" customHeight="1" x14ac:dyDescent="0.25">
      <c r="A68" s="151"/>
      <c r="B68" s="29"/>
      <c r="C68" s="1449"/>
      <c r="D68" s="1162"/>
      <c r="E68" s="1466"/>
      <c r="F68" s="1460"/>
      <c r="G68" s="1348" t="s">
        <v>3695</v>
      </c>
      <c r="H68" s="1348">
        <v>2</v>
      </c>
      <c r="I68" s="1348" t="s">
        <v>3041</v>
      </c>
      <c r="J68" s="1348">
        <v>45</v>
      </c>
      <c r="K68" s="1348" t="s">
        <v>3625</v>
      </c>
      <c r="L68" s="1348">
        <v>4502</v>
      </c>
      <c r="M68" s="1348" t="s">
        <v>3060</v>
      </c>
      <c r="N68" s="1454"/>
      <c r="O68" s="1348" t="s">
        <v>3678</v>
      </c>
      <c r="P68" s="1014" t="s">
        <v>1752</v>
      </c>
      <c r="Q68" s="1492">
        <v>2</v>
      </c>
      <c r="R68" s="1489" t="s">
        <v>2871</v>
      </c>
      <c r="S68" s="1041"/>
      <c r="T68" s="1023"/>
      <c r="U68" s="1008"/>
      <c r="V68" s="1008"/>
      <c r="W68" s="1008"/>
      <c r="X68" s="1008"/>
      <c r="Y68" s="1008"/>
      <c r="Z68" s="1005"/>
      <c r="AA68" s="1005"/>
      <c r="AB68" s="1005"/>
      <c r="AC68" s="1005"/>
      <c r="AD68" s="1005"/>
      <c r="AE68" s="1005"/>
      <c r="AF68" s="1005"/>
      <c r="AG68" s="479"/>
      <c r="AH68" s="592"/>
      <c r="AI68" s="592"/>
      <c r="AJ68" s="592"/>
      <c r="AK68" s="196"/>
      <c r="AL68" s="197"/>
      <c r="AM68" s="197"/>
      <c r="AN68" s="197"/>
      <c r="AO68" s="197"/>
      <c r="AP68" s="1151"/>
      <c r="AQ68" s="1005"/>
      <c r="AR68" s="282"/>
      <c r="AS68" s="282"/>
      <c r="AT68" s="282"/>
      <c r="AU68" s="282"/>
      <c r="AV68" s="282"/>
      <c r="AW68" s="282"/>
      <c r="AX68" s="1151"/>
      <c r="AY68" s="1005"/>
      <c r="AZ68" s="282"/>
      <c r="BA68" s="282"/>
      <c r="BB68" s="282"/>
      <c r="BC68" s="282"/>
      <c r="BD68" s="282"/>
      <c r="BE68" s="282"/>
      <c r="BF68" s="1151"/>
      <c r="BG68" s="1005"/>
      <c r="BH68" s="282"/>
      <c r="BI68" s="282"/>
      <c r="BJ68" s="282"/>
      <c r="BK68" s="282"/>
      <c r="BL68" s="282"/>
      <c r="BM68" s="282"/>
      <c r="BN68" s="1151"/>
      <c r="BO68" s="1005"/>
      <c r="BP68" s="282"/>
      <c r="BQ68" s="282"/>
      <c r="BR68" s="282"/>
      <c r="BS68" s="282"/>
      <c r="BT68" s="282"/>
      <c r="BU68" s="282"/>
    </row>
    <row r="69" spans="1:73" ht="40.15" customHeight="1" x14ac:dyDescent="0.25">
      <c r="A69" s="151"/>
      <c r="B69" s="29"/>
      <c r="C69" s="1449"/>
      <c r="D69" s="1162"/>
      <c r="E69" s="1466"/>
      <c r="F69" s="1460"/>
      <c r="G69" s="1348" t="s">
        <v>3695</v>
      </c>
      <c r="H69" s="1348">
        <v>2</v>
      </c>
      <c r="I69" s="1348" t="s">
        <v>3041</v>
      </c>
      <c r="J69" s="1348">
        <v>45</v>
      </c>
      <c r="K69" s="1348" t="s">
        <v>3625</v>
      </c>
      <c r="L69" s="1348">
        <v>4502</v>
      </c>
      <c r="M69" s="1348" t="s">
        <v>3060</v>
      </c>
      <c r="N69" s="1454"/>
      <c r="O69" s="1348" t="s">
        <v>3678</v>
      </c>
      <c r="P69" s="1014" t="s">
        <v>1752</v>
      </c>
      <c r="Q69" s="1492">
        <v>2</v>
      </c>
      <c r="R69" s="1489" t="s">
        <v>2871</v>
      </c>
      <c r="S69" s="1041"/>
      <c r="T69" s="1023"/>
      <c r="U69" s="1008"/>
      <c r="V69" s="1008"/>
      <c r="W69" s="1008"/>
      <c r="X69" s="1008"/>
      <c r="Y69" s="1008"/>
      <c r="Z69" s="1005"/>
      <c r="AA69" s="1005"/>
      <c r="AB69" s="1005"/>
      <c r="AC69" s="1005"/>
      <c r="AD69" s="1005"/>
      <c r="AE69" s="1005"/>
      <c r="AF69" s="1005"/>
      <c r="AG69" s="196"/>
      <c r="AH69" s="592"/>
      <c r="AI69" s="592"/>
      <c r="AJ69" s="592"/>
      <c r="AK69" s="196"/>
      <c r="AL69" s="197"/>
      <c r="AM69" s="197"/>
      <c r="AN69" s="197"/>
      <c r="AO69" s="197"/>
      <c r="AP69" s="1151"/>
      <c r="AQ69" s="1005"/>
      <c r="AR69" s="282"/>
      <c r="AS69" s="282"/>
      <c r="AT69" s="282"/>
      <c r="AU69" s="282"/>
      <c r="AV69" s="282"/>
      <c r="AW69" s="282"/>
      <c r="AX69" s="1151"/>
      <c r="AY69" s="1005"/>
      <c r="AZ69" s="282"/>
      <c r="BA69" s="282"/>
      <c r="BB69" s="282"/>
      <c r="BC69" s="282"/>
      <c r="BD69" s="282"/>
      <c r="BE69" s="282"/>
      <c r="BF69" s="1151"/>
      <c r="BG69" s="1005"/>
      <c r="BH69" s="282"/>
      <c r="BI69" s="282"/>
      <c r="BJ69" s="282"/>
      <c r="BK69" s="282"/>
      <c r="BL69" s="282"/>
      <c r="BM69" s="282"/>
      <c r="BN69" s="1151"/>
      <c r="BO69" s="1005"/>
      <c r="BP69" s="282"/>
      <c r="BQ69" s="282"/>
      <c r="BR69" s="282"/>
      <c r="BS69" s="282"/>
      <c r="BT69" s="282"/>
      <c r="BU69" s="282"/>
    </row>
    <row r="70" spans="1:73" ht="40.15" customHeight="1" thickBot="1" x14ac:dyDescent="0.3">
      <c r="A70" s="151"/>
      <c r="B70" s="29"/>
      <c r="C70" s="1449"/>
      <c r="D70" s="1162"/>
      <c r="E70" s="1467"/>
      <c r="F70" s="1461"/>
      <c r="G70" s="1468" t="s">
        <v>3695</v>
      </c>
      <c r="H70" s="1468">
        <v>2</v>
      </c>
      <c r="I70" s="1468" t="s">
        <v>3041</v>
      </c>
      <c r="J70" s="1468">
        <v>45</v>
      </c>
      <c r="K70" s="1468" t="s">
        <v>3625</v>
      </c>
      <c r="L70" s="1468">
        <v>4502</v>
      </c>
      <c r="M70" s="1468" t="s">
        <v>3060</v>
      </c>
      <c r="N70" s="1455"/>
      <c r="O70" s="1468" t="s">
        <v>3678</v>
      </c>
      <c r="P70" s="1015" t="s">
        <v>1752</v>
      </c>
      <c r="Q70" s="1493">
        <v>2</v>
      </c>
      <c r="R70" s="1490" t="s">
        <v>2871</v>
      </c>
      <c r="S70" s="1042"/>
      <c r="T70" s="1024"/>
      <c r="U70" s="1009"/>
      <c r="V70" s="1009"/>
      <c r="W70" s="1009"/>
      <c r="X70" s="1009"/>
      <c r="Y70" s="1009"/>
      <c r="Z70" s="1006"/>
      <c r="AA70" s="1006"/>
      <c r="AB70" s="1006"/>
      <c r="AC70" s="1006"/>
      <c r="AD70" s="1006"/>
      <c r="AE70" s="1006"/>
      <c r="AF70" s="1006"/>
      <c r="AG70" s="715"/>
      <c r="AH70" s="716"/>
      <c r="AI70" s="716"/>
      <c r="AJ70" s="716"/>
      <c r="AK70" s="715"/>
      <c r="AL70" s="717"/>
      <c r="AM70" s="717"/>
      <c r="AN70" s="717"/>
      <c r="AO70" s="717"/>
      <c r="AP70" s="1152"/>
      <c r="AQ70" s="1006"/>
      <c r="AR70" s="718"/>
      <c r="AS70" s="718"/>
      <c r="AT70" s="718"/>
      <c r="AU70" s="718"/>
      <c r="AV70" s="718"/>
      <c r="AW70" s="718"/>
      <c r="AX70" s="1152"/>
      <c r="AY70" s="1006"/>
      <c r="AZ70" s="718"/>
      <c r="BA70" s="718"/>
      <c r="BB70" s="718"/>
      <c r="BC70" s="718"/>
      <c r="BD70" s="718"/>
      <c r="BE70" s="718"/>
      <c r="BF70" s="1152"/>
      <c r="BG70" s="1006"/>
      <c r="BH70" s="718"/>
      <c r="BI70" s="718"/>
      <c r="BJ70" s="718"/>
      <c r="BK70" s="718"/>
      <c r="BL70" s="718"/>
      <c r="BM70" s="718"/>
      <c r="BN70" s="1152"/>
      <c r="BO70" s="1006"/>
      <c r="BP70" s="718"/>
      <c r="BQ70" s="718"/>
      <c r="BR70" s="718"/>
      <c r="BS70" s="718"/>
      <c r="BT70" s="718"/>
      <c r="BU70" s="718"/>
    </row>
    <row r="71" spans="1:73" ht="40.15" customHeight="1" thickTop="1" x14ac:dyDescent="0.25">
      <c r="A71" s="151"/>
      <c r="B71" s="29"/>
      <c r="C71" s="1449"/>
      <c r="D71" s="1162"/>
      <c r="E71" s="1465">
        <v>535</v>
      </c>
      <c r="F71" s="1459" t="s">
        <v>3684</v>
      </c>
      <c r="G71" s="1347" t="s">
        <v>485</v>
      </c>
      <c r="H71" s="1347">
        <v>6000</v>
      </c>
      <c r="I71" s="1347" t="s">
        <v>3041</v>
      </c>
      <c r="J71" s="1347">
        <v>45</v>
      </c>
      <c r="K71" s="1347" t="s">
        <v>3625</v>
      </c>
      <c r="L71" s="1347">
        <v>4502</v>
      </c>
      <c r="M71" s="1347" t="s">
        <v>3060</v>
      </c>
      <c r="N71" s="1453">
        <v>2026004540087</v>
      </c>
      <c r="O71" s="1347" t="s">
        <v>3678</v>
      </c>
      <c r="P71" s="1013" t="s">
        <v>383</v>
      </c>
      <c r="Q71" s="1491">
        <v>6000</v>
      </c>
      <c r="R71" s="1488" t="s">
        <v>2871</v>
      </c>
      <c r="S71" s="1040"/>
      <c r="T71" s="1022"/>
      <c r="U71" s="1007"/>
      <c r="V71" s="1007"/>
      <c r="W71" s="1007"/>
      <c r="X71" s="1007"/>
      <c r="Y71" s="1007"/>
      <c r="Z71" s="1004">
        <f t="shared" ref="Z71" si="64">+AQ71+AY71+BG71+BO71</f>
        <v>0</v>
      </c>
      <c r="AA71" s="1004">
        <f t="shared" ref="AA71" si="65">SUM(AR71:AR74,AZ71:AZ74,BH71:BH74,BP71:BP74)</f>
        <v>0</v>
      </c>
      <c r="AB71" s="1004">
        <f t="shared" ref="AB71" si="66">SUM(AS71:AS74,BA71:BA74,BI71:BI74,BQ71:BQ74)</f>
        <v>0</v>
      </c>
      <c r="AC71" s="1004">
        <f t="shared" ref="AC71" si="67">SUM(AT71:AT74,BB71:BB74,BJ71:BJ74,BR71:BR74)</f>
        <v>0</v>
      </c>
      <c r="AD71" s="1004">
        <f t="shared" ref="AD71" si="68">SUM(AU71:AU74,BC71:BC74,BK71:BK74,BS71:BS74)</f>
        <v>0</v>
      </c>
      <c r="AE71" s="1004">
        <f t="shared" ref="AE71" si="69">SUM(AV71:AV74,BD71:BD74,BL71:BL74,BT71:BT74)</f>
        <v>0</v>
      </c>
      <c r="AF71" s="1004">
        <f t="shared" ref="AF71" si="70">SUM(AW71:AW74,BE71:BE74,BM71:BM74,BU71:BU74)</f>
        <v>0</v>
      </c>
      <c r="AG71" s="714"/>
      <c r="AH71" s="593"/>
      <c r="AI71" s="593"/>
      <c r="AJ71" s="593"/>
      <c r="AK71" s="207"/>
      <c r="AL71" s="208"/>
      <c r="AM71" s="208"/>
      <c r="AN71" s="208"/>
      <c r="AO71" s="208"/>
      <c r="AP71" s="1150">
        <f t="shared" ref="AP71" si="71">+U71</f>
        <v>0</v>
      </c>
      <c r="AQ71" s="1004">
        <f t="shared" ref="AQ71" si="72">SUM(AR71:AW74)</f>
        <v>0</v>
      </c>
      <c r="AR71" s="299"/>
      <c r="AS71" s="299"/>
      <c r="AT71" s="299"/>
      <c r="AU71" s="299"/>
      <c r="AV71" s="299"/>
      <c r="AW71" s="299"/>
      <c r="AX71" s="1150">
        <f t="shared" ref="AX71" si="73">+V71</f>
        <v>0</v>
      </c>
      <c r="AY71" s="1004">
        <f t="shared" ref="AY71" si="74">SUM(AZ71:BE74)</f>
        <v>0</v>
      </c>
      <c r="AZ71" s="299"/>
      <c r="BA71" s="299"/>
      <c r="BB71" s="299"/>
      <c r="BC71" s="299"/>
      <c r="BD71" s="299"/>
      <c r="BE71" s="299"/>
      <c r="BF71" s="1150">
        <f t="shared" ref="BF71" si="75">+W71</f>
        <v>0</v>
      </c>
      <c r="BG71" s="1004">
        <f t="shared" ref="BG71" si="76">SUM(BH71:BM74)</f>
        <v>0</v>
      </c>
      <c r="BH71" s="299"/>
      <c r="BI71" s="299"/>
      <c r="BJ71" s="299"/>
      <c r="BK71" s="299"/>
      <c r="BL71" s="299"/>
      <c r="BM71" s="299"/>
      <c r="BN71" s="1150">
        <f t="shared" ref="BN71" si="77">+X71</f>
        <v>0</v>
      </c>
      <c r="BO71" s="1004">
        <f t="shared" ref="BO71" si="78">SUM(BP71:BU74)</f>
        <v>0</v>
      </c>
      <c r="BP71" s="299"/>
      <c r="BQ71" s="299"/>
      <c r="BR71" s="299"/>
      <c r="BS71" s="299"/>
      <c r="BT71" s="299"/>
      <c r="BU71" s="299"/>
    </row>
    <row r="72" spans="1:73" ht="40.15" customHeight="1" x14ac:dyDescent="0.25">
      <c r="A72" s="151"/>
      <c r="B72" s="29"/>
      <c r="C72" s="1449"/>
      <c r="D72" s="1162"/>
      <c r="E72" s="1466"/>
      <c r="F72" s="1460"/>
      <c r="G72" s="1348" t="s">
        <v>485</v>
      </c>
      <c r="H72" s="1348">
        <v>6000</v>
      </c>
      <c r="I72" s="1348" t="s">
        <v>3041</v>
      </c>
      <c r="J72" s="1348">
        <v>45</v>
      </c>
      <c r="K72" s="1348" t="s">
        <v>3625</v>
      </c>
      <c r="L72" s="1348">
        <v>4502</v>
      </c>
      <c r="M72" s="1348" t="s">
        <v>3060</v>
      </c>
      <c r="N72" s="1454"/>
      <c r="O72" s="1348" t="s">
        <v>3678</v>
      </c>
      <c r="P72" s="1014" t="s">
        <v>383</v>
      </c>
      <c r="Q72" s="1492">
        <v>6000</v>
      </c>
      <c r="R72" s="1489" t="s">
        <v>2871</v>
      </c>
      <c r="S72" s="1041"/>
      <c r="T72" s="1023"/>
      <c r="U72" s="1008"/>
      <c r="V72" s="1008"/>
      <c r="W72" s="1008"/>
      <c r="X72" s="1008"/>
      <c r="Y72" s="1008"/>
      <c r="Z72" s="1005"/>
      <c r="AA72" s="1005"/>
      <c r="AB72" s="1005"/>
      <c r="AC72" s="1005"/>
      <c r="AD72" s="1005"/>
      <c r="AE72" s="1005"/>
      <c r="AF72" s="1005"/>
      <c r="AG72" s="479"/>
      <c r="AH72" s="592"/>
      <c r="AI72" s="592"/>
      <c r="AJ72" s="592"/>
      <c r="AK72" s="196"/>
      <c r="AL72" s="197"/>
      <c r="AM72" s="197"/>
      <c r="AN72" s="197"/>
      <c r="AO72" s="197"/>
      <c r="AP72" s="1151"/>
      <c r="AQ72" s="1005"/>
      <c r="AR72" s="282"/>
      <c r="AS72" s="282"/>
      <c r="AT72" s="282"/>
      <c r="AU72" s="282"/>
      <c r="AV72" s="282"/>
      <c r="AW72" s="282"/>
      <c r="AX72" s="1151"/>
      <c r="AY72" s="1005"/>
      <c r="AZ72" s="282"/>
      <c r="BA72" s="282"/>
      <c r="BB72" s="282"/>
      <c r="BC72" s="282"/>
      <c r="BD72" s="282"/>
      <c r="BE72" s="282"/>
      <c r="BF72" s="1151"/>
      <c r="BG72" s="1005"/>
      <c r="BH72" s="282"/>
      <c r="BI72" s="282"/>
      <c r="BJ72" s="282"/>
      <c r="BK72" s="282"/>
      <c r="BL72" s="282"/>
      <c r="BM72" s="282"/>
      <c r="BN72" s="1151"/>
      <c r="BO72" s="1005"/>
      <c r="BP72" s="282"/>
      <c r="BQ72" s="282"/>
      <c r="BR72" s="282"/>
      <c r="BS72" s="282"/>
      <c r="BT72" s="282"/>
      <c r="BU72" s="282"/>
    </row>
    <row r="73" spans="1:73" ht="40.15" customHeight="1" x14ac:dyDescent="0.25">
      <c r="A73" s="151"/>
      <c r="B73" s="29"/>
      <c r="C73" s="1449"/>
      <c r="D73" s="1162"/>
      <c r="E73" s="1466"/>
      <c r="F73" s="1460"/>
      <c r="G73" s="1348" t="s">
        <v>485</v>
      </c>
      <c r="H73" s="1348">
        <v>6000</v>
      </c>
      <c r="I73" s="1348" t="s">
        <v>3041</v>
      </c>
      <c r="J73" s="1348">
        <v>45</v>
      </c>
      <c r="K73" s="1348" t="s">
        <v>3625</v>
      </c>
      <c r="L73" s="1348">
        <v>4502</v>
      </c>
      <c r="M73" s="1348" t="s">
        <v>3060</v>
      </c>
      <c r="N73" s="1454"/>
      <c r="O73" s="1348" t="s">
        <v>3678</v>
      </c>
      <c r="P73" s="1014" t="s">
        <v>383</v>
      </c>
      <c r="Q73" s="1492">
        <v>6000</v>
      </c>
      <c r="R73" s="1489" t="s">
        <v>2871</v>
      </c>
      <c r="S73" s="1041"/>
      <c r="T73" s="1023"/>
      <c r="U73" s="1008"/>
      <c r="V73" s="1008"/>
      <c r="W73" s="1008"/>
      <c r="X73" s="1008"/>
      <c r="Y73" s="1008"/>
      <c r="Z73" s="1005"/>
      <c r="AA73" s="1005"/>
      <c r="AB73" s="1005"/>
      <c r="AC73" s="1005"/>
      <c r="AD73" s="1005"/>
      <c r="AE73" s="1005"/>
      <c r="AF73" s="1005"/>
      <c r="AG73" s="196"/>
      <c r="AH73" s="592"/>
      <c r="AI73" s="592"/>
      <c r="AJ73" s="592"/>
      <c r="AK73" s="196"/>
      <c r="AL73" s="197"/>
      <c r="AM73" s="197"/>
      <c r="AN73" s="197"/>
      <c r="AO73" s="197"/>
      <c r="AP73" s="1151"/>
      <c r="AQ73" s="1005"/>
      <c r="AR73" s="282"/>
      <c r="AS73" s="282"/>
      <c r="AT73" s="282"/>
      <c r="AU73" s="282"/>
      <c r="AV73" s="282"/>
      <c r="AW73" s="282"/>
      <c r="AX73" s="1151"/>
      <c r="AY73" s="1005"/>
      <c r="AZ73" s="282"/>
      <c r="BA73" s="282"/>
      <c r="BB73" s="282"/>
      <c r="BC73" s="282"/>
      <c r="BD73" s="282"/>
      <c r="BE73" s="282"/>
      <c r="BF73" s="1151"/>
      <c r="BG73" s="1005"/>
      <c r="BH73" s="282"/>
      <c r="BI73" s="282"/>
      <c r="BJ73" s="282"/>
      <c r="BK73" s="282"/>
      <c r="BL73" s="282"/>
      <c r="BM73" s="282"/>
      <c r="BN73" s="1151"/>
      <c r="BO73" s="1005"/>
      <c r="BP73" s="282"/>
      <c r="BQ73" s="282"/>
      <c r="BR73" s="282"/>
      <c r="BS73" s="282"/>
      <c r="BT73" s="282"/>
      <c r="BU73" s="282"/>
    </row>
    <row r="74" spans="1:73" ht="40.15" customHeight="1" thickBot="1" x14ac:dyDescent="0.3">
      <c r="A74" s="151"/>
      <c r="B74" s="29"/>
      <c r="C74" s="1450"/>
      <c r="D74" s="1163"/>
      <c r="E74" s="1467"/>
      <c r="F74" s="1461"/>
      <c r="G74" s="1468" t="s">
        <v>485</v>
      </c>
      <c r="H74" s="1468">
        <v>6000</v>
      </c>
      <c r="I74" s="1468" t="s">
        <v>3041</v>
      </c>
      <c r="J74" s="1468">
        <v>45</v>
      </c>
      <c r="K74" s="1468" t="s">
        <v>3625</v>
      </c>
      <c r="L74" s="1468">
        <v>4502</v>
      </c>
      <c r="M74" s="1468" t="s">
        <v>3060</v>
      </c>
      <c r="N74" s="1455"/>
      <c r="O74" s="1468" t="s">
        <v>3678</v>
      </c>
      <c r="P74" s="1015" t="s">
        <v>383</v>
      </c>
      <c r="Q74" s="1493">
        <v>6000</v>
      </c>
      <c r="R74" s="1490" t="s">
        <v>2871</v>
      </c>
      <c r="S74" s="1042"/>
      <c r="T74" s="1024"/>
      <c r="U74" s="1009"/>
      <c r="V74" s="1009"/>
      <c r="W74" s="1009"/>
      <c r="X74" s="1009"/>
      <c r="Y74" s="1009"/>
      <c r="Z74" s="1006"/>
      <c r="AA74" s="1006"/>
      <c r="AB74" s="1006"/>
      <c r="AC74" s="1006"/>
      <c r="AD74" s="1006"/>
      <c r="AE74" s="1006"/>
      <c r="AF74" s="1006"/>
      <c r="AG74" s="715"/>
      <c r="AH74" s="716"/>
      <c r="AI74" s="716"/>
      <c r="AJ74" s="716"/>
      <c r="AK74" s="715"/>
      <c r="AL74" s="717"/>
      <c r="AM74" s="717"/>
      <c r="AN74" s="717"/>
      <c r="AO74" s="717"/>
      <c r="AP74" s="1152"/>
      <c r="AQ74" s="1006"/>
      <c r="AR74" s="718"/>
      <c r="AS74" s="718"/>
      <c r="AT74" s="718"/>
      <c r="AU74" s="718"/>
      <c r="AV74" s="718"/>
      <c r="AW74" s="718"/>
      <c r="AX74" s="1152"/>
      <c r="AY74" s="1006"/>
      <c r="AZ74" s="718"/>
      <c r="BA74" s="718"/>
      <c r="BB74" s="718"/>
      <c r="BC74" s="718"/>
      <c r="BD74" s="718"/>
      <c r="BE74" s="718"/>
      <c r="BF74" s="1152"/>
      <c r="BG74" s="1006"/>
      <c r="BH74" s="718"/>
      <c r="BI74" s="718"/>
      <c r="BJ74" s="718"/>
      <c r="BK74" s="718"/>
      <c r="BL74" s="718"/>
      <c r="BM74" s="718"/>
      <c r="BN74" s="1152"/>
      <c r="BO74" s="1006"/>
      <c r="BP74" s="718"/>
      <c r="BQ74" s="718"/>
      <c r="BR74" s="718"/>
      <c r="BS74" s="718"/>
      <c r="BT74" s="718"/>
      <c r="BU74" s="718"/>
    </row>
    <row r="75" spans="1:73" ht="40.15" customHeight="1" thickTop="1" x14ac:dyDescent="0.25">
      <c r="A75" s="151"/>
      <c r="B75" s="24"/>
      <c r="C75" s="1448" t="s">
        <v>1753</v>
      </c>
      <c r="D75" s="1049" t="s">
        <v>1754</v>
      </c>
      <c r="E75" s="1061">
        <v>536</v>
      </c>
      <c r="F75" s="1459" t="s">
        <v>3696</v>
      </c>
      <c r="G75" s="1347" t="s">
        <v>3697</v>
      </c>
      <c r="H75" s="1347">
        <v>4</v>
      </c>
      <c r="I75" s="1347" t="s">
        <v>3041</v>
      </c>
      <c r="J75" s="1347">
        <v>45</v>
      </c>
      <c r="K75" s="1347" t="s">
        <v>3625</v>
      </c>
      <c r="L75" s="1347">
        <v>4502</v>
      </c>
      <c r="M75" s="1347" t="s">
        <v>3060</v>
      </c>
      <c r="N75" s="1453">
        <v>2026004540087</v>
      </c>
      <c r="O75" s="1347" t="s">
        <v>3678</v>
      </c>
      <c r="P75" s="1013" t="s">
        <v>1755</v>
      </c>
      <c r="Q75" s="1491">
        <v>4</v>
      </c>
      <c r="R75" s="1040"/>
      <c r="S75" s="1040"/>
      <c r="T75" s="1022"/>
      <c r="U75" s="1007"/>
      <c r="V75" s="1007"/>
      <c r="W75" s="1007"/>
      <c r="X75" s="1007"/>
      <c r="Y75" s="1007"/>
      <c r="Z75" s="1004">
        <f t="shared" ref="Z75" si="79">+AQ75+AY75+BG75+BO75</f>
        <v>0</v>
      </c>
      <c r="AA75" s="1004">
        <f t="shared" ref="AA75" si="80">SUM(AR75:AR78,AZ75:AZ78,BH75:BH78,BP75:BP78)</f>
        <v>0</v>
      </c>
      <c r="AB75" s="1004">
        <f t="shared" ref="AB75" si="81">SUM(AS75:AS78,BA75:BA78,BI75:BI78,BQ75:BQ78)</f>
        <v>0</v>
      </c>
      <c r="AC75" s="1004">
        <f t="shared" ref="AC75" si="82">SUM(AT75:AT78,BB75:BB78,BJ75:BJ78,BR75:BR78)</f>
        <v>0</v>
      </c>
      <c r="AD75" s="1004">
        <f t="shared" ref="AD75" si="83">SUM(AU75:AU78,BC75:BC78,BK75:BK78,BS75:BS78)</f>
        <v>0</v>
      </c>
      <c r="AE75" s="1004">
        <f t="shared" ref="AE75" si="84">SUM(AV75:AV78,BD75:BD78,BL75:BL78,BT75:BT78)</f>
        <v>0</v>
      </c>
      <c r="AF75" s="1004">
        <f t="shared" ref="AF75" si="85">SUM(AW75:AW78,BE75:BE78,BM75:BM78,BU75:BU78)</f>
        <v>0</v>
      </c>
      <c r="AG75" s="714"/>
      <c r="AH75" s="593"/>
      <c r="AI75" s="593"/>
      <c r="AJ75" s="593"/>
      <c r="AK75" s="207"/>
      <c r="AL75" s="208"/>
      <c r="AM75" s="208"/>
      <c r="AN75" s="208"/>
      <c r="AO75" s="208"/>
      <c r="AP75" s="1150">
        <f t="shared" ref="AP75" si="86">+U75</f>
        <v>0</v>
      </c>
      <c r="AQ75" s="1004">
        <f t="shared" ref="AQ75" si="87">SUM(AR75:AW78)</f>
        <v>0</v>
      </c>
      <c r="AR75" s="299"/>
      <c r="AS75" s="299"/>
      <c r="AT75" s="299"/>
      <c r="AU75" s="299"/>
      <c r="AV75" s="299"/>
      <c r="AW75" s="299"/>
      <c r="AX75" s="1150">
        <f t="shared" ref="AX75" si="88">+V75</f>
        <v>0</v>
      </c>
      <c r="AY75" s="1004">
        <f t="shared" ref="AY75" si="89">SUM(AZ75:BE78)</f>
        <v>0</v>
      </c>
      <c r="AZ75" s="299"/>
      <c r="BA75" s="299"/>
      <c r="BB75" s="299"/>
      <c r="BC75" s="299"/>
      <c r="BD75" s="299"/>
      <c r="BE75" s="299"/>
      <c r="BF75" s="1150">
        <f t="shared" ref="BF75" si="90">+W75</f>
        <v>0</v>
      </c>
      <c r="BG75" s="1004">
        <f t="shared" ref="BG75" si="91">SUM(BH75:BM78)</f>
        <v>0</v>
      </c>
      <c r="BH75" s="299"/>
      <c r="BI75" s="299"/>
      <c r="BJ75" s="299"/>
      <c r="BK75" s="299"/>
      <c r="BL75" s="299"/>
      <c r="BM75" s="299"/>
      <c r="BN75" s="1150">
        <f t="shared" ref="BN75" si="92">+X75</f>
        <v>0</v>
      </c>
      <c r="BO75" s="1004">
        <f t="shared" ref="BO75" si="93">SUM(BP75:BU78)</f>
        <v>0</v>
      </c>
      <c r="BP75" s="299"/>
      <c r="BQ75" s="299"/>
      <c r="BR75" s="299"/>
      <c r="BS75" s="299"/>
      <c r="BT75" s="299"/>
      <c r="BU75" s="299"/>
    </row>
    <row r="76" spans="1:73" ht="40.15" customHeight="1" x14ac:dyDescent="0.25">
      <c r="A76" s="151"/>
      <c r="B76" s="24"/>
      <c r="C76" s="1449"/>
      <c r="D76" s="1050"/>
      <c r="E76" s="1062"/>
      <c r="F76" s="1460"/>
      <c r="G76" s="1348" t="s">
        <v>3697</v>
      </c>
      <c r="H76" s="1348">
        <v>4</v>
      </c>
      <c r="I76" s="1348" t="s">
        <v>3041</v>
      </c>
      <c r="J76" s="1348">
        <v>45</v>
      </c>
      <c r="K76" s="1348" t="s">
        <v>3625</v>
      </c>
      <c r="L76" s="1348">
        <v>4502</v>
      </c>
      <c r="M76" s="1348" t="s">
        <v>3060</v>
      </c>
      <c r="N76" s="1454"/>
      <c r="O76" s="1348" t="s">
        <v>3678</v>
      </c>
      <c r="P76" s="1014" t="s">
        <v>1755</v>
      </c>
      <c r="Q76" s="1492">
        <v>4</v>
      </c>
      <c r="R76" s="1041"/>
      <c r="S76" s="1041"/>
      <c r="T76" s="1023"/>
      <c r="U76" s="1008"/>
      <c r="V76" s="1008"/>
      <c r="W76" s="1008"/>
      <c r="X76" s="1008"/>
      <c r="Y76" s="1008"/>
      <c r="Z76" s="1005"/>
      <c r="AA76" s="1005"/>
      <c r="AB76" s="1005"/>
      <c r="AC76" s="1005"/>
      <c r="AD76" s="1005"/>
      <c r="AE76" s="1005"/>
      <c r="AF76" s="1005"/>
      <c r="AG76" s="479"/>
      <c r="AH76" s="592"/>
      <c r="AI76" s="592"/>
      <c r="AJ76" s="592"/>
      <c r="AK76" s="196"/>
      <c r="AL76" s="197"/>
      <c r="AM76" s="197"/>
      <c r="AN76" s="197"/>
      <c r="AO76" s="197"/>
      <c r="AP76" s="1151"/>
      <c r="AQ76" s="1005"/>
      <c r="AR76" s="282"/>
      <c r="AS76" s="282"/>
      <c r="AT76" s="282"/>
      <c r="AU76" s="282"/>
      <c r="AV76" s="282"/>
      <c r="AW76" s="282"/>
      <c r="AX76" s="1151"/>
      <c r="AY76" s="1005"/>
      <c r="AZ76" s="282"/>
      <c r="BA76" s="282"/>
      <c r="BB76" s="282"/>
      <c r="BC76" s="282"/>
      <c r="BD76" s="282"/>
      <c r="BE76" s="282"/>
      <c r="BF76" s="1151"/>
      <c r="BG76" s="1005"/>
      <c r="BH76" s="282"/>
      <c r="BI76" s="282"/>
      <c r="BJ76" s="282"/>
      <c r="BK76" s="282"/>
      <c r="BL76" s="282"/>
      <c r="BM76" s="282"/>
      <c r="BN76" s="1151"/>
      <c r="BO76" s="1005"/>
      <c r="BP76" s="282"/>
      <c r="BQ76" s="282"/>
      <c r="BR76" s="282"/>
      <c r="BS76" s="282"/>
      <c r="BT76" s="282"/>
      <c r="BU76" s="282"/>
    </row>
    <row r="77" spans="1:73" ht="40.15" customHeight="1" x14ac:dyDescent="0.25">
      <c r="A77" s="151"/>
      <c r="B77" s="24"/>
      <c r="C77" s="1449"/>
      <c r="D77" s="1050"/>
      <c r="E77" s="1062"/>
      <c r="F77" s="1460"/>
      <c r="G77" s="1348" t="s">
        <v>3697</v>
      </c>
      <c r="H77" s="1348">
        <v>4</v>
      </c>
      <c r="I77" s="1348" t="s">
        <v>3041</v>
      </c>
      <c r="J77" s="1348">
        <v>45</v>
      </c>
      <c r="K77" s="1348" t="s">
        <v>3625</v>
      </c>
      <c r="L77" s="1348">
        <v>4502</v>
      </c>
      <c r="M77" s="1348" t="s">
        <v>3060</v>
      </c>
      <c r="N77" s="1454"/>
      <c r="O77" s="1348" t="s">
        <v>3678</v>
      </c>
      <c r="P77" s="1014" t="s">
        <v>1755</v>
      </c>
      <c r="Q77" s="1492">
        <v>4</v>
      </c>
      <c r="R77" s="1041"/>
      <c r="S77" s="1041"/>
      <c r="T77" s="1023"/>
      <c r="U77" s="1008"/>
      <c r="V77" s="1008"/>
      <c r="W77" s="1008"/>
      <c r="X77" s="1008"/>
      <c r="Y77" s="1008"/>
      <c r="Z77" s="1005"/>
      <c r="AA77" s="1005"/>
      <c r="AB77" s="1005"/>
      <c r="AC77" s="1005"/>
      <c r="AD77" s="1005"/>
      <c r="AE77" s="1005"/>
      <c r="AF77" s="1005"/>
      <c r="AG77" s="196"/>
      <c r="AH77" s="592"/>
      <c r="AI77" s="592"/>
      <c r="AJ77" s="592"/>
      <c r="AK77" s="196"/>
      <c r="AL77" s="197"/>
      <c r="AM77" s="197"/>
      <c r="AN77" s="197"/>
      <c r="AO77" s="197"/>
      <c r="AP77" s="1151"/>
      <c r="AQ77" s="1005"/>
      <c r="AR77" s="282"/>
      <c r="AS77" s="282"/>
      <c r="AT77" s="282"/>
      <c r="AU77" s="282"/>
      <c r="AV77" s="282"/>
      <c r="AW77" s="282"/>
      <c r="AX77" s="1151"/>
      <c r="AY77" s="1005"/>
      <c r="AZ77" s="282"/>
      <c r="BA77" s="282"/>
      <c r="BB77" s="282"/>
      <c r="BC77" s="282"/>
      <c r="BD77" s="282"/>
      <c r="BE77" s="282"/>
      <c r="BF77" s="1151"/>
      <c r="BG77" s="1005"/>
      <c r="BH77" s="282"/>
      <c r="BI77" s="282"/>
      <c r="BJ77" s="282"/>
      <c r="BK77" s="282"/>
      <c r="BL77" s="282"/>
      <c r="BM77" s="282"/>
      <c r="BN77" s="1151"/>
      <c r="BO77" s="1005"/>
      <c r="BP77" s="282"/>
      <c r="BQ77" s="282"/>
      <c r="BR77" s="282"/>
      <c r="BS77" s="282"/>
      <c r="BT77" s="282"/>
      <c r="BU77" s="282"/>
    </row>
    <row r="78" spans="1:73" ht="40.15" customHeight="1" thickBot="1" x14ac:dyDescent="0.3">
      <c r="A78" s="151"/>
      <c r="B78" s="24"/>
      <c r="C78" s="1450"/>
      <c r="D78" s="1051"/>
      <c r="E78" s="1063"/>
      <c r="F78" s="1461"/>
      <c r="G78" s="1468" t="s">
        <v>3697</v>
      </c>
      <c r="H78" s="1468">
        <v>4</v>
      </c>
      <c r="I78" s="1468" t="s">
        <v>3041</v>
      </c>
      <c r="J78" s="1468">
        <v>45</v>
      </c>
      <c r="K78" s="1468" t="s">
        <v>3625</v>
      </c>
      <c r="L78" s="1468">
        <v>4502</v>
      </c>
      <c r="M78" s="1468" t="s">
        <v>3060</v>
      </c>
      <c r="N78" s="1455"/>
      <c r="O78" s="1468" t="s">
        <v>3678</v>
      </c>
      <c r="P78" s="1015" t="s">
        <v>1755</v>
      </c>
      <c r="Q78" s="1493">
        <v>4</v>
      </c>
      <c r="R78" s="1042"/>
      <c r="S78" s="1042"/>
      <c r="T78" s="1024"/>
      <c r="U78" s="1009"/>
      <c r="V78" s="1009"/>
      <c r="W78" s="1009"/>
      <c r="X78" s="1009"/>
      <c r="Y78" s="1009"/>
      <c r="Z78" s="1006"/>
      <c r="AA78" s="1006"/>
      <c r="AB78" s="1006"/>
      <c r="AC78" s="1006"/>
      <c r="AD78" s="1006"/>
      <c r="AE78" s="1006"/>
      <c r="AF78" s="1006"/>
      <c r="AG78" s="715"/>
      <c r="AH78" s="716"/>
      <c r="AI78" s="716"/>
      <c r="AJ78" s="716"/>
      <c r="AK78" s="715"/>
      <c r="AL78" s="717"/>
      <c r="AM78" s="717"/>
      <c r="AN78" s="717"/>
      <c r="AO78" s="717"/>
      <c r="AP78" s="1152"/>
      <c r="AQ78" s="1006"/>
      <c r="AR78" s="718"/>
      <c r="AS78" s="718"/>
      <c r="AT78" s="718"/>
      <c r="AU78" s="718"/>
      <c r="AV78" s="718"/>
      <c r="AW78" s="718"/>
      <c r="AX78" s="1152"/>
      <c r="AY78" s="1006"/>
      <c r="AZ78" s="718"/>
      <c r="BA78" s="718"/>
      <c r="BB78" s="718"/>
      <c r="BC78" s="718"/>
      <c r="BD78" s="718"/>
      <c r="BE78" s="718"/>
      <c r="BF78" s="1152"/>
      <c r="BG78" s="1006"/>
      <c r="BH78" s="718"/>
      <c r="BI78" s="718"/>
      <c r="BJ78" s="718"/>
      <c r="BK78" s="718"/>
      <c r="BL78" s="718"/>
      <c r="BM78" s="718"/>
      <c r="BN78" s="1152"/>
      <c r="BO78" s="1006"/>
      <c r="BP78" s="718"/>
      <c r="BQ78" s="718"/>
      <c r="BR78" s="718"/>
      <c r="BS78" s="718"/>
      <c r="BT78" s="718"/>
      <c r="BU78" s="718"/>
    </row>
    <row r="79" spans="1:73" ht="40.15" customHeight="1" thickTop="1" x14ac:dyDescent="0.25">
      <c r="A79" s="151"/>
      <c r="B79" s="29"/>
      <c r="C79" s="1448" t="s">
        <v>1756</v>
      </c>
      <c r="D79" s="1161" t="s">
        <v>1757</v>
      </c>
      <c r="E79" s="1465">
        <v>537</v>
      </c>
      <c r="F79" s="1459" t="s">
        <v>3696</v>
      </c>
      <c r="G79" s="1347" t="s">
        <v>3697</v>
      </c>
      <c r="H79" s="1347">
        <v>2</v>
      </c>
      <c r="I79" s="1347" t="s">
        <v>3041</v>
      </c>
      <c r="J79" s="1347">
        <v>45</v>
      </c>
      <c r="K79" s="1347" t="s">
        <v>3625</v>
      </c>
      <c r="L79" s="1347">
        <v>4502</v>
      </c>
      <c r="M79" s="1347" t="s">
        <v>3060</v>
      </c>
      <c r="N79" s="1046">
        <v>2026004540087</v>
      </c>
      <c r="O79" s="1347" t="s">
        <v>3678</v>
      </c>
      <c r="P79" s="1013" t="s">
        <v>1758</v>
      </c>
      <c r="Q79" s="1491">
        <v>2</v>
      </c>
      <c r="R79" s="1488" t="s">
        <v>2871</v>
      </c>
      <c r="S79" s="1040"/>
      <c r="T79" s="1022"/>
      <c r="U79" s="1007"/>
      <c r="V79" s="1007"/>
      <c r="W79" s="1007"/>
      <c r="X79" s="1007"/>
      <c r="Y79" s="1007"/>
      <c r="Z79" s="1004">
        <f t="shared" ref="Z79" si="94">+AQ79+AY79+BG79+BO79</f>
        <v>0</v>
      </c>
      <c r="AA79" s="1004">
        <f t="shared" ref="AA79" si="95">SUM(AR79:AR82,AZ79:AZ82,BH79:BH82,BP79:BP82)</f>
        <v>0</v>
      </c>
      <c r="AB79" s="1004">
        <f t="shared" ref="AB79" si="96">SUM(AS79:AS82,BA79:BA82,BI79:BI82,BQ79:BQ82)</f>
        <v>0</v>
      </c>
      <c r="AC79" s="1004">
        <f t="shared" ref="AC79" si="97">SUM(AT79:AT82,BB79:BB82,BJ79:BJ82,BR79:BR82)</f>
        <v>0</v>
      </c>
      <c r="AD79" s="1004">
        <f t="shared" ref="AD79" si="98">SUM(AU79:AU82,BC79:BC82,BK79:BK82,BS79:BS82)</f>
        <v>0</v>
      </c>
      <c r="AE79" s="1004">
        <f t="shared" ref="AE79" si="99">SUM(AV79:AV82,BD79:BD82,BL79:BL82,BT79:BT82)</f>
        <v>0</v>
      </c>
      <c r="AF79" s="1004">
        <f t="shared" ref="AF79" si="100">SUM(AW79:AW82,BE79:BE82,BM79:BM82,BU79:BU82)</f>
        <v>0</v>
      </c>
      <c r="AG79" s="714"/>
      <c r="AH79" s="593"/>
      <c r="AI79" s="593"/>
      <c r="AJ79" s="593"/>
      <c r="AK79" s="207"/>
      <c r="AL79" s="208"/>
      <c r="AM79" s="208"/>
      <c r="AN79" s="208"/>
      <c r="AO79" s="208"/>
      <c r="AP79" s="1150">
        <f t="shared" ref="AP79" si="101">+U79</f>
        <v>0</v>
      </c>
      <c r="AQ79" s="1004">
        <f t="shared" ref="AQ79" si="102">SUM(AR79:AW82)</f>
        <v>0</v>
      </c>
      <c r="AR79" s="299"/>
      <c r="AS79" s="299"/>
      <c r="AT79" s="299"/>
      <c r="AU79" s="299"/>
      <c r="AV79" s="299"/>
      <c r="AW79" s="299"/>
      <c r="AX79" s="1150">
        <f t="shared" ref="AX79" si="103">+V79</f>
        <v>0</v>
      </c>
      <c r="AY79" s="1004">
        <f t="shared" ref="AY79" si="104">SUM(AZ79:BE82)</f>
        <v>0</v>
      </c>
      <c r="AZ79" s="299"/>
      <c r="BA79" s="299"/>
      <c r="BB79" s="299"/>
      <c r="BC79" s="299"/>
      <c r="BD79" s="299"/>
      <c r="BE79" s="299"/>
      <c r="BF79" s="1150">
        <f t="shared" ref="BF79" si="105">+W79</f>
        <v>0</v>
      </c>
      <c r="BG79" s="1004">
        <f t="shared" ref="BG79" si="106">SUM(BH79:BM82)</f>
        <v>0</v>
      </c>
      <c r="BH79" s="299"/>
      <c r="BI79" s="299"/>
      <c r="BJ79" s="299"/>
      <c r="BK79" s="299"/>
      <c r="BL79" s="299"/>
      <c r="BM79" s="299"/>
      <c r="BN79" s="1150">
        <f t="shared" ref="BN79" si="107">+X79</f>
        <v>0</v>
      </c>
      <c r="BO79" s="1004">
        <f t="shared" ref="BO79" si="108">SUM(BP79:BU82)</f>
        <v>0</v>
      </c>
      <c r="BP79" s="299"/>
      <c r="BQ79" s="299"/>
      <c r="BR79" s="299"/>
      <c r="BS79" s="299"/>
      <c r="BT79" s="299"/>
      <c r="BU79" s="299"/>
    </row>
    <row r="80" spans="1:73" ht="40.15" customHeight="1" x14ac:dyDescent="0.25">
      <c r="A80" s="151"/>
      <c r="B80" s="29"/>
      <c r="C80" s="1449"/>
      <c r="D80" s="1162"/>
      <c r="E80" s="1466"/>
      <c r="F80" s="1460"/>
      <c r="G80" s="1348" t="s">
        <v>3697</v>
      </c>
      <c r="H80" s="1348">
        <v>2</v>
      </c>
      <c r="I80" s="1348" t="s">
        <v>3041</v>
      </c>
      <c r="J80" s="1348">
        <v>45</v>
      </c>
      <c r="K80" s="1348" t="s">
        <v>3625</v>
      </c>
      <c r="L80" s="1348">
        <v>4502</v>
      </c>
      <c r="M80" s="1348" t="s">
        <v>3060</v>
      </c>
      <c r="N80" s="1047"/>
      <c r="O80" s="1348" t="s">
        <v>3678</v>
      </c>
      <c r="P80" s="1014" t="s">
        <v>1758</v>
      </c>
      <c r="Q80" s="1492">
        <v>2</v>
      </c>
      <c r="R80" s="1489" t="s">
        <v>2871</v>
      </c>
      <c r="S80" s="1041"/>
      <c r="T80" s="1023"/>
      <c r="U80" s="1008"/>
      <c r="V80" s="1008"/>
      <c r="W80" s="1008"/>
      <c r="X80" s="1008"/>
      <c r="Y80" s="1008"/>
      <c r="Z80" s="1005"/>
      <c r="AA80" s="1005"/>
      <c r="AB80" s="1005"/>
      <c r="AC80" s="1005"/>
      <c r="AD80" s="1005"/>
      <c r="AE80" s="1005"/>
      <c r="AF80" s="1005"/>
      <c r="AG80" s="479"/>
      <c r="AH80" s="592"/>
      <c r="AI80" s="592"/>
      <c r="AJ80" s="592"/>
      <c r="AK80" s="196"/>
      <c r="AL80" s="197"/>
      <c r="AM80" s="197"/>
      <c r="AN80" s="197"/>
      <c r="AO80" s="197"/>
      <c r="AP80" s="1151"/>
      <c r="AQ80" s="1005"/>
      <c r="AR80" s="282"/>
      <c r="AS80" s="282"/>
      <c r="AT80" s="282"/>
      <c r="AU80" s="282"/>
      <c r="AV80" s="282"/>
      <c r="AW80" s="282"/>
      <c r="AX80" s="1151"/>
      <c r="AY80" s="1005"/>
      <c r="AZ80" s="282"/>
      <c r="BA80" s="282"/>
      <c r="BB80" s="282"/>
      <c r="BC80" s="282"/>
      <c r="BD80" s="282"/>
      <c r="BE80" s="282"/>
      <c r="BF80" s="1151"/>
      <c r="BG80" s="1005"/>
      <c r="BH80" s="282"/>
      <c r="BI80" s="282"/>
      <c r="BJ80" s="282"/>
      <c r="BK80" s="282"/>
      <c r="BL80" s="282"/>
      <c r="BM80" s="282"/>
      <c r="BN80" s="1151"/>
      <c r="BO80" s="1005"/>
      <c r="BP80" s="282"/>
      <c r="BQ80" s="282"/>
      <c r="BR80" s="282"/>
      <c r="BS80" s="282"/>
      <c r="BT80" s="282"/>
      <c r="BU80" s="282"/>
    </row>
    <row r="81" spans="1:73" ht="40.15" customHeight="1" x14ac:dyDescent="0.25">
      <c r="A81" s="151"/>
      <c r="B81" s="29"/>
      <c r="C81" s="1449"/>
      <c r="D81" s="1162"/>
      <c r="E81" s="1466"/>
      <c r="F81" s="1460"/>
      <c r="G81" s="1348" t="s">
        <v>3697</v>
      </c>
      <c r="H81" s="1348">
        <v>2</v>
      </c>
      <c r="I81" s="1348" t="s">
        <v>3041</v>
      </c>
      <c r="J81" s="1348">
        <v>45</v>
      </c>
      <c r="K81" s="1348" t="s">
        <v>3625</v>
      </c>
      <c r="L81" s="1348">
        <v>4502</v>
      </c>
      <c r="M81" s="1348" t="s">
        <v>3060</v>
      </c>
      <c r="N81" s="1047"/>
      <c r="O81" s="1348" t="s">
        <v>3678</v>
      </c>
      <c r="P81" s="1014" t="s">
        <v>1758</v>
      </c>
      <c r="Q81" s="1492">
        <v>2</v>
      </c>
      <c r="R81" s="1489" t="s">
        <v>2871</v>
      </c>
      <c r="S81" s="1041"/>
      <c r="T81" s="1023"/>
      <c r="U81" s="1008"/>
      <c r="V81" s="1008"/>
      <c r="W81" s="1008"/>
      <c r="X81" s="1008"/>
      <c r="Y81" s="1008"/>
      <c r="Z81" s="1005"/>
      <c r="AA81" s="1005"/>
      <c r="AB81" s="1005"/>
      <c r="AC81" s="1005"/>
      <c r="AD81" s="1005"/>
      <c r="AE81" s="1005"/>
      <c r="AF81" s="1005"/>
      <c r="AG81" s="196"/>
      <c r="AH81" s="592"/>
      <c r="AI81" s="592"/>
      <c r="AJ81" s="592"/>
      <c r="AK81" s="196"/>
      <c r="AL81" s="197"/>
      <c r="AM81" s="197"/>
      <c r="AN81" s="197"/>
      <c r="AO81" s="197"/>
      <c r="AP81" s="1151"/>
      <c r="AQ81" s="1005"/>
      <c r="AR81" s="282"/>
      <c r="AS81" s="282"/>
      <c r="AT81" s="282"/>
      <c r="AU81" s="282"/>
      <c r="AV81" s="282"/>
      <c r="AW81" s="282"/>
      <c r="AX81" s="1151"/>
      <c r="AY81" s="1005"/>
      <c r="AZ81" s="282"/>
      <c r="BA81" s="282"/>
      <c r="BB81" s="282"/>
      <c r="BC81" s="282"/>
      <c r="BD81" s="282"/>
      <c r="BE81" s="282"/>
      <c r="BF81" s="1151"/>
      <c r="BG81" s="1005"/>
      <c r="BH81" s="282"/>
      <c r="BI81" s="282"/>
      <c r="BJ81" s="282"/>
      <c r="BK81" s="282"/>
      <c r="BL81" s="282"/>
      <c r="BM81" s="282"/>
      <c r="BN81" s="1151"/>
      <c r="BO81" s="1005"/>
      <c r="BP81" s="282"/>
      <c r="BQ81" s="282"/>
      <c r="BR81" s="282"/>
      <c r="BS81" s="282"/>
      <c r="BT81" s="282"/>
      <c r="BU81" s="282"/>
    </row>
    <row r="82" spans="1:73" ht="40.15" customHeight="1" thickBot="1" x14ac:dyDescent="0.3">
      <c r="A82" s="151"/>
      <c r="B82" s="29"/>
      <c r="C82" s="1449"/>
      <c r="D82" s="1162"/>
      <c r="E82" s="1467"/>
      <c r="F82" s="1461"/>
      <c r="G82" s="1468" t="s">
        <v>3697</v>
      </c>
      <c r="H82" s="1468">
        <v>2</v>
      </c>
      <c r="I82" s="1468" t="s">
        <v>3041</v>
      </c>
      <c r="J82" s="1468">
        <v>45</v>
      </c>
      <c r="K82" s="1468" t="s">
        <v>3625</v>
      </c>
      <c r="L82" s="1468">
        <v>4502</v>
      </c>
      <c r="M82" s="1468" t="s">
        <v>3060</v>
      </c>
      <c r="N82" s="1048"/>
      <c r="O82" s="1468" t="s">
        <v>3678</v>
      </c>
      <c r="P82" s="1015" t="s">
        <v>1758</v>
      </c>
      <c r="Q82" s="1493">
        <v>2</v>
      </c>
      <c r="R82" s="1490" t="s">
        <v>2871</v>
      </c>
      <c r="S82" s="1042"/>
      <c r="T82" s="1024"/>
      <c r="U82" s="1009"/>
      <c r="V82" s="1009"/>
      <c r="W82" s="1009"/>
      <c r="X82" s="1009"/>
      <c r="Y82" s="1009"/>
      <c r="Z82" s="1006"/>
      <c r="AA82" s="1006"/>
      <c r="AB82" s="1006"/>
      <c r="AC82" s="1006"/>
      <c r="AD82" s="1006"/>
      <c r="AE82" s="1006"/>
      <c r="AF82" s="1006"/>
      <c r="AG82" s="715"/>
      <c r="AH82" s="716"/>
      <c r="AI82" s="716"/>
      <c r="AJ82" s="716"/>
      <c r="AK82" s="715"/>
      <c r="AL82" s="717"/>
      <c r="AM82" s="717"/>
      <c r="AN82" s="717"/>
      <c r="AO82" s="717"/>
      <c r="AP82" s="1152"/>
      <c r="AQ82" s="1006"/>
      <c r="AR82" s="718"/>
      <c r="AS82" s="718"/>
      <c r="AT82" s="718"/>
      <c r="AU82" s="718"/>
      <c r="AV82" s="718"/>
      <c r="AW82" s="718"/>
      <c r="AX82" s="1152"/>
      <c r="AY82" s="1006"/>
      <c r="AZ82" s="718"/>
      <c r="BA82" s="718"/>
      <c r="BB82" s="718"/>
      <c r="BC82" s="718"/>
      <c r="BD82" s="718"/>
      <c r="BE82" s="718"/>
      <c r="BF82" s="1152"/>
      <c r="BG82" s="1006"/>
      <c r="BH82" s="718"/>
      <c r="BI82" s="718"/>
      <c r="BJ82" s="718"/>
      <c r="BK82" s="718"/>
      <c r="BL82" s="718"/>
      <c r="BM82" s="718"/>
      <c r="BN82" s="1152"/>
      <c r="BO82" s="1006"/>
      <c r="BP82" s="718"/>
      <c r="BQ82" s="718"/>
      <c r="BR82" s="718"/>
      <c r="BS82" s="718"/>
      <c r="BT82" s="718"/>
      <c r="BU82" s="718"/>
    </row>
    <row r="83" spans="1:73" ht="40.15" customHeight="1" thickTop="1" x14ac:dyDescent="0.25">
      <c r="A83" s="151"/>
      <c r="B83" s="29"/>
      <c r="C83" s="1449"/>
      <c r="D83" s="1162"/>
      <c r="E83" s="1465">
        <v>538</v>
      </c>
      <c r="F83" s="1459" t="s">
        <v>3698</v>
      </c>
      <c r="G83" s="1347" t="s">
        <v>2146</v>
      </c>
      <c r="H83" s="1347">
        <v>2</v>
      </c>
      <c r="I83" s="1347" t="s">
        <v>3041</v>
      </c>
      <c r="J83" s="1347">
        <v>45</v>
      </c>
      <c r="K83" s="1347" t="s">
        <v>3625</v>
      </c>
      <c r="L83" s="1347">
        <v>4502</v>
      </c>
      <c r="M83" s="1347" t="s">
        <v>3060</v>
      </c>
      <c r="N83" s="1453">
        <v>2026004540087</v>
      </c>
      <c r="O83" s="1347" t="s">
        <v>3678</v>
      </c>
      <c r="P83" s="1013" t="s">
        <v>991</v>
      </c>
      <c r="Q83" s="1491">
        <v>2</v>
      </c>
      <c r="R83" s="1488" t="s">
        <v>2871</v>
      </c>
      <c r="S83" s="1040"/>
      <c r="T83" s="1022"/>
      <c r="U83" s="1007"/>
      <c r="V83" s="1007"/>
      <c r="W83" s="1007"/>
      <c r="X83" s="1007"/>
      <c r="Y83" s="1007"/>
      <c r="Z83" s="1004">
        <f t="shared" ref="Z83" si="109">+AQ83+AY83+BG83+BO83</f>
        <v>0</v>
      </c>
      <c r="AA83" s="1004">
        <f t="shared" ref="AA83" si="110">SUM(AR83:AR86,AZ83:AZ86,BH83:BH86,BP83:BP86)</f>
        <v>0</v>
      </c>
      <c r="AB83" s="1004">
        <f t="shared" ref="AB83" si="111">SUM(AS83:AS86,BA83:BA86,BI83:BI86,BQ83:BQ86)</f>
        <v>0</v>
      </c>
      <c r="AC83" s="1004">
        <f t="shared" ref="AC83" si="112">SUM(AT83:AT86,BB83:BB86,BJ83:BJ86,BR83:BR86)</f>
        <v>0</v>
      </c>
      <c r="AD83" s="1004">
        <f t="shared" ref="AD83" si="113">SUM(AU83:AU86,BC83:BC86,BK83:BK86,BS83:BS86)</f>
        <v>0</v>
      </c>
      <c r="AE83" s="1004">
        <f t="shared" ref="AE83" si="114">SUM(AV83:AV86,BD83:BD86,BL83:BL86,BT83:BT86)</f>
        <v>0</v>
      </c>
      <c r="AF83" s="1004">
        <f t="shared" ref="AF83" si="115">SUM(AW83:AW86,BE83:BE86,BM83:BM86,BU83:BU86)</f>
        <v>0</v>
      </c>
      <c r="AG83" s="714"/>
      <c r="AH83" s="593"/>
      <c r="AI83" s="593"/>
      <c r="AJ83" s="593"/>
      <c r="AK83" s="207"/>
      <c r="AL83" s="208"/>
      <c r="AM83" s="208"/>
      <c r="AN83" s="208"/>
      <c r="AO83" s="208"/>
      <c r="AP83" s="1150">
        <f t="shared" ref="AP83" si="116">+U83</f>
        <v>0</v>
      </c>
      <c r="AQ83" s="1004">
        <f t="shared" ref="AQ83" si="117">SUM(AR83:AW86)</f>
        <v>0</v>
      </c>
      <c r="AR83" s="299"/>
      <c r="AS83" s="299"/>
      <c r="AT83" s="299"/>
      <c r="AU83" s="299"/>
      <c r="AV83" s="299"/>
      <c r="AW83" s="299"/>
      <c r="AX83" s="1150">
        <f t="shared" ref="AX83" si="118">+V83</f>
        <v>0</v>
      </c>
      <c r="AY83" s="1004">
        <f t="shared" ref="AY83" si="119">SUM(AZ83:BE86)</f>
        <v>0</v>
      </c>
      <c r="AZ83" s="299"/>
      <c r="BA83" s="299"/>
      <c r="BB83" s="299"/>
      <c r="BC83" s="299"/>
      <c r="BD83" s="299"/>
      <c r="BE83" s="299"/>
      <c r="BF83" s="1150">
        <f t="shared" ref="BF83" si="120">+W83</f>
        <v>0</v>
      </c>
      <c r="BG83" s="1004">
        <f t="shared" ref="BG83" si="121">SUM(BH83:BM86)</f>
        <v>0</v>
      </c>
      <c r="BH83" s="299"/>
      <c r="BI83" s="299"/>
      <c r="BJ83" s="299"/>
      <c r="BK83" s="299"/>
      <c r="BL83" s="299"/>
      <c r="BM83" s="299"/>
      <c r="BN83" s="1150">
        <f t="shared" ref="BN83" si="122">+X83</f>
        <v>0</v>
      </c>
      <c r="BO83" s="1004">
        <f t="shared" ref="BO83" si="123">SUM(BP83:BU86)</f>
        <v>0</v>
      </c>
      <c r="BP83" s="299"/>
      <c r="BQ83" s="299"/>
      <c r="BR83" s="299"/>
      <c r="BS83" s="299"/>
      <c r="BT83" s="299"/>
      <c r="BU83" s="299"/>
    </row>
    <row r="84" spans="1:73" ht="40.15" customHeight="1" x14ac:dyDescent="0.25">
      <c r="A84" s="151"/>
      <c r="B84" s="29"/>
      <c r="C84" s="1449"/>
      <c r="D84" s="1162"/>
      <c r="E84" s="1466"/>
      <c r="F84" s="1460"/>
      <c r="G84" s="1348" t="s">
        <v>2146</v>
      </c>
      <c r="H84" s="1348">
        <v>2</v>
      </c>
      <c r="I84" s="1348" t="s">
        <v>3041</v>
      </c>
      <c r="J84" s="1348">
        <v>45</v>
      </c>
      <c r="K84" s="1348" t="s">
        <v>3625</v>
      </c>
      <c r="L84" s="1348">
        <v>4502</v>
      </c>
      <c r="M84" s="1348" t="s">
        <v>3060</v>
      </c>
      <c r="N84" s="1454"/>
      <c r="O84" s="1348" t="s">
        <v>3678</v>
      </c>
      <c r="P84" s="1014" t="s">
        <v>991</v>
      </c>
      <c r="Q84" s="1492">
        <v>2</v>
      </c>
      <c r="R84" s="1489" t="s">
        <v>2871</v>
      </c>
      <c r="S84" s="1041"/>
      <c r="T84" s="1023"/>
      <c r="U84" s="1008"/>
      <c r="V84" s="1008"/>
      <c r="W84" s="1008"/>
      <c r="X84" s="1008"/>
      <c r="Y84" s="1008"/>
      <c r="Z84" s="1005"/>
      <c r="AA84" s="1005"/>
      <c r="AB84" s="1005"/>
      <c r="AC84" s="1005"/>
      <c r="AD84" s="1005"/>
      <c r="AE84" s="1005"/>
      <c r="AF84" s="1005"/>
      <c r="AG84" s="479"/>
      <c r="AH84" s="592"/>
      <c r="AI84" s="592"/>
      <c r="AJ84" s="592"/>
      <c r="AK84" s="196"/>
      <c r="AL84" s="197"/>
      <c r="AM84" s="197"/>
      <c r="AN84" s="197"/>
      <c r="AO84" s="197"/>
      <c r="AP84" s="1151"/>
      <c r="AQ84" s="1005"/>
      <c r="AR84" s="282"/>
      <c r="AS84" s="282"/>
      <c r="AT84" s="282"/>
      <c r="AU84" s="282"/>
      <c r="AV84" s="282"/>
      <c r="AW84" s="282"/>
      <c r="AX84" s="1151"/>
      <c r="AY84" s="1005"/>
      <c r="AZ84" s="282"/>
      <c r="BA84" s="282"/>
      <c r="BB84" s="282"/>
      <c r="BC84" s="282"/>
      <c r="BD84" s="282"/>
      <c r="BE84" s="282"/>
      <c r="BF84" s="1151"/>
      <c r="BG84" s="1005"/>
      <c r="BH84" s="282"/>
      <c r="BI84" s="282"/>
      <c r="BJ84" s="282"/>
      <c r="BK84" s="282"/>
      <c r="BL84" s="282"/>
      <c r="BM84" s="282"/>
      <c r="BN84" s="1151"/>
      <c r="BO84" s="1005"/>
      <c r="BP84" s="282"/>
      <c r="BQ84" s="282"/>
      <c r="BR84" s="282"/>
      <c r="BS84" s="282"/>
      <c r="BT84" s="282"/>
      <c r="BU84" s="282"/>
    </row>
    <row r="85" spans="1:73" ht="40.15" customHeight="1" x14ac:dyDescent="0.25">
      <c r="A85" s="151"/>
      <c r="B85" s="29"/>
      <c r="C85" s="1449"/>
      <c r="D85" s="1162"/>
      <c r="E85" s="1466"/>
      <c r="F85" s="1460"/>
      <c r="G85" s="1348" t="s">
        <v>2146</v>
      </c>
      <c r="H85" s="1348">
        <v>2</v>
      </c>
      <c r="I85" s="1348" t="s">
        <v>3041</v>
      </c>
      <c r="J85" s="1348">
        <v>45</v>
      </c>
      <c r="K85" s="1348" t="s">
        <v>3625</v>
      </c>
      <c r="L85" s="1348">
        <v>4502</v>
      </c>
      <c r="M85" s="1348" t="s">
        <v>3060</v>
      </c>
      <c r="N85" s="1454"/>
      <c r="O85" s="1348" t="s">
        <v>3678</v>
      </c>
      <c r="P85" s="1014" t="s">
        <v>991</v>
      </c>
      <c r="Q85" s="1492">
        <v>2</v>
      </c>
      <c r="R85" s="1489" t="s">
        <v>2871</v>
      </c>
      <c r="S85" s="1041"/>
      <c r="T85" s="1023"/>
      <c r="U85" s="1008"/>
      <c r="V85" s="1008"/>
      <c r="W85" s="1008"/>
      <c r="X85" s="1008"/>
      <c r="Y85" s="1008"/>
      <c r="Z85" s="1005"/>
      <c r="AA85" s="1005"/>
      <c r="AB85" s="1005"/>
      <c r="AC85" s="1005"/>
      <c r="AD85" s="1005"/>
      <c r="AE85" s="1005"/>
      <c r="AF85" s="1005"/>
      <c r="AG85" s="196"/>
      <c r="AH85" s="592"/>
      <c r="AI85" s="592"/>
      <c r="AJ85" s="592"/>
      <c r="AK85" s="196"/>
      <c r="AL85" s="197"/>
      <c r="AM85" s="197"/>
      <c r="AN85" s="197"/>
      <c r="AO85" s="197"/>
      <c r="AP85" s="1151"/>
      <c r="AQ85" s="1005"/>
      <c r="AR85" s="282"/>
      <c r="AS85" s="282"/>
      <c r="AT85" s="282"/>
      <c r="AU85" s="282"/>
      <c r="AV85" s="282"/>
      <c r="AW85" s="282"/>
      <c r="AX85" s="1151"/>
      <c r="AY85" s="1005"/>
      <c r="AZ85" s="282"/>
      <c r="BA85" s="282"/>
      <c r="BB85" s="282"/>
      <c r="BC85" s="282"/>
      <c r="BD85" s="282"/>
      <c r="BE85" s="282"/>
      <c r="BF85" s="1151"/>
      <c r="BG85" s="1005"/>
      <c r="BH85" s="282"/>
      <c r="BI85" s="282"/>
      <c r="BJ85" s="282"/>
      <c r="BK85" s="282"/>
      <c r="BL85" s="282"/>
      <c r="BM85" s="282"/>
      <c r="BN85" s="1151"/>
      <c r="BO85" s="1005"/>
      <c r="BP85" s="282"/>
      <c r="BQ85" s="282"/>
      <c r="BR85" s="282"/>
      <c r="BS85" s="282"/>
      <c r="BT85" s="282"/>
      <c r="BU85" s="282"/>
    </row>
    <row r="86" spans="1:73" ht="40.15" customHeight="1" thickBot="1" x14ac:dyDescent="0.3">
      <c r="A86" s="151"/>
      <c r="B86" s="29"/>
      <c r="C86" s="1450"/>
      <c r="D86" s="1163"/>
      <c r="E86" s="1467"/>
      <c r="F86" s="1461"/>
      <c r="G86" s="1468" t="s">
        <v>2146</v>
      </c>
      <c r="H86" s="1468">
        <v>2</v>
      </c>
      <c r="I86" s="1468" t="s">
        <v>3041</v>
      </c>
      <c r="J86" s="1468">
        <v>45</v>
      </c>
      <c r="K86" s="1468" t="s">
        <v>3625</v>
      </c>
      <c r="L86" s="1468">
        <v>4502</v>
      </c>
      <c r="M86" s="1468" t="s">
        <v>3060</v>
      </c>
      <c r="N86" s="1455"/>
      <c r="O86" s="1468" t="s">
        <v>3678</v>
      </c>
      <c r="P86" s="1015" t="s">
        <v>991</v>
      </c>
      <c r="Q86" s="1493">
        <v>2</v>
      </c>
      <c r="R86" s="1490" t="s">
        <v>2871</v>
      </c>
      <c r="S86" s="1042"/>
      <c r="T86" s="1024"/>
      <c r="U86" s="1009"/>
      <c r="V86" s="1009"/>
      <c r="W86" s="1009"/>
      <c r="X86" s="1009"/>
      <c r="Y86" s="1009"/>
      <c r="Z86" s="1006"/>
      <c r="AA86" s="1006"/>
      <c r="AB86" s="1006"/>
      <c r="AC86" s="1006"/>
      <c r="AD86" s="1006"/>
      <c r="AE86" s="1006"/>
      <c r="AF86" s="1006"/>
      <c r="AG86" s="715"/>
      <c r="AH86" s="716"/>
      <c r="AI86" s="716"/>
      <c r="AJ86" s="716"/>
      <c r="AK86" s="715"/>
      <c r="AL86" s="717"/>
      <c r="AM86" s="717"/>
      <c r="AN86" s="717"/>
      <c r="AO86" s="717"/>
      <c r="AP86" s="1152"/>
      <c r="AQ86" s="1006"/>
      <c r="AR86" s="718"/>
      <c r="AS86" s="718"/>
      <c r="AT86" s="718"/>
      <c r="AU86" s="718"/>
      <c r="AV86" s="718"/>
      <c r="AW86" s="718"/>
      <c r="AX86" s="1152"/>
      <c r="AY86" s="1006"/>
      <c r="AZ86" s="718"/>
      <c r="BA86" s="718"/>
      <c r="BB86" s="718"/>
      <c r="BC86" s="718"/>
      <c r="BD86" s="718"/>
      <c r="BE86" s="718"/>
      <c r="BF86" s="1152"/>
      <c r="BG86" s="1006"/>
      <c r="BH86" s="718"/>
      <c r="BI86" s="718"/>
      <c r="BJ86" s="718"/>
      <c r="BK86" s="718"/>
      <c r="BL86" s="718"/>
      <c r="BM86" s="718"/>
      <c r="BN86" s="1152"/>
      <c r="BO86" s="1006"/>
      <c r="BP86" s="718"/>
      <c r="BQ86" s="718"/>
      <c r="BR86" s="718"/>
      <c r="BS86" s="718"/>
      <c r="BT86" s="718"/>
      <c r="BU86" s="718"/>
    </row>
    <row r="87" spans="1:73" ht="40.15" customHeight="1" thickTop="1" x14ac:dyDescent="0.25">
      <c r="A87" s="151"/>
      <c r="B87" s="24"/>
      <c r="C87" s="1448" t="s">
        <v>1759</v>
      </c>
      <c r="D87" s="1049" t="s">
        <v>1760</v>
      </c>
      <c r="E87" s="1061">
        <v>539</v>
      </c>
      <c r="F87" s="1459" t="s">
        <v>3699</v>
      </c>
      <c r="G87" s="1347" t="s">
        <v>2070</v>
      </c>
      <c r="H87" s="1347">
        <v>1500</v>
      </c>
      <c r="I87" s="1347" t="s">
        <v>3041</v>
      </c>
      <c r="J87" s="1347">
        <v>45</v>
      </c>
      <c r="K87" s="1347" t="s">
        <v>3625</v>
      </c>
      <c r="L87" s="1347">
        <v>4502</v>
      </c>
      <c r="M87" s="1347" t="s">
        <v>3060</v>
      </c>
      <c r="N87" s="1453">
        <v>2026004540087</v>
      </c>
      <c r="O87" s="1347" t="s">
        <v>3678</v>
      </c>
      <c r="P87" s="1013" t="s">
        <v>1761</v>
      </c>
      <c r="Q87" s="1521">
        <v>1500</v>
      </c>
      <c r="R87" s="1518" t="s">
        <v>2871</v>
      </c>
      <c r="S87" s="1040"/>
      <c r="T87" s="1022"/>
      <c r="U87" s="1007"/>
      <c r="V87" s="1007"/>
      <c r="W87" s="1007"/>
      <c r="X87" s="1007"/>
      <c r="Y87" s="1007"/>
      <c r="Z87" s="1004">
        <f t="shared" ref="Z87" si="124">+AQ87+AY87+BG87+BO87</f>
        <v>0</v>
      </c>
      <c r="AA87" s="1004">
        <f t="shared" ref="AA87" si="125">SUM(AR87:AR90,AZ87:AZ90,BH87:BH90,BP87:BP90)</f>
        <v>0</v>
      </c>
      <c r="AB87" s="1004">
        <f t="shared" ref="AB87" si="126">SUM(AS87:AS90,BA87:BA90,BI87:BI90,BQ87:BQ90)</f>
        <v>0</v>
      </c>
      <c r="AC87" s="1004">
        <f t="shared" ref="AC87" si="127">SUM(AT87:AT90,BB87:BB90,BJ87:BJ90,BR87:BR90)</f>
        <v>0</v>
      </c>
      <c r="AD87" s="1004">
        <f t="shared" ref="AD87" si="128">SUM(AU87:AU90,BC87:BC90,BK87:BK90,BS87:BS90)</f>
        <v>0</v>
      </c>
      <c r="AE87" s="1004">
        <f t="shared" ref="AE87" si="129">SUM(AV87:AV90,BD87:BD90,BL87:BL90,BT87:BT90)</f>
        <v>0</v>
      </c>
      <c r="AF87" s="1004">
        <f t="shared" ref="AF87" si="130">SUM(AW87:AW90,BE87:BE90,BM87:BM90,BU87:BU90)</f>
        <v>0</v>
      </c>
      <c r="AG87" s="714"/>
      <c r="AH87" s="593"/>
      <c r="AI87" s="593"/>
      <c r="AJ87" s="593"/>
      <c r="AK87" s="207"/>
      <c r="AL87" s="208"/>
      <c r="AM87" s="208"/>
      <c r="AN87" s="208"/>
      <c r="AO87" s="208"/>
      <c r="AP87" s="1150">
        <f t="shared" ref="AP87" si="131">+U87</f>
        <v>0</v>
      </c>
      <c r="AQ87" s="1004">
        <f t="shared" ref="AQ87" si="132">SUM(AR87:AW90)</f>
        <v>0</v>
      </c>
      <c r="AR87" s="299"/>
      <c r="AS87" s="299"/>
      <c r="AT87" s="299"/>
      <c r="AU87" s="299"/>
      <c r="AV87" s="299"/>
      <c r="AW87" s="299"/>
      <c r="AX87" s="1150">
        <f t="shared" ref="AX87" si="133">+V87</f>
        <v>0</v>
      </c>
      <c r="AY87" s="1004">
        <f t="shared" ref="AY87" si="134">SUM(AZ87:BE90)</f>
        <v>0</v>
      </c>
      <c r="AZ87" s="299"/>
      <c r="BA87" s="299"/>
      <c r="BB87" s="299"/>
      <c r="BC87" s="299"/>
      <c r="BD87" s="299"/>
      <c r="BE87" s="299"/>
      <c r="BF87" s="1150">
        <f t="shared" ref="BF87" si="135">+W87</f>
        <v>0</v>
      </c>
      <c r="BG87" s="1004">
        <f t="shared" ref="BG87" si="136">SUM(BH87:BM90)</f>
        <v>0</v>
      </c>
      <c r="BH87" s="299"/>
      <c r="BI87" s="299"/>
      <c r="BJ87" s="299"/>
      <c r="BK87" s="299"/>
      <c r="BL87" s="299"/>
      <c r="BM87" s="299"/>
      <c r="BN87" s="1150">
        <f t="shared" ref="BN87" si="137">+X87</f>
        <v>0</v>
      </c>
      <c r="BO87" s="1004">
        <f t="shared" ref="BO87" si="138">SUM(BP87:BU90)</f>
        <v>0</v>
      </c>
      <c r="BP87" s="299"/>
      <c r="BQ87" s="299"/>
      <c r="BR87" s="299"/>
      <c r="BS87" s="299"/>
      <c r="BT87" s="299"/>
      <c r="BU87" s="299"/>
    </row>
    <row r="88" spans="1:73" ht="40.15" customHeight="1" x14ac:dyDescent="0.25">
      <c r="A88" s="151"/>
      <c r="B88" s="24"/>
      <c r="C88" s="1449"/>
      <c r="D88" s="1050"/>
      <c r="E88" s="1062"/>
      <c r="F88" s="1460"/>
      <c r="G88" s="1348" t="s">
        <v>2070</v>
      </c>
      <c r="H88" s="1348">
        <v>1500</v>
      </c>
      <c r="I88" s="1348" t="s">
        <v>3041</v>
      </c>
      <c r="J88" s="1348">
        <v>45</v>
      </c>
      <c r="K88" s="1348" t="s">
        <v>3625</v>
      </c>
      <c r="L88" s="1348">
        <v>4502</v>
      </c>
      <c r="M88" s="1348" t="s">
        <v>3060</v>
      </c>
      <c r="N88" s="1454"/>
      <c r="O88" s="1348" t="s">
        <v>3678</v>
      </c>
      <c r="P88" s="1014" t="s">
        <v>1761</v>
      </c>
      <c r="Q88" s="1522">
        <v>1500</v>
      </c>
      <c r="R88" s="1519" t="s">
        <v>2871</v>
      </c>
      <c r="S88" s="1041"/>
      <c r="T88" s="1023"/>
      <c r="U88" s="1008"/>
      <c r="V88" s="1008"/>
      <c r="W88" s="1008"/>
      <c r="X88" s="1008"/>
      <c r="Y88" s="1008"/>
      <c r="Z88" s="1005"/>
      <c r="AA88" s="1005"/>
      <c r="AB88" s="1005"/>
      <c r="AC88" s="1005"/>
      <c r="AD88" s="1005"/>
      <c r="AE88" s="1005"/>
      <c r="AF88" s="1005"/>
      <c r="AG88" s="479"/>
      <c r="AH88" s="592"/>
      <c r="AI88" s="592"/>
      <c r="AJ88" s="592"/>
      <c r="AK88" s="196"/>
      <c r="AL88" s="197"/>
      <c r="AM88" s="197"/>
      <c r="AN88" s="197"/>
      <c r="AO88" s="197"/>
      <c r="AP88" s="1151"/>
      <c r="AQ88" s="1005"/>
      <c r="AR88" s="282"/>
      <c r="AS88" s="282"/>
      <c r="AT88" s="282"/>
      <c r="AU88" s="282"/>
      <c r="AV88" s="282"/>
      <c r="AW88" s="282"/>
      <c r="AX88" s="1151"/>
      <c r="AY88" s="1005"/>
      <c r="AZ88" s="282"/>
      <c r="BA88" s="282"/>
      <c r="BB88" s="282"/>
      <c r="BC88" s="282"/>
      <c r="BD88" s="282"/>
      <c r="BE88" s="282"/>
      <c r="BF88" s="1151"/>
      <c r="BG88" s="1005"/>
      <c r="BH88" s="282"/>
      <c r="BI88" s="282"/>
      <c r="BJ88" s="282"/>
      <c r="BK88" s="282"/>
      <c r="BL88" s="282"/>
      <c r="BM88" s="282"/>
      <c r="BN88" s="1151"/>
      <c r="BO88" s="1005"/>
      <c r="BP88" s="282"/>
      <c r="BQ88" s="282"/>
      <c r="BR88" s="282"/>
      <c r="BS88" s="282"/>
      <c r="BT88" s="282"/>
      <c r="BU88" s="282"/>
    </row>
    <row r="89" spans="1:73" ht="40.15" customHeight="1" x14ac:dyDescent="0.25">
      <c r="A89" s="151"/>
      <c r="B89" s="24"/>
      <c r="C89" s="1449"/>
      <c r="D89" s="1050"/>
      <c r="E89" s="1062"/>
      <c r="F89" s="1460"/>
      <c r="G89" s="1348" t="s">
        <v>2070</v>
      </c>
      <c r="H89" s="1348">
        <v>1500</v>
      </c>
      <c r="I89" s="1348" t="s">
        <v>3041</v>
      </c>
      <c r="J89" s="1348">
        <v>45</v>
      </c>
      <c r="K89" s="1348" t="s">
        <v>3625</v>
      </c>
      <c r="L89" s="1348">
        <v>4502</v>
      </c>
      <c r="M89" s="1348" t="s">
        <v>3060</v>
      </c>
      <c r="N89" s="1454"/>
      <c r="O89" s="1348" t="s">
        <v>3678</v>
      </c>
      <c r="P89" s="1014" t="s">
        <v>1761</v>
      </c>
      <c r="Q89" s="1522">
        <v>1500</v>
      </c>
      <c r="R89" s="1519" t="s">
        <v>2871</v>
      </c>
      <c r="S89" s="1041"/>
      <c r="T89" s="1023"/>
      <c r="U89" s="1008"/>
      <c r="V89" s="1008"/>
      <c r="W89" s="1008"/>
      <c r="X89" s="1008"/>
      <c r="Y89" s="1008"/>
      <c r="Z89" s="1005"/>
      <c r="AA89" s="1005"/>
      <c r="AB89" s="1005"/>
      <c r="AC89" s="1005"/>
      <c r="AD89" s="1005"/>
      <c r="AE89" s="1005"/>
      <c r="AF89" s="1005"/>
      <c r="AG89" s="196"/>
      <c r="AH89" s="592"/>
      <c r="AI89" s="592"/>
      <c r="AJ89" s="592"/>
      <c r="AK89" s="196"/>
      <c r="AL89" s="197"/>
      <c r="AM89" s="197"/>
      <c r="AN89" s="197"/>
      <c r="AO89" s="197"/>
      <c r="AP89" s="1151"/>
      <c r="AQ89" s="1005"/>
      <c r="AR89" s="282"/>
      <c r="AS89" s="282"/>
      <c r="AT89" s="282"/>
      <c r="AU89" s="282"/>
      <c r="AV89" s="282"/>
      <c r="AW89" s="282"/>
      <c r="AX89" s="1151"/>
      <c r="AY89" s="1005"/>
      <c r="AZ89" s="282"/>
      <c r="BA89" s="282"/>
      <c r="BB89" s="282"/>
      <c r="BC89" s="282"/>
      <c r="BD89" s="282"/>
      <c r="BE89" s="282"/>
      <c r="BF89" s="1151"/>
      <c r="BG89" s="1005"/>
      <c r="BH89" s="282"/>
      <c r="BI89" s="282"/>
      <c r="BJ89" s="282"/>
      <c r="BK89" s="282"/>
      <c r="BL89" s="282"/>
      <c r="BM89" s="282"/>
      <c r="BN89" s="1151"/>
      <c r="BO89" s="1005"/>
      <c r="BP89" s="282"/>
      <c r="BQ89" s="282"/>
      <c r="BR89" s="282"/>
      <c r="BS89" s="282"/>
      <c r="BT89" s="282"/>
      <c r="BU89" s="282"/>
    </row>
    <row r="90" spans="1:73" ht="40.15" customHeight="1" thickBot="1" x14ac:dyDescent="0.3">
      <c r="A90" s="151"/>
      <c r="B90" s="24"/>
      <c r="C90" s="1450"/>
      <c r="D90" s="1051"/>
      <c r="E90" s="1063"/>
      <c r="F90" s="1461"/>
      <c r="G90" s="1468" t="s">
        <v>2070</v>
      </c>
      <c r="H90" s="1468">
        <v>1500</v>
      </c>
      <c r="I90" s="1468" t="s">
        <v>3041</v>
      </c>
      <c r="J90" s="1468">
        <v>45</v>
      </c>
      <c r="K90" s="1468" t="s">
        <v>3625</v>
      </c>
      <c r="L90" s="1468">
        <v>4502</v>
      </c>
      <c r="M90" s="1468" t="s">
        <v>3060</v>
      </c>
      <c r="N90" s="1455"/>
      <c r="O90" s="1468" t="s">
        <v>3678</v>
      </c>
      <c r="P90" s="1015" t="s">
        <v>1761</v>
      </c>
      <c r="Q90" s="1523">
        <v>1500</v>
      </c>
      <c r="R90" s="1520" t="s">
        <v>2871</v>
      </c>
      <c r="S90" s="1042"/>
      <c r="T90" s="1024"/>
      <c r="U90" s="1009"/>
      <c r="V90" s="1009"/>
      <c r="W90" s="1009"/>
      <c r="X90" s="1009"/>
      <c r="Y90" s="1009"/>
      <c r="Z90" s="1006"/>
      <c r="AA90" s="1006"/>
      <c r="AB90" s="1006"/>
      <c r="AC90" s="1006"/>
      <c r="AD90" s="1006"/>
      <c r="AE90" s="1006"/>
      <c r="AF90" s="1006"/>
      <c r="AG90" s="715"/>
      <c r="AH90" s="716"/>
      <c r="AI90" s="716"/>
      <c r="AJ90" s="716"/>
      <c r="AK90" s="715"/>
      <c r="AL90" s="717"/>
      <c r="AM90" s="717"/>
      <c r="AN90" s="717"/>
      <c r="AO90" s="717"/>
      <c r="AP90" s="1152"/>
      <c r="AQ90" s="1006"/>
      <c r="AR90" s="718"/>
      <c r="AS90" s="718"/>
      <c r="AT90" s="718"/>
      <c r="AU90" s="718"/>
      <c r="AV90" s="718"/>
      <c r="AW90" s="718"/>
      <c r="AX90" s="1152"/>
      <c r="AY90" s="1006"/>
      <c r="AZ90" s="718"/>
      <c r="BA90" s="718"/>
      <c r="BB90" s="718"/>
      <c r="BC90" s="718"/>
      <c r="BD90" s="718"/>
      <c r="BE90" s="718"/>
      <c r="BF90" s="1152"/>
      <c r="BG90" s="1006"/>
      <c r="BH90" s="718"/>
      <c r="BI90" s="718"/>
      <c r="BJ90" s="718"/>
      <c r="BK90" s="718"/>
      <c r="BL90" s="718"/>
      <c r="BM90" s="718"/>
      <c r="BN90" s="1152"/>
      <c r="BO90" s="1006"/>
      <c r="BP90" s="718"/>
      <c r="BQ90" s="718"/>
      <c r="BR90" s="718"/>
      <c r="BS90" s="718"/>
      <c r="BT90" s="718"/>
      <c r="BU90" s="718"/>
    </row>
    <row r="91" spans="1:73" ht="40.15" customHeight="1" thickTop="1" x14ac:dyDescent="0.25">
      <c r="A91" s="151"/>
      <c r="B91" s="24"/>
      <c r="C91" s="1448" t="s">
        <v>1762</v>
      </c>
      <c r="D91" s="1049" t="s">
        <v>1763</v>
      </c>
      <c r="E91" s="1465">
        <v>540</v>
      </c>
      <c r="F91" s="1459" t="s">
        <v>3624</v>
      </c>
      <c r="G91" s="1347" t="s">
        <v>1428</v>
      </c>
      <c r="H91" s="1347">
        <v>27</v>
      </c>
      <c r="I91" s="1347" t="s">
        <v>3041</v>
      </c>
      <c r="J91" s="1347">
        <v>45</v>
      </c>
      <c r="K91" s="1347" t="s">
        <v>3625</v>
      </c>
      <c r="L91" s="1347">
        <v>4502</v>
      </c>
      <c r="M91" s="1347" t="s">
        <v>3060</v>
      </c>
      <c r="N91" s="1453">
        <v>2026004540087</v>
      </c>
      <c r="O91" s="1347" t="s">
        <v>3678</v>
      </c>
      <c r="P91" s="1013" t="s">
        <v>1076</v>
      </c>
      <c r="Q91" s="1491">
        <v>27</v>
      </c>
      <c r="R91" s="1525" t="s">
        <v>2871</v>
      </c>
      <c r="S91" s="1040"/>
      <c r="T91" s="1022"/>
      <c r="U91" s="1007"/>
      <c r="V91" s="1007"/>
      <c r="W91" s="1007"/>
      <c r="X91" s="1007"/>
      <c r="Y91" s="1007"/>
      <c r="Z91" s="1004">
        <f t="shared" ref="Z91" si="139">+AQ91+AY91+BG91+BO91</f>
        <v>0</v>
      </c>
      <c r="AA91" s="1004">
        <f t="shared" ref="AA91" si="140">SUM(AR91:AR94,AZ91:AZ94,BH91:BH94,BP91:BP94)</f>
        <v>0</v>
      </c>
      <c r="AB91" s="1004">
        <f t="shared" ref="AB91" si="141">SUM(AS91:AS94,BA91:BA94,BI91:BI94,BQ91:BQ94)</f>
        <v>0</v>
      </c>
      <c r="AC91" s="1004">
        <f t="shared" ref="AC91" si="142">SUM(AT91:AT94,BB91:BB94,BJ91:BJ94,BR91:BR94)</f>
        <v>0</v>
      </c>
      <c r="AD91" s="1004">
        <f t="shared" ref="AD91" si="143">SUM(AU91:AU94,BC91:BC94,BK91:BK94,BS91:BS94)</f>
        <v>0</v>
      </c>
      <c r="AE91" s="1004">
        <f t="shared" ref="AE91" si="144">SUM(AV91:AV94,BD91:BD94,BL91:BL94,BT91:BT94)</f>
        <v>0</v>
      </c>
      <c r="AF91" s="1004">
        <f t="shared" ref="AF91" si="145">SUM(AW91:AW94,BE91:BE94,BM91:BM94,BU91:BU94)</f>
        <v>0</v>
      </c>
      <c r="AG91" s="714"/>
      <c r="AH91" s="593"/>
      <c r="AI91" s="593"/>
      <c r="AJ91" s="593"/>
      <c r="AK91" s="207"/>
      <c r="AL91" s="208"/>
      <c r="AM91" s="208"/>
      <c r="AN91" s="208"/>
      <c r="AO91" s="208"/>
      <c r="AP91" s="1150">
        <f t="shared" ref="AP91" si="146">+U91</f>
        <v>0</v>
      </c>
      <c r="AQ91" s="1004">
        <f t="shared" ref="AQ91" si="147">SUM(AR91:AW94)</f>
        <v>0</v>
      </c>
      <c r="AR91" s="299"/>
      <c r="AS91" s="299"/>
      <c r="AT91" s="299"/>
      <c r="AU91" s="299"/>
      <c r="AV91" s="299"/>
      <c r="AW91" s="299"/>
      <c r="AX91" s="1150">
        <f t="shared" ref="AX91" si="148">+V91</f>
        <v>0</v>
      </c>
      <c r="AY91" s="1004">
        <f t="shared" ref="AY91" si="149">SUM(AZ91:BE94)</f>
        <v>0</v>
      </c>
      <c r="AZ91" s="299"/>
      <c r="BA91" s="299"/>
      <c r="BB91" s="299"/>
      <c r="BC91" s="299"/>
      <c r="BD91" s="299"/>
      <c r="BE91" s="299"/>
      <c r="BF91" s="1150">
        <f t="shared" ref="BF91" si="150">+W91</f>
        <v>0</v>
      </c>
      <c r="BG91" s="1004">
        <f t="shared" ref="BG91" si="151">SUM(BH91:BM94)</f>
        <v>0</v>
      </c>
      <c r="BH91" s="299"/>
      <c r="BI91" s="299"/>
      <c r="BJ91" s="299"/>
      <c r="BK91" s="299"/>
      <c r="BL91" s="299"/>
      <c r="BM91" s="299"/>
      <c r="BN91" s="1150">
        <f t="shared" ref="BN91" si="152">+X91</f>
        <v>0</v>
      </c>
      <c r="BO91" s="1004">
        <f t="shared" ref="BO91" si="153">SUM(BP91:BU94)</f>
        <v>0</v>
      </c>
      <c r="BP91" s="299"/>
      <c r="BQ91" s="299"/>
      <c r="BR91" s="299"/>
      <c r="BS91" s="299"/>
      <c r="BT91" s="299"/>
      <c r="BU91" s="299"/>
    </row>
    <row r="92" spans="1:73" ht="40.15" customHeight="1" x14ac:dyDescent="0.25">
      <c r="A92" s="151"/>
      <c r="B92" s="24"/>
      <c r="C92" s="1449"/>
      <c r="D92" s="1050"/>
      <c r="E92" s="1466"/>
      <c r="F92" s="1460"/>
      <c r="G92" s="1348" t="s">
        <v>1428</v>
      </c>
      <c r="H92" s="1348">
        <v>27</v>
      </c>
      <c r="I92" s="1348" t="s">
        <v>3041</v>
      </c>
      <c r="J92" s="1348">
        <v>45</v>
      </c>
      <c r="K92" s="1348" t="s">
        <v>3625</v>
      </c>
      <c r="L92" s="1348">
        <v>4502</v>
      </c>
      <c r="M92" s="1348" t="s">
        <v>3060</v>
      </c>
      <c r="N92" s="1454"/>
      <c r="O92" s="1348" t="s">
        <v>3678</v>
      </c>
      <c r="P92" s="1014" t="s">
        <v>1076</v>
      </c>
      <c r="Q92" s="1492">
        <v>27</v>
      </c>
      <c r="R92" s="1526" t="s">
        <v>2871</v>
      </c>
      <c r="S92" s="1041"/>
      <c r="T92" s="1023"/>
      <c r="U92" s="1008"/>
      <c r="V92" s="1008"/>
      <c r="W92" s="1008"/>
      <c r="X92" s="1008"/>
      <c r="Y92" s="1008"/>
      <c r="Z92" s="1005"/>
      <c r="AA92" s="1005"/>
      <c r="AB92" s="1005"/>
      <c r="AC92" s="1005"/>
      <c r="AD92" s="1005"/>
      <c r="AE92" s="1005"/>
      <c r="AF92" s="1005"/>
      <c r="AG92" s="479"/>
      <c r="AH92" s="592"/>
      <c r="AI92" s="592"/>
      <c r="AJ92" s="592"/>
      <c r="AK92" s="196"/>
      <c r="AL92" s="197"/>
      <c r="AM92" s="197"/>
      <c r="AN92" s="197"/>
      <c r="AO92" s="197"/>
      <c r="AP92" s="1151"/>
      <c r="AQ92" s="1005"/>
      <c r="AR92" s="282"/>
      <c r="AS92" s="282"/>
      <c r="AT92" s="282"/>
      <c r="AU92" s="282"/>
      <c r="AV92" s="282"/>
      <c r="AW92" s="282"/>
      <c r="AX92" s="1151"/>
      <c r="AY92" s="1005"/>
      <c r="AZ92" s="282"/>
      <c r="BA92" s="282"/>
      <c r="BB92" s="282"/>
      <c r="BC92" s="282"/>
      <c r="BD92" s="282"/>
      <c r="BE92" s="282"/>
      <c r="BF92" s="1151"/>
      <c r="BG92" s="1005"/>
      <c r="BH92" s="282"/>
      <c r="BI92" s="282"/>
      <c r="BJ92" s="282"/>
      <c r="BK92" s="282"/>
      <c r="BL92" s="282"/>
      <c r="BM92" s="282"/>
      <c r="BN92" s="1151"/>
      <c r="BO92" s="1005"/>
      <c r="BP92" s="282"/>
      <c r="BQ92" s="282"/>
      <c r="BR92" s="282"/>
      <c r="BS92" s="282"/>
      <c r="BT92" s="282"/>
      <c r="BU92" s="282"/>
    </row>
    <row r="93" spans="1:73" ht="40.15" customHeight="1" x14ac:dyDescent="0.25">
      <c r="A93" s="151"/>
      <c r="B93" s="24"/>
      <c r="C93" s="1449"/>
      <c r="D93" s="1050"/>
      <c r="E93" s="1466"/>
      <c r="F93" s="1460"/>
      <c r="G93" s="1348" t="s">
        <v>1428</v>
      </c>
      <c r="H93" s="1348">
        <v>27</v>
      </c>
      <c r="I93" s="1348" t="s">
        <v>3041</v>
      </c>
      <c r="J93" s="1348">
        <v>45</v>
      </c>
      <c r="K93" s="1348" t="s">
        <v>3625</v>
      </c>
      <c r="L93" s="1348">
        <v>4502</v>
      </c>
      <c r="M93" s="1348" t="s">
        <v>3060</v>
      </c>
      <c r="N93" s="1454"/>
      <c r="O93" s="1348" t="s">
        <v>3678</v>
      </c>
      <c r="P93" s="1014" t="s">
        <v>1076</v>
      </c>
      <c r="Q93" s="1492">
        <v>27</v>
      </c>
      <c r="R93" s="1526" t="s">
        <v>2871</v>
      </c>
      <c r="S93" s="1041"/>
      <c r="T93" s="1023"/>
      <c r="U93" s="1008"/>
      <c r="V93" s="1008"/>
      <c r="W93" s="1008"/>
      <c r="X93" s="1008"/>
      <c r="Y93" s="1008"/>
      <c r="Z93" s="1005"/>
      <c r="AA93" s="1005"/>
      <c r="AB93" s="1005"/>
      <c r="AC93" s="1005"/>
      <c r="AD93" s="1005"/>
      <c r="AE93" s="1005"/>
      <c r="AF93" s="1005"/>
      <c r="AG93" s="196"/>
      <c r="AH93" s="592"/>
      <c r="AI93" s="592"/>
      <c r="AJ93" s="592"/>
      <c r="AK93" s="196"/>
      <c r="AL93" s="197"/>
      <c r="AM93" s="197"/>
      <c r="AN93" s="197"/>
      <c r="AO93" s="197"/>
      <c r="AP93" s="1151"/>
      <c r="AQ93" s="1005"/>
      <c r="AR93" s="282"/>
      <c r="AS93" s="282"/>
      <c r="AT93" s="282"/>
      <c r="AU93" s="282"/>
      <c r="AV93" s="282"/>
      <c r="AW93" s="282"/>
      <c r="AX93" s="1151"/>
      <c r="AY93" s="1005"/>
      <c r="AZ93" s="282"/>
      <c r="BA93" s="282"/>
      <c r="BB93" s="282"/>
      <c r="BC93" s="282"/>
      <c r="BD93" s="282"/>
      <c r="BE93" s="282"/>
      <c r="BF93" s="1151"/>
      <c r="BG93" s="1005"/>
      <c r="BH93" s="282"/>
      <c r="BI93" s="282"/>
      <c r="BJ93" s="282"/>
      <c r="BK93" s="282"/>
      <c r="BL93" s="282"/>
      <c r="BM93" s="282"/>
      <c r="BN93" s="1151"/>
      <c r="BO93" s="1005"/>
      <c r="BP93" s="282"/>
      <c r="BQ93" s="282"/>
      <c r="BR93" s="282"/>
      <c r="BS93" s="282"/>
      <c r="BT93" s="282"/>
      <c r="BU93" s="282"/>
    </row>
    <row r="94" spans="1:73" ht="40.15" customHeight="1" thickBot="1" x14ac:dyDescent="0.3">
      <c r="A94" s="151"/>
      <c r="B94" s="24"/>
      <c r="C94" s="1449"/>
      <c r="D94" s="1051"/>
      <c r="E94" s="1466"/>
      <c r="F94" s="1460"/>
      <c r="G94" s="1348" t="s">
        <v>1428</v>
      </c>
      <c r="H94" s="1348">
        <v>27</v>
      </c>
      <c r="I94" s="1348" t="s">
        <v>3041</v>
      </c>
      <c r="J94" s="1348">
        <v>45</v>
      </c>
      <c r="K94" s="1348" t="s">
        <v>3625</v>
      </c>
      <c r="L94" s="1348">
        <v>4502</v>
      </c>
      <c r="M94" s="1348" t="s">
        <v>3060</v>
      </c>
      <c r="N94" s="1454"/>
      <c r="O94" s="1348" t="s">
        <v>3678</v>
      </c>
      <c r="P94" s="1014" t="s">
        <v>1076</v>
      </c>
      <c r="Q94" s="1492">
        <v>27</v>
      </c>
      <c r="R94" s="1526" t="s">
        <v>2871</v>
      </c>
      <c r="S94" s="1042"/>
      <c r="T94" s="1024"/>
      <c r="U94" s="1009"/>
      <c r="V94" s="1009"/>
      <c r="W94" s="1009"/>
      <c r="X94" s="1009"/>
      <c r="Y94" s="1009"/>
      <c r="Z94" s="1006"/>
      <c r="AA94" s="1006"/>
      <c r="AB94" s="1006"/>
      <c r="AC94" s="1006"/>
      <c r="AD94" s="1006"/>
      <c r="AE94" s="1006"/>
      <c r="AF94" s="1006"/>
      <c r="AG94" s="715"/>
      <c r="AH94" s="716"/>
      <c r="AI94" s="716"/>
      <c r="AJ94" s="716"/>
      <c r="AK94" s="715"/>
      <c r="AL94" s="717"/>
      <c r="AM94" s="717"/>
      <c r="AN94" s="717"/>
      <c r="AO94" s="717"/>
      <c r="AP94" s="1152"/>
      <c r="AQ94" s="1006"/>
      <c r="AR94" s="718"/>
      <c r="AS94" s="718"/>
      <c r="AT94" s="718"/>
      <c r="AU94" s="718"/>
      <c r="AV94" s="718"/>
      <c r="AW94" s="718"/>
      <c r="AX94" s="1152"/>
      <c r="AY94" s="1006"/>
      <c r="AZ94" s="718"/>
      <c r="BA94" s="718"/>
      <c r="BB94" s="718"/>
      <c r="BC94" s="718"/>
      <c r="BD94" s="718"/>
      <c r="BE94" s="718"/>
      <c r="BF94" s="1152"/>
      <c r="BG94" s="1006"/>
      <c r="BH94" s="718"/>
      <c r="BI94" s="718"/>
      <c r="BJ94" s="718"/>
      <c r="BK94" s="718"/>
      <c r="BL94" s="718"/>
      <c r="BM94" s="718"/>
      <c r="BN94" s="1152"/>
      <c r="BO94" s="1006"/>
      <c r="BP94" s="718"/>
      <c r="BQ94" s="718"/>
      <c r="BR94" s="718"/>
      <c r="BS94" s="718"/>
      <c r="BT94" s="718"/>
      <c r="BU94" s="718"/>
    </row>
    <row r="95" spans="1:73" ht="40.15" customHeight="1" thickTop="1" thickBot="1" x14ac:dyDescent="0.3">
      <c r="A95" s="151"/>
      <c r="B95" s="924" t="s">
        <v>1764</v>
      </c>
      <c r="C95" s="238" t="s">
        <v>165</v>
      </c>
      <c r="D95" s="421"/>
      <c r="E95" s="662"/>
      <c r="F95" s="447"/>
      <c r="G95" s="373"/>
      <c r="H95" s="375"/>
      <c r="I95" s="375"/>
      <c r="J95" s="376"/>
      <c r="K95" s="376"/>
      <c r="L95" s="421"/>
      <c r="M95" s="423"/>
      <c r="N95" s="663"/>
      <c r="O95" s="664"/>
      <c r="P95" s="664"/>
      <c r="Q95" s="666"/>
      <c r="R95" s="698"/>
      <c r="S95" s="698"/>
      <c r="T95" s="783"/>
      <c r="U95" s="668"/>
      <c r="V95" s="668"/>
      <c r="W95" s="668"/>
      <c r="X95" s="668"/>
      <c r="Y95" s="248"/>
      <c r="Z95" s="700">
        <f t="shared" ref="Z95:AF117" si="154">+AQ95+AY95+BG95+BO95</f>
        <v>0</v>
      </c>
      <c r="AA95" s="700">
        <f t="shared" si="154"/>
        <v>0</v>
      </c>
      <c r="AB95" s="700">
        <f t="shared" si="154"/>
        <v>0</v>
      </c>
      <c r="AC95" s="700">
        <f t="shared" si="154"/>
        <v>0</v>
      </c>
      <c r="AD95" s="700">
        <f t="shared" si="154"/>
        <v>0</v>
      </c>
      <c r="AE95" s="700">
        <f t="shared" si="154"/>
        <v>0</v>
      </c>
      <c r="AF95" s="700">
        <f t="shared" si="154"/>
        <v>0</v>
      </c>
      <c r="AG95" s="246"/>
      <c r="AH95" s="246"/>
      <c r="AI95" s="246"/>
      <c r="AJ95" s="246"/>
      <c r="AK95" s="246"/>
      <c r="AL95" s="246"/>
      <c r="AM95" s="246"/>
      <c r="AN95" s="246"/>
      <c r="AO95" s="246"/>
      <c r="AP95" s="784"/>
      <c r="AQ95" s="670">
        <f t="shared" ref="AQ95" si="155">SUM(AQ96:AQ115)</f>
        <v>0</v>
      </c>
      <c r="AR95" s="670">
        <f>SUM(AR96:AR115)</f>
        <v>0</v>
      </c>
      <c r="AS95" s="670">
        <f t="shared" ref="AS95:AW95" si="156">SUM(AS96:AS115)</f>
        <v>0</v>
      </c>
      <c r="AT95" s="670">
        <f t="shared" si="156"/>
        <v>0</v>
      </c>
      <c r="AU95" s="670">
        <f t="shared" si="156"/>
        <v>0</v>
      </c>
      <c r="AV95" s="670">
        <f t="shared" si="156"/>
        <v>0</v>
      </c>
      <c r="AW95" s="670">
        <f t="shared" si="156"/>
        <v>0</v>
      </c>
      <c r="AX95" s="784"/>
      <c r="AY95" s="670">
        <f t="shared" ref="AY95" si="157">SUM(AY96:AY115)</f>
        <v>0</v>
      </c>
      <c r="AZ95" s="670">
        <f>SUM(AZ96:AZ115)</f>
        <v>0</v>
      </c>
      <c r="BA95" s="670">
        <f t="shared" ref="BA95:BE95" si="158">SUM(BA96:BA115)</f>
        <v>0</v>
      </c>
      <c r="BB95" s="670">
        <f t="shared" si="158"/>
        <v>0</v>
      </c>
      <c r="BC95" s="670">
        <f t="shared" si="158"/>
        <v>0</v>
      </c>
      <c r="BD95" s="670">
        <f t="shared" si="158"/>
        <v>0</v>
      </c>
      <c r="BE95" s="670">
        <f t="shared" si="158"/>
        <v>0</v>
      </c>
      <c r="BF95" s="784"/>
      <c r="BG95" s="670">
        <f t="shared" ref="BG95" si="159">SUM(BG96:BG115)</f>
        <v>0</v>
      </c>
      <c r="BH95" s="670">
        <f>SUM(BH96:BH115)</f>
        <v>0</v>
      </c>
      <c r="BI95" s="670">
        <f t="shared" ref="BI95:BM95" si="160">SUM(BI96:BI115)</f>
        <v>0</v>
      </c>
      <c r="BJ95" s="670">
        <f t="shared" si="160"/>
        <v>0</v>
      </c>
      <c r="BK95" s="670">
        <f t="shared" si="160"/>
        <v>0</v>
      </c>
      <c r="BL95" s="670">
        <f t="shared" si="160"/>
        <v>0</v>
      </c>
      <c r="BM95" s="670">
        <f t="shared" si="160"/>
        <v>0</v>
      </c>
      <c r="BN95" s="784"/>
      <c r="BO95" s="670">
        <f t="shared" ref="BO95" si="161">SUM(BO96:BO115)</f>
        <v>0</v>
      </c>
      <c r="BP95" s="670">
        <f>SUM(BP96:BP115)</f>
        <v>0</v>
      </c>
      <c r="BQ95" s="670">
        <f t="shared" ref="BQ95:BU95" si="162">SUM(BQ96:BQ115)</f>
        <v>0</v>
      </c>
      <c r="BR95" s="670">
        <f t="shared" si="162"/>
        <v>0</v>
      </c>
      <c r="BS95" s="670">
        <f t="shared" si="162"/>
        <v>0</v>
      </c>
      <c r="BT95" s="670">
        <f t="shared" si="162"/>
        <v>0</v>
      </c>
      <c r="BU95" s="670">
        <f t="shared" si="162"/>
        <v>0</v>
      </c>
    </row>
    <row r="96" spans="1:73" ht="40.15" customHeight="1" thickTop="1" x14ac:dyDescent="0.25">
      <c r="A96" s="151"/>
      <c r="B96" s="24"/>
      <c r="C96" s="1449" t="s">
        <v>1765</v>
      </c>
      <c r="D96" s="1524" t="s">
        <v>1766</v>
      </c>
      <c r="E96" s="1062">
        <v>541</v>
      </c>
      <c r="F96" s="1460" t="s">
        <v>3700</v>
      </c>
      <c r="G96" s="1348" t="s">
        <v>3701</v>
      </c>
      <c r="H96" s="1348">
        <v>2</v>
      </c>
      <c r="I96" s="1348" t="s">
        <v>3041</v>
      </c>
      <c r="J96" s="1348">
        <v>45</v>
      </c>
      <c r="K96" s="1348" t="s">
        <v>3625</v>
      </c>
      <c r="L96" s="1348">
        <v>4502</v>
      </c>
      <c r="M96" s="1348" t="s">
        <v>3060</v>
      </c>
      <c r="N96" s="1454">
        <v>2026004540087</v>
      </c>
      <c r="O96" s="1348" t="s">
        <v>3678</v>
      </c>
      <c r="P96" s="1014" t="s">
        <v>1767</v>
      </c>
      <c r="Q96" s="1492">
        <v>2</v>
      </c>
      <c r="R96" s="1489" t="s">
        <v>2871</v>
      </c>
      <c r="S96" s="1040"/>
      <c r="T96" s="1022"/>
      <c r="U96" s="1007"/>
      <c r="V96" s="1007"/>
      <c r="W96" s="1007"/>
      <c r="X96" s="1007"/>
      <c r="Y96" s="1007"/>
      <c r="Z96" s="1004">
        <f t="shared" si="154"/>
        <v>0</v>
      </c>
      <c r="AA96" s="1004">
        <f t="shared" ref="AA96" si="163">SUM(AR96:AR99,AZ96:AZ99,BH96:BH99,BP96:BP99)</f>
        <v>0</v>
      </c>
      <c r="AB96" s="1004">
        <f t="shared" ref="AB96" si="164">SUM(AS96:AS99,BA96:BA99,BI96:BI99,BQ96:BQ99)</f>
        <v>0</v>
      </c>
      <c r="AC96" s="1004">
        <f t="shared" ref="AC96" si="165">SUM(AT96:AT99,BB96:BB99,BJ96:BJ99,BR96:BR99)</f>
        <v>0</v>
      </c>
      <c r="AD96" s="1004">
        <f t="shared" ref="AD96" si="166">SUM(AU96:AU99,BC96:BC99,BK96:BK99,BS96:BS99)</f>
        <v>0</v>
      </c>
      <c r="AE96" s="1004">
        <f t="shared" ref="AE96" si="167">SUM(AV96:AV99,BD96:BD99,BL96:BL99,BT96:BT99)</f>
        <v>0</v>
      </c>
      <c r="AF96" s="1004">
        <f t="shared" ref="AF96" si="168">SUM(AW96:AW99,BE96:BE99,BM96:BM99,BU96:BU99)</f>
        <v>0</v>
      </c>
      <c r="AG96" s="714"/>
      <c r="AH96" s="593"/>
      <c r="AI96" s="593"/>
      <c r="AJ96" s="593"/>
      <c r="AK96" s="207"/>
      <c r="AL96" s="208"/>
      <c r="AM96" s="208"/>
      <c r="AN96" s="208"/>
      <c r="AO96" s="208"/>
      <c r="AP96" s="1150">
        <f t="shared" ref="AP96" si="169">+U96</f>
        <v>0</v>
      </c>
      <c r="AQ96" s="1004">
        <f t="shared" ref="AQ96" si="170">SUM(AR96:AW99)</f>
        <v>0</v>
      </c>
      <c r="AR96" s="299"/>
      <c r="AS96" s="299"/>
      <c r="AT96" s="299"/>
      <c r="AU96" s="299"/>
      <c r="AV96" s="299"/>
      <c r="AW96" s="299"/>
      <c r="AX96" s="1150">
        <f t="shared" ref="AX96" si="171">+V96</f>
        <v>0</v>
      </c>
      <c r="AY96" s="1004">
        <f t="shared" ref="AY96" si="172">SUM(AZ96:BE99)</f>
        <v>0</v>
      </c>
      <c r="AZ96" s="299"/>
      <c r="BA96" s="299"/>
      <c r="BB96" s="299"/>
      <c r="BC96" s="299"/>
      <c r="BD96" s="299"/>
      <c r="BE96" s="299"/>
      <c r="BF96" s="1150">
        <f t="shared" ref="BF96" si="173">+W96</f>
        <v>0</v>
      </c>
      <c r="BG96" s="1004">
        <f t="shared" ref="BG96" si="174">SUM(BH96:BM99)</f>
        <v>0</v>
      </c>
      <c r="BH96" s="299"/>
      <c r="BI96" s="299"/>
      <c r="BJ96" s="299"/>
      <c r="BK96" s="299"/>
      <c r="BL96" s="299"/>
      <c r="BM96" s="299"/>
      <c r="BN96" s="1150">
        <f t="shared" ref="BN96" si="175">+X96</f>
        <v>0</v>
      </c>
      <c r="BO96" s="1004">
        <f t="shared" ref="BO96" si="176">SUM(BP96:BU99)</f>
        <v>0</v>
      </c>
      <c r="BP96" s="299"/>
      <c r="BQ96" s="299"/>
      <c r="BR96" s="299"/>
      <c r="BS96" s="299"/>
      <c r="BT96" s="299"/>
      <c r="BU96" s="299"/>
    </row>
    <row r="97" spans="1:73" ht="40.15" customHeight="1" x14ac:dyDescent="0.25">
      <c r="A97" s="151"/>
      <c r="B97" s="24"/>
      <c r="C97" s="1449"/>
      <c r="D97" s="1524"/>
      <c r="E97" s="1062"/>
      <c r="F97" s="1460"/>
      <c r="G97" s="1348" t="s">
        <v>3701</v>
      </c>
      <c r="H97" s="1348">
        <v>2</v>
      </c>
      <c r="I97" s="1348" t="s">
        <v>3041</v>
      </c>
      <c r="J97" s="1348">
        <v>45</v>
      </c>
      <c r="K97" s="1348" t="s">
        <v>3625</v>
      </c>
      <c r="L97" s="1348">
        <v>4502</v>
      </c>
      <c r="M97" s="1348" t="s">
        <v>3060</v>
      </c>
      <c r="N97" s="1454"/>
      <c r="O97" s="1348" t="s">
        <v>3678</v>
      </c>
      <c r="P97" s="1014" t="s">
        <v>1767</v>
      </c>
      <c r="Q97" s="1492">
        <v>2</v>
      </c>
      <c r="R97" s="1489" t="s">
        <v>2871</v>
      </c>
      <c r="S97" s="1041"/>
      <c r="T97" s="1023"/>
      <c r="U97" s="1008"/>
      <c r="V97" s="1008"/>
      <c r="W97" s="1008"/>
      <c r="X97" s="1008"/>
      <c r="Y97" s="1008"/>
      <c r="Z97" s="1005"/>
      <c r="AA97" s="1005"/>
      <c r="AB97" s="1005"/>
      <c r="AC97" s="1005"/>
      <c r="AD97" s="1005"/>
      <c r="AE97" s="1005"/>
      <c r="AF97" s="1005"/>
      <c r="AG97" s="479"/>
      <c r="AH97" s="592"/>
      <c r="AI97" s="592"/>
      <c r="AJ97" s="592"/>
      <c r="AK97" s="196"/>
      <c r="AL97" s="197"/>
      <c r="AM97" s="197"/>
      <c r="AN97" s="197"/>
      <c r="AO97" s="197"/>
      <c r="AP97" s="1151"/>
      <c r="AQ97" s="1005"/>
      <c r="AR97" s="282"/>
      <c r="AS97" s="282"/>
      <c r="AT97" s="282"/>
      <c r="AU97" s="282"/>
      <c r="AV97" s="282"/>
      <c r="AW97" s="282"/>
      <c r="AX97" s="1151"/>
      <c r="AY97" s="1005"/>
      <c r="AZ97" s="282"/>
      <c r="BA97" s="282"/>
      <c r="BB97" s="282"/>
      <c r="BC97" s="282"/>
      <c r="BD97" s="282"/>
      <c r="BE97" s="282"/>
      <c r="BF97" s="1151"/>
      <c r="BG97" s="1005"/>
      <c r="BH97" s="282"/>
      <c r="BI97" s="282"/>
      <c r="BJ97" s="282"/>
      <c r="BK97" s="282"/>
      <c r="BL97" s="282"/>
      <c r="BM97" s="282"/>
      <c r="BN97" s="1151"/>
      <c r="BO97" s="1005"/>
      <c r="BP97" s="282"/>
      <c r="BQ97" s="282"/>
      <c r="BR97" s="282"/>
      <c r="BS97" s="282"/>
      <c r="BT97" s="282"/>
      <c r="BU97" s="282"/>
    </row>
    <row r="98" spans="1:73" ht="40.15" customHeight="1" x14ac:dyDescent="0.25">
      <c r="A98" s="151"/>
      <c r="B98" s="24"/>
      <c r="C98" s="1449"/>
      <c r="D98" s="1524"/>
      <c r="E98" s="1062"/>
      <c r="F98" s="1460"/>
      <c r="G98" s="1348" t="s">
        <v>3701</v>
      </c>
      <c r="H98" s="1348">
        <v>2</v>
      </c>
      <c r="I98" s="1348" t="s">
        <v>3041</v>
      </c>
      <c r="J98" s="1348">
        <v>45</v>
      </c>
      <c r="K98" s="1348" t="s">
        <v>3625</v>
      </c>
      <c r="L98" s="1348">
        <v>4502</v>
      </c>
      <c r="M98" s="1348" t="s">
        <v>3060</v>
      </c>
      <c r="N98" s="1454"/>
      <c r="O98" s="1348" t="s">
        <v>3678</v>
      </c>
      <c r="P98" s="1014" t="s">
        <v>1767</v>
      </c>
      <c r="Q98" s="1492">
        <v>2</v>
      </c>
      <c r="R98" s="1489" t="s">
        <v>2871</v>
      </c>
      <c r="S98" s="1041"/>
      <c r="T98" s="1023"/>
      <c r="U98" s="1008"/>
      <c r="V98" s="1008"/>
      <c r="W98" s="1008"/>
      <c r="X98" s="1008"/>
      <c r="Y98" s="1008"/>
      <c r="Z98" s="1005"/>
      <c r="AA98" s="1005"/>
      <c r="AB98" s="1005"/>
      <c r="AC98" s="1005"/>
      <c r="AD98" s="1005"/>
      <c r="AE98" s="1005"/>
      <c r="AF98" s="1005"/>
      <c r="AG98" s="196"/>
      <c r="AH98" s="592"/>
      <c r="AI98" s="592"/>
      <c r="AJ98" s="592"/>
      <c r="AK98" s="196"/>
      <c r="AL98" s="197"/>
      <c r="AM98" s="197"/>
      <c r="AN98" s="197"/>
      <c r="AO98" s="197"/>
      <c r="AP98" s="1151"/>
      <c r="AQ98" s="1005"/>
      <c r="AR98" s="282"/>
      <c r="AS98" s="282"/>
      <c r="AT98" s="282"/>
      <c r="AU98" s="282"/>
      <c r="AV98" s="282"/>
      <c r="AW98" s="282"/>
      <c r="AX98" s="1151"/>
      <c r="AY98" s="1005"/>
      <c r="AZ98" s="282"/>
      <c r="BA98" s="282"/>
      <c r="BB98" s="282"/>
      <c r="BC98" s="282"/>
      <c r="BD98" s="282"/>
      <c r="BE98" s="282"/>
      <c r="BF98" s="1151"/>
      <c r="BG98" s="1005"/>
      <c r="BH98" s="282"/>
      <c r="BI98" s="282"/>
      <c r="BJ98" s="282"/>
      <c r="BK98" s="282"/>
      <c r="BL98" s="282"/>
      <c r="BM98" s="282"/>
      <c r="BN98" s="1151"/>
      <c r="BO98" s="1005"/>
      <c r="BP98" s="282"/>
      <c r="BQ98" s="282"/>
      <c r="BR98" s="282"/>
      <c r="BS98" s="282"/>
      <c r="BT98" s="282"/>
      <c r="BU98" s="282"/>
    </row>
    <row r="99" spans="1:73" ht="40.15" customHeight="1" thickBot="1" x14ac:dyDescent="0.3">
      <c r="A99" s="151"/>
      <c r="B99" s="24"/>
      <c r="C99" s="1450"/>
      <c r="D99" s="1051"/>
      <c r="E99" s="1063"/>
      <c r="F99" s="1461"/>
      <c r="G99" s="1468" t="s">
        <v>3701</v>
      </c>
      <c r="H99" s="1468">
        <v>2</v>
      </c>
      <c r="I99" s="1468" t="s">
        <v>3041</v>
      </c>
      <c r="J99" s="1468">
        <v>45</v>
      </c>
      <c r="K99" s="1468" t="s">
        <v>3625</v>
      </c>
      <c r="L99" s="1468">
        <v>4502</v>
      </c>
      <c r="M99" s="1468" t="s">
        <v>3060</v>
      </c>
      <c r="N99" s="1455"/>
      <c r="O99" s="1468" t="s">
        <v>3678</v>
      </c>
      <c r="P99" s="1015" t="s">
        <v>1767</v>
      </c>
      <c r="Q99" s="1493">
        <v>2</v>
      </c>
      <c r="R99" s="1490" t="s">
        <v>2871</v>
      </c>
      <c r="S99" s="1042"/>
      <c r="T99" s="1024"/>
      <c r="U99" s="1009"/>
      <c r="V99" s="1009"/>
      <c r="W99" s="1009"/>
      <c r="X99" s="1009"/>
      <c r="Y99" s="1009"/>
      <c r="Z99" s="1006"/>
      <c r="AA99" s="1006"/>
      <c r="AB99" s="1006"/>
      <c r="AC99" s="1006"/>
      <c r="AD99" s="1006"/>
      <c r="AE99" s="1006"/>
      <c r="AF99" s="1006"/>
      <c r="AG99" s="715"/>
      <c r="AH99" s="716"/>
      <c r="AI99" s="716"/>
      <c r="AJ99" s="716"/>
      <c r="AK99" s="715"/>
      <c r="AL99" s="717"/>
      <c r="AM99" s="717"/>
      <c r="AN99" s="717"/>
      <c r="AO99" s="717"/>
      <c r="AP99" s="1152"/>
      <c r="AQ99" s="1006"/>
      <c r="AR99" s="718"/>
      <c r="AS99" s="718"/>
      <c r="AT99" s="718"/>
      <c r="AU99" s="718"/>
      <c r="AV99" s="718"/>
      <c r="AW99" s="718"/>
      <c r="AX99" s="1152"/>
      <c r="AY99" s="1006"/>
      <c r="AZ99" s="718"/>
      <c r="BA99" s="718"/>
      <c r="BB99" s="718"/>
      <c r="BC99" s="718"/>
      <c r="BD99" s="718"/>
      <c r="BE99" s="718"/>
      <c r="BF99" s="1152"/>
      <c r="BG99" s="1006"/>
      <c r="BH99" s="718"/>
      <c r="BI99" s="718"/>
      <c r="BJ99" s="718"/>
      <c r="BK99" s="718"/>
      <c r="BL99" s="718"/>
      <c r="BM99" s="718"/>
      <c r="BN99" s="1152"/>
      <c r="BO99" s="1006"/>
      <c r="BP99" s="718"/>
      <c r="BQ99" s="718"/>
      <c r="BR99" s="718"/>
      <c r="BS99" s="718"/>
      <c r="BT99" s="718"/>
      <c r="BU99" s="718"/>
    </row>
    <row r="100" spans="1:73" ht="40.15" customHeight="1" thickTop="1" x14ac:dyDescent="0.25">
      <c r="A100" s="151"/>
      <c r="B100" s="24"/>
      <c r="C100" s="1448" t="s">
        <v>1768</v>
      </c>
      <c r="D100" s="1049" t="s">
        <v>1769</v>
      </c>
      <c r="E100" s="1061">
        <v>542</v>
      </c>
      <c r="F100" s="1530" t="s">
        <v>3702</v>
      </c>
      <c r="G100" s="1347" t="s">
        <v>313</v>
      </c>
      <c r="H100" s="1527">
        <v>4</v>
      </c>
      <c r="I100" s="1347" t="s">
        <v>3041</v>
      </c>
      <c r="J100" s="1347">
        <v>45</v>
      </c>
      <c r="K100" s="1347" t="s">
        <v>3625</v>
      </c>
      <c r="L100" s="1347">
        <v>4502</v>
      </c>
      <c r="M100" s="1347" t="s">
        <v>3060</v>
      </c>
      <c r="N100" s="1453">
        <v>2026004540087</v>
      </c>
      <c r="O100" s="1347" t="s">
        <v>3678</v>
      </c>
      <c r="P100" s="1013" t="s">
        <v>965</v>
      </c>
      <c r="Q100" s="1491">
        <v>4</v>
      </c>
      <c r="R100" s="1488" t="s">
        <v>2871</v>
      </c>
      <c r="S100" s="1040"/>
      <c r="T100" s="1022"/>
      <c r="U100" s="1007"/>
      <c r="V100" s="1007"/>
      <c r="W100" s="1007"/>
      <c r="X100" s="1007"/>
      <c r="Y100" s="1007"/>
      <c r="Z100" s="1004">
        <f t="shared" ref="Z100" si="177">+AQ100+AY100+BG100+BO100</f>
        <v>0</v>
      </c>
      <c r="AA100" s="1004">
        <f t="shared" ref="AA100" si="178">SUM(AR100:AR103,AZ100:AZ103,BH100:BH103,BP100:BP103)</f>
        <v>0</v>
      </c>
      <c r="AB100" s="1004">
        <f t="shared" ref="AB100" si="179">SUM(AS100:AS103,BA100:BA103,BI100:BI103,BQ100:BQ103)</f>
        <v>0</v>
      </c>
      <c r="AC100" s="1004">
        <f t="shared" ref="AC100" si="180">SUM(AT100:AT103,BB100:BB103,BJ100:BJ103,BR100:BR103)</f>
        <v>0</v>
      </c>
      <c r="AD100" s="1004">
        <f t="shared" ref="AD100" si="181">SUM(AU100:AU103,BC100:BC103,BK100:BK103,BS100:BS103)</f>
        <v>0</v>
      </c>
      <c r="AE100" s="1004">
        <f t="shared" ref="AE100" si="182">SUM(AV100:AV103,BD100:BD103,BL100:BL103,BT100:BT103)</f>
        <v>0</v>
      </c>
      <c r="AF100" s="1004">
        <f t="shared" ref="AF100" si="183">SUM(AW100:AW103,BE100:BE103,BM100:BM103,BU100:BU103)</f>
        <v>0</v>
      </c>
      <c r="AG100" s="714"/>
      <c r="AH100" s="593"/>
      <c r="AI100" s="593"/>
      <c r="AJ100" s="593"/>
      <c r="AK100" s="207"/>
      <c r="AL100" s="208"/>
      <c r="AM100" s="208"/>
      <c r="AN100" s="208"/>
      <c r="AO100" s="208"/>
      <c r="AP100" s="1150">
        <f t="shared" ref="AP100" si="184">+U100</f>
        <v>0</v>
      </c>
      <c r="AQ100" s="1004">
        <f t="shared" ref="AQ100" si="185">SUM(AR100:AW103)</f>
        <v>0</v>
      </c>
      <c r="AR100" s="299"/>
      <c r="AS100" s="299"/>
      <c r="AT100" s="299"/>
      <c r="AU100" s="299"/>
      <c r="AV100" s="299"/>
      <c r="AW100" s="299"/>
      <c r="AX100" s="1150">
        <f t="shared" ref="AX100" si="186">+V100</f>
        <v>0</v>
      </c>
      <c r="AY100" s="1004">
        <f t="shared" ref="AY100" si="187">SUM(AZ100:BE103)</f>
        <v>0</v>
      </c>
      <c r="AZ100" s="299"/>
      <c r="BA100" s="299"/>
      <c r="BB100" s="299"/>
      <c r="BC100" s="299"/>
      <c r="BD100" s="299"/>
      <c r="BE100" s="299"/>
      <c r="BF100" s="1150">
        <f t="shared" ref="BF100" si="188">+W100</f>
        <v>0</v>
      </c>
      <c r="BG100" s="1004">
        <f t="shared" ref="BG100" si="189">SUM(BH100:BM103)</f>
        <v>0</v>
      </c>
      <c r="BH100" s="299"/>
      <c r="BI100" s="299"/>
      <c r="BJ100" s="299"/>
      <c r="BK100" s="299"/>
      <c r="BL100" s="299"/>
      <c r="BM100" s="299"/>
      <c r="BN100" s="1150">
        <f t="shared" ref="BN100" si="190">+X100</f>
        <v>0</v>
      </c>
      <c r="BO100" s="1004">
        <f t="shared" ref="BO100" si="191">SUM(BP100:BU103)</f>
        <v>0</v>
      </c>
      <c r="BP100" s="299"/>
      <c r="BQ100" s="299"/>
      <c r="BR100" s="299"/>
      <c r="BS100" s="299"/>
      <c r="BT100" s="299"/>
      <c r="BU100" s="299"/>
    </row>
    <row r="101" spans="1:73" ht="40.15" customHeight="1" x14ac:dyDescent="0.25">
      <c r="A101" s="151"/>
      <c r="B101" s="24"/>
      <c r="C101" s="1449"/>
      <c r="D101" s="1050"/>
      <c r="E101" s="1062"/>
      <c r="F101" s="1531"/>
      <c r="G101" s="1348" t="s">
        <v>313</v>
      </c>
      <c r="H101" s="1528">
        <v>4</v>
      </c>
      <c r="I101" s="1348" t="s">
        <v>3041</v>
      </c>
      <c r="J101" s="1348">
        <v>45</v>
      </c>
      <c r="K101" s="1348" t="s">
        <v>3625</v>
      </c>
      <c r="L101" s="1348">
        <v>4502</v>
      </c>
      <c r="M101" s="1348" t="s">
        <v>3060</v>
      </c>
      <c r="N101" s="1454"/>
      <c r="O101" s="1348" t="s">
        <v>3678</v>
      </c>
      <c r="P101" s="1014" t="s">
        <v>965</v>
      </c>
      <c r="Q101" s="1492">
        <v>4</v>
      </c>
      <c r="R101" s="1489" t="s">
        <v>2871</v>
      </c>
      <c r="S101" s="1041"/>
      <c r="T101" s="1023"/>
      <c r="U101" s="1008"/>
      <c r="V101" s="1008"/>
      <c r="W101" s="1008"/>
      <c r="X101" s="1008"/>
      <c r="Y101" s="1008"/>
      <c r="Z101" s="1005"/>
      <c r="AA101" s="1005"/>
      <c r="AB101" s="1005"/>
      <c r="AC101" s="1005"/>
      <c r="AD101" s="1005"/>
      <c r="AE101" s="1005"/>
      <c r="AF101" s="1005"/>
      <c r="AG101" s="479"/>
      <c r="AH101" s="592"/>
      <c r="AI101" s="592"/>
      <c r="AJ101" s="592"/>
      <c r="AK101" s="196"/>
      <c r="AL101" s="197"/>
      <c r="AM101" s="197"/>
      <c r="AN101" s="197"/>
      <c r="AO101" s="197"/>
      <c r="AP101" s="1151"/>
      <c r="AQ101" s="1005"/>
      <c r="AR101" s="282"/>
      <c r="AS101" s="282"/>
      <c r="AT101" s="282"/>
      <c r="AU101" s="282"/>
      <c r="AV101" s="282"/>
      <c r="AW101" s="282"/>
      <c r="AX101" s="1151"/>
      <c r="AY101" s="1005"/>
      <c r="AZ101" s="282"/>
      <c r="BA101" s="282"/>
      <c r="BB101" s="282"/>
      <c r="BC101" s="282"/>
      <c r="BD101" s="282"/>
      <c r="BE101" s="282"/>
      <c r="BF101" s="1151"/>
      <c r="BG101" s="1005"/>
      <c r="BH101" s="282"/>
      <c r="BI101" s="282"/>
      <c r="BJ101" s="282"/>
      <c r="BK101" s="282"/>
      <c r="BL101" s="282"/>
      <c r="BM101" s="282"/>
      <c r="BN101" s="1151"/>
      <c r="BO101" s="1005"/>
      <c r="BP101" s="282"/>
      <c r="BQ101" s="282"/>
      <c r="BR101" s="282"/>
      <c r="BS101" s="282"/>
      <c r="BT101" s="282"/>
      <c r="BU101" s="282"/>
    </row>
    <row r="102" spans="1:73" ht="40.15" customHeight="1" x14ac:dyDescent="0.25">
      <c r="A102" s="151"/>
      <c r="B102" s="24"/>
      <c r="C102" s="1449"/>
      <c r="D102" s="1050"/>
      <c r="E102" s="1062"/>
      <c r="F102" s="1531"/>
      <c r="G102" s="1348" t="s">
        <v>313</v>
      </c>
      <c r="H102" s="1528">
        <v>4</v>
      </c>
      <c r="I102" s="1348" t="s">
        <v>3041</v>
      </c>
      <c r="J102" s="1348">
        <v>45</v>
      </c>
      <c r="K102" s="1348" t="s">
        <v>3625</v>
      </c>
      <c r="L102" s="1348">
        <v>4502</v>
      </c>
      <c r="M102" s="1348" t="s">
        <v>3060</v>
      </c>
      <c r="N102" s="1454"/>
      <c r="O102" s="1348" t="s">
        <v>3678</v>
      </c>
      <c r="P102" s="1014" t="s">
        <v>965</v>
      </c>
      <c r="Q102" s="1492">
        <v>4</v>
      </c>
      <c r="R102" s="1489" t="s">
        <v>2871</v>
      </c>
      <c r="S102" s="1041"/>
      <c r="T102" s="1023"/>
      <c r="U102" s="1008"/>
      <c r="V102" s="1008"/>
      <c r="W102" s="1008"/>
      <c r="X102" s="1008"/>
      <c r="Y102" s="1008"/>
      <c r="Z102" s="1005"/>
      <c r="AA102" s="1005"/>
      <c r="AB102" s="1005"/>
      <c r="AC102" s="1005"/>
      <c r="AD102" s="1005"/>
      <c r="AE102" s="1005"/>
      <c r="AF102" s="1005"/>
      <c r="AG102" s="196"/>
      <c r="AH102" s="592"/>
      <c r="AI102" s="592"/>
      <c r="AJ102" s="592"/>
      <c r="AK102" s="196"/>
      <c r="AL102" s="197"/>
      <c r="AM102" s="197"/>
      <c r="AN102" s="197"/>
      <c r="AO102" s="197"/>
      <c r="AP102" s="1151"/>
      <c r="AQ102" s="1005"/>
      <c r="AR102" s="282"/>
      <c r="AS102" s="282"/>
      <c r="AT102" s="282"/>
      <c r="AU102" s="282"/>
      <c r="AV102" s="282"/>
      <c r="AW102" s="282"/>
      <c r="AX102" s="1151"/>
      <c r="AY102" s="1005"/>
      <c r="AZ102" s="282"/>
      <c r="BA102" s="282"/>
      <c r="BB102" s="282"/>
      <c r="BC102" s="282"/>
      <c r="BD102" s="282"/>
      <c r="BE102" s="282"/>
      <c r="BF102" s="1151"/>
      <c r="BG102" s="1005"/>
      <c r="BH102" s="282"/>
      <c r="BI102" s="282"/>
      <c r="BJ102" s="282"/>
      <c r="BK102" s="282"/>
      <c r="BL102" s="282"/>
      <c r="BM102" s="282"/>
      <c r="BN102" s="1151"/>
      <c r="BO102" s="1005"/>
      <c r="BP102" s="282"/>
      <c r="BQ102" s="282"/>
      <c r="BR102" s="282"/>
      <c r="BS102" s="282"/>
      <c r="BT102" s="282"/>
      <c r="BU102" s="282"/>
    </row>
    <row r="103" spans="1:73" ht="40.15" customHeight="1" thickBot="1" x14ac:dyDescent="0.3">
      <c r="A103" s="151"/>
      <c r="B103" s="24"/>
      <c r="C103" s="1450"/>
      <c r="D103" s="1051"/>
      <c r="E103" s="1063"/>
      <c r="F103" s="1532"/>
      <c r="G103" s="1468" t="s">
        <v>313</v>
      </c>
      <c r="H103" s="1529">
        <v>4</v>
      </c>
      <c r="I103" s="1468" t="s">
        <v>3041</v>
      </c>
      <c r="J103" s="1468">
        <v>45</v>
      </c>
      <c r="K103" s="1468" t="s">
        <v>3625</v>
      </c>
      <c r="L103" s="1468">
        <v>4502</v>
      </c>
      <c r="M103" s="1468" t="s">
        <v>3060</v>
      </c>
      <c r="N103" s="1455"/>
      <c r="O103" s="1468" t="s">
        <v>3678</v>
      </c>
      <c r="P103" s="1015" t="s">
        <v>965</v>
      </c>
      <c r="Q103" s="1493">
        <v>4</v>
      </c>
      <c r="R103" s="1490" t="s">
        <v>2871</v>
      </c>
      <c r="S103" s="1042"/>
      <c r="T103" s="1024"/>
      <c r="U103" s="1009"/>
      <c r="V103" s="1009"/>
      <c r="W103" s="1009"/>
      <c r="X103" s="1009"/>
      <c r="Y103" s="1009"/>
      <c r="Z103" s="1006"/>
      <c r="AA103" s="1006"/>
      <c r="AB103" s="1006"/>
      <c r="AC103" s="1006"/>
      <c r="AD103" s="1006"/>
      <c r="AE103" s="1006"/>
      <c r="AF103" s="1006"/>
      <c r="AG103" s="715"/>
      <c r="AH103" s="716"/>
      <c r="AI103" s="716"/>
      <c r="AJ103" s="716"/>
      <c r="AK103" s="715"/>
      <c r="AL103" s="717"/>
      <c r="AM103" s="717"/>
      <c r="AN103" s="717"/>
      <c r="AO103" s="717"/>
      <c r="AP103" s="1152"/>
      <c r="AQ103" s="1006"/>
      <c r="AR103" s="718"/>
      <c r="AS103" s="718"/>
      <c r="AT103" s="718"/>
      <c r="AU103" s="718"/>
      <c r="AV103" s="718"/>
      <c r="AW103" s="718"/>
      <c r="AX103" s="1152"/>
      <c r="AY103" s="1006"/>
      <c r="AZ103" s="718"/>
      <c r="BA103" s="718"/>
      <c r="BB103" s="718"/>
      <c r="BC103" s="718"/>
      <c r="BD103" s="718"/>
      <c r="BE103" s="718"/>
      <c r="BF103" s="1152"/>
      <c r="BG103" s="1006"/>
      <c r="BH103" s="718"/>
      <c r="BI103" s="718"/>
      <c r="BJ103" s="718"/>
      <c r="BK103" s="718"/>
      <c r="BL103" s="718"/>
      <c r="BM103" s="718"/>
      <c r="BN103" s="1152"/>
      <c r="BO103" s="1006"/>
      <c r="BP103" s="718"/>
      <c r="BQ103" s="718"/>
      <c r="BR103" s="718"/>
      <c r="BS103" s="718"/>
      <c r="BT103" s="718"/>
      <c r="BU103" s="718"/>
    </row>
    <row r="104" spans="1:73" ht="40.15" customHeight="1" thickTop="1" x14ac:dyDescent="0.25">
      <c r="A104" s="151"/>
      <c r="B104" s="24"/>
      <c r="C104" s="1448" t="s">
        <v>1770</v>
      </c>
      <c r="D104" s="1049" t="s">
        <v>1771</v>
      </c>
      <c r="E104" s="1061">
        <v>543</v>
      </c>
      <c r="F104" s="1530" t="s">
        <v>3684</v>
      </c>
      <c r="G104" s="1347" t="s">
        <v>485</v>
      </c>
      <c r="H104" s="1527">
        <v>400</v>
      </c>
      <c r="I104" s="1347" t="s">
        <v>3041</v>
      </c>
      <c r="J104" s="1347">
        <v>45</v>
      </c>
      <c r="K104" s="1347" t="s">
        <v>3625</v>
      </c>
      <c r="L104" s="1347">
        <v>4502</v>
      </c>
      <c r="M104" s="1347" t="s">
        <v>3060</v>
      </c>
      <c r="N104" s="1453">
        <v>2026004540087</v>
      </c>
      <c r="O104" s="1347" t="s">
        <v>3678</v>
      </c>
      <c r="P104" s="1013" t="s">
        <v>383</v>
      </c>
      <c r="Q104" s="1491">
        <v>400</v>
      </c>
      <c r="R104" s="1488" t="s">
        <v>2871</v>
      </c>
      <c r="S104" s="1040"/>
      <c r="T104" s="1022"/>
      <c r="U104" s="1007"/>
      <c r="V104" s="1007"/>
      <c r="W104" s="1007"/>
      <c r="X104" s="1007"/>
      <c r="Y104" s="1007"/>
      <c r="Z104" s="1004">
        <f t="shared" ref="Z104" si="192">+AQ104+AY104+BG104+BO104</f>
        <v>0</v>
      </c>
      <c r="AA104" s="1004">
        <f t="shared" ref="AA104" si="193">SUM(AR104:AR107,AZ104:AZ107,BH104:BH107,BP104:BP107)</f>
        <v>0</v>
      </c>
      <c r="AB104" s="1004">
        <f t="shared" ref="AB104" si="194">SUM(AS104:AS107,BA104:BA107,BI104:BI107,BQ104:BQ107)</f>
        <v>0</v>
      </c>
      <c r="AC104" s="1004">
        <f t="shared" ref="AC104" si="195">SUM(AT104:AT107,BB104:BB107,BJ104:BJ107,BR104:BR107)</f>
        <v>0</v>
      </c>
      <c r="AD104" s="1004">
        <f t="shared" ref="AD104" si="196">SUM(AU104:AU107,BC104:BC107,BK104:BK107,BS104:BS107)</f>
        <v>0</v>
      </c>
      <c r="AE104" s="1004">
        <f t="shared" ref="AE104" si="197">SUM(AV104:AV107,BD104:BD107,BL104:BL107,BT104:BT107)</f>
        <v>0</v>
      </c>
      <c r="AF104" s="1004">
        <f t="shared" ref="AF104" si="198">SUM(AW104:AW107,BE104:BE107,BM104:BM107,BU104:BU107)</f>
        <v>0</v>
      </c>
      <c r="AG104" s="714"/>
      <c r="AH104" s="593"/>
      <c r="AI104" s="593"/>
      <c r="AJ104" s="593"/>
      <c r="AK104" s="207"/>
      <c r="AL104" s="208"/>
      <c r="AM104" s="208"/>
      <c r="AN104" s="208"/>
      <c r="AO104" s="208"/>
      <c r="AP104" s="1150">
        <f t="shared" ref="AP104" si="199">+U104</f>
        <v>0</v>
      </c>
      <c r="AQ104" s="1004">
        <f t="shared" ref="AQ104" si="200">SUM(AR104:AW107)</f>
        <v>0</v>
      </c>
      <c r="AR104" s="299"/>
      <c r="AS104" s="299"/>
      <c r="AT104" s="299"/>
      <c r="AU104" s="299"/>
      <c r="AV104" s="299"/>
      <c r="AW104" s="299"/>
      <c r="AX104" s="1150">
        <f t="shared" ref="AX104" si="201">+V104</f>
        <v>0</v>
      </c>
      <c r="AY104" s="1004">
        <f t="shared" ref="AY104" si="202">SUM(AZ104:BE107)</f>
        <v>0</v>
      </c>
      <c r="AZ104" s="299"/>
      <c r="BA104" s="299"/>
      <c r="BB104" s="299"/>
      <c r="BC104" s="299"/>
      <c r="BD104" s="299"/>
      <c r="BE104" s="299"/>
      <c r="BF104" s="1150">
        <f t="shared" ref="BF104" si="203">+W104</f>
        <v>0</v>
      </c>
      <c r="BG104" s="1004">
        <f t="shared" ref="BG104" si="204">SUM(BH104:BM107)</f>
        <v>0</v>
      </c>
      <c r="BH104" s="299"/>
      <c r="BI104" s="299"/>
      <c r="BJ104" s="299"/>
      <c r="BK104" s="299"/>
      <c r="BL104" s="299"/>
      <c r="BM104" s="299"/>
      <c r="BN104" s="1150">
        <f t="shared" ref="BN104" si="205">+X104</f>
        <v>0</v>
      </c>
      <c r="BO104" s="1004">
        <f t="shared" ref="BO104" si="206">SUM(BP104:BU107)</f>
        <v>0</v>
      </c>
      <c r="BP104" s="299"/>
      <c r="BQ104" s="299"/>
      <c r="BR104" s="299"/>
      <c r="BS104" s="299"/>
      <c r="BT104" s="299"/>
      <c r="BU104" s="299"/>
    </row>
    <row r="105" spans="1:73" ht="40.15" customHeight="1" x14ac:dyDescent="0.25">
      <c r="A105" s="151"/>
      <c r="B105" s="24"/>
      <c r="C105" s="1449"/>
      <c r="D105" s="1050"/>
      <c r="E105" s="1062"/>
      <c r="F105" s="1531"/>
      <c r="G105" s="1348" t="s">
        <v>485</v>
      </c>
      <c r="H105" s="1528">
        <v>400</v>
      </c>
      <c r="I105" s="1348" t="s">
        <v>3041</v>
      </c>
      <c r="J105" s="1348">
        <v>45</v>
      </c>
      <c r="K105" s="1348" t="s">
        <v>3625</v>
      </c>
      <c r="L105" s="1348">
        <v>4502</v>
      </c>
      <c r="M105" s="1348" t="s">
        <v>3060</v>
      </c>
      <c r="N105" s="1454"/>
      <c r="O105" s="1348" t="s">
        <v>3678</v>
      </c>
      <c r="P105" s="1014" t="s">
        <v>383</v>
      </c>
      <c r="Q105" s="1492">
        <v>400</v>
      </c>
      <c r="R105" s="1489" t="s">
        <v>2871</v>
      </c>
      <c r="S105" s="1041"/>
      <c r="T105" s="1023"/>
      <c r="U105" s="1008"/>
      <c r="V105" s="1008"/>
      <c r="W105" s="1008"/>
      <c r="X105" s="1008"/>
      <c r="Y105" s="1008"/>
      <c r="Z105" s="1005"/>
      <c r="AA105" s="1005"/>
      <c r="AB105" s="1005"/>
      <c r="AC105" s="1005"/>
      <c r="AD105" s="1005"/>
      <c r="AE105" s="1005"/>
      <c r="AF105" s="1005"/>
      <c r="AG105" s="479"/>
      <c r="AH105" s="592"/>
      <c r="AI105" s="592"/>
      <c r="AJ105" s="592"/>
      <c r="AK105" s="196"/>
      <c r="AL105" s="197"/>
      <c r="AM105" s="197"/>
      <c r="AN105" s="197"/>
      <c r="AO105" s="197"/>
      <c r="AP105" s="1151"/>
      <c r="AQ105" s="1005"/>
      <c r="AR105" s="282"/>
      <c r="AS105" s="282"/>
      <c r="AT105" s="282"/>
      <c r="AU105" s="282"/>
      <c r="AV105" s="282"/>
      <c r="AW105" s="282"/>
      <c r="AX105" s="1151"/>
      <c r="AY105" s="1005"/>
      <c r="AZ105" s="282"/>
      <c r="BA105" s="282"/>
      <c r="BB105" s="282"/>
      <c r="BC105" s="282"/>
      <c r="BD105" s="282"/>
      <c r="BE105" s="282"/>
      <c r="BF105" s="1151"/>
      <c r="BG105" s="1005"/>
      <c r="BH105" s="282"/>
      <c r="BI105" s="282"/>
      <c r="BJ105" s="282"/>
      <c r="BK105" s="282"/>
      <c r="BL105" s="282"/>
      <c r="BM105" s="282"/>
      <c r="BN105" s="1151"/>
      <c r="BO105" s="1005"/>
      <c r="BP105" s="282"/>
      <c r="BQ105" s="282"/>
      <c r="BR105" s="282"/>
      <c r="BS105" s="282"/>
      <c r="BT105" s="282"/>
      <c r="BU105" s="282"/>
    </row>
    <row r="106" spans="1:73" ht="40.15" customHeight="1" x14ac:dyDescent="0.25">
      <c r="A106" s="151"/>
      <c r="B106" s="24"/>
      <c r="C106" s="1449"/>
      <c r="D106" s="1050"/>
      <c r="E106" s="1062"/>
      <c r="F106" s="1531"/>
      <c r="G106" s="1348" t="s">
        <v>485</v>
      </c>
      <c r="H106" s="1528">
        <v>400</v>
      </c>
      <c r="I106" s="1348" t="s">
        <v>3041</v>
      </c>
      <c r="J106" s="1348">
        <v>45</v>
      </c>
      <c r="K106" s="1348" t="s">
        <v>3625</v>
      </c>
      <c r="L106" s="1348">
        <v>4502</v>
      </c>
      <c r="M106" s="1348" t="s">
        <v>3060</v>
      </c>
      <c r="N106" s="1454"/>
      <c r="O106" s="1348" t="s">
        <v>3678</v>
      </c>
      <c r="P106" s="1014" t="s">
        <v>383</v>
      </c>
      <c r="Q106" s="1492">
        <v>400</v>
      </c>
      <c r="R106" s="1489" t="s">
        <v>2871</v>
      </c>
      <c r="S106" s="1041"/>
      <c r="T106" s="1023"/>
      <c r="U106" s="1008"/>
      <c r="V106" s="1008"/>
      <c r="W106" s="1008"/>
      <c r="X106" s="1008"/>
      <c r="Y106" s="1008"/>
      <c r="Z106" s="1005"/>
      <c r="AA106" s="1005"/>
      <c r="AB106" s="1005"/>
      <c r="AC106" s="1005"/>
      <c r="AD106" s="1005"/>
      <c r="AE106" s="1005"/>
      <c r="AF106" s="1005"/>
      <c r="AG106" s="196"/>
      <c r="AH106" s="592"/>
      <c r="AI106" s="592"/>
      <c r="AJ106" s="592"/>
      <c r="AK106" s="196"/>
      <c r="AL106" s="197"/>
      <c r="AM106" s="197"/>
      <c r="AN106" s="197"/>
      <c r="AO106" s="197"/>
      <c r="AP106" s="1151"/>
      <c r="AQ106" s="1005"/>
      <c r="AR106" s="282"/>
      <c r="AS106" s="282"/>
      <c r="AT106" s="282"/>
      <c r="AU106" s="282"/>
      <c r="AV106" s="282"/>
      <c r="AW106" s="282"/>
      <c r="AX106" s="1151"/>
      <c r="AY106" s="1005"/>
      <c r="AZ106" s="282"/>
      <c r="BA106" s="282"/>
      <c r="BB106" s="282"/>
      <c r="BC106" s="282"/>
      <c r="BD106" s="282"/>
      <c r="BE106" s="282"/>
      <c r="BF106" s="1151"/>
      <c r="BG106" s="1005"/>
      <c r="BH106" s="282"/>
      <c r="BI106" s="282"/>
      <c r="BJ106" s="282"/>
      <c r="BK106" s="282"/>
      <c r="BL106" s="282"/>
      <c r="BM106" s="282"/>
      <c r="BN106" s="1151"/>
      <c r="BO106" s="1005"/>
      <c r="BP106" s="282"/>
      <c r="BQ106" s="282"/>
      <c r="BR106" s="282"/>
      <c r="BS106" s="282"/>
      <c r="BT106" s="282"/>
      <c r="BU106" s="282"/>
    </row>
    <row r="107" spans="1:73" ht="40.15" customHeight="1" thickBot="1" x14ac:dyDescent="0.3">
      <c r="A107" s="151"/>
      <c r="B107" s="24"/>
      <c r="C107" s="1450"/>
      <c r="D107" s="1051"/>
      <c r="E107" s="1063"/>
      <c r="F107" s="1532"/>
      <c r="G107" s="1468" t="s">
        <v>485</v>
      </c>
      <c r="H107" s="1529">
        <v>400</v>
      </c>
      <c r="I107" s="1468" t="s">
        <v>3041</v>
      </c>
      <c r="J107" s="1468">
        <v>45</v>
      </c>
      <c r="K107" s="1468" t="s">
        <v>3625</v>
      </c>
      <c r="L107" s="1468">
        <v>4502</v>
      </c>
      <c r="M107" s="1468" t="s">
        <v>3060</v>
      </c>
      <c r="N107" s="1455"/>
      <c r="O107" s="1468" t="s">
        <v>3678</v>
      </c>
      <c r="P107" s="1015" t="s">
        <v>383</v>
      </c>
      <c r="Q107" s="1493">
        <v>400</v>
      </c>
      <c r="R107" s="1490" t="s">
        <v>2871</v>
      </c>
      <c r="S107" s="1042"/>
      <c r="T107" s="1024"/>
      <c r="U107" s="1009"/>
      <c r="V107" s="1009"/>
      <c r="W107" s="1009"/>
      <c r="X107" s="1009"/>
      <c r="Y107" s="1009"/>
      <c r="Z107" s="1006"/>
      <c r="AA107" s="1006"/>
      <c r="AB107" s="1006"/>
      <c r="AC107" s="1006"/>
      <c r="AD107" s="1006"/>
      <c r="AE107" s="1006"/>
      <c r="AF107" s="1006"/>
      <c r="AG107" s="715"/>
      <c r="AH107" s="716"/>
      <c r="AI107" s="716"/>
      <c r="AJ107" s="716"/>
      <c r="AK107" s="715"/>
      <c r="AL107" s="717"/>
      <c r="AM107" s="717"/>
      <c r="AN107" s="717"/>
      <c r="AO107" s="717"/>
      <c r="AP107" s="1152"/>
      <c r="AQ107" s="1006"/>
      <c r="AR107" s="718"/>
      <c r="AS107" s="718"/>
      <c r="AT107" s="718"/>
      <c r="AU107" s="718"/>
      <c r="AV107" s="718"/>
      <c r="AW107" s="718"/>
      <c r="AX107" s="1152"/>
      <c r="AY107" s="1006"/>
      <c r="AZ107" s="718"/>
      <c r="BA107" s="718"/>
      <c r="BB107" s="718"/>
      <c r="BC107" s="718"/>
      <c r="BD107" s="718"/>
      <c r="BE107" s="718"/>
      <c r="BF107" s="1152"/>
      <c r="BG107" s="1006"/>
      <c r="BH107" s="718"/>
      <c r="BI107" s="718"/>
      <c r="BJ107" s="718"/>
      <c r="BK107" s="718"/>
      <c r="BL107" s="718"/>
      <c r="BM107" s="718"/>
      <c r="BN107" s="1152"/>
      <c r="BO107" s="1006"/>
      <c r="BP107" s="718"/>
      <c r="BQ107" s="718"/>
      <c r="BR107" s="718"/>
      <c r="BS107" s="718"/>
      <c r="BT107" s="718"/>
      <c r="BU107" s="718"/>
    </row>
    <row r="108" spans="1:73" ht="40.15" customHeight="1" thickTop="1" x14ac:dyDescent="0.25">
      <c r="A108" s="151"/>
      <c r="B108" s="24"/>
      <c r="C108" s="1448" t="s">
        <v>1772</v>
      </c>
      <c r="D108" s="1049" t="s">
        <v>1773</v>
      </c>
      <c r="E108" s="1061">
        <v>544</v>
      </c>
      <c r="F108" s="1459" t="s">
        <v>3684</v>
      </c>
      <c r="G108" s="1347" t="s">
        <v>485</v>
      </c>
      <c r="H108" s="1347">
        <v>200</v>
      </c>
      <c r="I108" s="1347" t="s">
        <v>3041</v>
      </c>
      <c r="J108" s="1347">
        <v>45</v>
      </c>
      <c r="K108" s="1347" t="s">
        <v>3625</v>
      </c>
      <c r="L108" s="1347">
        <v>4502</v>
      </c>
      <c r="M108" s="1347" t="s">
        <v>3060</v>
      </c>
      <c r="N108" s="1453">
        <v>2026004540087</v>
      </c>
      <c r="O108" s="1347" t="s">
        <v>3678</v>
      </c>
      <c r="P108" s="1013" t="s">
        <v>383</v>
      </c>
      <c r="Q108" s="1491">
        <v>200</v>
      </c>
      <c r="R108" s="1488" t="s">
        <v>2871</v>
      </c>
      <c r="S108" s="1040"/>
      <c r="T108" s="1022"/>
      <c r="U108" s="1007"/>
      <c r="V108" s="1007"/>
      <c r="W108" s="1007"/>
      <c r="X108" s="1007"/>
      <c r="Y108" s="1007"/>
      <c r="Z108" s="1004">
        <f t="shared" ref="Z108" si="207">+AQ108+AY108+BG108+BO108</f>
        <v>0</v>
      </c>
      <c r="AA108" s="1004">
        <f t="shared" ref="AA108" si="208">SUM(AR108:AR111,AZ108:AZ111,BH108:BH111,BP108:BP111)</f>
        <v>0</v>
      </c>
      <c r="AB108" s="1004">
        <f t="shared" ref="AB108" si="209">SUM(AS108:AS111,BA108:BA111,BI108:BI111,BQ108:BQ111)</f>
        <v>0</v>
      </c>
      <c r="AC108" s="1004">
        <f t="shared" ref="AC108" si="210">SUM(AT108:AT111,BB108:BB111,BJ108:BJ111,BR108:BR111)</f>
        <v>0</v>
      </c>
      <c r="AD108" s="1004">
        <f t="shared" ref="AD108" si="211">SUM(AU108:AU111,BC108:BC111,BK108:BK111,BS108:BS111)</f>
        <v>0</v>
      </c>
      <c r="AE108" s="1004">
        <f t="shared" ref="AE108" si="212">SUM(AV108:AV111,BD108:BD111,BL108:BL111,BT108:BT111)</f>
        <v>0</v>
      </c>
      <c r="AF108" s="1004">
        <f t="shared" ref="AF108" si="213">SUM(AW108:AW111,BE108:BE111,BM108:BM111,BU108:BU111)</f>
        <v>0</v>
      </c>
      <c r="AG108" s="714"/>
      <c r="AH108" s="593"/>
      <c r="AI108" s="593"/>
      <c r="AJ108" s="593"/>
      <c r="AK108" s="207"/>
      <c r="AL108" s="208"/>
      <c r="AM108" s="208"/>
      <c r="AN108" s="208"/>
      <c r="AO108" s="208"/>
      <c r="AP108" s="1150">
        <f t="shared" ref="AP108" si="214">+U108</f>
        <v>0</v>
      </c>
      <c r="AQ108" s="1004">
        <f t="shared" ref="AQ108" si="215">SUM(AR108:AW111)</f>
        <v>0</v>
      </c>
      <c r="AR108" s="299"/>
      <c r="AS108" s="299"/>
      <c r="AT108" s="299"/>
      <c r="AU108" s="299"/>
      <c r="AV108" s="299"/>
      <c r="AW108" s="299"/>
      <c r="AX108" s="1150">
        <f t="shared" ref="AX108" si="216">+V108</f>
        <v>0</v>
      </c>
      <c r="AY108" s="1004">
        <f t="shared" ref="AY108" si="217">SUM(AZ108:BE111)</f>
        <v>0</v>
      </c>
      <c r="AZ108" s="299"/>
      <c r="BA108" s="299"/>
      <c r="BB108" s="299"/>
      <c r="BC108" s="299"/>
      <c r="BD108" s="299"/>
      <c r="BE108" s="299"/>
      <c r="BF108" s="1150">
        <f t="shared" ref="BF108" si="218">+W108</f>
        <v>0</v>
      </c>
      <c r="BG108" s="1004">
        <f t="shared" ref="BG108" si="219">SUM(BH108:BM111)</f>
        <v>0</v>
      </c>
      <c r="BH108" s="299"/>
      <c r="BI108" s="299"/>
      <c r="BJ108" s="299"/>
      <c r="BK108" s="299"/>
      <c r="BL108" s="299"/>
      <c r="BM108" s="299"/>
      <c r="BN108" s="1150">
        <f t="shared" ref="BN108" si="220">+X108</f>
        <v>0</v>
      </c>
      <c r="BO108" s="1004">
        <f t="shared" ref="BO108" si="221">SUM(BP108:BU111)</f>
        <v>0</v>
      </c>
      <c r="BP108" s="299"/>
      <c r="BQ108" s="299"/>
      <c r="BR108" s="299"/>
      <c r="BS108" s="299"/>
      <c r="BT108" s="299"/>
      <c r="BU108" s="299"/>
    </row>
    <row r="109" spans="1:73" ht="40.15" customHeight="1" x14ac:dyDescent="0.25">
      <c r="A109" s="151"/>
      <c r="B109" s="24"/>
      <c r="C109" s="1449"/>
      <c r="D109" s="1050"/>
      <c r="E109" s="1062"/>
      <c r="F109" s="1460"/>
      <c r="G109" s="1348" t="s">
        <v>485</v>
      </c>
      <c r="H109" s="1348">
        <v>200</v>
      </c>
      <c r="I109" s="1348" t="s">
        <v>3041</v>
      </c>
      <c r="J109" s="1348">
        <v>45</v>
      </c>
      <c r="K109" s="1348" t="s">
        <v>3625</v>
      </c>
      <c r="L109" s="1348">
        <v>4502</v>
      </c>
      <c r="M109" s="1348" t="s">
        <v>3060</v>
      </c>
      <c r="N109" s="1454"/>
      <c r="O109" s="1348" t="s">
        <v>3678</v>
      </c>
      <c r="P109" s="1014" t="s">
        <v>383</v>
      </c>
      <c r="Q109" s="1492">
        <v>200</v>
      </c>
      <c r="R109" s="1489" t="s">
        <v>2871</v>
      </c>
      <c r="S109" s="1041"/>
      <c r="T109" s="1023"/>
      <c r="U109" s="1008"/>
      <c r="V109" s="1008"/>
      <c r="W109" s="1008"/>
      <c r="X109" s="1008"/>
      <c r="Y109" s="1008"/>
      <c r="Z109" s="1005"/>
      <c r="AA109" s="1005"/>
      <c r="AB109" s="1005"/>
      <c r="AC109" s="1005"/>
      <c r="AD109" s="1005"/>
      <c r="AE109" s="1005"/>
      <c r="AF109" s="1005"/>
      <c r="AG109" s="479"/>
      <c r="AH109" s="592"/>
      <c r="AI109" s="592"/>
      <c r="AJ109" s="592"/>
      <c r="AK109" s="196"/>
      <c r="AL109" s="197"/>
      <c r="AM109" s="197"/>
      <c r="AN109" s="197"/>
      <c r="AO109" s="197"/>
      <c r="AP109" s="1151"/>
      <c r="AQ109" s="1005"/>
      <c r="AR109" s="282"/>
      <c r="AS109" s="282"/>
      <c r="AT109" s="282"/>
      <c r="AU109" s="282"/>
      <c r="AV109" s="282"/>
      <c r="AW109" s="282"/>
      <c r="AX109" s="1151"/>
      <c r="AY109" s="1005"/>
      <c r="AZ109" s="282"/>
      <c r="BA109" s="282"/>
      <c r="BB109" s="282"/>
      <c r="BC109" s="282"/>
      <c r="BD109" s="282"/>
      <c r="BE109" s="282"/>
      <c r="BF109" s="1151"/>
      <c r="BG109" s="1005"/>
      <c r="BH109" s="282"/>
      <c r="BI109" s="282"/>
      <c r="BJ109" s="282"/>
      <c r="BK109" s="282"/>
      <c r="BL109" s="282"/>
      <c r="BM109" s="282"/>
      <c r="BN109" s="1151"/>
      <c r="BO109" s="1005"/>
      <c r="BP109" s="282"/>
      <c r="BQ109" s="282"/>
      <c r="BR109" s="282"/>
      <c r="BS109" s="282"/>
      <c r="BT109" s="282"/>
      <c r="BU109" s="282"/>
    </row>
    <row r="110" spans="1:73" ht="40.15" customHeight="1" x14ac:dyDescent="0.25">
      <c r="A110" s="151"/>
      <c r="B110" s="24"/>
      <c r="C110" s="1449"/>
      <c r="D110" s="1050"/>
      <c r="E110" s="1062"/>
      <c r="F110" s="1460"/>
      <c r="G110" s="1348" t="s">
        <v>485</v>
      </c>
      <c r="H110" s="1348">
        <v>200</v>
      </c>
      <c r="I110" s="1348" t="s">
        <v>3041</v>
      </c>
      <c r="J110" s="1348">
        <v>45</v>
      </c>
      <c r="K110" s="1348" t="s">
        <v>3625</v>
      </c>
      <c r="L110" s="1348">
        <v>4502</v>
      </c>
      <c r="M110" s="1348" t="s">
        <v>3060</v>
      </c>
      <c r="N110" s="1454"/>
      <c r="O110" s="1348" t="s">
        <v>3678</v>
      </c>
      <c r="P110" s="1014" t="s">
        <v>383</v>
      </c>
      <c r="Q110" s="1492">
        <v>200</v>
      </c>
      <c r="R110" s="1489" t="s">
        <v>2871</v>
      </c>
      <c r="S110" s="1041"/>
      <c r="T110" s="1023"/>
      <c r="U110" s="1008"/>
      <c r="V110" s="1008"/>
      <c r="W110" s="1008"/>
      <c r="X110" s="1008"/>
      <c r="Y110" s="1008"/>
      <c r="Z110" s="1005"/>
      <c r="AA110" s="1005"/>
      <c r="AB110" s="1005"/>
      <c r="AC110" s="1005"/>
      <c r="AD110" s="1005"/>
      <c r="AE110" s="1005"/>
      <c r="AF110" s="1005"/>
      <c r="AG110" s="196"/>
      <c r="AH110" s="592"/>
      <c r="AI110" s="592"/>
      <c r="AJ110" s="592"/>
      <c r="AK110" s="196"/>
      <c r="AL110" s="197"/>
      <c r="AM110" s="197"/>
      <c r="AN110" s="197"/>
      <c r="AO110" s="197"/>
      <c r="AP110" s="1151"/>
      <c r="AQ110" s="1005"/>
      <c r="AR110" s="282"/>
      <c r="AS110" s="282"/>
      <c r="AT110" s="282"/>
      <c r="AU110" s="282"/>
      <c r="AV110" s="282"/>
      <c r="AW110" s="282"/>
      <c r="AX110" s="1151"/>
      <c r="AY110" s="1005"/>
      <c r="AZ110" s="282"/>
      <c r="BA110" s="282"/>
      <c r="BB110" s="282"/>
      <c r="BC110" s="282"/>
      <c r="BD110" s="282"/>
      <c r="BE110" s="282"/>
      <c r="BF110" s="1151"/>
      <c r="BG110" s="1005"/>
      <c r="BH110" s="282"/>
      <c r="BI110" s="282"/>
      <c r="BJ110" s="282"/>
      <c r="BK110" s="282"/>
      <c r="BL110" s="282"/>
      <c r="BM110" s="282"/>
      <c r="BN110" s="1151"/>
      <c r="BO110" s="1005"/>
      <c r="BP110" s="282"/>
      <c r="BQ110" s="282"/>
      <c r="BR110" s="282"/>
      <c r="BS110" s="282"/>
      <c r="BT110" s="282"/>
      <c r="BU110" s="282"/>
    </row>
    <row r="111" spans="1:73" ht="40.15" customHeight="1" thickBot="1" x14ac:dyDescent="0.3">
      <c r="A111" s="151"/>
      <c r="B111" s="24"/>
      <c r="C111" s="1450"/>
      <c r="D111" s="1051"/>
      <c r="E111" s="1063"/>
      <c r="F111" s="1461"/>
      <c r="G111" s="1468" t="s">
        <v>485</v>
      </c>
      <c r="H111" s="1468">
        <v>200</v>
      </c>
      <c r="I111" s="1468" t="s">
        <v>3041</v>
      </c>
      <c r="J111" s="1468">
        <v>45</v>
      </c>
      <c r="K111" s="1468" t="s">
        <v>3625</v>
      </c>
      <c r="L111" s="1468">
        <v>4502</v>
      </c>
      <c r="M111" s="1468" t="s">
        <v>3060</v>
      </c>
      <c r="N111" s="1455"/>
      <c r="O111" s="1468" t="s">
        <v>3678</v>
      </c>
      <c r="P111" s="1015" t="s">
        <v>383</v>
      </c>
      <c r="Q111" s="1493">
        <v>200</v>
      </c>
      <c r="R111" s="1490" t="s">
        <v>2871</v>
      </c>
      <c r="S111" s="1042"/>
      <c r="T111" s="1024"/>
      <c r="U111" s="1009"/>
      <c r="V111" s="1009"/>
      <c r="W111" s="1009"/>
      <c r="X111" s="1009"/>
      <c r="Y111" s="1009"/>
      <c r="Z111" s="1006"/>
      <c r="AA111" s="1006"/>
      <c r="AB111" s="1006"/>
      <c r="AC111" s="1006"/>
      <c r="AD111" s="1006"/>
      <c r="AE111" s="1006"/>
      <c r="AF111" s="1006"/>
      <c r="AG111" s="715"/>
      <c r="AH111" s="716"/>
      <c r="AI111" s="716"/>
      <c r="AJ111" s="716"/>
      <c r="AK111" s="715"/>
      <c r="AL111" s="717"/>
      <c r="AM111" s="717"/>
      <c r="AN111" s="717"/>
      <c r="AO111" s="717"/>
      <c r="AP111" s="1152"/>
      <c r="AQ111" s="1006"/>
      <c r="AR111" s="718"/>
      <c r="AS111" s="718"/>
      <c r="AT111" s="718"/>
      <c r="AU111" s="718"/>
      <c r="AV111" s="718"/>
      <c r="AW111" s="718"/>
      <c r="AX111" s="1152"/>
      <c r="AY111" s="1006"/>
      <c r="AZ111" s="718"/>
      <c r="BA111" s="718"/>
      <c r="BB111" s="718"/>
      <c r="BC111" s="718"/>
      <c r="BD111" s="718"/>
      <c r="BE111" s="718"/>
      <c r="BF111" s="1152"/>
      <c r="BG111" s="1006"/>
      <c r="BH111" s="718"/>
      <c r="BI111" s="718"/>
      <c r="BJ111" s="718"/>
      <c r="BK111" s="718"/>
      <c r="BL111" s="718"/>
      <c r="BM111" s="718"/>
      <c r="BN111" s="1152"/>
      <c r="BO111" s="1006"/>
      <c r="BP111" s="718"/>
      <c r="BQ111" s="718"/>
      <c r="BR111" s="718"/>
      <c r="BS111" s="718"/>
      <c r="BT111" s="718"/>
      <c r="BU111" s="718"/>
    </row>
    <row r="112" spans="1:73" ht="40.15" customHeight="1" thickTop="1" x14ac:dyDescent="0.25">
      <c r="A112" s="151"/>
      <c r="B112" s="24"/>
      <c r="C112" s="1448" t="s">
        <v>1774</v>
      </c>
      <c r="D112" s="1049" t="s">
        <v>1775</v>
      </c>
      <c r="E112" s="1061">
        <v>545</v>
      </c>
      <c r="F112" s="1459" t="s">
        <v>3669</v>
      </c>
      <c r="G112" s="1347" t="s">
        <v>3668</v>
      </c>
      <c r="H112" s="1347">
        <v>100</v>
      </c>
      <c r="I112" s="1347" t="s">
        <v>3041</v>
      </c>
      <c r="J112" s="1347">
        <v>45</v>
      </c>
      <c r="K112" s="1347" t="s">
        <v>3625</v>
      </c>
      <c r="L112" s="1347">
        <v>4502</v>
      </c>
      <c r="M112" s="1347" t="s">
        <v>3060</v>
      </c>
      <c r="N112" s="1453">
        <v>2026004540087</v>
      </c>
      <c r="O112" s="1347" t="s">
        <v>3678</v>
      </c>
      <c r="P112" s="1013" t="s">
        <v>1776</v>
      </c>
      <c r="Q112" s="1491">
        <v>100</v>
      </c>
      <c r="R112" s="1488" t="s">
        <v>2871</v>
      </c>
      <c r="S112" s="1040"/>
      <c r="T112" s="1022"/>
      <c r="U112" s="1007"/>
      <c r="V112" s="1007"/>
      <c r="W112" s="1007"/>
      <c r="X112" s="1007"/>
      <c r="Y112" s="1007"/>
      <c r="Z112" s="1004">
        <f t="shared" ref="Z112" si="222">+AQ112+AY112+BG112+BO112</f>
        <v>0</v>
      </c>
      <c r="AA112" s="1004">
        <f t="shared" ref="AA112" si="223">SUM(AR112:AR115,AZ112:AZ115,BH112:BH115,BP112:BP115)</f>
        <v>0</v>
      </c>
      <c r="AB112" s="1004">
        <f t="shared" ref="AB112" si="224">SUM(AS112:AS115,BA112:BA115,BI112:BI115,BQ112:BQ115)</f>
        <v>0</v>
      </c>
      <c r="AC112" s="1004">
        <f t="shared" ref="AC112" si="225">SUM(AT112:AT115,BB112:BB115,BJ112:BJ115,BR112:BR115)</f>
        <v>0</v>
      </c>
      <c r="AD112" s="1004">
        <f t="shared" ref="AD112" si="226">SUM(AU112:AU115,BC112:BC115,BK112:BK115,BS112:BS115)</f>
        <v>0</v>
      </c>
      <c r="AE112" s="1004">
        <f t="shared" ref="AE112" si="227">SUM(AV112:AV115,BD112:BD115,BL112:BL115,BT112:BT115)</f>
        <v>0</v>
      </c>
      <c r="AF112" s="1004">
        <f t="shared" ref="AF112" si="228">SUM(AW112:AW115,BE112:BE115,BM112:BM115,BU112:BU115)</f>
        <v>0</v>
      </c>
      <c r="AG112" s="714"/>
      <c r="AH112" s="593"/>
      <c r="AI112" s="593"/>
      <c r="AJ112" s="593"/>
      <c r="AK112" s="207"/>
      <c r="AL112" s="208"/>
      <c r="AM112" s="208"/>
      <c r="AN112" s="208"/>
      <c r="AO112" s="208"/>
      <c r="AP112" s="1150">
        <f t="shared" ref="AP112" si="229">+U112</f>
        <v>0</v>
      </c>
      <c r="AQ112" s="1004">
        <f t="shared" ref="AQ112" si="230">SUM(AR112:AW115)</f>
        <v>0</v>
      </c>
      <c r="AR112" s="299"/>
      <c r="AS112" s="299"/>
      <c r="AT112" s="299"/>
      <c r="AU112" s="299"/>
      <c r="AV112" s="299"/>
      <c r="AW112" s="299"/>
      <c r="AX112" s="1150">
        <f t="shared" ref="AX112" si="231">+V112</f>
        <v>0</v>
      </c>
      <c r="AY112" s="1004">
        <f t="shared" ref="AY112" si="232">SUM(AZ112:BE115)</f>
        <v>0</v>
      </c>
      <c r="AZ112" s="299"/>
      <c r="BA112" s="299"/>
      <c r="BB112" s="299"/>
      <c r="BC112" s="299"/>
      <c r="BD112" s="299"/>
      <c r="BE112" s="299"/>
      <c r="BF112" s="1150">
        <f t="shared" ref="BF112" si="233">+W112</f>
        <v>0</v>
      </c>
      <c r="BG112" s="1004">
        <f t="shared" ref="BG112" si="234">SUM(BH112:BM115)</f>
        <v>0</v>
      </c>
      <c r="BH112" s="299"/>
      <c r="BI112" s="299"/>
      <c r="BJ112" s="299"/>
      <c r="BK112" s="299"/>
      <c r="BL112" s="299"/>
      <c r="BM112" s="299"/>
      <c r="BN112" s="1150">
        <f t="shared" ref="BN112" si="235">+X112</f>
        <v>0</v>
      </c>
      <c r="BO112" s="1004">
        <f t="shared" ref="BO112" si="236">SUM(BP112:BU115)</f>
        <v>0</v>
      </c>
      <c r="BP112" s="299"/>
      <c r="BQ112" s="299"/>
      <c r="BR112" s="299"/>
      <c r="BS112" s="299"/>
      <c r="BT112" s="299"/>
      <c r="BU112" s="299"/>
    </row>
    <row r="113" spans="1:73" ht="40.15" customHeight="1" x14ac:dyDescent="0.25">
      <c r="A113" s="151"/>
      <c r="B113" s="24"/>
      <c r="C113" s="1449"/>
      <c r="D113" s="1050"/>
      <c r="E113" s="1062"/>
      <c r="F113" s="1460"/>
      <c r="G113" s="1348" t="s">
        <v>3668</v>
      </c>
      <c r="H113" s="1348">
        <v>100</v>
      </c>
      <c r="I113" s="1348" t="s">
        <v>3041</v>
      </c>
      <c r="J113" s="1348">
        <v>45</v>
      </c>
      <c r="K113" s="1348" t="s">
        <v>3625</v>
      </c>
      <c r="L113" s="1348">
        <v>4502</v>
      </c>
      <c r="M113" s="1348" t="s">
        <v>3060</v>
      </c>
      <c r="N113" s="1454"/>
      <c r="O113" s="1348" t="s">
        <v>3678</v>
      </c>
      <c r="P113" s="1014" t="s">
        <v>1776</v>
      </c>
      <c r="Q113" s="1492">
        <v>100</v>
      </c>
      <c r="R113" s="1489" t="s">
        <v>2871</v>
      </c>
      <c r="S113" s="1041"/>
      <c r="T113" s="1023"/>
      <c r="U113" s="1008"/>
      <c r="V113" s="1008"/>
      <c r="W113" s="1008"/>
      <c r="X113" s="1008"/>
      <c r="Y113" s="1008"/>
      <c r="Z113" s="1005"/>
      <c r="AA113" s="1005"/>
      <c r="AB113" s="1005"/>
      <c r="AC113" s="1005"/>
      <c r="AD113" s="1005"/>
      <c r="AE113" s="1005"/>
      <c r="AF113" s="1005"/>
      <c r="AG113" s="479"/>
      <c r="AH113" s="592"/>
      <c r="AI113" s="592"/>
      <c r="AJ113" s="592"/>
      <c r="AK113" s="196"/>
      <c r="AL113" s="197"/>
      <c r="AM113" s="197"/>
      <c r="AN113" s="197"/>
      <c r="AO113" s="197"/>
      <c r="AP113" s="1151"/>
      <c r="AQ113" s="1005"/>
      <c r="AR113" s="282"/>
      <c r="AS113" s="282"/>
      <c r="AT113" s="282"/>
      <c r="AU113" s="282"/>
      <c r="AV113" s="282"/>
      <c r="AW113" s="282"/>
      <c r="AX113" s="1151"/>
      <c r="AY113" s="1005"/>
      <c r="AZ113" s="282"/>
      <c r="BA113" s="282"/>
      <c r="BB113" s="282"/>
      <c r="BC113" s="282"/>
      <c r="BD113" s="282"/>
      <c r="BE113" s="282"/>
      <c r="BF113" s="1151"/>
      <c r="BG113" s="1005"/>
      <c r="BH113" s="282"/>
      <c r="BI113" s="282"/>
      <c r="BJ113" s="282"/>
      <c r="BK113" s="282"/>
      <c r="BL113" s="282"/>
      <c r="BM113" s="282"/>
      <c r="BN113" s="1151"/>
      <c r="BO113" s="1005"/>
      <c r="BP113" s="282"/>
      <c r="BQ113" s="282"/>
      <c r="BR113" s="282"/>
      <c r="BS113" s="282"/>
      <c r="BT113" s="282"/>
      <c r="BU113" s="282"/>
    </row>
    <row r="114" spans="1:73" ht="40.15" customHeight="1" x14ac:dyDescent="0.25">
      <c r="A114" s="151"/>
      <c r="B114" s="24"/>
      <c r="C114" s="1449"/>
      <c r="D114" s="1050"/>
      <c r="E114" s="1062"/>
      <c r="F114" s="1460"/>
      <c r="G114" s="1348" t="s">
        <v>3668</v>
      </c>
      <c r="H114" s="1348">
        <v>100</v>
      </c>
      <c r="I114" s="1348" t="s">
        <v>3041</v>
      </c>
      <c r="J114" s="1348">
        <v>45</v>
      </c>
      <c r="K114" s="1348" t="s">
        <v>3625</v>
      </c>
      <c r="L114" s="1348">
        <v>4502</v>
      </c>
      <c r="M114" s="1348" t="s">
        <v>3060</v>
      </c>
      <c r="N114" s="1454"/>
      <c r="O114" s="1348" t="s">
        <v>3678</v>
      </c>
      <c r="P114" s="1014" t="s">
        <v>1776</v>
      </c>
      <c r="Q114" s="1492">
        <v>100</v>
      </c>
      <c r="R114" s="1489" t="s">
        <v>2871</v>
      </c>
      <c r="S114" s="1041"/>
      <c r="T114" s="1023"/>
      <c r="U114" s="1008"/>
      <c r="V114" s="1008"/>
      <c r="W114" s="1008"/>
      <c r="X114" s="1008"/>
      <c r="Y114" s="1008"/>
      <c r="Z114" s="1005"/>
      <c r="AA114" s="1005"/>
      <c r="AB114" s="1005"/>
      <c r="AC114" s="1005"/>
      <c r="AD114" s="1005"/>
      <c r="AE114" s="1005"/>
      <c r="AF114" s="1005"/>
      <c r="AG114" s="196"/>
      <c r="AH114" s="592"/>
      <c r="AI114" s="592"/>
      <c r="AJ114" s="592"/>
      <c r="AK114" s="196"/>
      <c r="AL114" s="197"/>
      <c r="AM114" s="197"/>
      <c r="AN114" s="197"/>
      <c r="AO114" s="197"/>
      <c r="AP114" s="1151"/>
      <c r="AQ114" s="1005"/>
      <c r="AR114" s="282"/>
      <c r="AS114" s="282"/>
      <c r="AT114" s="282"/>
      <c r="AU114" s="282"/>
      <c r="AV114" s="282"/>
      <c r="AW114" s="282"/>
      <c r="AX114" s="1151"/>
      <c r="AY114" s="1005"/>
      <c r="AZ114" s="282"/>
      <c r="BA114" s="282"/>
      <c r="BB114" s="282"/>
      <c r="BC114" s="282"/>
      <c r="BD114" s="282"/>
      <c r="BE114" s="282"/>
      <c r="BF114" s="1151"/>
      <c r="BG114" s="1005"/>
      <c r="BH114" s="282"/>
      <c r="BI114" s="282"/>
      <c r="BJ114" s="282"/>
      <c r="BK114" s="282"/>
      <c r="BL114" s="282"/>
      <c r="BM114" s="282"/>
      <c r="BN114" s="1151"/>
      <c r="BO114" s="1005"/>
      <c r="BP114" s="282"/>
      <c r="BQ114" s="282"/>
      <c r="BR114" s="282"/>
      <c r="BS114" s="282"/>
      <c r="BT114" s="282"/>
      <c r="BU114" s="282"/>
    </row>
    <row r="115" spans="1:73" ht="40.15" customHeight="1" thickBot="1" x14ac:dyDescent="0.3">
      <c r="A115" s="151"/>
      <c r="B115" s="24"/>
      <c r="C115" s="1449"/>
      <c r="D115" s="1050"/>
      <c r="E115" s="1062"/>
      <c r="F115" s="1460"/>
      <c r="G115" s="1348" t="s">
        <v>3668</v>
      </c>
      <c r="H115" s="1348">
        <v>100</v>
      </c>
      <c r="I115" s="1348" t="s">
        <v>3041</v>
      </c>
      <c r="J115" s="1348">
        <v>45</v>
      </c>
      <c r="K115" s="1348" t="s">
        <v>3625</v>
      </c>
      <c r="L115" s="1348">
        <v>4502</v>
      </c>
      <c r="M115" s="1348" t="s">
        <v>3060</v>
      </c>
      <c r="N115" s="1454"/>
      <c r="O115" s="1348" t="s">
        <v>3678</v>
      </c>
      <c r="P115" s="1014" t="s">
        <v>1776</v>
      </c>
      <c r="Q115" s="1492">
        <v>100</v>
      </c>
      <c r="R115" s="1489" t="s">
        <v>2871</v>
      </c>
      <c r="S115" s="1042"/>
      <c r="T115" s="1024"/>
      <c r="U115" s="1009"/>
      <c r="V115" s="1009"/>
      <c r="W115" s="1009"/>
      <c r="X115" s="1009"/>
      <c r="Y115" s="1009"/>
      <c r="Z115" s="1006"/>
      <c r="AA115" s="1006"/>
      <c r="AB115" s="1006"/>
      <c r="AC115" s="1006"/>
      <c r="AD115" s="1006"/>
      <c r="AE115" s="1006"/>
      <c r="AF115" s="1006"/>
      <c r="AG115" s="715"/>
      <c r="AH115" s="716"/>
      <c r="AI115" s="716"/>
      <c r="AJ115" s="716"/>
      <c r="AK115" s="715"/>
      <c r="AL115" s="717"/>
      <c r="AM115" s="717"/>
      <c r="AN115" s="717"/>
      <c r="AO115" s="717"/>
      <c r="AP115" s="1152"/>
      <c r="AQ115" s="1006"/>
      <c r="AR115" s="718"/>
      <c r="AS115" s="718"/>
      <c r="AT115" s="718"/>
      <c r="AU115" s="718"/>
      <c r="AV115" s="718"/>
      <c r="AW115" s="718"/>
      <c r="AX115" s="1152"/>
      <c r="AY115" s="1006"/>
      <c r="AZ115" s="718"/>
      <c r="BA115" s="718"/>
      <c r="BB115" s="718"/>
      <c r="BC115" s="718"/>
      <c r="BD115" s="718"/>
      <c r="BE115" s="718"/>
      <c r="BF115" s="1152"/>
      <c r="BG115" s="1006"/>
      <c r="BH115" s="718"/>
      <c r="BI115" s="718"/>
      <c r="BJ115" s="718"/>
      <c r="BK115" s="718"/>
      <c r="BL115" s="718"/>
      <c r="BM115" s="718"/>
      <c r="BN115" s="1152"/>
      <c r="BO115" s="1006"/>
      <c r="BP115" s="718"/>
      <c r="BQ115" s="718"/>
      <c r="BR115" s="718"/>
      <c r="BS115" s="718"/>
      <c r="BT115" s="718"/>
      <c r="BU115" s="718"/>
    </row>
    <row r="116" spans="1:73" ht="40.15" customHeight="1" thickTop="1" thickBot="1" x14ac:dyDescent="0.3">
      <c r="A116" s="151"/>
      <c r="B116" s="924" t="s">
        <v>1777</v>
      </c>
      <c r="C116" s="238" t="s">
        <v>166</v>
      </c>
      <c r="D116" s="421"/>
      <c r="E116" s="662"/>
      <c r="F116" s="447"/>
      <c r="G116" s="373"/>
      <c r="H116" s="375"/>
      <c r="I116" s="375"/>
      <c r="J116" s="376"/>
      <c r="K116" s="376"/>
      <c r="L116" s="421"/>
      <c r="M116" s="423"/>
      <c r="N116" s="663"/>
      <c r="O116" s="664"/>
      <c r="P116" s="664"/>
      <c r="Q116" s="666"/>
      <c r="R116" s="698"/>
      <c r="S116" s="698"/>
      <c r="T116" s="783"/>
      <c r="U116" s="668"/>
      <c r="V116" s="668"/>
      <c r="W116" s="668"/>
      <c r="X116" s="668"/>
      <c r="Y116" s="248"/>
      <c r="Z116" s="700">
        <f t="shared" si="154"/>
        <v>0</v>
      </c>
      <c r="AA116" s="700">
        <f t="shared" si="154"/>
        <v>0</v>
      </c>
      <c r="AB116" s="700">
        <f t="shared" si="154"/>
        <v>0</v>
      </c>
      <c r="AC116" s="700">
        <f t="shared" si="154"/>
        <v>0</v>
      </c>
      <c r="AD116" s="700">
        <f t="shared" si="154"/>
        <v>0</v>
      </c>
      <c r="AE116" s="700">
        <f t="shared" si="154"/>
        <v>0</v>
      </c>
      <c r="AF116" s="700">
        <f t="shared" si="154"/>
        <v>0</v>
      </c>
      <c r="AG116" s="246"/>
      <c r="AH116" s="246"/>
      <c r="AI116" s="246"/>
      <c r="AJ116" s="246"/>
      <c r="AK116" s="246"/>
      <c r="AL116" s="246"/>
      <c r="AM116" s="246"/>
      <c r="AN116" s="246"/>
      <c r="AO116" s="246"/>
      <c r="AP116" s="784"/>
      <c r="AQ116" s="670">
        <f t="shared" ref="AQ116" si="237">SUM(AQ117:AQ152)</f>
        <v>0</v>
      </c>
      <c r="AR116" s="670">
        <f>SUM(AR117:AR152)</f>
        <v>0</v>
      </c>
      <c r="AS116" s="670">
        <f t="shared" ref="AS116:AW116" si="238">SUM(AS117:AS152)</f>
        <v>0</v>
      </c>
      <c r="AT116" s="670">
        <f t="shared" si="238"/>
        <v>0</v>
      </c>
      <c r="AU116" s="670">
        <f t="shared" si="238"/>
        <v>0</v>
      </c>
      <c r="AV116" s="670">
        <f t="shared" si="238"/>
        <v>0</v>
      </c>
      <c r="AW116" s="670">
        <f t="shared" si="238"/>
        <v>0</v>
      </c>
      <c r="AX116" s="784"/>
      <c r="AY116" s="670">
        <f t="shared" ref="AY116" si="239">SUM(AY117:AY152)</f>
        <v>0</v>
      </c>
      <c r="AZ116" s="670">
        <f>SUM(AZ117:AZ152)</f>
        <v>0</v>
      </c>
      <c r="BA116" s="670">
        <f t="shared" ref="BA116:BE116" si="240">SUM(BA117:BA152)</f>
        <v>0</v>
      </c>
      <c r="BB116" s="670">
        <f t="shared" si="240"/>
        <v>0</v>
      </c>
      <c r="BC116" s="670">
        <f t="shared" si="240"/>
        <v>0</v>
      </c>
      <c r="BD116" s="670">
        <f t="shared" si="240"/>
        <v>0</v>
      </c>
      <c r="BE116" s="670">
        <f t="shared" si="240"/>
        <v>0</v>
      </c>
      <c r="BF116" s="784"/>
      <c r="BG116" s="670">
        <f t="shared" ref="BG116" si="241">SUM(BG117:BG152)</f>
        <v>0</v>
      </c>
      <c r="BH116" s="670">
        <f>SUM(BH117:BH152)</f>
        <v>0</v>
      </c>
      <c r="BI116" s="670">
        <f t="shared" ref="BI116:BM116" si="242">SUM(BI117:BI152)</f>
        <v>0</v>
      </c>
      <c r="BJ116" s="670">
        <f t="shared" si="242"/>
        <v>0</v>
      </c>
      <c r="BK116" s="670">
        <f t="shared" si="242"/>
        <v>0</v>
      </c>
      <c r="BL116" s="670">
        <f t="shared" si="242"/>
        <v>0</v>
      </c>
      <c r="BM116" s="670">
        <f t="shared" si="242"/>
        <v>0</v>
      </c>
      <c r="BN116" s="784"/>
      <c r="BO116" s="670">
        <f t="shared" ref="BO116" si="243">SUM(BO117:BO152)</f>
        <v>0</v>
      </c>
      <c r="BP116" s="670">
        <f>SUM(BP117:BP152)</f>
        <v>0</v>
      </c>
      <c r="BQ116" s="670">
        <f t="shared" ref="BQ116:BU116" si="244">SUM(BQ117:BQ152)</f>
        <v>0</v>
      </c>
      <c r="BR116" s="670">
        <f t="shared" si="244"/>
        <v>0</v>
      </c>
      <c r="BS116" s="670">
        <f t="shared" si="244"/>
        <v>0</v>
      </c>
      <c r="BT116" s="670">
        <f t="shared" si="244"/>
        <v>0</v>
      </c>
      <c r="BU116" s="670">
        <f t="shared" si="244"/>
        <v>0</v>
      </c>
    </row>
    <row r="117" spans="1:73" ht="40.15" customHeight="1" thickTop="1" x14ac:dyDescent="0.25">
      <c r="A117" s="151"/>
      <c r="B117" s="24"/>
      <c r="C117" s="1449" t="s">
        <v>1778</v>
      </c>
      <c r="D117" s="1050" t="s">
        <v>1779</v>
      </c>
      <c r="E117" s="1062">
        <v>546</v>
      </c>
      <c r="F117" s="1460" t="s">
        <v>3703</v>
      </c>
      <c r="G117" s="1348" t="s">
        <v>1780</v>
      </c>
      <c r="H117" s="1348">
        <v>2</v>
      </c>
      <c r="I117" s="1348" t="s">
        <v>3041</v>
      </c>
      <c r="J117" s="1348">
        <v>45</v>
      </c>
      <c r="K117" s="1348" t="s">
        <v>3625</v>
      </c>
      <c r="L117" s="1348">
        <v>4502</v>
      </c>
      <c r="M117" s="1348" t="s">
        <v>3060</v>
      </c>
      <c r="N117" s="1454">
        <v>2026004540087</v>
      </c>
      <c r="O117" s="1348" t="s">
        <v>3678</v>
      </c>
      <c r="P117" s="1014" t="s">
        <v>1780</v>
      </c>
      <c r="Q117" s="1492">
        <v>2</v>
      </c>
      <c r="R117" s="1489" t="s">
        <v>2871</v>
      </c>
      <c r="S117" s="1040"/>
      <c r="T117" s="1022"/>
      <c r="U117" s="1007"/>
      <c r="V117" s="1007"/>
      <c r="W117" s="1007"/>
      <c r="X117" s="1007"/>
      <c r="Y117" s="1007"/>
      <c r="Z117" s="1004">
        <f t="shared" si="154"/>
        <v>0</v>
      </c>
      <c r="AA117" s="1004">
        <f t="shared" ref="AA117" si="245">SUM(AR117:AR120,AZ117:AZ120,BH117:BH120,BP117:BP120)</f>
        <v>0</v>
      </c>
      <c r="AB117" s="1004">
        <f t="shared" ref="AB117" si="246">SUM(AS117:AS120,BA117:BA120,BI117:BI120,BQ117:BQ120)</f>
        <v>0</v>
      </c>
      <c r="AC117" s="1004">
        <f t="shared" ref="AC117" si="247">SUM(AT117:AT120,BB117:BB120,BJ117:BJ120,BR117:BR120)</f>
        <v>0</v>
      </c>
      <c r="AD117" s="1004">
        <f t="shared" ref="AD117" si="248">SUM(AU117:AU120,BC117:BC120,BK117:BK120,BS117:BS120)</f>
        <v>0</v>
      </c>
      <c r="AE117" s="1004">
        <f t="shared" ref="AE117" si="249">SUM(AV117:AV120,BD117:BD120,BL117:BL120,BT117:BT120)</f>
        <v>0</v>
      </c>
      <c r="AF117" s="1004">
        <f t="shared" ref="AF117" si="250">SUM(AW117:AW120,BE117:BE120,BM117:BM120,BU117:BU120)</f>
        <v>0</v>
      </c>
      <c r="AG117" s="714"/>
      <c r="AH117" s="593"/>
      <c r="AI117" s="593"/>
      <c r="AJ117" s="593"/>
      <c r="AK117" s="207"/>
      <c r="AL117" s="208"/>
      <c r="AM117" s="208"/>
      <c r="AN117" s="208"/>
      <c r="AO117" s="208"/>
      <c r="AP117" s="1150">
        <f t="shared" ref="AP117" si="251">+U117</f>
        <v>0</v>
      </c>
      <c r="AQ117" s="1004">
        <f t="shared" ref="AQ117" si="252">SUM(AR117:AW120)</f>
        <v>0</v>
      </c>
      <c r="AR117" s="299"/>
      <c r="AS117" s="299"/>
      <c r="AT117" s="299"/>
      <c r="AU117" s="299"/>
      <c r="AV117" s="299"/>
      <c r="AW117" s="299"/>
      <c r="AX117" s="1150">
        <f t="shared" ref="AX117" si="253">+V117</f>
        <v>0</v>
      </c>
      <c r="AY117" s="1004">
        <f t="shared" ref="AY117" si="254">SUM(AZ117:BE120)</f>
        <v>0</v>
      </c>
      <c r="AZ117" s="299"/>
      <c r="BA117" s="299"/>
      <c r="BB117" s="299"/>
      <c r="BC117" s="299"/>
      <c r="BD117" s="299"/>
      <c r="BE117" s="299"/>
      <c r="BF117" s="1150">
        <f t="shared" ref="BF117" si="255">+W117</f>
        <v>0</v>
      </c>
      <c r="BG117" s="1004">
        <f t="shared" ref="BG117" si="256">SUM(BH117:BM120)</f>
        <v>0</v>
      </c>
      <c r="BH117" s="299"/>
      <c r="BI117" s="299"/>
      <c r="BJ117" s="299"/>
      <c r="BK117" s="299"/>
      <c r="BL117" s="299"/>
      <c r="BM117" s="299"/>
      <c r="BN117" s="1150">
        <f t="shared" ref="BN117" si="257">+X117</f>
        <v>0</v>
      </c>
      <c r="BO117" s="1004">
        <f t="shared" ref="BO117" si="258">SUM(BP117:BU120)</f>
        <v>0</v>
      </c>
      <c r="BP117" s="299"/>
      <c r="BQ117" s="299"/>
      <c r="BR117" s="299"/>
      <c r="BS117" s="299"/>
      <c r="BT117" s="299"/>
      <c r="BU117" s="299"/>
    </row>
    <row r="118" spans="1:73" ht="40.15" customHeight="1" x14ac:dyDescent="0.25">
      <c r="A118" s="151"/>
      <c r="B118" s="24"/>
      <c r="C118" s="1449"/>
      <c r="D118" s="1050"/>
      <c r="E118" s="1062"/>
      <c r="F118" s="1460"/>
      <c r="G118" s="1348" t="s">
        <v>1780</v>
      </c>
      <c r="H118" s="1348">
        <v>2</v>
      </c>
      <c r="I118" s="1348" t="s">
        <v>3041</v>
      </c>
      <c r="J118" s="1348">
        <v>45</v>
      </c>
      <c r="K118" s="1348" t="s">
        <v>3625</v>
      </c>
      <c r="L118" s="1348">
        <v>4502</v>
      </c>
      <c r="M118" s="1348" t="s">
        <v>3060</v>
      </c>
      <c r="N118" s="1454"/>
      <c r="O118" s="1348" t="s">
        <v>3678</v>
      </c>
      <c r="P118" s="1014" t="s">
        <v>1780</v>
      </c>
      <c r="Q118" s="1492">
        <v>2</v>
      </c>
      <c r="R118" s="1489" t="s">
        <v>2871</v>
      </c>
      <c r="S118" s="1041"/>
      <c r="T118" s="1023"/>
      <c r="U118" s="1008"/>
      <c r="V118" s="1008"/>
      <c r="W118" s="1008"/>
      <c r="X118" s="1008"/>
      <c r="Y118" s="1008"/>
      <c r="Z118" s="1005"/>
      <c r="AA118" s="1005"/>
      <c r="AB118" s="1005"/>
      <c r="AC118" s="1005"/>
      <c r="AD118" s="1005"/>
      <c r="AE118" s="1005"/>
      <c r="AF118" s="1005"/>
      <c r="AG118" s="479"/>
      <c r="AH118" s="592"/>
      <c r="AI118" s="592"/>
      <c r="AJ118" s="592"/>
      <c r="AK118" s="196"/>
      <c r="AL118" s="197"/>
      <c r="AM118" s="197"/>
      <c r="AN118" s="197"/>
      <c r="AO118" s="197"/>
      <c r="AP118" s="1151"/>
      <c r="AQ118" s="1005"/>
      <c r="AR118" s="282"/>
      <c r="AS118" s="282"/>
      <c r="AT118" s="282"/>
      <c r="AU118" s="282"/>
      <c r="AV118" s="282"/>
      <c r="AW118" s="282"/>
      <c r="AX118" s="1151"/>
      <c r="AY118" s="1005"/>
      <c r="AZ118" s="282"/>
      <c r="BA118" s="282"/>
      <c r="BB118" s="282"/>
      <c r="BC118" s="282"/>
      <c r="BD118" s="282"/>
      <c r="BE118" s="282"/>
      <c r="BF118" s="1151"/>
      <c r="BG118" s="1005"/>
      <c r="BH118" s="282"/>
      <c r="BI118" s="282"/>
      <c r="BJ118" s="282"/>
      <c r="BK118" s="282"/>
      <c r="BL118" s="282"/>
      <c r="BM118" s="282"/>
      <c r="BN118" s="1151"/>
      <c r="BO118" s="1005"/>
      <c r="BP118" s="282"/>
      <c r="BQ118" s="282"/>
      <c r="BR118" s="282"/>
      <c r="BS118" s="282"/>
      <c r="BT118" s="282"/>
      <c r="BU118" s="282"/>
    </row>
    <row r="119" spans="1:73" ht="40.15" customHeight="1" x14ac:dyDescent="0.25">
      <c r="A119" s="151"/>
      <c r="B119" s="24"/>
      <c r="C119" s="1449"/>
      <c r="D119" s="1050"/>
      <c r="E119" s="1062"/>
      <c r="F119" s="1460"/>
      <c r="G119" s="1348" t="s">
        <v>1780</v>
      </c>
      <c r="H119" s="1348">
        <v>2</v>
      </c>
      <c r="I119" s="1348" t="s">
        <v>3041</v>
      </c>
      <c r="J119" s="1348">
        <v>45</v>
      </c>
      <c r="K119" s="1348" t="s">
        <v>3625</v>
      </c>
      <c r="L119" s="1348">
        <v>4502</v>
      </c>
      <c r="M119" s="1348" t="s">
        <v>3060</v>
      </c>
      <c r="N119" s="1454"/>
      <c r="O119" s="1348" t="s">
        <v>3678</v>
      </c>
      <c r="P119" s="1014" t="s">
        <v>1780</v>
      </c>
      <c r="Q119" s="1492">
        <v>2</v>
      </c>
      <c r="R119" s="1489" t="s">
        <v>2871</v>
      </c>
      <c r="S119" s="1041"/>
      <c r="T119" s="1023"/>
      <c r="U119" s="1008"/>
      <c r="V119" s="1008"/>
      <c r="W119" s="1008"/>
      <c r="X119" s="1008"/>
      <c r="Y119" s="1008"/>
      <c r="Z119" s="1005"/>
      <c r="AA119" s="1005"/>
      <c r="AB119" s="1005"/>
      <c r="AC119" s="1005"/>
      <c r="AD119" s="1005"/>
      <c r="AE119" s="1005"/>
      <c r="AF119" s="1005"/>
      <c r="AG119" s="196"/>
      <c r="AH119" s="592"/>
      <c r="AI119" s="592"/>
      <c r="AJ119" s="592"/>
      <c r="AK119" s="196"/>
      <c r="AL119" s="197"/>
      <c r="AM119" s="197"/>
      <c r="AN119" s="197"/>
      <c r="AO119" s="197"/>
      <c r="AP119" s="1151"/>
      <c r="AQ119" s="1005"/>
      <c r="AR119" s="282"/>
      <c r="AS119" s="282"/>
      <c r="AT119" s="282"/>
      <c r="AU119" s="282"/>
      <c r="AV119" s="282"/>
      <c r="AW119" s="282"/>
      <c r="AX119" s="1151"/>
      <c r="AY119" s="1005"/>
      <c r="AZ119" s="282"/>
      <c r="BA119" s="282"/>
      <c r="BB119" s="282"/>
      <c r="BC119" s="282"/>
      <c r="BD119" s="282"/>
      <c r="BE119" s="282"/>
      <c r="BF119" s="1151"/>
      <c r="BG119" s="1005"/>
      <c r="BH119" s="282"/>
      <c r="BI119" s="282"/>
      <c r="BJ119" s="282"/>
      <c r="BK119" s="282"/>
      <c r="BL119" s="282"/>
      <c r="BM119" s="282"/>
      <c r="BN119" s="1151"/>
      <c r="BO119" s="1005"/>
      <c r="BP119" s="282"/>
      <c r="BQ119" s="282"/>
      <c r="BR119" s="282"/>
      <c r="BS119" s="282"/>
      <c r="BT119" s="282"/>
      <c r="BU119" s="282"/>
    </row>
    <row r="120" spans="1:73" ht="40.15" customHeight="1" thickBot="1" x14ac:dyDescent="0.3">
      <c r="A120" s="151"/>
      <c r="B120" s="24"/>
      <c r="C120" s="1450"/>
      <c r="D120" s="1051"/>
      <c r="E120" s="1063"/>
      <c r="F120" s="1461"/>
      <c r="G120" s="1468" t="s">
        <v>1780</v>
      </c>
      <c r="H120" s="1468">
        <v>2</v>
      </c>
      <c r="I120" s="1468" t="s">
        <v>3041</v>
      </c>
      <c r="J120" s="1468">
        <v>45</v>
      </c>
      <c r="K120" s="1468" t="s">
        <v>3625</v>
      </c>
      <c r="L120" s="1468">
        <v>4502</v>
      </c>
      <c r="M120" s="1468" t="s">
        <v>3060</v>
      </c>
      <c r="N120" s="1455"/>
      <c r="O120" s="1468" t="s">
        <v>3678</v>
      </c>
      <c r="P120" s="1015" t="s">
        <v>1780</v>
      </c>
      <c r="Q120" s="1493">
        <v>2</v>
      </c>
      <c r="R120" s="1490" t="s">
        <v>2871</v>
      </c>
      <c r="S120" s="1042"/>
      <c r="T120" s="1024"/>
      <c r="U120" s="1009"/>
      <c r="V120" s="1009"/>
      <c r="W120" s="1009"/>
      <c r="X120" s="1009"/>
      <c r="Y120" s="1009"/>
      <c r="Z120" s="1006"/>
      <c r="AA120" s="1006"/>
      <c r="AB120" s="1006"/>
      <c r="AC120" s="1006"/>
      <c r="AD120" s="1006"/>
      <c r="AE120" s="1006"/>
      <c r="AF120" s="1006"/>
      <c r="AG120" s="715"/>
      <c r="AH120" s="716"/>
      <c r="AI120" s="716"/>
      <c r="AJ120" s="716"/>
      <c r="AK120" s="715"/>
      <c r="AL120" s="717"/>
      <c r="AM120" s="717"/>
      <c r="AN120" s="717"/>
      <c r="AO120" s="717"/>
      <c r="AP120" s="1152"/>
      <c r="AQ120" s="1006"/>
      <c r="AR120" s="718"/>
      <c r="AS120" s="718"/>
      <c r="AT120" s="718"/>
      <c r="AU120" s="718"/>
      <c r="AV120" s="718"/>
      <c r="AW120" s="718"/>
      <c r="AX120" s="1152"/>
      <c r="AY120" s="1006"/>
      <c r="AZ120" s="718"/>
      <c r="BA120" s="718"/>
      <c r="BB120" s="718"/>
      <c r="BC120" s="718"/>
      <c r="BD120" s="718"/>
      <c r="BE120" s="718"/>
      <c r="BF120" s="1152"/>
      <c r="BG120" s="1006"/>
      <c r="BH120" s="718"/>
      <c r="BI120" s="718"/>
      <c r="BJ120" s="718"/>
      <c r="BK120" s="718"/>
      <c r="BL120" s="718"/>
      <c r="BM120" s="718"/>
      <c r="BN120" s="1152"/>
      <c r="BO120" s="1006"/>
      <c r="BP120" s="718"/>
      <c r="BQ120" s="718"/>
      <c r="BR120" s="718"/>
      <c r="BS120" s="718"/>
      <c r="BT120" s="718"/>
      <c r="BU120" s="718"/>
    </row>
    <row r="121" spans="1:73" ht="37.5" customHeight="1" thickTop="1" x14ac:dyDescent="0.25">
      <c r="A121" s="151"/>
      <c r="B121" s="24"/>
      <c r="C121" s="1448" t="s">
        <v>1781</v>
      </c>
      <c r="D121" s="1049" t="s">
        <v>1782</v>
      </c>
      <c r="E121" s="1061">
        <v>547</v>
      </c>
      <c r="F121" s="1459" t="s">
        <v>3704</v>
      </c>
      <c r="G121" s="1347" t="s">
        <v>3705</v>
      </c>
      <c r="H121" s="1347">
        <v>40</v>
      </c>
      <c r="I121" s="1347" t="s">
        <v>3041</v>
      </c>
      <c r="J121" s="1347">
        <v>45</v>
      </c>
      <c r="K121" s="1347" t="s">
        <v>3625</v>
      </c>
      <c r="L121" s="1347">
        <v>4502</v>
      </c>
      <c r="M121" s="1347" t="s">
        <v>3060</v>
      </c>
      <c r="N121" s="1453">
        <v>2026004540087</v>
      </c>
      <c r="O121" s="1347" t="s">
        <v>3678</v>
      </c>
      <c r="P121" s="1013" t="s">
        <v>686</v>
      </c>
      <c r="Q121" s="1491">
        <v>40</v>
      </c>
      <c r="R121" s="1488" t="s">
        <v>2871</v>
      </c>
      <c r="S121" s="1040"/>
      <c r="T121" s="1022"/>
      <c r="U121" s="1007"/>
      <c r="V121" s="1007"/>
      <c r="W121" s="1007"/>
      <c r="X121" s="1007"/>
      <c r="Y121" s="1007"/>
      <c r="Z121" s="1004">
        <f t="shared" ref="Z121" si="259">+AQ121+AY121+BG121+BO121</f>
        <v>0</v>
      </c>
      <c r="AA121" s="1004">
        <f t="shared" ref="AA121" si="260">SUM(AR121:AR124,AZ121:AZ124,BH121:BH124,BP121:BP124)</f>
        <v>0</v>
      </c>
      <c r="AB121" s="1004">
        <f t="shared" ref="AB121" si="261">SUM(AS121:AS124,BA121:BA124,BI121:BI124,BQ121:BQ124)</f>
        <v>0</v>
      </c>
      <c r="AC121" s="1004">
        <f t="shared" ref="AC121" si="262">SUM(AT121:AT124,BB121:BB124,BJ121:BJ124,BR121:BR124)</f>
        <v>0</v>
      </c>
      <c r="AD121" s="1004">
        <f t="shared" ref="AD121" si="263">SUM(AU121:AU124,BC121:BC124,BK121:BK124,BS121:BS124)</f>
        <v>0</v>
      </c>
      <c r="AE121" s="1004">
        <f t="shared" ref="AE121" si="264">SUM(AV121:AV124,BD121:BD124,BL121:BL124,BT121:BT124)</f>
        <v>0</v>
      </c>
      <c r="AF121" s="1004">
        <f t="shared" ref="AF121" si="265">SUM(AW121:AW124,BE121:BE124,BM121:BM124,BU121:BU124)</f>
        <v>0</v>
      </c>
      <c r="AG121" s="714"/>
      <c r="AH121" s="593"/>
      <c r="AI121" s="593"/>
      <c r="AJ121" s="593"/>
      <c r="AK121" s="207"/>
      <c r="AL121" s="208"/>
      <c r="AM121" s="208"/>
      <c r="AN121" s="208"/>
      <c r="AO121" s="208"/>
      <c r="AP121" s="1150">
        <f t="shared" ref="AP121" si="266">+U121</f>
        <v>0</v>
      </c>
      <c r="AQ121" s="1004">
        <f t="shared" ref="AQ121" si="267">SUM(AR121:AW124)</f>
        <v>0</v>
      </c>
      <c r="AR121" s="299"/>
      <c r="AS121" s="299"/>
      <c r="AT121" s="299"/>
      <c r="AU121" s="299"/>
      <c r="AV121" s="299"/>
      <c r="AW121" s="299"/>
      <c r="AX121" s="1150">
        <f t="shared" ref="AX121" si="268">+V121</f>
        <v>0</v>
      </c>
      <c r="AY121" s="1004">
        <f t="shared" ref="AY121" si="269">SUM(AZ121:BE124)</f>
        <v>0</v>
      </c>
      <c r="AZ121" s="299"/>
      <c r="BA121" s="299"/>
      <c r="BB121" s="299"/>
      <c r="BC121" s="299"/>
      <c r="BD121" s="299"/>
      <c r="BE121" s="299"/>
      <c r="BF121" s="1150">
        <f t="shared" ref="BF121" si="270">+W121</f>
        <v>0</v>
      </c>
      <c r="BG121" s="1004">
        <f t="shared" ref="BG121" si="271">SUM(BH121:BM124)</f>
        <v>0</v>
      </c>
      <c r="BH121" s="299"/>
      <c r="BI121" s="299"/>
      <c r="BJ121" s="299"/>
      <c r="BK121" s="299"/>
      <c r="BL121" s="299"/>
      <c r="BM121" s="299"/>
      <c r="BN121" s="1150">
        <f t="shared" ref="BN121" si="272">+X121</f>
        <v>0</v>
      </c>
      <c r="BO121" s="1004">
        <f t="shared" ref="BO121" si="273">SUM(BP121:BU124)</f>
        <v>0</v>
      </c>
      <c r="BP121" s="299"/>
      <c r="BQ121" s="299"/>
      <c r="BR121" s="299"/>
      <c r="BS121" s="299"/>
      <c r="BT121" s="299"/>
      <c r="BU121" s="299"/>
    </row>
    <row r="122" spans="1:73" ht="37.5" customHeight="1" x14ac:dyDescent="0.25">
      <c r="A122" s="151"/>
      <c r="B122" s="24"/>
      <c r="C122" s="1449"/>
      <c r="D122" s="1050"/>
      <c r="E122" s="1062"/>
      <c r="F122" s="1460"/>
      <c r="G122" s="1348" t="s">
        <v>3705</v>
      </c>
      <c r="H122" s="1348">
        <v>40</v>
      </c>
      <c r="I122" s="1348" t="s">
        <v>3041</v>
      </c>
      <c r="J122" s="1348">
        <v>45</v>
      </c>
      <c r="K122" s="1348" t="s">
        <v>3625</v>
      </c>
      <c r="L122" s="1348">
        <v>4502</v>
      </c>
      <c r="M122" s="1348" t="s">
        <v>3060</v>
      </c>
      <c r="N122" s="1454"/>
      <c r="O122" s="1348" t="s">
        <v>3678</v>
      </c>
      <c r="P122" s="1014" t="s">
        <v>686</v>
      </c>
      <c r="Q122" s="1492">
        <v>40</v>
      </c>
      <c r="R122" s="1489" t="s">
        <v>2871</v>
      </c>
      <c r="S122" s="1041"/>
      <c r="T122" s="1023"/>
      <c r="U122" s="1008"/>
      <c r="V122" s="1008"/>
      <c r="W122" s="1008"/>
      <c r="X122" s="1008"/>
      <c r="Y122" s="1008"/>
      <c r="Z122" s="1005"/>
      <c r="AA122" s="1005"/>
      <c r="AB122" s="1005"/>
      <c r="AC122" s="1005"/>
      <c r="AD122" s="1005"/>
      <c r="AE122" s="1005"/>
      <c r="AF122" s="1005"/>
      <c r="AG122" s="479"/>
      <c r="AH122" s="592"/>
      <c r="AI122" s="592"/>
      <c r="AJ122" s="592"/>
      <c r="AK122" s="196"/>
      <c r="AL122" s="197"/>
      <c r="AM122" s="197"/>
      <c r="AN122" s="197"/>
      <c r="AO122" s="197"/>
      <c r="AP122" s="1151"/>
      <c r="AQ122" s="1005"/>
      <c r="AR122" s="282"/>
      <c r="AS122" s="282"/>
      <c r="AT122" s="282"/>
      <c r="AU122" s="282"/>
      <c r="AV122" s="282"/>
      <c r="AW122" s="282"/>
      <c r="AX122" s="1151"/>
      <c r="AY122" s="1005"/>
      <c r="AZ122" s="282"/>
      <c r="BA122" s="282"/>
      <c r="BB122" s="282"/>
      <c r="BC122" s="282"/>
      <c r="BD122" s="282"/>
      <c r="BE122" s="282"/>
      <c r="BF122" s="1151"/>
      <c r="BG122" s="1005"/>
      <c r="BH122" s="282"/>
      <c r="BI122" s="282"/>
      <c r="BJ122" s="282"/>
      <c r="BK122" s="282"/>
      <c r="BL122" s="282"/>
      <c r="BM122" s="282"/>
      <c r="BN122" s="1151"/>
      <c r="BO122" s="1005"/>
      <c r="BP122" s="282"/>
      <c r="BQ122" s="282"/>
      <c r="BR122" s="282"/>
      <c r="BS122" s="282"/>
      <c r="BT122" s="282"/>
      <c r="BU122" s="282"/>
    </row>
    <row r="123" spans="1:73" ht="37.5" customHeight="1" x14ac:dyDescent="0.25">
      <c r="A123" s="151"/>
      <c r="B123" s="24"/>
      <c r="C123" s="1449"/>
      <c r="D123" s="1050"/>
      <c r="E123" s="1062"/>
      <c r="F123" s="1460"/>
      <c r="G123" s="1348" t="s">
        <v>3705</v>
      </c>
      <c r="H123" s="1348">
        <v>40</v>
      </c>
      <c r="I123" s="1348" t="s">
        <v>3041</v>
      </c>
      <c r="J123" s="1348">
        <v>45</v>
      </c>
      <c r="K123" s="1348" t="s">
        <v>3625</v>
      </c>
      <c r="L123" s="1348">
        <v>4502</v>
      </c>
      <c r="M123" s="1348" t="s">
        <v>3060</v>
      </c>
      <c r="N123" s="1454"/>
      <c r="O123" s="1348" t="s">
        <v>3678</v>
      </c>
      <c r="P123" s="1014" t="s">
        <v>686</v>
      </c>
      <c r="Q123" s="1492">
        <v>40</v>
      </c>
      <c r="R123" s="1489" t="s">
        <v>2871</v>
      </c>
      <c r="S123" s="1041"/>
      <c r="T123" s="1023"/>
      <c r="U123" s="1008"/>
      <c r="V123" s="1008"/>
      <c r="W123" s="1008"/>
      <c r="X123" s="1008"/>
      <c r="Y123" s="1008"/>
      <c r="Z123" s="1005"/>
      <c r="AA123" s="1005"/>
      <c r="AB123" s="1005"/>
      <c r="AC123" s="1005"/>
      <c r="AD123" s="1005"/>
      <c r="AE123" s="1005"/>
      <c r="AF123" s="1005"/>
      <c r="AG123" s="196"/>
      <c r="AH123" s="592"/>
      <c r="AI123" s="592"/>
      <c r="AJ123" s="592"/>
      <c r="AK123" s="196"/>
      <c r="AL123" s="197"/>
      <c r="AM123" s="197"/>
      <c r="AN123" s="197"/>
      <c r="AO123" s="197"/>
      <c r="AP123" s="1151"/>
      <c r="AQ123" s="1005"/>
      <c r="AR123" s="282"/>
      <c r="AS123" s="282"/>
      <c r="AT123" s="282"/>
      <c r="AU123" s="282"/>
      <c r="AV123" s="282"/>
      <c r="AW123" s="282"/>
      <c r="AX123" s="1151"/>
      <c r="AY123" s="1005"/>
      <c r="AZ123" s="282"/>
      <c r="BA123" s="282"/>
      <c r="BB123" s="282"/>
      <c r="BC123" s="282"/>
      <c r="BD123" s="282"/>
      <c r="BE123" s="282"/>
      <c r="BF123" s="1151"/>
      <c r="BG123" s="1005"/>
      <c r="BH123" s="282"/>
      <c r="BI123" s="282"/>
      <c r="BJ123" s="282"/>
      <c r="BK123" s="282"/>
      <c r="BL123" s="282"/>
      <c r="BM123" s="282"/>
      <c r="BN123" s="1151"/>
      <c r="BO123" s="1005"/>
      <c r="BP123" s="282"/>
      <c r="BQ123" s="282"/>
      <c r="BR123" s="282"/>
      <c r="BS123" s="282"/>
      <c r="BT123" s="282"/>
      <c r="BU123" s="282"/>
    </row>
    <row r="124" spans="1:73" ht="37.5" customHeight="1" thickBot="1" x14ac:dyDescent="0.3">
      <c r="A124" s="151"/>
      <c r="B124" s="24"/>
      <c r="C124" s="1450"/>
      <c r="D124" s="1051"/>
      <c r="E124" s="1063"/>
      <c r="F124" s="1461"/>
      <c r="G124" s="1468" t="s">
        <v>3705</v>
      </c>
      <c r="H124" s="1468">
        <v>40</v>
      </c>
      <c r="I124" s="1468" t="s">
        <v>3041</v>
      </c>
      <c r="J124" s="1468">
        <v>45</v>
      </c>
      <c r="K124" s="1468" t="s">
        <v>3625</v>
      </c>
      <c r="L124" s="1468">
        <v>4502</v>
      </c>
      <c r="M124" s="1468" t="s">
        <v>3060</v>
      </c>
      <c r="N124" s="1455"/>
      <c r="O124" s="1468" t="s">
        <v>3678</v>
      </c>
      <c r="P124" s="1015" t="s">
        <v>686</v>
      </c>
      <c r="Q124" s="1493">
        <v>40</v>
      </c>
      <c r="R124" s="1490" t="s">
        <v>2871</v>
      </c>
      <c r="S124" s="1042"/>
      <c r="T124" s="1024"/>
      <c r="U124" s="1009"/>
      <c r="V124" s="1009"/>
      <c r="W124" s="1009"/>
      <c r="X124" s="1009"/>
      <c r="Y124" s="1009"/>
      <c r="Z124" s="1006"/>
      <c r="AA124" s="1006"/>
      <c r="AB124" s="1006"/>
      <c r="AC124" s="1006"/>
      <c r="AD124" s="1006"/>
      <c r="AE124" s="1006"/>
      <c r="AF124" s="1006"/>
      <c r="AG124" s="715"/>
      <c r="AH124" s="716"/>
      <c r="AI124" s="716"/>
      <c r="AJ124" s="716"/>
      <c r="AK124" s="715"/>
      <c r="AL124" s="717"/>
      <c r="AM124" s="717"/>
      <c r="AN124" s="717"/>
      <c r="AO124" s="717"/>
      <c r="AP124" s="1152"/>
      <c r="AQ124" s="1006"/>
      <c r="AR124" s="718"/>
      <c r="AS124" s="718"/>
      <c r="AT124" s="718"/>
      <c r="AU124" s="718"/>
      <c r="AV124" s="718"/>
      <c r="AW124" s="718"/>
      <c r="AX124" s="1152"/>
      <c r="AY124" s="1006"/>
      <c r="AZ124" s="718"/>
      <c r="BA124" s="718"/>
      <c r="BB124" s="718"/>
      <c r="BC124" s="718"/>
      <c r="BD124" s="718"/>
      <c r="BE124" s="718"/>
      <c r="BF124" s="1152"/>
      <c r="BG124" s="1006"/>
      <c r="BH124" s="718"/>
      <c r="BI124" s="718"/>
      <c r="BJ124" s="718"/>
      <c r="BK124" s="718"/>
      <c r="BL124" s="718"/>
      <c r="BM124" s="718"/>
      <c r="BN124" s="1152"/>
      <c r="BO124" s="1006"/>
      <c r="BP124" s="718"/>
      <c r="BQ124" s="718"/>
      <c r="BR124" s="718"/>
      <c r="BS124" s="718"/>
      <c r="BT124" s="718"/>
      <c r="BU124" s="718"/>
    </row>
    <row r="125" spans="1:73" ht="37.5" customHeight="1" thickTop="1" x14ac:dyDescent="0.25">
      <c r="A125" s="151"/>
      <c r="B125" s="24"/>
      <c r="C125" s="1448" t="s">
        <v>1783</v>
      </c>
      <c r="D125" s="1049" t="s">
        <v>1784</v>
      </c>
      <c r="E125" s="1061">
        <v>548</v>
      </c>
      <c r="F125" s="1459" t="s">
        <v>3706</v>
      </c>
      <c r="G125" s="1347" t="s">
        <v>2182</v>
      </c>
      <c r="H125" s="1347">
        <v>1</v>
      </c>
      <c r="I125" s="1347" t="s">
        <v>3041</v>
      </c>
      <c r="J125" s="1347">
        <v>45</v>
      </c>
      <c r="K125" s="1347" t="s">
        <v>3625</v>
      </c>
      <c r="L125" s="1347">
        <v>4502</v>
      </c>
      <c r="M125" s="1347" t="s">
        <v>3060</v>
      </c>
      <c r="N125" s="1453">
        <v>2026004540087</v>
      </c>
      <c r="O125" s="1347" t="s">
        <v>3678</v>
      </c>
      <c r="P125" s="1013" t="s">
        <v>2182</v>
      </c>
      <c r="Q125" s="1491">
        <v>1</v>
      </c>
      <c r="R125" s="1488" t="s">
        <v>2871</v>
      </c>
      <c r="S125" s="1040"/>
      <c r="T125" s="1022"/>
      <c r="U125" s="1007"/>
      <c r="V125" s="1007"/>
      <c r="W125" s="1007"/>
      <c r="X125" s="1007"/>
      <c r="Y125" s="1007"/>
      <c r="Z125" s="1004">
        <f t="shared" ref="Z125" si="274">+AQ125+AY125+BG125+BO125</f>
        <v>0</v>
      </c>
      <c r="AA125" s="1004">
        <f t="shared" ref="AA125" si="275">SUM(AR125:AR128,AZ125:AZ128,BH125:BH128,BP125:BP128)</f>
        <v>0</v>
      </c>
      <c r="AB125" s="1004">
        <f t="shared" ref="AB125" si="276">SUM(AS125:AS128,BA125:BA128,BI125:BI128,BQ125:BQ128)</f>
        <v>0</v>
      </c>
      <c r="AC125" s="1004">
        <f t="shared" ref="AC125" si="277">SUM(AT125:AT128,BB125:BB128,BJ125:BJ128,BR125:BR128)</f>
        <v>0</v>
      </c>
      <c r="AD125" s="1004">
        <f t="shared" ref="AD125" si="278">SUM(AU125:AU128,BC125:BC128,BK125:BK128,BS125:BS128)</f>
        <v>0</v>
      </c>
      <c r="AE125" s="1004">
        <f t="shared" ref="AE125" si="279">SUM(AV125:AV128,BD125:BD128,BL125:BL128,BT125:BT128)</f>
        <v>0</v>
      </c>
      <c r="AF125" s="1004">
        <f t="shared" ref="AF125" si="280">SUM(AW125:AW128,BE125:BE128,BM125:BM128,BU125:BU128)</f>
        <v>0</v>
      </c>
      <c r="AG125" s="714"/>
      <c r="AH125" s="593"/>
      <c r="AI125" s="593"/>
      <c r="AJ125" s="593"/>
      <c r="AK125" s="207"/>
      <c r="AL125" s="208"/>
      <c r="AM125" s="208"/>
      <c r="AN125" s="208"/>
      <c r="AO125" s="208"/>
      <c r="AP125" s="1150">
        <f t="shared" ref="AP125" si="281">+U125</f>
        <v>0</v>
      </c>
      <c r="AQ125" s="1004">
        <f t="shared" ref="AQ125" si="282">SUM(AR125:AW128)</f>
        <v>0</v>
      </c>
      <c r="AR125" s="299"/>
      <c r="AS125" s="299"/>
      <c r="AT125" s="299"/>
      <c r="AU125" s="299"/>
      <c r="AV125" s="299"/>
      <c r="AW125" s="299"/>
      <c r="AX125" s="1150">
        <f t="shared" ref="AX125" si="283">+V125</f>
        <v>0</v>
      </c>
      <c r="AY125" s="1004">
        <f t="shared" ref="AY125" si="284">SUM(AZ125:BE128)</f>
        <v>0</v>
      </c>
      <c r="AZ125" s="299"/>
      <c r="BA125" s="299"/>
      <c r="BB125" s="299"/>
      <c r="BC125" s="299"/>
      <c r="BD125" s="299"/>
      <c r="BE125" s="299"/>
      <c r="BF125" s="1150">
        <f t="shared" ref="BF125" si="285">+W125</f>
        <v>0</v>
      </c>
      <c r="BG125" s="1004">
        <f t="shared" ref="BG125" si="286">SUM(BH125:BM128)</f>
        <v>0</v>
      </c>
      <c r="BH125" s="299"/>
      <c r="BI125" s="299"/>
      <c r="BJ125" s="299"/>
      <c r="BK125" s="299"/>
      <c r="BL125" s="299"/>
      <c r="BM125" s="299"/>
      <c r="BN125" s="1150">
        <f t="shared" ref="BN125" si="287">+X125</f>
        <v>0</v>
      </c>
      <c r="BO125" s="1004">
        <f t="shared" ref="BO125" si="288">SUM(BP125:BU128)</f>
        <v>0</v>
      </c>
      <c r="BP125" s="299"/>
      <c r="BQ125" s="299"/>
      <c r="BR125" s="299"/>
      <c r="BS125" s="299"/>
      <c r="BT125" s="299"/>
      <c r="BU125" s="299"/>
    </row>
    <row r="126" spans="1:73" ht="37.5" customHeight="1" x14ac:dyDescent="0.25">
      <c r="A126" s="151"/>
      <c r="B126" s="24"/>
      <c r="C126" s="1449"/>
      <c r="D126" s="1050"/>
      <c r="E126" s="1062"/>
      <c r="F126" s="1460"/>
      <c r="G126" s="1348" t="s">
        <v>2182</v>
      </c>
      <c r="H126" s="1348">
        <v>1</v>
      </c>
      <c r="I126" s="1348" t="s">
        <v>3041</v>
      </c>
      <c r="J126" s="1348">
        <v>45</v>
      </c>
      <c r="K126" s="1348" t="s">
        <v>3625</v>
      </c>
      <c r="L126" s="1348">
        <v>4502</v>
      </c>
      <c r="M126" s="1348" t="s">
        <v>3060</v>
      </c>
      <c r="N126" s="1454"/>
      <c r="O126" s="1348" t="s">
        <v>3678</v>
      </c>
      <c r="P126" s="1014" t="s">
        <v>2182</v>
      </c>
      <c r="Q126" s="1492">
        <v>1</v>
      </c>
      <c r="R126" s="1489" t="s">
        <v>2871</v>
      </c>
      <c r="S126" s="1041"/>
      <c r="T126" s="1023"/>
      <c r="U126" s="1008"/>
      <c r="V126" s="1008"/>
      <c r="W126" s="1008"/>
      <c r="X126" s="1008"/>
      <c r="Y126" s="1008"/>
      <c r="Z126" s="1005"/>
      <c r="AA126" s="1005"/>
      <c r="AB126" s="1005"/>
      <c r="AC126" s="1005"/>
      <c r="AD126" s="1005"/>
      <c r="AE126" s="1005"/>
      <c r="AF126" s="1005"/>
      <c r="AG126" s="479"/>
      <c r="AH126" s="592"/>
      <c r="AI126" s="592"/>
      <c r="AJ126" s="592"/>
      <c r="AK126" s="196"/>
      <c r="AL126" s="197"/>
      <c r="AM126" s="197"/>
      <c r="AN126" s="197"/>
      <c r="AO126" s="197"/>
      <c r="AP126" s="1151"/>
      <c r="AQ126" s="1005"/>
      <c r="AR126" s="282"/>
      <c r="AS126" s="282"/>
      <c r="AT126" s="282"/>
      <c r="AU126" s="282"/>
      <c r="AV126" s="282"/>
      <c r="AW126" s="282"/>
      <c r="AX126" s="1151"/>
      <c r="AY126" s="1005"/>
      <c r="AZ126" s="282"/>
      <c r="BA126" s="282"/>
      <c r="BB126" s="282"/>
      <c r="BC126" s="282"/>
      <c r="BD126" s="282"/>
      <c r="BE126" s="282"/>
      <c r="BF126" s="1151"/>
      <c r="BG126" s="1005"/>
      <c r="BH126" s="282"/>
      <c r="BI126" s="282"/>
      <c r="BJ126" s="282"/>
      <c r="BK126" s="282"/>
      <c r="BL126" s="282"/>
      <c r="BM126" s="282"/>
      <c r="BN126" s="1151"/>
      <c r="BO126" s="1005"/>
      <c r="BP126" s="282"/>
      <c r="BQ126" s="282"/>
      <c r="BR126" s="282"/>
      <c r="BS126" s="282"/>
      <c r="BT126" s="282"/>
      <c r="BU126" s="282"/>
    </row>
    <row r="127" spans="1:73" ht="37.5" customHeight="1" x14ac:dyDescent="0.25">
      <c r="A127" s="151"/>
      <c r="B127" s="24"/>
      <c r="C127" s="1449"/>
      <c r="D127" s="1050"/>
      <c r="E127" s="1062"/>
      <c r="F127" s="1460"/>
      <c r="G127" s="1348" t="s">
        <v>2182</v>
      </c>
      <c r="H127" s="1348">
        <v>1</v>
      </c>
      <c r="I127" s="1348" t="s">
        <v>3041</v>
      </c>
      <c r="J127" s="1348">
        <v>45</v>
      </c>
      <c r="K127" s="1348" t="s">
        <v>3625</v>
      </c>
      <c r="L127" s="1348">
        <v>4502</v>
      </c>
      <c r="M127" s="1348" t="s">
        <v>3060</v>
      </c>
      <c r="N127" s="1454"/>
      <c r="O127" s="1348" t="s">
        <v>3678</v>
      </c>
      <c r="P127" s="1014" t="s">
        <v>2182</v>
      </c>
      <c r="Q127" s="1492">
        <v>1</v>
      </c>
      <c r="R127" s="1489" t="s">
        <v>2871</v>
      </c>
      <c r="S127" s="1041"/>
      <c r="T127" s="1023"/>
      <c r="U127" s="1008"/>
      <c r="V127" s="1008"/>
      <c r="W127" s="1008"/>
      <c r="X127" s="1008"/>
      <c r="Y127" s="1008"/>
      <c r="Z127" s="1005"/>
      <c r="AA127" s="1005"/>
      <c r="AB127" s="1005"/>
      <c r="AC127" s="1005"/>
      <c r="AD127" s="1005"/>
      <c r="AE127" s="1005"/>
      <c r="AF127" s="1005"/>
      <c r="AG127" s="196"/>
      <c r="AH127" s="592"/>
      <c r="AI127" s="592"/>
      <c r="AJ127" s="592"/>
      <c r="AK127" s="196"/>
      <c r="AL127" s="197"/>
      <c r="AM127" s="197"/>
      <c r="AN127" s="197"/>
      <c r="AO127" s="197"/>
      <c r="AP127" s="1151"/>
      <c r="AQ127" s="1005"/>
      <c r="AR127" s="282"/>
      <c r="AS127" s="282"/>
      <c r="AT127" s="282"/>
      <c r="AU127" s="282"/>
      <c r="AV127" s="282"/>
      <c r="AW127" s="282"/>
      <c r="AX127" s="1151"/>
      <c r="AY127" s="1005"/>
      <c r="AZ127" s="282"/>
      <c r="BA127" s="282"/>
      <c r="BB127" s="282"/>
      <c r="BC127" s="282"/>
      <c r="BD127" s="282"/>
      <c r="BE127" s="282"/>
      <c r="BF127" s="1151"/>
      <c r="BG127" s="1005"/>
      <c r="BH127" s="282"/>
      <c r="BI127" s="282"/>
      <c r="BJ127" s="282"/>
      <c r="BK127" s="282"/>
      <c r="BL127" s="282"/>
      <c r="BM127" s="282"/>
      <c r="BN127" s="1151"/>
      <c r="BO127" s="1005"/>
      <c r="BP127" s="282"/>
      <c r="BQ127" s="282"/>
      <c r="BR127" s="282"/>
      <c r="BS127" s="282"/>
      <c r="BT127" s="282"/>
      <c r="BU127" s="282"/>
    </row>
    <row r="128" spans="1:73" ht="37.5" customHeight="1" thickBot="1" x14ac:dyDescent="0.3">
      <c r="A128" s="151"/>
      <c r="B128" s="24"/>
      <c r="C128" s="1450"/>
      <c r="D128" s="1051"/>
      <c r="E128" s="1063"/>
      <c r="F128" s="1461"/>
      <c r="G128" s="1468" t="s">
        <v>2182</v>
      </c>
      <c r="H128" s="1468">
        <v>1</v>
      </c>
      <c r="I128" s="1468" t="s">
        <v>3041</v>
      </c>
      <c r="J128" s="1468">
        <v>45</v>
      </c>
      <c r="K128" s="1468" t="s">
        <v>3625</v>
      </c>
      <c r="L128" s="1468">
        <v>4502</v>
      </c>
      <c r="M128" s="1468" t="s">
        <v>3060</v>
      </c>
      <c r="N128" s="1455"/>
      <c r="O128" s="1468" t="s">
        <v>3678</v>
      </c>
      <c r="P128" s="1015" t="s">
        <v>2182</v>
      </c>
      <c r="Q128" s="1493">
        <v>1</v>
      </c>
      <c r="R128" s="1490" t="s">
        <v>2871</v>
      </c>
      <c r="S128" s="1042"/>
      <c r="T128" s="1024"/>
      <c r="U128" s="1009"/>
      <c r="V128" s="1009"/>
      <c r="W128" s="1009"/>
      <c r="X128" s="1009"/>
      <c r="Y128" s="1009"/>
      <c r="Z128" s="1006"/>
      <c r="AA128" s="1006"/>
      <c r="AB128" s="1006"/>
      <c r="AC128" s="1006"/>
      <c r="AD128" s="1006"/>
      <c r="AE128" s="1006"/>
      <c r="AF128" s="1006"/>
      <c r="AG128" s="715"/>
      <c r="AH128" s="716"/>
      <c r="AI128" s="716"/>
      <c r="AJ128" s="716"/>
      <c r="AK128" s="715"/>
      <c r="AL128" s="717"/>
      <c r="AM128" s="717"/>
      <c r="AN128" s="717"/>
      <c r="AO128" s="717"/>
      <c r="AP128" s="1152"/>
      <c r="AQ128" s="1006"/>
      <c r="AR128" s="718"/>
      <c r="AS128" s="718"/>
      <c r="AT128" s="718"/>
      <c r="AU128" s="718"/>
      <c r="AV128" s="718"/>
      <c r="AW128" s="718"/>
      <c r="AX128" s="1152"/>
      <c r="AY128" s="1006"/>
      <c r="AZ128" s="718"/>
      <c r="BA128" s="718"/>
      <c r="BB128" s="718"/>
      <c r="BC128" s="718"/>
      <c r="BD128" s="718"/>
      <c r="BE128" s="718"/>
      <c r="BF128" s="1152"/>
      <c r="BG128" s="1006"/>
      <c r="BH128" s="718"/>
      <c r="BI128" s="718"/>
      <c r="BJ128" s="718"/>
      <c r="BK128" s="718"/>
      <c r="BL128" s="718"/>
      <c r="BM128" s="718"/>
      <c r="BN128" s="1152"/>
      <c r="BO128" s="1006"/>
      <c r="BP128" s="718"/>
      <c r="BQ128" s="718"/>
      <c r="BR128" s="718"/>
      <c r="BS128" s="718"/>
      <c r="BT128" s="718"/>
      <c r="BU128" s="718"/>
    </row>
    <row r="129" spans="1:73" ht="37.5" customHeight="1" thickTop="1" x14ac:dyDescent="0.25">
      <c r="A129" s="151"/>
      <c r="B129" s="24"/>
      <c r="C129" s="1448" t="s">
        <v>1786</v>
      </c>
      <c r="D129" s="1049" t="s">
        <v>1787</v>
      </c>
      <c r="E129" s="1061">
        <v>549</v>
      </c>
      <c r="F129" s="1459">
        <v>450202602</v>
      </c>
      <c r="G129" s="1347" t="s">
        <v>3707</v>
      </c>
      <c r="H129" s="1347">
        <v>15</v>
      </c>
      <c r="I129" s="1347" t="s">
        <v>3041</v>
      </c>
      <c r="J129" s="1347">
        <v>45</v>
      </c>
      <c r="K129" s="1347" t="s">
        <v>3625</v>
      </c>
      <c r="L129" s="1347">
        <v>4502</v>
      </c>
      <c r="M129" s="1347" t="s">
        <v>3060</v>
      </c>
      <c r="N129" s="1453">
        <v>2026004540087</v>
      </c>
      <c r="O129" s="1347" t="s">
        <v>3678</v>
      </c>
      <c r="P129" s="1013" t="s">
        <v>1788</v>
      </c>
      <c r="Q129" s="1491">
        <v>15</v>
      </c>
      <c r="R129" s="1488" t="s">
        <v>2871</v>
      </c>
      <c r="S129" s="1040"/>
      <c r="T129" s="1022"/>
      <c r="U129" s="1007"/>
      <c r="V129" s="1007"/>
      <c r="W129" s="1007"/>
      <c r="X129" s="1007"/>
      <c r="Y129" s="1007"/>
      <c r="Z129" s="1004">
        <f t="shared" ref="Z129" si="289">+AQ129+AY129+BG129+BO129</f>
        <v>0</v>
      </c>
      <c r="AA129" s="1004">
        <f t="shared" ref="AA129" si="290">SUM(AR129:AR132,AZ129:AZ132,BH129:BH132,BP129:BP132)</f>
        <v>0</v>
      </c>
      <c r="AB129" s="1004">
        <f t="shared" ref="AB129" si="291">SUM(AS129:AS132,BA129:BA132,BI129:BI132,BQ129:BQ132)</f>
        <v>0</v>
      </c>
      <c r="AC129" s="1004">
        <f t="shared" ref="AC129" si="292">SUM(AT129:AT132,BB129:BB132,BJ129:BJ132,BR129:BR132)</f>
        <v>0</v>
      </c>
      <c r="AD129" s="1004">
        <f t="shared" ref="AD129" si="293">SUM(AU129:AU132,BC129:BC132,BK129:BK132,BS129:BS132)</f>
        <v>0</v>
      </c>
      <c r="AE129" s="1004">
        <f t="shared" ref="AE129" si="294">SUM(AV129:AV132,BD129:BD132,BL129:BL132,BT129:BT132)</f>
        <v>0</v>
      </c>
      <c r="AF129" s="1004">
        <f t="shared" ref="AF129" si="295">SUM(AW129:AW132,BE129:BE132,BM129:BM132,BU129:BU132)</f>
        <v>0</v>
      </c>
      <c r="AG129" s="714"/>
      <c r="AH129" s="593"/>
      <c r="AI129" s="593"/>
      <c r="AJ129" s="593"/>
      <c r="AK129" s="207"/>
      <c r="AL129" s="208"/>
      <c r="AM129" s="208"/>
      <c r="AN129" s="208"/>
      <c r="AO129" s="208"/>
      <c r="AP129" s="1150">
        <f t="shared" ref="AP129" si="296">+U129</f>
        <v>0</v>
      </c>
      <c r="AQ129" s="1004">
        <f t="shared" ref="AQ129" si="297">SUM(AR129:AW132)</f>
        <v>0</v>
      </c>
      <c r="AR129" s="299"/>
      <c r="AS129" s="299"/>
      <c r="AT129" s="299"/>
      <c r="AU129" s="299"/>
      <c r="AV129" s="299"/>
      <c r="AW129" s="299"/>
      <c r="AX129" s="1150">
        <f t="shared" ref="AX129" si="298">+V129</f>
        <v>0</v>
      </c>
      <c r="AY129" s="1004">
        <f t="shared" ref="AY129" si="299">SUM(AZ129:BE132)</f>
        <v>0</v>
      </c>
      <c r="AZ129" s="299"/>
      <c r="BA129" s="299"/>
      <c r="BB129" s="299"/>
      <c r="BC129" s="299"/>
      <c r="BD129" s="299"/>
      <c r="BE129" s="299"/>
      <c r="BF129" s="1150">
        <f t="shared" ref="BF129" si="300">+W129</f>
        <v>0</v>
      </c>
      <c r="BG129" s="1004">
        <f t="shared" ref="BG129" si="301">SUM(BH129:BM132)</f>
        <v>0</v>
      </c>
      <c r="BH129" s="299"/>
      <c r="BI129" s="299"/>
      <c r="BJ129" s="299"/>
      <c r="BK129" s="299"/>
      <c r="BL129" s="299"/>
      <c r="BM129" s="299"/>
      <c r="BN129" s="1150">
        <f t="shared" ref="BN129" si="302">+X129</f>
        <v>0</v>
      </c>
      <c r="BO129" s="1004">
        <f t="shared" ref="BO129" si="303">SUM(BP129:BU132)</f>
        <v>0</v>
      </c>
      <c r="BP129" s="299"/>
      <c r="BQ129" s="299"/>
      <c r="BR129" s="299"/>
      <c r="BS129" s="299"/>
      <c r="BT129" s="299"/>
      <c r="BU129" s="299"/>
    </row>
    <row r="130" spans="1:73" ht="37.5" customHeight="1" x14ac:dyDescent="0.25">
      <c r="A130" s="151"/>
      <c r="B130" s="24"/>
      <c r="C130" s="1449"/>
      <c r="D130" s="1050"/>
      <c r="E130" s="1062"/>
      <c r="F130" s="1460"/>
      <c r="G130" s="1348" t="s">
        <v>3707</v>
      </c>
      <c r="H130" s="1348">
        <v>15</v>
      </c>
      <c r="I130" s="1348" t="s">
        <v>3041</v>
      </c>
      <c r="J130" s="1348">
        <v>45</v>
      </c>
      <c r="K130" s="1348" t="s">
        <v>3625</v>
      </c>
      <c r="L130" s="1348">
        <v>4502</v>
      </c>
      <c r="M130" s="1348" t="s">
        <v>3060</v>
      </c>
      <c r="N130" s="1454"/>
      <c r="O130" s="1348" t="s">
        <v>3678</v>
      </c>
      <c r="P130" s="1014" t="s">
        <v>1788</v>
      </c>
      <c r="Q130" s="1492">
        <v>15</v>
      </c>
      <c r="R130" s="1489" t="s">
        <v>2871</v>
      </c>
      <c r="S130" s="1041"/>
      <c r="T130" s="1023"/>
      <c r="U130" s="1008"/>
      <c r="V130" s="1008"/>
      <c r="W130" s="1008"/>
      <c r="X130" s="1008"/>
      <c r="Y130" s="1008"/>
      <c r="Z130" s="1005"/>
      <c r="AA130" s="1005"/>
      <c r="AB130" s="1005"/>
      <c r="AC130" s="1005"/>
      <c r="AD130" s="1005"/>
      <c r="AE130" s="1005"/>
      <c r="AF130" s="1005"/>
      <c r="AG130" s="479"/>
      <c r="AH130" s="592"/>
      <c r="AI130" s="592"/>
      <c r="AJ130" s="592"/>
      <c r="AK130" s="196"/>
      <c r="AL130" s="197"/>
      <c r="AM130" s="197"/>
      <c r="AN130" s="197"/>
      <c r="AO130" s="197"/>
      <c r="AP130" s="1151"/>
      <c r="AQ130" s="1005"/>
      <c r="AR130" s="282"/>
      <c r="AS130" s="282"/>
      <c r="AT130" s="282"/>
      <c r="AU130" s="282"/>
      <c r="AV130" s="282"/>
      <c r="AW130" s="282"/>
      <c r="AX130" s="1151"/>
      <c r="AY130" s="1005"/>
      <c r="AZ130" s="282"/>
      <c r="BA130" s="282"/>
      <c r="BB130" s="282"/>
      <c r="BC130" s="282"/>
      <c r="BD130" s="282"/>
      <c r="BE130" s="282"/>
      <c r="BF130" s="1151"/>
      <c r="BG130" s="1005"/>
      <c r="BH130" s="282"/>
      <c r="BI130" s="282"/>
      <c r="BJ130" s="282"/>
      <c r="BK130" s="282"/>
      <c r="BL130" s="282"/>
      <c r="BM130" s="282"/>
      <c r="BN130" s="1151"/>
      <c r="BO130" s="1005"/>
      <c r="BP130" s="282"/>
      <c r="BQ130" s="282"/>
      <c r="BR130" s="282"/>
      <c r="BS130" s="282"/>
      <c r="BT130" s="282"/>
      <c r="BU130" s="282"/>
    </row>
    <row r="131" spans="1:73" ht="37.5" customHeight="1" x14ac:dyDescent="0.25">
      <c r="A131" s="151"/>
      <c r="B131" s="24"/>
      <c r="C131" s="1449"/>
      <c r="D131" s="1050"/>
      <c r="E131" s="1062"/>
      <c r="F131" s="1460"/>
      <c r="G131" s="1348" t="s">
        <v>3707</v>
      </c>
      <c r="H131" s="1348">
        <v>15</v>
      </c>
      <c r="I131" s="1348" t="s">
        <v>3041</v>
      </c>
      <c r="J131" s="1348">
        <v>45</v>
      </c>
      <c r="K131" s="1348" t="s">
        <v>3625</v>
      </c>
      <c r="L131" s="1348">
        <v>4502</v>
      </c>
      <c r="M131" s="1348" t="s">
        <v>3060</v>
      </c>
      <c r="N131" s="1454"/>
      <c r="O131" s="1348" t="s">
        <v>3678</v>
      </c>
      <c r="P131" s="1014" t="s">
        <v>1788</v>
      </c>
      <c r="Q131" s="1492">
        <v>15</v>
      </c>
      <c r="R131" s="1489" t="s">
        <v>2871</v>
      </c>
      <c r="S131" s="1041"/>
      <c r="T131" s="1023"/>
      <c r="U131" s="1008"/>
      <c r="V131" s="1008"/>
      <c r="W131" s="1008"/>
      <c r="X131" s="1008"/>
      <c r="Y131" s="1008"/>
      <c r="Z131" s="1005"/>
      <c r="AA131" s="1005"/>
      <c r="AB131" s="1005"/>
      <c r="AC131" s="1005"/>
      <c r="AD131" s="1005"/>
      <c r="AE131" s="1005"/>
      <c r="AF131" s="1005"/>
      <c r="AG131" s="196"/>
      <c r="AH131" s="592"/>
      <c r="AI131" s="592"/>
      <c r="AJ131" s="592"/>
      <c r="AK131" s="196"/>
      <c r="AL131" s="197"/>
      <c r="AM131" s="197"/>
      <c r="AN131" s="197"/>
      <c r="AO131" s="197"/>
      <c r="AP131" s="1151"/>
      <c r="AQ131" s="1005"/>
      <c r="AR131" s="282"/>
      <c r="AS131" s="282"/>
      <c r="AT131" s="282"/>
      <c r="AU131" s="282"/>
      <c r="AV131" s="282"/>
      <c r="AW131" s="282"/>
      <c r="AX131" s="1151"/>
      <c r="AY131" s="1005"/>
      <c r="AZ131" s="282"/>
      <c r="BA131" s="282"/>
      <c r="BB131" s="282"/>
      <c r="BC131" s="282"/>
      <c r="BD131" s="282"/>
      <c r="BE131" s="282"/>
      <c r="BF131" s="1151"/>
      <c r="BG131" s="1005"/>
      <c r="BH131" s="282"/>
      <c r="BI131" s="282"/>
      <c r="BJ131" s="282"/>
      <c r="BK131" s="282"/>
      <c r="BL131" s="282"/>
      <c r="BM131" s="282"/>
      <c r="BN131" s="1151"/>
      <c r="BO131" s="1005"/>
      <c r="BP131" s="282"/>
      <c r="BQ131" s="282"/>
      <c r="BR131" s="282"/>
      <c r="BS131" s="282"/>
      <c r="BT131" s="282"/>
      <c r="BU131" s="282"/>
    </row>
    <row r="132" spans="1:73" ht="37.5" customHeight="1" thickBot="1" x14ac:dyDescent="0.3">
      <c r="A132" s="151"/>
      <c r="B132" s="24"/>
      <c r="C132" s="1450"/>
      <c r="D132" s="1051"/>
      <c r="E132" s="1063"/>
      <c r="F132" s="1461"/>
      <c r="G132" s="1468" t="s">
        <v>3707</v>
      </c>
      <c r="H132" s="1468">
        <v>15</v>
      </c>
      <c r="I132" s="1468" t="s">
        <v>3041</v>
      </c>
      <c r="J132" s="1468">
        <v>45</v>
      </c>
      <c r="K132" s="1468" t="s">
        <v>3625</v>
      </c>
      <c r="L132" s="1468">
        <v>4502</v>
      </c>
      <c r="M132" s="1468" t="s">
        <v>3060</v>
      </c>
      <c r="N132" s="1455"/>
      <c r="O132" s="1468" t="s">
        <v>3678</v>
      </c>
      <c r="P132" s="1015" t="s">
        <v>1788</v>
      </c>
      <c r="Q132" s="1493">
        <v>15</v>
      </c>
      <c r="R132" s="1490" t="s">
        <v>2871</v>
      </c>
      <c r="S132" s="1042"/>
      <c r="T132" s="1024"/>
      <c r="U132" s="1009"/>
      <c r="V132" s="1009"/>
      <c r="W132" s="1009"/>
      <c r="X132" s="1009"/>
      <c r="Y132" s="1009"/>
      <c r="Z132" s="1006"/>
      <c r="AA132" s="1006"/>
      <c r="AB132" s="1006"/>
      <c r="AC132" s="1006"/>
      <c r="AD132" s="1006"/>
      <c r="AE132" s="1006"/>
      <c r="AF132" s="1006"/>
      <c r="AG132" s="715"/>
      <c r="AH132" s="716"/>
      <c r="AI132" s="716"/>
      <c r="AJ132" s="716"/>
      <c r="AK132" s="715"/>
      <c r="AL132" s="717"/>
      <c r="AM132" s="717"/>
      <c r="AN132" s="717"/>
      <c r="AO132" s="717"/>
      <c r="AP132" s="1152"/>
      <c r="AQ132" s="1006"/>
      <c r="AR132" s="718"/>
      <c r="AS132" s="718"/>
      <c r="AT132" s="718"/>
      <c r="AU132" s="718"/>
      <c r="AV132" s="718"/>
      <c r="AW132" s="718"/>
      <c r="AX132" s="1152"/>
      <c r="AY132" s="1006"/>
      <c r="AZ132" s="718"/>
      <c r="BA132" s="718"/>
      <c r="BB132" s="718"/>
      <c r="BC132" s="718"/>
      <c r="BD132" s="718"/>
      <c r="BE132" s="718"/>
      <c r="BF132" s="1152"/>
      <c r="BG132" s="1006"/>
      <c r="BH132" s="718"/>
      <c r="BI132" s="718"/>
      <c r="BJ132" s="718"/>
      <c r="BK132" s="718"/>
      <c r="BL132" s="718"/>
      <c r="BM132" s="718"/>
      <c r="BN132" s="1152"/>
      <c r="BO132" s="1006"/>
      <c r="BP132" s="718"/>
      <c r="BQ132" s="718"/>
      <c r="BR132" s="718"/>
      <c r="BS132" s="718"/>
      <c r="BT132" s="718"/>
      <c r="BU132" s="718"/>
    </row>
    <row r="133" spans="1:73" ht="37.5" customHeight="1" thickTop="1" x14ac:dyDescent="0.25">
      <c r="A133" s="151"/>
      <c r="B133" s="24"/>
      <c r="C133" s="1448" t="s">
        <v>1789</v>
      </c>
      <c r="D133" s="1049" t="s">
        <v>1790</v>
      </c>
      <c r="E133" s="1061">
        <v>550</v>
      </c>
      <c r="F133" s="1459" t="s">
        <v>3708</v>
      </c>
      <c r="G133" s="1347" t="s">
        <v>1791</v>
      </c>
      <c r="H133" s="1347">
        <v>1</v>
      </c>
      <c r="I133" s="1347" t="s">
        <v>3041</v>
      </c>
      <c r="J133" s="1347">
        <v>45</v>
      </c>
      <c r="K133" s="1347" t="s">
        <v>3625</v>
      </c>
      <c r="L133" s="1347">
        <v>4502</v>
      </c>
      <c r="M133" s="1347" t="s">
        <v>3060</v>
      </c>
      <c r="N133" s="1453">
        <v>2026004540087</v>
      </c>
      <c r="O133" s="1347" t="s">
        <v>3678</v>
      </c>
      <c r="P133" s="1013" t="s">
        <v>1791</v>
      </c>
      <c r="Q133" s="1491">
        <v>1</v>
      </c>
      <c r="R133" s="1488" t="s">
        <v>2871</v>
      </c>
      <c r="S133" s="1040"/>
      <c r="T133" s="1022"/>
      <c r="U133" s="1007"/>
      <c r="V133" s="1007"/>
      <c r="W133" s="1007"/>
      <c r="X133" s="1007"/>
      <c r="Y133" s="1007"/>
      <c r="Z133" s="1004">
        <f t="shared" ref="Z133" si="304">+AQ133+AY133+BG133+BO133</f>
        <v>0</v>
      </c>
      <c r="AA133" s="1004">
        <f t="shared" ref="AA133" si="305">SUM(AR133:AR136,AZ133:AZ136,BH133:BH136,BP133:BP136)</f>
        <v>0</v>
      </c>
      <c r="AB133" s="1004">
        <f t="shared" ref="AB133" si="306">SUM(AS133:AS136,BA133:BA136,BI133:BI136,BQ133:BQ136)</f>
        <v>0</v>
      </c>
      <c r="AC133" s="1004">
        <f t="shared" ref="AC133" si="307">SUM(AT133:AT136,BB133:BB136,BJ133:BJ136,BR133:BR136)</f>
        <v>0</v>
      </c>
      <c r="AD133" s="1004">
        <f t="shared" ref="AD133" si="308">SUM(AU133:AU136,BC133:BC136,BK133:BK136,BS133:BS136)</f>
        <v>0</v>
      </c>
      <c r="AE133" s="1004">
        <f t="shared" ref="AE133" si="309">SUM(AV133:AV136,BD133:BD136,BL133:BL136,BT133:BT136)</f>
        <v>0</v>
      </c>
      <c r="AF133" s="1004">
        <f t="shared" ref="AF133" si="310">SUM(AW133:AW136,BE133:BE136,BM133:BM136,BU133:BU136)</f>
        <v>0</v>
      </c>
      <c r="AG133" s="714"/>
      <c r="AH133" s="593"/>
      <c r="AI133" s="593"/>
      <c r="AJ133" s="593"/>
      <c r="AK133" s="207"/>
      <c r="AL133" s="208"/>
      <c r="AM133" s="208"/>
      <c r="AN133" s="208"/>
      <c r="AO133" s="208"/>
      <c r="AP133" s="1150">
        <f t="shared" ref="AP133" si="311">+U133</f>
        <v>0</v>
      </c>
      <c r="AQ133" s="1004">
        <f t="shared" ref="AQ133" si="312">SUM(AR133:AW136)</f>
        <v>0</v>
      </c>
      <c r="AR133" s="299"/>
      <c r="AS133" s="299"/>
      <c r="AT133" s="299"/>
      <c r="AU133" s="299"/>
      <c r="AV133" s="299"/>
      <c r="AW133" s="299"/>
      <c r="AX133" s="1150">
        <f t="shared" ref="AX133" si="313">+V133</f>
        <v>0</v>
      </c>
      <c r="AY133" s="1004">
        <f t="shared" ref="AY133" si="314">SUM(AZ133:BE136)</f>
        <v>0</v>
      </c>
      <c r="AZ133" s="299"/>
      <c r="BA133" s="299"/>
      <c r="BB133" s="299"/>
      <c r="BC133" s="299"/>
      <c r="BD133" s="299"/>
      <c r="BE133" s="299"/>
      <c r="BF133" s="1150">
        <f t="shared" ref="BF133" si="315">+W133</f>
        <v>0</v>
      </c>
      <c r="BG133" s="1004">
        <f t="shared" ref="BG133" si="316">SUM(BH133:BM136)</f>
        <v>0</v>
      </c>
      <c r="BH133" s="299"/>
      <c r="BI133" s="299"/>
      <c r="BJ133" s="299"/>
      <c r="BK133" s="299"/>
      <c r="BL133" s="299"/>
      <c r="BM133" s="299"/>
      <c r="BN133" s="1150">
        <f t="shared" ref="BN133" si="317">+X133</f>
        <v>0</v>
      </c>
      <c r="BO133" s="1004">
        <f t="shared" ref="BO133" si="318">SUM(BP133:BU136)</f>
        <v>0</v>
      </c>
      <c r="BP133" s="299"/>
      <c r="BQ133" s="299"/>
      <c r="BR133" s="299"/>
      <c r="BS133" s="299"/>
      <c r="BT133" s="299"/>
      <c r="BU133" s="299"/>
    </row>
    <row r="134" spans="1:73" ht="37.5" customHeight="1" x14ac:dyDescent="0.25">
      <c r="A134" s="151"/>
      <c r="B134" s="24"/>
      <c r="C134" s="1449"/>
      <c r="D134" s="1050"/>
      <c r="E134" s="1062"/>
      <c r="F134" s="1460"/>
      <c r="G134" s="1348" t="s">
        <v>1791</v>
      </c>
      <c r="H134" s="1348">
        <v>1</v>
      </c>
      <c r="I134" s="1348" t="s">
        <v>3041</v>
      </c>
      <c r="J134" s="1348">
        <v>45</v>
      </c>
      <c r="K134" s="1348" t="s">
        <v>3625</v>
      </c>
      <c r="L134" s="1348">
        <v>4502</v>
      </c>
      <c r="M134" s="1348" t="s">
        <v>3060</v>
      </c>
      <c r="N134" s="1454"/>
      <c r="O134" s="1348" t="s">
        <v>3678</v>
      </c>
      <c r="P134" s="1014" t="s">
        <v>1791</v>
      </c>
      <c r="Q134" s="1492">
        <v>1</v>
      </c>
      <c r="R134" s="1489" t="s">
        <v>2871</v>
      </c>
      <c r="S134" s="1041"/>
      <c r="T134" s="1023"/>
      <c r="U134" s="1008"/>
      <c r="V134" s="1008"/>
      <c r="W134" s="1008"/>
      <c r="X134" s="1008"/>
      <c r="Y134" s="1008"/>
      <c r="Z134" s="1005"/>
      <c r="AA134" s="1005"/>
      <c r="AB134" s="1005"/>
      <c r="AC134" s="1005"/>
      <c r="AD134" s="1005"/>
      <c r="AE134" s="1005"/>
      <c r="AF134" s="1005"/>
      <c r="AG134" s="479"/>
      <c r="AH134" s="592"/>
      <c r="AI134" s="592"/>
      <c r="AJ134" s="592"/>
      <c r="AK134" s="196"/>
      <c r="AL134" s="197"/>
      <c r="AM134" s="197"/>
      <c r="AN134" s="197"/>
      <c r="AO134" s="197"/>
      <c r="AP134" s="1151"/>
      <c r="AQ134" s="1005"/>
      <c r="AR134" s="282"/>
      <c r="AS134" s="282"/>
      <c r="AT134" s="282"/>
      <c r="AU134" s="282"/>
      <c r="AV134" s="282"/>
      <c r="AW134" s="282"/>
      <c r="AX134" s="1151"/>
      <c r="AY134" s="1005"/>
      <c r="AZ134" s="282"/>
      <c r="BA134" s="282"/>
      <c r="BB134" s="282"/>
      <c r="BC134" s="282"/>
      <c r="BD134" s="282"/>
      <c r="BE134" s="282"/>
      <c r="BF134" s="1151"/>
      <c r="BG134" s="1005"/>
      <c r="BH134" s="282"/>
      <c r="BI134" s="282"/>
      <c r="BJ134" s="282"/>
      <c r="BK134" s="282"/>
      <c r="BL134" s="282"/>
      <c r="BM134" s="282"/>
      <c r="BN134" s="1151"/>
      <c r="BO134" s="1005"/>
      <c r="BP134" s="282"/>
      <c r="BQ134" s="282"/>
      <c r="BR134" s="282"/>
      <c r="BS134" s="282"/>
      <c r="BT134" s="282"/>
      <c r="BU134" s="282"/>
    </row>
    <row r="135" spans="1:73" ht="37.5" customHeight="1" x14ac:dyDescent="0.25">
      <c r="A135" s="151"/>
      <c r="B135" s="24"/>
      <c r="C135" s="1449"/>
      <c r="D135" s="1050"/>
      <c r="E135" s="1062"/>
      <c r="F135" s="1460"/>
      <c r="G135" s="1348" t="s">
        <v>1791</v>
      </c>
      <c r="H135" s="1348">
        <v>1</v>
      </c>
      <c r="I135" s="1348" t="s">
        <v>3041</v>
      </c>
      <c r="J135" s="1348">
        <v>45</v>
      </c>
      <c r="K135" s="1348" t="s">
        <v>3625</v>
      </c>
      <c r="L135" s="1348">
        <v>4502</v>
      </c>
      <c r="M135" s="1348" t="s">
        <v>3060</v>
      </c>
      <c r="N135" s="1454"/>
      <c r="O135" s="1348" t="s">
        <v>3678</v>
      </c>
      <c r="P135" s="1014" t="s">
        <v>1791</v>
      </c>
      <c r="Q135" s="1492">
        <v>1</v>
      </c>
      <c r="R135" s="1489" t="s">
        <v>2871</v>
      </c>
      <c r="S135" s="1041"/>
      <c r="T135" s="1023"/>
      <c r="U135" s="1008"/>
      <c r="V135" s="1008"/>
      <c r="W135" s="1008"/>
      <c r="X135" s="1008"/>
      <c r="Y135" s="1008"/>
      <c r="Z135" s="1005"/>
      <c r="AA135" s="1005"/>
      <c r="AB135" s="1005"/>
      <c r="AC135" s="1005"/>
      <c r="AD135" s="1005"/>
      <c r="AE135" s="1005"/>
      <c r="AF135" s="1005"/>
      <c r="AG135" s="196"/>
      <c r="AH135" s="592"/>
      <c r="AI135" s="592"/>
      <c r="AJ135" s="592"/>
      <c r="AK135" s="196"/>
      <c r="AL135" s="197"/>
      <c r="AM135" s="197"/>
      <c r="AN135" s="197"/>
      <c r="AO135" s="197"/>
      <c r="AP135" s="1151"/>
      <c r="AQ135" s="1005"/>
      <c r="AR135" s="282"/>
      <c r="AS135" s="282"/>
      <c r="AT135" s="282"/>
      <c r="AU135" s="282"/>
      <c r="AV135" s="282"/>
      <c r="AW135" s="282"/>
      <c r="AX135" s="1151"/>
      <c r="AY135" s="1005"/>
      <c r="AZ135" s="282"/>
      <c r="BA135" s="282"/>
      <c r="BB135" s="282"/>
      <c r="BC135" s="282"/>
      <c r="BD135" s="282"/>
      <c r="BE135" s="282"/>
      <c r="BF135" s="1151"/>
      <c r="BG135" s="1005"/>
      <c r="BH135" s="282"/>
      <c r="BI135" s="282"/>
      <c r="BJ135" s="282"/>
      <c r="BK135" s="282"/>
      <c r="BL135" s="282"/>
      <c r="BM135" s="282"/>
      <c r="BN135" s="1151"/>
      <c r="BO135" s="1005"/>
      <c r="BP135" s="282"/>
      <c r="BQ135" s="282"/>
      <c r="BR135" s="282"/>
      <c r="BS135" s="282"/>
      <c r="BT135" s="282"/>
      <c r="BU135" s="282"/>
    </row>
    <row r="136" spans="1:73" ht="37.5" customHeight="1" thickBot="1" x14ac:dyDescent="0.3">
      <c r="A136" s="151"/>
      <c r="B136" s="24"/>
      <c r="C136" s="1450"/>
      <c r="D136" s="1051"/>
      <c r="E136" s="1063"/>
      <c r="F136" s="1461"/>
      <c r="G136" s="1468" t="s">
        <v>1791</v>
      </c>
      <c r="H136" s="1468">
        <v>1</v>
      </c>
      <c r="I136" s="1468" t="s">
        <v>3041</v>
      </c>
      <c r="J136" s="1468">
        <v>45</v>
      </c>
      <c r="K136" s="1468" t="s">
        <v>3625</v>
      </c>
      <c r="L136" s="1468">
        <v>4502</v>
      </c>
      <c r="M136" s="1468" t="s">
        <v>3060</v>
      </c>
      <c r="N136" s="1455"/>
      <c r="O136" s="1468" t="s">
        <v>3678</v>
      </c>
      <c r="P136" s="1015" t="s">
        <v>1791</v>
      </c>
      <c r="Q136" s="1493">
        <v>1</v>
      </c>
      <c r="R136" s="1490" t="s">
        <v>2871</v>
      </c>
      <c r="S136" s="1042"/>
      <c r="T136" s="1024"/>
      <c r="U136" s="1009"/>
      <c r="V136" s="1009"/>
      <c r="W136" s="1009"/>
      <c r="X136" s="1009"/>
      <c r="Y136" s="1009"/>
      <c r="Z136" s="1006"/>
      <c r="AA136" s="1006"/>
      <c r="AB136" s="1006"/>
      <c r="AC136" s="1006"/>
      <c r="AD136" s="1006"/>
      <c r="AE136" s="1006"/>
      <c r="AF136" s="1006"/>
      <c r="AG136" s="715"/>
      <c r="AH136" s="716"/>
      <c r="AI136" s="716"/>
      <c r="AJ136" s="716"/>
      <c r="AK136" s="715"/>
      <c r="AL136" s="717"/>
      <c r="AM136" s="717"/>
      <c r="AN136" s="717"/>
      <c r="AO136" s="717"/>
      <c r="AP136" s="1152"/>
      <c r="AQ136" s="1006"/>
      <c r="AR136" s="718"/>
      <c r="AS136" s="718"/>
      <c r="AT136" s="718"/>
      <c r="AU136" s="718"/>
      <c r="AV136" s="718"/>
      <c r="AW136" s="718"/>
      <c r="AX136" s="1152"/>
      <c r="AY136" s="1006"/>
      <c r="AZ136" s="718"/>
      <c r="BA136" s="718"/>
      <c r="BB136" s="718"/>
      <c r="BC136" s="718"/>
      <c r="BD136" s="718"/>
      <c r="BE136" s="718"/>
      <c r="BF136" s="1152"/>
      <c r="BG136" s="1006"/>
      <c r="BH136" s="718"/>
      <c r="BI136" s="718"/>
      <c r="BJ136" s="718"/>
      <c r="BK136" s="718"/>
      <c r="BL136" s="718"/>
      <c r="BM136" s="718"/>
      <c r="BN136" s="1152"/>
      <c r="BO136" s="1006"/>
      <c r="BP136" s="718"/>
      <c r="BQ136" s="718"/>
      <c r="BR136" s="718"/>
      <c r="BS136" s="718"/>
      <c r="BT136" s="718"/>
      <c r="BU136" s="718"/>
    </row>
    <row r="137" spans="1:73" ht="37.5" customHeight="1" thickTop="1" x14ac:dyDescent="0.25">
      <c r="A137" s="151"/>
      <c r="B137" s="24"/>
      <c r="C137" s="1448" t="s">
        <v>1792</v>
      </c>
      <c r="D137" s="1049" t="s">
        <v>1793</v>
      </c>
      <c r="E137" s="1061">
        <v>551</v>
      </c>
      <c r="F137" s="1459" t="s">
        <v>3704</v>
      </c>
      <c r="G137" s="1347" t="s">
        <v>3705</v>
      </c>
      <c r="H137" s="1347">
        <v>40</v>
      </c>
      <c r="I137" s="1347" t="s">
        <v>3041</v>
      </c>
      <c r="J137" s="1347">
        <v>45</v>
      </c>
      <c r="K137" s="1347" t="s">
        <v>3625</v>
      </c>
      <c r="L137" s="1347">
        <v>4502</v>
      </c>
      <c r="M137" s="1347" t="s">
        <v>3060</v>
      </c>
      <c r="N137" s="1453">
        <v>2026004540087</v>
      </c>
      <c r="O137" s="1347" t="s">
        <v>3678</v>
      </c>
      <c r="P137" s="1052" t="s">
        <v>686</v>
      </c>
      <c r="Q137" s="1469">
        <v>40</v>
      </c>
      <c r="R137" s="1462" t="s">
        <v>2871</v>
      </c>
      <c r="S137" s="1040"/>
      <c r="T137" s="1022"/>
      <c r="U137" s="1007"/>
      <c r="V137" s="1007"/>
      <c r="W137" s="1007"/>
      <c r="X137" s="1007"/>
      <c r="Y137" s="1007"/>
      <c r="Z137" s="1004">
        <f t="shared" ref="Z137" si="319">+AQ137+AY137+BG137+BO137</f>
        <v>0</v>
      </c>
      <c r="AA137" s="1004">
        <f t="shared" ref="AA137" si="320">SUM(AR137:AR140,AZ137:AZ140,BH137:BH140,BP137:BP140)</f>
        <v>0</v>
      </c>
      <c r="AB137" s="1004">
        <f t="shared" ref="AB137" si="321">SUM(AS137:AS140,BA137:BA140,BI137:BI140,BQ137:BQ140)</f>
        <v>0</v>
      </c>
      <c r="AC137" s="1004">
        <f t="shared" ref="AC137" si="322">SUM(AT137:AT140,BB137:BB140,BJ137:BJ140,BR137:BR140)</f>
        <v>0</v>
      </c>
      <c r="AD137" s="1004">
        <f t="shared" ref="AD137" si="323">SUM(AU137:AU140,BC137:BC140,BK137:BK140,BS137:BS140)</f>
        <v>0</v>
      </c>
      <c r="AE137" s="1004">
        <f t="shared" ref="AE137" si="324">SUM(AV137:AV140,BD137:BD140,BL137:BL140,BT137:BT140)</f>
        <v>0</v>
      </c>
      <c r="AF137" s="1004">
        <f t="shared" ref="AF137" si="325">SUM(AW137:AW140,BE137:BE140,BM137:BM140,BU137:BU140)</f>
        <v>0</v>
      </c>
      <c r="AG137" s="714"/>
      <c r="AH137" s="593"/>
      <c r="AI137" s="593"/>
      <c r="AJ137" s="593"/>
      <c r="AK137" s="207"/>
      <c r="AL137" s="208"/>
      <c r="AM137" s="208"/>
      <c r="AN137" s="208"/>
      <c r="AO137" s="208"/>
      <c r="AP137" s="1150">
        <f t="shared" ref="AP137" si="326">+U137</f>
        <v>0</v>
      </c>
      <c r="AQ137" s="1004">
        <f t="shared" ref="AQ137" si="327">SUM(AR137:AW140)</f>
        <v>0</v>
      </c>
      <c r="AR137" s="299"/>
      <c r="AS137" s="299"/>
      <c r="AT137" s="299"/>
      <c r="AU137" s="299"/>
      <c r="AV137" s="299"/>
      <c r="AW137" s="299"/>
      <c r="AX137" s="1150">
        <f t="shared" ref="AX137" si="328">+V137</f>
        <v>0</v>
      </c>
      <c r="AY137" s="1004">
        <f t="shared" ref="AY137" si="329">SUM(AZ137:BE140)</f>
        <v>0</v>
      </c>
      <c r="AZ137" s="299"/>
      <c r="BA137" s="299"/>
      <c r="BB137" s="299"/>
      <c r="BC137" s="299"/>
      <c r="BD137" s="299"/>
      <c r="BE137" s="299"/>
      <c r="BF137" s="1150">
        <f t="shared" ref="BF137" si="330">+W137</f>
        <v>0</v>
      </c>
      <c r="BG137" s="1004">
        <f t="shared" ref="BG137" si="331">SUM(BH137:BM140)</f>
        <v>0</v>
      </c>
      <c r="BH137" s="299"/>
      <c r="BI137" s="299"/>
      <c r="BJ137" s="299"/>
      <c r="BK137" s="299"/>
      <c r="BL137" s="299"/>
      <c r="BM137" s="299"/>
      <c r="BN137" s="1150">
        <f t="shared" ref="BN137" si="332">+X137</f>
        <v>0</v>
      </c>
      <c r="BO137" s="1004">
        <f t="shared" ref="BO137" si="333">SUM(BP137:BU140)</f>
        <v>0</v>
      </c>
      <c r="BP137" s="299"/>
      <c r="BQ137" s="299"/>
      <c r="BR137" s="299"/>
      <c r="BS137" s="299"/>
      <c r="BT137" s="299"/>
      <c r="BU137" s="299"/>
    </row>
    <row r="138" spans="1:73" ht="37.5" customHeight="1" x14ac:dyDescent="0.25">
      <c r="A138" s="151"/>
      <c r="B138" s="24"/>
      <c r="C138" s="1449"/>
      <c r="D138" s="1050"/>
      <c r="E138" s="1062"/>
      <c r="F138" s="1460"/>
      <c r="G138" s="1348" t="s">
        <v>3705</v>
      </c>
      <c r="H138" s="1348">
        <v>40</v>
      </c>
      <c r="I138" s="1348" t="s">
        <v>3041</v>
      </c>
      <c r="J138" s="1348">
        <v>45</v>
      </c>
      <c r="K138" s="1348" t="s">
        <v>3625</v>
      </c>
      <c r="L138" s="1348">
        <v>4502</v>
      </c>
      <c r="M138" s="1348" t="s">
        <v>3060</v>
      </c>
      <c r="N138" s="1454"/>
      <c r="O138" s="1348" t="s">
        <v>3678</v>
      </c>
      <c r="P138" s="1053"/>
      <c r="Q138" s="1470">
        <v>40</v>
      </c>
      <c r="R138" s="1463" t="s">
        <v>2871</v>
      </c>
      <c r="S138" s="1041"/>
      <c r="T138" s="1023"/>
      <c r="U138" s="1008"/>
      <c r="V138" s="1008"/>
      <c r="W138" s="1008"/>
      <c r="X138" s="1008"/>
      <c r="Y138" s="1008"/>
      <c r="Z138" s="1005"/>
      <c r="AA138" s="1005"/>
      <c r="AB138" s="1005"/>
      <c r="AC138" s="1005"/>
      <c r="AD138" s="1005"/>
      <c r="AE138" s="1005"/>
      <c r="AF138" s="1005"/>
      <c r="AG138" s="479"/>
      <c r="AH138" s="592"/>
      <c r="AI138" s="592"/>
      <c r="AJ138" s="592"/>
      <c r="AK138" s="196"/>
      <c r="AL138" s="197"/>
      <c r="AM138" s="197"/>
      <c r="AN138" s="197"/>
      <c r="AO138" s="197"/>
      <c r="AP138" s="1151"/>
      <c r="AQ138" s="1005"/>
      <c r="AR138" s="282"/>
      <c r="AS138" s="282"/>
      <c r="AT138" s="282"/>
      <c r="AU138" s="282"/>
      <c r="AV138" s="282"/>
      <c r="AW138" s="282"/>
      <c r="AX138" s="1151"/>
      <c r="AY138" s="1005"/>
      <c r="AZ138" s="282"/>
      <c r="BA138" s="282"/>
      <c r="BB138" s="282"/>
      <c r="BC138" s="282"/>
      <c r="BD138" s="282"/>
      <c r="BE138" s="282"/>
      <c r="BF138" s="1151"/>
      <c r="BG138" s="1005"/>
      <c r="BH138" s="282"/>
      <c r="BI138" s="282"/>
      <c r="BJ138" s="282"/>
      <c r="BK138" s="282"/>
      <c r="BL138" s="282"/>
      <c r="BM138" s="282"/>
      <c r="BN138" s="1151"/>
      <c r="BO138" s="1005"/>
      <c r="BP138" s="282"/>
      <c r="BQ138" s="282"/>
      <c r="BR138" s="282"/>
      <c r="BS138" s="282"/>
      <c r="BT138" s="282"/>
      <c r="BU138" s="282"/>
    </row>
    <row r="139" spans="1:73" ht="37.5" customHeight="1" x14ac:dyDescent="0.25">
      <c r="A139" s="151"/>
      <c r="B139" s="24"/>
      <c r="C139" s="1449"/>
      <c r="D139" s="1050"/>
      <c r="E139" s="1062"/>
      <c r="F139" s="1460"/>
      <c r="G139" s="1348" t="s">
        <v>3705</v>
      </c>
      <c r="H139" s="1348">
        <v>40</v>
      </c>
      <c r="I139" s="1348" t="s">
        <v>3041</v>
      </c>
      <c r="J139" s="1348">
        <v>45</v>
      </c>
      <c r="K139" s="1348" t="s">
        <v>3625</v>
      </c>
      <c r="L139" s="1348">
        <v>4502</v>
      </c>
      <c r="M139" s="1348" t="s">
        <v>3060</v>
      </c>
      <c r="N139" s="1454"/>
      <c r="O139" s="1348" t="s">
        <v>3678</v>
      </c>
      <c r="P139" s="1053"/>
      <c r="Q139" s="1470">
        <v>40</v>
      </c>
      <c r="R139" s="1463" t="s">
        <v>2871</v>
      </c>
      <c r="S139" s="1041"/>
      <c r="T139" s="1023"/>
      <c r="U139" s="1008"/>
      <c r="V139" s="1008"/>
      <c r="W139" s="1008"/>
      <c r="X139" s="1008"/>
      <c r="Y139" s="1008"/>
      <c r="Z139" s="1005"/>
      <c r="AA139" s="1005"/>
      <c r="AB139" s="1005"/>
      <c r="AC139" s="1005"/>
      <c r="AD139" s="1005"/>
      <c r="AE139" s="1005"/>
      <c r="AF139" s="1005"/>
      <c r="AG139" s="196"/>
      <c r="AH139" s="592"/>
      <c r="AI139" s="592"/>
      <c r="AJ139" s="592"/>
      <c r="AK139" s="196"/>
      <c r="AL139" s="197"/>
      <c r="AM139" s="197"/>
      <c r="AN139" s="197"/>
      <c r="AO139" s="197"/>
      <c r="AP139" s="1151"/>
      <c r="AQ139" s="1005"/>
      <c r="AR139" s="282"/>
      <c r="AS139" s="282"/>
      <c r="AT139" s="282"/>
      <c r="AU139" s="282"/>
      <c r="AV139" s="282"/>
      <c r="AW139" s="282"/>
      <c r="AX139" s="1151"/>
      <c r="AY139" s="1005"/>
      <c r="AZ139" s="282"/>
      <c r="BA139" s="282"/>
      <c r="BB139" s="282"/>
      <c r="BC139" s="282"/>
      <c r="BD139" s="282"/>
      <c r="BE139" s="282"/>
      <c r="BF139" s="1151"/>
      <c r="BG139" s="1005"/>
      <c r="BH139" s="282"/>
      <c r="BI139" s="282"/>
      <c r="BJ139" s="282"/>
      <c r="BK139" s="282"/>
      <c r="BL139" s="282"/>
      <c r="BM139" s="282"/>
      <c r="BN139" s="1151"/>
      <c r="BO139" s="1005"/>
      <c r="BP139" s="282"/>
      <c r="BQ139" s="282"/>
      <c r="BR139" s="282"/>
      <c r="BS139" s="282"/>
      <c r="BT139" s="282"/>
      <c r="BU139" s="282"/>
    </row>
    <row r="140" spans="1:73" ht="37.5" customHeight="1" thickBot="1" x14ac:dyDescent="0.3">
      <c r="A140" s="151"/>
      <c r="B140" s="24"/>
      <c r="C140" s="1450"/>
      <c r="D140" s="1051"/>
      <c r="E140" s="1063"/>
      <c r="F140" s="1461"/>
      <c r="G140" s="1468" t="s">
        <v>3705</v>
      </c>
      <c r="H140" s="1468">
        <v>40</v>
      </c>
      <c r="I140" s="1468" t="s">
        <v>3041</v>
      </c>
      <c r="J140" s="1468">
        <v>45</v>
      </c>
      <c r="K140" s="1468" t="s">
        <v>3625</v>
      </c>
      <c r="L140" s="1468">
        <v>4502</v>
      </c>
      <c r="M140" s="1468" t="s">
        <v>3060</v>
      </c>
      <c r="N140" s="1455"/>
      <c r="O140" s="1468" t="s">
        <v>3678</v>
      </c>
      <c r="P140" s="1054"/>
      <c r="Q140" s="1471">
        <v>40</v>
      </c>
      <c r="R140" s="1464" t="s">
        <v>2871</v>
      </c>
      <c r="S140" s="1042"/>
      <c r="T140" s="1024"/>
      <c r="U140" s="1009"/>
      <c r="V140" s="1009"/>
      <c r="W140" s="1009"/>
      <c r="X140" s="1009"/>
      <c r="Y140" s="1009"/>
      <c r="Z140" s="1006"/>
      <c r="AA140" s="1006"/>
      <c r="AB140" s="1006"/>
      <c r="AC140" s="1006"/>
      <c r="AD140" s="1006"/>
      <c r="AE140" s="1006"/>
      <c r="AF140" s="1006"/>
      <c r="AG140" s="715"/>
      <c r="AH140" s="716"/>
      <c r="AI140" s="716"/>
      <c r="AJ140" s="716"/>
      <c r="AK140" s="715"/>
      <c r="AL140" s="717"/>
      <c r="AM140" s="717"/>
      <c r="AN140" s="717"/>
      <c r="AO140" s="717"/>
      <c r="AP140" s="1152"/>
      <c r="AQ140" s="1006"/>
      <c r="AR140" s="718"/>
      <c r="AS140" s="718"/>
      <c r="AT140" s="718"/>
      <c r="AU140" s="718"/>
      <c r="AV140" s="718"/>
      <c r="AW140" s="718"/>
      <c r="AX140" s="1152"/>
      <c r="AY140" s="1006"/>
      <c r="AZ140" s="718"/>
      <c r="BA140" s="718"/>
      <c r="BB140" s="718"/>
      <c r="BC140" s="718"/>
      <c r="BD140" s="718"/>
      <c r="BE140" s="718"/>
      <c r="BF140" s="1152"/>
      <c r="BG140" s="1006"/>
      <c r="BH140" s="718"/>
      <c r="BI140" s="718"/>
      <c r="BJ140" s="718"/>
      <c r="BK140" s="718"/>
      <c r="BL140" s="718"/>
      <c r="BM140" s="718"/>
      <c r="BN140" s="1152"/>
      <c r="BO140" s="1006"/>
      <c r="BP140" s="718"/>
      <c r="BQ140" s="718"/>
      <c r="BR140" s="718"/>
      <c r="BS140" s="718"/>
      <c r="BT140" s="718"/>
      <c r="BU140" s="718"/>
    </row>
    <row r="141" spans="1:73" ht="37.5" customHeight="1" thickTop="1" x14ac:dyDescent="0.25">
      <c r="A141" s="151"/>
      <c r="B141" s="24"/>
      <c r="C141" s="1448" t="s">
        <v>1794</v>
      </c>
      <c r="D141" s="1049" t="s">
        <v>1795</v>
      </c>
      <c r="E141" s="1061">
        <v>552</v>
      </c>
      <c r="F141" s="1459" t="s">
        <v>3699</v>
      </c>
      <c r="G141" s="1347" t="s">
        <v>2070</v>
      </c>
      <c r="H141" s="1347">
        <v>160</v>
      </c>
      <c r="I141" s="1347" t="s">
        <v>3041</v>
      </c>
      <c r="J141" s="1347">
        <v>45</v>
      </c>
      <c r="K141" s="1347" t="s">
        <v>3625</v>
      </c>
      <c r="L141" s="1347">
        <v>4502</v>
      </c>
      <c r="M141" s="1347" t="s">
        <v>3060</v>
      </c>
      <c r="N141" s="1453">
        <v>2026004540087</v>
      </c>
      <c r="O141" s="1347" t="s">
        <v>3678</v>
      </c>
      <c r="P141" s="1013" t="s">
        <v>1761</v>
      </c>
      <c r="Q141" s="1491">
        <v>160</v>
      </c>
      <c r="R141" s="1488" t="s">
        <v>2871</v>
      </c>
      <c r="S141" s="1040"/>
      <c r="T141" s="1022"/>
      <c r="U141" s="1007"/>
      <c r="V141" s="1007"/>
      <c r="W141" s="1007"/>
      <c r="X141" s="1007"/>
      <c r="Y141" s="1007"/>
      <c r="Z141" s="1004">
        <f t="shared" ref="Z141" si="334">+AQ141+AY141+BG141+BO141</f>
        <v>0</v>
      </c>
      <c r="AA141" s="1004">
        <f t="shared" ref="AA141" si="335">SUM(AR141:AR144,AZ141:AZ144,BH141:BH144,BP141:BP144)</f>
        <v>0</v>
      </c>
      <c r="AB141" s="1004">
        <f t="shared" ref="AB141" si="336">SUM(AS141:AS144,BA141:BA144,BI141:BI144,BQ141:BQ144)</f>
        <v>0</v>
      </c>
      <c r="AC141" s="1004">
        <f t="shared" ref="AC141" si="337">SUM(AT141:AT144,BB141:BB144,BJ141:BJ144,BR141:BR144)</f>
        <v>0</v>
      </c>
      <c r="AD141" s="1004">
        <f t="shared" ref="AD141" si="338">SUM(AU141:AU144,BC141:BC144,BK141:BK144,BS141:BS144)</f>
        <v>0</v>
      </c>
      <c r="AE141" s="1004">
        <f t="shared" ref="AE141" si="339">SUM(AV141:AV144,BD141:BD144,BL141:BL144,BT141:BT144)</f>
        <v>0</v>
      </c>
      <c r="AF141" s="1004">
        <f t="shared" ref="AF141" si="340">SUM(AW141:AW144,BE141:BE144,BM141:BM144,BU141:BU144)</f>
        <v>0</v>
      </c>
      <c r="AG141" s="714"/>
      <c r="AH141" s="593"/>
      <c r="AI141" s="593"/>
      <c r="AJ141" s="593"/>
      <c r="AK141" s="207"/>
      <c r="AL141" s="208"/>
      <c r="AM141" s="208"/>
      <c r="AN141" s="208"/>
      <c r="AO141" s="208"/>
      <c r="AP141" s="1150">
        <f t="shared" ref="AP141" si="341">+U141</f>
        <v>0</v>
      </c>
      <c r="AQ141" s="1004">
        <f t="shared" ref="AQ141" si="342">SUM(AR141:AW144)</f>
        <v>0</v>
      </c>
      <c r="AR141" s="299"/>
      <c r="AS141" s="299"/>
      <c r="AT141" s="299"/>
      <c r="AU141" s="299"/>
      <c r="AV141" s="299"/>
      <c r="AW141" s="299"/>
      <c r="AX141" s="1150">
        <f t="shared" ref="AX141" si="343">+V141</f>
        <v>0</v>
      </c>
      <c r="AY141" s="1004">
        <f t="shared" ref="AY141" si="344">SUM(AZ141:BE144)</f>
        <v>0</v>
      </c>
      <c r="AZ141" s="299"/>
      <c r="BA141" s="299"/>
      <c r="BB141" s="299"/>
      <c r="BC141" s="299"/>
      <c r="BD141" s="299"/>
      <c r="BE141" s="299"/>
      <c r="BF141" s="1150">
        <f t="shared" ref="BF141" si="345">+W141</f>
        <v>0</v>
      </c>
      <c r="BG141" s="1004">
        <f t="shared" ref="BG141" si="346">SUM(BH141:BM144)</f>
        <v>0</v>
      </c>
      <c r="BH141" s="299"/>
      <c r="BI141" s="299"/>
      <c r="BJ141" s="299"/>
      <c r="BK141" s="299"/>
      <c r="BL141" s="299"/>
      <c r="BM141" s="299"/>
      <c r="BN141" s="1150">
        <f t="shared" ref="BN141" si="347">+X141</f>
        <v>0</v>
      </c>
      <c r="BO141" s="1004">
        <f t="shared" ref="BO141" si="348">SUM(BP141:BU144)</f>
        <v>0</v>
      </c>
      <c r="BP141" s="299"/>
      <c r="BQ141" s="299"/>
      <c r="BR141" s="299"/>
      <c r="BS141" s="299"/>
      <c r="BT141" s="299"/>
      <c r="BU141" s="299"/>
    </row>
    <row r="142" spans="1:73" ht="37.5" customHeight="1" x14ac:dyDescent="0.25">
      <c r="A142" s="151"/>
      <c r="B142" s="24"/>
      <c r="C142" s="1449"/>
      <c r="D142" s="1050"/>
      <c r="E142" s="1062"/>
      <c r="F142" s="1460"/>
      <c r="G142" s="1348" t="s">
        <v>2070</v>
      </c>
      <c r="H142" s="1348">
        <v>160</v>
      </c>
      <c r="I142" s="1348" t="s">
        <v>3041</v>
      </c>
      <c r="J142" s="1348">
        <v>45</v>
      </c>
      <c r="K142" s="1348" t="s">
        <v>3625</v>
      </c>
      <c r="L142" s="1348">
        <v>4502</v>
      </c>
      <c r="M142" s="1348" t="s">
        <v>3060</v>
      </c>
      <c r="N142" s="1454"/>
      <c r="O142" s="1348" t="s">
        <v>3678</v>
      </c>
      <c r="P142" s="1014" t="s">
        <v>1761</v>
      </c>
      <c r="Q142" s="1492">
        <v>160</v>
      </c>
      <c r="R142" s="1489" t="s">
        <v>2871</v>
      </c>
      <c r="S142" s="1041"/>
      <c r="T142" s="1023"/>
      <c r="U142" s="1008"/>
      <c r="V142" s="1008"/>
      <c r="W142" s="1008"/>
      <c r="X142" s="1008"/>
      <c r="Y142" s="1008"/>
      <c r="Z142" s="1005"/>
      <c r="AA142" s="1005"/>
      <c r="AB142" s="1005"/>
      <c r="AC142" s="1005"/>
      <c r="AD142" s="1005"/>
      <c r="AE142" s="1005"/>
      <c r="AF142" s="1005"/>
      <c r="AG142" s="479"/>
      <c r="AH142" s="592"/>
      <c r="AI142" s="592"/>
      <c r="AJ142" s="592"/>
      <c r="AK142" s="196"/>
      <c r="AL142" s="197"/>
      <c r="AM142" s="197"/>
      <c r="AN142" s="197"/>
      <c r="AO142" s="197"/>
      <c r="AP142" s="1151"/>
      <c r="AQ142" s="1005"/>
      <c r="AR142" s="282"/>
      <c r="AS142" s="282"/>
      <c r="AT142" s="282"/>
      <c r="AU142" s="282"/>
      <c r="AV142" s="282"/>
      <c r="AW142" s="282"/>
      <c r="AX142" s="1151"/>
      <c r="AY142" s="1005"/>
      <c r="AZ142" s="282"/>
      <c r="BA142" s="282"/>
      <c r="BB142" s="282"/>
      <c r="BC142" s="282"/>
      <c r="BD142" s="282"/>
      <c r="BE142" s="282"/>
      <c r="BF142" s="1151"/>
      <c r="BG142" s="1005"/>
      <c r="BH142" s="282"/>
      <c r="BI142" s="282"/>
      <c r="BJ142" s="282"/>
      <c r="BK142" s="282"/>
      <c r="BL142" s="282"/>
      <c r="BM142" s="282"/>
      <c r="BN142" s="1151"/>
      <c r="BO142" s="1005"/>
      <c r="BP142" s="282"/>
      <c r="BQ142" s="282"/>
      <c r="BR142" s="282"/>
      <c r="BS142" s="282"/>
      <c r="BT142" s="282"/>
      <c r="BU142" s="282"/>
    </row>
    <row r="143" spans="1:73" ht="37.5" customHeight="1" x14ac:dyDescent="0.25">
      <c r="A143" s="151"/>
      <c r="B143" s="24"/>
      <c r="C143" s="1449"/>
      <c r="D143" s="1050"/>
      <c r="E143" s="1062"/>
      <c r="F143" s="1460"/>
      <c r="G143" s="1348" t="s">
        <v>2070</v>
      </c>
      <c r="H143" s="1348">
        <v>160</v>
      </c>
      <c r="I143" s="1348" t="s">
        <v>3041</v>
      </c>
      <c r="J143" s="1348">
        <v>45</v>
      </c>
      <c r="K143" s="1348" t="s">
        <v>3625</v>
      </c>
      <c r="L143" s="1348">
        <v>4502</v>
      </c>
      <c r="M143" s="1348" t="s">
        <v>3060</v>
      </c>
      <c r="N143" s="1454"/>
      <c r="O143" s="1348" t="s">
        <v>3678</v>
      </c>
      <c r="P143" s="1014" t="s">
        <v>1761</v>
      </c>
      <c r="Q143" s="1492">
        <v>160</v>
      </c>
      <c r="R143" s="1489" t="s">
        <v>2871</v>
      </c>
      <c r="S143" s="1041"/>
      <c r="T143" s="1023"/>
      <c r="U143" s="1008"/>
      <c r="V143" s="1008"/>
      <c r="W143" s="1008"/>
      <c r="X143" s="1008"/>
      <c r="Y143" s="1008"/>
      <c r="Z143" s="1005"/>
      <c r="AA143" s="1005"/>
      <c r="AB143" s="1005"/>
      <c r="AC143" s="1005"/>
      <c r="AD143" s="1005"/>
      <c r="AE143" s="1005"/>
      <c r="AF143" s="1005"/>
      <c r="AG143" s="196"/>
      <c r="AH143" s="592"/>
      <c r="AI143" s="592"/>
      <c r="AJ143" s="592"/>
      <c r="AK143" s="196"/>
      <c r="AL143" s="197"/>
      <c r="AM143" s="197"/>
      <c r="AN143" s="197"/>
      <c r="AO143" s="197"/>
      <c r="AP143" s="1151"/>
      <c r="AQ143" s="1005"/>
      <c r="AR143" s="282"/>
      <c r="AS143" s="282"/>
      <c r="AT143" s="282"/>
      <c r="AU143" s="282"/>
      <c r="AV143" s="282"/>
      <c r="AW143" s="282"/>
      <c r="AX143" s="1151"/>
      <c r="AY143" s="1005"/>
      <c r="AZ143" s="282"/>
      <c r="BA143" s="282"/>
      <c r="BB143" s="282"/>
      <c r="BC143" s="282"/>
      <c r="BD143" s="282"/>
      <c r="BE143" s="282"/>
      <c r="BF143" s="1151"/>
      <c r="BG143" s="1005"/>
      <c r="BH143" s="282"/>
      <c r="BI143" s="282"/>
      <c r="BJ143" s="282"/>
      <c r="BK143" s="282"/>
      <c r="BL143" s="282"/>
      <c r="BM143" s="282"/>
      <c r="BN143" s="1151"/>
      <c r="BO143" s="1005"/>
      <c r="BP143" s="282"/>
      <c r="BQ143" s="282"/>
      <c r="BR143" s="282"/>
      <c r="BS143" s="282"/>
      <c r="BT143" s="282"/>
      <c r="BU143" s="282"/>
    </row>
    <row r="144" spans="1:73" ht="37.5" customHeight="1" thickBot="1" x14ac:dyDescent="0.3">
      <c r="A144" s="151"/>
      <c r="B144" s="24"/>
      <c r="C144" s="1450"/>
      <c r="D144" s="1051"/>
      <c r="E144" s="1063"/>
      <c r="F144" s="1461"/>
      <c r="G144" s="1468" t="s">
        <v>2070</v>
      </c>
      <c r="H144" s="1468">
        <v>160</v>
      </c>
      <c r="I144" s="1468" t="s">
        <v>3041</v>
      </c>
      <c r="J144" s="1468">
        <v>45</v>
      </c>
      <c r="K144" s="1468" t="s">
        <v>3625</v>
      </c>
      <c r="L144" s="1468">
        <v>4502</v>
      </c>
      <c r="M144" s="1468" t="s">
        <v>3060</v>
      </c>
      <c r="N144" s="1455"/>
      <c r="O144" s="1468" t="s">
        <v>3678</v>
      </c>
      <c r="P144" s="1015" t="s">
        <v>1761</v>
      </c>
      <c r="Q144" s="1493">
        <v>160</v>
      </c>
      <c r="R144" s="1490" t="s">
        <v>2871</v>
      </c>
      <c r="S144" s="1042"/>
      <c r="T144" s="1024"/>
      <c r="U144" s="1009"/>
      <c r="V144" s="1009"/>
      <c r="W144" s="1009"/>
      <c r="X144" s="1009"/>
      <c r="Y144" s="1009"/>
      <c r="Z144" s="1006"/>
      <c r="AA144" s="1006"/>
      <c r="AB144" s="1006"/>
      <c r="AC144" s="1006"/>
      <c r="AD144" s="1006"/>
      <c r="AE144" s="1006"/>
      <c r="AF144" s="1006"/>
      <c r="AG144" s="715"/>
      <c r="AH144" s="716"/>
      <c r="AI144" s="716"/>
      <c r="AJ144" s="716"/>
      <c r="AK144" s="715"/>
      <c r="AL144" s="717"/>
      <c r="AM144" s="717"/>
      <c r="AN144" s="717"/>
      <c r="AO144" s="717"/>
      <c r="AP144" s="1152"/>
      <c r="AQ144" s="1006"/>
      <c r="AR144" s="718"/>
      <c r="AS144" s="718"/>
      <c r="AT144" s="718"/>
      <c r="AU144" s="718"/>
      <c r="AV144" s="718"/>
      <c r="AW144" s="718"/>
      <c r="AX144" s="1152"/>
      <c r="AY144" s="1006"/>
      <c r="AZ144" s="718"/>
      <c r="BA144" s="718"/>
      <c r="BB144" s="718"/>
      <c r="BC144" s="718"/>
      <c r="BD144" s="718"/>
      <c r="BE144" s="718"/>
      <c r="BF144" s="1152"/>
      <c r="BG144" s="1006"/>
      <c r="BH144" s="718"/>
      <c r="BI144" s="718"/>
      <c r="BJ144" s="718"/>
      <c r="BK144" s="718"/>
      <c r="BL144" s="718"/>
      <c r="BM144" s="718"/>
      <c r="BN144" s="1152"/>
      <c r="BO144" s="1006"/>
      <c r="BP144" s="718"/>
      <c r="BQ144" s="718"/>
      <c r="BR144" s="718"/>
      <c r="BS144" s="718"/>
      <c r="BT144" s="718"/>
      <c r="BU144" s="718"/>
    </row>
    <row r="145" spans="1:73" ht="37.5" customHeight="1" thickTop="1" x14ac:dyDescent="0.25">
      <c r="A145" s="151"/>
      <c r="B145" s="24"/>
      <c r="C145" s="1448" t="s">
        <v>1796</v>
      </c>
      <c r="D145" s="1049" t="s">
        <v>1797</v>
      </c>
      <c r="E145" s="1061">
        <v>553</v>
      </c>
      <c r="F145" s="1459">
        <v>450203408</v>
      </c>
      <c r="G145" s="1347" t="s">
        <v>3695</v>
      </c>
      <c r="H145" s="1347">
        <v>2</v>
      </c>
      <c r="I145" s="1347" t="s">
        <v>3041</v>
      </c>
      <c r="J145" s="1347">
        <v>45</v>
      </c>
      <c r="K145" s="1347" t="s">
        <v>3625</v>
      </c>
      <c r="L145" s="1347">
        <v>4502</v>
      </c>
      <c r="M145" s="1347" t="s">
        <v>3060</v>
      </c>
      <c r="N145" s="1453">
        <v>2026004540087</v>
      </c>
      <c r="O145" s="1347" t="s">
        <v>3678</v>
      </c>
      <c r="P145" s="1013" t="s">
        <v>1752</v>
      </c>
      <c r="Q145" s="1491">
        <v>2</v>
      </c>
      <c r="R145" s="1488" t="s">
        <v>2871</v>
      </c>
      <c r="S145" s="1040"/>
      <c r="T145" s="1022"/>
      <c r="U145" s="1007"/>
      <c r="V145" s="1007"/>
      <c r="W145" s="1007"/>
      <c r="X145" s="1007"/>
      <c r="Y145" s="1007"/>
      <c r="Z145" s="1004">
        <f t="shared" ref="Z145" si="349">+AQ145+AY145+BG145+BO145</f>
        <v>0</v>
      </c>
      <c r="AA145" s="1004">
        <f t="shared" ref="AA145" si="350">SUM(AR145:AR148,AZ145:AZ148,BH145:BH148,BP145:BP148)</f>
        <v>0</v>
      </c>
      <c r="AB145" s="1004">
        <f t="shared" ref="AB145" si="351">SUM(AS145:AS148,BA145:BA148,BI145:BI148,BQ145:BQ148)</f>
        <v>0</v>
      </c>
      <c r="AC145" s="1004">
        <f t="shared" ref="AC145" si="352">SUM(AT145:AT148,BB145:BB148,BJ145:BJ148,BR145:BR148)</f>
        <v>0</v>
      </c>
      <c r="AD145" s="1004">
        <f t="shared" ref="AD145" si="353">SUM(AU145:AU148,BC145:BC148,BK145:BK148,BS145:BS148)</f>
        <v>0</v>
      </c>
      <c r="AE145" s="1004">
        <f t="shared" ref="AE145" si="354">SUM(AV145:AV148,BD145:BD148,BL145:BL148,BT145:BT148)</f>
        <v>0</v>
      </c>
      <c r="AF145" s="1004">
        <f t="shared" ref="AF145" si="355">SUM(AW145:AW148,BE145:BE148,BM145:BM148,BU145:BU148)</f>
        <v>0</v>
      </c>
      <c r="AG145" s="714"/>
      <c r="AH145" s="593"/>
      <c r="AI145" s="593"/>
      <c r="AJ145" s="593"/>
      <c r="AK145" s="207"/>
      <c r="AL145" s="208"/>
      <c r="AM145" s="208"/>
      <c r="AN145" s="208"/>
      <c r="AO145" s="208"/>
      <c r="AP145" s="1150">
        <f t="shared" ref="AP145" si="356">+U145</f>
        <v>0</v>
      </c>
      <c r="AQ145" s="1004">
        <f t="shared" ref="AQ145" si="357">SUM(AR145:AW148)</f>
        <v>0</v>
      </c>
      <c r="AR145" s="299"/>
      <c r="AS145" s="299"/>
      <c r="AT145" s="299"/>
      <c r="AU145" s="299"/>
      <c r="AV145" s="299"/>
      <c r="AW145" s="299"/>
      <c r="AX145" s="1150">
        <f t="shared" ref="AX145" si="358">+V145</f>
        <v>0</v>
      </c>
      <c r="AY145" s="1004">
        <f t="shared" ref="AY145" si="359">SUM(AZ145:BE148)</f>
        <v>0</v>
      </c>
      <c r="AZ145" s="299"/>
      <c r="BA145" s="299"/>
      <c r="BB145" s="299"/>
      <c r="BC145" s="299"/>
      <c r="BD145" s="299"/>
      <c r="BE145" s="299"/>
      <c r="BF145" s="1150">
        <f t="shared" ref="BF145" si="360">+W145</f>
        <v>0</v>
      </c>
      <c r="BG145" s="1004">
        <f t="shared" ref="BG145" si="361">SUM(BH145:BM148)</f>
        <v>0</v>
      </c>
      <c r="BH145" s="299"/>
      <c r="BI145" s="299"/>
      <c r="BJ145" s="299"/>
      <c r="BK145" s="299"/>
      <c r="BL145" s="299"/>
      <c r="BM145" s="299"/>
      <c r="BN145" s="1150">
        <f t="shared" ref="BN145" si="362">+X145</f>
        <v>0</v>
      </c>
      <c r="BO145" s="1004">
        <f t="shared" ref="BO145" si="363">SUM(BP145:BU148)</f>
        <v>0</v>
      </c>
      <c r="BP145" s="299"/>
      <c r="BQ145" s="299"/>
      <c r="BR145" s="299"/>
      <c r="BS145" s="299"/>
      <c r="BT145" s="299"/>
      <c r="BU145" s="299"/>
    </row>
    <row r="146" spans="1:73" ht="37.5" customHeight="1" x14ac:dyDescent="0.25">
      <c r="A146" s="151"/>
      <c r="B146" s="24"/>
      <c r="C146" s="1449"/>
      <c r="D146" s="1050"/>
      <c r="E146" s="1062"/>
      <c r="F146" s="1460"/>
      <c r="G146" s="1348" t="s">
        <v>3695</v>
      </c>
      <c r="H146" s="1348">
        <v>2</v>
      </c>
      <c r="I146" s="1348" t="s">
        <v>3041</v>
      </c>
      <c r="J146" s="1348">
        <v>45</v>
      </c>
      <c r="K146" s="1348" t="s">
        <v>3625</v>
      </c>
      <c r="L146" s="1348">
        <v>4502</v>
      </c>
      <c r="M146" s="1348" t="s">
        <v>3060</v>
      </c>
      <c r="N146" s="1454"/>
      <c r="O146" s="1348" t="s">
        <v>3678</v>
      </c>
      <c r="P146" s="1014" t="s">
        <v>1752</v>
      </c>
      <c r="Q146" s="1492">
        <v>2</v>
      </c>
      <c r="R146" s="1489" t="s">
        <v>2871</v>
      </c>
      <c r="S146" s="1041"/>
      <c r="T146" s="1023"/>
      <c r="U146" s="1008"/>
      <c r="V146" s="1008"/>
      <c r="W146" s="1008"/>
      <c r="X146" s="1008"/>
      <c r="Y146" s="1008"/>
      <c r="Z146" s="1005"/>
      <c r="AA146" s="1005"/>
      <c r="AB146" s="1005"/>
      <c r="AC146" s="1005"/>
      <c r="AD146" s="1005"/>
      <c r="AE146" s="1005"/>
      <c r="AF146" s="1005"/>
      <c r="AG146" s="479"/>
      <c r="AH146" s="592"/>
      <c r="AI146" s="592"/>
      <c r="AJ146" s="592"/>
      <c r="AK146" s="196"/>
      <c r="AL146" s="197"/>
      <c r="AM146" s="197"/>
      <c r="AN146" s="197"/>
      <c r="AO146" s="197"/>
      <c r="AP146" s="1151"/>
      <c r="AQ146" s="1005"/>
      <c r="AR146" s="282"/>
      <c r="AS146" s="282"/>
      <c r="AT146" s="282"/>
      <c r="AU146" s="282"/>
      <c r="AV146" s="282"/>
      <c r="AW146" s="282"/>
      <c r="AX146" s="1151"/>
      <c r="AY146" s="1005"/>
      <c r="AZ146" s="282"/>
      <c r="BA146" s="282"/>
      <c r="BB146" s="282"/>
      <c r="BC146" s="282"/>
      <c r="BD146" s="282"/>
      <c r="BE146" s="282"/>
      <c r="BF146" s="1151"/>
      <c r="BG146" s="1005"/>
      <c r="BH146" s="282"/>
      <c r="BI146" s="282"/>
      <c r="BJ146" s="282"/>
      <c r="BK146" s="282"/>
      <c r="BL146" s="282"/>
      <c r="BM146" s="282"/>
      <c r="BN146" s="1151"/>
      <c r="BO146" s="1005"/>
      <c r="BP146" s="282"/>
      <c r="BQ146" s="282"/>
      <c r="BR146" s="282"/>
      <c r="BS146" s="282"/>
      <c r="BT146" s="282"/>
      <c r="BU146" s="282"/>
    </row>
    <row r="147" spans="1:73" ht="37.5" customHeight="1" x14ac:dyDescent="0.25">
      <c r="A147" s="151"/>
      <c r="B147" s="24"/>
      <c r="C147" s="1449"/>
      <c r="D147" s="1050"/>
      <c r="E147" s="1062"/>
      <c r="F147" s="1460"/>
      <c r="G147" s="1348" t="s">
        <v>3695</v>
      </c>
      <c r="H147" s="1348">
        <v>2</v>
      </c>
      <c r="I147" s="1348" t="s">
        <v>3041</v>
      </c>
      <c r="J147" s="1348">
        <v>45</v>
      </c>
      <c r="K147" s="1348" t="s">
        <v>3625</v>
      </c>
      <c r="L147" s="1348">
        <v>4502</v>
      </c>
      <c r="M147" s="1348" t="s">
        <v>3060</v>
      </c>
      <c r="N147" s="1454"/>
      <c r="O147" s="1348" t="s">
        <v>3678</v>
      </c>
      <c r="P147" s="1014" t="s">
        <v>1752</v>
      </c>
      <c r="Q147" s="1492">
        <v>2</v>
      </c>
      <c r="R147" s="1489" t="s">
        <v>2871</v>
      </c>
      <c r="S147" s="1041"/>
      <c r="T147" s="1023"/>
      <c r="U147" s="1008"/>
      <c r="V147" s="1008"/>
      <c r="W147" s="1008"/>
      <c r="X147" s="1008"/>
      <c r="Y147" s="1008"/>
      <c r="Z147" s="1005"/>
      <c r="AA147" s="1005"/>
      <c r="AB147" s="1005"/>
      <c r="AC147" s="1005"/>
      <c r="AD147" s="1005"/>
      <c r="AE147" s="1005"/>
      <c r="AF147" s="1005"/>
      <c r="AG147" s="196"/>
      <c r="AH147" s="592"/>
      <c r="AI147" s="592"/>
      <c r="AJ147" s="592"/>
      <c r="AK147" s="196"/>
      <c r="AL147" s="197"/>
      <c r="AM147" s="197"/>
      <c r="AN147" s="197"/>
      <c r="AO147" s="197"/>
      <c r="AP147" s="1151"/>
      <c r="AQ147" s="1005"/>
      <c r="AR147" s="282"/>
      <c r="AS147" s="282"/>
      <c r="AT147" s="282"/>
      <c r="AU147" s="282"/>
      <c r="AV147" s="282"/>
      <c r="AW147" s="282"/>
      <c r="AX147" s="1151"/>
      <c r="AY147" s="1005"/>
      <c r="AZ147" s="282"/>
      <c r="BA147" s="282"/>
      <c r="BB147" s="282"/>
      <c r="BC147" s="282"/>
      <c r="BD147" s="282"/>
      <c r="BE147" s="282"/>
      <c r="BF147" s="1151"/>
      <c r="BG147" s="1005"/>
      <c r="BH147" s="282"/>
      <c r="BI147" s="282"/>
      <c r="BJ147" s="282"/>
      <c r="BK147" s="282"/>
      <c r="BL147" s="282"/>
      <c r="BM147" s="282"/>
      <c r="BN147" s="1151"/>
      <c r="BO147" s="1005"/>
      <c r="BP147" s="282"/>
      <c r="BQ147" s="282"/>
      <c r="BR147" s="282"/>
      <c r="BS147" s="282"/>
      <c r="BT147" s="282"/>
      <c r="BU147" s="282"/>
    </row>
    <row r="148" spans="1:73" ht="37.5" customHeight="1" thickBot="1" x14ac:dyDescent="0.3">
      <c r="A148" s="151"/>
      <c r="B148" s="24"/>
      <c r="C148" s="1450"/>
      <c r="D148" s="1051"/>
      <c r="E148" s="1063"/>
      <c r="F148" s="1461"/>
      <c r="G148" s="1468" t="s">
        <v>3695</v>
      </c>
      <c r="H148" s="1468">
        <v>2</v>
      </c>
      <c r="I148" s="1468" t="s">
        <v>3041</v>
      </c>
      <c r="J148" s="1468">
        <v>45</v>
      </c>
      <c r="K148" s="1468" t="s">
        <v>3625</v>
      </c>
      <c r="L148" s="1468">
        <v>4502</v>
      </c>
      <c r="M148" s="1468" t="s">
        <v>3060</v>
      </c>
      <c r="N148" s="1455"/>
      <c r="O148" s="1468" t="s">
        <v>3678</v>
      </c>
      <c r="P148" s="1015" t="s">
        <v>1752</v>
      </c>
      <c r="Q148" s="1493">
        <v>2</v>
      </c>
      <c r="R148" s="1490" t="s">
        <v>2871</v>
      </c>
      <c r="S148" s="1042"/>
      <c r="T148" s="1024"/>
      <c r="U148" s="1009"/>
      <c r="V148" s="1009"/>
      <c r="W148" s="1009"/>
      <c r="X148" s="1009"/>
      <c r="Y148" s="1009"/>
      <c r="Z148" s="1006"/>
      <c r="AA148" s="1006"/>
      <c r="AB148" s="1006"/>
      <c r="AC148" s="1006"/>
      <c r="AD148" s="1006"/>
      <c r="AE148" s="1006"/>
      <c r="AF148" s="1006"/>
      <c r="AG148" s="715"/>
      <c r="AH148" s="716"/>
      <c r="AI148" s="716"/>
      <c r="AJ148" s="716"/>
      <c r="AK148" s="715"/>
      <c r="AL148" s="717"/>
      <c r="AM148" s="717"/>
      <c r="AN148" s="717"/>
      <c r="AO148" s="717"/>
      <c r="AP148" s="1152"/>
      <c r="AQ148" s="1006"/>
      <c r="AR148" s="718"/>
      <c r="AS148" s="718"/>
      <c r="AT148" s="718"/>
      <c r="AU148" s="718"/>
      <c r="AV148" s="718"/>
      <c r="AW148" s="718"/>
      <c r="AX148" s="1152"/>
      <c r="AY148" s="1006"/>
      <c r="AZ148" s="718"/>
      <c r="BA148" s="718"/>
      <c r="BB148" s="718"/>
      <c r="BC148" s="718"/>
      <c r="BD148" s="718"/>
      <c r="BE148" s="718"/>
      <c r="BF148" s="1152"/>
      <c r="BG148" s="1006"/>
      <c r="BH148" s="718"/>
      <c r="BI148" s="718"/>
      <c r="BJ148" s="718"/>
      <c r="BK148" s="718"/>
      <c r="BL148" s="718"/>
      <c r="BM148" s="718"/>
      <c r="BN148" s="1152"/>
      <c r="BO148" s="1006"/>
      <c r="BP148" s="718"/>
      <c r="BQ148" s="718"/>
      <c r="BR148" s="718"/>
      <c r="BS148" s="718"/>
      <c r="BT148" s="718"/>
      <c r="BU148" s="718"/>
    </row>
    <row r="149" spans="1:73" ht="37.5" customHeight="1" thickTop="1" x14ac:dyDescent="0.25">
      <c r="A149" s="151"/>
      <c r="B149" s="24"/>
      <c r="C149" s="1448" t="s">
        <v>1798</v>
      </c>
      <c r="D149" s="1049" t="s">
        <v>1799</v>
      </c>
      <c r="E149" s="1061">
        <v>554</v>
      </c>
      <c r="F149" s="1459" t="s">
        <v>3704</v>
      </c>
      <c r="G149" s="1347" t="s">
        <v>3705</v>
      </c>
      <c r="H149" s="1347">
        <v>100</v>
      </c>
      <c r="I149" s="1347" t="s">
        <v>3041</v>
      </c>
      <c r="J149" s="1347">
        <v>45</v>
      </c>
      <c r="K149" s="1347" t="s">
        <v>3625</v>
      </c>
      <c r="L149" s="1347">
        <v>4502</v>
      </c>
      <c r="M149" s="1347" t="s">
        <v>3060</v>
      </c>
      <c r="N149" s="1453">
        <v>2026004540087</v>
      </c>
      <c r="O149" s="1347" t="s">
        <v>3678</v>
      </c>
      <c r="P149" s="1013" t="s">
        <v>686</v>
      </c>
      <c r="Q149" s="1491">
        <v>100</v>
      </c>
      <c r="R149" s="1488" t="s">
        <v>2871</v>
      </c>
      <c r="S149" s="1040"/>
      <c r="T149" s="1022"/>
      <c r="U149" s="1007"/>
      <c r="V149" s="1007"/>
      <c r="W149" s="1007"/>
      <c r="X149" s="1007"/>
      <c r="Y149" s="1007"/>
      <c r="Z149" s="1004">
        <f t="shared" ref="Z149" si="364">+AQ149+AY149+BG149+BO149</f>
        <v>0</v>
      </c>
      <c r="AA149" s="1004">
        <f t="shared" ref="AA149" si="365">SUM(AR149:AR152,AZ149:AZ152,BH149:BH152,BP149:BP152)</f>
        <v>0</v>
      </c>
      <c r="AB149" s="1004">
        <f t="shared" ref="AB149" si="366">SUM(AS149:AS152,BA149:BA152,BI149:BI152,BQ149:BQ152)</f>
        <v>0</v>
      </c>
      <c r="AC149" s="1004">
        <f t="shared" ref="AC149" si="367">SUM(AT149:AT152,BB149:BB152,BJ149:BJ152,BR149:BR152)</f>
        <v>0</v>
      </c>
      <c r="AD149" s="1004">
        <f t="shared" ref="AD149" si="368">SUM(AU149:AU152,BC149:BC152,BK149:BK152,BS149:BS152)</f>
        <v>0</v>
      </c>
      <c r="AE149" s="1004">
        <f t="shared" ref="AE149" si="369">SUM(AV149:AV152,BD149:BD152,BL149:BL152,BT149:BT152)</f>
        <v>0</v>
      </c>
      <c r="AF149" s="1004">
        <f t="shared" ref="AF149" si="370">SUM(AW149:AW152,BE149:BE152,BM149:BM152,BU149:BU152)</f>
        <v>0</v>
      </c>
      <c r="AG149" s="714"/>
      <c r="AH149" s="593"/>
      <c r="AI149" s="593"/>
      <c r="AJ149" s="593"/>
      <c r="AK149" s="207"/>
      <c r="AL149" s="208"/>
      <c r="AM149" s="208"/>
      <c r="AN149" s="208"/>
      <c r="AO149" s="208"/>
      <c r="AP149" s="1150">
        <f t="shared" ref="AP149" si="371">+U149</f>
        <v>0</v>
      </c>
      <c r="AQ149" s="1004">
        <f t="shared" ref="AQ149" si="372">SUM(AR149:AW152)</f>
        <v>0</v>
      </c>
      <c r="AR149" s="299"/>
      <c r="AS149" s="299"/>
      <c r="AT149" s="299"/>
      <c r="AU149" s="299"/>
      <c r="AV149" s="299"/>
      <c r="AW149" s="299"/>
      <c r="AX149" s="1150">
        <f t="shared" ref="AX149" si="373">+V149</f>
        <v>0</v>
      </c>
      <c r="AY149" s="1004">
        <f t="shared" ref="AY149" si="374">SUM(AZ149:BE152)</f>
        <v>0</v>
      </c>
      <c r="AZ149" s="299"/>
      <c r="BA149" s="299"/>
      <c r="BB149" s="299"/>
      <c r="BC149" s="299"/>
      <c r="BD149" s="299"/>
      <c r="BE149" s="299"/>
      <c r="BF149" s="1150">
        <f t="shared" ref="BF149" si="375">+W149</f>
        <v>0</v>
      </c>
      <c r="BG149" s="1004">
        <f t="shared" ref="BG149" si="376">SUM(BH149:BM152)</f>
        <v>0</v>
      </c>
      <c r="BH149" s="299"/>
      <c r="BI149" s="299"/>
      <c r="BJ149" s="299"/>
      <c r="BK149" s="299"/>
      <c r="BL149" s="299"/>
      <c r="BM149" s="299"/>
      <c r="BN149" s="1150">
        <f t="shared" ref="BN149" si="377">+X149</f>
        <v>0</v>
      </c>
      <c r="BO149" s="1004">
        <f t="shared" ref="BO149" si="378">SUM(BP149:BU152)</f>
        <v>0</v>
      </c>
      <c r="BP149" s="299"/>
      <c r="BQ149" s="299"/>
      <c r="BR149" s="299"/>
      <c r="BS149" s="299"/>
      <c r="BT149" s="299"/>
      <c r="BU149" s="299"/>
    </row>
    <row r="150" spans="1:73" ht="37.5" customHeight="1" x14ac:dyDescent="0.25">
      <c r="A150" s="151"/>
      <c r="B150" s="24"/>
      <c r="C150" s="1449"/>
      <c r="D150" s="1050"/>
      <c r="E150" s="1062"/>
      <c r="F150" s="1460"/>
      <c r="G150" s="1348" t="s">
        <v>3705</v>
      </c>
      <c r="H150" s="1348">
        <v>100</v>
      </c>
      <c r="I150" s="1348" t="s">
        <v>3041</v>
      </c>
      <c r="J150" s="1348">
        <v>45</v>
      </c>
      <c r="K150" s="1348" t="s">
        <v>3625</v>
      </c>
      <c r="L150" s="1348">
        <v>4502</v>
      </c>
      <c r="M150" s="1348" t="s">
        <v>3060</v>
      </c>
      <c r="N150" s="1454"/>
      <c r="O150" s="1348" t="s">
        <v>3678</v>
      </c>
      <c r="P150" s="1014" t="s">
        <v>686</v>
      </c>
      <c r="Q150" s="1492">
        <v>100</v>
      </c>
      <c r="R150" s="1489" t="s">
        <v>2871</v>
      </c>
      <c r="S150" s="1041"/>
      <c r="T150" s="1023"/>
      <c r="U150" s="1008"/>
      <c r="V150" s="1008"/>
      <c r="W150" s="1008"/>
      <c r="X150" s="1008"/>
      <c r="Y150" s="1008"/>
      <c r="Z150" s="1005"/>
      <c r="AA150" s="1005"/>
      <c r="AB150" s="1005"/>
      <c r="AC150" s="1005"/>
      <c r="AD150" s="1005"/>
      <c r="AE150" s="1005"/>
      <c r="AF150" s="1005"/>
      <c r="AG150" s="479"/>
      <c r="AH150" s="592"/>
      <c r="AI150" s="592"/>
      <c r="AJ150" s="592"/>
      <c r="AK150" s="196"/>
      <c r="AL150" s="197"/>
      <c r="AM150" s="197"/>
      <c r="AN150" s="197"/>
      <c r="AO150" s="197"/>
      <c r="AP150" s="1151"/>
      <c r="AQ150" s="1005"/>
      <c r="AR150" s="282"/>
      <c r="AS150" s="282"/>
      <c r="AT150" s="282"/>
      <c r="AU150" s="282"/>
      <c r="AV150" s="282"/>
      <c r="AW150" s="282"/>
      <c r="AX150" s="1151"/>
      <c r="AY150" s="1005"/>
      <c r="AZ150" s="282"/>
      <c r="BA150" s="282"/>
      <c r="BB150" s="282"/>
      <c r="BC150" s="282"/>
      <c r="BD150" s="282"/>
      <c r="BE150" s="282"/>
      <c r="BF150" s="1151"/>
      <c r="BG150" s="1005"/>
      <c r="BH150" s="282"/>
      <c r="BI150" s="282"/>
      <c r="BJ150" s="282"/>
      <c r="BK150" s="282"/>
      <c r="BL150" s="282"/>
      <c r="BM150" s="282"/>
      <c r="BN150" s="1151"/>
      <c r="BO150" s="1005"/>
      <c r="BP150" s="282"/>
      <c r="BQ150" s="282"/>
      <c r="BR150" s="282"/>
      <c r="BS150" s="282"/>
      <c r="BT150" s="282"/>
      <c r="BU150" s="282"/>
    </row>
    <row r="151" spans="1:73" ht="37.5" customHeight="1" x14ac:dyDescent="0.25">
      <c r="A151" s="151"/>
      <c r="B151" s="24"/>
      <c r="C151" s="1449"/>
      <c r="D151" s="1050"/>
      <c r="E151" s="1062"/>
      <c r="F151" s="1460"/>
      <c r="G151" s="1348" t="s">
        <v>3705</v>
      </c>
      <c r="H151" s="1348">
        <v>100</v>
      </c>
      <c r="I151" s="1348" t="s">
        <v>3041</v>
      </c>
      <c r="J151" s="1348">
        <v>45</v>
      </c>
      <c r="K151" s="1348" t="s">
        <v>3625</v>
      </c>
      <c r="L151" s="1348">
        <v>4502</v>
      </c>
      <c r="M151" s="1348" t="s">
        <v>3060</v>
      </c>
      <c r="N151" s="1454"/>
      <c r="O151" s="1348" t="s">
        <v>3678</v>
      </c>
      <c r="P151" s="1014" t="s">
        <v>686</v>
      </c>
      <c r="Q151" s="1492">
        <v>100</v>
      </c>
      <c r="R151" s="1489" t="s">
        <v>2871</v>
      </c>
      <c r="S151" s="1041"/>
      <c r="T151" s="1023"/>
      <c r="U151" s="1008"/>
      <c r="V151" s="1008"/>
      <c r="W151" s="1008"/>
      <c r="X151" s="1008"/>
      <c r="Y151" s="1008"/>
      <c r="Z151" s="1005"/>
      <c r="AA151" s="1005"/>
      <c r="AB151" s="1005"/>
      <c r="AC151" s="1005"/>
      <c r="AD151" s="1005"/>
      <c r="AE151" s="1005"/>
      <c r="AF151" s="1005"/>
      <c r="AG151" s="196"/>
      <c r="AH151" s="592"/>
      <c r="AI151" s="592"/>
      <c r="AJ151" s="592"/>
      <c r="AK151" s="196"/>
      <c r="AL151" s="197"/>
      <c r="AM151" s="197"/>
      <c r="AN151" s="197"/>
      <c r="AO151" s="197"/>
      <c r="AP151" s="1151"/>
      <c r="AQ151" s="1005"/>
      <c r="AR151" s="282"/>
      <c r="AS151" s="282"/>
      <c r="AT151" s="282"/>
      <c r="AU151" s="282"/>
      <c r="AV151" s="282"/>
      <c r="AW151" s="282"/>
      <c r="AX151" s="1151"/>
      <c r="AY151" s="1005"/>
      <c r="AZ151" s="282"/>
      <c r="BA151" s="282"/>
      <c r="BB151" s="282"/>
      <c r="BC151" s="282"/>
      <c r="BD151" s="282"/>
      <c r="BE151" s="282"/>
      <c r="BF151" s="1151"/>
      <c r="BG151" s="1005"/>
      <c r="BH151" s="282"/>
      <c r="BI151" s="282"/>
      <c r="BJ151" s="282"/>
      <c r="BK151" s="282"/>
      <c r="BL151" s="282"/>
      <c r="BM151" s="282"/>
      <c r="BN151" s="1151"/>
      <c r="BO151" s="1005"/>
      <c r="BP151" s="282"/>
      <c r="BQ151" s="282"/>
      <c r="BR151" s="282"/>
      <c r="BS151" s="282"/>
      <c r="BT151" s="282"/>
      <c r="BU151" s="282"/>
    </row>
    <row r="152" spans="1:73" ht="37.5" customHeight="1" thickBot="1" x14ac:dyDescent="0.3">
      <c r="A152" s="151"/>
      <c r="B152" s="24"/>
      <c r="C152" s="1449"/>
      <c r="D152" s="1050"/>
      <c r="E152" s="1062"/>
      <c r="F152" s="1460"/>
      <c r="G152" s="1348" t="s">
        <v>3705</v>
      </c>
      <c r="H152" s="1348">
        <v>100</v>
      </c>
      <c r="I152" s="1348" t="s">
        <v>3041</v>
      </c>
      <c r="J152" s="1348">
        <v>45</v>
      </c>
      <c r="K152" s="1348" t="s">
        <v>3625</v>
      </c>
      <c r="L152" s="1348">
        <v>4502</v>
      </c>
      <c r="M152" s="1348" t="s">
        <v>3060</v>
      </c>
      <c r="N152" s="1454"/>
      <c r="O152" s="1348" t="s">
        <v>3678</v>
      </c>
      <c r="P152" s="1014" t="s">
        <v>686</v>
      </c>
      <c r="Q152" s="1492">
        <v>100</v>
      </c>
      <c r="R152" s="1489" t="s">
        <v>2871</v>
      </c>
      <c r="S152" s="1042"/>
      <c r="T152" s="1024"/>
      <c r="U152" s="1009"/>
      <c r="V152" s="1009"/>
      <c r="W152" s="1009"/>
      <c r="X152" s="1009"/>
      <c r="Y152" s="1009"/>
      <c r="Z152" s="1006"/>
      <c r="AA152" s="1006"/>
      <c r="AB152" s="1006"/>
      <c r="AC152" s="1006"/>
      <c r="AD152" s="1006"/>
      <c r="AE152" s="1006"/>
      <c r="AF152" s="1006"/>
      <c r="AG152" s="715"/>
      <c r="AH152" s="716"/>
      <c r="AI152" s="716"/>
      <c r="AJ152" s="716"/>
      <c r="AK152" s="715"/>
      <c r="AL152" s="717"/>
      <c r="AM152" s="717"/>
      <c r="AN152" s="717"/>
      <c r="AO152" s="717"/>
      <c r="AP152" s="1152"/>
      <c r="AQ152" s="1006"/>
      <c r="AR152" s="718"/>
      <c r="AS152" s="718"/>
      <c r="AT152" s="718"/>
      <c r="AU152" s="718"/>
      <c r="AV152" s="718"/>
      <c r="AW152" s="718"/>
      <c r="AX152" s="1152"/>
      <c r="AY152" s="1006"/>
      <c r="AZ152" s="718"/>
      <c r="BA152" s="718"/>
      <c r="BB152" s="718"/>
      <c r="BC152" s="718"/>
      <c r="BD152" s="718"/>
      <c r="BE152" s="718"/>
      <c r="BF152" s="1152"/>
      <c r="BG152" s="1006"/>
      <c r="BH152" s="718"/>
      <c r="BI152" s="718"/>
      <c r="BJ152" s="718"/>
      <c r="BK152" s="718"/>
      <c r="BL152" s="718"/>
      <c r="BM152" s="718"/>
      <c r="BN152" s="1152"/>
      <c r="BO152" s="1006"/>
      <c r="BP152" s="718"/>
      <c r="BQ152" s="718"/>
      <c r="BR152" s="718"/>
      <c r="BS152" s="718"/>
      <c r="BT152" s="718"/>
      <c r="BU152" s="718"/>
    </row>
    <row r="153" spans="1:73" ht="40.15" customHeight="1" thickTop="1" thickBot="1" x14ac:dyDescent="0.3">
      <c r="A153" s="151"/>
      <c r="B153" s="924" t="s">
        <v>1800</v>
      </c>
      <c r="C153" s="238" t="s">
        <v>167</v>
      </c>
      <c r="D153" s="421"/>
      <c r="E153" s="662"/>
      <c r="F153" s="447"/>
      <c r="G153" s="373"/>
      <c r="H153" s="375"/>
      <c r="I153" s="375"/>
      <c r="J153" s="376"/>
      <c r="K153" s="376"/>
      <c r="L153" s="421"/>
      <c r="M153" s="423"/>
      <c r="N153" s="663"/>
      <c r="O153" s="664"/>
      <c r="P153" s="664"/>
      <c r="Q153" s="666"/>
      <c r="R153" s="698"/>
      <c r="S153" s="698"/>
      <c r="T153" s="783"/>
      <c r="U153" s="668"/>
      <c r="V153" s="668"/>
      <c r="W153" s="668"/>
      <c r="X153" s="668"/>
      <c r="Y153" s="248"/>
      <c r="Z153" s="700">
        <f t="shared" ref="Z153:AF154" si="379">+AQ153+AY153+BG153+BO153</f>
        <v>0</v>
      </c>
      <c r="AA153" s="700">
        <f t="shared" si="379"/>
        <v>0</v>
      </c>
      <c r="AB153" s="700">
        <f t="shared" si="379"/>
        <v>0</v>
      </c>
      <c r="AC153" s="700">
        <f t="shared" si="379"/>
        <v>0</v>
      </c>
      <c r="AD153" s="700">
        <f t="shared" si="379"/>
        <v>0</v>
      </c>
      <c r="AE153" s="700">
        <f t="shared" si="379"/>
        <v>0</v>
      </c>
      <c r="AF153" s="700">
        <f t="shared" si="379"/>
        <v>0</v>
      </c>
      <c r="AG153" s="246"/>
      <c r="AH153" s="246"/>
      <c r="AI153" s="246"/>
      <c r="AJ153" s="246"/>
      <c r="AK153" s="246"/>
      <c r="AL153" s="246"/>
      <c r="AM153" s="246"/>
      <c r="AN153" s="246"/>
      <c r="AO153" s="246"/>
      <c r="AP153" s="784"/>
      <c r="AQ153" s="670">
        <f t="shared" ref="AQ153" si="380">SUM(AQ154:AQ185)</f>
        <v>0</v>
      </c>
      <c r="AR153" s="670">
        <f>SUM(AR154:AR185)</f>
        <v>0</v>
      </c>
      <c r="AS153" s="670">
        <f t="shared" ref="AS153:AW153" si="381">SUM(AS154:AS185)</f>
        <v>0</v>
      </c>
      <c r="AT153" s="670">
        <f t="shared" si="381"/>
        <v>0</v>
      </c>
      <c r="AU153" s="670">
        <f t="shared" si="381"/>
        <v>0</v>
      </c>
      <c r="AV153" s="670">
        <f t="shared" si="381"/>
        <v>0</v>
      </c>
      <c r="AW153" s="670">
        <f t="shared" si="381"/>
        <v>0</v>
      </c>
      <c r="AX153" s="784"/>
      <c r="AY153" s="670">
        <f t="shared" ref="AY153" si="382">SUM(AY154:AY185)</f>
        <v>0</v>
      </c>
      <c r="AZ153" s="670">
        <f>SUM(AZ154:AZ185)</f>
        <v>0</v>
      </c>
      <c r="BA153" s="670">
        <f t="shared" ref="BA153:BE153" si="383">SUM(BA154:BA185)</f>
        <v>0</v>
      </c>
      <c r="BB153" s="670">
        <f t="shared" si="383"/>
        <v>0</v>
      </c>
      <c r="BC153" s="670">
        <f t="shared" si="383"/>
        <v>0</v>
      </c>
      <c r="BD153" s="670">
        <f t="shared" si="383"/>
        <v>0</v>
      </c>
      <c r="BE153" s="670">
        <f t="shared" si="383"/>
        <v>0</v>
      </c>
      <c r="BF153" s="784"/>
      <c r="BG153" s="670">
        <f t="shared" ref="BG153" si="384">SUM(BG154:BG185)</f>
        <v>0</v>
      </c>
      <c r="BH153" s="670">
        <f>SUM(BH154:BH185)</f>
        <v>0</v>
      </c>
      <c r="BI153" s="670">
        <f t="shared" ref="BI153:BM153" si="385">SUM(BI154:BI185)</f>
        <v>0</v>
      </c>
      <c r="BJ153" s="670">
        <f t="shared" si="385"/>
        <v>0</v>
      </c>
      <c r="BK153" s="670">
        <f t="shared" si="385"/>
        <v>0</v>
      </c>
      <c r="BL153" s="670">
        <f t="shared" si="385"/>
        <v>0</v>
      </c>
      <c r="BM153" s="670">
        <f t="shared" si="385"/>
        <v>0</v>
      </c>
      <c r="BN153" s="784"/>
      <c r="BO153" s="670">
        <f t="shared" ref="BO153" si="386">SUM(BO154:BO185)</f>
        <v>0</v>
      </c>
      <c r="BP153" s="670">
        <f>SUM(BP154:BP185)</f>
        <v>0</v>
      </c>
      <c r="BQ153" s="670">
        <f t="shared" ref="BQ153:BU153" si="387">SUM(BQ154:BQ185)</f>
        <v>0</v>
      </c>
      <c r="BR153" s="670">
        <f t="shared" si="387"/>
        <v>0</v>
      </c>
      <c r="BS153" s="670">
        <f t="shared" si="387"/>
        <v>0</v>
      </c>
      <c r="BT153" s="670">
        <f t="shared" si="387"/>
        <v>0</v>
      </c>
      <c r="BU153" s="670">
        <f t="shared" si="387"/>
        <v>0</v>
      </c>
    </row>
    <row r="154" spans="1:73" ht="40.15" customHeight="1" thickTop="1" x14ac:dyDescent="0.25">
      <c r="A154" s="151"/>
      <c r="B154" s="24"/>
      <c r="C154" s="1449" t="s">
        <v>1801</v>
      </c>
      <c r="D154" s="1050" t="s">
        <v>1802</v>
      </c>
      <c r="E154" s="1062">
        <v>555</v>
      </c>
      <c r="F154" s="1266" t="s">
        <v>3709</v>
      </c>
      <c r="G154" s="1162" t="s">
        <v>2146</v>
      </c>
      <c r="H154" s="1162">
        <v>2</v>
      </c>
      <c r="I154" s="1162" t="s">
        <v>3041</v>
      </c>
      <c r="J154" s="1162">
        <v>17</v>
      </c>
      <c r="K154" s="1162" t="s">
        <v>3689</v>
      </c>
      <c r="L154" s="1162">
        <v>1702</v>
      </c>
      <c r="M154" s="1162" t="s">
        <v>3131</v>
      </c>
      <c r="N154" s="1263">
        <v>2026004540086</v>
      </c>
      <c r="O154" s="1162" t="s">
        <v>3690</v>
      </c>
      <c r="P154" s="1053" t="s">
        <v>1767</v>
      </c>
      <c r="Q154" s="1533">
        <v>2</v>
      </c>
      <c r="R154" s="1535" t="s">
        <v>2871</v>
      </c>
      <c r="S154" s="1040"/>
      <c r="T154" s="1022"/>
      <c r="U154" s="1007"/>
      <c r="V154" s="1007"/>
      <c r="W154" s="1007"/>
      <c r="X154" s="1007"/>
      <c r="Y154" s="1007"/>
      <c r="Z154" s="1004">
        <f t="shared" si="379"/>
        <v>0</v>
      </c>
      <c r="AA154" s="1004">
        <f t="shared" ref="AA154" si="388">SUM(AR154:AR157,AZ154:AZ157,BH154:BH157,BP154:BP157)</f>
        <v>0</v>
      </c>
      <c r="AB154" s="1004">
        <f t="shared" ref="AB154" si="389">SUM(AS154:AS157,BA154:BA157,BI154:BI157,BQ154:BQ157)</f>
        <v>0</v>
      </c>
      <c r="AC154" s="1004">
        <f t="shared" ref="AC154" si="390">SUM(AT154:AT157,BB154:BB157,BJ154:BJ157,BR154:BR157)</f>
        <v>0</v>
      </c>
      <c r="AD154" s="1004">
        <f t="shared" ref="AD154" si="391">SUM(AU154:AU157,BC154:BC157,BK154:BK157,BS154:BS157)</f>
        <v>0</v>
      </c>
      <c r="AE154" s="1004">
        <f t="shared" ref="AE154" si="392">SUM(AV154:AV157,BD154:BD157,BL154:BL157,BT154:BT157)</f>
        <v>0</v>
      </c>
      <c r="AF154" s="1004">
        <f t="shared" ref="AF154" si="393">SUM(AW154:AW157,BE154:BE157,BM154:BM157,BU154:BU157)</f>
        <v>0</v>
      </c>
      <c r="AG154" s="714"/>
      <c r="AH154" s="593"/>
      <c r="AI154" s="593"/>
      <c r="AJ154" s="593"/>
      <c r="AK154" s="207"/>
      <c r="AL154" s="208"/>
      <c r="AM154" s="208"/>
      <c r="AN154" s="208"/>
      <c r="AO154" s="208"/>
      <c r="AP154" s="1150">
        <f t="shared" ref="AP154" si="394">+U154</f>
        <v>0</v>
      </c>
      <c r="AQ154" s="1004">
        <f t="shared" ref="AQ154" si="395">SUM(AR154:AW157)</f>
        <v>0</v>
      </c>
      <c r="AR154" s="299"/>
      <c r="AS154" s="299"/>
      <c r="AT154" s="299"/>
      <c r="AU154" s="299"/>
      <c r="AV154" s="299"/>
      <c r="AW154" s="299"/>
      <c r="AX154" s="1150">
        <f t="shared" ref="AX154" si="396">+V154</f>
        <v>0</v>
      </c>
      <c r="AY154" s="1004">
        <f t="shared" ref="AY154" si="397">SUM(AZ154:BE157)</f>
        <v>0</v>
      </c>
      <c r="AZ154" s="299"/>
      <c r="BA154" s="299"/>
      <c r="BB154" s="299"/>
      <c r="BC154" s="299"/>
      <c r="BD154" s="299"/>
      <c r="BE154" s="299"/>
      <c r="BF154" s="1150">
        <f t="shared" ref="BF154" si="398">+W154</f>
        <v>0</v>
      </c>
      <c r="BG154" s="1004">
        <f t="shared" ref="BG154" si="399">SUM(BH154:BM157)</f>
        <v>0</v>
      </c>
      <c r="BH154" s="299"/>
      <c r="BI154" s="299"/>
      <c r="BJ154" s="299"/>
      <c r="BK154" s="299"/>
      <c r="BL154" s="299"/>
      <c r="BM154" s="299"/>
      <c r="BN154" s="1150">
        <f t="shared" ref="BN154" si="400">+X154</f>
        <v>0</v>
      </c>
      <c r="BO154" s="1004">
        <f t="shared" ref="BO154" si="401">SUM(BP154:BU157)</f>
        <v>0</v>
      </c>
      <c r="BP154" s="299"/>
      <c r="BQ154" s="299"/>
      <c r="BR154" s="299"/>
      <c r="BS154" s="299"/>
      <c r="BT154" s="299"/>
      <c r="BU154" s="299"/>
    </row>
    <row r="155" spans="1:73" ht="40.15" customHeight="1" x14ac:dyDescent="0.25">
      <c r="A155" s="151"/>
      <c r="B155" s="24"/>
      <c r="C155" s="1449"/>
      <c r="D155" s="1050"/>
      <c r="E155" s="1062"/>
      <c r="F155" s="1266"/>
      <c r="G155" s="1162" t="s">
        <v>2146</v>
      </c>
      <c r="H155" s="1162">
        <v>2</v>
      </c>
      <c r="I155" s="1162" t="s">
        <v>3041</v>
      </c>
      <c r="J155" s="1162">
        <v>17</v>
      </c>
      <c r="K155" s="1162" t="s">
        <v>3689</v>
      </c>
      <c r="L155" s="1162">
        <v>1702</v>
      </c>
      <c r="M155" s="1162" t="s">
        <v>3131</v>
      </c>
      <c r="N155" s="1263"/>
      <c r="O155" s="1162" t="s">
        <v>3690</v>
      </c>
      <c r="P155" s="1053" t="s">
        <v>1767</v>
      </c>
      <c r="Q155" s="1533">
        <v>2</v>
      </c>
      <c r="R155" s="1535" t="s">
        <v>2871</v>
      </c>
      <c r="S155" s="1041"/>
      <c r="T155" s="1023"/>
      <c r="U155" s="1008"/>
      <c r="V155" s="1008"/>
      <c r="W155" s="1008"/>
      <c r="X155" s="1008"/>
      <c r="Y155" s="1008"/>
      <c r="Z155" s="1005"/>
      <c r="AA155" s="1005"/>
      <c r="AB155" s="1005"/>
      <c r="AC155" s="1005"/>
      <c r="AD155" s="1005"/>
      <c r="AE155" s="1005"/>
      <c r="AF155" s="1005"/>
      <c r="AG155" s="479"/>
      <c r="AH155" s="592"/>
      <c r="AI155" s="592"/>
      <c r="AJ155" s="592"/>
      <c r="AK155" s="196"/>
      <c r="AL155" s="197"/>
      <c r="AM155" s="197"/>
      <c r="AN155" s="197"/>
      <c r="AO155" s="197"/>
      <c r="AP155" s="1151"/>
      <c r="AQ155" s="1005"/>
      <c r="AR155" s="282"/>
      <c r="AS155" s="282"/>
      <c r="AT155" s="282"/>
      <c r="AU155" s="282"/>
      <c r="AV155" s="282"/>
      <c r="AW155" s="282"/>
      <c r="AX155" s="1151"/>
      <c r="AY155" s="1005"/>
      <c r="AZ155" s="282"/>
      <c r="BA155" s="282"/>
      <c r="BB155" s="282"/>
      <c r="BC155" s="282"/>
      <c r="BD155" s="282"/>
      <c r="BE155" s="282"/>
      <c r="BF155" s="1151"/>
      <c r="BG155" s="1005"/>
      <c r="BH155" s="282"/>
      <c r="BI155" s="282"/>
      <c r="BJ155" s="282"/>
      <c r="BK155" s="282"/>
      <c r="BL155" s="282"/>
      <c r="BM155" s="282"/>
      <c r="BN155" s="1151"/>
      <c r="BO155" s="1005"/>
      <c r="BP155" s="282"/>
      <c r="BQ155" s="282"/>
      <c r="BR155" s="282"/>
      <c r="BS155" s="282"/>
      <c r="BT155" s="282"/>
      <c r="BU155" s="282"/>
    </row>
    <row r="156" spans="1:73" ht="40.15" customHeight="1" x14ac:dyDescent="0.25">
      <c r="A156" s="151"/>
      <c r="B156" s="24"/>
      <c r="C156" s="1449"/>
      <c r="D156" s="1050"/>
      <c r="E156" s="1062"/>
      <c r="F156" s="1266"/>
      <c r="G156" s="1162" t="s">
        <v>2146</v>
      </c>
      <c r="H156" s="1162">
        <v>2</v>
      </c>
      <c r="I156" s="1162" t="s">
        <v>3041</v>
      </c>
      <c r="J156" s="1162">
        <v>17</v>
      </c>
      <c r="K156" s="1162" t="s">
        <v>3689</v>
      </c>
      <c r="L156" s="1162">
        <v>1702</v>
      </c>
      <c r="M156" s="1162" t="s">
        <v>3131</v>
      </c>
      <c r="N156" s="1263"/>
      <c r="O156" s="1162" t="s">
        <v>3690</v>
      </c>
      <c r="P156" s="1053" t="s">
        <v>1767</v>
      </c>
      <c r="Q156" s="1533">
        <v>2</v>
      </c>
      <c r="R156" s="1535" t="s">
        <v>2871</v>
      </c>
      <c r="S156" s="1041"/>
      <c r="T156" s="1023"/>
      <c r="U156" s="1008"/>
      <c r="V156" s="1008"/>
      <c r="W156" s="1008"/>
      <c r="X156" s="1008"/>
      <c r="Y156" s="1008"/>
      <c r="Z156" s="1005"/>
      <c r="AA156" s="1005"/>
      <c r="AB156" s="1005"/>
      <c r="AC156" s="1005"/>
      <c r="AD156" s="1005"/>
      <c r="AE156" s="1005"/>
      <c r="AF156" s="1005"/>
      <c r="AG156" s="196"/>
      <c r="AH156" s="592"/>
      <c r="AI156" s="592"/>
      <c r="AJ156" s="592"/>
      <c r="AK156" s="196"/>
      <c r="AL156" s="197"/>
      <c r="AM156" s="197"/>
      <c r="AN156" s="197"/>
      <c r="AO156" s="197"/>
      <c r="AP156" s="1151"/>
      <c r="AQ156" s="1005"/>
      <c r="AR156" s="282"/>
      <c r="AS156" s="282"/>
      <c r="AT156" s="282"/>
      <c r="AU156" s="282"/>
      <c r="AV156" s="282"/>
      <c r="AW156" s="282"/>
      <c r="AX156" s="1151"/>
      <c r="AY156" s="1005"/>
      <c r="AZ156" s="282"/>
      <c r="BA156" s="282"/>
      <c r="BB156" s="282"/>
      <c r="BC156" s="282"/>
      <c r="BD156" s="282"/>
      <c r="BE156" s="282"/>
      <c r="BF156" s="1151"/>
      <c r="BG156" s="1005"/>
      <c r="BH156" s="282"/>
      <c r="BI156" s="282"/>
      <c r="BJ156" s="282"/>
      <c r="BK156" s="282"/>
      <c r="BL156" s="282"/>
      <c r="BM156" s="282"/>
      <c r="BN156" s="1151"/>
      <c r="BO156" s="1005"/>
      <c r="BP156" s="282"/>
      <c r="BQ156" s="282"/>
      <c r="BR156" s="282"/>
      <c r="BS156" s="282"/>
      <c r="BT156" s="282"/>
      <c r="BU156" s="282"/>
    </row>
    <row r="157" spans="1:73" ht="40.15" customHeight="1" thickBot="1" x14ac:dyDescent="0.3">
      <c r="A157" s="151"/>
      <c r="B157" s="24"/>
      <c r="C157" s="1450"/>
      <c r="D157" s="1051"/>
      <c r="E157" s="1063"/>
      <c r="F157" s="1267"/>
      <c r="G157" s="1163" t="s">
        <v>2146</v>
      </c>
      <c r="H157" s="1163">
        <v>2</v>
      </c>
      <c r="I157" s="1163" t="s">
        <v>3041</v>
      </c>
      <c r="J157" s="1163">
        <v>17</v>
      </c>
      <c r="K157" s="1163" t="s">
        <v>3689</v>
      </c>
      <c r="L157" s="1163">
        <v>1702</v>
      </c>
      <c r="M157" s="1163" t="s">
        <v>3131</v>
      </c>
      <c r="N157" s="1264"/>
      <c r="O157" s="1163" t="s">
        <v>3690</v>
      </c>
      <c r="P157" s="1054" t="s">
        <v>1767</v>
      </c>
      <c r="Q157" s="1534">
        <v>2</v>
      </c>
      <c r="R157" s="1536" t="s">
        <v>2871</v>
      </c>
      <c r="S157" s="1042"/>
      <c r="T157" s="1024"/>
      <c r="U157" s="1009"/>
      <c r="V157" s="1009"/>
      <c r="W157" s="1009"/>
      <c r="X157" s="1009"/>
      <c r="Y157" s="1009"/>
      <c r="Z157" s="1006"/>
      <c r="AA157" s="1006"/>
      <c r="AB157" s="1006"/>
      <c r="AC157" s="1006"/>
      <c r="AD157" s="1006"/>
      <c r="AE157" s="1006"/>
      <c r="AF157" s="1006"/>
      <c r="AG157" s="715"/>
      <c r="AH157" s="716"/>
      <c r="AI157" s="716"/>
      <c r="AJ157" s="716"/>
      <c r="AK157" s="715"/>
      <c r="AL157" s="717"/>
      <c r="AM157" s="717"/>
      <c r="AN157" s="717"/>
      <c r="AO157" s="717"/>
      <c r="AP157" s="1152"/>
      <c r="AQ157" s="1006"/>
      <c r="AR157" s="718"/>
      <c r="AS157" s="718"/>
      <c r="AT157" s="718"/>
      <c r="AU157" s="718"/>
      <c r="AV157" s="718"/>
      <c r="AW157" s="718"/>
      <c r="AX157" s="1152"/>
      <c r="AY157" s="1006"/>
      <c r="AZ157" s="718"/>
      <c r="BA157" s="718"/>
      <c r="BB157" s="718"/>
      <c r="BC157" s="718"/>
      <c r="BD157" s="718"/>
      <c r="BE157" s="718"/>
      <c r="BF157" s="1152"/>
      <c r="BG157" s="1006"/>
      <c r="BH157" s="718"/>
      <c r="BI157" s="718"/>
      <c r="BJ157" s="718"/>
      <c r="BK157" s="718"/>
      <c r="BL157" s="718"/>
      <c r="BM157" s="718"/>
      <c r="BN157" s="1152"/>
      <c r="BO157" s="1006"/>
      <c r="BP157" s="718"/>
      <c r="BQ157" s="718"/>
      <c r="BR157" s="718"/>
      <c r="BS157" s="718"/>
      <c r="BT157" s="718"/>
      <c r="BU157" s="718"/>
    </row>
    <row r="158" spans="1:73" ht="40.15" customHeight="1" thickTop="1" x14ac:dyDescent="0.25">
      <c r="A158" s="151"/>
      <c r="B158" s="24"/>
      <c r="C158" s="1448" t="s">
        <v>1803</v>
      </c>
      <c r="D158" s="1049" t="s">
        <v>1804</v>
      </c>
      <c r="E158" s="1061">
        <v>556</v>
      </c>
      <c r="F158" s="1459" t="s">
        <v>3710</v>
      </c>
      <c r="G158" s="1347" t="s">
        <v>3711</v>
      </c>
      <c r="H158" s="1347">
        <v>1</v>
      </c>
      <c r="I158" s="1347" t="s">
        <v>3041</v>
      </c>
      <c r="J158" s="1347">
        <v>45</v>
      </c>
      <c r="K158" s="1347" t="s">
        <v>3625</v>
      </c>
      <c r="L158" s="1347">
        <v>4502</v>
      </c>
      <c r="M158" s="1347" t="s">
        <v>3060</v>
      </c>
      <c r="N158" s="1453">
        <v>2026004540087</v>
      </c>
      <c r="O158" s="1347" t="s">
        <v>3678</v>
      </c>
      <c r="P158" s="1013" t="s">
        <v>1767</v>
      </c>
      <c r="Q158" s="1491">
        <v>1</v>
      </c>
      <c r="R158" s="1488" t="s">
        <v>2871</v>
      </c>
      <c r="S158" s="1040"/>
      <c r="T158" s="1022"/>
      <c r="U158" s="1007"/>
      <c r="V158" s="1007"/>
      <c r="W158" s="1007"/>
      <c r="X158" s="1007"/>
      <c r="Y158" s="1007"/>
      <c r="Z158" s="1004">
        <f t="shared" ref="Z158" si="402">+AQ158+AY158+BG158+BO158</f>
        <v>0</v>
      </c>
      <c r="AA158" s="1004">
        <f t="shared" ref="AA158" si="403">SUM(AR158:AR161,AZ158:AZ161,BH158:BH161,BP158:BP161)</f>
        <v>0</v>
      </c>
      <c r="AB158" s="1004">
        <f t="shared" ref="AB158" si="404">SUM(AS158:AS161,BA158:BA161,BI158:BI161,BQ158:BQ161)</f>
        <v>0</v>
      </c>
      <c r="AC158" s="1004">
        <f t="shared" ref="AC158" si="405">SUM(AT158:AT161,BB158:BB161,BJ158:BJ161,BR158:BR161)</f>
        <v>0</v>
      </c>
      <c r="AD158" s="1004">
        <f t="shared" ref="AD158" si="406">SUM(AU158:AU161,BC158:BC161,BK158:BK161,BS158:BS161)</f>
        <v>0</v>
      </c>
      <c r="AE158" s="1004">
        <f t="shared" ref="AE158" si="407">SUM(AV158:AV161,BD158:BD161,BL158:BL161,BT158:BT161)</f>
        <v>0</v>
      </c>
      <c r="AF158" s="1004">
        <f t="shared" ref="AF158" si="408">SUM(AW158:AW161,BE158:BE161,BM158:BM161,BU158:BU161)</f>
        <v>0</v>
      </c>
      <c r="AG158" s="714"/>
      <c r="AH158" s="593"/>
      <c r="AI158" s="593"/>
      <c r="AJ158" s="593"/>
      <c r="AK158" s="207"/>
      <c r="AL158" s="208"/>
      <c r="AM158" s="208"/>
      <c r="AN158" s="208"/>
      <c r="AO158" s="208"/>
      <c r="AP158" s="1150">
        <f t="shared" ref="AP158" si="409">+U158</f>
        <v>0</v>
      </c>
      <c r="AQ158" s="1004">
        <f t="shared" ref="AQ158" si="410">SUM(AR158:AW161)</f>
        <v>0</v>
      </c>
      <c r="AR158" s="299"/>
      <c r="AS158" s="299"/>
      <c r="AT158" s="299"/>
      <c r="AU158" s="299"/>
      <c r="AV158" s="299"/>
      <c r="AW158" s="299"/>
      <c r="AX158" s="1150">
        <f t="shared" ref="AX158" si="411">+V158</f>
        <v>0</v>
      </c>
      <c r="AY158" s="1004">
        <f t="shared" ref="AY158" si="412">SUM(AZ158:BE161)</f>
        <v>0</v>
      </c>
      <c r="AZ158" s="299"/>
      <c r="BA158" s="299"/>
      <c r="BB158" s="299"/>
      <c r="BC158" s="299"/>
      <c r="BD158" s="299"/>
      <c r="BE158" s="299"/>
      <c r="BF158" s="1150">
        <f t="shared" ref="BF158" si="413">+W158</f>
        <v>0</v>
      </c>
      <c r="BG158" s="1004">
        <f t="shared" ref="BG158" si="414">SUM(BH158:BM161)</f>
        <v>0</v>
      </c>
      <c r="BH158" s="299"/>
      <c r="BI158" s="299"/>
      <c r="BJ158" s="299"/>
      <c r="BK158" s="299"/>
      <c r="BL158" s="299"/>
      <c r="BM158" s="299"/>
      <c r="BN158" s="1150">
        <f t="shared" ref="BN158" si="415">+X158</f>
        <v>0</v>
      </c>
      <c r="BO158" s="1004">
        <f t="shared" ref="BO158" si="416">SUM(BP158:BU161)</f>
        <v>0</v>
      </c>
      <c r="BP158" s="299"/>
      <c r="BQ158" s="299"/>
      <c r="BR158" s="299"/>
      <c r="BS158" s="299"/>
      <c r="BT158" s="299"/>
      <c r="BU158" s="299"/>
    </row>
    <row r="159" spans="1:73" ht="40.15" customHeight="1" x14ac:dyDescent="0.25">
      <c r="A159" s="151"/>
      <c r="B159" s="24"/>
      <c r="C159" s="1449"/>
      <c r="D159" s="1050"/>
      <c r="E159" s="1062"/>
      <c r="F159" s="1460"/>
      <c r="G159" s="1348" t="s">
        <v>3711</v>
      </c>
      <c r="H159" s="1348">
        <v>1</v>
      </c>
      <c r="I159" s="1348" t="s">
        <v>3041</v>
      </c>
      <c r="J159" s="1348">
        <v>45</v>
      </c>
      <c r="K159" s="1348" t="s">
        <v>3625</v>
      </c>
      <c r="L159" s="1348">
        <v>4502</v>
      </c>
      <c r="M159" s="1348" t="s">
        <v>3060</v>
      </c>
      <c r="N159" s="1454">
        <v>2024004540087</v>
      </c>
      <c r="O159" s="1348" t="s">
        <v>3678</v>
      </c>
      <c r="P159" s="1014" t="s">
        <v>1767</v>
      </c>
      <c r="Q159" s="1492">
        <v>1</v>
      </c>
      <c r="R159" s="1489" t="s">
        <v>2871</v>
      </c>
      <c r="S159" s="1041"/>
      <c r="T159" s="1023"/>
      <c r="U159" s="1008"/>
      <c r="V159" s="1008"/>
      <c r="W159" s="1008"/>
      <c r="X159" s="1008"/>
      <c r="Y159" s="1008"/>
      <c r="Z159" s="1005"/>
      <c r="AA159" s="1005"/>
      <c r="AB159" s="1005"/>
      <c r="AC159" s="1005"/>
      <c r="AD159" s="1005"/>
      <c r="AE159" s="1005"/>
      <c r="AF159" s="1005"/>
      <c r="AG159" s="479"/>
      <c r="AH159" s="592"/>
      <c r="AI159" s="592"/>
      <c r="AJ159" s="592"/>
      <c r="AK159" s="196"/>
      <c r="AL159" s="197"/>
      <c r="AM159" s="197"/>
      <c r="AN159" s="197"/>
      <c r="AO159" s="197"/>
      <c r="AP159" s="1151"/>
      <c r="AQ159" s="1005"/>
      <c r="AR159" s="282"/>
      <c r="AS159" s="282"/>
      <c r="AT159" s="282"/>
      <c r="AU159" s="282"/>
      <c r="AV159" s="282"/>
      <c r="AW159" s="282"/>
      <c r="AX159" s="1151"/>
      <c r="AY159" s="1005"/>
      <c r="AZ159" s="282"/>
      <c r="BA159" s="282"/>
      <c r="BB159" s="282"/>
      <c r="BC159" s="282"/>
      <c r="BD159" s="282"/>
      <c r="BE159" s="282"/>
      <c r="BF159" s="1151"/>
      <c r="BG159" s="1005"/>
      <c r="BH159" s="282"/>
      <c r="BI159" s="282"/>
      <c r="BJ159" s="282"/>
      <c r="BK159" s="282"/>
      <c r="BL159" s="282"/>
      <c r="BM159" s="282"/>
      <c r="BN159" s="1151"/>
      <c r="BO159" s="1005"/>
      <c r="BP159" s="282"/>
      <c r="BQ159" s="282"/>
      <c r="BR159" s="282"/>
      <c r="BS159" s="282"/>
      <c r="BT159" s="282"/>
      <c r="BU159" s="282"/>
    </row>
    <row r="160" spans="1:73" ht="40.15" customHeight="1" x14ac:dyDescent="0.25">
      <c r="A160" s="151"/>
      <c r="B160" s="24"/>
      <c r="C160" s="1449"/>
      <c r="D160" s="1050"/>
      <c r="E160" s="1062"/>
      <c r="F160" s="1460"/>
      <c r="G160" s="1348" t="s">
        <v>3711</v>
      </c>
      <c r="H160" s="1348">
        <v>1</v>
      </c>
      <c r="I160" s="1348" t="s">
        <v>3041</v>
      </c>
      <c r="J160" s="1348">
        <v>45</v>
      </c>
      <c r="K160" s="1348" t="s">
        <v>3625</v>
      </c>
      <c r="L160" s="1348">
        <v>4502</v>
      </c>
      <c r="M160" s="1348" t="s">
        <v>3060</v>
      </c>
      <c r="N160" s="1454">
        <v>2024004540087</v>
      </c>
      <c r="O160" s="1348" t="s">
        <v>3678</v>
      </c>
      <c r="P160" s="1014" t="s">
        <v>1767</v>
      </c>
      <c r="Q160" s="1492">
        <v>1</v>
      </c>
      <c r="R160" s="1489" t="s">
        <v>2871</v>
      </c>
      <c r="S160" s="1041"/>
      <c r="T160" s="1023"/>
      <c r="U160" s="1008"/>
      <c r="V160" s="1008"/>
      <c r="W160" s="1008"/>
      <c r="X160" s="1008"/>
      <c r="Y160" s="1008"/>
      <c r="Z160" s="1005"/>
      <c r="AA160" s="1005"/>
      <c r="AB160" s="1005"/>
      <c r="AC160" s="1005"/>
      <c r="AD160" s="1005"/>
      <c r="AE160" s="1005"/>
      <c r="AF160" s="1005"/>
      <c r="AG160" s="196"/>
      <c r="AH160" s="592"/>
      <c r="AI160" s="592"/>
      <c r="AJ160" s="592"/>
      <c r="AK160" s="196"/>
      <c r="AL160" s="197"/>
      <c r="AM160" s="197"/>
      <c r="AN160" s="197"/>
      <c r="AO160" s="197"/>
      <c r="AP160" s="1151"/>
      <c r="AQ160" s="1005"/>
      <c r="AR160" s="282"/>
      <c r="AS160" s="282"/>
      <c r="AT160" s="282"/>
      <c r="AU160" s="282"/>
      <c r="AV160" s="282"/>
      <c r="AW160" s="282"/>
      <c r="AX160" s="1151"/>
      <c r="AY160" s="1005"/>
      <c r="AZ160" s="282"/>
      <c r="BA160" s="282"/>
      <c r="BB160" s="282"/>
      <c r="BC160" s="282"/>
      <c r="BD160" s="282"/>
      <c r="BE160" s="282"/>
      <c r="BF160" s="1151"/>
      <c r="BG160" s="1005"/>
      <c r="BH160" s="282"/>
      <c r="BI160" s="282"/>
      <c r="BJ160" s="282"/>
      <c r="BK160" s="282"/>
      <c r="BL160" s="282"/>
      <c r="BM160" s="282"/>
      <c r="BN160" s="1151"/>
      <c r="BO160" s="1005"/>
      <c r="BP160" s="282"/>
      <c r="BQ160" s="282"/>
      <c r="BR160" s="282"/>
      <c r="BS160" s="282"/>
      <c r="BT160" s="282"/>
      <c r="BU160" s="282"/>
    </row>
    <row r="161" spans="1:73" ht="40.15" customHeight="1" thickBot="1" x14ac:dyDescent="0.3">
      <c r="A161" s="151"/>
      <c r="B161" s="24"/>
      <c r="C161" s="1450"/>
      <c r="D161" s="1051"/>
      <c r="E161" s="1063"/>
      <c r="F161" s="1461"/>
      <c r="G161" s="1468" t="s">
        <v>3711</v>
      </c>
      <c r="H161" s="1468">
        <v>1</v>
      </c>
      <c r="I161" s="1468" t="s">
        <v>3041</v>
      </c>
      <c r="J161" s="1468">
        <v>45</v>
      </c>
      <c r="K161" s="1468" t="s">
        <v>3625</v>
      </c>
      <c r="L161" s="1468">
        <v>4502</v>
      </c>
      <c r="M161" s="1468" t="s">
        <v>3060</v>
      </c>
      <c r="N161" s="1455">
        <v>2024004540087</v>
      </c>
      <c r="O161" s="1468" t="s">
        <v>3678</v>
      </c>
      <c r="P161" s="1015" t="s">
        <v>1767</v>
      </c>
      <c r="Q161" s="1493">
        <v>1</v>
      </c>
      <c r="R161" s="1490" t="s">
        <v>2871</v>
      </c>
      <c r="S161" s="1042"/>
      <c r="T161" s="1024"/>
      <c r="U161" s="1009"/>
      <c r="V161" s="1009"/>
      <c r="W161" s="1009"/>
      <c r="X161" s="1009"/>
      <c r="Y161" s="1009"/>
      <c r="Z161" s="1006"/>
      <c r="AA161" s="1006"/>
      <c r="AB161" s="1006"/>
      <c r="AC161" s="1006"/>
      <c r="AD161" s="1006"/>
      <c r="AE161" s="1006"/>
      <c r="AF161" s="1006"/>
      <c r="AG161" s="715"/>
      <c r="AH161" s="716"/>
      <c r="AI161" s="716"/>
      <c r="AJ161" s="716"/>
      <c r="AK161" s="715"/>
      <c r="AL161" s="717"/>
      <c r="AM161" s="717"/>
      <c r="AN161" s="717"/>
      <c r="AO161" s="717"/>
      <c r="AP161" s="1152"/>
      <c r="AQ161" s="1006"/>
      <c r="AR161" s="718"/>
      <c r="AS161" s="718"/>
      <c r="AT161" s="718"/>
      <c r="AU161" s="718"/>
      <c r="AV161" s="718"/>
      <c r="AW161" s="718"/>
      <c r="AX161" s="1152"/>
      <c r="AY161" s="1006"/>
      <c r="AZ161" s="718"/>
      <c r="BA161" s="718"/>
      <c r="BB161" s="718"/>
      <c r="BC161" s="718"/>
      <c r="BD161" s="718"/>
      <c r="BE161" s="718"/>
      <c r="BF161" s="1152"/>
      <c r="BG161" s="1006"/>
      <c r="BH161" s="718"/>
      <c r="BI161" s="718"/>
      <c r="BJ161" s="718"/>
      <c r="BK161" s="718"/>
      <c r="BL161" s="718"/>
      <c r="BM161" s="718"/>
      <c r="BN161" s="1152"/>
      <c r="BO161" s="1006"/>
      <c r="BP161" s="718"/>
      <c r="BQ161" s="718"/>
      <c r="BR161" s="718"/>
      <c r="BS161" s="718"/>
      <c r="BT161" s="718"/>
      <c r="BU161" s="718"/>
    </row>
    <row r="162" spans="1:73" ht="40.15" customHeight="1" thickTop="1" x14ac:dyDescent="0.25">
      <c r="A162" s="151"/>
      <c r="B162" s="24"/>
      <c r="C162" s="1448" t="s">
        <v>1805</v>
      </c>
      <c r="D162" s="1049" t="s">
        <v>1806</v>
      </c>
      <c r="E162" s="1061">
        <v>557</v>
      </c>
      <c r="F162" s="1459">
        <v>410306200</v>
      </c>
      <c r="G162" s="1453" t="s">
        <v>1807</v>
      </c>
      <c r="H162" s="1453">
        <v>20</v>
      </c>
      <c r="I162" s="1453" t="s">
        <v>3041</v>
      </c>
      <c r="J162" s="1453"/>
      <c r="K162" s="1453"/>
      <c r="L162" s="1453"/>
      <c r="M162" s="1453"/>
      <c r="N162" s="1453"/>
      <c r="O162" s="1453"/>
      <c r="P162" s="1540" t="s">
        <v>1807</v>
      </c>
      <c r="Q162" s="1543">
        <v>20</v>
      </c>
      <c r="R162" s="1537" t="s">
        <v>2871</v>
      </c>
      <c r="S162" s="1040"/>
      <c r="T162" s="1022"/>
      <c r="U162" s="1007"/>
      <c r="V162" s="1007"/>
      <c r="W162" s="1007"/>
      <c r="X162" s="1007"/>
      <c r="Y162" s="1007"/>
      <c r="Z162" s="1004">
        <f t="shared" ref="Z162" si="417">+AQ162+AY162+BG162+BO162</f>
        <v>0</v>
      </c>
      <c r="AA162" s="1004">
        <f t="shared" ref="AA162" si="418">SUM(AR162:AR165,AZ162:AZ165,BH162:BH165,BP162:BP165)</f>
        <v>0</v>
      </c>
      <c r="AB162" s="1004">
        <f t="shared" ref="AB162" si="419">SUM(AS162:AS165,BA162:BA165,BI162:BI165,BQ162:BQ165)</f>
        <v>0</v>
      </c>
      <c r="AC162" s="1004">
        <f t="shared" ref="AC162" si="420">SUM(AT162:AT165,BB162:BB165,BJ162:BJ165,BR162:BR165)</f>
        <v>0</v>
      </c>
      <c r="AD162" s="1004">
        <f t="shared" ref="AD162" si="421">SUM(AU162:AU165,BC162:BC165,BK162:BK165,BS162:BS165)</f>
        <v>0</v>
      </c>
      <c r="AE162" s="1004">
        <f t="shared" ref="AE162" si="422">SUM(AV162:AV165,BD162:BD165,BL162:BL165,BT162:BT165)</f>
        <v>0</v>
      </c>
      <c r="AF162" s="1004">
        <f t="shared" ref="AF162" si="423">SUM(AW162:AW165,BE162:BE165,BM162:BM165,BU162:BU165)</f>
        <v>0</v>
      </c>
      <c r="AG162" s="714"/>
      <c r="AH162" s="593"/>
      <c r="AI162" s="593"/>
      <c r="AJ162" s="593"/>
      <c r="AK162" s="207"/>
      <c r="AL162" s="208"/>
      <c r="AM162" s="208"/>
      <c r="AN162" s="208"/>
      <c r="AO162" s="208"/>
      <c r="AP162" s="1150">
        <f t="shared" ref="AP162" si="424">+U162</f>
        <v>0</v>
      </c>
      <c r="AQ162" s="1004">
        <f t="shared" ref="AQ162" si="425">SUM(AR162:AW165)</f>
        <v>0</v>
      </c>
      <c r="AR162" s="299"/>
      <c r="AS162" s="299"/>
      <c r="AT162" s="299"/>
      <c r="AU162" s="299"/>
      <c r="AV162" s="299"/>
      <c r="AW162" s="299"/>
      <c r="AX162" s="1150">
        <f t="shared" ref="AX162" si="426">+V162</f>
        <v>0</v>
      </c>
      <c r="AY162" s="1004">
        <f t="shared" ref="AY162" si="427">SUM(AZ162:BE165)</f>
        <v>0</v>
      </c>
      <c r="AZ162" s="299"/>
      <c r="BA162" s="299"/>
      <c r="BB162" s="299"/>
      <c r="BC162" s="299"/>
      <c r="BD162" s="299"/>
      <c r="BE162" s="299"/>
      <c r="BF162" s="1150">
        <f t="shared" ref="BF162" si="428">+W162</f>
        <v>0</v>
      </c>
      <c r="BG162" s="1004">
        <f t="shared" ref="BG162" si="429">SUM(BH162:BM165)</f>
        <v>0</v>
      </c>
      <c r="BH162" s="299"/>
      <c r="BI162" s="299"/>
      <c r="BJ162" s="299"/>
      <c r="BK162" s="299"/>
      <c r="BL162" s="299"/>
      <c r="BM162" s="299"/>
      <c r="BN162" s="1150">
        <f t="shared" ref="BN162" si="430">+X162</f>
        <v>0</v>
      </c>
      <c r="BO162" s="1004">
        <f t="shared" ref="BO162" si="431">SUM(BP162:BU165)</f>
        <v>0</v>
      </c>
      <c r="BP162" s="299"/>
      <c r="BQ162" s="299"/>
      <c r="BR162" s="299"/>
      <c r="BS162" s="299"/>
      <c r="BT162" s="299"/>
      <c r="BU162" s="299"/>
    </row>
    <row r="163" spans="1:73" ht="40.15" customHeight="1" x14ac:dyDescent="0.25">
      <c r="A163" s="151"/>
      <c r="B163" s="24"/>
      <c r="C163" s="1449"/>
      <c r="D163" s="1050"/>
      <c r="E163" s="1062"/>
      <c r="F163" s="1460"/>
      <c r="G163" s="1454" t="s">
        <v>1807</v>
      </c>
      <c r="H163" s="1454">
        <v>20</v>
      </c>
      <c r="I163" s="1454" t="s">
        <v>3041</v>
      </c>
      <c r="J163" s="1454"/>
      <c r="K163" s="1454"/>
      <c r="L163" s="1454"/>
      <c r="M163" s="1454"/>
      <c r="N163" s="1454"/>
      <c r="O163" s="1454"/>
      <c r="P163" s="1541" t="s">
        <v>1807</v>
      </c>
      <c r="Q163" s="1544">
        <v>20</v>
      </c>
      <c r="R163" s="1538" t="s">
        <v>2871</v>
      </c>
      <c r="S163" s="1041"/>
      <c r="T163" s="1023"/>
      <c r="U163" s="1008"/>
      <c r="V163" s="1008"/>
      <c r="W163" s="1008"/>
      <c r="X163" s="1008"/>
      <c r="Y163" s="1008"/>
      <c r="Z163" s="1005"/>
      <c r="AA163" s="1005"/>
      <c r="AB163" s="1005"/>
      <c r="AC163" s="1005"/>
      <c r="AD163" s="1005"/>
      <c r="AE163" s="1005"/>
      <c r="AF163" s="1005"/>
      <c r="AG163" s="479"/>
      <c r="AH163" s="592"/>
      <c r="AI163" s="592"/>
      <c r="AJ163" s="592"/>
      <c r="AK163" s="196"/>
      <c r="AL163" s="197"/>
      <c r="AM163" s="197"/>
      <c r="AN163" s="197"/>
      <c r="AO163" s="197"/>
      <c r="AP163" s="1151"/>
      <c r="AQ163" s="1005"/>
      <c r="AR163" s="282"/>
      <c r="AS163" s="282"/>
      <c r="AT163" s="282"/>
      <c r="AU163" s="282"/>
      <c r="AV163" s="282"/>
      <c r="AW163" s="282"/>
      <c r="AX163" s="1151"/>
      <c r="AY163" s="1005"/>
      <c r="AZ163" s="282"/>
      <c r="BA163" s="282"/>
      <c r="BB163" s="282"/>
      <c r="BC163" s="282"/>
      <c r="BD163" s="282"/>
      <c r="BE163" s="282"/>
      <c r="BF163" s="1151"/>
      <c r="BG163" s="1005"/>
      <c r="BH163" s="282"/>
      <c r="BI163" s="282"/>
      <c r="BJ163" s="282"/>
      <c r="BK163" s="282"/>
      <c r="BL163" s="282"/>
      <c r="BM163" s="282"/>
      <c r="BN163" s="1151"/>
      <c r="BO163" s="1005"/>
      <c r="BP163" s="282"/>
      <c r="BQ163" s="282"/>
      <c r="BR163" s="282"/>
      <c r="BS163" s="282"/>
      <c r="BT163" s="282"/>
      <c r="BU163" s="282"/>
    </row>
    <row r="164" spans="1:73" ht="40.15" customHeight="1" x14ac:dyDescent="0.25">
      <c r="A164" s="151"/>
      <c r="B164" s="24"/>
      <c r="C164" s="1449"/>
      <c r="D164" s="1050"/>
      <c r="E164" s="1062"/>
      <c r="F164" s="1460"/>
      <c r="G164" s="1454" t="s">
        <v>1807</v>
      </c>
      <c r="H164" s="1454">
        <v>20</v>
      </c>
      <c r="I164" s="1454" t="s">
        <v>3041</v>
      </c>
      <c r="J164" s="1454"/>
      <c r="K164" s="1454"/>
      <c r="L164" s="1454"/>
      <c r="M164" s="1454"/>
      <c r="N164" s="1454"/>
      <c r="O164" s="1454"/>
      <c r="P164" s="1541" t="s">
        <v>1807</v>
      </c>
      <c r="Q164" s="1544">
        <v>20</v>
      </c>
      <c r="R164" s="1538" t="s">
        <v>2871</v>
      </c>
      <c r="S164" s="1041"/>
      <c r="T164" s="1023"/>
      <c r="U164" s="1008"/>
      <c r="V164" s="1008"/>
      <c r="W164" s="1008"/>
      <c r="X164" s="1008"/>
      <c r="Y164" s="1008"/>
      <c r="Z164" s="1005"/>
      <c r="AA164" s="1005"/>
      <c r="AB164" s="1005"/>
      <c r="AC164" s="1005"/>
      <c r="AD164" s="1005"/>
      <c r="AE164" s="1005"/>
      <c r="AF164" s="1005"/>
      <c r="AG164" s="196"/>
      <c r="AH164" s="592"/>
      <c r="AI164" s="592"/>
      <c r="AJ164" s="592"/>
      <c r="AK164" s="196"/>
      <c r="AL164" s="197"/>
      <c r="AM164" s="197"/>
      <c r="AN164" s="197"/>
      <c r="AO164" s="197"/>
      <c r="AP164" s="1151"/>
      <c r="AQ164" s="1005"/>
      <c r="AR164" s="282"/>
      <c r="AS164" s="282"/>
      <c r="AT164" s="282"/>
      <c r="AU164" s="282"/>
      <c r="AV164" s="282"/>
      <c r="AW164" s="282"/>
      <c r="AX164" s="1151"/>
      <c r="AY164" s="1005"/>
      <c r="AZ164" s="282"/>
      <c r="BA164" s="282"/>
      <c r="BB164" s="282"/>
      <c r="BC164" s="282"/>
      <c r="BD164" s="282"/>
      <c r="BE164" s="282"/>
      <c r="BF164" s="1151"/>
      <c r="BG164" s="1005"/>
      <c r="BH164" s="282"/>
      <c r="BI164" s="282"/>
      <c r="BJ164" s="282"/>
      <c r="BK164" s="282"/>
      <c r="BL164" s="282"/>
      <c r="BM164" s="282"/>
      <c r="BN164" s="1151"/>
      <c r="BO164" s="1005"/>
      <c r="BP164" s="282"/>
      <c r="BQ164" s="282"/>
      <c r="BR164" s="282"/>
      <c r="BS164" s="282"/>
      <c r="BT164" s="282"/>
      <c r="BU164" s="282"/>
    </row>
    <row r="165" spans="1:73" ht="40.15" customHeight="1" thickBot="1" x14ac:dyDescent="0.3">
      <c r="A165" s="151"/>
      <c r="B165" s="24"/>
      <c r="C165" s="1450"/>
      <c r="D165" s="1051"/>
      <c r="E165" s="1063"/>
      <c r="F165" s="1461"/>
      <c r="G165" s="1455" t="s">
        <v>1807</v>
      </c>
      <c r="H165" s="1455">
        <v>20</v>
      </c>
      <c r="I165" s="1455" t="s">
        <v>3041</v>
      </c>
      <c r="J165" s="1455"/>
      <c r="K165" s="1455"/>
      <c r="L165" s="1455"/>
      <c r="M165" s="1455"/>
      <c r="N165" s="1455"/>
      <c r="O165" s="1455"/>
      <c r="P165" s="1542" t="s">
        <v>1807</v>
      </c>
      <c r="Q165" s="1545">
        <v>20</v>
      </c>
      <c r="R165" s="1539" t="s">
        <v>2871</v>
      </c>
      <c r="S165" s="1042"/>
      <c r="T165" s="1024"/>
      <c r="U165" s="1009"/>
      <c r="V165" s="1009"/>
      <c r="W165" s="1009"/>
      <c r="X165" s="1009"/>
      <c r="Y165" s="1009"/>
      <c r="Z165" s="1006"/>
      <c r="AA165" s="1006"/>
      <c r="AB165" s="1006"/>
      <c r="AC165" s="1006"/>
      <c r="AD165" s="1006"/>
      <c r="AE165" s="1006"/>
      <c r="AF165" s="1006"/>
      <c r="AG165" s="715"/>
      <c r="AH165" s="716"/>
      <c r="AI165" s="716"/>
      <c r="AJ165" s="716"/>
      <c r="AK165" s="715"/>
      <c r="AL165" s="717"/>
      <c r="AM165" s="717"/>
      <c r="AN165" s="717"/>
      <c r="AO165" s="717"/>
      <c r="AP165" s="1152"/>
      <c r="AQ165" s="1006"/>
      <c r="AR165" s="718"/>
      <c r="AS165" s="718"/>
      <c r="AT165" s="718"/>
      <c r="AU165" s="718"/>
      <c r="AV165" s="718"/>
      <c r="AW165" s="718"/>
      <c r="AX165" s="1152"/>
      <c r="AY165" s="1006"/>
      <c r="AZ165" s="718"/>
      <c r="BA165" s="718"/>
      <c r="BB165" s="718"/>
      <c r="BC165" s="718"/>
      <c r="BD165" s="718"/>
      <c r="BE165" s="718"/>
      <c r="BF165" s="1152"/>
      <c r="BG165" s="1006"/>
      <c r="BH165" s="718"/>
      <c r="BI165" s="718"/>
      <c r="BJ165" s="718"/>
      <c r="BK165" s="718"/>
      <c r="BL165" s="718"/>
      <c r="BM165" s="718"/>
      <c r="BN165" s="1152"/>
      <c r="BO165" s="1006"/>
      <c r="BP165" s="718"/>
      <c r="BQ165" s="718"/>
      <c r="BR165" s="718"/>
      <c r="BS165" s="718"/>
      <c r="BT165" s="718"/>
      <c r="BU165" s="718"/>
    </row>
    <row r="166" spans="1:73" ht="40.15" customHeight="1" thickTop="1" x14ac:dyDescent="0.25">
      <c r="A166" s="151"/>
      <c r="B166" s="29"/>
      <c r="C166" s="1448" t="s">
        <v>1808</v>
      </c>
      <c r="D166" s="1161" t="s">
        <v>1809</v>
      </c>
      <c r="E166" s="1465">
        <v>558</v>
      </c>
      <c r="F166" s="1265" t="s">
        <v>3119</v>
      </c>
      <c r="G166" s="1049" t="s">
        <v>503</v>
      </c>
      <c r="H166" s="1049">
        <v>500</v>
      </c>
      <c r="I166" s="1049" t="s">
        <v>3041</v>
      </c>
      <c r="J166" s="1049">
        <v>17</v>
      </c>
      <c r="K166" s="1049" t="s">
        <v>3689</v>
      </c>
      <c r="L166" s="1049">
        <v>1702</v>
      </c>
      <c r="M166" s="1049" t="s">
        <v>3131</v>
      </c>
      <c r="N166" s="1262">
        <v>2026004540086</v>
      </c>
      <c r="O166" s="1049" t="s">
        <v>3690</v>
      </c>
      <c r="P166" s="1546" t="s">
        <v>1810</v>
      </c>
      <c r="Q166" s="1549">
        <v>500</v>
      </c>
      <c r="R166" s="1552" t="s">
        <v>2871</v>
      </c>
      <c r="S166" s="1040"/>
      <c r="T166" s="1022"/>
      <c r="U166" s="1007"/>
      <c r="V166" s="1007"/>
      <c r="W166" s="1007"/>
      <c r="X166" s="1007"/>
      <c r="Y166" s="1007"/>
      <c r="Z166" s="1004">
        <f t="shared" ref="Z166" si="432">+AQ166+AY166+BG166+BO166</f>
        <v>0</v>
      </c>
      <c r="AA166" s="1004">
        <f t="shared" ref="AA166" si="433">SUM(AR166:AR169,AZ166:AZ169,BH166:BH169,BP166:BP169)</f>
        <v>0</v>
      </c>
      <c r="AB166" s="1004">
        <f t="shared" ref="AB166" si="434">SUM(AS166:AS169,BA166:BA169,BI166:BI169,BQ166:BQ169)</f>
        <v>0</v>
      </c>
      <c r="AC166" s="1004">
        <f t="shared" ref="AC166" si="435">SUM(AT166:AT169,BB166:BB169,BJ166:BJ169,BR166:BR169)</f>
        <v>0</v>
      </c>
      <c r="AD166" s="1004">
        <f t="shared" ref="AD166" si="436">SUM(AU166:AU169,BC166:BC169,BK166:BK169,BS166:BS169)</f>
        <v>0</v>
      </c>
      <c r="AE166" s="1004">
        <f t="shared" ref="AE166" si="437">SUM(AV166:AV169,BD166:BD169,BL166:BL169,BT166:BT169)</f>
        <v>0</v>
      </c>
      <c r="AF166" s="1004">
        <f t="shared" ref="AF166" si="438">SUM(AW166:AW169,BE166:BE169,BM166:BM169,BU166:BU169)</f>
        <v>0</v>
      </c>
      <c r="AG166" s="714"/>
      <c r="AH166" s="593"/>
      <c r="AI166" s="593"/>
      <c r="AJ166" s="593"/>
      <c r="AK166" s="207"/>
      <c r="AL166" s="208"/>
      <c r="AM166" s="208"/>
      <c r="AN166" s="208"/>
      <c r="AO166" s="208"/>
      <c r="AP166" s="1150">
        <f t="shared" ref="AP166" si="439">+U166</f>
        <v>0</v>
      </c>
      <c r="AQ166" s="1004">
        <f t="shared" ref="AQ166" si="440">SUM(AR166:AW169)</f>
        <v>0</v>
      </c>
      <c r="AR166" s="299"/>
      <c r="AS166" s="299"/>
      <c r="AT166" s="299"/>
      <c r="AU166" s="299"/>
      <c r="AV166" s="299"/>
      <c r="AW166" s="299"/>
      <c r="AX166" s="1150">
        <f t="shared" ref="AX166" si="441">+V166</f>
        <v>0</v>
      </c>
      <c r="AY166" s="1004">
        <f t="shared" ref="AY166" si="442">SUM(AZ166:BE169)</f>
        <v>0</v>
      </c>
      <c r="AZ166" s="299"/>
      <c r="BA166" s="299"/>
      <c r="BB166" s="299"/>
      <c r="BC166" s="299"/>
      <c r="BD166" s="299"/>
      <c r="BE166" s="299"/>
      <c r="BF166" s="1150">
        <f t="shared" ref="BF166" si="443">+W166</f>
        <v>0</v>
      </c>
      <c r="BG166" s="1004">
        <f t="shared" ref="BG166" si="444">SUM(BH166:BM169)</f>
        <v>0</v>
      </c>
      <c r="BH166" s="299"/>
      <c r="BI166" s="299"/>
      <c r="BJ166" s="299"/>
      <c r="BK166" s="299"/>
      <c r="BL166" s="299"/>
      <c r="BM166" s="299"/>
      <c r="BN166" s="1150">
        <f t="shared" ref="BN166" si="445">+X166</f>
        <v>0</v>
      </c>
      <c r="BO166" s="1004">
        <f t="shared" ref="BO166" si="446">SUM(BP166:BU169)</f>
        <v>0</v>
      </c>
      <c r="BP166" s="299"/>
      <c r="BQ166" s="299"/>
      <c r="BR166" s="299"/>
      <c r="BS166" s="299"/>
      <c r="BT166" s="299"/>
      <c r="BU166" s="299"/>
    </row>
    <row r="167" spans="1:73" ht="40.15" customHeight="1" x14ac:dyDescent="0.25">
      <c r="A167" s="151"/>
      <c r="B167" s="29"/>
      <c r="C167" s="1449"/>
      <c r="D167" s="1162"/>
      <c r="E167" s="1466"/>
      <c r="F167" s="1266"/>
      <c r="G167" s="1050" t="s">
        <v>503</v>
      </c>
      <c r="H167" s="1050">
        <v>500</v>
      </c>
      <c r="I167" s="1050" t="s">
        <v>3041</v>
      </c>
      <c r="J167" s="1050">
        <v>17</v>
      </c>
      <c r="K167" s="1050" t="s">
        <v>3689</v>
      </c>
      <c r="L167" s="1050">
        <v>1702</v>
      </c>
      <c r="M167" s="1050" t="s">
        <v>3131</v>
      </c>
      <c r="N167" s="1263">
        <v>2024004540086</v>
      </c>
      <c r="O167" s="1050" t="s">
        <v>3690</v>
      </c>
      <c r="P167" s="1547" t="s">
        <v>1810</v>
      </c>
      <c r="Q167" s="1550">
        <v>500</v>
      </c>
      <c r="R167" s="1553" t="s">
        <v>2871</v>
      </c>
      <c r="S167" s="1041"/>
      <c r="T167" s="1023"/>
      <c r="U167" s="1008"/>
      <c r="V167" s="1008"/>
      <c r="W167" s="1008"/>
      <c r="X167" s="1008"/>
      <c r="Y167" s="1008"/>
      <c r="Z167" s="1005"/>
      <c r="AA167" s="1005"/>
      <c r="AB167" s="1005"/>
      <c r="AC167" s="1005"/>
      <c r="AD167" s="1005"/>
      <c r="AE167" s="1005"/>
      <c r="AF167" s="1005"/>
      <c r="AG167" s="479"/>
      <c r="AH167" s="592"/>
      <c r="AI167" s="592"/>
      <c r="AJ167" s="592"/>
      <c r="AK167" s="196"/>
      <c r="AL167" s="197"/>
      <c r="AM167" s="197"/>
      <c r="AN167" s="197"/>
      <c r="AO167" s="197"/>
      <c r="AP167" s="1151"/>
      <c r="AQ167" s="1005"/>
      <c r="AR167" s="282"/>
      <c r="AS167" s="282"/>
      <c r="AT167" s="282"/>
      <c r="AU167" s="282"/>
      <c r="AV167" s="282"/>
      <c r="AW167" s="282"/>
      <c r="AX167" s="1151"/>
      <c r="AY167" s="1005"/>
      <c r="AZ167" s="282"/>
      <c r="BA167" s="282"/>
      <c r="BB167" s="282"/>
      <c r="BC167" s="282"/>
      <c r="BD167" s="282"/>
      <c r="BE167" s="282"/>
      <c r="BF167" s="1151"/>
      <c r="BG167" s="1005"/>
      <c r="BH167" s="282"/>
      <c r="BI167" s="282"/>
      <c r="BJ167" s="282"/>
      <c r="BK167" s="282"/>
      <c r="BL167" s="282"/>
      <c r="BM167" s="282"/>
      <c r="BN167" s="1151"/>
      <c r="BO167" s="1005"/>
      <c r="BP167" s="282"/>
      <c r="BQ167" s="282"/>
      <c r="BR167" s="282"/>
      <c r="BS167" s="282"/>
      <c r="BT167" s="282"/>
      <c r="BU167" s="282"/>
    </row>
    <row r="168" spans="1:73" ht="40.15" customHeight="1" x14ac:dyDescent="0.25">
      <c r="A168" s="151"/>
      <c r="B168" s="29"/>
      <c r="C168" s="1449"/>
      <c r="D168" s="1162"/>
      <c r="E168" s="1466"/>
      <c r="F168" s="1266"/>
      <c r="G168" s="1050" t="s">
        <v>503</v>
      </c>
      <c r="H168" s="1050">
        <v>500</v>
      </c>
      <c r="I168" s="1050" t="s">
        <v>3041</v>
      </c>
      <c r="J168" s="1050">
        <v>17</v>
      </c>
      <c r="K168" s="1050" t="s">
        <v>3689</v>
      </c>
      <c r="L168" s="1050">
        <v>1702</v>
      </c>
      <c r="M168" s="1050" t="s">
        <v>3131</v>
      </c>
      <c r="N168" s="1263">
        <v>2024004540086</v>
      </c>
      <c r="O168" s="1050" t="s">
        <v>3690</v>
      </c>
      <c r="P168" s="1547" t="s">
        <v>1810</v>
      </c>
      <c r="Q168" s="1550">
        <v>500</v>
      </c>
      <c r="R168" s="1553" t="s">
        <v>2871</v>
      </c>
      <c r="S168" s="1041"/>
      <c r="T168" s="1023"/>
      <c r="U168" s="1008"/>
      <c r="V168" s="1008"/>
      <c r="W168" s="1008"/>
      <c r="X168" s="1008"/>
      <c r="Y168" s="1008"/>
      <c r="Z168" s="1005"/>
      <c r="AA168" s="1005"/>
      <c r="AB168" s="1005"/>
      <c r="AC168" s="1005"/>
      <c r="AD168" s="1005"/>
      <c r="AE168" s="1005"/>
      <c r="AF168" s="1005"/>
      <c r="AG168" s="196"/>
      <c r="AH168" s="592"/>
      <c r="AI168" s="592"/>
      <c r="AJ168" s="592"/>
      <c r="AK168" s="196"/>
      <c r="AL168" s="197"/>
      <c r="AM168" s="197"/>
      <c r="AN168" s="197"/>
      <c r="AO168" s="197"/>
      <c r="AP168" s="1151"/>
      <c r="AQ168" s="1005"/>
      <c r="AR168" s="282"/>
      <c r="AS168" s="282"/>
      <c r="AT168" s="282"/>
      <c r="AU168" s="282"/>
      <c r="AV168" s="282"/>
      <c r="AW168" s="282"/>
      <c r="AX168" s="1151"/>
      <c r="AY168" s="1005"/>
      <c r="AZ168" s="282"/>
      <c r="BA168" s="282"/>
      <c r="BB168" s="282"/>
      <c r="BC168" s="282"/>
      <c r="BD168" s="282"/>
      <c r="BE168" s="282"/>
      <c r="BF168" s="1151"/>
      <c r="BG168" s="1005"/>
      <c r="BH168" s="282"/>
      <c r="BI168" s="282"/>
      <c r="BJ168" s="282"/>
      <c r="BK168" s="282"/>
      <c r="BL168" s="282"/>
      <c r="BM168" s="282"/>
      <c r="BN168" s="1151"/>
      <c r="BO168" s="1005"/>
      <c r="BP168" s="282"/>
      <c r="BQ168" s="282"/>
      <c r="BR168" s="282"/>
      <c r="BS168" s="282"/>
      <c r="BT168" s="282"/>
      <c r="BU168" s="282"/>
    </row>
    <row r="169" spans="1:73" ht="40.15" customHeight="1" thickBot="1" x14ac:dyDescent="0.3">
      <c r="A169" s="151"/>
      <c r="B169" s="29"/>
      <c r="C169" s="1449"/>
      <c r="D169" s="1162"/>
      <c r="E169" s="1467"/>
      <c r="F169" s="1267"/>
      <c r="G169" s="1051" t="s">
        <v>503</v>
      </c>
      <c r="H169" s="1051">
        <v>500</v>
      </c>
      <c r="I169" s="1051" t="s">
        <v>3041</v>
      </c>
      <c r="J169" s="1051">
        <v>17</v>
      </c>
      <c r="K169" s="1051" t="s">
        <v>3689</v>
      </c>
      <c r="L169" s="1051">
        <v>1702</v>
      </c>
      <c r="M169" s="1051" t="s">
        <v>3131</v>
      </c>
      <c r="N169" s="1264">
        <v>2024004540086</v>
      </c>
      <c r="O169" s="1051" t="s">
        <v>3690</v>
      </c>
      <c r="P169" s="1548" t="s">
        <v>1810</v>
      </c>
      <c r="Q169" s="1551">
        <v>500</v>
      </c>
      <c r="R169" s="1554" t="s">
        <v>2871</v>
      </c>
      <c r="S169" s="1042"/>
      <c r="T169" s="1024"/>
      <c r="U169" s="1009"/>
      <c r="V169" s="1009"/>
      <c r="W169" s="1009"/>
      <c r="X169" s="1009"/>
      <c r="Y169" s="1009"/>
      <c r="Z169" s="1006"/>
      <c r="AA169" s="1006"/>
      <c r="AB169" s="1006"/>
      <c r="AC169" s="1006"/>
      <c r="AD169" s="1006"/>
      <c r="AE169" s="1006"/>
      <c r="AF169" s="1006"/>
      <c r="AG169" s="715"/>
      <c r="AH169" s="716"/>
      <c r="AI169" s="716"/>
      <c r="AJ169" s="716"/>
      <c r="AK169" s="715"/>
      <c r="AL169" s="717"/>
      <c r="AM169" s="717"/>
      <c r="AN169" s="717"/>
      <c r="AO169" s="717"/>
      <c r="AP169" s="1152"/>
      <c r="AQ169" s="1006"/>
      <c r="AR169" s="718"/>
      <c r="AS169" s="718"/>
      <c r="AT169" s="718"/>
      <c r="AU169" s="718"/>
      <c r="AV169" s="718"/>
      <c r="AW169" s="718"/>
      <c r="AX169" s="1152"/>
      <c r="AY169" s="1006"/>
      <c r="AZ169" s="718"/>
      <c r="BA169" s="718"/>
      <c r="BB169" s="718"/>
      <c r="BC169" s="718"/>
      <c r="BD169" s="718"/>
      <c r="BE169" s="718"/>
      <c r="BF169" s="1152"/>
      <c r="BG169" s="1006"/>
      <c r="BH169" s="718"/>
      <c r="BI169" s="718"/>
      <c r="BJ169" s="718"/>
      <c r="BK169" s="718"/>
      <c r="BL169" s="718"/>
      <c r="BM169" s="718"/>
      <c r="BN169" s="1152"/>
      <c r="BO169" s="1006"/>
      <c r="BP169" s="718"/>
      <c r="BQ169" s="718"/>
      <c r="BR169" s="718"/>
      <c r="BS169" s="718"/>
      <c r="BT169" s="718"/>
      <c r="BU169" s="718"/>
    </row>
    <row r="170" spans="1:73" ht="40.15" customHeight="1" thickTop="1" x14ac:dyDescent="0.25">
      <c r="A170" s="151"/>
      <c r="B170" s="29"/>
      <c r="C170" s="1449"/>
      <c r="D170" s="1162"/>
      <c r="E170" s="1465">
        <v>559</v>
      </c>
      <c r="F170" s="1265" t="s">
        <v>3712</v>
      </c>
      <c r="G170" s="1161" t="s">
        <v>3713</v>
      </c>
      <c r="H170" s="1161">
        <v>50</v>
      </c>
      <c r="I170" s="1161" t="s">
        <v>3041</v>
      </c>
      <c r="J170" s="1161">
        <v>17</v>
      </c>
      <c r="K170" s="1161" t="s">
        <v>3689</v>
      </c>
      <c r="L170" s="1161">
        <v>1702</v>
      </c>
      <c r="M170" s="1161" t="s">
        <v>3131</v>
      </c>
      <c r="N170" s="1262">
        <v>2026004540086</v>
      </c>
      <c r="O170" s="1161" t="s">
        <v>3690</v>
      </c>
      <c r="P170" s="1052" t="s">
        <v>1811</v>
      </c>
      <c r="Q170" s="1555">
        <v>50</v>
      </c>
      <c r="R170" s="1558" t="s">
        <v>2871</v>
      </c>
      <c r="S170" s="1040"/>
      <c r="T170" s="1022"/>
      <c r="U170" s="1007"/>
      <c r="V170" s="1007"/>
      <c r="W170" s="1007"/>
      <c r="X170" s="1007"/>
      <c r="Y170" s="1007"/>
      <c r="Z170" s="1004">
        <f t="shared" ref="Z170" si="447">+AQ170+AY170+BG170+BO170</f>
        <v>0</v>
      </c>
      <c r="AA170" s="1004">
        <f t="shared" ref="AA170" si="448">SUM(AR170:AR173,AZ170:AZ173,BH170:BH173,BP170:BP173)</f>
        <v>0</v>
      </c>
      <c r="AB170" s="1004">
        <f t="shared" ref="AB170" si="449">SUM(AS170:AS173,BA170:BA173,BI170:BI173,BQ170:BQ173)</f>
        <v>0</v>
      </c>
      <c r="AC170" s="1004">
        <f t="shared" ref="AC170" si="450">SUM(AT170:AT173,BB170:BB173,BJ170:BJ173,BR170:BR173)</f>
        <v>0</v>
      </c>
      <c r="AD170" s="1004">
        <f t="shared" ref="AD170" si="451">SUM(AU170:AU173,BC170:BC173,BK170:BK173,BS170:BS173)</f>
        <v>0</v>
      </c>
      <c r="AE170" s="1004">
        <f t="shared" ref="AE170" si="452">SUM(AV170:AV173,BD170:BD173,BL170:BL173,BT170:BT173)</f>
        <v>0</v>
      </c>
      <c r="AF170" s="1004">
        <f t="shared" ref="AF170" si="453">SUM(AW170:AW173,BE170:BE173,BM170:BM173,BU170:BU173)</f>
        <v>0</v>
      </c>
      <c r="AG170" s="714"/>
      <c r="AH170" s="593"/>
      <c r="AI170" s="593"/>
      <c r="AJ170" s="593"/>
      <c r="AK170" s="207"/>
      <c r="AL170" s="208"/>
      <c r="AM170" s="208"/>
      <c r="AN170" s="208"/>
      <c r="AO170" s="208"/>
      <c r="AP170" s="1150">
        <f t="shared" ref="AP170" si="454">+U170</f>
        <v>0</v>
      </c>
      <c r="AQ170" s="1004">
        <f t="shared" ref="AQ170" si="455">SUM(AR170:AW173)</f>
        <v>0</v>
      </c>
      <c r="AR170" s="299"/>
      <c r="AS170" s="299"/>
      <c r="AT170" s="299"/>
      <c r="AU170" s="299"/>
      <c r="AV170" s="299"/>
      <c r="AW170" s="299"/>
      <c r="AX170" s="1150">
        <f t="shared" ref="AX170" si="456">+V170</f>
        <v>0</v>
      </c>
      <c r="AY170" s="1004">
        <f t="shared" ref="AY170" si="457">SUM(AZ170:BE173)</f>
        <v>0</v>
      </c>
      <c r="AZ170" s="299"/>
      <c r="BA170" s="299"/>
      <c r="BB170" s="299"/>
      <c r="BC170" s="299"/>
      <c r="BD170" s="299"/>
      <c r="BE170" s="299"/>
      <c r="BF170" s="1150">
        <f t="shared" ref="BF170" si="458">+W170</f>
        <v>0</v>
      </c>
      <c r="BG170" s="1004">
        <f t="shared" ref="BG170" si="459">SUM(BH170:BM173)</f>
        <v>0</v>
      </c>
      <c r="BH170" s="299"/>
      <c r="BI170" s="299"/>
      <c r="BJ170" s="299"/>
      <c r="BK170" s="299"/>
      <c r="BL170" s="299"/>
      <c r="BM170" s="299"/>
      <c r="BN170" s="1150">
        <f t="shared" ref="BN170" si="460">+X170</f>
        <v>0</v>
      </c>
      <c r="BO170" s="1004">
        <f t="shared" ref="BO170" si="461">SUM(BP170:BU173)</f>
        <v>0</v>
      </c>
      <c r="BP170" s="299"/>
      <c r="BQ170" s="299"/>
      <c r="BR170" s="299"/>
      <c r="BS170" s="299"/>
      <c r="BT170" s="299"/>
      <c r="BU170" s="299"/>
    </row>
    <row r="171" spans="1:73" ht="40.15" customHeight="1" x14ac:dyDescent="0.25">
      <c r="A171" s="151"/>
      <c r="B171" s="29"/>
      <c r="C171" s="1449"/>
      <c r="D171" s="1162"/>
      <c r="E171" s="1466"/>
      <c r="F171" s="1266"/>
      <c r="G171" s="1162" t="s">
        <v>3713</v>
      </c>
      <c r="H171" s="1162">
        <v>50</v>
      </c>
      <c r="I171" s="1162" t="s">
        <v>3041</v>
      </c>
      <c r="J171" s="1162">
        <v>17</v>
      </c>
      <c r="K171" s="1162" t="s">
        <v>3689</v>
      </c>
      <c r="L171" s="1162">
        <v>1702</v>
      </c>
      <c r="M171" s="1162" t="s">
        <v>3131</v>
      </c>
      <c r="N171" s="1263">
        <v>2024004540086</v>
      </c>
      <c r="O171" s="1162" t="s">
        <v>3690</v>
      </c>
      <c r="P171" s="1053" t="s">
        <v>1811</v>
      </c>
      <c r="Q171" s="1556">
        <v>50</v>
      </c>
      <c r="R171" s="1559" t="s">
        <v>2871</v>
      </c>
      <c r="S171" s="1041"/>
      <c r="T171" s="1023"/>
      <c r="U171" s="1008"/>
      <c r="V171" s="1008"/>
      <c r="W171" s="1008"/>
      <c r="X171" s="1008"/>
      <c r="Y171" s="1008"/>
      <c r="Z171" s="1005"/>
      <c r="AA171" s="1005"/>
      <c r="AB171" s="1005"/>
      <c r="AC171" s="1005"/>
      <c r="AD171" s="1005"/>
      <c r="AE171" s="1005"/>
      <c r="AF171" s="1005"/>
      <c r="AG171" s="479"/>
      <c r="AH171" s="592"/>
      <c r="AI171" s="592"/>
      <c r="AJ171" s="592"/>
      <c r="AK171" s="196"/>
      <c r="AL171" s="197"/>
      <c r="AM171" s="197"/>
      <c r="AN171" s="197"/>
      <c r="AO171" s="197"/>
      <c r="AP171" s="1151"/>
      <c r="AQ171" s="1005"/>
      <c r="AR171" s="282"/>
      <c r="AS171" s="282"/>
      <c r="AT171" s="282"/>
      <c r="AU171" s="282"/>
      <c r="AV171" s="282"/>
      <c r="AW171" s="282"/>
      <c r="AX171" s="1151"/>
      <c r="AY171" s="1005"/>
      <c r="AZ171" s="282"/>
      <c r="BA171" s="282"/>
      <c r="BB171" s="282"/>
      <c r="BC171" s="282"/>
      <c r="BD171" s="282"/>
      <c r="BE171" s="282"/>
      <c r="BF171" s="1151"/>
      <c r="BG171" s="1005"/>
      <c r="BH171" s="282"/>
      <c r="BI171" s="282"/>
      <c r="BJ171" s="282"/>
      <c r="BK171" s="282"/>
      <c r="BL171" s="282"/>
      <c r="BM171" s="282"/>
      <c r="BN171" s="1151"/>
      <c r="BO171" s="1005"/>
      <c r="BP171" s="282"/>
      <c r="BQ171" s="282"/>
      <c r="BR171" s="282"/>
      <c r="BS171" s="282"/>
      <c r="BT171" s="282"/>
      <c r="BU171" s="282"/>
    </row>
    <row r="172" spans="1:73" ht="40.15" customHeight="1" x14ac:dyDescent="0.25">
      <c r="A172" s="151"/>
      <c r="B172" s="29"/>
      <c r="C172" s="1449"/>
      <c r="D172" s="1162"/>
      <c r="E172" s="1466"/>
      <c r="F172" s="1266"/>
      <c r="G172" s="1162" t="s">
        <v>3713</v>
      </c>
      <c r="H172" s="1162">
        <v>50</v>
      </c>
      <c r="I172" s="1162" t="s">
        <v>3041</v>
      </c>
      <c r="J172" s="1162">
        <v>17</v>
      </c>
      <c r="K172" s="1162" t="s">
        <v>3689</v>
      </c>
      <c r="L172" s="1162">
        <v>1702</v>
      </c>
      <c r="M172" s="1162" t="s">
        <v>3131</v>
      </c>
      <c r="N172" s="1263">
        <v>2024004540086</v>
      </c>
      <c r="O172" s="1162" t="s">
        <v>3690</v>
      </c>
      <c r="P172" s="1053" t="s">
        <v>1811</v>
      </c>
      <c r="Q172" s="1556">
        <v>50</v>
      </c>
      <c r="R172" s="1559" t="s">
        <v>2871</v>
      </c>
      <c r="S172" s="1041"/>
      <c r="T172" s="1023"/>
      <c r="U172" s="1008"/>
      <c r="V172" s="1008"/>
      <c r="W172" s="1008"/>
      <c r="X172" s="1008"/>
      <c r="Y172" s="1008"/>
      <c r="Z172" s="1005"/>
      <c r="AA172" s="1005"/>
      <c r="AB172" s="1005"/>
      <c r="AC172" s="1005"/>
      <c r="AD172" s="1005"/>
      <c r="AE172" s="1005"/>
      <c r="AF172" s="1005"/>
      <c r="AG172" s="196"/>
      <c r="AH172" s="592"/>
      <c r="AI172" s="592"/>
      <c r="AJ172" s="592"/>
      <c r="AK172" s="196"/>
      <c r="AL172" s="197"/>
      <c r="AM172" s="197"/>
      <c r="AN172" s="197"/>
      <c r="AO172" s="197"/>
      <c r="AP172" s="1151"/>
      <c r="AQ172" s="1005"/>
      <c r="AR172" s="282"/>
      <c r="AS172" s="282"/>
      <c r="AT172" s="282"/>
      <c r="AU172" s="282"/>
      <c r="AV172" s="282"/>
      <c r="AW172" s="282"/>
      <c r="AX172" s="1151"/>
      <c r="AY172" s="1005"/>
      <c r="AZ172" s="282"/>
      <c r="BA172" s="282"/>
      <c r="BB172" s="282"/>
      <c r="BC172" s="282"/>
      <c r="BD172" s="282"/>
      <c r="BE172" s="282"/>
      <c r="BF172" s="1151"/>
      <c r="BG172" s="1005"/>
      <c r="BH172" s="282"/>
      <c r="BI172" s="282"/>
      <c r="BJ172" s="282"/>
      <c r="BK172" s="282"/>
      <c r="BL172" s="282"/>
      <c r="BM172" s="282"/>
      <c r="BN172" s="1151"/>
      <c r="BO172" s="1005"/>
      <c r="BP172" s="282"/>
      <c r="BQ172" s="282"/>
      <c r="BR172" s="282"/>
      <c r="BS172" s="282"/>
      <c r="BT172" s="282"/>
      <c r="BU172" s="282"/>
    </row>
    <row r="173" spans="1:73" ht="40.15" customHeight="1" thickBot="1" x14ac:dyDescent="0.3">
      <c r="A173" s="151"/>
      <c r="B173" s="29"/>
      <c r="C173" s="1450"/>
      <c r="D173" s="1163"/>
      <c r="E173" s="1467"/>
      <c r="F173" s="1267"/>
      <c r="G173" s="1163" t="s">
        <v>3713</v>
      </c>
      <c r="H173" s="1163">
        <v>50</v>
      </c>
      <c r="I173" s="1163" t="s">
        <v>3041</v>
      </c>
      <c r="J173" s="1163">
        <v>17</v>
      </c>
      <c r="K173" s="1163" t="s">
        <v>3689</v>
      </c>
      <c r="L173" s="1163">
        <v>1702</v>
      </c>
      <c r="M173" s="1163" t="s">
        <v>3131</v>
      </c>
      <c r="N173" s="1264">
        <v>2024004540086</v>
      </c>
      <c r="O173" s="1163" t="s">
        <v>3690</v>
      </c>
      <c r="P173" s="1054" t="s">
        <v>1811</v>
      </c>
      <c r="Q173" s="1557">
        <v>50</v>
      </c>
      <c r="R173" s="1560" t="s">
        <v>2871</v>
      </c>
      <c r="S173" s="1042"/>
      <c r="T173" s="1024"/>
      <c r="U173" s="1009"/>
      <c r="V173" s="1009"/>
      <c r="W173" s="1009"/>
      <c r="X173" s="1009"/>
      <c r="Y173" s="1009"/>
      <c r="Z173" s="1006"/>
      <c r="AA173" s="1006"/>
      <c r="AB173" s="1006"/>
      <c r="AC173" s="1006"/>
      <c r="AD173" s="1006"/>
      <c r="AE173" s="1006"/>
      <c r="AF173" s="1006"/>
      <c r="AG173" s="715"/>
      <c r="AH173" s="716"/>
      <c r="AI173" s="716"/>
      <c r="AJ173" s="716"/>
      <c r="AK173" s="715"/>
      <c r="AL173" s="717"/>
      <c r="AM173" s="717"/>
      <c r="AN173" s="717"/>
      <c r="AO173" s="717"/>
      <c r="AP173" s="1152"/>
      <c r="AQ173" s="1006"/>
      <c r="AR173" s="718"/>
      <c r="AS173" s="718"/>
      <c r="AT173" s="718"/>
      <c r="AU173" s="718"/>
      <c r="AV173" s="718"/>
      <c r="AW173" s="718"/>
      <c r="AX173" s="1152"/>
      <c r="AY173" s="1006"/>
      <c r="AZ173" s="718"/>
      <c r="BA173" s="718"/>
      <c r="BB173" s="718"/>
      <c r="BC173" s="718"/>
      <c r="BD173" s="718"/>
      <c r="BE173" s="718"/>
      <c r="BF173" s="1152"/>
      <c r="BG173" s="1006"/>
      <c r="BH173" s="718"/>
      <c r="BI173" s="718"/>
      <c r="BJ173" s="718"/>
      <c r="BK173" s="718"/>
      <c r="BL173" s="718"/>
      <c r="BM173" s="718"/>
      <c r="BN173" s="1152"/>
      <c r="BO173" s="1006"/>
      <c r="BP173" s="718"/>
      <c r="BQ173" s="718"/>
      <c r="BR173" s="718"/>
      <c r="BS173" s="718"/>
      <c r="BT173" s="718"/>
      <c r="BU173" s="718"/>
    </row>
    <row r="174" spans="1:73" ht="40.15" customHeight="1" thickTop="1" x14ac:dyDescent="0.25">
      <c r="A174" s="151"/>
      <c r="B174" s="24"/>
      <c r="C174" s="1448" t="s">
        <v>1812</v>
      </c>
      <c r="D174" s="1049" t="s">
        <v>1813</v>
      </c>
      <c r="E174" s="1061">
        <v>560</v>
      </c>
      <c r="F174" s="1459" t="s">
        <v>3684</v>
      </c>
      <c r="G174" s="1347" t="s">
        <v>485</v>
      </c>
      <c r="H174" s="1347">
        <v>400</v>
      </c>
      <c r="I174" s="1347" t="s">
        <v>3041</v>
      </c>
      <c r="J174" s="1347">
        <v>45</v>
      </c>
      <c r="K174" s="1347" t="s">
        <v>3625</v>
      </c>
      <c r="L174" s="1347">
        <v>4502</v>
      </c>
      <c r="M174" s="1347" t="s">
        <v>3060</v>
      </c>
      <c r="N174" s="1453">
        <v>2026004540087</v>
      </c>
      <c r="O174" s="1347" t="s">
        <v>3678</v>
      </c>
      <c r="P174" s="1013" t="s">
        <v>1761</v>
      </c>
      <c r="Q174" s="1491">
        <v>400</v>
      </c>
      <c r="R174" s="1488" t="s">
        <v>2871</v>
      </c>
      <c r="S174" s="1040"/>
      <c r="T174" s="1022"/>
      <c r="U174" s="1007"/>
      <c r="V174" s="1007"/>
      <c r="W174" s="1007"/>
      <c r="X174" s="1007"/>
      <c r="Y174" s="1007"/>
      <c r="Z174" s="1004">
        <f t="shared" ref="Z174" si="462">+AQ174+AY174+BG174+BO174</f>
        <v>0</v>
      </c>
      <c r="AA174" s="1004">
        <f t="shared" ref="AA174" si="463">SUM(AR174:AR177,AZ174:AZ177,BH174:BH177,BP174:BP177)</f>
        <v>0</v>
      </c>
      <c r="AB174" s="1004">
        <f t="shared" ref="AB174" si="464">SUM(AS174:AS177,BA174:BA177,BI174:BI177,BQ174:BQ177)</f>
        <v>0</v>
      </c>
      <c r="AC174" s="1004">
        <f t="shared" ref="AC174" si="465">SUM(AT174:AT177,BB174:BB177,BJ174:BJ177,BR174:BR177)</f>
        <v>0</v>
      </c>
      <c r="AD174" s="1004">
        <f t="shared" ref="AD174" si="466">SUM(AU174:AU177,BC174:BC177,BK174:BK177,BS174:BS177)</f>
        <v>0</v>
      </c>
      <c r="AE174" s="1004">
        <f t="shared" ref="AE174" si="467">SUM(AV174:AV177,BD174:BD177,BL174:BL177,BT174:BT177)</f>
        <v>0</v>
      </c>
      <c r="AF174" s="1004">
        <f t="shared" ref="AF174" si="468">SUM(AW174:AW177,BE174:BE177,BM174:BM177,BU174:BU177)</f>
        <v>0</v>
      </c>
      <c r="AG174" s="714"/>
      <c r="AH174" s="593"/>
      <c r="AI174" s="593"/>
      <c r="AJ174" s="593"/>
      <c r="AK174" s="207"/>
      <c r="AL174" s="208"/>
      <c r="AM174" s="208"/>
      <c r="AN174" s="208"/>
      <c r="AO174" s="208"/>
      <c r="AP174" s="1150">
        <f t="shared" ref="AP174" si="469">+U174</f>
        <v>0</v>
      </c>
      <c r="AQ174" s="1004">
        <f t="shared" ref="AQ174" si="470">SUM(AR174:AW177)</f>
        <v>0</v>
      </c>
      <c r="AR174" s="299"/>
      <c r="AS174" s="299"/>
      <c r="AT174" s="299"/>
      <c r="AU174" s="299"/>
      <c r="AV174" s="299"/>
      <c r="AW174" s="299"/>
      <c r="AX174" s="1150">
        <f t="shared" ref="AX174" si="471">+V174</f>
        <v>0</v>
      </c>
      <c r="AY174" s="1004">
        <f t="shared" ref="AY174" si="472">SUM(AZ174:BE177)</f>
        <v>0</v>
      </c>
      <c r="AZ174" s="299"/>
      <c r="BA174" s="299"/>
      <c r="BB174" s="299"/>
      <c r="BC174" s="299"/>
      <c r="BD174" s="299"/>
      <c r="BE174" s="299"/>
      <c r="BF174" s="1150">
        <f t="shared" ref="BF174" si="473">+W174</f>
        <v>0</v>
      </c>
      <c r="BG174" s="1004">
        <f t="shared" ref="BG174" si="474">SUM(BH174:BM177)</f>
        <v>0</v>
      </c>
      <c r="BH174" s="299"/>
      <c r="BI174" s="299"/>
      <c r="BJ174" s="299"/>
      <c r="BK174" s="299"/>
      <c r="BL174" s="299"/>
      <c r="BM174" s="299"/>
      <c r="BN174" s="1150">
        <f t="shared" ref="BN174" si="475">+X174</f>
        <v>0</v>
      </c>
      <c r="BO174" s="1004">
        <f t="shared" ref="BO174" si="476">SUM(BP174:BU177)</f>
        <v>0</v>
      </c>
      <c r="BP174" s="299"/>
      <c r="BQ174" s="299"/>
      <c r="BR174" s="299"/>
      <c r="BS174" s="299"/>
      <c r="BT174" s="299"/>
      <c r="BU174" s="299"/>
    </row>
    <row r="175" spans="1:73" ht="40.15" customHeight="1" x14ac:dyDescent="0.25">
      <c r="A175" s="151"/>
      <c r="B175" s="24"/>
      <c r="C175" s="1449"/>
      <c r="D175" s="1050"/>
      <c r="E175" s="1062"/>
      <c r="F175" s="1460"/>
      <c r="G175" s="1348" t="s">
        <v>485</v>
      </c>
      <c r="H175" s="1348">
        <v>400</v>
      </c>
      <c r="I175" s="1348" t="s">
        <v>3041</v>
      </c>
      <c r="J175" s="1348">
        <v>45</v>
      </c>
      <c r="K175" s="1348" t="s">
        <v>3625</v>
      </c>
      <c r="L175" s="1348">
        <v>4502</v>
      </c>
      <c r="M175" s="1348" t="s">
        <v>3060</v>
      </c>
      <c r="N175" s="1454">
        <v>2024004540087</v>
      </c>
      <c r="O175" s="1348" t="s">
        <v>3678</v>
      </c>
      <c r="P175" s="1014" t="s">
        <v>1761</v>
      </c>
      <c r="Q175" s="1492">
        <v>400</v>
      </c>
      <c r="R175" s="1489" t="s">
        <v>2871</v>
      </c>
      <c r="S175" s="1041"/>
      <c r="T175" s="1023"/>
      <c r="U175" s="1008"/>
      <c r="V175" s="1008"/>
      <c r="W175" s="1008"/>
      <c r="X175" s="1008"/>
      <c r="Y175" s="1008"/>
      <c r="Z175" s="1005"/>
      <c r="AA175" s="1005"/>
      <c r="AB175" s="1005"/>
      <c r="AC175" s="1005"/>
      <c r="AD175" s="1005"/>
      <c r="AE175" s="1005"/>
      <c r="AF175" s="1005"/>
      <c r="AG175" s="479"/>
      <c r="AH175" s="592"/>
      <c r="AI175" s="592"/>
      <c r="AJ175" s="592"/>
      <c r="AK175" s="196"/>
      <c r="AL175" s="197"/>
      <c r="AM175" s="197"/>
      <c r="AN175" s="197"/>
      <c r="AO175" s="197"/>
      <c r="AP175" s="1151"/>
      <c r="AQ175" s="1005"/>
      <c r="AR175" s="282"/>
      <c r="AS175" s="282"/>
      <c r="AT175" s="282"/>
      <c r="AU175" s="282"/>
      <c r="AV175" s="282"/>
      <c r="AW175" s="282"/>
      <c r="AX175" s="1151"/>
      <c r="AY175" s="1005"/>
      <c r="AZ175" s="282"/>
      <c r="BA175" s="282"/>
      <c r="BB175" s="282"/>
      <c r="BC175" s="282"/>
      <c r="BD175" s="282"/>
      <c r="BE175" s="282"/>
      <c r="BF175" s="1151"/>
      <c r="BG175" s="1005"/>
      <c r="BH175" s="282"/>
      <c r="BI175" s="282"/>
      <c r="BJ175" s="282"/>
      <c r="BK175" s="282"/>
      <c r="BL175" s="282"/>
      <c r="BM175" s="282"/>
      <c r="BN175" s="1151"/>
      <c r="BO175" s="1005"/>
      <c r="BP175" s="282"/>
      <c r="BQ175" s="282"/>
      <c r="BR175" s="282"/>
      <c r="BS175" s="282"/>
      <c r="BT175" s="282"/>
      <c r="BU175" s="282"/>
    </row>
    <row r="176" spans="1:73" ht="40.15" customHeight="1" x14ac:dyDescent="0.25">
      <c r="A176" s="151"/>
      <c r="B176" s="24"/>
      <c r="C176" s="1449"/>
      <c r="D176" s="1050"/>
      <c r="E176" s="1062"/>
      <c r="F176" s="1460"/>
      <c r="G176" s="1348" t="s">
        <v>485</v>
      </c>
      <c r="H176" s="1348">
        <v>400</v>
      </c>
      <c r="I176" s="1348" t="s">
        <v>3041</v>
      </c>
      <c r="J176" s="1348">
        <v>45</v>
      </c>
      <c r="K176" s="1348" t="s">
        <v>3625</v>
      </c>
      <c r="L176" s="1348">
        <v>4502</v>
      </c>
      <c r="M176" s="1348" t="s">
        <v>3060</v>
      </c>
      <c r="N176" s="1454">
        <v>2024004540087</v>
      </c>
      <c r="O176" s="1348" t="s">
        <v>3678</v>
      </c>
      <c r="P176" s="1014" t="s">
        <v>1761</v>
      </c>
      <c r="Q176" s="1492">
        <v>400</v>
      </c>
      <c r="R176" s="1489" t="s">
        <v>2871</v>
      </c>
      <c r="S176" s="1041"/>
      <c r="T176" s="1023"/>
      <c r="U176" s="1008"/>
      <c r="V176" s="1008"/>
      <c r="W176" s="1008"/>
      <c r="X176" s="1008"/>
      <c r="Y176" s="1008"/>
      <c r="Z176" s="1005"/>
      <c r="AA176" s="1005"/>
      <c r="AB176" s="1005"/>
      <c r="AC176" s="1005"/>
      <c r="AD176" s="1005"/>
      <c r="AE176" s="1005"/>
      <c r="AF176" s="1005"/>
      <c r="AG176" s="196"/>
      <c r="AH176" s="592"/>
      <c r="AI176" s="592"/>
      <c r="AJ176" s="592"/>
      <c r="AK176" s="196"/>
      <c r="AL176" s="197"/>
      <c r="AM176" s="197"/>
      <c r="AN176" s="197"/>
      <c r="AO176" s="197"/>
      <c r="AP176" s="1151"/>
      <c r="AQ176" s="1005"/>
      <c r="AR176" s="282"/>
      <c r="AS176" s="282"/>
      <c r="AT176" s="282"/>
      <c r="AU176" s="282"/>
      <c r="AV176" s="282"/>
      <c r="AW176" s="282"/>
      <c r="AX176" s="1151"/>
      <c r="AY176" s="1005"/>
      <c r="AZ176" s="282"/>
      <c r="BA176" s="282"/>
      <c r="BB176" s="282"/>
      <c r="BC176" s="282"/>
      <c r="BD176" s="282"/>
      <c r="BE176" s="282"/>
      <c r="BF176" s="1151"/>
      <c r="BG176" s="1005"/>
      <c r="BH176" s="282"/>
      <c r="BI176" s="282"/>
      <c r="BJ176" s="282"/>
      <c r="BK176" s="282"/>
      <c r="BL176" s="282"/>
      <c r="BM176" s="282"/>
      <c r="BN176" s="1151"/>
      <c r="BO176" s="1005"/>
      <c r="BP176" s="282"/>
      <c r="BQ176" s="282"/>
      <c r="BR176" s="282"/>
      <c r="BS176" s="282"/>
      <c r="BT176" s="282"/>
      <c r="BU176" s="282"/>
    </row>
    <row r="177" spans="1:73" ht="40.15" customHeight="1" thickBot="1" x14ac:dyDescent="0.3">
      <c r="A177" s="151"/>
      <c r="B177" s="24"/>
      <c r="C177" s="1450"/>
      <c r="D177" s="1051"/>
      <c r="E177" s="1063"/>
      <c r="F177" s="1461"/>
      <c r="G177" s="1468" t="s">
        <v>485</v>
      </c>
      <c r="H177" s="1468">
        <v>400</v>
      </c>
      <c r="I177" s="1468" t="s">
        <v>3041</v>
      </c>
      <c r="J177" s="1468">
        <v>45</v>
      </c>
      <c r="K177" s="1468" t="s">
        <v>3625</v>
      </c>
      <c r="L177" s="1468">
        <v>4502</v>
      </c>
      <c r="M177" s="1468" t="s">
        <v>3060</v>
      </c>
      <c r="N177" s="1455">
        <v>2024004540087</v>
      </c>
      <c r="O177" s="1468" t="s">
        <v>3678</v>
      </c>
      <c r="P177" s="1015" t="s">
        <v>1761</v>
      </c>
      <c r="Q177" s="1493">
        <v>400</v>
      </c>
      <c r="R177" s="1490" t="s">
        <v>2871</v>
      </c>
      <c r="S177" s="1042"/>
      <c r="T177" s="1024"/>
      <c r="U177" s="1009"/>
      <c r="V177" s="1009"/>
      <c r="W177" s="1009"/>
      <c r="X177" s="1009"/>
      <c r="Y177" s="1009"/>
      <c r="Z177" s="1006"/>
      <c r="AA177" s="1006"/>
      <c r="AB177" s="1006"/>
      <c r="AC177" s="1006"/>
      <c r="AD177" s="1006"/>
      <c r="AE177" s="1006"/>
      <c r="AF177" s="1006"/>
      <c r="AG177" s="715"/>
      <c r="AH177" s="716"/>
      <c r="AI177" s="716"/>
      <c r="AJ177" s="716"/>
      <c r="AK177" s="715"/>
      <c r="AL177" s="717"/>
      <c r="AM177" s="717"/>
      <c r="AN177" s="717"/>
      <c r="AO177" s="717"/>
      <c r="AP177" s="1152"/>
      <c r="AQ177" s="1006"/>
      <c r="AR177" s="718"/>
      <c r="AS177" s="718"/>
      <c r="AT177" s="718"/>
      <c r="AU177" s="718"/>
      <c r="AV177" s="718"/>
      <c r="AW177" s="718"/>
      <c r="AX177" s="1152"/>
      <c r="AY177" s="1006"/>
      <c r="AZ177" s="718"/>
      <c r="BA177" s="718"/>
      <c r="BB177" s="718"/>
      <c r="BC177" s="718"/>
      <c r="BD177" s="718"/>
      <c r="BE177" s="718"/>
      <c r="BF177" s="1152"/>
      <c r="BG177" s="1006"/>
      <c r="BH177" s="718"/>
      <c r="BI177" s="718"/>
      <c r="BJ177" s="718"/>
      <c r="BK177" s="718"/>
      <c r="BL177" s="718"/>
      <c r="BM177" s="718"/>
      <c r="BN177" s="1152"/>
      <c r="BO177" s="1006"/>
      <c r="BP177" s="718"/>
      <c r="BQ177" s="718"/>
      <c r="BR177" s="718"/>
      <c r="BS177" s="718"/>
      <c r="BT177" s="718"/>
      <c r="BU177" s="718"/>
    </row>
    <row r="178" spans="1:73" ht="40.15" customHeight="1" thickTop="1" x14ac:dyDescent="0.25">
      <c r="A178" s="151"/>
      <c r="B178" s="24"/>
      <c r="C178" s="1448" t="s">
        <v>1814</v>
      </c>
      <c r="D178" s="1049" t="s">
        <v>1815</v>
      </c>
      <c r="E178" s="1061">
        <v>561</v>
      </c>
      <c r="F178" s="1265" t="s">
        <v>3122</v>
      </c>
      <c r="G178" s="1161" t="s">
        <v>515</v>
      </c>
      <c r="H178" s="1161">
        <v>1</v>
      </c>
      <c r="I178" s="1161" t="s">
        <v>3041</v>
      </c>
      <c r="J178" s="1161">
        <v>17</v>
      </c>
      <c r="K178" s="1161" t="s">
        <v>3689</v>
      </c>
      <c r="L178" s="1161">
        <v>1702</v>
      </c>
      <c r="M178" s="1161" t="s">
        <v>3131</v>
      </c>
      <c r="N178" s="1262">
        <v>2026004540086</v>
      </c>
      <c r="O178" s="1161" t="s">
        <v>3690</v>
      </c>
      <c r="P178" s="1052" t="s">
        <v>515</v>
      </c>
      <c r="Q178" s="1555">
        <v>1</v>
      </c>
      <c r="R178" s="1558" t="s">
        <v>2871</v>
      </c>
      <c r="S178" s="1040"/>
      <c r="T178" s="1022"/>
      <c r="U178" s="1007"/>
      <c r="V178" s="1007"/>
      <c r="W178" s="1007"/>
      <c r="X178" s="1007"/>
      <c r="Y178" s="1007"/>
      <c r="Z178" s="1004">
        <f t="shared" ref="Z178" si="477">+AQ178+AY178+BG178+BO178</f>
        <v>0</v>
      </c>
      <c r="AA178" s="1004">
        <f t="shared" ref="AA178" si="478">SUM(AR178:AR181,AZ178:AZ181,BH178:BH181,BP178:BP181)</f>
        <v>0</v>
      </c>
      <c r="AB178" s="1004">
        <f t="shared" ref="AB178" si="479">SUM(AS178:AS181,BA178:BA181,BI178:BI181,BQ178:BQ181)</f>
        <v>0</v>
      </c>
      <c r="AC178" s="1004">
        <f t="shared" ref="AC178" si="480">SUM(AT178:AT181,BB178:BB181,BJ178:BJ181,BR178:BR181)</f>
        <v>0</v>
      </c>
      <c r="AD178" s="1004">
        <f t="shared" ref="AD178" si="481">SUM(AU178:AU181,BC178:BC181,BK178:BK181,BS178:BS181)</f>
        <v>0</v>
      </c>
      <c r="AE178" s="1004">
        <f t="shared" ref="AE178" si="482">SUM(AV178:AV181,BD178:BD181,BL178:BL181,BT178:BT181)</f>
        <v>0</v>
      </c>
      <c r="AF178" s="1004">
        <f t="shared" ref="AF178" si="483">SUM(AW178:AW181,BE178:BE181,BM178:BM181,BU178:BU181)</f>
        <v>0</v>
      </c>
      <c r="AG178" s="714"/>
      <c r="AH178" s="593"/>
      <c r="AI178" s="593"/>
      <c r="AJ178" s="593"/>
      <c r="AK178" s="207"/>
      <c r="AL178" s="208"/>
      <c r="AM178" s="208"/>
      <c r="AN178" s="208"/>
      <c r="AO178" s="208"/>
      <c r="AP178" s="1150">
        <f t="shared" ref="AP178" si="484">+U178</f>
        <v>0</v>
      </c>
      <c r="AQ178" s="1004">
        <f t="shared" ref="AQ178" si="485">SUM(AR178:AW181)</f>
        <v>0</v>
      </c>
      <c r="AR178" s="299"/>
      <c r="AS178" s="299"/>
      <c r="AT178" s="299"/>
      <c r="AU178" s="299"/>
      <c r="AV178" s="299"/>
      <c r="AW178" s="299"/>
      <c r="AX178" s="1150">
        <f t="shared" ref="AX178" si="486">+V178</f>
        <v>0</v>
      </c>
      <c r="AY178" s="1004">
        <f t="shared" ref="AY178" si="487">SUM(AZ178:BE181)</f>
        <v>0</v>
      </c>
      <c r="AZ178" s="299"/>
      <c r="BA178" s="299"/>
      <c r="BB178" s="299"/>
      <c r="BC178" s="299"/>
      <c r="BD178" s="299"/>
      <c r="BE178" s="299"/>
      <c r="BF178" s="1150">
        <f t="shared" ref="BF178" si="488">+W178</f>
        <v>0</v>
      </c>
      <c r="BG178" s="1004">
        <f t="shared" ref="BG178" si="489">SUM(BH178:BM181)</f>
        <v>0</v>
      </c>
      <c r="BH178" s="299"/>
      <c r="BI178" s="299"/>
      <c r="BJ178" s="299"/>
      <c r="BK178" s="299"/>
      <c r="BL178" s="299"/>
      <c r="BM178" s="299"/>
      <c r="BN178" s="1150">
        <f t="shared" ref="BN178" si="490">+X178</f>
        <v>0</v>
      </c>
      <c r="BO178" s="1004">
        <f t="shared" ref="BO178" si="491">SUM(BP178:BU181)</f>
        <v>0</v>
      </c>
      <c r="BP178" s="299"/>
      <c r="BQ178" s="299"/>
      <c r="BR178" s="299"/>
      <c r="BS178" s="299"/>
      <c r="BT178" s="299"/>
      <c r="BU178" s="299"/>
    </row>
    <row r="179" spans="1:73" ht="40.15" customHeight="1" x14ac:dyDescent="0.25">
      <c r="A179" s="151"/>
      <c r="B179" s="24"/>
      <c r="C179" s="1449"/>
      <c r="D179" s="1050"/>
      <c r="E179" s="1062"/>
      <c r="F179" s="1266"/>
      <c r="G179" s="1162" t="s">
        <v>515</v>
      </c>
      <c r="H179" s="1162">
        <v>1</v>
      </c>
      <c r="I179" s="1162" t="s">
        <v>3041</v>
      </c>
      <c r="J179" s="1162">
        <v>17</v>
      </c>
      <c r="K179" s="1162" t="s">
        <v>3689</v>
      </c>
      <c r="L179" s="1162">
        <v>1702</v>
      </c>
      <c r="M179" s="1162" t="s">
        <v>3131</v>
      </c>
      <c r="N179" s="1263">
        <v>2024004540086</v>
      </c>
      <c r="O179" s="1162" t="s">
        <v>3690</v>
      </c>
      <c r="P179" s="1053" t="s">
        <v>515</v>
      </c>
      <c r="Q179" s="1556">
        <v>1</v>
      </c>
      <c r="R179" s="1559" t="s">
        <v>2871</v>
      </c>
      <c r="S179" s="1041"/>
      <c r="T179" s="1023"/>
      <c r="U179" s="1008"/>
      <c r="V179" s="1008"/>
      <c r="W179" s="1008"/>
      <c r="X179" s="1008"/>
      <c r="Y179" s="1008"/>
      <c r="Z179" s="1005"/>
      <c r="AA179" s="1005"/>
      <c r="AB179" s="1005"/>
      <c r="AC179" s="1005"/>
      <c r="AD179" s="1005"/>
      <c r="AE179" s="1005"/>
      <c r="AF179" s="1005"/>
      <c r="AG179" s="479"/>
      <c r="AH179" s="592"/>
      <c r="AI179" s="592"/>
      <c r="AJ179" s="592"/>
      <c r="AK179" s="196"/>
      <c r="AL179" s="197"/>
      <c r="AM179" s="197"/>
      <c r="AN179" s="197"/>
      <c r="AO179" s="197"/>
      <c r="AP179" s="1151"/>
      <c r="AQ179" s="1005"/>
      <c r="AR179" s="282"/>
      <c r="AS179" s="282"/>
      <c r="AT179" s="282"/>
      <c r="AU179" s="282"/>
      <c r="AV179" s="282"/>
      <c r="AW179" s="282"/>
      <c r="AX179" s="1151"/>
      <c r="AY179" s="1005"/>
      <c r="AZ179" s="282"/>
      <c r="BA179" s="282"/>
      <c r="BB179" s="282"/>
      <c r="BC179" s="282"/>
      <c r="BD179" s="282"/>
      <c r="BE179" s="282"/>
      <c r="BF179" s="1151"/>
      <c r="BG179" s="1005"/>
      <c r="BH179" s="282"/>
      <c r="BI179" s="282"/>
      <c r="BJ179" s="282"/>
      <c r="BK179" s="282"/>
      <c r="BL179" s="282"/>
      <c r="BM179" s="282"/>
      <c r="BN179" s="1151"/>
      <c r="BO179" s="1005"/>
      <c r="BP179" s="282"/>
      <c r="BQ179" s="282"/>
      <c r="BR179" s="282"/>
      <c r="BS179" s="282"/>
      <c r="BT179" s="282"/>
      <c r="BU179" s="282"/>
    </row>
    <row r="180" spans="1:73" ht="40.15" customHeight="1" x14ac:dyDescent="0.25">
      <c r="A180" s="151"/>
      <c r="B180" s="24"/>
      <c r="C180" s="1449"/>
      <c r="D180" s="1050"/>
      <c r="E180" s="1062"/>
      <c r="F180" s="1266"/>
      <c r="G180" s="1162" t="s">
        <v>515</v>
      </c>
      <c r="H180" s="1162">
        <v>1</v>
      </c>
      <c r="I180" s="1162" t="s">
        <v>3041</v>
      </c>
      <c r="J180" s="1162">
        <v>17</v>
      </c>
      <c r="K180" s="1162" t="s">
        <v>3689</v>
      </c>
      <c r="L180" s="1162">
        <v>1702</v>
      </c>
      <c r="M180" s="1162" t="s">
        <v>3131</v>
      </c>
      <c r="N180" s="1263">
        <v>2024004540086</v>
      </c>
      <c r="O180" s="1162" t="s">
        <v>3690</v>
      </c>
      <c r="P180" s="1053" t="s">
        <v>515</v>
      </c>
      <c r="Q180" s="1556">
        <v>1</v>
      </c>
      <c r="R180" s="1559" t="s">
        <v>2871</v>
      </c>
      <c r="S180" s="1041"/>
      <c r="T180" s="1023"/>
      <c r="U180" s="1008"/>
      <c r="V180" s="1008"/>
      <c r="W180" s="1008"/>
      <c r="X180" s="1008"/>
      <c r="Y180" s="1008"/>
      <c r="Z180" s="1005"/>
      <c r="AA180" s="1005"/>
      <c r="AB180" s="1005"/>
      <c r="AC180" s="1005"/>
      <c r="AD180" s="1005"/>
      <c r="AE180" s="1005"/>
      <c r="AF180" s="1005"/>
      <c r="AG180" s="196"/>
      <c r="AH180" s="592"/>
      <c r="AI180" s="592"/>
      <c r="AJ180" s="592"/>
      <c r="AK180" s="196"/>
      <c r="AL180" s="197"/>
      <c r="AM180" s="197"/>
      <c r="AN180" s="197"/>
      <c r="AO180" s="197"/>
      <c r="AP180" s="1151"/>
      <c r="AQ180" s="1005"/>
      <c r="AR180" s="282"/>
      <c r="AS180" s="282"/>
      <c r="AT180" s="282"/>
      <c r="AU180" s="282"/>
      <c r="AV180" s="282"/>
      <c r="AW180" s="282"/>
      <c r="AX180" s="1151"/>
      <c r="AY180" s="1005"/>
      <c r="AZ180" s="282"/>
      <c r="BA180" s="282"/>
      <c r="BB180" s="282"/>
      <c r="BC180" s="282"/>
      <c r="BD180" s="282"/>
      <c r="BE180" s="282"/>
      <c r="BF180" s="1151"/>
      <c r="BG180" s="1005"/>
      <c r="BH180" s="282"/>
      <c r="BI180" s="282"/>
      <c r="BJ180" s="282"/>
      <c r="BK180" s="282"/>
      <c r="BL180" s="282"/>
      <c r="BM180" s="282"/>
      <c r="BN180" s="1151"/>
      <c r="BO180" s="1005"/>
      <c r="BP180" s="282"/>
      <c r="BQ180" s="282"/>
      <c r="BR180" s="282"/>
      <c r="BS180" s="282"/>
      <c r="BT180" s="282"/>
      <c r="BU180" s="282"/>
    </row>
    <row r="181" spans="1:73" ht="40.15" customHeight="1" thickBot="1" x14ac:dyDescent="0.3">
      <c r="A181" s="151"/>
      <c r="B181" s="24"/>
      <c r="C181" s="1450"/>
      <c r="D181" s="1051"/>
      <c r="E181" s="1063"/>
      <c r="F181" s="1267"/>
      <c r="G181" s="1163" t="s">
        <v>515</v>
      </c>
      <c r="H181" s="1163">
        <v>1</v>
      </c>
      <c r="I181" s="1163" t="s">
        <v>3041</v>
      </c>
      <c r="J181" s="1163">
        <v>17</v>
      </c>
      <c r="K181" s="1163" t="s">
        <v>3689</v>
      </c>
      <c r="L181" s="1163">
        <v>1702</v>
      </c>
      <c r="M181" s="1163" t="s">
        <v>3131</v>
      </c>
      <c r="N181" s="1264">
        <v>2024004540086</v>
      </c>
      <c r="O181" s="1163" t="s">
        <v>3690</v>
      </c>
      <c r="P181" s="1054" t="s">
        <v>515</v>
      </c>
      <c r="Q181" s="1557">
        <v>1</v>
      </c>
      <c r="R181" s="1560" t="s">
        <v>2871</v>
      </c>
      <c r="S181" s="1042"/>
      <c r="T181" s="1024"/>
      <c r="U181" s="1009"/>
      <c r="V181" s="1009"/>
      <c r="W181" s="1009"/>
      <c r="X181" s="1009"/>
      <c r="Y181" s="1009"/>
      <c r="Z181" s="1006"/>
      <c r="AA181" s="1006"/>
      <c r="AB181" s="1006"/>
      <c r="AC181" s="1006"/>
      <c r="AD181" s="1006"/>
      <c r="AE181" s="1006"/>
      <c r="AF181" s="1006"/>
      <c r="AG181" s="715"/>
      <c r="AH181" s="716"/>
      <c r="AI181" s="716"/>
      <c r="AJ181" s="716"/>
      <c r="AK181" s="715"/>
      <c r="AL181" s="717"/>
      <c r="AM181" s="717"/>
      <c r="AN181" s="717"/>
      <c r="AO181" s="717"/>
      <c r="AP181" s="1152"/>
      <c r="AQ181" s="1006"/>
      <c r="AR181" s="718"/>
      <c r="AS181" s="718"/>
      <c r="AT181" s="718"/>
      <c r="AU181" s="718"/>
      <c r="AV181" s="718"/>
      <c r="AW181" s="718"/>
      <c r="AX181" s="1152"/>
      <c r="AY181" s="1006"/>
      <c r="AZ181" s="718"/>
      <c r="BA181" s="718"/>
      <c r="BB181" s="718"/>
      <c r="BC181" s="718"/>
      <c r="BD181" s="718"/>
      <c r="BE181" s="718"/>
      <c r="BF181" s="1152"/>
      <c r="BG181" s="1006"/>
      <c r="BH181" s="718"/>
      <c r="BI181" s="718"/>
      <c r="BJ181" s="718"/>
      <c r="BK181" s="718"/>
      <c r="BL181" s="718"/>
      <c r="BM181" s="718"/>
      <c r="BN181" s="1152"/>
      <c r="BO181" s="1006"/>
      <c r="BP181" s="718"/>
      <c r="BQ181" s="718"/>
      <c r="BR181" s="718"/>
      <c r="BS181" s="718"/>
      <c r="BT181" s="718"/>
      <c r="BU181" s="718"/>
    </row>
    <row r="182" spans="1:73" ht="40.15" customHeight="1" thickTop="1" x14ac:dyDescent="0.25">
      <c r="A182" s="151"/>
      <c r="B182" s="24"/>
      <c r="C182" s="1448" t="s">
        <v>1816</v>
      </c>
      <c r="D182" s="1049" t="s">
        <v>1817</v>
      </c>
      <c r="E182" s="1061">
        <v>562</v>
      </c>
      <c r="F182" s="1265" t="s">
        <v>3714</v>
      </c>
      <c r="G182" s="1161" t="s">
        <v>3715</v>
      </c>
      <c r="H182" s="1161">
        <v>3</v>
      </c>
      <c r="I182" s="1161" t="s">
        <v>3041</v>
      </c>
      <c r="J182" s="1161">
        <v>17</v>
      </c>
      <c r="K182" s="1161" t="s">
        <v>3689</v>
      </c>
      <c r="L182" s="1161">
        <v>1702</v>
      </c>
      <c r="M182" s="1161" t="s">
        <v>3131</v>
      </c>
      <c r="N182" s="1262">
        <v>2026004540086</v>
      </c>
      <c r="O182" s="1161" t="s">
        <v>3690</v>
      </c>
      <c r="P182" s="1052" t="s">
        <v>1818</v>
      </c>
      <c r="Q182" s="1561">
        <v>3</v>
      </c>
      <c r="R182" s="1562" t="s">
        <v>2871</v>
      </c>
      <c r="S182" s="1040"/>
      <c r="T182" s="1022"/>
      <c r="U182" s="1007"/>
      <c r="V182" s="1007"/>
      <c r="W182" s="1007"/>
      <c r="X182" s="1007"/>
      <c r="Y182" s="1007"/>
      <c r="Z182" s="1004">
        <f t="shared" ref="Z182" si="492">+AQ182+AY182+BG182+BO182</f>
        <v>0</v>
      </c>
      <c r="AA182" s="1004">
        <f t="shared" ref="AA182" si="493">SUM(AR182:AR185,AZ182:AZ185,BH182:BH185,BP182:BP185)</f>
        <v>0</v>
      </c>
      <c r="AB182" s="1004">
        <f t="shared" ref="AB182" si="494">SUM(AS182:AS185,BA182:BA185,BI182:BI185,BQ182:BQ185)</f>
        <v>0</v>
      </c>
      <c r="AC182" s="1004">
        <f t="shared" ref="AC182" si="495">SUM(AT182:AT185,BB182:BB185,BJ182:BJ185,BR182:BR185)</f>
        <v>0</v>
      </c>
      <c r="AD182" s="1004">
        <f t="shared" ref="AD182" si="496">SUM(AU182:AU185,BC182:BC185,BK182:BK185,BS182:BS185)</f>
        <v>0</v>
      </c>
      <c r="AE182" s="1004">
        <f t="shared" ref="AE182" si="497">SUM(AV182:AV185,BD182:BD185,BL182:BL185,BT182:BT185)</f>
        <v>0</v>
      </c>
      <c r="AF182" s="1004">
        <f t="shared" ref="AF182" si="498">SUM(AW182:AW185,BE182:BE185,BM182:BM185,BU182:BU185)</f>
        <v>0</v>
      </c>
      <c r="AG182" s="714"/>
      <c r="AH182" s="593"/>
      <c r="AI182" s="593"/>
      <c r="AJ182" s="593"/>
      <c r="AK182" s="207"/>
      <c r="AL182" s="208"/>
      <c r="AM182" s="208"/>
      <c r="AN182" s="208"/>
      <c r="AO182" s="208"/>
      <c r="AP182" s="1150">
        <f t="shared" ref="AP182" si="499">+U182</f>
        <v>0</v>
      </c>
      <c r="AQ182" s="1004">
        <f t="shared" ref="AQ182" si="500">SUM(AR182:AW185)</f>
        <v>0</v>
      </c>
      <c r="AR182" s="299"/>
      <c r="AS182" s="299"/>
      <c r="AT182" s="299"/>
      <c r="AU182" s="299"/>
      <c r="AV182" s="299"/>
      <c r="AW182" s="299"/>
      <c r="AX182" s="1150">
        <f t="shared" ref="AX182" si="501">+V182</f>
        <v>0</v>
      </c>
      <c r="AY182" s="1004">
        <f t="shared" ref="AY182" si="502">SUM(AZ182:BE185)</f>
        <v>0</v>
      </c>
      <c r="AZ182" s="299"/>
      <c r="BA182" s="299"/>
      <c r="BB182" s="299"/>
      <c r="BC182" s="299"/>
      <c r="BD182" s="299"/>
      <c r="BE182" s="299"/>
      <c r="BF182" s="1150">
        <f t="shared" ref="BF182" si="503">+W182</f>
        <v>0</v>
      </c>
      <c r="BG182" s="1004">
        <f t="shared" ref="BG182" si="504">SUM(BH182:BM185)</f>
        <v>0</v>
      </c>
      <c r="BH182" s="299"/>
      <c r="BI182" s="299"/>
      <c r="BJ182" s="299"/>
      <c r="BK182" s="299"/>
      <c r="BL182" s="299"/>
      <c r="BM182" s="299"/>
      <c r="BN182" s="1150">
        <f t="shared" ref="BN182" si="505">+X182</f>
        <v>0</v>
      </c>
      <c r="BO182" s="1004">
        <f t="shared" ref="BO182" si="506">SUM(BP182:BU185)</f>
        <v>0</v>
      </c>
      <c r="BP182" s="299"/>
      <c r="BQ182" s="299"/>
      <c r="BR182" s="299"/>
      <c r="BS182" s="299"/>
      <c r="BT182" s="299"/>
      <c r="BU182" s="299"/>
    </row>
    <row r="183" spans="1:73" ht="40.15" customHeight="1" x14ac:dyDescent="0.25">
      <c r="A183" s="151"/>
      <c r="B183" s="24"/>
      <c r="C183" s="1449"/>
      <c r="D183" s="1050"/>
      <c r="E183" s="1062"/>
      <c r="F183" s="1266"/>
      <c r="G183" s="1162" t="s">
        <v>3715</v>
      </c>
      <c r="H183" s="1162">
        <v>3</v>
      </c>
      <c r="I183" s="1162" t="s">
        <v>3041</v>
      </c>
      <c r="J183" s="1162">
        <v>17</v>
      </c>
      <c r="K183" s="1162" t="s">
        <v>3689</v>
      </c>
      <c r="L183" s="1162">
        <v>1702</v>
      </c>
      <c r="M183" s="1162" t="s">
        <v>3131</v>
      </c>
      <c r="N183" s="1263">
        <v>2024004540086</v>
      </c>
      <c r="O183" s="1162" t="s">
        <v>3690</v>
      </c>
      <c r="P183" s="1053" t="s">
        <v>1818</v>
      </c>
      <c r="Q183" s="1533">
        <v>3</v>
      </c>
      <c r="R183" s="1535" t="s">
        <v>2871</v>
      </c>
      <c r="S183" s="1041"/>
      <c r="T183" s="1023"/>
      <c r="U183" s="1008"/>
      <c r="V183" s="1008"/>
      <c r="W183" s="1008"/>
      <c r="X183" s="1008"/>
      <c r="Y183" s="1008"/>
      <c r="Z183" s="1005"/>
      <c r="AA183" s="1005"/>
      <c r="AB183" s="1005"/>
      <c r="AC183" s="1005"/>
      <c r="AD183" s="1005"/>
      <c r="AE183" s="1005"/>
      <c r="AF183" s="1005"/>
      <c r="AG183" s="479"/>
      <c r="AH183" s="592"/>
      <c r="AI183" s="592"/>
      <c r="AJ183" s="592"/>
      <c r="AK183" s="196"/>
      <c r="AL183" s="197"/>
      <c r="AM183" s="197"/>
      <c r="AN183" s="197"/>
      <c r="AO183" s="197"/>
      <c r="AP183" s="1151"/>
      <c r="AQ183" s="1005"/>
      <c r="AR183" s="282"/>
      <c r="AS183" s="282"/>
      <c r="AT183" s="282"/>
      <c r="AU183" s="282"/>
      <c r="AV183" s="282"/>
      <c r="AW183" s="282"/>
      <c r="AX183" s="1151"/>
      <c r="AY183" s="1005"/>
      <c r="AZ183" s="282"/>
      <c r="BA183" s="282"/>
      <c r="BB183" s="282"/>
      <c r="BC183" s="282"/>
      <c r="BD183" s="282"/>
      <c r="BE183" s="282"/>
      <c r="BF183" s="1151"/>
      <c r="BG183" s="1005"/>
      <c r="BH183" s="282"/>
      <c r="BI183" s="282"/>
      <c r="BJ183" s="282"/>
      <c r="BK183" s="282"/>
      <c r="BL183" s="282"/>
      <c r="BM183" s="282"/>
      <c r="BN183" s="1151"/>
      <c r="BO183" s="1005"/>
      <c r="BP183" s="282"/>
      <c r="BQ183" s="282"/>
      <c r="BR183" s="282"/>
      <c r="BS183" s="282"/>
      <c r="BT183" s="282"/>
      <c r="BU183" s="282"/>
    </row>
    <row r="184" spans="1:73" ht="40.15" customHeight="1" x14ac:dyDescent="0.25">
      <c r="A184" s="151"/>
      <c r="B184" s="24"/>
      <c r="C184" s="1449"/>
      <c r="D184" s="1050"/>
      <c r="E184" s="1062"/>
      <c r="F184" s="1266"/>
      <c r="G184" s="1162" t="s">
        <v>3715</v>
      </c>
      <c r="H184" s="1162">
        <v>3</v>
      </c>
      <c r="I184" s="1162" t="s">
        <v>3041</v>
      </c>
      <c r="J184" s="1162">
        <v>17</v>
      </c>
      <c r="K184" s="1162" t="s">
        <v>3689</v>
      </c>
      <c r="L184" s="1162">
        <v>1702</v>
      </c>
      <c r="M184" s="1162" t="s">
        <v>3131</v>
      </c>
      <c r="N184" s="1263">
        <v>2024004540086</v>
      </c>
      <c r="O184" s="1162" t="s">
        <v>3690</v>
      </c>
      <c r="P184" s="1053" t="s">
        <v>1818</v>
      </c>
      <c r="Q184" s="1533">
        <v>3</v>
      </c>
      <c r="R184" s="1535" t="s">
        <v>2871</v>
      </c>
      <c r="S184" s="1041"/>
      <c r="T184" s="1023"/>
      <c r="U184" s="1008"/>
      <c r="V184" s="1008"/>
      <c r="W184" s="1008"/>
      <c r="X184" s="1008"/>
      <c r="Y184" s="1008"/>
      <c r="Z184" s="1005"/>
      <c r="AA184" s="1005"/>
      <c r="AB184" s="1005"/>
      <c r="AC184" s="1005"/>
      <c r="AD184" s="1005"/>
      <c r="AE184" s="1005"/>
      <c r="AF184" s="1005"/>
      <c r="AG184" s="196"/>
      <c r="AH184" s="592"/>
      <c r="AI184" s="592"/>
      <c r="AJ184" s="592"/>
      <c r="AK184" s="196"/>
      <c r="AL184" s="197"/>
      <c r="AM184" s="197"/>
      <c r="AN184" s="197"/>
      <c r="AO184" s="197"/>
      <c r="AP184" s="1151"/>
      <c r="AQ184" s="1005"/>
      <c r="AR184" s="282"/>
      <c r="AS184" s="282"/>
      <c r="AT184" s="282"/>
      <c r="AU184" s="282"/>
      <c r="AV184" s="282"/>
      <c r="AW184" s="282"/>
      <c r="AX184" s="1151"/>
      <c r="AY184" s="1005"/>
      <c r="AZ184" s="282"/>
      <c r="BA184" s="282"/>
      <c r="BB184" s="282"/>
      <c r="BC184" s="282"/>
      <c r="BD184" s="282"/>
      <c r="BE184" s="282"/>
      <c r="BF184" s="1151"/>
      <c r="BG184" s="1005"/>
      <c r="BH184" s="282"/>
      <c r="BI184" s="282"/>
      <c r="BJ184" s="282"/>
      <c r="BK184" s="282"/>
      <c r="BL184" s="282"/>
      <c r="BM184" s="282"/>
      <c r="BN184" s="1151"/>
      <c r="BO184" s="1005"/>
      <c r="BP184" s="282"/>
      <c r="BQ184" s="282"/>
      <c r="BR184" s="282"/>
      <c r="BS184" s="282"/>
      <c r="BT184" s="282"/>
      <c r="BU184" s="282"/>
    </row>
    <row r="185" spans="1:73" ht="40.15" customHeight="1" thickBot="1" x14ac:dyDescent="0.3">
      <c r="A185" s="151"/>
      <c r="B185" s="24"/>
      <c r="C185" s="1449"/>
      <c r="D185" s="1050"/>
      <c r="E185" s="1062"/>
      <c r="F185" s="1266"/>
      <c r="G185" s="1162" t="s">
        <v>3715</v>
      </c>
      <c r="H185" s="1162">
        <v>3</v>
      </c>
      <c r="I185" s="1162" t="s">
        <v>3041</v>
      </c>
      <c r="J185" s="1162">
        <v>17</v>
      </c>
      <c r="K185" s="1162" t="s">
        <v>3689</v>
      </c>
      <c r="L185" s="1162">
        <v>1702</v>
      </c>
      <c r="M185" s="1162" t="s">
        <v>3131</v>
      </c>
      <c r="N185" s="1263">
        <v>2024004540086</v>
      </c>
      <c r="O185" s="1162" t="s">
        <v>3690</v>
      </c>
      <c r="P185" s="1053" t="s">
        <v>1818</v>
      </c>
      <c r="Q185" s="1533">
        <v>3</v>
      </c>
      <c r="R185" s="1535" t="s">
        <v>2871</v>
      </c>
      <c r="S185" s="1042"/>
      <c r="T185" s="1024"/>
      <c r="U185" s="1009"/>
      <c r="V185" s="1009"/>
      <c r="W185" s="1009"/>
      <c r="X185" s="1009"/>
      <c r="Y185" s="1009"/>
      <c r="Z185" s="1006"/>
      <c r="AA185" s="1006"/>
      <c r="AB185" s="1006"/>
      <c r="AC185" s="1006"/>
      <c r="AD185" s="1006"/>
      <c r="AE185" s="1006"/>
      <c r="AF185" s="1006"/>
      <c r="AG185" s="715"/>
      <c r="AH185" s="716"/>
      <c r="AI185" s="716"/>
      <c r="AJ185" s="716"/>
      <c r="AK185" s="715"/>
      <c r="AL185" s="717"/>
      <c r="AM185" s="717"/>
      <c r="AN185" s="717"/>
      <c r="AO185" s="717"/>
      <c r="AP185" s="1152"/>
      <c r="AQ185" s="1006"/>
      <c r="AR185" s="718"/>
      <c r="AS185" s="718"/>
      <c r="AT185" s="718"/>
      <c r="AU185" s="718"/>
      <c r="AV185" s="718"/>
      <c r="AW185" s="718"/>
      <c r="AX185" s="1152"/>
      <c r="AY185" s="1006"/>
      <c r="AZ185" s="718"/>
      <c r="BA185" s="718"/>
      <c r="BB185" s="718"/>
      <c r="BC185" s="718"/>
      <c r="BD185" s="718"/>
      <c r="BE185" s="718"/>
      <c r="BF185" s="1152"/>
      <c r="BG185" s="1006"/>
      <c r="BH185" s="718"/>
      <c r="BI185" s="718"/>
      <c r="BJ185" s="718"/>
      <c r="BK185" s="718"/>
      <c r="BL185" s="718"/>
      <c r="BM185" s="718"/>
      <c r="BN185" s="1152"/>
      <c r="BO185" s="1006"/>
      <c r="BP185" s="718"/>
      <c r="BQ185" s="718"/>
      <c r="BR185" s="718"/>
      <c r="BS185" s="718"/>
      <c r="BT185" s="718"/>
      <c r="BU185" s="718"/>
    </row>
    <row r="186" spans="1:73" ht="40.15" customHeight="1" thickTop="1" thickBot="1" x14ac:dyDescent="0.3">
      <c r="A186" s="151"/>
      <c r="B186" s="924" t="s">
        <v>1819</v>
      </c>
      <c r="C186" s="238" t="s">
        <v>1820</v>
      </c>
      <c r="D186" s="421"/>
      <c r="E186" s="662"/>
      <c r="F186" s="447"/>
      <c r="G186" s="373"/>
      <c r="H186" s="375"/>
      <c r="I186" s="375"/>
      <c r="J186" s="376"/>
      <c r="K186" s="376"/>
      <c r="L186" s="421"/>
      <c r="M186" s="423"/>
      <c r="N186" s="663"/>
      <c r="O186" s="664"/>
      <c r="P186" s="664"/>
      <c r="Q186" s="666"/>
      <c r="R186" s="698"/>
      <c r="S186" s="698"/>
      <c r="T186" s="783"/>
      <c r="U186" s="668"/>
      <c r="V186" s="668"/>
      <c r="W186" s="668"/>
      <c r="X186" s="668"/>
      <c r="Y186" s="248"/>
      <c r="Z186" s="700">
        <f t="shared" ref="Z186:AF187" si="507">+AQ186+AY186+BG186+BO186</f>
        <v>0</v>
      </c>
      <c r="AA186" s="700">
        <f t="shared" si="507"/>
        <v>0</v>
      </c>
      <c r="AB186" s="700">
        <f t="shared" si="507"/>
        <v>0</v>
      </c>
      <c r="AC186" s="700">
        <f t="shared" si="507"/>
        <v>0</v>
      </c>
      <c r="AD186" s="700">
        <f t="shared" si="507"/>
        <v>0</v>
      </c>
      <c r="AE186" s="700">
        <f t="shared" si="507"/>
        <v>0</v>
      </c>
      <c r="AF186" s="700">
        <f t="shared" si="507"/>
        <v>0</v>
      </c>
      <c r="AG186" s="246"/>
      <c r="AH186" s="246"/>
      <c r="AI186" s="246"/>
      <c r="AJ186" s="246"/>
      <c r="AK186" s="246"/>
      <c r="AL186" s="246"/>
      <c r="AM186" s="246"/>
      <c r="AN186" s="246"/>
      <c r="AO186" s="246"/>
      <c r="AP186" s="784"/>
      <c r="AQ186" s="670">
        <f t="shared" ref="AQ186" si="508">SUM(AQ187:AQ234)</f>
        <v>0</v>
      </c>
      <c r="AR186" s="670">
        <f>SUM(AR187:AR234)</f>
        <v>0</v>
      </c>
      <c r="AS186" s="670">
        <f t="shared" ref="AS186:AW186" si="509">SUM(AS187:AS234)</f>
        <v>0</v>
      </c>
      <c r="AT186" s="670">
        <f t="shared" si="509"/>
        <v>0</v>
      </c>
      <c r="AU186" s="670">
        <f t="shared" si="509"/>
        <v>0</v>
      </c>
      <c r="AV186" s="670">
        <f t="shared" si="509"/>
        <v>0</v>
      </c>
      <c r="AW186" s="670">
        <f t="shared" si="509"/>
        <v>0</v>
      </c>
      <c r="AX186" s="784"/>
      <c r="AY186" s="670">
        <f t="shared" ref="AY186" si="510">SUM(AY187:AY234)</f>
        <v>0</v>
      </c>
      <c r="AZ186" s="670">
        <f>SUM(AZ187:AZ234)</f>
        <v>0</v>
      </c>
      <c r="BA186" s="670">
        <f t="shared" ref="BA186:BE186" si="511">SUM(BA187:BA234)</f>
        <v>0</v>
      </c>
      <c r="BB186" s="670">
        <f t="shared" si="511"/>
        <v>0</v>
      </c>
      <c r="BC186" s="670">
        <f t="shared" si="511"/>
        <v>0</v>
      </c>
      <c r="BD186" s="670">
        <f t="shared" si="511"/>
        <v>0</v>
      </c>
      <c r="BE186" s="670">
        <f t="shared" si="511"/>
        <v>0</v>
      </c>
      <c r="BF186" s="784"/>
      <c r="BG186" s="670">
        <f t="shared" ref="BG186" si="512">SUM(BG187:BG234)</f>
        <v>0</v>
      </c>
      <c r="BH186" s="670">
        <f>SUM(BH187:BH234)</f>
        <v>0</v>
      </c>
      <c r="BI186" s="670">
        <f t="shared" ref="BI186:BM186" si="513">SUM(BI187:BI234)</f>
        <v>0</v>
      </c>
      <c r="BJ186" s="670">
        <f t="shared" si="513"/>
        <v>0</v>
      </c>
      <c r="BK186" s="670">
        <f t="shared" si="513"/>
        <v>0</v>
      </c>
      <c r="BL186" s="670">
        <f t="shared" si="513"/>
        <v>0</v>
      </c>
      <c r="BM186" s="670">
        <f t="shared" si="513"/>
        <v>0</v>
      </c>
      <c r="BN186" s="784"/>
      <c r="BO186" s="670">
        <f t="shared" ref="BO186" si="514">SUM(BO187:BO234)</f>
        <v>0</v>
      </c>
      <c r="BP186" s="670">
        <f>SUM(BP187:BP234)</f>
        <v>0</v>
      </c>
      <c r="BQ186" s="670">
        <f t="shared" ref="BQ186:BU186" si="515">SUM(BQ187:BQ234)</f>
        <v>0</v>
      </c>
      <c r="BR186" s="670">
        <f t="shared" si="515"/>
        <v>0</v>
      </c>
      <c r="BS186" s="670">
        <f t="shared" si="515"/>
        <v>0</v>
      </c>
      <c r="BT186" s="670">
        <f t="shared" si="515"/>
        <v>0</v>
      </c>
      <c r="BU186" s="670">
        <f t="shared" si="515"/>
        <v>0</v>
      </c>
    </row>
    <row r="187" spans="1:73" ht="40.15" customHeight="1" thickTop="1" x14ac:dyDescent="0.25">
      <c r="A187" s="151"/>
      <c r="B187" s="24"/>
      <c r="C187" s="1449" t="s">
        <v>1821</v>
      </c>
      <c r="D187" s="1050" t="s">
        <v>1822</v>
      </c>
      <c r="E187" s="1062">
        <v>563</v>
      </c>
      <c r="F187" s="1460" t="s">
        <v>3716</v>
      </c>
      <c r="G187" s="1348" t="s">
        <v>3717</v>
      </c>
      <c r="H187" s="1348">
        <v>500</v>
      </c>
      <c r="I187" s="1348" t="s">
        <v>3041</v>
      </c>
      <c r="J187" s="1348">
        <v>45</v>
      </c>
      <c r="K187" s="1348" t="s">
        <v>3625</v>
      </c>
      <c r="L187" s="1348">
        <v>4502</v>
      </c>
      <c r="M187" s="1348" t="s">
        <v>3060</v>
      </c>
      <c r="N187" s="1454">
        <v>2026004540087</v>
      </c>
      <c r="O187" s="1348" t="s">
        <v>3678</v>
      </c>
      <c r="P187" s="1014" t="s">
        <v>1823</v>
      </c>
      <c r="Q187" s="1492">
        <v>500</v>
      </c>
      <c r="R187" s="1489" t="s">
        <v>2871</v>
      </c>
      <c r="S187" s="1040"/>
      <c r="T187" s="1022"/>
      <c r="U187" s="1007"/>
      <c r="V187" s="1007"/>
      <c r="W187" s="1007"/>
      <c r="X187" s="1007"/>
      <c r="Y187" s="1007"/>
      <c r="Z187" s="1004">
        <f t="shared" si="507"/>
        <v>0</v>
      </c>
      <c r="AA187" s="1004">
        <f t="shared" ref="AA187" si="516">SUM(AR187:AR190,AZ187:AZ190,BH187:BH190,BP187:BP190)</f>
        <v>0</v>
      </c>
      <c r="AB187" s="1004">
        <f t="shared" ref="AB187" si="517">SUM(AS187:AS190,BA187:BA190,BI187:BI190,BQ187:BQ190)</f>
        <v>0</v>
      </c>
      <c r="AC187" s="1004">
        <f t="shared" ref="AC187" si="518">SUM(AT187:AT190,BB187:BB190,BJ187:BJ190,BR187:BR190)</f>
        <v>0</v>
      </c>
      <c r="AD187" s="1004">
        <f t="shared" ref="AD187" si="519">SUM(AU187:AU190,BC187:BC190,BK187:BK190,BS187:BS190)</f>
        <v>0</v>
      </c>
      <c r="AE187" s="1004">
        <f t="shared" ref="AE187" si="520">SUM(AV187:AV190,BD187:BD190,BL187:BL190,BT187:BT190)</f>
        <v>0</v>
      </c>
      <c r="AF187" s="1004">
        <f t="shared" ref="AF187" si="521">SUM(AW187:AW190,BE187:BE190,BM187:BM190,BU187:BU190)</f>
        <v>0</v>
      </c>
      <c r="AG187" s="714"/>
      <c r="AH187" s="593"/>
      <c r="AI187" s="593"/>
      <c r="AJ187" s="593"/>
      <c r="AK187" s="207"/>
      <c r="AL187" s="208"/>
      <c r="AM187" s="208"/>
      <c r="AN187" s="208"/>
      <c r="AO187" s="208"/>
      <c r="AP187" s="1150">
        <f t="shared" ref="AP187" si="522">+U187</f>
        <v>0</v>
      </c>
      <c r="AQ187" s="1004">
        <f t="shared" ref="AQ187" si="523">SUM(AR187:AW190)</f>
        <v>0</v>
      </c>
      <c r="AR187" s="299"/>
      <c r="AS187" s="299"/>
      <c r="AT187" s="299"/>
      <c r="AU187" s="299"/>
      <c r="AV187" s="299"/>
      <c r="AW187" s="299"/>
      <c r="AX187" s="1150">
        <f t="shared" ref="AX187" si="524">+V187</f>
        <v>0</v>
      </c>
      <c r="AY187" s="1004">
        <f t="shared" ref="AY187" si="525">SUM(AZ187:BE190)</f>
        <v>0</v>
      </c>
      <c r="AZ187" s="299"/>
      <c r="BA187" s="299"/>
      <c r="BB187" s="299"/>
      <c r="BC187" s="299"/>
      <c r="BD187" s="299"/>
      <c r="BE187" s="299"/>
      <c r="BF187" s="1150">
        <f t="shared" ref="BF187" si="526">+W187</f>
        <v>0</v>
      </c>
      <c r="BG187" s="1004">
        <f t="shared" ref="BG187" si="527">SUM(BH187:BM190)</f>
        <v>0</v>
      </c>
      <c r="BH187" s="299"/>
      <c r="BI187" s="299"/>
      <c r="BJ187" s="299"/>
      <c r="BK187" s="299"/>
      <c r="BL187" s="299"/>
      <c r="BM187" s="299"/>
      <c r="BN187" s="1150">
        <f t="shared" ref="BN187" si="528">+X187</f>
        <v>0</v>
      </c>
      <c r="BO187" s="1004">
        <f t="shared" ref="BO187" si="529">SUM(BP187:BU190)</f>
        <v>0</v>
      </c>
      <c r="BP187" s="299"/>
      <c r="BQ187" s="299"/>
      <c r="BR187" s="299"/>
      <c r="BS187" s="299"/>
      <c r="BT187" s="299"/>
      <c r="BU187" s="299"/>
    </row>
    <row r="188" spans="1:73" ht="40.15" customHeight="1" x14ac:dyDescent="0.25">
      <c r="A188" s="151"/>
      <c r="B188" s="24"/>
      <c r="C188" s="1449"/>
      <c r="D188" s="1050"/>
      <c r="E188" s="1062"/>
      <c r="F188" s="1460"/>
      <c r="G188" s="1348" t="s">
        <v>3717</v>
      </c>
      <c r="H188" s="1348">
        <v>500</v>
      </c>
      <c r="I188" s="1348" t="s">
        <v>3041</v>
      </c>
      <c r="J188" s="1348">
        <v>45</v>
      </c>
      <c r="K188" s="1348" t="s">
        <v>3625</v>
      </c>
      <c r="L188" s="1348">
        <v>4502</v>
      </c>
      <c r="M188" s="1348" t="s">
        <v>3060</v>
      </c>
      <c r="N188" s="1454">
        <v>2024004540087</v>
      </c>
      <c r="O188" s="1348" t="s">
        <v>3678</v>
      </c>
      <c r="P188" s="1014" t="s">
        <v>1823</v>
      </c>
      <c r="Q188" s="1492">
        <v>500</v>
      </c>
      <c r="R188" s="1489" t="s">
        <v>2871</v>
      </c>
      <c r="S188" s="1041"/>
      <c r="T188" s="1023"/>
      <c r="U188" s="1008"/>
      <c r="V188" s="1008"/>
      <c r="W188" s="1008"/>
      <c r="X188" s="1008"/>
      <c r="Y188" s="1008"/>
      <c r="Z188" s="1005"/>
      <c r="AA188" s="1005"/>
      <c r="AB188" s="1005"/>
      <c r="AC188" s="1005"/>
      <c r="AD188" s="1005"/>
      <c r="AE188" s="1005"/>
      <c r="AF188" s="1005"/>
      <c r="AG188" s="479"/>
      <c r="AH188" s="592"/>
      <c r="AI188" s="592"/>
      <c r="AJ188" s="592"/>
      <c r="AK188" s="196"/>
      <c r="AL188" s="197"/>
      <c r="AM188" s="197"/>
      <c r="AN188" s="197"/>
      <c r="AO188" s="197"/>
      <c r="AP188" s="1151"/>
      <c r="AQ188" s="1005"/>
      <c r="AR188" s="282"/>
      <c r="AS188" s="282"/>
      <c r="AT188" s="282"/>
      <c r="AU188" s="282"/>
      <c r="AV188" s="282"/>
      <c r="AW188" s="282"/>
      <c r="AX188" s="1151"/>
      <c r="AY188" s="1005"/>
      <c r="AZ188" s="282"/>
      <c r="BA188" s="282"/>
      <c r="BB188" s="282"/>
      <c r="BC188" s="282"/>
      <c r="BD188" s="282"/>
      <c r="BE188" s="282"/>
      <c r="BF188" s="1151"/>
      <c r="BG188" s="1005"/>
      <c r="BH188" s="282"/>
      <c r="BI188" s="282"/>
      <c r="BJ188" s="282"/>
      <c r="BK188" s="282"/>
      <c r="BL188" s="282"/>
      <c r="BM188" s="282"/>
      <c r="BN188" s="1151"/>
      <c r="BO188" s="1005"/>
      <c r="BP188" s="282"/>
      <c r="BQ188" s="282"/>
      <c r="BR188" s="282"/>
      <c r="BS188" s="282"/>
      <c r="BT188" s="282"/>
      <c r="BU188" s="282"/>
    </row>
    <row r="189" spans="1:73" ht="40.15" customHeight="1" x14ac:dyDescent="0.25">
      <c r="A189" s="151"/>
      <c r="B189" s="24"/>
      <c r="C189" s="1449"/>
      <c r="D189" s="1050"/>
      <c r="E189" s="1062"/>
      <c r="F189" s="1460"/>
      <c r="G189" s="1348" t="s">
        <v>3717</v>
      </c>
      <c r="H189" s="1348">
        <v>500</v>
      </c>
      <c r="I189" s="1348" t="s">
        <v>3041</v>
      </c>
      <c r="J189" s="1348">
        <v>45</v>
      </c>
      <c r="K189" s="1348" t="s">
        <v>3625</v>
      </c>
      <c r="L189" s="1348">
        <v>4502</v>
      </c>
      <c r="M189" s="1348" t="s">
        <v>3060</v>
      </c>
      <c r="N189" s="1454">
        <v>2024004540087</v>
      </c>
      <c r="O189" s="1348" t="s">
        <v>3678</v>
      </c>
      <c r="P189" s="1014" t="s">
        <v>1823</v>
      </c>
      <c r="Q189" s="1492">
        <v>500</v>
      </c>
      <c r="R189" s="1489" t="s">
        <v>2871</v>
      </c>
      <c r="S189" s="1041"/>
      <c r="T189" s="1023"/>
      <c r="U189" s="1008"/>
      <c r="V189" s="1008"/>
      <c r="W189" s="1008"/>
      <c r="X189" s="1008"/>
      <c r="Y189" s="1008"/>
      <c r="Z189" s="1005"/>
      <c r="AA189" s="1005"/>
      <c r="AB189" s="1005"/>
      <c r="AC189" s="1005"/>
      <c r="AD189" s="1005"/>
      <c r="AE189" s="1005"/>
      <c r="AF189" s="1005"/>
      <c r="AG189" s="196"/>
      <c r="AH189" s="592"/>
      <c r="AI189" s="592"/>
      <c r="AJ189" s="592"/>
      <c r="AK189" s="196"/>
      <c r="AL189" s="197"/>
      <c r="AM189" s="197"/>
      <c r="AN189" s="197"/>
      <c r="AO189" s="197"/>
      <c r="AP189" s="1151"/>
      <c r="AQ189" s="1005"/>
      <c r="AR189" s="282"/>
      <c r="AS189" s="282"/>
      <c r="AT189" s="282"/>
      <c r="AU189" s="282"/>
      <c r="AV189" s="282"/>
      <c r="AW189" s="282"/>
      <c r="AX189" s="1151"/>
      <c r="AY189" s="1005"/>
      <c r="AZ189" s="282"/>
      <c r="BA189" s="282"/>
      <c r="BB189" s="282"/>
      <c r="BC189" s="282"/>
      <c r="BD189" s="282"/>
      <c r="BE189" s="282"/>
      <c r="BF189" s="1151"/>
      <c r="BG189" s="1005"/>
      <c r="BH189" s="282"/>
      <c r="BI189" s="282"/>
      <c r="BJ189" s="282"/>
      <c r="BK189" s="282"/>
      <c r="BL189" s="282"/>
      <c r="BM189" s="282"/>
      <c r="BN189" s="1151"/>
      <c r="BO189" s="1005"/>
      <c r="BP189" s="282"/>
      <c r="BQ189" s="282"/>
      <c r="BR189" s="282"/>
      <c r="BS189" s="282"/>
      <c r="BT189" s="282"/>
      <c r="BU189" s="282"/>
    </row>
    <row r="190" spans="1:73" ht="40.15" customHeight="1" thickBot="1" x14ac:dyDescent="0.3">
      <c r="A190" s="151"/>
      <c r="B190" s="24"/>
      <c r="C190" s="1450"/>
      <c r="D190" s="1051"/>
      <c r="E190" s="1063"/>
      <c r="F190" s="1461"/>
      <c r="G190" s="1468" t="s">
        <v>3717</v>
      </c>
      <c r="H190" s="1468">
        <v>500</v>
      </c>
      <c r="I190" s="1468" t="s">
        <v>3041</v>
      </c>
      <c r="J190" s="1468">
        <v>45</v>
      </c>
      <c r="K190" s="1468" t="s">
        <v>3625</v>
      </c>
      <c r="L190" s="1468">
        <v>4502</v>
      </c>
      <c r="M190" s="1468" t="s">
        <v>3060</v>
      </c>
      <c r="N190" s="1455">
        <v>2024004540087</v>
      </c>
      <c r="O190" s="1468" t="s">
        <v>3678</v>
      </c>
      <c r="P190" s="1015" t="s">
        <v>1823</v>
      </c>
      <c r="Q190" s="1493">
        <v>500</v>
      </c>
      <c r="R190" s="1490" t="s">
        <v>2871</v>
      </c>
      <c r="S190" s="1042"/>
      <c r="T190" s="1024"/>
      <c r="U190" s="1009"/>
      <c r="V190" s="1009"/>
      <c r="W190" s="1009"/>
      <c r="X190" s="1009"/>
      <c r="Y190" s="1009"/>
      <c r="Z190" s="1006"/>
      <c r="AA190" s="1006"/>
      <c r="AB190" s="1006"/>
      <c r="AC190" s="1006"/>
      <c r="AD190" s="1006"/>
      <c r="AE190" s="1006"/>
      <c r="AF190" s="1006"/>
      <c r="AG190" s="715"/>
      <c r="AH190" s="716"/>
      <c r="AI190" s="716"/>
      <c r="AJ190" s="716"/>
      <c r="AK190" s="715"/>
      <c r="AL190" s="717"/>
      <c r="AM190" s="717"/>
      <c r="AN190" s="717"/>
      <c r="AO190" s="717"/>
      <c r="AP190" s="1152"/>
      <c r="AQ190" s="1006"/>
      <c r="AR190" s="718"/>
      <c r="AS190" s="718"/>
      <c r="AT190" s="718"/>
      <c r="AU190" s="718"/>
      <c r="AV190" s="718"/>
      <c r="AW190" s="718"/>
      <c r="AX190" s="1152"/>
      <c r="AY190" s="1006"/>
      <c r="AZ190" s="718"/>
      <c r="BA190" s="718"/>
      <c r="BB190" s="718"/>
      <c r="BC190" s="718"/>
      <c r="BD190" s="718"/>
      <c r="BE190" s="718"/>
      <c r="BF190" s="1152"/>
      <c r="BG190" s="1006"/>
      <c r="BH190" s="718"/>
      <c r="BI190" s="718"/>
      <c r="BJ190" s="718"/>
      <c r="BK190" s="718"/>
      <c r="BL190" s="718"/>
      <c r="BM190" s="718"/>
      <c r="BN190" s="1152"/>
      <c r="BO190" s="1006"/>
      <c r="BP190" s="718"/>
      <c r="BQ190" s="718"/>
      <c r="BR190" s="718"/>
      <c r="BS190" s="718"/>
      <c r="BT190" s="718"/>
      <c r="BU190" s="718"/>
    </row>
    <row r="191" spans="1:73" ht="40.15" customHeight="1" thickTop="1" x14ac:dyDescent="0.25">
      <c r="A191" s="151"/>
      <c r="B191" s="24"/>
      <c r="C191" s="1448" t="s">
        <v>1824</v>
      </c>
      <c r="D191" s="1049" t="s">
        <v>1825</v>
      </c>
      <c r="E191" s="1061">
        <v>564</v>
      </c>
      <c r="F191" s="1459" t="s">
        <v>3702</v>
      </c>
      <c r="G191" s="1347" t="s">
        <v>313</v>
      </c>
      <c r="H191" s="1347">
        <v>1</v>
      </c>
      <c r="I191" s="1347" t="s">
        <v>3041</v>
      </c>
      <c r="J191" s="1347">
        <v>45</v>
      </c>
      <c r="K191" s="1347" t="s">
        <v>3625</v>
      </c>
      <c r="L191" s="1347">
        <v>4502</v>
      </c>
      <c r="M191" s="1347" t="s">
        <v>3060</v>
      </c>
      <c r="N191" s="1453">
        <v>2026004540087</v>
      </c>
      <c r="O191" s="1347" t="s">
        <v>3678</v>
      </c>
      <c r="P191" s="1013" t="s">
        <v>965</v>
      </c>
      <c r="Q191" s="1491">
        <v>1</v>
      </c>
      <c r="R191" s="1488" t="s">
        <v>2871</v>
      </c>
      <c r="S191" s="1040"/>
      <c r="T191" s="1022"/>
      <c r="U191" s="1007"/>
      <c r="V191" s="1007"/>
      <c r="W191" s="1007"/>
      <c r="X191" s="1007"/>
      <c r="Y191" s="1007"/>
      <c r="Z191" s="1004">
        <f t="shared" ref="Z191" si="530">+AQ191+AY191+BG191+BO191</f>
        <v>0</v>
      </c>
      <c r="AA191" s="1004">
        <f t="shared" ref="AA191" si="531">SUM(AR191:AR194,AZ191:AZ194,BH191:BH194,BP191:BP194)</f>
        <v>0</v>
      </c>
      <c r="AB191" s="1004">
        <f t="shared" ref="AB191" si="532">SUM(AS191:AS194,BA191:BA194,BI191:BI194,BQ191:BQ194)</f>
        <v>0</v>
      </c>
      <c r="AC191" s="1004">
        <f t="shared" ref="AC191" si="533">SUM(AT191:AT194,BB191:BB194,BJ191:BJ194,BR191:BR194)</f>
        <v>0</v>
      </c>
      <c r="AD191" s="1004">
        <f t="shared" ref="AD191" si="534">SUM(AU191:AU194,BC191:BC194,BK191:BK194,BS191:BS194)</f>
        <v>0</v>
      </c>
      <c r="AE191" s="1004">
        <f t="shared" ref="AE191" si="535">SUM(AV191:AV194,BD191:BD194,BL191:BL194,BT191:BT194)</f>
        <v>0</v>
      </c>
      <c r="AF191" s="1004">
        <f t="shared" ref="AF191" si="536">SUM(AW191:AW194,BE191:BE194,BM191:BM194,BU191:BU194)</f>
        <v>0</v>
      </c>
      <c r="AG191" s="714"/>
      <c r="AH191" s="593"/>
      <c r="AI191" s="593"/>
      <c r="AJ191" s="593"/>
      <c r="AK191" s="207"/>
      <c r="AL191" s="208"/>
      <c r="AM191" s="208"/>
      <c r="AN191" s="208"/>
      <c r="AO191" s="208"/>
      <c r="AP191" s="1150">
        <f t="shared" ref="AP191" si="537">+U191</f>
        <v>0</v>
      </c>
      <c r="AQ191" s="1004">
        <f t="shared" ref="AQ191" si="538">SUM(AR191:AW194)</f>
        <v>0</v>
      </c>
      <c r="AR191" s="299"/>
      <c r="AS191" s="299"/>
      <c r="AT191" s="299"/>
      <c r="AU191" s="299"/>
      <c r="AV191" s="299"/>
      <c r="AW191" s="299"/>
      <c r="AX191" s="1150">
        <f t="shared" ref="AX191" si="539">+V191</f>
        <v>0</v>
      </c>
      <c r="AY191" s="1004">
        <f t="shared" ref="AY191" si="540">SUM(AZ191:BE194)</f>
        <v>0</v>
      </c>
      <c r="AZ191" s="299"/>
      <c r="BA191" s="299"/>
      <c r="BB191" s="299"/>
      <c r="BC191" s="299"/>
      <c r="BD191" s="299"/>
      <c r="BE191" s="299"/>
      <c r="BF191" s="1150">
        <f t="shared" ref="BF191" si="541">+W191</f>
        <v>0</v>
      </c>
      <c r="BG191" s="1004">
        <f t="shared" ref="BG191" si="542">SUM(BH191:BM194)</f>
        <v>0</v>
      </c>
      <c r="BH191" s="299"/>
      <c r="BI191" s="299"/>
      <c r="BJ191" s="299"/>
      <c r="BK191" s="299"/>
      <c r="BL191" s="299"/>
      <c r="BM191" s="299"/>
      <c r="BN191" s="1150">
        <f t="shared" ref="BN191" si="543">+X191</f>
        <v>0</v>
      </c>
      <c r="BO191" s="1004">
        <f t="shared" ref="BO191" si="544">SUM(BP191:BU194)</f>
        <v>0</v>
      </c>
      <c r="BP191" s="299"/>
      <c r="BQ191" s="299"/>
      <c r="BR191" s="299"/>
      <c r="BS191" s="299"/>
      <c r="BT191" s="299"/>
      <c r="BU191" s="299"/>
    </row>
    <row r="192" spans="1:73" ht="40.15" customHeight="1" x14ac:dyDescent="0.25">
      <c r="A192" s="151"/>
      <c r="B192" s="24"/>
      <c r="C192" s="1449"/>
      <c r="D192" s="1050"/>
      <c r="E192" s="1062"/>
      <c r="F192" s="1460"/>
      <c r="G192" s="1348" t="s">
        <v>313</v>
      </c>
      <c r="H192" s="1348">
        <v>1</v>
      </c>
      <c r="I192" s="1348" t="s">
        <v>3041</v>
      </c>
      <c r="J192" s="1348">
        <v>45</v>
      </c>
      <c r="K192" s="1348" t="s">
        <v>3625</v>
      </c>
      <c r="L192" s="1348">
        <v>4502</v>
      </c>
      <c r="M192" s="1348" t="s">
        <v>3060</v>
      </c>
      <c r="N192" s="1454">
        <v>2024004540087</v>
      </c>
      <c r="O192" s="1348" t="s">
        <v>3678</v>
      </c>
      <c r="P192" s="1014" t="s">
        <v>965</v>
      </c>
      <c r="Q192" s="1492">
        <v>1</v>
      </c>
      <c r="R192" s="1489" t="s">
        <v>2871</v>
      </c>
      <c r="S192" s="1041"/>
      <c r="T192" s="1023"/>
      <c r="U192" s="1008"/>
      <c r="V192" s="1008"/>
      <c r="W192" s="1008"/>
      <c r="X192" s="1008"/>
      <c r="Y192" s="1008"/>
      <c r="Z192" s="1005"/>
      <c r="AA192" s="1005"/>
      <c r="AB192" s="1005"/>
      <c r="AC192" s="1005"/>
      <c r="AD192" s="1005"/>
      <c r="AE192" s="1005"/>
      <c r="AF192" s="1005"/>
      <c r="AG192" s="479"/>
      <c r="AH192" s="592"/>
      <c r="AI192" s="592"/>
      <c r="AJ192" s="592"/>
      <c r="AK192" s="196"/>
      <c r="AL192" s="197"/>
      <c r="AM192" s="197"/>
      <c r="AN192" s="197"/>
      <c r="AO192" s="197"/>
      <c r="AP192" s="1151"/>
      <c r="AQ192" s="1005"/>
      <c r="AR192" s="282"/>
      <c r="AS192" s="282"/>
      <c r="AT192" s="282"/>
      <c r="AU192" s="282"/>
      <c r="AV192" s="282"/>
      <c r="AW192" s="282"/>
      <c r="AX192" s="1151"/>
      <c r="AY192" s="1005"/>
      <c r="AZ192" s="282"/>
      <c r="BA192" s="282"/>
      <c r="BB192" s="282"/>
      <c r="BC192" s="282"/>
      <c r="BD192" s="282"/>
      <c r="BE192" s="282"/>
      <c r="BF192" s="1151"/>
      <c r="BG192" s="1005"/>
      <c r="BH192" s="282"/>
      <c r="BI192" s="282"/>
      <c r="BJ192" s="282"/>
      <c r="BK192" s="282"/>
      <c r="BL192" s="282"/>
      <c r="BM192" s="282"/>
      <c r="BN192" s="1151"/>
      <c r="BO192" s="1005"/>
      <c r="BP192" s="282"/>
      <c r="BQ192" s="282"/>
      <c r="BR192" s="282"/>
      <c r="BS192" s="282"/>
      <c r="BT192" s="282"/>
      <c r="BU192" s="282"/>
    </row>
    <row r="193" spans="1:73" ht="40.15" customHeight="1" x14ac:dyDescent="0.25">
      <c r="A193" s="151"/>
      <c r="B193" s="24"/>
      <c r="C193" s="1449"/>
      <c r="D193" s="1050"/>
      <c r="E193" s="1062"/>
      <c r="F193" s="1460"/>
      <c r="G193" s="1348" t="s">
        <v>313</v>
      </c>
      <c r="H193" s="1348">
        <v>1</v>
      </c>
      <c r="I193" s="1348" t="s">
        <v>3041</v>
      </c>
      <c r="J193" s="1348">
        <v>45</v>
      </c>
      <c r="K193" s="1348" t="s">
        <v>3625</v>
      </c>
      <c r="L193" s="1348">
        <v>4502</v>
      </c>
      <c r="M193" s="1348" t="s">
        <v>3060</v>
      </c>
      <c r="N193" s="1454">
        <v>2024004540087</v>
      </c>
      <c r="O193" s="1348" t="s">
        <v>3678</v>
      </c>
      <c r="P193" s="1014" t="s">
        <v>965</v>
      </c>
      <c r="Q193" s="1492">
        <v>1</v>
      </c>
      <c r="R193" s="1489" t="s">
        <v>2871</v>
      </c>
      <c r="S193" s="1041"/>
      <c r="T193" s="1023"/>
      <c r="U193" s="1008"/>
      <c r="V193" s="1008"/>
      <c r="W193" s="1008"/>
      <c r="X193" s="1008"/>
      <c r="Y193" s="1008"/>
      <c r="Z193" s="1005"/>
      <c r="AA193" s="1005"/>
      <c r="AB193" s="1005"/>
      <c r="AC193" s="1005"/>
      <c r="AD193" s="1005"/>
      <c r="AE193" s="1005"/>
      <c r="AF193" s="1005"/>
      <c r="AG193" s="196"/>
      <c r="AH193" s="592"/>
      <c r="AI193" s="592"/>
      <c r="AJ193" s="592"/>
      <c r="AK193" s="196"/>
      <c r="AL193" s="197"/>
      <c r="AM193" s="197"/>
      <c r="AN193" s="197"/>
      <c r="AO193" s="197"/>
      <c r="AP193" s="1151"/>
      <c r="AQ193" s="1005"/>
      <c r="AR193" s="282"/>
      <c r="AS193" s="282"/>
      <c r="AT193" s="282"/>
      <c r="AU193" s="282"/>
      <c r="AV193" s="282"/>
      <c r="AW193" s="282"/>
      <c r="AX193" s="1151"/>
      <c r="AY193" s="1005"/>
      <c r="AZ193" s="282"/>
      <c r="BA193" s="282"/>
      <c r="BB193" s="282"/>
      <c r="BC193" s="282"/>
      <c r="BD193" s="282"/>
      <c r="BE193" s="282"/>
      <c r="BF193" s="1151"/>
      <c r="BG193" s="1005"/>
      <c r="BH193" s="282"/>
      <c r="BI193" s="282"/>
      <c r="BJ193" s="282"/>
      <c r="BK193" s="282"/>
      <c r="BL193" s="282"/>
      <c r="BM193" s="282"/>
      <c r="BN193" s="1151"/>
      <c r="BO193" s="1005"/>
      <c r="BP193" s="282"/>
      <c r="BQ193" s="282"/>
      <c r="BR193" s="282"/>
      <c r="BS193" s="282"/>
      <c r="BT193" s="282"/>
      <c r="BU193" s="282"/>
    </row>
    <row r="194" spans="1:73" ht="40.15" customHeight="1" thickBot="1" x14ac:dyDescent="0.3">
      <c r="A194" s="151"/>
      <c r="B194" s="24"/>
      <c r="C194" s="1450"/>
      <c r="D194" s="1051"/>
      <c r="E194" s="1063"/>
      <c r="F194" s="1461"/>
      <c r="G194" s="1468" t="s">
        <v>313</v>
      </c>
      <c r="H194" s="1468">
        <v>1</v>
      </c>
      <c r="I194" s="1468" t="s">
        <v>3041</v>
      </c>
      <c r="J194" s="1468">
        <v>45</v>
      </c>
      <c r="K194" s="1468" t="s">
        <v>3625</v>
      </c>
      <c r="L194" s="1468">
        <v>4502</v>
      </c>
      <c r="M194" s="1468" t="s">
        <v>3060</v>
      </c>
      <c r="N194" s="1455">
        <v>2024004540087</v>
      </c>
      <c r="O194" s="1468" t="s">
        <v>3678</v>
      </c>
      <c r="P194" s="1015" t="s">
        <v>965</v>
      </c>
      <c r="Q194" s="1493">
        <v>1</v>
      </c>
      <c r="R194" s="1490" t="s">
        <v>2871</v>
      </c>
      <c r="S194" s="1042"/>
      <c r="T194" s="1024"/>
      <c r="U194" s="1009"/>
      <c r="V194" s="1009"/>
      <c r="W194" s="1009"/>
      <c r="X194" s="1009"/>
      <c r="Y194" s="1009"/>
      <c r="Z194" s="1006"/>
      <c r="AA194" s="1006"/>
      <c r="AB194" s="1006"/>
      <c r="AC194" s="1006"/>
      <c r="AD194" s="1006"/>
      <c r="AE194" s="1006"/>
      <c r="AF194" s="1006"/>
      <c r="AG194" s="715"/>
      <c r="AH194" s="716"/>
      <c r="AI194" s="716"/>
      <c r="AJ194" s="716"/>
      <c r="AK194" s="715"/>
      <c r="AL194" s="717"/>
      <c r="AM194" s="717"/>
      <c r="AN194" s="717"/>
      <c r="AO194" s="717"/>
      <c r="AP194" s="1152"/>
      <c r="AQ194" s="1006"/>
      <c r="AR194" s="718"/>
      <c r="AS194" s="718"/>
      <c r="AT194" s="718"/>
      <c r="AU194" s="718"/>
      <c r="AV194" s="718"/>
      <c r="AW194" s="718"/>
      <c r="AX194" s="1152"/>
      <c r="AY194" s="1006"/>
      <c r="AZ194" s="718"/>
      <c r="BA194" s="718"/>
      <c r="BB194" s="718"/>
      <c r="BC194" s="718"/>
      <c r="BD194" s="718"/>
      <c r="BE194" s="718"/>
      <c r="BF194" s="1152"/>
      <c r="BG194" s="1006"/>
      <c r="BH194" s="718"/>
      <c r="BI194" s="718"/>
      <c r="BJ194" s="718"/>
      <c r="BK194" s="718"/>
      <c r="BL194" s="718"/>
      <c r="BM194" s="718"/>
      <c r="BN194" s="1152"/>
      <c r="BO194" s="1006"/>
      <c r="BP194" s="718"/>
      <c r="BQ194" s="718"/>
      <c r="BR194" s="718"/>
      <c r="BS194" s="718"/>
      <c r="BT194" s="718"/>
      <c r="BU194" s="718"/>
    </row>
    <row r="195" spans="1:73" ht="40.15" customHeight="1" thickTop="1" x14ac:dyDescent="0.25">
      <c r="A195" s="151"/>
      <c r="B195" s="24"/>
      <c r="C195" s="1448" t="s">
        <v>1826</v>
      </c>
      <c r="D195" s="1049" t="s">
        <v>1827</v>
      </c>
      <c r="E195" s="1061">
        <v>565</v>
      </c>
      <c r="F195" s="1459" t="s">
        <v>3699</v>
      </c>
      <c r="G195" s="1347" t="s">
        <v>2070</v>
      </c>
      <c r="H195" s="1347">
        <v>600</v>
      </c>
      <c r="I195" s="1347" t="s">
        <v>3041</v>
      </c>
      <c r="J195" s="1347">
        <v>45</v>
      </c>
      <c r="K195" s="1347" t="s">
        <v>3625</v>
      </c>
      <c r="L195" s="1347">
        <v>4502</v>
      </c>
      <c r="M195" s="1347" t="s">
        <v>3060</v>
      </c>
      <c r="N195" s="1453">
        <v>2026004540087</v>
      </c>
      <c r="O195" s="1347" t="s">
        <v>3678</v>
      </c>
      <c r="P195" s="1013" t="s">
        <v>1828</v>
      </c>
      <c r="Q195" s="1491">
        <v>600</v>
      </c>
      <c r="R195" s="1488" t="s">
        <v>2871</v>
      </c>
      <c r="S195" s="1040"/>
      <c r="T195" s="1022"/>
      <c r="U195" s="1007"/>
      <c r="V195" s="1007"/>
      <c r="W195" s="1007"/>
      <c r="X195" s="1007"/>
      <c r="Y195" s="1007"/>
      <c r="Z195" s="1004">
        <f t="shared" ref="Z195" si="545">+AQ195+AY195+BG195+BO195</f>
        <v>0</v>
      </c>
      <c r="AA195" s="1004">
        <f t="shared" ref="AA195" si="546">SUM(AR195:AR198,AZ195:AZ198,BH195:BH198,BP195:BP198)</f>
        <v>0</v>
      </c>
      <c r="AB195" s="1004">
        <f t="shared" ref="AB195" si="547">SUM(AS195:AS198,BA195:BA198,BI195:BI198,BQ195:BQ198)</f>
        <v>0</v>
      </c>
      <c r="AC195" s="1004">
        <f t="shared" ref="AC195" si="548">SUM(AT195:AT198,BB195:BB198,BJ195:BJ198,BR195:BR198)</f>
        <v>0</v>
      </c>
      <c r="AD195" s="1004">
        <f t="shared" ref="AD195" si="549">SUM(AU195:AU198,BC195:BC198,BK195:BK198,BS195:BS198)</f>
        <v>0</v>
      </c>
      <c r="AE195" s="1004">
        <f t="shared" ref="AE195" si="550">SUM(AV195:AV198,BD195:BD198,BL195:BL198,BT195:BT198)</f>
        <v>0</v>
      </c>
      <c r="AF195" s="1004">
        <f t="shared" ref="AF195" si="551">SUM(AW195:AW198,BE195:BE198,BM195:BM198,BU195:BU198)</f>
        <v>0</v>
      </c>
      <c r="AG195" s="714"/>
      <c r="AH195" s="593"/>
      <c r="AI195" s="593"/>
      <c r="AJ195" s="593"/>
      <c r="AK195" s="207"/>
      <c r="AL195" s="208"/>
      <c r="AM195" s="208"/>
      <c r="AN195" s="208"/>
      <c r="AO195" s="208"/>
      <c r="AP195" s="1150">
        <f t="shared" ref="AP195" si="552">+U195</f>
        <v>0</v>
      </c>
      <c r="AQ195" s="1004">
        <f t="shared" ref="AQ195" si="553">SUM(AR195:AW198)</f>
        <v>0</v>
      </c>
      <c r="AR195" s="299"/>
      <c r="AS195" s="299"/>
      <c r="AT195" s="299"/>
      <c r="AU195" s="299"/>
      <c r="AV195" s="299"/>
      <c r="AW195" s="299"/>
      <c r="AX195" s="1150">
        <f t="shared" ref="AX195" si="554">+V195</f>
        <v>0</v>
      </c>
      <c r="AY195" s="1004">
        <f t="shared" ref="AY195" si="555">SUM(AZ195:BE198)</f>
        <v>0</v>
      </c>
      <c r="AZ195" s="299"/>
      <c r="BA195" s="299"/>
      <c r="BB195" s="299"/>
      <c r="BC195" s="299"/>
      <c r="BD195" s="299"/>
      <c r="BE195" s="299"/>
      <c r="BF195" s="1150">
        <f t="shared" ref="BF195" si="556">+W195</f>
        <v>0</v>
      </c>
      <c r="BG195" s="1004">
        <f t="shared" ref="BG195" si="557">SUM(BH195:BM198)</f>
        <v>0</v>
      </c>
      <c r="BH195" s="299"/>
      <c r="BI195" s="299"/>
      <c r="BJ195" s="299"/>
      <c r="BK195" s="299"/>
      <c r="BL195" s="299"/>
      <c r="BM195" s="299"/>
      <c r="BN195" s="1150">
        <f t="shared" ref="BN195" si="558">+X195</f>
        <v>0</v>
      </c>
      <c r="BO195" s="1004">
        <f t="shared" ref="BO195" si="559">SUM(BP195:BU198)</f>
        <v>0</v>
      </c>
      <c r="BP195" s="299"/>
      <c r="BQ195" s="299"/>
      <c r="BR195" s="299"/>
      <c r="BS195" s="299"/>
      <c r="BT195" s="299"/>
      <c r="BU195" s="299"/>
    </row>
    <row r="196" spans="1:73" ht="40.15" customHeight="1" x14ac:dyDescent="0.25">
      <c r="A196" s="151"/>
      <c r="B196" s="24"/>
      <c r="C196" s="1449"/>
      <c r="D196" s="1050"/>
      <c r="E196" s="1062"/>
      <c r="F196" s="1460"/>
      <c r="G196" s="1348" t="s">
        <v>2070</v>
      </c>
      <c r="H196" s="1348">
        <v>600</v>
      </c>
      <c r="I196" s="1348" t="s">
        <v>3041</v>
      </c>
      <c r="J196" s="1348">
        <v>45</v>
      </c>
      <c r="K196" s="1348" t="s">
        <v>3625</v>
      </c>
      <c r="L196" s="1348">
        <v>4502</v>
      </c>
      <c r="M196" s="1348" t="s">
        <v>3060</v>
      </c>
      <c r="N196" s="1454">
        <v>2024004540087</v>
      </c>
      <c r="O196" s="1348" t="s">
        <v>3678</v>
      </c>
      <c r="P196" s="1014" t="s">
        <v>1828</v>
      </c>
      <c r="Q196" s="1492">
        <v>600</v>
      </c>
      <c r="R196" s="1489" t="s">
        <v>2871</v>
      </c>
      <c r="S196" s="1041"/>
      <c r="T196" s="1023"/>
      <c r="U196" s="1008"/>
      <c r="V196" s="1008"/>
      <c r="W196" s="1008"/>
      <c r="X196" s="1008"/>
      <c r="Y196" s="1008"/>
      <c r="Z196" s="1005"/>
      <c r="AA196" s="1005"/>
      <c r="AB196" s="1005"/>
      <c r="AC196" s="1005"/>
      <c r="AD196" s="1005"/>
      <c r="AE196" s="1005"/>
      <c r="AF196" s="1005"/>
      <c r="AG196" s="479"/>
      <c r="AH196" s="592"/>
      <c r="AI196" s="592"/>
      <c r="AJ196" s="592"/>
      <c r="AK196" s="196"/>
      <c r="AL196" s="197"/>
      <c r="AM196" s="197"/>
      <c r="AN196" s="197"/>
      <c r="AO196" s="197"/>
      <c r="AP196" s="1151"/>
      <c r="AQ196" s="1005"/>
      <c r="AR196" s="282"/>
      <c r="AS196" s="282"/>
      <c r="AT196" s="282"/>
      <c r="AU196" s="282"/>
      <c r="AV196" s="282"/>
      <c r="AW196" s="282"/>
      <c r="AX196" s="1151"/>
      <c r="AY196" s="1005"/>
      <c r="AZ196" s="282"/>
      <c r="BA196" s="282"/>
      <c r="BB196" s="282"/>
      <c r="BC196" s="282"/>
      <c r="BD196" s="282"/>
      <c r="BE196" s="282"/>
      <c r="BF196" s="1151"/>
      <c r="BG196" s="1005"/>
      <c r="BH196" s="282"/>
      <c r="BI196" s="282"/>
      <c r="BJ196" s="282"/>
      <c r="BK196" s="282"/>
      <c r="BL196" s="282"/>
      <c r="BM196" s="282"/>
      <c r="BN196" s="1151"/>
      <c r="BO196" s="1005"/>
      <c r="BP196" s="282"/>
      <c r="BQ196" s="282"/>
      <c r="BR196" s="282"/>
      <c r="BS196" s="282"/>
      <c r="BT196" s="282"/>
      <c r="BU196" s="282"/>
    </row>
    <row r="197" spans="1:73" ht="40.15" customHeight="1" x14ac:dyDescent="0.25">
      <c r="A197" s="151"/>
      <c r="B197" s="24"/>
      <c r="C197" s="1449"/>
      <c r="D197" s="1050"/>
      <c r="E197" s="1062"/>
      <c r="F197" s="1460"/>
      <c r="G197" s="1348" t="s">
        <v>2070</v>
      </c>
      <c r="H197" s="1348">
        <v>600</v>
      </c>
      <c r="I197" s="1348" t="s">
        <v>3041</v>
      </c>
      <c r="J197" s="1348">
        <v>45</v>
      </c>
      <c r="K197" s="1348" t="s">
        <v>3625</v>
      </c>
      <c r="L197" s="1348">
        <v>4502</v>
      </c>
      <c r="M197" s="1348" t="s">
        <v>3060</v>
      </c>
      <c r="N197" s="1454">
        <v>2024004540087</v>
      </c>
      <c r="O197" s="1348" t="s">
        <v>3678</v>
      </c>
      <c r="P197" s="1014" t="s">
        <v>1828</v>
      </c>
      <c r="Q197" s="1492">
        <v>600</v>
      </c>
      <c r="R197" s="1489" t="s">
        <v>2871</v>
      </c>
      <c r="S197" s="1041"/>
      <c r="T197" s="1023"/>
      <c r="U197" s="1008"/>
      <c r="V197" s="1008"/>
      <c r="W197" s="1008"/>
      <c r="X197" s="1008"/>
      <c r="Y197" s="1008"/>
      <c r="Z197" s="1005"/>
      <c r="AA197" s="1005"/>
      <c r="AB197" s="1005"/>
      <c r="AC197" s="1005"/>
      <c r="AD197" s="1005"/>
      <c r="AE197" s="1005"/>
      <c r="AF197" s="1005"/>
      <c r="AG197" s="196"/>
      <c r="AH197" s="592"/>
      <c r="AI197" s="592"/>
      <c r="AJ197" s="592"/>
      <c r="AK197" s="196"/>
      <c r="AL197" s="197"/>
      <c r="AM197" s="197"/>
      <c r="AN197" s="197"/>
      <c r="AO197" s="197"/>
      <c r="AP197" s="1151"/>
      <c r="AQ197" s="1005"/>
      <c r="AR197" s="282"/>
      <c r="AS197" s="282"/>
      <c r="AT197" s="282"/>
      <c r="AU197" s="282"/>
      <c r="AV197" s="282"/>
      <c r="AW197" s="282"/>
      <c r="AX197" s="1151"/>
      <c r="AY197" s="1005"/>
      <c r="AZ197" s="282"/>
      <c r="BA197" s="282"/>
      <c r="BB197" s="282"/>
      <c r="BC197" s="282"/>
      <c r="BD197" s="282"/>
      <c r="BE197" s="282"/>
      <c r="BF197" s="1151"/>
      <c r="BG197" s="1005"/>
      <c r="BH197" s="282"/>
      <c r="BI197" s="282"/>
      <c r="BJ197" s="282"/>
      <c r="BK197" s="282"/>
      <c r="BL197" s="282"/>
      <c r="BM197" s="282"/>
      <c r="BN197" s="1151"/>
      <c r="BO197" s="1005"/>
      <c r="BP197" s="282"/>
      <c r="BQ197" s="282"/>
      <c r="BR197" s="282"/>
      <c r="BS197" s="282"/>
      <c r="BT197" s="282"/>
      <c r="BU197" s="282"/>
    </row>
    <row r="198" spans="1:73" ht="40.15" customHeight="1" thickBot="1" x14ac:dyDescent="0.3">
      <c r="A198" s="151"/>
      <c r="B198" s="24"/>
      <c r="C198" s="1450"/>
      <c r="D198" s="1051"/>
      <c r="E198" s="1063"/>
      <c r="F198" s="1461"/>
      <c r="G198" s="1468" t="s">
        <v>2070</v>
      </c>
      <c r="H198" s="1468">
        <v>600</v>
      </c>
      <c r="I198" s="1468" t="s">
        <v>3041</v>
      </c>
      <c r="J198" s="1468">
        <v>45</v>
      </c>
      <c r="K198" s="1468" t="s">
        <v>3625</v>
      </c>
      <c r="L198" s="1468">
        <v>4502</v>
      </c>
      <c r="M198" s="1468" t="s">
        <v>3060</v>
      </c>
      <c r="N198" s="1455">
        <v>2024004540087</v>
      </c>
      <c r="O198" s="1468" t="s">
        <v>3678</v>
      </c>
      <c r="P198" s="1015" t="s">
        <v>1828</v>
      </c>
      <c r="Q198" s="1493">
        <v>600</v>
      </c>
      <c r="R198" s="1490" t="s">
        <v>2871</v>
      </c>
      <c r="S198" s="1042"/>
      <c r="T198" s="1024"/>
      <c r="U198" s="1009"/>
      <c r="V198" s="1009"/>
      <c r="W198" s="1009"/>
      <c r="X198" s="1009"/>
      <c r="Y198" s="1009"/>
      <c r="Z198" s="1006"/>
      <c r="AA198" s="1006"/>
      <c r="AB198" s="1006"/>
      <c r="AC198" s="1006"/>
      <c r="AD198" s="1006"/>
      <c r="AE198" s="1006"/>
      <c r="AF198" s="1006"/>
      <c r="AG198" s="715"/>
      <c r="AH198" s="716"/>
      <c r="AI198" s="716"/>
      <c r="AJ198" s="716"/>
      <c r="AK198" s="715"/>
      <c r="AL198" s="717"/>
      <c r="AM198" s="717"/>
      <c r="AN198" s="717"/>
      <c r="AO198" s="717"/>
      <c r="AP198" s="1152"/>
      <c r="AQ198" s="1006"/>
      <c r="AR198" s="718"/>
      <c r="AS198" s="718"/>
      <c r="AT198" s="718"/>
      <c r="AU198" s="718"/>
      <c r="AV198" s="718"/>
      <c r="AW198" s="718"/>
      <c r="AX198" s="1152"/>
      <c r="AY198" s="1006"/>
      <c r="AZ198" s="718"/>
      <c r="BA198" s="718"/>
      <c r="BB198" s="718"/>
      <c r="BC198" s="718"/>
      <c r="BD198" s="718"/>
      <c r="BE198" s="718"/>
      <c r="BF198" s="1152"/>
      <c r="BG198" s="1006"/>
      <c r="BH198" s="718"/>
      <c r="BI198" s="718"/>
      <c r="BJ198" s="718"/>
      <c r="BK198" s="718"/>
      <c r="BL198" s="718"/>
      <c r="BM198" s="718"/>
      <c r="BN198" s="1152"/>
      <c r="BO198" s="1006"/>
      <c r="BP198" s="718"/>
      <c r="BQ198" s="718"/>
      <c r="BR198" s="718"/>
      <c r="BS198" s="718"/>
      <c r="BT198" s="718"/>
      <c r="BU198" s="718"/>
    </row>
    <row r="199" spans="1:73" ht="40.15" customHeight="1" thickTop="1" x14ac:dyDescent="0.25">
      <c r="A199" s="151"/>
      <c r="B199" s="24"/>
      <c r="C199" s="1448" t="s">
        <v>1829</v>
      </c>
      <c r="D199" s="1049" t="s">
        <v>1830</v>
      </c>
      <c r="E199" s="1061">
        <v>566</v>
      </c>
      <c r="F199" s="1459" t="s">
        <v>3718</v>
      </c>
      <c r="G199" s="1347" t="s">
        <v>301</v>
      </c>
      <c r="H199" s="1347">
        <v>10</v>
      </c>
      <c r="I199" s="1347" t="s">
        <v>3041</v>
      </c>
      <c r="J199" s="1347">
        <v>45</v>
      </c>
      <c r="K199" s="1347" t="s">
        <v>3625</v>
      </c>
      <c r="L199" s="1347">
        <v>4502</v>
      </c>
      <c r="M199" s="1347" t="s">
        <v>3060</v>
      </c>
      <c r="N199" s="1453">
        <v>2026004540087</v>
      </c>
      <c r="O199" s="1347" t="s">
        <v>3678</v>
      </c>
      <c r="P199" s="1013" t="s">
        <v>1831</v>
      </c>
      <c r="Q199" s="1491">
        <v>10</v>
      </c>
      <c r="R199" s="1488" t="s">
        <v>2871</v>
      </c>
      <c r="S199" s="1040"/>
      <c r="T199" s="1022"/>
      <c r="U199" s="1007"/>
      <c r="V199" s="1007"/>
      <c r="W199" s="1007"/>
      <c r="X199" s="1007"/>
      <c r="Y199" s="1007"/>
      <c r="Z199" s="1004">
        <f t="shared" ref="Z199" si="560">+AQ199+AY199+BG199+BO199</f>
        <v>0</v>
      </c>
      <c r="AA199" s="1004">
        <f t="shared" ref="AA199" si="561">SUM(AR199:AR202,AZ199:AZ202,BH199:BH202,BP199:BP202)</f>
        <v>0</v>
      </c>
      <c r="AB199" s="1004">
        <f t="shared" ref="AB199" si="562">SUM(AS199:AS202,BA199:BA202,BI199:BI202,BQ199:BQ202)</f>
        <v>0</v>
      </c>
      <c r="AC199" s="1004">
        <f t="shared" ref="AC199" si="563">SUM(AT199:AT202,BB199:BB202,BJ199:BJ202,BR199:BR202)</f>
        <v>0</v>
      </c>
      <c r="AD199" s="1004">
        <f t="shared" ref="AD199" si="564">SUM(AU199:AU202,BC199:BC202,BK199:BK202,BS199:BS202)</f>
        <v>0</v>
      </c>
      <c r="AE199" s="1004">
        <f t="shared" ref="AE199" si="565">SUM(AV199:AV202,BD199:BD202,BL199:BL202,BT199:BT202)</f>
        <v>0</v>
      </c>
      <c r="AF199" s="1004">
        <f t="shared" ref="AF199" si="566">SUM(AW199:AW202,BE199:BE202,BM199:BM202,BU199:BU202)</f>
        <v>0</v>
      </c>
      <c r="AG199" s="714"/>
      <c r="AH199" s="593"/>
      <c r="AI199" s="593"/>
      <c r="AJ199" s="593"/>
      <c r="AK199" s="207"/>
      <c r="AL199" s="208"/>
      <c r="AM199" s="208"/>
      <c r="AN199" s="208"/>
      <c r="AO199" s="208"/>
      <c r="AP199" s="1150">
        <f t="shared" ref="AP199" si="567">+U199</f>
        <v>0</v>
      </c>
      <c r="AQ199" s="1004">
        <f t="shared" ref="AQ199" si="568">SUM(AR199:AW202)</f>
        <v>0</v>
      </c>
      <c r="AR199" s="299"/>
      <c r="AS199" s="299"/>
      <c r="AT199" s="299"/>
      <c r="AU199" s="299"/>
      <c r="AV199" s="299"/>
      <c r="AW199" s="299"/>
      <c r="AX199" s="1150">
        <f t="shared" ref="AX199" si="569">+V199</f>
        <v>0</v>
      </c>
      <c r="AY199" s="1004">
        <f t="shared" ref="AY199" si="570">SUM(AZ199:BE202)</f>
        <v>0</v>
      </c>
      <c r="AZ199" s="299"/>
      <c r="BA199" s="299"/>
      <c r="BB199" s="299"/>
      <c r="BC199" s="299"/>
      <c r="BD199" s="299"/>
      <c r="BE199" s="299"/>
      <c r="BF199" s="1150">
        <f t="shared" ref="BF199" si="571">+W199</f>
        <v>0</v>
      </c>
      <c r="BG199" s="1004">
        <f t="shared" ref="BG199" si="572">SUM(BH199:BM202)</f>
        <v>0</v>
      </c>
      <c r="BH199" s="299"/>
      <c r="BI199" s="299"/>
      <c r="BJ199" s="299"/>
      <c r="BK199" s="299"/>
      <c r="BL199" s="299"/>
      <c r="BM199" s="299"/>
      <c r="BN199" s="1150">
        <f t="shared" ref="BN199" si="573">+X199</f>
        <v>0</v>
      </c>
      <c r="BO199" s="1004">
        <f t="shared" ref="BO199" si="574">SUM(BP199:BU202)</f>
        <v>0</v>
      </c>
      <c r="BP199" s="299"/>
      <c r="BQ199" s="299"/>
      <c r="BR199" s="299"/>
      <c r="BS199" s="299"/>
      <c r="BT199" s="299"/>
      <c r="BU199" s="299"/>
    </row>
    <row r="200" spans="1:73" ht="40.15" customHeight="1" x14ac:dyDescent="0.25">
      <c r="A200" s="151"/>
      <c r="B200" s="24"/>
      <c r="C200" s="1449"/>
      <c r="D200" s="1050"/>
      <c r="E200" s="1062"/>
      <c r="F200" s="1460"/>
      <c r="G200" s="1348" t="s">
        <v>301</v>
      </c>
      <c r="H200" s="1348">
        <v>10</v>
      </c>
      <c r="I200" s="1348" t="s">
        <v>3041</v>
      </c>
      <c r="J200" s="1348">
        <v>45</v>
      </c>
      <c r="K200" s="1348" t="s">
        <v>3625</v>
      </c>
      <c r="L200" s="1348">
        <v>4502</v>
      </c>
      <c r="M200" s="1348" t="s">
        <v>3060</v>
      </c>
      <c r="N200" s="1454">
        <v>2024004540087</v>
      </c>
      <c r="O200" s="1348" t="s">
        <v>3678</v>
      </c>
      <c r="P200" s="1014" t="s">
        <v>1831</v>
      </c>
      <c r="Q200" s="1492">
        <v>10</v>
      </c>
      <c r="R200" s="1489" t="s">
        <v>2871</v>
      </c>
      <c r="S200" s="1041"/>
      <c r="T200" s="1023"/>
      <c r="U200" s="1008"/>
      <c r="V200" s="1008"/>
      <c r="W200" s="1008"/>
      <c r="X200" s="1008"/>
      <c r="Y200" s="1008"/>
      <c r="Z200" s="1005"/>
      <c r="AA200" s="1005"/>
      <c r="AB200" s="1005"/>
      <c r="AC200" s="1005"/>
      <c r="AD200" s="1005"/>
      <c r="AE200" s="1005"/>
      <c r="AF200" s="1005"/>
      <c r="AG200" s="479"/>
      <c r="AH200" s="592"/>
      <c r="AI200" s="592"/>
      <c r="AJ200" s="592"/>
      <c r="AK200" s="196"/>
      <c r="AL200" s="197"/>
      <c r="AM200" s="197"/>
      <c r="AN200" s="197"/>
      <c r="AO200" s="197"/>
      <c r="AP200" s="1151"/>
      <c r="AQ200" s="1005"/>
      <c r="AR200" s="282"/>
      <c r="AS200" s="282"/>
      <c r="AT200" s="282"/>
      <c r="AU200" s="282"/>
      <c r="AV200" s="282"/>
      <c r="AW200" s="282"/>
      <c r="AX200" s="1151"/>
      <c r="AY200" s="1005"/>
      <c r="AZ200" s="282"/>
      <c r="BA200" s="282"/>
      <c r="BB200" s="282"/>
      <c r="BC200" s="282"/>
      <c r="BD200" s="282"/>
      <c r="BE200" s="282"/>
      <c r="BF200" s="1151"/>
      <c r="BG200" s="1005"/>
      <c r="BH200" s="282"/>
      <c r="BI200" s="282"/>
      <c r="BJ200" s="282"/>
      <c r="BK200" s="282"/>
      <c r="BL200" s="282"/>
      <c r="BM200" s="282"/>
      <c r="BN200" s="1151"/>
      <c r="BO200" s="1005"/>
      <c r="BP200" s="282"/>
      <c r="BQ200" s="282"/>
      <c r="BR200" s="282"/>
      <c r="BS200" s="282"/>
      <c r="BT200" s="282"/>
      <c r="BU200" s="282"/>
    </row>
    <row r="201" spans="1:73" ht="40.15" customHeight="1" x14ac:dyDescent="0.25">
      <c r="A201" s="151"/>
      <c r="B201" s="24"/>
      <c r="C201" s="1449"/>
      <c r="D201" s="1050"/>
      <c r="E201" s="1062"/>
      <c r="F201" s="1460"/>
      <c r="G201" s="1348" t="s">
        <v>301</v>
      </c>
      <c r="H201" s="1348">
        <v>10</v>
      </c>
      <c r="I201" s="1348" t="s">
        <v>3041</v>
      </c>
      <c r="J201" s="1348">
        <v>45</v>
      </c>
      <c r="K201" s="1348" t="s">
        <v>3625</v>
      </c>
      <c r="L201" s="1348">
        <v>4502</v>
      </c>
      <c r="M201" s="1348" t="s">
        <v>3060</v>
      </c>
      <c r="N201" s="1454">
        <v>2024004540087</v>
      </c>
      <c r="O201" s="1348" t="s">
        <v>3678</v>
      </c>
      <c r="P201" s="1014" t="s">
        <v>1831</v>
      </c>
      <c r="Q201" s="1492">
        <v>10</v>
      </c>
      <c r="R201" s="1489" t="s">
        <v>2871</v>
      </c>
      <c r="S201" s="1041"/>
      <c r="T201" s="1023"/>
      <c r="U201" s="1008"/>
      <c r="V201" s="1008"/>
      <c r="W201" s="1008"/>
      <c r="X201" s="1008"/>
      <c r="Y201" s="1008"/>
      <c r="Z201" s="1005"/>
      <c r="AA201" s="1005"/>
      <c r="AB201" s="1005"/>
      <c r="AC201" s="1005"/>
      <c r="AD201" s="1005"/>
      <c r="AE201" s="1005"/>
      <c r="AF201" s="1005"/>
      <c r="AG201" s="196"/>
      <c r="AH201" s="592"/>
      <c r="AI201" s="592"/>
      <c r="AJ201" s="592"/>
      <c r="AK201" s="196"/>
      <c r="AL201" s="197"/>
      <c r="AM201" s="197"/>
      <c r="AN201" s="197"/>
      <c r="AO201" s="197"/>
      <c r="AP201" s="1151"/>
      <c r="AQ201" s="1005"/>
      <c r="AR201" s="282"/>
      <c r="AS201" s="282"/>
      <c r="AT201" s="282"/>
      <c r="AU201" s="282"/>
      <c r="AV201" s="282"/>
      <c r="AW201" s="282"/>
      <c r="AX201" s="1151"/>
      <c r="AY201" s="1005"/>
      <c r="AZ201" s="282"/>
      <c r="BA201" s="282"/>
      <c r="BB201" s="282"/>
      <c r="BC201" s="282"/>
      <c r="BD201" s="282"/>
      <c r="BE201" s="282"/>
      <c r="BF201" s="1151"/>
      <c r="BG201" s="1005"/>
      <c r="BH201" s="282"/>
      <c r="BI201" s="282"/>
      <c r="BJ201" s="282"/>
      <c r="BK201" s="282"/>
      <c r="BL201" s="282"/>
      <c r="BM201" s="282"/>
      <c r="BN201" s="1151"/>
      <c r="BO201" s="1005"/>
      <c r="BP201" s="282"/>
      <c r="BQ201" s="282"/>
      <c r="BR201" s="282"/>
      <c r="BS201" s="282"/>
      <c r="BT201" s="282"/>
      <c r="BU201" s="282"/>
    </row>
    <row r="202" spans="1:73" ht="40.15" customHeight="1" thickBot="1" x14ac:dyDescent="0.3">
      <c r="A202" s="151"/>
      <c r="B202" s="24"/>
      <c r="C202" s="1450"/>
      <c r="D202" s="1051"/>
      <c r="E202" s="1063"/>
      <c r="F202" s="1461"/>
      <c r="G202" s="1468" t="s">
        <v>301</v>
      </c>
      <c r="H202" s="1468">
        <v>10</v>
      </c>
      <c r="I202" s="1468" t="s">
        <v>3041</v>
      </c>
      <c r="J202" s="1468">
        <v>45</v>
      </c>
      <c r="K202" s="1468" t="s">
        <v>3625</v>
      </c>
      <c r="L202" s="1468">
        <v>4502</v>
      </c>
      <c r="M202" s="1468" t="s">
        <v>3060</v>
      </c>
      <c r="N202" s="1455">
        <v>2024004540087</v>
      </c>
      <c r="O202" s="1468" t="s">
        <v>3678</v>
      </c>
      <c r="P202" s="1015" t="s">
        <v>1831</v>
      </c>
      <c r="Q202" s="1493">
        <v>10</v>
      </c>
      <c r="R202" s="1490" t="s">
        <v>2871</v>
      </c>
      <c r="S202" s="1042"/>
      <c r="T202" s="1024"/>
      <c r="U202" s="1009"/>
      <c r="V202" s="1009"/>
      <c r="W202" s="1009"/>
      <c r="X202" s="1009"/>
      <c r="Y202" s="1009"/>
      <c r="Z202" s="1006"/>
      <c r="AA202" s="1006"/>
      <c r="AB202" s="1006"/>
      <c r="AC202" s="1006"/>
      <c r="AD202" s="1006"/>
      <c r="AE202" s="1006"/>
      <c r="AF202" s="1006"/>
      <c r="AG202" s="715"/>
      <c r="AH202" s="716"/>
      <c r="AI202" s="716"/>
      <c r="AJ202" s="716"/>
      <c r="AK202" s="715"/>
      <c r="AL202" s="717"/>
      <c r="AM202" s="717"/>
      <c r="AN202" s="717"/>
      <c r="AO202" s="717"/>
      <c r="AP202" s="1152"/>
      <c r="AQ202" s="1006"/>
      <c r="AR202" s="718"/>
      <c r="AS202" s="718"/>
      <c r="AT202" s="718"/>
      <c r="AU202" s="718"/>
      <c r="AV202" s="718"/>
      <c r="AW202" s="718"/>
      <c r="AX202" s="1152"/>
      <c r="AY202" s="1006"/>
      <c r="AZ202" s="718"/>
      <c r="BA202" s="718"/>
      <c r="BB202" s="718"/>
      <c r="BC202" s="718"/>
      <c r="BD202" s="718"/>
      <c r="BE202" s="718"/>
      <c r="BF202" s="1152"/>
      <c r="BG202" s="1006"/>
      <c r="BH202" s="718"/>
      <c r="BI202" s="718"/>
      <c r="BJ202" s="718"/>
      <c r="BK202" s="718"/>
      <c r="BL202" s="718"/>
      <c r="BM202" s="718"/>
      <c r="BN202" s="1152"/>
      <c r="BO202" s="1006"/>
      <c r="BP202" s="718"/>
      <c r="BQ202" s="718"/>
      <c r="BR202" s="718"/>
      <c r="BS202" s="718"/>
      <c r="BT202" s="718"/>
      <c r="BU202" s="718"/>
    </row>
    <row r="203" spans="1:73" ht="40.15" customHeight="1" thickTop="1" x14ac:dyDescent="0.25">
      <c r="A203" s="151"/>
      <c r="B203" s="24"/>
      <c r="C203" s="1448" t="s">
        <v>1832</v>
      </c>
      <c r="D203" s="1049" t="s">
        <v>1833</v>
      </c>
      <c r="E203" s="1061">
        <v>567</v>
      </c>
      <c r="F203" s="1459" t="s">
        <v>3702</v>
      </c>
      <c r="G203" s="1347" t="s">
        <v>313</v>
      </c>
      <c r="H203" s="1347">
        <v>2</v>
      </c>
      <c r="I203" s="1347" t="s">
        <v>3041</v>
      </c>
      <c r="J203" s="1347">
        <v>45</v>
      </c>
      <c r="K203" s="1347" t="s">
        <v>3625</v>
      </c>
      <c r="L203" s="1347">
        <v>4502</v>
      </c>
      <c r="M203" s="1347" t="s">
        <v>3060</v>
      </c>
      <c r="N203" s="1453">
        <v>2026004540087</v>
      </c>
      <c r="O203" s="1347" t="s">
        <v>3678</v>
      </c>
      <c r="P203" s="1013" t="s">
        <v>1834</v>
      </c>
      <c r="Q203" s="1491">
        <v>2</v>
      </c>
      <c r="R203" s="1488" t="s">
        <v>2871</v>
      </c>
      <c r="S203" s="1040"/>
      <c r="T203" s="1022"/>
      <c r="U203" s="1007"/>
      <c r="V203" s="1007"/>
      <c r="W203" s="1007"/>
      <c r="X203" s="1007"/>
      <c r="Y203" s="1007"/>
      <c r="Z203" s="1004">
        <f t="shared" ref="Z203" si="575">+AQ203+AY203+BG203+BO203</f>
        <v>0</v>
      </c>
      <c r="AA203" s="1004">
        <f t="shared" ref="AA203" si="576">SUM(AR203:AR206,AZ203:AZ206,BH203:BH206,BP203:BP206)</f>
        <v>0</v>
      </c>
      <c r="AB203" s="1004">
        <f t="shared" ref="AB203" si="577">SUM(AS203:AS206,BA203:BA206,BI203:BI206,BQ203:BQ206)</f>
        <v>0</v>
      </c>
      <c r="AC203" s="1004">
        <f t="shared" ref="AC203" si="578">SUM(AT203:AT206,BB203:BB206,BJ203:BJ206,BR203:BR206)</f>
        <v>0</v>
      </c>
      <c r="AD203" s="1004">
        <f t="shared" ref="AD203" si="579">SUM(AU203:AU206,BC203:BC206,BK203:BK206,BS203:BS206)</f>
        <v>0</v>
      </c>
      <c r="AE203" s="1004">
        <f t="shared" ref="AE203" si="580">SUM(AV203:AV206,BD203:BD206,BL203:BL206,BT203:BT206)</f>
        <v>0</v>
      </c>
      <c r="AF203" s="1004">
        <f t="shared" ref="AF203" si="581">SUM(AW203:AW206,BE203:BE206,BM203:BM206,BU203:BU206)</f>
        <v>0</v>
      </c>
      <c r="AG203" s="714"/>
      <c r="AH203" s="593"/>
      <c r="AI203" s="593"/>
      <c r="AJ203" s="593"/>
      <c r="AK203" s="207"/>
      <c r="AL203" s="208"/>
      <c r="AM203" s="208"/>
      <c r="AN203" s="208"/>
      <c r="AO203" s="208"/>
      <c r="AP203" s="1150">
        <f t="shared" ref="AP203" si="582">+U203</f>
        <v>0</v>
      </c>
      <c r="AQ203" s="1004">
        <f t="shared" ref="AQ203" si="583">SUM(AR203:AW206)</f>
        <v>0</v>
      </c>
      <c r="AR203" s="299"/>
      <c r="AS203" s="299"/>
      <c r="AT203" s="299"/>
      <c r="AU203" s="299"/>
      <c r="AV203" s="299"/>
      <c r="AW203" s="299"/>
      <c r="AX203" s="1150">
        <f t="shared" ref="AX203" si="584">+V203</f>
        <v>0</v>
      </c>
      <c r="AY203" s="1004">
        <f t="shared" ref="AY203" si="585">SUM(AZ203:BE206)</f>
        <v>0</v>
      </c>
      <c r="AZ203" s="299"/>
      <c r="BA203" s="299"/>
      <c r="BB203" s="299"/>
      <c r="BC203" s="299"/>
      <c r="BD203" s="299"/>
      <c r="BE203" s="299"/>
      <c r="BF203" s="1150">
        <f t="shared" ref="BF203" si="586">+W203</f>
        <v>0</v>
      </c>
      <c r="BG203" s="1004">
        <f t="shared" ref="BG203" si="587">SUM(BH203:BM206)</f>
        <v>0</v>
      </c>
      <c r="BH203" s="299"/>
      <c r="BI203" s="299"/>
      <c r="BJ203" s="299"/>
      <c r="BK203" s="299"/>
      <c r="BL203" s="299"/>
      <c r="BM203" s="299"/>
      <c r="BN203" s="1150">
        <f t="shared" ref="BN203" si="588">+X203</f>
        <v>0</v>
      </c>
      <c r="BO203" s="1004">
        <f t="shared" ref="BO203" si="589">SUM(BP203:BU206)</f>
        <v>0</v>
      </c>
      <c r="BP203" s="299"/>
      <c r="BQ203" s="299"/>
      <c r="BR203" s="299"/>
      <c r="BS203" s="299"/>
      <c r="BT203" s="299"/>
      <c r="BU203" s="299"/>
    </row>
    <row r="204" spans="1:73" ht="40.15" customHeight="1" x14ac:dyDescent="0.25">
      <c r="A204" s="151"/>
      <c r="B204" s="24"/>
      <c r="C204" s="1449"/>
      <c r="D204" s="1050"/>
      <c r="E204" s="1062"/>
      <c r="F204" s="1460"/>
      <c r="G204" s="1348" t="s">
        <v>313</v>
      </c>
      <c r="H204" s="1348">
        <v>2</v>
      </c>
      <c r="I204" s="1348" t="s">
        <v>3041</v>
      </c>
      <c r="J204" s="1348">
        <v>45</v>
      </c>
      <c r="K204" s="1348" t="s">
        <v>3625</v>
      </c>
      <c r="L204" s="1348">
        <v>4502</v>
      </c>
      <c r="M204" s="1348" t="s">
        <v>3060</v>
      </c>
      <c r="N204" s="1454">
        <v>2024004540087</v>
      </c>
      <c r="O204" s="1348" t="s">
        <v>3678</v>
      </c>
      <c r="P204" s="1014" t="s">
        <v>1834</v>
      </c>
      <c r="Q204" s="1492">
        <v>2</v>
      </c>
      <c r="R204" s="1489" t="s">
        <v>2871</v>
      </c>
      <c r="S204" s="1041"/>
      <c r="T204" s="1023"/>
      <c r="U204" s="1008"/>
      <c r="V204" s="1008"/>
      <c r="W204" s="1008"/>
      <c r="X204" s="1008"/>
      <c r="Y204" s="1008"/>
      <c r="Z204" s="1005"/>
      <c r="AA204" s="1005"/>
      <c r="AB204" s="1005"/>
      <c r="AC204" s="1005"/>
      <c r="AD204" s="1005"/>
      <c r="AE204" s="1005"/>
      <c r="AF204" s="1005"/>
      <c r="AG204" s="479"/>
      <c r="AH204" s="592"/>
      <c r="AI204" s="592"/>
      <c r="AJ204" s="592"/>
      <c r="AK204" s="196"/>
      <c r="AL204" s="197"/>
      <c r="AM204" s="197"/>
      <c r="AN204" s="197"/>
      <c r="AO204" s="197"/>
      <c r="AP204" s="1151"/>
      <c r="AQ204" s="1005"/>
      <c r="AR204" s="282"/>
      <c r="AS204" s="282"/>
      <c r="AT204" s="282"/>
      <c r="AU204" s="282"/>
      <c r="AV204" s="282"/>
      <c r="AW204" s="282"/>
      <c r="AX204" s="1151"/>
      <c r="AY204" s="1005"/>
      <c r="AZ204" s="282"/>
      <c r="BA204" s="282"/>
      <c r="BB204" s="282"/>
      <c r="BC204" s="282"/>
      <c r="BD204" s="282"/>
      <c r="BE204" s="282"/>
      <c r="BF204" s="1151"/>
      <c r="BG204" s="1005"/>
      <c r="BH204" s="282"/>
      <c r="BI204" s="282"/>
      <c r="BJ204" s="282"/>
      <c r="BK204" s="282"/>
      <c r="BL204" s="282"/>
      <c r="BM204" s="282"/>
      <c r="BN204" s="1151"/>
      <c r="BO204" s="1005"/>
      <c r="BP204" s="282"/>
      <c r="BQ204" s="282"/>
      <c r="BR204" s="282"/>
      <c r="BS204" s="282"/>
      <c r="BT204" s="282"/>
      <c r="BU204" s="282"/>
    </row>
    <row r="205" spans="1:73" ht="40.15" customHeight="1" x14ac:dyDescent="0.25">
      <c r="A205" s="151"/>
      <c r="B205" s="24"/>
      <c r="C205" s="1449"/>
      <c r="D205" s="1050"/>
      <c r="E205" s="1062"/>
      <c r="F205" s="1460"/>
      <c r="G205" s="1348" t="s">
        <v>313</v>
      </c>
      <c r="H205" s="1348">
        <v>2</v>
      </c>
      <c r="I205" s="1348" t="s">
        <v>3041</v>
      </c>
      <c r="J205" s="1348">
        <v>45</v>
      </c>
      <c r="K205" s="1348" t="s">
        <v>3625</v>
      </c>
      <c r="L205" s="1348">
        <v>4502</v>
      </c>
      <c r="M205" s="1348" t="s">
        <v>3060</v>
      </c>
      <c r="N205" s="1454">
        <v>2024004540087</v>
      </c>
      <c r="O205" s="1348" t="s">
        <v>3678</v>
      </c>
      <c r="P205" s="1014" t="s">
        <v>1834</v>
      </c>
      <c r="Q205" s="1492">
        <v>2</v>
      </c>
      <c r="R205" s="1489" t="s">
        <v>2871</v>
      </c>
      <c r="S205" s="1041"/>
      <c r="T205" s="1023"/>
      <c r="U205" s="1008"/>
      <c r="V205" s="1008"/>
      <c r="W205" s="1008"/>
      <c r="X205" s="1008"/>
      <c r="Y205" s="1008"/>
      <c r="Z205" s="1005"/>
      <c r="AA205" s="1005"/>
      <c r="AB205" s="1005"/>
      <c r="AC205" s="1005"/>
      <c r="AD205" s="1005"/>
      <c r="AE205" s="1005"/>
      <c r="AF205" s="1005"/>
      <c r="AG205" s="196"/>
      <c r="AH205" s="592"/>
      <c r="AI205" s="592"/>
      <c r="AJ205" s="592"/>
      <c r="AK205" s="196"/>
      <c r="AL205" s="197"/>
      <c r="AM205" s="197"/>
      <c r="AN205" s="197"/>
      <c r="AO205" s="197"/>
      <c r="AP205" s="1151"/>
      <c r="AQ205" s="1005"/>
      <c r="AR205" s="282"/>
      <c r="AS205" s="282"/>
      <c r="AT205" s="282"/>
      <c r="AU205" s="282"/>
      <c r="AV205" s="282"/>
      <c r="AW205" s="282"/>
      <c r="AX205" s="1151"/>
      <c r="AY205" s="1005"/>
      <c r="AZ205" s="282"/>
      <c r="BA205" s="282"/>
      <c r="BB205" s="282"/>
      <c r="BC205" s="282"/>
      <c r="BD205" s="282"/>
      <c r="BE205" s="282"/>
      <c r="BF205" s="1151"/>
      <c r="BG205" s="1005"/>
      <c r="BH205" s="282"/>
      <c r="BI205" s="282"/>
      <c r="BJ205" s="282"/>
      <c r="BK205" s="282"/>
      <c r="BL205" s="282"/>
      <c r="BM205" s="282"/>
      <c r="BN205" s="1151"/>
      <c r="BO205" s="1005"/>
      <c r="BP205" s="282"/>
      <c r="BQ205" s="282"/>
      <c r="BR205" s="282"/>
      <c r="BS205" s="282"/>
      <c r="BT205" s="282"/>
      <c r="BU205" s="282"/>
    </row>
    <row r="206" spans="1:73" ht="40.15" customHeight="1" thickBot="1" x14ac:dyDescent="0.3">
      <c r="A206" s="151"/>
      <c r="B206" s="24"/>
      <c r="C206" s="1450"/>
      <c r="D206" s="1051"/>
      <c r="E206" s="1063"/>
      <c r="F206" s="1461"/>
      <c r="G206" s="1468" t="s">
        <v>313</v>
      </c>
      <c r="H206" s="1468">
        <v>2</v>
      </c>
      <c r="I206" s="1468" t="s">
        <v>3041</v>
      </c>
      <c r="J206" s="1468">
        <v>45</v>
      </c>
      <c r="K206" s="1468" t="s">
        <v>3625</v>
      </c>
      <c r="L206" s="1468">
        <v>4502</v>
      </c>
      <c r="M206" s="1468" t="s">
        <v>3060</v>
      </c>
      <c r="N206" s="1455">
        <v>2024004540087</v>
      </c>
      <c r="O206" s="1468" t="s">
        <v>3678</v>
      </c>
      <c r="P206" s="1015" t="s">
        <v>1834</v>
      </c>
      <c r="Q206" s="1493">
        <v>2</v>
      </c>
      <c r="R206" s="1490" t="s">
        <v>2871</v>
      </c>
      <c r="S206" s="1042"/>
      <c r="T206" s="1024"/>
      <c r="U206" s="1009"/>
      <c r="V206" s="1009"/>
      <c r="W206" s="1009"/>
      <c r="X206" s="1009"/>
      <c r="Y206" s="1009"/>
      <c r="Z206" s="1006"/>
      <c r="AA206" s="1006"/>
      <c r="AB206" s="1006"/>
      <c r="AC206" s="1006"/>
      <c r="AD206" s="1006"/>
      <c r="AE206" s="1006"/>
      <c r="AF206" s="1006"/>
      <c r="AG206" s="715"/>
      <c r="AH206" s="716"/>
      <c r="AI206" s="716"/>
      <c r="AJ206" s="716"/>
      <c r="AK206" s="715"/>
      <c r="AL206" s="717"/>
      <c r="AM206" s="717"/>
      <c r="AN206" s="717"/>
      <c r="AO206" s="717"/>
      <c r="AP206" s="1152"/>
      <c r="AQ206" s="1006"/>
      <c r="AR206" s="718"/>
      <c r="AS206" s="718"/>
      <c r="AT206" s="718"/>
      <c r="AU206" s="718"/>
      <c r="AV206" s="718"/>
      <c r="AW206" s="718"/>
      <c r="AX206" s="1152"/>
      <c r="AY206" s="1006"/>
      <c r="AZ206" s="718"/>
      <c r="BA206" s="718"/>
      <c r="BB206" s="718"/>
      <c r="BC206" s="718"/>
      <c r="BD206" s="718"/>
      <c r="BE206" s="718"/>
      <c r="BF206" s="1152"/>
      <c r="BG206" s="1006"/>
      <c r="BH206" s="718"/>
      <c r="BI206" s="718"/>
      <c r="BJ206" s="718"/>
      <c r="BK206" s="718"/>
      <c r="BL206" s="718"/>
      <c r="BM206" s="718"/>
      <c r="BN206" s="1152"/>
      <c r="BO206" s="1006"/>
      <c r="BP206" s="718"/>
      <c r="BQ206" s="718"/>
      <c r="BR206" s="718"/>
      <c r="BS206" s="718"/>
      <c r="BT206" s="718"/>
      <c r="BU206" s="718"/>
    </row>
    <row r="207" spans="1:73" ht="40.15" customHeight="1" thickTop="1" x14ac:dyDescent="0.25">
      <c r="A207" s="151"/>
      <c r="B207" s="24"/>
      <c r="C207" s="1448" t="s">
        <v>1835</v>
      </c>
      <c r="D207" s="1049" t="s">
        <v>1836</v>
      </c>
      <c r="E207" s="1061">
        <v>568</v>
      </c>
      <c r="F207" s="1459" t="s">
        <v>3699</v>
      </c>
      <c r="G207" s="1347" t="s">
        <v>2070</v>
      </c>
      <c r="H207" s="1347">
        <v>200</v>
      </c>
      <c r="I207" s="1347" t="s">
        <v>3041</v>
      </c>
      <c r="J207" s="1347">
        <v>45</v>
      </c>
      <c r="K207" s="1347" t="s">
        <v>3625</v>
      </c>
      <c r="L207" s="1347">
        <v>4502</v>
      </c>
      <c r="M207" s="1347" t="s">
        <v>3060</v>
      </c>
      <c r="N207" s="1453">
        <v>2026004540087</v>
      </c>
      <c r="O207" s="1347" t="s">
        <v>3678</v>
      </c>
      <c r="P207" s="1013" t="s">
        <v>1828</v>
      </c>
      <c r="Q207" s="1491">
        <v>200</v>
      </c>
      <c r="R207" s="1488" t="s">
        <v>2871</v>
      </c>
      <c r="S207" s="1040"/>
      <c r="T207" s="1022"/>
      <c r="U207" s="1007"/>
      <c r="V207" s="1007"/>
      <c r="W207" s="1007"/>
      <c r="X207" s="1007"/>
      <c r="Y207" s="1007"/>
      <c r="Z207" s="1004">
        <f t="shared" ref="Z207" si="590">+AQ207+AY207+BG207+BO207</f>
        <v>0</v>
      </c>
      <c r="AA207" s="1004">
        <f t="shared" ref="AA207" si="591">SUM(AR207:AR210,AZ207:AZ210,BH207:BH210,BP207:BP210)</f>
        <v>0</v>
      </c>
      <c r="AB207" s="1004">
        <f t="shared" ref="AB207" si="592">SUM(AS207:AS210,BA207:BA210,BI207:BI210,BQ207:BQ210)</f>
        <v>0</v>
      </c>
      <c r="AC207" s="1004">
        <f t="shared" ref="AC207" si="593">SUM(AT207:AT210,BB207:BB210,BJ207:BJ210,BR207:BR210)</f>
        <v>0</v>
      </c>
      <c r="AD207" s="1004">
        <f t="shared" ref="AD207" si="594">SUM(AU207:AU210,BC207:BC210,BK207:BK210,BS207:BS210)</f>
        <v>0</v>
      </c>
      <c r="AE207" s="1004">
        <f t="shared" ref="AE207" si="595">SUM(AV207:AV210,BD207:BD210,BL207:BL210,BT207:BT210)</f>
        <v>0</v>
      </c>
      <c r="AF207" s="1004">
        <f t="shared" ref="AF207" si="596">SUM(AW207:AW210,BE207:BE210,BM207:BM210,BU207:BU210)</f>
        <v>0</v>
      </c>
      <c r="AG207" s="714"/>
      <c r="AH207" s="593"/>
      <c r="AI207" s="593"/>
      <c r="AJ207" s="593"/>
      <c r="AK207" s="207"/>
      <c r="AL207" s="208"/>
      <c r="AM207" s="208"/>
      <c r="AN207" s="208"/>
      <c r="AO207" s="208"/>
      <c r="AP207" s="1150">
        <f t="shared" ref="AP207" si="597">+U207</f>
        <v>0</v>
      </c>
      <c r="AQ207" s="1004">
        <f t="shared" ref="AQ207" si="598">SUM(AR207:AW210)</f>
        <v>0</v>
      </c>
      <c r="AR207" s="299"/>
      <c r="AS207" s="299"/>
      <c r="AT207" s="299"/>
      <c r="AU207" s="299"/>
      <c r="AV207" s="299"/>
      <c r="AW207" s="299"/>
      <c r="AX207" s="1150">
        <f t="shared" ref="AX207" si="599">+V207</f>
        <v>0</v>
      </c>
      <c r="AY207" s="1004">
        <f t="shared" ref="AY207" si="600">SUM(AZ207:BE210)</f>
        <v>0</v>
      </c>
      <c r="AZ207" s="299"/>
      <c r="BA207" s="299"/>
      <c r="BB207" s="299"/>
      <c r="BC207" s="299"/>
      <c r="BD207" s="299"/>
      <c r="BE207" s="299"/>
      <c r="BF207" s="1150">
        <f t="shared" ref="BF207" si="601">+W207</f>
        <v>0</v>
      </c>
      <c r="BG207" s="1004">
        <f t="shared" ref="BG207" si="602">SUM(BH207:BM210)</f>
        <v>0</v>
      </c>
      <c r="BH207" s="299"/>
      <c r="BI207" s="299"/>
      <c r="BJ207" s="299"/>
      <c r="BK207" s="299"/>
      <c r="BL207" s="299"/>
      <c r="BM207" s="299"/>
      <c r="BN207" s="1150">
        <f t="shared" ref="BN207" si="603">+X207</f>
        <v>0</v>
      </c>
      <c r="BO207" s="1004">
        <f t="shared" ref="BO207" si="604">SUM(BP207:BU210)</f>
        <v>0</v>
      </c>
      <c r="BP207" s="299"/>
      <c r="BQ207" s="299"/>
      <c r="BR207" s="299"/>
      <c r="BS207" s="299"/>
      <c r="BT207" s="299"/>
      <c r="BU207" s="299"/>
    </row>
    <row r="208" spans="1:73" ht="40.15" customHeight="1" x14ac:dyDescent="0.25">
      <c r="A208" s="151"/>
      <c r="B208" s="24"/>
      <c r="C208" s="1449"/>
      <c r="D208" s="1050"/>
      <c r="E208" s="1062"/>
      <c r="F208" s="1460"/>
      <c r="G208" s="1348" t="s">
        <v>2070</v>
      </c>
      <c r="H208" s="1348">
        <v>200</v>
      </c>
      <c r="I208" s="1348" t="s">
        <v>3041</v>
      </c>
      <c r="J208" s="1348">
        <v>45</v>
      </c>
      <c r="K208" s="1348" t="s">
        <v>3625</v>
      </c>
      <c r="L208" s="1348">
        <v>4502</v>
      </c>
      <c r="M208" s="1348" t="s">
        <v>3060</v>
      </c>
      <c r="N208" s="1454">
        <v>2024004540087</v>
      </c>
      <c r="O208" s="1348" t="s">
        <v>3678</v>
      </c>
      <c r="P208" s="1014" t="s">
        <v>1828</v>
      </c>
      <c r="Q208" s="1492">
        <v>200</v>
      </c>
      <c r="R208" s="1489" t="s">
        <v>2871</v>
      </c>
      <c r="S208" s="1041"/>
      <c r="T208" s="1023"/>
      <c r="U208" s="1008"/>
      <c r="V208" s="1008"/>
      <c r="W208" s="1008"/>
      <c r="X208" s="1008"/>
      <c r="Y208" s="1008"/>
      <c r="Z208" s="1005"/>
      <c r="AA208" s="1005"/>
      <c r="AB208" s="1005"/>
      <c r="AC208" s="1005"/>
      <c r="AD208" s="1005"/>
      <c r="AE208" s="1005"/>
      <c r="AF208" s="1005"/>
      <c r="AG208" s="479"/>
      <c r="AH208" s="592"/>
      <c r="AI208" s="592"/>
      <c r="AJ208" s="592"/>
      <c r="AK208" s="196"/>
      <c r="AL208" s="197"/>
      <c r="AM208" s="197"/>
      <c r="AN208" s="197"/>
      <c r="AO208" s="197"/>
      <c r="AP208" s="1151"/>
      <c r="AQ208" s="1005"/>
      <c r="AR208" s="282"/>
      <c r="AS208" s="282"/>
      <c r="AT208" s="282"/>
      <c r="AU208" s="282"/>
      <c r="AV208" s="282"/>
      <c r="AW208" s="282"/>
      <c r="AX208" s="1151"/>
      <c r="AY208" s="1005"/>
      <c r="AZ208" s="282"/>
      <c r="BA208" s="282"/>
      <c r="BB208" s="282"/>
      <c r="BC208" s="282"/>
      <c r="BD208" s="282"/>
      <c r="BE208" s="282"/>
      <c r="BF208" s="1151"/>
      <c r="BG208" s="1005"/>
      <c r="BH208" s="282"/>
      <c r="BI208" s="282"/>
      <c r="BJ208" s="282"/>
      <c r="BK208" s="282"/>
      <c r="BL208" s="282"/>
      <c r="BM208" s="282"/>
      <c r="BN208" s="1151"/>
      <c r="BO208" s="1005"/>
      <c r="BP208" s="282"/>
      <c r="BQ208" s="282"/>
      <c r="BR208" s="282"/>
      <c r="BS208" s="282"/>
      <c r="BT208" s="282"/>
      <c r="BU208" s="282"/>
    </row>
    <row r="209" spans="1:73" ht="40.15" customHeight="1" x14ac:dyDescent="0.25">
      <c r="A209" s="151"/>
      <c r="B209" s="24"/>
      <c r="C209" s="1449"/>
      <c r="D209" s="1050"/>
      <c r="E209" s="1062"/>
      <c r="F209" s="1460"/>
      <c r="G209" s="1348" t="s">
        <v>2070</v>
      </c>
      <c r="H209" s="1348">
        <v>200</v>
      </c>
      <c r="I209" s="1348" t="s">
        <v>3041</v>
      </c>
      <c r="J209" s="1348">
        <v>45</v>
      </c>
      <c r="K209" s="1348" t="s">
        <v>3625</v>
      </c>
      <c r="L209" s="1348">
        <v>4502</v>
      </c>
      <c r="M209" s="1348" t="s">
        <v>3060</v>
      </c>
      <c r="N209" s="1454">
        <v>2024004540087</v>
      </c>
      <c r="O209" s="1348" t="s">
        <v>3678</v>
      </c>
      <c r="P209" s="1014" t="s">
        <v>1828</v>
      </c>
      <c r="Q209" s="1492">
        <v>200</v>
      </c>
      <c r="R209" s="1489" t="s">
        <v>2871</v>
      </c>
      <c r="S209" s="1041"/>
      <c r="T209" s="1023"/>
      <c r="U209" s="1008"/>
      <c r="V209" s="1008"/>
      <c r="W209" s="1008"/>
      <c r="X209" s="1008"/>
      <c r="Y209" s="1008"/>
      <c r="Z209" s="1005"/>
      <c r="AA209" s="1005"/>
      <c r="AB209" s="1005"/>
      <c r="AC209" s="1005"/>
      <c r="AD209" s="1005"/>
      <c r="AE209" s="1005"/>
      <c r="AF209" s="1005"/>
      <c r="AG209" s="196"/>
      <c r="AH209" s="592"/>
      <c r="AI209" s="592"/>
      <c r="AJ209" s="592"/>
      <c r="AK209" s="196"/>
      <c r="AL209" s="197"/>
      <c r="AM209" s="197"/>
      <c r="AN209" s="197"/>
      <c r="AO209" s="197"/>
      <c r="AP209" s="1151"/>
      <c r="AQ209" s="1005"/>
      <c r="AR209" s="282"/>
      <c r="AS209" s="282"/>
      <c r="AT209" s="282"/>
      <c r="AU209" s="282"/>
      <c r="AV209" s="282"/>
      <c r="AW209" s="282"/>
      <c r="AX209" s="1151"/>
      <c r="AY209" s="1005"/>
      <c r="AZ209" s="282"/>
      <c r="BA209" s="282"/>
      <c r="BB209" s="282"/>
      <c r="BC209" s="282"/>
      <c r="BD209" s="282"/>
      <c r="BE209" s="282"/>
      <c r="BF209" s="1151"/>
      <c r="BG209" s="1005"/>
      <c r="BH209" s="282"/>
      <c r="BI209" s="282"/>
      <c r="BJ209" s="282"/>
      <c r="BK209" s="282"/>
      <c r="BL209" s="282"/>
      <c r="BM209" s="282"/>
      <c r="BN209" s="1151"/>
      <c r="BO209" s="1005"/>
      <c r="BP209" s="282"/>
      <c r="BQ209" s="282"/>
      <c r="BR209" s="282"/>
      <c r="BS209" s="282"/>
      <c r="BT209" s="282"/>
      <c r="BU209" s="282"/>
    </row>
    <row r="210" spans="1:73" ht="40.15" customHeight="1" thickBot="1" x14ac:dyDescent="0.3">
      <c r="A210" s="151"/>
      <c r="B210" s="24"/>
      <c r="C210" s="1450"/>
      <c r="D210" s="1051"/>
      <c r="E210" s="1063"/>
      <c r="F210" s="1461"/>
      <c r="G210" s="1468" t="s">
        <v>2070</v>
      </c>
      <c r="H210" s="1468">
        <v>200</v>
      </c>
      <c r="I210" s="1468" t="s">
        <v>3041</v>
      </c>
      <c r="J210" s="1468">
        <v>45</v>
      </c>
      <c r="K210" s="1468" t="s">
        <v>3625</v>
      </c>
      <c r="L210" s="1468">
        <v>4502</v>
      </c>
      <c r="M210" s="1468" t="s">
        <v>3060</v>
      </c>
      <c r="N210" s="1455">
        <v>2024004540087</v>
      </c>
      <c r="O210" s="1468" t="s">
        <v>3678</v>
      </c>
      <c r="P210" s="1015" t="s">
        <v>1828</v>
      </c>
      <c r="Q210" s="1493">
        <v>200</v>
      </c>
      <c r="R210" s="1490" t="s">
        <v>2871</v>
      </c>
      <c r="S210" s="1042"/>
      <c r="T210" s="1024"/>
      <c r="U210" s="1009"/>
      <c r="V210" s="1009"/>
      <c r="W210" s="1009"/>
      <c r="X210" s="1009"/>
      <c r="Y210" s="1009"/>
      <c r="Z210" s="1006"/>
      <c r="AA210" s="1006"/>
      <c r="AB210" s="1006"/>
      <c r="AC210" s="1006"/>
      <c r="AD210" s="1006"/>
      <c r="AE210" s="1006"/>
      <c r="AF210" s="1006"/>
      <c r="AG210" s="715"/>
      <c r="AH210" s="716"/>
      <c r="AI210" s="716"/>
      <c r="AJ210" s="716"/>
      <c r="AK210" s="715"/>
      <c r="AL210" s="717"/>
      <c r="AM210" s="717"/>
      <c r="AN210" s="717"/>
      <c r="AO210" s="717"/>
      <c r="AP210" s="1152"/>
      <c r="AQ210" s="1006"/>
      <c r="AR210" s="718"/>
      <c r="AS210" s="718"/>
      <c r="AT210" s="718"/>
      <c r="AU210" s="718"/>
      <c r="AV210" s="718"/>
      <c r="AW210" s="718"/>
      <c r="AX210" s="1152"/>
      <c r="AY210" s="1006"/>
      <c r="AZ210" s="718"/>
      <c r="BA210" s="718"/>
      <c r="BB210" s="718"/>
      <c r="BC210" s="718"/>
      <c r="BD210" s="718"/>
      <c r="BE210" s="718"/>
      <c r="BF210" s="1152"/>
      <c r="BG210" s="1006"/>
      <c r="BH210" s="718"/>
      <c r="BI210" s="718"/>
      <c r="BJ210" s="718"/>
      <c r="BK210" s="718"/>
      <c r="BL210" s="718"/>
      <c r="BM210" s="718"/>
      <c r="BN210" s="1152"/>
      <c r="BO210" s="1006"/>
      <c r="BP210" s="718"/>
      <c r="BQ210" s="718"/>
      <c r="BR210" s="718"/>
      <c r="BS210" s="718"/>
      <c r="BT210" s="718"/>
      <c r="BU210" s="718"/>
    </row>
    <row r="211" spans="1:73" ht="40.15" customHeight="1" thickTop="1" x14ac:dyDescent="0.25">
      <c r="A211" s="151"/>
      <c r="B211" s="24"/>
      <c r="C211" s="1448" t="s">
        <v>1837</v>
      </c>
      <c r="D211" s="1049" t="s">
        <v>1838</v>
      </c>
      <c r="E211" s="1061">
        <v>569</v>
      </c>
      <c r="F211" s="1459" t="s">
        <v>3718</v>
      </c>
      <c r="G211" s="1347" t="s">
        <v>301</v>
      </c>
      <c r="H211" s="1347">
        <v>10</v>
      </c>
      <c r="I211" s="1347" t="s">
        <v>3041</v>
      </c>
      <c r="J211" s="1347">
        <v>45</v>
      </c>
      <c r="K211" s="1347" t="s">
        <v>3625</v>
      </c>
      <c r="L211" s="1347">
        <v>4502</v>
      </c>
      <c r="M211" s="1347" t="s">
        <v>3060</v>
      </c>
      <c r="N211" s="1453">
        <v>2026004540087</v>
      </c>
      <c r="O211" s="1347" t="s">
        <v>3678</v>
      </c>
      <c r="P211" s="1013" t="s">
        <v>1831</v>
      </c>
      <c r="Q211" s="1491">
        <v>10</v>
      </c>
      <c r="R211" s="1488" t="s">
        <v>2871</v>
      </c>
      <c r="S211" s="1040"/>
      <c r="T211" s="1022"/>
      <c r="U211" s="1007"/>
      <c r="V211" s="1007"/>
      <c r="W211" s="1007"/>
      <c r="X211" s="1007"/>
      <c r="Y211" s="1007"/>
      <c r="Z211" s="1004">
        <f t="shared" ref="Z211" si="605">+AQ211+AY211+BG211+BO211</f>
        <v>0</v>
      </c>
      <c r="AA211" s="1004">
        <f t="shared" ref="AA211" si="606">SUM(AR211:AR214,AZ211:AZ214,BH211:BH214,BP211:BP214)</f>
        <v>0</v>
      </c>
      <c r="AB211" s="1004">
        <f t="shared" ref="AB211" si="607">SUM(AS211:AS214,BA211:BA214,BI211:BI214,BQ211:BQ214)</f>
        <v>0</v>
      </c>
      <c r="AC211" s="1004">
        <f t="shared" ref="AC211" si="608">SUM(AT211:AT214,BB211:BB214,BJ211:BJ214,BR211:BR214)</f>
        <v>0</v>
      </c>
      <c r="AD211" s="1004">
        <f t="shared" ref="AD211" si="609">SUM(AU211:AU214,BC211:BC214,BK211:BK214,BS211:BS214)</f>
        <v>0</v>
      </c>
      <c r="AE211" s="1004">
        <f t="shared" ref="AE211" si="610">SUM(AV211:AV214,BD211:BD214,BL211:BL214,BT211:BT214)</f>
        <v>0</v>
      </c>
      <c r="AF211" s="1004">
        <f t="shared" ref="AF211" si="611">SUM(AW211:AW214,BE211:BE214,BM211:BM214,BU211:BU214)</f>
        <v>0</v>
      </c>
      <c r="AG211" s="714"/>
      <c r="AH211" s="593"/>
      <c r="AI211" s="593"/>
      <c r="AJ211" s="593"/>
      <c r="AK211" s="207"/>
      <c r="AL211" s="208"/>
      <c r="AM211" s="208"/>
      <c r="AN211" s="208"/>
      <c r="AO211" s="208"/>
      <c r="AP211" s="1150">
        <f t="shared" ref="AP211" si="612">+U211</f>
        <v>0</v>
      </c>
      <c r="AQ211" s="1004">
        <f t="shared" ref="AQ211" si="613">SUM(AR211:AW214)</f>
        <v>0</v>
      </c>
      <c r="AR211" s="299"/>
      <c r="AS211" s="299"/>
      <c r="AT211" s="299"/>
      <c r="AU211" s="299"/>
      <c r="AV211" s="299"/>
      <c r="AW211" s="299"/>
      <c r="AX211" s="1150">
        <f t="shared" ref="AX211" si="614">+V211</f>
        <v>0</v>
      </c>
      <c r="AY211" s="1004">
        <f t="shared" ref="AY211" si="615">SUM(AZ211:BE214)</f>
        <v>0</v>
      </c>
      <c r="AZ211" s="299"/>
      <c r="BA211" s="299"/>
      <c r="BB211" s="299"/>
      <c r="BC211" s="299"/>
      <c r="BD211" s="299"/>
      <c r="BE211" s="299"/>
      <c r="BF211" s="1150">
        <f t="shared" ref="BF211" si="616">+W211</f>
        <v>0</v>
      </c>
      <c r="BG211" s="1004">
        <f t="shared" ref="BG211" si="617">SUM(BH211:BM214)</f>
        <v>0</v>
      </c>
      <c r="BH211" s="299"/>
      <c r="BI211" s="299"/>
      <c r="BJ211" s="299"/>
      <c r="BK211" s="299"/>
      <c r="BL211" s="299"/>
      <c r="BM211" s="299"/>
      <c r="BN211" s="1150">
        <f t="shared" ref="BN211" si="618">+X211</f>
        <v>0</v>
      </c>
      <c r="BO211" s="1004">
        <f t="shared" ref="BO211" si="619">SUM(BP211:BU214)</f>
        <v>0</v>
      </c>
      <c r="BP211" s="299"/>
      <c r="BQ211" s="299"/>
      <c r="BR211" s="299"/>
      <c r="BS211" s="299"/>
      <c r="BT211" s="299"/>
      <c r="BU211" s="299"/>
    </row>
    <row r="212" spans="1:73" ht="40.15" customHeight="1" x14ac:dyDescent="0.25">
      <c r="A212" s="151"/>
      <c r="B212" s="24"/>
      <c r="C212" s="1449"/>
      <c r="D212" s="1050"/>
      <c r="E212" s="1062"/>
      <c r="F212" s="1460"/>
      <c r="G212" s="1348" t="s">
        <v>301</v>
      </c>
      <c r="H212" s="1348">
        <v>10</v>
      </c>
      <c r="I212" s="1348" t="s">
        <v>3041</v>
      </c>
      <c r="J212" s="1348">
        <v>45</v>
      </c>
      <c r="K212" s="1348" t="s">
        <v>3625</v>
      </c>
      <c r="L212" s="1348">
        <v>4502</v>
      </c>
      <c r="M212" s="1348" t="s">
        <v>3060</v>
      </c>
      <c r="N212" s="1454"/>
      <c r="O212" s="1348" t="s">
        <v>3678</v>
      </c>
      <c r="P212" s="1014" t="s">
        <v>1831</v>
      </c>
      <c r="Q212" s="1492">
        <v>10</v>
      </c>
      <c r="R212" s="1489" t="s">
        <v>2871</v>
      </c>
      <c r="S212" s="1041"/>
      <c r="T212" s="1023"/>
      <c r="U212" s="1008"/>
      <c r="V212" s="1008"/>
      <c r="W212" s="1008"/>
      <c r="X212" s="1008"/>
      <c r="Y212" s="1008"/>
      <c r="Z212" s="1005"/>
      <c r="AA212" s="1005"/>
      <c r="AB212" s="1005"/>
      <c r="AC212" s="1005"/>
      <c r="AD212" s="1005"/>
      <c r="AE212" s="1005"/>
      <c r="AF212" s="1005"/>
      <c r="AG212" s="479"/>
      <c r="AH212" s="592"/>
      <c r="AI212" s="592"/>
      <c r="AJ212" s="592"/>
      <c r="AK212" s="196"/>
      <c r="AL212" s="197"/>
      <c r="AM212" s="197"/>
      <c r="AN212" s="197"/>
      <c r="AO212" s="197"/>
      <c r="AP212" s="1151"/>
      <c r="AQ212" s="1005"/>
      <c r="AR212" s="282"/>
      <c r="AS212" s="282"/>
      <c r="AT212" s="282"/>
      <c r="AU212" s="282"/>
      <c r="AV212" s="282"/>
      <c r="AW212" s="282"/>
      <c r="AX212" s="1151"/>
      <c r="AY212" s="1005"/>
      <c r="AZ212" s="282"/>
      <c r="BA212" s="282"/>
      <c r="BB212" s="282"/>
      <c r="BC212" s="282"/>
      <c r="BD212" s="282"/>
      <c r="BE212" s="282"/>
      <c r="BF212" s="1151"/>
      <c r="BG212" s="1005"/>
      <c r="BH212" s="282"/>
      <c r="BI212" s="282"/>
      <c r="BJ212" s="282"/>
      <c r="BK212" s="282"/>
      <c r="BL212" s="282"/>
      <c r="BM212" s="282"/>
      <c r="BN212" s="1151"/>
      <c r="BO212" s="1005"/>
      <c r="BP212" s="282"/>
      <c r="BQ212" s="282"/>
      <c r="BR212" s="282"/>
      <c r="BS212" s="282"/>
      <c r="BT212" s="282"/>
      <c r="BU212" s="282"/>
    </row>
    <row r="213" spans="1:73" ht="40.15" customHeight="1" x14ac:dyDescent="0.25">
      <c r="A213" s="151"/>
      <c r="B213" s="24"/>
      <c r="C213" s="1449"/>
      <c r="D213" s="1050"/>
      <c r="E213" s="1062"/>
      <c r="F213" s="1460"/>
      <c r="G213" s="1348" t="s">
        <v>301</v>
      </c>
      <c r="H213" s="1348">
        <v>10</v>
      </c>
      <c r="I213" s="1348" t="s">
        <v>3041</v>
      </c>
      <c r="J213" s="1348">
        <v>45</v>
      </c>
      <c r="K213" s="1348" t="s">
        <v>3625</v>
      </c>
      <c r="L213" s="1348">
        <v>4502</v>
      </c>
      <c r="M213" s="1348" t="s">
        <v>3060</v>
      </c>
      <c r="N213" s="1454"/>
      <c r="O213" s="1348" t="s">
        <v>3678</v>
      </c>
      <c r="P213" s="1014" t="s">
        <v>1831</v>
      </c>
      <c r="Q213" s="1492">
        <v>10</v>
      </c>
      <c r="R213" s="1489" t="s">
        <v>2871</v>
      </c>
      <c r="S213" s="1041"/>
      <c r="T213" s="1023"/>
      <c r="U213" s="1008"/>
      <c r="V213" s="1008"/>
      <c r="W213" s="1008"/>
      <c r="X213" s="1008"/>
      <c r="Y213" s="1008"/>
      <c r="Z213" s="1005"/>
      <c r="AA213" s="1005"/>
      <c r="AB213" s="1005"/>
      <c r="AC213" s="1005"/>
      <c r="AD213" s="1005"/>
      <c r="AE213" s="1005"/>
      <c r="AF213" s="1005"/>
      <c r="AG213" s="196"/>
      <c r="AH213" s="592"/>
      <c r="AI213" s="592"/>
      <c r="AJ213" s="592"/>
      <c r="AK213" s="196"/>
      <c r="AL213" s="197"/>
      <c r="AM213" s="197"/>
      <c r="AN213" s="197"/>
      <c r="AO213" s="197"/>
      <c r="AP213" s="1151"/>
      <c r="AQ213" s="1005"/>
      <c r="AR213" s="282"/>
      <c r="AS213" s="282"/>
      <c r="AT213" s="282"/>
      <c r="AU213" s="282"/>
      <c r="AV213" s="282"/>
      <c r="AW213" s="282"/>
      <c r="AX213" s="1151"/>
      <c r="AY213" s="1005"/>
      <c r="AZ213" s="282"/>
      <c r="BA213" s="282"/>
      <c r="BB213" s="282"/>
      <c r="BC213" s="282"/>
      <c r="BD213" s="282"/>
      <c r="BE213" s="282"/>
      <c r="BF213" s="1151"/>
      <c r="BG213" s="1005"/>
      <c r="BH213" s="282"/>
      <c r="BI213" s="282"/>
      <c r="BJ213" s="282"/>
      <c r="BK213" s="282"/>
      <c r="BL213" s="282"/>
      <c r="BM213" s="282"/>
      <c r="BN213" s="1151"/>
      <c r="BO213" s="1005"/>
      <c r="BP213" s="282"/>
      <c r="BQ213" s="282"/>
      <c r="BR213" s="282"/>
      <c r="BS213" s="282"/>
      <c r="BT213" s="282"/>
      <c r="BU213" s="282"/>
    </row>
    <row r="214" spans="1:73" ht="40.15" customHeight="1" thickBot="1" x14ac:dyDescent="0.3">
      <c r="A214" s="151"/>
      <c r="B214" s="24"/>
      <c r="C214" s="1450"/>
      <c r="D214" s="1051"/>
      <c r="E214" s="1063"/>
      <c r="F214" s="1461"/>
      <c r="G214" s="1468" t="s">
        <v>301</v>
      </c>
      <c r="H214" s="1468">
        <v>10</v>
      </c>
      <c r="I214" s="1468" t="s">
        <v>3041</v>
      </c>
      <c r="J214" s="1468">
        <v>45</v>
      </c>
      <c r="K214" s="1468" t="s">
        <v>3625</v>
      </c>
      <c r="L214" s="1468">
        <v>4502</v>
      </c>
      <c r="M214" s="1468" t="s">
        <v>3060</v>
      </c>
      <c r="N214" s="1455"/>
      <c r="O214" s="1468" t="s">
        <v>3678</v>
      </c>
      <c r="P214" s="1015" t="s">
        <v>1831</v>
      </c>
      <c r="Q214" s="1493">
        <v>10</v>
      </c>
      <c r="R214" s="1490" t="s">
        <v>2871</v>
      </c>
      <c r="S214" s="1042"/>
      <c r="T214" s="1024"/>
      <c r="U214" s="1009"/>
      <c r="V214" s="1009"/>
      <c r="W214" s="1009"/>
      <c r="X214" s="1009"/>
      <c r="Y214" s="1009"/>
      <c r="Z214" s="1006"/>
      <c r="AA214" s="1006"/>
      <c r="AB214" s="1006"/>
      <c r="AC214" s="1006"/>
      <c r="AD214" s="1006"/>
      <c r="AE214" s="1006"/>
      <c r="AF214" s="1006"/>
      <c r="AG214" s="715"/>
      <c r="AH214" s="716"/>
      <c r="AI214" s="716"/>
      <c r="AJ214" s="716"/>
      <c r="AK214" s="715"/>
      <c r="AL214" s="717"/>
      <c r="AM214" s="717"/>
      <c r="AN214" s="717"/>
      <c r="AO214" s="717"/>
      <c r="AP214" s="1152"/>
      <c r="AQ214" s="1006"/>
      <c r="AR214" s="718"/>
      <c r="AS214" s="718"/>
      <c r="AT214" s="718"/>
      <c r="AU214" s="718"/>
      <c r="AV214" s="718"/>
      <c r="AW214" s="718"/>
      <c r="AX214" s="1152"/>
      <c r="AY214" s="1006"/>
      <c r="AZ214" s="718"/>
      <c r="BA214" s="718"/>
      <c r="BB214" s="718"/>
      <c r="BC214" s="718"/>
      <c r="BD214" s="718"/>
      <c r="BE214" s="718"/>
      <c r="BF214" s="1152"/>
      <c r="BG214" s="1006"/>
      <c r="BH214" s="718"/>
      <c r="BI214" s="718"/>
      <c r="BJ214" s="718"/>
      <c r="BK214" s="718"/>
      <c r="BL214" s="718"/>
      <c r="BM214" s="718"/>
      <c r="BN214" s="1152"/>
      <c r="BO214" s="1006"/>
      <c r="BP214" s="718"/>
      <c r="BQ214" s="718"/>
      <c r="BR214" s="718"/>
      <c r="BS214" s="718"/>
      <c r="BT214" s="718"/>
      <c r="BU214" s="718"/>
    </row>
    <row r="215" spans="1:73" ht="40.15" customHeight="1" thickTop="1" x14ac:dyDescent="0.25">
      <c r="A215" s="151"/>
      <c r="B215" s="24"/>
      <c r="C215" s="1448" t="s">
        <v>1839</v>
      </c>
      <c r="D215" s="1049" t="s">
        <v>1840</v>
      </c>
      <c r="E215" s="1061">
        <v>570</v>
      </c>
      <c r="F215" s="1459" t="s">
        <v>3699</v>
      </c>
      <c r="G215" s="1347" t="s">
        <v>2070</v>
      </c>
      <c r="H215" s="1347">
        <v>200</v>
      </c>
      <c r="I215" s="1347" t="s">
        <v>3041</v>
      </c>
      <c r="J215" s="1347">
        <v>45</v>
      </c>
      <c r="K215" s="1347" t="s">
        <v>3625</v>
      </c>
      <c r="L215" s="1347">
        <v>4502</v>
      </c>
      <c r="M215" s="1347" t="s">
        <v>3060</v>
      </c>
      <c r="N215" s="1453">
        <v>2026004540087</v>
      </c>
      <c r="O215" s="1347" t="s">
        <v>3678</v>
      </c>
      <c r="P215" s="1013" t="s">
        <v>1828</v>
      </c>
      <c r="Q215" s="1491">
        <v>200</v>
      </c>
      <c r="R215" s="1488" t="s">
        <v>2871</v>
      </c>
      <c r="S215" s="1040"/>
      <c r="T215" s="1022"/>
      <c r="U215" s="1007"/>
      <c r="V215" s="1007"/>
      <c r="W215" s="1007"/>
      <c r="X215" s="1007"/>
      <c r="Y215" s="1007"/>
      <c r="Z215" s="1004">
        <f t="shared" ref="Z215" si="620">+AQ215+AY215+BG215+BO215</f>
        <v>0</v>
      </c>
      <c r="AA215" s="1004">
        <f t="shared" ref="AA215" si="621">SUM(AR215:AR218,AZ215:AZ218,BH215:BH218,BP215:BP218)</f>
        <v>0</v>
      </c>
      <c r="AB215" s="1004">
        <f t="shared" ref="AB215" si="622">SUM(AS215:AS218,BA215:BA218,BI215:BI218,BQ215:BQ218)</f>
        <v>0</v>
      </c>
      <c r="AC215" s="1004">
        <f t="shared" ref="AC215" si="623">SUM(AT215:AT218,BB215:BB218,BJ215:BJ218,BR215:BR218)</f>
        <v>0</v>
      </c>
      <c r="AD215" s="1004">
        <f t="shared" ref="AD215" si="624">SUM(AU215:AU218,BC215:BC218,BK215:BK218,BS215:BS218)</f>
        <v>0</v>
      </c>
      <c r="AE215" s="1004">
        <f t="shared" ref="AE215" si="625">SUM(AV215:AV218,BD215:BD218,BL215:BL218,BT215:BT218)</f>
        <v>0</v>
      </c>
      <c r="AF215" s="1004">
        <f t="shared" ref="AF215" si="626">SUM(AW215:AW218,BE215:BE218,BM215:BM218,BU215:BU218)</f>
        <v>0</v>
      </c>
      <c r="AG215" s="714"/>
      <c r="AH215" s="593"/>
      <c r="AI215" s="593"/>
      <c r="AJ215" s="593"/>
      <c r="AK215" s="207"/>
      <c r="AL215" s="208"/>
      <c r="AM215" s="208"/>
      <c r="AN215" s="208"/>
      <c r="AO215" s="208"/>
      <c r="AP215" s="1150">
        <f t="shared" ref="AP215" si="627">+U215</f>
        <v>0</v>
      </c>
      <c r="AQ215" s="1004">
        <f t="shared" ref="AQ215" si="628">SUM(AR215:AW218)</f>
        <v>0</v>
      </c>
      <c r="AR215" s="299"/>
      <c r="AS215" s="299"/>
      <c r="AT215" s="299"/>
      <c r="AU215" s="299"/>
      <c r="AV215" s="299"/>
      <c r="AW215" s="299"/>
      <c r="AX215" s="1150">
        <f t="shared" ref="AX215" si="629">+V215</f>
        <v>0</v>
      </c>
      <c r="AY215" s="1004">
        <f t="shared" ref="AY215" si="630">SUM(AZ215:BE218)</f>
        <v>0</v>
      </c>
      <c r="AZ215" s="299"/>
      <c r="BA215" s="299"/>
      <c r="BB215" s="299"/>
      <c r="BC215" s="299"/>
      <c r="BD215" s="299"/>
      <c r="BE215" s="299"/>
      <c r="BF215" s="1150">
        <f t="shared" ref="BF215" si="631">+W215</f>
        <v>0</v>
      </c>
      <c r="BG215" s="1004">
        <f t="shared" ref="BG215" si="632">SUM(BH215:BM218)</f>
        <v>0</v>
      </c>
      <c r="BH215" s="299"/>
      <c r="BI215" s="299"/>
      <c r="BJ215" s="299"/>
      <c r="BK215" s="299"/>
      <c r="BL215" s="299"/>
      <c r="BM215" s="299"/>
      <c r="BN215" s="1150">
        <f t="shared" ref="BN215" si="633">+X215</f>
        <v>0</v>
      </c>
      <c r="BO215" s="1004">
        <f t="shared" ref="BO215" si="634">SUM(BP215:BU218)</f>
        <v>0</v>
      </c>
      <c r="BP215" s="299"/>
      <c r="BQ215" s="299"/>
      <c r="BR215" s="299"/>
      <c r="BS215" s="299"/>
      <c r="BT215" s="299"/>
      <c r="BU215" s="299"/>
    </row>
    <row r="216" spans="1:73" ht="40.15" customHeight="1" x14ac:dyDescent="0.25">
      <c r="A216" s="151"/>
      <c r="B216" s="24"/>
      <c r="C216" s="1449"/>
      <c r="D216" s="1050"/>
      <c r="E216" s="1062"/>
      <c r="F216" s="1460"/>
      <c r="G216" s="1348" t="s">
        <v>2070</v>
      </c>
      <c r="H216" s="1348">
        <v>200</v>
      </c>
      <c r="I216" s="1348" t="s">
        <v>3041</v>
      </c>
      <c r="J216" s="1348">
        <v>45</v>
      </c>
      <c r="K216" s="1348" t="s">
        <v>3625</v>
      </c>
      <c r="L216" s="1348">
        <v>4502</v>
      </c>
      <c r="M216" s="1348" t="s">
        <v>3060</v>
      </c>
      <c r="N216" s="1454"/>
      <c r="O216" s="1348" t="s">
        <v>3678</v>
      </c>
      <c r="P216" s="1014" t="s">
        <v>1828</v>
      </c>
      <c r="Q216" s="1492">
        <v>200</v>
      </c>
      <c r="R216" s="1489" t="s">
        <v>2871</v>
      </c>
      <c r="S216" s="1041"/>
      <c r="T216" s="1023"/>
      <c r="U216" s="1008"/>
      <c r="V216" s="1008"/>
      <c r="W216" s="1008"/>
      <c r="X216" s="1008"/>
      <c r="Y216" s="1008"/>
      <c r="Z216" s="1005"/>
      <c r="AA216" s="1005"/>
      <c r="AB216" s="1005"/>
      <c r="AC216" s="1005"/>
      <c r="AD216" s="1005"/>
      <c r="AE216" s="1005"/>
      <c r="AF216" s="1005"/>
      <c r="AG216" s="479"/>
      <c r="AH216" s="592"/>
      <c r="AI216" s="592"/>
      <c r="AJ216" s="592"/>
      <c r="AK216" s="196"/>
      <c r="AL216" s="197"/>
      <c r="AM216" s="197"/>
      <c r="AN216" s="197"/>
      <c r="AO216" s="197"/>
      <c r="AP216" s="1151"/>
      <c r="AQ216" s="1005"/>
      <c r="AR216" s="282"/>
      <c r="AS216" s="282"/>
      <c r="AT216" s="282"/>
      <c r="AU216" s="282"/>
      <c r="AV216" s="282"/>
      <c r="AW216" s="282"/>
      <c r="AX216" s="1151"/>
      <c r="AY216" s="1005"/>
      <c r="AZ216" s="282"/>
      <c r="BA216" s="282"/>
      <c r="BB216" s="282"/>
      <c r="BC216" s="282"/>
      <c r="BD216" s="282"/>
      <c r="BE216" s="282"/>
      <c r="BF216" s="1151"/>
      <c r="BG216" s="1005"/>
      <c r="BH216" s="282"/>
      <c r="BI216" s="282"/>
      <c r="BJ216" s="282"/>
      <c r="BK216" s="282"/>
      <c r="BL216" s="282"/>
      <c r="BM216" s="282"/>
      <c r="BN216" s="1151"/>
      <c r="BO216" s="1005"/>
      <c r="BP216" s="282"/>
      <c r="BQ216" s="282"/>
      <c r="BR216" s="282"/>
      <c r="BS216" s="282"/>
      <c r="BT216" s="282"/>
      <c r="BU216" s="282"/>
    </row>
    <row r="217" spans="1:73" ht="40.15" customHeight="1" x14ac:dyDescent="0.25">
      <c r="A217" s="151"/>
      <c r="B217" s="24"/>
      <c r="C217" s="1449"/>
      <c r="D217" s="1050"/>
      <c r="E217" s="1062"/>
      <c r="F217" s="1460"/>
      <c r="G217" s="1348" t="s">
        <v>2070</v>
      </c>
      <c r="H217" s="1348">
        <v>200</v>
      </c>
      <c r="I217" s="1348" t="s">
        <v>3041</v>
      </c>
      <c r="J217" s="1348">
        <v>45</v>
      </c>
      <c r="K217" s="1348" t="s">
        <v>3625</v>
      </c>
      <c r="L217" s="1348">
        <v>4502</v>
      </c>
      <c r="M217" s="1348" t="s">
        <v>3060</v>
      </c>
      <c r="N217" s="1454"/>
      <c r="O217" s="1348" t="s">
        <v>3678</v>
      </c>
      <c r="P217" s="1014" t="s">
        <v>1828</v>
      </c>
      <c r="Q217" s="1492">
        <v>200</v>
      </c>
      <c r="R217" s="1489" t="s">
        <v>2871</v>
      </c>
      <c r="S217" s="1041"/>
      <c r="T217" s="1023"/>
      <c r="U217" s="1008"/>
      <c r="V217" s="1008"/>
      <c r="W217" s="1008"/>
      <c r="X217" s="1008"/>
      <c r="Y217" s="1008"/>
      <c r="Z217" s="1005"/>
      <c r="AA217" s="1005"/>
      <c r="AB217" s="1005"/>
      <c r="AC217" s="1005"/>
      <c r="AD217" s="1005"/>
      <c r="AE217" s="1005"/>
      <c r="AF217" s="1005"/>
      <c r="AG217" s="196"/>
      <c r="AH217" s="592"/>
      <c r="AI217" s="592"/>
      <c r="AJ217" s="592"/>
      <c r="AK217" s="196"/>
      <c r="AL217" s="197"/>
      <c r="AM217" s="197"/>
      <c r="AN217" s="197"/>
      <c r="AO217" s="197"/>
      <c r="AP217" s="1151"/>
      <c r="AQ217" s="1005"/>
      <c r="AR217" s="282"/>
      <c r="AS217" s="282"/>
      <c r="AT217" s="282"/>
      <c r="AU217" s="282"/>
      <c r="AV217" s="282"/>
      <c r="AW217" s="282"/>
      <c r="AX217" s="1151"/>
      <c r="AY217" s="1005"/>
      <c r="AZ217" s="282"/>
      <c r="BA217" s="282"/>
      <c r="BB217" s="282"/>
      <c r="BC217" s="282"/>
      <c r="BD217" s="282"/>
      <c r="BE217" s="282"/>
      <c r="BF217" s="1151"/>
      <c r="BG217" s="1005"/>
      <c r="BH217" s="282"/>
      <c r="BI217" s="282"/>
      <c r="BJ217" s="282"/>
      <c r="BK217" s="282"/>
      <c r="BL217" s="282"/>
      <c r="BM217" s="282"/>
      <c r="BN217" s="1151"/>
      <c r="BO217" s="1005"/>
      <c r="BP217" s="282"/>
      <c r="BQ217" s="282"/>
      <c r="BR217" s="282"/>
      <c r="BS217" s="282"/>
      <c r="BT217" s="282"/>
      <c r="BU217" s="282"/>
    </row>
    <row r="218" spans="1:73" ht="40.15" customHeight="1" thickBot="1" x14ac:dyDescent="0.3">
      <c r="A218" s="151"/>
      <c r="B218" s="24"/>
      <c r="C218" s="1450"/>
      <c r="D218" s="1051"/>
      <c r="E218" s="1063"/>
      <c r="F218" s="1461"/>
      <c r="G218" s="1468" t="s">
        <v>2070</v>
      </c>
      <c r="H218" s="1468">
        <v>200</v>
      </c>
      <c r="I218" s="1468" t="s">
        <v>3041</v>
      </c>
      <c r="J218" s="1468">
        <v>45</v>
      </c>
      <c r="K218" s="1468" t="s">
        <v>3625</v>
      </c>
      <c r="L218" s="1468">
        <v>4502</v>
      </c>
      <c r="M218" s="1468" t="s">
        <v>3060</v>
      </c>
      <c r="N218" s="1455"/>
      <c r="O218" s="1468" t="s">
        <v>3678</v>
      </c>
      <c r="P218" s="1015" t="s">
        <v>1828</v>
      </c>
      <c r="Q218" s="1493">
        <v>200</v>
      </c>
      <c r="R218" s="1490" t="s">
        <v>2871</v>
      </c>
      <c r="S218" s="1042"/>
      <c r="T218" s="1024"/>
      <c r="U218" s="1009"/>
      <c r="V218" s="1009"/>
      <c r="W218" s="1009"/>
      <c r="X218" s="1009"/>
      <c r="Y218" s="1009"/>
      <c r="Z218" s="1006"/>
      <c r="AA218" s="1006"/>
      <c r="AB218" s="1006"/>
      <c r="AC218" s="1006"/>
      <c r="AD218" s="1006"/>
      <c r="AE218" s="1006"/>
      <c r="AF218" s="1006"/>
      <c r="AG218" s="715"/>
      <c r="AH218" s="716"/>
      <c r="AI218" s="716"/>
      <c r="AJ218" s="716"/>
      <c r="AK218" s="715"/>
      <c r="AL218" s="717"/>
      <c r="AM218" s="717"/>
      <c r="AN218" s="717"/>
      <c r="AO218" s="717"/>
      <c r="AP218" s="1152"/>
      <c r="AQ218" s="1006"/>
      <c r="AR218" s="718"/>
      <c r="AS218" s="718"/>
      <c r="AT218" s="718"/>
      <c r="AU218" s="718"/>
      <c r="AV218" s="718"/>
      <c r="AW218" s="718"/>
      <c r="AX218" s="1152"/>
      <c r="AY218" s="1006"/>
      <c r="AZ218" s="718"/>
      <c r="BA218" s="718"/>
      <c r="BB218" s="718"/>
      <c r="BC218" s="718"/>
      <c r="BD218" s="718"/>
      <c r="BE218" s="718"/>
      <c r="BF218" s="1152"/>
      <c r="BG218" s="1006"/>
      <c r="BH218" s="718"/>
      <c r="BI218" s="718"/>
      <c r="BJ218" s="718"/>
      <c r="BK218" s="718"/>
      <c r="BL218" s="718"/>
      <c r="BM218" s="718"/>
      <c r="BN218" s="1152"/>
      <c r="BO218" s="1006"/>
      <c r="BP218" s="718"/>
      <c r="BQ218" s="718"/>
      <c r="BR218" s="718"/>
      <c r="BS218" s="718"/>
      <c r="BT218" s="718"/>
      <c r="BU218" s="718"/>
    </row>
    <row r="219" spans="1:73" ht="40.15" customHeight="1" thickTop="1" x14ac:dyDescent="0.25">
      <c r="A219" s="151"/>
      <c r="B219" s="24"/>
      <c r="C219" s="1448" t="s">
        <v>1841</v>
      </c>
      <c r="D219" s="1049" t="s">
        <v>1842</v>
      </c>
      <c r="E219" s="1061">
        <v>571</v>
      </c>
      <c r="F219" s="1459" t="s">
        <v>3702</v>
      </c>
      <c r="G219" s="1347" t="s">
        <v>313</v>
      </c>
      <c r="H219" s="1347">
        <v>1</v>
      </c>
      <c r="I219" s="1347" t="s">
        <v>3041</v>
      </c>
      <c r="J219" s="1347">
        <v>45</v>
      </c>
      <c r="K219" s="1347" t="s">
        <v>3625</v>
      </c>
      <c r="L219" s="1347">
        <v>4502</v>
      </c>
      <c r="M219" s="1347" t="s">
        <v>3060</v>
      </c>
      <c r="N219" s="1453">
        <v>2026004540087</v>
      </c>
      <c r="O219" s="1347" t="s">
        <v>3678</v>
      </c>
      <c r="P219" s="1013" t="s">
        <v>965</v>
      </c>
      <c r="Q219" s="1491">
        <v>1</v>
      </c>
      <c r="R219" s="1488" t="s">
        <v>2871</v>
      </c>
      <c r="S219" s="1040"/>
      <c r="T219" s="1022"/>
      <c r="U219" s="1007"/>
      <c r="V219" s="1007"/>
      <c r="W219" s="1007"/>
      <c r="X219" s="1007"/>
      <c r="Y219" s="1007"/>
      <c r="Z219" s="1004">
        <f t="shared" ref="Z219" si="635">+AQ219+AY219+BG219+BO219</f>
        <v>0</v>
      </c>
      <c r="AA219" s="1004">
        <f t="shared" ref="AA219" si="636">SUM(AR219:AR222,AZ219:AZ222,BH219:BH222,BP219:BP222)</f>
        <v>0</v>
      </c>
      <c r="AB219" s="1004">
        <f t="shared" ref="AB219" si="637">SUM(AS219:AS222,BA219:BA222,BI219:BI222,BQ219:BQ222)</f>
        <v>0</v>
      </c>
      <c r="AC219" s="1004">
        <f t="shared" ref="AC219" si="638">SUM(AT219:AT222,BB219:BB222,BJ219:BJ222,BR219:BR222)</f>
        <v>0</v>
      </c>
      <c r="AD219" s="1004">
        <f t="shared" ref="AD219" si="639">SUM(AU219:AU222,BC219:BC222,BK219:BK222,BS219:BS222)</f>
        <v>0</v>
      </c>
      <c r="AE219" s="1004">
        <f t="shared" ref="AE219" si="640">SUM(AV219:AV222,BD219:BD222,BL219:BL222,BT219:BT222)</f>
        <v>0</v>
      </c>
      <c r="AF219" s="1004">
        <f t="shared" ref="AF219" si="641">SUM(AW219:AW222,BE219:BE222,BM219:BM222,BU219:BU222)</f>
        <v>0</v>
      </c>
      <c r="AG219" s="714"/>
      <c r="AH219" s="593"/>
      <c r="AI219" s="593"/>
      <c r="AJ219" s="593"/>
      <c r="AK219" s="207"/>
      <c r="AL219" s="208"/>
      <c r="AM219" s="208"/>
      <c r="AN219" s="208"/>
      <c r="AO219" s="208"/>
      <c r="AP219" s="1150">
        <f t="shared" ref="AP219" si="642">+U219</f>
        <v>0</v>
      </c>
      <c r="AQ219" s="1004">
        <f t="shared" ref="AQ219" si="643">SUM(AR219:AW222)</f>
        <v>0</v>
      </c>
      <c r="AR219" s="299"/>
      <c r="AS219" s="299"/>
      <c r="AT219" s="299"/>
      <c r="AU219" s="299"/>
      <c r="AV219" s="299"/>
      <c r="AW219" s="299"/>
      <c r="AX219" s="1150">
        <f t="shared" ref="AX219" si="644">+V219</f>
        <v>0</v>
      </c>
      <c r="AY219" s="1004">
        <f t="shared" ref="AY219" si="645">SUM(AZ219:BE222)</f>
        <v>0</v>
      </c>
      <c r="AZ219" s="299"/>
      <c r="BA219" s="299"/>
      <c r="BB219" s="299"/>
      <c r="BC219" s="299"/>
      <c r="BD219" s="299"/>
      <c r="BE219" s="299"/>
      <c r="BF219" s="1150">
        <f t="shared" ref="BF219" si="646">+W219</f>
        <v>0</v>
      </c>
      <c r="BG219" s="1004">
        <f t="shared" ref="BG219" si="647">SUM(BH219:BM222)</f>
        <v>0</v>
      </c>
      <c r="BH219" s="299"/>
      <c r="BI219" s="299"/>
      <c r="BJ219" s="299"/>
      <c r="BK219" s="299"/>
      <c r="BL219" s="299"/>
      <c r="BM219" s="299"/>
      <c r="BN219" s="1150">
        <f t="shared" ref="BN219" si="648">+X219</f>
        <v>0</v>
      </c>
      <c r="BO219" s="1004">
        <f t="shared" ref="BO219" si="649">SUM(BP219:BU222)</f>
        <v>0</v>
      </c>
      <c r="BP219" s="299"/>
      <c r="BQ219" s="299"/>
      <c r="BR219" s="299"/>
      <c r="BS219" s="299"/>
      <c r="BT219" s="299"/>
      <c r="BU219" s="299"/>
    </row>
    <row r="220" spans="1:73" ht="40.15" customHeight="1" x14ac:dyDescent="0.25">
      <c r="A220" s="151"/>
      <c r="B220" s="24"/>
      <c r="C220" s="1449"/>
      <c r="D220" s="1050"/>
      <c r="E220" s="1062"/>
      <c r="F220" s="1460"/>
      <c r="G220" s="1348" t="s">
        <v>313</v>
      </c>
      <c r="H220" s="1348">
        <v>1</v>
      </c>
      <c r="I220" s="1348" t="s">
        <v>3041</v>
      </c>
      <c r="J220" s="1348">
        <v>45</v>
      </c>
      <c r="K220" s="1348" t="s">
        <v>3625</v>
      </c>
      <c r="L220" s="1348">
        <v>4502</v>
      </c>
      <c r="M220" s="1348" t="s">
        <v>3060</v>
      </c>
      <c r="N220" s="1454"/>
      <c r="O220" s="1348" t="s">
        <v>3678</v>
      </c>
      <c r="P220" s="1014" t="s">
        <v>965</v>
      </c>
      <c r="Q220" s="1492">
        <v>1</v>
      </c>
      <c r="R220" s="1489" t="s">
        <v>2871</v>
      </c>
      <c r="S220" s="1041"/>
      <c r="T220" s="1023"/>
      <c r="U220" s="1008"/>
      <c r="V220" s="1008"/>
      <c r="W220" s="1008"/>
      <c r="X220" s="1008"/>
      <c r="Y220" s="1008"/>
      <c r="Z220" s="1005"/>
      <c r="AA220" s="1005"/>
      <c r="AB220" s="1005"/>
      <c r="AC220" s="1005"/>
      <c r="AD220" s="1005"/>
      <c r="AE220" s="1005"/>
      <c r="AF220" s="1005"/>
      <c r="AG220" s="479"/>
      <c r="AH220" s="592"/>
      <c r="AI220" s="592"/>
      <c r="AJ220" s="592"/>
      <c r="AK220" s="196"/>
      <c r="AL220" s="197"/>
      <c r="AM220" s="197"/>
      <c r="AN220" s="197"/>
      <c r="AO220" s="197"/>
      <c r="AP220" s="1151"/>
      <c r="AQ220" s="1005"/>
      <c r="AR220" s="282"/>
      <c r="AS220" s="282"/>
      <c r="AT220" s="282"/>
      <c r="AU220" s="282"/>
      <c r="AV220" s="282"/>
      <c r="AW220" s="282"/>
      <c r="AX220" s="1151"/>
      <c r="AY220" s="1005"/>
      <c r="AZ220" s="282"/>
      <c r="BA220" s="282"/>
      <c r="BB220" s="282"/>
      <c r="BC220" s="282"/>
      <c r="BD220" s="282"/>
      <c r="BE220" s="282"/>
      <c r="BF220" s="1151"/>
      <c r="BG220" s="1005"/>
      <c r="BH220" s="282"/>
      <c r="BI220" s="282"/>
      <c r="BJ220" s="282"/>
      <c r="BK220" s="282"/>
      <c r="BL220" s="282"/>
      <c r="BM220" s="282"/>
      <c r="BN220" s="1151"/>
      <c r="BO220" s="1005"/>
      <c r="BP220" s="282"/>
      <c r="BQ220" s="282"/>
      <c r="BR220" s="282"/>
      <c r="BS220" s="282"/>
      <c r="BT220" s="282"/>
      <c r="BU220" s="282"/>
    </row>
    <row r="221" spans="1:73" ht="40.15" customHeight="1" x14ac:dyDescent="0.25">
      <c r="A221" s="151"/>
      <c r="B221" s="24"/>
      <c r="C221" s="1449"/>
      <c r="D221" s="1050"/>
      <c r="E221" s="1062"/>
      <c r="F221" s="1460"/>
      <c r="G221" s="1348" t="s">
        <v>313</v>
      </c>
      <c r="H221" s="1348">
        <v>1</v>
      </c>
      <c r="I221" s="1348" t="s">
        <v>3041</v>
      </c>
      <c r="J221" s="1348">
        <v>45</v>
      </c>
      <c r="K221" s="1348" t="s">
        <v>3625</v>
      </c>
      <c r="L221" s="1348">
        <v>4502</v>
      </c>
      <c r="M221" s="1348" t="s">
        <v>3060</v>
      </c>
      <c r="N221" s="1454"/>
      <c r="O221" s="1348" t="s">
        <v>3678</v>
      </c>
      <c r="P221" s="1014" t="s">
        <v>965</v>
      </c>
      <c r="Q221" s="1492">
        <v>1</v>
      </c>
      <c r="R221" s="1489" t="s">
        <v>2871</v>
      </c>
      <c r="S221" s="1041"/>
      <c r="T221" s="1023"/>
      <c r="U221" s="1008"/>
      <c r="V221" s="1008"/>
      <c r="W221" s="1008"/>
      <c r="X221" s="1008"/>
      <c r="Y221" s="1008"/>
      <c r="Z221" s="1005"/>
      <c r="AA221" s="1005"/>
      <c r="AB221" s="1005"/>
      <c r="AC221" s="1005"/>
      <c r="AD221" s="1005"/>
      <c r="AE221" s="1005"/>
      <c r="AF221" s="1005"/>
      <c r="AG221" s="196"/>
      <c r="AH221" s="592"/>
      <c r="AI221" s="592"/>
      <c r="AJ221" s="592"/>
      <c r="AK221" s="196"/>
      <c r="AL221" s="197"/>
      <c r="AM221" s="197"/>
      <c r="AN221" s="197"/>
      <c r="AO221" s="197"/>
      <c r="AP221" s="1151"/>
      <c r="AQ221" s="1005"/>
      <c r="AR221" s="282"/>
      <c r="AS221" s="282"/>
      <c r="AT221" s="282"/>
      <c r="AU221" s="282"/>
      <c r="AV221" s="282"/>
      <c r="AW221" s="282"/>
      <c r="AX221" s="1151"/>
      <c r="AY221" s="1005"/>
      <c r="AZ221" s="282"/>
      <c r="BA221" s="282"/>
      <c r="BB221" s="282"/>
      <c r="BC221" s="282"/>
      <c r="BD221" s="282"/>
      <c r="BE221" s="282"/>
      <c r="BF221" s="1151"/>
      <c r="BG221" s="1005"/>
      <c r="BH221" s="282"/>
      <c r="BI221" s="282"/>
      <c r="BJ221" s="282"/>
      <c r="BK221" s="282"/>
      <c r="BL221" s="282"/>
      <c r="BM221" s="282"/>
      <c r="BN221" s="1151"/>
      <c r="BO221" s="1005"/>
      <c r="BP221" s="282"/>
      <c r="BQ221" s="282"/>
      <c r="BR221" s="282"/>
      <c r="BS221" s="282"/>
      <c r="BT221" s="282"/>
      <c r="BU221" s="282"/>
    </row>
    <row r="222" spans="1:73" ht="40.15" customHeight="1" thickBot="1" x14ac:dyDescent="0.3">
      <c r="A222" s="151"/>
      <c r="B222" s="24"/>
      <c r="C222" s="1450"/>
      <c r="D222" s="1051"/>
      <c r="E222" s="1063"/>
      <c r="F222" s="1461"/>
      <c r="G222" s="1468" t="s">
        <v>313</v>
      </c>
      <c r="H222" s="1468">
        <v>1</v>
      </c>
      <c r="I222" s="1468" t="s">
        <v>3041</v>
      </c>
      <c r="J222" s="1468">
        <v>45</v>
      </c>
      <c r="K222" s="1468" t="s">
        <v>3625</v>
      </c>
      <c r="L222" s="1468">
        <v>4502</v>
      </c>
      <c r="M222" s="1468" t="s">
        <v>3060</v>
      </c>
      <c r="N222" s="1455"/>
      <c r="O222" s="1468" t="s">
        <v>3678</v>
      </c>
      <c r="P222" s="1015" t="s">
        <v>965</v>
      </c>
      <c r="Q222" s="1493">
        <v>1</v>
      </c>
      <c r="R222" s="1490" t="s">
        <v>2871</v>
      </c>
      <c r="S222" s="1042"/>
      <c r="T222" s="1024"/>
      <c r="U222" s="1009"/>
      <c r="V222" s="1009"/>
      <c r="W222" s="1009"/>
      <c r="X222" s="1009"/>
      <c r="Y222" s="1009"/>
      <c r="Z222" s="1006"/>
      <c r="AA222" s="1006"/>
      <c r="AB222" s="1006"/>
      <c r="AC222" s="1006"/>
      <c r="AD222" s="1006"/>
      <c r="AE222" s="1006"/>
      <c r="AF222" s="1006"/>
      <c r="AG222" s="715"/>
      <c r="AH222" s="716"/>
      <c r="AI222" s="716"/>
      <c r="AJ222" s="716"/>
      <c r="AK222" s="715"/>
      <c r="AL222" s="717"/>
      <c r="AM222" s="717"/>
      <c r="AN222" s="717"/>
      <c r="AO222" s="717"/>
      <c r="AP222" s="1152"/>
      <c r="AQ222" s="1006"/>
      <c r="AR222" s="718"/>
      <c r="AS222" s="718"/>
      <c r="AT222" s="718"/>
      <c r="AU222" s="718"/>
      <c r="AV222" s="718"/>
      <c r="AW222" s="718"/>
      <c r="AX222" s="1152"/>
      <c r="AY222" s="1006"/>
      <c r="AZ222" s="718"/>
      <c r="BA222" s="718"/>
      <c r="BB222" s="718"/>
      <c r="BC222" s="718"/>
      <c r="BD222" s="718"/>
      <c r="BE222" s="718"/>
      <c r="BF222" s="1152"/>
      <c r="BG222" s="1006"/>
      <c r="BH222" s="718"/>
      <c r="BI222" s="718"/>
      <c r="BJ222" s="718"/>
      <c r="BK222" s="718"/>
      <c r="BL222" s="718"/>
      <c r="BM222" s="718"/>
      <c r="BN222" s="1152"/>
      <c r="BO222" s="1006"/>
      <c r="BP222" s="718"/>
      <c r="BQ222" s="718"/>
      <c r="BR222" s="718"/>
      <c r="BS222" s="718"/>
      <c r="BT222" s="718"/>
      <c r="BU222" s="718"/>
    </row>
    <row r="223" spans="1:73" ht="40.15" customHeight="1" thickTop="1" x14ac:dyDescent="0.25">
      <c r="A223" s="151"/>
      <c r="B223" s="24"/>
      <c r="C223" s="1448" t="s">
        <v>1843</v>
      </c>
      <c r="D223" s="1049" t="s">
        <v>1844</v>
      </c>
      <c r="E223" s="1465" t="s">
        <v>3719</v>
      </c>
      <c r="F223" s="1037" t="s">
        <v>3720</v>
      </c>
      <c r="G223" s="1347" t="s">
        <v>3721</v>
      </c>
      <c r="H223" s="1345">
        <v>20</v>
      </c>
      <c r="I223" s="1345" t="s">
        <v>3041</v>
      </c>
      <c r="J223" s="1345">
        <v>45</v>
      </c>
      <c r="K223" s="1345" t="s">
        <v>3625</v>
      </c>
      <c r="L223" s="1345">
        <v>4502</v>
      </c>
      <c r="M223" s="1347" t="s">
        <v>3060</v>
      </c>
      <c r="N223" s="1028">
        <v>2026004540087</v>
      </c>
      <c r="O223" s="1347" t="s">
        <v>3678</v>
      </c>
      <c r="P223" s="1013" t="s">
        <v>1845</v>
      </c>
      <c r="Q223" s="1563">
        <v>20</v>
      </c>
      <c r="R223" s="1566" t="s">
        <v>2871</v>
      </c>
      <c r="S223" s="1040"/>
      <c r="T223" s="1022"/>
      <c r="U223" s="1007"/>
      <c r="V223" s="1007"/>
      <c r="W223" s="1007"/>
      <c r="X223" s="1007"/>
      <c r="Y223" s="1007"/>
      <c r="Z223" s="1004">
        <f t="shared" ref="Z223" si="650">+AQ223+AY223+BG223+BO223</f>
        <v>0</v>
      </c>
      <c r="AA223" s="1004">
        <f t="shared" ref="AA223" si="651">SUM(AR223:AR226,AZ223:AZ226,BH223:BH226,BP223:BP226)</f>
        <v>0</v>
      </c>
      <c r="AB223" s="1004">
        <f t="shared" ref="AB223" si="652">SUM(AS223:AS226,BA223:BA226,BI223:BI226,BQ223:BQ226)</f>
        <v>0</v>
      </c>
      <c r="AC223" s="1004">
        <f t="shared" ref="AC223" si="653">SUM(AT223:AT226,BB223:BB226,BJ223:BJ226,BR223:BR226)</f>
        <v>0</v>
      </c>
      <c r="AD223" s="1004">
        <f t="shared" ref="AD223" si="654">SUM(AU223:AU226,BC223:BC226,BK223:BK226,BS223:BS226)</f>
        <v>0</v>
      </c>
      <c r="AE223" s="1004">
        <f t="shared" ref="AE223" si="655">SUM(AV223:AV226,BD223:BD226,BL223:BL226,BT223:BT226)</f>
        <v>0</v>
      </c>
      <c r="AF223" s="1004">
        <f t="shared" ref="AF223" si="656">SUM(AW223:AW226,BE223:BE226,BM223:BM226,BU223:BU226)</f>
        <v>0</v>
      </c>
      <c r="AG223" s="714"/>
      <c r="AH223" s="593"/>
      <c r="AI223" s="593"/>
      <c r="AJ223" s="593"/>
      <c r="AK223" s="207"/>
      <c r="AL223" s="208"/>
      <c r="AM223" s="208"/>
      <c r="AN223" s="208"/>
      <c r="AO223" s="208"/>
      <c r="AP223" s="1150">
        <f t="shared" ref="AP223" si="657">+U223</f>
        <v>0</v>
      </c>
      <c r="AQ223" s="1004">
        <f t="shared" ref="AQ223" si="658">SUM(AR223:AW226)</f>
        <v>0</v>
      </c>
      <c r="AR223" s="299"/>
      <c r="AS223" s="299"/>
      <c r="AT223" s="299"/>
      <c r="AU223" s="299"/>
      <c r="AV223" s="299"/>
      <c r="AW223" s="299"/>
      <c r="AX223" s="1150">
        <f t="shared" ref="AX223" si="659">+V223</f>
        <v>0</v>
      </c>
      <c r="AY223" s="1004">
        <f t="shared" ref="AY223" si="660">SUM(AZ223:BE226)</f>
        <v>0</v>
      </c>
      <c r="AZ223" s="299"/>
      <c r="BA223" s="299"/>
      <c r="BB223" s="299"/>
      <c r="BC223" s="299"/>
      <c r="BD223" s="299"/>
      <c r="BE223" s="299"/>
      <c r="BF223" s="1150">
        <f t="shared" ref="BF223" si="661">+W223</f>
        <v>0</v>
      </c>
      <c r="BG223" s="1004">
        <f t="shared" ref="BG223" si="662">SUM(BH223:BM226)</f>
        <v>0</v>
      </c>
      <c r="BH223" s="299"/>
      <c r="BI223" s="299"/>
      <c r="BJ223" s="299"/>
      <c r="BK223" s="299"/>
      <c r="BL223" s="299"/>
      <c r="BM223" s="299"/>
      <c r="BN223" s="1150">
        <f t="shared" ref="BN223" si="663">+X223</f>
        <v>0</v>
      </c>
      <c r="BO223" s="1004">
        <f t="shared" ref="BO223" si="664">SUM(BP223:BU226)</f>
        <v>0</v>
      </c>
      <c r="BP223" s="299"/>
      <c r="BQ223" s="299"/>
      <c r="BR223" s="299"/>
      <c r="BS223" s="299"/>
      <c r="BT223" s="299"/>
      <c r="BU223" s="299"/>
    </row>
    <row r="224" spans="1:73" ht="40.15" customHeight="1" x14ac:dyDescent="0.25">
      <c r="A224" s="151"/>
      <c r="B224" s="24"/>
      <c r="C224" s="1449"/>
      <c r="D224" s="1050"/>
      <c r="E224" s="1466"/>
      <c r="F224" s="1038"/>
      <c r="G224" s="1348" t="s">
        <v>3721</v>
      </c>
      <c r="H224" s="1346">
        <v>20</v>
      </c>
      <c r="I224" s="1346" t="s">
        <v>3041</v>
      </c>
      <c r="J224" s="1346">
        <v>45</v>
      </c>
      <c r="K224" s="1346" t="s">
        <v>3625</v>
      </c>
      <c r="L224" s="1346">
        <v>4502</v>
      </c>
      <c r="M224" s="1348" t="s">
        <v>3060</v>
      </c>
      <c r="N224" s="1029"/>
      <c r="O224" s="1348" t="s">
        <v>3678</v>
      </c>
      <c r="P224" s="1014" t="s">
        <v>1845</v>
      </c>
      <c r="Q224" s="1564">
        <v>20</v>
      </c>
      <c r="R224" s="1567" t="s">
        <v>2871</v>
      </c>
      <c r="S224" s="1041"/>
      <c r="T224" s="1023"/>
      <c r="U224" s="1008"/>
      <c r="V224" s="1008"/>
      <c r="W224" s="1008"/>
      <c r="X224" s="1008"/>
      <c r="Y224" s="1008"/>
      <c r="Z224" s="1005"/>
      <c r="AA224" s="1005"/>
      <c r="AB224" s="1005"/>
      <c r="AC224" s="1005"/>
      <c r="AD224" s="1005"/>
      <c r="AE224" s="1005"/>
      <c r="AF224" s="1005"/>
      <c r="AG224" s="479"/>
      <c r="AH224" s="592"/>
      <c r="AI224" s="592"/>
      <c r="AJ224" s="592"/>
      <c r="AK224" s="196"/>
      <c r="AL224" s="197"/>
      <c r="AM224" s="197"/>
      <c r="AN224" s="197"/>
      <c r="AO224" s="197"/>
      <c r="AP224" s="1151"/>
      <c r="AQ224" s="1005"/>
      <c r="AR224" s="282"/>
      <c r="AS224" s="282"/>
      <c r="AT224" s="282"/>
      <c r="AU224" s="282"/>
      <c r="AV224" s="282"/>
      <c r="AW224" s="282"/>
      <c r="AX224" s="1151"/>
      <c r="AY224" s="1005"/>
      <c r="AZ224" s="282"/>
      <c r="BA224" s="282"/>
      <c r="BB224" s="282"/>
      <c r="BC224" s="282"/>
      <c r="BD224" s="282"/>
      <c r="BE224" s="282"/>
      <c r="BF224" s="1151"/>
      <c r="BG224" s="1005"/>
      <c r="BH224" s="282"/>
      <c r="BI224" s="282"/>
      <c r="BJ224" s="282"/>
      <c r="BK224" s="282"/>
      <c r="BL224" s="282"/>
      <c r="BM224" s="282"/>
      <c r="BN224" s="1151"/>
      <c r="BO224" s="1005"/>
      <c r="BP224" s="282"/>
      <c r="BQ224" s="282"/>
      <c r="BR224" s="282"/>
      <c r="BS224" s="282"/>
      <c r="BT224" s="282"/>
      <c r="BU224" s="282"/>
    </row>
    <row r="225" spans="1:73" ht="40.15" customHeight="1" x14ac:dyDescent="0.25">
      <c r="A225" s="151"/>
      <c r="B225" s="24"/>
      <c r="C225" s="1449"/>
      <c r="D225" s="1050"/>
      <c r="E225" s="1466"/>
      <c r="F225" s="1038"/>
      <c r="G225" s="1348" t="s">
        <v>3721</v>
      </c>
      <c r="H225" s="1346">
        <v>20</v>
      </c>
      <c r="I225" s="1346" t="s">
        <v>3041</v>
      </c>
      <c r="J225" s="1346">
        <v>45</v>
      </c>
      <c r="K225" s="1346" t="s">
        <v>3625</v>
      </c>
      <c r="L225" s="1346">
        <v>4502</v>
      </c>
      <c r="M225" s="1348" t="s">
        <v>3060</v>
      </c>
      <c r="N225" s="1029"/>
      <c r="O225" s="1348" t="s">
        <v>3678</v>
      </c>
      <c r="P225" s="1014" t="s">
        <v>1845</v>
      </c>
      <c r="Q225" s="1564">
        <v>20</v>
      </c>
      <c r="R225" s="1567" t="s">
        <v>2871</v>
      </c>
      <c r="S225" s="1041"/>
      <c r="T225" s="1023"/>
      <c r="U225" s="1008"/>
      <c r="V225" s="1008"/>
      <c r="W225" s="1008"/>
      <c r="X225" s="1008"/>
      <c r="Y225" s="1008"/>
      <c r="Z225" s="1005"/>
      <c r="AA225" s="1005"/>
      <c r="AB225" s="1005"/>
      <c r="AC225" s="1005"/>
      <c r="AD225" s="1005"/>
      <c r="AE225" s="1005"/>
      <c r="AF225" s="1005"/>
      <c r="AG225" s="196"/>
      <c r="AH225" s="592"/>
      <c r="AI225" s="592"/>
      <c r="AJ225" s="592"/>
      <c r="AK225" s="196"/>
      <c r="AL225" s="197"/>
      <c r="AM225" s="197"/>
      <c r="AN225" s="197"/>
      <c r="AO225" s="197"/>
      <c r="AP225" s="1151"/>
      <c r="AQ225" s="1005"/>
      <c r="AR225" s="282"/>
      <c r="AS225" s="282"/>
      <c r="AT225" s="282"/>
      <c r="AU225" s="282"/>
      <c r="AV225" s="282"/>
      <c r="AW225" s="282"/>
      <c r="AX225" s="1151"/>
      <c r="AY225" s="1005"/>
      <c r="AZ225" s="282"/>
      <c r="BA225" s="282"/>
      <c r="BB225" s="282"/>
      <c r="BC225" s="282"/>
      <c r="BD225" s="282"/>
      <c r="BE225" s="282"/>
      <c r="BF225" s="1151"/>
      <c r="BG225" s="1005"/>
      <c r="BH225" s="282"/>
      <c r="BI225" s="282"/>
      <c r="BJ225" s="282"/>
      <c r="BK225" s="282"/>
      <c r="BL225" s="282"/>
      <c r="BM225" s="282"/>
      <c r="BN225" s="1151"/>
      <c r="BO225" s="1005"/>
      <c r="BP225" s="282"/>
      <c r="BQ225" s="282"/>
      <c r="BR225" s="282"/>
      <c r="BS225" s="282"/>
      <c r="BT225" s="282"/>
      <c r="BU225" s="282"/>
    </row>
    <row r="226" spans="1:73" ht="40.15" customHeight="1" thickBot="1" x14ac:dyDescent="0.3">
      <c r="A226" s="151"/>
      <c r="B226" s="24"/>
      <c r="C226" s="1450"/>
      <c r="D226" s="1051"/>
      <c r="E226" s="1467"/>
      <c r="F226" s="1039"/>
      <c r="G226" s="1468" t="s">
        <v>3721</v>
      </c>
      <c r="H226" s="1478">
        <v>20</v>
      </c>
      <c r="I226" s="1478" t="s">
        <v>3041</v>
      </c>
      <c r="J226" s="1478">
        <v>45</v>
      </c>
      <c r="K226" s="1478" t="s">
        <v>3625</v>
      </c>
      <c r="L226" s="1478">
        <v>4502</v>
      </c>
      <c r="M226" s="1468" t="s">
        <v>3060</v>
      </c>
      <c r="N226" s="1030"/>
      <c r="O226" s="1468" t="s">
        <v>3678</v>
      </c>
      <c r="P226" s="1015" t="s">
        <v>1845</v>
      </c>
      <c r="Q226" s="1565">
        <v>20</v>
      </c>
      <c r="R226" s="1568" t="s">
        <v>2871</v>
      </c>
      <c r="S226" s="1042"/>
      <c r="T226" s="1024"/>
      <c r="U226" s="1009"/>
      <c r="V226" s="1009"/>
      <c r="W226" s="1009"/>
      <c r="X226" s="1009"/>
      <c r="Y226" s="1009"/>
      <c r="Z226" s="1006"/>
      <c r="AA226" s="1006"/>
      <c r="AB226" s="1006"/>
      <c r="AC226" s="1006"/>
      <c r="AD226" s="1006"/>
      <c r="AE226" s="1006"/>
      <c r="AF226" s="1006"/>
      <c r="AG226" s="715"/>
      <c r="AH226" s="716"/>
      <c r="AI226" s="716"/>
      <c r="AJ226" s="716"/>
      <c r="AK226" s="715"/>
      <c r="AL226" s="717"/>
      <c r="AM226" s="717"/>
      <c r="AN226" s="717"/>
      <c r="AO226" s="717"/>
      <c r="AP226" s="1152"/>
      <c r="AQ226" s="1006"/>
      <c r="AR226" s="718"/>
      <c r="AS226" s="718"/>
      <c r="AT226" s="718"/>
      <c r="AU226" s="718"/>
      <c r="AV226" s="718"/>
      <c r="AW226" s="718"/>
      <c r="AX226" s="1152"/>
      <c r="AY226" s="1006"/>
      <c r="AZ226" s="718"/>
      <c r="BA226" s="718"/>
      <c r="BB226" s="718"/>
      <c r="BC226" s="718"/>
      <c r="BD226" s="718"/>
      <c r="BE226" s="718"/>
      <c r="BF226" s="1152"/>
      <c r="BG226" s="1006"/>
      <c r="BH226" s="718"/>
      <c r="BI226" s="718"/>
      <c r="BJ226" s="718"/>
      <c r="BK226" s="718"/>
      <c r="BL226" s="718"/>
      <c r="BM226" s="718"/>
      <c r="BN226" s="1152"/>
      <c r="BO226" s="1006"/>
      <c r="BP226" s="718"/>
      <c r="BQ226" s="718"/>
      <c r="BR226" s="718"/>
      <c r="BS226" s="718"/>
      <c r="BT226" s="718"/>
      <c r="BU226" s="718"/>
    </row>
    <row r="227" spans="1:73" ht="40.15" customHeight="1" thickTop="1" x14ac:dyDescent="0.25">
      <c r="A227" s="151"/>
      <c r="B227" s="29"/>
      <c r="C227" s="1448" t="s">
        <v>1846</v>
      </c>
      <c r="D227" s="1161" t="s">
        <v>1847</v>
      </c>
      <c r="E227" s="1465">
        <v>573</v>
      </c>
      <c r="F227" s="1459" t="s">
        <v>3702</v>
      </c>
      <c r="G227" s="1347" t="s">
        <v>313</v>
      </c>
      <c r="H227" s="1347">
        <v>2</v>
      </c>
      <c r="I227" s="1347" t="s">
        <v>3041</v>
      </c>
      <c r="J227" s="1347">
        <v>45</v>
      </c>
      <c r="K227" s="1347" t="s">
        <v>3625</v>
      </c>
      <c r="L227" s="1347">
        <v>4502</v>
      </c>
      <c r="M227" s="1347" t="s">
        <v>3060</v>
      </c>
      <c r="N227" s="1453">
        <v>2026004540087</v>
      </c>
      <c r="O227" s="1347" t="s">
        <v>3678</v>
      </c>
      <c r="P227" s="1013" t="s">
        <v>1848</v>
      </c>
      <c r="Q227" s="1491">
        <v>2</v>
      </c>
      <c r="R227" s="1488" t="s">
        <v>2871</v>
      </c>
      <c r="S227" s="1040"/>
      <c r="T227" s="1022"/>
      <c r="U227" s="1007"/>
      <c r="V227" s="1007"/>
      <c r="W227" s="1007"/>
      <c r="X227" s="1007"/>
      <c r="Y227" s="1007"/>
      <c r="Z227" s="1004">
        <f t="shared" ref="Z227" si="665">+AQ227+AY227+BG227+BO227</f>
        <v>0</v>
      </c>
      <c r="AA227" s="1004">
        <f t="shared" ref="AA227" si="666">SUM(AR227:AR230,AZ227:AZ230,BH227:BH230,BP227:BP230)</f>
        <v>0</v>
      </c>
      <c r="AB227" s="1004">
        <f t="shared" ref="AB227" si="667">SUM(AS227:AS230,BA227:BA230,BI227:BI230,BQ227:BQ230)</f>
        <v>0</v>
      </c>
      <c r="AC227" s="1004">
        <f t="shared" ref="AC227" si="668">SUM(AT227:AT230,BB227:BB230,BJ227:BJ230,BR227:BR230)</f>
        <v>0</v>
      </c>
      <c r="AD227" s="1004">
        <f t="shared" ref="AD227" si="669">SUM(AU227:AU230,BC227:BC230,BK227:BK230,BS227:BS230)</f>
        <v>0</v>
      </c>
      <c r="AE227" s="1004">
        <f t="shared" ref="AE227" si="670">SUM(AV227:AV230,BD227:BD230,BL227:BL230,BT227:BT230)</f>
        <v>0</v>
      </c>
      <c r="AF227" s="1004">
        <f t="shared" ref="AF227" si="671">SUM(AW227:AW230,BE227:BE230,BM227:BM230,BU227:BU230)</f>
        <v>0</v>
      </c>
      <c r="AG227" s="714"/>
      <c r="AH227" s="593"/>
      <c r="AI227" s="593"/>
      <c r="AJ227" s="593"/>
      <c r="AK227" s="207"/>
      <c r="AL227" s="208"/>
      <c r="AM227" s="208"/>
      <c r="AN227" s="208"/>
      <c r="AO227" s="208"/>
      <c r="AP227" s="1150">
        <f t="shared" ref="AP227" si="672">+U227</f>
        <v>0</v>
      </c>
      <c r="AQ227" s="1004">
        <f t="shared" ref="AQ227" si="673">SUM(AR227:AW230)</f>
        <v>0</v>
      </c>
      <c r="AR227" s="299"/>
      <c r="AS227" s="299"/>
      <c r="AT227" s="299"/>
      <c r="AU227" s="299"/>
      <c r="AV227" s="299"/>
      <c r="AW227" s="299"/>
      <c r="AX227" s="1150">
        <f t="shared" ref="AX227" si="674">+V227</f>
        <v>0</v>
      </c>
      <c r="AY227" s="1004">
        <f t="shared" ref="AY227" si="675">SUM(AZ227:BE230)</f>
        <v>0</v>
      </c>
      <c r="AZ227" s="299"/>
      <c r="BA227" s="299"/>
      <c r="BB227" s="299"/>
      <c r="BC227" s="299"/>
      <c r="BD227" s="299"/>
      <c r="BE227" s="299"/>
      <c r="BF227" s="1150">
        <f t="shared" ref="BF227" si="676">+W227</f>
        <v>0</v>
      </c>
      <c r="BG227" s="1004">
        <f t="shared" ref="BG227" si="677">SUM(BH227:BM230)</f>
        <v>0</v>
      </c>
      <c r="BH227" s="299"/>
      <c r="BI227" s="299"/>
      <c r="BJ227" s="299"/>
      <c r="BK227" s="299"/>
      <c r="BL227" s="299"/>
      <c r="BM227" s="299"/>
      <c r="BN227" s="1150">
        <f t="shared" ref="BN227" si="678">+X227</f>
        <v>0</v>
      </c>
      <c r="BO227" s="1004">
        <f t="shared" ref="BO227" si="679">SUM(BP227:BU230)</f>
        <v>0</v>
      </c>
      <c r="BP227" s="299"/>
      <c r="BQ227" s="299"/>
      <c r="BR227" s="299"/>
      <c r="BS227" s="299"/>
      <c r="BT227" s="299"/>
      <c r="BU227" s="299"/>
    </row>
    <row r="228" spans="1:73" ht="40.15" customHeight="1" x14ac:dyDescent="0.25">
      <c r="A228" s="151"/>
      <c r="B228" s="29"/>
      <c r="C228" s="1449"/>
      <c r="D228" s="1162"/>
      <c r="E228" s="1466"/>
      <c r="F228" s="1460"/>
      <c r="G228" s="1348" t="s">
        <v>313</v>
      </c>
      <c r="H228" s="1348">
        <v>2</v>
      </c>
      <c r="I228" s="1348" t="s">
        <v>3041</v>
      </c>
      <c r="J228" s="1348">
        <v>45</v>
      </c>
      <c r="K228" s="1348" t="s">
        <v>3625</v>
      </c>
      <c r="L228" s="1348">
        <v>4502</v>
      </c>
      <c r="M228" s="1348" t="s">
        <v>3060</v>
      </c>
      <c r="N228" s="1454"/>
      <c r="O228" s="1348" t="s">
        <v>3678</v>
      </c>
      <c r="P228" s="1014" t="s">
        <v>1848</v>
      </c>
      <c r="Q228" s="1492">
        <v>2</v>
      </c>
      <c r="R228" s="1489" t="s">
        <v>2871</v>
      </c>
      <c r="S228" s="1041"/>
      <c r="T228" s="1023"/>
      <c r="U228" s="1008"/>
      <c r="V228" s="1008"/>
      <c r="W228" s="1008"/>
      <c r="X228" s="1008"/>
      <c r="Y228" s="1008"/>
      <c r="Z228" s="1005"/>
      <c r="AA228" s="1005"/>
      <c r="AB228" s="1005"/>
      <c r="AC228" s="1005"/>
      <c r="AD228" s="1005"/>
      <c r="AE228" s="1005"/>
      <c r="AF228" s="1005"/>
      <c r="AG228" s="479"/>
      <c r="AH228" s="592"/>
      <c r="AI228" s="592"/>
      <c r="AJ228" s="592"/>
      <c r="AK228" s="196"/>
      <c r="AL228" s="197"/>
      <c r="AM228" s="197"/>
      <c r="AN228" s="197"/>
      <c r="AO228" s="197"/>
      <c r="AP228" s="1151"/>
      <c r="AQ228" s="1005"/>
      <c r="AR228" s="282"/>
      <c r="AS228" s="282"/>
      <c r="AT228" s="282"/>
      <c r="AU228" s="282"/>
      <c r="AV228" s="282"/>
      <c r="AW228" s="282"/>
      <c r="AX228" s="1151"/>
      <c r="AY228" s="1005"/>
      <c r="AZ228" s="282"/>
      <c r="BA228" s="282"/>
      <c r="BB228" s="282"/>
      <c r="BC228" s="282"/>
      <c r="BD228" s="282"/>
      <c r="BE228" s="282"/>
      <c r="BF228" s="1151"/>
      <c r="BG228" s="1005"/>
      <c r="BH228" s="282"/>
      <c r="BI228" s="282"/>
      <c r="BJ228" s="282"/>
      <c r="BK228" s="282"/>
      <c r="BL228" s="282"/>
      <c r="BM228" s="282"/>
      <c r="BN228" s="1151"/>
      <c r="BO228" s="1005"/>
      <c r="BP228" s="282"/>
      <c r="BQ228" s="282"/>
      <c r="BR228" s="282"/>
      <c r="BS228" s="282"/>
      <c r="BT228" s="282"/>
      <c r="BU228" s="282"/>
    </row>
    <row r="229" spans="1:73" ht="40.15" customHeight="1" x14ac:dyDescent="0.25">
      <c r="A229" s="151"/>
      <c r="B229" s="29"/>
      <c r="C229" s="1449"/>
      <c r="D229" s="1162"/>
      <c r="E229" s="1466"/>
      <c r="F229" s="1460"/>
      <c r="G229" s="1348" t="s">
        <v>313</v>
      </c>
      <c r="H229" s="1348">
        <v>2</v>
      </c>
      <c r="I229" s="1348" t="s">
        <v>3041</v>
      </c>
      <c r="J229" s="1348">
        <v>45</v>
      </c>
      <c r="K229" s="1348" t="s">
        <v>3625</v>
      </c>
      <c r="L229" s="1348">
        <v>4502</v>
      </c>
      <c r="M229" s="1348" t="s">
        <v>3060</v>
      </c>
      <c r="N229" s="1454"/>
      <c r="O229" s="1348" t="s">
        <v>3678</v>
      </c>
      <c r="P229" s="1014" t="s">
        <v>1848</v>
      </c>
      <c r="Q229" s="1492">
        <v>2</v>
      </c>
      <c r="R229" s="1489" t="s">
        <v>2871</v>
      </c>
      <c r="S229" s="1041"/>
      <c r="T229" s="1023"/>
      <c r="U229" s="1008"/>
      <c r="V229" s="1008"/>
      <c r="W229" s="1008"/>
      <c r="X229" s="1008"/>
      <c r="Y229" s="1008"/>
      <c r="Z229" s="1005"/>
      <c r="AA229" s="1005"/>
      <c r="AB229" s="1005"/>
      <c r="AC229" s="1005"/>
      <c r="AD229" s="1005"/>
      <c r="AE229" s="1005"/>
      <c r="AF229" s="1005"/>
      <c r="AG229" s="196"/>
      <c r="AH229" s="592"/>
      <c r="AI229" s="592"/>
      <c r="AJ229" s="592"/>
      <c r="AK229" s="196"/>
      <c r="AL229" s="197"/>
      <c r="AM229" s="197"/>
      <c r="AN229" s="197"/>
      <c r="AO229" s="197"/>
      <c r="AP229" s="1151"/>
      <c r="AQ229" s="1005"/>
      <c r="AR229" s="282"/>
      <c r="AS229" s="282"/>
      <c r="AT229" s="282"/>
      <c r="AU229" s="282"/>
      <c r="AV229" s="282"/>
      <c r="AW229" s="282"/>
      <c r="AX229" s="1151"/>
      <c r="AY229" s="1005"/>
      <c r="AZ229" s="282"/>
      <c r="BA229" s="282"/>
      <c r="BB229" s="282"/>
      <c r="BC229" s="282"/>
      <c r="BD229" s="282"/>
      <c r="BE229" s="282"/>
      <c r="BF229" s="1151"/>
      <c r="BG229" s="1005"/>
      <c r="BH229" s="282"/>
      <c r="BI229" s="282"/>
      <c r="BJ229" s="282"/>
      <c r="BK229" s="282"/>
      <c r="BL229" s="282"/>
      <c r="BM229" s="282"/>
      <c r="BN229" s="1151"/>
      <c r="BO229" s="1005"/>
      <c r="BP229" s="282"/>
      <c r="BQ229" s="282"/>
      <c r="BR229" s="282"/>
      <c r="BS229" s="282"/>
      <c r="BT229" s="282"/>
      <c r="BU229" s="282"/>
    </row>
    <row r="230" spans="1:73" ht="40.15" customHeight="1" thickBot="1" x14ac:dyDescent="0.3">
      <c r="A230" s="151"/>
      <c r="B230" s="29"/>
      <c r="C230" s="1449"/>
      <c r="D230" s="1162"/>
      <c r="E230" s="1467"/>
      <c r="F230" s="1461"/>
      <c r="G230" s="1468" t="s">
        <v>313</v>
      </c>
      <c r="H230" s="1468">
        <v>2</v>
      </c>
      <c r="I230" s="1468" t="s">
        <v>3041</v>
      </c>
      <c r="J230" s="1468">
        <v>45</v>
      </c>
      <c r="K230" s="1468" t="s">
        <v>3625</v>
      </c>
      <c r="L230" s="1468">
        <v>4502</v>
      </c>
      <c r="M230" s="1468" t="s">
        <v>3060</v>
      </c>
      <c r="N230" s="1455"/>
      <c r="O230" s="1468" t="s">
        <v>3678</v>
      </c>
      <c r="P230" s="1015" t="s">
        <v>1848</v>
      </c>
      <c r="Q230" s="1493">
        <v>2</v>
      </c>
      <c r="R230" s="1490" t="s">
        <v>2871</v>
      </c>
      <c r="S230" s="1042"/>
      <c r="T230" s="1024"/>
      <c r="U230" s="1009"/>
      <c r="V230" s="1009"/>
      <c r="W230" s="1009"/>
      <c r="X230" s="1009"/>
      <c r="Y230" s="1009"/>
      <c r="Z230" s="1006"/>
      <c r="AA230" s="1006"/>
      <c r="AB230" s="1006"/>
      <c r="AC230" s="1006"/>
      <c r="AD230" s="1006"/>
      <c r="AE230" s="1006"/>
      <c r="AF230" s="1006"/>
      <c r="AG230" s="715"/>
      <c r="AH230" s="716"/>
      <c r="AI230" s="716"/>
      <c r="AJ230" s="716"/>
      <c r="AK230" s="715"/>
      <c r="AL230" s="717"/>
      <c r="AM230" s="717"/>
      <c r="AN230" s="717"/>
      <c r="AO230" s="717"/>
      <c r="AP230" s="1152"/>
      <c r="AQ230" s="1006"/>
      <c r="AR230" s="718"/>
      <c r="AS230" s="718"/>
      <c r="AT230" s="718"/>
      <c r="AU230" s="718"/>
      <c r="AV230" s="718"/>
      <c r="AW230" s="718"/>
      <c r="AX230" s="1152"/>
      <c r="AY230" s="1006"/>
      <c r="AZ230" s="718"/>
      <c r="BA230" s="718"/>
      <c r="BB230" s="718"/>
      <c r="BC230" s="718"/>
      <c r="BD230" s="718"/>
      <c r="BE230" s="718"/>
      <c r="BF230" s="1152"/>
      <c r="BG230" s="1006"/>
      <c r="BH230" s="718"/>
      <c r="BI230" s="718"/>
      <c r="BJ230" s="718"/>
      <c r="BK230" s="718"/>
      <c r="BL230" s="718"/>
      <c r="BM230" s="718"/>
      <c r="BN230" s="1152"/>
      <c r="BO230" s="1006"/>
      <c r="BP230" s="718"/>
      <c r="BQ230" s="718"/>
      <c r="BR230" s="718"/>
      <c r="BS230" s="718"/>
      <c r="BT230" s="718"/>
      <c r="BU230" s="718"/>
    </row>
    <row r="231" spans="1:73" ht="40.15" customHeight="1" thickTop="1" x14ac:dyDescent="0.25">
      <c r="A231" s="151"/>
      <c r="B231" s="29"/>
      <c r="C231" s="1449"/>
      <c r="D231" s="1162"/>
      <c r="E231" s="1465">
        <v>574</v>
      </c>
      <c r="F231" s="1459" t="s">
        <v>3699</v>
      </c>
      <c r="G231" s="1347" t="s">
        <v>2070</v>
      </c>
      <c r="H231" s="1347">
        <v>2000</v>
      </c>
      <c r="I231" s="1347" t="s">
        <v>3041</v>
      </c>
      <c r="J231" s="1347">
        <v>45</v>
      </c>
      <c r="K231" s="1347" t="s">
        <v>3625</v>
      </c>
      <c r="L231" s="1347">
        <v>4502</v>
      </c>
      <c r="M231" s="1347" t="s">
        <v>3060</v>
      </c>
      <c r="N231" s="1453">
        <v>2026004540087</v>
      </c>
      <c r="O231" s="1347" t="s">
        <v>3678</v>
      </c>
      <c r="P231" s="1013" t="s">
        <v>1828</v>
      </c>
      <c r="Q231" s="1491">
        <v>2000</v>
      </c>
      <c r="R231" s="1488" t="s">
        <v>2871</v>
      </c>
      <c r="S231" s="1040"/>
      <c r="T231" s="1022"/>
      <c r="U231" s="1007"/>
      <c r="V231" s="1007"/>
      <c r="W231" s="1007"/>
      <c r="X231" s="1007"/>
      <c r="Y231" s="1007"/>
      <c r="Z231" s="1004">
        <f t="shared" ref="Z231" si="680">+AQ231+AY231+BG231+BO231</f>
        <v>0</v>
      </c>
      <c r="AA231" s="1004">
        <f t="shared" ref="AA231" si="681">SUM(AR231:AR234,AZ231:AZ234,BH231:BH234,BP231:BP234)</f>
        <v>0</v>
      </c>
      <c r="AB231" s="1004">
        <f t="shared" ref="AB231" si="682">SUM(AS231:AS234,BA231:BA234,BI231:BI234,BQ231:BQ234)</f>
        <v>0</v>
      </c>
      <c r="AC231" s="1004">
        <f t="shared" ref="AC231" si="683">SUM(AT231:AT234,BB231:BB234,BJ231:BJ234,BR231:BR234)</f>
        <v>0</v>
      </c>
      <c r="AD231" s="1004">
        <f t="shared" ref="AD231" si="684">SUM(AU231:AU234,BC231:BC234,BK231:BK234,BS231:BS234)</f>
        <v>0</v>
      </c>
      <c r="AE231" s="1004">
        <f t="shared" ref="AE231" si="685">SUM(AV231:AV234,BD231:BD234,BL231:BL234,BT231:BT234)</f>
        <v>0</v>
      </c>
      <c r="AF231" s="1004">
        <f t="shared" ref="AF231" si="686">SUM(AW231:AW234,BE231:BE234,BM231:BM234,BU231:BU234)</f>
        <v>0</v>
      </c>
      <c r="AG231" s="714"/>
      <c r="AH231" s="593"/>
      <c r="AI231" s="593"/>
      <c r="AJ231" s="593"/>
      <c r="AK231" s="207"/>
      <c r="AL231" s="208"/>
      <c r="AM231" s="208"/>
      <c r="AN231" s="208"/>
      <c r="AO231" s="208"/>
      <c r="AP231" s="1150">
        <f t="shared" ref="AP231" si="687">+U231</f>
        <v>0</v>
      </c>
      <c r="AQ231" s="1004">
        <f t="shared" ref="AQ231" si="688">SUM(AR231:AW234)</f>
        <v>0</v>
      </c>
      <c r="AR231" s="299"/>
      <c r="AS231" s="299"/>
      <c r="AT231" s="299"/>
      <c r="AU231" s="299"/>
      <c r="AV231" s="299"/>
      <c r="AW231" s="299"/>
      <c r="AX231" s="1150">
        <f t="shared" ref="AX231" si="689">+V231</f>
        <v>0</v>
      </c>
      <c r="AY231" s="1004">
        <f t="shared" ref="AY231" si="690">SUM(AZ231:BE234)</f>
        <v>0</v>
      </c>
      <c r="AZ231" s="299"/>
      <c r="BA231" s="299"/>
      <c r="BB231" s="299"/>
      <c r="BC231" s="299"/>
      <c r="BD231" s="299"/>
      <c r="BE231" s="299"/>
      <c r="BF231" s="1150">
        <f t="shared" ref="BF231" si="691">+W231</f>
        <v>0</v>
      </c>
      <c r="BG231" s="1004">
        <f t="shared" ref="BG231" si="692">SUM(BH231:BM234)</f>
        <v>0</v>
      </c>
      <c r="BH231" s="299"/>
      <c r="BI231" s="299"/>
      <c r="BJ231" s="299"/>
      <c r="BK231" s="299"/>
      <c r="BL231" s="299"/>
      <c r="BM231" s="299"/>
      <c r="BN231" s="1150">
        <f t="shared" ref="BN231" si="693">+X231</f>
        <v>0</v>
      </c>
      <c r="BO231" s="1004">
        <f t="shared" ref="BO231" si="694">SUM(BP231:BU234)</f>
        <v>0</v>
      </c>
      <c r="BP231" s="299"/>
      <c r="BQ231" s="299"/>
      <c r="BR231" s="299"/>
      <c r="BS231" s="299"/>
      <c r="BT231" s="299"/>
      <c r="BU231" s="299"/>
    </row>
    <row r="232" spans="1:73" ht="40.15" customHeight="1" x14ac:dyDescent="0.25">
      <c r="A232" s="151"/>
      <c r="B232" s="29"/>
      <c r="C232" s="1449"/>
      <c r="D232" s="1162"/>
      <c r="E232" s="1466"/>
      <c r="F232" s="1460"/>
      <c r="G232" s="1348" t="s">
        <v>2070</v>
      </c>
      <c r="H232" s="1348">
        <v>2000</v>
      </c>
      <c r="I232" s="1348" t="s">
        <v>3041</v>
      </c>
      <c r="J232" s="1348">
        <v>45</v>
      </c>
      <c r="K232" s="1348" t="s">
        <v>3625</v>
      </c>
      <c r="L232" s="1348">
        <v>4502</v>
      </c>
      <c r="M232" s="1348" t="s">
        <v>3060</v>
      </c>
      <c r="N232" s="1454"/>
      <c r="O232" s="1348" t="s">
        <v>3678</v>
      </c>
      <c r="P232" s="1014" t="s">
        <v>1828</v>
      </c>
      <c r="Q232" s="1492">
        <v>2000</v>
      </c>
      <c r="R232" s="1489" t="s">
        <v>2871</v>
      </c>
      <c r="S232" s="1041"/>
      <c r="T232" s="1023"/>
      <c r="U232" s="1008"/>
      <c r="V232" s="1008"/>
      <c r="W232" s="1008"/>
      <c r="X232" s="1008"/>
      <c r="Y232" s="1008"/>
      <c r="Z232" s="1005"/>
      <c r="AA232" s="1005"/>
      <c r="AB232" s="1005"/>
      <c r="AC232" s="1005"/>
      <c r="AD232" s="1005"/>
      <c r="AE232" s="1005"/>
      <c r="AF232" s="1005"/>
      <c r="AG232" s="479"/>
      <c r="AH232" s="592"/>
      <c r="AI232" s="592"/>
      <c r="AJ232" s="592"/>
      <c r="AK232" s="196"/>
      <c r="AL232" s="197"/>
      <c r="AM232" s="197"/>
      <c r="AN232" s="197"/>
      <c r="AO232" s="197"/>
      <c r="AP232" s="1151"/>
      <c r="AQ232" s="1005"/>
      <c r="AR232" s="282"/>
      <c r="AS232" s="282"/>
      <c r="AT232" s="282"/>
      <c r="AU232" s="282"/>
      <c r="AV232" s="282"/>
      <c r="AW232" s="282"/>
      <c r="AX232" s="1151"/>
      <c r="AY232" s="1005"/>
      <c r="AZ232" s="282"/>
      <c r="BA232" s="282"/>
      <c r="BB232" s="282"/>
      <c r="BC232" s="282"/>
      <c r="BD232" s="282"/>
      <c r="BE232" s="282"/>
      <c r="BF232" s="1151"/>
      <c r="BG232" s="1005"/>
      <c r="BH232" s="282"/>
      <c r="BI232" s="282"/>
      <c r="BJ232" s="282"/>
      <c r="BK232" s="282"/>
      <c r="BL232" s="282"/>
      <c r="BM232" s="282"/>
      <c r="BN232" s="1151"/>
      <c r="BO232" s="1005"/>
      <c r="BP232" s="282"/>
      <c r="BQ232" s="282"/>
      <c r="BR232" s="282"/>
      <c r="BS232" s="282"/>
      <c r="BT232" s="282"/>
      <c r="BU232" s="282"/>
    </row>
    <row r="233" spans="1:73" ht="40.15" customHeight="1" x14ac:dyDescent="0.25">
      <c r="A233" s="151"/>
      <c r="B233" s="29"/>
      <c r="C233" s="1449"/>
      <c r="D233" s="1162"/>
      <c r="E233" s="1466"/>
      <c r="F233" s="1460"/>
      <c r="G233" s="1348" t="s">
        <v>2070</v>
      </c>
      <c r="H233" s="1348">
        <v>2000</v>
      </c>
      <c r="I233" s="1348" t="s">
        <v>3041</v>
      </c>
      <c r="J233" s="1348">
        <v>45</v>
      </c>
      <c r="K233" s="1348" t="s">
        <v>3625</v>
      </c>
      <c r="L233" s="1348">
        <v>4502</v>
      </c>
      <c r="M233" s="1348" t="s">
        <v>3060</v>
      </c>
      <c r="N233" s="1454"/>
      <c r="O233" s="1348" t="s">
        <v>3678</v>
      </c>
      <c r="P233" s="1014" t="s">
        <v>1828</v>
      </c>
      <c r="Q233" s="1492">
        <v>2000</v>
      </c>
      <c r="R233" s="1489" t="s">
        <v>2871</v>
      </c>
      <c r="S233" s="1041"/>
      <c r="T233" s="1023"/>
      <c r="U233" s="1008"/>
      <c r="V233" s="1008"/>
      <c r="W233" s="1008"/>
      <c r="X233" s="1008"/>
      <c r="Y233" s="1008"/>
      <c r="Z233" s="1005"/>
      <c r="AA233" s="1005"/>
      <c r="AB233" s="1005"/>
      <c r="AC233" s="1005"/>
      <c r="AD233" s="1005"/>
      <c r="AE233" s="1005"/>
      <c r="AF233" s="1005"/>
      <c r="AG233" s="196"/>
      <c r="AH233" s="592"/>
      <c r="AI233" s="592"/>
      <c r="AJ233" s="592"/>
      <c r="AK233" s="196"/>
      <c r="AL233" s="197"/>
      <c r="AM233" s="197"/>
      <c r="AN233" s="197"/>
      <c r="AO233" s="197"/>
      <c r="AP233" s="1151"/>
      <c r="AQ233" s="1005"/>
      <c r="AR233" s="282"/>
      <c r="AS233" s="282"/>
      <c r="AT233" s="282"/>
      <c r="AU233" s="282"/>
      <c r="AV233" s="282"/>
      <c r="AW233" s="282"/>
      <c r="AX233" s="1151"/>
      <c r="AY233" s="1005"/>
      <c r="AZ233" s="282"/>
      <c r="BA233" s="282"/>
      <c r="BB233" s="282"/>
      <c r="BC233" s="282"/>
      <c r="BD233" s="282"/>
      <c r="BE233" s="282"/>
      <c r="BF233" s="1151"/>
      <c r="BG233" s="1005"/>
      <c r="BH233" s="282"/>
      <c r="BI233" s="282"/>
      <c r="BJ233" s="282"/>
      <c r="BK233" s="282"/>
      <c r="BL233" s="282"/>
      <c r="BM233" s="282"/>
      <c r="BN233" s="1151"/>
      <c r="BO233" s="1005"/>
      <c r="BP233" s="282"/>
      <c r="BQ233" s="282"/>
      <c r="BR233" s="282"/>
      <c r="BS233" s="282"/>
      <c r="BT233" s="282"/>
      <c r="BU233" s="282"/>
    </row>
    <row r="234" spans="1:73" ht="40.15" customHeight="1" thickBot="1" x14ac:dyDescent="0.3">
      <c r="A234" s="151"/>
      <c r="B234" s="29"/>
      <c r="C234" s="1450"/>
      <c r="D234" s="1163"/>
      <c r="E234" s="1467"/>
      <c r="F234" s="1461"/>
      <c r="G234" s="1468" t="s">
        <v>2070</v>
      </c>
      <c r="H234" s="1468">
        <v>2000</v>
      </c>
      <c r="I234" s="1468" t="s">
        <v>3041</v>
      </c>
      <c r="J234" s="1468">
        <v>45</v>
      </c>
      <c r="K234" s="1468" t="s">
        <v>3625</v>
      </c>
      <c r="L234" s="1468">
        <v>4502</v>
      </c>
      <c r="M234" s="1468" t="s">
        <v>3060</v>
      </c>
      <c r="N234" s="1455"/>
      <c r="O234" s="1468" t="s">
        <v>3678</v>
      </c>
      <c r="P234" s="1015" t="s">
        <v>1828</v>
      </c>
      <c r="Q234" s="1493">
        <v>2000</v>
      </c>
      <c r="R234" s="1490" t="s">
        <v>2871</v>
      </c>
      <c r="S234" s="1042"/>
      <c r="T234" s="1024"/>
      <c r="U234" s="1009"/>
      <c r="V234" s="1009"/>
      <c r="W234" s="1009"/>
      <c r="X234" s="1009"/>
      <c r="Y234" s="1009"/>
      <c r="Z234" s="1006"/>
      <c r="AA234" s="1006"/>
      <c r="AB234" s="1006"/>
      <c r="AC234" s="1006"/>
      <c r="AD234" s="1006"/>
      <c r="AE234" s="1006"/>
      <c r="AF234" s="1006"/>
      <c r="AG234" s="715"/>
      <c r="AH234" s="716"/>
      <c r="AI234" s="716"/>
      <c r="AJ234" s="716"/>
      <c r="AK234" s="715"/>
      <c r="AL234" s="717"/>
      <c r="AM234" s="717"/>
      <c r="AN234" s="717"/>
      <c r="AO234" s="717"/>
      <c r="AP234" s="1152"/>
      <c r="AQ234" s="1006"/>
      <c r="AR234" s="718"/>
      <c r="AS234" s="718"/>
      <c r="AT234" s="718"/>
      <c r="AU234" s="718"/>
      <c r="AV234" s="718"/>
      <c r="AW234" s="718"/>
      <c r="AX234" s="1152"/>
      <c r="AY234" s="1006"/>
      <c r="AZ234" s="718"/>
      <c r="BA234" s="718"/>
      <c r="BB234" s="718"/>
      <c r="BC234" s="718"/>
      <c r="BD234" s="718"/>
      <c r="BE234" s="718"/>
      <c r="BF234" s="1152"/>
      <c r="BG234" s="1006"/>
      <c r="BH234" s="718"/>
      <c r="BI234" s="718"/>
      <c r="BJ234" s="718"/>
      <c r="BK234" s="718"/>
      <c r="BL234" s="718"/>
      <c r="BM234" s="718"/>
      <c r="BN234" s="1152"/>
      <c r="BO234" s="1006"/>
      <c r="BP234" s="718"/>
      <c r="BQ234" s="718"/>
      <c r="BR234" s="718"/>
      <c r="BS234" s="718"/>
      <c r="BT234" s="718"/>
      <c r="BU234" s="718"/>
    </row>
    <row r="235" spans="1:73" ht="40.15" customHeight="1" thickTop="1" x14ac:dyDescent="0.25">
      <c r="A235" s="152"/>
      <c r="C235" s="30"/>
      <c r="D235" s="377"/>
      <c r="E235" s="435"/>
      <c r="F235" s="448"/>
      <c r="G235" s="212"/>
      <c r="H235" s="210"/>
      <c r="I235" s="210"/>
      <c r="J235" s="379"/>
      <c r="K235" s="379"/>
      <c r="L235" s="379"/>
      <c r="M235" s="379"/>
      <c r="N235" s="380"/>
      <c r="O235" s="379"/>
      <c r="P235" s="381"/>
      <c r="Q235" s="191"/>
      <c r="R235" s="126"/>
      <c r="S235" s="11"/>
      <c r="T235" s="11"/>
      <c r="U235" s="40"/>
      <c r="V235" s="40"/>
      <c r="W235" s="40"/>
      <c r="X235" s="40"/>
      <c r="Y235" s="249"/>
      <c r="Z235" s="250"/>
      <c r="AA235" s="250"/>
      <c r="AB235" s="250"/>
      <c r="AC235" s="250"/>
      <c r="AD235" s="250"/>
      <c r="AE235" s="250"/>
      <c r="AF235" s="250"/>
      <c r="AG235" s="250"/>
      <c r="AH235" s="250"/>
      <c r="AI235" s="250"/>
      <c r="AJ235" s="250"/>
      <c r="AK235" s="43"/>
      <c r="AL235" s="43"/>
      <c r="AM235" s="43"/>
      <c r="AN235" s="43"/>
      <c r="AO235" s="43"/>
      <c r="AP235" s="44"/>
      <c r="AQ235" s="43"/>
      <c r="AR235" s="45"/>
      <c r="AS235" s="45"/>
      <c r="AT235" s="45"/>
      <c r="AU235" s="45"/>
      <c r="AV235" s="45"/>
      <c r="AW235" s="45"/>
      <c r="AX235" s="44"/>
      <c r="AY235" s="43"/>
      <c r="AZ235" s="45"/>
      <c r="BA235" s="45"/>
      <c r="BB235" s="45"/>
      <c r="BC235" s="45"/>
      <c r="BD235" s="45"/>
      <c r="BE235" s="45"/>
      <c r="BF235" s="44"/>
      <c r="BG235" s="43"/>
      <c r="BH235" s="45"/>
      <c r="BI235" s="45"/>
      <c r="BJ235" s="45"/>
      <c r="BK235" s="45"/>
      <c r="BL235" s="45"/>
      <c r="BM235" s="45"/>
      <c r="BN235" s="44"/>
      <c r="BO235" s="43"/>
      <c r="BP235" s="45"/>
      <c r="BQ235" s="45"/>
      <c r="BR235" s="45"/>
      <c r="BS235" s="45"/>
      <c r="BT235" s="45"/>
      <c r="BU235" s="45"/>
    </row>
    <row r="236" spans="1:73" ht="40.15" customHeight="1" thickBot="1" x14ac:dyDescent="0.3">
      <c r="A236" s="679" t="s">
        <v>3722</v>
      </c>
      <c r="B236" s="251" t="s">
        <v>1850</v>
      </c>
      <c r="C236" s="252"/>
      <c r="D236" s="271"/>
      <c r="E236" s="438"/>
      <c r="F236" s="451"/>
      <c r="G236" s="397"/>
      <c r="H236" s="409"/>
      <c r="I236" s="409"/>
      <c r="J236" s="399"/>
      <c r="K236" s="399"/>
      <c r="L236" s="271"/>
      <c r="M236" s="271"/>
      <c r="N236" s="396"/>
      <c r="O236" s="400"/>
      <c r="P236" s="410"/>
      <c r="Q236" s="189"/>
      <c r="R236" s="189"/>
      <c r="S236" s="254"/>
      <c r="T236" s="255"/>
      <c r="U236" s="256"/>
      <c r="V236" s="256"/>
      <c r="W236" s="256"/>
      <c r="X236" s="256"/>
      <c r="Y236" s="312"/>
      <c r="Z236" s="278">
        <f>+Z237+Z270+Z291+Z320+Z337</f>
        <v>0</v>
      </c>
      <c r="AA236" s="278">
        <f t="shared" ref="AA236:AF236" si="695">+AA237+AA270+AA291+AA320+AA337</f>
        <v>0</v>
      </c>
      <c r="AB236" s="278">
        <f t="shared" si="695"/>
        <v>0</v>
      </c>
      <c r="AC236" s="278">
        <f t="shared" si="695"/>
        <v>0</v>
      </c>
      <c r="AD236" s="278">
        <f t="shared" si="695"/>
        <v>0</v>
      </c>
      <c r="AE236" s="278">
        <f t="shared" si="695"/>
        <v>0</v>
      </c>
      <c r="AF236" s="278">
        <f t="shared" si="695"/>
        <v>0</v>
      </c>
      <c r="AG236" s="256"/>
      <c r="AH236" s="256"/>
      <c r="AI236" s="256"/>
      <c r="AJ236" s="256"/>
      <c r="AK236" s="945"/>
      <c r="AL236" s="945"/>
      <c r="AM236" s="945"/>
      <c r="AN236" s="945"/>
      <c r="AO236" s="945"/>
      <c r="AP236" s="280"/>
      <c r="AQ236" s="278">
        <f t="shared" ref="AQ236:AW236" si="696">+AQ237+AQ270+AQ291+AQ320+AQ337</f>
        <v>0</v>
      </c>
      <c r="AR236" s="278">
        <f t="shared" si="696"/>
        <v>0</v>
      </c>
      <c r="AS236" s="278">
        <f t="shared" si="696"/>
        <v>0</v>
      </c>
      <c r="AT236" s="278">
        <f t="shared" si="696"/>
        <v>0</v>
      </c>
      <c r="AU236" s="278">
        <f t="shared" si="696"/>
        <v>0</v>
      </c>
      <c r="AV236" s="278">
        <f t="shared" si="696"/>
        <v>0</v>
      </c>
      <c r="AW236" s="278">
        <f t="shared" si="696"/>
        <v>0</v>
      </c>
      <c r="AX236" s="280"/>
      <c r="AY236" s="278">
        <f t="shared" ref="AY236:BE236" si="697">+AY237+AY270+AY291+AY320+AY337</f>
        <v>0</v>
      </c>
      <c r="AZ236" s="278">
        <f t="shared" si="697"/>
        <v>0</v>
      </c>
      <c r="BA236" s="278">
        <f t="shared" si="697"/>
        <v>0</v>
      </c>
      <c r="BB236" s="278">
        <f t="shared" si="697"/>
        <v>0</v>
      </c>
      <c r="BC236" s="278">
        <f t="shared" si="697"/>
        <v>0</v>
      </c>
      <c r="BD236" s="278">
        <f t="shared" si="697"/>
        <v>0</v>
      </c>
      <c r="BE236" s="278">
        <f t="shared" si="697"/>
        <v>0</v>
      </c>
      <c r="BF236" s="280"/>
      <c r="BG236" s="278">
        <f t="shared" ref="BG236:BM236" si="698">+BG237+BG270+BG291+BG320+BG337</f>
        <v>0</v>
      </c>
      <c r="BH236" s="278">
        <f t="shared" si="698"/>
        <v>0</v>
      </c>
      <c r="BI236" s="278">
        <f t="shared" si="698"/>
        <v>0</v>
      </c>
      <c r="BJ236" s="278">
        <f t="shared" si="698"/>
        <v>0</v>
      </c>
      <c r="BK236" s="278">
        <f t="shared" si="698"/>
        <v>0</v>
      </c>
      <c r="BL236" s="278">
        <f t="shared" si="698"/>
        <v>0</v>
      </c>
      <c r="BM236" s="278">
        <f t="shared" si="698"/>
        <v>0</v>
      </c>
      <c r="BN236" s="280"/>
      <c r="BO236" s="278">
        <f t="shared" ref="BO236:BU236" si="699">+BO237+BO270+BO291+BO320+BO337</f>
        <v>0</v>
      </c>
      <c r="BP236" s="278">
        <f t="shared" si="699"/>
        <v>0</v>
      </c>
      <c r="BQ236" s="278">
        <f t="shared" si="699"/>
        <v>0</v>
      </c>
      <c r="BR236" s="278">
        <f t="shared" si="699"/>
        <v>0</v>
      </c>
      <c r="BS236" s="278">
        <f t="shared" si="699"/>
        <v>0</v>
      </c>
      <c r="BT236" s="278">
        <f t="shared" si="699"/>
        <v>0</v>
      </c>
      <c r="BU236" s="682">
        <f t="shared" si="699"/>
        <v>0</v>
      </c>
    </row>
    <row r="237" spans="1:73" ht="40.15" customHeight="1" thickTop="1" thickBot="1" x14ac:dyDescent="0.3">
      <c r="A237" s="151"/>
      <c r="B237" s="924" t="s">
        <v>1531</v>
      </c>
      <c r="C237" s="238" t="s">
        <v>171</v>
      </c>
      <c r="D237" s="421"/>
      <c r="E237" s="662"/>
      <c r="F237" s="447"/>
      <c r="G237" s="373"/>
      <c r="H237" s="375"/>
      <c r="I237" s="375"/>
      <c r="J237" s="376"/>
      <c r="K237" s="376"/>
      <c r="L237" s="421"/>
      <c r="M237" s="423"/>
      <c r="N237" s="663"/>
      <c r="O237" s="664"/>
      <c r="P237" s="664"/>
      <c r="Q237" s="666"/>
      <c r="R237" s="698"/>
      <c r="S237" s="698"/>
      <c r="T237" s="783"/>
      <c r="U237" s="668"/>
      <c r="V237" s="668"/>
      <c r="W237" s="668"/>
      <c r="X237" s="668"/>
      <c r="Y237" s="248"/>
      <c r="Z237" s="700">
        <f t="shared" ref="Z237:AF291" si="700">+AQ237+AY237+BG237+BO237</f>
        <v>0</v>
      </c>
      <c r="AA237" s="700">
        <f t="shared" si="700"/>
        <v>0</v>
      </c>
      <c r="AB237" s="700">
        <f t="shared" si="700"/>
        <v>0</v>
      </c>
      <c r="AC237" s="700">
        <f t="shared" si="700"/>
        <v>0</v>
      </c>
      <c r="AD237" s="700">
        <f t="shared" si="700"/>
        <v>0</v>
      </c>
      <c r="AE237" s="700">
        <f t="shared" si="700"/>
        <v>0</v>
      </c>
      <c r="AF237" s="700">
        <f t="shared" si="700"/>
        <v>0</v>
      </c>
      <c r="AG237" s="246"/>
      <c r="AH237" s="246"/>
      <c r="AI237" s="246"/>
      <c r="AJ237" s="246"/>
      <c r="AK237" s="246"/>
      <c r="AL237" s="246"/>
      <c r="AM237" s="246"/>
      <c r="AN237" s="246"/>
      <c r="AO237" s="246"/>
      <c r="AP237" s="784"/>
      <c r="AQ237" s="670">
        <f t="shared" ref="AQ237" si="701">SUM(AQ238:AQ269)</f>
        <v>0</v>
      </c>
      <c r="AR237" s="670">
        <f>SUM(AR238:AR269)</f>
        <v>0</v>
      </c>
      <c r="AS237" s="670">
        <f t="shared" ref="AS237:AW237" si="702">SUM(AS238:AS269)</f>
        <v>0</v>
      </c>
      <c r="AT237" s="670">
        <f t="shared" si="702"/>
        <v>0</v>
      </c>
      <c r="AU237" s="670">
        <f t="shared" si="702"/>
        <v>0</v>
      </c>
      <c r="AV237" s="670">
        <f t="shared" si="702"/>
        <v>0</v>
      </c>
      <c r="AW237" s="670">
        <f t="shared" si="702"/>
        <v>0</v>
      </c>
      <c r="AX237" s="784"/>
      <c r="AY237" s="670">
        <f t="shared" ref="AY237" si="703">SUM(AY238:AY269)</f>
        <v>0</v>
      </c>
      <c r="AZ237" s="670">
        <f>SUM(AZ238:AZ269)</f>
        <v>0</v>
      </c>
      <c r="BA237" s="670">
        <f t="shared" ref="BA237:BE237" si="704">SUM(BA238:BA269)</f>
        <v>0</v>
      </c>
      <c r="BB237" s="670">
        <f t="shared" si="704"/>
        <v>0</v>
      </c>
      <c r="BC237" s="670">
        <f t="shared" si="704"/>
        <v>0</v>
      </c>
      <c r="BD237" s="670">
        <f t="shared" si="704"/>
        <v>0</v>
      </c>
      <c r="BE237" s="670">
        <f t="shared" si="704"/>
        <v>0</v>
      </c>
      <c r="BF237" s="784"/>
      <c r="BG237" s="670">
        <f t="shared" ref="BG237" si="705">SUM(BG238:BG269)</f>
        <v>0</v>
      </c>
      <c r="BH237" s="670">
        <f>SUM(BH238:BH269)</f>
        <v>0</v>
      </c>
      <c r="BI237" s="670">
        <f t="shared" ref="BI237:BM237" si="706">SUM(BI238:BI269)</f>
        <v>0</v>
      </c>
      <c r="BJ237" s="670">
        <f t="shared" si="706"/>
        <v>0</v>
      </c>
      <c r="BK237" s="670">
        <f t="shared" si="706"/>
        <v>0</v>
      </c>
      <c r="BL237" s="670">
        <f t="shared" si="706"/>
        <v>0</v>
      </c>
      <c r="BM237" s="670">
        <f t="shared" si="706"/>
        <v>0</v>
      </c>
      <c r="BN237" s="784"/>
      <c r="BO237" s="670">
        <f t="shared" ref="BO237" si="707">SUM(BO238:BO269)</f>
        <v>0</v>
      </c>
      <c r="BP237" s="670">
        <f>SUM(BP238:BP269)</f>
        <v>0</v>
      </c>
      <c r="BQ237" s="670">
        <f t="shared" ref="BQ237:BU237" si="708">SUM(BQ238:BQ269)</f>
        <v>0</v>
      </c>
      <c r="BR237" s="670">
        <f t="shared" si="708"/>
        <v>0</v>
      </c>
      <c r="BS237" s="670">
        <f t="shared" si="708"/>
        <v>0</v>
      </c>
      <c r="BT237" s="670">
        <f t="shared" si="708"/>
        <v>0</v>
      </c>
      <c r="BU237" s="670">
        <f t="shared" si="708"/>
        <v>0</v>
      </c>
    </row>
    <row r="238" spans="1:73" ht="40.15" customHeight="1" thickTop="1" x14ac:dyDescent="0.25">
      <c r="A238" s="151"/>
      <c r="B238" s="24"/>
      <c r="C238" s="1449" t="s">
        <v>1851</v>
      </c>
      <c r="D238" s="1050" t="s">
        <v>1852</v>
      </c>
      <c r="E238" s="1062">
        <v>575</v>
      </c>
      <c r="F238" s="1572" t="s">
        <v>3723</v>
      </c>
      <c r="G238" s="1569" t="s">
        <v>3548</v>
      </c>
      <c r="H238" s="1569">
        <v>1</v>
      </c>
      <c r="I238" s="1569" t="s">
        <v>3041</v>
      </c>
      <c r="J238" s="1569">
        <v>45</v>
      </c>
      <c r="K238" s="1569" t="s">
        <v>3625</v>
      </c>
      <c r="L238" s="1569">
        <v>4502</v>
      </c>
      <c r="M238" s="1569" t="s">
        <v>3060</v>
      </c>
      <c r="N238" s="1581">
        <v>2026004540088</v>
      </c>
      <c r="O238" s="1569" t="s">
        <v>3724</v>
      </c>
      <c r="P238" s="1575" t="s">
        <v>1853</v>
      </c>
      <c r="Q238" s="1577">
        <v>1</v>
      </c>
      <c r="R238" s="1579" t="s">
        <v>2871</v>
      </c>
      <c r="S238" s="1040"/>
      <c r="T238" s="1022"/>
      <c r="U238" s="1007"/>
      <c r="V238" s="1007"/>
      <c r="W238" s="1007"/>
      <c r="X238" s="1007"/>
      <c r="Y238" s="1007"/>
      <c r="Z238" s="1004">
        <f t="shared" si="700"/>
        <v>0</v>
      </c>
      <c r="AA238" s="1004">
        <f t="shared" ref="AA238" si="709">SUM(AR238:AR241,AZ238:AZ241,BH238:BH241,BP238:BP241)</f>
        <v>0</v>
      </c>
      <c r="AB238" s="1004">
        <f t="shared" ref="AB238" si="710">SUM(AS238:AS241,BA238:BA241,BI238:BI241,BQ238:BQ241)</f>
        <v>0</v>
      </c>
      <c r="AC238" s="1004">
        <f t="shared" ref="AC238" si="711">SUM(AT238:AT241,BB238:BB241,BJ238:BJ241,BR238:BR241)</f>
        <v>0</v>
      </c>
      <c r="AD238" s="1004">
        <f t="shared" ref="AD238" si="712">SUM(AU238:AU241,BC238:BC241,BK238:BK241,BS238:BS241)</f>
        <v>0</v>
      </c>
      <c r="AE238" s="1004">
        <f t="shared" ref="AE238" si="713">SUM(AV238:AV241,BD238:BD241,BL238:BL241,BT238:BT241)</f>
        <v>0</v>
      </c>
      <c r="AF238" s="1004">
        <f t="shared" ref="AF238" si="714">SUM(AW238:AW241,BE238:BE241,BM238:BM241,BU238:BU241)</f>
        <v>0</v>
      </c>
      <c r="AG238" s="714"/>
      <c r="AH238" s="593"/>
      <c r="AI238" s="593"/>
      <c r="AJ238" s="593"/>
      <c r="AK238" s="207"/>
      <c r="AL238" s="208"/>
      <c r="AM238" s="208"/>
      <c r="AN238" s="208"/>
      <c r="AO238" s="208"/>
      <c r="AP238" s="1150">
        <f t="shared" ref="AP238" si="715">+U238</f>
        <v>0</v>
      </c>
      <c r="AQ238" s="1004">
        <f t="shared" ref="AQ238" si="716">SUM(AR238:AW241)</f>
        <v>0</v>
      </c>
      <c r="AR238" s="299"/>
      <c r="AS238" s="299"/>
      <c r="AT238" s="299"/>
      <c r="AU238" s="299"/>
      <c r="AV238" s="299"/>
      <c r="AW238" s="299"/>
      <c r="AX238" s="1150">
        <f t="shared" ref="AX238" si="717">+V238</f>
        <v>0</v>
      </c>
      <c r="AY238" s="1004">
        <f t="shared" ref="AY238" si="718">SUM(AZ238:BE241)</f>
        <v>0</v>
      </c>
      <c r="AZ238" s="299"/>
      <c r="BA238" s="299"/>
      <c r="BB238" s="299"/>
      <c r="BC238" s="299"/>
      <c r="BD238" s="299"/>
      <c r="BE238" s="299"/>
      <c r="BF238" s="1150">
        <f t="shared" ref="BF238" si="719">+W238</f>
        <v>0</v>
      </c>
      <c r="BG238" s="1004">
        <f t="shared" ref="BG238" si="720">SUM(BH238:BM241)</f>
        <v>0</v>
      </c>
      <c r="BH238" s="299"/>
      <c r="BI238" s="299"/>
      <c r="BJ238" s="299"/>
      <c r="BK238" s="299"/>
      <c r="BL238" s="299"/>
      <c r="BM238" s="299"/>
      <c r="BN238" s="1150">
        <f t="shared" ref="BN238" si="721">+X238</f>
        <v>0</v>
      </c>
      <c r="BO238" s="1004">
        <f t="shared" ref="BO238" si="722">SUM(BP238:BU241)</f>
        <v>0</v>
      </c>
      <c r="BP238" s="299"/>
      <c r="BQ238" s="299"/>
      <c r="BR238" s="299"/>
      <c r="BS238" s="299"/>
      <c r="BT238" s="299"/>
      <c r="BU238" s="299"/>
    </row>
    <row r="239" spans="1:73" ht="40.15" customHeight="1" x14ac:dyDescent="0.25">
      <c r="A239" s="151"/>
      <c r="B239" s="24"/>
      <c r="C239" s="1449"/>
      <c r="D239" s="1050"/>
      <c r="E239" s="1062"/>
      <c r="F239" s="1572" t="s">
        <v>3723</v>
      </c>
      <c r="G239" s="1569" t="s">
        <v>3548</v>
      </c>
      <c r="H239" s="1569">
        <v>1</v>
      </c>
      <c r="I239" s="1569" t="s">
        <v>3041</v>
      </c>
      <c r="J239" s="1569">
        <v>45</v>
      </c>
      <c r="K239" s="1569" t="s">
        <v>3625</v>
      </c>
      <c r="L239" s="1569">
        <v>4502</v>
      </c>
      <c r="M239" s="1569" t="s">
        <v>3060</v>
      </c>
      <c r="N239" s="1581"/>
      <c r="O239" s="1569" t="s">
        <v>3724</v>
      </c>
      <c r="P239" s="1575" t="s">
        <v>1853</v>
      </c>
      <c r="Q239" s="1577">
        <v>1</v>
      </c>
      <c r="R239" s="1579" t="s">
        <v>2871</v>
      </c>
      <c r="S239" s="1041"/>
      <c r="T239" s="1023"/>
      <c r="U239" s="1008"/>
      <c r="V239" s="1008"/>
      <c r="W239" s="1008"/>
      <c r="X239" s="1008"/>
      <c r="Y239" s="1008"/>
      <c r="Z239" s="1005"/>
      <c r="AA239" s="1005"/>
      <c r="AB239" s="1005"/>
      <c r="AC239" s="1005"/>
      <c r="AD239" s="1005"/>
      <c r="AE239" s="1005"/>
      <c r="AF239" s="1005"/>
      <c r="AG239" s="479"/>
      <c r="AH239" s="592"/>
      <c r="AI239" s="592"/>
      <c r="AJ239" s="592"/>
      <c r="AK239" s="196"/>
      <c r="AL239" s="197"/>
      <c r="AM239" s="197"/>
      <c r="AN239" s="197"/>
      <c r="AO239" s="197"/>
      <c r="AP239" s="1151"/>
      <c r="AQ239" s="1005"/>
      <c r="AR239" s="282"/>
      <c r="AS239" s="282"/>
      <c r="AT239" s="282"/>
      <c r="AU239" s="282"/>
      <c r="AV239" s="282"/>
      <c r="AW239" s="282"/>
      <c r="AX239" s="1151"/>
      <c r="AY239" s="1005"/>
      <c r="AZ239" s="282"/>
      <c r="BA239" s="282"/>
      <c r="BB239" s="282"/>
      <c r="BC239" s="282"/>
      <c r="BD239" s="282"/>
      <c r="BE239" s="282"/>
      <c r="BF239" s="1151"/>
      <c r="BG239" s="1005"/>
      <c r="BH239" s="282"/>
      <c r="BI239" s="282"/>
      <c r="BJ239" s="282"/>
      <c r="BK239" s="282"/>
      <c r="BL239" s="282"/>
      <c r="BM239" s="282"/>
      <c r="BN239" s="1151"/>
      <c r="BO239" s="1005"/>
      <c r="BP239" s="282"/>
      <c r="BQ239" s="282"/>
      <c r="BR239" s="282"/>
      <c r="BS239" s="282"/>
      <c r="BT239" s="282"/>
      <c r="BU239" s="282"/>
    </row>
    <row r="240" spans="1:73" ht="40.15" customHeight="1" x14ac:dyDescent="0.25">
      <c r="A240" s="151"/>
      <c r="B240" s="24"/>
      <c r="C240" s="1449"/>
      <c r="D240" s="1050"/>
      <c r="E240" s="1062"/>
      <c r="F240" s="1572" t="s">
        <v>3723</v>
      </c>
      <c r="G240" s="1569" t="s">
        <v>3548</v>
      </c>
      <c r="H240" s="1569">
        <v>1</v>
      </c>
      <c r="I240" s="1569" t="s">
        <v>3041</v>
      </c>
      <c r="J240" s="1569">
        <v>45</v>
      </c>
      <c r="K240" s="1569" t="s">
        <v>3625</v>
      </c>
      <c r="L240" s="1569">
        <v>4502</v>
      </c>
      <c r="M240" s="1569" t="s">
        <v>3060</v>
      </c>
      <c r="N240" s="1581"/>
      <c r="O240" s="1569" t="s">
        <v>3724</v>
      </c>
      <c r="P240" s="1575" t="s">
        <v>1853</v>
      </c>
      <c r="Q240" s="1577">
        <v>1</v>
      </c>
      <c r="R240" s="1579" t="s">
        <v>2871</v>
      </c>
      <c r="S240" s="1041"/>
      <c r="T240" s="1023"/>
      <c r="U240" s="1008"/>
      <c r="V240" s="1008"/>
      <c r="W240" s="1008"/>
      <c r="X240" s="1008"/>
      <c r="Y240" s="1008"/>
      <c r="Z240" s="1005"/>
      <c r="AA240" s="1005"/>
      <c r="AB240" s="1005"/>
      <c r="AC240" s="1005"/>
      <c r="AD240" s="1005"/>
      <c r="AE240" s="1005"/>
      <c r="AF240" s="1005"/>
      <c r="AG240" s="196"/>
      <c r="AH240" s="592"/>
      <c r="AI240" s="592"/>
      <c r="AJ240" s="592"/>
      <c r="AK240" s="196"/>
      <c r="AL240" s="197"/>
      <c r="AM240" s="197"/>
      <c r="AN240" s="197"/>
      <c r="AO240" s="197"/>
      <c r="AP240" s="1151"/>
      <c r="AQ240" s="1005"/>
      <c r="AR240" s="282"/>
      <c r="AS240" s="282"/>
      <c r="AT240" s="282"/>
      <c r="AU240" s="282"/>
      <c r="AV240" s="282"/>
      <c r="AW240" s="282"/>
      <c r="AX240" s="1151"/>
      <c r="AY240" s="1005"/>
      <c r="AZ240" s="282"/>
      <c r="BA240" s="282"/>
      <c r="BB240" s="282"/>
      <c r="BC240" s="282"/>
      <c r="BD240" s="282"/>
      <c r="BE240" s="282"/>
      <c r="BF240" s="1151"/>
      <c r="BG240" s="1005"/>
      <c r="BH240" s="282"/>
      <c r="BI240" s="282"/>
      <c r="BJ240" s="282"/>
      <c r="BK240" s="282"/>
      <c r="BL240" s="282"/>
      <c r="BM240" s="282"/>
      <c r="BN240" s="1151"/>
      <c r="BO240" s="1005"/>
      <c r="BP240" s="282"/>
      <c r="BQ240" s="282"/>
      <c r="BR240" s="282"/>
      <c r="BS240" s="282"/>
      <c r="BT240" s="282"/>
      <c r="BU240" s="282"/>
    </row>
    <row r="241" spans="1:73" ht="40.15" customHeight="1" thickBot="1" x14ac:dyDescent="0.3">
      <c r="A241" s="151"/>
      <c r="B241" s="24"/>
      <c r="C241" s="1450"/>
      <c r="D241" s="1051"/>
      <c r="E241" s="1063"/>
      <c r="F241" s="1573" t="s">
        <v>3723</v>
      </c>
      <c r="G241" s="1570" t="s">
        <v>3548</v>
      </c>
      <c r="H241" s="1570">
        <v>1</v>
      </c>
      <c r="I241" s="1570" t="s">
        <v>3041</v>
      </c>
      <c r="J241" s="1570">
        <v>45</v>
      </c>
      <c r="K241" s="1570" t="s">
        <v>3625</v>
      </c>
      <c r="L241" s="1570">
        <v>4502</v>
      </c>
      <c r="M241" s="1570" t="s">
        <v>3060</v>
      </c>
      <c r="N241" s="1582"/>
      <c r="O241" s="1570" t="s">
        <v>3724</v>
      </c>
      <c r="P241" s="1576" t="s">
        <v>1853</v>
      </c>
      <c r="Q241" s="1578">
        <v>1</v>
      </c>
      <c r="R241" s="1580" t="s">
        <v>2871</v>
      </c>
      <c r="S241" s="1042"/>
      <c r="T241" s="1024"/>
      <c r="U241" s="1009"/>
      <c r="V241" s="1009"/>
      <c r="W241" s="1009"/>
      <c r="X241" s="1009"/>
      <c r="Y241" s="1009"/>
      <c r="Z241" s="1006"/>
      <c r="AA241" s="1006"/>
      <c r="AB241" s="1006"/>
      <c r="AC241" s="1006"/>
      <c r="AD241" s="1006"/>
      <c r="AE241" s="1006"/>
      <c r="AF241" s="1006"/>
      <c r="AG241" s="715"/>
      <c r="AH241" s="716"/>
      <c r="AI241" s="716"/>
      <c r="AJ241" s="716"/>
      <c r="AK241" s="715"/>
      <c r="AL241" s="717"/>
      <c r="AM241" s="717"/>
      <c r="AN241" s="717"/>
      <c r="AO241" s="717"/>
      <c r="AP241" s="1152"/>
      <c r="AQ241" s="1006"/>
      <c r="AR241" s="718"/>
      <c r="AS241" s="718"/>
      <c r="AT241" s="718"/>
      <c r="AU241" s="718"/>
      <c r="AV241" s="718"/>
      <c r="AW241" s="718"/>
      <c r="AX241" s="1152"/>
      <c r="AY241" s="1006"/>
      <c r="AZ241" s="718"/>
      <c r="BA241" s="718"/>
      <c r="BB241" s="718"/>
      <c r="BC241" s="718"/>
      <c r="BD241" s="718"/>
      <c r="BE241" s="718"/>
      <c r="BF241" s="1152"/>
      <c r="BG241" s="1006"/>
      <c r="BH241" s="718"/>
      <c r="BI241" s="718"/>
      <c r="BJ241" s="718"/>
      <c r="BK241" s="718"/>
      <c r="BL241" s="718"/>
      <c r="BM241" s="718"/>
      <c r="BN241" s="1152"/>
      <c r="BO241" s="1006"/>
      <c r="BP241" s="718"/>
      <c r="BQ241" s="718"/>
      <c r="BR241" s="718"/>
      <c r="BS241" s="718"/>
      <c r="BT241" s="718"/>
      <c r="BU241" s="718"/>
    </row>
    <row r="242" spans="1:73" ht="40.15" customHeight="1" thickTop="1" x14ac:dyDescent="0.25">
      <c r="A242" s="151"/>
      <c r="B242" s="24"/>
      <c r="C242" s="1448" t="s">
        <v>1854</v>
      </c>
      <c r="D242" s="1049" t="s">
        <v>1855</v>
      </c>
      <c r="E242" s="1061">
        <v>576</v>
      </c>
      <c r="F242" s="1571" t="s">
        <v>3704</v>
      </c>
      <c r="G242" s="1574" t="s">
        <v>3705</v>
      </c>
      <c r="H242" s="1574">
        <v>40</v>
      </c>
      <c r="I242" s="1574" t="s">
        <v>3041</v>
      </c>
      <c r="J242" s="1574">
        <v>45</v>
      </c>
      <c r="K242" s="1574" t="s">
        <v>3625</v>
      </c>
      <c r="L242" s="1574">
        <v>4502</v>
      </c>
      <c r="M242" s="1574" t="s">
        <v>3060</v>
      </c>
      <c r="N242" s="1583">
        <v>2026004540088</v>
      </c>
      <c r="O242" s="1574" t="s">
        <v>3724</v>
      </c>
      <c r="P242" s="1584" t="s">
        <v>686</v>
      </c>
      <c r="Q242" s="1585">
        <v>40</v>
      </c>
      <c r="R242" s="1586" t="s">
        <v>2871</v>
      </c>
      <c r="S242" s="1040"/>
      <c r="T242" s="1022"/>
      <c r="U242" s="1007"/>
      <c r="V242" s="1007"/>
      <c r="W242" s="1007"/>
      <c r="X242" s="1007"/>
      <c r="Y242" s="1007"/>
      <c r="Z242" s="1004">
        <f t="shared" ref="Z242" si="723">+AQ242+AY242+BG242+BO242</f>
        <v>0</v>
      </c>
      <c r="AA242" s="1004">
        <f t="shared" ref="AA242" si="724">SUM(AR242:AR245,AZ242:AZ245,BH242:BH245,BP242:BP245)</f>
        <v>0</v>
      </c>
      <c r="AB242" s="1004">
        <f t="shared" ref="AB242" si="725">SUM(AS242:AS245,BA242:BA245,BI242:BI245,BQ242:BQ245)</f>
        <v>0</v>
      </c>
      <c r="AC242" s="1004">
        <f t="shared" ref="AC242" si="726">SUM(AT242:AT245,BB242:BB245,BJ242:BJ245,BR242:BR245)</f>
        <v>0</v>
      </c>
      <c r="AD242" s="1004">
        <f t="shared" ref="AD242" si="727">SUM(AU242:AU245,BC242:BC245,BK242:BK245,BS242:BS245)</f>
        <v>0</v>
      </c>
      <c r="AE242" s="1004">
        <f t="shared" ref="AE242" si="728">SUM(AV242:AV245,BD242:BD245,BL242:BL245,BT242:BT245)</f>
        <v>0</v>
      </c>
      <c r="AF242" s="1004">
        <f t="shared" ref="AF242" si="729">SUM(AW242:AW245,BE242:BE245,BM242:BM245,BU242:BU245)</f>
        <v>0</v>
      </c>
      <c r="AG242" s="714"/>
      <c r="AH242" s="593"/>
      <c r="AI242" s="593"/>
      <c r="AJ242" s="593"/>
      <c r="AK242" s="207"/>
      <c r="AL242" s="208"/>
      <c r="AM242" s="208"/>
      <c r="AN242" s="208"/>
      <c r="AO242" s="208"/>
      <c r="AP242" s="1150">
        <f t="shared" ref="AP242" si="730">+U242</f>
        <v>0</v>
      </c>
      <c r="AQ242" s="1004">
        <f t="shared" ref="AQ242" si="731">SUM(AR242:AW245)</f>
        <v>0</v>
      </c>
      <c r="AR242" s="299"/>
      <c r="AS242" s="299"/>
      <c r="AT242" s="299"/>
      <c r="AU242" s="299"/>
      <c r="AV242" s="299"/>
      <c r="AW242" s="299"/>
      <c r="AX242" s="1150">
        <f t="shared" ref="AX242" si="732">+V242</f>
        <v>0</v>
      </c>
      <c r="AY242" s="1004">
        <f t="shared" ref="AY242" si="733">SUM(AZ242:BE245)</f>
        <v>0</v>
      </c>
      <c r="AZ242" s="299"/>
      <c r="BA242" s="299"/>
      <c r="BB242" s="299"/>
      <c r="BC242" s="299"/>
      <c r="BD242" s="299"/>
      <c r="BE242" s="299"/>
      <c r="BF242" s="1150">
        <f t="shared" ref="BF242" si="734">+W242</f>
        <v>0</v>
      </c>
      <c r="BG242" s="1004">
        <f t="shared" ref="BG242" si="735">SUM(BH242:BM245)</f>
        <v>0</v>
      </c>
      <c r="BH242" s="299"/>
      <c r="BI242" s="299"/>
      <c r="BJ242" s="299"/>
      <c r="BK242" s="299"/>
      <c r="BL242" s="299"/>
      <c r="BM242" s="299"/>
      <c r="BN242" s="1150">
        <f t="shared" ref="BN242" si="736">+X242</f>
        <v>0</v>
      </c>
      <c r="BO242" s="1004">
        <f t="shared" ref="BO242" si="737">SUM(BP242:BU245)</f>
        <v>0</v>
      </c>
      <c r="BP242" s="299"/>
      <c r="BQ242" s="299"/>
      <c r="BR242" s="299"/>
      <c r="BS242" s="299"/>
      <c r="BT242" s="299"/>
      <c r="BU242" s="299"/>
    </row>
    <row r="243" spans="1:73" ht="40.15" customHeight="1" x14ac:dyDescent="0.25">
      <c r="A243" s="151"/>
      <c r="B243" s="24"/>
      <c r="C243" s="1449"/>
      <c r="D243" s="1050"/>
      <c r="E243" s="1062"/>
      <c r="F243" s="1572" t="s">
        <v>3704</v>
      </c>
      <c r="G243" s="1569" t="s">
        <v>3705</v>
      </c>
      <c r="H243" s="1569">
        <v>40</v>
      </c>
      <c r="I243" s="1569" t="s">
        <v>3041</v>
      </c>
      <c r="J243" s="1569">
        <v>45</v>
      </c>
      <c r="K243" s="1569" t="s">
        <v>3625</v>
      </c>
      <c r="L243" s="1569">
        <v>4502</v>
      </c>
      <c r="M243" s="1569" t="s">
        <v>3060</v>
      </c>
      <c r="N243" s="1581"/>
      <c r="O243" s="1569" t="s">
        <v>3724</v>
      </c>
      <c r="P243" s="1575" t="s">
        <v>686</v>
      </c>
      <c r="Q243" s="1577">
        <v>40</v>
      </c>
      <c r="R243" s="1579" t="s">
        <v>2871</v>
      </c>
      <c r="S243" s="1041"/>
      <c r="T243" s="1023"/>
      <c r="U243" s="1008"/>
      <c r="V243" s="1008"/>
      <c r="W243" s="1008"/>
      <c r="X243" s="1008"/>
      <c r="Y243" s="1008"/>
      <c r="Z243" s="1005"/>
      <c r="AA243" s="1005"/>
      <c r="AB243" s="1005"/>
      <c r="AC243" s="1005"/>
      <c r="AD243" s="1005"/>
      <c r="AE243" s="1005"/>
      <c r="AF243" s="1005"/>
      <c r="AG243" s="479"/>
      <c r="AH243" s="592"/>
      <c r="AI243" s="592"/>
      <c r="AJ243" s="592"/>
      <c r="AK243" s="196"/>
      <c r="AL243" s="197"/>
      <c r="AM243" s="197"/>
      <c r="AN243" s="197"/>
      <c r="AO243" s="197"/>
      <c r="AP243" s="1151"/>
      <c r="AQ243" s="1005"/>
      <c r="AR243" s="282"/>
      <c r="AS243" s="282"/>
      <c r="AT243" s="282"/>
      <c r="AU243" s="282"/>
      <c r="AV243" s="282"/>
      <c r="AW243" s="282"/>
      <c r="AX243" s="1151"/>
      <c r="AY243" s="1005"/>
      <c r="AZ243" s="282"/>
      <c r="BA243" s="282"/>
      <c r="BB243" s="282"/>
      <c r="BC243" s="282"/>
      <c r="BD243" s="282"/>
      <c r="BE243" s="282"/>
      <c r="BF243" s="1151"/>
      <c r="BG243" s="1005"/>
      <c r="BH243" s="282"/>
      <c r="BI243" s="282"/>
      <c r="BJ243" s="282"/>
      <c r="BK243" s="282"/>
      <c r="BL243" s="282"/>
      <c r="BM243" s="282"/>
      <c r="BN243" s="1151"/>
      <c r="BO243" s="1005"/>
      <c r="BP243" s="282"/>
      <c r="BQ243" s="282"/>
      <c r="BR243" s="282"/>
      <c r="BS243" s="282"/>
      <c r="BT243" s="282"/>
      <c r="BU243" s="282"/>
    </row>
    <row r="244" spans="1:73" ht="40.15" customHeight="1" x14ac:dyDescent="0.25">
      <c r="A244" s="151"/>
      <c r="B244" s="24"/>
      <c r="C244" s="1449"/>
      <c r="D244" s="1050"/>
      <c r="E244" s="1062"/>
      <c r="F244" s="1572" t="s">
        <v>3704</v>
      </c>
      <c r="G244" s="1569" t="s">
        <v>3705</v>
      </c>
      <c r="H244" s="1569">
        <v>40</v>
      </c>
      <c r="I244" s="1569" t="s">
        <v>3041</v>
      </c>
      <c r="J244" s="1569">
        <v>45</v>
      </c>
      <c r="K244" s="1569" t="s">
        <v>3625</v>
      </c>
      <c r="L244" s="1569">
        <v>4502</v>
      </c>
      <c r="M244" s="1569" t="s">
        <v>3060</v>
      </c>
      <c r="N244" s="1581"/>
      <c r="O244" s="1569" t="s">
        <v>3724</v>
      </c>
      <c r="P244" s="1575" t="s">
        <v>686</v>
      </c>
      <c r="Q244" s="1577">
        <v>40</v>
      </c>
      <c r="R244" s="1579" t="s">
        <v>2871</v>
      </c>
      <c r="S244" s="1041"/>
      <c r="T244" s="1023"/>
      <c r="U244" s="1008"/>
      <c r="V244" s="1008"/>
      <c r="W244" s="1008"/>
      <c r="X244" s="1008"/>
      <c r="Y244" s="1008"/>
      <c r="Z244" s="1005"/>
      <c r="AA244" s="1005"/>
      <c r="AB244" s="1005"/>
      <c r="AC244" s="1005"/>
      <c r="AD244" s="1005"/>
      <c r="AE244" s="1005"/>
      <c r="AF244" s="1005"/>
      <c r="AG244" s="196"/>
      <c r="AH244" s="592"/>
      <c r="AI244" s="592"/>
      <c r="AJ244" s="592"/>
      <c r="AK244" s="196"/>
      <c r="AL244" s="197"/>
      <c r="AM244" s="197"/>
      <c r="AN244" s="197"/>
      <c r="AO244" s="197"/>
      <c r="AP244" s="1151"/>
      <c r="AQ244" s="1005"/>
      <c r="AR244" s="282"/>
      <c r="AS244" s="282"/>
      <c r="AT244" s="282"/>
      <c r="AU244" s="282"/>
      <c r="AV244" s="282"/>
      <c r="AW244" s="282"/>
      <c r="AX244" s="1151"/>
      <c r="AY244" s="1005"/>
      <c r="AZ244" s="282"/>
      <c r="BA244" s="282"/>
      <c r="BB244" s="282"/>
      <c r="BC244" s="282"/>
      <c r="BD244" s="282"/>
      <c r="BE244" s="282"/>
      <c r="BF244" s="1151"/>
      <c r="BG244" s="1005"/>
      <c r="BH244" s="282"/>
      <c r="BI244" s="282"/>
      <c r="BJ244" s="282"/>
      <c r="BK244" s="282"/>
      <c r="BL244" s="282"/>
      <c r="BM244" s="282"/>
      <c r="BN244" s="1151"/>
      <c r="BO244" s="1005"/>
      <c r="BP244" s="282"/>
      <c r="BQ244" s="282"/>
      <c r="BR244" s="282"/>
      <c r="BS244" s="282"/>
      <c r="BT244" s="282"/>
      <c r="BU244" s="282"/>
    </row>
    <row r="245" spans="1:73" ht="40.15" customHeight="1" thickBot="1" x14ac:dyDescent="0.3">
      <c r="A245" s="151"/>
      <c r="B245" s="24"/>
      <c r="C245" s="1450"/>
      <c r="D245" s="1051"/>
      <c r="E245" s="1063"/>
      <c r="F245" s="1573" t="s">
        <v>3704</v>
      </c>
      <c r="G245" s="1570" t="s">
        <v>3705</v>
      </c>
      <c r="H245" s="1570">
        <v>40</v>
      </c>
      <c r="I245" s="1570" t="s">
        <v>3041</v>
      </c>
      <c r="J245" s="1570">
        <v>45</v>
      </c>
      <c r="K245" s="1570" t="s">
        <v>3625</v>
      </c>
      <c r="L245" s="1570">
        <v>4502</v>
      </c>
      <c r="M245" s="1570" t="s">
        <v>3060</v>
      </c>
      <c r="N245" s="1582"/>
      <c r="O245" s="1570" t="s">
        <v>3724</v>
      </c>
      <c r="P245" s="1576" t="s">
        <v>686</v>
      </c>
      <c r="Q245" s="1578">
        <v>40</v>
      </c>
      <c r="R245" s="1580" t="s">
        <v>2871</v>
      </c>
      <c r="S245" s="1042"/>
      <c r="T245" s="1024"/>
      <c r="U245" s="1009"/>
      <c r="V245" s="1009"/>
      <c r="W245" s="1009"/>
      <c r="X245" s="1009"/>
      <c r="Y245" s="1009"/>
      <c r="Z245" s="1006"/>
      <c r="AA245" s="1006"/>
      <c r="AB245" s="1006"/>
      <c r="AC245" s="1006"/>
      <c r="AD245" s="1006"/>
      <c r="AE245" s="1006"/>
      <c r="AF245" s="1006"/>
      <c r="AG245" s="715"/>
      <c r="AH245" s="716"/>
      <c r="AI245" s="716"/>
      <c r="AJ245" s="716"/>
      <c r="AK245" s="715"/>
      <c r="AL245" s="717"/>
      <c r="AM245" s="717"/>
      <c r="AN245" s="717"/>
      <c r="AO245" s="717"/>
      <c r="AP245" s="1152"/>
      <c r="AQ245" s="1006"/>
      <c r="AR245" s="718"/>
      <c r="AS245" s="718"/>
      <c r="AT245" s="718"/>
      <c r="AU245" s="718"/>
      <c r="AV245" s="718"/>
      <c r="AW245" s="718"/>
      <c r="AX245" s="1152"/>
      <c r="AY245" s="1006"/>
      <c r="AZ245" s="718"/>
      <c r="BA245" s="718"/>
      <c r="BB245" s="718"/>
      <c r="BC245" s="718"/>
      <c r="BD245" s="718"/>
      <c r="BE245" s="718"/>
      <c r="BF245" s="1152"/>
      <c r="BG245" s="1006"/>
      <c r="BH245" s="718"/>
      <c r="BI245" s="718"/>
      <c r="BJ245" s="718"/>
      <c r="BK245" s="718"/>
      <c r="BL245" s="718"/>
      <c r="BM245" s="718"/>
      <c r="BN245" s="1152"/>
      <c r="BO245" s="1006"/>
      <c r="BP245" s="718"/>
      <c r="BQ245" s="718"/>
      <c r="BR245" s="718"/>
      <c r="BS245" s="718"/>
      <c r="BT245" s="718"/>
      <c r="BU245" s="718"/>
    </row>
    <row r="246" spans="1:73" ht="40.15" customHeight="1" thickTop="1" x14ac:dyDescent="0.25">
      <c r="A246" s="151"/>
      <c r="B246" s="24"/>
      <c r="C246" s="1448" t="s">
        <v>1856</v>
      </c>
      <c r="D246" s="1049" t="s">
        <v>1857</v>
      </c>
      <c r="E246" s="1061">
        <v>577</v>
      </c>
      <c r="F246" s="1571" t="s">
        <v>3696</v>
      </c>
      <c r="G246" s="1574" t="s">
        <v>3697</v>
      </c>
      <c r="H246" s="1574">
        <v>1</v>
      </c>
      <c r="I246" s="1574" t="s">
        <v>3041</v>
      </c>
      <c r="J246" s="1574">
        <v>45</v>
      </c>
      <c r="K246" s="1574" t="s">
        <v>3625</v>
      </c>
      <c r="L246" s="1574">
        <v>4502</v>
      </c>
      <c r="M246" s="1574" t="s">
        <v>3060</v>
      </c>
      <c r="N246" s="1583">
        <v>2026004540088</v>
      </c>
      <c r="O246" s="1574" t="s">
        <v>3724</v>
      </c>
      <c r="P246" s="1584" t="s">
        <v>1858</v>
      </c>
      <c r="Q246" s="1585">
        <v>1</v>
      </c>
      <c r="R246" s="1586" t="s">
        <v>2871</v>
      </c>
      <c r="S246" s="1040"/>
      <c r="T246" s="1022"/>
      <c r="U246" s="1007"/>
      <c r="V246" s="1007"/>
      <c r="W246" s="1007"/>
      <c r="X246" s="1007"/>
      <c r="Y246" s="1007"/>
      <c r="Z246" s="1004">
        <f t="shared" ref="Z246" si="738">+AQ246+AY246+BG246+BO246</f>
        <v>0</v>
      </c>
      <c r="AA246" s="1004">
        <f t="shared" ref="AA246" si="739">SUM(AR246:AR249,AZ246:AZ249,BH246:BH249,BP246:BP249)</f>
        <v>0</v>
      </c>
      <c r="AB246" s="1004">
        <f t="shared" ref="AB246" si="740">SUM(AS246:AS249,BA246:BA249,BI246:BI249,BQ246:BQ249)</f>
        <v>0</v>
      </c>
      <c r="AC246" s="1004">
        <f t="shared" ref="AC246" si="741">SUM(AT246:AT249,BB246:BB249,BJ246:BJ249,BR246:BR249)</f>
        <v>0</v>
      </c>
      <c r="AD246" s="1004">
        <f t="shared" ref="AD246" si="742">SUM(AU246:AU249,BC246:BC249,BK246:BK249,BS246:BS249)</f>
        <v>0</v>
      </c>
      <c r="AE246" s="1004">
        <f t="shared" ref="AE246" si="743">SUM(AV246:AV249,BD246:BD249,BL246:BL249,BT246:BT249)</f>
        <v>0</v>
      </c>
      <c r="AF246" s="1004">
        <f t="shared" ref="AF246" si="744">SUM(AW246:AW249,BE246:BE249,BM246:BM249,BU246:BU249)</f>
        <v>0</v>
      </c>
      <c r="AG246" s="714"/>
      <c r="AH246" s="593"/>
      <c r="AI246" s="593"/>
      <c r="AJ246" s="593"/>
      <c r="AK246" s="207"/>
      <c r="AL246" s="208"/>
      <c r="AM246" s="208"/>
      <c r="AN246" s="208"/>
      <c r="AO246" s="208"/>
      <c r="AP246" s="1150">
        <f t="shared" ref="AP246" si="745">+U246</f>
        <v>0</v>
      </c>
      <c r="AQ246" s="1004">
        <f t="shared" ref="AQ246" si="746">SUM(AR246:AW249)</f>
        <v>0</v>
      </c>
      <c r="AR246" s="299"/>
      <c r="AS246" s="299"/>
      <c r="AT246" s="299"/>
      <c r="AU246" s="299"/>
      <c r="AV246" s="299"/>
      <c r="AW246" s="299"/>
      <c r="AX246" s="1150">
        <f t="shared" ref="AX246" si="747">+V246</f>
        <v>0</v>
      </c>
      <c r="AY246" s="1004">
        <f t="shared" ref="AY246" si="748">SUM(AZ246:BE249)</f>
        <v>0</v>
      </c>
      <c r="AZ246" s="299"/>
      <c r="BA246" s="299"/>
      <c r="BB246" s="299"/>
      <c r="BC246" s="299"/>
      <c r="BD246" s="299"/>
      <c r="BE246" s="299"/>
      <c r="BF246" s="1150">
        <f t="shared" ref="BF246" si="749">+W246</f>
        <v>0</v>
      </c>
      <c r="BG246" s="1004">
        <f t="shared" ref="BG246" si="750">SUM(BH246:BM249)</f>
        <v>0</v>
      </c>
      <c r="BH246" s="299"/>
      <c r="BI246" s="299"/>
      <c r="BJ246" s="299"/>
      <c r="BK246" s="299"/>
      <c r="BL246" s="299"/>
      <c r="BM246" s="299"/>
      <c r="BN246" s="1150">
        <f t="shared" ref="BN246" si="751">+X246</f>
        <v>0</v>
      </c>
      <c r="BO246" s="1004">
        <f t="shared" ref="BO246" si="752">SUM(BP246:BU249)</f>
        <v>0</v>
      </c>
      <c r="BP246" s="299"/>
      <c r="BQ246" s="299"/>
      <c r="BR246" s="299"/>
      <c r="BS246" s="299"/>
      <c r="BT246" s="299"/>
      <c r="BU246" s="299"/>
    </row>
    <row r="247" spans="1:73" ht="40.15" customHeight="1" x14ac:dyDescent="0.25">
      <c r="A247" s="151"/>
      <c r="B247" s="24"/>
      <c r="C247" s="1449"/>
      <c r="D247" s="1050"/>
      <c r="E247" s="1062"/>
      <c r="F247" s="1572" t="s">
        <v>3696</v>
      </c>
      <c r="G247" s="1569" t="s">
        <v>3697</v>
      </c>
      <c r="H247" s="1569">
        <v>1</v>
      </c>
      <c r="I247" s="1569" t="s">
        <v>3041</v>
      </c>
      <c r="J247" s="1569">
        <v>45</v>
      </c>
      <c r="K247" s="1569" t="s">
        <v>3625</v>
      </c>
      <c r="L247" s="1569">
        <v>4502</v>
      </c>
      <c r="M247" s="1569" t="s">
        <v>3060</v>
      </c>
      <c r="N247" s="1581"/>
      <c r="O247" s="1569" t="s">
        <v>3724</v>
      </c>
      <c r="P247" s="1575" t="s">
        <v>1858</v>
      </c>
      <c r="Q247" s="1577">
        <v>1</v>
      </c>
      <c r="R247" s="1579" t="s">
        <v>2871</v>
      </c>
      <c r="S247" s="1041"/>
      <c r="T247" s="1023"/>
      <c r="U247" s="1008"/>
      <c r="V247" s="1008"/>
      <c r="W247" s="1008"/>
      <c r="X247" s="1008"/>
      <c r="Y247" s="1008"/>
      <c r="Z247" s="1005"/>
      <c r="AA247" s="1005"/>
      <c r="AB247" s="1005"/>
      <c r="AC247" s="1005"/>
      <c r="AD247" s="1005"/>
      <c r="AE247" s="1005"/>
      <c r="AF247" s="1005"/>
      <c r="AG247" s="479"/>
      <c r="AH247" s="592"/>
      <c r="AI247" s="592"/>
      <c r="AJ247" s="592"/>
      <c r="AK247" s="196"/>
      <c r="AL247" s="197"/>
      <c r="AM247" s="197"/>
      <c r="AN247" s="197"/>
      <c r="AO247" s="197"/>
      <c r="AP247" s="1151"/>
      <c r="AQ247" s="1005"/>
      <c r="AR247" s="282"/>
      <c r="AS247" s="282"/>
      <c r="AT247" s="282"/>
      <c r="AU247" s="282"/>
      <c r="AV247" s="282"/>
      <c r="AW247" s="282"/>
      <c r="AX247" s="1151"/>
      <c r="AY247" s="1005"/>
      <c r="AZ247" s="282"/>
      <c r="BA247" s="282"/>
      <c r="BB247" s="282"/>
      <c r="BC247" s="282"/>
      <c r="BD247" s="282"/>
      <c r="BE247" s="282"/>
      <c r="BF247" s="1151"/>
      <c r="BG247" s="1005"/>
      <c r="BH247" s="282"/>
      <c r="BI247" s="282"/>
      <c r="BJ247" s="282"/>
      <c r="BK247" s="282"/>
      <c r="BL247" s="282"/>
      <c r="BM247" s="282"/>
      <c r="BN247" s="1151"/>
      <c r="BO247" s="1005"/>
      <c r="BP247" s="282"/>
      <c r="BQ247" s="282"/>
      <c r="BR247" s="282"/>
      <c r="BS247" s="282"/>
      <c r="BT247" s="282"/>
      <c r="BU247" s="282"/>
    </row>
    <row r="248" spans="1:73" ht="40.15" customHeight="1" x14ac:dyDescent="0.25">
      <c r="A248" s="151"/>
      <c r="B248" s="24"/>
      <c r="C248" s="1449"/>
      <c r="D248" s="1050"/>
      <c r="E248" s="1062"/>
      <c r="F248" s="1572" t="s">
        <v>3696</v>
      </c>
      <c r="G248" s="1569" t="s">
        <v>3697</v>
      </c>
      <c r="H248" s="1569">
        <v>1</v>
      </c>
      <c r="I248" s="1569" t="s">
        <v>3041</v>
      </c>
      <c r="J248" s="1569">
        <v>45</v>
      </c>
      <c r="K248" s="1569" t="s">
        <v>3625</v>
      </c>
      <c r="L248" s="1569">
        <v>4502</v>
      </c>
      <c r="M248" s="1569" t="s">
        <v>3060</v>
      </c>
      <c r="N248" s="1581"/>
      <c r="O248" s="1569" t="s">
        <v>3724</v>
      </c>
      <c r="P248" s="1575" t="s">
        <v>1858</v>
      </c>
      <c r="Q248" s="1577">
        <v>1</v>
      </c>
      <c r="R248" s="1579" t="s">
        <v>2871</v>
      </c>
      <c r="S248" s="1041"/>
      <c r="T248" s="1023"/>
      <c r="U248" s="1008"/>
      <c r="V248" s="1008"/>
      <c r="W248" s="1008"/>
      <c r="X248" s="1008"/>
      <c r="Y248" s="1008"/>
      <c r="Z248" s="1005"/>
      <c r="AA248" s="1005"/>
      <c r="AB248" s="1005"/>
      <c r="AC248" s="1005"/>
      <c r="AD248" s="1005"/>
      <c r="AE248" s="1005"/>
      <c r="AF248" s="1005"/>
      <c r="AG248" s="196"/>
      <c r="AH248" s="592"/>
      <c r="AI248" s="592"/>
      <c r="AJ248" s="592"/>
      <c r="AK248" s="196"/>
      <c r="AL248" s="197"/>
      <c r="AM248" s="197"/>
      <c r="AN248" s="197"/>
      <c r="AO248" s="197"/>
      <c r="AP248" s="1151"/>
      <c r="AQ248" s="1005"/>
      <c r="AR248" s="282"/>
      <c r="AS248" s="282"/>
      <c r="AT248" s="282"/>
      <c r="AU248" s="282"/>
      <c r="AV248" s="282"/>
      <c r="AW248" s="282"/>
      <c r="AX248" s="1151"/>
      <c r="AY248" s="1005"/>
      <c r="AZ248" s="282"/>
      <c r="BA248" s="282"/>
      <c r="BB248" s="282"/>
      <c r="BC248" s="282"/>
      <c r="BD248" s="282"/>
      <c r="BE248" s="282"/>
      <c r="BF248" s="1151"/>
      <c r="BG248" s="1005"/>
      <c r="BH248" s="282"/>
      <c r="BI248" s="282"/>
      <c r="BJ248" s="282"/>
      <c r="BK248" s="282"/>
      <c r="BL248" s="282"/>
      <c r="BM248" s="282"/>
      <c r="BN248" s="1151"/>
      <c r="BO248" s="1005"/>
      <c r="BP248" s="282"/>
      <c r="BQ248" s="282"/>
      <c r="BR248" s="282"/>
      <c r="BS248" s="282"/>
      <c r="BT248" s="282"/>
      <c r="BU248" s="282"/>
    </row>
    <row r="249" spans="1:73" ht="40.15" customHeight="1" thickBot="1" x14ac:dyDescent="0.3">
      <c r="A249" s="151"/>
      <c r="B249" s="24"/>
      <c r="C249" s="1450"/>
      <c r="D249" s="1051"/>
      <c r="E249" s="1063"/>
      <c r="F249" s="1573" t="s">
        <v>3696</v>
      </c>
      <c r="G249" s="1570" t="s">
        <v>3697</v>
      </c>
      <c r="H249" s="1570">
        <v>1</v>
      </c>
      <c r="I249" s="1570" t="s">
        <v>3041</v>
      </c>
      <c r="J249" s="1570">
        <v>45</v>
      </c>
      <c r="K249" s="1570" t="s">
        <v>3625</v>
      </c>
      <c r="L249" s="1570">
        <v>4502</v>
      </c>
      <c r="M249" s="1570" t="s">
        <v>3060</v>
      </c>
      <c r="N249" s="1582"/>
      <c r="O249" s="1570" t="s">
        <v>3724</v>
      </c>
      <c r="P249" s="1576" t="s">
        <v>1858</v>
      </c>
      <c r="Q249" s="1578">
        <v>1</v>
      </c>
      <c r="R249" s="1580" t="s">
        <v>2871</v>
      </c>
      <c r="S249" s="1042"/>
      <c r="T249" s="1024"/>
      <c r="U249" s="1009"/>
      <c r="V249" s="1009"/>
      <c r="W249" s="1009"/>
      <c r="X249" s="1009"/>
      <c r="Y249" s="1009"/>
      <c r="Z249" s="1006"/>
      <c r="AA249" s="1006"/>
      <c r="AB249" s="1006"/>
      <c r="AC249" s="1006"/>
      <c r="AD249" s="1006"/>
      <c r="AE249" s="1006"/>
      <c r="AF249" s="1006"/>
      <c r="AG249" s="715"/>
      <c r="AH249" s="716"/>
      <c r="AI249" s="716"/>
      <c r="AJ249" s="716"/>
      <c r="AK249" s="715"/>
      <c r="AL249" s="717"/>
      <c r="AM249" s="717"/>
      <c r="AN249" s="717"/>
      <c r="AO249" s="717"/>
      <c r="AP249" s="1152"/>
      <c r="AQ249" s="1006"/>
      <c r="AR249" s="718"/>
      <c r="AS249" s="718"/>
      <c r="AT249" s="718"/>
      <c r="AU249" s="718"/>
      <c r="AV249" s="718"/>
      <c r="AW249" s="718"/>
      <c r="AX249" s="1152"/>
      <c r="AY249" s="1006"/>
      <c r="AZ249" s="718"/>
      <c r="BA249" s="718"/>
      <c r="BB249" s="718"/>
      <c r="BC249" s="718"/>
      <c r="BD249" s="718"/>
      <c r="BE249" s="718"/>
      <c r="BF249" s="1152"/>
      <c r="BG249" s="1006"/>
      <c r="BH249" s="718"/>
      <c r="BI249" s="718"/>
      <c r="BJ249" s="718"/>
      <c r="BK249" s="718"/>
      <c r="BL249" s="718"/>
      <c r="BM249" s="718"/>
      <c r="BN249" s="1152"/>
      <c r="BO249" s="1006"/>
      <c r="BP249" s="718"/>
      <c r="BQ249" s="718"/>
      <c r="BR249" s="718"/>
      <c r="BS249" s="718"/>
      <c r="BT249" s="718"/>
      <c r="BU249" s="718"/>
    </row>
    <row r="250" spans="1:73" ht="40.15" customHeight="1" thickTop="1" x14ac:dyDescent="0.25">
      <c r="A250" s="151"/>
      <c r="B250" s="24"/>
      <c r="C250" s="1448" t="s">
        <v>1859</v>
      </c>
      <c r="D250" s="1049" t="s">
        <v>1860</v>
      </c>
      <c r="E250" s="1061">
        <v>578</v>
      </c>
      <c r="F250" s="1571" t="s">
        <v>3699</v>
      </c>
      <c r="G250" s="1574" t="s">
        <v>2070</v>
      </c>
      <c r="H250" s="1574">
        <v>200</v>
      </c>
      <c r="I250" s="1574" t="s">
        <v>3041</v>
      </c>
      <c r="J250" s="1574">
        <v>45</v>
      </c>
      <c r="K250" s="1574" t="s">
        <v>3625</v>
      </c>
      <c r="L250" s="1574">
        <v>4502</v>
      </c>
      <c r="M250" s="1574" t="s">
        <v>3060</v>
      </c>
      <c r="N250" s="1583">
        <v>2026004540088</v>
      </c>
      <c r="O250" s="1574" t="s">
        <v>3724</v>
      </c>
      <c r="P250" s="1584" t="s">
        <v>1828</v>
      </c>
      <c r="Q250" s="1585">
        <v>200</v>
      </c>
      <c r="R250" s="1586" t="s">
        <v>2871</v>
      </c>
      <c r="S250" s="1040"/>
      <c r="T250" s="1022"/>
      <c r="U250" s="1007"/>
      <c r="V250" s="1007"/>
      <c r="W250" s="1007"/>
      <c r="X250" s="1007"/>
      <c r="Y250" s="1007"/>
      <c r="Z250" s="1004">
        <f t="shared" ref="Z250" si="753">+AQ250+AY250+BG250+BO250</f>
        <v>0</v>
      </c>
      <c r="AA250" s="1004">
        <f t="shared" ref="AA250" si="754">SUM(AR250:AR253,AZ250:AZ253,BH250:BH253,BP250:BP253)</f>
        <v>0</v>
      </c>
      <c r="AB250" s="1004">
        <f t="shared" ref="AB250" si="755">SUM(AS250:AS253,BA250:BA253,BI250:BI253,BQ250:BQ253)</f>
        <v>0</v>
      </c>
      <c r="AC250" s="1004">
        <f t="shared" ref="AC250" si="756">SUM(AT250:AT253,BB250:BB253,BJ250:BJ253,BR250:BR253)</f>
        <v>0</v>
      </c>
      <c r="AD250" s="1004">
        <f t="shared" ref="AD250" si="757">SUM(AU250:AU253,BC250:BC253,BK250:BK253,BS250:BS253)</f>
        <v>0</v>
      </c>
      <c r="AE250" s="1004">
        <f t="shared" ref="AE250" si="758">SUM(AV250:AV253,BD250:BD253,BL250:BL253,BT250:BT253)</f>
        <v>0</v>
      </c>
      <c r="AF250" s="1004">
        <f t="shared" ref="AF250" si="759">SUM(AW250:AW253,BE250:BE253,BM250:BM253,BU250:BU253)</f>
        <v>0</v>
      </c>
      <c r="AG250" s="714"/>
      <c r="AH250" s="593"/>
      <c r="AI250" s="593"/>
      <c r="AJ250" s="593"/>
      <c r="AK250" s="207"/>
      <c r="AL250" s="208"/>
      <c r="AM250" s="208"/>
      <c r="AN250" s="208"/>
      <c r="AO250" s="208"/>
      <c r="AP250" s="1150">
        <f t="shared" ref="AP250" si="760">+U250</f>
        <v>0</v>
      </c>
      <c r="AQ250" s="1004">
        <f t="shared" ref="AQ250" si="761">SUM(AR250:AW253)</f>
        <v>0</v>
      </c>
      <c r="AR250" s="299"/>
      <c r="AS250" s="299"/>
      <c r="AT250" s="299"/>
      <c r="AU250" s="299"/>
      <c r="AV250" s="299"/>
      <c r="AW250" s="299"/>
      <c r="AX250" s="1150">
        <f t="shared" ref="AX250" si="762">+V250</f>
        <v>0</v>
      </c>
      <c r="AY250" s="1004">
        <f t="shared" ref="AY250" si="763">SUM(AZ250:BE253)</f>
        <v>0</v>
      </c>
      <c r="AZ250" s="299"/>
      <c r="BA250" s="299"/>
      <c r="BB250" s="299"/>
      <c r="BC250" s="299"/>
      <c r="BD250" s="299"/>
      <c r="BE250" s="299"/>
      <c r="BF250" s="1150">
        <f t="shared" ref="BF250" si="764">+W250</f>
        <v>0</v>
      </c>
      <c r="BG250" s="1004">
        <f t="shared" ref="BG250" si="765">SUM(BH250:BM253)</f>
        <v>0</v>
      </c>
      <c r="BH250" s="299"/>
      <c r="BI250" s="299"/>
      <c r="BJ250" s="299"/>
      <c r="BK250" s="299"/>
      <c r="BL250" s="299"/>
      <c r="BM250" s="299"/>
      <c r="BN250" s="1150">
        <f t="shared" ref="BN250" si="766">+X250</f>
        <v>0</v>
      </c>
      <c r="BO250" s="1004">
        <f t="shared" ref="BO250" si="767">SUM(BP250:BU253)</f>
        <v>0</v>
      </c>
      <c r="BP250" s="299"/>
      <c r="BQ250" s="299"/>
      <c r="BR250" s="299"/>
      <c r="BS250" s="299"/>
      <c r="BT250" s="299"/>
      <c r="BU250" s="299"/>
    </row>
    <row r="251" spans="1:73" ht="40.15" customHeight="1" x14ac:dyDescent="0.25">
      <c r="A251" s="151"/>
      <c r="B251" s="24"/>
      <c r="C251" s="1449"/>
      <c r="D251" s="1050"/>
      <c r="E251" s="1062"/>
      <c r="F251" s="1572" t="s">
        <v>3699</v>
      </c>
      <c r="G251" s="1569" t="s">
        <v>2070</v>
      </c>
      <c r="H251" s="1569">
        <v>200</v>
      </c>
      <c r="I251" s="1569" t="s">
        <v>3041</v>
      </c>
      <c r="J251" s="1569">
        <v>45</v>
      </c>
      <c r="K251" s="1569" t="s">
        <v>3625</v>
      </c>
      <c r="L251" s="1569">
        <v>4502</v>
      </c>
      <c r="M251" s="1569" t="s">
        <v>3060</v>
      </c>
      <c r="N251" s="1581"/>
      <c r="O251" s="1569" t="s">
        <v>3724</v>
      </c>
      <c r="P251" s="1575" t="s">
        <v>1828</v>
      </c>
      <c r="Q251" s="1577">
        <v>200</v>
      </c>
      <c r="R251" s="1579" t="s">
        <v>2871</v>
      </c>
      <c r="S251" s="1041"/>
      <c r="T251" s="1023"/>
      <c r="U251" s="1008"/>
      <c r="V251" s="1008"/>
      <c r="W251" s="1008"/>
      <c r="X251" s="1008"/>
      <c r="Y251" s="1008"/>
      <c r="Z251" s="1005"/>
      <c r="AA251" s="1005"/>
      <c r="AB251" s="1005"/>
      <c r="AC251" s="1005"/>
      <c r="AD251" s="1005"/>
      <c r="AE251" s="1005"/>
      <c r="AF251" s="1005"/>
      <c r="AG251" s="479"/>
      <c r="AH251" s="592"/>
      <c r="AI251" s="592"/>
      <c r="AJ251" s="592"/>
      <c r="AK251" s="196"/>
      <c r="AL251" s="197"/>
      <c r="AM251" s="197"/>
      <c r="AN251" s="197"/>
      <c r="AO251" s="197"/>
      <c r="AP251" s="1151"/>
      <c r="AQ251" s="1005"/>
      <c r="AR251" s="282"/>
      <c r="AS251" s="282"/>
      <c r="AT251" s="282"/>
      <c r="AU251" s="282"/>
      <c r="AV251" s="282"/>
      <c r="AW251" s="282"/>
      <c r="AX251" s="1151"/>
      <c r="AY251" s="1005"/>
      <c r="AZ251" s="282"/>
      <c r="BA251" s="282"/>
      <c r="BB251" s="282"/>
      <c r="BC251" s="282"/>
      <c r="BD251" s="282"/>
      <c r="BE251" s="282"/>
      <c r="BF251" s="1151"/>
      <c r="BG251" s="1005"/>
      <c r="BH251" s="282"/>
      <c r="BI251" s="282"/>
      <c r="BJ251" s="282"/>
      <c r="BK251" s="282"/>
      <c r="BL251" s="282"/>
      <c r="BM251" s="282"/>
      <c r="BN251" s="1151"/>
      <c r="BO251" s="1005"/>
      <c r="BP251" s="282"/>
      <c r="BQ251" s="282"/>
      <c r="BR251" s="282"/>
      <c r="BS251" s="282"/>
      <c r="BT251" s="282"/>
      <c r="BU251" s="282"/>
    </row>
    <row r="252" spans="1:73" ht="40.15" customHeight="1" x14ac:dyDescent="0.25">
      <c r="A252" s="151"/>
      <c r="B252" s="24"/>
      <c r="C252" s="1449"/>
      <c r="D252" s="1050"/>
      <c r="E252" s="1062"/>
      <c r="F252" s="1572" t="s">
        <v>3699</v>
      </c>
      <c r="G252" s="1569" t="s">
        <v>2070</v>
      </c>
      <c r="H252" s="1569">
        <v>200</v>
      </c>
      <c r="I252" s="1569" t="s">
        <v>3041</v>
      </c>
      <c r="J252" s="1569">
        <v>45</v>
      </c>
      <c r="K252" s="1569" t="s">
        <v>3625</v>
      </c>
      <c r="L252" s="1569">
        <v>4502</v>
      </c>
      <c r="M252" s="1569" t="s">
        <v>3060</v>
      </c>
      <c r="N252" s="1581"/>
      <c r="O252" s="1569" t="s">
        <v>3724</v>
      </c>
      <c r="P252" s="1575" t="s">
        <v>1828</v>
      </c>
      <c r="Q252" s="1577">
        <v>200</v>
      </c>
      <c r="R252" s="1579" t="s">
        <v>2871</v>
      </c>
      <c r="S252" s="1041"/>
      <c r="T252" s="1023"/>
      <c r="U252" s="1008"/>
      <c r="V252" s="1008"/>
      <c r="W252" s="1008"/>
      <c r="X252" s="1008"/>
      <c r="Y252" s="1008"/>
      <c r="Z252" s="1005"/>
      <c r="AA252" s="1005"/>
      <c r="AB252" s="1005"/>
      <c r="AC252" s="1005"/>
      <c r="AD252" s="1005"/>
      <c r="AE252" s="1005"/>
      <c r="AF252" s="1005"/>
      <c r="AG252" s="196"/>
      <c r="AH252" s="592"/>
      <c r="AI252" s="592"/>
      <c r="AJ252" s="592"/>
      <c r="AK252" s="196"/>
      <c r="AL252" s="197"/>
      <c r="AM252" s="197"/>
      <c r="AN252" s="197"/>
      <c r="AO252" s="197"/>
      <c r="AP252" s="1151"/>
      <c r="AQ252" s="1005"/>
      <c r="AR252" s="282"/>
      <c r="AS252" s="282"/>
      <c r="AT252" s="282"/>
      <c r="AU252" s="282"/>
      <c r="AV252" s="282"/>
      <c r="AW252" s="282"/>
      <c r="AX252" s="1151"/>
      <c r="AY252" s="1005"/>
      <c r="AZ252" s="282"/>
      <c r="BA252" s="282"/>
      <c r="BB252" s="282"/>
      <c r="BC252" s="282"/>
      <c r="BD252" s="282"/>
      <c r="BE252" s="282"/>
      <c r="BF252" s="1151"/>
      <c r="BG252" s="1005"/>
      <c r="BH252" s="282"/>
      <c r="BI252" s="282"/>
      <c r="BJ252" s="282"/>
      <c r="BK252" s="282"/>
      <c r="BL252" s="282"/>
      <c r="BM252" s="282"/>
      <c r="BN252" s="1151"/>
      <c r="BO252" s="1005"/>
      <c r="BP252" s="282"/>
      <c r="BQ252" s="282"/>
      <c r="BR252" s="282"/>
      <c r="BS252" s="282"/>
      <c r="BT252" s="282"/>
      <c r="BU252" s="282"/>
    </row>
    <row r="253" spans="1:73" ht="40.15" customHeight="1" thickBot="1" x14ac:dyDescent="0.3">
      <c r="A253" s="151"/>
      <c r="B253" s="24"/>
      <c r="C253" s="1450"/>
      <c r="D253" s="1051"/>
      <c r="E253" s="1063"/>
      <c r="F253" s="1573" t="s">
        <v>3699</v>
      </c>
      <c r="G253" s="1570" t="s">
        <v>2070</v>
      </c>
      <c r="H253" s="1570">
        <v>200</v>
      </c>
      <c r="I253" s="1570" t="s">
        <v>3041</v>
      </c>
      <c r="J253" s="1570">
        <v>45</v>
      </c>
      <c r="K253" s="1570" t="s">
        <v>3625</v>
      </c>
      <c r="L253" s="1570">
        <v>4502</v>
      </c>
      <c r="M253" s="1570" t="s">
        <v>3060</v>
      </c>
      <c r="N253" s="1582"/>
      <c r="O253" s="1570" t="s">
        <v>3724</v>
      </c>
      <c r="P253" s="1576" t="s">
        <v>1828</v>
      </c>
      <c r="Q253" s="1578">
        <v>200</v>
      </c>
      <c r="R253" s="1580" t="s">
        <v>2871</v>
      </c>
      <c r="S253" s="1042"/>
      <c r="T253" s="1024"/>
      <c r="U253" s="1009"/>
      <c r="V253" s="1009"/>
      <c r="W253" s="1009"/>
      <c r="X253" s="1009"/>
      <c r="Y253" s="1009"/>
      <c r="Z253" s="1006"/>
      <c r="AA253" s="1006"/>
      <c r="AB253" s="1006"/>
      <c r="AC253" s="1006"/>
      <c r="AD253" s="1006"/>
      <c r="AE253" s="1006"/>
      <c r="AF253" s="1006"/>
      <c r="AG253" s="715"/>
      <c r="AH253" s="716"/>
      <c r="AI253" s="716"/>
      <c r="AJ253" s="716"/>
      <c r="AK253" s="715"/>
      <c r="AL253" s="717"/>
      <c r="AM253" s="717"/>
      <c r="AN253" s="717"/>
      <c r="AO253" s="717"/>
      <c r="AP253" s="1152"/>
      <c r="AQ253" s="1006"/>
      <c r="AR253" s="718"/>
      <c r="AS253" s="718"/>
      <c r="AT253" s="718"/>
      <c r="AU253" s="718"/>
      <c r="AV253" s="718"/>
      <c r="AW253" s="718"/>
      <c r="AX253" s="1152"/>
      <c r="AY253" s="1006"/>
      <c r="AZ253" s="718"/>
      <c r="BA253" s="718"/>
      <c r="BB253" s="718"/>
      <c r="BC253" s="718"/>
      <c r="BD253" s="718"/>
      <c r="BE253" s="718"/>
      <c r="BF253" s="1152"/>
      <c r="BG253" s="1006"/>
      <c r="BH253" s="718"/>
      <c r="BI253" s="718"/>
      <c r="BJ253" s="718"/>
      <c r="BK253" s="718"/>
      <c r="BL253" s="718"/>
      <c r="BM253" s="718"/>
      <c r="BN253" s="1152"/>
      <c r="BO253" s="1006"/>
      <c r="BP253" s="718"/>
      <c r="BQ253" s="718"/>
      <c r="BR253" s="718"/>
      <c r="BS253" s="718"/>
      <c r="BT253" s="718"/>
      <c r="BU253" s="718"/>
    </row>
    <row r="254" spans="1:73" ht="40.15" customHeight="1" thickTop="1" x14ac:dyDescent="0.25">
      <c r="A254" s="151"/>
      <c r="B254" s="24"/>
      <c r="C254" s="1448" t="s">
        <v>1861</v>
      </c>
      <c r="D254" s="1049" t="s">
        <v>1862</v>
      </c>
      <c r="E254" s="1061">
        <v>579</v>
      </c>
      <c r="F254" s="1571" t="s">
        <v>3699</v>
      </c>
      <c r="G254" s="1574" t="s">
        <v>2070</v>
      </c>
      <c r="H254" s="1574">
        <v>240</v>
      </c>
      <c r="I254" s="1574" t="s">
        <v>3041</v>
      </c>
      <c r="J254" s="1574">
        <v>45</v>
      </c>
      <c r="K254" s="1574" t="s">
        <v>3625</v>
      </c>
      <c r="L254" s="1574">
        <v>4502</v>
      </c>
      <c r="M254" s="1574" t="s">
        <v>3060</v>
      </c>
      <c r="N254" s="1583">
        <v>2026004540088</v>
      </c>
      <c r="O254" s="1574" t="s">
        <v>3724</v>
      </c>
      <c r="P254" s="1584" t="s">
        <v>1863</v>
      </c>
      <c r="Q254" s="1585">
        <v>240</v>
      </c>
      <c r="R254" s="1586" t="s">
        <v>2871</v>
      </c>
      <c r="S254" s="1040"/>
      <c r="T254" s="1022"/>
      <c r="U254" s="1007"/>
      <c r="V254" s="1007"/>
      <c r="W254" s="1007"/>
      <c r="X254" s="1007"/>
      <c r="Y254" s="1007"/>
      <c r="Z254" s="1004">
        <f t="shared" ref="Z254" si="768">+AQ254+AY254+BG254+BO254</f>
        <v>0</v>
      </c>
      <c r="AA254" s="1004">
        <f t="shared" ref="AA254" si="769">SUM(AR254:AR257,AZ254:AZ257,BH254:BH257,BP254:BP257)</f>
        <v>0</v>
      </c>
      <c r="AB254" s="1004">
        <f t="shared" ref="AB254" si="770">SUM(AS254:AS257,BA254:BA257,BI254:BI257,BQ254:BQ257)</f>
        <v>0</v>
      </c>
      <c r="AC254" s="1004">
        <f t="shared" ref="AC254" si="771">SUM(AT254:AT257,BB254:BB257,BJ254:BJ257,BR254:BR257)</f>
        <v>0</v>
      </c>
      <c r="AD254" s="1004">
        <f t="shared" ref="AD254" si="772">SUM(AU254:AU257,BC254:BC257,BK254:BK257,BS254:BS257)</f>
        <v>0</v>
      </c>
      <c r="AE254" s="1004">
        <f t="shared" ref="AE254" si="773">SUM(AV254:AV257,BD254:BD257,BL254:BL257,BT254:BT257)</f>
        <v>0</v>
      </c>
      <c r="AF254" s="1004">
        <f t="shared" ref="AF254" si="774">SUM(AW254:AW257,BE254:BE257,BM254:BM257,BU254:BU257)</f>
        <v>0</v>
      </c>
      <c r="AG254" s="714"/>
      <c r="AH254" s="593"/>
      <c r="AI254" s="593"/>
      <c r="AJ254" s="593"/>
      <c r="AK254" s="207"/>
      <c r="AL254" s="208"/>
      <c r="AM254" s="208"/>
      <c r="AN254" s="208"/>
      <c r="AO254" s="208"/>
      <c r="AP254" s="1150">
        <f t="shared" ref="AP254" si="775">+U254</f>
        <v>0</v>
      </c>
      <c r="AQ254" s="1004">
        <f t="shared" ref="AQ254" si="776">SUM(AR254:AW257)</f>
        <v>0</v>
      </c>
      <c r="AR254" s="299"/>
      <c r="AS254" s="299"/>
      <c r="AT254" s="299"/>
      <c r="AU254" s="299"/>
      <c r="AV254" s="299"/>
      <c r="AW254" s="299"/>
      <c r="AX254" s="1150">
        <f t="shared" ref="AX254" si="777">+V254</f>
        <v>0</v>
      </c>
      <c r="AY254" s="1004">
        <f t="shared" ref="AY254" si="778">SUM(AZ254:BE257)</f>
        <v>0</v>
      </c>
      <c r="AZ254" s="299"/>
      <c r="BA254" s="299"/>
      <c r="BB254" s="299"/>
      <c r="BC254" s="299"/>
      <c r="BD254" s="299"/>
      <c r="BE254" s="299"/>
      <c r="BF254" s="1150">
        <f t="shared" ref="BF254" si="779">+W254</f>
        <v>0</v>
      </c>
      <c r="BG254" s="1004">
        <f t="shared" ref="BG254" si="780">SUM(BH254:BM257)</f>
        <v>0</v>
      </c>
      <c r="BH254" s="299"/>
      <c r="BI254" s="299"/>
      <c r="BJ254" s="299"/>
      <c r="BK254" s="299"/>
      <c r="BL254" s="299"/>
      <c r="BM254" s="299"/>
      <c r="BN254" s="1150">
        <f t="shared" ref="BN254" si="781">+X254</f>
        <v>0</v>
      </c>
      <c r="BO254" s="1004">
        <f t="shared" ref="BO254" si="782">SUM(BP254:BU257)</f>
        <v>0</v>
      </c>
      <c r="BP254" s="299"/>
      <c r="BQ254" s="299"/>
      <c r="BR254" s="299"/>
      <c r="BS254" s="299"/>
      <c r="BT254" s="299"/>
      <c r="BU254" s="299"/>
    </row>
    <row r="255" spans="1:73" ht="40.15" customHeight="1" x14ac:dyDescent="0.25">
      <c r="A255" s="151"/>
      <c r="B255" s="24"/>
      <c r="C255" s="1449"/>
      <c r="D255" s="1050"/>
      <c r="E255" s="1062"/>
      <c r="F255" s="1572" t="s">
        <v>3699</v>
      </c>
      <c r="G255" s="1569" t="s">
        <v>2070</v>
      </c>
      <c r="H255" s="1569">
        <v>240</v>
      </c>
      <c r="I255" s="1569" t="s">
        <v>3041</v>
      </c>
      <c r="J255" s="1569">
        <v>45</v>
      </c>
      <c r="K255" s="1569" t="s">
        <v>3625</v>
      </c>
      <c r="L255" s="1569">
        <v>4502</v>
      </c>
      <c r="M255" s="1569" t="s">
        <v>3060</v>
      </c>
      <c r="N255" s="1581"/>
      <c r="O255" s="1569" t="s">
        <v>3724</v>
      </c>
      <c r="P255" s="1575" t="s">
        <v>1863</v>
      </c>
      <c r="Q255" s="1577">
        <v>240</v>
      </c>
      <c r="R255" s="1579" t="s">
        <v>2871</v>
      </c>
      <c r="S255" s="1041"/>
      <c r="T255" s="1023"/>
      <c r="U255" s="1008"/>
      <c r="V255" s="1008"/>
      <c r="W255" s="1008"/>
      <c r="X255" s="1008"/>
      <c r="Y255" s="1008"/>
      <c r="Z255" s="1005"/>
      <c r="AA255" s="1005"/>
      <c r="AB255" s="1005"/>
      <c r="AC255" s="1005"/>
      <c r="AD255" s="1005"/>
      <c r="AE255" s="1005"/>
      <c r="AF255" s="1005"/>
      <c r="AG255" s="479"/>
      <c r="AH255" s="592"/>
      <c r="AI255" s="592"/>
      <c r="AJ255" s="592"/>
      <c r="AK255" s="196"/>
      <c r="AL255" s="197"/>
      <c r="AM255" s="197"/>
      <c r="AN255" s="197"/>
      <c r="AO255" s="197"/>
      <c r="AP255" s="1151"/>
      <c r="AQ255" s="1005"/>
      <c r="AR255" s="282"/>
      <c r="AS255" s="282"/>
      <c r="AT255" s="282"/>
      <c r="AU255" s="282"/>
      <c r="AV255" s="282"/>
      <c r="AW255" s="282"/>
      <c r="AX255" s="1151"/>
      <c r="AY255" s="1005"/>
      <c r="AZ255" s="282"/>
      <c r="BA255" s="282"/>
      <c r="BB255" s="282"/>
      <c r="BC255" s="282"/>
      <c r="BD255" s="282"/>
      <c r="BE255" s="282"/>
      <c r="BF255" s="1151"/>
      <c r="BG255" s="1005"/>
      <c r="BH255" s="282"/>
      <c r="BI255" s="282"/>
      <c r="BJ255" s="282"/>
      <c r="BK255" s="282"/>
      <c r="BL255" s="282"/>
      <c r="BM255" s="282"/>
      <c r="BN255" s="1151"/>
      <c r="BO255" s="1005"/>
      <c r="BP255" s="282"/>
      <c r="BQ255" s="282"/>
      <c r="BR255" s="282"/>
      <c r="BS255" s="282"/>
      <c r="BT255" s="282"/>
      <c r="BU255" s="282"/>
    </row>
    <row r="256" spans="1:73" ht="40.15" customHeight="1" x14ac:dyDescent="0.25">
      <c r="A256" s="151"/>
      <c r="B256" s="24"/>
      <c r="C256" s="1449"/>
      <c r="D256" s="1050"/>
      <c r="E256" s="1062"/>
      <c r="F256" s="1572" t="s">
        <v>3699</v>
      </c>
      <c r="G256" s="1569" t="s">
        <v>2070</v>
      </c>
      <c r="H256" s="1569">
        <v>240</v>
      </c>
      <c r="I256" s="1569" t="s">
        <v>3041</v>
      </c>
      <c r="J256" s="1569">
        <v>45</v>
      </c>
      <c r="K256" s="1569" t="s">
        <v>3625</v>
      </c>
      <c r="L256" s="1569">
        <v>4502</v>
      </c>
      <c r="M256" s="1569" t="s">
        <v>3060</v>
      </c>
      <c r="N256" s="1581"/>
      <c r="O256" s="1569" t="s">
        <v>3724</v>
      </c>
      <c r="P256" s="1575" t="s">
        <v>1863</v>
      </c>
      <c r="Q256" s="1577">
        <v>240</v>
      </c>
      <c r="R256" s="1579" t="s">
        <v>2871</v>
      </c>
      <c r="S256" s="1041"/>
      <c r="T256" s="1023"/>
      <c r="U256" s="1008"/>
      <c r="V256" s="1008"/>
      <c r="W256" s="1008"/>
      <c r="X256" s="1008"/>
      <c r="Y256" s="1008"/>
      <c r="Z256" s="1005"/>
      <c r="AA256" s="1005"/>
      <c r="AB256" s="1005"/>
      <c r="AC256" s="1005"/>
      <c r="AD256" s="1005"/>
      <c r="AE256" s="1005"/>
      <c r="AF256" s="1005"/>
      <c r="AG256" s="196"/>
      <c r="AH256" s="592"/>
      <c r="AI256" s="592"/>
      <c r="AJ256" s="592"/>
      <c r="AK256" s="196"/>
      <c r="AL256" s="197"/>
      <c r="AM256" s="197"/>
      <c r="AN256" s="197"/>
      <c r="AO256" s="197"/>
      <c r="AP256" s="1151"/>
      <c r="AQ256" s="1005"/>
      <c r="AR256" s="282"/>
      <c r="AS256" s="282"/>
      <c r="AT256" s="282"/>
      <c r="AU256" s="282"/>
      <c r="AV256" s="282"/>
      <c r="AW256" s="282"/>
      <c r="AX256" s="1151"/>
      <c r="AY256" s="1005"/>
      <c r="AZ256" s="282"/>
      <c r="BA256" s="282"/>
      <c r="BB256" s="282"/>
      <c r="BC256" s="282"/>
      <c r="BD256" s="282"/>
      <c r="BE256" s="282"/>
      <c r="BF256" s="1151"/>
      <c r="BG256" s="1005"/>
      <c r="BH256" s="282"/>
      <c r="BI256" s="282"/>
      <c r="BJ256" s="282"/>
      <c r="BK256" s="282"/>
      <c r="BL256" s="282"/>
      <c r="BM256" s="282"/>
      <c r="BN256" s="1151"/>
      <c r="BO256" s="1005"/>
      <c r="BP256" s="282"/>
      <c r="BQ256" s="282"/>
      <c r="BR256" s="282"/>
      <c r="BS256" s="282"/>
      <c r="BT256" s="282"/>
      <c r="BU256" s="282"/>
    </row>
    <row r="257" spans="1:73" ht="40.15" customHeight="1" thickBot="1" x14ac:dyDescent="0.3">
      <c r="A257" s="151"/>
      <c r="B257" s="24"/>
      <c r="C257" s="1450"/>
      <c r="D257" s="1051"/>
      <c r="E257" s="1063"/>
      <c r="F257" s="1573" t="s">
        <v>3699</v>
      </c>
      <c r="G257" s="1570" t="s">
        <v>2070</v>
      </c>
      <c r="H257" s="1570">
        <v>240</v>
      </c>
      <c r="I257" s="1570" t="s">
        <v>3041</v>
      </c>
      <c r="J257" s="1570">
        <v>45</v>
      </c>
      <c r="K257" s="1570" t="s">
        <v>3625</v>
      </c>
      <c r="L257" s="1570">
        <v>4502</v>
      </c>
      <c r="M257" s="1570" t="s">
        <v>3060</v>
      </c>
      <c r="N257" s="1582"/>
      <c r="O257" s="1570" t="s">
        <v>3724</v>
      </c>
      <c r="P257" s="1576" t="s">
        <v>1863</v>
      </c>
      <c r="Q257" s="1578">
        <v>240</v>
      </c>
      <c r="R257" s="1580" t="s">
        <v>2871</v>
      </c>
      <c r="S257" s="1042"/>
      <c r="T257" s="1024"/>
      <c r="U257" s="1009"/>
      <c r="V257" s="1009"/>
      <c r="W257" s="1009"/>
      <c r="X257" s="1009"/>
      <c r="Y257" s="1009"/>
      <c r="Z257" s="1006"/>
      <c r="AA257" s="1006"/>
      <c r="AB257" s="1006"/>
      <c r="AC257" s="1006"/>
      <c r="AD257" s="1006"/>
      <c r="AE257" s="1006"/>
      <c r="AF257" s="1006"/>
      <c r="AG257" s="715"/>
      <c r="AH257" s="716"/>
      <c r="AI257" s="716"/>
      <c r="AJ257" s="716"/>
      <c r="AK257" s="715"/>
      <c r="AL257" s="717"/>
      <c r="AM257" s="717"/>
      <c r="AN257" s="717"/>
      <c r="AO257" s="717"/>
      <c r="AP257" s="1152"/>
      <c r="AQ257" s="1006"/>
      <c r="AR257" s="718"/>
      <c r="AS257" s="718"/>
      <c r="AT257" s="718"/>
      <c r="AU257" s="718"/>
      <c r="AV257" s="718"/>
      <c r="AW257" s="718"/>
      <c r="AX257" s="1152"/>
      <c r="AY257" s="1006"/>
      <c r="AZ257" s="718"/>
      <c r="BA257" s="718"/>
      <c r="BB257" s="718"/>
      <c r="BC257" s="718"/>
      <c r="BD257" s="718"/>
      <c r="BE257" s="718"/>
      <c r="BF257" s="1152"/>
      <c r="BG257" s="1006"/>
      <c r="BH257" s="718"/>
      <c r="BI257" s="718"/>
      <c r="BJ257" s="718"/>
      <c r="BK257" s="718"/>
      <c r="BL257" s="718"/>
      <c r="BM257" s="718"/>
      <c r="BN257" s="1152"/>
      <c r="BO257" s="1006"/>
      <c r="BP257" s="718"/>
      <c r="BQ257" s="718"/>
      <c r="BR257" s="718"/>
      <c r="BS257" s="718"/>
      <c r="BT257" s="718"/>
      <c r="BU257" s="718"/>
    </row>
    <row r="258" spans="1:73" ht="40.15" customHeight="1" thickTop="1" x14ac:dyDescent="0.25">
      <c r="A258" s="151"/>
      <c r="B258" s="24"/>
      <c r="C258" s="1448" t="s">
        <v>1864</v>
      </c>
      <c r="D258" s="1049" t="s">
        <v>1865</v>
      </c>
      <c r="E258" s="1061">
        <v>580</v>
      </c>
      <c r="F258" s="1571" t="s">
        <v>3720</v>
      </c>
      <c r="G258" s="1574" t="s">
        <v>3721</v>
      </c>
      <c r="H258" s="1574">
        <v>20</v>
      </c>
      <c r="I258" s="1574" t="s">
        <v>3041</v>
      </c>
      <c r="J258" s="1574">
        <v>45</v>
      </c>
      <c r="K258" s="1574" t="s">
        <v>3625</v>
      </c>
      <c r="L258" s="1574">
        <v>4502</v>
      </c>
      <c r="M258" s="1574" t="s">
        <v>3060</v>
      </c>
      <c r="N258" s="1583">
        <v>2026004540088</v>
      </c>
      <c r="O258" s="1574" t="s">
        <v>3724</v>
      </c>
      <c r="P258" s="1584" t="s">
        <v>1845</v>
      </c>
      <c r="Q258" s="1585">
        <v>20</v>
      </c>
      <c r="R258" s="1586" t="s">
        <v>2871</v>
      </c>
      <c r="S258" s="1040"/>
      <c r="T258" s="1022"/>
      <c r="U258" s="1007"/>
      <c r="V258" s="1007"/>
      <c r="W258" s="1007"/>
      <c r="X258" s="1007"/>
      <c r="Y258" s="1007"/>
      <c r="Z258" s="1004">
        <f t="shared" ref="Z258" si="783">+AQ258+AY258+BG258+BO258</f>
        <v>0</v>
      </c>
      <c r="AA258" s="1004">
        <f t="shared" ref="AA258" si="784">SUM(AR258:AR261,AZ258:AZ261,BH258:BH261,BP258:BP261)</f>
        <v>0</v>
      </c>
      <c r="AB258" s="1004">
        <f t="shared" ref="AB258" si="785">SUM(AS258:AS261,BA258:BA261,BI258:BI261,BQ258:BQ261)</f>
        <v>0</v>
      </c>
      <c r="AC258" s="1004">
        <f t="shared" ref="AC258" si="786">SUM(AT258:AT261,BB258:BB261,BJ258:BJ261,BR258:BR261)</f>
        <v>0</v>
      </c>
      <c r="AD258" s="1004">
        <f t="shared" ref="AD258" si="787">SUM(AU258:AU261,BC258:BC261,BK258:BK261,BS258:BS261)</f>
        <v>0</v>
      </c>
      <c r="AE258" s="1004">
        <f t="shared" ref="AE258" si="788">SUM(AV258:AV261,BD258:BD261,BL258:BL261,BT258:BT261)</f>
        <v>0</v>
      </c>
      <c r="AF258" s="1004">
        <f t="shared" ref="AF258" si="789">SUM(AW258:AW261,BE258:BE261,BM258:BM261,BU258:BU261)</f>
        <v>0</v>
      </c>
      <c r="AG258" s="714"/>
      <c r="AH258" s="593"/>
      <c r="AI258" s="593"/>
      <c r="AJ258" s="593"/>
      <c r="AK258" s="207"/>
      <c r="AL258" s="208"/>
      <c r="AM258" s="208"/>
      <c r="AN258" s="208"/>
      <c r="AO258" s="208"/>
      <c r="AP258" s="1150">
        <f t="shared" ref="AP258" si="790">+U258</f>
        <v>0</v>
      </c>
      <c r="AQ258" s="1004">
        <f t="shared" ref="AQ258" si="791">SUM(AR258:AW261)</f>
        <v>0</v>
      </c>
      <c r="AR258" s="299"/>
      <c r="AS258" s="299"/>
      <c r="AT258" s="299"/>
      <c r="AU258" s="299"/>
      <c r="AV258" s="299"/>
      <c r="AW258" s="299"/>
      <c r="AX258" s="1150">
        <f t="shared" ref="AX258" si="792">+V258</f>
        <v>0</v>
      </c>
      <c r="AY258" s="1004">
        <f t="shared" ref="AY258" si="793">SUM(AZ258:BE261)</f>
        <v>0</v>
      </c>
      <c r="AZ258" s="299"/>
      <c r="BA258" s="299"/>
      <c r="BB258" s="299"/>
      <c r="BC258" s="299"/>
      <c r="BD258" s="299"/>
      <c r="BE258" s="299"/>
      <c r="BF258" s="1150">
        <f t="shared" ref="BF258" si="794">+W258</f>
        <v>0</v>
      </c>
      <c r="BG258" s="1004">
        <f t="shared" ref="BG258" si="795">SUM(BH258:BM261)</f>
        <v>0</v>
      </c>
      <c r="BH258" s="299"/>
      <c r="BI258" s="299"/>
      <c r="BJ258" s="299"/>
      <c r="BK258" s="299"/>
      <c r="BL258" s="299"/>
      <c r="BM258" s="299"/>
      <c r="BN258" s="1150">
        <f t="shared" ref="BN258" si="796">+X258</f>
        <v>0</v>
      </c>
      <c r="BO258" s="1004">
        <f t="shared" ref="BO258" si="797">SUM(BP258:BU261)</f>
        <v>0</v>
      </c>
      <c r="BP258" s="299"/>
      <c r="BQ258" s="299"/>
      <c r="BR258" s="299"/>
      <c r="BS258" s="299"/>
      <c r="BT258" s="299"/>
      <c r="BU258" s="299"/>
    </row>
    <row r="259" spans="1:73" ht="40.15" customHeight="1" x14ac:dyDescent="0.25">
      <c r="A259" s="151"/>
      <c r="B259" s="24"/>
      <c r="C259" s="1449"/>
      <c r="D259" s="1050"/>
      <c r="E259" s="1062"/>
      <c r="F259" s="1572"/>
      <c r="G259" s="1569" t="s">
        <v>3721</v>
      </c>
      <c r="H259" s="1569">
        <v>20</v>
      </c>
      <c r="I259" s="1569" t="s">
        <v>3041</v>
      </c>
      <c r="J259" s="1569">
        <v>45</v>
      </c>
      <c r="K259" s="1569" t="s">
        <v>3625</v>
      </c>
      <c r="L259" s="1569">
        <v>4502</v>
      </c>
      <c r="M259" s="1569" t="s">
        <v>3060</v>
      </c>
      <c r="N259" s="1581"/>
      <c r="O259" s="1569" t="s">
        <v>3724</v>
      </c>
      <c r="P259" s="1575" t="s">
        <v>1845</v>
      </c>
      <c r="Q259" s="1577">
        <v>20</v>
      </c>
      <c r="R259" s="1579" t="s">
        <v>2871</v>
      </c>
      <c r="S259" s="1041"/>
      <c r="T259" s="1023"/>
      <c r="U259" s="1008"/>
      <c r="V259" s="1008"/>
      <c r="W259" s="1008"/>
      <c r="X259" s="1008"/>
      <c r="Y259" s="1008"/>
      <c r="Z259" s="1005"/>
      <c r="AA259" s="1005"/>
      <c r="AB259" s="1005"/>
      <c r="AC259" s="1005"/>
      <c r="AD259" s="1005"/>
      <c r="AE259" s="1005"/>
      <c r="AF259" s="1005"/>
      <c r="AG259" s="479"/>
      <c r="AH259" s="592"/>
      <c r="AI259" s="592"/>
      <c r="AJ259" s="592"/>
      <c r="AK259" s="196"/>
      <c r="AL259" s="197"/>
      <c r="AM259" s="197"/>
      <c r="AN259" s="197"/>
      <c r="AO259" s="197"/>
      <c r="AP259" s="1151"/>
      <c r="AQ259" s="1005"/>
      <c r="AR259" s="282"/>
      <c r="AS259" s="282"/>
      <c r="AT259" s="282"/>
      <c r="AU259" s="282"/>
      <c r="AV259" s="282"/>
      <c r="AW259" s="282"/>
      <c r="AX259" s="1151"/>
      <c r="AY259" s="1005"/>
      <c r="AZ259" s="282"/>
      <c r="BA259" s="282"/>
      <c r="BB259" s="282"/>
      <c r="BC259" s="282"/>
      <c r="BD259" s="282"/>
      <c r="BE259" s="282"/>
      <c r="BF259" s="1151"/>
      <c r="BG259" s="1005"/>
      <c r="BH259" s="282"/>
      <c r="BI259" s="282"/>
      <c r="BJ259" s="282"/>
      <c r="BK259" s="282"/>
      <c r="BL259" s="282"/>
      <c r="BM259" s="282"/>
      <c r="BN259" s="1151"/>
      <c r="BO259" s="1005"/>
      <c r="BP259" s="282"/>
      <c r="BQ259" s="282"/>
      <c r="BR259" s="282"/>
      <c r="BS259" s="282"/>
      <c r="BT259" s="282"/>
      <c r="BU259" s="282"/>
    </row>
    <row r="260" spans="1:73" ht="40.15" customHeight="1" x14ac:dyDescent="0.25">
      <c r="A260" s="151"/>
      <c r="B260" s="24"/>
      <c r="C260" s="1449"/>
      <c r="D260" s="1050"/>
      <c r="E260" s="1062"/>
      <c r="F260" s="1572"/>
      <c r="G260" s="1569" t="s">
        <v>3721</v>
      </c>
      <c r="H260" s="1569">
        <v>20</v>
      </c>
      <c r="I260" s="1569" t="s">
        <v>3041</v>
      </c>
      <c r="J260" s="1569">
        <v>45</v>
      </c>
      <c r="K260" s="1569" t="s">
        <v>3625</v>
      </c>
      <c r="L260" s="1569">
        <v>4502</v>
      </c>
      <c r="M260" s="1569" t="s">
        <v>3060</v>
      </c>
      <c r="N260" s="1581"/>
      <c r="O260" s="1569" t="s">
        <v>3724</v>
      </c>
      <c r="P260" s="1575" t="s">
        <v>1845</v>
      </c>
      <c r="Q260" s="1577">
        <v>20</v>
      </c>
      <c r="R260" s="1579" t="s">
        <v>2871</v>
      </c>
      <c r="S260" s="1041"/>
      <c r="T260" s="1023"/>
      <c r="U260" s="1008"/>
      <c r="V260" s="1008"/>
      <c r="W260" s="1008"/>
      <c r="X260" s="1008"/>
      <c r="Y260" s="1008"/>
      <c r="Z260" s="1005"/>
      <c r="AA260" s="1005"/>
      <c r="AB260" s="1005"/>
      <c r="AC260" s="1005"/>
      <c r="AD260" s="1005"/>
      <c r="AE260" s="1005"/>
      <c r="AF260" s="1005"/>
      <c r="AG260" s="196"/>
      <c r="AH260" s="592"/>
      <c r="AI260" s="592"/>
      <c r="AJ260" s="592"/>
      <c r="AK260" s="196"/>
      <c r="AL260" s="197"/>
      <c r="AM260" s="197"/>
      <c r="AN260" s="197"/>
      <c r="AO260" s="197"/>
      <c r="AP260" s="1151"/>
      <c r="AQ260" s="1005"/>
      <c r="AR260" s="282"/>
      <c r="AS260" s="282"/>
      <c r="AT260" s="282"/>
      <c r="AU260" s="282"/>
      <c r="AV260" s="282"/>
      <c r="AW260" s="282"/>
      <c r="AX260" s="1151"/>
      <c r="AY260" s="1005"/>
      <c r="AZ260" s="282"/>
      <c r="BA260" s="282"/>
      <c r="BB260" s="282"/>
      <c r="BC260" s="282"/>
      <c r="BD260" s="282"/>
      <c r="BE260" s="282"/>
      <c r="BF260" s="1151"/>
      <c r="BG260" s="1005"/>
      <c r="BH260" s="282"/>
      <c r="BI260" s="282"/>
      <c r="BJ260" s="282"/>
      <c r="BK260" s="282"/>
      <c r="BL260" s="282"/>
      <c r="BM260" s="282"/>
      <c r="BN260" s="1151"/>
      <c r="BO260" s="1005"/>
      <c r="BP260" s="282"/>
      <c r="BQ260" s="282"/>
      <c r="BR260" s="282"/>
      <c r="BS260" s="282"/>
      <c r="BT260" s="282"/>
      <c r="BU260" s="282"/>
    </row>
    <row r="261" spans="1:73" ht="40.15" customHeight="1" thickBot="1" x14ac:dyDescent="0.3">
      <c r="A261" s="151"/>
      <c r="B261" s="24"/>
      <c r="C261" s="1450"/>
      <c r="D261" s="1051"/>
      <c r="E261" s="1063"/>
      <c r="F261" s="1573"/>
      <c r="G261" s="1570" t="s">
        <v>3721</v>
      </c>
      <c r="H261" s="1570">
        <v>20</v>
      </c>
      <c r="I261" s="1570" t="s">
        <v>3041</v>
      </c>
      <c r="J261" s="1570">
        <v>45</v>
      </c>
      <c r="K261" s="1570" t="s">
        <v>3625</v>
      </c>
      <c r="L261" s="1570">
        <v>4502</v>
      </c>
      <c r="M261" s="1570" t="s">
        <v>3060</v>
      </c>
      <c r="N261" s="1582"/>
      <c r="O261" s="1570" t="s">
        <v>3724</v>
      </c>
      <c r="P261" s="1576" t="s">
        <v>1845</v>
      </c>
      <c r="Q261" s="1578">
        <v>20</v>
      </c>
      <c r="R261" s="1580" t="s">
        <v>2871</v>
      </c>
      <c r="S261" s="1042"/>
      <c r="T261" s="1024"/>
      <c r="U261" s="1009"/>
      <c r="V261" s="1009"/>
      <c r="W261" s="1009"/>
      <c r="X261" s="1009"/>
      <c r="Y261" s="1009"/>
      <c r="Z261" s="1006"/>
      <c r="AA261" s="1006"/>
      <c r="AB261" s="1006"/>
      <c r="AC261" s="1006"/>
      <c r="AD261" s="1006"/>
      <c r="AE261" s="1006"/>
      <c r="AF261" s="1006"/>
      <c r="AG261" s="715"/>
      <c r="AH261" s="716"/>
      <c r="AI261" s="716"/>
      <c r="AJ261" s="716"/>
      <c r="AK261" s="715"/>
      <c r="AL261" s="717"/>
      <c r="AM261" s="717"/>
      <c r="AN261" s="717"/>
      <c r="AO261" s="717"/>
      <c r="AP261" s="1152"/>
      <c r="AQ261" s="1006"/>
      <c r="AR261" s="718"/>
      <c r="AS261" s="718"/>
      <c r="AT261" s="718"/>
      <c r="AU261" s="718"/>
      <c r="AV261" s="718"/>
      <c r="AW261" s="718"/>
      <c r="AX261" s="1152"/>
      <c r="AY261" s="1006"/>
      <c r="AZ261" s="718"/>
      <c r="BA261" s="718"/>
      <c r="BB261" s="718"/>
      <c r="BC261" s="718"/>
      <c r="BD261" s="718"/>
      <c r="BE261" s="718"/>
      <c r="BF261" s="1152"/>
      <c r="BG261" s="1006"/>
      <c r="BH261" s="718"/>
      <c r="BI261" s="718"/>
      <c r="BJ261" s="718"/>
      <c r="BK261" s="718"/>
      <c r="BL261" s="718"/>
      <c r="BM261" s="718"/>
      <c r="BN261" s="1152"/>
      <c r="BO261" s="1006"/>
      <c r="BP261" s="718"/>
      <c r="BQ261" s="718"/>
      <c r="BR261" s="718"/>
      <c r="BS261" s="718"/>
      <c r="BT261" s="718"/>
      <c r="BU261" s="718"/>
    </row>
    <row r="262" spans="1:73" ht="40.15" customHeight="1" thickTop="1" x14ac:dyDescent="0.25">
      <c r="A262" s="151"/>
      <c r="B262" s="24"/>
      <c r="C262" s="1448" t="s">
        <v>1866</v>
      </c>
      <c r="D262" s="1049" t="s">
        <v>1867</v>
      </c>
      <c r="E262" s="1061">
        <v>581</v>
      </c>
      <c r="F262" s="1265" t="s">
        <v>3696</v>
      </c>
      <c r="G262" s="1049" t="s">
        <v>3697</v>
      </c>
      <c r="H262" s="1049">
        <v>2</v>
      </c>
      <c r="I262" s="1049" t="s">
        <v>3041</v>
      </c>
      <c r="J262" s="1049">
        <v>45</v>
      </c>
      <c r="K262" s="1049" t="s">
        <v>3625</v>
      </c>
      <c r="L262" s="1049">
        <v>4502</v>
      </c>
      <c r="M262" s="1049" t="s">
        <v>3060</v>
      </c>
      <c r="N262" s="1262">
        <v>2026004540088</v>
      </c>
      <c r="O262" s="1049" t="s">
        <v>3724</v>
      </c>
      <c r="P262" s="1546" t="s">
        <v>1858</v>
      </c>
      <c r="Q262" s="1587">
        <v>2</v>
      </c>
      <c r="R262" s="1590" t="s">
        <v>2871</v>
      </c>
      <c r="S262" s="1040"/>
      <c r="T262" s="1022"/>
      <c r="U262" s="1007"/>
      <c r="V262" s="1007"/>
      <c r="W262" s="1007"/>
      <c r="X262" s="1007"/>
      <c r="Y262" s="1007"/>
      <c r="Z262" s="1004">
        <f t="shared" ref="Z262" si="798">+AQ262+AY262+BG262+BO262</f>
        <v>0</v>
      </c>
      <c r="AA262" s="1004">
        <f t="shared" ref="AA262" si="799">SUM(AR262:AR265,AZ262:AZ265,BH262:BH265,BP262:BP265)</f>
        <v>0</v>
      </c>
      <c r="AB262" s="1004">
        <f t="shared" ref="AB262" si="800">SUM(AS262:AS265,BA262:BA265,BI262:BI265,BQ262:BQ265)</f>
        <v>0</v>
      </c>
      <c r="AC262" s="1004">
        <f t="shared" ref="AC262" si="801">SUM(AT262:AT265,BB262:BB265,BJ262:BJ265,BR262:BR265)</f>
        <v>0</v>
      </c>
      <c r="AD262" s="1004">
        <f t="shared" ref="AD262" si="802">SUM(AU262:AU265,BC262:BC265,BK262:BK265,BS262:BS265)</f>
        <v>0</v>
      </c>
      <c r="AE262" s="1004">
        <f t="shared" ref="AE262" si="803">SUM(AV262:AV265,BD262:BD265,BL262:BL265,BT262:BT265)</f>
        <v>0</v>
      </c>
      <c r="AF262" s="1004">
        <f t="shared" ref="AF262" si="804">SUM(AW262:AW265,BE262:BE265,BM262:BM265,BU262:BU265)</f>
        <v>0</v>
      </c>
      <c r="AG262" s="714"/>
      <c r="AH262" s="593"/>
      <c r="AI262" s="593"/>
      <c r="AJ262" s="593"/>
      <c r="AK262" s="207"/>
      <c r="AL262" s="208"/>
      <c r="AM262" s="208"/>
      <c r="AN262" s="208"/>
      <c r="AO262" s="208"/>
      <c r="AP262" s="1150">
        <f t="shared" ref="AP262" si="805">+U262</f>
        <v>0</v>
      </c>
      <c r="AQ262" s="1004">
        <f t="shared" ref="AQ262" si="806">SUM(AR262:AW265)</f>
        <v>0</v>
      </c>
      <c r="AR262" s="299"/>
      <c r="AS262" s="299"/>
      <c r="AT262" s="299"/>
      <c r="AU262" s="299"/>
      <c r="AV262" s="299"/>
      <c r="AW262" s="299"/>
      <c r="AX262" s="1150">
        <f t="shared" ref="AX262" si="807">+V262</f>
        <v>0</v>
      </c>
      <c r="AY262" s="1004">
        <f t="shared" ref="AY262" si="808">SUM(AZ262:BE265)</f>
        <v>0</v>
      </c>
      <c r="AZ262" s="299"/>
      <c r="BA262" s="299"/>
      <c r="BB262" s="299"/>
      <c r="BC262" s="299"/>
      <c r="BD262" s="299"/>
      <c r="BE262" s="299"/>
      <c r="BF262" s="1150">
        <f t="shared" ref="BF262" si="809">+W262</f>
        <v>0</v>
      </c>
      <c r="BG262" s="1004">
        <f t="shared" ref="BG262" si="810">SUM(BH262:BM265)</f>
        <v>0</v>
      </c>
      <c r="BH262" s="299"/>
      <c r="BI262" s="299"/>
      <c r="BJ262" s="299"/>
      <c r="BK262" s="299"/>
      <c r="BL262" s="299"/>
      <c r="BM262" s="299"/>
      <c r="BN262" s="1150">
        <f t="shared" ref="BN262" si="811">+X262</f>
        <v>0</v>
      </c>
      <c r="BO262" s="1004">
        <f t="shared" ref="BO262" si="812">SUM(BP262:BU265)</f>
        <v>0</v>
      </c>
      <c r="BP262" s="299"/>
      <c r="BQ262" s="299"/>
      <c r="BR262" s="299"/>
      <c r="BS262" s="299"/>
      <c r="BT262" s="299"/>
      <c r="BU262" s="299"/>
    </row>
    <row r="263" spans="1:73" ht="40.15" customHeight="1" x14ac:dyDescent="0.25">
      <c r="A263" s="151"/>
      <c r="B263" s="24"/>
      <c r="C263" s="1449"/>
      <c r="D263" s="1050"/>
      <c r="E263" s="1062"/>
      <c r="F263" s="1266" t="s">
        <v>3696</v>
      </c>
      <c r="G263" s="1050" t="s">
        <v>3697</v>
      </c>
      <c r="H263" s="1050">
        <v>2</v>
      </c>
      <c r="I263" s="1050" t="s">
        <v>3041</v>
      </c>
      <c r="J263" s="1050">
        <v>45</v>
      </c>
      <c r="K263" s="1050" t="s">
        <v>3625</v>
      </c>
      <c r="L263" s="1050">
        <v>4502</v>
      </c>
      <c r="M263" s="1050" t="s">
        <v>3060</v>
      </c>
      <c r="N263" s="1263"/>
      <c r="O263" s="1050" t="s">
        <v>3724</v>
      </c>
      <c r="P263" s="1547" t="s">
        <v>1858</v>
      </c>
      <c r="Q263" s="1588">
        <v>2</v>
      </c>
      <c r="R263" s="1591" t="s">
        <v>2871</v>
      </c>
      <c r="S263" s="1041"/>
      <c r="T263" s="1023"/>
      <c r="U263" s="1008"/>
      <c r="V263" s="1008"/>
      <c r="W263" s="1008"/>
      <c r="X263" s="1008"/>
      <c r="Y263" s="1008"/>
      <c r="Z263" s="1005"/>
      <c r="AA263" s="1005"/>
      <c r="AB263" s="1005"/>
      <c r="AC263" s="1005"/>
      <c r="AD263" s="1005"/>
      <c r="AE263" s="1005"/>
      <c r="AF263" s="1005"/>
      <c r="AG263" s="479"/>
      <c r="AH263" s="592"/>
      <c r="AI263" s="592"/>
      <c r="AJ263" s="592"/>
      <c r="AK263" s="196"/>
      <c r="AL263" s="197"/>
      <c r="AM263" s="197"/>
      <c r="AN263" s="197"/>
      <c r="AO263" s="197"/>
      <c r="AP263" s="1151"/>
      <c r="AQ263" s="1005"/>
      <c r="AR263" s="282"/>
      <c r="AS263" s="282"/>
      <c r="AT263" s="282"/>
      <c r="AU263" s="282"/>
      <c r="AV263" s="282"/>
      <c r="AW263" s="282"/>
      <c r="AX263" s="1151"/>
      <c r="AY263" s="1005"/>
      <c r="AZ263" s="282"/>
      <c r="BA263" s="282"/>
      <c r="BB263" s="282"/>
      <c r="BC263" s="282"/>
      <c r="BD263" s="282"/>
      <c r="BE263" s="282"/>
      <c r="BF263" s="1151"/>
      <c r="BG263" s="1005"/>
      <c r="BH263" s="282"/>
      <c r="BI263" s="282"/>
      <c r="BJ263" s="282"/>
      <c r="BK263" s="282"/>
      <c r="BL263" s="282"/>
      <c r="BM263" s="282"/>
      <c r="BN263" s="1151"/>
      <c r="BO263" s="1005"/>
      <c r="BP263" s="282"/>
      <c r="BQ263" s="282"/>
      <c r="BR263" s="282"/>
      <c r="BS263" s="282"/>
      <c r="BT263" s="282"/>
      <c r="BU263" s="282"/>
    </row>
    <row r="264" spans="1:73" ht="40.15" customHeight="1" x14ac:dyDescent="0.25">
      <c r="A264" s="151"/>
      <c r="B264" s="24"/>
      <c r="C264" s="1449"/>
      <c r="D264" s="1050"/>
      <c r="E264" s="1062"/>
      <c r="F264" s="1266" t="s">
        <v>3696</v>
      </c>
      <c r="G264" s="1050" t="s">
        <v>3697</v>
      </c>
      <c r="H264" s="1050">
        <v>2</v>
      </c>
      <c r="I264" s="1050" t="s">
        <v>3041</v>
      </c>
      <c r="J264" s="1050">
        <v>45</v>
      </c>
      <c r="K264" s="1050" t="s">
        <v>3625</v>
      </c>
      <c r="L264" s="1050">
        <v>4502</v>
      </c>
      <c r="M264" s="1050" t="s">
        <v>3060</v>
      </c>
      <c r="N264" s="1263"/>
      <c r="O264" s="1050" t="s">
        <v>3724</v>
      </c>
      <c r="P264" s="1547" t="s">
        <v>1858</v>
      </c>
      <c r="Q264" s="1588">
        <v>2</v>
      </c>
      <c r="R264" s="1591" t="s">
        <v>2871</v>
      </c>
      <c r="S264" s="1041"/>
      <c r="T264" s="1023"/>
      <c r="U264" s="1008"/>
      <c r="V264" s="1008"/>
      <c r="W264" s="1008"/>
      <c r="X264" s="1008"/>
      <c r="Y264" s="1008"/>
      <c r="Z264" s="1005"/>
      <c r="AA264" s="1005"/>
      <c r="AB264" s="1005"/>
      <c r="AC264" s="1005"/>
      <c r="AD264" s="1005"/>
      <c r="AE264" s="1005"/>
      <c r="AF264" s="1005"/>
      <c r="AG264" s="196"/>
      <c r="AH264" s="592"/>
      <c r="AI264" s="592"/>
      <c r="AJ264" s="592"/>
      <c r="AK264" s="196"/>
      <c r="AL264" s="197"/>
      <c r="AM264" s="197"/>
      <c r="AN264" s="197"/>
      <c r="AO264" s="197"/>
      <c r="AP264" s="1151"/>
      <c r="AQ264" s="1005"/>
      <c r="AR264" s="282"/>
      <c r="AS264" s="282"/>
      <c r="AT264" s="282"/>
      <c r="AU264" s="282"/>
      <c r="AV264" s="282"/>
      <c r="AW264" s="282"/>
      <c r="AX264" s="1151"/>
      <c r="AY264" s="1005"/>
      <c r="AZ264" s="282"/>
      <c r="BA264" s="282"/>
      <c r="BB264" s="282"/>
      <c r="BC264" s="282"/>
      <c r="BD264" s="282"/>
      <c r="BE264" s="282"/>
      <c r="BF264" s="1151"/>
      <c r="BG264" s="1005"/>
      <c r="BH264" s="282"/>
      <c r="BI264" s="282"/>
      <c r="BJ264" s="282"/>
      <c r="BK264" s="282"/>
      <c r="BL264" s="282"/>
      <c r="BM264" s="282"/>
      <c r="BN264" s="1151"/>
      <c r="BO264" s="1005"/>
      <c r="BP264" s="282"/>
      <c r="BQ264" s="282"/>
      <c r="BR264" s="282"/>
      <c r="BS264" s="282"/>
      <c r="BT264" s="282"/>
      <c r="BU264" s="282"/>
    </row>
    <row r="265" spans="1:73" ht="40.15" customHeight="1" thickBot="1" x14ac:dyDescent="0.3">
      <c r="A265" s="151"/>
      <c r="B265" s="24"/>
      <c r="C265" s="1450"/>
      <c r="D265" s="1051"/>
      <c r="E265" s="1063"/>
      <c r="F265" s="1267" t="s">
        <v>3696</v>
      </c>
      <c r="G265" s="1051" t="s">
        <v>3697</v>
      </c>
      <c r="H265" s="1051">
        <v>2</v>
      </c>
      <c r="I265" s="1051" t="s">
        <v>3041</v>
      </c>
      <c r="J265" s="1051">
        <v>45</v>
      </c>
      <c r="K265" s="1051" t="s">
        <v>3625</v>
      </c>
      <c r="L265" s="1051">
        <v>4502</v>
      </c>
      <c r="M265" s="1051" t="s">
        <v>3060</v>
      </c>
      <c r="N265" s="1264"/>
      <c r="O265" s="1051" t="s">
        <v>3724</v>
      </c>
      <c r="P265" s="1548" t="s">
        <v>1858</v>
      </c>
      <c r="Q265" s="1589">
        <v>2</v>
      </c>
      <c r="R265" s="1592" t="s">
        <v>2871</v>
      </c>
      <c r="S265" s="1042"/>
      <c r="T265" s="1024"/>
      <c r="U265" s="1009"/>
      <c r="V265" s="1009"/>
      <c r="W265" s="1009"/>
      <c r="X265" s="1009"/>
      <c r="Y265" s="1009"/>
      <c r="Z265" s="1006"/>
      <c r="AA265" s="1006"/>
      <c r="AB265" s="1006"/>
      <c r="AC265" s="1006"/>
      <c r="AD265" s="1006"/>
      <c r="AE265" s="1006"/>
      <c r="AF265" s="1006"/>
      <c r="AG265" s="715"/>
      <c r="AH265" s="716"/>
      <c r="AI265" s="716"/>
      <c r="AJ265" s="716"/>
      <c r="AK265" s="715"/>
      <c r="AL265" s="717"/>
      <c r="AM265" s="717"/>
      <c r="AN265" s="717"/>
      <c r="AO265" s="717"/>
      <c r="AP265" s="1152"/>
      <c r="AQ265" s="1006"/>
      <c r="AR265" s="718"/>
      <c r="AS265" s="718"/>
      <c r="AT265" s="718"/>
      <c r="AU265" s="718"/>
      <c r="AV265" s="718"/>
      <c r="AW265" s="718"/>
      <c r="AX265" s="1152"/>
      <c r="AY265" s="1006"/>
      <c r="AZ265" s="718"/>
      <c r="BA265" s="718"/>
      <c r="BB265" s="718"/>
      <c r="BC265" s="718"/>
      <c r="BD265" s="718"/>
      <c r="BE265" s="718"/>
      <c r="BF265" s="1152"/>
      <c r="BG265" s="1006"/>
      <c r="BH265" s="718"/>
      <c r="BI265" s="718"/>
      <c r="BJ265" s="718"/>
      <c r="BK265" s="718"/>
      <c r="BL265" s="718"/>
      <c r="BM265" s="718"/>
      <c r="BN265" s="1152"/>
      <c r="BO265" s="1006"/>
      <c r="BP265" s="718"/>
      <c r="BQ265" s="718"/>
      <c r="BR265" s="718"/>
      <c r="BS265" s="718"/>
      <c r="BT265" s="718"/>
      <c r="BU265" s="718"/>
    </row>
    <row r="266" spans="1:73" ht="40.15" customHeight="1" thickTop="1" x14ac:dyDescent="0.25">
      <c r="A266" s="151"/>
      <c r="B266" s="24"/>
      <c r="C266" s="1448" t="s">
        <v>1868</v>
      </c>
      <c r="D266" s="1049" t="s">
        <v>1869</v>
      </c>
      <c r="E266" s="1061">
        <v>582</v>
      </c>
      <c r="F266" s="1265" t="s">
        <v>3725</v>
      </c>
      <c r="G266" s="1049" t="s">
        <v>3726</v>
      </c>
      <c r="H266" s="1049">
        <v>1</v>
      </c>
      <c r="I266" s="1049" t="s">
        <v>3041</v>
      </c>
      <c r="J266" s="1049">
        <v>45</v>
      </c>
      <c r="K266" s="1049" t="s">
        <v>3625</v>
      </c>
      <c r="L266" s="1049">
        <v>4502</v>
      </c>
      <c r="M266" s="1049" t="s">
        <v>3060</v>
      </c>
      <c r="N266" s="1262">
        <v>2026004540088</v>
      </c>
      <c r="O266" s="1049" t="s">
        <v>3724</v>
      </c>
      <c r="P266" s="1546" t="s">
        <v>1853</v>
      </c>
      <c r="Q266" s="1587">
        <v>1</v>
      </c>
      <c r="R266" s="1590" t="s">
        <v>2871</v>
      </c>
      <c r="S266" s="1040"/>
      <c r="T266" s="1022"/>
      <c r="U266" s="1007"/>
      <c r="V266" s="1007"/>
      <c r="W266" s="1007"/>
      <c r="X266" s="1007"/>
      <c r="Y266" s="1007"/>
      <c r="Z266" s="1004">
        <f t="shared" ref="Z266" si="813">+AQ266+AY266+BG266+BO266</f>
        <v>0</v>
      </c>
      <c r="AA266" s="1004">
        <f t="shared" ref="AA266" si="814">SUM(AR266:AR269,AZ266:AZ269,BH266:BH269,BP266:BP269)</f>
        <v>0</v>
      </c>
      <c r="AB266" s="1004">
        <f t="shared" ref="AB266" si="815">SUM(AS266:AS269,BA266:BA269,BI266:BI269,BQ266:BQ269)</f>
        <v>0</v>
      </c>
      <c r="AC266" s="1004">
        <f t="shared" ref="AC266" si="816">SUM(AT266:AT269,BB266:BB269,BJ266:BJ269,BR266:BR269)</f>
        <v>0</v>
      </c>
      <c r="AD266" s="1004">
        <f t="shared" ref="AD266" si="817">SUM(AU266:AU269,BC266:BC269,BK266:BK269,BS266:BS269)</f>
        <v>0</v>
      </c>
      <c r="AE266" s="1004">
        <f t="shared" ref="AE266" si="818">SUM(AV266:AV269,BD266:BD269,BL266:BL269,BT266:BT269)</f>
        <v>0</v>
      </c>
      <c r="AF266" s="1004">
        <f t="shared" ref="AF266" si="819">SUM(AW266:AW269,BE266:BE269,BM266:BM269,BU266:BU269)</f>
        <v>0</v>
      </c>
      <c r="AG266" s="714"/>
      <c r="AH266" s="593"/>
      <c r="AI266" s="593"/>
      <c r="AJ266" s="593"/>
      <c r="AK266" s="207"/>
      <c r="AL266" s="208"/>
      <c r="AM266" s="208"/>
      <c r="AN266" s="208"/>
      <c r="AO266" s="208"/>
      <c r="AP266" s="1150">
        <f t="shared" ref="AP266" si="820">+U266</f>
        <v>0</v>
      </c>
      <c r="AQ266" s="1004">
        <f t="shared" ref="AQ266" si="821">SUM(AR266:AW269)</f>
        <v>0</v>
      </c>
      <c r="AR266" s="299"/>
      <c r="AS266" s="299"/>
      <c r="AT266" s="299"/>
      <c r="AU266" s="299"/>
      <c r="AV266" s="299"/>
      <c r="AW266" s="299"/>
      <c r="AX266" s="1150">
        <f t="shared" ref="AX266" si="822">+V266</f>
        <v>0</v>
      </c>
      <c r="AY266" s="1004">
        <f t="shared" ref="AY266" si="823">SUM(AZ266:BE269)</f>
        <v>0</v>
      </c>
      <c r="AZ266" s="299"/>
      <c r="BA266" s="299"/>
      <c r="BB266" s="299"/>
      <c r="BC266" s="299"/>
      <c r="BD266" s="299"/>
      <c r="BE266" s="299"/>
      <c r="BF266" s="1150">
        <f t="shared" ref="BF266" si="824">+W266</f>
        <v>0</v>
      </c>
      <c r="BG266" s="1004">
        <f t="shared" ref="BG266" si="825">SUM(BH266:BM269)</f>
        <v>0</v>
      </c>
      <c r="BH266" s="299"/>
      <c r="BI266" s="299"/>
      <c r="BJ266" s="299"/>
      <c r="BK266" s="299"/>
      <c r="BL266" s="299"/>
      <c r="BM266" s="299"/>
      <c r="BN266" s="1150">
        <f t="shared" ref="BN266" si="826">+X266</f>
        <v>0</v>
      </c>
      <c r="BO266" s="1004">
        <f t="shared" ref="BO266" si="827">SUM(BP266:BU269)</f>
        <v>0</v>
      </c>
      <c r="BP266" s="299"/>
      <c r="BQ266" s="299"/>
      <c r="BR266" s="299"/>
      <c r="BS266" s="299"/>
      <c r="BT266" s="299"/>
      <c r="BU266" s="299"/>
    </row>
    <row r="267" spans="1:73" ht="40.15" customHeight="1" x14ac:dyDescent="0.25">
      <c r="A267" s="151"/>
      <c r="B267" s="24"/>
      <c r="C267" s="1449"/>
      <c r="D267" s="1050"/>
      <c r="E267" s="1062"/>
      <c r="F267" s="1266" t="s">
        <v>3725</v>
      </c>
      <c r="G267" s="1050" t="s">
        <v>3726</v>
      </c>
      <c r="H267" s="1050">
        <v>1</v>
      </c>
      <c r="I267" s="1050" t="s">
        <v>3041</v>
      </c>
      <c r="J267" s="1050">
        <v>45</v>
      </c>
      <c r="K267" s="1050" t="s">
        <v>3625</v>
      </c>
      <c r="L267" s="1050">
        <v>4502</v>
      </c>
      <c r="M267" s="1050" t="s">
        <v>3060</v>
      </c>
      <c r="N267" s="1263"/>
      <c r="O267" s="1050" t="s">
        <v>3724</v>
      </c>
      <c r="P267" s="1547" t="s">
        <v>1853</v>
      </c>
      <c r="Q267" s="1588">
        <v>1</v>
      </c>
      <c r="R267" s="1591" t="s">
        <v>2871</v>
      </c>
      <c r="S267" s="1041"/>
      <c r="T267" s="1023"/>
      <c r="U267" s="1008"/>
      <c r="V267" s="1008"/>
      <c r="W267" s="1008"/>
      <c r="X267" s="1008"/>
      <c r="Y267" s="1008"/>
      <c r="Z267" s="1005"/>
      <c r="AA267" s="1005"/>
      <c r="AB267" s="1005"/>
      <c r="AC267" s="1005"/>
      <c r="AD267" s="1005"/>
      <c r="AE267" s="1005"/>
      <c r="AF267" s="1005"/>
      <c r="AG267" s="479"/>
      <c r="AH267" s="592"/>
      <c r="AI267" s="592"/>
      <c r="AJ267" s="592"/>
      <c r="AK267" s="196"/>
      <c r="AL267" s="197"/>
      <c r="AM267" s="197"/>
      <c r="AN267" s="197"/>
      <c r="AO267" s="197"/>
      <c r="AP267" s="1151"/>
      <c r="AQ267" s="1005"/>
      <c r="AR267" s="282"/>
      <c r="AS267" s="282"/>
      <c r="AT267" s="282"/>
      <c r="AU267" s="282"/>
      <c r="AV267" s="282"/>
      <c r="AW267" s="282"/>
      <c r="AX267" s="1151"/>
      <c r="AY267" s="1005"/>
      <c r="AZ267" s="282"/>
      <c r="BA267" s="282"/>
      <c r="BB267" s="282"/>
      <c r="BC267" s="282"/>
      <c r="BD267" s="282"/>
      <c r="BE267" s="282"/>
      <c r="BF267" s="1151"/>
      <c r="BG267" s="1005"/>
      <c r="BH267" s="282"/>
      <c r="BI267" s="282"/>
      <c r="BJ267" s="282"/>
      <c r="BK267" s="282"/>
      <c r="BL267" s="282"/>
      <c r="BM267" s="282"/>
      <c r="BN267" s="1151"/>
      <c r="BO267" s="1005"/>
      <c r="BP267" s="282"/>
      <c r="BQ267" s="282"/>
      <c r="BR267" s="282"/>
      <c r="BS267" s="282"/>
      <c r="BT267" s="282"/>
      <c r="BU267" s="282"/>
    </row>
    <row r="268" spans="1:73" ht="40.15" customHeight="1" x14ac:dyDescent="0.25">
      <c r="A268" s="151"/>
      <c r="B268" s="24"/>
      <c r="C268" s="1449"/>
      <c r="D268" s="1050"/>
      <c r="E268" s="1062"/>
      <c r="F268" s="1266" t="s">
        <v>3725</v>
      </c>
      <c r="G268" s="1050" t="s">
        <v>3726</v>
      </c>
      <c r="H268" s="1050">
        <v>1</v>
      </c>
      <c r="I268" s="1050" t="s">
        <v>3041</v>
      </c>
      <c r="J268" s="1050">
        <v>45</v>
      </c>
      <c r="K268" s="1050" t="s">
        <v>3625</v>
      </c>
      <c r="L268" s="1050">
        <v>4502</v>
      </c>
      <c r="M268" s="1050" t="s">
        <v>3060</v>
      </c>
      <c r="N268" s="1263"/>
      <c r="O268" s="1050" t="s">
        <v>3724</v>
      </c>
      <c r="P268" s="1547" t="s">
        <v>1853</v>
      </c>
      <c r="Q268" s="1588">
        <v>1</v>
      </c>
      <c r="R268" s="1591" t="s">
        <v>2871</v>
      </c>
      <c r="S268" s="1041"/>
      <c r="T268" s="1023"/>
      <c r="U268" s="1008"/>
      <c r="V268" s="1008"/>
      <c r="W268" s="1008"/>
      <c r="X268" s="1008"/>
      <c r="Y268" s="1008"/>
      <c r="Z268" s="1005"/>
      <c r="AA268" s="1005"/>
      <c r="AB268" s="1005"/>
      <c r="AC268" s="1005"/>
      <c r="AD268" s="1005"/>
      <c r="AE268" s="1005"/>
      <c r="AF268" s="1005"/>
      <c r="AG268" s="196"/>
      <c r="AH268" s="592"/>
      <c r="AI268" s="592"/>
      <c r="AJ268" s="592"/>
      <c r="AK268" s="196"/>
      <c r="AL268" s="197"/>
      <c r="AM268" s="197"/>
      <c r="AN268" s="197"/>
      <c r="AO268" s="197"/>
      <c r="AP268" s="1151"/>
      <c r="AQ268" s="1005"/>
      <c r="AR268" s="282"/>
      <c r="AS268" s="282"/>
      <c r="AT268" s="282"/>
      <c r="AU268" s="282"/>
      <c r="AV268" s="282"/>
      <c r="AW268" s="282"/>
      <c r="AX268" s="1151"/>
      <c r="AY268" s="1005"/>
      <c r="AZ268" s="282"/>
      <c r="BA268" s="282"/>
      <c r="BB268" s="282"/>
      <c r="BC268" s="282"/>
      <c r="BD268" s="282"/>
      <c r="BE268" s="282"/>
      <c r="BF268" s="1151"/>
      <c r="BG268" s="1005"/>
      <c r="BH268" s="282"/>
      <c r="BI268" s="282"/>
      <c r="BJ268" s="282"/>
      <c r="BK268" s="282"/>
      <c r="BL268" s="282"/>
      <c r="BM268" s="282"/>
      <c r="BN268" s="1151"/>
      <c r="BO268" s="1005"/>
      <c r="BP268" s="282"/>
      <c r="BQ268" s="282"/>
      <c r="BR268" s="282"/>
      <c r="BS268" s="282"/>
      <c r="BT268" s="282"/>
      <c r="BU268" s="282"/>
    </row>
    <row r="269" spans="1:73" ht="40.15" customHeight="1" thickBot="1" x14ac:dyDescent="0.3">
      <c r="A269" s="151"/>
      <c r="B269" s="24"/>
      <c r="C269" s="1449"/>
      <c r="D269" s="1050"/>
      <c r="E269" s="1062"/>
      <c r="F269" s="1266" t="s">
        <v>3725</v>
      </c>
      <c r="G269" s="1050" t="s">
        <v>3726</v>
      </c>
      <c r="H269" s="1050">
        <v>1</v>
      </c>
      <c r="I269" s="1050" t="s">
        <v>3041</v>
      </c>
      <c r="J269" s="1050">
        <v>45</v>
      </c>
      <c r="K269" s="1050" t="s">
        <v>3625</v>
      </c>
      <c r="L269" s="1050">
        <v>4502</v>
      </c>
      <c r="M269" s="1050" t="s">
        <v>3060</v>
      </c>
      <c r="N269" s="1263"/>
      <c r="O269" s="1050" t="s">
        <v>3724</v>
      </c>
      <c r="P269" s="1547" t="s">
        <v>1853</v>
      </c>
      <c r="Q269" s="1588">
        <v>1</v>
      </c>
      <c r="R269" s="1591" t="s">
        <v>2871</v>
      </c>
      <c r="S269" s="1042"/>
      <c r="T269" s="1024"/>
      <c r="U269" s="1009"/>
      <c r="V269" s="1009"/>
      <c r="W269" s="1009"/>
      <c r="X269" s="1009"/>
      <c r="Y269" s="1009"/>
      <c r="Z269" s="1006"/>
      <c r="AA269" s="1006"/>
      <c r="AB269" s="1006"/>
      <c r="AC269" s="1006"/>
      <c r="AD269" s="1006"/>
      <c r="AE269" s="1006"/>
      <c r="AF269" s="1006"/>
      <c r="AG269" s="715"/>
      <c r="AH269" s="716"/>
      <c r="AI269" s="716"/>
      <c r="AJ269" s="716"/>
      <c r="AK269" s="715"/>
      <c r="AL269" s="717"/>
      <c r="AM269" s="717"/>
      <c r="AN269" s="717"/>
      <c r="AO269" s="717"/>
      <c r="AP269" s="1152"/>
      <c r="AQ269" s="1006"/>
      <c r="AR269" s="718"/>
      <c r="AS269" s="718"/>
      <c r="AT269" s="718"/>
      <c r="AU269" s="718"/>
      <c r="AV269" s="718"/>
      <c r="AW269" s="718"/>
      <c r="AX269" s="1152"/>
      <c r="AY269" s="1006"/>
      <c r="AZ269" s="718"/>
      <c r="BA269" s="718"/>
      <c r="BB269" s="718"/>
      <c r="BC269" s="718"/>
      <c r="BD269" s="718"/>
      <c r="BE269" s="718"/>
      <c r="BF269" s="1152"/>
      <c r="BG269" s="1006"/>
      <c r="BH269" s="718"/>
      <c r="BI269" s="718"/>
      <c r="BJ269" s="718"/>
      <c r="BK269" s="718"/>
      <c r="BL269" s="718"/>
      <c r="BM269" s="718"/>
      <c r="BN269" s="1152"/>
      <c r="BO269" s="1006"/>
      <c r="BP269" s="718"/>
      <c r="BQ269" s="718"/>
      <c r="BR269" s="718"/>
      <c r="BS269" s="718"/>
      <c r="BT269" s="718"/>
      <c r="BU269" s="718"/>
    </row>
    <row r="270" spans="1:73" ht="40.15" customHeight="1" thickTop="1" thickBot="1" x14ac:dyDescent="0.3">
      <c r="A270" s="151"/>
      <c r="B270" s="924" t="s">
        <v>1870</v>
      </c>
      <c r="C270" s="238" t="s">
        <v>172</v>
      </c>
      <c r="D270" s="421"/>
      <c r="E270" s="662"/>
      <c r="F270" s="447"/>
      <c r="G270" s="373"/>
      <c r="H270" s="375"/>
      <c r="I270" s="375"/>
      <c r="J270" s="376"/>
      <c r="K270" s="376"/>
      <c r="L270" s="421"/>
      <c r="M270" s="423"/>
      <c r="N270" s="663"/>
      <c r="O270" s="664"/>
      <c r="P270" s="664"/>
      <c r="Q270" s="666"/>
      <c r="R270" s="698"/>
      <c r="S270" s="698"/>
      <c r="T270" s="783"/>
      <c r="U270" s="668"/>
      <c r="V270" s="668"/>
      <c r="W270" s="668"/>
      <c r="X270" s="668"/>
      <c r="Y270" s="248"/>
      <c r="Z270" s="700">
        <f t="shared" si="700"/>
        <v>0</v>
      </c>
      <c r="AA270" s="700">
        <f t="shared" si="700"/>
        <v>0</v>
      </c>
      <c r="AB270" s="700">
        <f t="shared" si="700"/>
        <v>0</v>
      </c>
      <c r="AC270" s="700">
        <f t="shared" si="700"/>
        <v>0</v>
      </c>
      <c r="AD270" s="700">
        <f t="shared" si="700"/>
        <v>0</v>
      </c>
      <c r="AE270" s="700">
        <f t="shared" si="700"/>
        <v>0</v>
      </c>
      <c r="AF270" s="700">
        <f t="shared" si="700"/>
        <v>0</v>
      </c>
      <c r="AG270" s="246"/>
      <c r="AH270" s="246"/>
      <c r="AI270" s="246"/>
      <c r="AJ270" s="246"/>
      <c r="AK270" s="246"/>
      <c r="AL270" s="246"/>
      <c r="AM270" s="246"/>
      <c r="AN270" s="246"/>
      <c r="AO270" s="246"/>
      <c r="AP270" s="784"/>
      <c r="AQ270" s="670">
        <f t="shared" ref="AQ270" si="828">SUM(AQ271:AQ290)</f>
        <v>0</v>
      </c>
      <c r="AR270" s="670">
        <f>SUM(AR271:AR290)</f>
        <v>0</v>
      </c>
      <c r="AS270" s="670">
        <f t="shared" ref="AS270:AW270" si="829">SUM(AS271:AS290)</f>
        <v>0</v>
      </c>
      <c r="AT270" s="670">
        <f t="shared" si="829"/>
        <v>0</v>
      </c>
      <c r="AU270" s="670">
        <f t="shared" si="829"/>
        <v>0</v>
      </c>
      <c r="AV270" s="670">
        <f t="shared" si="829"/>
        <v>0</v>
      </c>
      <c r="AW270" s="670">
        <f t="shared" si="829"/>
        <v>0</v>
      </c>
      <c r="AX270" s="784"/>
      <c r="AY270" s="670">
        <f t="shared" ref="AY270" si="830">SUM(AY271:AY290)</f>
        <v>0</v>
      </c>
      <c r="AZ270" s="670">
        <f>SUM(AZ271:AZ290)</f>
        <v>0</v>
      </c>
      <c r="BA270" s="670">
        <f t="shared" ref="BA270:BE270" si="831">SUM(BA271:BA290)</f>
        <v>0</v>
      </c>
      <c r="BB270" s="670">
        <f t="shared" si="831"/>
        <v>0</v>
      </c>
      <c r="BC270" s="670">
        <f t="shared" si="831"/>
        <v>0</v>
      </c>
      <c r="BD270" s="670">
        <f t="shared" si="831"/>
        <v>0</v>
      </c>
      <c r="BE270" s="670">
        <f t="shared" si="831"/>
        <v>0</v>
      </c>
      <c r="BF270" s="784"/>
      <c r="BG270" s="670">
        <f t="shared" ref="BG270" si="832">SUM(BG271:BG290)</f>
        <v>0</v>
      </c>
      <c r="BH270" s="670">
        <f>SUM(BH271:BH290)</f>
        <v>0</v>
      </c>
      <c r="BI270" s="670">
        <f t="shared" ref="BI270:BM270" si="833">SUM(BI271:BI290)</f>
        <v>0</v>
      </c>
      <c r="BJ270" s="670">
        <f t="shared" si="833"/>
        <v>0</v>
      </c>
      <c r="BK270" s="670">
        <f t="shared" si="833"/>
        <v>0</v>
      </c>
      <c r="BL270" s="670">
        <f t="shared" si="833"/>
        <v>0</v>
      </c>
      <c r="BM270" s="670">
        <f t="shared" si="833"/>
        <v>0</v>
      </c>
      <c r="BN270" s="784"/>
      <c r="BO270" s="670">
        <f t="shared" ref="BO270" si="834">SUM(BO271:BO290)</f>
        <v>0</v>
      </c>
      <c r="BP270" s="670">
        <f>SUM(BP271:BP290)</f>
        <v>0</v>
      </c>
      <c r="BQ270" s="670">
        <f t="shared" ref="BQ270:BU270" si="835">SUM(BQ271:BQ290)</f>
        <v>0</v>
      </c>
      <c r="BR270" s="670">
        <f t="shared" si="835"/>
        <v>0</v>
      </c>
      <c r="BS270" s="670">
        <f t="shared" si="835"/>
        <v>0</v>
      </c>
      <c r="BT270" s="670">
        <f t="shared" si="835"/>
        <v>0</v>
      </c>
      <c r="BU270" s="670">
        <f t="shared" si="835"/>
        <v>0</v>
      </c>
    </row>
    <row r="271" spans="1:73" ht="40.15" customHeight="1" thickTop="1" x14ac:dyDescent="0.25">
      <c r="A271" s="151"/>
      <c r="B271" s="24"/>
      <c r="C271" s="1449" t="s">
        <v>1871</v>
      </c>
      <c r="D271" s="1050" t="s">
        <v>1748</v>
      </c>
      <c r="E271" s="1062">
        <v>583</v>
      </c>
      <c r="F271" s="1266" t="s">
        <v>3693</v>
      </c>
      <c r="G271" s="1050" t="s">
        <v>3694</v>
      </c>
      <c r="H271" s="1050">
        <v>2</v>
      </c>
      <c r="I271" s="1050" t="s">
        <v>3041</v>
      </c>
      <c r="J271" s="1050">
        <v>45</v>
      </c>
      <c r="K271" s="1050" t="s">
        <v>3625</v>
      </c>
      <c r="L271" s="1050">
        <v>4502</v>
      </c>
      <c r="M271" s="1050" t="s">
        <v>3060</v>
      </c>
      <c r="N271" s="1263">
        <v>2026004540088</v>
      </c>
      <c r="O271" s="1050" t="s">
        <v>3724</v>
      </c>
      <c r="P271" s="1547" t="s">
        <v>1749</v>
      </c>
      <c r="Q271" s="1588">
        <v>2</v>
      </c>
      <c r="R271" s="1591" t="s">
        <v>2871</v>
      </c>
      <c r="S271" s="1040"/>
      <c r="T271" s="1022"/>
      <c r="U271" s="1007"/>
      <c r="V271" s="1007"/>
      <c r="W271" s="1007"/>
      <c r="X271" s="1007"/>
      <c r="Y271" s="1007"/>
      <c r="Z271" s="1004">
        <f t="shared" si="700"/>
        <v>0</v>
      </c>
      <c r="AA271" s="1004">
        <f t="shared" ref="AA271" si="836">SUM(AR271:AR274,AZ271:AZ274,BH271:BH274,BP271:BP274)</f>
        <v>0</v>
      </c>
      <c r="AB271" s="1004">
        <f t="shared" ref="AB271" si="837">SUM(AS271:AS274,BA271:BA274,BI271:BI274,BQ271:BQ274)</f>
        <v>0</v>
      </c>
      <c r="AC271" s="1004">
        <f t="shared" ref="AC271" si="838">SUM(AT271:AT274,BB271:BB274,BJ271:BJ274,BR271:BR274)</f>
        <v>0</v>
      </c>
      <c r="AD271" s="1004">
        <f t="shared" ref="AD271" si="839">SUM(AU271:AU274,BC271:BC274,BK271:BK274,BS271:BS274)</f>
        <v>0</v>
      </c>
      <c r="AE271" s="1004">
        <f t="shared" ref="AE271" si="840">SUM(AV271:AV274,BD271:BD274,BL271:BL274,BT271:BT274)</f>
        <v>0</v>
      </c>
      <c r="AF271" s="1004">
        <f t="shared" ref="AF271" si="841">SUM(AW271:AW274,BE271:BE274,BM271:BM274,BU271:BU274)</f>
        <v>0</v>
      </c>
      <c r="AG271" s="714"/>
      <c r="AH271" s="593"/>
      <c r="AI271" s="593"/>
      <c r="AJ271" s="593"/>
      <c r="AK271" s="207"/>
      <c r="AL271" s="208"/>
      <c r="AM271" s="208"/>
      <c r="AN271" s="208"/>
      <c r="AO271" s="208"/>
      <c r="AP271" s="1150">
        <f t="shared" ref="AP271" si="842">+U271</f>
        <v>0</v>
      </c>
      <c r="AQ271" s="1004">
        <f t="shared" ref="AQ271" si="843">SUM(AR271:AW274)</f>
        <v>0</v>
      </c>
      <c r="AR271" s="299"/>
      <c r="AS271" s="299"/>
      <c r="AT271" s="299"/>
      <c r="AU271" s="299"/>
      <c r="AV271" s="299"/>
      <c r="AW271" s="299"/>
      <c r="AX271" s="1150">
        <f t="shared" ref="AX271" si="844">+V271</f>
        <v>0</v>
      </c>
      <c r="AY271" s="1004">
        <f t="shared" ref="AY271" si="845">SUM(AZ271:BE274)</f>
        <v>0</v>
      </c>
      <c r="AZ271" s="299"/>
      <c r="BA271" s="299"/>
      <c r="BB271" s="299"/>
      <c r="BC271" s="299"/>
      <c r="BD271" s="299"/>
      <c r="BE271" s="299"/>
      <c r="BF271" s="1150">
        <f t="shared" ref="BF271" si="846">+W271</f>
        <v>0</v>
      </c>
      <c r="BG271" s="1004">
        <f t="shared" ref="BG271" si="847">SUM(BH271:BM274)</f>
        <v>0</v>
      </c>
      <c r="BH271" s="299"/>
      <c r="BI271" s="299"/>
      <c r="BJ271" s="299"/>
      <c r="BK271" s="299"/>
      <c r="BL271" s="299"/>
      <c r="BM271" s="299"/>
      <c r="BN271" s="1150">
        <f t="shared" ref="BN271" si="848">+X271</f>
        <v>0</v>
      </c>
      <c r="BO271" s="1004">
        <f t="shared" ref="BO271" si="849">SUM(BP271:BU274)</f>
        <v>0</v>
      </c>
      <c r="BP271" s="299"/>
      <c r="BQ271" s="299"/>
      <c r="BR271" s="299"/>
      <c r="BS271" s="299"/>
      <c r="BT271" s="299"/>
      <c r="BU271" s="299"/>
    </row>
    <row r="272" spans="1:73" ht="40.15" customHeight="1" x14ac:dyDescent="0.25">
      <c r="A272" s="151"/>
      <c r="B272" s="24"/>
      <c r="C272" s="1449"/>
      <c r="D272" s="1050"/>
      <c r="E272" s="1062"/>
      <c r="F272" s="1266" t="s">
        <v>3693</v>
      </c>
      <c r="G272" s="1050" t="s">
        <v>3694</v>
      </c>
      <c r="H272" s="1050">
        <v>2</v>
      </c>
      <c r="I272" s="1050" t="s">
        <v>3041</v>
      </c>
      <c r="J272" s="1050">
        <v>45</v>
      </c>
      <c r="K272" s="1050" t="s">
        <v>3625</v>
      </c>
      <c r="L272" s="1050">
        <v>4502</v>
      </c>
      <c r="M272" s="1050" t="s">
        <v>3060</v>
      </c>
      <c r="N272" s="1263"/>
      <c r="O272" s="1050" t="s">
        <v>3724</v>
      </c>
      <c r="P272" s="1547" t="s">
        <v>1749</v>
      </c>
      <c r="Q272" s="1588">
        <v>2</v>
      </c>
      <c r="R272" s="1591" t="s">
        <v>2871</v>
      </c>
      <c r="S272" s="1041"/>
      <c r="T272" s="1023"/>
      <c r="U272" s="1008"/>
      <c r="V272" s="1008"/>
      <c r="W272" s="1008"/>
      <c r="X272" s="1008"/>
      <c r="Y272" s="1008"/>
      <c r="Z272" s="1005"/>
      <c r="AA272" s="1005"/>
      <c r="AB272" s="1005"/>
      <c r="AC272" s="1005"/>
      <c r="AD272" s="1005"/>
      <c r="AE272" s="1005"/>
      <c r="AF272" s="1005"/>
      <c r="AG272" s="479"/>
      <c r="AH272" s="592"/>
      <c r="AI272" s="592"/>
      <c r="AJ272" s="592"/>
      <c r="AK272" s="196"/>
      <c r="AL272" s="197"/>
      <c r="AM272" s="197"/>
      <c r="AN272" s="197"/>
      <c r="AO272" s="197"/>
      <c r="AP272" s="1151"/>
      <c r="AQ272" s="1005"/>
      <c r="AR272" s="282"/>
      <c r="AS272" s="282"/>
      <c r="AT272" s="282"/>
      <c r="AU272" s="282"/>
      <c r="AV272" s="282"/>
      <c r="AW272" s="282"/>
      <c r="AX272" s="1151"/>
      <c r="AY272" s="1005"/>
      <c r="AZ272" s="282"/>
      <c r="BA272" s="282"/>
      <c r="BB272" s="282"/>
      <c r="BC272" s="282"/>
      <c r="BD272" s="282"/>
      <c r="BE272" s="282"/>
      <c r="BF272" s="1151"/>
      <c r="BG272" s="1005"/>
      <c r="BH272" s="282"/>
      <c r="BI272" s="282"/>
      <c r="BJ272" s="282"/>
      <c r="BK272" s="282"/>
      <c r="BL272" s="282"/>
      <c r="BM272" s="282"/>
      <c r="BN272" s="1151"/>
      <c r="BO272" s="1005"/>
      <c r="BP272" s="282"/>
      <c r="BQ272" s="282"/>
      <c r="BR272" s="282"/>
      <c r="BS272" s="282"/>
      <c r="BT272" s="282"/>
      <c r="BU272" s="282"/>
    </row>
    <row r="273" spans="1:73" ht="40.15" customHeight="1" x14ac:dyDescent="0.25">
      <c r="A273" s="151"/>
      <c r="B273" s="24"/>
      <c r="C273" s="1449"/>
      <c r="D273" s="1050"/>
      <c r="E273" s="1062"/>
      <c r="F273" s="1266" t="s">
        <v>3693</v>
      </c>
      <c r="G273" s="1050" t="s">
        <v>3694</v>
      </c>
      <c r="H273" s="1050">
        <v>2</v>
      </c>
      <c r="I273" s="1050" t="s">
        <v>3041</v>
      </c>
      <c r="J273" s="1050">
        <v>45</v>
      </c>
      <c r="K273" s="1050" t="s">
        <v>3625</v>
      </c>
      <c r="L273" s="1050">
        <v>4502</v>
      </c>
      <c r="M273" s="1050" t="s">
        <v>3060</v>
      </c>
      <c r="N273" s="1263"/>
      <c r="O273" s="1050" t="s">
        <v>3724</v>
      </c>
      <c r="P273" s="1547" t="s">
        <v>1749</v>
      </c>
      <c r="Q273" s="1588">
        <v>2</v>
      </c>
      <c r="R273" s="1591" t="s">
        <v>2871</v>
      </c>
      <c r="S273" s="1041"/>
      <c r="T273" s="1023"/>
      <c r="U273" s="1008"/>
      <c r="V273" s="1008"/>
      <c r="W273" s="1008"/>
      <c r="X273" s="1008"/>
      <c r="Y273" s="1008"/>
      <c r="Z273" s="1005"/>
      <c r="AA273" s="1005"/>
      <c r="AB273" s="1005"/>
      <c r="AC273" s="1005"/>
      <c r="AD273" s="1005"/>
      <c r="AE273" s="1005"/>
      <c r="AF273" s="1005"/>
      <c r="AG273" s="196"/>
      <c r="AH273" s="592"/>
      <c r="AI273" s="592"/>
      <c r="AJ273" s="592"/>
      <c r="AK273" s="196"/>
      <c r="AL273" s="197"/>
      <c r="AM273" s="197"/>
      <c r="AN273" s="197"/>
      <c r="AO273" s="197"/>
      <c r="AP273" s="1151"/>
      <c r="AQ273" s="1005"/>
      <c r="AR273" s="282"/>
      <c r="AS273" s="282"/>
      <c r="AT273" s="282"/>
      <c r="AU273" s="282"/>
      <c r="AV273" s="282"/>
      <c r="AW273" s="282"/>
      <c r="AX273" s="1151"/>
      <c r="AY273" s="1005"/>
      <c r="AZ273" s="282"/>
      <c r="BA273" s="282"/>
      <c r="BB273" s="282"/>
      <c r="BC273" s="282"/>
      <c r="BD273" s="282"/>
      <c r="BE273" s="282"/>
      <c r="BF273" s="1151"/>
      <c r="BG273" s="1005"/>
      <c r="BH273" s="282"/>
      <c r="BI273" s="282"/>
      <c r="BJ273" s="282"/>
      <c r="BK273" s="282"/>
      <c r="BL273" s="282"/>
      <c r="BM273" s="282"/>
      <c r="BN273" s="1151"/>
      <c r="BO273" s="1005"/>
      <c r="BP273" s="282"/>
      <c r="BQ273" s="282"/>
      <c r="BR273" s="282"/>
      <c r="BS273" s="282"/>
      <c r="BT273" s="282"/>
      <c r="BU273" s="282"/>
    </row>
    <row r="274" spans="1:73" ht="40.15" customHeight="1" thickBot="1" x14ac:dyDescent="0.3">
      <c r="A274" s="151"/>
      <c r="B274" s="24"/>
      <c r="C274" s="1450"/>
      <c r="D274" s="1051"/>
      <c r="E274" s="1063"/>
      <c r="F274" s="1267" t="s">
        <v>3693</v>
      </c>
      <c r="G274" s="1051" t="s">
        <v>3694</v>
      </c>
      <c r="H274" s="1051">
        <v>2</v>
      </c>
      <c r="I274" s="1051" t="s">
        <v>3041</v>
      </c>
      <c r="J274" s="1051">
        <v>45</v>
      </c>
      <c r="K274" s="1051" t="s">
        <v>3625</v>
      </c>
      <c r="L274" s="1051">
        <v>4502</v>
      </c>
      <c r="M274" s="1051" t="s">
        <v>3060</v>
      </c>
      <c r="N274" s="1264"/>
      <c r="O274" s="1051" t="s">
        <v>3724</v>
      </c>
      <c r="P274" s="1548" t="s">
        <v>1749</v>
      </c>
      <c r="Q274" s="1589">
        <v>2</v>
      </c>
      <c r="R274" s="1592" t="s">
        <v>2871</v>
      </c>
      <c r="S274" s="1042"/>
      <c r="T274" s="1024"/>
      <c r="U274" s="1009"/>
      <c r="V274" s="1009"/>
      <c r="W274" s="1009"/>
      <c r="X274" s="1009"/>
      <c r="Y274" s="1009"/>
      <c r="Z274" s="1006"/>
      <c r="AA274" s="1006"/>
      <c r="AB274" s="1006"/>
      <c r="AC274" s="1006"/>
      <c r="AD274" s="1006"/>
      <c r="AE274" s="1006"/>
      <c r="AF274" s="1006"/>
      <c r="AG274" s="715"/>
      <c r="AH274" s="716"/>
      <c r="AI274" s="716"/>
      <c r="AJ274" s="716"/>
      <c r="AK274" s="715"/>
      <c r="AL274" s="717"/>
      <c r="AM274" s="717"/>
      <c r="AN274" s="717"/>
      <c r="AO274" s="717"/>
      <c r="AP274" s="1152"/>
      <c r="AQ274" s="1006"/>
      <c r="AR274" s="718"/>
      <c r="AS274" s="718"/>
      <c r="AT274" s="718"/>
      <c r="AU274" s="718"/>
      <c r="AV274" s="718"/>
      <c r="AW274" s="718"/>
      <c r="AX274" s="1152"/>
      <c r="AY274" s="1006"/>
      <c r="AZ274" s="718"/>
      <c r="BA274" s="718"/>
      <c r="BB274" s="718"/>
      <c r="BC274" s="718"/>
      <c r="BD274" s="718"/>
      <c r="BE274" s="718"/>
      <c r="BF274" s="1152"/>
      <c r="BG274" s="1006"/>
      <c r="BH274" s="718"/>
      <c r="BI274" s="718"/>
      <c r="BJ274" s="718"/>
      <c r="BK274" s="718"/>
      <c r="BL274" s="718"/>
      <c r="BM274" s="718"/>
      <c r="BN274" s="1152"/>
      <c r="BO274" s="1006"/>
      <c r="BP274" s="718"/>
      <c r="BQ274" s="718"/>
      <c r="BR274" s="718"/>
      <c r="BS274" s="718"/>
      <c r="BT274" s="718"/>
      <c r="BU274" s="718"/>
    </row>
    <row r="275" spans="1:73" ht="40.15" customHeight="1" thickTop="1" x14ac:dyDescent="0.25">
      <c r="A275" s="151"/>
      <c r="B275" s="24"/>
      <c r="C275" s="1448" t="s">
        <v>1872</v>
      </c>
      <c r="D275" s="1049" t="s">
        <v>1873</v>
      </c>
      <c r="E275" s="1061">
        <v>584</v>
      </c>
      <c r="F275" s="1265" t="s">
        <v>3699</v>
      </c>
      <c r="G275" s="1049" t="s">
        <v>2070</v>
      </c>
      <c r="H275" s="1049">
        <v>1000</v>
      </c>
      <c r="I275" s="1049" t="s">
        <v>3041</v>
      </c>
      <c r="J275" s="1049">
        <v>45</v>
      </c>
      <c r="K275" s="1049" t="s">
        <v>3625</v>
      </c>
      <c r="L275" s="1049">
        <v>4502</v>
      </c>
      <c r="M275" s="1049" t="s">
        <v>3060</v>
      </c>
      <c r="N275" s="1262">
        <v>2026004540088</v>
      </c>
      <c r="O275" s="1049" t="s">
        <v>3724</v>
      </c>
      <c r="P275" s="1546" t="s">
        <v>1863</v>
      </c>
      <c r="Q275" s="1587">
        <v>1000</v>
      </c>
      <c r="R275" s="1590" t="s">
        <v>2871</v>
      </c>
      <c r="S275" s="1040"/>
      <c r="T275" s="1022"/>
      <c r="U275" s="1007"/>
      <c r="V275" s="1007"/>
      <c r="W275" s="1007"/>
      <c r="X275" s="1007"/>
      <c r="Y275" s="1007"/>
      <c r="Z275" s="1004">
        <f t="shared" ref="Z275" si="850">+AQ275+AY275+BG275+BO275</f>
        <v>0</v>
      </c>
      <c r="AA275" s="1004">
        <f t="shared" ref="AA275" si="851">SUM(AR275:AR278,AZ275:AZ278,BH275:BH278,BP275:BP278)</f>
        <v>0</v>
      </c>
      <c r="AB275" s="1004">
        <f t="shared" ref="AB275" si="852">SUM(AS275:AS278,BA275:BA278,BI275:BI278,BQ275:BQ278)</f>
        <v>0</v>
      </c>
      <c r="AC275" s="1004">
        <f t="shared" ref="AC275" si="853">SUM(AT275:AT278,BB275:BB278,BJ275:BJ278,BR275:BR278)</f>
        <v>0</v>
      </c>
      <c r="AD275" s="1004">
        <f t="shared" ref="AD275" si="854">SUM(AU275:AU278,BC275:BC278,BK275:BK278,BS275:BS278)</f>
        <v>0</v>
      </c>
      <c r="AE275" s="1004">
        <f t="shared" ref="AE275" si="855">SUM(AV275:AV278,BD275:BD278,BL275:BL278,BT275:BT278)</f>
        <v>0</v>
      </c>
      <c r="AF275" s="1004">
        <f t="shared" ref="AF275" si="856">SUM(AW275:AW278,BE275:BE278,BM275:BM278,BU275:BU278)</f>
        <v>0</v>
      </c>
      <c r="AG275" s="714"/>
      <c r="AH275" s="593"/>
      <c r="AI275" s="593"/>
      <c r="AJ275" s="593"/>
      <c r="AK275" s="207"/>
      <c r="AL275" s="208"/>
      <c r="AM275" s="208"/>
      <c r="AN275" s="208"/>
      <c r="AO275" s="208"/>
      <c r="AP275" s="1150">
        <f t="shared" ref="AP275" si="857">+U275</f>
        <v>0</v>
      </c>
      <c r="AQ275" s="1004">
        <f t="shared" ref="AQ275" si="858">SUM(AR275:AW278)</f>
        <v>0</v>
      </c>
      <c r="AR275" s="299"/>
      <c r="AS275" s="299"/>
      <c r="AT275" s="299"/>
      <c r="AU275" s="299"/>
      <c r="AV275" s="299"/>
      <c r="AW275" s="299"/>
      <c r="AX275" s="1150">
        <f t="shared" ref="AX275" si="859">+V275</f>
        <v>0</v>
      </c>
      <c r="AY275" s="1004">
        <f t="shared" ref="AY275" si="860">SUM(AZ275:BE278)</f>
        <v>0</v>
      </c>
      <c r="AZ275" s="299"/>
      <c r="BA275" s="299"/>
      <c r="BB275" s="299"/>
      <c r="BC275" s="299"/>
      <c r="BD275" s="299"/>
      <c r="BE275" s="299"/>
      <c r="BF275" s="1150">
        <f t="shared" ref="BF275" si="861">+W275</f>
        <v>0</v>
      </c>
      <c r="BG275" s="1004">
        <f t="shared" ref="BG275" si="862">SUM(BH275:BM278)</f>
        <v>0</v>
      </c>
      <c r="BH275" s="299"/>
      <c r="BI275" s="299"/>
      <c r="BJ275" s="299"/>
      <c r="BK275" s="299"/>
      <c r="BL275" s="299"/>
      <c r="BM275" s="299"/>
      <c r="BN275" s="1150">
        <f t="shared" ref="BN275" si="863">+X275</f>
        <v>0</v>
      </c>
      <c r="BO275" s="1004">
        <f t="shared" ref="BO275" si="864">SUM(BP275:BU278)</f>
        <v>0</v>
      </c>
      <c r="BP275" s="299"/>
      <c r="BQ275" s="299"/>
      <c r="BR275" s="299"/>
      <c r="BS275" s="299"/>
      <c r="BT275" s="299"/>
      <c r="BU275" s="299"/>
    </row>
    <row r="276" spans="1:73" ht="40.15" customHeight="1" x14ac:dyDescent="0.25">
      <c r="A276" s="151"/>
      <c r="B276" s="24"/>
      <c r="C276" s="1449"/>
      <c r="D276" s="1050"/>
      <c r="E276" s="1062"/>
      <c r="F276" s="1266" t="s">
        <v>3699</v>
      </c>
      <c r="G276" s="1050" t="s">
        <v>2070</v>
      </c>
      <c r="H276" s="1050">
        <v>1000</v>
      </c>
      <c r="I276" s="1050" t="s">
        <v>3041</v>
      </c>
      <c r="J276" s="1050">
        <v>45</v>
      </c>
      <c r="K276" s="1050" t="s">
        <v>3625</v>
      </c>
      <c r="L276" s="1050">
        <v>4502</v>
      </c>
      <c r="M276" s="1050" t="s">
        <v>3060</v>
      </c>
      <c r="N276" s="1263"/>
      <c r="O276" s="1050" t="s">
        <v>3724</v>
      </c>
      <c r="P276" s="1547" t="s">
        <v>1863</v>
      </c>
      <c r="Q276" s="1588">
        <v>1000</v>
      </c>
      <c r="R276" s="1591" t="s">
        <v>2871</v>
      </c>
      <c r="S276" s="1041"/>
      <c r="T276" s="1023"/>
      <c r="U276" s="1008"/>
      <c r="V276" s="1008"/>
      <c r="W276" s="1008"/>
      <c r="X276" s="1008"/>
      <c r="Y276" s="1008"/>
      <c r="Z276" s="1005"/>
      <c r="AA276" s="1005"/>
      <c r="AB276" s="1005"/>
      <c r="AC276" s="1005"/>
      <c r="AD276" s="1005"/>
      <c r="AE276" s="1005"/>
      <c r="AF276" s="1005"/>
      <c r="AG276" s="479"/>
      <c r="AH276" s="592"/>
      <c r="AI276" s="592"/>
      <c r="AJ276" s="592"/>
      <c r="AK276" s="196"/>
      <c r="AL276" s="197"/>
      <c r="AM276" s="197"/>
      <c r="AN276" s="197"/>
      <c r="AO276" s="197"/>
      <c r="AP276" s="1151"/>
      <c r="AQ276" s="1005"/>
      <c r="AR276" s="282"/>
      <c r="AS276" s="282"/>
      <c r="AT276" s="282"/>
      <c r="AU276" s="282"/>
      <c r="AV276" s="282"/>
      <c r="AW276" s="282"/>
      <c r="AX276" s="1151"/>
      <c r="AY276" s="1005"/>
      <c r="AZ276" s="282"/>
      <c r="BA276" s="282"/>
      <c r="BB276" s="282"/>
      <c r="BC276" s="282"/>
      <c r="BD276" s="282"/>
      <c r="BE276" s="282"/>
      <c r="BF276" s="1151"/>
      <c r="BG276" s="1005"/>
      <c r="BH276" s="282"/>
      <c r="BI276" s="282"/>
      <c r="BJ276" s="282"/>
      <c r="BK276" s="282"/>
      <c r="BL276" s="282"/>
      <c r="BM276" s="282"/>
      <c r="BN276" s="1151"/>
      <c r="BO276" s="1005"/>
      <c r="BP276" s="282"/>
      <c r="BQ276" s="282"/>
      <c r="BR276" s="282"/>
      <c r="BS276" s="282"/>
      <c r="BT276" s="282"/>
      <c r="BU276" s="282"/>
    </row>
    <row r="277" spans="1:73" ht="40.15" customHeight="1" x14ac:dyDescent="0.25">
      <c r="A277" s="151"/>
      <c r="B277" s="24"/>
      <c r="C277" s="1449"/>
      <c r="D277" s="1050"/>
      <c r="E277" s="1062"/>
      <c r="F277" s="1266" t="s">
        <v>3699</v>
      </c>
      <c r="G277" s="1050" t="s">
        <v>2070</v>
      </c>
      <c r="H277" s="1050">
        <v>1000</v>
      </c>
      <c r="I277" s="1050" t="s">
        <v>3041</v>
      </c>
      <c r="J277" s="1050">
        <v>45</v>
      </c>
      <c r="K277" s="1050" t="s">
        <v>3625</v>
      </c>
      <c r="L277" s="1050">
        <v>4502</v>
      </c>
      <c r="M277" s="1050" t="s">
        <v>3060</v>
      </c>
      <c r="N277" s="1263"/>
      <c r="O277" s="1050" t="s">
        <v>3724</v>
      </c>
      <c r="P277" s="1547" t="s">
        <v>1863</v>
      </c>
      <c r="Q277" s="1588">
        <v>1000</v>
      </c>
      <c r="R277" s="1591" t="s">
        <v>2871</v>
      </c>
      <c r="S277" s="1041"/>
      <c r="T277" s="1023"/>
      <c r="U277" s="1008"/>
      <c r="V277" s="1008"/>
      <c r="W277" s="1008"/>
      <c r="X277" s="1008"/>
      <c r="Y277" s="1008"/>
      <c r="Z277" s="1005"/>
      <c r="AA277" s="1005"/>
      <c r="AB277" s="1005"/>
      <c r="AC277" s="1005"/>
      <c r="AD277" s="1005"/>
      <c r="AE277" s="1005"/>
      <c r="AF277" s="1005"/>
      <c r="AG277" s="196"/>
      <c r="AH277" s="592"/>
      <c r="AI277" s="592"/>
      <c r="AJ277" s="592"/>
      <c r="AK277" s="196"/>
      <c r="AL277" s="197"/>
      <c r="AM277" s="197"/>
      <c r="AN277" s="197"/>
      <c r="AO277" s="197"/>
      <c r="AP277" s="1151"/>
      <c r="AQ277" s="1005"/>
      <c r="AR277" s="282"/>
      <c r="AS277" s="282"/>
      <c r="AT277" s="282"/>
      <c r="AU277" s="282"/>
      <c r="AV277" s="282"/>
      <c r="AW277" s="282"/>
      <c r="AX277" s="1151"/>
      <c r="AY277" s="1005"/>
      <c r="AZ277" s="282"/>
      <c r="BA277" s="282"/>
      <c r="BB277" s="282"/>
      <c r="BC277" s="282"/>
      <c r="BD277" s="282"/>
      <c r="BE277" s="282"/>
      <c r="BF277" s="1151"/>
      <c r="BG277" s="1005"/>
      <c r="BH277" s="282"/>
      <c r="BI277" s="282"/>
      <c r="BJ277" s="282"/>
      <c r="BK277" s="282"/>
      <c r="BL277" s="282"/>
      <c r="BM277" s="282"/>
      <c r="BN277" s="1151"/>
      <c r="BO277" s="1005"/>
      <c r="BP277" s="282"/>
      <c r="BQ277" s="282"/>
      <c r="BR277" s="282"/>
      <c r="BS277" s="282"/>
      <c r="BT277" s="282"/>
      <c r="BU277" s="282"/>
    </row>
    <row r="278" spans="1:73" ht="40.15" customHeight="1" thickBot="1" x14ac:dyDescent="0.3">
      <c r="A278" s="151"/>
      <c r="B278" s="24"/>
      <c r="C278" s="1450"/>
      <c r="D278" s="1051"/>
      <c r="E278" s="1063"/>
      <c r="F278" s="1267" t="s">
        <v>3699</v>
      </c>
      <c r="G278" s="1051" t="s">
        <v>2070</v>
      </c>
      <c r="H278" s="1051">
        <v>1000</v>
      </c>
      <c r="I278" s="1051" t="s">
        <v>3041</v>
      </c>
      <c r="J278" s="1051">
        <v>45</v>
      </c>
      <c r="K278" s="1051" t="s">
        <v>3625</v>
      </c>
      <c r="L278" s="1051">
        <v>4502</v>
      </c>
      <c r="M278" s="1051" t="s">
        <v>3060</v>
      </c>
      <c r="N278" s="1264"/>
      <c r="O278" s="1051" t="s">
        <v>3724</v>
      </c>
      <c r="P278" s="1548" t="s">
        <v>1863</v>
      </c>
      <c r="Q278" s="1589">
        <v>1000</v>
      </c>
      <c r="R278" s="1592" t="s">
        <v>2871</v>
      </c>
      <c r="S278" s="1042"/>
      <c r="T278" s="1024"/>
      <c r="U278" s="1009"/>
      <c r="V278" s="1009"/>
      <c r="W278" s="1009"/>
      <c r="X278" s="1009"/>
      <c r="Y278" s="1009"/>
      <c r="Z278" s="1006"/>
      <c r="AA278" s="1006"/>
      <c r="AB278" s="1006"/>
      <c r="AC278" s="1006"/>
      <c r="AD278" s="1006"/>
      <c r="AE278" s="1006"/>
      <c r="AF278" s="1006"/>
      <c r="AG278" s="715"/>
      <c r="AH278" s="716"/>
      <c r="AI278" s="716"/>
      <c r="AJ278" s="716"/>
      <c r="AK278" s="715"/>
      <c r="AL278" s="717"/>
      <c r="AM278" s="717"/>
      <c r="AN278" s="717"/>
      <c r="AO278" s="717"/>
      <c r="AP278" s="1152"/>
      <c r="AQ278" s="1006"/>
      <c r="AR278" s="718"/>
      <c r="AS278" s="718"/>
      <c r="AT278" s="718"/>
      <c r="AU278" s="718"/>
      <c r="AV278" s="718"/>
      <c r="AW278" s="718"/>
      <c r="AX278" s="1152"/>
      <c r="AY278" s="1006"/>
      <c r="AZ278" s="718"/>
      <c r="BA278" s="718"/>
      <c r="BB278" s="718"/>
      <c r="BC278" s="718"/>
      <c r="BD278" s="718"/>
      <c r="BE278" s="718"/>
      <c r="BF278" s="1152"/>
      <c r="BG278" s="1006"/>
      <c r="BH278" s="718"/>
      <c r="BI278" s="718"/>
      <c r="BJ278" s="718"/>
      <c r="BK278" s="718"/>
      <c r="BL278" s="718"/>
      <c r="BM278" s="718"/>
      <c r="BN278" s="1152"/>
      <c r="BO278" s="1006"/>
      <c r="BP278" s="718"/>
      <c r="BQ278" s="718"/>
      <c r="BR278" s="718"/>
      <c r="BS278" s="718"/>
      <c r="BT278" s="718"/>
      <c r="BU278" s="718"/>
    </row>
    <row r="279" spans="1:73" ht="40.15" customHeight="1" thickTop="1" x14ac:dyDescent="0.25">
      <c r="A279" s="151"/>
      <c r="B279" s="24"/>
      <c r="C279" s="1448" t="s">
        <v>1874</v>
      </c>
      <c r="D279" s="1049" t="s">
        <v>1875</v>
      </c>
      <c r="E279" s="1061">
        <v>585</v>
      </c>
      <c r="F279" s="1265" t="s">
        <v>3702</v>
      </c>
      <c r="G279" s="1049" t="s">
        <v>313</v>
      </c>
      <c r="H279" s="1049" t="s">
        <v>272</v>
      </c>
      <c r="I279" s="1049" t="s">
        <v>3041</v>
      </c>
      <c r="J279" s="1049">
        <v>45</v>
      </c>
      <c r="K279" s="1049" t="s">
        <v>3625</v>
      </c>
      <c r="L279" s="1049">
        <v>4502</v>
      </c>
      <c r="M279" s="1049" t="s">
        <v>3060</v>
      </c>
      <c r="N279" s="1262">
        <v>2026004540088</v>
      </c>
      <c r="O279" s="1049" t="s">
        <v>3724</v>
      </c>
      <c r="P279" s="1546" t="s">
        <v>1863</v>
      </c>
      <c r="Q279" s="1587">
        <v>1000</v>
      </c>
      <c r="R279" s="1590" t="s">
        <v>2871</v>
      </c>
      <c r="S279" s="1040"/>
      <c r="T279" s="1022"/>
      <c r="U279" s="1007"/>
      <c r="V279" s="1007"/>
      <c r="W279" s="1007"/>
      <c r="X279" s="1007"/>
      <c r="Y279" s="1007"/>
      <c r="Z279" s="1004">
        <f t="shared" ref="Z279" si="865">+AQ279+AY279+BG279+BO279</f>
        <v>0</v>
      </c>
      <c r="AA279" s="1004">
        <f t="shared" ref="AA279" si="866">SUM(AR279:AR282,AZ279:AZ282,BH279:BH282,BP279:BP282)</f>
        <v>0</v>
      </c>
      <c r="AB279" s="1004">
        <f t="shared" ref="AB279" si="867">SUM(AS279:AS282,BA279:BA282,BI279:BI282,BQ279:BQ282)</f>
        <v>0</v>
      </c>
      <c r="AC279" s="1004">
        <f t="shared" ref="AC279" si="868">SUM(AT279:AT282,BB279:BB282,BJ279:BJ282,BR279:BR282)</f>
        <v>0</v>
      </c>
      <c r="AD279" s="1004">
        <f t="shared" ref="AD279" si="869">SUM(AU279:AU282,BC279:BC282,BK279:BK282,BS279:BS282)</f>
        <v>0</v>
      </c>
      <c r="AE279" s="1004">
        <f t="shared" ref="AE279" si="870">SUM(AV279:AV282,BD279:BD282,BL279:BL282,BT279:BT282)</f>
        <v>0</v>
      </c>
      <c r="AF279" s="1004">
        <f t="shared" ref="AF279" si="871">SUM(AW279:AW282,BE279:BE282,BM279:BM282,BU279:BU282)</f>
        <v>0</v>
      </c>
      <c r="AG279" s="714"/>
      <c r="AH279" s="593"/>
      <c r="AI279" s="593"/>
      <c r="AJ279" s="593"/>
      <c r="AK279" s="207"/>
      <c r="AL279" s="208"/>
      <c r="AM279" s="208"/>
      <c r="AN279" s="208"/>
      <c r="AO279" s="208"/>
      <c r="AP279" s="1150">
        <f t="shared" ref="AP279" si="872">+U279</f>
        <v>0</v>
      </c>
      <c r="AQ279" s="1004">
        <f t="shared" ref="AQ279" si="873">SUM(AR279:AW282)</f>
        <v>0</v>
      </c>
      <c r="AR279" s="299"/>
      <c r="AS279" s="299"/>
      <c r="AT279" s="299"/>
      <c r="AU279" s="299"/>
      <c r="AV279" s="299"/>
      <c r="AW279" s="299"/>
      <c r="AX279" s="1150">
        <f t="shared" ref="AX279" si="874">+V279</f>
        <v>0</v>
      </c>
      <c r="AY279" s="1004">
        <f t="shared" ref="AY279" si="875">SUM(AZ279:BE282)</f>
        <v>0</v>
      </c>
      <c r="AZ279" s="299"/>
      <c r="BA279" s="299"/>
      <c r="BB279" s="299"/>
      <c r="BC279" s="299"/>
      <c r="BD279" s="299"/>
      <c r="BE279" s="299"/>
      <c r="BF279" s="1150">
        <f t="shared" ref="BF279" si="876">+W279</f>
        <v>0</v>
      </c>
      <c r="BG279" s="1004">
        <f t="shared" ref="BG279" si="877">SUM(BH279:BM282)</f>
        <v>0</v>
      </c>
      <c r="BH279" s="299"/>
      <c r="BI279" s="299"/>
      <c r="BJ279" s="299"/>
      <c r="BK279" s="299"/>
      <c r="BL279" s="299"/>
      <c r="BM279" s="299"/>
      <c r="BN279" s="1150">
        <f t="shared" ref="BN279" si="878">+X279</f>
        <v>0</v>
      </c>
      <c r="BO279" s="1004">
        <f t="shared" ref="BO279" si="879">SUM(BP279:BU282)</f>
        <v>0</v>
      </c>
      <c r="BP279" s="299"/>
      <c r="BQ279" s="299"/>
      <c r="BR279" s="299"/>
      <c r="BS279" s="299"/>
      <c r="BT279" s="299"/>
      <c r="BU279" s="299"/>
    </row>
    <row r="280" spans="1:73" ht="40.15" customHeight="1" x14ac:dyDescent="0.25">
      <c r="A280" s="151"/>
      <c r="B280" s="24"/>
      <c r="C280" s="1449"/>
      <c r="D280" s="1050"/>
      <c r="E280" s="1062"/>
      <c r="F280" s="1266" t="s">
        <v>3699</v>
      </c>
      <c r="G280" s="1050" t="s">
        <v>2070</v>
      </c>
      <c r="H280" s="1050">
        <v>1000</v>
      </c>
      <c r="I280" s="1050" t="s">
        <v>3041</v>
      </c>
      <c r="J280" s="1050">
        <v>45</v>
      </c>
      <c r="K280" s="1050" t="s">
        <v>3625</v>
      </c>
      <c r="L280" s="1050">
        <v>4502</v>
      </c>
      <c r="M280" s="1050" t="s">
        <v>3060</v>
      </c>
      <c r="N280" s="1263"/>
      <c r="O280" s="1050" t="s">
        <v>3724</v>
      </c>
      <c r="P280" s="1547" t="s">
        <v>1863</v>
      </c>
      <c r="Q280" s="1588">
        <v>1000</v>
      </c>
      <c r="R280" s="1591" t="s">
        <v>2871</v>
      </c>
      <c r="S280" s="1041"/>
      <c r="T280" s="1023"/>
      <c r="U280" s="1008"/>
      <c r="V280" s="1008"/>
      <c r="W280" s="1008"/>
      <c r="X280" s="1008"/>
      <c r="Y280" s="1008"/>
      <c r="Z280" s="1005"/>
      <c r="AA280" s="1005"/>
      <c r="AB280" s="1005"/>
      <c r="AC280" s="1005"/>
      <c r="AD280" s="1005"/>
      <c r="AE280" s="1005"/>
      <c r="AF280" s="1005"/>
      <c r="AG280" s="479"/>
      <c r="AH280" s="592"/>
      <c r="AI280" s="592"/>
      <c r="AJ280" s="592"/>
      <c r="AK280" s="196"/>
      <c r="AL280" s="197"/>
      <c r="AM280" s="197"/>
      <c r="AN280" s="197"/>
      <c r="AO280" s="197"/>
      <c r="AP280" s="1151"/>
      <c r="AQ280" s="1005"/>
      <c r="AR280" s="282"/>
      <c r="AS280" s="282"/>
      <c r="AT280" s="282"/>
      <c r="AU280" s="282"/>
      <c r="AV280" s="282"/>
      <c r="AW280" s="282"/>
      <c r="AX280" s="1151"/>
      <c r="AY280" s="1005"/>
      <c r="AZ280" s="282"/>
      <c r="BA280" s="282"/>
      <c r="BB280" s="282"/>
      <c r="BC280" s="282"/>
      <c r="BD280" s="282"/>
      <c r="BE280" s="282"/>
      <c r="BF280" s="1151"/>
      <c r="BG280" s="1005"/>
      <c r="BH280" s="282"/>
      <c r="BI280" s="282"/>
      <c r="BJ280" s="282"/>
      <c r="BK280" s="282"/>
      <c r="BL280" s="282"/>
      <c r="BM280" s="282"/>
      <c r="BN280" s="1151"/>
      <c r="BO280" s="1005"/>
      <c r="BP280" s="282"/>
      <c r="BQ280" s="282"/>
      <c r="BR280" s="282"/>
      <c r="BS280" s="282"/>
      <c r="BT280" s="282"/>
      <c r="BU280" s="282"/>
    </row>
    <row r="281" spans="1:73" ht="40.15" customHeight="1" x14ac:dyDescent="0.25">
      <c r="A281" s="151"/>
      <c r="B281" s="24"/>
      <c r="C281" s="1449"/>
      <c r="D281" s="1050"/>
      <c r="E281" s="1062"/>
      <c r="F281" s="1266" t="s">
        <v>3699</v>
      </c>
      <c r="G281" s="1050" t="s">
        <v>2070</v>
      </c>
      <c r="H281" s="1050">
        <v>1000</v>
      </c>
      <c r="I281" s="1050" t="s">
        <v>3041</v>
      </c>
      <c r="J281" s="1050">
        <v>45</v>
      </c>
      <c r="K281" s="1050" t="s">
        <v>3625</v>
      </c>
      <c r="L281" s="1050">
        <v>4502</v>
      </c>
      <c r="M281" s="1050" t="s">
        <v>3060</v>
      </c>
      <c r="N281" s="1263"/>
      <c r="O281" s="1050" t="s">
        <v>3724</v>
      </c>
      <c r="P281" s="1547" t="s">
        <v>1863</v>
      </c>
      <c r="Q281" s="1588">
        <v>1000</v>
      </c>
      <c r="R281" s="1591" t="s">
        <v>2871</v>
      </c>
      <c r="S281" s="1041"/>
      <c r="T281" s="1023"/>
      <c r="U281" s="1008"/>
      <c r="V281" s="1008"/>
      <c r="W281" s="1008"/>
      <c r="X281" s="1008"/>
      <c r="Y281" s="1008"/>
      <c r="Z281" s="1005"/>
      <c r="AA281" s="1005"/>
      <c r="AB281" s="1005"/>
      <c r="AC281" s="1005"/>
      <c r="AD281" s="1005"/>
      <c r="AE281" s="1005"/>
      <c r="AF281" s="1005"/>
      <c r="AG281" s="196"/>
      <c r="AH281" s="592"/>
      <c r="AI281" s="592"/>
      <c r="AJ281" s="592"/>
      <c r="AK281" s="196"/>
      <c r="AL281" s="197"/>
      <c r="AM281" s="197"/>
      <c r="AN281" s="197"/>
      <c r="AO281" s="197"/>
      <c r="AP281" s="1151"/>
      <c r="AQ281" s="1005"/>
      <c r="AR281" s="282"/>
      <c r="AS281" s="282"/>
      <c r="AT281" s="282"/>
      <c r="AU281" s="282"/>
      <c r="AV281" s="282"/>
      <c r="AW281" s="282"/>
      <c r="AX281" s="1151"/>
      <c r="AY281" s="1005"/>
      <c r="AZ281" s="282"/>
      <c r="BA281" s="282"/>
      <c r="BB281" s="282"/>
      <c r="BC281" s="282"/>
      <c r="BD281" s="282"/>
      <c r="BE281" s="282"/>
      <c r="BF281" s="1151"/>
      <c r="BG281" s="1005"/>
      <c r="BH281" s="282"/>
      <c r="BI281" s="282"/>
      <c r="BJ281" s="282"/>
      <c r="BK281" s="282"/>
      <c r="BL281" s="282"/>
      <c r="BM281" s="282"/>
      <c r="BN281" s="1151"/>
      <c r="BO281" s="1005"/>
      <c r="BP281" s="282"/>
      <c r="BQ281" s="282"/>
      <c r="BR281" s="282"/>
      <c r="BS281" s="282"/>
      <c r="BT281" s="282"/>
      <c r="BU281" s="282"/>
    </row>
    <row r="282" spans="1:73" ht="40.15" customHeight="1" thickBot="1" x14ac:dyDescent="0.3">
      <c r="A282" s="151"/>
      <c r="B282" s="24"/>
      <c r="C282" s="1450"/>
      <c r="D282" s="1051"/>
      <c r="E282" s="1063"/>
      <c r="F282" s="1267" t="s">
        <v>3699</v>
      </c>
      <c r="G282" s="1051" t="s">
        <v>2070</v>
      </c>
      <c r="H282" s="1051">
        <v>1000</v>
      </c>
      <c r="I282" s="1051" t="s">
        <v>3041</v>
      </c>
      <c r="J282" s="1051">
        <v>45</v>
      </c>
      <c r="K282" s="1051" t="s">
        <v>3625</v>
      </c>
      <c r="L282" s="1051">
        <v>4502</v>
      </c>
      <c r="M282" s="1051" t="s">
        <v>3060</v>
      </c>
      <c r="N282" s="1264"/>
      <c r="O282" s="1051" t="s">
        <v>3724</v>
      </c>
      <c r="P282" s="1548" t="s">
        <v>1863</v>
      </c>
      <c r="Q282" s="1589">
        <v>1000</v>
      </c>
      <c r="R282" s="1592" t="s">
        <v>2871</v>
      </c>
      <c r="S282" s="1042"/>
      <c r="T282" s="1024"/>
      <c r="U282" s="1009"/>
      <c r="V282" s="1009"/>
      <c r="W282" s="1009"/>
      <c r="X282" s="1009"/>
      <c r="Y282" s="1009"/>
      <c r="Z282" s="1006"/>
      <c r="AA282" s="1006"/>
      <c r="AB282" s="1006"/>
      <c r="AC282" s="1006"/>
      <c r="AD282" s="1006"/>
      <c r="AE282" s="1006"/>
      <c r="AF282" s="1006"/>
      <c r="AG282" s="715"/>
      <c r="AH282" s="716"/>
      <c r="AI282" s="716"/>
      <c r="AJ282" s="716"/>
      <c r="AK282" s="715"/>
      <c r="AL282" s="717"/>
      <c r="AM282" s="717"/>
      <c r="AN282" s="717"/>
      <c r="AO282" s="717"/>
      <c r="AP282" s="1152"/>
      <c r="AQ282" s="1006"/>
      <c r="AR282" s="718"/>
      <c r="AS282" s="718"/>
      <c r="AT282" s="718"/>
      <c r="AU282" s="718"/>
      <c r="AV282" s="718"/>
      <c r="AW282" s="718"/>
      <c r="AX282" s="1152"/>
      <c r="AY282" s="1006"/>
      <c r="AZ282" s="718"/>
      <c r="BA282" s="718"/>
      <c r="BB282" s="718"/>
      <c r="BC282" s="718"/>
      <c r="BD282" s="718"/>
      <c r="BE282" s="718"/>
      <c r="BF282" s="1152"/>
      <c r="BG282" s="1006"/>
      <c r="BH282" s="718"/>
      <c r="BI282" s="718"/>
      <c r="BJ282" s="718"/>
      <c r="BK282" s="718"/>
      <c r="BL282" s="718"/>
      <c r="BM282" s="718"/>
      <c r="BN282" s="1152"/>
      <c r="BO282" s="1006"/>
      <c r="BP282" s="718"/>
      <c r="BQ282" s="718"/>
      <c r="BR282" s="718"/>
      <c r="BS282" s="718"/>
      <c r="BT282" s="718"/>
      <c r="BU282" s="718"/>
    </row>
    <row r="283" spans="1:73" ht="40.15" customHeight="1" thickTop="1" x14ac:dyDescent="0.25">
      <c r="A283" s="151"/>
      <c r="B283" s="24"/>
      <c r="C283" s="1448" t="s">
        <v>1876</v>
      </c>
      <c r="D283" s="1049" t="s">
        <v>1760</v>
      </c>
      <c r="E283" s="1061">
        <v>586</v>
      </c>
      <c r="F283" s="1265" t="s">
        <v>3699</v>
      </c>
      <c r="G283" s="1049" t="s">
        <v>2070</v>
      </c>
      <c r="H283" s="1049">
        <v>500</v>
      </c>
      <c r="I283" s="1049" t="s">
        <v>3041</v>
      </c>
      <c r="J283" s="1049">
        <v>45</v>
      </c>
      <c r="K283" s="1049" t="s">
        <v>3625</v>
      </c>
      <c r="L283" s="1049">
        <v>4502</v>
      </c>
      <c r="M283" s="1049" t="s">
        <v>3060</v>
      </c>
      <c r="N283" s="1262">
        <v>2026004540088</v>
      </c>
      <c r="O283" s="1049" t="s">
        <v>3724</v>
      </c>
      <c r="P283" s="1546" t="s">
        <v>1863</v>
      </c>
      <c r="Q283" s="1587">
        <v>500</v>
      </c>
      <c r="R283" s="1590" t="s">
        <v>2871</v>
      </c>
      <c r="S283" s="1040"/>
      <c r="T283" s="1022"/>
      <c r="U283" s="1007"/>
      <c r="V283" s="1007"/>
      <c r="W283" s="1007"/>
      <c r="X283" s="1007"/>
      <c r="Y283" s="1007"/>
      <c r="Z283" s="1004">
        <f t="shared" ref="Z283" si="880">+AQ283+AY283+BG283+BO283</f>
        <v>0</v>
      </c>
      <c r="AA283" s="1004">
        <f t="shared" ref="AA283" si="881">SUM(AR283:AR286,AZ283:AZ286,BH283:BH286,BP283:BP286)</f>
        <v>0</v>
      </c>
      <c r="AB283" s="1004">
        <f t="shared" ref="AB283" si="882">SUM(AS283:AS286,BA283:BA286,BI283:BI286,BQ283:BQ286)</f>
        <v>0</v>
      </c>
      <c r="AC283" s="1004">
        <f t="shared" ref="AC283" si="883">SUM(AT283:AT286,BB283:BB286,BJ283:BJ286,BR283:BR286)</f>
        <v>0</v>
      </c>
      <c r="AD283" s="1004">
        <f t="shared" ref="AD283" si="884">SUM(AU283:AU286,BC283:BC286,BK283:BK286,BS283:BS286)</f>
        <v>0</v>
      </c>
      <c r="AE283" s="1004">
        <f t="shared" ref="AE283" si="885">SUM(AV283:AV286,BD283:BD286,BL283:BL286,BT283:BT286)</f>
        <v>0</v>
      </c>
      <c r="AF283" s="1004">
        <f t="shared" ref="AF283" si="886">SUM(AW283:AW286,BE283:BE286,BM283:BM286,BU283:BU286)</f>
        <v>0</v>
      </c>
      <c r="AG283" s="714"/>
      <c r="AH283" s="593"/>
      <c r="AI283" s="593"/>
      <c r="AJ283" s="593"/>
      <c r="AK283" s="207"/>
      <c r="AL283" s="208"/>
      <c r="AM283" s="208"/>
      <c r="AN283" s="208"/>
      <c r="AO283" s="208"/>
      <c r="AP283" s="1150">
        <f t="shared" ref="AP283" si="887">+U283</f>
        <v>0</v>
      </c>
      <c r="AQ283" s="1004">
        <f t="shared" ref="AQ283" si="888">SUM(AR283:AW286)</f>
        <v>0</v>
      </c>
      <c r="AR283" s="299"/>
      <c r="AS283" s="299"/>
      <c r="AT283" s="299"/>
      <c r="AU283" s="299"/>
      <c r="AV283" s="299"/>
      <c r="AW283" s="299"/>
      <c r="AX283" s="1150">
        <f t="shared" ref="AX283" si="889">+V283</f>
        <v>0</v>
      </c>
      <c r="AY283" s="1004">
        <f t="shared" ref="AY283" si="890">SUM(AZ283:BE286)</f>
        <v>0</v>
      </c>
      <c r="AZ283" s="299"/>
      <c r="BA283" s="299"/>
      <c r="BB283" s="299"/>
      <c r="BC283" s="299"/>
      <c r="BD283" s="299"/>
      <c r="BE283" s="299"/>
      <c r="BF283" s="1150">
        <f t="shared" ref="BF283" si="891">+W283</f>
        <v>0</v>
      </c>
      <c r="BG283" s="1004">
        <f t="shared" ref="BG283" si="892">SUM(BH283:BM286)</f>
        <v>0</v>
      </c>
      <c r="BH283" s="299"/>
      <c r="BI283" s="299"/>
      <c r="BJ283" s="299"/>
      <c r="BK283" s="299"/>
      <c r="BL283" s="299"/>
      <c r="BM283" s="299"/>
      <c r="BN283" s="1150">
        <f t="shared" ref="BN283" si="893">+X283</f>
        <v>0</v>
      </c>
      <c r="BO283" s="1004">
        <f t="shared" ref="BO283" si="894">SUM(BP283:BU286)</f>
        <v>0</v>
      </c>
      <c r="BP283" s="299"/>
      <c r="BQ283" s="299"/>
      <c r="BR283" s="299"/>
      <c r="BS283" s="299"/>
      <c r="BT283" s="299"/>
      <c r="BU283" s="299"/>
    </row>
    <row r="284" spans="1:73" ht="40.15" customHeight="1" x14ac:dyDescent="0.25">
      <c r="A284" s="151"/>
      <c r="B284" s="24"/>
      <c r="C284" s="1449"/>
      <c r="D284" s="1050"/>
      <c r="E284" s="1062"/>
      <c r="F284" s="1266" t="s">
        <v>3699</v>
      </c>
      <c r="G284" s="1050" t="s">
        <v>2070</v>
      </c>
      <c r="H284" s="1050">
        <v>500</v>
      </c>
      <c r="I284" s="1050" t="s">
        <v>3041</v>
      </c>
      <c r="J284" s="1050">
        <v>45</v>
      </c>
      <c r="K284" s="1050" t="s">
        <v>3625</v>
      </c>
      <c r="L284" s="1050">
        <v>4502</v>
      </c>
      <c r="M284" s="1050" t="s">
        <v>3060</v>
      </c>
      <c r="N284" s="1263"/>
      <c r="O284" s="1050" t="s">
        <v>3724</v>
      </c>
      <c r="P284" s="1547" t="s">
        <v>1863</v>
      </c>
      <c r="Q284" s="1588">
        <v>500</v>
      </c>
      <c r="R284" s="1591" t="s">
        <v>2871</v>
      </c>
      <c r="S284" s="1041"/>
      <c r="T284" s="1023"/>
      <c r="U284" s="1008"/>
      <c r="V284" s="1008"/>
      <c r="W284" s="1008"/>
      <c r="X284" s="1008"/>
      <c r="Y284" s="1008"/>
      <c r="Z284" s="1005"/>
      <c r="AA284" s="1005"/>
      <c r="AB284" s="1005"/>
      <c r="AC284" s="1005"/>
      <c r="AD284" s="1005"/>
      <c r="AE284" s="1005"/>
      <c r="AF284" s="1005"/>
      <c r="AG284" s="479"/>
      <c r="AH284" s="592"/>
      <c r="AI284" s="592"/>
      <c r="AJ284" s="592"/>
      <c r="AK284" s="196"/>
      <c r="AL284" s="197"/>
      <c r="AM284" s="197"/>
      <c r="AN284" s="197"/>
      <c r="AO284" s="197"/>
      <c r="AP284" s="1151"/>
      <c r="AQ284" s="1005"/>
      <c r="AR284" s="282"/>
      <c r="AS284" s="282"/>
      <c r="AT284" s="282"/>
      <c r="AU284" s="282"/>
      <c r="AV284" s="282"/>
      <c r="AW284" s="282"/>
      <c r="AX284" s="1151"/>
      <c r="AY284" s="1005"/>
      <c r="AZ284" s="282"/>
      <c r="BA284" s="282"/>
      <c r="BB284" s="282"/>
      <c r="BC284" s="282"/>
      <c r="BD284" s="282"/>
      <c r="BE284" s="282"/>
      <c r="BF284" s="1151"/>
      <c r="BG284" s="1005"/>
      <c r="BH284" s="282"/>
      <c r="BI284" s="282"/>
      <c r="BJ284" s="282"/>
      <c r="BK284" s="282"/>
      <c r="BL284" s="282"/>
      <c r="BM284" s="282"/>
      <c r="BN284" s="1151"/>
      <c r="BO284" s="1005"/>
      <c r="BP284" s="282"/>
      <c r="BQ284" s="282"/>
      <c r="BR284" s="282"/>
      <c r="BS284" s="282"/>
      <c r="BT284" s="282"/>
      <c r="BU284" s="282"/>
    </row>
    <row r="285" spans="1:73" ht="40.15" customHeight="1" x14ac:dyDescent="0.25">
      <c r="A285" s="151"/>
      <c r="B285" s="24"/>
      <c r="C285" s="1449"/>
      <c r="D285" s="1050"/>
      <c r="E285" s="1062"/>
      <c r="F285" s="1266" t="s">
        <v>3699</v>
      </c>
      <c r="G285" s="1050" t="s">
        <v>2070</v>
      </c>
      <c r="H285" s="1050">
        <v>500</v>
      </c>
      <c r="I285" s="1050" t="s">
        <v>3041</v>
      </c>
      <c r="J285" s="1050">
        <v>45</v>
      </c>
      <c r="K285" s="1050" t="s">
        <v>3625</v>
      </c>
      <c r="L285" s="1050">
        <v>4502</v>
      </c>
      <c r="M285" s="1050" t="s">
        <v>3060</v>
      </c>
      <c r="N285" s="1263"/>
      <c r="O285" s="1050" t="s">
        <v>3724</v>
      </c>
      <c r="P285" s="1547" t="s">
        <v>1863</v>
      </c>
      <c r="Q285" s="1588">
        <v>500</v>
      </c>
      <c r="R285" s="1591" t="s">
        <v>2871</v>
      </c>
      <c r="S285" s="1041"/>
      <c r="T285" s="1023"/>
      <c r="U285" s="1008"/>
      <c r="V285" s="1008"/>
      <c r="W285" s="1008"/>
      <c r="X285" s="1008"/>
      <c r="Y285" s="1008"/>
      <c r="Z285" s="1005"/>
      <c r="AA285" s="1005"/>
      <c r="AB285" s="1005"/>
      <c r="AC285" s="1005"/>
      <c r="AD285" s="1005"/>
      <c r="AE285" s="1005"/>
      <c r="AF285" s="1005"/>
      <c r="AG285" s="196"/>
      <c r="AH285" s="592"/>
      <c r="AI285" s="592"/>
      <c r="AJ285" s="592"/>
      <c r="AK285" s="196"/>
      <c r="AL285" s="197"/>
      <c r="AM285" s="197"/>
      <c r="AN285" s="197"/>
      <c r="AO285" s="197"/>
      <c r="AP285" s="1151"/>
      <c r="AQ285" s="1005"/>
      <c r="AR285" s="282"/>
      <c r="AS285" s="282"/>
      <c r="AT285" s="282"/>
      <c r="AU285" s="282"/>
      <c r="AV285" s="282"/>
      <c r="AW285" s="282"/>
      <c r="AX285" s="1151"/>
      <c r="AY285" s="1005"/>
      <c r="AZ285" s="282"/>
      <c r="BA285" s="282"/>
      <c r="BB285" s="282"/>
      <c r="BC285" s="282"/>
      <c r="BD285" s="282"/>
      <c r="BE285" s="282"/>
      <c r="BF285" s="1151"/>
      <c r="BG285" s="1005"/>
      <c r="BH285" s="282"/>
      <c r="BI285" s="282"/>
      <c r="BJ285" s="282"/>
      <c r="BK285" s="282"/>
      <c r="BL285" s="282"/>
      <c r="BM285" s="282"/>
      <c r="BN285" s="1151"/>
      <c r="BO285" s="1005"/>
      <c r="BP285" s="282"/>
      <c r="BQ285" s="282"/>
      <c r="BR285" s="282"/>
      <c r="BS285" s="282"/>
      <c r="BT285" s="282"/>
      <c r="BU285" s="282"/>
    </row>
    <row r="286" spans="1:73" ht="40.15" customHeight="1" thickBot="1" x14ac:dyDescent="0.3">
      <c r="A286" s="151"/>
      <c r="B286" s="24"/>
      <c r="C286" s="1450"/>
      <c r="D286" s="1051"/>
      <c r="E286" s="1063"/>
      <c r="F286" s="1267" t="s">
        <v>3699</v>
      </c>
      <c r="G286" s="1051" t="s">
        <v>2070</v>
      </c>
      <c r="H286" s="1051">
        <v>500</v>
      </c>
      <c r="I286" s="1051" t="s">
        <v>3041</v>
      </c>
      <c r="J286" s="1051">
        <v>45</v>
      </c>
      <c r="K286" s="1051" t="s">
        <v>3625</v>
      </c>
      <c r="L286" s="1051">
        <v>4502</v>
      </c>
      <c r="M286" s="1051" t="s">
        <v>3060</v>
      </c>
      <c r="N286" s="1264"/>
      <c r="O286" s="1051" t="s">
        <v>3724</v>
      </c>
      <c r="P286" s="1548" t="s">
        <v>1863</v>
      </c>
      <c r="Q286" s="1589">
        <v>500</v>
      </c>
      <c r="R286" s="1592" t="s">
        <v>2871</v>
      </c>
      <c r="S286" s="1042"/>
      <c r="T286" s="1024"/>
      <c r="U286" s="1009"/>
      <c r="V286" s="1009"/>
      <c r="W286" s="1009"/>
      <c r="X286" s="1009"/>
      <c r="Y286" s="1009"/>
      <c r="Z286" s="1006"/>
      <c r="AA286" s="1006"/>
      <c r="AB286" s="1006"/>
      <c r="AC286" s="1006"/>
      <c r="AD286" s="1006"/>
      <c r="AE286" s="1006"/>
      <c r="AF286" s="1006"/>
      <c r="AG286" s="715"/>
      <c r="AH286" s="716"/>
      <c r="AI286" s="716"/>
      <c r="AJ286" s="716"/>
      <c r="AK286" s="715"/>
      <c r="AL286" s="717"/>
      <c r="AM286" s="717"/>
      <c r="AN286" s="717"/>
      <c r="AO286" s="717"/>
      <c r="AP286" s="1152"/>
      <c r="AQ286" s="1006"/>
      <c r="AR286" s="718"/>
      <c r="AS286" s="718"/>
      <c r="AT286" s="718"/>
      <c r="AU286" s="718"/>
      <c r="AV286" s="718"/>
      <c r="AW286" s="718"/>
      <c r="AX286" s="1152"/>
      <c r="AY286" s="1006"/>
      <c r="AZ286" s="718"/>
      <c r="BA286" s="718"/>
      <c r="BB286" s="718"/>
      <c r="BC286" s="718"/>
      <c r="BD286" s="718"/>
      <c r="BE286" s="718"/>
      <c r="BF286" s="1152"/>
      <c r="BG286" s="1006"/>
      <c r="BH286" s="718"/>
      <c r="BI286" s="718"/>
      <c r="BJ286" s="718"/>
      <c r="BK286" s="718"/>
      <c r="BL286" s="718"/>
      <c r="BM286" s="718"/>
      <c r="BN286" s="1152"/>
      <c r="BO286" s="1006"/>
      <c r="BP286" s="718"/>
      <c r="BQ286" s="718"/>
      <c r="BR286" s="718"/>
      <c r="BS286" s="718"/>
      <c r="BT286" s="718"/>
      <c r="BU286" s="718"/>
    </row>
    <row r="287" spans="1:73" ht="40.15" customHeight="1" thickTop="1" x14ac:dyDescent="0.25">
      <c r="A287" s="151"/>
      <c r="B287" s="24"/>
      <c r="C287" s="1448" t="s">
        <v>1877</v>
      </c>
      <c r="D287" s="1049" t="s">
        <v>1878</v>
      </c>
      <c r="E287" s="1061">
        <v>587</v>
      </c>
      <c r="F287" s="1265" t="s">
        <v>3624</v>
      </c>
      <c r="G287" s="1049" t="s">
        <v>1428</v>
      </c>
      <c r="H287" s="1049">
        <v>4</v>
      </c>
      <c r="I287" s="1049" t="s">
        <v>3041</v>
      </c>
      <c r="J287" s="1049">
        <v>45</v>
      </c>
      <c r="K287" s="1049" t="s">
        <v>3625</v>
      </c>
      <c r="L287" s="1049">
        <v>4502</v>
      </c>
      <c r="M287" s="1049" t="s">
        <v>3060</v>
      </c>
      <c r="N287" s="1262">
        <v>2026004540088</v>
      </c>
      <c r="O287" s="1049" t="s">
        <v>3724</v>
      </c>
      <c r="P287" s="1546" t="s">
        <v>1076</v>
      </c>
      <c r="Q287" s="1587">
        <v>4</v>
      </c>
      <c r="R287" s="1590" t="s">
        <v>2871</v>
      </c>
      <c r="S287" s="1040"/>
      <c r="T287" s="1022"/>
      <c r="U287" s="1007"/>
      <c r="V287" s="1007"/>
      <c r="W287" s="1007"/>
      <c r="X287" s="1007"/>
      <c r="Y287" s="1007"/>
      <c r="Z287" s="1004">
        <f t="shared" ref="Z287" si="895">+AQ287+AY287+BG287+BO287</f>
        <v>0</v>
      </c>
      <c r="AA287" s="1004">
        <f t="shared" ref="AA287" si="896">SUM(AR287:AR290,AZ287:AZ290,BH287:BH290,BP287:BP290)</f>
        <v>0</v>
      </c>
      <c r="AB287" s="1004">
        <f t="shared" ref="AB287" si="897">SUM(AS287:AS290,BA287:BA290,BI287:BI290,BQ287:BQ290)</f>
        <v>0</v>
      </c>
      <c r="AC287" s="1004">
        <f t="shared" ref="AC287" si="898">SUM(AT287:AT290,BB287:BB290,BJ287:BJ290,BR287:BR290)</f>
        <v>0</v>
      </c>
      <c r="AD287" s="1004">
        <f t="shared" ref="AD287" si="899">SUM(AU287:AU290,BC287:BC290,BK287:BK290,BS287:BS290)</f>
        <v>0</v>
      </c>
      <c r="AE287" s="1004">
        <f t="shared" ref="AE287" si="900">SUM(AV287:AV290,BD287:BD290,BL287:BL290,BT287:BT290)</f>
        <v>0</v>
      </c>
      <c r="AF287" s="1004">
        <f t="shared" ref="AF287" si="901">SUM(AW287:AW290,BE287:BE290,BM287:BM290,BU287:BU290)</f>
        <v>0</v>
      </c>
      <c r="AG287" s="714"/>
      <c r="AH287" s="593"/>
      <c r="AI287" s="593"/>
      <c r="AJ287" s="593"/>
      <c r="AK287" s="207"/>
      <c r="AL287" s="208"/>
      <c r="AM287" s="208"/>
      <c r="AN287" s="208"/>
      <c r="AO287" s="208"/>
      <c r="AP287" s="1150">
        <f t="shared" ref="AP287" si="902">+U287</f>
        <v>0</v>
      </c>
      <c r="AQ287" s="1004">
        <f t="shared" ref="AQ287" si="903">SUM(AR287:AW290)</f>
        <v>0</v>
      </c>
      <c r="AR287" s="299"/>
      <c r="AS287" s="299"/>
      <c r="AT287" s="299"/>
      <c r="AU287" s="299"/>
      <c r="AV287" s="299"/>
      <c r="AW287" s="299"/>
      <c r="AX287" s="1150">
        <f t="shared" ref="AX287" si="904">+V287</f>
        <v>0</v>
      </c>
      <c r="AY287" s="1004">
        <f t="shared" ref="AY287" si="905">SUM(AZ287:BE290)</f>
        <v>0</v>
      </c>
      <c r="AZ287" s="299"/>
      <c r="BA287" s="299"/>
      <c r="BB287" s="299"/>
      <c r="BC287" s="299"/>
      <c r="BD287" s="299"/>
      <c r="BE287" s="299"/>
      <c r="BF287" s="1150">
        <f t="shared" ref="BF287" si="906">+W287</f>
        <v>0</v>
      </c>
      <c r="BG287" s="1004">
        <f t="shared" ref="BG287" si="907">SUM(BH287:BM290)</f>
        <v>0</v>
      </c>
      <c r="BH287" s="299"/>
      <c r="BI287" s="299"/>
      <c r="BJ287" s="299"/>
      <c r="BK287" s="299"/>
      <c r="BL287" s="299"/>
      <c r="BM287" s="299"/>
      <c r="BN287" s="1150">
        <f t="shared" ref="BN287" si="908">+X287</f>
        <v>0</v>
      </c>
      <c r="BO287" s="1004">
        <f t="shared" ref="BO287" si="909">SUM(BP287:BU290)</f>
        <v>0</v>
      </c>
      <c r="BP287" s="299"/>
      <c r="BQ287" s="299"/>
      <c r="BR287" s="299"/>
      <c r="BS287" s="299"/>
      <c r="BT287" s="299"/>
      <c r="BU287" s="299"/>
    </row>
    <row r="288" spans="1:73" ht="40.15" customHeight="1" x14ac:dyDescent="0.25">
      <c r="A288" s="151"/>
      <c r="B288" s="24"/>
      <c r="C288" s="1449"/>
      <c r="D288" s="1050"/>
      <c r="E288" s="1062"/>
      <c r="F288" s="1266" t="s">
        <v>3624</v>
      </c>
      <c r="G288" s="1050" t="s">
        <v>1428</v>
      </c>
      <c r="H288" s="1050">
        <v>4</v>
      </c>
      <c r="I288" s="1050" t="s">
        <v>3041</v>
      </c>
      <c r="J288" s="1050">
        <v>45</v>
      </c>
      <c r="K288" s="1050" t="s">
        <v>3625</v>
      </c>
      <c r="L288" s="1050">
        <v>4502</v>
      </c>
      <c r="M288" s="1050" t="s">
        <v>3060</v>
      </c>
      <c r="N288" s="1263"/>
      <c r="O288" s="1050" t="s">
        <v>3724</v>
      </c>
      <c r="P288" s="1547" t="s">
        <v>1076</v>
      </c>
      <c r="Q288" s="1588">
        <v>4</v>
      </c>
      <c r="R288" s="1591" t="s">
        <v>2871</v>
      </c>
      <c r="S288" s="1041"/>
      <c r="T288" s="1023"/>
      <c r="U288" s="1008"/>
      <c r="V288" s="1008"/>
      <c r="W288" s="1008"/>
      <c r="X288" s="1008"/>
      <c r="Y288" s="1008"/>
      <c r="Z288" s="1005"/>
      <c r="AA288" s="1005"/>
      <c r="AB288" s="1005"/>
      <c r="AC288" s="1005"/>
      <c r="AD288" s="1005"/>
      <c r="AE288" s="1005"/>
      <c r="AF288" s="1005"/>
      <c r="AG288" s="479"/>
      <c r="AH288" s="592"/>
      <c r="AI288" s="592"/>
      <c r="AJ288" s="592"/>
      <c r="AK288" s="196"/>
      <c r="AL288" s="197"/>
      <c r="AM288" s="197"/>
      <c r="AN288" s="197"/>
      <c r="AO288" s="197"/>
      <c r="AP288" s="1151"/>
      <c r="AQ288" s="1005"/>
      <c r="AR288" s="282"/>
      <c r="AS288" s="282"/>
      <c r="AT288" s="282"/>
      <c r="AU288" s="282"/>
      <c r="AV288" s="282"/>
      <c r="AW288" s="282"/>
      <c r="AX288" s="1151"/>
      <c r="AY288" s="1005"/>
      <c r="AZ288" s="282"/>
      <c r="BA288" s="282"/>
      <c r="BB288" s="282"/>
      <c r="BC288" s="282"/>
      <c r="BD288" s="282"/>
      <c r="BE288" s="282"/>
      <c r="BF288" s="1151"/>
      <c r="BG288" s="1005"/>
      <c r="BH288" s="282"/>
      <c r="BI288" s="282"/>
      <c r="BJ288" s="282"/>
      <c r="BK288" s="282"/>
      <c r="BL288" s="282"/>
      <c r="BM288" s="282"/>
      <c r="BN288" s="1151"/>
      <c r="BO288" s="1005"/>
      <c r="BP288" s="282"/>
      <c r="BQ288" s="282"/>
      <c r="BR288" s="282"/>
      <c r="BS288" s="282"/>
      <c r="BT288" s="282"/>
      <c r="BU288" s="282"/>
    </row>
    <row r="289" spans="1:73" ht="40.15" customHeight="1" x14ac:dyDescent="0.25">
      <c r="A289" s="151"/>
      <c r="B289" s="24"/>
      <c r="C289" s="1449"/>
      <c r="D289" s="1050"/>
      <c r="E289" s="1062"/>
      <c r="F289" s="1266" t="s">
        <v>3624</v>
      </c>
      <c r="G289" s="1050" t="s">
        <v>1428</v>
      </c>
      <c r="H289" s="1050">
        <v>4</v>
      </c>
      <c r="I289" s="1050" t="s">
        <v>3041</v>
      </c>
      <c r="J289" s="1050">
        <v>45</v>
      </c>
      <c r="K289" s="1050" t="s">
        <v>3625</v>
      </c>
      <c r="L289" s="1050">
        <v>4502</v>
      </c>
      <c r="M289" s="1050" t="s">
        <v>3060</v>
      </c>
      <c r="N289" s="1263"/>
      <c r="O289" s="1050" t="s">
        <v>3724</v>
      </c>
      <c r="P289" s="1547" t="s">
        <v>1076</v>
      </c>
      <c r="Q289" s="1588">
        <v>4</v>
      </c>
      <c r="R289" s="1591" t="s">
        <v>2871</v>
      </c>
      <c r="S289" s="1041"/>
      <c r="T289" s="1023"/>
      <c r="U289" s="1008"/>
      <c r="V289" s="1008"/>
      <c r="W289" s="1008"/>
      <c r="X289" s="1008"/>
      <c r="Y289" s="1008"/>
      <c r="Z289" s="1005"/>
      <c r="AA289" s="1005"/>
      <c r="AB289" s="1005"/>
      <c r="AC289" s="1005"/>
      <c r="AD289" s="1005"/>
      <c r="AE289" s="1005"/>
      <c r="AF289" s="1005"/>
      <c r="AG289" s="196"/>
      <c r="AH289" s="592"/>
      <c r="AI289" s="592"/>
      <c r="AJ289" s="592"/>
      <c r="AK289" s="196"/>
      <c r="AL289" s="197"/>
      <c r="AM289" s="197"/>
      <c r="AN289" s="197"/>
      <c r="AO289" s="197"/>
      <c r="AP289" s="1151"/>
      <c r="AQ289" s="1005"/>
      <c r="AR289" s="282"/>
      <c r="AS289" s="282"/>
      <c r="AT289" s="282"/>
      <c r="AU289" s="282"/>
      <c r="AV289" s="282"/>
      <c r="AW289" s="282"/>
      <c r="AX289" s="1151"/>
      <c r="AY289" s="1005"/>
      <c r="AZ289" s="282"/>
      <c r="BA289" s="282"/>
      <c r="BB289" s="282"/>
      <c r="BC289" s="282"/>
      <c r="BD289" s="282"/>
      <c r="BE289" s="282"/>
      <c r="BF289" s="1151"/>
      <c r="BG289" s="1005"/>
      <c r="BH289" s="282"/>
      <c r="BI289" s="282"/>
      <c r="BJ289" s="282"/>
      <c r="BK289" s="282"/>
      <c r="BL289" s="282"/>
      <c r="BM289" s="282"/>
      <c r="BN289" s="1151"/>
      <c r="BO289" s="1005"/>
      <c r="BP289" s="282"/>
      <c r="BQ289" s="282"/>
      <c r="BR289" s="282"/>
      <c r="BS289" s="282"/>
      <c r="BT289" s="282"/>
      <c r="BU289" s="282"/>
    </row>
    <row r="290" spans="1:73" ht="40.15" customHeight="1" thickBot="1" x14ac:dyDescent="0.3">
      <c r="A290" s="151"/>
      <c r="B290" s="24"/>
      <c r="C290" s="1449"/>
      <c r="D290" s="1050"/>
      <c r="E290" s="1062"/>
      <c r="F290" s="1266" t="s">
        <v>3624</v>
      </c>
      <c r="G290" s="1050" t="s">
        <v>1428</v>
      </c>
      <c r="H290" s="1050">
        <v>4</v>
      </c>
      <c r="I290" s="1050" t="s">
        <v>3041</v>
      </c>
      <c r="J290" s="1050">
        <v>45</v>
      </c>
      <c r="K290" s="1050" t="s">
        <v>3625</v>
      </c>
      <c r="L290" s="1050">
        <v>4502</v>
      </c>
      <c r="M290" s="1050" t="s">
        <v>3060</v>
      </c>
      <c r="N290" s="1263"/>
      <c r="O290" s="1050" t="s">
        <v>3724</v>
      </c>
      <c r="P290" s="1547" t="s">
        <v>1076</v>
      </c>
      <c r="Q290" s="1588">
        <v>4</v>
      </c>
      <c r="R290" s="1591" t="s">
        <v>2871</v>
      </c>
      <c r="S290" s="1042"/>
      <c r="T290" s="1024"/>
      <c r="U290" s="1009"/>
      <c r="V290" s="1009"/>
      <c r="W290" s="1009"/>
      <c r="X290" s="1009"/>
      <c r="Y290" s="1009"/>
      <c r="Z290" s="1006"/>
      <c r="AA290" s="1006"/>
      <c r="AB290" s="1006"/>
      <c r="AC290" s="1006"/>
      <c r="AD290" s="1006"/>
      <c r="AE290" s="1006"/>
      <c r="AF290" s="1006"/>
      <c r="AG290" s="715"/>
      <c r="AH290" s="716"/>
      <c r="AI290" s="716"/>
      <c r="AJ290" s="716"/>
      <c r="AK290" s="715"/>
      <c r="AL290" s="717"/>
      <c r="AM290" s="717"/>
      <c r="AN290" s="717"/>
      <c r="AO290" s="717"/>
      <c r="AP290" s="1152"/>
      <c r="AQ290" s="1006"/>
      <c r="AR290" s="718"/>
      <c r="AS290" s="718"/>
      <c r="AT290" s="718"/>
      <c r="AU290" s="718"/>
      <c r="AV290" s="718"/>
      <c r="AW290" s="718"/>
      <c r="AX290" s="1152"/>
      <c r="AY290" s="1006"/>
      <c r="AZ290" s="718"/>
      <c r="BA290" s="718"/>
      <c r="BB290" s="718"/>
      <c r="BC290" s="718"/>
      <c r="BD290" s="718"/>
      <c r="BE290" s="718"/>
      <c r="BF290" s="1152"/>
      <c r="BG290" s="1006"/>
      <c r="BH290" s="718"/>
      <c r="BI290" s="718"/>
      <c r="BJ290" s="718"/>
      <c r="BK290" s="718"/>
      <c r="BL290" s="718"/>
      <c r="BM290" s="718"/>
      <c r="BN290" s="1152"/>
      <c r="BO290" s="1006"/>
      <c r="BP290" s="718"/>
      <c r="BQ290" s="718"/>
      <c r="BR290" s="718"/>
      <c r="BS290" s="718"/>
      <c r="BT290" s="718"/>
      <c r="BU290" s="718"/>
    </row>
    <row r="291" spans="1:73" ht="40.15" customHeight="1" thickTop="1" thickBot="1" x14ac:dyDescent="0.3">
      <c r="A291" s="151"/>
      <c r="B291" s="924" t="s">
        <v>1879</v>
      </c>
      <c r="C291" s="238" t="s">
        <v>173</v>
      </c>
      <c r="D291" s="421"/>
      <c r="E291" s="662"/>
      <c r="F291" s="447"/>
      <c r="G291" s="373"/>
      <c r="H291" s="375"/>
      <c r="I291" s="375"/>
      <c r="J291" s="376"/>
      <c r="K291" s="376"/>
      <c r="L291" s="421"/>
      <c r="M291" s="423"/>
      <c r="N291" s="663"/>
      <c r="O291" s="664"/>
      <c r="P291" s="664"/>
      <c r="Q291" s="666"/>
      <c r="R291" s="698"/>
      <c r="S291" s="698"/>
      <c r="T291" s="783"/>
      <c r="U291" s="668"/>
      <c r="V291" s="668"/>
      <c r="W291" s="668"/>
      <c r="X291" s="668"/>
      <c r="Y291" s="248"/>
      <c r="Z291" s="700">
        <f t="shared" si="700"/>
        <v>0</v>
      </c>
      <c r="AA291" s="700">
        <f t="shared" si="700"/>
        <v>0</v>
      </c>
      <c r="AB291" s="700">
        <f t="shared" si="700"/>
        <v>0</v>
      </c>
      <c r="AC291" s="700">
        <f t="shared" si="700"/>
        <v>0</v>
      </c>
      <c r="AD291" s="700">
        <f t="shared" si="700"/>
        <v>0</v>
      </c>
      <c r="AE291" s="700">
        <f t="shared" si="700"/>
        <v>0</v>
      </c>
      <c r="AF291" s="700">
        <f t="shared" si="700"/>
        <v>0</v>
      </c>
      <c r="AG291" s="246"/>
      <c r="AH291" s="246"/>
      <c r="AI291" s="246"/>
      <c r="AJ291" s="246"/>
      <c r="AK291" s="246"/>
      <c r="AL291" s="246"/>
      <c r="AM291" s="246"/>
      <c r="AN291" s="246"/>
      <c r="AO291" s="246"/>
      <c r="AP291" s="784"/>
      <c r="AQ291" s="670">
        <f t="shared" ref="AQ291" si="910">SUM(AQ292:AQ319)</f>
        <v>0</v>
      </c>
      <c r="AR291" s="670">
        <f>SUM(AR292:AR319)</f>
        <v>0</v>
      </c>
      <c r="AS291" s="670">
        <f t="shared" ref="AS291:AW291" si="911">SUM(AS292:AS319)</f>
        <v>0</v>
      </c>
      <c r="AT291" s="670">
        <f t="shared" si="911"/>
        <v>0</v>
      </c>
      <c r="AU291" s="670">
        <f t="shared" si="911"/>
        <v>0</v>
      </c>
      <c r="AV291" s="670">
        <f t="shared" si="911"/>
        <v>0</v>
      </c>
      <c r="AW291" s="670">
        <f t="shared" si="911"/>
        <v>0</v>
      </c>
      <c r="AX291" s="784"/>
      <c r="AY291" s="670">
        <f t="shared" ref="AY291" si="912">SUM(AY292:AY319)</f>
        <v>0</v>
      </c>
      <c r="AZ291" s="670">
        <f>SUM(AZ292:AZ319)</f>
        <v>0</v>
      </c>
      <c r="BA291" s="670">
        <f t="shared" ref="BA291:BE291" si="913">SUM(BA292:BA319)</f>
        <v>0</v>
      </c>
      <c r="BB291" s="670">
        <f t="shared" si="913"/>
        <v>0</v>
      </c>
      <c r="BC291" s="670">
        <f t="shared" si="913"/>
        <v>0</v>
      </c>
      <c r="BD291" s="670">
        <f t="shared" si="913"/>
        <v>0</v>
      </c>
      <c r="BE291" s="670">
        <f t="shared" si="913"/>
        <v>0</v>
      </c>
      <c r="BF291" s="784"/>
      <c r="BG291" s="670">
        <f t="shared" ref="BG291" si="914">SUM(BG292:BG319)</f>
        <v>0</v>
      </c>
      <c r="BH291" s="670">
        <f>SUM(BH292:BH319)</f>
        <v>0</v>
      </c>
      <c r="BI291" s="670">
        <f t="shared" ref="BI291:BM291" si="915">SUM(BI292:BI319)</f>
        <v>0</v>
      </c>
      <c r="BJ291" s="670">
        <f t="shared" si="915"/>
        <v>0</v>
      </c>
      <c r="BK291" s="670">
        <f t="shared" si="915"/>
        <v>0</v>
      </c>
      <c r="BL291" s="670">
        <f t="shared" si="915"/>
        <v>0</v>
      </c>
      <c r="BM291" s="670">
        <f t="shared" si="915"/>
        <v>0</v>
      </c>
      <c r="BN291" s="784"/>
      <c r="BO291" s="670">
        <f t="shared" ref="BO291" si="916">SUM(BO292:BO319)</f>
        <v>0</v>
      </c>
      <c r="BP291" s="670">
        <f>SUM(BP292:BP319)</f>
        <v>0</v>
      </c>
      <c r="BQ291" s="670">
        <f t="shared" ref="BQ291:BU291" si="917">SUM(BQ292:BQ319)</f>
        <v>0</v>
      </c>
      <c r="BR291" s="670">
        <f t="shared" si="917"/>
        <v>0</v>
      </c>
      <c r="BS291" s="670">
        <f t="shared" si="917"/>
        <v>0</v>
      </c>
      <c r="BT291" s="670">
        <f t="shared" si="917"/>
        <v>0</v>
      </c>
      <c r="BU291" s="670">
        <f t="shared" si="917"/>
        <v>0</v>
      </c>
    </row>
    <row r="292" spans="1:73" ht="40.15" customHeight="1" thickTop="1" x14ac:dyDescent="0.25">
      <c r="A292" s="151"/>
      <c r="B292" s="24"/>
      <c r="C292" s="1449" t="s">
        <v>1880</v>
      </c>
      <c r="D292" s="1050" t="s">
        <v>1881</v>
      </c>
      <c r="E292" s="1062">
        <v>588</v>
      </c>
      <c r="F292" s="1266" t="s">
        <v>3702</v>
      </c>
      <c r="G292" s="1050" t="s">
        <v>313</v>
      </c>
      <c r="H292" s="1050">
        <v>1</v>
      </c>
      <c r="I292" s="1050" t="s">
        <v>3041</v>
      </c>
      <c r="J292" s="1050">
        <v>45</v>
      </c>
      <c r="K292" s="1050" t="s">
        <v>3625</v>
      </c>
      <c r="L292" s="1050">
        <v>4502</v>
      </c>
      <c r="M292" s="1050" t="s">
        <v>3060</v>
      </c>
      <c r="N292" s="1263">
        <v>2026004540088</v>
      </c>
      <c r="O292" s="1050" t="s">
        <v>3724</v>
      </c>
      <c r="P292" s="1547" t="s">
        <v>965</v>
      </c>
      <c r="Q292" s="1588">
        <v>1</v>
      </c>
      <c r="R292" s="1591" t="s">
        <v>2871</v>
      </c>
      <c r="S292" s="1040"/>
      <c r="T292" s="1022"/>
      <c r="U292" s="1007"/>
      <c r="V292" s="1007"/>
      <c r="W292" s="1007"/>
      <c r="X292" s="1007"/>
      <c r="Y292" s="1007"/>
      <c r="Z292" s="1004">
        <f t="shared" ref="Z292" si="918">+AQ292+AY292+BG292+BO292</f>
        <v>0</v>
      </c>
      <c r="AA292" s="1004">
        <f t="shared" ref="AA292" si="919">SUM(AR292:AR295,AZ292:AZ295,BH292:BH295,BP292:BP295)</f>
        <v>0</v>
      </c>
      <c r="AB292" s="1004">
        <f t="shared" ref="AB292" si="920">SUM(AS292:AS295,BA292:BA295,BI292:BI295,BQ292:BQ295)</f>
        <v>0</v>
      </c>
      <c r="AC292" s="1004">
        <f t="shared" ref="AC292" si="921">SUM(AT292:AT295,BB292:BB295,BJ292:BJ295,BR292:BR295)</f>
        <v>0</v>
      </c>
      <c r="AD292" s="1004">
        <f t="shared" ref="AD292" si="922">SUM(AU292:AU295,BC292:BC295,BK292:BK295,BS292:BS295)</f>
        <v>0</v>
      </c>
      <c r="AE292" s="1004">
        <f t="shared" ref="AE292" si="923">SUM(AV292:AV295,BD292:BD295,BL292:BL295,BT292:BT295)</f>
        <v>0</v>
      </c>
      <c r="AF292" s="1004">
        <f t="shared" ref="AF292" si="924">SUM(AW292:AW295,BE292:BE295,BM292:BM295,BU292:BU295)</f>
        <v>0</v>
      </c>
      <c r="AG292" s="714"/>
      <c r="AH292" s="593"/>
      <c r="AI292" s="593"/>
      <c r="AJ292" s="593"/>
      <c r="AK292" s="207"/>
      <c r="AL292" s="208"/>
      <c r="AM292" s="208"/>
      <c r="AN292" s="208"/>
      <c r="AO292" s="208"/>
      <c r="AP292" s="1150">
        <f t="shared" ref="AP292" si="925">+U292</f>
        <v>0</v>
      </c>
      <c r="AQ292" s="1004">
        <f t="shared" ref="AQ292" si="926">SUM(AR292:AW295)</f>
        <v>0</v>
      </c>
      <c r="AR292" s="299"/>
      <c r="AS292" s="299"/>
      <c r="AT292" s="299"/>
      <c r="AU292" s="299"/>
      <c r="AV292" s="299"/>
      <c r="AW292" s="299"/>
      <c r="AX292" s="1150">
        <f t="shared" ref="AX292" si="927">+V292</f>
        <v>0</v>
      </c>
      <c r="AY292" s="1004">
        <f t="shared" ref="AY292" si="928">SUM(AZ292:BE295)</f>
        <v>0</v>
      </c>
      <c r="AZ292" s="299"/>
      <c r="BA292" s="299"/>
      <c r="BB292" s="299"/>
      <c r="BC292" s="299"/>
      <c r="BD292" s="299"/>
      <c r="BE292" s="299"/>
      <c r="BF292" s="1150">
        <f t="shared" ref="BF292" si="929">+W292</f>
        <v>0</v>
      </c>
      <c r="BG292" s="1004">
        <f t="shared" ref="BG292" si="930">SUM(BH292:BM295)</f>
        <v>0</v>
      </c>
      <c r="BH292" s="299"/>
      <c r="BI292" s="299"/>
      <c r="BJ292" s="299"/>
      <c r="BK292" s="299"/>
      <c r="BL292" s="299"/>
      <c r="BM292" s="299"/>
      <c r="BN292" s="1150">
        <f t="shared" ref="BN292" si="931">+X292</f>
        <v>0</v>
      </c>
      <c r="BO292" s="1004">
        <f t="shared" ref="BO292" si="932">SUM(BP292:BU295)</f>
        <v>0</v>
      </c>
      <c r="BP292" s="299"/>
      <c r="BQ292" s="299"/>
      <c r="BR292" s="299"/>
      <c r="BS292" s="299"/>
      <c r="BT292" s="299"/>
      <c r="BU292" s="299"/>
    </row>
    <row r="293" spans="1:73" ht="40.15" customHeight="1" x14ac:dyDescent="0.25">
      <c r="A293" s="151"/>
      <c r="B293" s="24"/>
      <c r="C293" s="1449"/>
      <c r="D293" s="1050"/>
      <c r="E293" s="1062"/>
      <c r="F293" s="1266" t="s">
        <v>3702</v>
      </c>
      <c r="G293" s="1050" t="s">
        <v>313</v>
      </c>
      <c r="H293" s="1050">
        <v>1</v>
      </c>
      <c r="I293" s="1050" t="s">
        <v>3041</v>
      </c>
      <c r="J293" s="1050">
        <v>45</v>
      </c>
      <c r="K293" s="1050" t="s">
        <v>3625</v>
      </c>
      <c r="L293" s="1050">
        <v>4502</v>
      </c>
      <c r="M293" s="1050" t="s">
        <v>3060</v>
      </c>
      <c r="N293" s="1263"/>
      <c r="O293" s="1050" t="s">
        <v>3724</v>
      </c>
      <c r="P293" s="1547" t="s">
        <v>965</v>
      </c>
      <c r="Q293" s="1588">
        <v>1</v>
      </c>
      <c r="R293" s="1591" t="s">
        <v>2871</v>
      </c>
      <c r="S293" s="1041"/>
      <c r="T293" s="1023"/>
      <c r="U293" s="1008"/>
      <c r="V293" s="1008"/>
      <c r="W293" s="1008"/>
      <c r="X293" s="1008"/>
      <c r="Y293" s="1008"/>
      <c r="Z293" s="1005"/>
      <c r="AA293" s="1005"/>
      <c r="AB293" s="1005"/>
      <c r="AC293" s="1005"/>
      <c r="AD293" s="1005"/>
      <c r="AE293" s="1005"/>
      <c r="AF293" s="1005"/>
      <c r="AG293" s="479"/>
      <c r="AH293" s="592"/>
      <c r="AI293" s="592"/>
      <c r="AJ293" s="592"/>
      <c r="AK293" s="196"/>
      <c r="AL293" s="197"/>
      <c r="AM293" s="197"/>
      <c r="AN293" s="197"/>
      <c r="AO293" s="197"/>
      <c r="AP293" s="1151"/>
      <c r="AQ293" s="1005"/>
      <c r="AR293" s="282"/>
      <c r="AS293" s="282"/>
      <c r="AT293" s="282"/>
      <c r="AU293" s="282"/>
      <c r="AV293" s="282"/>
      <c r="AW293" s="282"/>
      <c r="AX293" s="1151"/>
      <c r="AY293" s="1005"/>
      <c r="AZ293" s="282"/>
      <c r="BA293" s="282"/>
      <c r="BB293" s="282"/>
      <c r="BC293" s="282"/>
      <c r="BD293" s="282"/>
      <c r="BE293" s="282"/>
      <c r="BF293" s="1151"/>
      <c r="BG293" s="1005"/>
      <c r="BH293" s="282"/>
      <c r="BI293" s="282"/>
      <c r="BJ293" s="282"/>
      <c r="BK293" s="282"/>
      <c r="BL293" s="282"/>
      <c r="BM293" s="282"/>
      <c r="BN293" s="1151"/>
      <c r="BO293" s="1005"/>
      <c r="BP293" s="282"/>
      <c r="BQ293" s="282"/>
      <c r="BR293" s="282"/>
      <c r="BS293" s="282"/>
      <c r="BT293" s="282"/>
      <c r="BU293" s="282"/>
    </row>
    <row r="294" spans="1:73" ht="40.15" customHeight="1" x14ac:dyDescent="0.25">
      <c r="A294" s="151"/>
      <c r="B294" s="24"/>
      <c r="C294" s="1449"/>
      <c r="D294" s="1050"/>
      <c r="E294" s="1062"/>
      <c r="F294" s="1266" t="s">
        <v>3702</v>
      </c>
      <c r="G294" s="1050" t="s">
        <v>313</v>
      </c>
      <c r="H294" s="1050">
        <v>1</v>
      </c>
      <c r="I294" s="1050" t="s">
        <v>3041</v>
      </c>
      <c r="J294" s="1050">
        <v>45</v>
      </c>
      <c r="K294" s="1050" t="s">
        <v>3625</v>
      </c>
      <c r="L294" s="1050">
        <v>4502</v>
      </c>
      <c r="M294" s="1050" t="s">
        <v>3060</v>
      </c>
      <c r="N294" s="1263"/>
      <c r="O294" s="1050" t="s">
        <v>3724</v>
      </c>
      <c r="P294" s="1547" t="s">
        <v>965</v>
      </c>
      <c r="Q294" s="1588">
        <v>1</v>
      </c>
      <c r="R294" s="1591" t="s">
        <v>2871</v>
      </c>
      <c r="S294" s="1041"/>
      <c r="T294" s="1023"/>
      <c r="U294" s="1008"/>
      <c r="V294" s="1008"/>
      <c r="W294" s="1008"/>
      <c r="X294" s="1008"/>
      <c r="Y294" s="1008"/>
      <c r="Z294" s="1005"/>
      <c r="AA294" s="1005"/>
      <c r="AB294" s="1005"/>
      <c r="AC294" s="1005"/>
      <c r="AD294" s="1005"/>
      <c r="AE294" s="1005"/>
      <c r="AF294" s="1005"/>
      <c r="AG294" s="196"/>
      <c r="AH294" s="592"/>
      <c r="AI294" s="592"/>
      <c r="AJ294" s="592"/>
      <c r="AK294" s="196"/>
      <c r="AL294" s="197"/>
      <c r="AM294" s="197"/>
      <c r="AN294" s="197"/>
      <c r="AO294" s="197"/>
      <c r="AP294" s="1151"/>
      <c r="AQ294" s="1005"/>
      <c r="AR294" s="282"/>
      <c r="AS294" s="282"/>
      <c r="AT294" s="282"/>
      <c r="AU294" s="282"/>
      <c r="AV294" s="282"/>
      <c r="AW294" s="282"/>
      <c r="AX294" s="1151"/>
      <c r="AY294" s="1005"/>
      <c r="AZ294" s="282"/>
      <c r="BA294" s="282"/>
      <c r="BB294" s="282"/>
      <c r="BC294" s="282"/>
      <c r="BD294" s="282"/>
      <c r="BE294" s="282"/>
      <c r="BF294" s="1151"/>
      <c r="BG294" s="1005"/>
      <c r="BH294" s="282"/>
      <c r="BI294" s="282"/>
      <c r="BJ294" s="282"/>
      <c r="BK294" s="282"/>
      <c r="BL294" s="282"/>
      <c r="BM294" s="282"/>
      <c r="BN294" s="1151"/>
      <c r="BO294" s="1005"/>
      <c r="BP294" s="282"/>
      <c r="BQ294" s="282"/>
      <c r="BR294" s="282"/>
      <c r="BS294" s="282"/>
      <c r="BT294" s="282"/>
      <c r="BU294" s="282"/>
    </row>
    <row r="295" spans="1:73" ht="40.15" customHeight="1" thickBot="1" x14ac:dyDescent="0.3">
      <c r="A295" s="151"/>
      <c r="B295" s="24"/>
      <c r="C295" s="1450"/>
      <c r="D295" s="1051"/>
      <c r="E295" s="1063"/>
      <c r="F295" s="1267" t="s">
        <v>3702</v>
      </c>
      <c r="G295" s="1051" t="s">
        <v>313</v>
      </c>
      <c r="H295" s="1051">
        <v>1</v>
      </c>
      <c r="I295" s="1051" t="s">
        <v>3041</v>
      </c>
      <c r="J295" s="1051">
        <v>45</v>
      </c>
      <c r="K295" s="1051" t="s">
        <v>3625</v>
      </c>
      <c r="L295" s="1051">
        <v>4502</v>
      </c>
      <c r="M295" s="1051" t="s">
        <v>3060</v>
      </c>
      <c r="N295" s="1264"/>
      <c r="O295" s="1051" t="s">
        <v>3724</v>
      </c>
      <c r="P295" s="1548" t="s">
        <v>965</v>
      </c>
      <c r="Q295" s="1589">
        <v>1</v>
      </c>
      <c r="R295" s="1592" t="s">
        <v>2871</v>
      </c>
      <c r="S295" s="1042"/>
      <c r="T295" s="1024"/>
      <c r="U295" s="1009"/>
      <c r="V295" s="1009"/>
      <c r="W295" s="1009"/>
      <c r="X295" s="1009"/>
      <c r="Y295" s="1009"/>
      <c r="Z295" s="1006"/>
      <c r="AA295" s="1006"/>
      <c r="AB295" s="1006"/>
      <c r="AC295" s="1006"/>
      <c r="AD295" s="1006"/>
      <c r="AE295" s="1006"/>
      <c r="AF295" s="1006"/>
      <c r="AG295" s="715"/>
      <c r="AH295" s="716"/>
      <c r="AI295" s="716"/>
      <c r="AJ295" s="716"/>
      <c r="AK295" s="715"/>
      <c r="AL295" s="717"/>
      <c r="AM295" s="717"/>
      <c r="AN295" s="717"/>
      <c r="AO295" s="717"/>
      <c r="AP295" s="1152"/>
      <c r="AQ295" s="1006"/>
      <c r="AR295" s="718"/>
      <c r="AS295" s="718"/>
      <c r="AT295" s="718"/>
      <c r="AU295" s="718"/>
      <c r="AV295" s="718"/>
      <c r="AW295" s="718"/>
      <c r="AX295" s="1152"/>
      <c r="AY295" s="1006"/>
      <c r="AZ295" s="718"/>
      <c r="BA295" s="718"/>
      <c r="BB295" s="718"/>
      <c r="BC295" s="718"/>
      <c r="BD295" s="718"/>
      <c r="BE295" s="718"/>
      <c r="BF295" s="1152"/>
      <c r="BG295" s="1006"/>
      <c r="BH295" s="718"/>
      <c r="BI295" s="718"/>
      <c r="BJ295" s="718"/>
      <c r="BK295" s="718"/>
      <c r="BL295" s="718"/>
      <c r="BM295" s="718"/>
      <c r="BN295" s="1152"/>
      <c r="BO295" s="1006"/>
      <c r="BP295" s="718"/>
      <c r="BQ295" s="718"/>
      <c r="BR295" s="718"/>
      <c r="BS295" s="718"/>
      <c r="BT295" s="718"/>
      <c r="BU295" s="718"/>
    </row>
    <row r="296" spans="1:73" ht="40.15" customHeight="1" thickTop="1" x14ac:dyDescent="0.25">
      <c r="A296" s="151"/>
      <c r="B296" s="24"/>
      <c r="C296" s="1448" t="s">
        <v>1882</v>
      </c>
      <c r="D296" s="1049" t="s">
        <v>1883</v>
      </c>
      <c r="E296" s="1061">
        <v>589</v>
      </c>
      <c r="F296" s="1265" t="s">
        <v>3727</v>
      </c>
      <c r="G296" s="1049" t="s">
        <v>2073</v>
      </c>
      <c r="H296" s="1049">
        <v>100</v>
      </c>
      <c r="I296" s="1049" t="s">
        <v>3041</v>
      </c>
      <c r="J296" s="1049">
        <v>45</v>
      </c>
      <c r="K296" s="1049" t="s">
        <v>3625</v>
      </c>
      <c r="L296" s="1049">
        <v>4502</v>
      </c>
      <c r="M296" s="1049" t="s">
        <v>3060</v>
      </c>
      <c r="N296" s="1262">
        <v>2026004540088</v>
      </c>
      <c r="O296" s="1049" t="s">
        <v>3724</v>
      </c>
      <c r="P296" s="1546" t="s">
        <v>1733</v>
      </c>
      <c r="Q296" s="1587">
        <v>100</v>
      </c>
      <c r="R296" s="1590" t="s">
        <v>2871</v>
      </c>
      <c r="S296" s="1040"/>
      <c r="T296" s="1022"/>
      <c r="U296" s="1007"/>
      <c r="V296" s="1007"/>
      <c r="W296" s="1007"/>
      <c r="X296" s="1007"/>
      <c r="Y296" s="1007"/>
      <c r="Z296" s="1004">
        <f t="shared" ref="Z296" si="933">+AQ296+AY296+BG296+BO296</f>
        <v>0</v>
      </c>
      <c r="AA296" s="1004">
        <f t="shared" ref="AA296" si="934">SUM(AR296:AR299,AZ296:AZ299,BH296:BH299,BP296:BP299)</f>
        <v>0</v>
      </c>
      <c r="AB296" s="1004">
        <f t="shared" ref="AB296" si="935">SUM(AS296:AS299,BA296:BA299,BI296:BI299,BQ296:BQ299)</f>
        <v>0</v>
      </c>
      <c r="AC296" s="1004">
        <f t="shared" ref="AC296" si="936">SUM(AT296:AT299,BB296:BB299,BJ296:BJ299,BR296:BR299)</f>
        <v>0</v>
      </c>
      <c r="AD296" s="1004">
        <f t="shared" ref="AD296" si="937">SUM(AU296:AU299,BC296:BC299,BK296:BK299,BS296:BS299)</f>
        <v>0</v>
      </c>
      <c r="AE296" s="1004">
        <f t="shared" ref="AE296" si="938">SUM(AV296:AV299,BD296:BD299,BL296:BL299,BT296:BT299)</f>
        <v>0</v>
      </c>
      <c r="AF296" s="1004">
        <f t="shared" ref="AF296" si="939">SUM(AW296:AW299,BE296:BE299,BM296:BM299,BU296:BU299)</f>
        <v>0</v>
      </c>
      <c r="AG296" s="714"/>
      <c r="AH296" s="593"/>
      <c r="AI296" s="593"/>
      <c r="AJ296" s="593"/>
      <c r="AK296" s="207"/>
      <c r="AL296" s="208"/>
      <c r="AM296" s="208"/>
      <c r="AN296" s="208"/>
      <c r="AO296" s="208"/>
      <c r="AP296" s="1150">
        <f t="shared" ref="AP296" si="940">+U296</f>
        <v>0</v>
      </c>
      <c r="AQ296" s="1004">
        <f t="shared" ref="AQ296" si="941">SUM(AR296:AW299)</f>
        <v>0</v>
      </c>
      <c r="AR296" s="299"/>
      <c r="AS296" s="299"/>
      <c r="AT296" s="299"/>
      <c r="AU296" s="299"/>
      <c r="AV296" s="299"/>
      <c r="AW296" s="299"/>
      <c r="AX296" s="1150">
        <f t="shared" ref="AX296" si="942">+V296</f>
        <v>0</v>
      </c>
      <c r="AY296" s="1004">
        <f t="shared" ref="AY296" si="943">SUM(AZ296:BE299)</f>
        <v>0</v>
      </c>
      <c r="AZ296" s="299"/>
      <c r="BA296" s="299"/>
      <c r="BB296" s="299"/>
      <c r="BC296" s="299"/>
      <c r="BD296" s="299"/>
      <c r="BE296" s="299"/>
      <c r="BF296" s="1150">
        <f t="shared" ref="BF296" si="944">+W296</f>
        <v>0</v>
      </c>
      <c r="BG296" s="1004">
        <f t="shared" ref="BG296" si="945">SUM(BH296:BM299)</f>
        <v>0</v>
      </c>
      <c r="BH296" s="299"/>
      <c r="BI296" s="299"/>
      <c r="BJ296" s="299"/>
      <c r="BK296" s="299"/>
      <c r="BL296" s="299"/>
      <c r="BM296" s="299"/>
      <c r="BN296" s="1150">
        <f t="shared" ref="BN296" si="946">+X296</f>
        <v>0</v>
      </c>
      <c r="BO296" s="1004">
        <f t="shared" ref="BO296" si="947">SUM(BP296:BU299)</f>
        <v>0</v>
      </c>
      <c r="BP296" s="299"/>
      <c r="BQ296" s="299"/>
      <c r="BR296" s="299"/>
      <c r="BS296" s="299"/>
      <c r="BT296" s="299"/>
      <c r="BU296" s="299"/>
    </row>
    <row r="297" spans="1:73" ht="40.15" customHeight="1" x14ac:dyDescent="0.25">
      <c r="A297" s="151"/>
      <c r="B297" s="24"/>
      <c r="C297" s="1449"/>
      <c r="D297" s="1050"/>
      <c r="E297" s="1062"/>
      <c r="F297" s="1266" t="s">
        <v>3727</v>
      </c>
      <c r="G297" s="1050" t="s">
        <v>2073</v>
      </c>
      <c r="H297" s="1050">
        <v>100</v>
      </c>
      <c r="I297" s="1050" t="s">
        <v>3041</v>
      </c>
      <c r="J297" s="1050">
        <v>45</v>
      </c>
      <c r="K297" s="1050" t="s">
        <v>3625</v>
      </c>
      <c r="L297" s="1050">
        <v>4502</v>
      </c>
      <c r="M297" s="1050" t="s">
        <v>3060</v>
      </c>
      <c r="N297" s="1263"/>
      <c r="O297" s="1050" t="s">
        <v>3724</v>
      </c>
      <c r="P297" s="1547" t="s">
        <v>1733</v>
      </c>
      <c r="Q297" s="1588">
        <v>100</v>
      </c>
      <c r="R297" s="1591" t="s">
        <v>2871</v>
      </c>
      <c r="S297" s="1041"/>
      <c r="T297" s="1023"/>
      <c r="U297" s="1008"/>
      <c r="V297" s="1008"/>
      <c r="W297" s="1008"/>
      <c r="X297" s="1008"/>
      <c r="Y297" s="1008"/>
      <c r="Z297" s="1005"/>
      <c r="AA297" s="1005"/>
      <c r="AB297" s="1005"/>
      <c r="AC297" s="1005"/>
      <c r="AD297" s="1005"/>
      <c r="AE297" s="1005"/>
      <c r="AF297" s="1005"/>
      <c r="AG297" s="479"/>
      <c r="AH297" s="592"/>
      <c r="AI297" s="592"/>
      <c r="AJ297" s="592"/>
      <c r="AK297" s="196"/>
      <c r="AL297" s="197"/>
      <c r="AM297" s="197"/>
      <c r="AN297" s="197"/>
      <c r="AO297" s="197"/>
      <c r="AP297" s="1151"/>
      <c r="AQ297" s="1005"/>
      <c r="AR297" s="282"/>
      <c r="AS297" s="282"/>
      <c r="AT297" s="282"/>
      <c r="AU297" s="282"/>
      <c r="AV297" s="282"/>
      <c r="AW297" s="282"/>
      <c r="AX297" s="1151"/>
      <c r="AY297" s="1005"/>
      <c r="AZ297" s="282"/>
      <c r="BA297" s="282"/>
      <c r="BB297" s="282"/>
      <c r="BC297" s="282"/>
      <c r="BD297" s="282"/>
      <c r="BE297" s="282"/>
      <c r="BF297" s="1151"/>
      <c r="BG297" s="1005"/>
      <c r="BH297" s="282"/>
      <c r="BI297" s="282"/>
      <c r="BJ297" s="282"/>
      <c r="BK297" s="282"/>
      <c r="BL297" s="282"/>
      <c r="BM297" s="282"/>
      <c r="BN297" s="1151"/>
      <c r="BO297" s="1005"/>
      <c r="BP297" s="282"/>
      <c r="BQ297" s="282"/>
      <c r="BR297" s="282"/>
      <c r="BS297" s="282"/>
      <c r="BT297" s="282"/>
      <c r="BU297" s="282"/>
    </row>
    <row r="298" spans="1:73" ht="40.15" customHeight="1" x14ac:dyDescent="0.25">
      <c r="A298" s="151"/>
      <c r="B298" s="24"/>
      <c r="C298" s="1449"/>
      <c r="D298" s="1050"/>
      <c r="E298" s="1062"/>
      <c r="F298" s="1266" t="s">
        <v>3727</v>
      </c>
      <c r="G298" s="1050" t="s">
        <v>2073</v>
      </c>
      <c r="H298" s="1050">
        <v>100</v>
      </c>
      <c r="I298" s="1050" t="s">
        <v>3041</v>
      </c>
      <c r="J298" s="1050">
        <v>45</v>
      </c>
      <c r="K298" s="1050" t="s">
        <v>3625</v>
      </c>
      <c r="L298" s="1050">
        <v>4502</v>
      </c>
      <c r="M298" s="1050" t="s">
        <v>3060</v>
      </c>
      <c r="N298" s="1263"/>
      <c r="O298" s="1050" t="s">
        <v>3724</v>
      </c>
      <c r="P298" s="1547" t="s">
        <v>1733</v>
      </c>
      <c r="Q298" s="1588">
        <v>100</v>
      </c>
      <c r="R298" s="1591" t="s">
        <v>2871</v>
      </c>
      <c r="S298" s="1041"/>
      <c r="T298" s="1023"/>
      <c r="U298" s="1008"/>
      <c r="V298" s="1008"/>
      <c r="W298" s="1008"/>
      <c r="X298" s="1008"/>
      <c r="Y298" s="1008"/>
      <c r="Z298" s="1005"/>
      <c r="AA298" s="1005"/>
      <c r="AB298" s="1005"/>
      <c r="AC298" s="1005"/>
      <c r="AD298" s="1005"/>
      <c r="AE298" s="1005"/>
      <c r="AF298" s="1005"/>
      <c r="AG298" s="196"/>
      <c r="AH298" s="592"/>
      <c r="AI298" s="592"/>
      <c r="AJ298" s="592"/>
      <c r="AK298" s="196"/>
      <c r="AL298" s="197"/>
      <c r="AM298" s="197"/>
      <c r="AN298" s="197"/>
      <c r="AO298" s="197"/>
      <c r="AP298" s="1151"/>
      <c r="AQ298" s="1005"/>
      <c r="AR298" s="282"/>
      <c r="AS298" s="282"/>
      <c r="AT298" s="282"/>
      <c r="AU298" s="282"/>
      <c r="AV298" s="282"/>
      <c r="AW298" s="282"/>
      <c r="AX298" s="1151"/>
      <c r="AY298" s="1005"/>
      <c r="AZ298" s="282"/>
      <c r="BA298" s="282"/>
      <c r="BB298" s="282"/>
      <c r="BC298" s="282"/>
      <c r="BD298" s="282"/>
      <c r="BE298" s="282"/>
      <c r="BF298" s="1151"/>
      <c r="BG298" s="1005"/>
      <c r="BH298" s="282"/>
      <c r="BI298" s="282"/>
      <c r="BJ298" s="282"/>
      <c r="BK298" s="282"/>
      <c r="BL298" s="282"/>
      <c r="BM298" s="282"/>
      <c r="BN298" s="1151"/>
      <c r="BO298" s="1005"/>
      <c r="BP298" s="282"/>
      <c r="BQ298" s="282"/>
      <c r="BR298" s="282"/>
      <c r="BS298" s="282"/>
      <c r="BT298" s="282"/>
      <c r="BU298" s="282"/>
    </row>
    <row r="299" spans="1:73" ht="40.15" customHeight="1" thickBot="1" x14ac:dyDescent="0.3">
      <c r="A299" s="151"/>
      <c r="B299" s="24"/>
      <c r="C299" s="1450"/>
      <c r="D299" s="1051"/>
      <c r="E299" s="1063"/>
      <c r="F299" s="1267" t="s">
        <v>3727</v>
      </c>
      <c r="G299" s="1051" t="s">
        <v>2073</v>
      </c>
      <c r="H299" s="1051">
        <v>100</v>
      </c>
      <c r="I299" s="1051" t="s">
        <v>3041</v>
      </c>
      <c r="J299" s="1051">
        <v>45</v>
      </c>
      <c r="K299" s="1051" t="s">
        <v>3625</v>
      </c>
      <c r="L299" s="1051">
        <v>4502</v>
      </c>
      <c r="M299" s="1051" t="s">
        <v>3060</v>
      </c>
      <c r="N299" s="1264"/>
      <c r="O299" s="1051" t="s">
        <v>3724</v>
      </c>
      <c r="P299" s="1548" t="s">
        <v>1733</v>
      </c>
      <c r="Q299" s="1589">
        <v>100</v>
      </c>
      <c r="R299" s="1592" t="s">
        <v>2871</v>
      </c>
      <c r="S299" s="1042"/>
      <c r="T299" s="1024"/>
      <c r="U299" s="1009"/>
      <c r="V299" s="1009"/>
      <c r="W299" s="1009"/>
      <c r="X299" s="1009"/>
      <c r="Y299" s="1009"/>
      <c r="Z299" s="1006"/>
      <c r="AA299" s="1006"/>
      <c r="AB299" s="1006"/>
      <c r="AC299" s="1006"/>
      <c r="AD299" s="1006"/>
      <c r="AE299" s="1006"/>
      <c r="AF299" s="1006"/>
      <c r="AG299" s="715"/>
      <c r="AH299" s="716"/>
      <c r="AI299" s="716"/>
      <c r="AJ299" s="716"/>
      <c r="AK299" s="715"/>
      <c r="AL299" s="717"/>
      <c r="AM299" s="717"/>
      <c r="AN299" s="717"/>
      <c r="AO299" s="717"/>
      <c r="AP299" s="1152"/>
      <c r="AQ299" s="1006"/>
      <c r="AR299" s="718"/>
      <c r="AS299" s="718"/>
      <c r="AT299" s="718"/>
      <c r="AU299" s="718"/>
      <c r="AV299" s="718"/>
      <c r="AW299" s="718"/>
      <c r="AX299" s="1152"/>
      <c r="AY299" s="1006"/>
      <c r="AZ299" s="718"/>
      <c r="BA299" s="718"/>
      <c r="BB299" s="718"/>
      <c r="BC299" s="718"/>
      <c r="BD299" s="718"/>
      <c r="BE299" s="718"/>
      <c r="BF299" s="1152"/>
      <c r="BG299" s="1006"/>
      <c r="BH299" s="718"/>
      <c r="BI299" s="718"/>
      <c r="BJ299" s="718"/>
      <c r="BK299" s="718"/>
      <c r="BL299" s="718"/>
      <c r="BM299" s="718"/>
      <c r="BN299" s="1152"/>
      <c r="BO299" s="1006"/>
      <c r="BP299" s="718"/>
      <c r="BQ299" s="718"/>
      <c r="BR299" s="718"/>
      <c r="BS299" s="718"/>
      <c r="BT299" s="718"/>
      <c r="BU299" s="718"/>
    </row>
    <row r="300" spans="1:73" ht="40.15" customHeight="1" thickTop="1" x14ac:dyDescent="0.25">
      <c r="A300" s="151"/>
      <c r="B300" s="24"/>
      <c r="C300" s="1448" t="s">
        <v>1884</v>
      </c>
      <c r="D300" s="1049" t="s">
        <v>1885</v>
      </c>
      <c r="E300" s="1061">
        <v>590</v>
      </c>
      <c r="F300" s="1265" t="s">
        <v>3718</v>
      </c>
      <c r="G300" s="1049" t="s">
        <v>301</v>
      </c>
      <c r="H300" s="1049">
        <v>30</v>
      </c>
      <c r="I300" s="1049" t="s">
        <v>3041</v>
      </c>
      <c r="J300" s="1049">
        <v>45</v>
      </c>
      <c r="K300" s="1049" t="s">
        <v>3625</v>
      </c>
      <c r="L300" s="1049">
        <v>4502</v>
      </c>
      <c r="M300" s="1049" t="s">
        <v>3060</v>
      </c>
      <c r="N300" s="1262">
        <v>2026004540088</v>
      </c>
      <c r="O300" s="1049" t="s">
        <v>3724</v>
      </c>
      <c r="P300" s="1546" t="s">
        <v>1736</v>
      </c>
      <c r="Q300" s="1587">
        <v>30</v>
      </c>
      <c r="R300" s="1590" t="s">
        <v>2871</v>
      </c>
      <c r="S300" s="1040"/>
      <c r="T300" s="1022"/>
      <c r="U300" s="1007"/>
      <c r="V300" s="1007"/>
      <c r="W300" s="1007"/>
      <c r="X300" s="1007"/>
      <c r="Y300" s="1007"/>
      <c r="Z300" s="1004">
        <f t="shared" ref="Z300" si="948">+AQ300+AY300+BG300+BO300</f>
        <v>0</v>
      </c>
      <c r="AA300" s="1004">
        <f t="shared" ref="AA300" si="949">SUM(AR300:AR303,AZ300:AZ303,BH300:BH303,BP300:BP303)</f>
        <v>0</v>
      </c>
      <c r="AB300" s="1004">
        <f t="shared" ref="AB300" si="950">SUM(AS300:AS303,BA300:BA303,BI300:BI303,BQ300:BQ303)</f>
        <v>0</v>
      </c>
      <c r="AC300" s="1004">
        <f t="shared" ref="AC300" si="951">SUM(AT300:AT303,BB300:BB303,BJ300:BJ303,BR300:BR303)</f>
        <v>0</v>
      </c>
      <c r="AD300" s="1004">
        <f t="shared" ref="AD300" si="952">SUM(AU300:AU303,BC300:BC303,BK300:BK303,BS300:BS303)</f>
        <v>0</v>
      </c>
      <c r="AE300" s="1004">
        <f t="shared" ref="AE300" si="953">SUM(AV300:AV303,BD300:BD303,BL300:BL303,BT300:BT303)</f>
        <v>0</v>
      </c>
      <c r="AF300" s="1004">
        <f t="shared" ref="AF300" si="954">SUM(AW300:AW303,BE300:BE303,BM300:BM303,BU300:BU303)</f>
        <v>0</v>
      </c>
      <c r="AG300" s="714"/>
      <c r="AH300" s="593"/>
      <c r="AI300" s="593"/>
      <c r="AJ300" s="593"/>
      <c r="AK300" s="207"/>
      <c r="AL300" s="208"/>
      <c r="AM300" s="208"/>
      <c r="AN300" s="208"/>
      <c r="AO300" s="208"/>
      <c r="AP300" s="1150">
        <f t="shared" ref="AP300" si="955">+U300</f>
        <v>0</v>
      </c>
      <c r="AQ300" s="1004">
        <f t="shared" ref="AQ300" si="956">SUM(AR300:AW303)</f>
        <v>0</v>
      </c>
      <c r="AR300" s="299"/>
      <c r="AS300" s="299"/>
      <c r="AT300" s="299"/>
      <c r="AU300" s="299"/>
      <c r="AV300" s="299"/>
      <c r="AW300" s="299"/>
      <c r="AX300" s="1150">
        <f t="shared" ref="AX300" si="957">+V300</f>
        <v>0</v>
      </c>
      <c r="AY300" s="1004">
        <f t="shared" ref="AY300" si="958">SUM(AZ300:BE303)</f>
        <v>0</v>
      </c>
      <c r="AZ300" s="299"/>
      <c r="BA300" s="299"/>
      <c r="BB300" s="299"/>
      <c r="BC300" s="299"/>
      <c r="BD300" s="299"/>
      <c r="BE300" s="299"/>
      <c r="BF300" s="1150">
        <f t="shared" ref="BF300" si="959">+W300</f>
        <v>0</v>
      </c>
      <c r="BG300" s="1004">
        <f t="shared" ref="BG300" si="960">SUM(BH300:BM303)</f>
        <v>0</v>
      </c>
      <c r="BH300" s="299"/>
      <c r="BI300" s="299"/>
      <c r="BJ300" s="299"/>
      <c r="BK300" s="299"/>
      <c r="BL300" s="299"/>
      <c r="BM300" s="299"/>
      <c r="BN300" s="1150">
        <f t="shared" ref="BN300" si="961">+X300</f>
        <v>0</v>
      </c>
      <c r="BO300" s="1004">
        <f t="shared" ref="BO300" si="962">SUM(BP300:BU303)</f>
        <v>0</v>
      </c>
      <c r="BP300" s="299"/>
      <c r="BQ300" s="299"/>
      <c r="BR300" s="299"/>
      <c r="BS300" s="299"/>
      <c r="BT300" s="299"/>
      <c r="BU300" s="299"/>
    </row>
    <row r="301" spans="1:73" ht="40.15" customHeight="1" x14ac:dyDescent="0.25">
      <c r="A301" s="151"/>
      <c r="B301" s="24"/>
      <c r="C301" s="1449"/>
      <c r="D301" s="1050"/>
      <c r="E301" s="1062"/>
      <c r="F301" s="1266" t="s">
        <v>3718</v>
      </c>
      <c r="G301" s="1050" t="s">
        <v>301</v>
      </c>
      <c r="H301" s="1050">
        <v>30</v>
      </c>
      <c r="I301" s="1050" t="s">
        <v>3041</v>
      </c>
      <c r="J301" s="1050">
        <v>45</v>
      </c>
      <c r="K301" s="1050" t="s">
        <v>3625</v>
      </c>
      <c r="L301" s="1050">
        <v>4502</v>
      </c>
      <c r="M301" s="1050" t="s">
        <v>3060</v>
      </c>
      <c r="N301" s="1263"/>
      <c r="O301" s="1050" t="s">
        <v>3724</v>
      </c>
      <c r="P301" s="1547" t="s">
        <v>1736</v>
      </c>
      <c r="Q301" s="1588">
        <v>30</v>
      </c>
      <c r="R301" s="1591" t="s">
        <v>2871</v>
      </c>
      <c r="S301" s="1041"/>
      <c r="T301" s="1023"/>
      <c r="U301" s="1008"/>
      <c r="V301" s="1008"/>
      <c r="W301" s="1008"/>
      <c r="X301" s="1008"/>
      <c r="Y301" s="1008"/>
      <c r="Z301" s="1005"/>
      <c r="AA301" s="1005"/>
      <c r="AB301" s="1005"/>
      <c r="AC301" s="1005"/>
      <c r="AD301" s="1005"/>
      <c r="AE301" s="1005"/>
      <c r="AF301" s="1005"/>
      <c r="AG301" s="479"/>
      <c r="AH301" s="592"/>
      <c r="AI301" s="592"/>
      <c r="AJ301" s="592"/>
      <c r="AK301" s="196"/>
      <c r="AL301" s="197"/>
      <c r="AM301" s="197"/>
      <c r="AN301" s="197"/>
      <c r="AO301" s="197"/>
      <c r="AP301" s="1151"/>
      <c r="AQ301" s="1005"/>
      <c r="AR301" s="282"/>
      <c r="AS301" s="282"/>
      <c r="AT301" s="282"/>
      <c r="AU301" s="282"/>
      <c r="AV301" s="282"/>
      <c r="AW301" s="282"/>
      <c r="AX301" s="1151"/>
      <c r="AY301" s="1005"/>
      <c r="AZ301" s="282"/>
      <c r="BA301" s="282"/>
      <c r="BB301" s="282"/>
      <c r="BC301" s="282"/>
      <c r="BD301" s="282"/>
      <c r="BE301" s="282"/>
      <c r="BF301" s="1151"/>
      <c r="BG301" s="1005"/>
      <c r="BH301" s="282"/>
      <c r="BI301" s="282"/>
      <c r="BJ301" s="282"/>
      <c r="BK301" s="282"/>
      <c r="BL301" s="282"/>
      <c r="BM301" s="282"/>
      <c r="BN301" s="1151"/>
      <c r="BO301" s="1005"/>
      <c r="BP301" s="282"/>
      <c r="BQ301" s="282"/>
      <c r="BR301" s="282"/>
      <c r="BS301" s="282"/>
      <c r="BT301" s="282"/>
      <c r="BU301" s="282"/>
    </row>
    <row r="302" spans="1:73" ht="40.15" customHeight="1" x14ac:dyDescent="0.25">
      <c r="A302" s="151"/>
      <c r="B302" s="24"/>
      <c r="C302" s="1449"/>
      <c r="D302" s="1050"/>
      <c r="E302" s="1062"/>
      <c r="F302" s="1266" t="s">
        <v>3718</v>
      </c>
      <c r="G302" s="1050" t="s">
        <v>301</v>
      </c>
      <c r="H302" s="1050">
        <v>30</v>
      </c>
      <c r="I302" s="1050" t="s">
        <v>3041</v>
      </c>
      <c r="J302" s="1050">
        <v>45</v>
      </c>
      <c r="K302" s="1050" t="s">
        <v>3625</v>
      </c>
      <c r="L302" s="1050">
        <v>4502</v>
      </c>
      <c r="M302" s="1050" t="s">
        <v>3060</v>
      </c>
      <c r="N302" s="1263"/>
      <c r="O302" s="1050" t="s">
        <v>3724</v>
      </c>
      <c r="P302" s="1547" t="s">
        <v>1736</v>
      </c>
      <c r="Q302" s="1588">
        <v>30</v>
      </c>
      <c r="R302" s="1591" t="s">
        <v>2871</v>
      </c>
      <c r="S302" s="1041"/>
      <c r="T302" s="1023"/>
      <c r="U302" s="1008"/>
      <c r="V302" s="1008"/>
      <c r="W302" s="1008"/>
      <c r="X302" s="1008"/>
      <c r="Y302" s="1008"/>
      <c r="Z302" s="1005"/>
      <c r="AA302" s="1005"/>
      <c r="AB302" s="1005"/>
      <c r="AC302" s="1005"/>
      <c r="AD302" s="1005"/>
      <c r="AE302" s="1005"/>
      <c r="AF302" s="1005"/>
      <c r="AG302" s="196"/>
      <c r="AH302" s="592"/>
      <c r="AI302" s="592"/>
      <c r="AJ302" s="592"/>
      <c r="AK302" s="196"/>
      <c r="AL302" s="197"/>
      <c r="AM302" s="197"/>
      <c r="AN302" s="197"/>
      <c r="AO302" s="197"/>
      <c r="AP302" s="1151"/>
      <c r="AQ302" s="1005"/>
      <c r="AR302" s="282"/>
      <c r="AS302" s="282"/>
      <c r="AT302" s="282"/>
      <c r="AU302" s="282"/>
      <c r="AV302" s="282"/>
      <c r="AW302" s="282"/>
      <c r="AX302" s="1151"/>
      <c r="AY302" s="1005"/>
      <c r="AZ302" s="282"/>
      <c r="BA302" s="282"/>
      <c r="BB302" s="282"/>
      <c r="BC302" s="282"/>
      <c r="BD302" s="282"/>
      <c r="BE302" s="282"/>
      <c r="BF302" s="1151"/>
      <c r="BG302" s="1005"/>
      <c r="BH302" s="282"/>
      <c r="BI302" s="282"/>
      <c r="BJ302" s="282"/>
      <c r="BK302" s="282"/>
      <c r="BL302" s="282"/>
      <c r="BM302" s="282"/>
      <c r="BN302" s="1151"/>
      <c r="BO302" s="1005"/>
      <c r="BP302" s="282"/>
      <c r="BQ302" s="282"/>
      <c r="BR302" s="282"/>
      <c r="BS302" s="282"/>
      <c r="BT302" s="282"/>
      <c r="BU302" s="282"/>
    </row>
    <row r="303" spans="1:73" ht="40.15" customHeight="1" thickBot="1" x14ac:dyDescent="0.3">
      <c r="A303" s="151"/>
      <c r="B303" s="24"/>
      <c r="C303" s="1450"/>
      <c r="D303" s="1051"/>
      <c r="E303" s="1063"/>
      <c r="F303" s="1267" t="s">
        <v>3718</v>
      </c>
      <c r="G303" s="1051" t="s">
        <v>301</v>
      </c>
      <c r="H303" s="1051">
        <v>30</v>
      </c>
      <c r="I303" s="1051" t="s">
        <v>3041</v>
      </c>
      <c r="J303" s="1051">
        <v>45</v>
      </c>
      <c r="K303" s="1051" t="s">
        <v>3625</v>
      </c>
      <c r="L303" s="1051">
        <v>4502</v>
      </c>
      <c r="M303" s="1051" t="s">
        <v>3060</v>
      </c>
      <c r="N303" s="1264"/>
      <c r="O303" s="1051" t="s">
        <v>3724</v>
      </c>
      <c r="P303" s="1548" t="s">
        <v>1736</v>
      </c>
      <c r="Q303" s="1589">
        <v>30</v>
      </c>
      <c r="R303" s="1592" t="s">
        <v>2871</v>
      </c>
      <c r="S303" s="1042"/>
      <c r="T303" s="1024"/>
      <c r="U303" s="1009"/>
      <c r="V303" s="1009"/>
      <c r="W303" s="1009"/>
      <c r="X303" s="1009"/>
      <c r="Y303" s="1009"/>
      <c r="Z303" s="1006"/>
      <c r="AA303" s="1006"/>
      <c r="AB303" s="1006"/>
      <c r="AC303" s="1006"/>
      <c r="AD303" s="1006"/>
      <c r="AE303" s="1006"/>
      <c r="AF303" s="1006"/>
      <c r="AG303" s="715"/>
      <c r="AH303" s="716"/>
      <c r="AI303" s="716"/>
      <c r="AJ303" s="716"/>
      <c r="AK303" s="715"/>
      <c r="AL303" s="717"/>
      <c r="AM303" s="717"/>
      <c r="AN303" s="717"/>
      <c r="AO303" s="717"/>
      <c r="AP303" s="1152"/>
      <c r="AQ303" s="1006"/>
      <c r="AR303" s="718"/>
      <c r="AS303" s="718"/>
      <c r="AT303" s="718"/>
      <c r="AU303" s="718"/>
      <c r="AV303" s="718"/>
      <c r="AW303" s="718"/>
      <c r="AX303" s="1152"/>
      <c r="AY303" s="1006"/>
      <c r="AZ303" s="718"/>
      <c r="BA303" s="718"/>
      <c r="BB303" s="718"/>
      <c r="BC303" s="718"/>
      <c r="BD303" s="718"/>
      <c r="BE303" s="718"/>
      <c r="BF303" s="1152"/>
      <c r="BG303" s="1006"/>
      <c r="BH303" s="718"/>
      <c r="BI303" s="718"/>
      <c r="BJ303" s="718"/>
      <c r="BK303" s="718"/>
      <c r="BL303" s="718"/>
      <c r="BM303" s="718"/>
      <c r="BN303" s="1152"/>
      <c r="BO303" s="1006"/>
      <c r="BP303" s="718"/>
      <c r="BQ303" s="718"/>
      <c r="BR303" s="718"/>
      <c r="BS303" s="718"/>
      <c r="BT303" s="718"/>
      <c r="BU303" s="718"/>
    </row>
    <row r="304" spans="1:73" ht="40.15" customHeight="1" thickTop="1" x14ac:dyDescent="0.25">
      <c r="A304" s="151"/>
      <c r="B304" s="24"/>
      <c r="C304" s="1448" t="s">
        <v>1886</v>
      </c>
      <c r="D304" s="1049" t="s">
        <v>1887</v>
      </c>
      <c r="E304" s="1061">
        <v>591</v>
      </c>
      <c r="F304" s="1265" t="s">
        <v>3727</v>
      </c>
      <c r="G304" s="1049" t="s">
        <v>2073</v>
      </c>
      <c r="H304" s="1049">
        <v>1000</v>
      </c>
      <c r="I304" s="1049" t="s">
        <v>3041</v>
      </c>
      <c r="J304" s="1049">
        <v>45</v>
      </c>
      <c r="K304" s="1049" t="s">
        <v>3625</v>
      </c>
      <c r="L304" s="1049">
        <v>4502</v>
      </c>
      <c r="M304" s="1049" t="s">
        <v>3060</v>
      </c>
      <c r="N304" s="1262">
        <v>2026004540088</v>
      </c>
      <c r="O304" s="1049" t="s">
        <v>3724</v>
      </c>
      <c r="P304" s="1546" t="s">
        <v>1733</v>
      </c>
      <c r="Q304" s="1587">
        <v>1000</v>
      </c>
      <c r="R304" s="1590" t="s">
        <v>2871</v>
      </c>
      <c r="S304" s="1040"/>
      <c r="T304" s="1022"/>
      <c r="U304" s="1007"/>
      <c r="V304" s="1007"/>
      <c r="W304" s="1007"/>
      <c r="X304" s="1007"/>
      <c r="Y304" s="1007"/>
      <c r="Z304" s="1004">
        <f t="shared" ref="Z304" si="963">+AQ304+AY304+BG304+BO304</f>
        <v>0</v>
      </c>
      <c r="AA304" s="1004">
        <f t="shared" ref="AA304" si="964">SUM(AR304:AR307,AZ304:AZ307,BH304:BH307,BP304:BP307)</f>
        <v>0</v>
      </c>
      <c r="AB304" s="1004">
        <f t="shared" ref="AB304" si="965">SUM(AS304:AS307,BA304:BA307,BI304:BI307,BQ304:BQ307)</f>
        <v>0</v>
      </c>
      <c r="AC304" s="1004">
        <f t="shared" ref="AC304" si="966">SUM(AT304:AT307,BB304:BB307,BJ304:BJ307,BR304:BR307)</f>
        <v>0</v>
      </c>
      <c r="AD304" s="1004">
        <f t="shared" ref="AD304" si="967">SUM(AU304:AU307,BC304:BC307,BK304:BK307,BS304:BS307)</f>
        <v>0</v>
      </c>
      <c r="AE304" s="1004">
        <f t="shared" ref="AE304" si="968">SUM(AV304:AV307,BD304:BD307,BL304:BL307,BT304:BT307)</f>
        <v>0</v>
      </c>
      <c r="AF304" s="1004">
        <f t="shared" ref="AF304" si="969">SUM(AW304:AW307,BE304:BE307,BM304:BM307,BU304:BU307)</f>
        <v>0</v>
      </c>
      <c r="AG304" s="714"/>
      <c r="AH304" s="593"/>
      <c r="AI304" s="593"/>
      <c r="AJ304" s="593"/>
      <c r="AK304" s="207"/>
      <c r="AL304" s="208"/>
      <c r="AM304" s="208"/>
      <c r="AN304" s="208"/>
      <c r="AO304" s="208"/>
      <c r="AP304" s="1150">
        <f t="shared" ref="AP304" si="970">+U304</f>
        <v>0</v>
      </c>
      <c r="AQ304" s="1004">
        <f t="shared" ref="AQ304" si="971">SUM(AR304:AW307)</f>
        <v>0</v>
      </c>
      <c r="AR304" s="299"/>
      <c r="AS304" s="299"/>
      <c r="AT304" s="299"/>
      <c r="AU304" s="299"/>
      <c r="AV304" s="299"/>
      <c r="AW304" s="299"/>
      <c r="AX304" s="1150">
        <f t="shared" ref="AX304" si="972">+V304</f>
        <v>0</v>
      </c>
      <c r="AY304" s="1004">
        <f t="shared" ref="AY304" si="973">SUM(AZ304:BE307)</f>
        <v>0</v>
      </c>
      <c r="AZ304" s="299"/>
      <c r="BA304" s="299"/>
      <c r="BB304" s="299"/>
      <c r="BC304" s="299"/>
      <c r="BD304" s="299"/>
      <c r="BE304" s="299"/>
      <c r="BF304" s="1150">
        <f t="shared" ref="BF304" si="974">+W304</f>
        <v>0</v>
      </c>
      <c r="BG304" s="1004">
        <f t="shared" ref="BG304" si="975">SUM(BH304:BM307)</f>
        <v>0</v>
      </c>
      <c r="BH304" s="299"/>
      <c r="BI304" s="299"/>
      <c r="BJ304" s="299"/>
      <c r="BK304" s="299"/>
      <c r="BL304" s="299"/>
      <c r="BM304" s="299"/>
      <c r="BN304" s="1150">
        <f t="shared" ref="BN304" si="976">+X304</f>
        <v>0</v>
      </c>
      <c r="BO304" s="1004">
        <f t="shared" ref="BO304" si="977">SUM(BP304:BU307)</f>
        <v>0</v>
      </c>
      <c r="BP304" s="299"/>
      <c r="BQ304" s="299"/>
      <c r="BR304" s="299"/>
      <c r="BS304" s="299"/>
      <c r="BT304" s="299"/>
      <c r="BU304" s="299"/>
    </row>
    <row r="305" spans="1:73" ht="40.15" customHeight="1" x14ac:dyDescent="0.25">
      <c r="A305" s="151"/>
      <c r="B305" s="24"/>
      <c r="C305" s="1449"/>
      <c r="D305" s="1050"/>
      <c r="E305" s="1062"/>
      <c r="F305" s="1266" t="s">
        <v>3727</v>
      </c>
      <c r="G305" s="1050" t="s">
        <v>2073</v>
      </c>
      <c r="H305" s="1050">
        <v>1000</v>
      </c>
      <c r="I305" s="1050" t="s">
        <v>3041</v>
      </c>
      <c r="J305" s="1050">
        <v>45</v>
      </c>
      <c r="K305" s="1050" t="s">
        <v>3625</v>
      </c>
      <c r="L305" s="1050">
        <v>4502</v>
      </c>
      <c r="M305" s="1050" t="s">
        <v>3060</v>
      </c>
      <c r="N305" s="1263"/>
      <c r="O305" s="1050" t="s">
        <v>3724</v>
      </c>
      <c r="P305" s="1547" t="s">
        <v>1733</v>
      </c>
      <c r="Q305" s="1588">
        <v>1000</v>
      </c>
      <c r="R305" s="1591" t="s">
        <v>2871</v>
      </c>
      <c r="S305" s="1041"/>
      <c r="T305" s="1023"/>
      <c r="U305" s="1008"/>
      <c r="V305" s="1008"/>
      <c r="W305" s="1008"/>
      <c r="X305" s="1008"/>
      <c r="Y305" s="1008"/>
      <c r="Z305" s="1005"/>
      <c r="AA305" s="1005"/>
      <c r="AB305" s="1005"/>
      <c r="AC305" s="1005"/>
      <c r="AD305" s="1005"/>
      <c r="AE305" s="1005"/>
      <c r="AF305" s="1005"/>
      <c r="AG305" s="479"/>
      <c r="AH305" s="592"/>
      <c r="AI305" s="592"/>
      <c r="AJ305" s="592"/>
      <c r="AK305" s="196"/>
      <c r="AL305" s="197"/>
      <c r="AM305" s="197"/>
      <c r="AN305" s="197"/>
      <c r="AO305" s="197"/>
      <c r="AP305" s="1151"/>
      <c r="AQ305" s="1005"/>
      <c r="AR305" s="282"/>
      <c r="AS305" s="282"/>
      <c r="AT305" s="282"/>
      <c r="AU305" s="282"/>
      <c r="AV305" s="282"/>
      <c r="AW305" s="282"/>
      <c r="AX305" s="1151"/>
      <c r="AY305" s="1005"/>
      <c r="AZ305" s="282"/>
      <c r="BA305" s="282"/>
      <c r="BB305" s="282"/>
      <c r="BC305" s="282"/>
      <c r="BD305" s="282"/>
      <c r="BE305" s="282"/>
      <c r="BF305" s="1151"/>
      <c r="BG305" s="1005"/>
      <c r="BH305" s="282"/>
      <c r="BI305" s="282"/>
      <c r="BJ305" s="282"/>
      <c r="BK305" s="282"/>
      <c r="BL305" s="282"/>
      <c r="BM305" s="282"/>
      <c r="BN305" s="1151"/>
      <c r="BO305" s="1005"/>
      <c r="BP305" s="282"/>
      <c r="BQ305" s="282"/>
      <c r="BR305" s="282"/>
      <c r="BS305" s="282"/>
      <c r="BT305" s="282"/>
      <c r="BU305" s="282"/>
    </row>
    <row r="306" spans="1:73" ht="40.15" customHeight="1" x14ac:dyDescent="0.25">
      <c r="A306" s="151"/>
      <c r="B306" s="24"/>
      <c r="C306" s="1449"/>
      <c r="D306" s="1050"/>
      <c r="E306" s="1062"/>
      <c r="F306" s="1266" t="s">
        <v>3727</v>
      </c>
      <c r="G306" s="1050" t="s">
        <v>2073</v>
      </c>
      <c r="H306" s="1050">
        <v>1000</v>
      </c>
      <c r="I306" s="1050" t="s">
        <v>3041</v>
      </c>
      <c r="J306" s="1050">
        <v>45</v>
      </c>
      <c r="K306" s="1050" t="s">
        <v>3625</v>
      </c>
      <c r="L306" s="1050">
        <v>4502</v>
      </c>
      <c r="M306" s="1050" t="s">
        <v>3060</v>
      </c>
      <c r="N306" s="1263"/>
      <c r="O306" s="1050" t="s">
        <v>3724</v>
      </c>
      <c r="P306" s="1547" t="s">
        <v>1733</v>
      </c>
      <c r="Q306" s="1588">
        <v>1000</v>
      </c>
      <c r="R306" s="1591" t="s">
        <v>2871</v>
      </c>
      <c r="S306" s="1041"/>
      <c r="T306" s="1023"/>
      <c r="U306" s="1008"/>
      <c r="V306" s="1008"/>
      <c r="W306" s="1008"/>
      <c r="X306" s="1008"/>
      <c r="Y306" s="1008"/>
      <c r="Z306" s="1005"/>
      <c r="AA306" s="1005"/>
      <c r="AB306" s="1005"/>
      <c r="AC306" s="1005"/>
      <c r="AD306" s="1005"/>
      <c r="AE306" s="1005"/>
      <c r="AF306" s="1005"/>
      <c r="AG306" s="196"/>
      <c r="AH306" s="592"/>
      <c r="AI306" s="592"/>
      <c r="AJ306" s="592"/>
      <c r="AK306" s="196"/>
      <c r="AL306" s="197"/>
      <c r="AM306" s="197"/>
      <c r="AN306" s="197"/>
      <c r="AO306" s="197"/>
      <c r="AP306" s="1151"/>
      <c r="AQ306" s="1005"/>
      <c r="AR306" s="282"/>
      <c r="AS306" s="282"/>
      <c r="AT306" s="282"/>
      <c r="AU306" s="282"/>
      <c r="AV306" s="282"/>
      <c r="AW306" s="282"/>
      <c r="AX306" s="1151"/>
      <c r="AY306" s="1005"/>
      <c r="AZ306" s="282"/>
      <c r="BA306" s="282"/>
      <c r="BB306" s="282"/>
      <c r="BC306" s="282"/>
      <c r="BD306" s="282"/>
      <c r="BE306" s="282"/>
      <c r="BF306" s="1151"/>
      <c r="BG306" s="1005"/>
      <c r="BH306" s="282"/>
      <c r="BI306" s="282"/>
      <c r="BJ306" s="282"/>
      <c r="BK306" s="282"/>
      <c r="BL306" s="282"/>
      <c r="BM306" s="282"/>
      <c r="BN306" s="1151"/>
      <c r="BO306" s="1005"/>
      <c r="BP306" s="282"/>
      <c r="BQ306" s="282"/>
      <c r="BR306" s="282"/>
      <c r="BS306" s="282"/>
      <c r="BT306" s="282"/>
      <c r="BU306" s="282"/>
    </row>
    <row r="307" spans="1:73" ht="40.15" customHeight="1" thickBot="1" x14ac:dyDescent="0.3">
      <c r="A307" s="151"/>
      <c r="B307" s="24"/>
      <c r="C307" s="1450"/>
      <c r="D307" s="1051"/>
      <c r="E307" s="1063"/>
      <c r="F307" s="1267" t="s">
        <v>3727</v>
      </c>
      <c r="G307" s="1051" t="s">
        <v>2073</v>
      </c>
      <c r="H307" s="1051">
        <v>1000</v>
      </c>
      <c r="I307" s="1051" t="s">
        <v>3041</v>
      </c>
      <c r="J307" s="1051">
        <v>45</v>
      </c>
      <c r="K307" s="1051" t="s">
        <v>3625</v>
      </c>
      <c r="L307" s="1051">
        <v>4502</v>
      </c>
      <c r="M307" s="1051" t="s">
        <v>3060</v>
      </c>
      <c r="N307" s="1264"/>
      <c r="O307" s="1051" t="s">
        <v>3724</v>
      </c>
      <c r="P307" s="1548" t="s">
        <v>1733</v>
      </c>
      <c r="Q307" s="1589">
        <v>1000</v>
      </c>
      <c r="R307" s="1592" t="s">
        <v>2871</v>
      </c>
      <c r="S307" s="1042"/>
      <c r="T307" s="1024"/>
      <c r="U307" s="1009"/>
      <c r="V307" s="1009"/>
      <c r="W307" s="1009"/>
      <c r="X307" s="1009"/>
      <c r="Y307" s="1009"/>
      <c r="Z307" s="1006"/>
      <c r="AA307" s="1006"/>
      <c r="AB307" s="1006"/>
      <c r="AC307" s="1006"/>
      <c r="AD307" s="1006"/>
      <c r="AE307" s="1006"/>
      <c r="AF307" s="1006"/>
      <c r="AG307" s="715"/>
      <c r="AH307" s="716"/>
      <c r="AI307" s="716"/>
      <c r="AJ307" s="716"/>
      <c r="AK307" s="715"/>
      <c r="AL307" s="717"/>
      <c r="AM307" s="717"/>
      <c r="AN307" s="717"/>
      <c r="AO307" s="717"/>
      <c r="AP307" s="1152"/>
      <c r="AQ307" s="1006"/>
      <c r="AR307" s="718"/>
      <c r="AS307" s="718"/>
      <c r="AT307" s="718"/>
      <c r="AU307" s="718"/>
      <c r="AV307" s="718"/>
      <c r="AW307" s="718"/>
      <c r="AX307" s="1152"/>
      <c r="AY307" s="1006"/>
      <c r="AZ307" s="718"/>
      <c r="BA307" s="718"/>
      <c r="BB307" s="718"/>
      <c r="BC307" s="718"/>
      <c r="BD307" s="718"/>
      <c r="BE307" s="718"/>
      <c r="BF307" s="1152"/>
      <c r="BG307" s="1006"/>
      <c r="BH307" s="718"/>
      <c r="BI307" s="718"/>
      <c r="BJ307" s="718"/>
      <c r="BK307" s="718"/>
      <c r="BL307" s="718"/>
      <c r="BM307" s="718"/>
      <c r="BN307" s="1152"/>
      <c r="BO307" s="1006"/>
      <c r="BP307" s="718"/>
      <c r="BQ307" s="718"/>
      <c r="BR307" s="718"/>
      <c r="BS307" s="718"/>
      <c r="BT307" s="718"/>
      <c r="BU307" s="718"/>
    </row>
    <row r="308" spans="1:73" ht="40.15" customHeight="1" thickTop="1" x14ac:dyDescent="0.25">
      <c r="A308" s="151"/>
      <c r="B308" s="24"/>
      <c r="C308" s="1448" t="s">
        <v>1888</v>
      </c>
      <c r="D308" s="1049" t="s">
        <v>1889</v>
      </c>
      <c r="E308" s="1061">
        <v>592</v>
      </c>
      <c r="F308" s="1265" t="s">
        <v>3725</v>
      </c>
      <c r="G308" s="1049" t="s">
        <v>3726</v>
      </c>
      <c r="H308" s="1049">
        <v>1</v>
      </c>
      <c r="I308" s="1049" t="s">
        <v>3041</v>
      </c>
      <c r="J308" s="1049">
        <v>45</v>
      </c>
      <c r="K308" s="1049" t="s">
        <v>3625</v>
      </c>
      <c r="L308" s="1049">
        <v>4502</v>
      </c>
      <c r="M308" s="1049" t="s">
        <v>3060</v>
      </c>
      <c r="N308" s="1262">
        <v>2026004540088</v>
      </c>
      <c r="O308" s="1049" t="s">
        <v>3724</v>
      </c>
      <c r="P308" s="1546" t="s">
        <v>1890</v>
      </c>
      <c r="Q308" s="1587">
        <v>1</v>
      </c>
      <c r="R308" s="1590" t="s">
        <v>2871</v>
      </c>
      <c r="S308" s="1040"/>
      <c r="T308" s="1022"/>
      <c r="U308" s="1007"/>
      <c r="V308" s="1007"/>
      <c r="W308" s="1007"/>
      <c r="X308" s="1007"/>
      <c r="Y308" s="1007"/>
      <c r="Z308" s="1004">
        <f t="shared" ref="Z308" si="978">+AQ308+AY308+BG308+BO308</f>
        <v>0</v>
      </c>
      <c r="AA308" s="1004">
        <f t="shared" ref="AA308" si="979">SUM(AR308:AR311,AZ308:AZ311,BH308:BH311,BP308:BP311)</f>
        <v>0</v>
      </c>
      <c r="AB308" s="1004">
        <f t="shared" ref="AB308" si="980">SUM(AS308:AS311,BA308:BA311,BI308:BI311,BQ308:BQ311)</f>
        <v>0</v>
      </c>
      <c r="AC308" s="1004">
        <f t="shared" ref="AC308" si="981">SUM(AT308:AT311,BB308:BB311,BJ308:BJ311,BR308:BR311)</f>
        <v>0</v>
      </c>
      <c r="AD308" s="1004">
        <f t="shared" ref="AD308" si="982">SUM(AU308:AU311,BC308:BC311,BK308:BK311,BS308:BS311)</f>
        <v>0</v>
      </c>
      <c r="AE308" s="1004">
        <f t="shared" ref="AE308" si="983">SUM(AV308:AV311,BD308:BD311,BL308:BL311,BT308:BT311)</f>
        <v>0</v>
      </c>
      <c r="AF308" s="1004">
        <f t="shared" ref="AF308" si="984">SUM(AW308:AW311,BE308:BE311,BM308:BM311,BU308:BU311)</f>
        <v>0</v>
      </c>
      <c r="AG308" s="714"/>
      <c r="AH308" s="593"/>
      <c r="AI308" s="593"/>
      <c r="AJ308" s="593"/>
      <c r="AK308" s="207"/>
      <c r="AL308" s="208"/>
      <c r="AM308" s="208"/>
      <c r="AN308" s="208"/>
      <c r="AO308" s="208"/>
      <c r="AP308" s="1150">
        <f t="shared" ref="AP308" si="985">+U308</f>
        <v>0</v>
      </c>
      <c r="AQ308" s="1004">
        <f t="shared" ref="AQ308" si="986">SUM(AR308:AW311)</f>
        <v>0</v>
      </c>
      <c r="AR308" s="299"/>
      <c r="AS308" s="299"/>
      <c r="AT308" s="299"/>
      <c r="AU308" s="299"/>
      <c r="AV308" s="299"/>
      <c r="AW308" s="299"/>
      <c r="AX308" s="1150">
        <f t="shared" ref="AX308" si="987">+V308</f>
        <v>0</v>
      </c>
      <c r="AY308" s="1004">
        <f t="shared" ref="AY308" si="988">SUM(AZ308:BE311)</f>
        <v>0</v>
      </c>
      <c r="AZ308" s="299"/>
      <c r="BA308" s="299"/>
      <c r="BB308" s="299"/>
      <c r="BC308" s="299"/>
      <c r="BD308" s="299"/>
      <c r="BE308" s="299"/>
      <c r="BF308" s="1150">
        <f t="shared" ref="BF308" si="989">+W308</f>
        <v>0</v>
      </c>
      <c r="BG308" s="1004">
        <f t="shared" ref="BG308" si="990">SUM(BH308:BM311)</f>
        <v>0</v>
      </c>
      <c r="BH308" s="299"/>
      <c r="BI308" s="299"/>
      <c r="BJ308" s="299"/>
      <c r="BK308" s="299"/>
      <c r="BL308" s="299"/>
      <c r="BM308" s="299"/>
      <c r="BN308" s="1150">
        <f t="shared" ref="BN308" si="991">+X308</f>
        <v>0</v>
      </c>
      <c r="BO308" s="1004">
        <f t="shared" ref="BO308" si="992">SUM(BP308:BU311)</f>
        <v>0</v>
      </c>
      <c r="BP308" s="299"/>
      <c r="BQ308" s="299"/>
      <c r="BR308" s="299"/>
      <c r="BS308" s="299"/>
      <c r="BT308" s="299"/>
      <c r="BU308" s="299"/>
    </row>
    <row r="309" spans="1:73" ht="40.15" customHeight="1" x14ac:dyDescent="0.25">
      <c r="A309" s="151"/>
      <c r="B309" s="24"/>
      <c r="C309" s="1449"/>
      <c r="D309" s="1050"/>
      <c r="E309" s="1062"/>
      <c r="F309" s="1266" t="s">
        <v>3725</v>
      </c>
      <c r="G309" s="1050" t="s">
        <v>3726</v>
      </c>
      <c r="H309" s="1050">
        <v>1</v>
      </c>
      <c r="I309" s="1050" t="s">
        <v>3041</v>
      </c>
      <c r="J309" s="1050">
        <v>45</v>
      </c>
      <c r="K309" s="1050" t="s">
        <v>3625</v>
      </c>
      <c r="L309" s="1050">
        <v>4502</v>
      </c>
      <c r="M309" s="1050" t="s">
        <v>3060</v>
      </c>
      <c r="N309" s="1263"/>
      <c r="O309" s="1050" t="s">
        <v>3724</v>
      </c>
      <c r="P309" s="1547" t="s">
        <v>1890</v>
      </c>
      <c r="Q309" s="1588">
        <v>1</v>
      </c>
      <c r="R309" s="1591" t="s">
        <v>2871</v>
      </c>
      <c r="S309" s="1041"/>
      <c r="T309" s="1023"/>
      <c r="U309" s="1008"/>
      <c r="V309" s="1008"/>
      <c r="W309" s="1008"/>
      <c r="X309" s="1008"/>
      <c r="Y309" s="1008"/>
      <c r="Z309" s="1005"/>
      <c r="AA309" s="1005"/>
      <c r="AB309" s="1005"/>
      <c r="AC309" s="1005"/>
      <c r="AD309" s="1005"/>
      <c r="AE309" s="1005"/>
      <c r="AF309" s="1005"/>
      <c r="AG309" s="479"/>
      <c r="AH309" s="592"/>
      <c r="AI309" s="592"/>
      <c r="AJ309" s="592"/>
      <c r="AK309" s="196"/>
      <c r="AL309" s="197"/>
      <c r="AM309" s="197"/>
      <c r="AN309" s="197"/>
      <c r="AO309" s="197"/>
      <c r="AP309" s="1151"/>
      <c r="AQ309" s="1005"/>
      <c r="AR309" s="282"/>
      <c r="AS309" s="282"/>
      <c r="AT309" s="282"/>
      <c r="AU309" s="282"/>
      <c r="AV309" s="282"/>
      <c r="AW309" s="282"/>
      <c r="AX309" s="1151"/>
      <c r="AY309" s="1005"/>
      <c r="AZ309" s="282"/>
      <c r="BA309" s="282"/>
      <c r="BB309" s="282"/>
      <c r="BC309" s="282"/>
      <c r="BD309" s="282"/>
      <c r="BE309" s="282"/>
      <c r="BF309" s="1151"/>
      <c r="BG309" s="1005"/>
      <c r="BH309" s="282"/>
      <c r="BI309" s="282"/>
      <c r="BJ309" s="282"/>
      <c r="BK309" s="282"/>
      <c r="BL309" s="282"/>
      <c r="BM309" s="282"/>
      <c r="BN309" s="1151"/>
      <c r="BO309" s="1005"/>
      <c r="BP309" s="282"/>
      <c r="BQ309" s="282"/>
      <c r="BR309" s="282"/>
      <c r="BS309" s="282"/>
      <c r="BT309" s="282"/>
      <c r="BU309" s="282"/>
    </row>
    <row r="310" spans="1:73" ht="40.15" customHeight="1" x14ac:dyDescent="0.25">
      <c r="A310" s="151"/>
      <c r="B310" s="24"/>
      <c r="C310" s="1449"/>
      <c r="D310" s="1050"/>
      <c r="E310" s="1062"/>
      <c r="F310" s="1266" t="s">
        <v>3725</v>
      </c>
      <c r="G310" s="1050" t="s">
        <v>3726</v>
      </c>
      <c r="H310" s="1050">
        <v>1</v>
      </c>
      <c r="I310" s="1050" t="s">
        <v>3041</v>
      </c>
      <c r="J310" s="1050">
        <v>45</v>
      </c>
      <c r="K310" s="1050" t="s">
        <v>3625</v>
      </c>
      <c r="L310" s="1050">
        <v>4502</v>
      </c>
      <c r="M310" s="1050" t="s">
        <v>3060</v>
      </c>
      <c r="N310" s="1263"/>
      <c r="O310" s="1050" t="s">
        <v>3724</v>
      </c>
      <c r="P310" s="1547" t="s">
        <v>1890</v>
      </c>
      <c r="Q310" s="1588">
        <v>1</v>
      </c>
      <c r="R310" s="1591" t="s">
        <v>2871</v>
      </c>
      <c r="S310" s="1041"/>
      <c r="T310" s="1023"/>
      <c r="U310" s="1008"/>
      <c r="V310" s="1008"/>
      <c r="W310" s="1008"/>
      <c r="X310" s="1008"/>
      <c r="Y310" s="1008"/>
      <c r="Z310" s="1005"/>
      <c r="AA310" s="1005"/>
      <c r="AB310" s="1005"/>
      <c r="AC310" s="1005"/>
      <c r="AD310" s="1005"/>
      <c r="AE310" s="1005"/>
      <c r="AF310" s="1005"/>
      <c r="AG310" s="196"/>
      <c r="AH310" s="592"/>
      <c r="AI310" s="592"/>
      <c r="AJ310" s="592"/>
      <c r="AK310" s="196"/>
      <c r="AL310" s="197"/>
      <c r="AM310" s="197"/>
      <c r="AN310" s="197"/>
      <c r="AO310" s="197"/>
      <c r="AP310" s="1151"/>
      <c r="AQ310" s="1005"/>
      <c r="AR310" s="282"/>
      <c r="AS310" s="282"/>
      <c r="AT310" s="282"/>
      <c r="AU310" s="282"/>
      <c r="AV310" s="282"/>
      <c r="AW310" s="282"/>
      <c r="AX310" s="1151"/>
      <c r="AY310" s="1005"/>
      <c r="AZ310" s="282"/>
      <c r="BA310" s="282"/>
      <c r="BB310" s="282"/>
      <c r="BC310" s="282"/>
      <c r="BD310" s="282"/>
      <c r="BE310" s="282"/>
      <c r="BF310" s="1151"/>
      <c r="BG310" s="1005"/>
      <c r="BH310" s="282"/>
      <c r="BI310" s="282"/>
      <c r="BJ310" s="282"/>
      <c r="BK310" s="282"/>
      <c r="BL310" s="282"/>
      <c r="BM310" s="282"/>
      <c r="BN310" s="1151"/>
      <c r="BO310" s="1005"/>
      <c r="BP310" s="282"/>
      <c r="BQ310" s="282"/>
      <c r="BR310" s="282"/>
      <c r="BS310" s="282"/>
      <c r="BT310" s="282"/>
      <c r="BU310" s="282"/>
    </row>
    <row r="311" spans="1:73" ht="40.15" customHeight="1" thickBot="1" x14ac:dyDescent="0.3">
      <c r="A311" s="151"/>
      <c r="B311" s="24"/>
      <c r="C311" s="1450"/>
      <c r="D311" s="1051"/>
      <c r="E311" s="1063"/>
      <c r="F311" s="1267" t="s">
        <v>3725</v>
      </c>
      <c r="G311" s="1051" t="s">
        <v>3726</v>
      </c>
      <c r="H311" s="1051">
        <v>1</v>
      </c>
      <c r="I311" s="1051" t="s">
        <v>3041</v>
      </c>
      <c r="J311" s="1051">
        <v>45</v>
      </c>
      <c r="K311" s="1051" t="s">
        <v>3625</v>
      </c>
      <c r="L311" s="1051">
        <v>4502</v>
      </c>
      <c r="M311" s="1051" t="s">
        <v>3060</v>
      </c>
      <c r="N311" s="1264"/>
      <c r="O311" s="1051" t="s">
        <v>3724</v>
      </c>
      <c r="P311" s="1548" t="s">
        <v>1890</v>
      </c>
      <c r="Q311" s="1589">
        <v>1</v>
      </c>
      <c r="R311" s="1592" t="s">
        <v>2871</v>
      </c>
      <c r="S311" s="1042"/>
      <c r="T311" s="1024"/>
      <c r="U311" s="1009"/>
      <c r="V311" s="1009"/>
      <c r="W311" s="1009"/>
      <c r="X311" s="1009"/>
      <c r="Y311" s="1009"/>
      <c r="Z311" s="1006"/>
      <c r="AA311" s="1006"/>
      <c r="AB311" s="1006"/>
      <c r="AC311" s="1006"/>
      <c r="AD311" s="1006"/>
      <c r="AE311" s="1006"/>
      <c r="AF311" s="1006"/>
      <c r="AG311" s="715"/>
      <c r="AH311" s="716"/>
      <c r="AI311" s="716"/>
      <c r="AJ311" s="716"/>
      <c r="AK311" s="715"/>
      <c r="AL311" s="717"/>
      <c r="AM311" s="717"/>
      <c r="AN311" s="717"/>
      <c r="AO311" s="717"/>
      <c r="AP311" s="1152"/>
      <c r="AQ311" s="1006"/>
      <c r="AR311" s="718"/>
      <c r="AS311" s="718"/>
      <c r="AT311" s="718"/>
      <c r="AU311" s="718"/>
      <c r="AV311" s="718"/>
      <c r="AW311" s="718"/>
      <c r="AX311" s="1152"/>
      <c r="AY311" s="1006"/>
      <c r="AZ311" s="718"/>
      <c r="BA311" s="718"/>
      <c r="BB311" s="718"/>
      <c r="BC311" s="718"/>
      <c r="BD311" s="718"/>
      <c r="BE311" s="718"/>
      <c r="BF311" s="1152"/>
      <c r="BG311" s="1006"/>
      <c r="BH311" s="718"/>
      <c r="BI311" s="718"/>
      <c r="BJ311" s="718"/>
      <c r="BK311" s="718"/>
      <c r="BL311" s="718"/>
      <c r="BM311" s="718"/>
      <c r="BN311" s="1152"/>
      <c r="BO311" s="1006"/>
      <c r="BP311" s="718"/>
      <c r="BQ311" s="718"/>
      <c r="BR311" s="718"/>
      <c r="BS311" s="718"/>
      <c r="BT311" s="718"/>
      <c r="BU311" s="718"/>
    </row>
    <row r="312" spans="1:73" ht="40.15" customHeight="1" thickTop="1" x14ac:dyDescent="0.25">
      <c r="A312" s="151"/>
      <c r="B312" s="24"/>
      <c r="C312" s="1448" t="s">
        <v>1891</v>
      </c>
      <c r="D312" s="1049" t="s">
        <v>1892</v>
      </c>
      <c r="E312" s="1061">
        <v>593</v>
      </c>
      <c r="F312" s="1265" t="s">
        <v>3725</v>
      </c>
      <c r="G312" s="1049" t="s">
        <v>3726</v>
      </c>
      <c r="H312" s="1049">
        <v>1</v>
      </c>
      <c r="I312" s="1049" t="s">
        <v>3041</v>
      </c>
      <c r="J312" s="1049">
        <v>45</v>
      </c>
      <c r="K312" s="1049" t="s">
        <v>3625</v>
      </c>
      <c r="L312" s="1049">
        <v>4502</v>
      </c>
      <c r="M312" s="1049" t="s">
        <v>3060</v>
      </c>
      <c r="N312" s="1262">
        <v>2026004540088</v>
      </c>
      <c r="O312" s="1049" t="s">
        <v>3724</v>
      </c>
      <c r="P312" s="1546" t="s">
        <v>1890</v>
      </c>
      <c r="Q312" s="1587">
        <v>1</v>
      </c>
      <c r="R312" s="1590" t="s">
        <v>2871</v>
      </c>
      <c r="S312" s="1040"/>
      <c r="T312" s="1022"/>
      <c r="U312" s="1007"/>
      <c r="V312" s="1007"/>
      <c r="W312" s="1007"/>
      <c r="X312" s="1007"/>
      <c r="Y312" s="1007"/>
      <c r="Z312" s="1004">
        <f t="shared" ref="Z312" si="993">+AQ312+AY312+BG312+BO312</f>
        <v>0</v>
      </c>
      <c r="AA312" s="1004">
        <f t="shared" ref="AA312" si="994">SUM(AR312:AR315,AZ312:AZ315,BH312:BH315,BP312:BP315)</f>
        <v>0</v>
      </c>
      <c r="AB312" s="1004">
        <f t="shared" ref="AB312" si="995">SUM(AS312:AS315,BA312:BA315,BI312:BI315,BQ312:BQ315)</f>
        <v>0</v>
      </c>
      <c r="AC312" s="1004">
        <f t="shared" ref="AC312" si="996">SUM(AT312:AT315,BB312:BB315,BJ312:BJ315,BR312:BR315)</f>
        <v>0</v>
      </c>
      <c r="AD312" s="1004">
        <f t="shared" ref="AD312" si="997">SUM(AU312:AU315,BC312:BC315,BK312:BK315,BS312:BS315)</f>
        <v>0</v>
      </c>
      <c r="AE312" s="1004">
        <f t="shared" ref="AE312" si="998">SUM(AV312:AV315,BD312:BD315,BL312:BL315,BT312:BT315)</f>
        <v>0</v>
      </c>
      <c r="AF312" s="1004">
        <f t="shared" ref="AF312" si="999">SUM(AW312:AW315,BE312:BE315,BM312:BM315,BU312:BU315)</f>
        <v>0</v>
      </c>
      <c r="AG312" s="714"/>
      <c r="AH312" s="593"/>
      <c r="AI312" s="593"/>
      <c r="AJ312" s="593"/>
      <c r="AK312" s="207"/>
      <c r="AL312" s="208"/>
      <c r="AM312" s="208"/>
      <c r="AN312" s="208"/>
      <c r="AO312" s="208"/>
      <c r="AP312" s="1150">
        <f t="shared" ref="AP312" si="1000">+U312</f>
        <v>0</v>
      </c>
      <c r="AQ312" s="1004">
        <f t="shared" ref="AQ312" si="1001">SUM(AR312:AW315)</f>
        <v>0</v>
      </c>
      <c r="AR312" s="299"/>
      <c r="AS312" s="299"/>
      <c r="AT312" s="299"/>
      <c r="AU312" s="299"/>
      <c r="AV312" s="299"/>
      <c r="AW312" s="299"/>
      <c r="AX312" s="1150">
        <f t="shared" ref="AX312" si="1002">+V312</f>
        <v>0</v>
      </c>
      <c r="AY312" s="1004">
        <f t="shared" ref="AY312" si="1003">SUM(AZ312:BE315)</f>
        <v>0</v>
      </c>
      <c r="AZ312" s="299"/>
      <c r="BA312" s="299"/>
      <c r="BB312" s="299"/>
      <c r="BC312" s="299"/>
      <c r="BD312" s="299"/>
      <c r="BE312" s="299"/>
      <c r="BF312" s="1150">
        <f t="shared" ref="BF312" si="1004">+W312</f>
        <v>0</v>
      </c>
      <c r="BG312" s="1004">
        <f t="shared" ref="BG312" si="1005">SUM(BH312:BM315)</f>
        <v>0</v>
      </c>
      <c r="BH312" s="299"/>
      <c r="BI312" s="299"/>
      <c r="BJ312" s="299"/>
      <c r="BK312" s="299"/>
      <c r="BL312" s="299"/>
      <c r="BM312" s="299"/>
      <c r="BN312" s="1150">
        <f t="shared" ref="BN312" si="1006">+X312</f>
        <v>0</v>
      </c>
      <c r="BO312" s="1004">
        <f t="shared" ref="BO312" si="1007">SUM(BP312:BU315)</f>
        <v>0</v>
      </c>
      <c r="BP312" s="299"/>
      <c r="BQ312" s="299"/>
      <c r="BR312" s="299"/>
      <c r="BS312" s="299"/>
      <c r="BT312" s="299"/>
      <c r="BU312" s="299"/>
    </row>
    <row r="313" spans="1:73" ht="40.15" customHeight="1" x14ac:dyDescent="0.25">
      <c r="A313" s="151"/>
      <c r="B313" s="24"/>
      <c r="C313" s="1449"/>
      <c r="D313" s="1050"/>
      <c r="E313" s="1062"/>
      <c r="F313" s="1266" t="s">
        <v>3725</v>
      </c>
      <c r="G313" s="1050" t="s">
        <v>3726</v>
      </c>
      <c r="H313" s="1050">
        <v>1</v>
      </c>
      <c r="I313" s="1050" t="s">
        <v>3041</v>
      </c>
      <c r="J313" s="1050">
        <v>45</v>
      </c>
      <c r="K313" s="1050" t="s">
        <v>3625</v>
      </c>
      <c r="L313" s="1050">
        <v>4502</v>
      </c>
      <c r="M313" s="1050" t="s">
        <v>3060</v>
      </c>
      <c r="N313" s="1263"/>
      <c r="O313" s="1050" t="s">
        <v>3724</v>
      </c>
      <c r="P313" s="1547" t="s">
        <v>1890</v>
      </c>
      <c r="Q313" s="1588">
        <v>1</v>
      </c>
      <c r="R313" s="1591" t="s">
        <v>2871</v>
      </c>
      <c r="S313" s="1041"/>
      <c r="T313" s="1023"/>
      <c r="U313" s="1008"/>
      <c r="V313" s="1008"/>
      <c r="W313" s="1008"/>
      <c r="X313" s="1008"/>
      <c r="Y313" s="1008"/>
      <c r="Z313" s="1005"/>
      <c r="AA313" s="1005"/>
      <c r="AB313" s="1005"/>
      <c r="AC313" s="1005"/>
      <c r="AD313" s="1005"/>
      <c r="AE313" s="1005"/>
      <c r="AF313" s="1005"/>
      <c r="AG313" s="479"/>
      <c r="AH313" s="592"/>
      <c r="AI313" s="592"/>
      <c r="AJ313" s="592"/>
      <c r="AK313" s="196"/>
      <c r="AL313" s="197"/>
      <c r="AM313" s="197"/>
      <c r="AN313" s="197"/>
      <c r="AO313" s="197"/>
      <c r="AP313" s="1151"/>
      <c r="AQ313" s="1005"/>
      <c r="AR313" s="282"/>
      <c r="AS313" s="282"/>
      <c r="AT313" s="282"/>
      <c r="AU313" s="282"/>
      <c r="AV313" s="282"/>
      <c r="AW313" s="282"/>
      <c r="AX313" s="1151"/>
      <c r="AY313" s="1005"/>
      <c r="AZ313" s="282"/>
      <c r="BA313" s="282"/>
      <c r="BB313" s="282"/>
      <c r="BC313" s="282"/>
      <c r="BD313" s="282"/>
      <c r="BE313" s="282"/>
      <c r="BF313" s="1151"/>
      <c r="BG313" s="1005"/>
      <c r="BH313" s="282"/>
      <c r="BI313" s="282"/>
      <c r="BJ313" s="282"/>
      <c r="BK313" s="282"/>
      <c r="BL313" s="282"/>
      <c r="BM313" s="282"/>
      <c r="BN313" s="1151"/>
      <c r="BO313" s="1005"/>
      <c r="BP313" s="282"/>
      <c r="BQ313" s="282"/>
      <c r="BR313" s="282"/>
      <c r="BS313" s="282"/>
      <c r="BT313" s="282"/>
      <c r="BU313" s="282"/>
    </row>
    <row r="314" spans="1:73" ht="40.15" customHeight="1" x14ac:dyDescent="0.25">
      <c r="A314" s="151"/>
      <c r="B314" s="24"/>
      <c r="C314" s="1449"/>
      <c r="D314" s="1050"/>
      <c r="E314" s="1062"/>
      <c r="F314" s="1266" t="s">
        <v>3725</v>
      </c>
      <c r="G314" s="1050" t="s">
        <v>3726</v>
      </c>
      <c r="H314" s="1050">
        <v>1</v>
      </c>
      <c r="I314" s="1050" t="s">
        <v>3041</v>
      </c>
      <c r="J314" s="1050">
        <v>45</v>
      </c>
      <c r="K314" s="1050" t="s">
        <v>3625</v>
      </c>
      <c r="L314" s="1050">
        <v>4502</v>
      </c>
      <c r="M314" s="1050" t="s">
        <v>3060</v>
      </c>
      <c r="N314" s="1263"/>
      <c r="O314" s="1050" t="s">
        <v>3724</v>
      </c>
      <c r="P314" s="1547" t="s">
        <v>1890</v>
      </c>
      <c r="Q314" s="1588">
        <v>1</v>
      </c>
      <c r="R314" s="1591" t="s">
        <v>2871</v>
      </c>
      <c r="S314" s="1041"/>
      <c r="T314" s="1023"/>
      <c r="U314" s="1008"/>
      <c r="V314" s="1008"/>
      <c r="W314" s="1008"/>
      <c r="X314" s="1008"/>
      <c r="Y314" s="1008"/>
      <c r="Z314" s="1005"/>
      <c r="AA314" s="1005"/>
      <c r="AB314" s="1005"/>
      <c r="AC314" s="1005"/>
      <c r="AD314" s="1005"/>
      <c r="AE314" s="1005"/>
      <c r="AF314" s="1005"/>
      <c r="AG314" s="196"/>
      <c r="AH314" s="592"/>
      <c r="AI314" s="592"/>
      <c r="AJ314" s="592"/>
      <c r="AK314" s="196"/>
      <c r="AL314" s="197"/>
      <c r="AM314" s="197"/>
      <c r="AN314" s="197"/>
      <c r="AO314" s="197"/>
      <c r="AP314" s="1151"/>
      <c r="AQ314" s="1005"/>
      <c r="AR314" s="282"/>
      <c r="AS314" s="282"/>
      <c r="AT314" s="282"/>
      <c r="AU314" s="282"/>
      <c r="AV314" s="282"/>
      <c r="AW314" s="282"/>
      <c r="AX314" s="1151"/>
      <c r="AY314" s="1005"/>
      <c r="AZ314" s="282"/>
      <c r="BA314" s="282"/>
      <c r="BB314" s="282"/>
      <c r="BC314" s="282"/>
      <c r="BD314" s="282"/>
      <c r="BE314" s="282"/>
      <c r="BF314" s="1151"/>
      <c r="BG314" s="1005"/>
      <c r="BH314" s="282"/>
      <c r="BI314" s="282"/>
      <c r="BJ314" s="282"/>
      <c r="BK314" s="282"/>
      <c r="BL314" s="282"/>
      <c r="BM314" s="282"/>
      <c r="BN314" s="1151"/>
      <c r="BO314" s="1005"/>
      <c r="BP314" s="282"/>
      <c r="BQ314" s="282"/>
      <c r="BR314" s="282"/>
      <c r="BS314" s="282"/>
      <c r="BT314" s="282"/>
      <c r="BU314" s="282"/>
    </row>
    <row r="315" spans="1:73" ht="40.15" customHeight="1" thickBot="1" x14ac:dyDescent="0.3">
      <c r="A315" s="151"/>
      <c r="B315" s="24"/>
      <c r="C315" s="1450"/>
      <c r="D315" s="1051"/>
      <c r="E315" s="1063"/>
      <c r="F315" s="1267" t="s">
        <v>3725</v>
      </c>
      <c r="G315" s="1051" t="s">
        <v>3726</v>
      </c>
      <c r="H315" s="1051">
        <v>1</v>
      </c>
      <c r="I315" s="1051" t="s">
        <v>3041</v>
      </c>
      <c r="J315" s="1051">
        <v>45</v>
      </c>
      <c r="K315" s="1051" t="s">
        <v>3625</v>
      </c>
      <c r="L315" s="1051">
        <v>4502</v>
      </c>
      <c r="M315" s="1051" t="s">
        <v>3060</v>
      </c>
      <c r="N315" s="1264"/>
      <c r="O315" s="1051" t="s">
        <v>3724</v>
      </c>
      <c r="P315" s="1548" t="s">
        <v>1890</v>
      </c>
      <c r="Q315" s="1589">
        <v>1</v>
      </c>
      <c r="R315" s="1592" t="s">
        <v>2871</v>
      </c>
      <c r="S315" s="1042"/>
      <c r="T315" s="1024"/>
      <c r="U315" s="1009"/>
      <c r="V315" s="1009"/>
      <c r="W315" s="1009"/>
      <c r="X315" s="1009"/>
      <c r="Y315" s="1009"/>
      <c r="Z315" s="1006"/>
      <c r="AA315" s="1006"/>
      <c r="AB315" s="1006"/>
      <c r="AC315" s="1006"/>
      <c r="AD315" s="1006"/>
      <c r="AE315" s="1006"/>
      <c r="AF315" s="1006"/>
      <c r="AG315" s="715"/>
      <c r="AH315" s="716"/>
      <c r="AI315" s="716"/>
      <c r="AJ315" s="716"/>
      <c r="AK315" s="715"/>
      <c r="AL315" s="717"/>
      <c r="AM315" s="717"/>
      <c r="AN315" s="717"/>
      <c r="AO315" s="717"/>
      <c r="AP315" s="1152"/>
      <c r="AQ315" s="1006"/>
      <c r="AR315" s="718"/>
      <c r="AS315" s="718"/>
      <c r="AT315" s="718"/>
      <c r="AU315" s="718"/>
      <c r="AV315" s="718"/>
      <c r="AW315" s="718"/>
      <c r="AX315" s="1152"/>
      <c r="AY315" s="1006"/>
      <c r="AZ315" s="718"/>
      <c r="BA315" s="718"/>
      <c r="BB315" s="718"/>
      <c r="BC315" s="718"/>
      <c r="BD315" s="718"/>
      <c r="BE315" s="718"/>
      <c r="BF315" s="1152"/>
      <c r="BG315" s="1006"/>
      <c r="BH315" s="718"/>
      <c r="BI315" s="718"/>
      <c r="BJ315" s="718"/>
      <c r="BK315" s="718"/>
      <c r="BL315" s="718"/>
      <c r="BM315" s="718"/>
      <c r="BN315" s="1152"/>
      <c r="BO315" s="1006"/>
      <c r="BP315" s="718"/>
      <c r="BQ315" s="718"/>
      <c r="BR315" s="718"/>
      <c r="BS315" s="718"/>
      <c r="BT315" s="718"/>
      <c r="BU315" s="718"/>
    </row>
    <row r="316" spans="1:73" ht="40.15" customHeight="1" thickTop="1" x14ac:dyDescent="0.25">
      <c r="A316" s="151"/>
      <c r="B316" s="24"/>
      <c r="C316" s="1448" t="s">
        <v>1893</v>
      </c>
      <c r="D316" s="1049" t="s">
        <v>1894</v>
      </c>
      <c r="E316" s="1061">
        <v>594</v>
      </c>
      <c r="F316" s="1265" t="s">
        <v>3725</v>
      </c>
      <c r="G316" s="1049" t="s">
        <v>3726</v>
      </c>
      <c r="H316" s="1049">
        <v>1</v>
      </c>
      <c r="I316" s="1049" t="s">
        <v>3041</v>
      </c>
      <c r="J316" s="1049">
        <v>45</v>
      </c>
      <c r="K316" s="1049" t="s">
        <v>3625</v>
      </c>
      <c r="L316" s="1049">
        <v>4502</v>
      </c>
      <c r="M316" s="1049" t="s">
        <v>3060</v>
      </c>
      <c r="N316" s="1262">
        <v>2026004540088</v>
      </c>
      <c r="O316" s="1049" t="s">
        <v>3724</v>
      </c>
      <c r="P316" s="1546" t="s">
        <v>1890</v>
      </c>
      <c r="Q316" s="1587">
        <v>1</v>
      </c>
      <c r="R316" s="1590" t="s">
        <v>2871</v>
      </c>
      <c r="S316" s="1040"/>
      <c r="T316" s="1022"/>
      <c r="U316" s="1007"/>
      <c r="V316" s="1007"/>
      <c r="W316" s="1007"/>
      <c r="X316" s="1007"/>
      <c r="Y316" s="1007"/>
      <c r="Z316" s="1004">
        <f t="shared" ref="Z316" si="1008">+AQ316+AY316+BG316+BO316</f>
        <v>0</v>
      </c>
      <c r="AA316" s="1004">
        <f t="shared" ref="AA316" si="1009">SUM(AR316:AR319,AZ316:AZ319,BH316:BH319,BP316:BP319)</f>
        <v>0</v>
      </c>
      <c r="AB316" s="1004">
        <f t="shared" ref="AB316" si="1010">SUM(AS316:AS319,BA316:BA319,BI316:BI319,BQ316:BQ319)</f>
        <v>0</v>
      </c>
      <c r="AC316" s="1004">
        <f t="shared" ref="AC316" si="1011">SUM(AT316:AT319,BB316:BB319,BJ316:BJ319,BR316:BR319)</f>
        <v>0</v>
      </c>
      <c r="AD316" s="1004">
        <f t="shared" ref="AD316" si="1012">SUM(AU316:AU319,BC316:BC319,BK316:BK319,BS316:BS319)</f>
        <v>0</v>
      </c>
      <c r="AE316" s="1004">
        <f t="shared" ref="AE316" si="1013">SUM(AV316:AV319,BD316:BD319,BL316:BL319,BT316:BT319)</f>
        <v>0</v>
      </c>
      <c r="AF316" s="1004">
        <f t="shared" ref="AF316" si="1014">SUM(AW316:AW319,BE316:BE319,BM316:BM319,BU316:BU319)</f>
        <v>0</v>
      </c>
      <c r="AG316" s="714"/>
      <c r="AH316" s="593"/>
      <c r="AI316" s="593"/>
      <c r="AJ316" s="593"/>
      <c r="AK316" s="207"/>
      <c r="AL316" s="208"/>
      <c r="AM316" s="208"/>
      <c r="AN316" s="208"/>
      <c r="AO316" s="208"/>
      <c r="AP316" s="1150">
        <f t="shared" ref="AP316" si="1015">+U316</f>
        <v>0</v>
      </c>
      <c r="AQ316" s="1004">
        <f t="shared" ref="AQ316" si="1016">SUM(AR316:AW319)</f>
        <v>0</v>
      </c>
      <c r="AR316" s="299"/>
      <c r="AS316" s="299"/>
      <c r="AT316" s="299"/>
      <c r="AU316" s="299"/>
      <c r="AV316" s="299"/>
      <c r="AW316" s="299"/>
      <c r="AX316" s="1150">
        <f t="shared" ref="AX316" si="1017">+V316</f>
        <v>0</v>
      </c>
      <c r="AY316" s="1004">
        <f t="shared" ref="AY316" si="1018">SUM(AZ316:BE319)</f>
        <v>0</v>
      </c>
      <c r="AZ316" s="299"/>
      <c r="BA316" s="299"/>
      <c r="BB316" s="299"/>
      <c r="BC316" s="299"/>
      <c r="BD316" s="299"/>
      <c r="BE316" s="299"/>
      <c r="BF316" s="1150">
        <f t="shared" ref="BF316" si="1019">+W316</f>
        <v>0</v>
      </c>
      <c r="BG316" s="1004">
        <f t="shared" ref="BG316" si="1020">SUM(BH316:BM319)</f>
        <v>0</v>
      </c>
      <c r="BH316" s="299"/>
      <c r="BI316" s="299"/>
      <c r="BJ316" s="299"/>
      <c r="BK316" s="299"/>
      <c r="BL316" s="299"/>
      <c r="BM316" s="299"/>
      <c r="BN316" s="1150">
        <f t="shared" ref="BN316" si="1021">+X316</f>
        <v>0</v>
      </c>
      <c r="BO316" s="1004">
        <f t="shared" ref="BO316" si="1022">SUM(BP316:BU319)</f>
        <v>0</v>
      </c>
      <c r="BP316" s="299"/>
      <c r="BQ316" s="299"/>
      <c r="BR316" s="299"/>
      <c r="BS316" s="299"/>
      <c r="BT316" s="299"/>
      <c r="BU316" s="299"/>
    </row>
    <row r="317" spans="1:73" ht="40.15" customHeight="1" x14ac:dyDescent="0.25">
      <c r="A317" s="151"/>
      <c r="B317" s="24"/>
      <c r="C317" s="1449"/>
      <c r="D317" s="1050"/>
      <c r="E317" s="1062"/>
      <c r="F317" s="1266" t="s">
        <v>3725</v>
      </c>
      <c r="G317" s="1050" t="s">
        <v>3726</v>
      </c>
      <c r="H317" s="1050"/>
      <c r="I317" s="1050" t="s">
        <v>3041</v>
      </c>
      <c r="J317" s="1050">
        <v>45</v>
      </c>
      <c r="K317" s="1050" t="s">
        <v>3625</v>
      </c>
      <c r="L317" s="1050">
        <v>4502</v>
      </c>
      <c r="M317" s="1050" t="s">
        <v>3060</v>
      </c>
      <c r="N317" s="1263"/>
      <c r="O317" s="1050" t="s">
        <v>3724</v>
      </c>
      <c r="P317" s="1547" t="s">
        <v>1890</v>
      </c>
      <c r="Q317" s="1588">
        <v>1</v>
      </c>
      <c r="R317" s="1591" t="s">
        <v>2871</v>
      </c>
      <c r="S317" s="1041"/>
      <c r="T317" s="1023"/>
      <c r="U317" s="1008"/>
      <c r="V317" s="1008"/>
      <c r="W317" s="1008"/>
      <c r="X317" s="1008"/>
      <c r="Y317" s="1008"/>
      <c r="Z317" s="1005"/>
      <c r="AA317" s="1005"/>
      <c r="AB317" s="1005"/>
      <c r="AC317" s="1005"/>
      <c r="AD317" s="1005"/>
      <c r="AE317" s="1005"/>
      <c r="AF317" s="1005"/>
      <c r="AG317" s="479"/>
      <c r="AH317" s="592"/>
      <c r="AI317" s="592"/>
      <c r="AJ317" s="592"/>
      <c r="AK317" s="196"/>
      <c r="AL317" s="197"/>
      <c r="AM317" s="197"/>
      <c r="AN317" s="197"/>
      <c r="AO317" s="197"/>
      <c r="AP317" s="1151"/>
      <c r="AQ317" s="1005"/>
      <c r="AR317" s="282"/>
      <c r="AS317" s="282"/>
      <c r="AT317" s="282"/>
      <c r="AU317" s="282"/>
      <c r="AV317" s="282"/>
      <c r="AW317" s="282"/>
      <c r="AX317" s="1151"/>
      <c r="AY317" s="1005"/>
      <c r="AZ317" s="282"/>
      <c r="BA317" s="282"/>
      <c r="BB317" s="282"/>
      <c r="BC317" s="282"/>
      <c r="BD317" s="282"/>
      <c r="BE317" s="282"/>
      <c r="BF317" s="1151"/>
      <c r="BG317" s="1005"/>
      <c r="BH317" s="282"/>
      <c r="BI317" s="282"/>
      <c r="BJ317" s="282"/>
      <c r="BK317" s="282"/>
      <c r="BL317" s="282"/>
      <c r="BM317" s="282"/>
      <c r="BN317" s="1151"/>
      <c r="BO317" s="1005"/>
      <c r="BP317" s="282"/>
      <c r="BQ317" s="282"/>
      <c r="BR317" s="282"/>
      <c r="BS317" s="282"/>
      <c r="BT317" s="282"/>
      <c r="BU317" s="282"/>
    </row>
    <row r="318" spans="1:73" ht="40.15" customHeight="1" x14ac:dyDescent="0.25">
      <c r="A318" s="151"/>
      <c r="B318" s="24"/>
      <c r="C318" s="1449"/>
      <c r="D318" s="1050"/>
      <c r="E318" s="1062"/>
      <c r="F318" s="1266" t="s">
        <v>3725</v>
      </c>
      <c r="G318" s="1050" t="s">
        <v>3726</v>
      </c>
      <c r="H318" s="1050"/>
      <c r="I318" s="1050" t="s">
        <v>3041</v>
      </c>
      <c r="J318" s="1050">
        <v>45</v>
      </c>
      <c r="K318" s="1050" t="s">
        <v>3625</v>
      </c>
      <c r="L318" s="1050">
        <v>4502</v>
      </c>
      <c r="M318" s="1050" t="s">
        <v>3060</v>
      </c>
      <c r="N318" s="1263"/>
      <c r="O318" s="1050" t="s">
        <v>3724</v>
      </c>
      <c r="P318" s="1547" t="s">
        <v>1890</v>
      </c>
      <c r="Q318" s="1588">
        <v>1</v>
      </c>
      <c r="R318" s="1591" t="s">
        <v>2871</v>
      </c>
      <c r="S318" s="1041"/>
      <c r="T318" s="1023"/>
      <c r="U318" s="1008"/>
      <c r="V318" s="1008"/>
      <c r="W318" s="1008"/>
      <c r="X318" s="1008"/>
      <c r="Y318" s="1008"/>
      <c r="Z318" s="1005"/>
      <c r="AA318" s="1005"/>
      <c r="AB318" s="1005"/>
      <c r="AC318" s="1005"/>
      <c r="AD318" s="1005"/>
      <c r="AE318" s="1005"/>
      <c r="AF318" s="1005"/>
      <c r="AG318" s="196"/>
      <c r="AH318" s="592"/>
      <c r="AI318" s="592"/>
      <c r="AJ318" s="592"/>
      <c r="AK318" s="196"/>
      <c r="AL318" s="197"/>
      <c r="AM318" s="197"/>
      <c r="AN318" s="197"/>
      <c r="AO318" s="197"/>
      <c r="AP318" s="1151"/>
      <c r="AQ318" s="1005"/>
      <c r="AR318" s="282"/>
      <c r="AS318" s="282"/>
      <c r="AT318" s="282"/>
      <c r="AU318" s="282"/>
      <c r="AV318" s="282"/>
      <c r="AW318" s="282"/>
      <c r="AX318" s="1151"/>
      <c r="AY318" s="1005"/>
      <c r="AZ318" s="282"/>
      <c r="BA318" s="282"/>
      <c r="BB318" s="282"/>
      <c r="BC318" s="282"/>
      <c r="BD318" s="282"/>
      <c r="BE318" s="282"/>
      <c r="BF318" s="1151"/>
      <c r="BG318" s="1005"/>
      <c r="BH318" s="282"/>
      <c r="BI318" s="282"/>
      <c r="BJ318" s="282"/>
      <c r="BK318" s="282"/>
      <c r="BL318" s="282"/>
      <c r="BM318" s="282"/>
      <c r="BN318" s="1151"/>
      <c r="BO318" s="1005"/>
      <c r="BP318" s="282"/>
      <c r="BQ318" s="282"/>
      <c r="BR318" s="282"/>
      <c r="BS318" s="282"/>
      <c r="BT318" s="282"/>
      <c r="BU318" s="282"/>
    </row>
    <row r="319" spans="1:73" ht="40.15" customHeight="1" thickBot="1" x14ac:dyDescent="0.3">
      <c r="A319" s="151"/>
      <c r="B319" s="24"/>
      <c r="C319" s="1449"/>
      <c r="D319" s="1050"/>
      <c r="E319" s="1062"/>
      <c r="F319" s="1266" t="s">
        <v>3725</v>
      </c>
      <c r="G319" s="1050" t="s">
        <v>3726</v>
      </c>
      <c r="H319" s="1050"/>
      <c r="I319" s="1050" t="s">
        <v>3041</v>
      </c>
      <c r="J319" s="1050">
        <v>45</v>
      </c>
      <c r="K319" s="1050" t="s">
        <v>3625</v>
      </c>
      <c r="L319" s="1050">
        <v>4502</v>
      </c>
      <c r="M319" s="1050" t="s">
        <v>3060</v>
      </c>
      <c r="N319" s="1263"/>
      <c r="O319" s="1050" t="s">
        <v>3724</v>
      </c>
      <c r="P319" s="1547" t="s">
        <v>1890</v>
      </c>
      <c r="Q319" s="1588">
        <v>1</v>
      </c>
      <c r="R319" s="1591" t="s">
        <v>2871</v>
      </c>
      <c r="S319" s="1042"/>
      <c r="T319" s="1024"/>
      <c r="U319" s="1009"/>
      <c r="V319" s="1009"/>
      <c r="W319" s="1009"/>
      <c r="X319" s="1009"/>
      <c r="Y319" s="1009"/>
      <c r="Z319" s="1006"/>
      <c r="AA319" s="1006"/>
      <c r="AB319" s="1006"/>
      <c r="AC319" s="1006"/>
      <c r="AD319" s="1006"/>
      <c r="AE319" s="1006"/>
      <c r="AF319" s="1006"/>
      <c r="AG319" s="715"/>
      <c r="AH319" s="716"/>
      <c r="AI319" s="716"/>
      <c r="AJ319" s="716"/>
      <c r="AK319" s="715"/>
      <c r="AL319" s="717"/>
      <c r="AM319" s="717"/>
      <c r="AN319" s="717"/>
      <c r="AO319" s="717"/>
      <c r="AP319" s="1152"/>
      <c r="AQ319" s="1006"/>
      <c r="AR319" s="718"/>
      <c r="AS319" s="718"/>
      <c r="AT319" s="718"/>
      <c r="AU319" s="718"/>
      <c r="AV319" s="718"/>
      <c r="AW319" s="718"/>
      <c r="AX319" s="1152"/>
      <c r="AY319" s="1006"/>
      <c r="AZ319" s="718"/>
      <c r="BA319" s="718"/>
      <c r="BB319" s="718"/>
      <c r="BC319" s="718"/>
      <c r="BD319" s="718"/>
      <c r="BE319" s="718"/>
      <c r="BF319" s="1152"/>
      <c r="BG319" s="1006"/>
      <c r="BH319" s="718"/>
      <c r="BI319" s="718"/>
      <c r="BJ319" s="718"/>
      <c r="BK319" s="718"/>
      <c r="BL319" s="718"/>
      <c r="BM319" s="718"/>
      <c r="BN319" s="1152"/>
      <c r="BO319" s="1006"/>
      <c r="BP319" s="718"/>
      <c r="BQ319" s="718"/>
      <c r="BR319" s="718"/>
      <c r="BS319" s="718"/>
      <c r="BT319" s="718"/>
      <c r="BU319" s="718"/>
    </row>
    <row r="320" spans="1:73" ht="40.15" customHeight="1" thickTop="1" thickBot="1" x14ac:dyDescent="0.3">
      <c r="A320" s="151"/>
      <c r="B320" s="924" t="s">
        <v>1896</v>
      </c>
      <c r="C320" s="238" t="s">
        <v>174</v>
      </c>
      <c r="D320" s="421"/>
      <c r="E320" s="662"/>
      <c r="F320" s="447"/>
      <c r="G320" s="373"/>
      <c r="H320" s="375"/>
      <c r="I320" s="375"/>
      <c r="J320" s="376"/>
      <c r="K320" s="376"/>
      <c r="L320" s="421"/>
      <c r="M320" s="423"/>
      <c r="N320" s="663"/>
      <c r="O320" s="664"/>
      <c r="P320" s="664"/>
      <c r="Q320" s="666"/>
      <c r="R320" s="698"/>
      <c r="S320" s="698"/>
      <c r="T320" s="783"/>
      <c r="U320" s="668"/>
      <c r="V320" s="668"/>
      <c r="W320" s="668"/>
      <c r="X320" s="668"/>
      <c r="Y320" s="248"/>
      <c r="Z320" s="700">
        <f t="shared" ref="Z320:AF338" si="1023">+AQ320+AY320+BG320+BO320</f>
        <v>0</v>
      </c>
      <c r="AA320" s="700">
        <f t="shared" si="1023"/>
        <v>0</v>
      </c>
      <c r="AB320" s="700">
        <f t="shared" si="1023"/>
        <v>0</v>
      </c>
      <c r="AC320" s="700">
        <f t="shared" si="1023"/>
        <v>0</v>
      </c>
      <c r="AD320" s="700">
        <f t="shared" si="1023"/>
        <v>0</v>
      </c>
      <c r="AE320" s="700">
        <f t="shared" si="1023"/>
        <v>0</v>
      </c>
      <c r="AF320" s="700">
        <f t="shared" si="1023"/>
        <v>0</v>
      </c>
      <c r="AG320" s="246"/>
      <c r="AH320" s="246"/>
      <c r="AI320" s="246"/>
      <c r="AJ320" s="246"/>
      <c r="AK320" s="246"/>
      <c r="AL320" s="246"/>
      <c r="AM320" s="246"/>
      <c r="AN320" s="246"/>
      <c r="AO320" s="246"/>
      <c r="AP320" s="784"/>
      <c r="AQ320" s="670">
        <f t="shared" ref="AQ320" si="1024">SUM(AQ321:AQ336)</f>
        <v>0</v>
      </c>
      <c r="AR320" s="670">
        <f>SUM(AR321:AR336)</f>
        <v>0</v>
      </c>
      <c r="AS320" s="670">
        <f t="shared" ref="AS320:AW320" si="1025">SUM(AS321:AS336)</f>
        <v>0</v>
      </c>
      <c r="AT320" s="670">
        <f t="shared" si="1025"/>
        <v>0</v>
      </c>
      <c r="AU320" s="670">
        <f t="shared" si="1025"/>
        <v>0</v>
      </c>
      <c r="AV320" s="670">
        <f t="shared" si="1025"/>
        <v>0</v>
      </c>
      <c r="AW320" s="670">
        <f t="shared" si="1025"/>
        <v>0</v>
      </c>
      <c r="AX320" s="784"/>
      <c r="AY320" s="670">
        <f t="shared" ref="AY320" si="1026">SUM(AY321:AY336)</f>
        <v>0</v>
      </c>
      <c r="AZ320" s="670">
        <f>SUM(AZ321:AZ336)</f>
        <v>0</v>
      </c>
      <c r="BA320" s="670">
        <f t="shared" ref="BA320:BE320" si="1027">SUM(BA321:BA336)</f>
        <v>0</v>
      </c>
      <c r="BB320" s="670">
        <f t="shared" si="1027"/>
        <v>0</v>
      </c>
      <c r="BC320" s="670">
        <f t="shared" si="1027"/>
        <v>0</v>
      </c>
      <c r="BD320" s="670">
        <f t="shared" si="1027"/>
        <v>0</v>
      </c>
      <c r="BE320" s="670">
        <f t="shared" si="1027"/>
        <v>0</v>
      </c>
      <c r="BF320" s="784"/>
      <c r="BG320" s="670">
        <f t="shared" ref="BG320" si="1028">SUM(BG321:BG336)</f>
        <v>0</v>
      </c>
      <c r="BH320" s="670">
        <f>SUM(BH321:BH336)</f>
        <v>0</v>
      </c>
      <c r="BI320" s="670">
        <f t="shared" ref="BI320:BM320" si="1029">SUM(BI321:BI336)</f>
        <v>0</v>
      </c>
      <c r="BJ320" s="670">
        <f t="shared" si="1029"/>
        <v>0</v>
      </c>
      <c r="BK320" s="670">
        <f t="shared" si="1029"/>
        <v>0</v>
      </c>
      <c r="BL320" s="670">
        <f t="shared" si="1029"/>
        <v>0</v>
      </c>
      <c r="BM320" s="670">
        <f t="shared" si="1029"/>
        <v>0</v>
      </c>
      <c r="BN320" s="784"/>
      <c r="BO320" s="670">
        <f t="shared" ref="BO320" si="1030">SUM(BO321:BO336)</f>
        <v>0</v>
      </c>
      <c r="BP320" s="670">
        <f>SUM(BP321:BP336)</f>
        <v>0</v>
      </c>
      <c r="BQ320" s="670">
        <f t="shared" ref="BQ320:BU320" si="1031">SUM(BQ321:BQ336)</f>
        <v>0</v>
      </c>
      <c r="BR320" s="670">
        <f t="shared" si="1031"/>
        <v>0</v>
      </c>
      <c r="BS320" s="670">
        <f t="shared" si="1031"/>
        <v>0</v>
      </c>
      <c r="BT320" s="670">
        <f t="shared" si="1031"/>
        <v>0</v>
      </c>
      <c r="BU320" s="670">
        <f t="shared" si="1031"/>
        <v>0</v>
      </c>
    </row>
    <row r="321" spans="1:73" ht="40.15" customHeight="1" thickTop="1" x14ac:dyDescent="0.25">
      <c r="A321" s="151"/>
      <c r="B321" s="24"/>
      <c r="C321" s="1449" t="s">
        <v>1897</v>
      </c>
      <c r="D321" s="1050" t="s">
        <v>1898</v>
      </c>
      <c r="E321" s="1062">
        <v>595</v>
      </c>
      <c r="F321" s="1266" t="s">
        <v>3703</v>
      </c>
      <c r="G321" s="1050" t="s">
        <v>1780</v>
      </c>
      <c r="H321" s="1050">
        <v>2</v>
      </c>
      <c r="I321" s="1050" t="s">
        <v>3041</v>
      </c>
      <c r="J321" s="1050">
        <v>45</v>
      </c>
      <c r="K321" s="1050" t="s">
        <v>3625</v>
      </c>
      <c r="L321" s="1050">
        <v>4502</v>
      </c>
      <c r="M321" s="1050" t="s">
        <v>3060</v>
      </c>
      <c r="N321" s="1263">
        <v>2026004540088</v>
      </c>
      <c r="O321" s="1050" t="s">
        <v>3724</v>
      </c>
      <c r="P321" s="1547" t="s">
        <v>1899</v>
      </c>
      <c r="Q321" s="1588">
        <v>2</v>
      </c>
      <c r="R321" s="1591" t="s">
        <v>2871</v>
      </c>
      <c r="S321" s="1040"/>
      <c r="T321" s="1022"/>
      <c r="U321" s="1007"/>
      <c r="V321" s="1007"/>
      <c r="W321" s="1007"/>
      <c r="X321" s="1007"/>
      <c r="Y321" s="1007"/>
      <c r="Z321" s="1004">
        <f t="shared" si="1023"/>
        <v>0</v>
      </c>
      <c r="AA321" s="1004">
        <f t="shared" ref="AA321" si="1032">SUM(AR321:AR324,AZ321:AZ324,BH321:BH324,BP321:BP324)</f>
        <v>0</v>
      </c>
      <c r="AB321" s="1004">
        <f t="shared" ref="AB321" si="1033">SUM(AS321:AS324,BA321:BA324,BI321:BI324,BQ321:BQ324)</f>
        <v>0</v>
      </c>
      <c r="AC321" s="1004">
        <f t="shared" ref="AC321" si="1034">SUM(AT321:AT324,BB321:BB324,BJ321:BJ324,BR321:BR324)</f>
        <v>0</v>
      </c>
      <c r="AD321" s="1004">
        <f t="shared" ref="AD321" si="1035">SUM(AU321:AU324,BC321:BC324,BK321:BK324,BS321:BS324)</f>
        <v>0</v>
      </c>
      <c r="AE321" s="1004">
        <f t="shared" ref="AE321" si="1036">SUM(AV321:AV324,BD321:BD324,BL321:BL324,BT321:BT324)</f>
        <v>0</v>
      </c>
      <c r="AF321" s="1004">
        <f t="shared" ref="AF321" si="1037">SUM(AW321:AW324,BE321:BE324,BM321:BM324,BU321:BU324)</f>
        <v>0</v>
      </c>
      <c r="AG321" s="714"/>
      <c r="AH321" s="593"/>
      <c r="AI321" s="593"/>
      <c r="AJ321" s="593"/>
      <c r="AK321" s="207"/>
      <c r="AL321" s="208"/>
      <c r="AM321" s="208"/>
      <c r="AN321" s="208"/>
      <c r="AO321" s="208"/>
      <c r="AP321" s="1150">
        <f t="shared" ref="AP321" si="1038">+U321</f>
        <v>0</v>
      </c>
      <c r="AQ321" s="1004">
        <f t="shared" ref="AQ321" si="1039">SUM(AR321:AW324)</f>
        <v>0</v>
      </c>
      <c r="AR321" s="299"/>
      <c r="AS321" s="299"/>
      <c r="AT321" s="299"/>
      <c r="AU321" s="299"/>
      <c r="AV321" s="299"/>
      <c r="AW321" s="299"/>
      <c r="AX321" s="1150">
        <f t="shared" ref="AX321" si="1040">+V321</f>
        <v>0</v>
      </c>
      <c r="AY321" s="1004">
        <f t="shared" ref="AY321" si="1041">SUM(AZ321:BE324)</f>
        <v>0</v>
      </c>
      <c r="AZ321" s="299"/>
      <c r="BA321" s="299"/>
      <c r="BB321" s="299"/>
      <c r="BC321" s="299"/>
      <c r="BD321" s="299"/>
      <c r="BE321" s="299"/>
      <c r="BF321" s="1150">
        <f t="shared" ref="BF321" si="1042">+W321</f>
        <v>0</v>
      </c>
      <c r="BG321" s="1004">
        <f t="shared" ref="BG321" si="1043">SUM(BH321:BM324)</f>
        <v>0</v>
      </c>
      <c r="BH321" s="299"/>
      <c r="BI321" s="299"/>
      <c r="BJ321" s="299"/>
      <c r="BK321" s="299"/>
      <c r="BL321" s="299"/>
      <c r="BM321" s="299"/>
      <c r="BN321" s="1150">
        <f t="shared" ref="BN321" si="1044">+X321</f>
        <v>0</v>
      </c>
      <c r="BO321" s="1004">
        <f t="shared" ref="BO321" si="1045">SUM(BP321:BU324)</f>
        <v>0</v>
      </c>
      <c r="BP321" s="299"/>
      <c r="BQ321" s="299"/>
      <c r="BR321" s="299"/>
      <c r="BS321" s="299"/>
      <c r="BT321" s="299"/>
      <c r="BU321" s="299"/>
    </row>
    <row r="322" spans="1:73" ht="40.15" customHeight="1" x14ac:dyDescent="0.25">
      <c r="A322" s="151"/>
      <c r="B322" s="24"/>
      <c r="C322" s="1449"/>
      <c r="D322" s="1050"/>
      <c r="E322" s="1062"/>
      <c r="F322" s="1266" t="s">
        <v>3703</v>
      </c>
      <c r="G322" s="1050" t="s">
        <v>1780</v>
      </c>
      <c r="H322" s="1050">
        <v>2</v>
      </c>
      <c r="I322" s="1050" t="s">
        <v>3041</v>
      </c>
      <c r="J322" s="1050">
        <v>45</v>
      </c>
      <c r="K322" s="1050" t="s">
        <v>3625</v>
      </c>
      <c r="L322" s="1050">
        <v>4502</v>
      </c>
      <c r="M322" s="1050" t="s">
        <v>3060</v>
      </c>
      <c r="N322" s="1263"/>
      <c r="O322" s="1050" t="s">
        <v>3724</v>
      </c>
      <c r="P322" s="1547" t="s">
        <v>1899</v>
      </c>
      <c r="Q322" s="1588">
        <v>2</v>
      </c>
      <c r="R322" s="1591" t="s">
        <v>2871</v>
      </c>
      <c r="S322" s="1041"/>
      <c r="T322" s="1023"/>
      <c r="U322" s="1008"/>
      <c r="V322" s="1008"/>
      <c r="W322" s="1008"/>
      <c r="X322" s="1008"/>
      <c r="Y322" s="1008"/>
      <c r="Z322" s="1005"/>
      <c r="AA322" s="1005"/>
      <c r="AB322" s="1005"/>
      <c r="AC322" s="1005"/>
      <c r="AD322" s="1005"/>
      <c r="AE322" s="1005"/>
      <c r="AF322" s="1005"/>
      <c r="AG322" s="479"/>
      <c r="AH322" s="592"/>
      <c r="AI322" s="592"/>
      <c r="AJ322" s="592"/>
      <c r="AK322" s="196"/>
      <c r="AL322" s="197"/>
      <c r="AM322" s="197"/>
      <c r="AN322" s="197"/>
      <c r="AO322" s="197"/>
      <c r="AP322" s="1151"/>
      <c r="AQ322" s="1005"/>
      <c r="AR322" s="282"/>
      <c r="AS322" s="282"/>
      <c r="AT322" s="282"/>
      <c r="AU322" s="282"/>
      <c r="AV322" s="282"/>
      <c r="AW322" s="282"/>
      <c r="AX322" s="1151"/>
      <c r="AY322" s="1005"/>
      <c r="AZ322" s="282"/>
      <c r="BA322" s="282"/>
      <c r="BB322" s="282"/>
      <c r="BC322" s="282"/>
      <c r="BD322" s="282"/>
      <c r="BE322" s="282"/>
      <c r="BF322" s="1151"/>
      <c r="BG322" s="1005"/>
      <c r="BH322" s="282"/>
      <c r="BI322" s="282"/>
      <c r="BJ322" s="282"/>
      <c r="BK322" s="282"/>
      <c r="BL322" s="282"/>
      <c r="BM322" s="282"/>
      <c r="BN322" s="1151"/>
      <c r="BO322" s="1005"/>
      <c r="BP322" s="282"/>
      <c r="BQ322" s="282"/>
      <c r="BR322" s="282"/>
      <c r="BS322" s="282"/>
      <c r="BT322" s="282"/>
      <c r="BU322" s="282"/>
    </row>
    <row r="323" spans="1:73" ht="40.15" customHeight="1" x14ac:dyDescent="0.25">
      <c r="A323" s="151"/>
      <c r="B323" s="24"/>
      <c r="C323" s="1449"/>
      <c r="D323" s="1050"/>
      <c r="E323" s="1062"/>
      <c r="F323" s="1266" t="s">
        <v>3703</v>
      </c>
      <c r="G323" s="1050" t="s">
        <v>1780</v>
      </c>
      <c r="H323" s="1050">
        <v>2</v>
      </c>
      <c r="I323" s="1050" t="s">
        <v>3041</v>
      </c>
      <c r="J323" s="1050">
        <v>45</v>
      </c>
      <c r="K323" s="1050" t="s">
        <v>3625</v>
      </c>
      <c r="L323" s="1050">
        <v>4502</v>
      </c>
      <c r="M323" s="1050" t="s">
        <v>3060</v>
      </c>
      <c r="N323" s="1263"/>
      <c r="O323" s="1050" t="s">
        <v>3724</v>
      </c>
      <c r="P323" s="1547" t="s">
        <v>1899</v>
      </c>
      <c r="Q323" s="1588">
        <v>2</v>
      </c>
      <c r="R323" s="1591" t="s">
        <v>2871</v>
      </c>
      <c r="S323" s="1041"/>
      <c r="T323" s="1023"/>
      <c r="U323" s="1008"/>
      <c r="V323" s="1008"/>
      <c r="W323" s="1008"/>
      <c r="X323" s="1008"/>
      <c r="Y323" s="1008"/>
      <c r="Z323" s="1005"/>
      <c r="AA323" s="1005"/>
      <c r="AB323" s="1005"/>
      <c r="AC323" s="1005"/>
      <c r="AD323" s="1005"/>
      <c r="AE323" s="1005"/>
      <c r="AF323" s="1005"/>
      <c r="AG323" s="196"/>
      <c r="AH323" s="592"/>
      <c r="AI323" s="592"/>
      <c r="AJ323" s="592"/>
      <c r="AK323" s="196"/>
      <c r="AL323" s="197"/>
      <c r="AM323" s="197"/>
      <c r="AN323" s="197"/>
      <c r="AO323" s="197"/>
      <c r="AP323" s="1151"/>
      <c r="AQ323" s="1005"/>
      <c r="AR323" s="282"/>
      <c r="AS323" s="282"/>
      <c r="AT323" s="282"/>
      <c r="AU323" s="282"/>
      <c r="AV323" s="282"/>
      <c r="AW323" s="282"/>
      <c r="AX323" s="1151"/>
      <c r="AY323" s="1005"/>
      <c r="AZ323" s="282"/>
      <c r="BA323" s="282"/>
      <c r="BB323" s="282"/>
      <c r="BC323" s="282"/>
      <c r="BD323" s="282"/>
      <c r="BE323" s="282"/>
      <c r="BF323" s="1151"/>
      <c r="BG323" s="1005"/>
      <c r="BH323" s="282"/>
      <c r="BI323" s="282"/>
      <c r="BJ323" s="282"/>
      <c r="BK323" s="282"/>
      <c r="BL323" s="282"/>
      <c r="BM323" s="282"/>
      <c r="BN323" s="1151"/>
      <c r="BO323" s="1005"/>
      <c r="BP323" s="282"/>
      <c r="BQ323" s="282"/>
      <c r="BR323" s="282"/>
      <c r="BS323" s="282"/>
      <c r="BT323" s="282"/>
      <c r="BU323" s="282"/>
    </row>
    <row r="324" spans="1:73" ht="40.15" customHeight="1" thickBot="1" x14ac:dyDescent="0.3">
      <c r="A324" s="151"/>
      <c r="B324" s="24"/>
      <c r="C324" s="1450"/>
      <c r="D324" s="1051"/>
      <c r="E324" s="1063"/>
      <c r="F324" s="1267" t="s">
        <v>3703</v>
      </c>
      <c r="G324" s="1051" t="s">
        <v>1780</v>
      </c>
      <c r="H324" s="1051">
        <v>2</v>
      </c>
      <c r="I324" s="1051" t="s">
        <v>3041</v>
      </c>
      <c r="J324" s="1051">
        <v>45</v>
      </c>
      <c r="K324" s="1051" t="s">
        <v>3625</v>
      </c>
      <c r="L324" s="1051">
        <v>4502</v>
      </c>
      <c r="M324" s="1051" t="s">
        <v>3060</v>
      </c>
      <c r="N324" s="1264"/>
      <c r="O324" s="1051" t="s">
        <v>3724</v>
      </c>
      <c r="P324" s="1548" t="s">
        <v>1899</v>
      </c>
      <c r="Q324" s="1589">
        <v>2</v>
      </c>
      <c r="R324" s="1592" t="s">
        <v>2871</v>
      </c>
      <c r="S324" s="1042"/>
      <c r="T324" s="1024"/>
      <c r="U324" s="1009"/>
      <c r="V324" s="1009"/>
      <c r="W324" s="1009"/>
      <c r="X324" s="1009"/>
      <c r="Y324" s="1009"/>
      <c r="Z324" s="1006"/>
      <c r="AA324" s="1006"/>
      <c r="AB324" s="1006"/>
      <c r="AC324" s="1006"/>
      <c r="AD324" s="1006"/>
      <c r="AE324" s="1006"/>
      <c r="AF324" s="1006"/>
      <c r="AG324" s="715"/>
      <c r="AH324" s="716"/>
      <c r="AI324" s="716"/>
      <c r="AJ324" s="716"/>
      <c r="AK324" s="715"/>
      <c r="AL324" s="717"/>
      <c r="AM324" s="717"/>
      <c r="AN324" s="717"/>
      <c r="AO324" s="717"/>
      <c r="AP324" s="1152"/>
      <c r="AQ324" s="1006"/>
      <c r="AR324" s="718"/>
      <c r="AS324" s="718"/>
      <c r="AT324" s="718"/>
      <c r="AU324" s="718"/>
      <c r="AV324" s="718"/>
      <c r="AW324" s="718"/>
      <c r="AX324" s="1152"/>
      <c r="AY324" s="1006"/>
      <c r="AZ324" s="718"/>
      <c r="BA324" s="718"/>
      <c r="BB324" s="718"/>
      <c r="BC324" s="718"/>
      <c r="BD324" s="718"/>
      <c r="BE324" s="718"/>
      <c r="BF324" s="1152"/>
      <c r="BG324" s="1006"/>
      <c r="BH324" s="718"/>
      <c r="BI324" s="718"/>
      <c r="BJ324" s="718"/>
      <c r="BK324" s="718"/>
      <c r="BL324" s="718"/>
      <c r="BM324" s="718"/>
      <c r="BN324" s="1152"/>
      <c r="BO324" s="1006"/>
      <c r="BP324" s="718"/>
      <c r="BQ324" s="718"/>
      <c r="BR324" s="718"/>
      <c r="BS324" s="718"/>
      <c r="BT324" s="718"/>
      <c r="BU324" s="718"/>
    </row>
    <row r="325" spans="1:73" ht="40.15" customHeight="1" thickTop="1" x14ac:dyDescent="0.25">
      <c r="A325" s="151"/>
      <c r="B325" s="24"/>
      <c r="C325" s="1448" t="s">
        <v>1900</v>
      </c>
      <c r="D325" s="1049" t="s">
        <v>1901</v>
      </c>
      <c r="E325" s="1061">
        <v>596</v>
      </c>
      <c r="F325" s="1265" t="s">
        <v>3728</v>
      </c>
      <c r="G325" s="1049" t="s">
        <v>3729</v>
      </c>
      <c r="H325" s="1049">
        <v>2</v>
      </c>
      <c r="I325" s="1049" t="s">
        <v>3041</v>
      </c>
      <c r="J325" s="1049">
        <v>45</v>
      </c>
      <c r="K325" s="1049" t="s">
        <v>3625</v>
      </c>
      <c r="L325" s="1049">
        <v>4502</v>
      </c>
      <c r="M325" s="1049" t="s">
        <v>3060</v>
      </c>
      <c r="N325" s="1262">
        <v>2026004540088</v>
      </c>
      <c r="O325" s="1049" t="s">
        <v>3724</v>
      </c>
      <c r="P325" s="1546" t="s">
        <v>1902</v>
      </c>
      <c r="Q325" s="1587">
        <v>2</v>
      </c>
      <c r="R325" s="1590" t="s">
        <v>2871</v>
      </c>
      <c r="S325" s="1040"/>
      <c r="T325" s="1022"/>
      <c r="U325" s="1007"/>
      <c r="V325" s="1007"/>
      <c r="W325" s="1007"/>
      <c r="X325" s="1007"/>
      <c r="Y325" s="1007"/>
      <c r="Z325" s="1004">
        <f t="shared" ref="Z325" si="1046">+AQ325+AY325+BG325+BO325</f>
        <v>0</v>
      </c>
      <c r="AA325" s="1004">
        <f t="shared" ref="AA325" si="1047">SUM(AR325:AR328,AZ325:AZ328,BH325:BH328,BP325:BP328)</f>
        <v>0</v>
      </c>
      <c r="AB325" s="1004">
        <f t="shared" ref="AB325" si="1048">SUM(AS325:AS328,BA325:BA328,BI325:BI328,BQ325:BQ328)</f>
        <v>0</v>
      </c>
      <c r="AC325" s="1004">
        <f t="shared" ref="AC325" si="1049">SUM(AT325:AT328,BB325:BB328,BJ325:BJ328,BR325:BR328)</f>
        <v>0</v>
      </c>
      <c r="AD325" s="1004">
        <f t="shared" ref="AD325" si="1050">SUM(AU325:AU328,BC325:BC328,BK325:BK328,BS325:BS328)</f>
        <v>0</v>
      </c>
      <c r="AE325" s="1004">
        <f t="shared" ref="AE325" si="1051">SUM(AV325:AV328,BD325:BD328,BL325:BL328,BT325:BT328)</f>
        <v>0</v>
      </c>
      <c r="AF325" s="1004">
        <f t="shared" ref="AF325" si="1052">SUM(AW325:AW328,BE325:BE328,BM325:BM328,BU325:BU328)</f>
        <v>0</v>
      </c>
      <c r="AG325" s="714"/>
      <c r="AH325" s="593"/>
      <c r="AI325" s="593"/>
      <c r="AJ325" s="593"/>
      <c r="AK325" s="207"/>
      <c r="AL325" s="208"/>
      <c r="AM325" s="208"/>
      <c r="AN325" s="208"/>
      <c r="AO325" s="208"/>
      <c r="AP325" s="1150">
        <f t="shared" ref="AP325" si="1053">+U325</f>
        <v>0</v>
      </c>
      <c r="AQ325" s="1004">
        <f t="shared" ref="AQ325" si="1054">SUM(AR325:AW328)</f>
        <v>0</v>
      </c>
      <c r="AR325" s="299"/>
      <c r="AS325" s="299"/>
      <c r="AT325" s="299"/>
      <c r="AU325" s="299"/>
      <c r="AV325" s="299"/>
      <c r="AW325" s="299"/>
      <c r="AX325" s="1150">
        <f t="shared" ref="AX325" si="1055">+V325</f>
        <v>0</v>
      </c>
      <c r="AY325" s="1004">
        <f t="shared" ref="AY325" si="1056">SUM(AZ325:BE328)</f>
        <v>0</v>
      </c>
      <c r="AZ325" s="299"/>
      <c r="BA325" s="299"/>
      <c r="BB325" s="299"/>
      <c r="BC325" s="299"/>
      <c r="BD325" s="299"/>
      <c r="BE325" s="299"/>
      <c r="BF325" s="1150">
        <f t="shared" ref="BF325" si="1057">+W325</f>
        <v>0</v>
      </c>
      <c r="BG325" s="1004">
        <f t="shared" ref="BG325" si="1058">SUM(BH325:BM328)</f>
        <v>0</v>
      </c>
      <c r="BH325" s="299"/>
      <c r="BI325" s="299"/>
      <c r="BJ325" s="299"/>
      <c r="BK325" s="299"/>
      <c r="BL325" s="299"/>
      <c r="BM325" s="299"/>
      <c r="BN325" s="1150">
        <f t="shared" ref="BN325" si="1059">+X325</f>
        <v>0</v>
      </c>
      <c r="BO325" s="1004">
        <f t="shared" ref="BO325" si="1060">SUM(BP325:BU328)</f>
        <v>0</v>
      </c>
      <c r="BP325" s="299"/>
      <c r="BQ325" s="299"/>
      <c r="BR325" s="299"/>
      <c r="BS325" s="299"/>
      <c r="BT325" s="299"/>
      <c r="BU325" s="299"/>
    </row>
    <row r="326" spans="1:73" ht="40.15" customHeight="1" x14ac:dyDescent="0.25">
      <c r="A326" s="151"/>
      <c r="B326" s="24"/>
      <c r="C326" s="1449"/>
      <c r="D326" s="1050"/>
      <c r="E326" s="1062"/>
      <c r="F326" s="1266" t="s">
        <v>3728</v>
      </c>
      <c r="G326" s="1050" t="s">
        <v>3729</v>
      </c>
      <c r="H326" s="1050">
        <v>2</v>
      </c>
      <c r="I326" s="1050" t="s">
        <v>3041</v>
      </c>
      <c r="J326" s="1050">
        <v>45</v>
      </c>
      <c r="K326" s="1050" t="s">
        <v>3625</v>
      </c>
      <c r="L326" s="1050">
        <v>4502</v>
      </c>
      <c r="M326" s="1050" t="s">
        <v>3060</v>
      </c>
      <c r="N326" s="1263">
        <v>2024004540088</v>
      </c>
      <c r="O326" s="1050" t="s">
        <v>3724</v>
      </c>
      <c r="P326" s="1547" t="s">
        <v>1902</v>
      </c>
      <c r="Q326" s="1588">
        <v>2</v>
      </c>
      <c r="R326" s="1591" t="s">
        <v>2871</v>
      </c>
      <c r="S326" s="1041"/>
      <c r="T326" s="1023"/>
      <c r="U326" s="1008"/>
      <c r="V326" s="1008"/>
      <c r="W326" s="1008"/>
      <c r="X326" s="1008"/>
      <c r="Y326" s="1008"/>
      <c r="Z326" s="1005"/>
      <c r="AA326" s="1005"/>
      <c r="AB326" s="1005"/>
      <c r="AC326" s="1005"/>
      <c r="AD326" s="1005"/>
      <c r="AE326" s="1005"/>
      <c r="AF326" s="1005"/>
      <c r="AG326" s="479"/>
      <c r="AH326" s="592"/>
      <c r="AI326" s="592"/>
      <c r="AJ326" s="592"/>
      <c r="AK326" s="196"/>
      <c r="AL326" s="197"/>
      <c r="AM326" s="197"/>
      <c r="AN326" s="197"/>
      <c r="AO326" s="197"/>
      <c r="AP326" s="1151"/>
      <c r="AQ326" s="1005"/>
      <c r="AR326" s="282"/>
      <c r="AS326" s="282"/>
      <c r="AT326" s="282"/>
      <c r="AU326" s="282"/>
      <c r="AV326" s="282"/>
      <c r="AW326" s="282"/>
      <c r="AX326" s="1151"/>
      <c r="AY326" s="1005"/>
      <c r="AZ326" s="282"/>
      <c r="BA326" s="282"/>
      <c r="BB326" s="282"/>
      <c r="BC326" s="282"/>
      <c r="BD326" s="282"/>
      <c r="BE326" s="282"/>
      <c r="BF326" s="1151"/>
      <c r="BG326" s="1005"/>
      <c r="BH326" s="282"/>
      <c r="BI326" s="282"/>
      <c r="BJ326" s="282"/>
      <c r="BK326" s="282"/>
      <c r="BL326" s="282"/>
      <c r="BM326" s="282"/>
      <c r="BN326" s="1151"/>
      <c r="BO326" s="1005"/>
      <c r="BP326" s="282"/>
      <c r="BQ326" s="282"/>
      <c r="BR326" s="282"/>
      <c r="BS326" s="282"/>
      <c r="BT326" s="282"/>
      <c r="BU326" s="282"/>
    </row>
    <row r="327" spans="1:73" ht="40.15" customHeight="1" x14ac:dyDescent="0.25">
      <c r="A327" s="151"/>
      <c r="B327" s="24"/>
      <c r="C327" s="1449"/>
      <c r="D327" s="1050"/>
      <c r="E327" s="1062"/>
      <c r="F327" s="1266" t="s">
        <v>3728</v>
      </c>
      <c r="G327" s="1050" t="s">
        <v>3729</v>
      </c>
      <c r="H327" s="1050">
        <v>2</v>
      </c>
      <c r="I327" s="1050" t="s">
        <v>3041</v>
      </c>
      <c r="J327" s="1050">
        <v>45</v>
      </c>
      <c r="K327" s="1050" t="s">
        <v>3625</v>
      </c>
      <c r="L327" s="1050">
        <v>4502</v>
      </c>
      <c r="M327" s="1050" t="s">
        <v>3060</v>
      </c>
      <c r="N327" s="1263">
        <v>2024004540088</v>
      </c>
      <c r="O327" s="1050" t="s">
        <v>3724</v>
      </c>
      <c r="P327" s="1547" t="s">
        <v>1902</v>
      </c>
      <c r="Q327" s="1588">
        <v>2</v>
      </c>
      <c r="R327" s="1591" t="s">
        <v>2871</v>
      </c>
      <c r="S327" s="1041"/>
      <c r="T327" s="1023"/>
      <c r="U327" s="1008"/>
      <c r="V327" s="1008"/>
      <c r="W327" s="1008"/>
      <c r="X327" s="1008"/>
      <c r="Y327" s="1008"/>
      <c r="Z327" s="1005"/>
      <c r="AA327" s="1005"/>
      <c r="AB327" s="1005"/>
      <c r="AC327" s="1005"/>
      <c r="AD327" s="1005"/>
      <c r="AE327" s="1005"/>
      <c r="AF327" s="1005"/>
      <c r="AG327" s="196"/>
      <c r="AH327" s="592"/>
      <c r="AI327" s="592"/>
      <c r="AJ327" s="592"/>
      <c r="AK327" s="196"/>
      <c r="AL327" s="197"/>
      <c r="AM327" s="197"/>
      <c r="AN327" s="197"/>
      <c r="AO327" s="197"/>
      <c r="AP327" s="1151"/>
      <c r="AQ327" s="1005"/>
      <c r="AR327" s="282"/>
      <c r="AS327" s="282"/>
      <c r="AT327" s="282"/>
      <c r="AU327" s="282"/>
      <c r="AV327" s="282"/>
      <c r="AW327" s="282"/>
      <c r="AX327" s="1151"/>
      <c r="AY327" s="1005"/>
      <c r="AZ327" s="282"/>
      <c r="BA327" s="282"/>
      <c r="BB327" s="282"/>
      <c r="BC327" s="282"/>
      <c r="BD327" s="282"/>
      <c r="BE327" s="282"/>
      <c r="BF327" s="1151"/>
      <c r="BG327" s="1005"/>
      <c r="BH327" s="282"/>
      <c r="BI327" s="282"/>
      <c r="BJ327" s="282"/>
      <c r="BK327" s="282"/>
      <c r="BL327" s="282"/>
      <c r="BM327" s="282"/>
      <c r="BN327" s="1151"/>
      <c r="BO327" s="1005"/>
      <c r="BP327" s="282"/>
      <c r="BQ327" s="282"/>
      <c r="BR327" s="282"/>
      <c r="BS327" s="282"/>
      <c r="BT327" s="282"/>
      <c r="BU327" s="282"/>
    </row>
    <row r="328" spans="1:73" ht="40.15" customHeight="1" thickBot="1" x14ac:dyDescent="0.3">
      <c r="A328" s="151"/>
      <c r="B328" s="24"/>
      <c r="C328" s="1450"/>
      <c r="D328" s="1051"/>
      <c r="E328" s="1063"/>
      <c r="F328" s="1267" t="s">
        <v>3728</v>
      </c>
      <c r="G328" s="1051" t="s">
        <v>3729</v>
      </c>
      <c r="H328" s="1051">
        <v>2</v>
      </c>
      <c r="I328" s="1051" t="s">
        <v>3041</v>
      </c>
      <c r="J328" s="1051">
        <v>45</v>
      </c>
      <c r="K328" s="1051" t="s">
        <v>3625</v>
      </c>
      <c r="L328" s="1051">
        <v>4502</v>
      </c>
      <c r="M328" s="1051" t="s">
        <v>3060</v>
      </c>
      <c r="N328" s="1264">
        <v>2024004540088</v>
      </c>
      <c r="O328" s="1051" t="s">
        <v>3724</v>
      </c>
      <c r="P328" s="1548" t="s">
        <v>1902</v>
      </c>
      <c r="Q328" s="1589">
        <v>2</v>
      </c>
      <c r="R328" s="1592" t="s">
        <v>2871</v>
      </c>
      <c r="S328" s="1042"/>
      <c r="T328" s="1024"/>
      <c r="U328" s="1009"/>
      <c r="V328" s="1009"/>
      <c r="W328" s="1009"/>
      <c r="X328" s="1009"/>
      <c r="Y328" s="1009"/>
      <c r="Z328" s="1006"/>
      <c r="AA328" s="1006"/>
      <c r="AB328" s="1006"/>
      <c r="AC328" s="1006"/>
      <c r="AD328" s="1006"/>
      <c r="AE328" s="1006"/>
      <c r="AF328" s="1006"/>
      <c r="AG328" s="715"/>
      <c r="AH328" s="716"/>
      <c r="AI328" s="716"/>
      <c r="AJ328" s="716"/>
      <c r="AK328" s="715"/>
      <c r="AL328" s="717"/>
      <c r="AM328" s="717"/>
      <c r="AN328" s="717"/>
      <c r="AO328" s="717"/>
      <c r="AP328" s="1152"/>
      <c r="AQ328" s="1006"/>
      <c r="AR328" s="718"/>
      <c r="AS328" s="718"/>
      <c r="AT328" s="718"/>
      <c r="AU328" s="718"/>
      <c r="AV328" s="718"/>
      <c r="AW328" s="718"/>
      <c r="AX328" s="1152"/>
      <c r="AY328" s="1006"/>
      <c r="AZ328" s="718"/>
      <c r="BA328" s="718"/>
      <c r="BB328" s="718"/>
      <c r="BC328" s="718"/>
      <c r="BD328" s="718"/>
      <c r="BE328" s="718"/>
      <c r="BF328" s="1152"/>
      <c r="BG328" s="1006"/>
      <c r="BH328" s="718"/>
      <c r="BI328" s="718"/>
      <c r="BJ328" s="718"/>
      <c r="BK328" s="718"/>
      <c r="BL328" s="718"/>
      <c r="BM328" s="718"/>
      <c r="BN328" s="1152"/>
      <c r="BO328" s="1006"/>
      <c r="BP328" s="718"/>
      <c r="BQ328" s="718"/>
      <c r="BR328" s="718"/>
      <c r="BS328" s="718"/>
      <c r="BT328" s="718"/>
      <c r="BU328" s="718"/>
    </row>
    <row r="329" spans="1:73" ht="40.15" customHeight="1" thickTop="1" x14ac:dyDescent="0.25">
      <c r="A329" s="151"/>
      <c r="B329" s="24"/>
      <c r="C329" s="1448" t="s">
        <v>1903</v>
      </c>
      <c r="D329" s="1049" t="s">
        <v>1904</v>
      </c>
      <c r="E329" s="1061">
        <v>597</v>
      </c>
      <c r="F329" s="1265" t="s">
        <v>3727</v>
      </c>
      <c r="G329" s="1049" t="s">
        <v>2073</v>
      </c>
      <c r="H329" s="1049">
        <v>100</v>
      </c>
      <c r="I329" s="1049" t="s">
        <v>3041</v>
      </c>
      <c r="J329" s="1049">
        <v>45</v>
      </c>
      <c r="K329" s="1049" t="s">
        <v>3625</v>
      </c>
      <c r="L329" s="1049">
        <v>4502</v>
      </c>
      <c r="M329" s="1049" t="s">
        <v>3060</v>
      </c>
      <c r="N329" s="1262">
        <v>2026004540088</v>
      </c>
      <c r="O329" s="1049" t="s">
        <v>3724</v>
      </c>
      <c r="P329" s="1546" t="s">
        <v>1863</v>
      </c>
      <c r="Q329" s="1587">
        <v>100</v>
      </c>
      <c r="R329" s="1590" t="s">
        <v>2871</v>
      </c>
      <c r="S329" s="1040"/>
      <c r="T329" s="1022"/>
      <c r="U329" s="1007"/>
      <c r="V329" s="1007"/>
      <c r="W329" s="1007"/>
      <c r="X329" s="1007"/>
      <c r="Y329" s="1007"/>
      <c r="Z329" s="1004">
        <f t="shared" ref="Z329" si="1061">+AQ329+AY329+BG329+BO329</f>
        <v>0</v>
      </c>
      <c r="AA329" s="1004">
        <f t="shared" ref="AA329" si="1062">SUM(AR329:AR332,AZ329:AZ332,BH329:BH332,BP329:BP332)</f>
        <v>0</v>
      </c>
      <c r="AB329" s="1004">
        <f t="shared" ref="AB329" si="1063">SUM(AS329:AS332,BA329:BA332,BI329:BI332,BQ329:BQ332)</f>
        <v>0</v>
      </c>
      <c r="AC329" s="1004">
        <f t="shared" ref="AC329" si="1064">SUM(AT329:AT332,BB329:BB332,BJ329:BJ332,BR329:BR332)</f>
        <v>0</v>
      </c>
      <c r="AD329" s="1004">
        <f t="shared" ref="AD329" si="1065">SUM(AU329:AU332,BC329:BC332,BK329:BK332,BS329:BS332)</f>
        <v>0</v>
      </c>
      <c r="AE329" s="1004">
        <f t="shared" ref="AE329" si="1066">SUM(AV329:AV332,BD329:BD332,BL329:BL332,BT329:BT332)</f>
        <v>0</v>
      </c>
      <c r="AF329" s="1004">
        <f t="shared" ref="AF329" si="1067">SUM(AW329:AW332,BE329:BE332,BM329:BM332,BU329:BU332)</f>
        <v>0</v>
      </c>
      <c r="AG329" s="714"/>
      <c r="AH329" s="593"/>
      <c r="AI329" s="593"/>
      <c r="AJ329" s="593"/>
      <c r="AK329" s="207"/>
      <c r="AL329" s="208"/>
      <c r="AM329" s="208"/>
      <c r="AN329" s="208"/>
      <c r="AO329" s="208"/>
      <c r="AP329" s="1150">
        <f t="shared" ref="AP329" si="1068">+U329</f>
        <v>0</v>
      </c>
      <c r="AQ329" s="1004">
        <f t="shared" ref="AQ329" si="1069">SUM(AR329:AW332)</f>
        <v>0</v>
      </c>
      <c r="AR329" s="299"/>
      <c r="AS329" s="299"/>
      <c r="AT329" s="299"/>
      <c r="AU329" s="299"/>
      <c r="AV329" s="299"/>
      <c r="AW329" s="299"/>
      <c r="AX329" s="1150">
        <f t="shared" ref="AX329" si="1070">+V329</f>
        <v>0</v>
      </c>
      <c r="AY329" s="1004">
        <f t="shared" ref="AY329" si="1071">SUM(AZ329:BE332)</f>
        <v>0</v>
      </c>
      <c r="AZ329" s="299"/>
      <c r="BA329" s="299"/>
      <c r="BB329" s="299"/>
      <c r="BC329" s="299"/>
      <c r="BD329" s="299"/>
      <c r="BE329" s="299"/>
      <c r="BF329" s="1150">
        <f t="shared" ref="BF329" si="1072">+W329</f>
        <v>0</v>
      </c>
      <c r="BG329" s="1004">
        <f t="shared" ref="BG329" si="1073">SUM(BH329:BM332)</f>
        <v>0</v>
      </c>
      <c r="BH329" s="299"/>
      <c r="BI329" s="299"/>
      <c r="BJ329" s="299"/>
      <c r="BK329" s="299"/>
      <c r="BL329" s="299"/>
      <c r="BM329" s="299"/>
      <c r="BN329" s="1150">
        <f t="shared" ref="BN329" si="1074">+X329</f>
        <v>0</v>
      </c>
      <c r="BO329" s="1004">
        <f t="shared" ref="BO329" si="1075">SUM(BP329:BU332)</f>
        <v>0</v>
      </c>
      <c r="BP329" s="299"/>
      <c r="BQ329" s="299"/>
      <c r="BR329" s="299"/>
      <c r="BS329" s="299"/>
      <c r="BT329" s="299"/>
      <c r="BU329" s="299"/>
    </row>
    <row r="330" spans="1:73" ht="40.15" customHeight="1" x14ac:dyDescent="0.25">
      <c r="A330" s="151"/>
      <c r="B330" s="24"/>
      <c r="C330" s="1449"/>
      <c r="D330" s="1050"/>
      <c r="E330" s="1062"/>
      <c r="F330" s="1266" t="s">
        <v>3727</v>
      </c>
      <c r="G330" s="1050" t="s">
        <v>2073</v>
      </c>
      <c r="H330" s="1050">
        <v>100</v>
      </c>
      <c r="I330" s="1050" t="s">
        <v>3041</v>
      </c>
      <c r="J330" s="1050">
        <v>45</v>
      </c>
      <c r="K330" s="1050" t="s">
        <v>3625</v>
      </c>
      <c r="L330" s="1050">
        <v>4502</v>
      </c>
      <c r="M330" s="1050" t="s">
        <v>3060</v>
      </c>
      <c r="N330" s="1263">
        <v>2024004540088</v>
      </c>
      <c r="O330" s="1050" t="s">
        <v>3724</v>
      </c>
      <c r="P330" s="1547" t="s">
        <v>1863</v>
      </c>
      <c r="Q330" s="1588">
        <v>100</v>
      </c>
      <c r="R330" s="1591" t="s">
        <v>2871</v>
      </c>
      <c r="S330" s="1041"/>
      <c r="T330" s="1023"/>
      <c r="U330" s="1008"/>
      <c r="V330" s="1008"/>
      <c r="W330" s="1008"/>
      <c r="X330" s="1008"/>
      <c r="Y330" s="1008"/>
      <c r="Z330" s="1005"/>
      <c r="AA330" s="1005"/>
      <c r="AB330" s="1005"/>
      <c r="AC330" s="1005"/>
      <c r="AD330" s="1005"/>
      <c r="AE330" s="1005"/>
      <c r="AF330" s="1005"/>
      <c r="AG330" s="479"/>
      <c r="AH330" s="592"/>
      <c r="AI330" s="592"/>
      <c r="AJ330" s="592"/>
      <c r="AK330" s="196"/>
      <c r="AL330" s="197"/>
      <c r="AM330" s="197"/>
      <c r="AN330" s="197"/>
      <c r="AO330" s="197"/>
      <c r="AP330" s="1151"/>
      <c r="AQ330" s="1005"/>
      <c r="AR330" s="282"/>
      <c r="AS330" s="282"/>
      <c r="AT330" s="282"/>
      <c r="AU330" s="282"/>
      <c r="AV330" s="282"/>
      <c r="AW330" s="282"/>
      <c r="AX330" s="1151"/>
      <c r="AY330" s="1005"/>
      <c r="AZ330" s="282"/>
      <c r="BA330" s="282"/>
      <c r="BB330" s="282"/>
      <c r="BC330" s="282"/>
      <c r="BD330" s="282"/>
      <c r="BE330" s="282"/>
      <c r="BF330" s="1151"/>
      <c r="BG330" s="1005"/>
      <c r="BH330" s="282"/>
      <c r="BI330" s="282"/>
      <c r="BJ330" s="282"/>
      <c r="BK330" s="282"/>
      <c r="BL330" s="282"/>
      <c r="BM330" s="282"/>
      <c r="BN330" s="1151"/>
      <c r="BO330" s="1005"/>
      <c r="BP330" s="282"/>
      <c r="BQ330" s="282"/>
      <c r="BR330" s="282"/>
      <c r="BS330" s="282"/>
      <c r="BT330" s="282"/>
      <c r="BU330" s="282"/>
    </row>
    <row r="331" spans="1:73" ht="40.15" customHeight="1" x14ac:dyDescent="0.25">
      <c r="A331" s="151"/>
      <c r="B331" s="24"/>
      <c r="C331" s="1449"/>
      <c r="D331" s="1050"/>
      <c r="E331" s="1062"/>
      <c r="F331" s="1266" t="s">
        <v>3727</v>
      </c>
      <c r="G331" s="1050" t="s">
        <v>2073</v>
      </c>
      <c r="H331" s="1050">
        <v>100</v>
      </c>
      <c r="I331" s="1050" t="s">
        <v>3041</v>
      </c>
      <c r="J331" s="1050">
        <v>45</v>
      </c>
      <c r="K331" s="1050" t="s">
        <v>3625</v>
      </c>
      <c r="L331" s="1050">
        <v>4502</v>
      </c>
      <c r="M331" s="1050" t="s">
        <v>3060</v>
      </c>
      <c r="N331" s="1263">
        <v>2024004540088</v>
      </c>
      <c r="O331" s="1050" t="s">
        <v>3724</v>
      </c>
      <c r="P331" s="1547" t="s">
        <v>1863</v>
      </c>
      <c r="Q331" s="1588">
        <v>100</v>
      </c>
      <c r="R331" s="1591" t="s">
        <v>2871</v>
      </c>
      <c r="S331" s="1041"/>
      <c r="T331" s="1023"/>
      <c r="U331" s="1008"/>
      <c r="V331" s="1008"/>
      <c r="W331" s="1008"/>
      <c r="X331" s="1008"/>
      <c r="Y331" s="1008"/>
      <c r="Z331" s="1005"/>
      <c r="AA331" s="1005"/>
      <c r="AB331" s="1005"/>
      <c r="AC331" s="1005"/>
      <c r="AD331" s="1005"/>
      <c r="AE331" s="1005"/>
      <c r="AF331" s="1005"/>
      <c r="AG331" s="196"/>
      <c r="AH331" s="592"/>
      <c r="AI331" s="592"/>
      <c r="AJ331" s="592"/>
      <c r="AK331" s="196"/>
      <c r="AL331" s="197"/>
      <c r="AM331" s="197"/>
      <c r="AN331" s="197"/>
      <c r="AO331" s="197"/>
      <c r="AP331" s="1151"/>
      <c r="AQ331" s="1005"/>
      <c r="AR331" s="282"/>
      <c r="AS331" s="282"/>
      <c r="AT331" s="282"/>
      <c r="AU331" s="282"/>
      <c r="AV331" s="282"/>
      <c r="AW331" s="282"/>
      <c r="AX331" s="1151"/>
      <c r="AY331" s="1005"/>
      <c r="AZ331" s="282"/>
      <c r="BA331" s="282"/>
      <c r="BB331" s="282"/>
      <c r="BC331" s="282"/>
      <c r="BD331" s="282"/>
      <c r="BE331" s="282"/>
      <c r="BF331" s="1151"/>
      <c r="BG331" s="1005"/>
      <c r="BH331" s="282"/>
      <c r="BI331" s="282"/>
      <c r="BJ331" s="282"/>
      <c r="BK331" s="282"/>
      <c r="BL331" s="282"/>
      <c r="BM331" s="282"/>
      <c r="BN331" s="1151"/>
      <c r="BO331" s="1005"/>
      <c r="BP331" s="282"/>
      <c r="BQ331" s="282"/>
      <c r="BR331" s="282"/>
      <c r="BS331" s="282"/>
      <c r="BT331" s="282"/>
      <c r="BU331" s="282"/>
    </row>
    <row r="332" spans="1:73" ht="40.15" customHeight="1" thickBot="1" x14ac:dyDescent="0.3">
      <c r="A332" s="151"/>
      <c r="B332" s="24"/>
      <c r="C332" s="1450"/>
      <c r="D332" s="1051"/>
      <c r="E332" s="1063"/>
      <c r="F332" s="1267" t="s">
        <v>3727</v>
      </c>
      <c r="G332" s="1051" t="s">
        <v>2073</v>
      </c>
      <c r="H332" s="1051">
        <v>100</v>
      </c>
      <c r="I332" s="1051" t="s">
        <v>3041</v>
      </c>
      <c r="J332" s="1051">
        <v>45</v>
      </c>
      <c r="K332" s="1051" t="s">
        <v>3625</v>
      </c>
      <c r="L332" s="1051">
        <v>4502</v>
      </c>
      <c r="M332" s="1051" t="s">
        <v>3060</v>
      </c>
      <c r="N332" s="1264">
        <v>2024004540088</v>
      </c>
      <c r="O332" s="1051" t="s">
        <v>3724</v>
      </c>
      <c r="P332" s="1548" t="s">
        <v>1863</v>
      </c>
      <c r="Q332" s="1589">
        <v>100</v>
      </c>
      <c r="R332" s="1592" t="s">
        <v>2871</v>
      </c>
      <c r="S332" s="1042"/>
      <c r="T332" s="1024"/>
      <c r="U332" s="1009"/>
      <c r="V332" s="1009"/>
      <c r="W332" s="1009"/>
      <c r="X332" s="1009"/>
      <c r="Y332" s="1009"/>
      <c r="Z332" s="1006"/>
      <c r="AA332" s="1006"/>
      <c r="AB332" s="1006"/>
      <c r="AC332" s="1006"/>
      <c r="AD332" s="1006"/>
      <c r="AE332" s="1006"/>
      <c r="AF332" s="1006"/>
      <c r="AG332" s="715"/>
      <c r="AH332" s="716"/>
      <c r="AI332" s="716"/>
      <c r="AJ332" s="716"/>
      <c r="AK332" s="715"/>
      <c r="AL332" s="717"/>
      <c r="AM332" s="717"/>
      <c r="AN332" s="717"/>
      <c r="AO332" s="717"/>
      <c r="AP332" s="1152"/>
      <c r="AQ332" s="1006"/>
      <c r="AR332" s="718"/>
      <c r="AS332" s="718"/>
      <c r="AT332" s="718"/>
      <c r="AU332" s="718"/>
      <c r="AV332" s="718"/>
      <c r="AW332" s="718"/>
      <c r="AX332" s="1152"/>
      <c r="AY332" s="1006"/>
      <c r="AZ332" s="718"/>
      <c r="BA332" s="718"/>
      <c r="BB332" s="718"/>
      <c r="BC332" s="718"/>
      <c r="BD332" s="718"/>
      <c r="BE332" s="718"/>
      <c r="BF332" s="1152"/>
      <c r="BG332" s="1006"/>
      <c r="BH332" s="718"/>
      <c r="BI332" s="718"/>
      <c r="BJ332" s="718"/>
      <c r="BK332" s="718"/>
      <c r="BL332" s="718"/>
      <c r="BM332" s="718"/>
      <c r="BN332" s="1152"/>
      <c r="BO332" s="1006"/>
      <c r="BP332" s="718"/>
      <c r="BQ332" s="718"/>
      <c r="BR332" s="718"/>
      <c r="BS332" s="718"/>
      <c r="BT332" s="718"/>
      <c r="BU332" s="718"/>
    </row>
    <row r="333" spans="1:73" ht="40.15" customHeight="1" thickTop="1" x14ac:dyDescent="0.25">
      <c r="A333" s="151"/>
      <c r="B333" s="24"/>
      <c r="C333" s="1448" t="s">
        <v>1905</v>
      </c>
      <c r="D333" s="1049" t="s">
        <v>1906</v>
      </c>
      <c r="E333" s="1061">
        <v>598</v>
      </c>
      <c r="F333" s="1265" t="s">
        <v>3725</v>
      </c>
      <c r="G333" s="1049" t="s">
        <v>3726</v>
      </c>
      <c r="H333" s="1049">
        <v>2</v>
      </c>
      <c r="I333" s="1049" t="s">
        <v>3041</v>
      </c>
      <c r="J333" s="1049">
        <v>45</v>
      </c>
      <c r="K333" s="1049" t="s">
        <v>3625</v>
      </c>
      <c r="L333" s="1049">
        <v>4502</v>
      </c>
      <c r="M333" s="1049" t="s">
        <v>3060</v>
      </c>
      <c r="N333" s="1262">
        <v>2026004540088</v>
      </c>
      <c r="O333" s="1049" t="s">
        <v>3724</v>
      </c>
      <c r="P333" s="1546" t="s">
        <v>1853</v>
      </c>
      <c r="Q333" s="1587">
        <v>2</v>
      </c>
      <c r="R333" s="1590" t="s">
        <v>2871</v>
      </c>
      <c r="S333" s="1040"/>
      <c r="T333" s="1022"/>
      <c r="U333" s="1007"/>
      <c r="V333" s="1007"/>
      <c r="W333" s="1007"/>
      <c r="X333" s="1007"/>
      <c r="Y333" s="1007"/>
      <c r="Z333" s="1004">
        <f t="shared" ref="Z333" si="1076">+AQ333+AY333+BG333+BO333</f>
        <v>0</v>
      </c>
      <c r="AA333" s="1004">
        <f t="shared" ref="AA333" si="1077">SUM(AR333:AR336,AZ333:AZ336,BH333:BH336,BP333:BP336)</f>
        <v>0</v>
      </c>
      <c r="AB333" s="1004">
        <f t="shared" ref="AB333" si="1078">SUM(AS333:AS336,BA333:BA336,BI333:BI336,BQ333:BQ336)</f>
        <v>0</v>
      </c>
      <c r="AC333" s="1004">
        <f t="shared" ref="AC333" si="1079">SUM(AT333:AT336,BB333:BB336,BJ333:BJ336,BR333:BR336)</f>
        <v>0</v>
      </c>
      <c r="AD333" s="1004">
        <f t="shared" ref="AD333" si="1080">SUM(AU333:AU336,BC333:BC336,BK333:BK336,BS333:BS336)</f>
        <v>0</v>
      </c>
      <c r="AE333" s="1004">
        <f t="shared" ref="AE333" si="1081">SUM(AV333:AV336,BD333:BD336,BL333:BL336,BT333:BT336)</f>
        <v>0</v>
      </c>
      <c r="AF333" s="1004">
        <f t="shared" ref="AF333" si="1082">SUM(AW333:AW336,BE333:BE336,BM333:BM336,BU333:BU336)</f>
        <v>0</v>
      </c>
      <c r="AG333" s="714"/>
      <c r="AH333" s="593"/>
      <c r="AI333" s="593"/>
      <c r="AJ333" s="593"/>
      <c r="AK333" s="207"/>
      <c r="AL333" s="208"/>
      <c r="AM333" s="208"/>
      <c r="AN333" s="208"/>
      <c r="AO333" s="208"/>
      <c r="AP333" s="1150">
        <f t="shared" ref="AP333" si="1083">+U333</f>
        <v>0</v>
      </c>
      <c r="AQ333" s="1004">
        <f t="shared" ref="AQ333" si="1084">SUM(AR333:AW336)</f>
        <v>0</v>
      </c>
      <c r="AR333" s="299"/>
      <c r="AS333" s="299"/>
      <c r="AT333" s="299"/>
      <c r="AU333" s="299"/>
      <c r="AV333" s="299"/>
      <c r="AW333" s="299"/>
      <c r="AX333" s="1150">
        <f t="shared" ref="AX333" si="1085">+V333</f>
        <v>0</v>
      </c>
      <c r="AY333" s="1004">
        <f t="shared" ref="AY333" si="1086">SUM(AZ333:BE336)</f>
        <v>0</v>
      </c>
      <c r="AZ333" s="299"/>
      <c r="BA333" s="299"/>
      <c r="BB333" s="299"/>
      <c r="BC333" s="299"/>
      <c r="BD333" s="299"/>
      <c r="BE333" s="299"/>
      <c r="BF333" s="1150">
        <f t="shared" ref="BF333" si="1087">+W333</f>
        <v>0</v>
      </c>
      <c r="BG333" s="1004">
        <f t="shared" ref="BG333" si="1088">SUM(BH333:BM336)</f>
        <v>0</v>
      </c>
      <c r="BH333" s="299"/>
      <c r="BI333" s="299"/>
      <c r="BJ333" s="299"/>
      <c r="BK333" s="299"/>
      <c r="BL333" s="299"/>
      <c r="BM333" s="299"/>
      <c r="BN333" s="1150">
        <f t="shared" ref="BN333" si="1089">+X333</f>
        <v>0</v>
      </c>
      <c r="BO333" s="1004">
        <f t="shared" ref="BO333" si="1090">SUM(BP333:BU336)</f>
        <v>0</v>
      </c>
      <c r="BP333" s="299"/>
      <c r="BQ333" s="299"/>
      <c r="BR333" s="299"/>
      <c r="BS333" s="299"/>
      <c r="BT333" s="299"/>
      <c r="BU333" s="299"/>
    </row>
    <row r="334" spans="1:73" ht="40.15" customHeight="1" x14ac:dyDescent="0.25">
      <c r="A334" s="151"/>
      <c r="B334" s="24"/>
      <c r="C334" s="1449"/>
      <c r="D334" s="1050"/>
      <c r="E334" s="1062"/>
      <c r="F334" s="1266" t="s">
        <v>3725</v>
      </c>
      <c r="G334" s="1050" t="s">
        <v>3726</v>
      </c>
      <c r="H334" s="1050">
        <v>2</v>
      </c>
      <c r="I334" s="1050" t="s">
        <v>3041</v>
      </c>
      <c r="J334" s="1050">
        <v>45</v>
      </c>
      <c r="K334" s="1050" t="s">
        <v>3625</v>
      </c>
      <c r="L334" s="1050">
        <v>4502</v>
      </c>
      <c r="M334" s="1050" t="s">
        <v>3060</v>
      </c>
      <c r="N334" s="1263">
        <v>2024004540088</v>
      </c>
      <c r="O334" s="1050" t="s">
        <v>3724</v>
      </c>
      <c r="P334" s="1547" t="s">
        <v>1853</v>
      </c>
      <c r="Q334" s="1588">
        <v>2</v>
      </c>
      <c r="R334" s="1591" t="s">
        <v>2871</v>
      </c>
      <c r="S334" s="1041"/>
      <c r="T334" s="1023"/>
      <c r="U334" s="1008"/>
      <c r="V334" s="1008"/>
      <c r="W334" s="1008"/>
      <c r="X334" s="1008"/>
      <c r="Y334" s="1008"/>
      <c r="Z334" s="1005"/>
      <c r="AA334" s="1005"/>
      <c r="AB334" s="1005"/>
      <c r="AC334" s="1005"/>
      <c r="AD334" s="1005"/>
      <c r="AE334" s="1005"/>
      <c r="AF334" s="1005"/>
      <c r="AG334" s="479"/>
      <c r="AH334" s="592"/>
      <c r="AI334" s="592"/>
      <c r="AJ334" s="592"/>
      <c r="AK334" s="196"/>
      <c r="AL334" s="197"/>
      <c r="AM334" s="197"/>
      <c r="AN334" s="197"/>
      <c r="AO334" s="197"/>
      <c r="AP334" s="1151"/>
      <c r="AQ334" s="1005"/>
      <c r="AR334" s="282"/>
      <c r="AS334" s="282"/>
      <c r="AT334" s="282"/>
      <c r="AU334" s="282"/>
      <c r="AV334" s="282"/>
      <c r="AW334" s="282"/>
      <c r="AX334" s="1151"/>
      <c r="AY334" s="1005"/>
      <c r="AZ334" s="282"/>
      <c r="BA334" s="282"/>
      <c r="BB334" s="282"/>
      <c r="BC334" s="282"/>
      <c r="BD334" s="282"/>
      <c r="BE334" s="282"/>
      <c r="BF334" s="1151"/>
      <c r="BG334" s="1005"/>
      <c r="BH334" s="282"/>
      <c r="BI334" s="282"/>
      <c r="BJ334" s="282"/>
      <c r="BK334" s="282"/>
      <c r="BL334" s="282"/>
      <c r="BM334" s="282"/>
      <c r="BN334" s="1151"/>
      <c r="BO334" s="1005"/>
      <c r="BP334" s="282"/>
      <c r="BQ334" s="282"/>
      <c r="BR334" s="282"/>
      <c r="BS334" s="282"/>
      <c r="BT334" s="282"/>
      <c r="BU334" s="282"/>
    </row>
    <row r="335" spans="1:73" ht="40.15" customHeight="1" x14ac:dyDescent="0.25">
      <c r="A335" s="151"/>
      <c r="B335" s="24"/>
      <c r="C335" s="1449"/>
      <c r="D335" s="1050"/>
      <c r="E335" s="1062"/>
      <c r="F335" s="1266" t="s">
        <v>3725</v>
      </c>
      <c r="G335" s="1050" t="s">
        <v>3726</v>
      </c>
      <c r="H335" s="1050">
        <v>2</v>
      </c>
      <c r="I335" s="1050" t="s">
        <v>3041</v>
      </c>
      <c r="J335" s="1050">
        <v>45</v>
      </c>
      <c r="K335" s="1050" t="s">
        <v>3625</v>
      </c>
      <c r="L335" s="1050">
        <v>4502</v>
      </c>
      <c r="M335" s="1050" t="s">
        <v>3060</v>
      </c>
      <c r="N335" s="1263">
        <v>2024004540088</v>
      </c>
      <c r="O335" s="1050" t="s">
        <v>3724</v>
      </c>
      <c r="P335" s="1547" t="s">
        <v>1853</v>
      </c>
      <c r="Q335" s="1588">
        <v>2</v>
      </c>
      <c r="R335" s="1591" t="s">
        <v>2871</v>
      </c>
      <c r="S335" s="1041"/>
      <c r="T335" s="1023"/>
      <c r="U335" s="1008"/>
      <c r="V335" s="1008"/>
      <c r="W335" s="1008"/>
      <c r="X335" s="1008"/>
      <c r="Y335" s="1008"/>
      <c r="Z335" s="1005"/>
      <c r="AA335" s="1005"/>
      <c r="AB335" s="1005"/>
      <c r="AC335" s="1005"/>
      <c r="AD335" s="1005"/>
      <c r="AE335" s="1005"/>
      <c r="AF335" s="1005"/>
      <c r="AG335" s="196"/>
      <c r="AH335" s="592"/>
      <c r="AI335" s="592"/>
      <c r="AJ335" s="592"/>
      <c r="AK335" s="196"/>
      <c r="AL335" s="197"/>
      <c r="AM335" s="197"/>
      <c r="AN335" s="197"/>
      <c r="AO335" s="197"/>
      <c r="AP335" s="1151"/>
      <c r="AQ335" s="1005"/>
      <c r="AR335" s="282"/>
      <c r="AS335" s="282"/>
      <c r="AT335" s="282"/>
      <c r="AU335" s="282"/>
      <c r="AV335" s="282"/>
      <c r="AW335" s="282"/>
      <c r="AX335" s="1151"/>
      <c r="AY335" s="1005"/>
      <c r="AZ335" s="282"/>
      <c r="BA335" s="282"/>
      <c r="BB335" s="282"/>
      <c r="BC335" s="282"/>
      <c r="BD335" s="282"/>
      <c r="BE335" s="282"/>
      <c r="BF335" s="1151"/>
      <c r="BG335" s="1005"/>
      <c r="BH335" s="282"/>
      <c r="BI335" s="282"/>
      <c r="BJ335" s="282"/>
      <c r="BK335" s="282"/>
      <c r="BL335" s="282"/>
      <c r="BM335" s="282"/>
      <c r="BN335" s="1151"/>
      <c r="BO335" s="1005"/>
      <c r="BP335" s="282"/>
      <c r="BQ335" s="282"/>
      <c r="BR335" s="282"/>
      <c r="BS335" s="282"/>
      <c r="BT335" s="282"/>
      <c r="BU335" s="282"/>
    </row>
    <row r="336" spans="1:73" ht="40.15" customHeight="1" thickBot="1" x14ac:dyDescent="0.3">
      <c r="A336" s="151"/>
      <c r="B336" s="24"/>
      <c r="C336" s="1449"/>
      <c r="D336" s="1050"/>
      <c r="E336" s="1062"/>
      <c r="F336" s="1266" t="s">
        <v>3725</v>
      </c>
      <c r="G336" s="1050" t="s">
        <v>3726</v>
      </c>
      <c r="H336" s="1050">
        <v>2</v>
      </c>
      <c r="I336" s="1050" t="s">
        <v>3041</v>
      </c>
      <c r="J336" s="1050">
        <v>45</v>
      </c>
      <c r="K336" s="1050" t="s">
        <v>3625</v>
      </c>
      <c r="L336" s="1050">
        <v>4502</v>
      </c>
      <c r="M336" s="1050" t="s">
        <v>3060</v>
      </c>
      <c r="N336" s="1263">
        <v>2024004540088</v>
      </c>
      <c r="O336" s="1050" t="s">
        <v>3724</v>
      </c>
      <c r="P336" s="1547" t="s">
        <v>1853</v>
      </c>
      <c r="Q336" s="1588">
        <v>2</v>
      </c>
      <c r="R336" s="1591" t="s">
        <v>2871</v>
      </c>
      <c r="S336" s="1042"/>
      <c r="T336" s="1024"/>
      <c r="U336" s="1009"/>
      <c r="V336" s="1009"/>
      <c r="W336" s="1009"/>
      <c r="X336" s="1009"/>
      <c r="Y336" s="1009"/>
      <c r="Z336" s="1006"/>
      <c r="AA336" s="1006"/>
      <c r="AB336" s="1006"/>
      <c r="AC336" s="1006"/>
      <c r="AD336" s="1006"/>
      <c r="AE336" s="1006"/>
      <c r="AF336" s="1006"/>
      <c r="AG336" s="715"/>
      <c r="AH336" s="716"/>
      <c r="AI336" s="716"/>
      <c r="AJ336" s="716"/>
      <c r="AK336" s="715"/>
      <c r="AL336" s="717"/>
      <c r="AM336" s="717"/>
      <c r="AN336" s="717"/>
      <c r="AO336" s="717"/>
      <c r="AP336" s="1152"/>
      <c r="AQ336" s="1006"/>
      <c r="AR336" s="718"/>
      <c r="AS336" s="718"/>
      <c r="AT336" s="718"/>
      <c r="AU336" s="718"/>
      <c r="AV336" s="718"/>
      <c r="AW336" s="718"/>
      <c r="AX336" s="1152"/>
      <c r="AY336" s="1006"/>
      <c r="AZ336" s="718"/>
      <c r="BA336" s="718"/>
      <c r="BB336" s="718"/>
      <c r="BC336" s="718"/>
      <c r="BD336" s="718"/>
      <c r="BE336" s="718"/>
      <c r="BF336" s="1152"/>
      <c r="BG336" s="1006"/>
      <c r="BH336" s="718"/>
      <c r="BI336" s="718"/>
      <c r="BJ336" s="718"/>
      <c r="BK336" s="718"/>
      <c r="BL336" s="718"/>
      <c r="BM336" s="718"/>
      <c r="BN336" s="1152"/>
      <c r="BO336" s="1006"/>
      <c r="BP336" s="718"/>
      <c r="BQ336" s="718"/>
      <c r="BR336" s="718"/>
      <c r="BS336" s="718"/>
      <c r="BT336" s="718"/>
      <c r="BU336" s="718"/>
    </row>
    <row r="337" spans="1:73" ht="40.15" customHeight="1" thickTop="1" thickBot="1" x14ac:dyDescent="0.3">
      <c r="A337" s="151"/>
      <c r="B337" s="924" t="s">
        <v>1907</v>
      </c>
      <c r="C337" s="238" t="s">
        <v>175</v>
      </c>
      <c r="D337" s="421"/>
      <c r="E337" s="662"/>
      <c r="F337" s="447"/>
      <c r="G337" s="373"/>
      <c r="H337" s="375"/>
      <c r="I337" s="375"/>
      <c r="J337" s="376"/>
      <c r="K337" s="376"/>
      <c r="L337" s="421"/>
      <c r="M337" s="423"/>
      <c r="N337" s="663"/>
      <c r="O337" s="664"/>
      <c r="P337" s="664"/>
      <c r="Q337" s="666"/>
      <c r="R337" s="698"/>
      <c r="S337" s="698"/>
      <c r="T337" s="783"/>
      <c r="U337" s="668"/>
      <c r="V337" s="668"/>
      <c r="W337" s="668"/>
      <c r="X337" s="668"/>
      <c r="Y337" s="248"/>
      <c r="Z337" s="700">
        <f t="shared" si="1023"/>
        <v>0</v>
      </c>
      <c r="AA337" s="700">
        <f t="shared" si="1023"/>
        <v>0</v>
      </c>
      <c r="AB337" s="700">
        <f t="shared" si="1023"/>
        <v>0</v>
      </c>
      <c r="AC337" s="700">
        <f t="shared" si="1023"/>
        <v>0</v>
      </c>
      <c r="AD337" s="700">
        <f t="shared" si="1023"/>
        <v>0</v>
      </c>
      <c r="AE337" s="700">
        <f t="shared" si="1023"/>
        <v>0</v>
      </c>
      <c r="AF337" s="700">
        <f t="shared" si="1023"/>
        <v>0</v>
      </c>
      <c r="AG337" s="246"/>
      <c r="AH337" s="246"/>
      <c r="AI337" s="246"/>
      <c r="AJ337" s="246"/>
      <c r="AK337" s="246"/>
      <c r="AL337" s="246"/>
      <c r="AM337" s="246"/>
      <c r="AN337" s="246"/>
      <c r="AO337" s="246"/>
      <c r="AP337" s="784"/>
      <c r="AQ337" s="670">
        <f t="shared" ref="AQ337" si="1091">SUM(AQ338:AQ349)</f>
        <v>0</v>
      </c>
      <c r="AR337" s="670">
        <f>SUM(AR338:AR349)</f>
        <v>0</v>
      </c>
      <c r="AS337" s="670">
        <f t="shared" ref="AS337:AW337" si="1092">SUM(AS338:AS349)</f>
        <v>0</v>
      </c>
      <c r="AT337" s="670">
        <f t="shared" si="1092"/>
        <v>0</v>
      </c>
      <c r="AU337" s="670">
        <f t="shared" si="1092"/>
        <v>0</v>
      </c>
      <c r="AV337" s="670">
        <f t="shared" si="1092"/>
        <v>0</v>
      </c>
      <c r="AW337" s="670">
        <f t="shared" si="1092"/>
        <v>0</v>
      </c>
      <c r="AX337" s="784"/>
      <c r="AY337" s="670">
        <f t="shared" ref="AY337" si="1093">SUM(AY338:AY349)</f>
        <v>0</v>
      </c>
      <c r="AZ337" s="670">
        <f>SUM(AZ338:AZ349)</f>
        <v>0</v>
      </c>
      <c r="BA337" s="670">
        <f t="shared" ref="BA337:BE337" si="1094">SUM(BA338:BA349)</f>
        <v>0</v>
      </c>
      <c r="BB337" s="670">
        <f t="shared" si="1094"/>
        <v>0</v>
      </c>
      <c r="BC337" s="670">
        <f t="shared" si="1094"/>
        <v>0</v>
      </c>
      <c r="BD337" s="670">
        <f t="shared" si="1094"/>
        <v>0</v>
      </c>
      <c r="BE337" s="670">
        <f t="shared" si="1094"/>
        <v>0</v>
      </c>
      <c r="BF337" s="784"/>
      <c r="BG337" s="670">
        <f t="shared" ref="BG337" si="1095">SUM(BG338:BG349)</f>
        <v>0</v>
      </c>
      <c r="BH337" s="670">
        <f>SUM(BH338:BH349)</f>
        <v>0</v>
      </c>
      <c r="BI337" s="670">
        <f t="shared" ref="BI337:BM337" si="1096">SUM(BI338:BI349)</f>
        <v>0</v>
      </c>
      <c r="BJ337" s="670">
        <f t="shared" si="1096"/>
        <v>0</v>
      </c>
      <c r="BK337" s="670">
        <f t="shared" si="1096"/>
        <v>0</v>
      </c>
      <c r="BL337" s="670">
        <f t="shared" si="1096"/>
        <v>0</v>
      </c>
      <c r="BM337" s="670">
        <f t="shared" si="1096"/>
        <v>0</v>
      </c>
      <c r="BN337" s="784"/>
      <c r="BO337" s="670">
        <f t="shared" ref="BO337" si="1097">SUM(BO338:BO349)</f>
        <v>0</v>
      </c>
      <c r="BP337" s="670">
        <f>SUM(BP338:BP349)</f>
        <v>0</v>
      </c>
      <c r="BQ337" s="670">
        <f t="shared" ref="BQ337:BU337" si="1098">SUM(BQ338:BQ349)</f>
        <v>0</v>
      </c>
      <c r="BR337" s="670">
        <f t="shared" si="1098"/>
        <v>0</v>
      </c>
      <c r="BS337" s="670">
        <f t="shared" si="1098"/>
        <v>0</v>
      </c>
      <c r="BT337" s="670">
        <f t="shared" si="1098"/>
        <v>0</v>
      </c>
      <c r="BU337" s="670">
        <f t="shared" si="1098"/>
        <v>0</v>
      </c>
    </row>
    <row r="338" spans="1:73" ht="40.15" customHeight="1" thickTop="1" x14ac:dyDescent="0.25">
      <c r="A338" s="151"/>
      <c r="B338" s="24"/>
      <c r="C338" s="1449" t="s">
        <v>1908</v>
      </c>
      <c r="D338" s="1050" t="s">
        <v>1909</v>
      </c>
      <c r="E338" s="1062">
        <v>599</v>
      </c>
      <c r="F338" s="1266" t="s">
        <v>3684</v>
      </c>
      <c r="G338" s="1050" t="s">
        <v>485</v>
      </c>
      <c r="H338" s="1050">
        <v>200</v>
      </c>
      <c r="I338" s="1050" t="s">
        <v>3041</v>
      </c>
      <c r="J338" s="1050">
        <v>45</v>
      </c>
      <c r="K338" s="1050" t="s">
        <v>3625</v>
      </c>
      <c r="L338" s="1050">
        <v>4502</v>
      </c>
      <c r="M338" s="1050" t="s">
        <v>3060</v>
      </c>
      <c r="N338" s="1263">
        <v>2026004540088</v>
      </c>
      <c r="O338" s="1050" t="s">
        <v>3724</v>
      </c>
      <c r="P338" s="1547" t="s">
        <v>383</v>
      </c>
      <c r="Q338" s="1588">
        <v>200</v>
      </c>
      <c r="R338" s="1591" t="s">
        <v>2871</v>
      </c>
      <c r="S338" s="1040"/>
      <c r="T338" s="1022"/>
      <c r="U338" s="1007"/>
      <c r="V338" s="1007"/>
      <c r="W338" s="1007"/>
      <c r="X338" s="1007"/>
      <c r="Y338" s="1007"/>
      <c r="Z338" s="1004">
        <f t="shared" si="1023"/>
        <v>0</v>
      </c>
      <c r="AA338" s="1004">
        <f t="shared" ref="AA338" si="1099">SUM(AR338:AR341,AZ338:AZ341,BH338:BH341,BP338:BP341)</f>
        <v>0</v>
      </c>
      <c r="AB338" s="1004">
        <f t="shared" ref="AB338" si="1100">SUM(AS338:AS341,BA338:BA341,BI338:BI341,BQ338:BQ341)</f>
        <v>0</v>
      </c>
      <c r="AC338" s="1004">
        <f t="shared" ref="AC338" si="1101">SUM(AT338:AT341,BB338:BB341,BJ338:BJ341,BR338:BR341)</f>
        <v>0</v>
      </c>
      <c r="AD338" s="1004">
        <f t="shared" ref="AD338" si="1102">SUM(AU338:AU341,BC338:BC341,BK338:BK341,BS338:BS341)</f>
        <v>0</v>
      </c>
      <c r="AE338" s="1004">
        <f t="shared" ref="AE338" si="1103">SUM(AV338:AV341,BD338:BD341,BL338:BL341,BT338:BT341)</f>
        <v>0</v>
      </c>
      <c r="AF338" s="1004">
        <f t="shared" ref="AF338" si="1104">SUM(AW338:AW341,BE338:BE341,BM338:BM341,BU338:BU341)</f>
        <v>0</v>
      </c>
      <c r="AG338" s="714"/>
      <c r="AH338" s="593"/>
      <c r="AI338" s="593"/>
      <c r="AJ338" s="593"/>
      <c r="AK338" s="207"/>
      <c r="AL338" s="208"/>
      <c r="AM338" s="208"/>
      <c r="AN338" s="208"/>
      <c r="AO338" s="208"/>
      <c r="AP338" s="1150">
        <f t="shared" ref="AP338" si="1105">+U338</f>
        <v>0</v>
      </c>
      <c r="AQ338" s="1004">
        <f t="shared" ref="AQ338" si="1106">SUM(AR338:AW341)</f>
        <v>0</v>
      </c>
      <c r="AR338" s="299"/>
      <c r="AS338" s="299"/>
      <c r="AT338" s="299"/>
      <c r="AU338" s="299"/>
      <c r="AV338" s="299"/>
      <c r="AW338" s="299"/>
      <c r="AX338" s="1150">
        <f t="shared" ref="AX338" si="1107">+V338</f>
        <v>0</v>
      </c>
      <c r="AY338" s="1004">
        <f t="shared" ref="AY338" si="1108">SUM(AZ338:BE341)</f>
        <v>0</v>
      </c>
      <c r="AZ338" s="299"/>
      <c r="BA338" s="299"/>
      <c r="BB338" s="299"/>
      <c r="BC338" s="299"/>
      <c r="BD338" s="299"/>
      <c r="BE338" s="299"/>
      <c r="BF338" s="1150">
        <f t="shared" ref="BF338" si="1109">+W338</f>
        <v>0</v>
      </c>
      <c r="BG338" s="1004">
        <f t="shared" ref="BG338" si="1110">SUM(BH338:BM341)</f>
        <v>0</v>
      </c>
      <c r="BH338" s="299"/>
      <c r="BI338" s="299"/>
      <c r="BJ338" s="299"/>
      <c r="BK338" s="299"/>
      <c r="BL338" s="299"/>
      <c r="BM338" s="299"/>
      <c r="BN338" s="1150">
        <f t="shared" ref="BN338" si="1111">+X338</f>
        <v>0</v>
      </c>
      <c r="BO338" s="1004">
        <f t="shared" ref="BO338" si="1112">SUM(BP338:BU341)</f>
        <v>0</v>
      </c>
      <c r="BP338" s="299"/>
      <c r="BQ338" s="299"/>
      <c r="BR338" s="299"/>
      <c r="BS338" s="299"/>
      <c r="BT338" s="299"/>
      <c r="BU338" s="299"/>
    </row>
    <row r="339" spans="1:73" ht="40.15" customHeight="1" x14ac:dyDescent="0.25">
      <c r="A339" s="151"/>
      <c r="B339" s="24"/>
      <c r="C339" s="1449"/>
      <c r="D339" s="1050"/>
      <c r="E339" s="1062"/>
      <c r="F339" s="1266" t="s">
        <v>3684</v>
      </c>
      <c r="G339" s="1050" t="s">
        <v>485</v>
      </c>
      <c r="H339" s="1050">
        <v>200</v>
      </c>
      <c r="I339" s="1050" t="s">
        <v>3041</v>
      </c>
      <c r="J339" s="1050">
        <v>45</v>
      </c>
      <c r="K339" s="1050" t="s">
        <v>3625</v>
      </c>
      <c r="L339" s="1050">
        <v>4502</v>
      </c>
      <c r="M339" s="1050" t="s">
        <v>3060</v>
      </c>
      <c r="N339" s="1263">
        <v>2024004540088</v>
      </c>
      <c r="O339" s="1050" t="s">
        <v>3724</v>
      </c>
      <c r="P339" s="1547" t="s">
        <v>383</v>
      </c>
      <c r="Q339" s="1588">
        <v>200</v>
      </c>
      <c r="R339" s="1591" t="s">
        <v>2871</v>
      </c>
      <c r="S339" s="1041"/>
      <c r="T339" s="1023"/>
      <c r="U339" s="1008"/>
      <c r="V339" s="1008"/>
      <c r="W339" s="1008"/>
      <c r="X339" s="1008"/>
      <c r="Y339" s="1008"/>
      <c r="Z339" s="1005"/>
      <c r="AA339" s="1005"/>
      <c r="AB339" s="1005"/>
      <c r="AC339" s="1005"/>
      <c r="AD339" s="1005"/>
      <c r="AE339" s="1005"/>
      <c r="AF339" s="1005"/>
      <c r="AG339" s="479"/>
      <c r="AH339" s="592"/>
      <c r="AI339" s="592"/>
      <c r="AJ339" s="592"/>
      <c r="AK339" s="196"/>
      <c r="AL339" s="197"/>
      <c r="AM339" s="197"/>
      <c r="AN339" s="197"/>
      <c r="AO339" s="197"/>
      <c r="AP339" s="1151"/>
      <c r="AQ339" s="1005"/>
      <c r="AR339" s="282"/>
      <c r="AS339" s="282"/>
      <c r="AT339" s="282"/>
      <c r="AU339" s="282"/>
      <c r="AV339" s="282"/>
      <c r="AW339" s="282"/>
      <c r="AX339" s="1151"/>
      <c r="AY339" s="1005"/>
      <c r="AZ339" s="282"/>
      <c r="BA339" s="282"/>
      <c r="BB339" s="282"/>
      <c r="BC339" s="282"/>
      <c r="BD339" s="282"/>
      <c r="BE339" s="282"/>
      <c r="BF339" s="1151"/>
      <c r="BG339" s="1005"/>
      <c r="BH339" s="282"/>
      <c r="BI339" s="282"/>
      <c r="BJ339" s="282"/>
      <c r="BK339" s="282"/>
      <c r="BL339" s="282"/>
      <c r="BM339" s="282"/>
      <c r="BN339" s="1151"/>
      <c r="BO339" s="1005"/>
      <c r="BP339" s="282"/>
      <c r="BQ339" s="282"/>
      <c r="BR339" s="282"/>
      <c r="BS339" s="282"/>
      <c r="BT339" s="282"/>
      <c r="BU339" s="282"/>
    </row>
    <row r="340" spans="1:73" ht="40.15" customHeight="1" x14ac:dyDescent="0.25">
      <c r="A340" s="151"/>
      <c r="B340" s="24"/>
      <c r="C340" s="1449"/>
      <c r="D340" s="1050"/>
      <c r="E340" s="1062"/>
      <c r="F340" s="1266" t="s">
        <v>3684</v>
      </c>
      <c r="G340" s="1050" t="s">
        <v>485</v>
      </c>
      <c r="H340" s="1050">
        <v>200</v>
      </c>
      <c r="I340" s="1050" t="s">
        <v>3041</v>
      </c>
      <c r="J340" s="1050">
        <v>45</v>
      </c>
      <c r="K340" s="1050" t="s">
        <v>3625</v>
      </c>
      <c r="L340" s="1050">
        <v>4502</v>
      </c>
      <c r="M340" s="1050" t="s">
        <v>3060</v>
      </c>
      <c r="N340" s="1263">
        <v>2024004540088</v>
      </c>
      <c r="O340" s="1050" t="s">
        <v>3724</v>
      </c>
      <c r="P340" s="1547" t="s">
        <v>383</v>
      </c>
      <c r="Q340" s="1588">
        <v>200</v>
      </c>
      <c r="R340" s="1591" t="s">
        <v>2871</v>
      </c>
      <c r="S340" s="1041"/>
      <c r="T340" s="1023"/>
      <c r="U340" s="1008"/>
      <c r="V340" s="1008"/>
      <c r="W340" s="1008"/>
      <c r="X340" s="1008"/>
      <c r="Y340" s="1008"/>
      <c r="Z340" s="1005"/>
      <c r="AA340" s="1005"/>
      <c r="AB340" s="1005"/>
      <c r="AC340" s="1005"/>
      <c r="AD340" s="1005"/>
      <c r="AE340" s="1005"/>
      <c r="AF340" s="1005"/>
      <c r="AG340" s="196"/>
      <c r="AH340" s="592"/>
      <c r="AI340" s="592"/>
      <c r="AJ340" s="592"/>
      <c r="AK340" s="196"/>
      <c r="AL340" s="197"/>
      <c r="AM340" s="197"/>
      <c r="AN340" s="197"/>
      <c r="AO340" s="197"/>
      <c r="AP340" s="1151"/>
      <c r="AQ340" s="1005"/>
      <c r="AR340" s="282"/>
      <c r="AS340" s="282"/>
      <c r="AT340" s="282"/>
      <c r="AU340" s="282"/>
      <c r="AV340" s="282"/>
      <c r="AW340" s="282"/>
      <c r="AX340" s="1151"/>
      <c r="AY340" s="1005"/>
      <c r="AZ340" s="282"/>
      <c r="BA340" s="282"/>
      <c r="BB340" s="282"/>
      <c r="BC340" s="282"/>
      <c r="BD340" s="282"/>
      <c r="BE340" s="282"/>
      <c r="BF340" s="1151"/>
      <c r="BG340" s="1005"/>
      <c r="BH340" s="282"/>
      <c r="BI340" s="282"/>
      <c r="BJ340" s="282"/>
      <c r="BK340" s="282"/>
      <c r="BL340" s="282"/>
      <c r="BM340" s="282"/>
      <c r="BN340" s="1151"/>
      <c r="BO340" s="1005"/>
      <c r="BP340" s="282"/>
      <c r="BQ340" s="282"/>
      <c r="BR340" s="282"/>
      <c r="BS340" s="282"/>
      <c r="BT340" s="282"/>
      <c r="BU340" s="282"/>
    </row>
    <row r="341" spans="1:73" ht="40.15" customHeight="1" thickBot="1" x14ac:dyDescent="0.3">
      <c r="A341" s="151"/>
      <c r="B341" s="24"/>
      <c r="C341" s="1450"/>
      <c r="D341" s="1051"/>
      <c r="E341" s="1063"/>
      <c r="F341" s="1267" t="s">
        <v>3684</v>
      </c>
      <c r="G341" s="1051" t="s">
        <v>485</v>
      </c>
      <c r="H341" s="1051">
        <v>200</v>
      </c>
      <c r="I341" s="1051" t="s">
        <v>3041</v>
      </c>
      <c r="J341" s="1051">
        <v>45</v>
      </c>
      <c r="K341" s="1051" t="s">
        <v>3625</v>
      </c>
      <c r="L341" s="1051">
        <v>4502</v>
      </c>
      <c r="M341" s="1051" t="s">
        <v>3060</v>
      </c>
      <c r="N341" s="1264">
        <v>2024004540088</v>
      </c>
      <c r="O341" s="1051" t="s">
        <v>3724</v>
      </c>
      <c r="P341" s="1548" t="s">
        <v>383</v>
      </c>
      <c r="Q341" s="1589">
        <v>200</v>
      </c>
      <c r="R341" s="1592" t="s">
        <v>2871</v>
      </c>
      <c r="S341" s="1042"/>
      <c r="T341" s="1024"/>
      <c r="U341" s="1009"/>
      <c r="V341" s="1009"/>
      <c r="W341" s="1009"/>
      <c r="X341" s="1009"/>
      <c r="Y341" s="1009"/>
      <c r="Z341" s="1006"/>
      <c r="AA341" s="1006"/>
      <c r="AB341" s="1006"/>
      <c r="AC341" s="1006"/>
      <c r="AD341" s="1006"/>
      <c r="AE341" s="1006"/>
      <c r="AF341" s="1006"/>
      <c r="AG341" s="715"/>
      <c r="AH341" s="716"/>
      <c r="AI341" s="716"/>
      <c r="AJ341" s="716"/>
      <c r="AK341" s="715"/>
      <c r="AL341" s="717"/>
      <c r="AM341" s="717"/>
      <c r="AN341" s="717"/>
      <c r="AO341" s="717"/>
      <c r="AP341" s="1152"/>
      <c r="AQ341" s="1006"/>
      <c r="AR341" s="718"/>
      <c r="AS341" s="718"/>
      <c r="AT341" s="718"/>
      <c r="AU341" s="718"/>
      <c r="AV341" s="718"/>
      <c r="AW341" s="718"/>
      <c r="AX341" s="1152"/>
      <c r="AY341" s="1006"/>
      <c r="AZ341" s="718"/>
      <c r="BA341" s="718"/>
      <c r="BB341" s="718"/>
      <c r="BC341" s="718"/>
      <c r="BD341" s="718"/>
      <c r="BE341" s="718"/>
      <c r="BF341" s="1152"/>
      <c r="BG341" s="1006"/>
      <c r="BH341" s="718"/>
      <c r="BI341" s="718"/>
      <c r="BJ341" s="718"/>
      <c r="BK341" s="718"/>
      <c r="BL341" s="718"/>
      <c r="BM341" s="718"/>
      <c r="BN341" s="1152"/>
      <c r="BO341" s="1006"/>
      <c r="BP341" s="718"/>
      <c r="BQ341" s="718"/>
      <c r="BR341" s="718"/>
      <c r="BS341" s="718"/>
      <c r="BT341" s="718"/>
      <c r="BU341" s="718"/>
    </row>
    <row r="342" spans="1:73" ht="40.15" customHeight="1" thickTop="1" x14ac:dyDescent="0.25">
      <c r="A342" s="151"/>
      <c r="B342" s="24"/>
      <c r="C342" s="1448" t="s">
        <v>1910</v>
      </c>
      <c r="D342" s="1049" t="s">
        <v>1911</v>
      </c>
      <c r="E342" s="1061">
        <v>600</v>
      </c>
      <c r="F342" s="1064" t="s">
        <v>3684</v>
      </c>
      <c r="G342" s="1043" t="s">
        <v>485</v>
      </c>
      <c r="H342" s="1043">
        <v>150</v>
      </c>
      <c r="I342" s="1043" t="s">
        <v>3041</v>
      </c>
      <c r="J342" s="1043">
        <v>45</v>
      </c>
      <c r="K342" s="1043" t="s">
        <v>3625</v>
      </c>
      <c r="L342" s="1043">
        <v>4502</v>
      </c>
      <c r="M342" s="1043" t="s">
        <v>3060</v>
      </c>
      <c r="N342" s="1046">
        <v>2026004540088</v>
      </c>
      <c r="O342" s="1049" t="s">
        <v>3724</v>
      </c>
      <c r="P342" s="1593" t="s">
        <v>383</v>
      </c>
      <c r="Q342" s="1596">
        <v>150</v>
      </c>
      <c r="R342" s="1599" t="s">
        <v>2871</v>
      </c>
      <c r="S342" s="1040"/>
      <c r="T342" s="1022"/>
      <c r="U342" s="1007"/>
      <c r="V342" s="1007"/>
      <c r="W342" s="1007"/>
      <c r="X342" s="1007"/>
      <c r="Y342" s="1007"/>
      <c r="Z342" s="1004">
        <f t="shared" ref="Z342" si="1113">+AQ342+AY342+BG342+BO342</f>
        <v>0</v>
      </c>
      <c r="AA342" s="1004">
        <f t="shared" ref="AA342" si="1114">SUM(AR342:AR345,AZ342:AZ345,BH342:BH345,BP342:BP345)</f>
        <v>0</v>
      </c>
      <c r="AB342" s="1004">
        <f t="shared" ref="AB342" si="1115">SUM(AS342:AS345,BA342:BA345,BI342:BI345,BQ342:BQ345)</f>
        <v>0</v>
      </c>
      <c r="AC342" s="1004">
        <f t="shared" ref="AC342" si="1116">SUM(AT342:AT345,BB342:BB345,BJ342:BJ345,BR342:BR345)</f>
        <v>0</v>
      </c>
      <c r="AD342" s="1004">
        <f t="shared" ref="AD342" si="1117">SUM(AU342:AU345,BC342:BC345,BK342:BK345,BS342:BS345)</f>
        <v>0</v>
      </c>
      <c r="AE342" s="1004">
        <f t="shared" ref="AE342" si="1118">SUM(AV342:AV345,BD342:BD345,BL342:BL345,BT342:BT345)</f>
        <v>0</v>
      </c>
      <c r="AF342" s="1004">
        <f t="shared" ref="AF342" si="1119">SUM(AW342:AW345,BE342:BE345,BM342:BM345,BU342:BU345)</f>
        <v>0</v>
      </c>
      <c r="AG342" s="714"/>
      <c r="AH342" s="593"/>
      <c r="AI342" s="593"/>
      <c r="AJ342" s="593"/>
      <c r="AK342" s="207"/>
      <c r="AL342" s="208"/>
      <c r="AM342" s="208"/>
      <c r="AN342" s="208"/>
      <c r="AO342" s="208"/>
      <c r="AP342" s="1150">
        <f t="shared" ref="AP342" si="1120">+U342</f>
        <v>0</v>
      </c>
      <c r="AQ342" s="1004">
        <f t="shared" ref="AQ342" si="1121">SUM(AR342:AW345)</f>
        <v>0</v>
      </c>
      <c r="AR342" s="299"/>
      <c r="AS342" s="299"/>
      <c r="AT342" s="299"/>
      <c r="AU342" s="299"/>
      <c r="AV342" s="299"/>
      <c r="AW342" s="299"/>
      <c r="AX342" s="1150">
        <f t="shared" ref="AX342" si="1122">+V342</f>
        <v>0</v>
      </c>
      <c r="AY342" s="1004">
        <f t="shared" ref="AY342" si="1123">SUM(AZ342:BE345)</f>
        <v>0</v>
      </c>
      <c r="AZ342" s="299"/>
      <c r="BA342" s="299"/>
      <c r="BB342" s="299"/>
      <c r="BC342" s="299"/>
      <c r="BD342" s="299"/>
      <c r="BE342" s="299"/>
      <c r="BF342" s="1150">
        <f t="shared" ref="BF342" si="1124">+W342</f>
        <v>0</v>
      </c>
      <c r="BG342" s="1004">
        <f t="shared" ref="BG342" si="1125">SUM(BH342:BM345)</f>
        <v>0</v>
      </c>
      <c r="BH342" s="299"/>
      <c r="BI342" s="299"/>
      <c r="BJ342" s="299"/>
      <c r="BK342" s="299"/>
      <c r="BL342" s="299"/>
      <c r="BM342" s="299"/>
      <c r="BN342" s="1150">
        <f t="shared" ref="BN342" si="1126">+X342</f>
        <v>0</v>
      </c>
      <c r="BO342" s="1004">
        <f t="shared" ref="BO342" si="1127">SUM(BP342:BU345)</f>
        <v>0</v>
      </c>
      <c r="BP342" s="299"/>
      <c r="BQ342" s="299"/>
      <c r="BR342" s="299"/>
      <c r="BS342" s="299"/>
      <c r="BT342" s="299"/>
      <c r="BU342" s="299"/>
    </row>
    <row r="343" spans="1:73" ht="40.15" customHeight="1" x14ac:dyDescent="0.25">
      <c r="A343" s="151"/>
      <c r="B343" s="24"/>
      <c r="C343" s="1449"/>
      <c r="D343" s="1050"/>
      <c r="E343" s="1062"/>
      <c r="F343" s="1065" t="s">
        <v>3684</v>
      </c>
      <c r="G343" s="1044" t="s">
        <v>485</v>
      </c>
      <c r="H343" s="1044">
        <v>150</v>
      </c>
      <c r="I343" s="1044" t="s">
        <v>3041</v>
      </c>
      <c r="J343" s="1044">
        <v>45</v>
      </c>
      <c r="K343" s="1044" t="s">
        <v>3625</v>
      </c>
      <c r="L343" s="1044">
        <v>4502</v>
      </c>
      <c r="M343" s="1044" t="s">
        <v>3060</v>
      </c>
      <c r="N343" s="1047"/>
      <c r="O343" s="1050" t="s">
        <v>3724</v>
      </c>
      <c r="P343" s="1594" t="s">
        <v>383</v>
      </c>
      <c r="Q343" s="1597">
        <v>150</v>
      </c>
      <c r="R343" s="1600" t="s">
        <v>2871</v>
      </c>
      <c r="S343" s="1041"/>
      <c r="T343" s="1023"/>
      <c r="U343" s="1008"/>
      <c r="V343" s="1008"/>
      <c r="W343" s="1008"/>
      <c r="X343" s="1008"/>
      <c r="Y343" s="1008"/>
      <c r="Z343" s="1005"/>
      <c r="AA343" s="1005"/>
      <c r="AB343" s="1005"/>
      <c r="AC343" s="1005"/>
      <c r="AD343" s="1005"/>
      <c r="AE343" s="1005"/>
      <c r="AF343" s="1005"/>
      <c r="AG343" s="479"/>
      <c r="AH343" s="592"/>
      <c r="AI343" s="592"/>
      <c r="AJ343" s="592"/>
      <c r="AK343" s="196"/>
      <c r="AL343" s="197"/>
      <c r="AM343" s="197"/>
      <c r="AN343" s="197"/>
      <c r="AO343" s="197"/>
      <c r="AP343" s="1151"/>
      <c r="AQ343" s="1005"/>
      <c r="AR343" s="282"/>
      <c r="AS343" s="282"/>
      <c r="AT343" s="282"/>
      <c r="AU343" s="282"/>
      <c r="AV343" s="282"/>
      <c r="AW343" s="282"/>
      <c r="AX343" s="1151"/>
      <c r="AY343" s="1005"/>
      <c r="AZ343" s="282"/>
      <c r="BA343" s="282"/>
      <c r="BB343" s="282"/>
      <c r="BC343" s="282"/>
      <c r="BD343" s="282"/>
      <c r="BE343" s="282"/>
      <c r="BF343" s="1151"/>
      <c r="BG343" s="1005"/>
      <c r="BH343" s="282"/>
      <c r="BI343" s="282"/>
      <c r="BJ343" s="282"/>
      <c r="BK343" s="282"/>
      <c r="BL343" s="282"/>
      <c r="BM343" s="282"/>
      <c r="BN343" s="1151"/>
      <c r="BO343" s="1005"/>
      <c r="BP343" s="282"/>
      <c r="BQ343" s="282"/>
      <c r="BR343" s="282"/>
      <c r="BS343" s="282"/>
      <c r="BT343" s="282"/>
      <c r="BU343" s="282"/>
    </row>
    <row r="344" spans="1:73" ht="40.15" customHeight="1" x14ac:dyDescent="0.25">
      <c r="A344" s="151"/>
      <c r="B344" s="24"/>
      <c r="C344" s="1449"/>
      <c r="D344" s="1050"/>
      <c r="E344" s="1062"/>
      <c r="F344" s="1065" t="s">
        <v>3684</v>
      </c>
      <c r="G344" s="1044" t="s">
        <v>485</v>
      </c>
      <c r="H344" s="1044">
        <v>150</v>
      </c>
      <c r="I344" s="1044" t="s">
        <v>3041</v>
      </c>
      <c r="J344" s="1044">
        <v>45</v>
      </c>
      <c r="K344" s="1044" t="s">
        <v>3625</v>
      </c>
      <c r="L344" s="1044">
        <v>4502</v>
      </c>
      <c r="M344" s="1044" t="s">
        <v>3060</v>
      </c>
      <c r="N344" s="1047"/>
      <c r="O344" s="1050" t="s">
        <v>3724</v>
      </c>
      <c r="P344" s="1594" t="s">
        <v>383</v>
      </c>
      <c r="Q344" s="1597">
        <v>150</v>
      </c>
      <c r="R344" s="1600" t="s">
        <v>2871</v>
      </c>
      <c r="S344" s="1041"/>
      <c r="T344" s="1023"/>
      <c r="U344" s="1008"/>
      <c r="V344" s="1008"/>
      <c r="W344" s="1008"/>
      <c r="X344" s="1008"/>
      <c r="Y344" s="1008"/>
      <c r="Z344" s="1005"/>
      <c r="AA344" s="1005"/>
      <c r="AB344" s="1005"/>
      <c r="AC344" s="1005"/>
      <c r="AD344" s="1005"/>
      <c r="AE344" s="1005"/>
      <c r="AF344" s="1005"/>
      <c r="AG344" s="196"/>
      <c r="AH344" s="592"/>
      <c r="AI344" s="592"/>
      <c r="AJ344" s="592"/>
      <c r="AK344" s="196"/>
      <c r="AL344" s="197"/>
      <c r="AM344" s="197"/>
      <c r="AN344" s="197"/>
      <c r="AO344" s="197"/>
      <c r="AP344" s="1151"/>
      <c r="AQ344" s="1005"/>
      <c r="AR344" s="282"/>
      <c r="AS344" s="282"/>
      <c r="AT344" s="282"/>
      <c r="AU344" s="282"/>
      <c r="AV344" s="282"/>
      <c r="AW344" s="282"/>
      <c r="AX344" s="1151"/>
      <c r="AY344" s="1005"/>
      <c r="AZ344" s="282"/>
      <c r="BA344" s="282"/>
      <c r="BB344" s="282"/>
      <c r="BC344" s="282"/>
      <c r="BD344" s="282"/>
      <c r="BE344" s="282"/>
      <c r="BF344" s="1151"/>
      <c r="BG344" s="1005"/>
      <c r="BH344" s="282"/>
      <c r="BI344" s="282"/>
      <c r="BJ344" s="282"/>
      <c r="BK344" s="282"/>
      <c r="BL344" s="282"/>
      <c r="BM344" s="282"/>
      <c r="BN344" s="1151"/>
      <c r="BO344" s="1005"/>
      <c r="BP344" s="282"/>
      <c r="BQ344" s="282"/>
      <c r="BR344" s="282"/>
      <c r="BS344" s="282"/>
      <c r="BT344" s="282"/>
      <c r="BU344" s="282"/>
    </row>
    <row r="345" spans="1:73" ht="40.15" customHeight="1" thickBot="1" x14ac:dyDescent="0.3">
      <c r="A345" s="151"/>
      <c r="B345" s="24"/>
      <c r="C345" s="1450"/>
      <c r="D345" s="1051"/>
      <c r="E345" s="1063"/>
      <c r="F345" s="1066" t="s">
        <v>3684</v>
      </c>
      <c r="G345" s="1045" t="s">
        <v>485</v>
      </c>
      <c r="H345" s="1045">
        <v>150</v>
      </c>
      <c r="I345" s="1045" t="s">
        <v>3041</v>
      </c>
      <c r="J345" s="1045">
        <v>45</v>
      </c>
      <c r="K345" s="1045" t="s">
        <v>3625</v>
      </c>
      <c r="L345" s="1045">
        <v>4502</v>
      </c>
      <c r="M345" s="1045" t="s">
        <v>3060</v>
      </c>
      <c r="N345" s="1048"/>
      <c r="O345" s="1051" t="s">
        <v>3724</v>
      </c>
      <c r="P345" s="1595" t="s">
        <v>383</v>
      </c>
      <c r="Q345" s="1598">
        <v>150</v>
      </c>
      <c r="R345" s="1601" t="s">
        <v>2871</v>
      </c>
      <c r="S345" s="1042"/>
      <c r="T345" s="1024"/>
      <c r="U345" s="1009"/>
      <c r="V345" s="1009"/>
      <c r="W345" s="1009"/>
      <c r="X345" s="1009"/>
      <c r="Y345" s="1009"/>
      <c r="Z345" s="1006"/>
      <c r="AA345" s="1006"/>
      <c r="AB345" s="1006"/>
      <c r="AC345" s="1006"/>
      <c r="AD345" s="1006"/>
      <c r="AE345" s="1006"/>
      <c r="AF345" s="1006"/>
      <c r="AG345" s="715"/>
      <c r="AH345" s="716"/>
      <c r="AI345" s="716"/>
      <c r="AJ345" s="716"/>
      <c r="AK345" s="715"/>
      <c r="AL345" s="717"/>
      <c r="AM345" s="717"/>
      <c r="AN345" s="717"/>
      <c r="AO345" s="717"/>
      <c r="AP345" s="1152"/>
      <c r="AQ345" s="1006"/>
      <c r="AR345" s="718"/>
      <c r="AS345" s="718"/>
      <c r="AT345" s="718"/>
      <c r="AU345" s="718"/>
      <c r="AV345" s="718"/>
      <c r="AW345" s="718"/>
      <c r="AX345" s="1152"/>
      <c r="AY345" s="1006"/>
      <c r="AZ345" s="718"/>
      <c r="BA345" s="718"/>
      <c r="BB345" s="718"/>
      <c r="BC345" s="718"/>
      <c r="BD345" s="718"/>
      <c r="BE345" s="718"/>
      <c r="BF345" s="1152"/>
      <c r="BG345" s="1006"/>
      <c r="BH345" s="718"/>
      <c r="BI345" s="718"/>
      <c r="BJ345" s="718"/>
      <c r="BK345" s="718"/>
      <c r="BL345" s="718"/>
      <c r="BM345" s="718"/>
      <c r="BN345" s="1152"/>
      <c r="BO345" s="1006"/>
      <c r="BP345" s="718"/>
      <c r="BQ345" s="718"/>
      <c r="BR345" s="718"/>
      <c r="BS345" s="718"/>
      <c r="BT345" s="718"/>
      <c r="BU345" s="718"/>
    </row>
    <row r="346" spans="1:73" ht="40.15" customHeight="1" thickTop="1" x14ac:dyDescent="0.25">
      <c r="A346" s="151"/>
      <c r="B346" s="24"/>
      <c r="C346" s="1448" t="s">
        <v>1912</v>
      </c>
      <c r="D346" s="1049" t="s">
        <v>1913</v>
      </c>
      <c r="E346" s="1061">
        <v>601</v>
      </c>
      <c r="F346" s="1459" t="s">
        <v>3624</v>
      </c>
      <c r="G346" s="1347" t="s">
        <v>1428</v>
      </c>
      <c r="H346" s="1347">
        <v>1</v>
      </c>
      <c r="I346" s="1347" t="s">
        <v>3041</v>
      </c>
      <c r="J346" s="1347">
        <v>45</v>
      </c>
      <c r="K346" s="1347" t="s">
        <v>3625</v>
      </c>
      <c r="L346" s="1347">
        <v>4502</v>
      </c>
      <c r="M346" s="1347" t="s">
        <v>3060</v>
      </c>
      <c r="N346" s="1453">
        <v>2026004540088</v>
      </c>
      <c r="O346" s="1347" t="s">
        <v>3724</v>
      </c>
      <c r="P346" s="1013" t="s">
        <v>1311</v>
      </c>
      <c r="Q346" s="1491">
        <v>1</v>
      </c>
      <c r="R346" s="1488" t="s">
        <v>2871</v>
      </c>
      <c r="S346" s="1040"/>
      <c r="T346" s="1022"/>
      <c r="U346" s="1007"/>
      <c r="V346" s="1007"/>
      <c r="W346" s="1007"/>
      <c r="X346" s="1007"/>
      <c r="Y346" s="1007"/>
      <c r="Z346" s="1004">
        <f t="shared" ref="Z346" si="1128">+AQ346+AY346+BG346+BO346</f>
        <v>0</v>
      </c>
      <c r="AA346" s="1004">
        <f t="shared" ref="AA346" si="1129">SUM(AR346:AR349,AZ346:AZ349,BH346:BH349,BP346:BP349)</f>
        <v>0</v>
      </c>
      <c r="AB346" s="1004">
        <f t="shared" ref="AB346" si="1130">SUM(AS346:AS349,BA346:BA349,BI346:BI349,BQ346:BQ349)</f>
        <v>0</v>
      </c>
      <c r="AC346" s="1004">
        <f t="shared" ref="AC346" si="1131">SUM(AT346:AT349,BB346:BB349,BJ346:BJ349,BR346:BR349)</f>
        <v>0</v>
      </c>
      <c r="AD346" s="1004">
        <f t="shared" ref="AD346" si="1132">SUM(AU346:AU349,BC346:BC349,BK346:BK349,BS346:BS349)</f>
        <v>0</v>
      </c>
      <c r="AE346" s="1004">
        <f t="shared" ref="AE346" si="1133">SUM(AV346:AV349,BD346:BD349,BL346:BL349,BT346:BT349)</f>
        <v>0</v>
      </c>
      <c r="AF346" s="1004">
        <f t="shared" ref="AF346" si="1134">SUM(AW346:AW349,BE346:BE349,BM346:BM349,BU346:BU349)</f>
        <v>0</v>
      </c>
      <c r="AG346" s="714"/>
      <c r="AH346" s="593"/>
      <c r="AI346" s="593"/>
      <c r="AJ346" s="593"/>
      <c r="AK346" s="207"/>
      <c r="AL346" s="208"/>
      <c r="AM346" s="208"/>
      <c r="AN346" s="208"/>
      <c r="AO346" s="208"/>
      <c r="AP346" s="1150">
        <f t="shared" ref="AP346" si="1135">+U346</f>
        <v>0</v>
      </c>
      <c r="AQ346" s="1004">
        <f t="shared" ref="AQ346" si="1136">SUM(AR346:AW349)</f>
        <v>0</v>
      </c>
      <c r="AR346" s="299"/>
      <c r="AS346" s="299"/>
      <c r="AT346" s="299"/>
      <c r="AU346" s="299"/>
      <c r="AV346" s="299"/>
      <c r="AW346" s="299"/>
      <c r="AX346" s="1150">
        <f t="shared" ref="AX346" si="1137">+V346</f>
        <v>0</v>
      </c>
      <c r="AY346" s="1004">
        <f t="shared" ref="AY346" si="1138">SUM(AZ346:BE349)</f>
        <v>0</v>
      </c>
      <c r="AZ346" s="299"/>
      <c r="BA346" s="299"/>
      <c r="BB346" s="299"/>
      <c r="BC346" s="299"/>
      <c r="BD346" s="299"/>
      <c r="BE346" s="299"/>
      <c r="BF346" s="1150">
        <f t="shared" ref="BF346" si="1139">+W346</f>
        <v>0</v>
      </c>
      <c r="BG346" s="1004">
        <f t="shared" ref="BG346" si="1140">SUM(BH346:BM349)</f>
        <v>0</v>
      </c>
      <c r="BH346" s="299"/>
      <c r="BI346" s="299"/>
      <c r="BJ346" s="299"/>
      <c r="BK346" s="299"/>
      <c r="BL346" s="299"/>
      <c r="BM346" s="299"/>
      <c r="BN346" s="1150">
        <f t="shared" ref="BN346" si="1141">+X346</f>
        <v>0</v>
      </c>
      <c r="BO346" s="1004">
        <f t="shared" ref="BO346" si="1142">SUM(BP346:BU349)</f>
        <v>0</v>
      </c>
      <c r="BP346" s="299"/>
      <c r="BQ346" s="299"/>
      <c r="BR346" s="299"/>
      <c r="BS346" s="299"/>
      <c r="BT346" s="299"/>
      <c r="BU346" s="299"/>
    </row>
    <row r="347" spans="1:73" ht="40.15" customHeight="1" x14ac:dyDescent="0.25">
      <c r="A347" s="151"/>
      <c r="B347" s="24"/>
      <c r="C347" s="1449"/>
      <c r="D347" s="1050"/>
      <c r="E347" s="1062"/>
      <c r="F347" s="1460"/>
      <c r="G347" s="1348" t="s">
        <v>1428</v>
      </c>
      <c r="H347" s="1348">
        <v>1</v>
      </c>
      <c r="I347" s="1348" t="s">
        <v>3041</v>
      </c>
      <c r="J347" s="1348">
        <v>45</v>
      </c>
      <c r="K347" s="1348" t="s">
        <v>3625</v>
      </c>
      <c r="L347" s="1348">
        <v>4502</v>
      </c>
      <c r="M347" s="1348" t="s">
        <v>3060</v>
      </c>
      <c r="N347" s="1454">
        <v>2024004540088</v>
      </c>
      <c r="O347" s="1348" t="s">
        <v>3724</v>
      </c>
      <c r="P347" s="1014" t="s">
        <v>1311</v>
      </c>
      <c r="Q347" s="1492">
        <v>1</v>
      </c>
      <c r="R347" s="1489" t="s">
        <v>2871</v>
      </c>
      <c r="S347" s="1041"/>
      <c r="T347" s="1023"/>
      <c r="U347" s="1008"/>
      <c r="V347" s="1008"/>
      <c r="W347" s="1008"/>
      <c r="X347" s="1008"/>
      <c r="Y347" s="1008"/>
      <c r="Z347" s="1005"/>
      <c r="AA347" s="1005"/>
      <c r="AB347" s="1005"/>
      <c r="AC347" s="1005"/>
      <c r="AD347" s="1005"/>
      <c r="AE347" s="1005"/>
      <c r="AF347" s="1005"/>
      <c r="AG347" s="479"/>
      <c r="AH347" s="592"/>
      <c r="AI347" s="592"/>
      <c r="AJ347" s="592"/>
      <c r="AK347" s="196"/>
      <c r="AL347" s="197"/>
      <c r="AM347" s="197"/>
      <c r="AN347" s="197"/>
      <c r="AO347" s="197"/>
      <c r="AP347" s="1151"/>
      <c r="AQ347" s="1005"/>
      <c r="AR347" s="282"/>
      <c r="AS347" s="282"/>
      <c r="AT347" s="282"/>
      <c r="AU347" s="282"/>
      <c r="AV347" s="282"/>
      <c r="AW347" s="282"/>
      <c r="AX347" s="1151"/>
      <c r="AY347" s="1005"/>
      <c r="AZ347" s="282"/>
      <c r="BA347" s="282"/>
      <c r="BB347" s="282"/>
      <c r="BC347" s="282"/>
      <c r="BD347" s="282"/>
      <c r="BE347" s="282"/>
      <c r="BF347" s="1151"/>
      <c r="BG347" s="1005"/>
      <c r="BH347" s="282"/>
      <c r="BI347" s="282"/>
      <c r="BJ347" s="282"/>
      <c r="BK347" s="282"/>
      <c r="BL347" s="282"/>
      <c r="BM347" s="282"/>
      <c r="BN347" s="1151"/>
      <c r="BO347" s="1005"/>
      <c r="BP347" s="282"/>
      <c r="BQ347" s="282"/>
      <c r="BR347" s="282"/>
      <c r="BS347" s="282"/>
      <c r="BT347" s="282"/>
      <c r="BU347" s="282"/>
    </row>
    <row r="348" spans="1:73" ht="40.15" customHeight="1" x14ac:dyDescent="0.25">
      <c r="A348" s="151"/>
      <c r="B348" s="24"/>
      <c r="C348" s="1449"/>
      <c r="D348" s="1050"/>
      <c r="E348" s="1062"/>
      <c r="F348" s="1460"/>
      <c r="G348" s="1348" t="s">
        <v>1428</v>
      </c>
      <c r="H348" s="1348">
        <v>1</v>
      </c>
      <c r="I348" s="1348" t="s">
        <v>3041</v>
      </c>
      <c r="J348" s="1348">
        <v>45</v>
      </c>
      <c r="K348" s="1348" t="s">
        <v>3625</v>
      </c>
      <c r="L348" s="1348">
        <v>4502</v>
      </c>
      <c r="M348" s="1348" t="s">
        <v>3060</v>
      </c>
      <c r="N348" s="1454">
        <v>2024004540088</v>
      </c>
      <c r="O348" s="1348" t="s">
        <v>3724</v>
      </c>
      <c r="P348" s="1014" t="s">
        <v>1311</v>
      </c>
      <c r="Q348" s="1492">
        <v>1</v>
      </c>
      <c r="R348" s="1489" t="s">
        <v>2871</v>
      </c>
      <c r="S348" s="1041"/>
      <c r="T348" s="1023"/>
      <c r="U348" s="1008"/>
      <c r="V348" s="1008"/>
      <c r="W348" s="1008"/>
      <c r="X348" s="1008"/>
      <c r="Y348" s="1008"/>
      <c r="Z348" s="1005"/>
      <c r="AA348" s="1005"/>
      <c r="AB348" s="1005"/>
      <c r="AC348" s="1005"/>
      <c r="AD348" s="1005"/>
      <c r="AE348" s="1005"/>
      <c r="AF348" s="1005"/>
      <c r="AG348" s="196"/>
      <c r="AH348" s="592"/>
      <c r="AI348" s="592"/>
      <c r="AJ348" s="592"/>
      <c r="AK348" s="196"/>
      <c r="AL348" s="197"/>
      <c r="AM348" s="197"/>
      <c r="AN348" s="197"/>
      <c r="AO348" s="197"/>
      <c r="AP348" s="1151"/>
      <c r="AQ348" s="1005"/>
      <c r="AR348" s="282"/>
      <c r="AS348" s="282"/>
      <c r="AT348" s="282"/>
      <c r="AU348" s="282"/>
      <c r="AV348" s="282"/>
      <c r="AW348" s="282"/>
      <c r="AX348" s="1151"/>
      <c r="AY348" s="1005"/>
      <c r="AZ348" s="282"/>
      <c r="BA348" s="282"/>
      <c r="BB348" s="282"/>
      <c r="BC348" s="282"/>
      <c r="BD348" s="282"/>
      <c r="BE348" s="282"/>
      <c r="BF348" s="1151"/>
      <c r="BG348" s="1005"/>
      <c r="BH348" s="282"/>
      <c r="BI348" s="282"/>
      <c r="BJ348" s="282"/>
      <c r="BK348" s="282"/>
      <c r="BL348" s="282"/>
      <c r="BM348" s="282"/>
      <c r="BN348" s="1151"/>
      <c r="BO348" s="1005"/>
      <c r="BP348" s="282"/>
      <c r="BQ348" s="282"/>
      <c r="BR348" s="282"/>
      <c r="BS348" s="282"/>
      <c r="BT348" s="282"/>
      <c r="BU348" s="282"/>
    </row>
    <row r="349" spans="1:73" ht="40.15" customHeight="1" thickBot="1" x14ac:dyDescent="0.3">
      <c r="A349" s="151"/>
      <c r="B349" s="24"/>
      <c r="C349" s="1450"/>
      <c r="D349" s="1051"/>
      <c r="E349" s="1063"/>
      <c r="F349" s="1461"/>
      <c r="G349" s="1468" t="s">
        <v>1428</v>
      </c>
      <c r="H349" s="1468">
        <v>1</v>
      </c>
      <c r="I349" s="1468" t="s">
        <v>3041</v>
      </c>
      <c r="J349" s="1468">
        <v>45</v>
      </c>
      <c r="K349" s="1468" t="s">
        <v>3625</v>
      </c>
      <c r="L349" s="1468">
        <v>4502</v>
      </c>
      <c r="M349" s="1468" t="s">
        <v>3060</v>
      </c>
      <c r="N349" s="1455">
        <v>2024004540088</v>
      </c>
      <c r="O349" s="1468" t="s">
        <v>3724</v>
      </c>
      <c r="P349" s="1015" t="s">
        <v>1311</v>
      </c>
      <c r="Q349" s="1493">
        <v>1</v>
      </c>
      <c r="R349" s="1490" t="s">
        <v>2871</v>
      </c>
      <c r="S349" s="1042"/>
      <c r="T349" s="1024"/>
      <c r="U349" s="1009"/>
      <c r="V349" s="1009"/>
      <c r="W349" s="1009"/>
      <c r="X349" s="1009"/>
      <c r="Y349" s="1009"/>
      <c r="Z349" s="1006"/>
      <c r="AA349" s="1006"/>
      <c r="AB349" s="1006"/>
      <c r="AC349" s="1006"/>
      <c r="AD349" s="1006"/>
      <c r="AE349" s="1006"/>
      <c r="AF349" s="1006"/>
      <c r="AG349" s="715"/>
      <c r="AH349" s="716"/>
      <c r="AI349" s="716"/>
      <c r="AJ349" s="716"/>
      <c r="AK349" s="715"/>
      <c r="AL349" s="717"/>
      <c r="AM349" s="717"/>
      <c r="AN349" s="717"/>
      <c r="AO349" s="717"/>
      <c r="AP349" s="1152"/>
      <c r="AQ349" s="1006"/>
      <c r="AR349" s="718"/>
      <c r="AS349" s="718"/>
      <c r="AT349" s="718"/>
      <c r="AU349" s="718"/>
      <c r="AV349" s="718"/>
      <c r="AW349" s="718"/>
      <c r="AX349" s="1152"/>
      <c r="AY349" s="1006"/>
      <c r="AZ349" s="718"/>
      <c r="BA349" s="718"/>
      <c r="BB349" s="718"/>
      <c r="BC349" s="718"/>
      <c r="BD349" s="718"/>
      <c r="BE349" s="718"/>
      <c r="BF349" s="1152"/>
      <c r="BG349" s="1006"/>
      <c r="BH349" s="718"/>
      <c r="BI349" s="718"/>
      <c r="BJ349" s="718"/>
      <c r="BK349" s="718"/>
      <c r="BL349" s="718"/>
      <c r="BM349" s="718"/>
      <c r="BN349" s="1152"/>
      <c r="BO349" s="1006"/>
      <c r="BP349" s="718"/>
      <c r="BQ349" s="718"/>
      <c r="BR349" s="718"/>
      <c r="BS349" s="718"/>
      <c r="BT349" s="718"/>
      <c r="BU349" s="718"/>
    </row>
    <row r="350" spans="1:73" ht="40.15" customHeight="1" thickTop="1" x14ac:dyDescent="0.25">
      <c r="D350" s="348"/>
      <c r="E350" s="431"/>
      <c r="F350" s="444"/>
      <c r="G350" s="350"/>
      <c r="H350" s="351"/>
      <c r="I350" s="351"/>
      <c r="J350" s="352"/>
      <c r="K350" s="352"/>
      <c r="L350" s="348"/>
      <c r="M350" s="348"/>
      <c r="N350" s="349"/>
      <c r="O350" s="353"/>
      <c r="P350" s="411"/>
      <c r="Q350" s="258"/>
    </row>
    <row r="351" spans="1:73" ht="40.15" customHeight="1" x14ac:dyDescent="0.25">
      <c r="D351" s="348"/>
      <c r="E351" s="431"/>
      <c r="F351" s="444"/>
      <c r="G351" s="350"/>
      <c r="H351" s="351"/>
      <c r="I351" s="351"/>
      <c r="J351" s="352"/>
      <c r="K351" s="352"/>
      <c r="L351" s="348"/>
      <c r="M351" s="348"/>
      <c r="N351" s="349"/>
      <c r="O351" s="353"/>
      <c r="P351" s="411"/>
    </row>
    <row r="352" spans="1:73" ht="40.15" customHeight="1" x14ac:dyDescent="0.25">
      <c r="D352" s="348"/>
      <c r="E352" s="431"/>
      <c r="F352" s="444"/>
      <c r="G352" s="350"/>
      <c r="H352" s="351"/>
      <c r="I352" s="351"/>
      <c r="J352" s="352"/>
      <c r="K352" s="352"/>
      <c r="L352" s="348"/>
      <c r="M352" s="348"/>
      <c r="N352" s="349"/>
      <c r="O352" s="353"/>
      <c r="P352" s="411"/>
    </row>
    <row r="353" spans="4:16" ht="40.15" customHeight="1" x14ac:dyDescent="0.25">
      <c r="D353" s="348"/>
      <c r="E353" s="431"/>
      <c r="F353" s="444"/>
      <c r="G353" s="350"/>
      <c r="H353" s="351"/>
      <c r="I353" s="351"/>
      <c r="J353" s="352"/>
      <c r="K353" s="352"/>
      <c r="L353" s="348"/>
      <c r="M353" s="348"/>
      <c r="N353" s="349"/>
      <c r="O353" s="353"/>
      <c r="P353" s="411"/>
    </row>
    <row r="354" spans="4:16" ht="40.15" customHeight="1" x14ac:dyDescent="0.25">
      <c r="D354" s="348"/>
      <c r="E354" s="431"/>
      <c r="F354" s="444"/>
      <c r="G354" s="350"/>
      <c r="H354" s="351"/>
      <c r="I354" s="351"/>
      <c r="J354" s="352"/>
      <c r="K354" s="352"/>
      <c r="L354" s="348"/>
      <c r="M354" s="348"/>
      <c r="N354" s="349"/>
      <c r="O354" s="353"/>
      <c r="P354" s="411"/>
    </row>
    <row r="355" spans="4:16" ht="40.15" customHeight="1" x14ac:dyDescent="0.25">
      <c r="D355" s="348"/>
      <c r="E355" s="431"/>
      <c r="F355" s="444"/>
      <c r="G355" s="350"/>
      <c r="H355" s="351"/>
      <c r="I355" s="351"/>
      <c r="J355" s="352"/>
      <c r="K355" s="352"/>
      <c r="L355" s="348"/>
      <c r="M355" s="348"/>
      <c r="N355" s="349"/>
      <c r="O355" s="353"/>
      <c r="P355" s="411"/>
    </row>
    <row r="356" spans="4:16" ht="40.15" customHeight="1" x14ac:dyDescent="0.25">
      <c r="D356" s="348"/>
      <c r="E356" s="431"/>
      <c r="F356" s="444"/>
      <c r="G356" s="350"/>
      <c r="H356" s="351"/>
      <c r="I356" s="351"/>
      <c r="J356" s="352"/>
      <c r="K356" s="352"/>
      <c r="L356" s="348"/>
      <c r="M356" s="348"/>
      <c r="N356" s="349"/>
      <c r="O356" s="353"/>
      <c r="P356" s="411"/>
    </row>
    <row r="357" spans="4:16" ht="40.15" customHeight="1" x14ac:dyDescent="0.25">
      <c r="D357" s="348"/>
      <c r="E357" s="431"/>
      <c r="F357" s="444"/>
      <c r="G357" s="350"/>
      <c r="H357" s="351"/>
      <c r="I357" s="351"/>
      <c r="J357" s="352"/>
      <c r="K357" s="352"/>
      <c r="L357" s="348"/>
      <c r="M357" s="348"/>
      <c r="N357" s="349"/>
      <c r="O357" s="353"/>
      <c r="P357" s="411"/>
    </row>
    <row r="358" spans="4:16" ht="40.15" customHeight="1" x14ac:dyDescent="0.25">
      <c r="D358" s="348"/>
      <c r="E358" s="431"/>
      <c r="F358" s="444"/>
      <c r="G358" s="350"/>
      <c r="H358" s="351"/>
      <c r="I358" s="351"/>
      <c r="J358" s="352"/>
      <c r="K358" s="352"/>
      <c r="L358" s="348"/>
      <c r="M358" s="348"/>
      <c r="N358" s="349"/>
      <c r="O358" s="353"/>
      <c r="P358" s="411"/>
    </row>
    <row r="359" spans="4:16" ht="40.15" customHeight="1" x14ac:dyDescent="0.25">
      <c r="D359" s="348"/>
      <c r="E359" s="431"/>
      <c r="F359" s="444"/>
      <c r="G359" s="350"/>
      <c r="H359" s="351"/>
      <c r="I359" s="351"/>
      <c r="J359" s="352"/>
      <c r="K359" s="352"/>
      <c r="L359" s="348"/>
      <c r="M359" s="348"/>
      <c r="N359" s="349"/>
      <c r="O359" s="353"/>
      <c r="P359" s="411"/>
    </row>
    <row r="360" spans="4:16" ht="40.15" customHeight="1" x14ac:dyDescent="0.25">
      <c r="D360" s="348"/>
      <c r="E360" s="431"/>
      <c r="F360" s="444"/>
      <c r="G360" s="350"/>
      <c r="H360" s="351"/>
      <c r="I360" s="351"/>
      <c r="J360" s="352"/>
      <c r="K360" s="352"/>
      <c r="L360" s="348"/>
      <c r="M360" s="348"/>
      <c r="N360" s="349"/>
      <c r="O360" s="353"/>
      <c r="P360" s="411"/>
    </row>
    <row r="361" spans="4:16" ht="40.15" customHeight="1" x14ac:dyDescent="0.25">
      <c r="D361" s="348"/>
      <c r="E361" s="431"/>
      <c r="F361" s="444"/>
      <c r="G361" s="350"/>
      <c r="H361" s="351"/>
      <c r="I361" s="351"/>
      <c r="J361" s="352"/>
      <c r="K361" s="352"/>
      <c r="L361" s="348"/>
      <c r="M361" s="348"/>
      <c r="N361" s="349"/>
      <c r="O361" s="353"/>
      <c r="P361" s="411"/>
    </row>
    <row r="362" spans="4:16" ht="40.15" customHeight="1" x14ac:dyDescent="0.25">
      <c r="D362" s="348"/>
      <c r="E362" s="431"/>
      <c r="F362" s="444"/>
      <c r="G362" s="350"/>
      <c r="H362" s="351"/>
      <c r="I362" s="351"/>
      <c r="J362" s="352"/>
      <c r="K362" s="352"/>
      <c r="L362" s="348"/>
      <c r="M362" s="348"/>
      <c r="N362" s="349"/>
      <c r="O362" s="353"/>
      <c r="P362" s="411"/>
    </row>
    <row r="363" spans="4:16" ht="40.15" customHeight="1" x14ac:dyDescent="0.25">
      <c r="D363" s="348"/>
      <c r="E363" s="431"/>
      <c r="F363" s="444"/>
      <c r="G363" s="350"/>
      <c r="H363" s="351"/>
      <c r="I363" s="351"/>
      <c r="J363" s="352"/>
      <c r="K363" s="352"/>
      <c r="L363" s="348"/>
      <c r="M363" s="348"/>
      <c r="N363" s="349"/>
      <c r="O363" s="353"/>
      <c r="P363" s="411"/>
    </row>
    <row r="364" spans="4:16" ht="40.15" customHeight="1" x14ac:dyDescent="0.25">
      <c r="D364" s="348"/>
      <c r="E364" s="431"/>
      <c r="F364" s="444"/>
      <c r="G364" s="350"/>
      <c r="H364" s="351"/>
      <c r="I364" s="351"/>
      <c r="J364" s="352"/>
      <c r="K364" s="352"/>
      <c r="L364" s="348"/>
      <c r="M364" s="348"/>
      <c r="N364" s="349"/>
      <c r="O364" s="353"/>
      <c r="P364" s="411"/>
    </row>
    <row r="365" spans="4:16" ht="40.15" customHeight="1" x14ac:dyDescent="0.25">
      <c r="D365" s="348"/>
      <c r="E365" s="431"/>
      <c r="F365" s="444"/>
      <c r="G365" s="350"/>
      <c r="H365" s="351"/>
      <c r="I365" s="351"/>
      <c r="J365" s="352"/>
      <c r="K365" s="352"/>
      <c r="L365" s="348"/>
      <c r="M365" s="348"/>
      <c r="N365" s="349"/>
      <c r="O365" s="353"/>
      <c r="P365" s="411"/>
    </row>
    <row r="366" spans="4:16" ht="40.15" customHeight="1" x14ac:dyDescent="0.25">
      <c r="D366" s="348"/>
      <c r="E366" s="431"/>
      <c r="F366" s="444"/>
      <c r="G366" s="350"/>
      <c r="H366" s="351"/>
      <c r="I366" s="351"/>
      <c r="J366" s="352"/>
      <c r="K366" s="352"/>
      <c r="L366" s="348"/>
      <c r="M366" s="348"/>
      <c r="N366" s="349"/>
      <c r="O366" s="353"/>
      <c r="P366" s="411"/>
    </row>
    <row r="367" spans="4:16" ht="40.15" customHeight="1" x14ac:dyDescent="0.25">
      <c r="D367" s="348"/>
      <c r="E367" s="431"/>
      <c r="F367" s="444"/>
      <c r="G367" s="350"/>
      <c r="H367" s="351"/>
      <c r="I367" s="351"/>
      <c r="J367" s="352"/>
      <c r="K367" s="352"/>
      <c r="L367" s="348"/>
      <c r="M367" s="348"/>
      <c r="N367" s="349"/>
      <c r="O367" s="353"/>
      <c r="P367" s="411"/>
    </row>
    <row r="368" spans="4:16" ht="40.15" customHeight="1" x14ac:dyDescent="0.25">
      <c r="D368" s="348"/>
      <c r="E368" s="431"/>
      <c r="F368" s="444"/>
      <c r="G368" s="350"/>
      <c r="H368" s="351"/>
      <c r="I368" s="351"/>
      <c r="J368" s="352"/>
      <c r="K368" s="352"/>
      <c r="L368" s="348"/>
      <c r="M368" s="348"/>
      <c r="N368" s="349"/>
      <c r="O368" s="353"/>
      <c r="P368" s="411"/>
    </row>
    <row r="369" spans="4:16" ht="40.15" customHeight="1" x14ac:dyDescent="0.25">
      <c r="D369" s="348"/>
      <c r="E369" s="431"/>
      <c r="F369" s="444"/>
      <c r="G369" s="350"/>
      <c r="H369" s="351"/>
      <c r="I369" s="351"/>
      <c r="J369" s="352"/>
      <c r="K369" s="352"/>
      <c r="L369" s="348"/>
      <c r="M369" s="348"/>
      <c r="N369" s="349"/>
      <c r="O369" s="353"/>
      <c r="P369" s="411"/>
    </row>
    <row r="370" spans="4:16" ht="40.15" customHeight="1" x14ac:dyDescent="0.25">
      <c r="D370" s="348"/>
      <c r="E370" s="431"/>
      <c r="F370" s="444"/>
      <c r="G370" s="350"/>
      <c r="H370" s="351"/>
      <c r="I370" s="351"/>
      <c r="J370" s="352"/>
      <c r="K370" s="352"/>
      <c r="L370" s="348"/>
      <c r="M370" s="348"/>
      <c r="N370" s="349"/>
      <c r="O370" s="353"/>
      <c r="P370" s="411"/>
    </row>
    <row r="371" spans="4:16" ht="40.15" customHeight="1" x14ac:dyDescent="0.25">
      <c r="D371" s="348"/>
      <c r="E371" s="431"/>
      <c r="F371" s="444"/>
      <c r="G371" s="350"/>
      <c r="H371" s="351"/>
      <c r="I371" s="351"/>
      <c r="J371" s="352"/>
      <c r="K371" s="352"/>
      <c r="L371" s="348"/>
      <c r="M371" s="348"/>
      <c r="N371" s="349"/>
      <c r="O371" s="353"/>
      <c r="P371" s="411"/>
    </row>
    <row r="372" spans="4:16" ht="40.15" customHeight="1" x14ac:dyDescent="0.25">
      <c r="D372" s="348"/>
      <c r="E372" s="431"/>
      <c r="F372" s="444"/>
      <c r="G372" s="350"/>
      <c r="H372" s="351"/>
      <c r="I372" s="351"/>
      <c r="J372" s="352"/>
      <c r="K372" s="352"/>
      <c r="L372" s="348"/>
      <c r="M372" s="348"/>
      <c r="N372" s="349"/>
      <c r="O372" s="353"/>
      <c r="P372" s="411"/>
    </row>
    <row r="373" spans="4:16" ht="40.15" customHeight="1" x14ac:dyDescent="0.25">
      <c r="D373" s="348"/>
      <c r="E373" s="431"/>
      <c r="F373" s="444"/>
      <c r="G373" s="350"/>
      <c r="H373" s="351"/>
      <c r="I373" s="351"/>
      <c r="J373" s="352"/>
      <c r="K373" s="352"/>
      <c r="L373" s="348"/>
      <c r="M373" s="348"/>
      <c r="N373" s="349"/>
      <c r="O373" s="353"/>
      <c r="P373" s="411"/>
    </row>
    <row r="374" spans="4:16" ht="40.15" customHeight="1" x14ac:dyDescent="0.25">
      <c r="D374" s="348"/>
      <c r="E374" s="431"/>
      <c r="F374" s="444"/>
      <c r="G374" s="350"/>
      <c r="H374" s="351"/>
      <c r="I374" s="351"/>
      <c r="J374" s="352"/>
      <c r="K374" s="352"/>
      <c r="L374" s="348"/>
      <c r="M374" s="348"/>
      <c r="N374" s="349"/>
      <c r="O374" s="353"/>
      <c r="P374" s="411"/>
    </row>
    <row r="375" spans="4:16" ht="40.15" customHeight="1" x14ac:dyDescent="0.25">
      <c r="D375" s="348"/>
      <c r="E375" s="431"/>
      <c r="F375" s="444"/>
      <c r="G375" s="350"/>
      <c r="H375" s="351"/>
      <c r="I375" s="351"/>
      <c r="J375" s="352"/>
      <c r="K375" s="352"/>
      <c r="L375" s="348"/>
      <c r="M375" s="348"/>
      <c r="N375" s="349"/>
      <c r="O375" s="353"/>
      <c r="P375" s="411"/>
    </row>
    <row r="376" spans="4:16" ht="40.15" customHeight="1" x14ac:dyDescent="0.25">
      <c r="D376" s="348"/>
      <c r="E376" s="431"/>
      <c r="F376" s="444"/>
      <c r="G376" s="350"/>
      <c r="H376" s="351"/>
      <c r="I376" s="351"/>
      <c r="J376" s="352"/>
      <c r="K376" s="352"/>
      <c r="L376" s="348"/>
      <c r="M376" s="348"/>
      <c r="N376" s="349"/>
      <c r="O376" s="353"/>
      <c r="P376" s="411"/>
    </row>
    <row r="377" spans="4:16" ht="40.15" customHeight="1" x14ac:dyDescent="0.25">
      <c r="D377" s="348"/>
      <c r="E377" s="431"/>
      <c r="F377" s="444"/>
      <c r="G377" s="350"/>
      <c r="H377" s="351"/>
      <c r="I377" s="351"/>
      <c r="J377" s="352"/>
      <c r="K377" s="352"/>
      <c r="L377" s="348"/>
      <c r="M377" s="348"/>
      <c r="N377" s="349"/>
      <c r="O377" s="353"/>
      <c r="P377" s="411"/>
    </row>
    <row r="378" spans="4:16" ht="40.15" customHeight="1" x14ac:dyDescent="0.25">
      <c r="D378" s="348"/>
      <c r="E378" s="431"/>
      <c r="F378" s="444"/>
      <c r="G378" s="350"/>
      <c r="H378" s="351"/>
      <c r="I378" s="351"/>
      <c r="J378" s="352"/>
      <c r="K378" s="352"/>
      <c r="L378" s="348"/>
      <c r="M378" s="348"/>
      <c r="N378" s="349"/>
      <c r="O378" s="353"/>
      <c r="P378" s="411"/>
    </row>
    <row r="379" spans="4:16" ht="40.15" customHeight="1" x14ac:dyDescent="0.25">
      <c r="D379" s="348"/>
      <c r="E379" s="431"/>
      <c r="F379" s="444"/>
      <c r="G379" s="350"/>
      <c r="H379" s="351"/>
      <c r="I379" s="351"/>
      <c r="J379" s="352"/>
      <c r="K379" s="352"/>
      <c r="L379" s="348"/>
      <c r="M379" s="348"/>
      <c r="N379" s="349"/>
      <c r="O379" s="353"/>
      <c r="P379" s="411"/>
    </row>
    <row r="380" spans="4:16" ht="40.15" customHeight="1" x14ac:dyDescent="0.25">
      <c r="D380" s="348"/>
      <c r="E380" s="431"/>
      <c r="F380" s="444"/>
      <c r="G380" s="350"/>
      <c r="H380" s="351"/>
      <c r="I380" s="351"/>
      <c r="J380" s="352"/>
      <c r="K380" s="352"/>
      <c r="L380" s="348"/>
      <c r="M380" s="348"/>
      <c r="N380" s="349"/>
      <c r="O380" s="353"/>
      <c r="P380" s="411"/>
    </row>
    <row r="381" spans="4:16" ht="40.15" customHeight="1" x14ac:dyDescent="0.25">
      <c r="D381" s="348"/>
      <c r="E381" s="431"/>
      <c r="F381" s="444"/>
      <c r="G381" s="350"/>
      <c r="H381" s="351"/>
      <c r="I381" s="351"/>
      <c r="J381" s="352"/>
      <c r="K381" s="352"/>
      <c r="L381" s="348"/>
      <c r="M381" s="348"/>
      <c r="N381" s="349"/>
      <c r="O381" s="353"/>
      <c r="P381" s="411"/>
    </row>
    <row r="382" spans="4:16" ht="40.15" customHeight="1" x14ac:dyDescent="0.25">
      <c r="D382" s="348"/>
      <c r="E382" s="431"/>
      <c r="F382" s="444"/>
      <c r="G382" s="350"/>
      <c r="H382" s="351"/>
      <c r="I382" s="351"/>
      <c r="J382" s="352"/>
      <c r="K382" s="352"/>
      <c r="L382" s="348"/>
      <c r="M382" s="348"/>
      <c r="N382" s="349"/>
      <c r="O382" s="353"/>
      <c r="P382" s="411"/>
    </row>
    <row r="383" spans="4:16" ht="40.15" customHeight="1" x14ac:dyDescent="0.25">
      <c r="D383" s="348"/>
      <c r="E383" s="431"/>
      <c r="F383" s="444"/>
      <c r="G383" s="350"/>
      <c r="H383" s="351"/>
      <c r="I383" s="351"/>
      <c r="J383" s="352"/>
      <c r="K383" s="352"/>
      <c r="L383" s="348"/>
      <c r="M383" s="348"/>
      <c r="N383" s="349"/>
      <c r="O383" s="353"/>
      <c r="P383" s="411"/>
    </row>
    <row r="384" spans="4:16" ht="40.15" customHeight="1" x14ac:dyDescent="0.25">
      <c r="D384" s="348"/>
      <c r="E384" s="431"/>
      <c r="F384" s="444"/>
      <c r="G384" s="350"/>
      <c r="H384" s="351"/>
      <c r="I384" s="351"/>
      <c r="J384" s="352"/>
      <c r="K384" s="352"/>
      <c r="L384" s="348"/>
      <c r="M384" s="348"/>
      <c r="N384" s="349"/>
      <c r="O384" s="353"/>
      <c r="P384" s="411"/>
    </row>
    <row r="385" spans="4:16" ht="40.15" customHeight="1" x14ac:dyDescent="0.25">
      <c r="D385" s="348"/>
      <c r="E385" s="431"/>
      <c r="F385" s="444"/>
      <c r="G385" s="350"/>
      <c r="H385" s="351"/>
      <c r="I385" s="351"/>
      <c r="J385" s="352"/>
      <c r="K385" s="352"/>
      <c r="L385" s="348"/>
      <c r="M385" s="348"/>
      <c r="N385" s="349"/>
      <c r="O385" s="353"/>
      <c r="P385" s="411"/>
    </row>
    <row r="386" spans="4:16" ht="40.15" customHeight="1" x14ac:dyDescent="0.25">
      <c r="D386" s="348"/>
      <c r="E386" s="431"/>
      <c r="F386" s="444"/>
      <c r="G386" s="350"/>
      <c r="H386" s="351"/>
      <c r="I386" s="351"/>
      <c r="J386" s="352"/>
      <c r="K386" s="352"/>
      <c r="L386" s="348"/>
      <c r="M386" s="348"/>
      <c r="N386" s="349"/>
      <c r="O386" s="353"/>
      <c r="P386" s="411"/>
    </row>
    <row r="387" spans="4:16" ht="40.15" customHeight="1" x14ac:dyDescent="0.25">
      <c r="D387" s="348"/>
      <c r="E387" s="431"/>
      <c r="F387" s="444"/>
      <c r="G387" s="350"/>
      <c r="H387" s="351"/>
      <c r="I387" s="351"/>
      <c r="J387" s="352"/>
      <c r="K387" s="352"/>
      <c r="L387" s="348"/>
      <c r="M387" s="348"/>
      <c r="N387" s="349"/>
      <c r="O387" s="353"/>
      <c r="P387" s="411"/>
    </row>
    <row r="388" spans="4:16" ht="40.15" customHeight="1" x14ac:dyDescent="0.25">
      <c r="D388" s="348"/>
      <c r="E388" s="431"/>
      <c r="F388" s="444"/>
      <c r="G388" s="350"/>
      <c r="H388" s="351"/>
      <c r="I388" s="351"/>
      <c r="J388" s="352"/>
      <c r="K388" s="352"/>
      <c r="L388" s="348"/>
      <c r="M388" s="348"/>
      <c r="N388" s="349"/>
      <c r="O388" s="353"/>
      <c r="P388" s="411"/>
    </row>
    <row r="389" spans="4:16" ht="40.15" customHeight="1" x14ac:dyDescent="0.25">
      <c r="D389" s="348"/>
      <c r="E389" s="431"/>
      <c r="F389" s="444"/>
      <c r="G389" s="350"/>
      <c r="H389" s="351"/>
      <c r="I389" s="351"/>
      <c r="J389" s="352"/>
      <c r="K389" s="352"/>
      <c r="L389" s="348"/>
      <c r="M389" s="348"/>
      <c r="N389" s="349"/>
      <c r="O389" s="353"/>
      <c r="P389" s="411"/>
    </row>
    <row r="390" spans="4:16" ht="40.15" customHeight="1" x14ac:dyDescent="0.25">
      <c r="D390" s="348"/>
      <c r="E390" s="431"/>
      <c r="F390" s="444"/>
      <c r="G390" s="350"/>
      <c r="H390" s="351"/>
      <c r="I390" s="351"/>
      <c r="J390" s="352"/>
      <c r="K390" s="352"/>
      <c r="L390" s="348"/>
      <c r="M390" s="348"/>
      <c r="N390" s="349"/>
      <c r="O390" s="353"/>
      <c r="P390" s="411"/>
    </row>
    <row r="391" spans="4:16" ht="40.15" customHeight="1" x14ac:dyDescent="0.25">
      <c r="D391" s="348"/>
      <c r="E391" s="431"/>
      <c r="F391" s="444"/>
      <c r="G391" s="350"/>
      <c r="H391" s="351"/>
      <c r="I391" s="351"/>
      <c r="J391" s="352"/>
      <c r="K391" s="352"/>
      <c r="L391" s="348"/>
      <c r="M391" s="348"/>
      <c r="N391" s="349"/>
      <c r="O391" s="353"/>
      <c r="P391" s="411"/>
    </row>
    <row r="392" spans="4:16" ht="40.15" customHeight="1" x14ac:dyDescent="0.25">
      <c r="D392" s="348"/>
      <c r="E392" s="431"/>
      <c r="F392" s="444"/>
      <c r="G392" s="350"/>
      <c r="H392" s="351"/>
      <c r="I392" s="351"/>
      <c r="J392" s="352"/>
      <c r="K392" s="352"/>
      <c r="L392" s="348"/>
      <c r="M392" s="348"/>
      <c r="N392" s="349"/>
      <c r="O392" s="353"/>
      <c r="P392" s="411"/>
    </row>
    <row r="393" spans="4:16" ht="40.15" customHeight="1" x14ac:dyDescent="0.25">
      <c r="D393" s="348"/>
      <c r="E393" s="431"/>
      <c r="F393" s="444"/>
      <c r="G393" s="350"/>
      <c r="H393" s="351"/>
      <c r="I393" s="351"/>
      <c r="J393" s="352"/>
      <c r="K393" s="352"/>
      <c r="L393" s="348"/>
      <c r="M393" s="348"/>
      <c r="N393" s="349"/>
      <c r="O393" s="353"/>
      <c r="P393" s="411"/>
    </row>
    <row r="394" spans="4:16" ht="40.15" customHeight="1" x14ac:dyDescent="0.25">
      <c r="D394" s="348"/>
      <c r="E394" s="431"/>
      <c r="F394" s="444"/>
      <c r="G394" s="350"/>
      <c r="H394" s="351"/>
      <c r="I394" s="351"/>
      <c r="J394" s="352"/>
      <c r="K394" s="352"/>
      <c r="L394" s="348"/>
      <c r="M394" s="348"/>
      <c r="N394" s="349"/>
      <c r="O394" s="353"/>
      <c r="P394" s="411"/>
    </row>
    <row r="395" spans="4:16" ht="40.15" customHeight="1" x14ac:dyDescent="0.25">
      <c r="D395" s="348"/>
      <c r="E395" s="431"/>
      <c r="F395" s="444"/>
      <c r="G395" s="350"/>
      <c r="H395" s="351"/>
      <c r="I395" s="351"/>
      <c r="J395" s="352"/>
      <c r="K395" s="352"/>
      <c r="L395" s="348"/>
      <c r="M395" s="348"/>
      <c r="N395" s="349"/>
      <c r="O395" s="353"/>
      <c r="P395" s="411"/>
    </row>
    <row r="396" spans="4:16" ht="40.15" customHeight="1" x14ac:dyDescent="0.25">
      <c r="D396" s="348"/>
      <c r="E396" s="431"/>
      <c r="F396" s="444"/>
      <c r="G396" s="350"/>
      <c r="H396" s="351"/>
      <c r="I396" s="351"/>
      <c r="J396" s="352"/>
      <c r="K396" s="352"/>
      <c r="L396" s="348"/>
      <c r="M396" s="348"/>
      <c r="N396" s="349"/>
      <c r="O396" s="353"/>
      <c r="P396" s="411"/>
    </row>
    <row r="397" spans="4:16" ht="40.15" customHeight="1" x14ac:dyDescent="0.25">
      <c r="D397" s="348"/>
      <c r="E397" s="431"/>
      <c r="F397" s="444"/>
      <c r="G397" s="350"/>
      <c r="H397" s="351"/>
      <c r="I397" s="351"/>
      <c r="J397" s="352"/>
      <c r="K397" s="352"/>
      <c r="L397" s="348"/>
      <c r="M397" s="348"/>
      <c r="N397" s="349"/>
      <c r="O397" s="353"/>
      <c r="P397" s="411"/>
    </row>
    <row r="398" spans="4:16" ht="40.15" customHeight="1" x14ac:dyDescent="0.25">
      <c r="D398" s="348"/>
      <c r="E398" s="431"/>
      <c r="F398" s="444"/>
      <c r="G398" s="350"/>
      <c r="H398" s="351"/>
      <c r="I398" s="351"/>
      <c r="J398" s="352"/>
      <c r="K398" s="352"/>
      <c r="L398" s="348"/>
      <c r="M398" s="348"/>
      <c r="N398" s="349"/>
      <c r="O398" s="353"/>
      <c r="P398" s="411"/>
    </row>
    <row r="399" spans="4:16" ht="40.15" customHeight="1" x14ac:dyDescent="0.25">
      <c r="D399" s="348"/>
      <c r="E399" s="431"/>
      <c r="F399" s="444"/>
      <c r="G399" s="350"/>
      <c r="H399" s="351"/>
      <c r="I399" s="351"/>
      <c r="J399" s="352"/>
      <c r="K399" s="352"/>
      <c r="L399" s="348"/>
      <c r="M399" s="348"/>
      <c r="N399" s="349"/>
      <c r="O399" s="353"/>
      <c r="P399" s="411"/>
    </row>
    <row r="400" spans="4:16" ht="40.15" customHeight="1" x14ac:dyDescent="0.25">
      <c r="D400" s="348"/>
      <c r="E400" s="431"/>
      <c r="F400" s="444"/>
      <c r="G400" s="350"/>
      <c r="H400" s="351"/>
      <c r="I400" s="351"/>
      <c r="J400" s="352"/>
      <c r="K400" s="352"/>
      <c r="L400" s="348"/>
      <c r="M400" s="348"/>
      <c r="N400" s="349"/>
      <c r="O400" s="353"/>
      <c r="P400" s="411"/>
    </row>
    <row r="401" spans="4:16" ht="40.15" customHeight="1" x14ac:dyDescent="0.25">
      <c r="D401" s="348"/>
      <c r="E401" s="431"/>
      <c r="F401" s="444"/>
      <c r="G401" s="350"/>
      <c r="H401" s="351"/>
      <c r="I401" s="351"/>
      <c r="J401" s="352"/>
      <c r="K401" s="352"/>
      <c r="L401" s="348"/>
      <c r="M401" s="348"/>
      <c r="N401" s="349"/>
      <c r="O401" s="353"/>
      <c r="P401" s="411"/>
    </row>
    <row r="402" spans="4:16" ht="40.15" customHeight="1" x14ac:dyDescent="0.25">
      <c r="D402" s="348"/>
      <c r="E402" s="431"/>
      <c r="F402" s="444"/>
      <c r="G402" s="350"/>
      <c r="H402" s="351"/>
      <c r="I402" s="351"/>
      <c r="J402" s="352"/>
      <c r="K402" s="352"/>
      <c r="L402" s="348"/>
      <c r="M402" s="348"/>
      <c r="N402" s="349"/>
      <c r="O402" s="353"/>
      <c r="P402" s="411"/>
    </row>
    <row r="403" spans="4:16" ht="40.15" customHeight="1" x14ac:dyDescent="0.25">
      <c r="D403" s="348"/>
      <c r="E403" s="431"/>
      <c r="F403" s="444"/>
      <c r="G403" s="350"/>
      <c r="H403" s="351"/>
      <c r="I403" s="351"/>
      <c r="J403" s="352"/>
      <c r="K403" s="352"/>
      <c r="L403" s="348"/>
      <c r="M403" s="348"/>
      <c r="N403" s="349"/>
      <c r="O403" s="353"/>
      <c r="P403" s="411"/>
    </row>
    <row r="404" spans="4:16" ht="40.15" customHeight="1" x14ac:dyDescent="0.25">
      <c r="D404" s="348"/>
      <c r="E404" s="431"/>
      <c r="F404" s="444"/>
      <c r="G404" s="350"/>
      <c r="H404" s="351"/>
      <c r="I404" s="351"/>
      <c r="J404" s="352"/>
      <c r="K404" s="352"/>
      <c r="L404" s="348"/>
      <c r="M404" s="348"/>
      <c r="N404" s="349"/>
      <c r="O404" s="353"/>
      <c r="P404" s="411"/>
    </row>
    <row r="405" spans="4:16" ht="40.15" customHeight="1" x14ac:dyDescent="0.25">
      <c r="D405" s="348"/>
      <c r="E405" s="431"/>
      <c r="F405" s="444"/>
      <c r="G405" s="350"/>
      <c r="H405" s="351"/>
      <c r="I405" s="351"/>
      <c r="J405" s="352"/>
      <c r="K405" s="352"/>
      <c r="L405" s="348"/>
      <c r="M405" s="348"/>
      <c r="N405" s="349"/>
      <c r="O405" s="353"/>
      <c r="P405" s="411"/>
    </row>
    <row r="406" spans="4:16" ht="40.15" customHeight="1" x14ac:dyDescent="0.25">
      <c r="D406" s="348"/>
      <c r="E406" s="431"/>
      <c r="F406" s="444"/>
      <c r="G406" s="350"/>
      <c r="H406" s="351"/>
      <c r="I406" s="351"/>
      <c r="J406" s="352"/>
      <c r="K406" s="352"/>
      <c r="L406" s="348"/>
      <c r="M406" s="348"/>
      <c r="N406" s="349"/>
      <c r="O406" s="353"/>
      <c r="P406" s="411"/>
    </row>
    <row r="407" spans="4:16" ht="40.15" customHeight="1" x14ac:dyDescent="0.25">
      <c r="D407" s="348"/>
      <c r="E407" s="431"/>
      <c r="F407" s="444"/>
      <c r="G407" s="350"/>
      <c r="H407" s="351"/>
      <c r="I407" s="351"/>
      <c r="J407" s="352"/>
      <c r="K407" s="352"/>
      <c r="L407" s="348"/>
      <c r="M407" s="348"/>
      <c r="N407" s="349"/>
      <c r="O407" s="353"/>
      <c r="P407" s="411"/>
    </row>
    <row r="408" spans="4:16" ht="40.15" customHeight="1" x14ac:dyDescent="0.25">
      <c r="D408" s="348"/>
      <c r="E408" s="431"/>
      <c r="F408" s="444"/>
      <c r="G408" s="350"/>
      <c r="H408" s="351"/>
      <c r="I408" s="351"/>
      <c r="J408" s="352"/>
      <c r="K408" s="352"/>
      <c r="L408" s="348"/>
      <c r="M408" s="348"/>
      <c r="N408" s="349"/>
      <c r="O408" s="353"/>
      <c r="P408" s="411"/>
    </row>
    <row r="409" spans="4:16" ht="40.15" customHeight="1" x14ac:dyDescent="0.25">
      <c r="D409" s="348"/>
      <c r="E409" s="431"/>
      <c r="F409" s="444"/>
      <c r="G409" s="350"/>
      <c r="H409" s="351"/>
      <c r="I409" s="351"/>
      <c r="J409" s="352"/>
      <c r="K409" s="352"/>
      <c r="L409" s="348"/>
      <c r="M409" s="348"/>
      <c r="N409" s="349"/>
      <c r="O409" s="353"/>
      <c r="P409" s="411"/>
    </row>
    <row r="410" spans="4:16" ht="40.15" customHeight="1" x14ac:dyDescent="0.25">
      <c r="D410" s="348"/>
      <c r="E410" s="431"/>
      <c r="F410" s="444"/>
      <c r="G410" s="350"/>
      <c r="H410" s="351"/>
      <c r="I410" s="351"/>
      <c r="J410" s="352"/>
      <c r="K410" s="352"/>
      <c r="L410" s="348"/>
      <c r="M410" s="348"/>
      <c r="N410" s="349"/>
      <c r="O410" s="353"/>
      <c r="P410" s="411"/>
    </row>
    <row r="411" spans="4:16" ht="40.15" customHeight="1" x14ac:dyDescent="0.25">
      <c r="D411" s="348"/>
      <c r="E411" s="431"/>
      <c r="F411" s="444"/>
      <c r="G411" s="350"/>
      <c r="H411" s="351"/>
      <c r="I411" s="351"/>
      <c r="J411" s="352"/>
      <c r="K411" s="352"/>
      <c r="L411" s="348"/>
      <c r="M411" s="348"/>
      <c r="N411" s="349"/>
      <c r="O411" s="353"/>
      <c r="P411" s="411"/>
    </row>
    <row r="412" spans="4:16" ht="40.15" customHeight="1" x14ac:dyDescent="0.25">
      <c r="D412" s="348"/>
      <c r="E412" s="431"/>
      <c r="F412" s="444"/>
      <c r="G412" s="350"/>
      <c r="H412" s="351"/>
      <c r="I412" s="351"/>
      <c r="J412" s="352"/>
      <c r="K412" s="352"/>
      <c r="L412" s="348"/>
      <c r="M412" s="348"/>
      <c r="N412" s="349"/>
      <c r="O412" s="353"/>
      <c r="P412" s="411"/>
    </row>
    <row r="413" spans="4:16" ht="40.15" customHeight="1" x14ac:dyDescent="0.25">
      <c r="D413" s="348"/>
      <c r="E413" s="431"/>
      <c r="F413" s="444"/>
      <c r="G413" s="350"/>
      <c r="H413" s="351"/>
      <c r="I413" s="351"/>
      <c r="J413" s="352"/>
      <c r="K413" s="352"/>
      <c r="L413" s="348"/>
      <c r="M413" s="348"/>
      <c r="N413" s="349"/>
      <c r="O413" s="353"/>
      <c r="P413" s="411"/>
    </row>
    <row r="414" spans="4:16" ht="40.15" customHeight="1" x14ac:dyDescent="0.25">
      <c r="D414" s="348"/>
      <c r="E414" s="431"/>
      <c r="F414" s="444"/>
      <c r="G414" s="350"/>
      <c r="H414" s="351"/>
      <c r="I414" s="351"/>
      <c r="J414" s="352"/>
      <c r="K414" s="352"/>
      <c r="L414" s="348"/>
      <c r="M414" s="348"/>
      <c r="N414" s="349"/>
      <c r="O414" s="353"/>
      <c r="P414" s="411"/>
    </row>
    <row r="415" spans="4:16" ht="40.15" customHeight="1" x14ac:dyDescent="0.25">
      <c r="D415" s="348"/>
      <c r="E415" s="431"/>
      <c r="F415" s="444"/>
      <c r="G415" s="350"/>
      <c r="H415" s="351"/>
      <c r="I415" s="351"/>
      <c r="J415" s="352"/>
      <c r="K415" s="352"/>
      <c r="L415" s="348"/>
      <c r="M415" s="348"/>
      <c r="N415" s="349"/>
      <c r="O415" s="353"/>
      <c r="P415" s="411"/>
    </row>
    <row r="416" spans="4:16" ht="40.15" customHeight="1" x14ac:dyDescent="0.25">
      <c r="D416" s="348"/>
      <c r="E416" s="431"/>
      <c r="F416" s="444"/>
      <c r="G416" s="350"/>
      <c r="H416" s="351"/>
      <c r="I416" s="351"/>
      <c r="J416" s="352"/>
      <c r="K416" s="352"/>
      <c r="L416" s="348"/>
      <c r="M416" s="348"/>
      <c r="N416" s="349"/>
      <c r="O416" s="353"/>
      <c r="P416" s="411"/>
    </row>
    <row r="417" spans="4:16" ht="40.15" customHeight="1" x14ac:dyDescent="0.25">
      <c r="D417" s="348"/>
      <c r="E417" s="431"/>
      <c r="F417" s="444"/>
      <c r="G417" s="350"/>
      <c r="H417" s="351"/>
      <c r="I417" s="351"/>
      <c r="J417" s="352"/>
      <c r="K417" s="352"/>
      <c r="L417" s="348"/>
      <c r="M417" s="348"/>
      <c r="N417" s="349"/>
      <c r="O417" s="353"/>
      <c r="P417" s="411"/>
    </row>
    <row r="418" spans="4:16" ht="40.15" customHeight="1" x14ac:dyDescent="0.25">
      <c r="D418" s="348"/>
      <c r="E418" s="431"/>
      <c r="F418" s="444"/>
      <c r="G418" s="350"/>
      <c r="H418" s="351"/>
      <c r="I418" s="351"/>
      <c r="J418" s="352"/>
      <c r="K418" s="352"/>
      <c r="L418" s="348"/>
      <c r="M418" s="348"/>
      <c r="N418" s="349"/>
      <c r="O418" s="353"/>
      <c r="P418" s="411"/>
    </row>
    <row r="419" spans="4:16" ht="40.15" customHeight="1" x14ac:dyDescent="0.25">
      <c r="D419" s="348"/>
      <c r="E419" s="431"/>
      <c r="F419" s="444"/>
      <c r="G419" s="350"/>
      <c r="H419" s="351"/>
      <c r="I419" s="351"/>
      <c r="J419" s="352"/>
      <c r="K419" s="352"/>
      <c r="L419" s="348"/>
      <c r="M419" s="348"/>
      <c r="N419" s="349"/>
      <c r="O419" s="353"/>
      <c r="P419" s="411"/>
    </row>
    <row r="420" spans="4:16" ht="40.15" customHeight="1" x14ac:dyDescent="0.25">
      <c r="D420" s="348"/>
      <c r="E420" s="431"/>
      <c r="F420" s="444"/>
      <c r="G420" s="350"/>
      <c r="H420" s="351"/>
      <c r="I420" s="351"/>
      <c r="J420" s="352"/>
      <c r="K420" s="352"/>
      <c r="L420" s="348"/>
      <c r="M420" s="348"/>
      <c r="N420" s="349"/>
      <c r="O420" s="353"/>
      <c r="P420" s="411"/>
    </row>
    <row r="421" spans="4:16" ht="40.15" customHeight="1" x14ac:dyDescent="0.25">
      <c r="D421" s="348"/>
      <c r="E421" s="431"/>
      <c r="F421" s="444"/>
      <c r="G421" s="350"/>
      <c r="H421" s="351"/>
      <c r="I421" s="351"/>
      <c r="J421" s="352"/>
      <c r="K421" s="352"/>
      <c r="L421" s="348"/>
      <c r="M421" s="348"/>
      <c r="N421" s="349"/>
      <c r="O421" s="353"/>
      <c r="P421" s="411"/>
    </row>
    <row r="422" spans="4:16" ht="40.15" customHeight="1" x14ac:dyDescent="0.25">
      <c r="D422" s="348"/>
      <c r="E422" s="431"/>
      <c r="F422" s="444"/>
      <c r="G422" s="350"/>
      <c r="H422" s="351"/>
      <c r="I422" s="351"/>
      <c r="J422" s="352"/>
      <c r="K422" s="352"/>
      <c r="L422" s="348"/>
      <c r="M422" s="348"/>
      <c r="N422" s="349"/>
      <c r="O422" s="353"/>
      <c r="P422" s="411"/>
    </row>
    <row r="423" spans="4:16" ht="40.15" customHeight="1" x14ac:dyDescent="0.25">
      <c r="D423" s="348"/>
      <c r="E423" s="431"/>
      <c r="F423" s="444"/>
      <c r="G423" s="350"/>
      <c r="H423" s="351"/>
      <c r="I423" s="351"/>
      <c r="J423" s="352"/>
      <c r="K423" s="352"/>
      <c r="L423" s="348"/>
      <c r="M423" s="348"/>
      <c r="N423" s="349"/>
      <c r="O423" s="353"/>
      <c r="P423" s="411"/>
    </row>
    <row r="424" spans="4:16" ht="40.15" customHeight="1" x14ac:dyDescent="0.25">
      <c r="D424" s="348"/>
      <c r="E424" s="431"/>
      <c r="F424" s="444"/>
      <c r="G424" s="350"/>
      <c r="H424" s="351"/>
      <c r="I424" s="351"/>
      <c r="J424" s="352"/>
      <c r="K424" s="352"/>
      <c r="L424" s="348"/>
      <c r="M424" s="348"/>
      <c r="N424" s="349"/>
      <c r="O424" s="353"/>
      <c r="P424" s="411"/>
    </row>
    <row r="425" spans="4:16" ht="40.15" customHeight="1" x14ac:dyDescent="0.25">
      <c r="D425" s="348"/>
      <c r="E425" s="431"/>
      <c r="F425" s="444"/>
      <c r="G425" s="350"/>
      <c r="H425" s="351"/>
      <c r="I425" s="351"/>
      <c r="J425" s="352"/>
      <c r="K425" s="352"/>
      <c r="L425" s="348"/>
      <c r="M425" s="348"/>
      <c r="N425" s="349"/>
      <c r="O425" s="353"/>
      <c r="P425" s="411"/>
    </row>
    <row r="426" spans="4:16" ht="40.15" customHeight="1" x14ac:dyDescent="0.25">
      <c r="D426" s="348"/>
      <c r="E426" s="431"/>
      <c r="F426" s="444"/>
      <c r="G426" s="350"/>
      <c r="H426" s="351"/>
      <c r="I426" s="351"/>
      <c r="J426" s="352"/>
      <c r="K426" s="352"/>
      <c r="L426" s="348"/>
      <c r="M426" s="348"/>
      <c r="N426" s="349"/>
      <c r="O426" s="353"/>
      <c r="P426" s="411"/>
    </row>
    <row r="427" spans="4:16" ht="40.15" customHeight="1" x14ac:dyDescent="0.25">
      <c r="D427" s="348"/>
      <c r="E427" s="431"/>
      <c r="F427" s="444"/>
      <c r="G427" s="350"/>
      <c r="H427" s="351"/>
      <c r="I427" s="351"/>
      <c r="J427" s="352"/>
      <c r="K427" s="352"/>
      <c r="L427" s="348"/>
      <c r="M427" s="348"/>
      <c r="N427" s="349"/>
      <c r="O427" s="353"/>
      <c r="P427" s="411"/>
    </row>
    <row r="428" spans="4:16" ht="40.15" customHeight="1" x14ac:dyDescent="0.25">
      <c r="D428" s="348"/>
      <c r="E428" s="431"/>
      <c r="F428" s="444"/>
      <c r="G428" s="350"/>
      <c r="H428" s="351"/>
      <c r="I428" s="351"/>
      <c r="J428" s="352"/>
      <c r="K428" s="352"/>
      <c r="L428" s="348"/>
      <c r="M428" s="348"/>
      <c r="N428" s="349"/>
      <c r="O428" s="353"/>
      <c r="P428" s="411"/>
    </row>
    <row r="429" spans="4:16" ht="40.15" customHeight="1" x14ac:dyDescent="0.25">
      <c r="D429" s="348"/>
      <c r="E429" s="431"/>
      <c r="F429" s="444"/>
      <c r="G429" s="350"/>
      <c r="H429" s="351"/>
      <c r="I429" s="351"/>
      <c r="J429" s="352"/>
      <c r="K429" s="352"/>
      <c r="L429" s="348"/>
      <c r="M429" s="348"/>
      <c r="N429" s="349"/>
      <c r="O429" s="353"/>
      <c r="P429" s="411"/>
    </row>
    <row r="430" spans="4:16" ht="40.15" customHeight="1" x14ac:dyDescent="0.25">
      <c r="D430" s="348"/>
      <c r="E430" s="431"/>
      <c r="F430" s="444"/>
      <c r="G430" s="350"/>
      <c r="H430" s="351"/>
      <c r="I430" s="351"/>
      <c r="J430" s="352"/>
      <c r="K430" s="352"/>
      <c r="L430" s="348"/>
      <c r="M430" s="348"/>
      <c r="N430" s="349"/>
      <c r="O430" s="353"/>
      <c r="P430" s="411"/>
    </row>
    <row r="431" spans="4:16" ht="40.15" customHeight="1" x14ac:dyDescent="0.25">
      <c r="D431" s="348"/>
      <c r="E431" s="431"/>
      <c r="F431" s="444"/>
      <c r="G431" s="350"/>
      <c r="H431" s="351"/>
      <c r="I431" s="351"/>
      <c r="J431" s="352"/>
      <c r="K431" s="352"/>
      <c r="L431" s="348"/>
      <c r="M431" s="348"/>
      <c r="N431" s="349"/>
      <c r="O431" s="353"/>
      <c r="P431" s="411"/>
    </row>
    <row r="432" spans="4:16" ht="40.15" customHeight="1" x14ac:dyDescent="0.25">
      <c r="D432" s="348"/>
      <c r="E432" s="431"/>
      <c r="F432" s="444"/>
      <c r="G432" s="350"/>
      <c r="H432" s="351"/>
      <c r="I432" s="351"/>
      <c r="J432" s="352"/>
      <c r="K432" s="352"/>
      <c r="L432" s="348"/>
      <c r="M432" s="348"/>
      <c r="N432" s="349"/>
      <c r="O432" s="353"/>
      <c r="P432" s="411"/>
    </row>
    <row r="433" spans="4:16" ht="40.15" customHeight="1" x14ac:dyDescent="0.25">
      <c r="D433" s="348"/>
      <c r="E433" s="431"/>
      <c r="F433" s="444"/>
      <c r="G433" s="350"/>
      <c r="H433" s="351"/>
      <c r="I433" s="351"/>
      <c r="J433" s="352"/>
      <c r="K433" s="352"/>
      <c r="L433" s="348"/>
      <c r="M433" s="348"/>
      <c r="N433" s="349"/>
      <c r="O433" s="353"/>
      <c r="P433" s="411"/>
    </row>
    <row r="434" spans="4:16" ht="40.15" customHeight="1" x14ac:dyDescent="0.25">
      <c r="D434" s="348"/>
      <c r="E434" s="431"/>
      <c r="F434" s="444"/>
      <c r="G434" s="350"/>
      <c r="H434" s="351"/>
      <c r="I434" s="351"/>
      <c r="J434" s="352"/>
      <c r="K434" s="352"/>
      <c r="L434" s="348"/>
      <c r="M434" s="348"/>
      <c r="N434" s="349"/>
      <c r="O434" s="353"/>
      <c r="P434" s="411"/>
    </row>
    <row r="435" spans="4:16" ht="40.15" customHeight="1" x14ac:dyDescent="0.25">
      <c r="D435" s="348"/>
      <c r="E435" s="431"/>
      <c r="F435" s="444"/>
      <c r="G435" s="350"/>
      <c r="H435" s="351"/>
      <c r="I435" s="351"/>
      <c r="J435" s="352"/>
      <c r="K435" s="352"/>
      <c r="L435" s="348"/>
      <c r="M435" s="348"/>
      <c r="N435" s="349"/>
      <c r="O435" s="353"/>
      <c r="P435" s="411"/>
    </row>
    <row r="436" spans="4:16" ht="40.15" customHeight="1" x14ac:dyDescent="0.25">
      <c r="D436" s="348"/>
      <c r="E436" s="431"/>
      <c r="F436" s="444"/>
      <c r="G436" s="350"/>
      <c r="H436" s="351"/>
      <c r="I436" s="351"/>
      <c r="J436" s="352"/>
      <c r="K436" s="352"/>
      <c r="L436" s="348"/>
      <c r="M436" s="348"/>
      <c r="N436" s="349"/>
      <c r="O436" s="353"/>
      <c r="P436" s="411"/>
    </row>
    <row r="437" spans="4:16" ht="40.15" customHeight="1" x14ac:dyDescent="0.25">
      <c r="D437" s="348"/>
      <c r="E437" s="431"/>
      <c r="F437" s="444"/>
      <c r="G437" s="350"/>
      <c r="H437" s="351"/>
      <c r="I437" s="351"/>
      <c r="J437" s="352"/>
      <c r="K437" s="352"/>
      <c r="L437" s="348"/>
      <c r="M437" s="348"/>
      <c r="N437" s="349"/>
      <c r="O437" s="353"/>
      <c r="P437" s="411"/>
    </row>
    <row r="438" spans="4:16" ht="40.15" customHeight="1" x14ac:dyDescent="0.25">
      <c r="D438" s="348"/>
      <c r="E438" s="431"/>
      <c r="F438" s="444"/>
      <c r="G438" s="350"/>
      <c r="H438" s="351"/>
      <c r="I438" s="351"/>
      <c r="J438" s="352"/>
      <c r="K438" s="352"/>
      <c r="L438" s="348"/>
      <c r="M438" s="348"/>
      <c r="N438" s="349"/>
      <c r="O438" s="353"/>
      <c r="P438" s="411"/>
    </row>
    <row r="439" spans="4:16" ht="40.15" customHeight="1" x14ac:dyDescent="0.25">
      <c r="D439" s="348"/>
      <c r="E439" s="431"/>
      <c r="F439" s="444"/>
      <c r="G439" s="350"/>
      <c r="H439" s="351"/>
      <c r="I439" s="351"/>
      <c r="J439" s="352"/>
      <c r="K439" s="352"/>
      <c r="L439" s="348"/>
      <c r="M439" s="348"/>
      <c r="N439" s="349"/>
      <c r="O439" s="353"/>
      <c r="P439" s="411"/>
    </row>
    <row r="440" spans="4:16" ht="40.15" customHeight="1" x14ac:dyDescent="0.25">
      <c r="D440" s="348"/>
      <c r="E440" s="431"/>
      <c r="F440" s="444"/>
      <c r="G440" s="350"/>
      <c r="H440" s="351"/>
      <c r="I440" s="351"/>
      <c r="J440" s="352"/>
      <c r="K440" s="352"/>
      <c r="L440" s="348"/>
      <c r="M440" s="348"/>
      <c r="N440" s="349"/>
      <c r="O440" s="353"/>
      <c r="P440" s="411"/>
    </row>
    <row r="441" spans="4:16" ht="40.15" customHeight="1" x14ac:dyDescent="0.25">
      <c r="D441" s="348"/>
      <c r="E441" s="431"/>
      <c r="F441" s="444"/>
      <c r="G441" s="350"/>
      <c r="H441" s="351"/>
      <c r="I441" s="351"/>
      <c r="J441" s="352"/>
      <c r="K441" s="352"/>
      <c r="L441" s="348"/>
      <c r="M441" s="348"/>
      <c r="N441" s="349"/>
      <c r="O441" s="353"/>
      <c r="P441" s="411"/>
    </row>
    <row r="442" spans="4:16" ht="40.15" customHeight="1" x14ac:dyDescent="0.25">
      <c r="D442" s="348"/>
      <c r="E442" s="431"/>
      <c r="F442" s="444"/>
      <c r="G442" s="350"/>
      <c r="H442" s="351"/>
      <c r="I442" s="351"/>
      <c r="J442" s="352"/>
      <c r="K442" s="352"/>
      <c r="L442" s="348"/>
      <c r="M442" s="348"/>
      <c r="N442" s="349"/>
      <c r="O442" s="353"/>
      <c r="P442" s="411"/>
    </row>
    <row r="443" spans="4:16" ht="40.15" customHeight="1" x14ac:dyDescent="0.25">
      <c r="D443" s="348"/>
      <c r="E443" s="431"/>
      <c r="F443" s="444"/>
      <c r="G443" s="350"/>
      <c r="H443" s="351"/>
      <c r="I443" s="351"/>
      <c r="J443" s="352"/>
      <c r="K443" s="352"/>
      <c r="L443" s="348"/>
      <c r="M443" s="348"/>
      <c r="N443" s="349"/>
      <c r="O443" s="353"/>
      <c r="P443" s="411"/>
    </row>
    <row r="444" spans="4:16" ht="40.15" customHeight="1" x14ac:dyDescent="0.25">
      <c r="D444" s="348"/>
      <c r="E444" s="431"/>
      <c r="F444" s="444"/>
      <c r="G444" s="350"/>
      <c r="H444" s="351"/>
      <c r="I444" s="351"/>
      <c r="J444" s="352"/>
      <c r="K444" s="352"/>
      <c r="L444" s="348"/>
      <c r="M444" s="348"/>
      <c r="N444" s="349"/>
      <c r="O444" s="353"/>
      <c r="P444" s="411"/>
    </row>
    <row r="445" spans="4:16" ht="40.15" customHeight="1" x14ac:dyDescent="0.25">
      <c r="D445" s="348"/>
      <c r="E445" s="431"/>
      <c r="F445" s="444"/>
      <c r="G445" s="350"/>
      <c r="H445" s="351"/>
      <c r="I445" s="351"/>
      <c r="J445" s="352"/>
      <c r="K445" s="352"/>
      <c r="L445" s="348"/>
      <c r="M445" s="348"/>
      <c r="N445" s="349"/>
      <c r="O445" s="353"/>
      <c r="P445" s="411"/>
    </row>
    <row r="446" spans="4:16" ht="40.15" customHeight="1" x14ac:dyDescent="0.25">
      <c r="D446" s="348"/>
      <c r="E446" s="431"/>
      <c r="F446" s="444"/>
      <c r="G446" s="350"/>
      <c r="H446" s="351"/>
      <c r="I446" s="351"/>
      <c r="J446" s="352"/>
      <c r="K446" s="352"/>
      <c r="L446" s="348"/>
      <c r="M446" s="348"/>
      <c r="N446" s="349"/>
      <c r="O446" s="353"/>
      <c r="P446" s="411"/>
    </row>
    <row r="447" spans="4:16" ht="40.15" customHeight="1" x14ac:dyDescent="0.25">
      <c r="D447" s="348"/>
      <c r="E447" s="431"/>
      <c r="F447" s="444"/>
      <c r="G447" s="350"/>
      <c r="H447" s="351"/>
      <c r="I447" s="351"/>
      <c r="J447" s="352"/>
      <c r="K447" s="352"/>
      <c r="L447" s="348"/>
      <c r="M447" s="348"/>
      <c r="N447" s="349"/>
      <c r="O447" s="353"/>
      <c r="P447" s="411"/>
    </row>
    <row r="448" spans="4:16" ht="40.15" customHeight="1" x14ac:dyDescent="0.25">
      <c r="D448" s="348"/>
      <c r="E448" s="431"/>
      <c r="F448" s="444"/>
      <c r="G448" s="350"/>
      <c r="H448" s="351"/>
      <c r="I448" s="351"/>
      <c r="J448" s="352"/>
      <c r="K448" s="352"/>
      <c r="L448" s="348"/>
      <c r="M448" s="348"/>
      <c r="N448" s="349"/>
      <c r="O448" s="353"/>
      <c r="P448" s="411"/>
    </row>
    <row r="449" spans="4:16" ht="40.15" customHeight="1" x14ac:dyDescent="0.25">
      <c r="D449" s="348"/>
      <c r="E449" s="431"/>
      <c r="F449" s="444"/>
      <c r="G449" s="350"/>
      <c r="H449" s="351"/>
      <c r="I449" s="351"/>
      <c r="J449" s="352"/>
      <c r="K449" s="352"/>
      <c r="L449" s="348"/>
      <c r="M449" s="348"/>
      <c r="N449" s="349"/>
      <c r="O449" s="353"/>
      <c r="P449" s="411"/>
    </row>
    <row r="450" spans="4:16" ht="40.15" customHeight="1" x14ac:dyDescent="0.25">
      <c r="D450" s="348"/>
      <c r="E450" s="431"/>
      <c r="F450" s="444"/>
      <c r="G450" s="350"/>
      <c r="H450" s="351"/>
      <c r="I450" s="351"/>
      <c r="J450" s="352"/>
      <c r="K450" s="352"/>
      <c r="L450" s="348"/>
      <c r="M450" s="348"/>
      <c r="N450" s="349"/>
      <c r="O450" s="353"/>
      <c r="P450" s="411"/>
    </row>
    <row r="451" spans="4:16" ht="40.15" customHeight="1" x14ac:dyDescent="0.25">
      <c r="D451" s="348"/>
      <c r="E451" s="431"/>
      <c r="F451" s="444"/>
      <c r="G451" s="350"/>
      <c r="H451" s="351"/>
      <c r="I451" s="351"/>
      <c r="J451" s="352"/>
      <c r="K451" s="352"/>
      <c r="L451" s="348"/>
      <c r="M451" s="348"/>
      <c r="N451" s="349"/>
      <c r="O451" s="353"/>
      <c r="P451" s="411"/>
    </row>
    <row r="452" spans="4:16" ht="40.15" customHeight="1" x14ac:dyDescent="0.25">
      <c r="D452" s="348"/>
      <c r="E452" s="431"/>
      <c r="F452" s="444"/>
      <c r="G452" s="350"/>
      <c r="H452" s="351"/>
      <c r="I452" s="351"/>
      <c r="J452" s="352"/>
      <c r="K452" s="352"/>
      <c r="L452" s="348"/>
      <c r="M452" s="348"/>
      <c r="N452" s="349"/>
      <c r="O452" s="353"/>
      <c r="P452" s="411"/>
    </row>
    <row r="453" spans="4:16" ht="40.15" customHeight="1" x14ac:dyDescent="0.25">
      <c r="D453" s="348"/>
      <c r="E453" s="431"/>
      <c r="F453" s="444"/>
      <c r="G453" s="350"/>
      <c r="H453" s="351"/>
      <c r="I453" s="351"/>
      <c r="J453" s="352"/>
      <c r="K453" s="352"/>
      <c r="L453" s="348"/>
      <c r="M453" s="348"/>
      <c r="N453" s="349"/>
      <c r="O453" s="353"/>
      <c r="P453" s="411"/>
    </row>
    <row r="454" spans="4:16" ht="40.15" customHeight="1" x14ac:dyDescent="0.25">
      <c r="D454" s="348"/>
      <c r="E454" s="431"/>
      <c r="F454" s="444"/>
      <c r="G454" s="350"/>
      <c r="H454" s="351"/>
      <c r="I454" s="351"/>
      <c r="J454" s="352"/>
      <c r="K454" s="352"/>
      <c r="L454" s="348"/>
      <c r="M454" s="348"/>
      <c r="N454" s="349"/>
      <c r="O454" s="353"/>
      <c r="P454" s="411"/>
    </row>
    <row r="455" spans="4:16" ht="40.15" customHeight="1" x14ac:dyDescent="0.25">
      <c r="D455" s="348"/>
      <c r="E455" s="431"/>
      <c r="F455" s="444"/>
      <c r="G455" s="350"/>
      <c r="H455" s="351"/>
      <c r="I455" s="351"/>
      <c r="J455" s="352"/>
      <c r="K455" s="352"/>
      <c r="L455" s="348"/>
      <c r="M455" s="348"/>
      <c r="N455" s="349"/>
      <c r="O455" s="353"/>
      <c r="P455" s="411"/>
    </row>
    <row r="456" spans="4:16" ht="40.15" customHeight="1" x14ac:dyDescent="0.25">
      <c r="D456" s="348"/>
      <c r="E456" s="431"/>
      <c r="F456" s="444"/>
      <c r="G456" s="350"/>
      <c r="H456" s="351"/>
      <c r="I456" s="351"/>
      <c r="J456" s="352"/>
      <c r="K456" s="352"/>
      <c r="L456" s="348"/>
      <c r="M456" s="348"/>
      <c r="N456" s="349"/>
      <c r="O456" s="353"/>
      <c r="P456" s="411"/>
    </row>
    <row r="457" spans="4:16" ht="40.15" customHeight="1" x14ac:dyDescent="0.25">
      <c r="D457" s="348"/>
      <c r="E457" s="431"/>
      <c r="F457" s="444"/>
      <c r="G457" s="350"/>
      <c r="H457" s="351"/>
      <c r="I457" s="351"/>
      <c r="J457" s="352"/>
      <c r="K457" s="352"/>
      <c r="L457" s="348"/>
      <c r="M457" s="348"/>
      <c r="N457" s="349"/>
      <c r="O457" s="353"/>
      <c r="P457" s="411"/>
    </row>
    <row r="458" spans="4:16" ht="40.15" customHeight="1" x14ac:dyDescent="0.25">
      <c r="D458" s="348"/>
      <c r="E458" s="431"/>
      <c r="F458" s="444"/>
      <c r="G458" s="350"/>
      <c r="H458" s="351"/>
      <c r="I458" s="351"/>
      <c r="J458" s="352"/>
      <c r="K458" s="352"/>
      <c r="L458" s="348"/>
      <c r="M458" s="348"/>
      <c r="N458" s="349"/>
      <c r="O458" s="353"/>
      <c r="P458" s="411"/>
    </row>
    <row r="459" spans="4:16" ht="40.15" customHeight="1" x14ac:dyDescent="0.25">
      <c r="D459" s="348"/>
      <c r="E459" s="431"/>
      <c r="F459" s="444"/>
      <c r="G459" s="350"/>
      <c r="H459" s="351"/>
      <c r="I459" s="351"/>
      <c r="J459" s="352"/>
      <c r="K459" s="352"/>
      <c r="L459" s="348"/>
      <c r="M459" s="348"/>
      <c r="N459" s="349"/>
      <c r="O459" s="353"/>
      <c r="P459" s="411"/>
    </row>
    <row r="460" spans="4:16" ht="40.15" customHeight="1" x14ac:dyDescent="0.25">
      <c r="D460" s="348"/>
      <c r="E460" s="431"/>
      <c r="F460" s="444"/>
      <c r="G460" s="350"/>
      <c r="H460" s="351"/>
      <c r="I460" s="351"/>
      <c r="J460" s="352"/>
      <c r="K460" s="352"/>
      <c r="L460" s="348"/>
      <c r="M460" s="348"/>
      <c r="N460" s="349"/>
      <c r="O460" s="353"/>
      <c r="P460" s="411"/>
    </row>
    <row r="461" spans="4:16" ht="40.15" customHeight="1" x14ac:dyDescent="0.25">
      <c r="D461" s="348"/>
      <c r="E461" s="431"/>
      <c r="F461" s="444"/>
      <c r="G461" s="350"/>
      <c r="H461" s="351"/>
      <c r="I461" s="351"/>
      <c r="J461" s="352"/>
      <c r="K461" s="352"/>
      <c r="L461" s="348"/>
      <c r="M461" s="348"/>
      <c r="N461" s="349"/>
      <c r="O461" s="353"/>
      <c r="P461" s="411"/>
    </row>
    <row r="462" spans="4:16" ht="40.15" customHeight="1" x14ac:dyDescent="0.25">
      <c r="D462" s="348"/>
      <c r="E462" s="431"/>
      <c r="F462" s="444"/>
      <c r="G462" s="350"/>
      <c r="H462" s="351"/>
      <c r="I462" s="351"/>
      <c r="J462" s="352"/>
      <c r="K462" s="352"/>
      <c r="L462" s="348"/>
      <c r="M462" s="348"/>
      <c r="N462" s="349"/>
      <c r="O462" s="353"/>
      <c r="P462" s="411"/>
    </row>
    <row r="463" spans="4:16" ht="40.15" customHeight="1" x14ac:dyDescent="0.25">
      <c r="D463" s="348"/>
      <c r="E463" s="431"/>
      <c r="F463" s="444"/>
      <c r="G463" s="350"/>
      <c r="H463" s="351"/>
      <c r="I463" s="351"/>
      <c r="J463" s="352"/>
      <c r="K463" s="352"/>
      <c r="L463" s="348"/>
      <c r="M463" s="348"/>
      <c r="N463" s="349"/>
      <c r="O463" s="353"/>
      <c r="P463" s="411"/>
    </row>
    <row r="464" spans="4:16" ht="40.15" customHeight="1" x14ac:dyDescent="0.25">
      <c r="D464" s="348"/>
      <c r="E464" s="431"/>
      <c r="F464" s="444"/>
      <c r="G464" s="350"/>
      <c r="H464" s="351"/>
      <c r="I464" s="351"/>
      <c r="J464" s="352"/>
      <c r="K464" s="352"/>
      <c r="L464" s="348"/>
      <c r="M464" s="348"/>
      <c r="N464" s="349"/>
      <c r="O464" s="353"/>
      <c r="P464" s="411"/>
    </row>
    <row r="465" spans="4:16" ht="40.15" customHeight="1" x14ac:dyDescent="0.25">
      <c r="D465" s="348"/>
      <c r="E465" s="431"/>
      <c r="F465" s="444"/>
      <c r="G465" s="350"/>
      <c r="H465" s="351"/>
      <c r="I465" s="351"/>
      <c r="J465" s="352"/>
      <c r="K465" s="352"/>
      <c r="L465" s="348"/>
      <c r="M465" s="348"/>
      <c r="N465" s="349"/>
      <c r="O465" s="353"/>
      <c r="P465" s="411"/>
    </row>
    <row r="466" spans="4:16" ht="40.15" customHeight="1" x14ac:dyDescent="0.25">
      <c r="D466" s="348"/>
      <c r="E466" s="431"/>
      <c r="F466" s="444"/>
      <c r="G466" s="350"/>
      <c r="H466" s="351"/>
      <c r="I466" s="351"/>
      <c r="J466" s="352"/>
      <c r="K466" s="352"/>
      <c r="L466" s="348"/>
      <c r="M466" s="348"/>
      <c r="N466" s="349"/>
      <c r="O466" s="353"/>
      <c r="P466" s="411"/>
    </row>
    <row r="467" spans="4:16" ht="40.15" customHeight="1" x14ac:dyDescent="0.25">
      <c r="D467" s="348"/>
      <c r="E467" s="431"/>
      <c r="F467" s="444"/>
      <c r="G467" s="350"/>
      <c r="H467" s="351"/>
      <c r="I467" s="351"/>
      <c r="J467" s="352"/>
      <c r="K467" s="352"/>
      <c r="L467" s="348"/>
      <c r="M467" s="348"/>
      <c r="N467" s="349"/>
      <c r="O467" s="353"/>
      <c r="P467" s="411"/>
    </row>
    <row r="468" spans="4:16" ht="40.15" customHeight="1" x14ac:dyDescent="0.25">
      <c r="D468" s="348"/>
      <c r="E468" s="431"/>
      <c r="F468" s="444"/>
      <c r="G468" s="350"/>
      <c r="H468" s="351"/>
      <c r="I468" s="351"/>
      <c r="J468" s="352"/>
      <c r="K468" s="352"/>
      <c r="L468" s="348"/>
      <c r="M468" s="348"/>
      <c r="N468" s="349"/>
      <c r="O468" s="353"/>
      <c r="P468" s="411"/>
    </row>
    <row r="469" spans="4:16" ht="40.15" customHeight="1" x14ac:dyDescent="0.25">
      <c r="D469" s="348"/>
      <c r="E469" s="431"/>
      <c r="F469" s="444"/>
      <c r="G469" s="350"/>
      <c r="H469" s="351"/>
      <c r="I469" s="351"/>
      <c r="J469" s="352"/>
      <c r="K469" s="352"/>
      <c r="L469" s="348"/>
      <c r="M469" s="348"/>
      <c r="N469" s="349"/>
      <c r="O469" s="353"/>
      <c r="P469" s="411"/>
    </row>
    <row r="470" spans="4:16" ht="40.15" customHeight="1" x14ac:dyDescent="0.25">
      <c r="D470" s="348"/>
      <c r="E470" s="431"/>
      <c r="F470" s="444"/>
      <c r="G470" s="350"/>
      <c r="H470" s="351"/>
      <c r="I470" s="351"/>
      <c r="J470" s="352"/>
      <c r="K470" s="352"/>
      <c r="L470" s="348"/>
      <c r="M470" s="348"/>
      <c r="N470" s="349"/>
      <c r="O470" s="353"/>
      <c r="P470" s="411"/>
    </row>
    <row r="471" spans="4:16" ht="40.15" customHeight="1" x14ac:dyDescent="0.25">
      <c r="D471" s="348"/>
      <c r="E471" s="431"/>
      <c r="F471" s="444"/>
      <c r="G471" s="350"/>
      <c r="H471" s="351"/>
      <c r="I471" s="351"/>
      <c r="J471" s="352"/>
      <c r="K471" s="352"/>
      <c r="L471" s="348"/>
      <c r="M471" s="348"/>
      <c r="N471" s="349"/>
      <c r="O471" s="353"/>
      <c r="P471" s="411"/>
    </row>
    <row r="472" spans="4:16" ht="40.15" customHeight="1" x14ac:dyDescent="0.25">
      <c r="D472" s="348"/>
      <c r="E472" s="431"/>
      <c r="F472" s="444"/>
      <c r="G472" s="350"/>
      <c r="H472" s="351"/>
      <c r="I472" s="351"/>
      <c r="J472" s="352"/>
      <c r="K472" s="352"/>
      <c r="L472" s="348"/>
      <c r="M472" s="348"/>
      <c r="N472" s="349"/>
      <c r="O472" s="353"/>
      <c r="P472" s="411"/>
    </row>
    <row r="473" spans="4:16" ht="40.15" customHeight="1" x14ac:dyDescent="0.25">
      <c r="D473" s="348"/>
      <c r="E473" s="431"/>
      <c r="F473" s="444"/>
      <c r="G473" s="350"/>
      <c r="H473" s="351"/>
      <c r="I473" s="351"/>
      <c r="J473" s="352"/>
      <c r="K473" s="352"/>
      <c r="L473" s="348"/>
      <c r="M473" s="348"/>
      <c r="N473" s="349"/>
      <c r="O473" s="353"/>
      <c r="P473" s="411"/>
    </row>
    <row r="474" spans="4:16" ht="40.15" customHeight="1" x14ac:dyDescent="0.25">
      <c r="D474" s="348"/>
      <c r="E474" s="431"/>
      <c r="F474" s="444"/>
      <c r="G474" s="350"/>
      <c r="H474" s="351"/>
      <c r="I474" s="351"/>
      <c r="J474" s="352"/>
      <c r="K474" s="352"/>
      <c r="L474" s="348"/>
      <c r="M474" s="348"/>
      <c r="N474" s="349"/>
      <c r="O474" s="353"/>
      <c r="P474" s="411"/>
    </row>
    <row r="475" spans="4:16" ht="40.15" customHeight="1" x14ac:dyDescent="0.25">
      <c r="D475" s="348"/>
      <c r="E475" s="431"/>
      <c r="F475" s="444"/>
      <c r="G475" s="350"/>
      <c r="H475" s="351"/>
      <c r="I475" s="351"/>
      <c r="J475" s="352"/>
      <c r="K475" s="352"/>
      <c r="L475" s="348"/>
      <c r="M475" s="348"/>
      <c r="N475" s="349"/>
      <c r="O475" s="353"/>
      <c r="P475" s="411"/>
    </row>
    <row r="476" spans="4:16" ht="40.15" customHeight="1" x14ac:dyDescent="0.25">
      <c r="D476" s="348"/>
      <c r="E476" s="431"/>
      <c r="F476" s="444"/>
      <c r="G476" s="350"/>
      <c r="H476" s="351"/>
      <c r="I476" s="351"/>
      <c r="J476" s="352"/>
      <c r="K476" s="352"/>
      <c r="L476" s="348"/>
      <c r="M476" s="348"/>
      <c r="N476" s="349"/>
      <c r="O476" s="353"/>
      <c r="P476" s="411"/>
    </row>
    <row r="477" spans="4:16" ht="40.15" customHeight="1" x14ac:dyDescent="0.25">
      <c r="D477" s="348"/>
      <c r="E477" s="431"/>
      <c r="F477" s="444"/>
      <c r="G477" s="350"/>
      <c r="H477" s="351"/>
      <c r="I477" s="351"/>
      <c r="J477" s="352"/>
      <c r="K477" s="352"/>
      <c r="L477" s="348"/>
      <c r="M477" s="348"/>
      <c r="N477" s="349"/>
      <c r="O477" s="353"/>
      <c r="P477" s="411"/>
    </row>
    <row r="478" spans="4:16" ht="40.15" customHeight="1" x14ac:dyDescent="0.25">
      <c r="D478" s="348"/>
      <c r="E478" s="431"/>
      <c r="F478" s="444"/>
      <c r="G478" s="350"/>
      <c r="H478" s="351"/>
      <c r="I478" s="351"/>
      <c r="J478" s="352"/>
      <c r="K478" s="352"/>
      <c r="L478" s="348"/>
      <c r="M478" s="348"/>
      <c r="N478" s="349"/>
      <c r="O478" s="353"/>
      <c r="P478" s="411"/>
    </row>
    <row r="479" spans="4:16" ht="40.15" customHeight="1" x14ac:dyDescent="0.25">
      <c r="D479" s="348"/>
      <c r="E479" s="431"/>
      <c r="F479" s="444"/>
      <c r="G479" s="350"/>
      <c r="H479" s="351"/>
      <c r="I479" s="351"/>
      <c r="J479" s="352"/>
      <c r="K479" s="352"/>
      <c r="L479" s="348"/>
      <c r="M479" s="348"/>
      <c r="N479" s="349"/>
      <c r="O479" s="353"/>
      <c r="P479" s="411"/>
    </row>
    <row r="480" spans="4:16" ht="40.15" customHeight="1" x14ac:dyDescent="0.25">
      <c r="D480" s="348"/>
      <c r="E480" s="431"/>
      <c r="F480" s="444"/>
      <c r="G480" s="350"/>
      <c r="H480" s="351"/>
      <c r="I480" s="351"/>
      <c r="J480" s="352"/>
      <c r="K480" s="352"/>
      <c r="L480" s="348"/>
      <c r="M480" s="348"/>
      <c r="N480" s="349"/>
      <c r="O480" s="353"/>
      <c r="P480" s="411"/>
    </row>
    <row r="481" spans="4:16" ht="40.15" customHeight="1" x14ac:dyDescent="0.25">
      <c r="D481" s="348"/>
      <c r="E481" s="431"/>
      <c r="F481" s="444"/>
      <c r="G481" s="350"/>
      <c r="H481" s="351"/>
      <c r="I481" s="351"/>
      <c r="J481" s="352"/>
      <c r="K481" s="352"/>
      <c r="L481" s="348"/>
      <c r="M481" s="348"/>
      <c r="N481" s="349"/>
      <c r="O481" s="353"/>
      <c r="P481" s="411"/>
    </row>
    <row r="482" spans="4:16" ht="40.15" customHeight="1" x14ac:dyDescent="0.25">
      <c r="D482" s="348"/>
      <c r="E482" s="431"/>
      <c r="F482" s="444"/>
      <c r="G482" s="350"/>
      <c r="H482" s="351"/>
      <c r="I482" s="351"/>
      <c r="J482" s="352"/>
      <c r="K482" s="352"/>
      <c r="L482" s="348"/>
      <c r="M482" s="348"/>
      <c r="N482" s="349"/>
      <c r="O482" s="353"/>
      <c r="P482" s="411"/>
    </row>
    <row r="483" spans="4:16" ht="40.15" customHeight="1" x14ac:dyDescent="0.25">
      <c r="D483" s="348"/>
      <c r="E483" s="431"/>
      <c r="F483" s="444"/>
      <c r="G483" s="350"/>
      <c r="H483" s="351"/>
      <c r="I483" s="351"/>
      <c r="J483" s="352"/>
      <c r="K483" s="352"/>
      <c r="L483" s="348"/>
      <c r="M483" s="348"/>
      <c r="N483" s="349"/>
      <c r="O483" s="353"/>
      <c r="P483" s="411"/>
    </row>
    <row r="484" spans="4:16" ht="40.15" customHeight="1" x14ac:dyDescent="0.25">
      <c r="D484" s="348"/>
      <c r="E484" s="431"/>
      <c r="F484" s="444"/>
      <c r="G484" s="350"/>
      <c r="H484" s="351"/>
      <c r="I484" s="351"/>
      <c r="J484" s="352"/>
      <c r="K484" s="352"/>
      <c r="L484" s="348"/>
      <c r="M484" s="348"/>
      <c r="N484" s="349"/>
      <c r="O484" s="353"/>
      <c r="P484" s="411"/>
    </row>
    <row r="485" spans="4:16" ht="40.15" customHeight="1" x14ac:dyDescent="0.25">
      <c r="D485" s="348"/>
      <c r="E485" s="431"/>
      <c r="F485" s="444"/>
      <c r="G485" s="350"/>
      <c r="H485" s="351"/>
      <c r="I485" s="351"/>
      <c r="J485" s="352"/>
      <c r="K485" s="352"/>
      <c r="L485" s="348"/>
      <c r="M485" s="348"/>
      <c r="N485" s="349"/>
      <c r="O485" s="353"/>
      <c r="P485" s="411"/>
    </row>
    <row r="486" spans="4:16" ht="40.15" customHeight="1" x14ac:dyDescent="0.25">
      <c r="D486" s="348"/>
      <c r="E486" s="431"/>
      <c r="F486" s="444"/>
      <c r="G486" s="350"/>
      <c r="H486" s="351"/>
      <c r="I486" s="351"/>
      <c r="J486" s="352"/>
      <c r="K486" s="352"/>
      <c r="L486" s="348"/>
      <c r="M486" s="348"/>
      <c r="N486" s="349"/>
      <c r="O486" s="353"/>
      <c r="P486" s="411"/>
    </row>
    <row r="487" spans="4:16" ht="40.15" customHeight="1" x14ac:dyDescent="0.25">
      <c r="D487" s="348"/>
      <c r="E487" s="431"/>
      <c r="F487" s="444"/>
      <c r="G487" s="350"/>
      <c r="H487" s="351"/>
      <c r="I487" s="351"/>
      <c r="J487" s="352"/>
      <c r="K487" s="352"/>
      <c r="L487" s="348"/>
      <c r="M487" s="348"/>
      <c r="N487" s="349"/>
      <c r="O487" s="353"/>
      <c r="P487" s="411"/>
    </row>
    <row r="488" spans="4:16" ht="40.15" customHeight="1" x14ac:dyDescent="0.25">
      <c r="D488" s="348"/>
      <c r="E488" s="431"/>
      <c r="F488" s="444"/>
      <c r="G488" s="350"/>
      <c r="H488" s="351"/>
      <c r="I488" s="351"/>
      <c r="J488" s="352"/>
      <c r="K488" s="352"/>
      <c r="L488" s="348"/>
      <c r="M488" s="348"/>
      <c r="N488" s="349"/>
      <c r="O488" s="353"/>
      <c r="P488" s="411"/>
    </row>
    <row r="489" spans="4:16" ht="40.15" customHeight="1" x14ac:dyDescent="0.25">
      <c r="D489" s="348"/>
      <c r="E489" s="431"/>
      <c r="F489" s="444"/>
      <c r="G489" s="350"/>
      <c r="H489" s="351"/>
      <c r="I489" s="351"/>
      <c r="J489" s="352"/>
      <c r="K489" s="352"/>
      <c r="L489" s="348"/>
      <c r="M489" s="348"/>
      <c r="N489" s="349"/>
      <c r="O489" s="353"/>
      <c r="P489" s="411"/>
    </row>
    <row r="490" spans="4:16" ht="40.15" customHeight="1" x14ac:dyDescent="0.25">
      <c r="D490" s="348"/>
      <c r="E490" s="431"/>
      <c r="F490" s="444"/>
      <c r="G490" s="350"/>
      <c r="H490" s="351"/>
      <c r="I490" s="351"/>
      <c r="J490" s="352"/>
      <c r="K490" s="352"/>
      <c r="L490" s="348"/>
      <c r="M490" s="348"/>
      <c r="N490" s="349"/>
      <c r="O490" s="353"/>
      <c r="P490" s="411"/>
    </row>
    <row r="491" spans="4:16" ht="40.15" customHeight="1" x14ac:dyDescent="0.25">
      <c r="D491" s="348"/>
      <c r="E491" s="431"/>
      <c r="F491" s="444"/>
      <c r="G491" s="350"/>
      <c r="H491" s="351"/>
      <c r="I491" s="351"/>
      <c r="J491" s="352"/>
      <c r="K491" s="352"/>
      <c r="L491" s="348"/>
      <c r="M491" s="348"/>
      <c r="N491" s="349"/>
      <c r="O491" s="353"/>
      <c r="P491" s="411"/>
    </row>
    <row r="492" spans="4:16" ht="40.15" customHeight="1" x14ac:dyDescent="0.25">
      <c r="D492" s="348"/>
      <c r="E492" s="431"/>
      <c r="F492" s="444"/>
      <c r="G492" s="350"/>
      <c r="H492" s="351"/>
      <c r="I492" s="351"/>
      <c r="J492" s="352"/>
      <c r="K492" s="352"/>
      <c r="L492" s="348"/>
      <c r="M492" s="348"/>
      <c r="N492" s="349"/>
      <c r="O492" s="353"/>
      <c r="P492" s="411"/>
    </row>
    <row r="493" spans="4:16" ht="40.15" customHeight="1" x14ac:dyDescent="0.25">
      <c r="D493" s="348"/>
      <c r="E493" s="431"/>
      <c r="F493" s="444"/>
      <c r="G493" s="350"/>
      <c r="H493" s="351"/>
      <c r="I493" s="351"/>
      <c r="J493" s="352"/>
      <c r="K493" s="352"/>
      <c r="L493" s="348"/>
      <c r="M493" s="348"/>
      <c r="N493" s="349"/>
      <c r="O493" s="353"/>
      <c r="P493" s="411"/>
    </row>
    <row r="494" spans="4:16" ht="40.15" customHeight="1" x14ac:dyDescent="0.25">
      <c r="D494" s="348"/>
      <c r="E494" s="431"/>
      <c r="F494" s="444"/>
      <c r="G494" s="350"/>
      <c r="H494" s="351"/>
      <c r="I494" s="351"/>
      <c r="J494" s="352"/>
      <c r="K494" s="352"/>
      <c r="L494" s="348"/>
      <c r="M494" s="348"/>
      <c r="N494" s="349"/>
      <c r="O494" s="353"/>
      <c r="P494" s="411"/>
    </row>
    <row r="495" spans="4:16" ht="40.15" customHeight="1" x14ac:dyDescent="0.25">
      <c r="D495" s="348"/>
      <c r="E495" s="431"/>
      <c r="F495" s="444"/>
      <c r="G495" s="350"/>
      <c r="H495" s="351"/>
      <c r="I495" s="351"/>
      <c r="J495" s="352"/>
      <c r="K495" s="352"/>
      <c r="L495" s="348"/>
      <c r="M495" s="348"/>
      <c r="N495" s="349"/>
      <c r="O495" s="353"/>
      <c r="P495" s="411"/>
    </row>
    <row r="496" spans="4:16" ht="40.15" customHeight="1" x14ac:dyDescent="0.25">
      <c r="D496" s="348"/>
      <c r="E496" s="431"/>
      <c r="F496" s="444"/>
      <c r="G496" s="350"/>
      <c r="H496" s="351"/>
      <c r="I496" s="351"/>
      <c r="J496" s="352"/>
      <c r="K496" s="352"/>
      <c r="L496" s="348"/>
      <c r="M496" s="348"/>
      <c r="N496" s="349"/>
      <c r="O496" s="353"/>
      <c r="P496" s="411"/>
    </row>
    <row r="497" spans="4:16" ht="40.15" customHeight="1" x14ac:dyDescent="0.25">
      <c r="D497" s="348"/>
      <c r="E497" s="431"/>
      <c r="F497" s="444"/>
      <c r="G497" s="350"/>
      <c r="H497" s="351"/>
      <c r="I497" s="351"/>
      <c r="J497" s="352"/>
      <c r="K497" s="352"/>
      <c r="L497" s="348"/>
      <c r="M497" s="348"/>
      <c r="N497" s="349"/>
      <c r="O497" s="353"/>
      <c r="P497" s="411"/>
    </row>
    <row r="498" spans="4:16" ht="40.15" customHeight="1" x14ac:dyDescent="0.25">
      <c r="D498" s="348"/>
      <c r="E498" s="431"/>
      <c r="F498" s="444"/>
      <c r="G498" s="350"/>
      <c r="H498" s="351"/>
      <c r="I498" s="351"/>
      <c r="J498" s="352"/>
      <c r="K498" s="352"/>
      <c r="L498" s="348"/>
      <c r="M498" s="348"/>
      <c r="N498" s="349"/>
      <c r="O498" s="353"/>
      <c r="P498" s="411"/>
    </row>
    <row r="499" spans="4:16" ht="40.15" customHeight="1" x14ac:dyDescent="0.25">
      <c r="D499" s="348"/>
      <c r="E499" s="431"/>
      <c r="F499" s="444"/>
      <c r="G499" s="350"/>
      <c r="H499" s="351"/>
      <c r="I499" s="351"/>
      <c r="J499" s="352"/>
      <c r="K499" s="352"/>
      <c r="L499" s="348"/>
      <c r="M499" s="348"/>
      <c r="N499" s="349"/>
      <c r="O499" s="353"/>
      <c r="P499" s="411"/>
    </row>
    <row r="500" spans="4:16" ht="40.15" customHeight="1" x14ac:dyDescent="0.25">
      <c r="D500" s="348"/>
      <c r="E500" s="431"/>
      <c r="F500" s="444"/>
      <c r="G500" s="350"/>
      <c r="H500" s="351"/>
      <c r="I500" s="351"/>
      <c r="J500" s="352"/>
      <c r="K500" s="352"/>
      <c r="L500" s="348"/>
      <c r="M500" s="348"/>
      <c r="N500" s="349"/>
      <c r="O500" s="353"/>
      <c r="P500" s="411"/>
    </row>
    <row r="501" spans="4:16" ht="40.15" customHeight="1" x14ac:dyDescent="0.25">
      <c r="D501" s="348"/>
      <c r="E501" s="431"/>
      <c r="F501" s="444"/>
      <c r="G501" s="350"/>
      <c r="H501" s="351"/>
      <c r="I501" s="351"/>
      <c r="J501" s="352"/>
      <c r="K501" s="352"/>
      <c r="L501" s="348"/>
      <c r="M501" s="348"/>
      <c r="N501" s="349"/>
      <c r="O501" s="353"/>
      <c r="P501" s="411"/>
    </row>
    <row r="502" spans="4:16" ht="40.15" customHeight="1" x14ac:dyDescent="0.25">
      <c r="D502" s="348"/>
      <c r="E502" s="431"/>
      <c r="F502" s="444"/>
      <c r="G502" s="350"/>
      <c r="H502" s="351"/>
      <c r="I502" s="351"/>
      <c r="J502" s="352"/>
      <c r="K502" s="352"/>
      <c r="L502" s="348"/>
      <c r="M502" s="348"/>
      <c r="N502" s="349"/>
      <c r="O502" s="353"/>
      <c r="P502" s="411"/>
    </row>
    <row r="503" spans="4:16" ht="40.15" customHeight="1" x14ac:dyDescent="0.25">
      <c r="D503" s="348"/>
      <c r="E503" s="431"/>
      <c r="F503" s="444"/>
      <c r="G503" s="350"/>
      <c r="H503" s="351"/>
      <c r="I503" s="351"/>
      <c r="J503" s="352"/>
      <c r="K503" s="352"/>
      <c r="L503" s="348"/>
      <c r="M503" s="348"/>
      <c r="N503" s="349"/>
      <c r="O503" s="353"/>
      <c r="P503" s="411"/>
    </row>
    <row r="504" spans="4:16" ht="40.15" customHeight="1" x14ac:dyDescent="0.25">
      <c r="D504" s="348"/>
      <c r="E504" s="431"/>
      <c r="F504" s="444"/>
      <c r="G504" s="350"/>
      <c r="H504" s="351"/>
      <c r="I504" s="351"/>
      <c r="J504" s="352"/>
      <c r="K504" s="352"/>
      <c r="L504" s="348"/>
      <c r="M504" s="348"/>
      <c r="N504" s="349"/>
      <c r="O504" s="353"/>
      <c r="P504" s="411"/>
    </row>
    <row r="505" spans="4:16" ht="40.15" customHeight="1" x14ac:dyDescent="0.25">
      <c r="D505" s="348"/>
      <c r="E505" s="431"/>
      <c r="F505" s="444"/>
      <c r="G505" s="350"/>
      <c r="H505" s="351"/>
      <c r="I505" s="351"/>
      <c r="J505" s="352"/>
      <c r="K505" s="352"/>
      <c r="L505" s="348"/>
      <c r="M505" s="348"/>
      <c r="N505" s="349"/>
      <c r="O505" s="353"/>
      <c r="P505" s="411"/>
    </row>
    <row r="506" spans="4:16" ht="40.15" customHeight="1" x14ac:dyDescent="0.25">
      <c r="D506" s="348"/>
      <c r="E506" s="431"/>
      <c r="F506" s="444"/>
      <c r="G506" s="350"/>
      <c r="H506" s="351"/>
      <c r="I506" s="351"/>
      <c r="J506" s="352"/>
      <c r="K506" s="352"/>
      <c r="L506" s="348"/>
      <c r="M506" s="348"/>
      <c r="N506" s="349"/>
      <c r="O506" s="353"/>
      <c r="P506" s="411"/>
    </row>
    <row r="507" spans="4:16" ht="40.15" customHeight="1" x14ac:dyDescent="0.25">
      <c r="D507" s="348"/>
      <c r="E507" s="431"/>
      <c r="F507" s="444"/>
      <c r="G507" s="350"/>
      <c r="H507" s="351"/>
      <c r="I507" s="351"/>
      <c r="J507" s="352"/>
      <c r="K507" s="352"/>
      <c r="L507" s="348"/>
      <c r="M507" s="348"/>
      <c r="N507" s="349"/>
      <c r="O507" s="353"/>
      <c r="P507" s="411"/>
    </row>
    <row r="508" spans="4:16" ht="40.15" customHeight="1" x14ac:dyDescent="0.25">
      <c r="D508" s="348"/>
      <c r="E508" s="431"/>
      <c r="F508" s="444"/>
      <c r="G508" s="350"/>
      <c r="H508" s="351"/>
      <c r="I508" s="351"/>
      <c r="J508" s="352"/>
      <c r="K508" s="352"/>
      <c r="L508" s="348"/>
      <c r="M508" s="348"/>
      <c r="N508" s="349"/>
      <c r="O508" s="353"/>
      <c r="P508" s="411"/>
    </row>
    <row r="509" spans="4:16" ht="40.15" customHeight="1" x14ac:dyDescent="0.25">
      <c r="D509" s="348"/>
      <c r="E509" s="431"/>
      <c r="F509" s="444"/>
      <c r="G509" s="350"/>
      <c r="H509" s="351"/>
      <c r="I509" s="351"/>
      <c r="J509" s="352"/>
      <c r="K509" s="352"/>
      <c r="L509" s="348"/>
      <c r="M509" s="348"/>
      <c r="N509" s="349"/>
      <c r="O509" s="353"/>
      <c r="P509" s="411"/>
    </row>
    <row r="510" spans="4:16" ht="40.15" customHeight="1" x14ac:dyDescent="0.25">
      <c r="D510" s="348"/>
      <c r="E510" s="431"/>
      <c r="F510" s="444"/>
      <c r="G510" s="350"/>
      <c r="H510" s="351"/>
      <c r="I510" s="351"/>
      <c r="J510" s="352"/>
      <c r="K510" s="352"/>
      <c r="L510" s="348"/>
      <c r="M510" s="348"/>
      <c r="N510" s="349"/>
      <c r="O510" s="353"/>
      <c r="P510" s="411"/>
    </row>
    <row r="511" spans="4:16" ht="40.15" customHeight="1" x14ac:dyDescent="0.25">
      <c r="D511" s="348"/>
      <c r="E511" s="431"/>
      <c r="F511" s="444"/>
      <c r="G511" s="350"/>
      <c r="H511" s="351"/>
      <c r="I511" s="351"/>
      <c r="J511" s="352"/>
      <c r="K511" s="352"/>
      <c r="L511" s="348"/>
      <c r="M511" s="348"/>
      <c r="N511" s="349"/>
      <c r="O511" s="353"/>
      <c r="P511" s="411"/>
    </row>
    <row r="512" spans="4:16" ht="40.15" customHeight="1" x14ac:dyDescent="0.25">
      <c r="D512" s="348"/>
      <c r="E512" s="431"/>
      <c r="F512" s="444"/>
      <c r="G512" s="350"/>
      <c r="H512" s="351"/>
      <c r="I512" s="351"/>
      <c r="J512" s="352"/>
      <c r="K512" s="352"/>
      <c r="L512" s="348"/>
      <c r="M512" s="348"/>
      <c r="N512" s="349"/>
      <c r="O512" s="353"/>
      <c r="P512" s="411"/>
    </row>
    <row r="513" spans="4:16" ht="40.15" customHeight="1" x14ac:dyDescent="0.25">
      <c r="D513" s="348"/>
      <c r="E513" s="431"/>
      <c r="F513" s="444"/>
      <c r="G513" s="350"/>
      <c r="H513" s="351"/>
      <c r="I513" s="351"/>
      <c r="J513" s="352"/>
      <c r="K513" s="352"/>
      <c r="L513" s="348"/>
      <c r="M513" s="348"/>
      <c r="N513" s="349"/>
      <c r="O513" s="353"/>
      <c r="P513" s="411"/>
    </row>
    <row r="514" spans="4:16" ht="40.15" customHeight="1" x14ac:dyDescent="0.25">
      <c r="D514" s="348"/>
      <c r="E514" s="431"/>
      <c r="F514" s="444"/>
      <c r="G514" s="350"/>
      <c r="H514" s="351"/>
      <c r="I514" s="351"/>
      <c r="J514" s="352"/>
      <c r="K514" s="352"/>
      <c r="L514" s="348"/>
      <c r="M514" s="348"/>
      <c r="N514" s="349"/>
      <c r="O514" s="353"/>
      <c r="P514" s="411"/>
    </row>
    <row r="515" spans="4:16" ht="40.15" customHeight="1" x14ac:dyDescent="0.25">
      <c r="D515" s="348"/>
      <c r="E515" s="431"/>
      <c r="F515" s="444"/>
      <c r="G515" s="350"/>
      <c r="H515" s="351"/>
      <c r="I515" s="351"/>
      <c r="J515" s="352"/>
      <c r="K515" s="352"/>
      <c r="L515" s="348"/>
      <c r="M515" s="348"/>
      <c r="N515" s="349"/>
      <c r="O515" s="353"/>
      <c r="P515" s="411"/>
    </row>
    <row r="516" spans="4:16" ht="40.15" customHeight="1" x14ac:dyDescent="0.25">
      <c r="D516" s="348"/>
      <c r="E516" s="431"/>
      <c r="F516" s="444"/>
      <c r="G516" s="350"/>
      <c r="H516" s="351"/>
      <c r="I516" s="351"/>
      <c r="J516" s="352"/>
      <c r="K516" s="352"/>
      <c r="L516" s="348"/>
      <c r="M516" s="348"/>
      <c r="N516" s="349"/>
      <c r="O516" s="353"/>
      <c r="P516" s="411"/>
    </row>
    <row r="517" spans="4:16" ht="40.15" customHeight="1" x14ac:dyDescent="0.25">
      <c r="D517" s="348"/>
      <c r="E517" s="431"/>
      <c r="F517" s="444"/>
      <c r="G517" s="350"/>
      <c r="H517" s="351"/>
      <c r="I517" s="351"/>
      <c r="J517" s="352"/>
      <c r="K517" s="352"/>
      <c r="L517" s="348"/>
      <c r="M517" s="348"/>
      <c r="N517" s="349"/>
      <c r="O517" s="353"/>
      <c r="P517" s="411"/>
    </row>
    <row r="518" spans="4:16" ht="40.15" customHeight="1" x14ac:dyDescent="0.25">
      <c r="D518" s="348"/>
      <c r="E518" s="431"/>
      <c r="F518" s="444"/>
      <c r="G518" s="350"/>
      <c r="H518" s="351"/>
      <c r="I518" s="351"/>
      <c r="J518" s="352"/>
      <c r="K518" s="352"/>
      <c r="L518" s="348"/>
      <c r="M518" s="348"/>
      <c r="N518" s="349"/>
      <c r="O518" s="353"/>
      <c r="P518" s="411"/>
    </row>
    <row r="519" spans="4:16" ht="40.15" customHeight="1" x14ac:dyDescent="0.25">
      <c r="D519" s="348"/>
      <c r="E519" s="431"/>
      <c r="F519" s="444"/>
      <c r="G519" s="350"/>
      <c r="H519" s="351"/>
      <c r="I519" s="351"/>
      <c r="J519" s="352"/>
      <c r="K519" s="352"/>
      <c r="L519" s="348"/>
      <c r="M519" s="348"/>
      <c r="N519" s="349"/>
      <c r="O519" s="353"/>
      <c r="P519" s="411"/>
    </row>
    <row r="520" spans="4:16" ht="40.15" customHeight="1" x14ac:dyDescent="0.25">
      <c r="D520" s="348"/>
      <c r="E520" s="431"/>
      <c r="F520" s="444"/>
      <c r="G520" s="350"/>
      <c r="H520" s="351"/>
      <c r="I520" s="351"/>
      <c r="J520" s="352"/>
      <c r="K520" s="352"/>
      <c r="L520" s="348"/>
      <c r="M520" s="348"/>
      <c r="N520" s="349"/>
      <c r="O520" s="353"/>
      <c r="P520" s="411"/>
    </row>
    <row r="521" spans="4:16" ht="40.15" customHeight="1" x14ac:dyDescent="0.25">
      <c r="D521" s="348"/>
      <c r="E521" s="431"/>
      <c r="F521" s="444"/>
      <c r="G521" s="350"/>
      <c r="H521" s="351"/>
      <c r="I521" s="351"/>
      <c r="J521" s="352"/>
      <c r="K521" s="352"/>
      <c r="L521" s="348"/>
      <c r="M521" s="348"/>
      <c r="N521" s="349"/>
      <c r="O521" s="353"/>
      <c r="P521" s="411"/>
    </row>
    <row r="522" spans="4:16" ht="40.15" customHeight="1" x14ac:dyDescent="0.25">
      <c r="D522" s="348"/>
      <c r="E522" s="431"/>
      <c r="F522" s="444"/>
      <c r="G522" s="350"/>
      <c r="H522" s="351"/>
      <c r="I522" s="351"/>
      <c r="J522" s="352"/>
      <c r="K522" s="352"/>
      <c r="L522" s="348"/>
      <c r="M522" s="348"/>
      <c r="N522" s="349"/>
      <c r="O522" s="353"/>
      <c r="P522" s="411"/>
    </row>
    <row r="523" spans="4:16" ht="40.15" customHeight="1" x14ac:dyDescent="0.25">
      <c r="D523" s="348"/>
      <c r="E523" s="431"/>
      <c r="F523" s="444"/>
      <c r="G523" s="350"/>
      <c r="H523" s="351"/>
      <c r="I523" s="351"/>
      <c r="J523" s="352"/>
      <c r="K523" s="352"/>
      <c r="L523" s="348"/>
      <c r="M523" s="348"/>
      <c r="N523" s="349"/>
      <c r="O523" s="353"/>
      <c r="P523" s="411"/>
    </row>
    <row r="524" spans="4:16" ht="40.15" customHeight="1" x14ac:dyDescent="0.25">
      <c r="D524" s="348"/>
      <c r="E524" s="431"/>
      <c r="F524" s="444"/>
      <c r="G524" s="350"/>
      <c r="H524" s="351"/>
      <c r="I524" s="351"/>
      <c r="J524" s="352"/>
      <c r="K524" s="352"/>
      <c r="L524" s="348"/>
      <c r="M524" s="348"/>
      <c r="N524" s="349"/>
      <c r="O524" s="353"/>
      <c r="P524" s="411"/>
    </row>
    <row r="525" spans="4:16" ht="40.15" customHeight="1" x14ac:dyDescent="0.25">
      <c r="D525" s="348"/>
      <c r="E525" s="431"/>
      <c r="F525" s="444"/>
      <c r="G525" s="350"/>
      <c r="H525" s="351"/>
      <c r="I525" s="351"/>
      <c r="J525" s="352"/>
      <c r="K525" s="352"/>
      <c r="L525" s="348"/>
      <c r="M525" s="348"/>
      <c r="N525" s="349"/>
      <c r="O525" s="353"/>
      <c r="P525" s="411"/>
    </row>
    <row r="526" spans="4:16" ht="40.15" customHeight="1" x14ac:dyDescent="0.25">
      <c r="D526" s="348"/>
      <c r="E526" s="431"/>
      <c r="F526" s="444"/>
      <c r="G526" s="350"/>
      <c r="H526" s="351"/>
      <c r="I526" s="351"/>
      <c r="J526" s="352"/>
      <c r="K526" s="352"/>
      <c r="L526" s="348"/>
      <c r="M526" s="348"/>
      <c r="N526" s="349"/>
      <c r="O526" s="353"/>
      <c r="P526" s="411"/>
    </row>
    <row r="527" spans="4:16" ht="40.15" customHeight="1" x14ac:dyDescent="0.25">
      <c r="D527" s="348"/>
      <c r="E527" s="431"/>
      <c r="F527" s="444"/>
      <c r="G527" s="350"/>
      <c r="H527" s="351"/>
      <c r="I527" s="351"/>
      <c r="J527" s="352"/>
      <c r="K527" s="352"/>
      <c r="L527" s="348"/>
      <c r="M527" s="348"/>
      <c r="N527" s="349"/>
      <c r="O527" s="353"/>
      <c r="P527" s="411"/>
    </row>
    <row r="528" spans="4:16" ht="40.15" customHeight="1" x14ac:dyDescent="0.25">
      <c r="D528" s="348"/>
      <c r="E528" s="431"/>
      <c r="F528" s="444"/>
      <c r="G528" s="350"/>
      <c r="H528" s="351"/>
      <c r="I528" s="351"/>
      <c r="J528" s="352"/>
      <c r="K528" s="352"/>
      <c r="L528" s="348"/>
      <c r="M528" s="348"/>
      <c r="N528" s="349"/>
      <c r="O528" s="353"/>
      <c r="P528" s="411"/>
    </row>
    <row r="529" spans="4:16" ht="40.15" customHeight="1" x14ac:dyDescent="0.25">
      <c r="D529" s="348"/>
      <c r="E529" s="431"/>
      <c r="F529" s="444"/>
      <c r="G529" s="350"/>
      <c r="H529" s="351"/>
      <c r="I529" s="351"/>
      <c r="J529" s="352"/>
      <c r="K529" s="352"/>
      <c r="L529" s="348"/>
      <c r="M529" s="348"/>
      <c r="N529" s="349"/>
      <c r="O529" s="353"/>
      <c r="P529" s="411"/>
    </row>
    <row r="530" spans="4:16" ht="40.15" customHeight="1" x14ac:dyDescent="0.25">
      <c r="D530" s="348"/>
      <c r="E530" s="431"/>
      <c r="F530" s="444"/>
      <c r="G530" s="350"/>
      <c r="H530" s="351"/>
      <c r="I530" s="351"/>
      <c r="J530" s="352"/>
      <c r="K530" s="352"/>
      <c r="L530" s="348"/>
      <c r="M530" s="348"/>
      <c r="N530" s="349"/>
      <c r="O530" s="353"/>
      <c r="P530" s="411"/>
    </row>
    <row r="531" spans="4:16" ht="40.15" customHeight="1" x14ac:dyDescent="0.25">
      <c r="D531" s="348"/>
      <c r="E531" s="431"/>
      <c r="F531" s="444"/>
      <c r="G531" s="350"/>
      <c r="H531" s="351"/>
      <c r="I531" s="351"/>
      <c r="J531" s="352"/>
      <c r="K531" s="352"/>
      <c r="L531" s="348"/>
      <c r="M531" s="348"/>
      <c r="N531" s="349"/>
      <c r="O531" s="353"/>
      <c r="P531" s="411"/>
    </row>
    <row r="532" spans="4:16" ht="40.15" customHeight="1" x14ac:dyDescent="0.25">
      <c r="D532" s="348"/>
      <c r="E532" s="431"/>
      <c r="F532" s="444"/>
      <c r="G532" s="350"/>
      <c r="H532" s="351"/>
      <c r="I532" s="351"/>
      <c r="J532" s="352"/>
      <c r="K532" s="352"/>
      <c r="L532" s="348"/>
      <c r="M532" s="348"/>
      <c r="N532" s="349"/>
      <c r="O532" s="353"/>
      <c r="P532" s="411"/>
    </row>
    <row r="533" spans="4:16" ht="40.15" customHeight="1" x14ac:dyDescent="0.25">
      <c r="D533" s="348"/>
      <c r="E533" s="431"/>
      <c r="F533" s="444"/>
      <c r="G533" s="350"/>
      <c r="H533" s="351"/>
      <c r="I533" s="351"/>
      <c r="J533" s="352"/>
      <c r="K533" s="352"/>
      <c r="L533" s="348"/>
      <c r="M533" s="348"/>
      <c r="N533" s="349"/>
      <c r="O533" s="353"/>
      <c r="P533" s="411"/>
    </row>
    <row r="534" spans="4:16" ht="40.15" customHeight="1" x14ac:dyDescent="0.25">
      <c r="D534" s="348"/>
      <c r="E534" s="431"/>
      <c r="F534" s="444"/>
      <c r="G534" s="350"/>
      <c r="H534" s="351"/>
      <c r="I534" s="351"/>
      <c r="J534" s="352"/>
      <c r="K534" s="352"/>
      <c r="L534" s="348"/>
      <c r="M534" s="348"/>
      <c r="N534" s="349"/>
      <c r="O534" s="353"/>
      <c r="P534" s="411"/>
    </row>
    <row r="535" spans="4:16" ht="40.15" customHeight="1" x14ac:dyDescent="0.25">
      <c r="D535" s="348"/>
      <c r="E535" s="431"/>
      <c r="F535" s="444"/>
      <c r="G535" s="350"/>
      <c r="H535" s="351"/>
      <c r="I535" s="351"/>
      <c r="J535" s="352"/>
      <c r="K535" s="352"/>
      <c r="L535" s="348"/>
      <c r="M535" s="348"/>
      <c r="N535" s="349"/>
      <c r="O535" s="353"/>
      <c r="P535" s="411"/>
    </row>
    <row r="536" spans="4:16" ht="40.15" customHeight="1" x14ac:dyDescent="0.25">
      <c r="D536" s="348"/>
      <c r="E536" s="431"/>
      <c r="F536" s="444"/>
      <c r="G536" s="350"/>
      <c r="H536" s="351"/>
      <c r="I536" s="351"/>
      <c r="J536" s="352"/>
      <c r="K536" s="352"/>
      <c r="L536" s="348"/>
      <c r="M536" s="348"/>
      <c r="N536" s="349"/>
      <c r="O536" s="353"/>
      <c r="P536" s="411"/>
    </row>
    <row r="537" spans="4:16" ht="40.15" customHeight="1" x14ac:dyDescent="0.25">
      <c r="D537" s="348"/>
      <c r="E537" s="431"/>
      <c r="F537" s="444"/>
      <c r="G537" s="350"/>
      <c r="H537" s="351"/>
      <c r="I537" s="351"/>
      <c r="J537" s="352"/>
      <c r="K537" s="352"/>
      <c r="L537" s="348"/>
      <c r="M537" s="348"/>
      <c r="N537" s="349"/>
      <c r="O537" s="353"/>
      <c r="P537" s="411"/>
    </row>
    <row r="538" spans="4:16" ht="40.15" customHeight="1" x14ac:dyDescent="0.25">
      <c r="D538" s="348"/>
      <c r="E538" s="431"/>
      <c r="F538" s="444"/>
      <c r="G538" s="350"/>
      <c r="H538" s="351"/>
      <c r="I538" s="351"/>
      <c r="J538" s="352"/>
      <c r="K538" s="352"/>
      <c r="L538" s="348"/>
      <c r="M538" s="348"/>
      <c r="N538" s="349"/>
      <c r="O538" s="353"/>
      <c r="P538" s="411"/>
    </row>
    <row r="539" spans="4:16" ht="40.15" customHeight="1" x14ac:dyDescent="0.25">
      <c r="D539" s="348"/>
      <c r="E539" s="431"/>
      <c r="F539" s="444"/>
      <c r="G539" s="350"/>
      <c r="H539" s="351"/>
      <c r="I539" s="351"/>
      <c r="J539" s="352"/>
      <c r="K539" s="352"/>
      <c r="L539" s="348"/>
      <c r="M539" s="348"/>
      <c r="N539" s="349"/>
      <c r="O539" s="353"/>
      <c r="P539" s="411"/>
    </row>
    <row r="540" spans="4:16" ht="40.15" customHeight="1" x14ac:dyDescent="0.25">
      <c r="D540" s="348"/>
      <c r="E540" s="431"/>
      <c r="F540" s="444"/>
      <c r="G540" s="350"/>
      <c r="H540" s="351"/>
      <c r="I540" s="351"/>
      <c r="J540" s="352"/>
      <c r="K540" s="352"/>
      <c r="L540" s="348"/>
      <c r="M540" s="348"/>
      <c r="N540" s="349"/>
      <c r="O540" s="353"/>
      <c r="P540" s="411"/>
    </row>
    <row r="541" spans="4:16" ht="40.15" customHeight="1" x14ac:dyDescent="0.25">
      <c r="D541" s="348"/>
      <c r="E541" s="431"/>
      <c r="F541" s="444"/>
      <c r="G541" s="350"/>
      <c r="H541" s="351"/>
      <c r="I541" s="351"/>
      <c r="J541" s="352"/>
      <c r="K541" s="352"/>
      <c r="L541" s="348"/>
      <c r="M541" s="348"/>
      <c r="N541" s="349"/>
      <c r="O541" s="353"/>
      <c r="P541" s="411"/>
    </row>
    <row r="542" spans="4:16" ht="40.15" customHeight="1" x14ac:dyDescent="0.25">
      <c r="D542" s="348"/>
      <c r="E542" s="431"/>
      <c r="F542" s="444"/>
      <c r="G542" s="350"/>
      <c r="H542" s="351"/>
      <c r="I542" s="351"/>
      <c r="J542" s="352"/>
      <c r="K542" s="352"/>
      <c r="L542" s="348"/>
      <c r="M542" s="348"/>
      <c r="N542" s="349"/>
      <c r="O542" s="353"/>
      <c r="P542" s="411"/>
    </row>
    <row r="543" spans="4:16" ht="40.15" customHeight="1" x14ac:dyDescent="0.25">
      <c r="D543" s="348"/>
      <c r="E543" s="431"/>
      <c r="F543" s="444"/>
      <c r="G543" s="350"/>
      <c r="H543" s="351"/>
      <c r="I543" s="351"/>
      <c r="J543" s="352"/>
      <c r="K543" s="352"/>
      <c r="L543" s="348"/>
      <c r="M543" s="348"/>
      <c r="N543" s="349"/>
      <c r="O543" s="353"/>
      <c r="P543" s="411"/>
    </row>
    <row r="544" spans="4:16" ht="40.15" customHeight="1" x14ac:dyDescent="0.25">
      <c r="D544" s="348"/>
      <c r="E544" s="431"/>
      <c r="F544" s="444"/>
      <c r="G544" s="350"/>
      <c r="H544" s="351"/>
      <c r="I544" s="351"/>
      <c r="J544" s="352"/>
      <c r="K544" s="352"/>
      <c r="L544" s="348"/>
      <c r="M544" s="348"/>
      <c r="N544" s="349"/>
      <c r="O544" s="353"/>
      <c r="P544" s="411"/>
    </row>
    <row r="545" spans="4:16" ht="40.15" customHeight="1" x14ac:dyDescent="0.25">
      <c r="D545" s="348"/>
      <c r="E545" s="431"/>
      <c r="F545" s="444"/>
      <c r="G545" s="350"/>
      <c r="H545" s="351"/>
      <c r="I545" s="351"/>
      <c r="J545" s="352"/>
      <c r="K545" s="352"/>
      <c r="L545" s="348"/>
      <c r="M545" s="348"/>
      <c r="N545" s="349"/>
      <c r="O545" s="353"/>
      <c r="P545" s="411"/>
    </row>
    <row r="546" spans="4:16" ht="40.15" customHeight="1" x14ac:dyDescent="0.25">
      <c r="D546" s="348"/>
      <c r="E546" s="431"/>
      <c r="F546" s="444"/>
      <c r="G546" s="350"/>
      <c r="H546" s="351"/>
      <c r="I546" s="351"/>
      <c r="J546" s="352"/>
      <c r="K546" s="352"/>
      <c r="L546" s="348"/>
      <c r="M546" s="348"/>
      <c r="N546" s="349"/>
      <c r="O546" s="353"/>
      <c r="P546" s="411"/>
    </row>
    <row r="547" spans="4:16" ht="40.15" customHeight="1" x14ac:dyDescent="0.25">
      <c r="D547" s="348"/>
      <c r="E547" s="431"/>
      <c r="F547" s="444"/>
      <c r="G547" s="350"/>
      <c r="H547" s="351"/>
      <c r="I547" s="351"/>
      <c r="J547" s="352"/>
      <c r="K547" s="352"/>
      <c r="L547" s="348"/>
      <c r="M547" s="348"/>
      <c r="N547" s="349"/>
      <c r="O547" s="353"/>
      <c r="P547" s="411"/>
    </row>
    <row r="548" spans="4:16" ht="40.15" customHeight="1" x14ac:dyDescent="0.25">
      <c r="D548" s="348"/>
      <c r="E548" s="431"/>
      <c r="F548" s="444"/>
      <c r="G548" s="350"/>
      <c r="H548" s="351"/>
      <c r="I548" s="351"/>
      <c r="J548" s="352"/>
      <c r="K548" s="352"/>
      <c r="L548" s="348"/>
      <c r="M548" s="348"/>
      <c r="N548" s="349"/>
      <c r="O548" s="353"/>
      <c r="P548" s="411"/>
    </row>
    <row r="549" spans="4:16" ht="40.15" customHeight="1" x14ac:dyDescent="0.25">
      <c r="D549" s="348"/>
      <c r="E549" s="431"/>
      <c r="F549" s="444"/>
      <c r="G549" s="350"/>
      <c r="H549" s="351"/>
      <c r="I549" s="351"/>
      <c r="J549" s="352"/>
      <c r="K549" s="352"/>
      <c r="L549" s="348"/>
      <c r="M549" s="348"/>
      <c r="N549" s="349"/>
      <c r="O549" s="353"/>
      <c r="P549" s="411"/>
    </row>
    <row r="550" spans="4:16" ht="40.15" customHeight="1" x14ac:dyDescent="0.25">
      <c r="D550" s="348"/>
      <c r="E550" s="431"/>
      <c r="F550" s="444"/>
      <c r="G550" s="350"/>
      <c r="H550" s="351"/>
      <c r="I550" s="351"/>
      <c r="J550" s="352"/>
      <c r="K550" s="352"/>
      <c r="L550" s="348"/>
      <c r="M550" s="348"/>
      <c r="N550" s="349"/>
      <c r="O550" s="353"/>
      <c r="P550" s="411"/>
    </row>
    <row r="551" spans="4:16" ht="40.15" customHeight="1" x14ac:dyDescent="0.25">
      <c r="D551" s="348"/>
      <c r="E551" s="431"/>
      <c r="F551" s="444"/>
      <c r="G551" s="350"/>
      <c r="H551" s="351"/>
      <c r="I551" s="351"/>
      <c r="J551" s="352"/>
      <c r="K551" s="352"/>
      <c r="L551" s="348"/>
      <c r="M551" s="348"/>
      <c r="N551" s="349"/>
      <c r="O551" s="353"/>
      <c r="P551" s="411"/>
    </row>
    <row r="552" spans="4:16" ht="40.15" customHeight="1" x14ac:dyDescent="0.25">
      <c r="D552" s="348"/>
      <c r="E552" s="431"/>
      <c r="F552" s="444"/>
      <c r="G552" s="350"/>
      <c r="H552" s="351"/>
      <c r="I552" s="351"/>
      <c r="J552" s="352"/>
      <c r="K552" s="352"/>
      <c r="L552" s="348"/>
      <c r="M552" s="348"/>
      <c r="N552" s="349"/>
      <c r="O552" s="353"/>
      <c r="P552" s="411"/>
    </row>
    <row r="553" spans="4:16" ht="40.15" customHeight="1" x14ac:dyDescent="0.25">
      <c r="D553" s="348"/>
      <c r="E553" s="431"/>
      <c r="F553" s="444"/>
      <c r="G553" s="350"/>
      <c r="H553" s="351"/>
      <c r="I553" s="351"/>
      <c r="J553" s="352"/>
      <c r="K553" s="352"/>
      <c r="L553" s="348"/>
      <c r="M553" s="348"/>
      <c r="N553" s="349"/>
      <c r="O553" s="353"/>
      <c r="P553" s="411"/>
    </row>
    <row r="554" spans="4:16" ht="40.15" customHeight="1" x14ac:dyDescent="0.25">
      <c r="D554" s="348"/>
      <c r="E554" s="431"/>
      <c r="F554" s="444"/>
      <c r="G554" s="350"/>
      <c r="H554" s="351"/>
      <c r="I554" s="351"/>
      <c r="J554" s="352"/>
      <c r="K554" s="352"/>
      <c r="L554" s="348"/>
      <c r="M554" s="348"/>
      <c r="N554" s="349"/>
      <c r="O554" s="353"/>
      <c r="P554" s="411"/>
    </row>
    <row r="555" spans="4:16" ht="40.15" customHeight="1" x14ac:dyDescent="0.25">
      <c r="D555" s="348"/>
      <c r="E555" s="431"/>
      <c r="F555" s="444"/>
      <c r="G555" s="350"/>
      <c r="H555" s="351"/>
      <c r="I555" s="351"/>
      <c r="J555" s="352"/>
      <c r="K555" s="352"/>
      <c r="L555" s="348"/>
      <c r="M555" s="348"/>
      <c r="N555" s="349"/>
      <c r="O555" s="353"/>
      <c r="P555" s="411"/>
    </row>
    <row r="556" spans="4:16" ht="40.15" customHeight="1" x14ac:dyDescent="0.25">
      <c r="D556" s="348"/>
      <c r="E556" s="431"/>
      <c r="F556" s="444"/>
      <c r="G556" s="350"/>
      <c r="H556" s="351"/>
      <c r="I556" s="351"/>
      <c r="J556" s="352"/>
      <c r="K556" s="352"/>
      <c r="L556" s="348"/>
      <c r="M556" s="348"/>
      <c r="N556" s="349"/>
      <c r="O556" s="353"/>
      <c r="P556" s="411"/>
    </row>
    <row r="557" spans="4:16" ht="40.15" customHeight="1" x14ac:dyDescent="0.25">
      <c r="D557" s="348"/>
      <c r="E557" s="431"/>
      <c r="F557" s="444"/>
      <c r="G557" s="350"/>
      <c r="H557" s="351"/>
      <c r="I557" s="351"/>
      <c r="J557" s="352"/>
      <c r="K557" s="352"/>
      <c r="L557" s="348"/>
      <c r="M557" s="348"/>
      <c r="N557" s="349"/>
      <c r="O557" s="353"/>
      <c r="P557" s="411"/>
    </row>
    <row r="558" spans="4:16" ht="40.15" customHeight="1" x14ac:dyDescent="0.25">
      <c r="D558" s="348"/>
      <c r="E558" s="431"/>
      <c r="F558" s="444"/>
      <c r="G558" s="350"/>
      <c r="H558" s="351"/>
      <c r="I558" s="351"/>
      <c r="J558" s="352"/>
      <c r="K558" s="352"/>
      <c r="L558" s="348"/>
      <c r="M558" s="348"/>
      <c r="N558" s="349"/>
      <c r="O558" s="353"/>
      <c r="P558" s="411"/>
    </row>
    <row r="559" spans="4:16" ht="40.15" customHeight="1" x14ac:dyDescent="0.25">
      <c r="D559" s="348"/>
      <c r="E559" s="431"/>
      <c r="F559" s="444"/>
      <c r="G559" s="350"/>
      <c r="H559" s="351"/>
      <c r="I559" s="351"/>
      <c r="J559" s="352"/>
      <c r="K559" s="352"/>
      <c r="L559" s="348"/>
      <c r="M559" s="348"/>
      <c r="N559" s="349"/>
      <c r="O559" s="353"/>
      <c r="P559" s="411"/>
    </row>
    <row r="560" spans="4:16" ht="40.15" customHeight="1" x14ac:dyDescent="0.25">
      <c r="D560" s="348"/>
      <c r="E560" s="431"/>
      <c r="F560" s="444"/>
      <c r="G560" s="350"/>
      <c r="H560" s="351"/>
      <c r="I560" s="351"/>
      <c r="J560" s="352"/>
      <c r="K560" s="352"/>
      <c r="L560" s="348"/>
      <c r="M560" s="348"/>
      <c r="N560" s="349"/>
      <c r="O560" s="353"/>
      <c r="P560" s="411"/>
    </row>
    <row r="561" spans="4:16" ht="40.15" customHeight="1" x14ac:dyDescent="0.25">
      <c r="D561" s="348"/>
      <c r="E561" s="431"/>
      <c r="F561" s="444"/>
      <c r="G561" s="350"/>
      <c r="H561" s="351"/>
      <c r="I561" s="351"/>
      <c r="J561" s="352"/>
      <c r="K561" s="352"/>
      <c r="L561" s="348"/>
      <c r="M561" s="348"/>
      <c r="N561" s="349"/>
      <c r="O561" s="353"/>
      <c r="P561" s="411"/>
    </row>
    <row r="562" spans="4:16" ht="40.15" customHeight="1" x14ac:dyDescent="0.25">
      <c r="D562" s="348"/>
      <c r="E562" s="431"/>
      <c r="F562" s="444"/>
      <c r="G562" s="350"/>
      <c r="H562" s="351"/>
      <c r="I562" s="351"/>
      <c r="J562" s="352"/>
      <c r="K562" s="352"/>
      <c r="L562" s="348"/>
      <c r="M562" s="348"/>
      <c r="N562" s="349"/>
      <c r="O562" s="353"/>
      <c r="P562" s="411"/>
    </row>
    <row r="563" spans="4:16" ht="40.15" customHeight="1" x14ac:dyDescent="0.25">
      <c r="D563" s="348"/>
      <c r="E563" s="431"/>
      <c r="F563" s="444"/>
      <c r="G563" s="350"/>
      <c r="H563" s="351"/>
      <c r="I563" s="351"/>
      <c r="J563" s="352"/>
      <c r="K563" s="352"/>
      <c r="L563" s="348"/>
      <c r="M563" s="348"/>
      <c r="N563" s="349"/>
      <c r="O563" s="353"/>
      <c r="P563" s="411"/>
    </row>
    <row r="564" spans="4:16" ht="40.15" customHeight="1" x14ac:dyDescent="0.25">
      <c r="D564" s="348"/>
      <c r="E564" s="431"/>
      <c r="F564" s="444"/>
      <c r="G564" s="350"/>
      <c r="H564" s="351"/>
      <c r="I564" s="351"/>
      <c r="J564" s="352"/>
      <c r="K564" s="352"/>
      <c r="L564" s="348"/>
      <c r="M564" s="348"/>
      <c r="N564" s="349"/>
      <c r="O564" s="353"/>
      <c r="P564" s="411"/>
    </row>
    <row r="565" spans="4:16" ht="40.15" customHeight="1" x14ac:dyDescent="0.25">
      <c r="D565" s="348"/>
      <c r="E565" s="431"/>
      <c r="F565" s="444"/>
      <c r="G565" s="350"/>
      <c r="H565" s="351"/>
      <c r="I565" s="351"/>
      <c r="J565" s="352"/>
      <c r="K565" s="352"/>
      <c r="L565" s="348"/>
      <c r="M565" s="348"/>
      <c r="N565" s="349"/>
      <c r="O565" s="353"/>
      <c r="P565" s="411"/>
    </row>
    <row r="566" spans="4:16" ht="40.15" customHeight="1" x14ac:dyDescent="0.25">
      <c r="D566" s="348"/>
      <c r="E566" s="431"/>
      <c r="F566" s="444"/>
      <c r="G566" s="350"/>
      <c r="H566" s="351"/>
      <c r="I566" s="351"/>
      <c r="J566" s="352"/>
      <c r="K566" s="352"/>
      <c r="L566" s="348"/>
      <c r="M566" s="348"/>
      <c r="N566" s="349"/>
      <c r="O566" s="353"/>
      <c r="P566" s="411"/>
    </row>
    <row r="567" spans="4:16" ht="40.15" customHeight="1" x14ac:dyDescent="0.25">
      <c r="D567" s="348"/>
      <c r="E567" s="431"/>
      <c r="F567" s="444"/>
      <c r="G567" s="350"/>
      <c r="H567" s="351"/>
      <c r="I567" s="351"/>
      <c r="J567" s="352"/>
      <c r="K567" s="352"/>
      <c r="L567" s="348"/>
      <c r="M567" s="348"/>
      <c r="N567" s="349"/>
      <c r="O567" s="353"/>
      <c r="P567" s="411"/>
    </row>
    <row r="568" spans="4:16" ht="40.15" customHeight="1" x14ac:dyDescent="0.25">
      <c r="D568" s="348"/>
      <c r="E568" s="431"/>
      <c r="F568" s="444"/>
      <c r="G568" s="350"/>
      <c r="H568" s="351"/>
      <c r="I568" s="351"/>
      <c r="J568" s="352"/>
      <c r="K568" s="352"/>
      <c r="L568" s="348"/>
      <c r="M568" s="348"/>
      <c r="N568" s="349"/>
      <c r="O568" s="353"/>
      <c r="P568" s="411"/>
    </row>
    <row r="569" spans="4:16" ht="40.15" customHeight="1" x14ac:dyDescent="0.25">
      <c r="D569" s="348"/>
      <c r="E569" s="431"/>
      <c r="F569" s="444"/>
      <c r="G569" s="350"/>
      <c r="H569" s="351"/>
      <c r="I569" s="351"/>
      <c r="J569" s="352"/>
      <c r="K569" s="352"/>
      <c r="L569" s="348"/>
      <c r="M569" s="348"/>
      <c r="N569" s="349"/>
      <c r="O569" s="353"/>
      <c r="P569" s="411"/>
    </row>
    <row r="570" spans="4:16" ht="40.15" customHeight="1" x14ac:dyDescent="0.25">
      <c r="D570" s="348"/>
      <c r="E570" s="431"/>
      <c r="F570" s="444"/>
      <c r="G570" s="350"/>
      <c r="H570" s="351"/>
      <c r="I570" s="351"/>
      <c r="J570" s="352"/>
      <c r="K570" s="352"/>
      <c r="L570" s="348"/>
      <c r="M570" s="348"/>
      <c r="N570" s="349"/>
      <c r="O570" s="353"/>
      <c r="P570" s="411"/>
    </row>
    <row r="571" spans="4:16" ht="40.15" customHeight="1" x14ac:dyDescent="0.25">
      <c r="D571" s="348"/>
      <c r="E571" s="431"/>
      <c r="F571" s="444"/>
      <c r="G571" s="350"/>
      <c r="H571" s="351"/>
      <c r="I571" s="351"/>
      <c r="J571" s="352"/>
      <c r="K571" s="352"/>
      <c r="L571" s="348"/>
      <c r="M571" s="348"/>
      <c r="N571" s="349"/>
      <c r="O571" s="353"/>
      <c r="P571" s="411"/>
    </row>
    <row r="572" spans="4:16" ht="40.15" customHeight="1" x14ac:dyDescent="0.25">
      <c r="D572" s="348"/>
      <c r="E572" s="431"/>
      <c r="F572" s="444"/>
      <c r="G572" s="350"/>
      <c r="H572" s="351"/>
      <c r="I572" s="351"/>
      <c r="J572" s="352"/>
      <c r="K572" s="352"/>
      <c r="L572" s="348"/>
      <c r="M572" s="348"/>
      <c r="N572" s="349"/>
      <c r="O572" s="353"/>
      <c r="P572" s="411"/>
    </row>
    <row r="573" spans="4:16" ht="40.15" customHeight="1" x14ac:dyDescent="0.25">
      <c r="D573" s="348"/>
      <c r="E573" s="431"/>
      <c r="F573" s="444"/>
      <c r="G573" s="350"/>
      <c r="H573" s="351"/>
      <c r="I573" s="351"/>
      <c r="J573" s="352"/>
      <c r="K573" s="352"/>
      <c r="L573" s="348"/>
      <c r="M573" s="348"/>
      <c r="N573" s="349"/>
      <c r="O573" s="353"/>
      <c r="P573" s="411"/>
    </row>
    <row r="574" spans="4:16" ht="40.15" customHeight="1" x14ac:dyDescent="0.25">
      <c r="D574" s="348"/>
      <c r="E574" s="431"/>
      <c r="F574" s="444"/>
      <c r="G574" s="350"/>
      <c r="H574" s="351"/>
      <c r="I574" s="351"/>
      <c r="J574" s="352"/>
      <c r="K574" s="352"/>
      <c r="L574" s="348"/>
      <c r="M574" s="348"/>
      <c r="N574" s="349"/>
      <c r="O574" s="353"/>
      <c r="P574" s="411"/>
    </row>
    <row r="575" spans="4:16" ht="40.15" customHeight="1" x14ac:dyDescent="0.25">
      <c r="D575" s="348"/>
      <c r="E575" s="431"/>
      <c r="F575" s="444"/>
      <c r="G575" s="350"/>
      <c r="H575" s="351"/>
      <c r="I575" s="351"/>
      <c r="J575" s="352"/>
      <c r="K575" s="352"/>
      <c r="L575" s="348"/>
      <c r="M575" s="348"/>
      <c r="N575" s="349"/>
      <c r="O575" s="353"/>
      <c r="P575" s="411"/>
    </row>
    <row r="576" spans="4:16" ht="40.15" customHeight="1" x14ac:dyDescent="0.25">
      <c r="D576" s="348"/>
      <c r="E576" s="431"/>
      <c r="F576" s="444"/>
      <c r="G576" s="350"/>
      <c r="H576" s="351"/>
      <c r="I576" s="351"/>
      <c r="J576" s="352"/>
      <c r="K576" s="352"/>
      <c r="L576" s="348"/>
      <c r="M576" s="348"/>
      <c r="N576" s="349"/>
      <c r="O576" s="353"/>
      <c r="P576" s="411"/>
    </row>
    <row r="577" spans="4:16" ht="40.15" customHeight="1" x14ac:dyDescent="0.25">
      <c r="D577" s="348"/>
      <c r="E577" s="431"/>
      <c r="F577" s="444"/>
      <c r="G577" s="350"/>
      <c r="H577" s="351"/>
      <c r="I577" s="351"/>
      <c r="J577" s="352"/>
      <c r="K577" s="352"/>
      <c r="L577" s="348"/>
      <c r="M577" s="348"/>
      <c r="N577" s="349"/>
      <c r="O577" s="353"/>
      <c r="P577" s="411"/>
    </row>
    <row r="578" spans="4:16" ht="40.15" customHeight="1" x14ac:dyDescent="0.25">
      <c r="D578" s="348"/>
      <c r="E578" s="431"/>
      <c r="F578" s="444"/>
      <c r="G578" s="350"/>
      <c r="H578" s="351"/>
      <c r="I578" s="351"/>
      <c r="J578" s="352"/>
      <c r="K578" s="352"/>
      <c r="L578" s="348"/>
      <c r="M578" s="348"/>
      <c r="N578" s="349"/>
      <c r="O578" s="353"/>
      <c r="P578" s="411"/>
    </row>
    <row r="579" spans="4:16" ht="40.15" customHeight="1" x14ac:dyDescent="0.25">
      <c r="D579" s="348"/>
      <c r="E579" s="431"/>
      <c r="F579" s="444"/>
      <c r="G579" s="350"/>
      <c r="H579" s="351"/>
      <c r="I579" s="351"/>
      <c r="J579" s="352"/>
      <c r="K579" s="352"/>
      <c r="L579" s="348"/>
      <c r="M579" s="348"/>
      <c r="N579" s="349"/>
      <c r="O579" s="353"/>
      <c r="P579" s="411"/>
    </row>
    <row r="580" spans="4:16" ht="40.15" customHeight="1" x14ac:dyDescent="0.25">
      <c r="D580" s="348"/>
      <c r="E580" s="431"/>
      <c r="F580" s="444"/>
      <c r="G580" s="350"/>
      <c r="H580" s="351"/>
      <c r="I580" s="351"/>
      <c r="J580" s="352"/>
      <c r="K580" s="352"/>
      <c r="L580" s="348"/>
      <c r="M580" s="348"/>
      <c r="N580" s="349"/>
      <c r="O580" s="353"/>
      <c r="P580" s="411"/>
    </row>
    <row r="581" spans="4:16" ht="40.15" customHeight="1" x14ac:dyDescent="0.25">
      <c r="D581" s="348"/>
      <c r="E581" s="431"/>
      <c r="F581" s="444"/>
      <c r="G581" s="350"/>
      <c r="H581" s="351"/>
      <c r="I581" s="351"/>
      <c r="J581" s="352"/>
      <c r="K581" s="352"/>
      <c r="L581" s="348"/>
      <c r="M581" s="348"/>
      <c r="N581" s="349"/>
      <c r="O581" s="353"/>
      <c r="P581" s="411"/>
    </row>
    <row r="582" spans="4:16" ht="40.15" customHeight="1" x14ac:dyDescent="0.25">
      <c r="D582" s="348"/>
      <c r="E582" s="431"/>
      <c r="F582" s="444"/>
      <c r="G582" s="350"/>
      <c r="H582" s="351"/>
      <c r="I582" s="351"/>
      <c r="J582" s="352"/>
      <c r="K582" s="352"/>
      <c r="L582" s="348"/>
      <c r="M582" s="348"/>
      <c r="N582" s="349"/>
      <c r="O582" s="353"/>
      <c r="P582" s="411"/>
    </row>
    <row r="583" spans="4:16" ht="40.15" customHeight="1" x14ac:dyDescent="0.25">
      <c r="D583" s="348"/>
      <c r="E583" s="431"/>
      <c r="F583" s="444"/>
      <c r="G583" s="350"/>
      <c r="H583" s="351"/>
      <c r="I583" s="351"/>
      <c r="J583" s="352"/>
      <c r="K583" s="352"/>
      <c r="L583" s="348"/>
      <c r="M583" s="348"/>
      <c r="N583" s="349"/>
      <c r="O583" s="353"/>
      <c r="P583" s="411"/>
    </row>
    <row r="584" spans="4:16" ht="40.15" customHeight="1" x14ac:dyDescent="0.25">
      <c r="D584" s="326"/>
      <c r="E584" s="431"/>
      <c r="F584" s="156"/>
      <c r="G584" s="328"/>
      <c r="H584" s="324"/>
      <c r="I584" s="324"/>
      <c r="J584" s="329"/>
      <c r="K584" s="329"/>
      <c r="L584" s="326"/>
      <c r="M584" s="326"/>
      <c r="N584" s="327"/>
      <c r="O584" s="330"/>
      <c r="P584" s="332"/>
    </row>
    <row r="585" spans="4:16" x14ac:dyDescent="0.25">
      <c r="F585" s="156"/>
    </row>
    <row r="586" spans="4:16" x14ac:dyDescent="0.25">
      <c r="F586" s="156"/>
    </row>
    <row r="587" spans="4:16" x14ac:dyDescent="0.25">
      <c r="F587" s="156"/>
    </row>
    <row r="588" spans="4:16" x14ac:dyDescent="0.25">
      <c r="F588" s="15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row r="597" spans="6:6" x14ac:dyDescent="0.25">
      <c r="F597" s="156"/>
    </row>
    <row r="598" spans="6:6" x14ac:dyDescent="0.25">
      <c r="F598" s="156"/>
    </row>
    <row r="599" spans="6:6" x14ac:dyDescent="0.25">
      <c r="F599" s="156"/>
    </row>
    <row r="600" spans="6:6" x14ac:dyDescent="0.25">
      <c r="F600" s="156"/>
    </row>
    <row r="601" spans="6:6" x14ac:dyDescent="0.25">
      <c r="F601" s="156"/>
    </row>
  </sheetData>
  <mergeCells count="3167">
    <mergeCell ref="H342:H345"/>
    <mergeCell ref="I342:I345"/>
    <mergeCell ref="J342:J345"/>
    <mergeCell ref="J329:J332"/>
    <mergeCell ref="K329:K332"/>
    <mergeCell ref="L329:L332"/>
    <mergeCell ref="M329:M332"/>
    <mergeCell ref="AD333:AD336"/>
    <mergeCell ref="AE333:AE336"/>
    <mergeCell ref="Z333:Z336"/>
    <mergeCell ref="AA333:AA336"/>
    <mergeCell ref="AB333:AB336"/>
    <mergeCell ref="AC333:AC336"/>
    <mergeCell ref="R333:R336"/>
    <mergeCell ref="S333:S336"/>
    <mergeCell ref="T333:T336"/>
    <mergeCell ref="U333:U336"/>
    <mergeCell ref="K342:K345"/>
    <mergeCell ref="AF325:AF328"/>
    <mergeCell ref="AF329:AF332"/>
    <mergeCell ref="AF321:AF324"/>
    <mergeCell ref="Z329:Z332"/>
    <mergeCell ref="AA329:AA332"/>
    <mergeCell ref="AB329:AB332"/>
    <mergeCell ref="AC329:AC332"/>
    <mergeCell ref="AD329:AD332"/>
    <mergeCell ref="AE329:AE332"/>
    <mergeCell ref="T329:T332"/>
    <mergeCell ref="U329:U332"/>
    <mergeCell ref="V329:V332"/>
    <mergeCell ref="N342:N345"/>
    <mergeCell ref="O342:O345"/>
    <mergeCell ref="P342:P345"/>
    <mergeCell ref="Q342:Q345"/>
    <mergeCell ref="R342:R345"/>
    <mergeCell ref="S342:S345"/>
    <mergeCell ref="W342:W345"/>
    <mergeCell ref="X342:X345"/>
    <mergeCell ref="X329:X332"/>
    <mergeCell ref="Y329:Y332"/>
    <mergeCell ref="N329:N332"/>
    <mergeCell ref="O329:O332"/>
    <mergeCell ref="P329:P332"/>
    <mergeCell ref="Q329:Q332"/>
    <mergeCell ref="R329:R332"/>
    <mergeCell ref="S329:S332"/>
    <mergeCell ref="O325:O328"/>
    <mergeCell ref="Q3:Q5"/>
    <mergeCell ref="R3:R5"/>
    <mergeCell ref="P3:P5"/>
    <mergeCell ref="AE346:AE349"/>
    <mergeCell ref="AF346:AF349"/>
    <mergeCell ref="X346:X349"/>
    <mergeCell ref="Y346:Y349"/>
    <mergeCell ref="Z346:Z349"/>
    <mergeCell ref="AA346:AA349"/>
    <mergeCell ref="AB346:AB349"/>
    <mergeCell ref="AC346:AC349"/>
    <mergeCell ref="R346:R349"/>
    <mergeCell ref="S346:S349"/>
    <mergeCell ref="T346:T349"/>
    <mergeCell ref="U346:U349"/>
    <mergeCell ref="V346:V349"/>
    <mergeCell ref="W346:W349"/>
    <mergeCell ref="AB342:AB345"/>
    <mergeCell ref="AC342:AC345"/>
    <mergeCell ref="AD342:AD345"/>
    <mergeCell ref="AE342:AE345"/>
    <mergeCell ref="AF342:AF345"/>
    <mergeCell ref="AF333:AF336"/>
    <mergeCell ref="AF338:AF341"/>
    <mergeCell ref="P333:P336"/>
    <mergeCell ref="Q333:Q336"/>
    <mergeCell ref="AC325:AC328"/>
    <mergeCell ref="AD325:AD328"/>
    <mergeCell ref="AE325:AE328"/>
    <mergeCell ref="AE338:AE341"/>
    <mergeCell ref="Z338:Z341"/>
    <mergeCell ref="AA338:AA341"/>
    <mergeCell ref="L346:L349"/>
    <mergeCell ref="M346:M349"/>
    <mergeCell ref="N346:N349"/>
    <mergeCell ref="O346:O349"/>
    <mergeCell ref="P346:P349"/>
    <mergeCell ref="Q346:Q349"/>
    <mergeCell ref="C346:C349"/>
    <mergeCell ref="D346:D349"/>
    <mergeCell ref="E346:E349"/>
    <mergeCell ref="F346:F349"/>
    <mergeCell ref="G346:G349"/>
    <mergeCell ref="H346:H349"/>
    <mergeCell ref="I346:I349"/>
    <mergeCell ref="J346:J349"/>
    <mergeCell ref="K346:K349"/>
    <mergeCell ref="Y342:Y345"/>
    <mergeCell ref="C338:C341"/>
    <mergeCell ref="C342:C345"/>
    <mergeCell ref="D342:D345"/>
    <mergeCell ref="E342:E345"/>
    <mergeCell ref="F342:F345"/>
    <mergeCell ref="G342:G345"/>
    <mergeCell ref="V338:V341"/>
    <mergeCell ref="W338:W341"/>
    <mergeCell ref="X338:X341"/>
    <mergeCell ref="Y338:Y341"/>
    <mergeCell ref="P338:P341"/>
    <mergeCell ref="Q338:Q341"/>
    <mergeCell ref="R338:R341"/>
    <mergeCell ref="D338:D341"/>
    <mergeCell ref="E338:E341"/>
    <mergeCell ref="F338:F341"/>
    <mergeCell ref="C333:C336"/>
    <mergeCell ref="D333:D336"/>
    <mergeCell ref="E333:E336"/>
    <mergeCell ref="F333:F336"/>
    <mergeCell ref="G333:G336"/>
    <mergeCell ref="H333:H336"/>
    <mergeCell ref="K333:K336"/>
    <mergeCell ref="K325:K328"/>
    <mergeCell ref="L325:L328"/>
    <mergeCell ref="H329:H332"/>
    <mergeCell ref="I329:I332"/>
    <mergeCell ref="W329:W332"/>
    <mergeCell ref="AD346:AD349"/>
    <mergeCell ref="L342:L345"/>
    <mergeCell ref="M342:M345"/>
    <mergeCell ref="AB338:AB341"/>
    <mergeCell ref="AC338:AC341"/>
    <mergeCell ref="AD338:AD341"/>
    <mergeCell ref="S338:S341"/>
    <mergeCell ref="T338:T341"/>
    <mergeCell ref="U338:U341"/>
    <mergeCell ref="J338:J341"/>
    <mergeCell ref="K338:K341"/>
    <mergeCell ref="L338:L341"/>
    <mergeCell ref="M338:M341"/>
    <mergeCell ref="N338:N341"/>
    <mergeCell ref="O338:O341"/>
    <mergeCell ref="Z342:Z345"/>
    <mergeCell ref="AA342:AA345"/>
    <mergeCell ref="T342:T345"/>
    <mergeCell ref="U342:U345"/>
    <mergeCell ref="V342:V345"/>
    <mergeCell ref="G338:G341"/>
    <mergeCell ref="H338:H341"/>
    <mergeCell ref="I338:I341"/>
    <mergeCell ref="X333:X336"/>
    <mergeCell ref="Y333:Y336"/>
    <mergeCell ref="V333:V336"/>
    <mergeCell ref="W333:W336"/>
    <mergeCell ref="L333:L336"/>
    <mergeCell ref="M333:M336"/>
    <mergeCell ref="N333:N336"/>
    <mergeCell ref="O333:O336"/>
    <mergeCell ref="I333:I336"/>
    <mergeCell ref="J333:J336"/>
    <mergeCell ref="W321:W324"/>
    <mergeCell ref="L321:L324"/>
    <mergeCell ref="M321:M324"/>
    <mergeCell ref="N321:N324"/>
    <mergeCell ref="O321:O324"/>
    <mergeCell ref="P321:P324"/>
    <mergeCell ref="Q321:Q324"/>
    <mergeCell ref="C321:C324"/>
    <mergeCell ref="D321:D324"/>
    <mergeCell ref="G321:G324"/>
    <mergeCell ref="AB325:AB328"/>
    <mergeCell ref="H321:H324"/>
    <mergeCell ref="I321:I324"/>
    <mergeCell ref="J321:J324"/>
    <mergeCell ref="C329:C332"/>
    <mergeCell ref="D329:D332"/>
    <mergeCell ref="E329:E332"/>
    <mergeCell ref="F329:F332"/>
    <mergeCell ref="G329:G332"/>
    <mergeCell ref="V325:V328"/>
    <mergeCell ref="W325:W328"/>
    <mergeCell ref="X325:X328"/>
    <mergeCell ref="Y325:Y328"/>
    <mergeCell ref="Z325:Z328"/>
    <mergeCell ref="AA325:AA328"/>
    <mergeCell ref="P325:P328"/>
    <mergeCell ref="Q325:Q328"/>
    <mergeCell ref="R325:R328"/>
    <mergeCell ref="S325:S328"/>
    <mergeCell ref="T325:T328"/>
    <mergeCell ref="U325:U328"/>
    <mergeCell ref="J325:J328"/>
    <mergeCell ref="AD316:AD319"/>
    <mergeCell ref="AE316:AE319"/>
    <mergeCell ref="T316:T319"/>
    <mergeCell ref="U316:U319"/>
    <mergeCell ref="V316:V319"/>
    <mergeCell ref="W316:W319"/>
    <mergeCell ref="X316:X319"/>
    <mergeCell ref="Y316:Y319"/>
    <mergeCell ref="N316:N319"/>
    <mergeCell ref="O316:O319"/>
    <mergeCell ref="P316:P319"/>
    <mergeCell ref="Q316:Q319"/>
    <mergeCell ref="R316:R319"/>
    <mergeCell ref="S316:S319"/>
    <mergeCell ref="C325:C328"/>
    <mergeCell ref="D325:D328"/>
    <mergeCell ref="E325:E328"/>
    <mergeCell ref="F325:F328"/>
    <mergeCell ref="G325:G328"/>
    <mergeCell ref="H325:H328"/>
    <mergeCell ref="I325:I328"/>
    <mergeCell ref="X321:X324"/>
    <mergeCell ref="Y321:Y324"/>
    <mergeCell ref="Z321:Z324"/>
    <mergeCell ref="AA321:AA324"/>
    <mergeCell ref="AB321:AB324"/>
    <mergeCell ref="AC321:AC324"/>
    <mergeCell ref="R321:R324"/>
    <mergeCell ref="S321:S324"/>
    <mergeCell ref="T321:T324"/>
    <mergeCell ref="U321:U324"/>
    <mergeCell ref="V321:V324"/>
    <mergeCell ref="L316:L319"/>
    <mergeCell ref="M325:M328"/>
    <mergeCell ref="N325:N328"/>
    <mergeCell ref="M316:M319"/>
    <mergeCell ref="AE321:AE324"/>
    <mergeCell ref="AC312:AC315"/>
    <mergeCell ref="AD312:AD315"/>
    <mergeCell ref="AE312:AE315"/>
    <mergeCell ref="AF312:AF315"/>
    <mergeCell ref="C316:C319"/>
    <mergeCell ref="D316:D319"/>
    <mergeCell ref="E316:E319"/>
    <mergeCell ref="F316:F319"/>
    <mergeCell ref="G316:G319"/>
    <mergeCell ref="V312:V315"/>
    <mergeCell ref="W312:W315"/>
    <mergeCell ref="X312:X315"/>
    <mergeCell ref="Y312:Y315"/>
    <mergeCell ref="Z312:Z315"/>
    <mergeCell ref="AA312:AA315"/>
    <mergeCell ref="P312:P315"/>
    <mergeCell ref="Q312:Q315"/>
    <mergeCell ref="R312:R315"/>
    <mergeCell ref="S312:S315"/>
    <mergeCell ref="T312:T315"/>
    <mergeCell ref="U312:U315"/>
    <mergeCell ref="J312:J315"/>
    <mergeCell ref="K321:K324"/>
    <mergeCell ref="Z316:Z319"/>
    <mergeCell ref="AA316:AA319"/>
    <mergeCell ref="AB316:AB319"/>
    <mergeCell ref="AC316:AC319"/>
    <mergeCell ref="AF316:AF319"/>
    <mergeCell ref="E321:E324"/>
    <mergeCell ref="F321:F324"/>
    <mergeCell ref="AF308:AF311"/>
    <mergeCell ref="C312:C315"/>
    <mergeCell ref="D312:D315"/>
    <mergeCell ref="E312:E315"/>
    <mergeCell ref="F312:F315"/>
    <mergeCell ref="G312:G315"/>
    <mergeCell ref="H312:H315"/>
    <mergeCell ref="I312:I315"/>
    <mergeCell ref="X308:X311"/>
    <mergeCell ref="Y308:Y311"/>
    <mergeCell ref="Z308:Z311"/>
    <mergeCell ref="AA308:AA311"/>
    <mergeCell ref="AB308:AB311"/>
    <mergeCell ref="AC308:AC311"/>
    <mergeCell ref="R308:R311"/>
    <mergeCell ref="S308:S311"/>
    <mergeCell ref="T308:T311"/>
    <mergeCell ref="U308:U311"/>
    <mergeCell ref="V308:V311"/>
    <mergeCell ref="W308:W311"/>
    <mergeCell ref="L308:L311"/>
    <mergeCell ref="M308:M311"/>
    <mergeCell ref="N308:N311"/>
    <mergeCell ref="O308:O311"/>
    <mergeCell ref="H316:H319"/>
    <mergeCell ref="I316:I319"/>
    <mergeCell ref="J316:J319"/>
    <mergeCell ref="K316:K319"/>
    <mergeCell ref="AD321:AD324"/>
    <mergeCell ref="C308:C311"/>
    <mergeCell ref="D308:D311"/>
    <mergeCell ref="E308:E311"/>
    <mergeCell ref="F308:F311"/>
    <mergeCell ref="G308:G311"/>
    <mergeCell ref="AB312:AB315"/>
    <mergeCell ref="H308:H311"/>
    <mergeCell ref="I308:I311"/>
    <mergeCell ref="J308:J311"/>
    <mergeCell ref="K308:K311"/>
    <mergeCell ref="Z304:Z307"/>
    <mergeCell ref="AA304:AA307"/>
    <mergeCell ref="AB304:AB307"/>
    <mergeCell ref="AC304:AC307"/>
    <mergeCell ref="AD304:AD307"/>
    <mergeCell ref="AD308:AD311"/>
    <mergeCell ref="K312:K315"/>
    <mergeCell ref="L312:L315"/>
    <mergeCell ref="M312:M315"/>
    <mergeCell ref="N312:N315"/>
    <mergeCell ref="O312:O315"/>
    <mergeCell ref="V304:V307"/>
    <mergeCell ref="W304:W307"/>
    <mergeCell ref="X304:X307"/>
    <mergeCell ref="Y304:Y307"/>
    <mergeCell ref="N304:N307"/>
    <mergeCell ref="O304:O307"/>
    <mergeCell ref="P304:P307"/>
    <mergeCell ref="Q304:Q307"/>
    <mergeCell ref="R304:R307"/>
    <mergeCell ref="S304:S307"/>
    <mergeCell ref="H304:H307"/>
    <mergeCell ref="I304:I307"/>
    <mergeCell ref="J304:J307"/>
    <mergeCell ref="K304:K307"/>
    <mergeCell ref="L304:L307"/>
    <mergeCell ref="M304:M307"/>
    <mergeCell ref="P308:P311"/>
    <mergeCell ref="Q308:Q311"/>
    <mergeCell ref="AE308:AE311"/>
    <mergeCell ref="AC300:AC303"/>
    <mergeCell ref="AD300:AD303"/>
    <mergeCell ref="AE300:AE303"/>
    <mergeCell ref="AF300:AF303"/>
    <mergeCell ref="C304:C307"/>
    <mergeCell ref="D304:D307"/>
    <mergeCell ref="E304:E307"/>
    <mergeCell ref="F304:F307"/>
    <mergeCell ref="G304:G307"/>
    <mergeCell ref="V300:V303"/>
    <mergeCell ref="W300:W303"/>
    <mergeCell ref="X300:X303"/>
    <mergeCell ref="Y300:Y303"/>
    <mergeCell ref="Z300:Z303"/>
    <mergeCell ref="AA300:AA303"/>
    <mergeCell ref="P300:P303"/>
    <mergeCell ref="Q300:Q303"/>
    <mergeCell ref="R300:R303"/>
    <mergeCell ref="S300:S303"/>
    <mergeCell ref="T300:T303"/>
    <mergeCell ref="U300:U303"/>
    <mergeCell ref="J300:J303"/>
    <mergeCell ref="K300:K303"/>
    <mergeCell ref="L300:L303"/>
    <mergeCell ref="M300:M303"/>
    <mergeCell ref="N300:N303"/>
    <mergeCell ref="O300:O303"/>
    <mergeCell ref="AF304:AF307"/>
    <mergeCell ref="AE304:AE307"/>
    <mergeCell ref="T304:T307"/>
    <mergeCell ref="U304:U307"/>
    <mergeCell ref="AF296:AF299"/>
    <mergeCell ref="C300:C303"/>
    <mergeCell ref="D300:D303"/>
    <mergeCell ref="E300:E303"/>
    <mergeCell ref="F300:F303"/>
    <mergeCell ref="G300:G303"/>
    <mergeCell ref="H300:H303"/>
    <mergeCell ref="I300:I303"/>
    <mergeCell ref="X296:X299"/>
    <mergeCell ref="Y296:Y299"/>
    <mergeCell ref="Z296:Z299"/>
    <mergeCell ref="AA296:AA299"/>
    <mergeCell ref="AB296:AB299"/>
    <mergeCell ref="AC296:AC299"/>
    <mergeCell ref="R296:R299"/>
    <mergeCell ref="S296:S299"/>
    <mergeCell ref="T296:T299"/>
    <mergeCell ref="U296:U299"/>
    <mergeCell ref="V296:V299"/>
    <mergeCell ref="W296:W299"/>
    <mergeCell ref="L296:L299"/>
    <mergeCell ref="M296:M299"/>
    <mergeCell ref="N296:N299"/>
    <mergeCell ref="O296:O299"/>
    <mergeCell ref="P296:P299"/>
    <mergeCell ref="Q296:Q299"/>
    <mergeCell ref="C296:C299"/>
    <mergeCell ref="D296:D299"/>
    <mergeCell ref="E296:E299"/>
    <mergeCell ref="F296:F299"/>
    <mergeCell ref="G296:G299"/>
    <mergeCell ref="AB300:AB303"/>
    <mergeCell ref="H296:H299"/>
    <mergeCell ref="I296:I299"/>
    <mergeCell ref="J296:J299"/>
    <mergeCell ref="K296:K299"/>
    <mergeCell ref="Z292:Z295"/>
    <mergeCell ref="AA292:AA295"/>
    <mergeCell ref="AB292:AB295"/>
    <mergeCell ref="AC292:AC295"/>
    <mergeCell ref="AD292:AD295"/>
    <mergeCell ref="AE292:AE295"/>
    <mergeCell ref="T292:T295"/>
    <mergeCell ref="U292:U295"/>
    <mergeCell ref="V292:V295"/>
    <mergeCell ref="W292:W295"/>
    <mergeCell ref="X292:X295"/>
    <mergeCell ref="Y292:Y295"/>
    <mergeCell ref="N292:N295"/>
    <mergeCell ref="O292:O295"/>
    <mergeCell ref="P292:P295"/>
    <mergeCell ref="Q292:Q295"/>
    <mergeCell ref="R292:R295"/>
    <mergeCell ref="S292:S295"/>
    <mergeCell ref="H292:H295"/>
    <mergeCell ref="I292:I295"/>
    <mergeCell ref="J292:J295"/>
    <mergeCell ref="K292:K295"/>
    <mergeCell ref="AD296:AD299"/>
    <mergeCell ref="L292:L295"/>
    <mergeCell ref="M292:M295"/>
    <mergeCell ref="AE296:AE299"/>
    <mergeCell ref="AC287:AC290"/>
    <mergeCell ref="AD287:AD290"/>
    <mergeCell ref="AE287:AE290"/>
    <mergeCell ref="AF287:AF290"/>
    <mergeCell ref="C292:C295"/>
    <mergeCell ref="D292:D295"/>
    <mergeCell ref="E292:E295"/>
    <mergeCell ref="F292:F295"/>
    <mergeCell ref="G292:G295"/>
    <mergeCell ref="V287:V290"/>
    <mergeCell ref="W287:W290"/>
    <mergeCell ref="X287:X290"/>
    <mergeCell ref="Y287:Y290"/>
    <mergeCell ref="Z287:Z290"/>
    <mergeCell ref="AA287:AA290"/>
    <mergeCell ref="P287:P290"/>
    <mergeCell ref="Q287:Q290"/>
    <mergeCell ref="R287:R290"/>
    <mergeCell ref="S287:S290"/>
    <mergeCell ref="T287:T290"/>
    <mergeCell ref="U287:U290"/>
    <mergeCell ref="J287:J290"/>
    <mergeCell ref="K287:K290"/>
    <mergeCell ref="L287:L290"/>
    <mergeCell ref="M287:M290"/>
    <mergeCell ref="N287:N290"/>
    <mergeCell ref="O287:O290"/>
    <mergeCell ref="AF292:AF295"/>
    <mergeCell ref="AF283:AF286"/>
    <mergeCell ref="C287:C290"/>
    <mergeCell ref="D287:D290"/>
    <mergeCell ref="E287:E290"/>
    <mergeCell ref="F287:F290"/>
    <mergeCell ref="G287:G290"/>
    <mergeCell ref="H287:H290"/>
    <mergeCell ref="I287:I290"/>
    <mergeCell ref="X283:X286"/>
    <mergeCell ref="Y283:Y286"/>
    <mergeCell ref="Z283:Z286"/>
    <mergeCell ref="AA283:AA286"/>
    <mergeCell ref="AB283:AB286"/>
    <mergeCell ref="AC283:AC286"/>
    <mergeCell ref="R283:R286"/>
    <mergeCell ref="S283:S286"/>
    <mergeCell ref="T283:T286"/>
    <mergeCell ref="U283:U286"/>
    <mergeCell ref="V283:V286"/>
    <mergeCell ref="W283:W286"/>
    <mergeCell ref="L283:L286"/>
    <mergeCell ref="M283:M286"/>
    <mergeCell ref="N283:N286"/>
    <mergeCell ref="O283:O286"/>
    <mergeCell ref="P283:P286"/>
    <mergeCell ref="Q283:Q286"/>
    <mergeCell ref="C283:C286"/>
    <mergeCell ref="D283:D286"/>
    <mergeCell ref="E283:E286"/>
    <mergeCell ref="F283:F286"/>
    <mergeCell ref="G283:G286"/>
    <mergeCell ref="AB287:AB290"/>
    <mergeCell ref="H283:H286"/>
    <mergeCell ref="I283:I286"/>
    <mergeCell ref="J283:J286"/>
    <mergeCell ref="K283:K286"/>
    <mergeCell ref="Z279:Z282"/>
    <mergeCell ref="AA279:AA282"/>
    <mergeCell ref="AB279:AB282"/>
    <mergeCell ref="AC279:AC282"/>
    <mergeCell ref="AD279:AD282"/>
    <mergeCell ref="AE279:AE282"/>
    <mergeCell ref="T279:T282"/>
    <mergeCell ref="U279:U282"/>
    <mergeCell ref="V279:V282"/>
    <mergeCell ref="W279:W282"/>
    <mergeCell ref="X279:X282"/>
    <mergeCell ref="Y279:Y282"/>
    <mergeCell ref="N279:N282"/>
    <mergeCell ref="O279:O282"/>
    <mergeCell ref="P279:P282"/>
    <mergeCell ref="Q279:Q282"/>
    <mergeCell ref="R279:R282"/>
    <mergeCell ref="S279:S282"/>
    <mergeCell ref="H279:H282"/>
    <mergeCell ref="I279:I282"/>
    <mergeCell ref="J279:J282"/>
    <mergeCell ref="K279:K282"/>
    <mergeCell ref="AD283:AD286"/>
    <mergeCell ref="L279:L282"/>
    <mergeCell ref="M279:M282"/>
    <mergeCell ref="AE283:AE286"/>
    <mergeCell ref="AC275:AC278"/>
    <mergeCell ref="AD275:AD278"/>
    <mergeCell ref="AE275:AE278"/>
    <mergeCell ref="AF275:AF278"/>
    <mergeCell ref="C279:C282"/>
    <mergeCell ref="D279:D282"/>
    <mergeCell ref="E279:E282"/>
    <mergeCell ref="F279:F282"/>
    <mergeCell ref="G279:G282"/>
    <mergeCell ref="V275:V278"/>
    <mergeCell ref="W275:W278"/>
    <mergeCell ref="X275:X278"/>
    <mergeCell ref="Y275:Y278"/>
    <mergeCell ref="Z275:Z278"/>
    <mergeCell ref="AA275:AA278"/>
    <mergeCell ref="P275:P278"/>
    <mergeCell ref="Q275:Q278"/>
    <mergeCell ref="R275:R278"/>
    <mergeCell ref="S275:S278"/>
    <mergeCell ref="T275:T278"/>
    <mergeCell ref="U275:U278"/>
    <mergeCell ref="J275:J278"/>
    <mergeCell ref="K275:K278"/>
    <mergeCell ref="L275:L278"/>
    <mergeCell ref="M275:M278"/>
    <mergeCell ref="N275:N278"/>
    <mergeCell ref="O275:O278"/>
    <mergeCell ref="AF279:AF282"/>
    <mergeCell ref="AF271:AF274"/>
    <mergeCell ref="C275:C278"/>
    <mergeCell ref="D275:D278"/>
    <mergeCell ref="E275:E278"/>
    <mergeCell ref="F275:F278"/>
    <mergeCell ref="G275:G278"/>
    <mergeCell ref="H275:H278"/>
    <mergeCell ref="I275:I278"/>
    <mergeCell ref="X271:X274"/>
    <mergeCell ref="Y271:Y274"/>
    <mergeCell ref="Z271:Z274"/>
    <mergeCell ref="AA271:AA274"/>
    <mergeCell ref="AB271:AB274"/>
    <mergeCell ref="AC271:AC274"/>
    <mergeCell ref="R271:R274"/>
    <mergeCell ref="S271:S274"/>
    <mergeCell ref="T271:T274"/>
    <mergeCell ref="U271:U274"/>
    <mergeCell ref="V271:V274"/>
    <mergeCell ref="W271:W274"/>
    <mergeCell ref="L271:L274"/>
    <mergeCell ref="M271:M274"/>
    <mergeCell ref="N271:N274"/>
    <mergeCell ref="O271:O274"/>
    <mergeCell ref="P271:P274"/>
    <mergeCell ref="Q271:Q274"/>
    <mergeCell ref="C271:C274"/>
    <mergeCell ref="D271:D274"/>
    <mergeCell ref="E271:E274"/>
    <mergeCell ref="F271:F274"/>
    <mergeCell ref="G271:G274"/>
    <mergeCell ref="AB275:AB278"/>
    <mergeCell ref="H271:H274"/>
    <mergeCell ref="I271:I274"/>
    <mergeCell ref="J271:J274"/>
    <mergeCell ref="K271:K274"/>
    <mergeCell ref="Z266:Z269"/>
    <mergeCell ref="AA266:AA269"/>
    <mergeCell ref="AB266:AB269"/>
    <mergeCell ref="AC266:AC269"/>
    <mergeCell ref="AD266:AD269"/>
    <mergeCell ref="AE266:AE269"/>
    <mergeCell ref="T266:T269"/>
    <mergeCell ref="U266:U269"/>
    <mergeCell ref="V266:V269"/>
    <mergeCell ref="W266:W269"/>
    <mergeCell ref="X266:X269"/>
    <mergeCell ref="Y266:Y269"/>
    <mergeCell ref="N266:N269"/>
    <mergeCell ref="O266:O269"/>
    <mergeCell ref="P266:P269"/>
    <mergeCell ref="Q266:Q269"/>
    <mergeCell ref="R266:R269"/>
    <mergeCell ref="S266:S269"/>
    <mergeCell ref="H266:H269"/>
    <mergeCell ref="I266:I269"/>
    <mergeCell ref="J266:J269"/>
    <mergeCell ref="K266:K269"/>
    <mergeCell ref="AD271:AD274"/>
    <mergeCell ref="L266:L269"/>
    <mergeCell ref="M266:M269"/>
    <mergeCell ref="AE271:AE274"/>
    <mergeCell ref="AC262:AC265"/>
    <mergeCell ref="AD262:AD265"/>
    <mergeCell ref="AE262:AE265"/>
    <mergeCell ref="AF262:AF265"/>
    <mergeCell ref="C266:C269"/>
    <mergeCell ref="D266:D269"/>
    <mergeCell ref="E266:E269"/>
    <mergeCell ref="F266:F269"/>
    <mergeCell ref="G266:G269"/>
    <mergeCell ref="V262:V265"/>
    <mergeCell ref="W262:W265"/>
    <mergeCell ref="X262:X265"/>
    <mergeCell ref="Y262:Y265"/>
    <mergeCell ref="Z262:Z265"/>
    <mergeCell ref="AA262:AA265"/>
    <mergeCell ref="P262:P265"/>
    <mergeCell ref="Q262:Q265"/>
    <mergeCell ref="R262:R265"/>
    <mergeCell ref="S262:S265"/>
    <mergeCell ref="T262:T265"/>
    <mergeCell ref="U262:U265"/>
    <mergeCell ref="J262:J265"/>
    <mergeCell ref="K262:K265"/>
    <mergeCell ref="L262:L265"/>
    <mergeCell ref="M262:M265"/>
    <mergeCell ref="N262:N265"/>
    <mergeCell ref="O262:O265"/>
    <mergeCell ref="AF266:AF269"/>
    <mergeCell ref="AF258:AF261"/>
    <mergeCell ref="C262:C265"/>
    <mergeCell ref="D262:D265"/>
    <mergeCell ref="E262:E265"/>
    <mergeCell ref="F262:F265"/>
    <mergeCell ref="G262:G265"/>
    <mergeCell ref="H262:H265"/>
    <mergeCell ref="I262:I265"/>
    <mergeCell ref="X258:X261"/>
    <mergeCell ref="Y258:Y261"/>
    <mergeCell ref="Z258:Z261"/>
    <mergeCell ref="AA258:AA261"/>
    <mergeCell ref="AB258:AB261"/>
    <mergeCell ref="AC258:AC261"/>
    <mergeCell ref="R258:R261"/>
    <mergeCell ref="S258:S261"/>
    <mergeCell ref="T258:T261"/>
    <mergeCell ref="U258:U261"/>
    <mergeCell ref="V258:V261"/>
    <mergeCell ref="W258:W261"/>
    <mergeCell ref="L258:L261"/>
    <mergeCell ref="M258:M261"/>
    <mergeCell ref="N258:N261"/>
    <mergeCell ref="O258:O261"/>
    <mergeCell ref="P258:P261"/>
    <mergeCell ref="Q258:Q261"/>
    <mergeCell ref="C258:C261"/>
    <mergeCell ref="D258:D261"/>
    <mergeCell ref="E258:E261"/>
    <mergeCell ref="F258:F261"/>
    <mergeCell ref="G258:G261"/>
    <mergeCell ref="AB262:AB265"/>
    <mergeCell ref="H258:H261"/>
    <mergeCell ref="I258:I261"/>
    <mergeCell ref="J258:J261"/>
    <mergeCell ref="K258:K261"/>
    <mergeCell ref="Z254:Z257"/>
    <mergeCell ref="AA254:AA257"/>
    <mergeCell ref="AB254:AB257"/>
    <mergeCell ref="AC254:AC257"/>
    <mergeCell ref="AD254:AD257"/>
    <mergeCell ref="AE254:AE257"/>
    <mergeCell ref="T254:T257"/>
    <mergeCell ref="U254:U257"/>
    <mergeCell ref="V254:V257"/>
    <mergeCell ref="W254:W257"/>
    <mergeCell ref="X254:X257"/>
    <mergeCell ref="Y254:Y257"/>
    <mergeCell ref="N254:N257"/>
    <mergeCell ref="O254:O257"/>
    <mergeCell ref="P254:P257"/>
    <mergeCell ref="Q254:Q257"/>
    <mergeCell ref="R254:R257"/>
    <mergeCell ref="S254:S257"/>
    <mergeCell ref="H254:H257"/>
    <mergeCell ref="I254:I257"/>
    <mergeCell ref="J254:J257"/>
    <mergeCell ref="K254:K257"/>
    <mergeCell ref="AD258:AD261"/>
    <mergeCell ref="L254:L257"/>
    <mergeCell ref="M254:M257"/>
    <mergeCell ref="AE258:AE261"/>
    <mergeCell ref="AC250:AC253"/>
    <mergeCell ref="AD250:AD253"/>
    <mergeCell ref="AE250:AE253"/>
    <mergeCell ref="AF250:AF253"/>
    <mergeCell ref="C254:C257"/>
    <mergeCell ref="D254:D257"/>
    <mergeCell ref="E254:E257"/>
    <mergeCell ref="F254:F257"/>
    <mergeCell ref="G254:G257"/>
    <mergeCell ref="V250:V253"/>
    <mergeCell ref="W250:W253"/>
    <mergeCell ref="X250:X253"/>
    <mergeCell ref="Y250:Y253"/>
    <mergeCell ref="Z250:Z253"/>
    <mergeCell ref="AA250:AA253"/>
    <mergeCell ref="P250:P253"/>
    <mergeCell ref="Q250:Q253"/>
    <mergeCell ref="R250:R253"/>
    <mergeCell ref="S250:S253"/>
    <mergeCell ref="T250:T253"/>
    <mergeCell ref="U250:U253"/>
    <mergeCell ref="J250:J253"/>
    <mergeCell ref="K250:K253"/>
    <mergeCell ref="L250:L253"/>
    <mergeCell ref="M250:M253"/>
    <mergeCell ref="N250:N253"/>
    <mergeCell ref="O250:O253"/>
    <mergeCell ref="AF254:AF257"/>
    <mergeCell ref="AF246:AF249"/>
    <mergeCell ref="C250:C253"/>
    <mergeCell ref="D250:D253"/>
    <mergeCell ref="E250:E253"/>
    <mergeCell ref="F250:F253"/>
    <mergeCell ref="G250:G253"/>
    <mergeCell ref="H250:H253"/>
    <mergeCell ref="I250:I253"/>
    <mergeCell ref="X246:X249"/>
    <mergeCell ref="Y246:Y249"/>
    <mergeCell ref="Z246:Z249"/>
    <mergeCell ref="AA246:AA249"/>
    <mergeCell ref="AB246:AB249"/>
    <mergeCell ref="AC246:AC249"/>
    <mergeCell ref="R246:R249"/>
    <mergeCell ref="S246:S249"/>
    <mergeCell ref="T246:T249"/>
    <mergeCell ref="U246:U249"/>
    <mergeCell ref="V246:V249"/>
    <mergeCell ref="W246:W249"/>
    <mergeCell ref="L246:L249"/>
    <mergeCell ref="M246:M249"/>
    <mergeCell ref="N246:N249"/>
    <mergeCell ref="O246:O249"/>
    <mergeCell ref="P246:P249"/>
    <mergeCell ref="Q246:Q249"/>
    <mergeCell ref="C246:C249"/>
    <mergeCell ref="D246:D249"/>
    <mergeCell ref="E246:E249"/>
    <mergeCell ref="F246:F249"/>
    <mergeCell ref="G246:G249"/>
    <mergeCell ref="AB250:AB253"/>
    <mergeCell ref="H246:H249"/>
    <mergeCell ref="I246:I249"/>
    <mergeCell ref="J246:J249"/>
    <mergeCell ref="K246:K249"/>
    <mergeCell ref="Z242:Z245"/>
    <mergeCell ref="AA242:AA245"/>
    <mergeCell ref="AB242:AB245"/>
    <mergeCell ref="AC242:AC245"/>
    <mergeCell ref="AD242:AD245"/>
    <mergeCell ref="AE242:AE245"/>
    <mergeCell ref="T242:T245"/>
    <mergeCell ref="U242:U245"/>
    <mergeCell ref="V242:V245"/>
    <mergeCell ref="W242:W245"/>
    <mergeCell ref="X242:X245"/>
    <mergeCell ref="Y242:Y245"/>
    <mergeCell ref="N242:N245"/>
    <mergeCell ref="O242:O245"/>
    <mergeCell ref="P242:P245"/>
    <mergeCell ref="Q242:Q245"/>
    <mergeCell ref="R242:R245"/>
    <mergeCell ref="S242:S245"/>
    <mergeCell ref="H242:H245"/>
    <mergeCell ref="I242:I245"/>
    <mergeCell ref="J242:J245"/>
    <mergeCell ref="K242:K245"/>
    <mergeCell ref="AD246:AD249"/>
    <mergeCell ref="L242:L245"/>
    <mergeCell ref="M242:M245"/>
    <mergeCell ref="AE246:AE249"/>
    <mergeCell ref="AD238:AD241"/>
    <mergeCell ref="AE238:AE241"/>
    <mergeCell ref="AF238:AF241"/>
    <mergeCell ref="C242:C245"/>
    <mergeCell ref="D242:D245"/>
    <mergeCell ref="E242:E245"/>
    <mergeCell ref="F242:F245"/>
    <mergeCell ref="G242:G245"/>
    <mergeCell ref="V238:V241"/>
    <mergeCell ref="W238:W241"/>
    <mergeCell ref="X238:X241"/>
    <mergeCell ref="Y238:Y241"/>
    <mergeCell ref="Z238:Z241"/>
    <mergeCell ref="AA238:AA241"/>
    <mergeCell ref="P238:P241"/>
    <mergeCell ref="Q238:Q241"/>
    <mergeCell ref="R238:R241"/>
    <mergeCell ref="S238:S241"/>
    <mergeCell ref="T238:T241"/>
    <mergeCell ref="U238:U241"/>
    <mergeCell ref="J238:J241"/>
    <mergeCell ref="K238:K241"/>
    <mergeCell ref="L238:L241"/>
    <mergeCell ref="M238:M241"/>
    <mergeCell ref="N238:N241"/>
    <mergeCell ref="O238:O241"/>
    <mergeCell ref="AF242:AF245"/>
    <mergeCell ref="C238:C241"/>
    <mergeCell ref="D238:D241"/>
    <mergeCell ref="E238:E241"/>
    <mergeCell ref="F238:F241"/>
    <mergeCell ref="G238:G241"/>
    <mergeCell ref="H238:H241"/>
    <mergeCell ref="I238:I241"/>
    <mergeCell ref="X231:X234"/>
    <mergeCell ref="Y231:Y234"/>
    <mergeCell ref="Z231:Z234"/>
    <mergeCell ref="AA231:AA234"/>
    <mergeCell ref="AB231:AB234"/>
    <mergeCell ref="AC231:AC234"/>
    <mergeCell ref="R231:R234"/>
    <mergeCell ref="S231:S234"/>
    <mergeCell ref="T231:T234"/>
    <mergeCell ref="U231:U234"/>
    <mergeCell ref="V231:V234"/>
    <mergeCell ref="W231:W234"/>
    <mergeCell ref="L231:L234"/>
    <mergeCell ref="M231:M234"/>
    <mergeCell ref="N231:N234"/>
    <mergeCell ref="O231:O234"/>
    <mergeCell ref="P231:P234"/>
    <mergeCell ref="Q231:Q234"/>
    <mergeCell ref="AB238:AB241"/>
    <mergeCell ref="AC238:AC241"/>
    <mergeCell ref="AE227:AE230"/>
    <mergeCell ref="AF227:AF230"/>
    <mergeCell ref="E231:E234"/>
    <mergeCell ref="F231:F234"/>
    <mergeCell ref="G231:G234"/>
    <mergeCell ref="H231:H234"/>
    <mergeCell ref="I231:I234"/>
    <mergeCell ref="J231:J234"/>
    <mergeCell ref="K231:K234"/>
    <mergeCell ref="X227:X230"/>
    <mergeCell ref="Y227:Y230"/>
    <mergeCell ref="Z227:Z230"/>
    <mergeCell ref="AA227:AA230"/>
    <mergeCell ref="AB227:AB230"/>
    <mergeCell ref="AC227:AC230"/>
    <mergeCell ref="R227:R230"/>
    <mergeCell ref="S227:S230"/>
    <mergeCell ref="T227:T230"/>
    <mergeCell ref="U227:U230"/>
    <mergeCell ref="V227:V230"/>
    <mergeCell ref="W227:W230"/>
    <mergeCell ref="L227:L230"/>
    <mergeCell ref="M227:M230"/>
    <mergeCell ref="N227:N230"/>
    <mergeCell ref="O227:O230"/>
    <mergeCell ref="P227:P230"/>
    <mergeCell ref="Q227:Q230"/>
    <mergeCell ref="AD231:AD234"/>
    <mergeCell ref="AE231:AE234"/>
    <mergeCell ref="AF231:AF234"/>
    <mergeCell ref="C227:C234"/>
    <mergeCell ref="D227:D234"/>
    <mergeCell ref="E227:E230"/>
    <mergeCell ref="F227:F230"/>
    <mergeCell ref="G227:G230"/>
    <mergeCell ref="H227:H230"/>
    <mergeCell ref="I227:I230"/>
    <mergeCell ref="J227:J230"/>
    <mergeCell ref="K227:K230"/>
    <mergeCell ref="Z223:Z226"/>
    <mergeCell ref="AA223:AA226"/>
    <mergeCell ref="AB223:AB226"/>
    <mergeCell ref="AC223:AC226"/>
    <mergeCell ref="AD223:AD226"/>
    <mergeCell ref="AE223:AE226"/>
    <mergeCell ref="T223:T226"/>
    <mergeCell ref="U223:U226"/>
    <mergeCell ref="V223:V226"/>
    <mergeCell ref="W223:W226"/>
    <mergeCell ref="X223:X226"/>
    <mergeCell ref="Y223:Y226"/>
    <mergeCell ref="N223:N226"/>
    <mergeCell ref="O223:O226"/>
    <mergeCell ref="P223:P226"/>
    <mergeCell ref="Q223:Q226"/>
    <mergeCell ref="R223:R226"/>
    <mergeCell ref="S223:S226"/>
    <mergeCell ref="H223:H226"/>
    <mergeCell ref="I223:I226"/>
    <mergeCell ref="J223:J226"/>
    <mergeCell ref="K223:K226"/>
    <mergeCell ref="AD227:AD230"/>
    <mergeCell ref="L223:L226"/>
    <mergeCell ref="M223:M226"/>
    <mergeCell ref="AB219:AB222"/>
    <mergeCell ref="AC219:AC222"/>
    <mergeCell ref="AD219:AD222"/>
    <mergeCell ref="AE219:AE222"/>
    <mergeCell ref="AF219:AF222"/>
    <mergeCell ref="C223:C226"/>
    <mergeCell ref="D223:D226"/>
    <mergeCell ref="E223:E226"/>
    <mergeCell ref="F223:F226"/>
    <mergeCell ref="G223:G226"/>
    <mergeCell ref="V219:V222"/>
    <mergeCell ref="W219:W222"/>
    <mergeCell ref="X219:X222"/>
    <mergeCell ref="Y219:Y222"/>
    <mergeCell ref="Z219:Z222"/>
    <mergeCell ref="AA219:AA222"/>
    <mergeCell ref="P219:P222"/>
    <mergeCell ref="Q219:Q222"/>
    <mergeCell ref="R219:R222"/>
    <mergeCell ref="S219:S222"/>
    <mergeCell ref="T219:T222"/>
    <mergeCell ref="U219:U222"/>
    <mergeCell ref="J219:J222"/>
    <mergeCell ref="K219:K222"/>
    <mergeCell ref="L219:L222"/>
    <mergeCell ref="M219:M222"/>
    <mergeCell ref="N219:N222"/>
    <mergeCell ref="O219:O222"/>
    <mergeCell ref="AF223:AF226"/>
    <mergeCell ref="AF215:AF218"/>
    <mergeCell ref="C219:C222"/>
    <mergeCell ref="D219:D222"/>
    <mergeCell ref="E219:E222"/>
    <mergeCell ref="F219:F222"/>
    <mergeCell ref="G219:G222"/>
    <mergeCell ref="H219:H222"/>
    <mergeCell ref="I219:I222"/>
    <mergeCell ref="X215:X218"/>
    <mergeCell ref="Y215:Y218"/>
    <mergeCell ref="Z215:Z218"/>
    <mergeCell ref="AA215:AA218"/>
    <mergeCell ref="AB215:AB218"/>
    <mergeCell ref="AC215:AC218"/>
    <mergeCell ref="R215:R218"/>
    <mergeCell ref="S215:S218"/>
    <mergeCell ref="T215:T218"/>
    <mergeCell ref="U215:U218"/>
    <mergeCell ref="V215:V218"/>
    <mergeCell ref="W215:W218"/>
    <mergeCell ref="L215:L218"/>
    <mergeCell ref="M215:M218"/>
    <mergeCell ref="N215:N218"/>
    <mergeCell ref="O215:O218"/>
    <mergeCell ref="P215:P218"/>
    <mergeCell ref="Q215:Q218"/>
    <mergeCell ref="C215:C218"/>
    <mergeCell ref="D215:D218"/>
    <mergeCell ref="E215:E218"/>
    <mergeCell ref="F215:F218"/>
    <mergeCell ref="G215:G218"/>
    <mergeCell ref="H215:H218"/>
    <mergeCell ref="K215:K218"/>
    <mergeCell ref="Z211:Z214"/>
    <mergeCell ref="AA211:AA214"/>
    <mergeCell ref="AB211:AB214"/>
    <mergeCell ref="AC211:AC214"/>
    <mergeCell ref="AD211:AD214"/>
    <mergeCell ref="AE211:AE214"/>
    <mergeCell ref="T211:T214"/>
    <mergeCell ref="U211:U214"/>
    <mergeCell ref="V211:V214"/>
    <mergeCell ref="W211:W214"/>
    <mergeCell ref="X211:X214"/>
    <mergeCell ref="Y211:Y214"/>
    <mergeCell ref="N211:N214"/>
    <mergeCell ref="O211:O214"/>
    <mergeCell ref="P211:P214"/>
    <mergeCell ref="Q211:Q214"/>
    <mergeCell ref="R211:R214"/>
    <mergeCell ref="S211:S214"/>
    <mergeCell ref="J211:J214"/>
    <mergeCell ref="K211:K214"/>
    <mergeCell ref="AD215:AD218"/>
    <mergeCell ref="L211:L214"/>
    <mergeCell ref="M211:M214"/>
    <mergeCell ref="AE215:AE218"/>
    <mergeCell ref="AC207:AC210"/>
    <mergeCell ref="AD207:AD210"/>
    <mergeCell ref="AE207:AE210"/>
    <mergeCell ref="AF207:AF210"/>
    <mergeCell ref="C211:C214"/>
    <mergeCell ref="D211:D214"/>
    <mergeCell ref="E211:E214"/>
    <mergeCell ref="F211:F214"/>
    <mergeCell ref="G211:G214"/>
    <mergeCell ref="V207:V210"/>
    <mergeCell ref="W207:W210"/>
    <mergeCell ref="X207:X210"/>
    <mergeCell ref="Y207:Y210"/>
    <mergeCell ref="Z207:Z210"/>
    <mergeCell ref="AA207:AA210"/>
    <mergeCell ref="P207:P210"/>
    <mergeCell ref="Q207:Q210"/>
    <mergeCell ref="R207:R210"/>
    <mergeCell ref="S207:S210"/>
    <mergeCell ref="T207:T210"/>
    <mergeCell ref="U207:U210"/>
    <mergeCell ref="J207:J210"/>
    <mergeCell ref="K207:K210"/>
    <mergeCell ref="L207:L210"/>
    <mergeCell ref="I215:I218"/>
    <mergeCell ref="J215:J218"/>
    <mergeCell ref="O207:O210"/>
    <mergeCell ref="AF211:AF214"/>
    <mergeCell ref="AF203:AF206"/>
    <mergeCell ref="C207:C210"/>
    <mergeCell ref="D207:D210"/>
    <mergeCell ref="E207:E210"/>
    <mergeCell ref="F207:F210"/>
    <mergeCell ref="G207:G210"/>
    <mergeCell ref="H207:H210"/>
    <mergeCell ref="I207:I210"/>
    <mergeCell ref="X203:X206"/>
    <mergeCell ref="Y203:Y206"/>
    <mergeCell ref="Z203:Z206"/>
    <mergeCell ref="AA203:AA206"/>
    <mergeCell ref="AB203:AB206"/>
    <mergeCell ref="AC203:AC206"/>
    <mergeCell ref="R203:R206"/>
    <mergeCell ref="S203:S206"/>
    <mergeCell ref="T203:T206"/>
    <mergeCell ref="U203:U206"/>
    <mergeCell ref="V203:V206"/>
    <mergeCell ref="W203:W206"/>
    <mergeCell ref="L203:L206"/>
    <mergeCell ref="M203:M206"/>
    <mergeCell ref="N203:N206"/>
    <mergeCell ref="O203:O206"/>
    <mergeCell ref="P203:P206"/>
    <mergeCell ref="Q203:Q206"/>
    <mergeCell ref="C203:C206"/>
    <mergeCell ref="D203:D206"/>
    <mergeCell ref="H211:H214"/>
    <mergeCell ref="I211:I214"/>
    <mergeCell ref="G203:G206"/>
    <mergeCell ref="AB207:AB210"/>
    <mergeCell ref="H203:H206"/>
    <mergeCell ref="I203:I206"/>
    <mergeCell ref="J203:J206"/>
    <mergeCell ref="K203:K206"/>
    <mergeCell ref="Z199:Z202"/>
    <mergeCell ref="AA199:AA202"/>
    <mergeCell ref="AB199:AB202"/>
    <mergeCell ref="AC199:AC202"/>
    <mergeCell ref="AD199:AD202"/>
    <mergeCell ref="AE199:AE202"/>
    <mergeCell ref="T199:T202"/>
    <mergeCell ref="U199:U202"/>
    <mergeCell ref="V199:V202"/>
    <mergeCell ref="W199:W202"/>
    <mergeCell ref="X199:X202"/>
    <mergeCell ref="Y199:Y202"/>
    <mergeCell ref="N199:N202"/>
    <mergeCell ref="O199:O202"/>
    <mergeCell ref="P199:P202"/>
    <mergeCell ref="Q199:Q202"/>
    <mergeCell ref="R199:R202"/>
    <mergeCell ref="S199:S202"/>
    <mergeCell ref="H199:H202"/>
    <mergeCell ref="I199:I202"/>
    <mergeCell ref="J199:J202"/>
    <mergeCell ref="K199:K202"/>
    <mergeCell ref="AD203:AD206"/>
    <mergeCell ref="L199:L202"/>
    <mergeCell ref="M207:M210"/>
    <mergeCell ref="N207:N210"/>
    <mergeCell ref="M199:M202"/>
    <mergeCell ref="AE203:AE206"/>
    <mergeCell ref="AC195:AC198"/>
    <mergeCell ref="AD195:AD198"/>
    <mergeCell ref="AE195:AE198"/>
    <mergeCell ref="AF195:AF198"/>
    <mergeCell ref="C199:C202"/>
    <mergeCell ref="D199:D202"/>
    <mergeCell ref="E199:E202"/>
    <mergeCell ref="F199:F202"/>
    <mergeCell ref="G199:G202"/>
    <mergeCell ref="V195:V198"/>
    <mergeCell ref="W195:W198"/>
    <mergeCell ref="X195:X198"/>
    <mergeCell ref="Y195:Y198"/>
    <mergeCell ref="Z195:Z198"/>
    <mergeCell ref="AA195:AA198"/>
    <mergeCell ref="P195:P198"/>
    <mergeCell ref="Q195:Q198"/>
    <mergeCell ref="R195:R198"/>
    <mergeCell ref="S195:S198"/>
    <mergeCell ref="T195:T198"/>
    <mergeCell ref="U195:U198"/>
    <mergeCell ref="J195:J198"/>
    <mergeCell ref="K195:K198"/>
    <mergeCell ref="L195:L198"/>
    <mergeCell ref="M195:M198"/>
    <mergeCell ref="N195:N198"/>
    <mergeCell ref="O195:O198"/>
    <mergeCell ref="AF199:AF202"/>
    <mergeCell ref="E203:E206"/>
    <mergeCell ref="F203:F206"/>
    <mergeCell ref="AF191:AF194"/>
    <mergeCell ref="C195:C198"/>
    <mergeCell ref="D195:D198"/>
    <mergeCell ref="E195:E198"/>
    <mergeCell ref="F195:F198"/>
    <mergeCell ref="G195:G198"/>
    <mergeCell ref="H195:H198"/>
    <mergeCell ref="I195:I198"/>
    <mergeCell ref="X191:X194"/>
    <mergeCell ref="Y191:Y194"/>
    <mergeCell ref="Z191:Z194"/>
    <mergeCell ref="AA191:AA194"/>
    <mergeCell ref="AB191:AB194"/>
    <mergeCell ref="AC191:AC194"/>
    <mergeCell ref="R191:R194"/>
    <mergeCell ref="S191:S194"/>
    <mergeCell ref="T191:T194"/>
    <mergeCell ref="U191:U194"/>
    <mergeCell ref="V191:V194"/>
    <mergeCell ref="W191:W194"/>
    <mergeCell ref="L191:L194"/>
    <mergeCell ref="M191:M194"/>
    <mergeCell ref="N191:N194"/>
    <mergeCell ref="O191:O194"/>
    <mergeCell ref="P191:P194"/>
    <mergeCell ref="Q191:Q194"/>
    <mergeCell ref="C191:C194"/>
    <mergeCell ref="D191:D194"/>
    <mergeCell ref="E191:E194"/>
    <mergeCell ref="F191:F194"/>
    <mergeCell ref="G191:G194"/>
    <mergeCell ref="AB195:AB198"/>
    <mergeCell ref="H191:H194"/>
    <mergeCell ref="I191:I194"/>
    <mergeCell ref="J191:J194"/>
    <mergeCell ref="K191:K194"/>
    <mergeCell ref="Z187:Z190"/>
    <mergeCell ref="AA187:AA190"/>
    <mergeCell ref="AB187:AB190"/>
    <mergeCell ref="AC187:AC190"/>
    <mergeCell ref="AD187:AD190"/>
    <mergeCell ref="AE187:AE190"/>
    <mergeCell ref="T187:T190"/>
    <mergeCell ref="U187:U190"/>
    <mergeCell ref="V187:V190"/>
    <mergeCell ref="W187:W190"/>
    <mergeCell ref="X187:X190"/>
    <mergeCell ref="Y187:Y190"/>
    <mergeCell ref="N187:N190"/>
    <mergeCell ref="O187:O190"/>
    <mergeCell ref="P187:P190"/>
    <mergeCell ref="Q187:Q190"/>
    <mergeCell ref="R187:R190"/>
    <mergeCell ref="S187:S190"/>
    <mergeCell ref="H187:H190"/>
    <mergeCell ref="I187:I190"/>
    <mergeCell ref="J187:J190"/>
    <mergeCell ref="K187:K190"/>
    <mergeCell ref="AD191:AD194"/>
    <mergeCell ref="L187:L190"/>
    <mergeCell ref="M187:M190"/>
    <mergeCell ref="AE191:AE194"/>
    <mergeCell ref="AC182:AC185"/>
    <mergeCell ref="AD182:AD185"/>
    <mergeCell ref="AE182:AE185"/>
    <mergeCell ref="AF182:AF185"/>
    <mergeCell ref="C187:C190"/>
    <mergeCell ref="D187:D190"/>
    <mergeCell ref="E187:E190"/>
    <mergeCell ref="F187:F190"/>
    <mergeCell ref="G187:G190"/>
    <mergeCell ref="V182:V185"/>
    <mergeCell ref="W182:W185"/>
    <mergeCell ref="X182:X185"/>
    <mergeCell ref="Y182:Y185"/>
    <mergeCell ref="Z182:Z185"/>
    <mergeCell ref="AA182:AA185"/>
    <mergeCell ref="P182:P185"/>
    <mergeCell ref="Q182:Q185"/>
    <mergeCell ref="R182:R185"/>
    <mergeCell ref="S182:S185"/>
    <mergeCell ref="T182:T185"/>
    <mergeCell ref="U182:U185"/>
    <mergeCell ref="J182:J185"/>
    <mergeCell ref="K182:K185"/>
    <mergeCell ref="L182:L185"/>
    <mergeCell ref="M182:M185"/>
    <mergeCell ref="N182:N185"/>
    <mergeCell ref="O182:O185"/>
    <mergeCell ref="AF187:AF190"/>
    <mergeCell ref="AF178:AF181"/>
    <mergeCell ref="C182:C185"/>
    <mergeCell ref="D182:D185"/>
    <mergeCell ref="E182:E185"/>
    <mergeCell ref="F182:F185"/>
    <mergeCell ref="G182:G185"/>
    <mergeCell ref="H182:H185"/>
    <mergeCell ref="I182:I185"/>
    <mergeCell ref="X178:X181"/>
    <mergeCell ref="Y178:Y181"/>
    <mergeCell ref="Z178:Z181"/>
    <mergeCell ref="AA178:AA181"/>
    <mergeCell ref="AB178:AB181"/>
    <mergeCell ref="AC178:AC181"/>
    <mergeCell ref="R178:R181"/>
    <mergeCell ref="S178:S181"/>
    <mergeCell ref="T178:T181"/>
    <mergeCell ref="U178:U181"/>
    <mergeCell ref="V178:V181"/>
    <mergeCell ref="W178:W181"/>
    <mergeCell ref="L178:L181"/>
    <mergeCell ref="M178:M181"/>
    <mergeCell ref="N178:N181"/>
    <mergeCell ref="O178:O181"/>
    <mergeCell ref="P178:P181"/>
    <mergeCell ref="Q178:Q181"/>
    <mergeCell ref="C178:C181"/>
    <mergeCell ref="D178:D181"/>
    <mergeCell ref="E178:E181"/>
    <mergeCell ref="F178:F181"/>
    <mergeCell ref="G178:G181"/>
    <mergeCell ref="AB182:AB185"/>
    <mergeCell ref="H178:H181"/>
    <mergeCell ref="I178:I181"/>
    <mergeCell ref="J178:J181"/>
    <mergeCell ref="K178:K181"/>
    <mergeCell ref="Z174:Z177"/>
    <mergeCell ref="AA174:AA177"/>
    <mergeCell ref="AB174:AB177"/>
    <mergeCell ref="AC174:AC177"/>
    <mergeCell ref="AD174:AD177"/>
    <mergeCell ref="AE174:AE177"/>
    <mergeCell ref="T174:T177"/>
    <mergeCell ref="U174:U177"/>
    <mergeCell ref="V174:V177"/>
    <mergeCell ref="W174:W177"/>
    <mergeCell ref="X174:X177"/>
    <mergeCell ref="Y174:Y177"/>
    <mergeCell ref="N174:N177"/>
    <mergeCell ref="O174:O177"/>
    <mergeCell ref="P174:P177"/>
    <mergeCell ref="Q174:Q177"/>
    <mergeCell ref="R174:R177"/>
    <mergeCell ref="S174:S177"/>
    <mergeCell ref="H174:H177"/>
    <mergeCell ref="I174:I177"/>
    <mergeCell ref="J174:J177"/>
    <mergeCell ref="K174:K177"/>
    <mergeCell ref="AD178:AD181"/>
    <mergeCell ref="L174:L177"/>
    <mergeCell ref="M174:M177"/>
    <mergeCell ref="AE178:AE181"/>
    <mergeCell ref="AB170:AB173"/>
    <mergeCell ref="AC170:AC173"/>
    <mergeCell ref="AD170:AD173"/>
    <mergeCell ref="AE170:AE173"/>
    <mergeCell ref="AF170:AF173"/>
    <mergeCell ref="C174:C177"/>
    <mergeCell ref="D174:D177"/>
    <mergeCell ref="E174:E177"/>
    <mergeCell ref="F174:F177"/>
    <mergeCell ref="G174:G177"/>
    <mergeCell ref="V170:V173"/>
    <mergeCell ref="W170:W173"/>
    <mergeCell ref="X170:X173"/>
    <mergeCell ref="Y170:Y173"/>
    <mergeCell ref="Z170:Z173"/>
    <mergeCell ref="AA170:AA173"/>
    <mergeCell ref="P170:P173"/>
    <mergeCell ref="Q170:Q173"/>
    <mergeCell ref="R170:R173"/>
    <mergeCell ref="S170:S173"/>
    <mergeCell ref="T170:T173"/>
    <mergeCell ref="U170:U173"/>
    <mergeCell ref="J170:J173"/>
    <mergeCell ref="K170:K173"/>
    <mergeCell ref="L170:L173"/>
    <mergeCell ref="M170:M173"/>
    <mergeCell ref="N170:N173"/>
    <mergeCell ref="O170:O173"/>
    <mergeCell ref="AF174:AF177"/>
    <mergeCell ref="E170:E173"/>
    <mergeCell ref="F170:F173"/>
    <mergeCell ref="G170:G173"/>
    <mergeCell ref="H170:H173"/>
    <mergeCell ref="I170:I173"/>
    <mergeCell ref="V166:V169"/>
    <mergeCell ref="W166:W169"/>
    <mergeCell ref="X166:X169"/>
    <mergeCell ref="Y166:Y169"/>
    <mergeCell ref="Z166:Z169"/>
    <mergeCell ref="AA166:AA169"/>
    <mergeCell ref="P166:P169"/>
    <mergeCell ref="Q166:Q169"/>
    <mergeCell ref="R166:R169"/>
    <mergeCell ref="S166:S169"/>
    <mergeCell ref="T166:T169"/>
    <mergeCell ref="U166:U169"/>
    <mergeCell ref="J166:J169"/>
    <mergeCell ref="K166:K169"/>
    <mergeCell ref="L166:L169"/>
    <mergeCell ref="M166:M169"/>
    <mergeCell ref="N166:N169"/>
    <mergeCell ref="O166:O169"/>
    <mergeCell ref="AE162:AE165"/>
    <mergeCell ref="AF162:AF165"/>
    <mergeCell ref="C166:C173"/>
    <mergeCell ref="D166:D173"/>
    <mergeCell ref="E166:E169"/>
    <mergeCell ref="F166:F169"/>
    <mergeCell ref="G166:G169"/>
    <mergeCell ref="H166:H169"/>
    <mergeCell ref="I166:I169"/>
    <mergeCell ref="X162:X165"/>
    <mergeCell ref="Y162:Y165"/>
    <mergeCell ref="Z162:Z165"/>
    <mergeCell ref="AA162:AA165"/>
    <mergeCell ref="AB162:AB165"/>
    <mergeCell ref="AC162:AC165"/>
    <mergeCell ref="R162:R165"/>
    <mergeCell ref="S162:S165"/>
    <mergeCell ref="T162:T165"/>
    <mergeCell ref="U162:U165"/>
    <mergeCell ref="V162:V165"/>
    <mergeCell ref="W162:W165"/>
    <mergeCell ref="L162:L165"/>
    <mergeCell ref="M162:M165"/>
    <mergeCell ref="N162:N165"/>
    <mergeCell ref="O162:O165"/>
    <mergeCell ref="P162:P165"/>
    <mergeCell ref="Q162:Q165"/>
    <mergeCell ref="AB166:AB169"/>
    <mergeCell ref="AC166:AC169"/>
    <mergeCell ref="AD166:AD169"/>
    <mergeCell ref="AE166:AE169"/>
    <mergeCell ref="AF166:AF169"/>
    <mergeCell ref="C162:C165"/>
    <mergeCell ref="D162:D165"/>
    <mergeCell ref="E162:E165"/>
    <mergeCell ref="F162:F165"/>
    <mergeCell ref="G162:G165"/>
    <mergeCell ref="H162:H165"/>
    <mergeCell ref="I162:I165"/>
    <mergeCell ref="J162:J165"/>
    <mergeCell ref="K162:K165"/>
    <mergeCell ref="Z158:Z161"/>
    <mergeCell ref="AA158:AA161"/>
    <mergeCell ref="AB158:AB161"/>
    <mergeCell ref="AC158:AC161"/>
    <mergeCell ref="AD158:AD161"/>
    <mergeCell ref="AE158:AE161"/>
    <mergeCell ref="T158:T161"/>
    <mergeCell ref="U158:U161"/>
    <mergeCell ref="V158:V161"/>
    <mergeCell ref="W158:W161"/>
    <mergeCell ref="X158:X161"/>
    <mergeCell ref="Y158:Y161"/>
    <mergeCell ref="N158:N161"/>
    <mergeCell ref="O158:O161"/>
    <mergeCell ref="P158:P161"/>
    <mergeCell ref="Q158:Q161"/>
    <mergeCell ref="R158:R161"/>
    <mergeCell ref="S158:S161"/>
    <mergeCell ref="H158:H161"/>
    <mergeCell ref="I158:I161"/>
    <mergeCell ref="J158:J161"/>
    <mergeCell ref="K158:K161"/>
    <mergeCell ref="AD162:AD165"/>
    <mergeCell ref="L158:L161"/>
    <mergeCell ref="M158:M161"/>
    <mergeCell ref="AB154:AB157"/>
    <mergeCell ref="AC154:AC157"/>
    <mergeCell ref="AD154:AD157"/>
    <mergeCell ref="AE154:AE157"/>
    <mergeCell ref="AF154:AF157"/>
    <mergeCell ref="C158:C161"/>
    <mergeCell ref="D158:D161"/>
    <mergeCell ref="E158:E161"/>
    <mergeCell ref="F158:F161"/>
    <mergeCell ref="G158:G161"/>
    <mergeCell ref="V154:V157"/>
    <mergeCell ref="W154:W157"/>
    <mergeCell ref="X154:X157"/>
    <mergeCell ref="Y154:Y157"/>
    <mergeCell ref="Z154:Z157"/>
    <mergeCell ref="AA154:AA157"/>
    <mergeCell ref="P154:P157"/>
    <mergeCell ref="Q154:Q157"/>
    <mergeCell ref="R154:R157"/>
    <mergeCell ref="S154:S157"/>
    <mergeCell ref="T154:T157"/>
    <mergeCell ref="U154:U157"/>
    <mergeCell ref="J154:J157"/>
    <mergeCell ref="K154:K157"/>
    <mergeCell ref="L154:L157"/>
    <mergeCell ref="M154:M157"/>
    <mergeCell ref="N154:N157"/>
    <mergeCell ref="O154:O157"/>
    <mergeCell ref="AF158:AF161"/>
    <mergeCell ref="AF149:AF152"/>
    <mergeCell ref="C154:C157"/>
    <mergeCell ref="D154:D157"/>
    <mergeCell ref="E154:E157"/>
    <mergeCell ref="F154:F157"/>
    <mergeCell ref="G154:G157"/>
    <mergeCell ref="H154:H157"/>
    <mergeCell ref="I154:I157"/>
    <mergeCell ref="X149:X152"/>
    <mergeCell ref="Y149:Y152"/>
    <mergeCell ref="Z149:Z152"/>
    <mergeCell ref="AA149:AA152"/>
    <mergeCell ref="AB149:AB152"/>
    <mergeCell ref="AC149:AC152"/>
    <mergeCell ref="R149:R152"/>
    <mergeCell ref="S149:S152"/>
    <mergeCell ref="T149:T152"/>
    <mergeCell ref="U149:U152"/>
    <mergeCell ref="V149:V152"/>
    <mergeCell ref="W149:W152"/>
    <mergeCell ref="L149:L152"/>
    <mergeCell ref="M149:M152"/>
    <mergeCell ref="N149:N152"/>
    <mergeCell ref="O149:O152"/>
    <mergeCell ref="P149:P152"/>
    <mergeCell ref="Q149:Q152"/>
    <mergeCell ref="C149:C152"/>
    <mergeCell ref="D149:D152"/>
    <mergeCell ref="E149:E152"/>
    <mergeCell ref="F149:F152"/>
    <mergeCell ref="G149:G152"/>
    <mergeCell ref="H149:H152"/>
    <mergeCell ref="K149:K152"/>
    <mergeCell ref="Z145:Z148"/>
    <mergeCell ref="AA145:AA148"/>
    <mergeCell ref="AB145:AB148"/>
    <mergeCell ref="AC145:AC148"/>
    <mergeCell ref="AD145:AD148"/>
    <mergeCell ref="AE145:AE148"/>
    <mergeCell ref="T145:T148"/>
    <mergeCell ref="U145:U148"/>
    <mergeCell ref="V145:V148"/>
    <mergeCell ref="W145:W148"/>
    <mergeCell ref="X145:X148"/>
    <mergeCell ref="Y145:Y148"/>
    <mergeCell ref="N145:N148"/>
    <mergeCell ref="O145:O148"/>
    <mergeCell ref="P145:P148"/>
    <mergeCell ref="Q145:Q148"/>
    <mergeCell ref="R145:R148"/>
    <mergeCell ref="S145:S148"/>
    <mergeCell ref="J145:J148"/>
    <mergeCell ref="K145:K148"/>
    <mergeCell ref="AD149:AD152"/>
    <mergeCell ref="L145:L148"/>
    <mergeCell ref="M145:M148"/>
    <mergeCell ref="AE149:AE152"/>
    <mergeCell ref="AC141:AC144"/>
    <mergeCell ref="AD141:AD144"/>
    <mergeCell ref="AE141:AE144"/>
    <mergeCell ref="AF141:AF144"/>
    <mergeCell ref="C145:C148"/>
    <mergeCell ref="D145:D148"/>
    <mergeCell ref="E145:E148"/>
    <mergeCell ref="F145:F148"/>
    <mergeCell ref="G145:G148"/>
    <mergeCell ref="V141:V144"/>
    <mergeCell ref="W141:W144"/>
    <mergeCell ref="X141:X144"/>
    <mergeCell ref="Y141:Y144"/>
    <mergeCell ref="Z141:Z144"/>
    <mergeCell ref="AA141:AA144"/>
    <mergeCell ref="P141:P144"/>
    <mergeCell ref="Q141:Q144"/>
    <mergeCell ref="R141:R144"/>
    <mergeCell ref="S141:S144"/>
    <mergeCell ref="T141:T144"/>
    <mergeCell ref="U141:U144"/>
    <mergeCell ref="J141:J144"/>
    <mergeCell ref="K141:K144"/>
    <mergeCell ref="L141:L144"/>
    <mergeCell ref="I149:I152"/>
    <mergeCell ref="J149:J152"/>
    <mergeCell ref="O141:O144"/>
    <mergeCell ref="AF145:AF148"/>
    <mergeCell ref="AF137:AF140"/>
    <mergeCell ref="C141:C144"/>
    <mergeCell ref="D141:D144"/>
    <mergeCell ref="E141:E144"/>
    <mergeCell ref="F141:F144"/>
    <mergeCell ref="G141:G144"/>
    <mergeCell ref="H141:H144"/>
    <mergeCell ref="I141:I144"/>
    <mergeCell ref="X137:X140"/>
    <mergeCell ref="Y137:Y140"/>
    <mergeCell ref="Z137:Z140"/>
    <mergeCell ref="AA137:AA140"/>
    <mergeCell ref="AB137:AB140"/>
    <mergeCell ref="AC137:AC140"/>
    <mergeCell ref="R137:R140"/>
    <mergeCell ref="S137:S140"/>
    <mergeCell ref="T137:T140"/>
    <mergeCell ref="U137:U140"/>
    <mergeCell ref="V137:V140"/>
    <mergeCell ref="W137:W140"/>
    <mergeCell ref="L137:L140"/>
    <mergeCell ref="M137:M140"/>
    <mergeCell ref="N137:N140"/>
    <mergeCell ref="O137:O140"/>
    <mergeCell ref="P137:P140"/>
    <mergeCell ref="Q137:Q140"/>
    <mergeCell ref="C137:C140"/>
    <mergeCell ref="D137:D140"/>
    <mergeCell ref="H145:H148"/>
    <mergeCell ref="I145:I148"/>
    <mergeCell ref="G137:G140"/>
    <mergeCell ref="AB141:AB144"/>
    <mergeCell ref="H137:H140"/>
    <mergeCell ref="I137:I140"/>
    <mergeCell ref="J137:J140"/>
    <mergeCell ref="K137:K140"/>
    <mergeCell ref="Z133:Z136"/>
    <mergeCell ref="AA133:AA136"/>
    <mergeCell ref="AB133:AB136"/>
    <mergeCell ref="AC133:AC136"/>
    <mergeCell ref="AD133:AD136"/>
    <mergeCell ref="AE133:AE136"/>
    <mergeCell ref="T133:T136"/>
    <mergeCell ref="U133:U136"/>
    <mergeCell ref="V133:V136"/>
    <mergeCell ref="W133:W136"/>
    <mergeCell ref="X133:X136"/>
    <mergeCell ref="Y133:Y136"/>
    <mergeCell ref="N133:N136"/>
    <mergeCell ref="O133:O136"/>
    <mergeCell ref="P133:P136"/>
    <mergeCell ref="Q133:Q136"/>
    <mergeCell ref="R133:R136"/>
    <mergeCell ref="S133:S136"/>
    <mergeCell ref="H133:H136"/>
    <mergeCell ref="I133:I136"/>
    <mergeCell ref="J133:J136"/>
    <mergeCell ref="K133:K136"/>
    <mergeCell ref="AD137:AD140"/>
    <mergeCell ref="L133:L136"/>
    <mergeCell ref="M141:M144"/>
    <mergeCell ref="N141:N144"/>
    <mergeCell ref="M133:M136"/>
    <mergeCell ref="AE137:AE140"/>
    <mergeCell ref="AC129:AC132"/>
    <mergeCell ref="AD129:AD132"/>
    <mergeCell ref="AE129:AE132"/>
    <mergeCell ref="AF129:AF132"/>
    <mergeCell ref="C133:C136"/>
    <mergeCell ref="D133:D136"/>
    <mergeCell ref="E133:E136"/>
    <mergeCell ref="F133:F136"/>
    <mergeCell ref="G133:G136"/>
    <mergeCell ref="V129:V132"/>
    <mergeCell ref="W129:W132"/>
    <mergeCell ref="X129:X132"/>
    <mergeCell ref="Y129:Y132"/>
    <mergeCell ref="Z129:Z132"/>
    <mergeCell ref="AA129:AA132"/>
    <mergeCell ref="P129:P132"/>
    <mergeCell ref="Q129:Q132"/>
    <mergeCell ref="R129:R132"/>
    <mergeCell ref="S129:S132"/>
    <mergeCell ref="T129:T132"/>
    <mergeCell ref="U129:U132"/>
    <mergeCell ref="J129:J132"/>
    <mergeCell ref="K129:K132"/>
    <mergeCell ref="L129:L132"/>
    <mergeCell ref="M129:M132"/>
    <mergeCell ref="N129:N132"/>
    <mergeCell ref="O129:O132"/>
    <mergeCell ref="AF133:AF136"/>
    <mergeCell ref="E137:E140"/>
    <mergeCell ref="F137:F140"/>
    <mergeCell ref="AF125:AF128"/>
    <mergeCell ref="C129:C132"/>
    <mergeCell ref="D129:D132"/>
    <mergeCell ref="E129:E132"/>
    <mergeCell ref="F129:F132"/>
    <mergeCell ref="G129:G132"/>
    <mergeCell ref="H129:H132"/>
    <mergeCell ref="I129:I132"/>
    <mergeCell ref="X125:X128"/>
    <mergeCell ref="Y125:Y128"/>
    <mergeCell ref="Z125:Z128"/>
    <mergeCell ref="AA125:AA128"/>
    <mergeCell ref="AB125:AB128"/>
    <mergeCell ref="AC125:AC128"/>
    <mergeCell ref="R125:R128"/>
    <mergeCell ref="S125:S128"/>
    <mergeCell ref="T125:T128"/>
    <mergeCell ref="U125:U128"/>
    <mergeCell ref="V125:V128"/>
    <mergeCell ref="W125:W128"/>
    <mergeCell ref="L125:L128"/>
    <mergeCell ref="M125:M128"/>
    <mergeCell ref="N125:N128"/>
    <mergeCell ref="O125:O128"/>
    <mergeCell ref="P125:P128"/>
    <mergeCell ref="Q125:Q128"/>
    <mergeCell ref="C125:C128"/>
    <mergeCell ref="D125:D128"/>
    <mergeCell ref="E125:E128"/>
    <mergeCell ref="F125:F128"/>
    <mergeCell ref="G125:G128"/>
    <mergeCell ref="AB129:AB132"/>
    <mergeCell ref="H125:H128"/>
    <mergeCell ref="I125:I128"/>
    <mergeCell ref="J125:J128"/>
    <mergeCell ref="K125:K128"/>
    <mergeCell ref="Z121:Z124"/>
    <mergeCell ref="AA121:AA124"/>
    <mergeCell ref="AB121:AB124"/>
    <mergeCell ref="AC121:AC124"/>
    <mergeCell ref="AD121:AD124"/>
    <mergeCell ref="AE121:AE124"/>
    <mergeCell ref="T121:T124"/>
    <mergeCell ref="U121:U124"/>
    <mergeCell ref="V121:V124"/>
    <mergeCell ref="W121:W124"/>
    <mergeCell ref="X121:X124"/>
    <mergeCell ref="Y121:Y124"/>
    <mergeCell ref="N121:N124"/>
    <mergeCell ref="O121:O124"/>
    <mergeCell ref="P121:P124"/>
    <mergeCell ref="Q121:Q124"/>
    <mergeCell ref="R121:R124"/>
    <mergeCell ref="S121:S124"/>
    <mergeCell ref="H121:H124"/>
    <mergeCell ref="I121:I124"/>
    <mergeCell ref="J121:J124"/>
    <mergeCell ref="K121:K124"/>
    <mergeCell ref="AD125:AD128"/>
    <mergeCell ref="L121:L124"/>
    <mergeCell ref="M121:M124"/>
    <mergeCell ref="AE125:AE128"/>
    <mergeCell ref="AC117:AC120"/>
    <mergeCell ref="AD117:AD120"/>
    <mergeCell ref="AE117:AE120"/>
    <mergeCell ref="AF117:AF120"/>
    <mergeCell ref="C121:C124"/>
    <mergeCell ref="D121:D124"/>
    <mergeCell ref="E121:E124"/>
    <mergeCell ref="F121:F124"/>
    <mergeCell ref="G121:G124"/>
    <mergeCell ref="V117:V120"/>
    <mergeCell ref="W117:W120"/>
    <mergeCell ref="X117:X120"/>
    <mergeCell ref="Y117:Y120"/>
    <mergeCell ref="Z117:Z120"/>
    <mergeCell ref="AA117:AA120"/>
    <mergeCell ref="P117:P120"/>
    <mergeCell ref="Q117:Q120"/>
    <mergeCell ref="R117:R120"/>
    <mergeCell ref="S117:S120"/>
    <mergeCell ref="T117:T120"/>
    <mergeCell ref="U117:U120"/>
    <mergeCell ref="J117:J120"/>
    <mergeCell ref="K117:K120"/>
    <mergeCell ref="L117:L120"/>
    <mergeCell ref="M117:M120"/>
    <mergeCell ref="N117:N120"/>
    <mergeCell ref="O117:O120"/>
    <mergeCell ref="AF121:AF124"/>
    <mergeCell ref="AF112:AF115"/>
    <mergeCell ref="C117:C120"/>
    <mergeCell ref="D117:D120"/>
    <mergeCell ref="E117:E120"/>
    <mergeCell ref="F117:F120"/>
    <mergeCell ref="G117:G120"/>
    <mergeCell ref="H117:H120"/>
    <mergeCell ref="I117:I120"/>
    <mergeCell ref="X112:X115"/>
    <mergeCell ref="Y112:Y115"/>
    <mergeCell ref="Z112:Z115"/>
    <mergeCell ref="AA112:AA115"/>
    <mergeCell ref="AB112:AB115"/>
    <mergeCell ref="AC112:AC115"/>
    <mergeCell ref="R112:R115"/>
    <mergeCell ref="S112:S115"/>
    <mergeCell ref="T112:T115"/>
    <mergeCell ref="U112:U115"/>
    <mergeCell ref="V112:V115"/>
    <mergeCell ref="W112:W115"/>
    <mergeCell ref="L112:L115"/>
    <mergeCell ref="M112:M115"/>
    <mergeCell ref="N112:N115"/>
    <mergeCell ref="O112:O115"/>
    <mergeCell ref="P112:P115"/>
    <mergeCell ref="Q112:Q115"/>
    <mergeCell ref="C112:C115"/>
    <mergeCell ref="D112:D115"/>
    <mergeCell ref="E112:E115"/>
    <mergeCell ref="F112:F115"/>
    <mergeCell ref="G112:G115"/>
    <mergeCell ref="AB117:AB120"/>
    <mergeCell ref="H112:H115"/>
    <mergeCell ref="I112:I115"/>
    <mergeCell ref="J112:J115"/>
    <mergeCell ref="K112:K115"/>
    <mergeCell ref="Z108:Z111"/>
    <mergeCell ref="AA108:AA111"/>
    <mergeCell ref="AB108:AB111"/>
    <mergeCell ref="AC108:AC111"/>
    <mergeCell ref="AD108:AD111"/>
    <mergeCell ref="AE108:AE111"/>
    <mergeCell ref="T108:T111"/>
    <mergeCell ref="U108:U111"/>
    <mergeCell ref="V108:V111"/>
    <mergeCell ref="W108:W111"/>
    <mergeCell ref="X108:X111"/>
    <mergeCell ref="Y108:Y111"/>
    <mergeCell ref="N108:N111"/>
    <mergeCell ref="O108:O111"/>
    <mergeCell ref="P108:P111"/>
    <mergeCell ref="Q108:Q111"/>
    <mergeCell ref="R108:R111"/>
    <mergeCell ref="S108:S111"/>
    <mergeCell ref="H108:H111"/>
    <mergeCell ref="I108:I111"/>
    <mergeCell ref="J108:J111"/>
    <mergeCell ref="K108:K111"/>
    <mergeCell ref="AD112:AD115"/>
    <mergeCell ref="L108:L111"/>
    <mergeCell ref="M108:M111"/>
    <mergeCell ref="AE112:AE115"/>
    <mergeCell ref="AB104:AB107"/>
    <mergeCell ref="AC104:AC107"/>
    <mergeCell ref="AD104:AD107"/>
    <mergeCell ref="AE104:AE107"/>
    <mergeCell ref="AF104:AF107"/>
    <mergeCell ref="C108:C111"/>
    <mergeCell ref="D108:D111"/>
    <mergeCell ref="E108:E111"/>
    <mergeCell ref="F108:F111"/>
    <mergeCell ref="G108:G111"/>
    <mergeCell ref="V104:V107"/>
    <mergeCell ref="W104:W107"/>
    <mergeCell ref="X104:X107"/>
    <mergeCell ref="Y104:Y107"/>
    <mergeCell ref="Z104:Z107"/>
    <mergeCell ref="AA104:AA107"/>
    <mergeCell ref="P104:P107"/>
    <mergeCell ref="Q104:Q107"/>
    <mergeCell ref="R104:R107"/>
    <mergeCell ref="S104:S107"/>
    <mergeCell ref="T104:T107"/>
    <mergeCell ref="U104:U107"/>
    <mergeCell ref="J104:J107"/>
    <mergeCell ref="K104:K107"/>
    <mergeCell ref="L104:L107"/>
    <mergeCell ref="M104:M107"/>
    <mergeCell ref="N104:N107"/>
    <mergeCell ref="O104:O107"/>
    <mergeCell ref="AF108:AF111"/>
    <mergeCell ref="AE100:AE103"/>
    <mergeCell ref="AF100:AF103"/>
    <mergeCell ref="C104:C107"/>
    <mergeCell ref="D104:D107"/>
    <mergeCell ref="E104:E107"/>
    <mergeCell ref="F104:F107"/>
    <mergeCell ref="G104:G107"/>
    <mergeCell ref="H104:H107"/>
    <mergeCell ref="I104:I107"/>
    <mergeCell ref="X100:X103"/>
    <mergeCell ref="Y100:Y103"/>
    <mergeCell ref="Z100:Z103"/>
    <mergeCell ref="AA100:AA103"/>
    <mergeCell ref="AB100:AB103"/>
    <mergeCell ref="AC100:AC103"/>
    <mergeCell ref="R100:R103"/>
    <mergeCell ref="S100:S103"/>
    <mergeCell ref="T100:T103"/>
    <mergeCell ref="U100:U103"/>
    <mergeCell ref="V100:V103"/>
    <mergeCell ref="W100:W103"/>
    <mergeCell ref="L100:L103"/>
    <mergeCell ref="M100:M103"/>
    <mergeCell ref="N100:N103"/>
    <mergeCell ref="O100:O103"/>
    <mergeCell ref="P100:P103"/>
    <mergeCell ref="Q100:Q103"/>
    <mergeCell ref="C100:C103"/>
    <mergeCell ref="D100:D103"/>
    <mergeCell ref="E100:E103"/>
    <mergeCell ref="F100:F103"/>
    <mergeCell ref="G100:G103"/>
    <mergeCell ref="AF96:AF99"/>
    <mergeCell ref="C91:C94"/>
    <mergeCell ref="D91:D94"/>
    <mergeCell ref="E91:E94"/>
    <mergeCell ref="H100:H103"/>
    <mergeCell ref="I100:I103"/>
    <mergeCell ref="J100:J103"/>
    <mergeCell ref="K100:K103"/>
    <mergeCell ref="Z96:Z99"/>
    <mergeCell ref="AA96:AA99"/>
    <mergeCell ref="AB96:AB99"/>
    <mergeCell ref="AC96:AC99"/>
    <mergeCell ref="AD96:AD99"/>
    <mergeCell ref="AE96:AE99"/>
    <mergeCell ref="T96:T99"/>
    <mergeCell ref="U96:U99"/>
    <mergeCell ref="V96:V99"/>
    <mergeCell ref="W96:W99"/>
    <mergeCell ref="X96:X99"/>
    <mergeCell ref="Y96:Y99"/>
    <mergeCell ref="N96:N99"/>
    <mergeCell ref="O96:O99"/>
    <mergeCell ref="P96:P99"/>
    <mergeCell ref="Q96:Q99"/>
    <mergeCell ref="R96:R99"/>
    <mergeCell ref="S96:S99"/>
    <mergeCell ref="H96:H99"/>
    <mergeCell ref="I96:I99"/>
    <mergeCell ref="J96:J99"/>
    <mergeCell ref="K96:K99"/>
    <mergeCell ref="AD100:AD103"/>
    <mergeCell ref="L96:L99"/>
    <mergeCell ref="C96:C99"/>
    <mergeCell ref="D96:D99"/>
    <mergeCell ref="E96:E99"/>
    <mergeCell ref="F96:F99"/>
    <mergeCell ref="G96:G99"/>
    <mergeCell ref="V91:V94"/>
    <mergeCell ref="W91:W94"/>
    <mergeCell ref="X91:X94"/>
    <mergeCell ref="Y91:Y94"/>
    <mergeCell ref="Z91:Z94"/>
    <mergeCell ref="AA91:AA94"/>
    <mergeCell ref="P91:P94"/>
    <mergeCell ref="Q91:Q94"/>
    <mergeCell ref="R91:R94"/>
    <mergeCell ref="S91:S94"/>
    <mergeCell ref="T91:T94"/>
    <mergeCell ref="U91:U94"/>
    <mergeCell ref="J91:J94"/>
    <mergeCell ref="K91:K94"/>
    <mergeCell ref="L91:L94"/>
    <mergeCell ref="M91:M94"/>
    <mergeCell ref="N91:N94"/>
    <mergeCell ref="O91:O94"/>
    <mergeCell ref="M96:M99"/>
    <mergeCell ref="AD87:AD90"/>
    <mergeCell ref="AE87:AE90"/>
    <mergeCell ref="AF87:AF90"/>
    <mergeCell ref="F83:F86"/>
    <mergeCell ref="F91:F94"/>
    <mergeCell ref="G91:G94"/>
    <mergeCell ref="H91:H94"/>
    <mergeCell ref="I91:I94"/>
    <mergeCell ref="X87:X90"/>
    <mergeCell ref="Y87:Y90"/>
    <mergeCell ref="Z87:Z90"/>
    <mergeCell ref="AA87:AA90"/>
    <mergeCell ref="AB87:AB90"/>
    <mergeCell ref="AC87:AC90"/>
    <mergeCell ref="R87:R90"/>
    <mergeCell ref="S87:S90"/>
    <mergeCell ref="T87:T90"/>
    <mergeCell ref="U87:U90"/>
    <mergeCell ref="V87:V90"/>
    <mergeCell ref="W87:W90"/>
    <mergeCell ref="L87:L90"/>
    <mergeCell ref="M87:M90"/>
    <mergeCell ref="N87:N90"/>
    <mergeCell ref="O87:O90"/>
    <mergeCell ref="P87:P90"/>
    <mergeCell ref="Q87:Q90"/>
    <mergeCell ref="AB91:AB94"/>
    <mergeCell ref="AC91:AC94"/>
    <mergeCell ref="AD91:AD94"/>
    <mergeCell ref="AE91:AE94"/>
    <mergeCell ref="AF91:AF94"/>
    <mergeCell ref="I83:I86"/>
    <mergeCell ref="H79:H82"/>
    <mergeCell ref="I79:I82"/>
    <mergeCell ref="J79:J82"/>
    <mergeCell ref="K79:K82"/>
    <mergeCell ref="L79:L82"/>
    <mergeCell ref="M79:M82"/>
    <mergeCell ref="AF83:AF86"/>
    <mergeCell ref="C87:C90"/>
    <mergeCell ref="D87:D90"/>
    <mergeCell ref="E87:E90"/>
    <mergeCell ref="F87:F90"/>
    <mergeCell ref="G87:G90"/>
    <mergeCell ref="H87:H90"/>
    <mergeCell ref="I87:I90"/>
    <mergeCell ref="J87:J90"/>
    <mergeCell ref="K87:K90"/>
    <mergeCell ref="Z83:Z86"/>
    <mergeCell ref="AA83:AA86"/>
    <mergeCell ref="AB83:AB86"/>
    <mergeCell ref="AC83:AC86"/>
    <mergeCell ref="AD83:AD86"/>
    <mergeCell ref="AE83:AE86"/>
    <mergeCell ref="T83:T86"/>
    <mergeCell ref="U83:U86"/>
    <mergeCell ref="V83:V86"/>
    <mergeCell ref="W83:W86"/>
    <mergeCell ref="X83:X86"/>
    <mergeCell ref="Y83:Y86"/>
    <mergeCell ref="N83:N86"/>
    <mergeCell ref="O83:O86"/>
    <mergeCell ref="P83:P86"/>
    <mergeCell ref="Q83:Q86"/>
    <mergeCell ref="J83:J86"/>
    <mergeCell ref="K83:K86"/>
    <mergeCell ref="L83:L86"/>
    <mergeCell ref="M83:M86"/>
    <mergeCell ref="Z79:Z82"/>
    <mergeCell ref="AA79:AA82"/>
    <mergeCell ref="AB79:AB82"/>
    <mergeCell ref="AC79:AC82"/>
    <mergeCell ref="AD79:AD82"/>
    <mergeCell ref="AE79:AE82"/>
    <mergeCell ref="T79:T82"/>
    <mergeCell ref="U79:U82"/>
    <mergeCell ref="V79:V82"/>
    <mergeCell ref="W79:W82"/>
    <mergeCell ref="X79:X82"/>
    <mergeCell ref="Y79:Y82"/>
    <mergeCell ref="N79:N82"/>
    <mergeCell ref="O79:O82"/>
    <mergeCell ref="P79:P82"/>
    <mergeCell ref="Q79:Q82"/>
    <mergeCell ref="R79:R82"/>
    <mergeCell ref="S79:S82"/>
    <mergeCell ref="R83:R86"/>
    <mergeCell ref="S83:S86"/>
    <mergeCell ref="AD75:AD78"/>
    <mergeCell ref="AE75:AE78"/>
    <mergeCell ref="AF75:AF78"/>
    <mergeCell ref="C79:C86"/>
    <mergeCell ref="D79:D86"/>
    <mergeCell ref="E79:E82"/>
    <mergeCell ref="F79:F82"/>
    <mergeCell ref="G79:G82"/>
    <mergeCell ref="V75:V78"/>
    <mergeCell ref="W75:W78"/>
    <mergeCell ref="X75:X78"/>
    <mergeCell ref="Y75:Y78"/>
    <mergeCell ref="Z75:Z78"/>
    <mergeCell ref="AA75:AA78"/>
    <mergeCell ref="P75:P78"/>
    <mergeCell ref="Q75:Q78"/>
    <mergeCell ref="R75:R78"/>
    <mergeCell ref="S75:S78"/>
    <mergeCell ref="T75:T78"/>
    <mergeCell ref="U75:U78"/>
    <mergeCell ref="J75:J78"/>
    <mergeCell ref="K75:K78"/>
    <mergeCell ref="L75:L78"/>
    <mergeCell ref="M75:M78"/>
    <mergeCell ref="N75:N78"/>
    <mergeCell ref="O75:O78"/>
    <mergeCell ref="AF79:AF82"/>
    <mergeCell ref="E83:E86"/>
    <mergeCell ref="C75:C78"/>
    <mergeCell ref="D75:D78"/>
    <mergeCell ref="G83:G86"/>
    <mergeCell ref="H83:H86"/>
    <mergeCell ref="E75:E78"/>
    <mergeCell ref="F75:F78"/>
    <mergeCell ref="G75:G78"/>
    <mergeCell ref="H75:H78"/>
    <mergeCell ref="I75:I78"/>
    <mergeCell ref="X71:X74"/>
    <mergeCell ref="Y71:Y74"/>
    <mergeCell ref="Z71:Z74"/>
    <mergeCell ref="AA71:AA74"/>
    <mergeCell ref="AB71:AB74"/>
    <mergeCell ref="AC71:AC74"/>
    <mergeCell ref="R71:R74"/>
    <mergeCell ref="S71:S74"/>
    <mergeCell ref="T71:T74"/>
    <mergeCell ref="U71:U74"/>
    <mergeCell ref="V71:V74"/>
    <mergeCell ref="W71:W74"/>
    <mergeCell ref="L71:L74"/>
    <mergeCell ref="M71:M74"/>
    <mergeCell ref="N71:N74"/>
    <mergeCell ref="O71:O74"/>
    <mergeCell ref="P71:P74"/>
    <mergeCell ref="Q71:Q74"/>
    <mergeCell ref="AB75:AB78"/>
    <mergeCell ref="AC75:AC78"/>
    <mergeCell ref="AE67:AE70"/>
    <mergeCell ref="AF67:AF70"/>
    <mergeCell ref="E71:E74"/>
    <mergeCell ref="F71:F74"/>
    <mergeCell ref="G71:G74"/>
    <mergeCell ref="H71:H74"/>
    <mergeCell ref="I71:I74"/>
    <mergeCell ref="J71:J74"/>
    <mergeCell ref="K71:K74"/>
    <mergeCell ref="X67:X70"/>
    <mergeCell ref="Y67:Y70"/>
    <mergeCell ref="Z67:Z70"/>
    <mergeCell ref="AA67:AA70"/>
    <mergeCell ref="AB67:AB70"/>
    <mergeCell ref="AC67:AC70"/>
    <mergeCell ref="R67:R70"/>
    <mergeCell ref="S67:S70"/>
    <mergeCell ref="T67:T70"/>
    <mergeCell ref="U67:U70"/>
    <mergeCell ref="V67:V70"/>
    <mergeCell ref="W67:W70"/>
    <mergeCell ref="L67:L70"/>
    <mergeCell ref="M67:M70"/>
    <mergeCell ref="N67:N70"/>
    <mergeCell ref="O67:O70"/>
    <mergeCell ref="P67:P70"/>
    <mergeCell ref="Q67:Q70"/>
    <mergeCell ref="AD71:AD74"/>
    <mergeCell ref="AE71:AE74"/>
    <mergeCell ref="AF71:AF74"/>
    <mergeCell ref="C67:C74"/>
    <mergeCell ref="D67:D74"/>
    <mergeCell ref="E67:E70"/>
    <mergeCell ref="F67:F70"/>
    <mergeCell ref="G67:G70"/>
    <mergeCell ref="H67:H70"/>
    <mergeCell ref="I67:I70"/>
    <mergeCell ref="J67:J70"/>
    <mergeCell ref="K67:K70"/>
    <mergeCell ref="Z63:Z66"/>
    <mergeCell ref="AA63:AA66"/>
    <mergeCell ref="AB63:AB66"/>
    <mergeCell ref="AC63:AC66"/>
    <mergeCell ref="AD63:AD66"/>
    <mergeCell ref="AE63:AE66"/>
    <mergeCell ref="T63:T66"/>
    <mergeCell ref="U63:U66"/>
    <mergeCell ref="V63:V66"/>
    <mergeCell ref="W63:W66"/>
    <mergeCell ref="X63:X66"/>
    <mergeCell ref="Y63:Y66"/>
    <mergeCell ref="N63:N66"/>
    <mergeCell ref="O63:O66"/>
    <mergeCell ref="P63:P66"/>
    <mergeCell ref="Q63:Q66"/>
    <mergeCell ref="R63:R66"/>
    <mergeCell ref="S63:S66"/>
    <mergeCell ref="H63:H66"/>
    <mergeCell ref="I63:I66"/>
    <mergeCell ref="J63:J66"/>
    <mergeCell ref="K63:K66"/>
    <mergeCell ref="AD67:AD70"/>
    <mergeCell ref="L63:L66"/>
    <mergeCell ref="M63:M66"/>
    <mergeCell ref="AB58:AB61"/>
    <mergeCell ref="AC58:AC61"/>
    <mergeCell ref="AD58:AD61"/>
    <mergeCell ref="AE58:AE61"/>
    <mergeCell ref="AF58:AF61"/>
    <mergeCell ref="C63:C66"/>
    <mergeCell ref="D63:D66"/>
    <mergeCell ref="E63:E66"/>
    <mergeCell ref="F63:F66"/>
    <mergeCell ref="G63:G66"/>
    <mergeCell ref="V58:V61"/>
    <mergeCell ref="W58:W61"/>
    <mergeCell ref="X58:X61"/>
    <mergeCell ref="Y58:Y61"/>
    <mergeCell ref="Z58:Z61"/>
    <mergeCell ref="AA58:AA61"/>
    <mergeCell ref="P58:P61"/>
    <mergeCell ref="Q58:Q61"/>
    <mergeCell ref="R58:R61"/>
    <mergeCell ref="S58:S61"/>
    <mergeCell ref="T58:T61"/>
    <mergeCell ref="U58:U61"/>
    <mergeCell ref="J58:J61"/>
    <mergeCell ref="K58:K61"/>
    <mergeCell ref="L58:L61"/>
    <mergeCell ref="M58:M61"/>
    <mergeCell ref="N58:N61"/>
    <mergeCell ref="O58:O61"/>
    <mergeCell ref="AF63:AF66"/>
    <mergeCell ref="AF54:AF57"/>
    <mergeCell ref="C58:C61"/>
    <mergeCell ref="D58:D61"/>
    <mergeCell ref="E58:E61"/>
    <mergeCell ref="F58:F61"/>
    <mergeCell ref="G58:G61"/>
    <mergeCell ref="H58:H61"/>
    <mergeCell ref="I58:I61"/>
    <mergeCell ref="X54:X57"/>
    <mergeCell ref="Y54:Y57"/>
    <mergeCell ref="Z54:Z57"/>
    <mergeCell ref="AA54:AA57"/>
    <mergeCell ref="AB54:AB57"/>
    <mergeCell ref="AC54:AC57"/>
    <mergeCell ref="R54:R57"/>
    <mergeCell ref="S54:S57"/>
    <mergeCell ref="T54:T57"/>
    <mergeCell ref="U54:U57"/>
    <mergeCell ref="V54:V57"/>
    <mergeCell ref="W54:W57"/>
    <mergeCell ref="L54:L57"/>
    <mergeCell ref="M54:M57"/>
    <mergeCell ref="N54:N57"/>
    <mergeCell ref="O54:O57"/>
    <mergeCell ref="P54:P57"/>
    <mergeCell ref="Q54:Q57"/>
    <mergeCell ref="C54:C57"/>
    <mergeCell ref="D54:D57"/>
    <mergeCell ref="E54:E57"/>
    <mergeCell ref="F54:F57"/>
    <mergeCell ref="G54:G57"/>
    <mergeCell ref="H54:H57"/>
    <mergeCell ref="I54:I57"/>
    <mergeCell ref="J54:J57"/>
    <mergeCell ref="K54:K57"/>
    <mergeCell ref="Z50:Z53"/>
    <mergeCell ref="AA50:AA53"/>
    <mergeCell ref="AB50:AB53"/>
    <mergeCell ref="AC50:AC53"/>
    <mergeCell ref="AD50:AD53"/>
    <mergeCell ref="AE50:AE53"/>
    <mergeCell ref="T50:T53"/>
    <mergeCell ref="U50:U53"/>
    <mergeCell ref="V50:V53"/>
    <mergeCell ref="W50:W53"/>
    <mergeCell ref="X50:X53"/>
    <mergeCell ref="Y50:Y53"/>
    <mergeCell ref="N50:N53"/>
    <mergeCell ref="O50:O53"/>
    <mergeCell ref="P50:P53"/>
    <mergeCell ref="Q50:Q53"/>
    <mergeCell ref="R50:R53"/>
    <mergeCell ref="S50:S53"/>
    <mergeCell ref="H50:H53"/>
    <mergeCell ref="I50:I53"/>
    <mergeCell ref="J50:J53"/>
    <mergeCell ref="K50:K53"/>
    <mergeCell ref="AD54:AD57"/>
    <mergeCell ref="L50:L53"/>
    <mergeCell ref="M50:M53"/>
    <mergeCell ref="AE54:AE57"/>
    <mergeCell ref="AC46:AC49"/>
    <mergeCell ref="AD46:AD49"/>
    <mergeCell ref="AE46:AE49"/>
    <mergeCell ref="AF46:AF49"/>
    <mergeCell ref="C50:C53"/>
    <mergeCell ref="D50:D53"/>
    <mergeCell ref="E50:E53"/>
    <mergeCell ref="F50:F53"/>
    <mergeCell ref="G50:G53"/>
    <mergeCell ref="V46:V49"/>
    <mergeCell ref="W46:W49"/>
    <mergeCell ref="X46:X49"/>
    <mergeCell ref="Y46:Y49"/>
    <mergeCell ref="Z46:Z49"/>
    <mergeCell ref="AA46:AA49"/>
    <mergeCell ref="P46:P49"/>
    <mergeCell ref="Q46:Q49"/>
    <mergeCell ref="R46:R49"/>
    <mergeCell ref="S46:S49"/>
    <mergeCell ref="T46:T49"/>
    <mergeCell ref="U46:U49"/>
    <mergeCell ref="J46:J49"/>
    <mergeCell ref="K46:K49"/>
    <mergeCell ref="L46:L49"/>
    <mergeCell ref="M46:M49"/>
    <mergeCell ref="N46:N49"/>
    <mergeCell ref="O46:O49"/>
    <mergeCell ref="AF50:AF53"/>
    <mergeCell ref="AF42:AF45"/>
    <mergeCell ref="C46:C49"/>
    <mergeCell ref="D46:D49"/>
    <mergeCell ref="E46:E49"/>
    <mergeCell ref="F46:F49"/>
    <mergeCell ref="G46:G49"/>
    <mergeCell ref="H46:H49"/>
    <mergeCell ref="I46:I49"/>
    <mergeCell ref="X42:X45"/>
    <mergeCell ref="Y42:Y45"/>
    <mergeCell ref="Z42:Z45"/>
    <mergeCell ref="AA42:AA45"/>
    <mergeCell ref="AB42:AB45"/>
    <mergeCell ref="AC42:AC45"/>
    <mergeCell ref="R42:R45"/>
    <mergeCell ref="S42:S45"/>
    <mergeCell ref="T42:T45"/>
    <mergeCell ref="U42:U45"/>
    <mergeCell ref="V42:V45"/>
    <mergeCell ref="W42:W45"/>
    <mergeCell ref="L42:L45"/>
    <mergeCell ref="M42:M45"/>
    <mergeCell ref="N42:N45"/>
    <mergeCell ref="O42:O45"/>
    <mergeCell ref="P42:P45"/>
    <mergeCell ref="Q42:Q45"/>
    <mergeCell ref="C42:C45"/>
    <mergeCell ref="D42:D45"/>
    <mergeCell ref="E42:E45"/>
    <mergeCell ref="F42:F45"/>
    <mergeCell ref="G42:G45"/>
    <mergeCell ref="AB46:AB49"/>
    <mergeCell ref="H42:H45"/>
    <mergeCell ref="I42:I45"/>
    <mergeCell ref="J42:J45"/>
    <mergeCell ref="K42:K45"/>
    <mergeCell ref="Z38:Z41"/>
    <mergeCell ref="AA38:AA41"/>
    <mergeCell ref="AB38:AB41"/>
    <mergeCell ref="AC38:AC41"/>
    <mergeCell ref="AD38:AD41"/>
    <mergeCell ref="AE38:AE41"/>
    <mergeCell ref="T38:T41"/>
    <mergeCell ref="U38:U41"/>
    <mergeCell ref="V38:V41"/>
    <mergeCell ref="W38:W41"/>
    <mergeCell ref="X38:X41"/>
    <mergeCell ref="Y38:Y41"/>
    <mergeCell ref="N38:N41"/>
    <mergeCell ref="O38:O41"/>
    <mergeCell ref="P38:P41"/>
    <mergeCell ref="Q38:Q41"/>
    <mergeCell ref="R38:R41"/>
    <mergeCell ref="S38:S41"/>
    <mergeCell ref="H38:H41"/>
    <mergeCell ref="I38:I41"/>
    <mergeCell ref="J38:J41"/>
    <mergeCell ref="K38:K41"/>
    <mergeCell ref="AD42:AD45"/>
    <mergeCell ref="L38:L41"/>
    <mergeCell ref="M38:M41"/>
    <mergeCell ref="AE42:AE45"/>
    <mergeCell ref="AD34:AD37"/>
    <mergeCell ref="AE34:AE37"/>
    <mergeCell ref="AF34:AF37"/>
    <mergeCell ref="C38:C41"/>
    <mergeCell ref="D38:D41"/>
    <mergeCell ref="E38:E41"/>
    <mergeCell ref="F38:F41"/>
    <mergeCell ref="G38:G41"/>
    <mergeCell ref="V34:V37"/>
    <mergeCell ref="W34:W37"/>
    <mergeCell ref="X34:X37"/>
    <mergeCell ref="Y34:Y37"/>
    <mergeCell ref="Z34:Z37"/>
    <mergeCell ref="AA34:AA37"/>
    <mergeCell ref="P34:P37"/>
    <mergeCell ref="Q34:Q37"/>
    <mergeCell ref="R34:R37"/>
    <mergeCell ref="S34:S37"/>
    <mergeCell ref="T34:T37"/>
    <mergeCell ref="U34:U37"/>
    <mergeCell ref="J34:J37"/>
    <mergeCell ref="K34:K37"/>
    <mergeCell ref="L34:L37"/>
    <mergeCell ref="M34:M37"/>
    <mergeCell ref="N34:N37"/>
    <mergeCell ref="O34:O37"/>
    <mergeCell ref="AF38:AF41"/>
    <mergeCell ref="C34:C37"/>
    <mergeCell ref="D34:D37"/>
    <mergeCell ref="E34:E37"/>
    <mergeCell ref="F34:F37"/>
    <mergeCell ref="G34:G37"/>
    <mergeCell ref="H34:H37"/>
    <mergeCell ref="I34:I37"/>
    <mergeCell ref="X29:X32"/>
    <mergeCell ref="Y29:Y32"/>
    <mergeCell ref="Z29:Z32"/>
    <mergeCell ref="AA29:AA32"/>
    <mergeCell ref="AB29:AB32"/>
    <mergeCell ref="AC29:AC32"/>
    <mergeCell ref="R29:R32"/>
    <mergeCell ref="S29:S32"/>
    <mergeCell ref="T29:T32"/>
    <mergeCell ref="U29:U32"/>
    <mergeCell ref="V29:V32"/>
    <mergeCell ref="W29:W32"/>
    <mergeCell ref="L29:L32"/>
    <mergeCell ref="M29:M32"/>
    <mergeCell ref="N29:N32"/>
    <mergeCell ref="O29:O32"/>
    <mergeCell ref="P29:P32"/>
    <mergeCell ref="Q29:Q32"/>
    <mergeCell ref="AB34:AB37"/>
    <mergeCell ref="AC34:AC37"/>
    <mergeCell ref="AE25:AE28"/>
    <mergeCell ref="AF25:AF28"/>
    <mergeCell ref="E29:E32"/>
    <mergeCell ref="F29:F32"/>
    <mergeCell ref="G29:G32"/>
    <mergeCell ref="H29:H32"/>
    <mergeCell ref="I29:I32"/>
    <mergeCell ref="J29:J32"/>
    <mergeCell ref="K29:K32"/>
    <mergeCell ref="X25:X28"/>
    <mergeCell ref="Y25:Y28"/>
    <mergeCell ref="Z25:Z28"/>
    <mergeCell ref="AA25:AA28"/>
    <mergeCell ref="AB25:AB28"/>
    <mergeCell ref="AC25:AC28"/>
    <mergeCell ref="R25:R28"/>
    <mergeCell ref="S25:S28"/>
    <mergeCell ref="T25:T28"/>
    <mergeCell ref="U25:U28"/>
    <mergeCell ref="V25:V28"/>
    <mergeCell ref="W25:W28"/>
    <mergeCell ref="L25:L28"/>
    <mergeCell ref="M25:M28"/>
    <mergeCell ref="N25:N28"/>
    <mergeCell ref="O25:O28"/>
    <mergeCell ref="P25:P28"/>
    <mergeCell ref="Q25:Q28"/>
    <mergeCell ref="AD29:AD32"/>
    <mergeCell ref="AE29:AE32"/>
    <mergeCell ref="AF29:AF32"/>
    <mergeCell ref="C25:C32"/>
    <mergeCell ref="D25:D32"/>
    <mergeCell ref="E25:E28"/>
    <mergeCell ref="F25:F28"/>
    <mergeCell ref="G25:G28"/>
    <mergeCell ref="H25:H28"/>
    <mergeCell ref="I25:I28"/>
    <mergeCell ref="J25:J28"/>
    <mergeCell ref="K25:K28"/>
    <mergeCell ref="Z21:Z24"/>
    <mergeCell ref="AA21:AA24"/>
    <mergeCell ref="AB21:AB24"/>
    <mergeCell ref="AC21:AC24"/>
    <mergeCell ref="AD21:AD24"/>
    <mergeCell ref="AE21:AE24"/>
    <mergeCell ref="T21:T24"/>
    <mergeCell ref="U21:U24"/>
    <mergeCell ref="V21:V24"/>
    <mergeCell ref="W21:W24"/>
    <mergeCell ref="X21:X24"/>
    <mergeCell ref="Y21:Y24"/>
    <mergeCell ref="N21:N24"/>
    <mergeCell ref="O21:O24"/>
    <mergeCell ref="P21:P24"/>
    <mergeCell ref="Q21:Q24"/>
    <mergeCell ref="R21:R24"/>
    <mergeCell ref="S21:S24"/>
    <mergeCell ref="H21:H24"/>
    <mergeCell ref="I21:I24"/>
    <mergeCell ref="J21:J24"/>
    <mergeCell ref="K21:K24"/>
    <mergeCell ref="AD25:AD28"/>
    <mergeCell ref="L21:L24"/>
    <mergeCell ref="M21:M24"/>
    <mergeCell ref="AB17:AB20"/>
    <mergeCell ref="AC17:AC20"/>
    <mergeCell ref="AD17:AD20"/>
    <mergeCell ref="AE17:AE20"/>
    <mergeCell ref="AF17:AF20"/>
    <mergeCell ref="C21:C24"/>
    <mergeCell ref="D21:D24"/>
    <mergeCell ref="E21:E24"/>
    <mergeCell ref="F21:F24"/>
    <mergeCell ref="G21:G24"/>
    <mergeCell ref="V17:V20"/>
    <mergeCell ref="W17:W20"/>
    <mergeCell ref="X17:X20"/>
    <mergeCell ref="Y17:Y20"/>
    <mergeCell ref="Z17:Z20"/>
    <mergeCell ref="AA17:AA20"/>
    <mergeCell ref="P17:P20"/>
    <mergeCell ref="Q17:Q20"/>
    <mergeCell ref="R17:R20"/>
    <mergeCell ref="S17:S20"/>
    <mergeCell ref="T17:T20"/>
    <mergeCell ref="U17:U20"/>
    <mergeCell ref="J17:J20"/>
    <mergeCell ref="K17:K20"/>
    <mergeCell ref="L17:L20"/>
    <mergeCell ref="M17:M20"/>
    <mergeCell ref="N17:N20"/>
    <mergeCell ref="O17:O20"/>
    <mergeCell ref="AF21:AF24"/>
    <mergeCell ref="Q9:Q12"/>
    <mergeCell ref="AD13:AD16"/>
    <mergeCell ref="AE13:AE16"/>
    <mergeCell ref="AF13:AF16"/>
    <mergeCell ref="C17:C20"/>
    <mergeCell ref="D17:D20"/>
    <mergeCell ref="E17:E20"/>
    <mergeCell ref="F17:F20"/>
    <mergeCell ref="G17:G20"/>
    <mergeCell ref="H17:H20"/>
    <mergeCell ref="I17:I20"/>
    <mergeCell ref="X13:X16"/>
    <mergeCell ref="Y13:Y16"/>
    <mergeCell ref="Z13:Z16"/>
    <mergeCell ref="AA13:AA16"/>
    <mergeCell ref="AB13:AB16"/>
    <mergeCell ref="AC13:AC16"/>
    <mergeCell ref="R13:R16"/>
    <mergeCell ref="S13:S16"/>
    <mergeCell ref="T13:T16"/>
    <mergeCell ref="U13:U16"/>
    <mergeCell ref="V13:V16"/>
    <mergeCell ref="W13:W16"/>
    <mergeCell ref="L13:L16"/>
    <mergeCell ref="M13:M16"/>
    <mergeCell ref="N13:N16"/>
    <mergeCell ref="O13:O16"/>
    <mergeCell ref="P13:P16"/>
    <mergeCell ref="Q13:Q16"/>
    <mergeCell ref="B3:D3"/>
    <mergeCell ref="E3:E5"/>
    <mergeCell ref="F3:I3"/>
    <mergeCell ref="AF4:AF5"/>
    <mergeCell ref="AP4:AP5"/>
    <mergeCell ref="AQ4:AQ5"/>
    <mergeCell ref="AR4:AU4"/>
    <mergeCell ref="T4:T5"/>
    <mergeCell ref="AD9:AD12"/>
    <mergeCell ref="AE9:AE12"/>
    <mergeCell ref="AF9:AF12"/>
    <mergeCell ref="E13:E16"/>
    <mergeCell ref="F13:F16"/>
    <mergeCell ref="G13:G16"/>
    <mergeCell ref="H13:H16"/>
    <mergeCell ref="I13:I16"/>
    <mergeCell ref="J13:J16"/>
    <mergeCell ref="K13:K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Y4:Y5"/>
    <mergeCell ref="Z4:Z5"/>
    <mergeCell ref="BU4:BU5"/>
    <mergeCell ref="C9:C16"/>
    <mergeCell ref="D9:D16"/>
    <mergeCell ref="E9:E12"/>
    <mergeCell ref="F9:F12"/>
    <mergeCell ref="G9:G12"/>
    <mergeCell ref="H9:H12"/>
    <mergeCell ref="I9:I12"/>
    <mergeCell ref="J9:J12"/>
    <mergeCell ref="K9:K12"/>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G3:AG5"/>
    <mergeCell ref="AH3:AH5"/>
    <mergeCell ref="AI3:AI5"/>
    <mergeCell ref="N9:N12"/>
    <mergeCell ref="O9:O12"/>
    <mergeCell ref="P9:P12"/>
    <mergeCell ref="J3:K3"/>
    <mergeCell ref="L3:M3"/>
    <mergeCell ref="N3:O3"/>
    <mergeCell ref="N4:N5"/>
    <mergeCell ref="O4:O5"/>
    <mergeCell ref="U4:U5"/>
    <mergeCell ref="V4:V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AV4:AV5"/>
    <mergeCell ref="AW4:AW5"/>
    <mergeCell ref="AX4:AX5"/>
    <mergeCell ref="AY4:AY5"/>
    <mergeCell ref="T3:X3"/>
    <mergeCell ref="Y3:AF3"/>
    <mergeCell ref="AJ3:AJ5"/>
    <mergeCell ref="W4:W5"/>
    <mergeCell ref="X4:X5"/>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P17:AP20"/>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P25:AP28"/>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AP34:AP37"/>
    <mergeCell ref="AQ34:AQ37"/>
    <mergeCell ref="AX34:AX37"/>
    <mergeCell ref="AY34:AY37"/>
    <mergeCell ref="BF34:BF37"/>
    <mergeCell ref="BG34:BG37"/>
    <mergeCell ref="BN34:BN37"/>
    <mergeCell ref="BO34:BO37"/>
    <mergeCell ref="AP38:AP41"/>
    <mergeCell ref="AQ38:AQ41"/>
    <mergeCell ref="AX38:AX41"/>
    <mergeCell ref="AY38:AY41"/>
    <mergeCell ref="BF38:BF41"/>
    <mergeCell ref="BG38:BG41"/>
    <mergeCell ref="BN38:BN41"/>
    <mergeCell ref="BO38:BO41"/>
    <mergeCell ref="AP42:AP45"/>
    <mergeCell ref="AQ42:AQ45"/>
    <mergeCell ref="AX42:AX45"/>
    <mergeCell ref="AY42:AY45"/>
    <mergeCell ref="BF42:BF45"/>
    <mergeCell ref="BG42:BG45"/>
    <mergeCell ref="BN42:BN45"/>
    <mergeCell ref="BO42:BO45"/>
    <mergeCell ref="AP46:AP49"/>
    <mergeCell ref="AQ46:AQ49"/>
    <mergeCell ref="AX46:AX49"/>
    <mergeCell ref="AY46:AY49"/>
    <mergeCell ref="BF46:BF49"/>
    <mergeCell ref="BG46:BG49"/>
    <mergeCell ref="BN46:BN49"/>
    <mergeCell ref="BO46:BO49"/>
    <mergeCell ref="AP50:AP53"/>
    <mergeCell ref="AQ50:AQ53"/>
    <mergeCell ref="AX50:AX53"/>
    <mergeCell ref="AY50:AY53"/>
    <mergeCell ref="BF50:BF53"/>
    <mergeCell ref="BG50:BG53"/>
    <mergeCell ref="BN50:BN53"/>
    <mergeCell ref="BO50:BO53"/>
    <mergeCell ref="AP54:AP57"/>
    <mergeCell ref="AQ54:AQ57"/>
    <mergeCell ref="AX54:AX57"/>
    <mergeCell ref="AY54:AY57"/>
    <mergeCell ref="BF54:BF57"/>
    <mergeCell ref="BG54:BG57"/>
    <mergeCell ref="BN54:BN57"/>
    <mergeCell ref="BO54:BO57"/>
    <mergeCell ref="AP58:AP61"/>
    <mergeCell ref="AQ58:AQ61"/>
    <mergeCell ref="AX58:AX61"/>
    <mergeCell ref="AY58:AY61"/>
    <mergeCell ref="BF58:BF61"/>
    <mergeCell ref="BG58:BG61"/>
    <mergeCell ref="BN58:BN61"/>
    <mergeCell ref="BO58:BO61"/>
    <mergeCell ref="AP63:AP66"/>
    <mergeCell ref="AQ63:AQ66"/>
    <mergeCell ref="AX63:AX66"/>
    <mergeCell ref="AY63:AY66"/>
    <mergeCell ref="BF63:BF66"/>
    <mergeCell ref="BG63:BG66"/>
    <mergeCell ref="BN63:BN66"/>
    <mergeCell ref="BO63:BO66"/>
    <mergeCell ref="AP67:AP70"/>
    <mergeCell ref="AQ67:AQ70"/>
    <mergeCell ref="AX67:AX70"/>
    <mergeCell ref="AY67:AY70"/>
    <mergeCell ref="BF67:BF70"/>
    <mergeCell ref="BG67:BG70"/>
    <mergeCell ref="BN67:BN70"/>
    <mergeCell ref="BO67:BO70"/>
    <mergeCell ref="AP71:AP74"/>
    <mergeCell ref="AQ71:AQ74"/>
    <mergeCell ref="AX71:AX74"/>
    <mergeCell ref="AY71:AY74"/>
    <mergeCell ref="BF71:BF74"/>
    <mergeCell ref="BG71:BG74"/>
    <mergeCell ref="BN71:BN74"/>
    <mergeCell ref="BO71:BO74"/>
    <mergeCell ref="AP75:AP78"/>
    <mergeCell ref="AQ75:AQ78"/>
    <mergeCell ref="AX75:AX78"/>
    <mergeCell ref="AY75:AY78"/>
    <mergeCell ref="BF75:BF78"/>
    <mergeCell ref="BG75:BG78"/>
    <mergeCell ref="BN75:BN78"/>
    <mergeCell ref="BO75:BO78"/>
    <mergeCell ref="AP79:AP82"/>
    <mergeCell ref="AQ79:AQ82"/>
    <mergeCell ref="AX79:AX82"/>
    <mergeCell ref="AY79:AY82"/>
    <mergeCell ref="BF79:BF82"/>
    <mergeCell ref="BG79:BG82"/>
    <mergeCell ref="BN79:BN82"/>
    <mergeCell ref="BO79:BO82"/>
    <mergeCell ref="AP83:AP86"/>
    <mergeCell ref="AQ83:AQ86"/>
    <mergeCell ref="AX83:AX86"/>
    <mergeCell ref="AY83:AY86"/>
    <mergeCell ref="BF83:BF86"/>
    <mergeCell ref="BG83:BG86"/>
    <mergeCell ref="BN83:BN86"/>
    <mergeCell ref="BO83:BO86"/>
    <mergeCell ref="AP87:AP90"/>
    <mergeCell ref="AQ87:AQ90"/>
    <mergeCell ref="AX87:AX90"/>
    <mergeCell ref="AY87:AY90"/>
    <mergeCell ref="BF87:BF90"/>
    <mergeCell ref="BG87:BG90"/>
    <mergeCell ref="BN87:BN90"/>
    <mergeCell ref="BO87:BO90"/>
    <mergeCell ref="AP91:AP94"/>
    <mergeCell ref="AQ91:AQ94"/>
    <mergeCell ref="AX91:AX94"/>
    <mergeCell ref="AY91:AY94"/>
    <mergeCell ref="BF91:BF94"/>
    <mergeCell ref="BG91:BG94"/>
    <mergeCell ref="BN91:BN94"/>
    <mergeCell ref="BO91:BO94"/>
    <mergeCell ref="AP96:AP99"/>
    <mergeCell ref="AQ96:AQ99"/>
    <mergeCell ref="AX96:AX99"/>
    <mergeCell ref="AY96:AY99"/>
    <mergeCell ref="BF96:BF99"/>
    <mergeCell ref="BG96:BG99"/>
    <mergeCell ref="BN96:BN99"/>
    <mergeCell ref="BO96:BO99"/>
    <mergeCell ref="AP100:AP103"/>
    <mergeCell ref="AQ100:AQ103"/>
    <mergeCell ref="AX100:AX103"/>
    <mergeCell ref="AY100:AY103"/>
    <mergeCell ref="BF100:BF103"/>
    <mergeCell ref="BG100:BG103"/>
    <mergeCell ref="BN100:BN103"/>
    <mergeCell ref="BO100:BO103"/>
    <mergeCell ref="AP104:AP107"/>
    <mergeCell ref="AQ104:AQ107"/>
    <mergeCell ref="AX104:AX107"/>
    <mergeCell ref="AY104:AY107"/>
    <mergeCell ref="BF104:BF107"/>
    <mergeCell ref="BG104:BG107"/>
    <mergeCell ref="BN104:BN107"/>
    <mergeCell ref="BO104:BO107"/>
    <mergeCell ref="AP108:AP111"/>
    <mergeCell ref="AQ108:AQ111"/>
    <mergeCell ref="AX108:AX111"/>
    <mergeCell ref="AY108:AY111"/>
    <mergeCell ref="BF108:BF111"/>
    <mergeCell ref="BG108:BG111"/>
    <mergeCell ref="BN108:BN111"/>
    <mergeCell ref="BO108:BO111"/>
    <mergeCell ref="AP112:AP115"/>
    <mergeCell ref="AQ112:AQ115"/>
    <mergeCell ref="AX112:AX115"/>
    <mergeCell ref="AY112:AY115"/>
    <mergeCell ref="BF112:BF115"/>
    <mergeCell ref="BG112:BG115"/>
    <mergeCell ref="BN112:BN115"/>
    <mergeCell ref="BO112:BO115"/>
    <mergeCell ref="AP117:AP120"/>
    <mergeCell ref="AQ117:AQ120"/>
    <mergeCell ref="AX117:AX120"/>
    <mergeCell ref="AY117:AY120"/>
    <mergeCell ref="BF117:BF120"/>
    <mergeCell ref="BG117:BG120"/>
    <mergeCell ref="BN117:BN120"/>
    <mergeCell ref="BO117:BO120"/>
    <mergeCell ref="AP121:AP124"/>
    <mergeCell ref="AQ121:AQ124"/>
    <mergeCell ref="AX121:AX124"/>
    <mergeCell ref="AY121:AY124"/>
    <mergeCell ref="BF121:BF124"/>
    <mergeCell ref="BG121:BG124"/>
    <mergeCell ref="BN121:BN124"/>
    <mergeCell ref="BO121:BO124"/>
    <mergeCell ref="AP125:AP128"/>
    <mergeCell ref="AQ125:AQ128"/>
    <mergeCell ref="AX125:AX128"/>
    <mergeCell ref="AY125:AY128"/>
    <mergeCell ref="BF125:BF128"/>
    <mergeCell ref="BG125:BG128"/>
    <mergeCell ref="BN125:BN128"/>
    <mergeCell ref="BO125:BO128"/>
    <mergeCell ref="AP129:AP132"/>
    <mergeCell ref="AQ129:AQ132"/>
    <mergeCell ref="AX129:AX132"/>
    <mergeCell ref="AY129:AY132"/>
    <mergeCell ref="BF129:BF132"/>
    <mergeCell ref="BG129:BG132"/>
    <mergeCell ref="BN129:BN132"/>
    <mergeCell ref="BO129:BO132"/>
    <mergeCell ref="AP133:AP136"/>
    <mergeCell ref="AQ133:AQ136"/>
    <mergeCell ref="AX133:AX136"/>
    <mergeCell ref="AY133:AY136"/>
    <mergeCell ref="BF133:BF136"/>
    <mergeCell ref="BG133:BG136"/>
    <mergeCell ref="BN133:BN136"/>
    <mergeCell ref="BO133:BO136"/>
    <mergeCell ref="AP137:AP140"/>
    <mergeCell ref="AQ137:AQ140"/>
    <mergeCell ref="AX137:AX140"/>
    <mergeCell ref="AY137:AY140"/>
    <mergeCell ref="BF137:BF140"/>
    <mergeCell ref="BG137:BG140"/>
    <mergeCell ref="BN137:BN140"/>
    <mergeCell ref="BO137:BO140"/>
    <mergeCell ref="AP141:AP144"/>
    <mergeCell ref="AQ141:AQ144"/>
    <mergeCell ref="AX141:AX144"/>
    <mergeCell ref="AY141:AY144"/>
    <mergeCell ref="BF141:BF144"/>
    <mergeCell ref="BG141:BG144"/>
    <mergeCell ref="BN141:BN144"/>
    <mergeCell ref="BO141:BO144"/>
    <mergeCell ref="AP145:AP148"/>
    <mergeCell ref="AQ145:AQ148"/>
    <mergeCell ref="AX145:AX148"/>
    <mergeCell ref="AY145:AY148"/>
    <mergeCell ref="BF145:BF148"/>
    <mergeCell ref="BG145:BG148"/>
    <mergeCell ref="BN145:BN148"/>
    <mergeCell ref="BO145:BO148"/>
    <mergeCell ref="AP149:AP152"/>
    <mergeCell ref="AQ149:AQ152"/>
    <mergeCell ref="AX149:AX152"/>
    <mergeCell ref="AY149:AY152"/>
    <mergeCell ref="BF149:BF152"/>
    <mergeCell ref="BG149:BG152"/>
    <mergeCell ref="BN149:BN152"/>
    <mergeCell ref="BO149:BO152"/>
    <mergeCell ref="AP154:AP157"/>
    <mergeCell ref="AQ154:AQ157"/>
    <mergeCell ref="AX154:AX157"/>
    <mergeCell ref="AY154:AY157"/>
    <mergeCell ref="BF154:BF157"/>
    <mergeCell ref="BG154:BG157"/>
    <mergeCell ref="BN154:BN157"/>
    <mergeCell ref="BO154:BO157"/>
    <mergeCell ref="AP158:AP161"/>
    <mergeCell ref="AQ158:AQ161"/>
    <mergeCell ref="AX158:AX161"/>
    <mergeCell ref="AY158:AY161"/>
    <mergeCell ref="BF158:BF161"/>
    <mergeCell ref="BG158:BG161"/>
    <mergeCell ref="BN158:BN161"/>
    <mergeCell ref="BO158:BO161"/>
    <mergeCell ref="AP162:AP165"/>
    <mergeCell ref="AQ162:AQ165"/>
    <mergeCell ref="AX162:AX165"/>
    <mergeCell ref="AY162:AY165"/>
    <mergeCell ref="BF162:BF165"/>
    <mergeCell ref="BG162:BG165"/>
    <mergeCell ref="BN162:BN165"/>
    <mergeCell ref="BO162:BO165"/>
    <mergeCell ref="AP166:AP169"/>
    <mergeCell ref="AQ166:AQ169"/>
    <mergeCell ref="AX166:AX169"/>
    <mergeCell ref="AY166:AY169"/>
    <mergeCell ref="BF166:BF169"/>
    <mergeCell ref="BG166:BG169"/>
    <mergeCell ref="BN166:BN169"/>
    <mergeCell ref="BO166:BO169"/>
    <mergeCell ref="AP170:AP173"/>
    <mergeCell ref="AQ170:AQ173"/>
    <mergeCell ref="AX170:AX173"/>
    <mergeCell ref="AY170:AY173"/>
    <mergeCell ref="BF170:BF173"/>
    <mergeCell ref="BG170:BG173"/>
    <mergeCell ref="BN170:BN173"/>
    <mergeCell ref="BO170:BO173"/>
    <mergeCell ref="AP174:AP177"/>
    <mergeCell ref="AQ174:AQ177"/>
    <mergeCell ref="AX174:AX177"/>
    <mergeCell ref="AY174:AY177"/>
    <mergeCell ref="BF174:BF177"/>
    <mergeCell ref="BG174:BG177"/>
    <mergeCell ref="BN174:BN177"/>
    <mergeCell ref="BO174:BO177"/>
    <mergeCell ref="AP178:AP181"/>
    <mergeCell ref="AQ178:AQ181"/>
    <mergeCell ref="AX178:AX181"/>
    <mergeCell ref="AY178:AY181"/>
    <mergeCell ref="BF178:BF181"/>
    <mergeCell ref="BG178:BG181"/>
    <mergeCell ref="BN178:BN181"/>
    <mergeCell ref="BO178:BO181"/>
    <mergeCell ref="AP182:AP185"/>
    <mergeCell ref="AQ182:AQ185"/>
    <mergeCell ref="AX182:AX185"/>
    <mergeCell ref="AY182:AY185"/>
    <mergeCell ref="BF182:BF185"/>
    <mergeCell ref="BG182:BG185"/>
    <mergeCell ref="BN182:BN185"/>
    <mergeCell ref="BO182:BO185"/>
    <mergeCell ref="AP187:AP190"/>
    <mergeCell ref="AQ187:AQ190"/>
    <mergeCell ref="AX187:AX190"/>
    <mergeCell ref="AY187:AY190"/>
    <mergeCell ref="BF187:BF190"/>
    <mergeCell ref="BG187:BG190"/>
    <mergeCell ref="BN187:BN190"/>
    <mergeCell ref="BO187:BO190"/>
    <mergeCell ref="AP191:AP194"/>
    <mergeCell ref="AQ191:AQ194"/>
    <mergeCell ref="AX191:AX194"/>
    <mergeCell ref="AY191:AY194"/>
    <mergeCell ref="BF191:BF194"/>
    <mergeCell ref="BG191:BG194"/>
    <mergeCell ref="BN191:BN194"/>
    <mergeCell ref="BO191:BO194"/>
    <mergeCell ref="AP195:AP198"/>
    <mergeCell ref="AQ195:AQ198"/>
    <mergeCell ref="AX195:AX198"/>
    <mergeCell ref="AY195:AY198"/>
    <mergeCell ref="BF195:BF198"/>
    <mergeCell ref="BG195:BG198"/>
    <mergeCell ref="BN195:BN198"/>
    <mergeCell ref="BO195:BO198"/>
    <mergeCell ref="AP199:AP202"/>
    <mergeCell ref="AQ199:AQ202"/>
    <mergeCell ref="AX199:AX202"/>
    <mergeCell ref="AY199:AY202"/>
    <mergeCell ref="BF199:BF202"/>
    <mergeCell ref="BG199:BG202"/>
    <mergeCell ref="BN199:BN202"/>
    <mergeCell ref="BO199:BO202"/>
    <mergeCell ref="AP203:AP206"/>
    <mergeCell ref="AQ203:AQ206"/>
    <mergeCell ref="AX203:AX206"/>
    <mergeCell ref="AY203:AY206"/>
    <mergeCell ref="BF203:BF206"/>
    <mergeCell ref="BG203:BG206"/>
    <mergeCell ref="BN203:BN206"/>
    <mergeCell ref="BO203:BO206"/>
    <mergeCell ref="AP207:AP210"/>
    <mergeCell ref="AQ207:AQ210"/>
    <mergeCell ref="AX207:AX210"/>
    <mergeCell ref="AY207:AY210"/>
    <mergeCell ref="BF207:BF210"/>
    <mergeCell ref="BG207:BG210"/>
    <mergeCell ref="BN207:BN210"/>
    <mergeCell ref="BO207:BO210"/>
    <mergeCell ref="AP211:AP214"/>
    <mergeCell ref="AQ211:AQ214"/>
    <mergeCell ref="AX211:AX214"/>
    <mergeCell ref="AY211:AY214"/>
    <mergeCell ref="BF211:BF214"/>
    <mergeCell ref="BG211:BG214"/>
    <mergeCell ref="BN211:BN214"/>
    <mergeCell ref="BO211:BO214"/>
    <mergeCell ref="AP215:AP218"/>
    <mergeCell ref="AQ215:AQ218"/>
    <mergeCell ref="AX215:AX218"/>
    <mergeCell ref="AY215:AY218"/>
    <mergeCell ref="BF215:BF218"/>
    <mergeCell ref="BG215:BG218"/>
    <mergeCell ref="BN215:BN218"/>
    <mergeCell ref="BO215:BO218"/>
    <mergeCell ref="AP219:AP222"/>
    <mergeCell ref="AQ219:AQ222"/>
    <mergeCell ref="AX219:AX222"/>
    <mergeCell ref="AY219:AY222"/>
    <mergeCell ref="BF219:BF222"/>
    <mergeCell ref="BG219:BG222"/>
    <mergeCell ref="BN219:BN222"/>
    <mergeCell ref="BO219:BO222"/>
    <mergeCell ref="AP223:AP226"/>
    <mergeCell ref="AQ223:AQ226"/>
    <mergeCell ref="AX223:AX226"/>
    <mergeCell ref="AY223:AY226"/>
    <mergeCell ref="BF223:BF226"/>
    <mergeCell ref="BG223:BG226"/>
    <mergeCell ref="BN223:BN226"/>
    <mergeCell ref="BO223:BO226"/>
    <mergeCell ref="AP227:AP230"/>
    <mergeCell ref="AQ227:AQ230"/>
    <mergeCell ref="AX227:AX230"/>
    <mergeCell ref="AY227:AY230"/>
    <mergeCell ref="BF227:BF230"/>
    <mergeCell ref="BG227:BG230"/>
    <mergeCell ref="BN227:BN230"/>
    <mergeCell ref="BO227:BO230"/>
    <mergeCell ref="AP231:AP234"/>
    <mergeCell ref="AQ231:AQ234"/>
    <mergeCell ref="AX231:AX234"/>
    <mergeCell ref="AY231:AY234"/>
    <mergeCell ref="BF231:BF234"/>
    <mergeCell ref="BG231:BG234"/>
    <mergeCell ref="BN231:BN234"/>
    <mergeCell ref="BO231:BO234"/>
    <mergeCell ref="AP238:AP241"/>
    <mergeCell ref="AQ238:AQ241"/>
    <mergeCell ref="AX238:AX241"/>
    <mergeCell ref="AY238:AY241"/>
    <mergeCell ref="BF238:BF241"/>
    <mergeCell ref="BG238:BG241"/>
    <mergeCell ref="BN238:BN241"/>
    <mergeCell ref="BO238:BO241"/>
    <mergeCell ref="AP242:AP245"/>
    <mergeCell ref="AQ242:AQ245"/>
    <mergeCell ref="AX242:AX245"/>
    <mergeCell ref="AY242:AY245"/>
    <mergeCell ref="BF242:BF245"/>
    <mergeCell ref="BG242:BG245"/>
    <mergeCell ref="BN242:BN245"/>
    <mergeCell ref="BO242:BO245"/>
    <mergeCell ref="AP246:AP249"/>
    <mergeCell ref="AQ246:AQ249"/>
    <mergeCell ref="AX246:AX249"/>
    <mergeCell ref="AY246:AY249"/>
    <mergeCell ref="BF246:BF249"/>
    <mergeCell ref="BG246:BG249"/>
    <mergeCell ref="BN246:BN249"/>
    <mergeCell ref="BO246:BO249"/>
    <mergeCell ref="AP250:AP253"/>
    <mergeCell ref="AQ250:AQ253"/>
    <mergeCell ref="AX250:AX253"/>
    <mergeCell ref="AY250:AY253"/>
    <mergeCell ref="BF250:BF253"/>
    <mergeCell ref="BG250:BG253"/>
    <mergeCell ref="BN250:BN253"/>
    <mergeCell ref="BO250:BO253"/>
    <mergeCell ref="AP254:AP257"/>
    <mergeCell ref="AQ254:AQ257"/>
    <mergeCell ref="AX254:AX257"/>
    <mergeCell ref="AY254:AY257"/>
    <mergeCell ref="BF254:BF257"/>
    <mergeCell ref="BG254:BG257"/>
    <mergeCell ref="BN254:BN257"/>
    <mergeCell ref="BO254:BO257"/>
    <mergeCell ref="AP258:AP261"/>
    <mergeCell ref="AQ258:AQ261"/>
    <mergeCell ref="AX258:AX261"/>
    <mergeCell ref="AY258:AY261"/>
    <mergeCell ref="BF258:BF261"/>
    <mergeCell ref="BG258:BG261"/>
    <mergeCell ref="BN258:BN261"/>
    <mergeCell ref="BO258:BO261"/>
    <mergeCell ref="AP262:AP265"/>
    <mergeCell ref="AQ262:AQ265"/>
    <mergeCell ref="AX262:AX265"/>
    <mergeCell ref="AY262:AY265"/>
    <mergeCell ref="BF262:BF265"/>
    <mergeCell ref="BG262:BG265"/>
    <mergeCell ref="BN262:BN265"/>
    <mergeCell ref="BO262:BO265"/>
    <mergeCell ref="AP266:AP269"/>
    <mergeCell ref="AQ266:AQ269"/>
    <mergeCell ref="AX266:AX269"/>
    <mergeCell ref="AY266:AY269"/>
    <mergeCell ref="BF266:BF269"/>
    <mergeCell ref="BG266:BG269"/>
    <mergeCell ref="BN266:BN269"/>
    <mergeCell ref="BO266:BO269"/>
    <mergeCell ref="AP271:AP274"/>
    <mergeCell ref="AQ271:AQ274"/>
    <mergeCell ref="AX271:AX274"/>
    <mergeCell ref="AY271:AY274"/>
    <mergeCell ref="BF271:BF274"/>
    <mergeCell ref="BG271:BG274"/>
    <mergeCell ref="BN271:BN274"/>
    <mergeCell ref="BO271:BO274"/>
    <mergeCell ref="AP275:AP278"/>
    <mergeCell ref="AQ275:AQ278"/>
    <mergeCell ref="AX275:AX278"/>
    <mergeCell ref="AY275:AY278"/>
    <mergeCell ref="BF275:BF278"/>
    <mergeCell ref="BG275:BG278"/>
    <mergeCell ref="BN275:BN278"/>
    <mergeCell ref="BO275:BO278"/>
    <mergeCell ref="AP279:AP282"/>
    <mergeCell ref="AQ279:AQ282"/>
    <mergeCell ref="AX279:AX282"/>
    <mergeCell ref="AY279:AY282"/>
    <mergeCell ref="BF279:BF282"/>
    <mergeCell ref="BG279:BG282"/>
    <mergeCell ref="BN279:BN282"/>
    <mergeCell ref="BO279:BO282"/>
    <mergeCell ref="AP283:AP286"/>
    <mergeCell ref="AQ283:AQ286"/>
    <mergeCell ref="AX283:AX286"/>
    <mergeCell ref="AY283:AY286"/>
    <mergeCell ref="BF283:BF286"/>
    <mergeCell ref="BG283:BG286"/>
    <mergeCell ref="BN283:BN286"/>
    <mergeCell ref="BO283:BO286"/>
    <mergeCell ref="AP287:AP290"/>
    <mergeCell ref="AQ287:AQ290"/>
    <mergeCell ref="AX287:AX290"/>
    <mergeCell ref="AY287:AY290"/>
    <mergeCell ref="BF287:BF290"/>
    <mergeCell ref="BG287:BG290"/>
    <mergeCell ref="BN287:BN290"/>
    <mergeCell ref="BO287:BO290"/>
    <mergeCell ref="AP292:AP295"/>
    <mergeCell ref="AQ292:AQ295"/>
    <mergeCell ref="AX292:AX295"/>
    <mergeCell ref="AY292:AY295"/>
    <mergeCell ref="BF292:BF295"/>
    <mergeCell ref="BG292:BG295"/>
    <mergeCell ref="BN292:BN295"/>
    <mergeCell ref="BO292:BO295"/>
    <mergeCell ref="AP296:AP299"/>
    <mergeCell ref="AQ296:AQ299"/>
    <mergeCell ref="AX296:AX299"/>
    <mergeCell ref="AY296:AY299"/>
    <mergeCell ref="BF296:BF299"/>
    <mergeCell ref="BG296:BG299"/>
    <mergeCell ref="BN296:BN299"/>
    <mergeCell ref="BO296:BO299"/>
    <mergeCell ref="AP300:AP303"/>
    <mergeCell ref="AQ300:AQ303"/>
    <mergeCell ref="AX300:AX303"/>
    <mergeCell ref="AY300:AY303"/>
    <mergeCell ref="BF300:BF303"/>
    <mergeCell ref="BG300:BG303"/>
    <mergeCell ref="BN300:BN303"/>
    <mergeCell ref="BO300:BO303"/>
    <mergeCell ref="AP304:AP307"/>
    <mergeCell ref="AQ304:AQ307"/>
    <mergeCell ref="AX304:AX307"/>
    <mergeCell ref="AY304:AY307"/>
    <mergeCell ref="BF304:BF307"/>
    <mergeCell ref="BG304:BG307"/>
    <mergeCell ref="BN304:BN307"/>
    <mergeCell ref="BO304:BO307"/>
    <mergeCell ref="AP308:AP311"/>
    <mergeCell ref="AQ308:AQ311"/>
    <mergeCell ref="AX308:AX311"/>
    <mergeCell ref="AY308:AY311"/>
    <mergeCell ref="BF308:BF311"/>
    <mergeCell ref="BG308:BG311"/>
    <mergeCell ref="BN308:BN311"/>
    <mergeCell ref="BO308:BO311"/>
    <mergeCell ref="AP312:AP315"/>
    <mergeCell ref="AQ312:AQ315"/>
    <mergeCell ref="AX312:AX315"/>
    <mergeCell ref="AY312:AY315"/>
    <mergeCell ref="BF312:BF315"/>
    <mergeCell ref="BG312:BG315"/>
    <mergeCell ref="BN312:BN315"/>
    <mergeCell ref="BO312:BO315"/>
    <mergeCell ref="AP316:AP319"/>
    <mergeCell ref="AQ316:AQ319"/>
    <mergeCell ref="AX316:AX319"/>
    <mergeCell ref="AY316:AY319"/>
    <mergeCell ref="BF316:BF319"/>
    <mergeCell ref="BG316:BG319"/>
    <mergeCell ref="BN316:BN319"/>
    <mergeCell ref="BO316:BO319"/>
    <mergeCell ref="AP321:AP324"/>
    <mergeCell ref="AQ321:AQ324"/>
    <mergeCell ref="AX321:AX324"/>
    <mergeCell ref="AY321:AY324"/>
    <mergeCell ref="BF321:BF324"/>
    <mergeCell ref="BG321:BG324"/>
    <mergeCell ref="BN321:BN324"/>
    <mergeCell ref="BO321:BO324"/>
    <mergeCell ref="AP325:AP328"/>
    <mergeCell ref="AQ325:AQ328"/>
    <mergeCell ref="AX325:AX328"/>
    <mergeCell ref="AY325:AY328"/>
    <mergeCell ref="BF325:BF328"/>
    <mergeCell ref="BG325:BG328"/>
    <mergeCell ref="BN325:BN328"/>
    <mergeCell ref="BO325:BO328"/>
    <mergeCell ref="AP329:AP332"/>
    <mergeCell ref="AQ329:AQ332"/>
    <mergeCell ref="AX329:AX332"/>
    <mergeCell ref="AY329:AY332"/>
    <mergeCell ref="BF329:BF332"/>
    <mergeCell ref="BG329:BG332"/>
    <mergeCell ref="BN329:BN332"/>
    <mergeCell ref="BO329:BO332"/>
    <mergeCell ref="AP346:AP349"/>
    <mergeCell ref="AQ346:AQ349"/>
    <mergeCell ref="AX346:AX349"/>
    <mergeCell ref="AY346:AY349"/>
    <mergeCell ref="BF346:BF349"/>
    <mergeCell ref="BG346:BG349"/>
    <mergeCell ref="BN346:BN349"/>
    <mergeCell ref="BO346:BO349"/>
    <mergeCell ref="AP333:AP336"/>
    <mergeCell ref="AQ333:AQ336"/>
    <mergeCell ref="AX333:AX336"/>
    <mergeCell ref="AY333:AY336"/>
    <mergeCell ref="BF333:BF336"/>
    <mergeCell ref="BG333:BG336"/>
    <mergeCell ref="BN333:BN336"/>
    <mergeCell ref="BO333:BO336"/>
    <mergeCell ref="AP338:AP341"/>
    <mergeCell ref="AQ338:AQ341"/>
    <mergeCell ref="AX338:AX341"/>
    <mergeCell ref="AY338:AY341"/>
    <mergeCell ref="BF338:BF341"/>
    <mergeCell ref="BG338:BG341"/>
    <mergeCell ref="BN338:BN341"/>
    <mergeCell ref="BO338:BO341"/>
    <mergeCell ref="AP342:AP345"/>
    <mergeCell ref="AQ342:AQ345"/>
    <mergeCell ref="AX342:AX345"/>
    <mergeCell ref="AY342:AY345"/>
    <mergeCell ref="BF342:BF345"/>
    <mergeCell ref="BG342:BG345"/>
    <mergeCell ref="BN342:BN345"/>
    <mergeCell ref="BO342:BO345"/>
  </mergeCells>
  <conditionalFormatting sqref="S9 S13 S17 S21 S25 S29">
    <cfRule type="expression" dxfId="380" priority="49">
      <formula>T9&lt;&gt;U9+V9+W9+X9</formula>
    </cfRule>
    <cfRule type="expression" dxfId="379" priority="48">
      <formula>T9=U9+V9+W9+X9</formula>
    </cfRule>
  </conditionalFormatting>
  <conditionalFormatting sqref="S34 S38 S42 S46 S50 S54 S58">
    <cfRule type="expression" dxfId="378" priority="46">
      <formula>T34&lt;&gt;U34+V34+W34+X34</formula>
    </cfRule>
    <cfRule type="expression" dxfId="377" priority="45">
      <formula>T34=U34+V34+W34+X34</formula>
    </cfRule>
  </conditionalFormatting>
  <conditionalFormatting sqref="S63 S67 S71 S75 S79 S83 S87 S91">
    <cfRule type="expression" dxfId="376" priority="43">
      <formula>T63&lt;&gt;U63+V63+W63+X63</formula>
    </cfRule>
    <cfRule type="expression" dxfId="375" priority="42">
      <formula>T63=U63+V63+W63+X63</formula>
    </cfRule>
  </conditionalFormatting>
  <conditionalFormatting sqref="S96 S100 S104 S108 S112">
    <cfRule type="expression" dxfId="374" priority="40">
      <formula>T96&lt;&gt;U96+V96+W96+X96</formula>
    </cfRule>
    <cfRule type="expression" dxfId="373" priority="39">
      <formula>T96=U96+V96+W96+X96</formula>
    </cfRule>
  </conditionalFormatting>
  <conditionalFormatting sqref="S117 S121 S125 S129 S133 S137 S141 S145 S149">
    <cfRule type="expression" dxfId="372" priority="37">
      <formula>T117&lt;&gt;U117+V117+W117+X117</formula>
    </cfRule>
    <cfRule type="expression" dxfId="371" priority="36">
      <formula>T117=U117+V117+W117+X117</formula>
    </cfRule>
  </conditionalFormatting>
  <conditionalFormatting sqref="S154 S158 S162 S166 S170 S174 S178 S182">
    <cfRule type="expression" dxfId="370" priority="34">
      <formula>T154&lt;&gt;U154+V154+W154+X154</formula>
    </cfRule>
    <cfRule type="expression" dxfId="369" priority="33">
      <formula>T154=U154+V154+W154+X154</formula>
    </cfRule>
  </conditionalFormatting>
  <conditionalFormatting sqref="S187 S191 S195 S199 S203 S207 S211 S215 S219 S223 S227 S231">
    <cfRule type="expression" dxfId="368" priority="30">
      <formula>T187=U187+V187+W187+X187</formula>
    </cfRule>
    <cfRule type="expression" dxfId="367" priority="31">
      <formula>T187&lt;&gt;U187+V187+W187+X187</formula>
    </cfRule>
  </conditionalFormatting>
  <conditionalFormatting sqref="S238 S242 S246 S250 S254 S258 S262 S266">
    <cfRule type="expression" dxfId="366" priority="27">
      <formula>T238=U238+V238+W238+X238</formula>
    </cfRule>
    <cfRule type="expression" dxfId="365" priority="28">
      <formula>T238&lt;&gt;U238+V238+W238+X238</formula>
    </cfRule>
  </conditionalFormatting>
  <conditionalFormatting sqref="S271 S275 S279 S283 S287">
    <cfRule type="expression" dxfId="364" priority="24">
      <formula>T271=U271+V271+W271+X271</formula>
    </cfRule>
    <cfRule type="expression" dxfId="363" priority="25">
      <formula>T271&lt;&gt;U271+V271+W271+X271</formula>
    </cfRule>
  </conditionalFormatting>
  <conditionalFormatting sqref="S292 S296 S300 S304 S308 S312 S316">
    <cfRule type="expression" dxfId="362" priority="21">
      <formula>T292=U292+V292+W292+X292</formula>
    </cfRule>
    <cfRule type="expression" dxfId="361" priority="22">
      <formula>T292&lt;&gt;U292+V292+W292+X292</formula>
    </cfRule>
  </conditionalFormatting>
  <conditionalFormatting sqref="S321 S325 S329 S333">
    <cfRule type="expression" dxfId="360" priority="18">
      <formula>T321=U321+V321+W321+X321</formula>
    </cfRule>
    <cfRule type="expression" dxfId="359" priority="19">
      <formula>T321&lt;&gt;U321+V321+W321+X321</formula>
    </cfRule>
  </conditionalFormatting>
  <conditionalFormatting sqref="S338 S342 S346">
    <cfRule type="expression" dxfId="358" priority="16">
      <formula>T338&lt;&gt;U338+V338+W338+X338</formula>
    </cfRule>
    <cfRule type="expression" dxfId="357" priority="15">
      <formula>T338=U338+V338+W338+X338</formula>
    </cfRule>
  </conditionalFormatting>
  <conditionalFormatting sqref="Y7:Y9">
    <cfRule type="expression" dxfId="356" priority="1">
      <formula>Y7&lt;&gt;Z7</formula>
    </cfRule>
  </conditionalFormatting>
  <conditionalFormatting sqref="Y13 Y17 Y21 Y25 Y29">
    <cfRule type="expression" dxfId="355" priority="47">
      <formula>Y13&lt;&gt;Z13</formula>
    </cfRule>
  </conditionalFormatting>
  <conditionalFormatting sqref="Y33:Y34">
    <cfRule type="expression" dxfId="354" priority="12">
      <formula>Y33&lt;&gt;Z33</formula>
    </cfRule>
  </conditionalFormatting>
  <conditionalFormatting sqref="Y38 Y42 Y46 Y50 Y54 Y58">
    <cfRule type="expression" dxfId="353" priority="44">
      <formula>Y38&lt;&gt;Z38</formula>
    </cfRule>
  </conditionalFormatting>
  <conditionalFormatting sqref="Y62:Y63">
    <cfRule type="expression" dxfId="352" priority="11">
      <formula>Y62&lt;&gt;Z62</formula>
    </cfRule>
  </conditionalFormatting>
  <conditionalFormatting sqref="Y67 Y71 Y75 Y79 Y83 Y87 Y91">
    <cfRule type="expression" dxfId="351" priority="41">
      <formula>Y67&lt;&gt;Z67</formula>
    </cfRule>
  </conditionalFormatting>
  <conditionalFormatting sqref="Y95:Y96">
    <cfRule type="expression" dxfId="350" priority="10">
      <formula>Y95&lt;&gt;Z95</formula>
    </cfRule>
  </conditionalFormatting>
  <conditionalFormatting sqref="Y100 Y104 Y108 Y112">
    <cfRule type="expression" dxfId="349" priority="38">
      <formula>Y100&lt;&gt;Z100</formula>
    </cfRule>
  </conditionalFormatting>
  <conditionalFormatting sqref="Y116:Y117">
    <cfRule type="expression" dxfId="348" priority="9">
      <formula>Y116&lt;&gt;Z116</formula>
    </cfRule>
  </conditionalFormatting>
  <conditionalFormatting sqref="Y121 Y125 Y129 Y133 Y137 Y141 Y145 Y149">
    <cfRule type="expression" dxfId="347" priority="35">
      <formula>Y121&lt;&gt;Z121</formula>
    </cfRule>
  </conditionalFormatting>
  <conditionalFormatting sqref="Y153:Y154">
    <cfRule type="expression" dxfId="346" priority="8">
      <formula>Y153&lt;&gt;Z153</formula>
    </cfRule>
  </conditionalFormatting>
  <conditionalFormatting sqref="Y158 Y162 Y166 Y170 Y174 Y178 Y182">
    <cfRule type="expression" dxfId="345" priority="32">
      <formula>Y158&lt;&gt;Z158</formula>
    </cfRule>
  </conditionalFormatting>
  <conditionalFormatting sqref="Y186:Y187">
    <cfRule type="expression" dxfId="344" priority="7">
      <formula>Y186&lt;&gt;Z186</formula>
    </cfRule>
  </conditionalFormatting>
  <conditionalFormatting sqref="Y191 Y195 Y199 Y203 Y207 Y211 Y215 Y219 Y223 Y227 Y231">
    <cfRule type="expression" dxfId="343" priority="29">
      <formula>Y191&lt;&gt;Z191</formula>
    </cfRule>
  </conditionalFormatting>
  <conditionalFormatting sqref="Y235:Y238">
    <cfRule type="expression" dxfId="342" priority="6">
      <formula>Y235&lt;&gt;Z235</formula>
    </cfRule>
  </conditionalFormatting>
  <conditionalFormatting sqref="Y242 Y246 Y250 Y254 Y258 Y262 Y266">
    <cfRule type="expression" dxfId="341" priority="26">
      <formula>Y242&lt;&gt;Z242</formula>
    </cfRule>
  </conditionalFormatting>
  <conditionalFormatting sqref="Y270:Y271">
    <cfRule type="expression" dxfId="340" priority="5">
      <formula>Y270&lt;&gt;Z270</formula>
    </cfRule>
  </conditionalFormatting>
  <conditionalFormatting sqref="Y275 Y279 Y283 Y287">
    <cfRule type="expression" dxfId="339" priority="23">
      <formula>Y275&lt;&gt;Z275</formula>
    </cfRule>
  </conditionalFormatting>
  <conditionalFormatting sqref="Y291:Y292">
    <cfRule type="expression" dxfId="338" priority="4">
      <formula>Y291&lt;&gt;Z291</formula>
    </cfRule>
  </conditionalFormatting>
  <conditionalFormatting sqref="Y296 Y300 Y304 Y308 Y312 Y316">
    <cfRule type="expression" dxfId="337" priority="20">
      <formula>Y296&lt;&gt;Z296</formula>
    </cfRule>
  </conditionalFormatting>
  <conditionalFormatting sqref="Y320:Y321">
    <cfRule type="expression" dxfId="336" priority="3">
      <formula>Y320&lt;&gt;Z320</formula>
    </cfRule>
  </conditionalFormatting>
  <conditionalFormatting sqref="Y325 Y329 Y333">
    <cfRule type="expression" dxfId="335" priority="17">
      <formula>Y325&lt;&gt;Z325</formula>
    </cfRule>
  </conditionalFormatting>
  <conditionalFormatting sqref="Y337:Y338">
    <cfRule type="expression" dxfId="334" priority="2">
      <formula>Y337&lt;&gt;Z337</formula>
    </cfRule>
  </conditionalFormatting>
  <conditionalFormatting sqref="Y342 Y346">
    <cfRule type="expression" dxfId="333" priority="14">
      <formula>Y342&lt;&gt;Z342</formula>
    </cfRule>
  </conditionalFormatting>
  <conditionalFormatting sqref="Z236:AF236">
    <cfRule type="expression" dxfId="332" priority="88">
      <formula>Z$5=#REF!</formula>
    </cfRule>
  </conditionalFormatting>
  <conditionalFormatting sqref="Z7:AO7">
    <cfRule type="expression" dxfId="331" priority="98">
      <formula>Z$5=#REF!</formula>
    </cfRule>
  </conditionalFormatting>
  <conditionalFormatting sqref="AQ7:AW7">
    <cfRule type="expression" dxfId="330" priority="51">
      <formula>AQ$5=#REF!</formula>
    </cfRule>
  </conditionalFormatting>
  <conditionalFormatting sqref="AQ236:AW236">
    <cfRule type="expression" dxfId="329" priority="50">
      <formula>AQ$5=#REF!</formula>
    </cfRule>
  </conditionalFormatting>
  <conditionalFormatting sqref="AY7:BE7">
    <cfRule type="expression" dxfId="328" priority="53">
      <formula>AY$5=#REF!</formula>
    </cfRule>
  </conditionalFormatting>
  <conditionalFormatting sqref="AY236:BE236">
    <cfRule type="expression" dxfId="327" priority="52">
      <formula>AY$5=#REF!</formula>
    </cfRule>
  </conditionalFormatting>
  <conditionalFormatting sqref="BG7:BM7">
    <cfRule type="expression" dxfId="326" priority="97">
      <formula>BG$5=#REF!</formula>
    </cfRule>
  </conditionalFormatting>
  <conditionalFormatting sqref="BG236:BM236">
    <cfRule type="expression" dxfId="325" priority="87">
      <formula>BG$5=#REF!</formula>
    </cfRule>
  </conditionalFormatting>
  <conditionalFormatting sqref="BO7:BU7">
    <cfRule type="expression" dxfId="324" priority="55">
      <formula>BO$5=#REF!</formula>
    </cfRule>
  </conditionalFormatting>
  <conditionalFormatting sqref="BO236:BU236">
    <cfRule type="expression" dxfId="323" priority="54">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3" manualBreakCount="3">
    <brk id="61" max="72" man="1"/>
    <brk id="90" max="72" man="1"/>
    <brk id="226" max="72" man="1"/>
  </rowBreaks>
  <colBreaks count="5" manualBreakCount="5">
    <brk id="13" max="350" man="1"/>
    <brk id="17" max="350" man="1"/>
    <brk id="32" max="349" man="1"/>
    <brk id="41" max="350" man="1"/>
    <brk id="57" max="350" man="1"/>
  </colBreaks>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36266AFC-035C-4D5F-AED5-0433B82A8600}">
          <x14:formula1>
            <xm:f>ListaS!$E$10:$E$13</xm:f>
          </x14:formula1>
          <xm:sqref>AI9:AI32 AI34:AI61 AI321:AI336 AI63:AI94 AI96:AI115 AI117:AI152 AI154:AI185 AI187:AI234 AI238:AI269 AI271:AI290 AI292:AI319 AI338:AI349</xm:sqref>
        </x14:dataValidation>
        <x14:dataValidation type="list" allowBlank="1" showInputMessage="1" showErrorMessage="1" xr:uid="{41A83EA0-A05F-4022-894F-094C47B27BA2}">
          <x14:formula1>
            <xm:f>ListaS!$C$10:$C$13</xm:f>
          </x14:formula1>
          <xm:sqref>AH9:AH32 AH34:AH61 AH321:AH336 AH63:AH94 AH96:AH115 AH117:AH152 AH154:AH185 AH187:AH234 AH238:AH269 AH271:AH290 AH292:AH319 AH338:AH349</xm:sqref>
        </x14:dataValidation>
        <x14:dataValidation type="list" allowBlank="1" showInputMessage="1" showErrorMessage="1" xr:uid="{3AD48EC8-ED4C-4CC0-AFAE-19FCF59BD240}">
          <x14:formula1>
            <xm:f>ListaS!$G$10:$G$11</xm:f>
          </x14:formula1>
          <xm:sqref>AJ9:AJ32 AJ34:AJ61 AJ321:AJ336 AJ63:AJ94 AJ96:AJ115 AJ117:AJ152 AJ154:AJ185 AJ187:AJ234 AJ238:AJ269 AJ271:AJ290 AJ292:AJ319 AJ338:AJ349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V1201"/>
  <sheetViews>
    <sheetView topLeftCell="L1" zoomScale="80" zoomScaleNormal="80" zoomScaleSheetLayoutView="70" workbookViewId="0">
      <pane ySplit="2" topLeftCell="A3" activePane="bottomLeft" state="frozen"/>
      <selection activeCell="O1" sqref="O1"/>
      <selection pane="bottomLeft" activeCell="O3" sqref="O3"/>
    </sheetView>
  </sheetViews>
  <sheetFormatPr baseColWidth="10" defaultColWidth="11.5703125" defaultRowHeight="30" customHeight="1" x14ac:dyDescent="0.3"/>
  <cols>
    <col min="1" max="1" width="5.28515625" style="173" customWidth="1"/>
    <col min="2" max="3" width="3.7109375" style="173" customWidth="1"/>
    <col min="4" max="7" width="3.7109375" style="58" customWidth="1"/>
    <col min="8" max="14" width="3.7109375" style="171" customWidth="1"/>
    <col min="15" max="15" width="8.5703125" style="158" customWidth="1"/>
    <col min="16" max="16" width="90.7109375" style="159" customWidth="1"/>
    <col min="17" max="17" width="6.42578125" style="160" customWidth="1"/>
    <col min="18" max="18" width="90.7109375" style="161" customWidth="1"/>
    <col min="19" max="19" width="9.85546875" style="162" customWidth="1"/>
    <col min="20" max="20" width="11.5703125" customWidth="1"/>
    <col min="21" max="21" width="11.5703125" style="212" customWidth="1"/>
    <col min="22" max="22" width="11.5703125" style="200" customWidth="1"/>
    <col min="23" max="23" width="11.5703125" customWidth="1"/>
    <col min="24" max="25" width="11.42578125" customWidth="1"/>
  </cols>
  <sheetData>
    <row r="1" spans="1:21" ht="76.900000000000006" customHeight="1" x14ac:dyDescent="0.25">
      <c r="A1" s="176" t="s">
        <v>261</v>
      </c>
      <c r="B1" s="980" t="s">
        <v>262</v>
      </c>
      <c r="C1" s="980"/>
      <c r="D1" s="981" t="s">
        <v>263</v>
      </c>
      <c r="E1" s="981"/>
      <c r="F1" s="981"/>
      <c r="G1" s="982" t="s">
        <v>264</v>
      </c>
      <c r="H1" s="982"/>
      <c r="I1" s="982"/>
      <c r="J1" s="982"/>
      <c r="K1" s="983" t="s">
        <v>265</v>
      </c>
      <c r="L1" s="983"/>
      <c r="M1" s="983"/>
      <c r="N1" s="983"/>
      <c r="O1" s="979" t="s">
        <v>266</v>
      </c>
      <c r="P1" s="979"/>
      <c r="Q1" s="979"/>
      <c r="R1" s="979"/>
      <c r="S1" s="979"/>
      <c r="T1" s="979"/>
    </row>
    <row r="2" spans="1:21" ht="30" customHeight="1" x14ac:dyDescent="0.25">
      <c r="A2" s="174">
        <v>4</v>
      </c>
      <c r="B2" s="175">
        <f>SUM(C3:C1091)</f>
        <v>36</v>
      </c>
      <c r="C2" s="175"/>
      <c r="D2" s="165">
        <f>SUM(E3:E1091)</f>
        <v>162</v>
      </c>
      <c r="E2" s="165"/>
      <c r="F2" s="165"/>
      <c r="G2" s="166">
        <f>SUM(H3:H1091)</f>
        <v>818</v>
      </c>
      <c r="H2" s="166"/>
      <c r="I2" s="166"/>
      <c r="J2" s="166"/>
      <c r="K2" s="167">
        <f>SUM(L3:L1091)</f>
        <v>950</v>
      </c>
      <c r="L2" s="167"/>
      <c r="M2" s="167"/>
      <c r="N2" s="167"/>
      <c r="O2" s="833"/>
      <c r="P2" s="834" t="s">
        <v>267</v>
      </c>
      <c r="Q2" s="834" t="s">
        <v>268</v>
      </c>
      <c r="R2" s="834" t="s">
        <v>269</v>
      </c>
      <c r="S2" s="835" t="s">
        <v>270</v>
      </c>
      <c r="T2" s="834" t="s">
        <v>271</v>
      </c>
      <c r="U2" s="212">
        <f>SUM(U4:U1144)</f>
        <v>292</v>
      </c>
    </row>
    <row r="3" spans="1:21" ht="30" customHeight="1" x14ac:dyDescent="0.25">
      <c r="C3" s="172">
        <v>12</v>
      </c>
      <c r="E3" s="164">
        <f>SUM(F4:F240)</f>
        <v>42</v>
      </c>
      <c r="F3" s="163"/>
      <c r="G3" s="163"/>
      <c r="H3" s="169">
        <f>SUM(I4:I226)</f>
        <v>157</v>
      </c>
      <c r="I3" s="163"/>
      <c r="J3" s="163"/>
      <c r="K3" s="163"/>
      <c r="L3" s="170">
        <f>SUM(M4:M226)</f>
        <v>183</v>
      </c>
      <c r="M3" s="163"/>
      <c r="N3" s="163"/>
      <c r="O3" s="836" t="s">
        <v>272</v>
      </c>
      <c r="P3" s="837" t="s">
        <v>273</v>
      </c>
      <c r="Q3" s="836"/>
      <c r="R3" s="838"/>
      <c r="S3" s="839"/>
      <c r="T3" s="836"/>
    </row>
    <row r="4" spans="1:21" ht="30" customHeight="1" x14ac:dyDescent="0.25">
      <c r="D4" s="163"/>
      <c r="E4" s="163"/>
      <c r="F4" s="164">
        <v>4</v>
      </c>
      <c r="G4" s="163"/>
      <c r="I4" s="169">
        <f>SUM(J5:J25)</f>
        <v>20</v>
      </c>
      <c r="J4" s="163"/>
      <c r="K4" s="163"/>
      <c r="L4" s="163"/>
      <c r="M4" s="170">
        <f>SUM(N5:N25)</f>
        <v>20</v>
      </c>
      <c r="N4" s="163"/>
      <c r="O4" s="840" t="s">
        <v>274</v>
      </c>
      <c r="P4" s="841" t="s">
        <v>275</v>
      </c>
      <c r="Q4" s="840" t="s">
        <v>276</v>
      </c>
      <c r="R4" s="840" t="s">
        <v>277</v>
      </c>
      <c r="S4" s="842" t="s">
        <v>270</v>
      </c>
      <c r="T4" s="840" t="s">
        <v>271</v>
      </c>
      <c r="U4" s="212">
        <v>6</v>
      </c>
    </row>
    <row r="5" spans="1:21" ht="30" customHeight="1" x14ac:dyDescent="0.25">
      <c r="D5" s="163"/>
      <c r="E5" s="163"/>
      <c r="F5" s="163"/>
      <c r="G5" s="163"/>
      <c r="H5" s="163"/>
      <c r="I5" s="163"/>
      <c r="J5" s="169">
        <v>5</v>
      </c>
      <c r="K5" s="163"/>
      <c r="L5" s="163"/>
      <c r="M5" s="163"/>
      <c r="N5" s="170">
        <v>5</v>
      </c>
      <c r="O5" s="843" t="s">
        <v>278</v>
      </c>
      <c r="P5" s="844" t="s">
        <v>279</v>
      </c>
      <c r="Q5" s="845"/>
      <c r="R5" s="845"/>
      <c r="S5" s="846"/>
      <c r="T5" s="845"/>
    </row>
    <row r="6" spans="1:21" ht="30" customHeight="1" x14ac:dyDescent="0.25">
      <c r="D6" s="163"/>
      <c r="E6" s="163"/>
      <c r="F6" s="163"/>
      <c r="G6" s="163"/>
      <c r="H6" s="163"/>
      <c r="I6" s="163"/>
      <c r="J6" s="163"/>
      <c r="K6" s="163"/>
      <c r="L6" s="163"/>
      <c r="M6" s="163"/>
      <c r="N6" s="163"/>
      <c r="O6" s="847" t="s">
        <v>280</v>
      </c>
      <c r="P6" s="848" t="s">
        <v>281</v>
      </c>
      <c r="Q6" s="849">
        <v>1</v>
      </c>
      <c r="R6" s="850" t="s">
        <v>282</v>
      </c>
      <c r="S6" s="851">
        <v>2</v>
      </c>
      <c r="T6" s="850"/>
    </row>
    <row r="7" spans="1:21" ht="30" customHeight="1" x14ac:dyDescent="0.25">
      <c r="D7" s="163"/>
      <c r="E7" s="163"/>
      <c r="F7" s="163"/>
      <c r="G7" s="163"/>
      <c r="H7" s="163"/>
      <c r="I7" s="163"/>
      <c r="J7" s="163"/>
      <c r="K7" s="163"/>
      <c r="L7" s="163"/>
      <c r="M7" s="163"/>
      <c r="N7" s="163"/>
      <c r="O7" s="847" t="s">
        <v>283</v>
      </c>
      <c r="P7" s="848" t="s">
        <v>284</v>
      </c>
      <c r="Q7" s="849">
        <v>2</v>
      </c>
      <c r="R7" s="850" t="s">
        <v>285</v>
      </c>
      <c r="S7" s="851">
        <v>6</v>
      </c>
      <c r="T7" s="850"/>
    </row>
    <row r="8" spans="1:21" ht="30" customHeight="1" x14ac:dyDescent="0.25">
      <c r="D8" s="163"/>
      <c r="E8" s="163"/>
      <c r="F8" s="163"/>
      <c r="G8" s="163"/>
      <c r="H8" s="163"/>
      <c r="I8" s="163"/>
      <c r="J8" s="163"/>
      <c r="K8" s="163"/>
      <c r="L8" s="163"/>
      <c r="M8" s="163"/>
      <c r="N8" s="163"/>
      <c r="O8" s="847" t="s">
        <v>286</v>
      </c>
      <c r="P8" s="848" t="s">
        <v>287</v>
      </c>
      <c r="Q8" s="849">
        <v>3</v>
      </c>
      <c r="R8" s="850" t="s">
        <v>288</v>
      </c>
      <c r="S8" s="851">
        <v>1</v>
      </c>
      <c r="T8" s="850"/>
    </row>
    <row r="9" spans="1:21" ht="30" customHeight="1" x14ac:dyDescent="0.25">
      <c r="D9" s="163"/>
      <c r="E9" s="163"/>
      <c r="F9" s="163"/>
      <c r="G9" s="163"/>
      <c r="H9" s="163"/>
      <c r="I9" s="163"/>
      <c r="J9" s="163"/>
      <c r="K9" s="163"/>
      <c r="L9" s="163"/>
      <c r="M9" s="163"/>
      <c r="N9" s="163"/>
      <c r="O9" s="847" t="s">
        <v>289</v>
      </c>
      <c r="P9" s="848" t="s">
        <v>290</v>
      </c>
      <c r="Q9" s="849">
        <v>4</v>
      </c>
      <c r="R9" s="850" t="s">
        <v>291</v>
      </c>
      <c r="S9" s="851">
        <v>2</v>
      </c>
      <c r="T9" s="850"/>
    </row>
    <row r="10" spans="1:21" ht="30" customHeight="1" x14ac:dyDescent="0.25">
      <c r="D10" s="163"/>
      <c r="E10" s="163"/>
      <c r="F10" s="163"/>
      <c r="G10" s="163"/>
      <c r="H10" s="163"/>
      <c r="I10" s="163"/>
      <c r="J10" s="163"/>
      <c r="K10" s="163"/>
      <c r="L10" s="163"/>
      <c r="M10" s="163"/>
      <c r="N10" s="163"/>
      <c r="O10" s="847" t="s">
        <v>292</v>
      </c>
      <c r="P10" s="848" t="s">
        <v>293</v>
      </c>
      <c r="Q10" s="849">
        <v>5</v>
      </c>
      <c r="R10" s="850" t="s">
        <v>294</v>
      </c>
      <c r="S10" s="851">
        <v>3</v>
      </c>
      <c r="T10" s="850"/>
    </row>
    <row r="11" spans="1:21" ht="30" customHeight="1" x14ac:dyDescent="0.25">
      <c r="D11" s="163"/>
      <c r="E11" s="163"/>
      <c r="F11" s="163"/>
      <c r="G11" s="163"/>
      <c r="H11" s="163"/>
      <c r="I11" s="163"/>
      <c r="J11" s="169">
        <v>4</v>
      </c>
      <c r="K11" s="163"/>
      <c r="L11" s="163"/>
      <c r="M11" s="163"/>
      <c r="N11" s="170">
        <v>4</v>
      </c>
      <c r="O11" s="843" t="s">
        <v>295</v>
      </c>
      <c r="P11" s="844" t="s">
        <v>31</v>
      </c>
      <c r="Q11" s="845"/>
      <c r="R11" s="845"/>
      <c r="S11" s="846"/>
      <c r="T11" s="845"/>
    </row>
    <row r="12" spans="1:21" ht="30" customHeight="1" x14ac:dyDescent="0.25">
      <c r="D12" s="163"/>
      <c r="E12" s="163"/>
      <c r="F12" s="163"/>
      <c r="G12" s="163"/>
      <c r="H12" s="163"/>
      <c r="I12" s="163"/>
      <c r="J12" s="163"/>
      <c r="K12" s="163"/>
      <c r="L12" s="163"/>
      <c r="M12" s="163"/>
      <c r="N12" s="163"/>
      <c r="O12" s="847" t="s">
        <v>296</v>
      </c>
      <c r="P12" s="848" t="s">
        <v>297</v>
      </c>
      <c r="Q12" s="849">
        <v>6</v>
      </c>
      <c r="R12" s="850" t="s">
        <v>298</v>
      </c>
      <c r="S12" s="851">
        <v>200</v>
      </c>
      <c r="T12" s="850"/>
    </row>
    <row r="13" spans="1:21" ht="30" customHeight="1" x14ac:dyDescent="0.25">
      <c r="D13" s="163"/>
      <c r="E13" s="163"/>
      <c r="F13" s="163"/>
      <c r="G13" s="163"/>
      <c r="H13" s="163"/>
      <c r="I13" s="163"/>
      <c r="J13" s="163"/>
      <c r="K13" s="163"/>
      <c r="L13" s="163"/>
      <c r="M13" s="163"/>
      <c r="N13" s="163"/>
      <c r="O13" s="847" t="s">
        <v>299</v>
      </c>
      <c r="P13" s="848" t="s">
        <v>300</v>
      </c>
      <c r="Q13" s="849">
        <v>7</v>
      </c>
      <c r="R13" s="850" t="s">
        <v>301</v>
      </c>
      <c r="S13" s="851">
        <v>100</v>
      </c>
      <c r="T13" s="850"/>
    </row>
    <row r="14" spans="1:21" ht="30" customHeight="1" x14ac:dyDescent="0.25">
      <c r="D14" s="163"/>
      <c r="E14" s="163"/>
      <c r="F14" s="163"/>
      <c r="G14" s="163"/>
      <c r="H14" s="163"/>
      <c r="I14" s="163"/>
      <c r="J14" s="163"/>
      <c r="K14" s="163"/>
      <c r="L14" s="163"/>
      <c r="M14" s="163"/>
      <c r="N14" s="163"/>
      <c r="O14" s="847" t="s">
        <v>302</v>
      </c>
      <c r="P14" s="848" t="s">
        <v>303</v>
      </c>
      <c r="Q14" s="849">
        <v>8</v>
      </c>
      <c r="R14" s="850" t="s">
        <v>304</v>
      </c>
      <c r="S14" s="851">
        <v>200</v>
      </c>
      <c r="T14" s="850"/>
    </row>
    <row r="15" spans="1:21" ht="30" customHeight="1" x14ac:dyDescent="0.25">
      <c r="D15" s="163"/>
      <c r="E15" s="163"/>
      <c r="F15" s="163"/>
      <c r="G15" s="163"/>
      <c r="H15" s="163"/>
      <c r="I15" s="163"/>
      <c r="J15" s="163"/>
      <c r="K15" s="163"/>
      <c r="L15" s="163"/>
      <c r="M15" s="163"/>
      <c r="N15" s="163"/>
      <c r="O15" s="847" t="s">
        <v>305</v>
      </c>
      <c r="P15" s="848" t="s">
        <v>306</v>
      </c>
      <c r="Q15" s="849">
        <v>9</v>
      </c>
      <c r="R15" s="850" t="s">
        <v>298</v>
      </c>
      <c r="S15" s="851">
        <v>1</v>
      </c>
      <c r="T15" s="850"/>
    </row>
    <row r="16" spans="1:21" ht="30" customHeight="1" x14ac:dyDescent="0.25">
      <c r="D16" s="163"/>
      <c r="E16" s="163"/>
      <c r="F16" s="163"/>
      <c r="G16" s="163"/>
      <c r="H16" s="163"/>
      <c r="I16" s="163"/>
      <c r="J16" s="169">
        <v>8</v>
      </c>
      <c r="K16" s="163"/>
      <c r="L16" s="163"/>
      <c r="M16" s="163"/>
      <c r="N16" s="170">
        <v>8</v>
      </c>
      <c r="O16" s="843" t="s">
        <v>307</v>
      </c>
      <c r="P16" s="844" t="s">
        <v>32</v>
      </c>
      <c r="Q16" s="845"/>
      <c r="R16" s="845"/>
      <c r="S16" s="846"/>
      <c r="T16" s="845"/>
    </row>
    <row r="17" spans="4:21" ht="30" customHeight="1" x14ac:dyDescent="0.25">
      <c r="D17" s="163"/>
      <c r="E17" s="163"/>
      <c r="F17" s="163"/>
      <c r="G17" s="163"/>
      <c r="H17" s="163"/>
      <c r="I17" s="163"/>
      <c r="J17" s="163"/>
      <c r="K17" s="163"/>
      <c r="L17" s="163"/>
      <c r="M17" s="163"/>
      <c r="N17" s="163"/>
      <c r="O17" s="847" t="s">
        <v>308</v>
      </c>
      <c r="P17" s="848" t="s">
        <v>309</v>
      </c>
      <c r="Q17" s="849">
        <v>10</v>
      </c>
      <c r="R17" s="850" t="s">
        <v>310</v>
      </c>
      <c r="S17" s="851">
        <v>1</v>
      </c>
      <c r="T17" s="850"/>
    </row>
    <row r="18" spans="4:21" ht="30" customHeight="1" x14ac:dyDescent="0.25">
      <c r="D18" s="163"/>
      <c r="E18" s="163"/>
      <c r="F18" s="163"/>
      <c r="G18" s="163"/>
      <c r="H18" s="163"/>
      <c r="I18" s="163"/>
      <c r="J18" s="163"/>
      <c r="K18" s="163"/>
      <c r="L18" s="163"/>
      <c r="M18" s="163"/>
      <c r="N18" s="163"/>
      <c r="O18" s="847" t="s">
        <v>311</v>
      </c>
      <c r="P18" s="848" t="s">
        <v>312</v>
      </c>
      <c r="Q18" s="849">
        <v>11</v>
      </c>
      <c r="R18" s="850" t="s">
        <v>313</v>
      </c>
      <c r="S18" s="851">
        <v>1</v>
      </c>
      <c r="T18" s="850"/>
    </row>
    <row r="19" spans="4:21" ht="30" customHeight="1" x14ac:dyDescent="0.25">
      <c r="D19" s="163"/>
      <c r="E19" s="163"/>
      <c r="F19" s="163"/>
      <c r="G19" s="163"/>
      <c r="H19" s="163"/>
      <c r="I19" s="163"/>
      <c r="J19" s="163"/>
      <c r="K19" s="163"/>
      <c r="L19" s="163"/>
      <c r="M19" s="163"/>
      <c r="N19" s="163"/>
      <c r="O19" s="847" t="s">
        <v>314</v>
      </c>
      <c r="P19" s="848" t="s">
        <v>315</v>
      </c>
      <c r="Q19" s="849">
        <v>12</v>
      </c>
      <c r="R19" s="850" t="s">
        <v>316</v>
      </c>
      <c r="S19" s="851">
        <v>1</v>
      </c>
      <c r="T19" s="850"/>
    </row>
    <row r="20" spans="4:21" ht="30" customHeight="1" x14ac:dyDescent="0.25">
      <c r="D20" s="163"/>
      <c r="E20" s="163"/>
      <c r="F20" s="163"/>
      <c r="G20" s="163"/>
      <c r="H20" s="163"/>
      <c r="I20" s="163"/>
      <c r="J20" s="163"/>
      <c r="K20" s="163"/>
      <c r="L20" s="163"/>
      <c r="M20" s="163"/>
      <c r="N20" s="163"/>
      <c r="O20" s="847" t="s">
        <v>317</v>
      </c>
      <c r="P20" s="848" t="s">
        <v>318</v>
      </c>
      <c r="Q20" s="849">
        <v>13</v>
      </c>
      <c r="R20" s="850" t="s">
        <v>319</v>
      </c>
      <c r="S20" s="851">
        <v>1</v>
      </c>
      <c r="T20" s="850"/>
    </row>
    <row r="21" spans="4:21" ht="30" customHeight="1" x14ac:dyDescent="0.25">
      <c r="D21" s="163"/>
      <c r="E21" s="163"/>
      <c r="F21" s="163"/>
      <c r="G21" s="163"/>
      <c r="H21" s="163"/>
      <c r="I21" s="163"/>
      <c r="J21" s="163"/>
      <c r="K21" s="163"/>
      <c r="L21" s="163"/>
      <c r="M21" s="163"/>
      <c r="N21" s="163"/>
      <c r="O21" s="847" t="s">
        <v>320</v>
      </c>
      <c r="P21" s="848" t="s">
        <v>321</v>
      </c>
      <c r="Q21" s="849">
        <v>14</v>
      </c>
      <c r="R21" s="850" t="s">
        <v>322</v>
      </c>
      <c r="S21" s="851">
        <v>250</v>
      </c>
      <c r="T21" s="850"/>
    </row>
    <row r="22" spans="4:21" ht="30" customHeight="1" x14ac:dyDescent="0.25">
      <c r="D22" s="163"/>
      <c r="E22" s="163"/>
      <c r="F22" s="163"/>
      <c r="G22" s="163"/>
      <c r="H22" s="163"/>
      <c r="I22" s="163"/>
      <c r="J22" s="163"/>
      <c r="K22" s="163"/>
      <c r="L22" s="163"/>
      <c r="M22" s="163"/>
      <c r="N22" s="163"/>
      <c r="O22" s="847" t="s">
        <v>323</v>
      </c>
      <c r="P22" s="848" t="s">
        <v>324</v>
      </c>
      <c r="Q22" s="849">
        <v>15</v>
      </c>
      <c r="R22" s="850" t="s">
        <v>325</v>
      </c>
      <c r="S22" s="851">
        <v>8</v>
      </c>
      <c r="T22" s="850"/>
    </row>
    <row r="23" spans="4:21" ht="30" customHeight="1" x14ac:dyDescent="0.25">
      <c r="D23" s="163"/>
      <c r="E23" s="163"/>
      <c r="F23" s="163"/>
      <c r="G23" s="163"/>
      <c r="H23" s="163"/>
      <c r="I23" s="163"/>
      <c r="J23" s="163"/>
      <c r="K23" s="163"/>
      <c r="L23" s="163"/>
      <c r="M23" s="163"/>
      <c r="N23" s="163"/>
      <c r="O23" s="847" t="s">
        <v>326</v>
      </c>
      <c r="P23" s="848" t="s">
        <v>327</v>
      </c>
      <c r="Q23" s="849">
        <v>16</v>
      </c>
      <c r="R23" s="850" t="s">
        <v>328</v>
      </c>
      <c r="S23" s="851">
        <v>1</v>
      </c>
      <c r="T23" s="850"/>
    </row>
    <row r="24" spans="4:21" ht="30" customHeight="1" x14ac:dyDescent="0.25">
      <c r="D24" s="163"/>
      <c r="E24" s="163"/>
      <c r="F24" s="163"/>
      <c r="G24" s="163"/>
      <c r="H24" s="163"/>
      <c r="I24" s="163"/>
      <c r="J24" s="163"/>
      <c r="K24" s="163"/>
      <c r="L24" s="163"/>
      <c r="M24" s="163"/>
      <c r="N24" s="163"/>
      <c r="O24" s="847" t="s">
        <v>329</v>
      </c>
      <c r="P24" s="848" t="s">
        <v>330</v>
      </c>
      <c r="Q24" s="849">
        <v>17</v>
      </c>
      <c r="R24" s="850" t="s">
        <v>288</v>
      </c>
      <c r="S24" s="851">
        <v>1</v>
      </c>
      <c r="T24" s="850"/>
    </row>
    <row r="25" spans="4:21" ht="30" customHeight="1" x14ac:dyDescent="0.25">
      <c r="D25" s="163"/>
      <c r="E25" s="163"/>
      <c r="F25" s="163"/>
      <c r="G25" s="163"/>
      <c r="H25" s="163"/>
      <c r="I25" s="163"/>
      <c r="J25" s="169">
        <v>3</v>
      </c>
      <c r="K25" s="163"/>
      <c r="L25" s="163"/>
      <c r="M25" s="163"/>
      <c r="N25" s="170">
        <v>3</v>
      </c>
      <c r="O25" s="852" t="s">
        <v>331</v>
      </c>
      <c r="P25" s="844" t="s">
        <v>332</v>
      </c>
      <c r="Q25" s="845"/>
      <c r="R25" s="845"/>
      <c r="S25" s="846"/>
      <c r="T25" s="845"/>
    </row>
    <row r="26" spans="4:21" ht="30" customHeight="1" x14ac:dyDescent="0.25">
      <c r="D26" s="163"/>
      <c r="E26" s="163"/>
      <c r="F26" s="163"/>
      <c r="G26" s="163"/>
      <c r="H26" s="163"/>
      <c r="I26" s="163"/>
      <c r="J26" s="163"/>
      <c r="K26" s="163"/>
      <c r="L26" s="163"/>
      <c r="M26" s="163"/>
      <c r="N26" s="163"/>
      <c r="O26" s="847" t="s">
        <v>333</v>
      </c>
      <c r="P26" s="848" t="s">
        <v>334</v>
      </c>
      <c r="Q26" s="849">
        <v>18</v>
      </c>
      <c r="R26" s="850" t="s">
        <v>301</v>
      </c>
      <c r="S26" s="851">
        <v>1000</v>
      </c>
      <c r="T26" s="850"/>
    </row>
    <row r="27" spans="4:21" ht="30" customHeight="1" x14ac:dyDescent="0.25">
      <c r="D27" s="163"/>
      <c r="E27" s="163"/>
      <c r="F27" s="163"/>
      <c r="G27" s="163"/>
      <c r="H27" s="163"/>
      <c r="I27" s="163"/>
      <c r="J27" s="163"/>
      <c r="K27" s="163"/>
      <c r="L27" s="163"/>
      <c r="M27" s="163"/>
      <c r="N27" s="163"/>
      <c r="O27" s="847" t="s">
        <v>335</v>
      </c>
      <c r="P27" s="848" t="s">
        <v>336</v>
      </c>
      <c r="Q27" s="849">
        <v>19</v>
      </c>
      <c r="R27" s="850" t="s">
        <v>337</v>
      </c>
      <c r="S27" s="851">
        <v>2500</v>
      </c>
      <c r="T27" s="850"/>
    </row>
    <row r="28" spans="4:21" ht="30" customHeight="1" x14ac:dyDescent="0.25">
      <c r="D28" s="163"/>
      <c r="E28" s="163"/>
      <c r="F28" s="163"/>
      <c r="G28" s="163"/>
      <c r="H28" s="163"/>
      <c r="I28" s="163"/>
      <c r="J28" s="163"/>
      <c r="K28" s="163"/>
      <c r="L28" s="163"/>
      <c r="M28" s="163"/>
      <c r="N28" s="163"/>
      <c r="O28" s="847" t="s">
        <v>338</v>
      </c>
      <c r="P28" s="848" t="s">
        <v>339</v>
      </c>
      <c r="Q28" s="849">
        <v>20</v>
      </c>
      <c r="R28" s="850" t="s">
        <v>340</v>
      </c>
      <c r="S28" s="851">
        <v>200</v>
      </c>
      <c r="T28" s="850"/>
    </row>
    <row r="29" spans="4:21" ht="30" customHeight="1" x14ac:dyDescent="0.25">
      <c r="D29" s="163"/>
      <c r="E29" s="163"/>
      <c r="F29" s="164">
        <v>8</v>
      </c>
      <c r="G29" s="163"/>
      <c r="H29" s="163"/>
      <c r="I29" s="169">
        <f>SUM(J30:J70)</f>
        <v>37</v>
      </c>
      <c r="J29" s="163"/>
      <c r="K29" s="163"/>
      <c r="L29" s="163"/>
      <c r="M29" s="170">
        <f>SUM(N30:N70)</f>
        <v>37</v>
      </c>
      <c r="N29" s="163"/>
      <c r="O29" s="840">
        <v>1.2</v>
      </c>
      <c r="P29" s="841" t="s">
        <v>341</v>
      </c>
      <c r="Q29" s="840" t="s">
        <v>276</v>
      </c>
      <c r="R29" s="840" t="s">
        <v>277</v>
      </c>
      <c r="S29" s="842" t="s">
        <v>270</v>
      </c>
      <c r="T29" s="840"/>
      <c r="U29" s="212">
        <v>4</v>
      </c>
    </row>
    <row r="30" spans="4:21" ht="30" customHeight="1" x14ac:dyDescent="0.25">
      <c r="D30" s="163"/>
      <c r="E30" s="163"/>
      <c r="F30" s="163"/>
      <c r="G30" s="163"/>
      <c r="H30" s="163"/>
      <c r="I30" s="163"/>
      <c r="J30" s="169">
        <v>8</v>
      </c>
      <c r="K30" s="163"/>
      <c r="L30" s="163"/>
      <c r="M30" s="163"/>
      <c r="N30" s="170">
        <v>8</v>
      </c>
      <c r="O30" s="852" t="s">
        <v>342</v>
      </c>
      <c r="P30" s="844" t="s">
        <v>36</v>
      </c>
      <c r="Q30" s="845"/>
      <c r="R30" s="845"/>
      <c r="S30" s="846"/>
      <c r="T30" s="845"/>
    </row>
    <row r="31" spans="4:21" ht="30" customHeight="1" x14ac:dyDescent="0.25">
      <c r="D31" s="163"/>
      <c r="E31" s="163"/>
      <c r="F31" s="163"/>
      <c r="G31" s="163"/>
      <c r="H31" s="163"/>
      <c r="I31" s="163"/>
      <c r="J31" s="163"/>
      <c r="K31" s="163"/>
      <c r="L31" s="163"/>
      <c r="M31" s="163"/>
      <c r="N31" s="163"/>
      <c r="O31" s="847" t="s">
        <v>343</v>
      </c>
      <c r="P31" s="848" t="s">
        <v>344</v>
      </c>
      <c r="Q31" s="849">
        <v>21</v>
      </c>
      <c r="R31" s="850" t="s">
        <v>345</v>
      </c>
      <c r="S31" s="851">
        <v>2</v>
      </c>
      <c r="T31" s="850"/>
    </row>
    <row r="32" spans="4:21" ht="30" customHeight="1" x14ac:dyDescent="0.25">
      <c r="D32" s="163"/>
      <c r="E32" s="163"/>
      <c r="F32" s="163"/>
      <c r="G32" s="163"/>
      <c r="H32" s="163"/>
      <c r="I32" s="163"/>
      <c r="J32" s="163"/>
      <c r="K32" s="163"/>
      <c r="L32" s="163"/>
      <c r="M32" s="163"/>
      <c r="N32" s="163"/>
      <c r="O32" s="847" t="s">
        <v>346</v>
      </c>
      <c r="P32" s="848" t="s">
        <v>347</v>
      </c>
      <c r="Q32" s="849">
        <v>22</v>
      </c>
      <c r="R32" s="850" t="s">
        <v>348</v>
      </c>
      <c r="S32" s="851">
        <v>8</v>
      </c>
      <c r="T32" s="850"/>
    </row>
    <row r="33" spans="4:20" ht="30" customHeight="1" x14ac:dyDescent="0.25">
      <c r="D33" s="163"/>
      <c r="E33" s="163"/>
      <c r="F33" s="163"/>
      <c r="G33" s="163"/>
      <c r="H33" s="163"/>
      <c r="I33" s="163"/>
      <c r="J33" s="163"/>
      <c r="K33" s="163"/>
      <c r="L33" s="163"/>
      <c r="M33" s="163"/>
      <c r="N33" s="163"/>
      <c r="O33" s="847" t="s">
        <v>349</v>
      </c>
      <c r="P33" s="848" t="s">
        <v>350</v>
      </c>
      <c r="Q33" s="849">
        <v>23</v>
      </c>
      <c r="R33" s="850" t="s">
        <v>351</v>
      </c>
      <c r="S33" s="851">
        <v>1</v>
      </c>
      <c r="T33" s="850"/>
    </row>
    <row r="34" spans="4:20" ht="30" customHeight="1" x14ac:dyDescent="0.25">
      <c r="D34" s="163"/>
      <c r="E34" s="163"/>
      <c r="F34" s="163"/>
      <c r="G34" s="163"/>
      <c r="H34" s="163"/>
      <c r="I34" s="163"/>
      <c r="J34" s="163"/>
      <c r="K34" s="163"/>
      <c r="L34" s="163"/>
      <c r="M34" s="163"/>
      <c r="N34" s="163"/>
      <c r="O34" s="847" t="s">
        <v>352</v>
      </c>
      <c r="P34" s="848" t="s">
        <v>353</v>
      </c>
      <c r="Q34" s="849">
        <v>24</v>
      </c>
      <c r="R34" s="850" t="s">
        <v>348</v>
      </c>
      <c r="S34" s="851">
        <v>20</v>
      </c>
      <c r="T34" s="850"/>
    </row>
    <row r="35" spans="4:20" ht="30" customHeight="1" x14ac:dyDescent="0.25">
      <c r="D35" s="163"/>
      <c r="E35" s="163"/>
      <c r="F35" s="163"/>
      <c r="G35" s="163"/>
      <c r="H35" s="163"/>
      <c r="I35" s="163"/>
      <c r="J35" s="163"/>
      <c r="K35" s="163"/>
      <c r="L35" s="163"/>
      <c r="M35" s="163"/>
      <c r="N35" s="163"/>
      <c r="O35" s="847" t="s">
        <v>354</v>
      </c>
      <c r="P35" s="848" t="s">
        <v>355</v>
      </c>
      <c r="Q35" s="849">
        <v>25</v>
      </c>
      <c r="R35" s="850" t="s">
        <v>356</v>
      </c>
      <c r="S35" s="851">
        <v>8</v>
      </c>
      <c r="T35" s="850"/>
    </row>
    <row r="36" spans="4:20" ht="30" customHeight="1" x14ac:dyDescent="0.25">
      <c r="D36" s="163"/>
      <c r="E36" s="163"/>
      <c r="F36" s="163"/>
      <c r="G36" s="163"/>
      <c r="H36" s="163"/>
      <c r="I36" s="163"/>
      <c r="J36" s="163"/>
      <c r="K36" s="163"/>
      <c r="L36" s="163"/>
      <c r="M36" s="163"/>
      <c r="N36" s="163"/>
      <c r="O36" s="847" t="s">
        <v>357</v>
      </c>
      <c r="P36" s="848" t="s">
        <v>358</v>
      </c>
      <c r="Q36" s="849">
        <v>26</v>
      </c>
      <c r="R36" s="850" t="s">
        <v>359</v>
      </c>
      <c r="S36" s="851">
        <v>20</v>
      </c>
      <c r="T36" s="850"/>
    </row>
    <row r="37" spans="4:20" ht="30" customHeight="1" x14ac:dyDescent="0.25">
      <c r="D37" s="163"/>
      <c r="E37" s="163"/>
      <c r="F37" s="163"/>
      <c r="G37" s="163"/>
      <c r="H37" s="163"/>
      <c r="I37" s="163"/>
      <c r="J37" s="163"/>
      <c r="K37" s="163"/>
      <c r="L37" s="163"/>
      <c r="M37" s="163"/>
      <c r="N37" s="163"/>
      <c r="O37" s="847" t="s">
        <v>360</v>
      </c>
      <c r="P37" s="848" t="s">
        <v>361</v>
      </c>
      <c r="Q37" s="849">
        <v>27</v>
      </c>
      <c r="R37" s="850" t="s">
        <v>362</v>
      </c>
      <c r="S37" s="851">
        <v>12</v>
      </c>
      <c r="T37" s="850"/>
    </row>
    <row r="38" spans="4:20" ht="30" customHeight="1" x14ac:dyDescent="0.25">
      <c r="D38" s="163"/>
      <c r="E38" s="163"/>
      <c r="F38" s="163"/>
      <c r="G38" s="163"/>
      <c r="H38" s="163"/>
      <c r="I38" s="163"/>
      <c r="J38" s="163"/>
      <c r="K38" s="163"/>
      <c r="L38" s="163"/>
      <c r="M38" s="163"/>
      <c r="N38" s="163"/>
      <c r="O38" s="847" t="s">
        <v>363</v>
      </c>
      <c r="P38" s="848" t="s">
        <v>364</v>
      </c>
      <c r="Q38" s="849">
        <v>28</v>
      </c>
      <c r="R38" s="850" t="s">
        <v>365</v>
      </c>
      <c r="S38" s="851">
        <v>5000</v>
      </c>
      <c r="T38" s="850"/>
    </row>
    <row r="39" spans="4:20" ht="30" customHeight="1" x14ac:dyDescent="0.25">
      <c r="D39" s="163"/>
      <c r="E39" s="163"/>
      <c r="F39" s="163"/>
      <c r="G39" s="163"/>
      <c r="H39" s="163"/>
      <c r="I39" s="163"/>
      <c r="J39" s="169">
        <v>3</v>
      </c>
      <c r="K39" s="163"/>
      <c r="L39" s="163"/>
      <c r="M39" s="163"/>
      <c r="N39" s="170">
        <v>3</v>
      </c>
      <c r="O39" s="852" t="s">
        <v>366</v>
      </c>
      <c r="P39" s="844" t="s">
        <v>367</v>
      </c>
      <c r="Q39" s="845"/>
      <c r="R39" s="845"/>
      <c r="S39" s="846"/>
      <c r="T39" s="845"/>
    </row>
    <row r="40" spans="4:20" ht="30" customHeight="1" x14ac:dyDescent="0.25">
      <c r="D40" s="163"/>
      <c r="E40" s="163"/>
      <c r="F40" s="163"/>
      <c r="G40" s="163"/>
      <c r="H40" s="163"/>
      <c r="I40" s="163"/>
      <c r="J40" s="163"/>
      <c r="K40" s="163"/>
      <c r="L40" s="163"/>
      <c r="M40" s="163"/>
      <c r="N40" s="163"/>
      <c r="O40" s="847" t="s">
        <v>368</v>
      </c>
      <c r="P40" s="848" t="s">
        <v>369</v>
      </c>
      <c r="Q40" s="849">
        <v>29</v>
      </c>
      <c r="R40" s="850" t="s">
        <v>370</v>
      </c>
      <c r="S40" s="851">
        <v>4</v>
      </c>
      <c r="T40" s="850"/>
    </row>
    <row r="41" spans="4:20" ht="30" customHeight="1" x14ac:dyDescent="0.25">
      <c r="D41" s="163"/>
      <c r="E41" s="163"/>
      <c r="F41" s="163"/>
      <c r="G41" s="163"/>
      <c r="H41" s="163"/>
      <c r="I41" s="163"/>
      <c r="J41" s="163"/>
      <c r="K41" s="163"/>
      <c r="L41" s="163"/>
      <c r="M41" s="163"/>
      <c r="N41" s="163"/>
      <c r="O41" s="847" t="s">
        <v>371</v>
      </c>
      <c r="P41" s="848" t="s">
        <v>372</v>
      </c>
      <c r="Q41" s="849">
        <v>30</v>
      </c>
      <c r="R41" s="850" t="s">
        <v>373</v>
      </c>
      <c r="S41" s="851">
        <v>20</v>
      </c>
      <c r="T41" s="850"/>
    </row>
    <row r="42" spans="4:20" ht="30" customHeight="1" x14ac:dyDescent="0.25">
      <c r="D42" s="163"/>
      <c r="E42" s="163"/>
      <c r="F42" s="163"/>
      <c r="G42" s="163"/>
      <c r="H42" s="163"/>
      <c r="I42" s="163"/>
      <c r="J42" s="163"/>
      <c r="K42" s="163"/>
      <c r="L42" s="163"/>
      <c r="M42" s="163"/>
      <c r="N42" s="163"/>
      <c r="O42" s="847" t="s">
        <v>374</v>
      </c>
      <c r="P42" s="848" t="s">
        <v>375</v>
      </c>
      <c r="Q42" s="849">
        <v>31</v>
      </c>
      <c r="R42" s="850" t="s">
        <v>370</v>
      </c>
      <c r="S42" s="851">
        <v>20</v>
      </c>
      <c r="T42" s="850"/>
    </row>
    <row r="43" spans="4:20" ht="30" customHeight="1" x14ac:dyDescent="0.25">
      <c r="D43" s="163"/>
      <c r="E43" s="163"/>
      <c r="F43" s="163"/>
      <c r="G43" s="163"/>
      <c r="H43" s="163"/>
      <c r="I43" s="163"/>
      <c r="J43" s="169">
        <v>8</v>
      </c>
      <c r="K43" s="163"/>
      <c r="L43" s="163"/>
      <c r="M43" s="163"/>
      <c r="N43" s="170">
        <v>8</v>
      </c>
      <c r="O43" s="852" t="s">
        <v>376</v>
      </c>
      <c r="P43" s="844" t="s">
        <v>377</v>
      </c>
      <c r="Q43" s="845"/>
      <c r="R43" s="845"/>
      <c r="S43" s="846"/>
      <c r="T43" s="845"/>
    </row>
    <row r="44" spans="4:20" ht="30" customHeight="1" x14ac:dyDescent="0.25">
      <c r="D44" s="163"/>
      <c r="E44" s="163"/>
      <c r="F44" s="163"/>
      <c r="G44" s="163"/>
      <c r="H44" s="163"/>
      <c r="I44" s="163"/>
      <c r="J44" s="163"/>
      <c r="K44" s="163"/>
      <c r="L44" s="163"/>
      <c r="M44" s="163"/>
      <c r="N44" s="163"/>
      <c r="O44" s="847" t="s">
        <v>378</v>
      </c>
      <c r="P44" s="848" t="s">
        <v>379</v>
      </c>
      <c r="Q44" s="849">
        <v>32</v>
      </c>
      <c r="R44" s="850" t="s">
        <v>380</v>
      </c>
      <c r="S44" s="851">
        <v>1</v>
      </c>
      <c r="T44" s="850"/>
    </row>
    <row r="45" spans="4:20" ht="30" customHeight="1" x14ac:dyDescent="0.25">
      <c r="D45" s="163"/>
      <c r="E45" s="163"/>
      <c r="F45" s="163"/>
      <c r="G45" s="163"/>
      <c r="H45" s="163"/>
      <c r="I45" s="163"/>
      <c r="J45" s="163"/>
      <c r="K45" s="163"/>
      <c r="L45" s="163"/>
      <c r="M45" s="163"/>
      <c r="N45" s="163"/>
      <c r="O45" s="847" t="s">
        <v>381</v>
      </c>
      <c r="P45" s="848" t="s">
        <v>382</v>
      </c>
      <c r="Q45" s="849">
        <v>33</v>
      </c>
      <c r="R45" s="850" t="s">
        <v>383</v>
      </c>
      <c r="S45" s="851">
        <v>800</v>
      </c>
      <c r="T45" s="850"/>
    </row>
    <row r="46" spans="4:20" ht="30" customHeight="1" x14ac:dyDescent="0.25">
      <c r="D46" s="163"/>
      <c r="E46" s="163"/>
      <c r="F46" s="163"/>
      <c r="G46" s="163"/>
      <c r="H46" s="163"/>
      <c r="I46" s="163"/>
      <c r="J46" s="163"/>
      <c r="K46" s="163"/>
      <c r="L46" s="163"/>
      <c r="M46" s="163"/>
      <c r="N46" s="163"/>
      <c r="O46" s="847" t="s">
        <v>384</v>
      </c>
      <c r="P46" s="848" t="s">
        <v>385</v>
      </c>
      <c r="Q46" s="849">
        <v>34</v>
      </c>
      <c r="R46" s="850" t="s">
        <v>362</v>
      </c>
      <c r="S46" s="851">
        <v>30</v>
      </c>
      <c r="T46" s="850"/>
    </row>
    <row r="47" spans="4:20" ht="30" customHeight="1" x14ac:dyDescent="0.25">
      <c r="D47" s="163"/>
      <c r="E47" s="163"/>
      <c r="F47" s="163"/>
      <c r="G47" s="163"/>
      <c r="H47" s="163"/>
      <c r="I47" s="163"/>
      <c r="J47" s="163"/>
      <c r="K47" s="163"/>
      <c r="L47" s="163"/>
      <c r="M47" s="163"/>
      <c r="N47" s="163"/>
      <c r="O47" s="847" t="s">
        <v>386</v>
      </c>
      <c r="P47" s="848" t="s">
        <v>387</v>
      </c>
      <c r="Q47" s="849">
        <v>35</v>
      </c>
      <c r="R47" s="850" t="s">
        <v>388</v>
      </c>
      <c r="S47" s="851">
        <v>800</v>
      </c>
      <c r="T47" s="850"/>
    </row>
    <row r="48" spans="4:20" ht="30" customHeight="1" x14ac:dyDescent="0.25">
      <c r="D48" s="163"/>
      <c r="E48" s="163"/>
      <c r="F48" s="163"/>
      <c r="G48" s="163"/>
      <c r="H48" s="163"/>
      <c r="I48" s="163"/>
      <c r="J48" s="163"/>
      <c r="K48" s="163"/>
      <c r="L48" s="163"/>
      <c r="M48" s="163"/>
      <c r="N48" s="163"/>
      <c r="O48" s="847" t="s">
        <v>389</v>
      </c>
      <c r="P48" s="848" t="s">
        <v>390</v>
      </c>
      <c r="Q48" s="849">
        <v>36</v>
      </c>
      <c r="R48" s="850" t="s">
        <v>391</v>
      </c>
      <c r="S48" s="851">
        <v>4</v>
      </c>
      <c r="T48" s="850"/>
    </row>
    <row r="49" spans="4:20" ht="30" customHeight="1" x14ac:dyDescent="0.25">
      <c r="D49" s="163"/>
      <c r="E49" s="163"/>
      <c r="F49" s="163"/>
      <c r="G49" s="163"/>
      <c r="H49" s="163"/>
      <c r="I49" s="163"/>
      <c r="J49" s="163"/>
      <c r="K49" s="163"/>
      <c r="L49" s="163"/>
      <c r="M49" s="163"/>
      <c r="N49" s="163"/>
      <c r="O49" s="847" t="s">
        <v>392</v>
      </c>
      <c r="P49" s="848" t="s">
        <v>393</v>
      </c>
      <c r="Q49" s="849">
        <v>37</v>
      </c>
      <c r="R49" s="850" t="s">
        <v>394</v>
      </c>
      <c r="S49" s="851">
        <v>20</v>
      </c>
      <c r="T49" s="850"/>
    </row>
    <row r="50" spans="4:20" ht="30" customHeight="1" x14ac:dyDescent="0.25">
      <c r="D50" s="163"/>
      <c r="E50" s="163"/>
      <c r="F50" s="163"/>
      <c r="G50" s="163"/>
      <c r="H50" s="163"/>
      <c r="I50" s="163"/>
      <c r="J50" s="163"/>
      <c r="K50" s="163"/>
      <c r="L50" s="163"/>
      <c r="M50" s="163"/>
      <c r="N50" s="163"/>
      <c r="O50" s="847" t="s">
        <v>395</v>
      </c>
      <c r="P50" s="848" t="s">
        <v>396</v>
      </c>
      <c r="Q50" s="849">
        <v>38</v>
      </c>
      <c r="R50" s="850" t="s">
        <v>359</v>
      </c>
      <c r="S50" s="851">
        <v>40</v>
      </c>
      <c r="T50" s="850"/>
    </row>
    <row r="51" spans="4:20" ht="30" customHeight="1" x14ac:dyDescent="0.25">
      <c r="D51" s="163"/>
      <c r="E51" s="163"/>
      <c r="F51" s="163"/>
      <c r="G51" s="163"/>
      <c r="H51" s="163"/>
      <c r="I51" s="163"/>
      <c r="J51" s="163"/>
      <c r="K51" s="163"/>
      <c r="L51" s="163"/>
      <c r="M51" s="163"/>
      <c r="N51" s="163"/>
      <c r="O51" s="847" t="s">
        <v>397</v>
      </c>
      <c r="P51" s="848" t="s">
        <v>398</v>
      </c>
      <c r="Q51" s="849">
        <v>39</v>
      </c>
      <c r="R51" s="850" t="s">
        <v>359</v>
      </c>
      <c r="S51" s="851">
        <v>8</v>
      </c>
      <c r="T51" s="850"/>
    </row>
    <row r="52" spans="4:20" ht="30" customHeight="1" x14ac:dyDescent="0.25">
      <c r="D52" s="163"/>
      <c r="E52" s="163"/>
      <c r="F52" s="163"/>
      <c r="G52" s="163"/>
      <c r="H52" s="163"/>
      <c r="I52" s="163"/>
      <c r="J52" s="169">
        <v>3</v>
      </c>
      <c r="K52" s="163"/>
      <c r="L52" s="163"/>
      <c r="M52" s="163"/>
      <c r="N52" s="170">
        <v>3</v>
      </c>
      <c r="O52" s="852" t="s">
        <v>399</v>
      </c>
      <c r="P52" s="844" t="s">
        <v>39</v>
      </c>
      <c r="Q52" s="845"/>
      <c r="R52" s="845"/>
      <c r="S52" s="846"/>
      <c r="T52" s="845"/>
    </row>
    <row r="53" spans="4:20" ht="30" customHeight="1" x14ac:dyDescent="0.25">
      <c r="D53" s="163"/>
      <c r="E53" s="163"/>
      <c r="F53" s="163"/>
      <c r="G53" s="163"/>
      <c r="H53" s="163"/>
      <c r="I53" s="163"/>
      <c r="J53" s="163"/>
      <c r="K53" s="163"/>
      <c r="L53" s="163"/>
      <c r="M53" s="163"/>
      <c r="N53" s="163"/>
      <c r="O53" s="847" t="s">
        <v>400</v>
      </c>
      <c r="P53" s="848" t="s">
        <v>401</v>
      </c>
      <c r="Q53" s="849">
        <v>40</v>
      </c>
      <c r="R53" s="850" t="s">
        <v>402</v>
      </c>
      <c r="S53" s="851">
        <v>6</v>
      </c>
      <c r="T53" s="850"/>
    </row>
    <row r="54" spans="4:20" ht="30" customHeight="1" x14ac:dyDescent="0.25">
      <c r="D54" s="163"/>
      <c r="E54" s="163"/>
      <c r="F54" s="163"/>
      <c r="G54" s="163"/>
      <c r="H54" s="163"/>
      <c r="I54" s="163"/>
      <c r="J54" s="163"/>
      <c r="K54" s="163"/>
      <c r="L54" s="163"/>
      <c r="M54" s="163"/>
      <c r="N54" s="163"/>
      <c r="O54" s="847" t="s">
        <v>403</v>
      </c>
      <c r="P54" s="848" t="s">
        <v>404</v>
      </c>
      <c r="Q54" s="849">
        <v>41</v>
      </c>
      <c r="R54" s="850" t="s">
        <v>345</v>
      </c>
      <c r="S54" s="851">
        <v>12</v>
      </c>
      <c r="T54" s="850"/>
    </row>
    <row r="55" spans="4:20" ht="30" customHeight="1" x14ac:dyDescent="0.25">
      <c r="D55" s="163"/>
      <c r="E55" s="163"/>
      <c r="F55" s="163"/>
      <c r="G55" s="163"/>
      <c r="H55" s="163"/>
      <c r="I55" s="163"/>
      <c r="J55" s="163"/>
      <c r="K55" s="163"/>
      <c r="L55" s="163"/>
      <c r="M55" s="163"/>
      <c r="N55" s="163"/>
      <c r="O55" s="847" t="s">
        <v>405</v>
      </c>
      <c r="P55" s="848" t="s">
        <v>406</v>
      </c>
      <c r="Q55" s="849">
        <v>42</v>
      </c>
      <c r="R55" s="850" t="s">
        <v>345</v>
      </c>
      <c r="S55" s="851">
        <v>4</v>
      </c>
      <c r="T55" s="850"/>
    </row>
    <row r="56" spans="4:20" ht="30" customHeight="1" x14ac:dyDescent="0.25">
      <c r="D56" s="163"/>
      <c r="E56" s="163"/>
      <c r="F56" s="163"/>
      <c r="G56" s="163"/>
      <c r="H56" s="163"/>
      <c r="I56" s="163"/>
      <c r="J56" s="169">
        <v>3</v>
      </c>
      <c r="K56" s="163"/>
      <c r="L56" s="163"/>
      <c r="M56" s="163"/>
      <c r="N56" s="170">
        <v>3</v>
      </c>
      <c r="O56" s="852" t="s">
        <v>407</v>
      </c>
      <c r="P56" s="844" t="s">
        <v>40</v>
      </c>
      <c r="Q56" s="845"/>
      <c r="R56" s="845"/>
      <c r="S56" s="846"/>
      <c r="T56" s="845"/>
    </row>
    <row r="57" spans="4:20" ht="30" customHeight="1" x14ac:dyDescent="0.25">
      <c r="D57" s="163"/>
      <c r="E57" s="163"/>
      <c r="F57" s="163"/>
      <c r="G57" s="163"/>
      <c r="H57" s="163"/>
      <c r="I57" s="163"/>
      <c r="J57" s="163"/>
      <c r="K57" s="163"/>
      <c r="L57" s="163"/>
      <c r="M57" s="163"/>
      <c r="N57" s="163"/>
      <c r="O57" s="847" t="s">
        <v>408</v>
      </c>
      <c r="P57" s="848" t="s">
        <v>409</v>
      </c>
      <c r="Q57" s="849">
        <v>43</v>
      </c>
      <c r="R57" s="850" t="s">
        <v>345</v>
      </c>
      <c r="S57" s="851">
        <v>6</v>
      </c>
      <c r="T57" s="850"/>
    </row>
    <row r="58" spans="4:20" ht="30" customHeight="1" x14ac:dyDescent="0.25">
      <c r="D58" s="163"/>
      <c r="E58" s="163"/>
      <c r="F58" s="163"/>
      <c r="G58" s="163"/>
      <c r="H58" s="163"/>
      <c r="I58" s="163"/>
      <c r="J58" s="163"/>
      <c r="K58" s="163"/>
      <c r="L58" s="163"/>
      <c r="M58" s="163"/>
      <c r="N58" s="163"/>
      <c r="O58" s="847" t="s">
        <v>410</v>
      </c>
      <c r="P58" s="848" t="s">
        <v>411</v>
      </c>
      <c r="Q58" s="849">
        <v>44</v>
      </c>
      <c r="R58" s="850" t="s">
        <v>412</v>
      </c>
      <c r="S58" s="851">
        <v>12</v>
      </c>
      <c r="T58" s="850"/>
    </row>
    <row r="59" spans="4:20" ht="30" customHeight="1" x14ac:dyDescent="0.25">
      <c r="D59" s="163"/>
      <c r="E59" s="163"/>
      <c r="F59" s="163"/>
      <c r="G59" s="163"/>
      <c r="H59" s="163"/>
      <c r="I59" s="163"/>
      <c r="J59" s="163"/>
      <c r="K59" s="163"/>
      <c r="L59" s="163"/>
      <c r="M59" s="163"/>
      <c r="N59" s="163"/>
      <c r="O59" s="847" t="s">
        <v>413</v>
      </c>
      <c r="P59" s="848" t="s">
        <v>414</v>
      </c>
      <c r="Q59" s="853">
        <v>45</v>
      </c>
      <c r="R59" s="850" t="s">
        <v>345</v>
      </c>
      <c r="S59" s="851">
        <v>12</v>
      </c>
      <c r="T59" s="850"/>
    </row>
    <row r="60" spans="4:20" ht="30" customHeight="1" x14ac:dyDescent="0.25">
      <c r="D60" s="163"/>
      <c r="E60" s="163"/>
      <c r="F60" s="163"/>
      <c r="G60" s="163"/>
      <c r="H60" s="163"/>
      <c r="I60" s="163"/>
      <c r="J60" s="169">
        <v>5</v>
      </c>
      <c r="K60" s="163"/>
      <c r="L60" s="163"/>
      <c r="M60" s="163"/>
      <c r="N60" s="170">
        <v>5</v>
      </c>
      <c r="O60" s="852" t="s">
        <v>415</v>
      </c>
      <c r="P60" s="844" t="s">
        <v>416</v>
      </c>
      <c r="Q60" s="845"/>
      <c r="R60" s="845"/>
      <c r="S60" s="846"/>
      <c r="T60" s="845"/>
    </row>
    <row r="61" spans="4:20" ht="30" customHeight="1" x14ac:dyDescent="0.25">
      <c r="D61" s="163"/>
      <c r="E61" s="163"/>
      <c r="F61" s="163"/>
      <c r="G61" s="163"/>
      <c r="H61" s="163"/>
      <c r="I61" s="163"/>
      <c r="J61" s="163"/>
      <c r="K61" s="163"/>
      <c r="L61" s="163"/>
      <c r="M61" s="163"/>
      <c r="N61" s="163"/>
      <c r="O61" s="847" t="s">
        <v>417</v>
      </c>
      <c r="P61" s="848" t="s">
        <v>418</v>
      </c>
      <c r="Q61" s="849">
        <v>46</v>
      </c>
      <c r="R61" s="850" t="s">
        <v>419</v>
      </c>
      <c r="S61" s="851">
        <v>1</v>
      </c>
      <c r="T61" s="850"/>
    </row>
    <row r="62" spans="4:20" ht="30" customHeight="1" x14ac:dyDescent="0.25">
      <c r="D62" s="163"/>
      <c r="E62" s="163"/>
      <c r="F62" s="163"/>
      <c r="G62" s="163"/>
      <c r="H62" s="163"/>
      <c r="I62" s="163"/>
      <c r="J62" s="163"/>
      <c r="K62" s="163"/>
      <c r="L62" s="163"/>
      <c r="M62" s="163"/>
      <c r="N62" s="163"/>
      <c r="O62" s="847" t="s">
        <v>420</v>
      </c>
      <c r="P62" s="848" t="s">
        <v>421</v>
      </c>
      <c r="Q62" s="849">
        <v>47</v>
      </c>
      <c r="R62" s="850" t="s">
        <v>422</v>
      </c>
      <c r="S62" s="851">
        <v>12</v>
      </c>
      <c r="T62" s="850"/>
    </row>
    <row r="63" spans="4:20" ht="30" customHeight="1" x14ac:dyDescent="0.25">
      <c r="D63" s="163"/>
      <c r="E63" s="163"/>
      <c r="F63" s="163"/>
      <c r="G63" s="163"/>
      <c r="H63" s="163"/>
      <c r="I63" s="163"/>
      <c r="J63" s="163"/>
      <c r="K63" s="163"/>
      <c r="L63" s="163"/>
      <c r="M63" s="163"/>
      <c r="N63" s="163"/>
      <c r="O63" s="847" t="s">
        <v>423</v>
      </c>
      <c r="P63" s="848" t="s">
        <v>424</v>
      </c>
      <c r="Q63" s="849">
        <v>48</v>
      </c>
      <c r="R63" s="850" t="s">
        <v>425</v>
      </c>
      <c r="S63" s="851">
        <v>1</v>
      </c>
      <c r="T63" s="850"/>
    </row>
    <row r="64" spans="4:20" ht="30" customHeight="1" x14ac:dyDescent="0.25">
      <c r="D64" s="163"/>
      <c r="E64" s="163"/>
      <c r="F64" s="163"/>
      <c r="G64" s="163"/>
      <c r="H64" s="163"/>
      <c r="I64" s="163"/>
      <c r="J64" s="163"/>
      <c r="K64" s="163"/>
      <c r="L64" s="163"/>
      <c r="M64" s="163"/>
      <c r="N64" s="163"/>
      <c r="O64" s="847" t="s">
        <v>426</v>
      </c>
      <c r="P64" s="848" t="s">
        <v>427</v>
      </c>
      <c r="Q64" s="849">
        <v>49</v>
      </c>
      <c r="R64" s="850" t="s">
        <v>419</v>
      </c>
      <c r="S64" s="851">
        <v>6</v>
      </c>
      <c r="T64" s="850"/>
    </row>
    <row r="65" spans="4:21" ht="30" customHeight="1" x14ac:dyDescent="0.25">
      <c r="D65" s="163"/>
      <c r="E65" s="163"/>
      <c r="F65" s="163"/>
      <c r="G65" s="163"/>
      <c r="H65" s="163"/>
      <c r="I65" s="163"/>
      <c r="J65" s="163"/>
      <c r="K65" s="163"/>
      <c r="L65" s="163"/>
      <c r="M65" s="163"/>
      <c r="N65" s="163"/>
      <c r="O65" s="847" t="s">
        <v>428</v>
      </c>
      <c r="P65" s="848" t="s">
        <v>429</v>
      </c>
      <c r="Q65" s="854">
        <v>50</v>
      </c>
      <c r="R65" s="850" t="s">
        <v>422</v>
      </c>
      <c r="S65" s="851">
        <v>24</v>
      </c>
      <c r="T65" s="850"/>
    </row>
    <row r="66" spans="4:21" ht="30" customHeight="1" x14ac:dyDescent="0.25">
      <c r="D66" s="163"/>
      <c r="E66" s="163"/>
      <c r="F66" s="163"/>
      <c r="G66" s="163"/>
      <c r="H66" s="163"/>
      <c r="I66" s="163"/>
      <c r="J66" s="169">
        <v>3</v>
      </c>
      <c r="K66" s="163"/>
      <c r="L66" s="163"/>
      <c r="M66" s="163"/>
      <c r="N66" s="170">
        <v>3</v>
      </c>
      <c r="O66" s="852" t="s">
        <v>430</v>
      </c>
      <c r="P66" s="844" t="s">
        <v>42</v>
      </c>
      <c r="Q66" s="845"/>
      <c r="R66" s="845"/>
      <c r="S66" s="846"/>
      <c r="T66" s="845"/>
    </row>
    <row r="67" spans="4:21" ht="30" customHeight="1" x14ac:dyDescent="0.25">
      <c r="D67" s="163"/>
      <c r="E67" s="163"/>
      <c r="F67" s="163"/>
      <c r="G67" s="163"/>
      <c r="H67" s="163"/>
      <c r="I67" s="163"/>
      <c r="J67" s="163"/>
      <c r="K67" s="163"/>
      <c r="L67" s="163"/>
      <c r="M67" s="163"/>
      <c r="N67" s="163"/>
      <c r="O67" s="847" t="s">
        <v>431</v>
      </c>
      <c r="P67" s="848" t="s">
        <v>432</v>
      </c>
      <c r="Q67" s="849">
        <v>51</v>
      </c>
      <c r="R67" s="850" t="s">
        <v>425</v>
      </c>
      <c r="S67" s="851">
        <v>40</v>
      </c>
      <c r="T67" s="850"/>
    </row>
    <row r="68" spans="4:21" ht="30" customHeight="1" x14ac:dyDescent="0.25">
      <c r="D68" s="163"/>
      <c r="E68" s="163"/>
      <c r="F68" s="163"/>
      <c r="G68" s="163"/>
      <c r="H68" s="163"/>
      <c r="I68" s="163"/>
      <c r="J68" s="163"/>
      <c r="K68" s="163"/>
      <c r="L68" s="163"/>
      <c r="M68" s="163"/>
      <c r="N68" s="163"/>
      <c r="O68" s="847" t="s">
        <v>433</v>
      </c>
      <c r="P68" s="848" t="s">
        <v>434</v>
      </c>
      <c r="Q68" s="849">
        <v>52</v>
      </c>
      <c r="R68" s="850" t="s">
        <v>435</v>
      </c>
      <c r="S68" s="851">
        <v>6</v>
      </c>
      <c r="T68" s="850"/>
    </row>
    <row r="69" spans="4:21" ht="30" customHeight="1" x14ac:dyDescent="0.25">
      <c r="D69" s="163"/>
      <c r="E69" s="163"/>
      <c r="F69" s="163"/>
      <c r="G69" s="163"/>
      <c r="H69" s="163"/>
      <c r="I69" s="163"/>
      <c r="J69" s="163"/>
      <c r="K69" s="163"/>
      <c r="L69" s="163"/>
      <c r="M69" s="163"/>
      <c r="N69" s="163"/>
      <c r="O69" s="847" t="s">
        <v>436</v>
      </c>
      <c r="P69" s="848" t="s">
        <v>437</v>
      </c>
      <c r="Q69" s="849">
        <v>53</v>
      </c>
      <c r="R69" s="850" t="s">
        <v>438</v>
      </c>
      <c r="S69" s="851">
        <v>1500</v>
      </c>
      <c r="T69" s="850"/>
    </row>
    <row r="70" spans="4:21" ht="30" customHeight="1" x14ac:dyDescent="0.25">
      <c r="D70" s="163"/>
      <c r="E70" s="163"/>
      <c r="F70" s="163"/>
      <c r="G70" s="163"/>
      <c r="H70" s="163"/>
      <c r="I70" s="163"/>
      <c r="J70" s="169">
        <v>4</v>
      </c>
      <c r="K70" s="163"/>
      <c r="L70" s="163"/>
      <c r="M70" s="163"/>
      <c r="N70" s="170">
        <v>4</v>
      </c>
      <c r="O70" s="852" t="s">
        <v>439</v>
      </c>
      <c r="P70" s="844" t="s">
        <v>440</v>
      </c>
      <c r="Q70" s="845"/>
      <c r="R70" s="845"/>
      <c r="S70" s="846"/>
      <c r="T70" s="845"/>
    </row>
    <row r="71" spans="4:21" ht="30" customHeight="1" x14ac:dyDescent="0.25">
      <c r="D71" s="163"/>
      <c r="E71" s="163"/>
      <c r="F71" s="163"/>
      <c r="G71" s="163"/>
      <c r="H71" s="163"/>
      <c r="I71" s="163"/>
      <c r="J71" s="163"/>
      <c r="K71" s="163"/>
      <c r="L71" s="163"/>
      <c r="M71" s="163"/>
      <c r="N71" s="163"/>
      <c r="O71" s="847" t="s">
        <v>441</v>
      </c>
      <c r="P71" s="848" t="s">
        <v>442</v>
      </c>
      <c r="Q71" s="849">
        <v>54</v>
      </c>
      <c r="R71" s="850" t="s">
        <v>443</v>
      </c>
      <c r="S71" s="851">
        <v>1</v>
      </c>
      <c r="T71" s="850"/>
    </row>
    <row r="72" spans="4:21" ht="30" customHeight="1" x14ac:dyDescent="0.25">
      <c r="D72" s="163"/>
      <c r="E72" s="163"/>
      <c r="F72" s="163"/>
      <c r="G72" s="163"/>
      <c r="H72" s="163"/>
      <c r="I72" s="163"/>
      <c r="J72" s="163"/>
      <c r="K72" s="163"/>
      <c r="L72" s="163"/>
      <c r="M72" s="163"/>
      <c r="N72" s="163"/>
      <c r="O72" s="847" t="s">
        <v>444</v>
      </c>
      <c r="P72" s="848" t="s">
        <v>445</v>
      </c>
      <c r="Q72" s="849">
        <v>55</v>
      </c>
      <c r="R72" s="850" t="s">
        <v>446</v>
      </c>
      <c r="S72" s="851">
        <v>20</v>
      </c>
      <c r="T72" s="850"/>
    </row>
    <row r="73" spans="4:21" ht="30" customHeight="1" x14ac:dyDescent="0.25">
      <c r="D73" s="163"/>
      <c r="E73" s="163"/>
      <c r="F73" s="163"/>
      <c r="G73" s="163"/>
      <c r="H73" s="163"/>
      <c r="I73" s="163"/>
      <c r="J73" s="163"/>
      <c r="K73" s="163"/>
      <c r="L73" s="163"/>
      <c r="M73" s="163"/>
      <c r="N73" s="163"/>
      <c r="O73" s="847" t="s">
        <v>447</v>
      </c>
      <c r="P73" s="848" t="s">
        <v>448</v>
      </c>
      <c r="Q73" s="849">
        <v>56</v>
      </c>
      <c r="R73" s="850" t="s">
        <v>449</v>
      </c>
      <c r="S73" s="851">
        <v>6</v>
      </c>
      <c r="T73" s="850"/>
    </row>
    <row r="74" spans="4:21" ht="30" customHeight="1" x14ac:dyDescent="0.25">
      <c r="D74" s="163"/>
      <c r="E74" s="163"/>
      <c r="F74" s="163"/>
      <c r="G74" s="163"/>
      <c r="H74" s="163"/>
      <c r="I74" s="163"/>
      <c r="J74" s="163"/>
      <c r="K74" s="163"/>
      <c r="L74" s="163"/>
      <c r="M74" s="163"/>
      <c r="N74" s="163"/>
      <c r="O74" s="847" t="s">
        <v>450</v>
      </c>
      <c r="P74" s="848" t="s">
        <v>451</v>
      </c>
      <c r="Q74" s="849">
        <v>57</v>
      </c>
      <c r="R74" s="850" t="s">
        <v>452</v>
      </c>
      <c r="S74" s="851">
        <v>1</v>
      </c>
      <c r="T74" s="850"/>
    </row>
    <row r="75" spans="4:21" ht="30" customHeight="1" x14ac:dyDescent="0.25">
      <c r="D75" s="163"/>
      <c r="E75" s="163"/>
      <c r="F75" s="164">
        <v>2</v>
      </c>
      <c r="G75" s="163"/>
      <c r="H75" s="163"/>
      <c r="I75" s="169">
        <f>SUM(J76:J79)</f>
        <v>3</v>
      </c>
      <c r="J75" s="163"/>
      <c r="K75" s="163"/>
      <c r="L75" s="163"/>
      <c r="M75" s="170">
        <f>SUM(N76:N79)</f>
        <v>3</v>
      </c>
      <c r="N75" s="163"/>
      <c r="O75" s="840">
        <v>1.3</v>
      </c>
      <c r="P75" s="841" t="s">
        <v>44</v>
      </c>
      <c r="Q75" s="840" t="s">
        <v>276</v>
      </c>
      <c r="R75" s="840" t="s">
        <v>277</v>
      </c>
      <c r="S75" s="842" t="s">
        <v>270</v>
      </c>
      <c r="T75" s="840"/>
      <c r="U75" s="213">
        <v>2</v>
      </c>
    </row>
    <row r="76" spans="4:21" ht="30" customHeight="1" x14ac:dyDescent="0.25">
      <c r="D76" s="163"/>
      <c r="E76" s="163"/>
      <c r="F76" s="163"/>
      <c r="G76" s="163"/>
      <c r="H76" s="163"/>
      <c r="I76" s="163"/>
      <c r="J76" s="169">
        <v>2</v>
      </c>
      <c r="K76" s="163"/>
      <c r="L76" s="163"/>
      <c r="M76" s="163"/>
      <c r="N76" s="170">
        <v>2</v>
      </c>
      <c r="O76" s="852" t="s">
        <v>453</v>
      </c>
      <c r="P76" s="844" t="s">
        <v>46</v>
      </c>
      <c r="Q76" s="845"/>
      <c r="R76" s="845"/>
      <c r="S76" s="846"/>
      <c r="T76" s="845"/>
    </row>
    <row r="77" spans="4:21" ht="30" customHeight="1" x14ac:dyDescent="0.25">
      <c r="D77" s="163"/>
      <c r="E77" s="163"/>
      <c r="F77" s="163"/>
      <c r="G77" s="163"/>
      <c r="H77" s="163"/>
      <c r="I77" s="163"/>
      <c r="J77" s="163"/>
      <c r="K77" s="163"/>
      <c r="L77" s="163"/>
      <c r="M77" s="163"/>
      <c r="N77" s="163"/>
      <c r="O77" s="847" t="s">
        <v>454</v>
      </c>
      <c r="P77" s="848" t="s">
        <v>455</v>
      </c>
      <c r="Q77" s="849">
        <v>58</v>
      </c>
      <c r="R77" s="850" t="s">
        <v>456</v>
      </c>
      <c r="S77" s="851">
        <v>15</v>
      </c>
      <c r="T77" s="850"/>
    </row>
    <row r="78" spans="4:21" ht="30" customHeight="1" x14ac:dyDescent="0.25">
      <c r="D78" s="163"/>
      <c r="E78" s="163"/>
      <c r="F78" s="163"/>
      <c r="G78" s="163"/>
      <c r="H78" s="163"/>
      <c r="I78" s="163"/>
      <c r="J78" s="163"/>
      <c r="K78" s="163"/>
      <c r="L78" s="163"/>
      <c r="M78" s="163"/>
      <c r="N78" s="163"/>
      <c r="O78" s="847" t="s">
        <v>457</v>
      </c>
      <c r="P78" s="848" t="s">
        <v>458</v>
      </c>
      <c r="Q78" s="849">
        <v>59</v>
      </c>
      <c r="R78" s="850" t="s">
        <v>459</v>
      </c>
      <c r="S78" s="851">
        <v>80</v>
      </c>
      <c r="T78" s="850"/>
    </row>
    <row r="79" spans="4:21" ht="30" customHeight="1" x14ac:dyDescent="0.25">
      <c r="D79" s="163"/>
      <c r="E79" s="163"/>
      <c r="F79" s="163"/>
      <c r="G79" s="163"/>
      <c r="H79" s="163"/>
      <c r="I79" s="163"/>
      <c r="J79" s="169">
        <v>1</v>
      </c>
      <c r="K79" s="163"/>
      <c r="L79" s="163"/>
      <c r="M79" s="163"/>
      <c r="N79" s="170">
        <v>1</v>
      </c>
      <c r="O79" s="852" t="s">
        <v>460</v>
      </c>
      <c r="P79" s="844" t="s">
        <v>461</v>
      </c>
      <c r="Q79" s="845"/>
      <c r="R79" s="845"/>
      <c r="S79" s="846"/>
      <c r="T79" s="845"/>
    </row>
    <row r="80" spans="4:21" ht="30" customHeight="1" x14ac:dyDescent="0.25">
      <c r="D80" s="163"/>
      <c r="E80" s="163"/>
      <c r="F80" s="163"/>
      <c r="G80" s="163"/>
      <c r="H80" s="163"/>
      <c r="I80" s="163"/>
      <c r="J80" s="163"/>
      <c r="K80" s="163"/>
      <c r="L80" s="163"/>
      <c r="M80" s="163"/>
      <c r="N80" s="163"/>
      <c r="O80" s="847" t="s">
        <v>462</v>
      </c>
      <c r="P80" s="848" t="s">
        <v>463</v>
      </c>
      <c r="Q80" s="849">
        <v>60</v>
      </c>
      <c r="R80" s="850" t="s">
        <v>456</v>
      </c>
      <c r="S80" s="851">
        <v>12</v>
      </c>
      <c r="T80" s="850"/>
    </row>
    <row r="81" spans="4:21" ht="30" customHeight="1" x14ac:dyDescent="0.25">
      <c r="D81" s="163"/>
      <c r="E81" s="163"/>
      <c r="F81" s="164">
        <v>9</v>
      </c>
      <c r="G81" s="163"/>
      <c r="H81" s="163"/>
      <c r="I81" s="169">
        <f>SUM(J82:J115)</f>
        <v>22</v>
      </c>
      <c r="J81" s="163"/>
      <c r="K81" s="163"/>
      <c r="L81" s="163"/>
      <c r="M81" s="170">
        <f>SUM(N82:N115)</f>
        <v>26</v>
      </c>
      <c r="N81" s="163"/>
      <c r="O81" s="840">
        <v>1.4</v>
      </c>
      <c r="P81" s="841" t="s">
        <v>464</v>
      </c>
      <c r="Q81" s="840" t="s">
        <v>276</v>
      </c>
      <c r="R81" s="840" t="s">
        <v>277</v>
      </c>
      <c r="S81" s="842" t="s">
        <v>270</v>
      </c>
      <c r="T81" s="840"/>
      <c r="U81" s="212">
        <v>14</v>
      </c>
    </row>
    <row r="82" spans="4:21" ht="30" customHeight="1" x14ac:dyDescent="0.25">
      <c r="D82" s="163"/>
      <c r="E82" s="163"/>
      <c r="F82" s="163"/>
      <c r="G82" s="163"/>
      <c r="H82" s="163"/>
      <c r="I82" s="163"/>
      <c r="J82" s="169">
        <v>5</v>
      </c>
      <c r="K82" s="163"/>
      <c r="L82" s="163"/>
      <c r="M82" s="163"/>
      <c r="N82" s="170">
        <v>5</v>
      </c>
      <c r="O82" s="852" t="s">
        <v>465</v>
      </c>
      <c r="P82" s="844" t="s">
        <v>51</v>
      </c>
      <c r="Q82" s="845"/>
      <c r="R82" s="845"/>
      <c r="S82" s="846"/>
      <c r="T82" s="845"/>
    </row>
    <row r="83" spans="4:21" ht="30" customHeight="1" x14ac:dyDescent="0.25">
      <c r="D83" s="163"/>
      <c r="E83" s="163"/>
      <c r="F83" s="163"/>
      <c r="G83" s="163"/>
      <c r="H83" s="163"/>
      <c r="I83" s="163"/>
      <c r="J83" s="163"/>
      <c r="K83" s="163"/>
      <c r="L83" s="163"/>
      <c r="M83" s="163"/>
      <c r="N83" s="163"/>
      <c r="O83" s="847" t="s">
        <v>466</v>
      </c>
      <c r="P83" s="848" t="s">
        <v>467</v>
      </c>
      <c r="Q83" s="849">
        <v>61</v>
      </c>
      <c r="R83" s="850" t="s">
        <v>468</v>
      </c>
      <c r="S83" s="851">
        <v>2</v>
      </c>
      <c r="T83" s="850"/>
    </row>
    <row r="84" spans="4:21" ht="30" customHeight="1" x14ac:dyDescent="0.25">
      <c r="D84" s="163"/>
      <c r="E84" s="163"/>
      <c r="F84" s="163"/>
      <c r="G84" s="163"/>
      <c r="H84" s="163"/>
      <c r="I84" s="163"/>
      <c r="J84" s="163"/>
      <c r="K84" s="163"/>
      <c r="L84" s="163"/>
      <c r="M84" s="163"/>
      <c r="N84" s="163"/>
      <c r="O84" s="847" t="s">
        <v>469</v>
      </c>
      <c r="P84" s="848" t="s">
        <v>470</v>
      </c>
      <c r="Q84" s="849">
        <v>62</v>
      </c>
      <c r="R84" s="850" t="s">
        <v>471</v>
      </c>
      <c r="S84" s="851">
        <v>300</v>
      </c>
      <c r="T84" s="850"/>
    </row>
    <row r="85" spans="4:21" ht="30" customHeight="1" x14ac:dyDescent="0.25">
      <c r="D85" s="163"/>
      <c r="E85" s="163"/>
      <c r="F85" s="163"/>
      <c r="G85" s="163"/>
      <c r="H85" s="163"/>
      <c r="I85" s="163"/>
      <c r="J85" s="163"/>
      <c r="K85" s="163"/>
      <c r="L85" s="163"/>
      <c r="M85" s="163"/>
      <c r="N85" s="163"/>
      <c r="O85" s="847" t="s">
        <v>472</v>
      </c>
      <c r="P85" s="848" t="s">
        <v>473</v>
      </c>
      <c r="Q85" s="849">
        <v>63</v>
      </c>
      <c r="R85" s="850" t="s">
        <v>474</v>
      </c>
      <c r="S85" s="851">
        <v>1</v>
      </c>
      <c r="T85" s="850"/>
    </row>
    <row r="86" spans="4:21" ht="30" customHeight="1" x14ac:dyDescent="0.25">
      <c r="D86" s="163"/>
      <c r="E86" s="163"/>
      <c r="F86" s="163"/>
      <c r="G86" s="163"/>
      <c r="H86" s="163"/>
      <c r="I86" s="163"/>
      <c r="J86" s="163"/>
      <c r="K86" s="163"/>
      <c r="L86" s="163"/>
      <c r="M86" s="163"/>
      <c r="N86" s="163"/>
      <c r="O86" s="847" t="s">
        <v>475</v>
      </c>
      <c r="P86" s="848" t="s">
        <v>476</v>
      </c>
      <c r="Q86" s="849">
        <v>64</v>
      </c>
      <c r="R86" s="855" t="s">
        <v>477</v>
      </c>
      <c r="S86" s="851">
        <v>5000</v>
      </c>
      <c r="T86" s="855"/>
    </row>
    <row r="87" spans="4:21" ht="30" customHeight="1" x14ac:dyDescent="0.25">
      <c r="D87" s="163"/>
      <c r="E87" s="163"/>
      <c r="F87" s="163"/>
      <c r="G87" s="163"/>
      <c r="H87" s="163"/>
      <c r="I87" s="163"/>
      <c r="J87" s="163"/>
      <c r="K87" s="163"/>
      <c r="L87" s="163"/>
      <c r="M87" s="163"/>
      <c r="N87" s="163"/>
      <c r="O87" s="847" t="s">
        <v>478</v>
      </c>
      <c r="P87" s="848" t="s">
        <v>479</v>
      </c>
      <c r="Q87" s="849">
        <v>65</v>
      </c>
      <c r="R87" s="855" t="s">
        <v>480</v>
      </c>
      <c r="S87" s="851">
        <v>2</v>
      </c>
      <c r="T87" s="855"/>
    </row>
    <row r="88" spans="4:21" ht="30" customHeight="1" x14ac:dyDescent="0.25">
      <c r="D88" s="163"/>
      <c r="E88" s="163"/>
      <c r="F88" s="163"/>
      <c r="G88" s="163"/>
      <c r="H88" s="163"/>
      <c r="I88" s="163"/>
      <c r="J88" s="169">
        <v>4</v>
      </c>
      <c r="K88" s="163"/>
      <c r="L88" s="163"/>
      <c r="M88" s="163"/>
      <c r="N88" s="170">
        <v>4</v>
      </c>
      <c r="O88" s="852" t="s">
        <v>481</v>
      </c>
      <c r="P88" s="844" t="s">
        <v>482</v>
      </c>
      <c r="Q88" s="845"/>
      <c r="R88" s="845"/>
      <c r="S88" s="846"/>
      <c r="T88" s="845"/>
    </row>
    <row r="89" spans="4:21" ht="30" customHeight="1" x14ac:dyDescent="0.25">
      <c r="D89" s="163"/>
      <c r="E89" s="163"/>
      <c r="F89" s="163"/>
      <c r="G89" s="163"/>
      <c r="H89" s="163"/>
      <c r="I89" s="163"/>
      <c r="J89" s="163"/>
      <c r="K89" s="163"/>
      <c r="L89" s="163"/>
      <c r="M89" s="163"/>
      <c r="N89" s="163"/>
      <c r="O89" s="847" t="s">
        <v>483</v>
      </c>
      <c r="P89" s="848" t="s">
        <v>484</v>
      </c>
      <c r="Q89" s="849">
        <v>66</v>
      </c>
      <c r="R89" s="850" t="s">
        <v>485</v>
      </c>
      <c r="S89" s="856">
        <v>400</v>
      </c>
      <c r="T89" s="850"/>
    </row>
    <row r="90" spans="4:21" ht="30" customHeight="1" x14ac:dyDescent="0.25">
      <c r="D90" s="163"/>
      <c r="E90" s="163"/>
      <c r="F90" s="163"/>
      <c r="G90" s="163"/>
      <c r="H90" s="163"/>
      <c r="I90" s="163"/>
      <c r="J90" s="163"/>
      <c r="K90" s="163"/>
      <c r="L90" s="163"/>
      <c r="M90" s="163"/>
      <c r="N90" s="163"/>
      <c r="O90" s="847" t="s">
        <v>486</v>
      </c>
      <c r="P90" s="848" t="s">
        <v>487</v>
      </c>
      <c r="Q90" s="849">
        <v>67</v>
      </c>
      <c r="R90" s="855" t="s">
        <v>488</v>
      </c>
      <c r="S90" s="856">
        <v>500</v>
      </c>
      <c r="T90" s="855"/>
    </row>
    <row r="91" spans="4:21" ht="30" customHeight="1" x14ac:dyDescent="0.25">
      <c r="D91" s="163"/>
      <c r="E91" s="163"/>
      <c r="F91" s="163"/>
      <c r="G91" s="163"/>
      <c r="H91" s="163"/>
      <c r="I91" s="163"/>
      <c r="J91" s="163"/>
      <c r="K91" s="163"/>
      <c r="L91" s="163"/>
      <c r="M91" s="163"/>
      <c r="N91" s="163"/>
      <c r="O91" s="847" t="s">
        <v>489</v>
      </c>
      <c r="P91" s="848" t="s">
        <v>490</v>
      </c>
      <c r="Q91" s="849">
        <v>68</v>
      </c>
      <c r="R91" s="855" t="s">
        <v>491</v>
      </c>
      <c r="S91" s="856">
        <v>300</v>
      </c>
      <c r="T91" s="855"/>
    </row>
    <row r="92" spans="4:21" ht="30" customHeight="1" x14ac:dyDescent="0.25">
      <c r="D92" s="163"/>
      <c r="E92" s="163"/>
      <c r="F92" s="163"/>
      <c r="G92" s="163"/>
      <c r="H92" s="163"/>
      <c r="I92" s="163"/>
      <c r="J92" s="163"/>
      <c r="K92" s="163"/>
      <c r="L92" s="163"/>
      <c r="M92" s="163"/>
      <c r="N92" s="163"/>
      <c r="O92" s="847" t="s">
        <v>492</v>
      </c>
      <c r="P92" s="848" t="s">
        <v>493</v>
      </c>
      <c r="Q92" s="849">
        <v>69</v>
      </c>
      <c r="R92" s="855" t="s">
        <v>494</v>
      </c>
      <c r="S92" s="856">
        <v>100</v>
      </c>
      <c r="T92" s="855"/>
    </row>
    <row r="93" spans="4:21" ht="30" customHeight="1" x14ac:dyDescent="0.25">
      <c r="D93" s="163"/>
      <c r="E93" s="163"/>
      <c r="F93" s="163"/>
      <c r="G93" s="163"/>
      <c r="H93" s="163"/>
      <c r="I93" s="163"/>
      <c r="J93" s="169">
        <v>7</v>
      </c>
      <c r="K93" s="163"/>
      <c r="L93" s="163"/>
      <c r="M93" s="163"/>
      <c r="N93" s="170">
        <v>9</v>
      </c>
      <c r="O93" s="852" t="s">
        <v>495</v>
      </c>
      <c r="P93" s="844" t="s">
        <v>496</v>
      </c>
      <c r="Q93" s="845"/>
      <c r="R93" s="845"/>
      <c r="S93" s="846"/>
      <c r="T93" s="845"/>
    </row>
    <row r="94" spans="4:21" ht="30" customHeight="1" x14ac:dyDescent="0.25">
      <c r="D94" s="163"/>
      <c r="E94" s="163"/>
      <c r="F94" s="163"/>
      <c r="G94" s="163"/>
      <c r="H94" s="163"/>
      <c r="I94" s="163"/>
      <c r="J94" s="163"/>
      <c r="K94" s="163"/>
      <c r="L94" s="163"/>
      <c r="M94" s="163"/>
      <c r="N94" s="163"/>
      <c r="O94" s="988" t="s">
        <v>497</v>
      </c>
      <c r="P94" s="992" t="s">
        <v>498</v>
      </c>
      <c r="Q94" s="849">
        <v>70</v>
      </c>
      <c r="R94" s="855" t="s">
        <v>499</v>
      </c>
      <c r="S94" s="851">
        <v>3</v>
      </c>
      <c r="T94" s="855"/>
    </row>
    <row r="95" spans="4:21" ht="30" customHeight="1" x14ac:dyDescent="0.25">
      <c r="D95" s="163"/>
      <c r="E95" s="163"/>
      <c r="F95" s="163"/>
      <c r="G95" s="163"/>
      <c r="H95" s="163"/>
      <c r="I95" s="163"/>
      <c r="J95" s="163"/>
      <c r="K95" s="163"/>
      <c r="L95" s="163"/>
      <c r="M95" s="163"/>
      <c r="N95" s="163"/>
      <c r="O95" s="988"/>
      <c r="P95" s="992"/>
      <c r="Q95" s="849">
        <v>71</v>
      </c>
      <c r="R95" s="855" t="s">
        <v>500</v>
      </c>
      <c r="S95" s="851">
        <v>3</v>
      </c>
      <c r="T95" s="855"/>
    </row>
    <row r="96" spans="4:21" ht="30" customHeight="1" x14ac:dyDescent="0.25">
      <c r="D96" s="163"/>
      <c r="E96" s="163"/>
      <c r="F96" s="163"/>
      <c r="G96" s="163"/>
      <c r="H96" s="163"/>
      <c r="I96" s="163"/>
      <c r="J96" s="163"/>
      <c r="K96" s="163"/>
      <c r="L96" s="163"/>
      <c r="M96" s="163"/>
      <c r="N96" s="163"/>
      <c r="O96" s="988" t="s">
        <v>501</v>
      </c>
      <c r="P96" s="992" t="s">
        <v>502</v>
      </c>
      <c r="Q96" s="849">
        <v>72</v>
      </c>
      <c r="R96" s="855" t="s">
        <v>503</v>
      </c>
      <c r="S96" s="851">
        <v>100</v>
      </c>
      <c r="T96" s="855"/>
    </row>
    <row r="97" spans="4:20" ht="30" customHeight="1" x14ac:dyDescent="0.25">
      <c r="D97" s="163"/>
      <c r="E97" s="163"/>
      <c r="F97" s="163"/>
      <c r="G97" s="163"/>
      <c r="H97" s="163"/>
      <c r="I97" s="163"/>
      <c r="J97" s="163"/>
      <c r="K97" s="163"/>
      <c r="L97" s="163"/>
      <c r="M97" s="163"/>
      <c r="N97" s="163"/>
      <c r="O97" s="988"/>
      <c r="P97" s="992"/>
      <c r="Q97" s="849">
        <v>73</v>
      </c>
      <c r="R97" s="855" t="s">
        <v>504</v>
      </c>
      <c r="S97" s="851">
        <v>100</v>
      </c>
      <c r="T97" s="855"/>
    </row>
    <row r="98" spans="4:20" ht="30" customHeight="1" x14ac:dyDescent="0.25">
      <c r="D98" s="163"/>
      <c r="E98" s="163"/>
      <c r="F98" s="163"/>
      <c r="G98" s="163"/>
      <c r="H98" s="163"/>
      <c r="I98" s="163"/>
      <c r="J98" s="163"/>
      <c r="K98" s="163"/>
      <c r="L98" s="163"/>
      <c r="M98" s="163"/>
      <c r="N98" s="163"/>
      <c r="O98" s="847" t="s">
        <v>505</v>
      </c>
      <c r="P98" s="848" t="s">
        <v>506</v>
      </c>
      <c r="Q98" s="849">
        <v>74</v>
      </c>
      <c r="R98" s="855" t="s">
        <v>507</v>
      </c>
      <c r="S98" s="851">
        <v>2</v>
      </c>
      <c r="T98" s="855"/>
    </row>
    <row r="99" spans="4:20" ht="30" customHeight="1" x14ac:dyDescent="0.25">
      <c r="D99" s="163"/>
      <c r="E99" s="163"/>
      <c r="F99" s="163"/>
      <c r="G99" s="163"/>
      <c r="H99" s="163"/>
      <c r="I99" s="163"/>
      <c r="J99" s="163"/>
      <c r="K99" s="163"/>
      <c r="L99" s="163"/>
      <c r="M99" s="163"/>
      <c r="N99" s="163"/>
      <c r="O99" s="847" t="s">
        <v>508</v>
      </c>
      <c r="P99" s="848" t="s">
        <v>509</v>
      </c>
      <c r="Q99" s="849">
        <v>75</v>
      </c>
      <c r="R99" s="850" t="s">
        <v>500</v>
      </c>
      <c r="S99" s="851">
        <v>2</v>
      </c>
      <c r="T99" s="850"/>
    </row>
    <row r="100" spans="4:20" ht="30" customHeight="1" x14ac:dyDescent="0.25">
      <c r="D100" s="163"/>
      <c r="E100" s="163"/>
      <c r="F100" s="163"/>
      <c r="G100" s="163"/>
      <c r="H100" s="163"/>
      <c r="I100" s="163"/>
      <c r="J100" s="163"/>
      <c r="K100" s="163"/>
      <c r="L100" s="163"/>
      <c r="M100" s="163"/>
      <c r="N100" s="163"/>
      <c r="O100" s="847" t="s">
        <v>510</v>
      </c>
      <c r="P100" s="848" t="s">
        <v>511</v>
      </c>
      <c r="Q100" s="849">
        <v>76</v>
      </c>
      <c r="R100" s="855" t="s">
        <v>512</v>
      </c>
      <c r="S100" s="851">
        <v>8</v>
      </c>
      <c r="T100" s="855"/>
    </row>
    <row r="101" spans="4:20" ht="30" customHeight="1" x14ac:dyDescent="0.25">
      <c r="D101" s="163"/>
      <c r="E101" s="163"/>
      <c r="F101" s="163"/>
      <c r="G101" s="163"/>
      <c r="H101" s="163"/>
      <c r="I101" s="163"/>
      <c r="J101" s="163"/>
      <c r="K101" s="163"/>
      <c r="L101" s="163"/>
      <c r="M101" s="163"/>
      <c r="N101" s="163"/>
      <c r="O101" s="847" t="s">
        <v>513</v>
      </c>
      <c r="P101" s="848" t="s">
        <v>514</v>
      </c>
      <c r="Q101" s="849">
        <v>77</v>
      </c>
      <c r="R101" s="855" t="s">
        <v>515</v>
      </c>
      <c r="S101" s="851">
        <v>1</v>
      </c>
      <c r="T101" s="855"/>
    </row>
    <row r="102" spans="4:20" ht="30" customHeight="1" x14ac:dyDescent="0.25">
      <c r="D102" s="163"/>
      <c r="E102" s="163"/>
      <c r="F102" s="163"/>
      <c r="G102" s="163"/>
      <c r="H102" s="163"/>
      <c r="I102" s="163"/>
      <c r="J102" s="163"/>
      <c r="K102" s="163"/>
      <c r="L102" s="163"/>
      <c r="M102" s="163"/>
      <c r="N102" s="163"/>
      <c r="O102" s="847" t="s">
        <v>516</v>
      </c>
      <c r="P102" s="848" t="s">
        <v>517</v>
      </c>
      <c r="Q102" s="849">
        <v>78</v>
      </c>
      <c r="R102" s="855" t="s">
        <v>512</v>
      </c>
      <c r="S102" s="851">
        <v>2</v>
      </c>
      <c r="T102" s="855"/>
    </row>
    <row r="103" spans="4:20" ht="30" customHeight="1" x14ac:dyDescent="0.25">
      <c r="D103" s="163"/>
      <c r="E103" s="163"/>
      <c r="F103" s="163"/>
      <c r="G103" s="163"/>
      <c r="H103" s="163"/>
      <c r="I103" s="163"/>
      <c r="J103" s="169">
        <v>1</v>
      </c>
      <c r="K103" s="163"/>
      <c r="L103" s="163"/>
      <c r="M103" s="163"/>
      <c r="N103" s="170">
        <v>1</v>
      </c>
      <c r="O103" s="852" t="s">
        <v>518</v>
      </c>
      <c r="P103" s="844" t="s">
        <v>54</v>
      </c>
      <c r="Q103" s="845"/>
      <c r="R103" s="845"/>
      <c r="S103" s="846"/>
      <c r="T103" s="845"/>
    </row>
    <row r="104" spans="4:20" ht="30" customHeight="1" x14ac:dyDescent="0.25">
      <c r="D104" s="163"/>
      <c r="E104" s="163"/>
      <c r="F104" s="163"/>
      <c r="G104" s="163"/>
      <c r="H104" s="163"/>
      <c r="I104" s="163"/>
      <c r="J104" s="163"/>
      <c r="K104" s="163"/>
      <c r="L104" s="163"/>
      <c r="M104" s="163"/>
      <c r="N104" s="163"/>
      <c r="O104" s="847" t="s">
        <v>519</v>
      </c>
      <c r="P104" s="848" t="s">
        <v>520</v>
      </c>
      <c r="Q104" s="849">
        <v>79</v>
      </c>
      <c r="R104" s="850" t="s">
        <v>521</v>
      </c>
      <c r="S104" s="851" t="s">
        <v>522</v>
      </c>
      <c r="T104" s="850"/>
    </row>
    <row r="105" spans="4:20" ht="30" customHeight="1" x14ac:dyDescent="0.25">
      <c r="D105" s="163"/>
      <c r="E105" s="163"/>
      <c r="F105" s="163"/>
      <c r="G105" s="163"/>
      <c r="H105" s="163"/>
      <c r="I105" s="163"/>
      <c r="J105" s="169">
        <v>1</v>
      </c>
      <c r="K105" s="163"/>
      <c r="L105" s="163"/>
      <c r="M105" s="163"/>
      <c r="N105" s="170">
        <v>3</v>
      </c>
      <c r="O105" s="852" t="s">
        <v>523</v>
      </c>
      <c r="P105" s="844" t="s">
        <v>55</v>
      </c>
      <c r="Q105" s="845"/>
      <c r="R105" s="845"/>
      <c r="S105" s="846"/>
      <c r="T105" s="845"/>
    </row>
    <row r="106" spans="4:20" ht="30" customHeight="1" x14ac:dyDescent="0.25">
      <c r="D106" s="163"/>
      <c r="E106" s="163"/>
      <c r="F106" s="163"/>
      <c r="G106" s="163"/>
      <c r="H106" s="163"/>
      <c r="I106" s="163"/>
      <c r="J106" s="163"/>
      <c r="K106" s="163"/>
      <c r="L106" s="163"/>
      <c r="M106" s="163"/>
      <c r="N106" s="163"/>
      <c r="O106" s="988" t="s">
        <v>524</v>
      </c>
      <c r="P106" s="992" t="s">
        <v>525</v>
      </c>
      <c r="Q106" s="849">
        <v>80</v>
      </c>
      <c r="R106" s="855" t="s">
        <v>526</v>
      </c>
      <c r="S106" s="857">
        <v>8</v>
      </c>
      <c r="T106" s="855"/>
    </row>
    <row r="107" spans="4:20" ht="30" customHeight="1" x14ac:dyDescent="0.25">
      <c r="D107" s="163"/>
      <c r="E107" s="163"/>
      <c r="F107" s="163"/>
      <c r="G107" s="163"/>
      <c r="H107" s="163"/>
      <c r="I107" s="163"/>
      <c r="J107" s="163"/>
      <c r="K107" s="163"/>
      <c r="L107" s="163"/>
      <c r="M107" s="163"/>
      <c r="N107" s="163"/>
      <c r="O107" s="988"/>
      <c r="P107" s="992"/>
      <c r="Q107" s="849">
        <v>81</v>
      </c>
      <c r="R107" s="855" t="s">
        <v>527</v>
      </c>
      <c r="S107" s="851">
        <v>10</v>
      </c>
      <c r="T107" s="855"/>
    </row>
    <row r="108" spans="4:20" ht="30" customHeight="1" x14ac:dyDescent="0.25">
      <c r="D108" s="163"/>
      <c r="E108" s="163"/>
      <c r="F108" s="163"/>
      <c r="G108" s="163"/>
      <c r="H108" s="163"/>
      <c r="I108" s="163"/>
      <c r="J108" s="163"/>
      <c r="K108" s="163"/>
      <c r="L108" s="163"/>
      <c r="M108" s="163"/>
      <c r="N108" s="163"/>
      <c r="O108" s="988"/>
      <c r="P108" s="992"/>
      <c r="Q108" s="849">
        <v>82</v>
      </c>
      <c r="R108" s="855" t="s">
        <v>528</v>
      </c>
      <c r="S108" s="851">
        <v>200</v>
      </c>
      <c r="T108" s="855"/>
    </row>
    <row r="109" spans="4:20" ht="30" customHeight="1" x14ac:dyDescent="0.25">
      <c r="D109" s="163"/>
      <c r="E109" s="163"/>
      <c r="F109" s="163"/>
      <c r="G109" s="163"/>
      <c r="H109" s="163"/>
      <c r="I109" s="163"/>
      <c r="J109" s="169">
        <v>1</v>
      </c>
      <c r="K109" s="163"/>
      <c r="L109" s="163"/>
      <c r="M109" s="163"/>
      <c r="N109" s="170">
        <v>1</v>
      </c>
      <c r="O109" s="852" t="s">
        <v>529</v>
      </c>
      <c r="P109" s="844" t="s">
        <v>56</v>
      </c>
      <c r="Q109" s="845"/>
      <c r="R109" s="845"/>
      <c r="S109" s="846"/>
      <c r="T109" s="845"/>
    </row>
    <row r="110" spans="4:20" ht="30" customHeight="1" x14ac:dyDescent="0.25">
      <c r="D110" s="163"/>
      <c r="E110" s="163"/>
      <c r="F110" s="163"/>
      <c r="G110" s="163"/>
      <c r="H110" s="163"/>
      <c r="I110" s="163"/>
      <c r="J110" s="163"/>
      <c r="K110" s="163"/>
      <c r="L110" s="163"/>
      <c r="M110" s="163"/>
      <c r="N110" s="163"/>
      <c r="O110" s="847" t="s">
        <v>530</v>
      </c>
      <c r="P110" s="848" t="s">
        <v>531</v>
      </c>
      <c r="Q110" s="849">
        <v>83</v>
      </c>
      <c r="R110" s="850" t="s">
        <v>480</v>
      </c>
      <c r="S110" s="851">
        <v>1</v>
      </c>
      <c r="T110" s="850"/>
    </row>
    <row r="111" spans="4:20" ht="30" customHeight="1" x14ac:dyDescent="0.25">
      <c r="D111" s="163"/>
      <c r="E111" s="163"/>
      <c r="F111" s="163"/>
      <c r="G111" s="163"/>
      <c r="H111" s="163"/>
      <c r="I111" s="163"/>
      <c r="J111" s="169">
        <v>1</v>
      </c>
      <c r="K111" s="163"/>
      <c r="L111" s="163"/>
      <c r="M111" s="163"/>
      <c r="N111" s="170">
        <v>1</v>
      </c>
      <c r="O111" s="852" t="s">
        <v>532</v>
      </c>
      <c r="P111" s="844" t="s">
        <v>533</v>
      </c>
      <c r="Q111" s="845"/>
      <c r="R111" s="845"/>
      <c r="S111" s="846"/>
      <c r="T111" s="845"/>
    </row>
    <row r="112" spans="4:20" ht="30" customHeight="1" x14ac:dyDescent="0.25">
      <c r="D112" s="163"/>
      <c r="E112" s="163"/>
      <c r="F112" s="163"/>
      <c r="G112" s="163"/>
      <c r="H112" s="163"/>
      <c r="I112" s="163"/>
      <c r="J112" s="163"/>
      <c r="K112" s="163"/>
      <c r="L112" s="163"/>
      <c r="M112" s="163"/>
      <c r="N112" s="163"/>
      <c r="O112" s="847" t="s">
        <v>534</v>
      </c>
      <c r="P112" s="858" t="s">
        <v>535</v>
      </c>
      <c r="Q112" s="849">
        <v>84</v>
      </c>
      <c r="R112" s="855" t="s">
        <v>536</v>
      </c>
      <c r="S112" s="851">
        <v>1</v>
      </c>
      <c r="T112" s="855"/>
    </row>
    <row r="113" spans="4:21" ht="30" customHeight="1" x14ac:dyDescent="0.25">
      <c r="D113" s="163"/>
      <c r="E113" s="163"/>
      <c r="F113" s="163"/>
      <c r="G113" s="163"/>
      <c r="H113" s="163"/>
      <c r="I113" s="163"/>
      <c r="J113" s="169">
        <v>1</v>
      </c>
      <c r="K113" s="163"/>
      <c r="L113" s="163"/>
      <c r="M113" s="163"/>
      <c r="N113" s="170">
        <v>1</v>
      </c>
      <c r="O113" s="852" t="s">
        <v>537</v>
      </c>
      <c r="P113" s="844" t="s">
        <v>538</v>
      </c>
      <c r="Q113" s="845"/>
      <c r="R113" s="845"/>
      <c r="S113" s="846"/>
      <c r="T113" s="845"/>
    </row>
    <row r="114" spans="4:21" ht="30" customHeight="1" x14ac:dyDescent="0.25">
      <c r="D114" s="163"/>
      <c r="E114" s="163"/>
      <c r="F114" s="163"/>
      <c r="G114" s="163"/>
      <c r="H114" s="163"/>
      <c r="I114" s="163"/>
      <c r="J114" s="163"/>
      <c r="K114" s="163"/>
      <c r="L114" s="163"/>
      <c r="M114" s="163"/>
      <c r="N114" s="163"/>
      <c r="O114" s="847" t="s">
        <v>539</v>
      </c>
      <c r="P114" s="848" t="s">
        <v>540</v>
      </c>
      <c r="Q114" s="849">
        <v>85</v>
      </c>
      <c r="R114" s="855" t="s">
        <v>480</v>
      </c>
      <c r="S114" s="851">
        <v>1</v>
      </c>
      <c r="T114" s="855"/>
    </row>
    <row r="115" spans="4:21" ht="30" customHeight="1" x14ac:dyDescent="0.25">
      <c r="D115" s="163"/>
      <c r="E115" s="163"/>
      <c r="F115" s="163"/>
      <c r="G115" s="163"/>
      <c r="H115" s="163"/>
      <c r="I115" s="163"/>
      <c r="J115" s="169">
        <v>1</v>
      </c>
      <c r="K115" s="163"/>
      <c r="L115" s="163"/>
      <c r="M115" s="163"/>
      <c r="N115" s="170">
        <v>1</v>
      </c>
      <c r="O115" s="852" t="s">
        <v>541</v>
      </c>
      <c r="P115" s="844" t="s">
        <v>542</v>
      </c>
      <c r="Q115" s="845"/>
      <c r="R115" s="845"/>
      <c r="S115" s="846"/>
      <c r="T115" s="845"/>
    </row>
    <row r="116" spans="4:21" ht="30" customHeight="1" x14ac:dyDescent="0.25">
      <c r="D116" s="163"/>
      <c r="E116" s="163"/>
      <c r="F116" s="163"/>
      <c r="G116" s="163"/>
      <c r="H116" s="163"/>
      <c r="I116" s="163"/>
      <c r="J116" s="163"/>
      <c r="K116" s="163"/>
      <c r="L116" s="163"/>
      <c r="M116" s="163"/>
      <c r="N116" s="163"/>
      <c r="O116" s="847" t="s">
        <v>543</v>
      </c>
      <c r="P116" s="858" t="s">
        <v>544</v>
      </c>
      <c r="Q116" s="849">
        <v>86</v>
      </c>
      <c r="R116" s="855" t="s">
        <v>545</v>
      </c>
      <c r="S116" s="851">
        <v>4</v>
      </c>
      <c r="T116" s="855"/>
    </row>
    <row r="117" spans="4:21" ht="30" customHeight="1" x14ac:dyDescent="0.25">
      <c r="D117" s="163"/>
      <c r="E117" s="163"/>
      <c r="F117" s="163"/>
      <c r="G117" s="163"/>
      <c r="H117" s="163"/>
      <c r="I117" s="163"/>
      <c r="J117" s="163"/>
      <c r="K117" s="163"/>
      <c r="L117" s="163"/>
      <c r="M117" s="163"/>
      <c r="N117" s="163"/>
      <c r="O117" s="859"/>
      <c r="P117" s="860" t="s">
        <v>60</v>
      </c>
      <c r="Q117" s="859"/>
      <c r="R117" s="859"/>
      <c r="S117" s="861"/>
      <c r="T117" s="859"/>
    </row>
    <row r="118" spans="4:21" ht="30" customHeight="1" x14ac:dyDescent="0.25">
      <c r="D118" s="163"/>
      <c r="E118" s="163"/>
      <c r="F118" s="164">
        <v>2</v>
      </c>
      <c r="G118" s="163"/>
      <c r="H118" s="163"/>
      <c r="I118" s="169">
        <f>SUM(J119:J126)</f>
        <v>12</v>
      </c>
      <c r="J118" s="163"/>
      <c r="K118" s="163"/>
      <c r="L118" s="163"/>
      <c r="M118" s="170">
        <f>SUM(N119:N126)</f>
        <v>12</v>
      </c>
      <c r="N118" s="163"/>
      <c r="O118" s="840">
        <v>1.5</v>
      </c>
      <c r="P118" s="841" t="s">
        <v>546</v>
      </c>
      <c r="Q118" s="840" t="s">
        <v>276</v>
      </c>
      <c r="R118" s="840" t="s">
        <v>277</v>
      </c>
      <c r="S118" s="842" t="s">
        <v>270</v>
      </c>
      <c r="T118" s="840"/>
      <c r="U118" s="212">
        <v>9</v>
      </c>
    </row>
    <row r="119" spans="4:21" ht="30" customHeight="1" x14ac:dyDescent="0.25">
      <c r="D119" s="163"/>
      <c r="E119" s="163"/>
      <c r="F119" s="163"/>
      <c r="G119" s="163"/>
      <c r="H119" s="163"/>
      <c r="I119" s="163"/>
      <c r="J119" s="169">
        <v>6</v>
      </c>
      <c r="K119" s="163"/>
      <c r="L119" s="163"/>
      <c r="M119" s="163"/>
      <c r="N119" s="170">
        <v>6</v>
      </c>
      <c r="O119" s="852" t="s">
        <v>547</v>
      </c>
      <c r="P119" s="844" t="s">
        <v>548</v>
      </c>
      <c r="Q119" s="845"/>
      <c r="R119" s="845"/>
      <c r="S119" s="846"/>
      <c r="T119" s="845"/>
    </row>
    <row r="120" spans="4:21" ht="30" customHeight="1" x14ac:dyDescent="0.25">
      <c r="D120" s="163"/>
      <c r="E120" s="163"/>
      <c r="F120" s="163"/>
      <c r="G120" s="163"/>
      <c r="H120" s="163"/>
      <c r="I120" s="163"/>
      <c r="J120" s="163"/>
      <c r="K120" s="163"/>
      <c r="L120" s="163"/>
      <c r="M120" s="163"/>
      <c r="N120" s="163"/>
      <c r="O120" s="847" t="s">
        <v>549</v>
      </c>
      <c r="P120" s="848" t="s">
        <v>550</v>
      </c>
      <c r="Q120" s="849">
        <v>87</v>
      </c>
      <c r="R120" s="850" t="s">
        <v>551</v>
      </c>
      <c r="S120" s="851">
        <v>80</v>
      </c>
      <c r="T120" s="850"/>
    </row>
    <row r="121" spans="4:21" ht="30" customHeight="1" x14ac:dyDescent="0.25">
      <c r="D121" s="163"/>
      <c r="E121" s="163"/>
      <c r="F121" s="163"/>
      <c r="G121" s="163"/>
      <c r="H121" s="163"/>
      <c r="I121" s="163"/>
      <c r="J121" s="163"/>
      <c r="K121" s="163"/>
      <c r="L121" s="163"/>
      <c r="M121" s="163"/>
      <c r="N121" s="163"/>
      <c r="O121" s="847" t="s">
        <v>552</v>
      </c>
      <c r="P121" s="848" t="s">
        <v>553</v>
      </c>
      <c r="Q121" s="849">
        <v>88</v>
      </c>
      <c r="R121" s="850" t="s">
        <v>551</v>
      </c>
      <c r="S121" s="851">
        <v>30</v>
      </c>
      <c r="T121" s="850"/>
    </row>
    <row r="122" spans="4:21" ht="30" customHeight="1" x14ac:dyDescent="0.25">
      <c r="D122" s="163"/>
      <c r="E122" s="163"/>
      <c r="F122" s="163"/>
      <c r="G122" s="163"/>
      <c r="H122" s="163"/>
      <c r="I122" s="163"/>
      <c r="J122" s="163"/>
      <c r="K122" s="163"/>
      <c r="L122" s="163"/>
      <c r="M122" s="163"/>
      <c r="N122" s="163"/>
      <c r="O122" s="847" t="s">
        <v>554</v>
      </c>
      <c r="P122" s="848" t="s">
        <v>555</v>
      </c>
      <c r="Q122" s="849">
        <v>89</v>
      </c>
      <c r="R122" s="850" t="s">
        <v>556</v>
      </c>
      <c r="S122" s="851">
        <v>10</v>
      </c>
      <c r="T122" s="850"/>
    </row>
    <row r="123" spans="4:21" ht="30" customHeight="1" x14ac:dyDescent="0.25">
      <c r="D123" s="163"/>
      <c r="E123" s="163"/>
      <c r="F123" s="163"/>
      <c r="G123" s="163"/>
      <c r="H123" s="163"/>
      <c r="I123" s="163"/>
      <c r="J123" s="163"/>
      <c r="K123" s="163"/>
      <c r="L123" s="163"/>
      <c r="M123" s="163"/>
      <c r="N123" s="163"/>
      <c r="O123" s="847" t="s">
        <v>557</v>
      </c>
      <c r="P123" s="848" t="s">
        <v>558</v>
      </c>
      <c r="Q123" s="849">
        <v>90</v>
      </c>
      <c r="R123" s="850" t="s">
        <v>559</v>
      </c>
      <c r="S123" s="851">
        <v>850</v>
      </c>
      <c r="T123" s="850"/>
    </row>
    <row r="124" spans="4:21" ht="30" customHeight="1" x14ac:dyDescent="0.25">
      <c r="D124" s="163"/>
      <c r="E124" s="163"/>
      <c r="F124" s="163"/>
      <c r="G124" s="163"/>
      <c r="H124" s="163"/>
      <c r="I124" s="163"/>
      <c r="J124" s="163"/>
      <c r="K124" s="163"/>
      <c r="L124" s="163"/>
      <c r="M124" s="163"/>
      <c r="N124" s="163"/>
      <c r="O124" s="847" t="s">
        <v>560</v>
      </c>
      <c r="P124" s="848" t="s">
        <v>561</v>
      </c>
      <c r="Q124" s="849">
        <v>91</v>
      </c>
      <c r="R124" s="850" t="s">
        <v>562</v>
      </c>
      <c r="S124" s="851">
        <v>150</v>
      </c>
      <c r="T124" s="850"/>
    </row>
    <row r="125" spans="4:21" ht="30" customHeight="1" x14ac:dyDescent="0.25">
      <c r="D125" s="163"/>
      <c r="E125" s="163"/>
      <c r="F125" s="163"/>
      <c r="G125" s="163"/>
      <c r="H125" s="163"/>
      <c r="I125" s="163"/>
      <c r="J125" s="163"/>
      <c r="K125" s="163"/>
      <c r="L125" s="163"/>
      <c r="M125" s="163"/>
      <c r="N125" s="163"/>
      <c r="O125" s="847" t="s">
        <v>563</v>
      </c>
      <c r="P125" s="848" t="s">
        <v>564</v>
      </c>
      <c r="Q125" s="849">
        <v>92</v>
      </c>
      <c r="R125" s="850" t="s">
        <v>565</v>
      </c>
      <c r="S125" s="851">
        <v>50</v>
      </c>
      <c r="T125" s="850"/>
    </row>
    <row r="126" spans="4:21" ht="30" customHeight="1" x14ac:dyDescent="0.25">
      <c r="D126" s="163"/>
      <c r="E126" s="163"/>
      <c r="F126" s="163"/>
      <c r="G126" s="163"/>
      <c r="H126" s="163"/>
      <c r="I126" s="163"/>
      <c r="J126" s="169">
        <v>6</v>
      </c>
      <c r="K126" s="163"/>
      <c r="L126" s="163"/>
      <c r="M126" s="163"/>
      <c r="N126" s="170">
        <v>6</v>
      </c>
      <c r="O126" s="852" t="s">
        <v>566</v>
      </c>
      <c r="P126" s="844" t="s">
        <v>567</v>
      </c>
      <c r="Q126" s="845"/>
      <c r="R126" s="845"/>
      <c r="S126" s="846"/>
      <c r="T126" s="845"/>
    </row>
    <row r="127" spans="4:21" ht="30" customHeight="1" x14ac:dyDescent="0.25">
      <c r="D127" s="163"/>
      <c r="E127" s="163"/>
      <c r="F127" s="163"/>
      <c r="G127" s="163"/>
      <c r="H127" s="163"/>
      <c r="I127" s="163"/>
      <c r="J127" s="163"/>
      <c r="K127" s="163"/>
      <c r="L127" s="163"/>
      <c r="M127" s="163"/>
      <c r="N127" s="163"/>
      <c r="O127" s="847" t="s">
        <v>568</v>
      </c>
      <c r="P127" s="848" t="s">
        <v>569</v>
      </c>
      <c r="Q127" s="849">
        <v>93</v>
      </c>
      <c r="R127" s="850" t="s">
        <v>570</v>
      </c>
      <c r="S127" s="851">
        <v>1916</v>
      </c>
      <c r="T127" s="850"/>
    </row>
    <row r="128" spans="4:21" ht="30" customHeight="1" x14ac:dyDescent="0.25">
      <c r="D128" s="163"/>
      <c r="E128" s="163"/>
      <c r="F128" s="163"/>
      <c r="G128" s="163"/>
      <c r="H128" s="163"/>
      <c r="I128" s="163"/>
      <c r="J128" s="163"/>
      <c r="K128" s="163"/>
      <c r="L128" s="163"/>
      <c r="M128" s="163"/>
      <c r="N128" s="163"/>
      <c r="O128" s="847" t="s">
        <v>571</v>
      </c>
      <c r="P128" s="848" t="s">
        <v>572</v>
      </c>
      <c r="Q128" s="849">
        <v>94</v>
      </c>
      <c r="R128" s="850" t="s">
        <v>573</v>
      </c>
      <c r="S128" s="851">
        <v>15</v>
      </c>
      <c r="T128" s="850"/>
    </row>
    <row r="129" spans="4:21" ht="30" customHeight="1" x14ac:dyDescent="0.25">
      <c r="D129" s="163"/>
      <c r="E129" s="163"/>
      <c r="F129" s="163"/>
      <c r="G129" s="163"/>
      <c r="H129" s="163"/>
      <c r="I129" s="163"/>
      <c r="J129" s="163"/>
      <c r="K129" s="163"/>
      <c r="L129" s="163"/>
      <c r="M129" s="163"/>
      <c r="N129" s="163"/>
      <c r="O129" s="847" t="s">
        <v>574</v>
      </c>
      <c r="P129" s="848" t="s">
        <v>575</v>
      </c>
      <c r="Q129" s="849">
        <v>95</v>
      </c>
      <c r="R129" s="850" t="s">
        <v>573</v>
      </c>
      <c r="S129" s="851">
        <v>15</v>
      </c>
      <c r="T129" s="850"/>
    </row>
    <row r="130" spans="4:21" ht="30" customHeight="1" x14ac:dyDescent="0.25">
      <c r="D130" s="163"/>
      <c r="E130" s="163"/>
      <c r="F130" s="163"/>
      <c r="G130" s="163"/>
      <c r="H130" s="163"/>
      <c r="I130" s="163"/>
      <c r="J130" s="163"/>
      <c r="K130" s="163"/>
      <c r="L130" s="163"/>
      <c r="M130" s="163"/>
      <c r="N130" s="163"/>
      <c r="O130" s="847" t="s">
        <v>576</v>
      </c>
      <c r="P130" s="848" t="s">
        <v>577</v>
      </c>
      <c r="Q130" s="849">
        <v>96</v>
      </c>
      <c r="R130" s="850" t="s">
        <v>578</v>
      </c>
      <c r="S130" s="851">
        <v>20</v>
      </c>
      <c r="T130" s="850"/>
    </row>
    <row r="131" spans="4:21" ht="30" customHeight="1" x14ac:dyDescent="0.25">
      <c r="D131" s="163"/>
      <c r="E131" s="163"/>
      <c r="F131" s="163"/>
      <c r="G131" s="163"/>
      <c r="H131" s="163"/>
      <c r="I131" s="163"/>
      <c r="J131" s="163"/>
      <c r="K131" s="163"/>
      <c r="L131" s="163"/>
      <c r="M131" s="163"/>
      <c r="N131" s="163"/>
      <c r="O131" s="847" t="s">
        <v>579</v>
      </c>
      <c r="P131" s="848" t="s">
        <v>580</v>
      </c>
      <c r="Q131" s="849">
        <v>97</v>
      </c>
      <c r="R131" s="850" t="s">
        <v>578</v>
      </c>
      <c r="S131" s="851">
        <v>3</v>
      </c>
      <c r="T131" s="850"/>
    </row>
    <row r="132" spans="4:21" ht="30" customHeight="1" x14ac:dyDescent="0.25">
      <c r="D132" s="163"/>
      <c r="E132" s="163"/>
      <c r="F132" s="163"/>
      <c r="G132" s="163"/>
      <c r="H132" s="163"/>
      <c r="I132" s="163"/>
      <c r="J132" s="163"/>
      <c r="K132" s="163"/>
      <c r="L132" s="163"/>
      <c r="M132" s="163"/>
      <c r="N132" s="163"/>
      <c r="O132" s="847" t="s">
        <v>581</v>
      </c>
      <c r="P132" s="848" t="s">
        <v>582</v>
      </c>
      <c r="Q132" s="849">
        <v>98</v>
      </c>
      <c r="R132" s="850" t="s">
        <v>583</v>
      </c>
      <c r="S132" s="851">
        <v>10</v>
      </c>
      <c r="T132" s="850"/>
    </row>
    <row r="133" spans="4:21" ht="30" customHeight="1" x14ac:dyDescent="0.25">
      <c r="D133" s="163"/>
      <c r="E133" s="163"/>
      <c r="F133" s="164">
        <v>6</v>
      </c>
      <c r="G133" s="163"/>
      <c r="H133" s="163"/>
      <c r="I133" s="169">
        <f>SUM(J134:J155)</f>
        <v>18</v>
      </c>
      <c r="J133" s="163"/>
      <c r="K133" s="163"/>
      <c r="L133" s="163"/>
      <c r="M133" s="170">
        <f>SUM(N134:N155)</f>
        <v>18</v>
      </c>
      <c r="N133" s="163"/>
      <c r="O133" s="840">
        <v>1.6</v>
      </c>
      <c r="P133" s="841" t="s">
        <v>66</v>
      </c>
      <c r="Q133" s="840" t="s">
        <v>276</v>
      </c>
      <c r="R133" s="840" t="s">
        <v>277</v>
      </c>
      <c r="S133" s="842" t="s">
        <v>270</v>
      </c>
      <c r="T133" s="840"/>
      <c r="U133" s="212">
        <v>3</v>
      </c>
    </row>
    <row r="134" spans="4:21" ht="30" customHeight="1" x14ac:dyDescent="0.25">
      <c r="D134" s="163"/>
      <c r="E134" s="163"/>
      <c r="G134" s="163"/>
      <c r="H134" s="163"/>
      <c r="I134" s="163"/>
      <c r="J134" s="169">
        <v>5</v>
      </c>
      <c r="K134" s="163"/>
      <c r="L134" s="163"/>
      <c r="M134" s="163"/>
      <c r="N134" s="170">
        <v>5</v>
      </c>
      <c r="O134" s="852" t="s">
        <v>584</v>
      </c>
      <c r="P134" s="844" t="s">
        <v>585</v>
      </c>
      <c r="Q134" s="845"/>
      <c r="R134" s="845"/>
      <c r="S134" s="846"/>
      <c r="T134" s="845"/>
    </row>
    <row r="135" spans="4:21" ht="30" customHeight="1" x14ac:dyDescent="0.25">
      <c r="D135" s="163"/>
      <c r="E135" s="163"/>
      <c r="F135" s="163"/>
      <c r="G135" s="163"/>
      <c r="H135" s="163"/>
      <c r="I135" s="163"/>
      <c r="J135" s="163"/>
      <c r="K135" s="163"/>
      <c r="L135" s="163"/>
      <c r="M135" s="163"/>
      <c r="N135" s="163"/>
      <c r="O135" s="847" t="s">
        <v>586</v>
      </c>
      <c r="P135" s="862" t="s">
        <v>587</v>
      </c>
      <c r="Q135" s="863">
        <v>99</v>
      </c>
      <c r="R135" s="864" t="s">
        <v>588</v>
      </c>
      <c r="S135" s="851">
        <v>1</v>
      </c>
      <c r="T135" s="864"/>
    </row>
    <row r="136" spans="4:21" ht="30" customHeight="1" x14ac:dyDescent="0.25">
      <c r="D136" s="163"/>
      <c r="E136" s="163"/>
      <c r="F136" s="163"/>
      <c r="G136" s="163"/>
      <c r="H136" s="163"/>
      <c r="I136" s="163"/>
      <c r="J136" s="163"/>
      <c r="K136" s="163"/>
      <c r="L136" s="163"/>
      <c r="M136" s="163"/>
      <c r="N136" s="163"/>
      <c r="O136" s="847" t="s">
        <v>589</v>
      </c>
      <c r="P136" s="862" t="s">
        <v>590</v>
      </c>
      <c r="Q136" s="865">
        <v>100</v>
      </c>
      <c r="R136" s="864" t="s">
        <v>591</v>
      </c>
      <c r="S136" s="851">
        <v>6</v>
      </c>
      <c r="T136" s="864"/>
    </row>
    <row r="137" spans="4:21" ht="30" customHeight="1" x14ac:dyDescent="0.25">
      <c r="D137" s="163"/>
      <c r="E137" s="163"/>
      <c r="F137" s="163"/>
      <c r="G137" s="163"/>
      <c r="H137" s="163"/>
      <c r="I137" s="163"/>
      <c r="J137" s="163"/>
      <c r="K137" s="163"/>
      <c r="L137" s="163"/>
      <c r="M137" s="163"/>
      <c r="N137" s="163"/>
      <c r="O137" s="847" t="s">
        <v>592</v>
      </c>
      <c r="P137" s="862" t="s">
        <v>593</v>
      </c>
      <c r="Q137" s="863">
        <v>101</v>
      </c>
      <c r="R137" s="864" t="s">
        <v>594</v>
      </c>
      <c r="S137" s="851">
        <v>1</v>
      </c>
      <c r="T137" s="864"/>
    </row>
    <row r="138" spans="4:21" ht="30" customHeight="1" x14ac:dyDescent="0.25">
      <c r="D138" s="163"/>
      <c r="E138" s="163"/>
      <c r="F138" s="163"/>
      <c r="G138" s="163"/>
      <c r="H138" s="163"/>
      <c r="I138" s="163"/>
      <c r="J138" s="163"/>
      <c r="K138" s="163"/>
      <c r="L138" s="163"/>
      <c r="M138" s="163"/>
      <c r="N138" s="163"/>
      <c r="O138" s="847" t="s">
        <v>595</v>
      </c>
      <c r="P138" s="862" t="s">
        <v>596</v>
      </c>
      <c r="Q138" s="863">
        <v>102</v>
      </c>
      <c r="R138" s="864" t="s">
        <v>597</v>
      </c>
      <c r="S138" s="851">
        <v>1</v>
      </c>
      <c r="T138" s="864"/>
    </row>
    <row r="139" spans="4:21" ht="30" customHeight="1" x14ac:dyDescent="0.25">
      <c r="D139" s="163"/>
      <c r="E139" s="163"/>
      <c r="F139" s="163"/>
      <c r="G139" s="163"/>
      <c r="H139" s="163"/>
      <c r="I139" s="163"/>
      <c r="J139" s="163"/>
      <c r="K139" s="163"/>
      <c r="L139" s="163"/>
      <c r="M139" s="163"/>
      <c r="N139" s="163"/>
      <c r="O139" s="847" t="s">
        <v>598</v>
      </c>
      <c r="P139" s="862" t="s">
        <v>599</v>
      </c>
      <c r="Q139" s="863">
        <v>103</v>
      </c>
      <c r="R139" s="864" t="s">
        <v>597</v>
      </c>
      <c r="S139" s="851">
        <v>1</v>
      </c>
      <c r="T139" s="864"/>
    </row>
    <row r="140" spans="4:21" ht="30" customHeight="1" x14ac:dyDescent="0.25">
      <c r="D140" s="163"/>
      <c r="E140" s="163"/>
      <c r="F140" s="163"/>
      <c r="G140" s="163"/>
      <c r="H140" s="163"/>
      <c r="I140" s="163"/>
      <c r="J140" s="169">
        <v>3</v>
      </c>
      <c r="K140" s="163"/>
      <c r="L140" s="163"/>
      <c r="M140" s="163"/>
      <c r="N140" s="170">
        <v>3</v>
      </c>
      <c r="O140" s="852" t="s">
        <v>600</v>
      </c>
      <c r="P140" s="844" t="s">
        <v>601</v>
      </c>
      <c r="Q140" s="845"/>
      <c r="R140" s="845"/>
      <c r="S140" s="846"/>
      <c r="T140" s="845"/>
    </row>
    <row r="141" spans="4:21" ht="30" customHeight="1" x14ac:dyDescent="0.25">
      <c r="D141" s="163"/>
      <c r="E141" s="163"/>
      <c r="F141" s="163"/>
      <c r="G141" s="163"/>
      <c r="H141" s="163"/>
      <c r="I141" s="163"/>
      <c r="J141" s="163"/>
      <c r="K141" s="163"/>
      <c r="L141" s="163"/>
      <c r="M141" s="163"/>
      <c r="N141" s="163"/>
      <c r="O141" s="847" t="s">
        <v>602</v>
      </c>
      <c r="P141" s="862" t="s">
        <v>603</v>
      </c>
      <c r="Q141" s="863">
        <v>104</v>
      </c>
      <c r="R141" s="864" t="s">
        <v>604</v>
      </c>
      <c r="S141" s="866">
        <v>12</v>
      </c>
      <c r="T141" s="864"/>
    </row>
    <row r="142" spans="4:21" ht="30" customHeight="1" x14ac:dyDescent="0.25">
      <c r="D142" s="163"/>
      <c r="E142" s="163"/>
      <c r="F142" s="163"/>
      <c r="G142" s="163"/>
      <c r="H142" s="163"/>
      <c r="I142" s="163"/>
      <c r="J142" s="163"/>
      <c r="K142" s="163"/>
      <c r="L142" s="163"/>
      <c r="M142" s="163"/>
      <c r="N142" s="163"/>
      <c r="O142" s="847" t="s">
        <v>605</v>
      </c>
      <c r="P142" s="862" t="s">
        <v>606</v>
      </c>
      <c r="Q142" s="863">
        <v>105</v>
      </c>
      <c r="R142" s="864" t="s">
        <v>607</v>
      </c>
      <c r="S142" s="866">
        <v>40</v>
      </c>
      <c r="T142" s="864"/>
    </row>
    <row r="143" spans="4:21" ht="30" customHeight="1" x14ac:dyDescent="0.25">
      <c r="D143" s="163"/>
      <c r="E143" s="163"/>
      <c r="F143" s="163"/>
      <c r="G143" s="163"/>
      <c r="H143" s="163"/>
      <c r="I143" s="163"/>
      <c r="J143" s="163"/>
      <c r="K143" s="163"/>
      <c r="L143" s="163"/>
      <c r="M143" s="163"/>
      <c r="N143" s="163"/>
      <c r="O143" s="847" t="s">
        <v>608</v>
      </c>
      <c r="P143" s="862" t="s">
        <v>609</v>
      </c>
      <c r="Q143" s="863">
        <v>106</v>
      </c>
      <c r="R143" s="864" t="s">
        <v>597</v>
      </c>
      <c r="S143" s="866">
        <v>1</v>
      </c>
      <c r="T143" s="864"/>
    </row>
    <row r="144" spans="4:21" ht="30" customHeight="1" x14ac:dyDescent="0.25">
      <c r="D144" s="163"/>
      <c r="E144" s="163"/>
      <c r="F144" s="163"/>
      <c r="G144" s="163"/>
      <c r="H144" s="163"/>
      <c r="I144" s="163"/>
      <c r="J144" s="169">
        <v>4</v>
      </c>
      <c r="K144" s="163"/>
      <c r="L144" s="163"/>
      <c r="M144" s="163"/>
      <c r="N144" s="170">
        <v>4</v>
      </c>
      <c r="O144" s="852" t="s">
        <v>610</v>
      </c>
      <c r="P144" s="844" t="s">
        <v>611</v>
      </c>
      <c r="Q144" s="845"/>
      <c r="R144" s="845"/>
      <c r="S144" s="846"/>
      <c r="T144" s="845"/>
    </row>
    <row r="145" spans="4:21" ht="30" customHeight="1" x14ac:dyDescent="0.25">
      <c r="D145" s="163"/>
      <c r="E145" s="163"/>
      <c r="F145" s="163"/>
      <c r="G145" s="163"/>
      <c r="H145" s="163"/>
      <c r="I145" s="163"/>
      <c r="J145" s="163"/>
      <c r="K145" s="163"/>
      <c r="L145" s="163"/>
      <c r="M145" s="163"/>
      <c r="N145" s="163"/>
      <c r="O145" s="847" t="s">
        <v>612</v>
      </c>
      <c r="P145" s="862" t="s">
        <v>613</v>
      </c>
      <c r="Q145" s="849">
        <v>107</v>
      </c>
      <c r="R145" s="864" t="s">
        <v>614</v>
      </c>
      <c r="S145" s="866">
        <v>1</v>
      </c>
      <c r="T145" s="864"/>
    </row>
    <row r="146" spans="4:21" ht="30" customHeight="1" x14ac:dyDescent="0.25">
      <c r="D146" s="163"/>
      <c r="E146" s="163"/>
      <c r="F146" s="163"/>
      <c r="G146" s="163"/>
      <c r="H146" s="163"/>
      <c r="I146" s="163"/>
      <c r="J146" s="163"/>
      <c r="K146" s="163"/>
      <c r="L146" s="163"/>
      <c r="M146" s="163"/>
      <c r="N146" s="163"/>
      <c r="O146" s="847" t="s">
        <v>615</v>
      </c>
      <c r="P146" s="862" t="s">
        <v>616</v>
      </c>
      <c r="Q146" s="849">
        <v>108</v>
      </c>
      <c r="R146" s="864" t="s">
        <v>617</v>
      </c>
      <c r="S146" s="866">
        <v>40</v>
      </c>
      <c r="T146" s="864"/>
    </row>
    <row r="147" spans="4:21" ht="30" customHeight="1" x14ac:dyDescent="0.25">
      <c r="D147" s="163"/>
      <c r="E147" s="163"/>
      <c r="F147" s="163"/>
      <c r="G147" s="163"/>
      <c r="H147" s="163"/>
      <c r="I147" s="163"/>
      <c r="J147" s="163"/>
      <c r="K147" s="163"/>
      <c r="L147" s="163"/>
      <c r="M147" s="163"/>
      <c r="N147" s="163"/>
      <c r="O147" s="847" t="s">
        <v>618</v>
      </c>
      <c r="P147" s="848" t="s">
        <v>619</v>
      </c>
      <c r="Q147" s="849">
        <v>109</v>
      </c>
      <c r="R147" s="850" t="s">
        <v>620</v>
      </c>
      <c r="S147" s="851">
        <v>2</v>
      </c>
      <c r="T147" s="850"/>
    </row>
    <row r="148" spans="4:21" ht="30" customHeight="1" x14ac:dyDescent="0.25">
      <c r="D148" s="163"/>
      <c r="E148" s="163"/>
      <c r="F148" s="163"/>
      <c r="G148" s="163"/>
      <c r="H148" s="163"/>
      <c r="I148" s="163"/>
      <c r="J148" s="163"/>
      <c r="K148" s="163"/>
      <c r="L148" s="163"/>
      <c r="M148" s="163"/>
      <c r="N148" s="163"/>
      <c r="O148" s="847" t="s">
        <v>621</v>
      </c>
      <c r="P148" s="862" t="s">
        <v>622</v>
      </c>
      <c r="Q148" s="849">
        <v>110</v>
      </c>
      <c r="R148" s="864" t="s">
        <v>623</v>
      </c>
      <c r="S148" s="866">
        <v>4</v>
      </c>
      <c r="T148" s="864"/>
    </row>
    <row r="149" spans="4:21" ht="30" customHeight="1" x14ac:dyDescent="0.25">
      <c r="D149" s="163"/>
      <c r="E149" s="163"/>
      <c r="F149" s="163"/>
      <c r="G149" s="163"/>
      <c r="H149" s="163"/>
      <c r="I149" s="163"/>
      <c r="J149" s="169">
        <v>3</v>
      </c>
      <c r="K149" s="163"/>
      <c r="L149" s="163"/>
      <c r="M149" s="163"/>
      <c r="N149" s="170">
        <v>3</v>
      </c>
      <c r="O149" s="852" t="s">
        <v>624</v>
      </c>
      <c r="P149" s="844" t="s">
        <v>625</v>
      </c>
      <c r="Q149" s="845"/>
      <c r="R149" s="845"/>
      <c r="S149" s="846"/>
      <c r="T149" s="845"/>
    </row>
    <row r="150" spans="4:21" ht="30" customHeight="1" x14ac:dyDescent="0.25">
      <c r="D150" s="163"/>
      <c r="E150" s="163"/>
      <c r="F150" s="163"/>
      <c r="G150" s="163"/>
      <c r="H150" s="163"/>
      <c r="I150" s="163"/>
      <c r="J150" s="163"/>
      <c r="K150" s="163"/>
      <c r="L150" s="163"/>
      <c r="M150" s="163"/>
      <c r="N150" s="163"/>
      <c r="O150" s="847" t="s">
        <v>626</v>
      </c>
      <c r="P150" s="848" t="s">
        <v>627</v>
      </c>
      <c r="Q150" s="849">
        <v>111</v>
      </c>
      <c r="R150" s="850" t="s">
        <v>628</v>
      </c>
      <c r="S150" s="851">
        <v>1</v>
      </c>
      <c r="T150" s="850"/>
    </row>
    <row r="151" spans="4:21" ht="30" customHeight="1" x14ac:dyDescent="0.25">
      <c r="D151" s="163"/>
      <c r="E151" s="163"/>
      <c r="F151" s="163"/>
      <c r="G151" s="163"/>
      <c r="H151" s="163"/>
      <c r="I151" s="163"/>
      <c r="J151" s="163"/>
      <c r="K151" s="163"/>
      <c r="L151" s="163"/>
      <c r="M151" s="163"/>
      <c r="N151" s="163"/>
      <c r="O151" s="847" t="s">
        <v>629</v>
      </c>
      <c r="P151" s="848" t="s">
        <v>630</v>
      </c>
      <c r="Q151" s="849">
        <v>112</v>
      </c>
      <c r="R151" s="850" t="s">
        <v>631</v>
      </c>
      <c r="S151" s="851">
        <v>600</v>
      </c>
      <c r="T151" s="850"/>
    </row>
    <row r="152" spans="4:21" ht="30" customHeight="1" x14ac:dyDescent="0.25">
      <c r="D152" s="163"/>
      <c r="E152" s="163"/>
      <c r="F152" s="163"/>
      <c r="G152" s="163"/>
      <c r="H152" s="163"/>
      <c r="I152" s="163"/>
      <c r="J152" s="163"/>
      <c r="K152" s="163"/>
      <c r="L152" s="163"/>
      <c r="M152" s="163"/>
      <c r="N152" s="163"/>
      <c r="O152" s="847" t="s">
        <v>632</v>
      </c>
      <c r="P152" s="848" t="s">
        <v>633</v>
      </c>
      <c r="Q152" s="849">
        <v>113</v>
      </c>
      <c r="R152" s="850" t="s">
        <v>631</v>
      </c>
      <c r="S152" s="851">
        <v>300</v>
      </c>
      <c r="T152" s="850"/>
    </row>
    <row r="153" spans="4:21" ht="30" customHeight="1" x14ac:dyDescent="0.25">
      <c r="D153" s="163"/>
      <c r="E153" s="163"/>
      <c r="F153" s="163"/>
      <c r="G153" s="163"/>
      <c r="H153" s="163"/>
      <c r="I153" s="163"/>
      <c r="J153" s="169">
        <v>1</v>
      </c>
      <c r="K153" s="163"/>
      <c r="L153" s="163"/>
      <c r="M153" s="163"/>
      <c r="N153" s="170">
        <v>1</v>
      </c>
      <c r="O153" s="852" t="s">
        <v>634</v>
      </c>
      <c r="P153" s="844" t="s">
        <v>635</v>
      </c>
      <c r="Q153" s="845"/>
      <c r="R153" s="845"/>
      <c r="S153" s="846"/>
      <c r="T153" s="845"/>
    </row>
    <row r="154" spans="4:21" ht="30" customHeight="1" x14ac:dyDescent="0.25">
      <c r="D154" s="163"/>
      <c r="E154" s="163"/>
      <c r="F154" s="163"/>
      <c r="G154" s="163"/>
      <c r="H154" s="163"/>
      <c r="I154" s="163"/>
      <c r="J154" s="163"/>
      <c r="K154" s="163"/>
      <c r="L154" s="163"/>
      <c r="M154" s="163"/>
      <c r="N154" s="163"/>
      <c r="O154" s="847" t="s">
        <v>636</v>
      </c>
      <c r="P154" s="862" t="s">
        <v>637</v>
      </c>
      <c r="Q154" s="863">
        <v>114</v>
      </c>
      <c r="R154" s="864" t="s">
        <v>638</v>
      </c>
      <c r="S154" s="866">
        <v>4</v>
      </c>
      <c r="T154" s="864"/>
    </row>
    <row r="155" spans="4:21" ht="30" customHeight="1" x14ac:dyDescent="0.25">
      <c r="D155" s="163"/>
      <c r="E155" s="163"/>
      <c r="F155" s="163"/>
      <c r="G155" s="163"/>
      <c r="H155" s="163"/>
      <c r="I155" s="163"/>
      <c r="J155" s="169">
        <v>2</v>
      </c>
      <c r="K155" s="163"/>
      <c r="L155" s="163"/>
      <c r="M155" s="163"/>
      <c r="N155" s="170">
        <v>2</v>
      </c>
      <c r="O155" s="852" t="s">
        <v>639</v>
      </c>
      <c r="P155" s="844" t="s">
        <v>640</v>
      </c>
      <c r="Q155" s="845"/>
      <c r="R155" s="845"/>
      <c r="S155" s="846"/>
      <c r="T155" s="845"/>
    </row>
    <row r="156" spans="4:21" ht="30" customHeight="1" x14ac:dyDescent="0.25">
      <c r="D156" s="163"/>
      <c r="E156" s="163"/>
      <c r="F156" s="163"/>
      <c r="G156" s="163"/>
      <c r="H156" s="163"/>
      <c r="I156" s="163"/>
      <c r="J156" s="163"/>
      <c r="K156" s="163"/>
      <c r="L156" s="163"/>
      <c r="M156" s="163"/>
      <c r="N156" s="163"/>
      <c r="O156" s="847" t="s">
        <v>641</v>
      </c>
      <c r="P156" s="862" t="s">
        <v>642</v>
      </c>
      <c r="Q156" s="849">
        <v>115</v>
      </c>
      <c r="R156" s="864" t="s">
        <v>643</v>
      </c>
      <c r="S156" s="851">
        <v>1</v>
      </c>
      <c r="T156" s="864"/>
    </row>
    <row r="157" spans="4:21" ht="30" customHeight="1" x14ac:dyDescent="0.25">
      <c r="D157" s="163"/>
      <c r="E157" s="163"/>
      <c r="F157" s="163"/>
      <c r="G157" s="163"/>
      <c r="H157" s="163"/>
      <c r="I157" s="163"/>
      <c r="J157" s="163"/>
      <c r="K157" s="163"/>
      <c r="L157" s="163"/>
      <c r="M157" s="163"/>
      <c r="N157" s="163"/>
      <c r="O157" s="847" t="s">
        <v>644</v>
      </c>
      <c r="P157" s="862" t="s">
        <v>645</v>
      </c>
      <c r="Q157" s="849">
        <v>116</v>
      </c>
      <c r="R157" s="864" t="s">
        <v>646</v>
      </c>
      <c r="S157" s="851">
        <v>4000</v>
      </c>
      <c r="T157" s="864"/>
    </row>
    <row r="158" spans="4:21" ht="30" customHeight="1" x14ac:dyDescent="0.25">
      <c r="D158" s="163"/>
      <c r="E158" s="163"/>
      <c r="F158" s="164">
        <v>4</v>
      </c>
      <c r="G158" s="163"/>
      <c r="H158" s="163"/>
      <c r="I158" s="169">
        <f>SUM(J159:J194)</f>
        <v>15</v>
      </c>
      <c r="J158" s="163"/>
      <c r="K158" s="163"/>
      <c r="L158" s="163"/>
      <c r="M158" s="170">
        <f>SUM(N159:N194)</f>
        <v>35</v>
      </c>
      <c r="N158" s="163"/>
      <c r="O158" s="840">
        <v>1.7</v>
      </c>
      <c r="P158" s="841" t="s">
        <v>74</v>
      </c>
      <c r="Q158" s="840"/>
      <c r="R158" s="840"/>
      <c r="S158" s="842"/>
      <c r="T158" s="840"/>
      <c r="U158" s="212">
        <v>4</v>
      </c>
    </row>
    <row r="159" spans="4:21" ht="30" customHeight="1" x14ac:dyDescent="0.25">
      <c r="D159" s="163"/>
      <c r="E159" s="163"/>
      <c r="F159" s="163"/>
      <c r="G159" s="163"/>
      <c r="H159" s="163"/>
      <c r="I159" s="163"/>
      <c r="J159" s="169">
        <v>5</v>
      </c>
      <c r="K159" s="163"/>
      <c r="L159" s="163"/>
      <c r="M159" s="163"/>
      <c r="N159" s="170">
        <v>9</v>
      </c>
      <c r="O159" s="852" t="s">
        <v>647</v>
      </c>
      <c r="P159" s="844" t="s">
        <v>76</v>
      </c>
      <c r="Q159" s="845"/>
      <c r="R159" s="845"/>
      <c r="S159" s="846"/>
      <c r="T159" s="845"/>
    </row>
    <row r="160" spans="4:21" ht="30" customHeight="1" x14ac:dyDescent="0.25">
      <c r="D160" s="163"/>
      <c r="E160" s="163"/>
      <c r="F160" s="163"/>
      <c r="G160" s="163"/>
      <c r="H160" s="163"/>
      <c r="I160" s="163"/>
      <c r="J160" s="163"/>
      <c r="K160" s="163"/>
      <c r="L160" s="163"/>
      <c r="M160" s="163"/>
      <c r="N160" s="163"/>
      <c r="O160" s="988" t="s">
        <v>648</v>
      </c>
      <c r="P160" s="1001" t="s">
        <v>649</v>
      </c>
      <c r="Q160" s="868">
        <v>117</v>
      </c>
      <c r="R160" s="869" t="s">
        <v>650</v>
      </c>
      <c r="S160" s="870">
        <v>10</v>
      </c>
      <c r="T160" s="869"/>
    </row>
    <row r="161" spans="4:20" ht="30" customHeight="1" x14ac:dyDescent="0.25">
      <c r="D161" s="163"/>
      <c r="E161" s="163"/>
      <c r="F161" s="163"/>
      <c r="G161" s="163"/>
      <c r="H161" s="163"/>
      <c r="I161" s="163"/>
      <c r="J161" s="163"/>
      <c r="K161" s="163"/>
      <c r="L161" s="163"/>
      <c r="M161" s="163"/>
      <c r="N161" s="163"/>
      <c r="O161" s="988"/>
      <c r="P161" s="1001"/>
      <c r="Q161" s="868">
        <v>118</v>
      </c>
      <c r="R161" s="869" t="s">
        <v>651</v>
      </c>
      <c r="S161" s="870">
        <v>150</v>
      </c>
      <c r="T161" s="869"/>
    </row>
    <row r="162" spans="4:20" ht="30" customHeight="1" x14ac:dyDescent="0.25">
      <c r="D162" s="163"/>
      <c r="E162" s="163"/>
      <c r="F162" s="163"/>
      <c r="G162" s="163"/>
      <c r="H162" s="163"/>
      <c r="I162" s="163"/>
      <c r="J162" s="163"/>
      <c r="K162" s="163"/>
      <c r="L162" s="163"/>
      <c r="M162" s="163"/>
      <c r="N162" s="163"/>
      <c r="O162" s="988"/>
      <c r="P162" s="1001"/>
      <c r="Q162" s="868">
        <v>119</v>
      </c>
      <c r="R162" s="869" t="s">
        <v>652</v>
      </c>
      <c r="S162" s="870">
        <v>700</v>
      </c>
      <c r="T162" s="869"/>
    </row>
    <row r="163" spans="4:20" ht="30" customHeight="1" x14ac:dyDescent="0.25">
      <c r="D163" s="163"/>
      <c r="E163" s="163"/>
      <c r="F163" s="163"/>
      <c r="G163" s="163"/>
      <c r="H163" s="163"/>
      <c r="I163" s="163"/>
      <c r="J163" s="163"/>
      <c r="K163" s="163"/>
      <c r="L163" s="163"/>
      <c r="M163" s="163"/>
      <c r="N163" s="163"/>
      <c r="O163" s="988"/>
      <c r="P163" s="1001"/>
      <c r="Q163" s="868">
        <v>120</v>
      </c>
      <c r="R163" s="869" t="s">
        <v>653</v>
      </c>
      <c r="S163" s="870">
        <v>2</v>
      </c>
      <c r="T163" s="869"/>
    </row>
    <row r="164" spans="4:20" ht="30" customHeight="1" x14ac:dyDescent="0.25">
      <c r="D164" s="163"/>
      <c r="E164" s="163"/>
      <c r="F164" s="163"/>
      <c r="G164" s="163"/>
      <c r="H164" s="163"/>
      <c r="I164" s="163"/>
      <c r="J164" s="163"/>
      <c r="K164" s="163"/>
      <c r="L164" s="163"/>
      <c r="M164" s="163"/>
      <c r="N164" s="163"/>
      <c r="O164" s="988"/>
      <c r="P164" s="1001"/>
      <c r="Q164" s="868">
        <v>121</v>
      </c>
      <c r="R164" s="869" t="s">
        <v>654</v>
      </c>
      <c r="S164" s="870">
        <v>10</v>
      </c>
      <c r="T164" s="869"/>
    </row>
    <row r="165" spans="4:20" ht="30" customHeight="1" x14ac:dyDescent="0.25">
      <c r="D165" s="163"/>
      <c r="E165" s="163"/>
      <c r="F165" s="163"/>
      <c r="G165" s="163"/>
      <c r="H165" s="163"/>
      <c r="I165" s="163"/>
      <c r="J165" s="163"/>
      <c r="K165" s="163"/>
      <c r="L165" s="163"/>
      <c r="M165" s="163"/>
      <c r="N165" s="163"/>
      <c r="O165" s="847" t="s">
        <v>655</v>
      </c>
      <c r="P165" s="867" t="s">
        <v>656</v>
      </c>
      <c r="Q165" s="868">
        <v>122</v>
      </c>
      <c r="R165" s="869" t="s">
        <v>657</v>
      </c>
      <c r="S165" s="870">
        <v>80</v>
      </c>
      <c r="T165" s="869"/>
    </row>
    <row r="166" spans="4:20" ht="30" customHeight="1" x14ac:dyDescent="0.25">
      <c r="D166" s="163"/>
      <c r="E166" s="163"/>
      <c r="F166" s="163"/>
      <c r="G166" s="163"/>
      <c r="H166" s="163"/>
      <c r="I166" s="163"/>
      <c r="J166" s="163"/>
      <c r="K166" s="163"/>
      <c r="L166" s="163"/>
      <c r="M166" s="163"/>
      <c r="N166" s="163"/>
      <c r="O166" s="847" t="s">
        <v>658</v>
      </c>
      <c r="P166" s="867" t="s">
        <v>659</v>
      </c>
      <c r="Q166" s="868">
        <v>123</v>
      </c>
      <c r="R166" s="869" t="s">
        <v>660</v>
      </c>
      <c r="S166" s="870">
        <v>4</v>
      </c>
      <c r="T166" s="869"/>
    </row>
    <row r="167" spans="4:20" ht="30" customHeight="1" x14ac:dyDescent="0.25">
      <c r="D167" s="163"/>
      <c r="E167" s="163"/>
      <c r="F167" s="163"/>
      <c r="G167" s="163"/>
      <c r="H167" s="163"/>
      <c r="I167" s="163"/>
      <c r="J167" s="163"/>
      <c r="K167" s="163"/>
      <c r="L167" s="163"/>
      <c r="M167" s="163"/>
      <c r="N167" s="163"/>
      <c r="O167" s="847" t="s">
        <v>661</v>
      </c>
      <c r="P167" s="867" t="s">
        <v>662</v>
      </c>
      <c r="Q167" s="868">
        <v>124</v>
      </c>
      <c r="R167" s="869" t="s">
        <v>663</v>
      </c>
      <c r="S167" s="870">
        <v>4</v>
      </c>
      <c r="T167" s="869"/>
    </row>
    <row r="168" spans="4:20" ht="30" customHeight="1" x14ac:dyDescent="0.25">
      <c r="D168" s="163"/>
      <c r="E168" s="163"/>
      <c r="F168" s="163"/>
      <c r="G168" s="163"/>
      <c r="H168" s="163"/>
      <c r="I168" s="163"/>
      <c r="J168" s="163"/>
      <c r="K168" s="163"/>
      <c r="L168" s="163"/>
      <c r="M168" s="163"/>
      <c r="N168" s="163"/>
      <c r="O168" s="847" t="s">
        <v>664</v>
      </c>
      <c r="P168" s="867" t="s">
        <v>665</v>
      </c>
      <c r="Q168" s="868">
        <v>125</v>
      </c>
      <c r="R168" s="871" t="s">
        <v>666</v>
      </c>
      <c r="S168" s="870">
        <v>2</v>
      </c>
      <c r="T168" s="871"/>
    </row>
    <row r="169" spans="4:20" ht="30" customHeight="1" x14ac:dyDescent="0.25">
      <c r="D169" s="163"/>
      <c r="E169" s="163"/>
      <c r="F169" s="163"/>
      <c r="G169" s="163"/>
      <c r="H169" s="163"/>
      <c r="I169" s="163"/>
      <c r="J169" s="169">
        <v>3</v>
      </c>
      <c r="K169" s="163"/>
      <c r="L169" s="163"/>
      <c r="M169" s="163"/>
      <c r="N169" s="170">
        <v>9</v>
      </c>
      <c r="O169" s="852" t="s">
        <v>667</v>
      </c>
      <c r="P169" s="844" t="s">
        <v>77</v>
      </c>
      <c r="Q169" s="845"/>
      <c r="R169" s="845"/>
      <c r="S169" s="846"/>
      <c r="T169" s="845"/>
    </row>
    <row r="170" spans="4:20" ht="30" customHeight="1" x14ac:dyDescent="0.25">
      <c r="D170" s="163"/>
      <c r="E170" s="163"/>
      <c r="F170" s="163"/>
      <c r="G170" s="163"/>
      <c r="H170" s="163"/>
      <c r="I170" s="163"/>
      <c r="J170" s="163"/>
      <c r="K170" s="163"/>
      <c r="L170" s="163"/>
      <c r="M170" s="163"/>
      <c r="N170" s="163"/>
      <c r="O170" s="988" t="s">
        <v>668</v>
      </c>
      <c r="P170" s="996" t="s">
        <v>669</v>
      </c>
      <c r="Q170" s="849">
        <v>126</v>
      </c>
      <c r="R170" s="850" t="s">
        <v>670</v>
      </c>
      <c r="S170" s="851">
        <v>600</v>
      </c>
      <c r="T170" s="850"/>
    </row>
    <row r="171" spans="4:20" ht="30" customHeight="1" x14ac:dyDescent="0.25">
      <c r="D171" s="163"/>
      <c r="E171" s="163"/>
      <c r="F171" s="163"/>
      <c r="G171" s="163"/>
      <c r="H171" s="163"/>
      <c r="I171" s="163"/>
      <c r="J171" s="163"/>
      <c r="K171" s="163"/>
      <c r="L171" s="163"/>
      <c r="M171" s="163"/>
      <c r="N171" s="163"/>
      <c r="O171" s="988"/>
      <c r="P171" s="996"/>
      <c r="Q171" s="849">
        <v>127</v>
      </c>
      <c r="R171" s="864" t="s">
        <v>671</v>
      </c>
      <c r="S171" s="851">
        <v>100000</v>
      </c>
      <c r="T171" s="864"/>
    </row>
    <row r="172" spans="4:20" ht="30" customHeight="1" x14ac:dyDescent="0.25">
      <c r="D172" s="163"/>
      <c r="E172" s="163"/>
      <c r="F172" s="163"/>
      <c r="G172" s="163"/>
      <c r="H172" s="163"/>
      <c r="I172" s="163"/>
      <c r="J172" s="163"/>
      <c r="K172" s="163"/>
      <c r="L172" s="163"/>
      <c r="M172" s="163"/>
      <c r="N172" s="163"/>
      <c r="O172" s="988"/>
      <c r="P172" s="996"/>
      <c r="Q172" s="849">
        <v>128</v>
      </c>
      <c r="R172" s="850" t="s">
        <v>672</v>
      </c>
      <c r="S172" s="851">
        <v>300</v>
      </c>
      <c r="T172" s="850"/>
    </row>
    <row r="173" spans="4:20" ht="30" customHeight="1" x14ac:dyDescent="0.25">
      <c r="D173" s="163"/>
      <c r="E173" s="163"/>
      <c r="F173" s="163"/>
      <c r="G173" s="163"/>
      <c r="H173" s="163"/>
      <c r="I173" s="163"/>
      <c r="J173" s="163"/>
      <c r="K173" s="163"/>
      <c r="L173" s="163"/>
      <c r="M173" s="163"/>
      <c r="N173" s="163"/>
      <c r="O173" s="988" t="s">
        <v>673</v>
      </c>
      <c r="P173" s="991" t="s">
        <v>674</v>
      </c>
      <c r="Q173" s="849">
        <v>129</v>
      </c>
      <c r="R173" s="850" t="s">
        <v>675</v>
      </c>
      <c r="S173" s="851">
        <v>10000</v>
      </c>
      <c r="T173" s="850"/>
    </row>
    <row r="174" spans="4:20" ht="30" customHeight="1" x14ac:dyDescent="0.25">
      <c r="D174" s="163"/>
      <c r="E174" s="163"/>
      <c r="F174" s="163"/>
      <c r="G174" s="163"/>
      <c r="H174" s="163"/>
      <c r="I174" s="163"/>
      <c r="J174" s="163"/>
      <c r="K174" s="163"/>
      <c r="L174" s="163"/>
      <c r="M174" s="163"/>
      <c r="N174" s="163"/>
      <c r="O174" s="988"/>
      <c r="P174" s="991"/>
      <c r="Q174" s="849">
        <v>130</v>
      </c>
      <c r="R174" s="850" t="s">
        <v>676</v>
      </c>
      <c r="S174" s="851">
        <v>100000</v>
      </c>
      <c r="T174" s="850"/>
    </row>
    <row r="175" spans="4:20" ht="30" customHeight="1" x14ac:dyDescent="0.25">
      <c r="D175" s="163"/>
      <c r="E175" s="163"/>
      <c r="F175" s="163"/>
      <c r="G175" s="163"/>
      <c r="H175" s="163"/>
      <c r="I175" s="163"/>
      <c r="J175" s="163"/>
      <c r="K175" s="163"/>
      <c r="L175" s="163"/>
      <c r="M175" s="163"/>
      <c r="N175" s="163"/>
      <c r="O175" s="988" t="s">
        <v>677</v>
      </c>
      <c r="P175" s="991" t="s">
        <v>678</v>
      </c>
      <c r="Q175" s="849">
        <v>131</v>
      </c>
      <c r="R175" s="850" t="s">
        <v>679</v>
      </c>
      <c r="S175" s="851">
        <v>3000</v>
      </c>
      <c r="T175" s="850"/>
    </row>
    <row r="176" spans="4:20" ht="30" customHeight="1" x14ac:dyDescent="0.25">
      <c r="D176" s="163"/>
      <c r="E176" s="163"/>
      <c r="F176" s="163"/>
      <c r="G176" s="163"/>
      <c r="H176" s="163"/>
      <c r="I176" s="163"/>
      <c r="J176" s="163"/>
      <c r="K176" s="163"/>
      <c r="L176" s="163"/>
      <c r="M176" s="163"/>
      <c r="N176" s="163"/>
      <c r="O176" s="988"/>
      <c r="P176" s="991"/>
      <c r="Q176" s="849">
        <v>132</v>
      </c>
      <c r="R176" s="850" t="s">
        <v>680</v>
      </c>
      <c r="S176" s="851">
        <v>5200</v>
      </c>
      <c r="T176" s="850"/>
    </row>
    <row r="177" spans="4:20" ht="30" customHeight="1" x14ac:dyDescent="0.25">
      <c r="D177" s="163"/>
      <c r="E177" s="163"/>
      <c r="F177" s="163"/>
      <c r="G177" s="163"/>
      <c r="H177" s="163"/>
      <c r="I177" s="163"/>
      <c r="J177" s="163"/>
      <c r="K177" s="163"/>
      <c r="L177" s="163"/>
      <c r="M177" s="163"/>
      <c r="N177" s="163"/>
      <c r="O177" s="988"/>
      <c r="P177" s="991"/>
      <c r="Q177" s="849">
        <v>133</v>
      </c>
      <c r="R177" s="850" t="s">
        <v>681</v>
      </c>
      <c r="S177" s="851">
        <v>50</v>
      </c>
      <c r="T177" s="850"/>
    </row>
    <row r="178" spans="4:20" ht="30" customHeight="1" x14ac:dyDescent="0.25">
      <c r="D178" s="163"/>
      <c r="E178" s="163"/>
      <c r="F178" s="163"/>
      <c r="G178" s="163"/>
      <c r="H178" s="163"/>
      <c r="I178" s="163"/>
      <c r="J178" s="163"/>
      <c r="K178" s="163"/>
      <c r="L178" s="163"/>
      <c r="M178" s="163"/>
      <c r="N178" s="163"/>
      <c r="O178" s="988"/>
      <c r="P178" s="991"/>
      <c r="Q178" s="849">
        <v>134</v>
      </c>
      <c r="R178" s="850" t="s">
        <v>682</v>
      </c>
      <c r="S178" s="851">
        <v>15000</v>
      </c>
      <c r="T178" s="850"/>
    </row>
    <row r="179" spans="4:20" ht="30" customHeight="1" x14ac:dyDescent="0.25">
      <c r="D179" s="163"/>
      <c r="E179" s="163"/>
      <c r="F179" s="163"/>
      <c r="G179" s="163"/>
      <c r="H179" s="163"/>
      <c r="I179" s="163"/>
      <c r="J179" s="169">
        <v>5</v>
      </c>
      <c r="K179" s="163"/>
      <c r="L179" s="163"/>
      <c r="M179" s="163"/>
      <c r="N179" s="170">
        <v>14</v>
      </c>
      <c r="O179" s="852" t="s">
        <v>683</v>
      </c>
      <c r="P179" s="844" t="s">
        <v>78</v>
      </c>
      <c r="Q179" s="845"/>
      <c r="R179" s="845"/>
      <c r="S179" s="846"/>
      <c r="T179" s="845"/>
    </row>
    <row r="180" spans="4:20" ht="30" customHeight="1" x14ac:dyDescent="0.25">
      <c r="D180" s="163"/>
      <c r="E180" s="163"/>
      <c r="F180" s="163"/>
      <c r="G180" s="163"/>
      <c r="H180" s="163"/>
      <c r="I180" s="163"/>
      <c r="J180" s="163"/>
      <c r="K180" s="163"/>
      <c r="L180" s="163"/>
      <c r="M180" s="163"/>
      <c r="N180" s="163"/>
      <c r="O180" s="988" t="s">
        <v>684</v>
      </c>
      <c r="P180" s="991" t="s">
        <v>685</v>
      </c>
      <c r="Q180" s="849">
        <v>135</v>
      </c>
      <c r="R180" s="864" t="s">
        <v>686</v>
      </c>
      <c r="S180" s="851">
        <v>45</v>
      </c>
      <c r="T180" s="864"/>
    </row>
    <row r="181" spans="4:20" ht="30" customHeight="1" x14ac:dyDescent="0.25">
      <c r="D181" s="163"/>
      <c r="E181" s="163"/>
      <c r="F181" s="163"/>
      <c r="G181" s="163"/>
      <c r="H181" s="163"/>
      <c r="I181" s="163"/>
      <c r="J181" s="163"/>
      <c r="K181" s="163"/>
      <c r="L181" s="163"/>
      <c r="M181" s="163"/>
      <c r="N181" s="163"/>
      <c r="O181" s="988"/>
      <c r="P181" s="991"/>
      <c r="Q181" s="849">
        <v>136</v>
      </c>
      <c r="R181" s="864" t="s">
        <v>687</v>
      </c>
      <c r="S181" s="851">
        <v>2</v>
      </c>
      <c r="T181" s="864"/>
    </row>
    <row r="182" spans="4:20" ht="30" customHeight="1" x14ac:dyDescent="0.25">
      <c r="D182" s="163"/>
      <c r="E182" s="163"/>
      <c r="F182" s="163"/>
      <c r="G182" s="163"/>
      <c r="H182" s="163"/>
      <c r="I182" s="163"/>
      <c r="J182" s="163"/>
      <c r="K182" s="163"/>
      <c r="L182" s="163"/>
      <c r="M182" s="163"/>
      <c r="N182" s="163"/>
      <c r="O182" s="988"/>
      <c r="P182" s="991"/>
      <c r="Q182" s="849">
        <v>137</v>
      </c>
      <c r="R182" s="864" t="s">
        <v>688</v>
      </c>
      <c r="S182" s="851">
        <v>30</v>
      </c>
      <c r="T182" s="864"/>
    </row>
    <row r="183" spans="4:20" ht="30" customHeight="1" x14ac:dyDescent="0.25">
      <c r="D183" s="163"/>
      <c r="E183" s="163"/>
      <c r="F183" s="163"/>
      <c r="G183" s="163"/>
      <c r="H183" s="163"/>
      <c r="I183" s="163"/>
      <c r="J183" s="163"/>
      <c r="K183" s="163"/>
      <c r="L183" s="163"/>
      <c r="M183" s="163"/>
      <c r="N183" s="163"/>
      <c r="O183" s="988"/>
      <c r="P183" s="991"/>
      <c r="Q183" s="849">
        <v>138</v>
      </c>
      <c r="R183" s="864" t="s">
        <v>689</v>
      </c>
      <c r="S183" s="851">
        <v>1</v>
      </c>
      <c r="T183" s="864"/>
    </row>
    <row r="184" spans="4:20" ht="30" customHeight="1" x14ac:dyDescent="0.25">
      <c r="D184" s="163"/>
      <c r="E184" s="163"/>
      <c r="F184" s="163"/>
      <c r="G184" s="163"/>
      <c r="H184" s="163"/>
      <c r="I184" s="163"/>
      <c r="J184" s="163"/>
      <c r="K184" s="163"/>
      <c r="L184" s="163"/>
      <c r="M184" s="163"/>
      <c r="N184" s="163"/>
      <c r="O184" s="988"/>
      <c r="P184" s="991"/>
      <c r="Q184" s="849">
        <v>139</v>
      </c>
      <c r="R184" s="864" t="s">
        <v>690</v>
      </c>
      <c r="S184" s="851">
        <v>2</v>
      </c>
      <c r="T184" s="864"/>
    </row>
    <row r="185" spans="4:20" ht="30" customHeight="1" x14ac:dyDescent="0.25">
      <c r="D185" s="163"/>
      <c r="E185" s="163"/>
      <c r="F185" s="163"/>
      <c r="G185" s="163"/>
      <c r="H185" s="163"/>
      <c r="I185" s="163"/>
      <c r="J185" s="163"/>
      <c r="K185" s="163"/>
      <c r="L185" s="163"/>
      <c r="M185" s="163"/>
      <c r="N185" s="163"/>
      <c r="O185" s="988"/>
      <c r="P185" s="991"/>
      <c r="Q185" s="849">
        <v>140</v>
      </c>
      <c r="R185" s="864" t="s">
        <v>691</v>
      </c>
      <c r="S185" s="851">
        <v>1</v>
      </c>
      <c r="T185" s="864"/>
    </row>
    <row r="186" spans="4:20" ht="30" customHeight="1" x14ac:dyDescent="0.25">
      <c r="D186" s="163"/>
      <c r="E186" s="163"/>
      <c r="F186" s="163"/>
      <c r="G186" s="163"/>
      <c r="H186" s="163"/>
      <c r="I186" s="163"/>
      <c r="J186" s="163"/>
      <c r="K186" s="163"/>
      <c r="L186" s="163"/>
      <c r="M186" s="163"/>
      <c r="N186" s="163"/>
      <c r="O186" s="988"/>
      <c r="P186" s="991"/>
      <c r="Q186" s="849">
        <v>141</v>
      </c>
      <c r="R186" s="864" t="s">
        <v>692</v>
      </c>
      <c r="S186" s="851">
        <v>8</v>
      </c>
      <c r="T186" s="864"/>
    </row>
    <row r="187" spans="4:20" ht="30" customHeight="1" x14ac:dyDescent="0.25">
      <c r="D187" s="163"/>
      <c r="E187" s="163"/>
      <c r="F187" s="163"/>
      <c r="G187" s="163"/>
      <c r="H187" s="163"/>
      <c r="I187" s="163"/>
      <c r="J187" s="163"/>
      <c r="K187" s="163"/>
      <c r="L187" s="163"/>
      <c r="M187" s="163"/>
      <c r="N187" s="163"/>
      <c r="O187" s="988"/>
      <c r="P187" s="991"/>
      <c r="Q187" s="849">
        <v>142</v>
      </c>
      <c r="R187" s="864" t="s">
        <v>693</v>
      </c>
      <c r="S187" s="851">
        <v>4</v>
      </c>
      <c r="T187" s="864"/>
    </row>
    <row r="188" spans="4:20" ht="30" customHeight="1" x14ac:dyDescent="0.25">
      <c r="D188" s="163"/>
      <c r="E188" s="163"/>
      <c r="F188" s="163"/>
      <c r="G188" s="163"/>
      <c r="H188" s="163"/>
      <c r="I188" s="163"/>
      <c r="J188" s="163"/>
      <c r="K188" s="163"/>
      <c r="L188" s="163"/>
      <c r="M188" s="163"/>
      <c r="N188" s="163"/>
      <c r="O188" s="988"/>
      <c r="P188" s="991"/>
      <c r="Q188" s="849">
        <v>143</v>
      </c>
      <c r="R188" s="864" t="s">
        <v>694</v>
      </c>
      <c r="S188" s="851">
        <v>25</v>
      </c>
      <c r="T188" s="864"/>
    </row>
    <row r="189" spans="4:20" ht="30" customHeight="1" x14ac:dyDescent="0.25">
      <c r="D189" s="163"/>
      <c r="E189" s="163"/>
      <c r="F189" s="163"/>
      <c r="G189" s="163"/>
      <c r="H189" s="163"/>
      <c r="I189" s="163"/>
      <c r="J189" s="163"/>
      <c r="K189" s="163"/>
      <c r="L189" s="163"/>
      <c r="M189" s="163"/>
      <c r="N189" s="163"/>
      <c r="O189" s="847" t="s">
        <v>695</v>
      </c>
      <c r="P189" s="872" t="s">
        <v>696</v>
      </c>
      <c r="Q189" s="849">
        <v>144</v>
      </c>
      <c r="R189" s="850" t="s">
        <v>697</v>
      </c>
      <c r="S189" s="851">
        <v>1</v>
      </c>
      <c r="T189" s="850"/>
    </row>
    <row r="190" spans="4:20" ht="30" customHeight="1" x14ac:dyDescent="0.25">
      <c r="D190" s="163"/>
      <c r="E190" s="163"/>
      <c r="F190" s="163"/>
      <c r="G190" s="163"/>
      <c r="H190" s="163"/>
      <c r="I190" s="163"/>
      <c r="J190" s="163"/>
      <c r="K190" s="163"/>
      <c r="L190" s="163"/>
      <c r="M190" s="163"/>
      <c r="N190" s="163"/>
      <c r="O190" s="847" t="s">
        <v>698</v>
      </c>
      <c r="P190" s="873" t="s">
        <v>699</v>
      </c>
      <c r="Q190" s="849">
        <v>145</v>
      </c>
      <c r="R190" s="864" t="s">
        <v>700</v>
      </c>
      <c r="S190" s="851">
        <v>20</v>
      </c>
      <c r="T190" s="864"/>
    </row>
    <row r="191" spans="4:20" ht="30" customHeight="1" x14ac:dyDescent="0.25">
      <c r="D191" s="163"/>
      <c r="E191" s="163"/>
      <c r="F191" s="163"/>
      <c r="G191" s="163"/>
      <c r="H191" s="163"/>
      <c r="I191" s="163"/>
      <c r="J191" s="163"/>
      <c r="K191" s="163"/>
      <c r="L191" s="163"/>
      <c r="M191" s="163"/>
      <c r="N191" s="163"/>
      <c r="O191" s="847" t="s">
        <v>701</v>
      </c>
      <c r="P191" s="873" t="s">
        <v>702</v>
      </c>
      <c r="Q191" s="849">
        <v>146</v>
      </c>
      <c r="R191" s="864" t="s">
        <v>703</v>
      </c>
      <c r="S191" s="851">
        <v>10</v>
      </c>
      <c r="T191" s="864"/>
    </row>
    <row r="192" spans="4:20" ht="30" customHeight="1" x14ac:dyDescent="0.25">
      <c r="D192" s="163"/>
      <c r="E192" s="163"/>
      <c r="F192" s="163"/>
      <c r="G192" s="163"/>
      <c r="H192" s="163"/>
      <c r="I192" s="163"/>
      <c r="J192" s="163"/>
      <c r="K192" s="163"/>
      <c r="L192" s="163"/>
      <c r="M192" s="163"/>
      <c r="N192" s="163"/>
      <c r="O192" s="988" t="s">
        <v>704</v>
      </c>
      <c r="P192" s="990" t="s">
        <v>705</v>
      </c>
      <c r="Q192" s="849">
        <v>147</v>
      </c>
      <c r="R192" s="850" t="s">
        <v>706</v>
      </c>
      <c r="S192" s="851">
        <v>1</v>
      </c>
      <c r="T192" s="850"/>
    </row>
    <row r="193" spans="4:22" ht="30" customHeight="1" x14ac:dyDescent="0.25">
      <c r="D193" s="163"/>
      <c r="E193" s="163"/>
      <c r="F193" s="163"/>
      <c r="G193" s="163"/>
      <c r="H193" s="163"/>
      <c r="I193" s="163"/>
      <c r="J193" s="163"/>
      <c r="K193" s="163"/>
      <c r="L193" s="163"/>
      <c r="M193" s="163"/>
      <c r="N193" s="163"/>
      <c r="O193" s="988"/>
      <c r="P193" s="990"/>
      <c r="Q193" s="849">
        <v>148</v>
      </c>
      <c r="R193" s="864" t="s">
        <v>707</v>
      </c>
      <c r="S193" s="851">
        <v>1</v>
      </c>
      <c r="T193" s="864"/>
    </row>
    <row r="194" spans="4:22" ht="30" customHeight="1" x14ac:dyDescent="0.25">
      <c r="D194" s="163"/>
      <c r="E194" s="163"/>
      <c r="F194" s="163"/>
      <c r="G194" s="163"/>
      <c r="H194" s="163"/>
      <c r="I194" s="163"/>
      <c r="J194" s="169">
        <v>2</v>
      </c>
      <c r="K194" s="163"/>
      <c r="L194" s="163"/>
      <c r="M194" s="163"/>
      <c r="N194" s="170">
        <v>3</v>
      </c>
      <c r="O194" s="852" t="s">
        <v>708</v>
      </c>
      <c r="P194" s="844" t="s">
        <v>79</v>
      </c>
      <c r="Q194" s="845"/>
      <c r="R194" s="845"/>
      <c r="S194" s="846"/>
      <c r="T194" s="845"/>
    </row>
    <row r="195" spans="4:22" ht="30" customHeight="1" x14ac:dyDescent="0.25">
      <c r="D195" s="163"/>
      <c r="E195" s="163"/>
      <c r="F195" s="163"/>
      <c r="G195" s="163"/>
      <c r="H195" s="163"/>
      <c r="I195" s="163"/>
      <c r="J195" s="163"/>
      <c r="K195" s="163"/>
      <c r="L195" s="163"/>
      <c r="M195" s="163"/>
      <c r="N195" s="163"/>
      <c r="O195" s="847" t="s">
        <v>709</v>
      </c>
      <c r="P195" s="873" t="s">
        <v>710</v>
      </c>
      <c r="Q195" s="849">
        <v>149</v>
      </c>
      <c r="R195" s="864" t="s">
        <v>711</v>
      </c>
      <c r="S195" s="851">
        <v>40</v>
      </c>
      <c r="T195" s="864"/>
    </row>
    <row r="196" spans="4:22" ht="30" customHeight="1" x14ac:dyDescent="0.25">
      <c r="D196" s="163"/>
      <c r="E196" s="163"/>
      <c r="F196" s="163"/>
      <c r="G196" s="163"/>
      <c r="H196" s="163"/>
      <c r="I196" s="163"/>
      <c r="J196" s="163"/>
      <c r="K196" s="163"/>
      <c r="L196" s="163"/>
      <c r="M196" s="163"/>
      <c r="N196" s="163"/>
      <c r="O196" s="988" t="s">
        <v>712</v>
      </c>
      <c r="P196" s="991" t="s">
        <v>713</v>
      </c>
      <c r="Q196" s="865">
        <v>150</v>
      </c>
      <c r="R196" s="864" t="s">
        <v>714</v>
      </c>
      <c r="S196" s="851">
        <v>3</v>
      </c>
      <c r="T196" s="864"/>
    </row>
    <row r="197" spans="4:22" ht="30" customHeight="1" x14ac:dyDescent="0.25">
      <c r="D197" s="163"/>
      <c r="E197" s="163"/>
      <c r="F197" s="163"/>
      <c r="G197" s="163"/>
      <c r="H197" s="163"/>
      <c r="I197" s="163"/>
      <c r="J197" s="163"/>
      <c r="K197" s="163"/>
      <c r="L197" s="163"/>
      <c r="M197" s="163"/>
      <c r="N197" s="163"/>
      <c r="O197" s="988"/>
      <c r="P197" s="991"/>
      <c r="Q197" s="849">
        <v>151</v>
      </c>
      <c r="R197" s="864" t="s">
        <v>714</v>
      </c>
      <c r="S197" s="851">
        <v>2</v>
      </c>
      <c r="T197" s="864"/>
    </row>
    <row r="198" spans="4:22" ht="30" customHeight="1" x14ac:dyDescent="0.25">
      <c r="D198" s="163"/>
      <c r="E198" s="163"/>
      <c r="F198" s="164">
        <v>1</v>
      </c>
      <c r="G198" s="163"/>
      <c r="H198" s="163"/>
      <c r="I198" s="169">
        <f>SUM(J199)</f>
        <v>5</v>
      </c>
      <c r="J198" s="163"/>
      <c r="K198" s="163"/>
      <c r="L198" s="163"/>
      <c r="M198" s="170">
        <f>SUM(N199)</f>
        <v>5</v>
      </c>
      <c r="N198" s="163"/>
      <c r="O198" s="840">
        <v>1.8</v>
      </c>
      <c r="P198" s="841" t="s">
        <v>715</v>
      </c>
      <c r="Q198" s="840"/>
      <c r="R198" s="840"/>
      <c r="S198" s="842"/>
      <c r="T198" s="840"/>
      <c r="U198" s="212">
        <v>2</v>
      </c>
    </row>
    <row r="199" spans="4:22" ht="30" customHeight="1" x14ac:dyDescent="0.25">
      <c r="D199" s="163"/>
      <c r="E199" s="163"/>
      <c r="F199" s="163"/>
      <c r="G199" s="163"/>
      <c r="H199" s="163"/>
      <c r="I199" s="163"/>
      <c r="J199" s="169">
        <v>5</v>
      </c>
      <c r="K199" s="163"/>
      <c r="L199" s="163"/>
      <c r="M199" s="163"/>
      <c r="N199" s="170">
        <v>5</v>
      </c>
      <c r="O199" s="852" t="s">
        <v>716</v>
      </c>
      <c r="P199" s="844" t="s">
        <v>717</v>
      </c>
      <c r="Q199" s="845"/>
      <c r="R199" s="845"/>
      <c r="S199" s="846"/>
      <c r="T199" s="845"/>
    </row>
    <row r="200" spans="4:22" ht="30" customHeight="1" x14ac:dyDescent="0.25">
      <c r="D200" s="163"/>
      <c r="E200" s="163"/>
      <c r="F200" s="163"/>
      <c r="G200" s="163"/>
      <c r="H200" s="163"/>
      <c r="I200" s="163"/>
      <c r="J200" s="163"/>
      <c r="K200" s="163"/>
      <c r="L200" s="163"/>
      <c r="M200" s="163"/>
      <c r="N200" s="163"/>
      <c r="O200" s="847" t="s">
        <v>718</v>
      </c>
      <c r="P200" s="848" t="s">
        <v>719</v>
      </c>
      <c r="Q200" s="849">
        <v>152</v>
      </c>
      <c r="R200" s="850" t="s">
        <v>720</v>
      </c>
      <c r="S200" s="851">
        <v>1</v>
      </c>
      <c r="T200" s="850"/>
    </row>
    <row r="201" spans="4:22" ht="30" customHeight="1" x14ac:dyDescent="0.25">
      <c r="D201" s="163"/>
      <c r="E201" s="163"/>
      <c r="F201" s="163"/>
      <c r="G201" s="163"/>
      <c r="H201" s="163"/>
      <c r="I201" s="163"/>
      <c r="J201" s="163"/>
      <c r="K201" s="163"/>
      <c r="L201" s="163"/>
      <c r="M201" s="163"/>
      <c r="N201" s="163"/>
      <c r="O201" s="847" t="s">
        <v>721</v>
      </c>
      <c r="P201" s="848" t="s">
        <v>722</v>
      </c>
      <c r="Q201" s="849">
        <v>153</v>
      </c>
      <c r="R201" s="850" t="s">
        <v>723</v>
      </c>
      <c r="S201" s="851">
        <v>40</v>
      </c>
      <c r="T201" s="850"/>
    </row>
    <row r="202" spans="4:22" ht="30" customHeight="1" x14ac:dyDescent="0.25">
      <c r="D202" s="163"/>
      <c r="E202" s="163"/>
      <c r="F202" s="163"/>
      <c r="G202" s="163"/>
      <c r="H202" s="163"/>
      <c r="I202" s="163"/>
      <c r="J202" s="163"/>
      <c r="K202" s="163"/>
      <c r="L202" s="163"/>
      <c r="M202" s="163"/>
      <c r="N202" s="163"/>
      <c r="O202" s="847" t="s">
        <v>724</v>
      </c>
      <c r="P202" s="848" t="s">
        <v>725</v>
      </c>
      <c r="Q202" s="849">
        <v>154</v>
      </c>
      <c r="R202" s="850" t="s">
        <v>726</v>
      </c>
      <c r="S202" s="851">
        <v>20</v>
      </c>
      <c r="T202" s="850"/>
    </row>
    <row r="203" spans="4:22" ht="30" customHeight="1" x14ac:dyDescent="0.25">
      <c r="D203" s="163"/>
      <c r="E203" s="163"/>
      <c r="F203" s="163"/>
      <c r="G203" s="163"/>
      <c r="H203" s="163"/>
      <c r="I203" s="163"/>
      <c r="J203" s="163"/>
      <c r="K203" s="163"/>
      <c r="L203" s="163"/>
      <c r="M203" s="163"/>
      <c r="N203" s="163"/>
      <c r="O203" s="847" t="s">
        <v>727</v>
      </c>
      <c r="P203" s="848" t="s">
        <v>728</v>
      </c>
      <c r="Q203" s="849">
        <v>155</v>
      </c>
      <c r="R203" s="850" t="s">
        <v>485</v>
      </c>
      <c r="S203" s="851">
        <v>200</v>
      </c>
      <c r="T203" s="850"/>
    </row>
    <row r="204" spans="4:22" ht="30" customHeight="1" x14ac:dyDescent="0.25">
      <c r="D204" s="163"/>
      <c r="E204" s="163"/>
      <c r="F204" s="163"/>
      <c r="G204" s="163"/>
      <c r="H204" s="163"/>
      <c r="I204" s="163"/>
      <c r="J204" s="163"/>
      <c r="K204" s="163"/>
      <c r="L204" s="163"/>
      <c r="M204" s="163"/>
      <c r="N204" s="163"/>
      <c r="O204" s="847" t="s">
        <v>729</v>
      </c>
      <c r="P204" s="848" t="s">
        <v>730</v>
      </c>
      <c r="Q204" s="849">
        <v>156</v>
      </c>
      <c r="R204" s="850" t="s">
        <v>731</v>
      </c>
      <c r="S204" s="851">
        <v>3</v>
      </c>
      <c r="T204" s="850"/>
    </row>
    <row r="205" spans="4:22" ht="30" customHeight="1" x14ac:dyDescent="0.25">
      <c r="D205" s="163"/>
      <c r="E205" s="163"/>
      <c r="F205" s="164">
        <v>2</v>
      </c>
      <c r="G205" s="163"/>
      <c r="H205" s="163"/>
      <c r="I205" s="169">
        <f>SUM(J206:J211)</f>
        <v>5</v>
      </c>
      <c r="J205" s="163"/>
      <c r="K205" s="163"/>
      <c r="L205" s="163"/>
      <c r="M205" s="170">
        <f>SUM(N206:N211)</f>
        <v>7</v>
      </c>
      <c r="N205" s="163"/>
      <c r="O205" s="840" t="s">
        <v>732</v>
      </c>
      <c r="P205" s="841" t="s">
        <v>733</v>
      </c>
      <c r="Q205" s="840"/>
      <c r="R205" s="840"/>
      <c r="S205" s="842"/>
      <c r="T205" s="840"/>
      <c r="U205" s="212">
        <v>8</v>
      </c>
      <c r="V205" s="200">
        <v>4</v>
      </c>
    </row>
    <row r="206" spans="4:22" ht="30" customHeight="1" x14ac:dyDescent="0.25">
      <c r="D206" s="163"/>
      <c r="E206" s="163"/>
      <c r="F206" s="163"/>
      <c r="G206" s="163"/>
      <c r="H206" s="163"/>
      <c r="I206" s="163"/>
      <c r="J206" s="169">
        <v>2</v>
      </c>
      <c r="K206" s="163"/>
      <c r="L206" s="163"/>
      <c r="M206" s="163"/>
      <c r="N206" s="170">
        <v>3</v>
      </c>
      <c r="O206" s="852" t="s">
        <v>734</v>
      </c>
      <c r="P206" s="844" t="s">
        <v>83</v>
      </c>
      <c r="Q206" s="845"/>
      <c r="R206" s="845"/>
      <c r="S206" s="846"/>
      <c r="T206" s="845"/>
    </row>
    <row r="207" spans="4:22" ht="30" customHeight="1" x14ac:dyDescent="0.25">
      <c r="D207" s="163"/>
      <c r="E207" s="163"/>
      <c r="F207" s="163"/>
      <c r="G207" s="163"/>
      <c r="H207" s="163"/>
      <c r="I207" s="163"/>
      <c r="J207" s="163"/>
      <c r="K207" s="163"/>
      <c r="L207" s="163"/>
      <c r="M207" s="163"/>
      <c r="N207" s="163"/>
      <c r="O207" s="988" t="s">
        <v>735</v>
      </c>
      <c r="P207" s="992" t="s">
        <v>736</v>
      </c>
      <c r="Q207" s="849">
        <v>157</v>
      </c>
      <c r="R207" s="850" t="s">
        <v>737</v>
      </c>
      <c r="S207" s="851">
        <v>8</v>
      </c>
      <c r="T207" s="850"/>
    </row>
    <row r="208" spans="4:22" ht="30" customHeight="1" x14ac:dyDescent="0.25">
      <c r="D208" s="163"/>
      <c r="E208" s="163"/>
      <c r="F208" s="163"/>
      <c r="G208" s="163"/>
      <c r="H208" s="163"/>
      <c r="I208" s="163"/>
      <c r="J208" s="163"/>
      <c r="K208" s="163"/>
      <c r="L208" s="163"/>
      <c r="M208" s="163"/>
      <c r="N208" s="163"/>
      <c r="O208" s="988"/>
      <c r="P208" s="992"/>
      <c r="Q208" s="999">
        <v>158</v>
      </c>
      <c r="R208" s="874" t="s">
        <v>738</v>
      </c>
      <c r="S208" s="1000">
        <v>4000</v>
      </c>
      <c r="T208" s="874"/>
    </row>
    <row r="209" spans="4:22" ht="30" customHeight="1" x14ac:dyDescent="0.25">
      <c r="D209" s="163"/>
      <c r="E209" s="163"/>
      <c r="F209" s="163"/>
      <c r="G209" s="163"/>
      <c r="H209" s="163"/>
      <c r="I209" s="163"/>
      <c r="J209" s="163"/>
      <c r="K209" s="163"/>
      <c r="L209" s="163"/>
      <c r="M209" s="163"/>
      <c r="N209" s="163"/>
      <c r="O209" s="988"/>
      <c r="P209" s="992"/>
      <c r="Q209" s="999"/>
      <c r="R209" s="874" t="s">
        <v>739</v>
      </c>
      <c r="S209" s="1000"/>
      <c r="T209" s="874"/>
    </row>
    <row r="210" spans="4:22" ht="30" customHeight="1" x14ac:dyDescent="0.25">
      <c r="D210" s="163"/>
      <c r="E210" s="163"/>
      <c r="F210" s="163"/>
      <c r="G210" s="163"/>
      <c r="H210" s="163"/>
      <c r="I210" s="163"/>
      <c r="J210" s="163"/>
      <c r="K210" s="163"/>
      <c r="L210" s="163"/>
      <c r="M210" s="163"/>
      <c r="N210" s="163"/>
      <c r="O210" s="847" t="s">
        <v>740</v>
      </c>
      <c r="P210" s="848" t="s">
        <v>741</v>
      </c>
      <c r="Q210" s="849">
        <v>159</v>
      </c>
      <c r="R210" s="850" t="s">
        <v>742</v>
      </c>
      <c r="S210" s="851">
        <v>1</v>
      </c>
      <c r="T210" s="850"/>
    </row>
    <row r="211" spans="4:22" ht="30" customHeight="1" x14ac:dyDescent="0.25">
      <c r="D211" s="163"/>
      <c r="E211" s="163"/>
      <c r="F211" s="163"/>
      <c r="G211" s="163"/>
      <c r="H211" s="163"/>
      <c r="I211" s="163"/>
      <c r="J211" s="169">
        <v>3</v>
      </c>
      <c r="K211" s="163"/>
      <c r="L211" s="163"/>
      <c r="M211" s="163"/>
      <c r="N211" s="170">
        <v>4</v>
      </c>
      <c r="O211" s="852" t="s">
        <v>743</v>
      </c>
      <c r="P211" s="844" t="s">
        <v>744</v>
      </c>
      <c r="Q211" s="845"/>
      <c r="R211" s="845"/>
      <c r="S211" s="846"/>
      <c r="T211" s="845"/>
    </row>
    <row r="212" spans="4:22" ht="30" customHeight="1" x14ac:dyDescent="0.25">
      <c r="D212" s="163"/>
      <c r="E212" s="163"/>
      <c r="F212" s="163"/>
      <c r="G212" s="163"/>
      <c r="H212" s="163"/>
      <c r="I212" s="163"/>
      <c r="J212" s="163"/>
      <c r="K212" s="163"/>
      <c r="L212" s="163"/>
      <c r="M212" s="163"/>
      <c r="N212" s="163"/>
      <c r="O212" s="988" t="s">
        <v>745</v>
      </c>
      <c r="P212" s="992" t="s">
        <v>746</v>
      </c>
      <c r="Q212" s="999">
        <v>160</v>
      </c>
      <c r="R212" s="874" t="s">
        <v>747</v>
      </c>
      <c r="S212" s="1000">
        <v>4</v>
      </c>
      <c r="T212" s="874"/>
    </row>
    <row r="213" spans="4:22" ht="30" customHeight="1" x14ac:dyDescent="0.25">
      <c r="D213" s="163"/>
      <c r="E213" s="163"/>
      <c r="F213" s="163"/>
      <c r="G213" s="163"/>
      <c r="H213" s="163"/>
      <c r="I213" s="163"/>
      <c r="J213" s="163"/>
      <c r="K213" s="163"/>
      <c r="L213" s="163"/>
      <c r="M213" s="163"/>
      <c r="N213" s="163"/>
      <c r="O213" s="988"/>
      <c r="P213" s="992"/>
      <c r="Q213" s="999"/>
      <c r="R213" s="874" t="s">
        <v>748</v>
      </c>
      <c r="S213" s="1000"/>
      <c r="T213" s="874"/>
    </row>
    <row r="214" spans="4:22" ht="30" customHeight="1" x14ac:dyDescent="0.25">
      <c r="D214" s="163"/>
      <c r="E214" s="163"/>
      <c r="F214" s="163"/>
      <c r="G214" s="163"/>
      <c r="H214" s="163"/>
      <c r="I214" s="163"/>
      <c r="J214" s="163"/>
      <c r="K214" s="163"/>
      <c r="L214" s="163"/>
      <c r="M214" s="163"/>
      <c r="N214" s="163"/>
      <c r="O214" s="988"/>
      <c r="P214" s="992"/>
      <c r="Q214" s="999"/>
      <c r="R214" s="874" t="s">
        <v>749</v>
      </c>
      <c r="S214" s="1000"/>
      <c r="T214" s="874"/>
    </row>
    <row r="215" spans="4:22" ht="30" customHeight="1" x14ac:dyDescent="0.25">
      <c r="D215" s="163"/>
      <c r="E215" s="163"/>
      <c r="F215" s="163"/>
      <c r="G215" s="163"/>
      <c r="H215" s="163"/>
      <c r="I215" s="163"/>
      <c r="J215" s="163"/>
      <c r="K215" s="163"/>
      <c r="L215" s="163"/>
      <c r="M215" s="163"/>
      <c r="N215" s="163"/>
      <c r="O215" s="988"/>
      <c r="P215" s="992"/>
      <c r="Q215" s="999"/>
      <c r="R215" s="874" t="s">
        <v>750</v>
      </c>
      <c r="S215" s="1000"/>
      <c r="T215" s="874"/>
    </row>
    <row r="216" spans="4:22" ht="30" customHeight="1" x14ac:dyDescent="0.25">
      <c r="D216" s="163"/>
      <c r="E216" s="163"/>
      <c r="F216" s="163"/>
      <c r="G216" s="163"/>
      <c r="H216" s="163"/>
      <c r="I216" s="163"/>
      <c r="J216" s="163"/>
      <c r="K216" s="163"/>
      <c r="L216" s="163"/>
      <c r="M216" s="163"/>
      <c r="N216" s="163"/>
      <c r="O216" s="847" t="s">
        <v>751</v>
      </c>
      <c r="P216" s="848" t="s">
        <v>752</v>
      </c>
      <c r="Q216" s="849">
        <v>161</v>
      </c>
      <c r="R216" s="850" t="s">
        <v>485</v>
      </c>
      <c r="S216" s="851">
        <v>3000</v>
      </c>
      <c r="T216" s="850"/>
    </row>
    <row r="217" spans="4:22" ht="30" customHeight="1" x14ac:dyDescent="0.25">
      <c r="D217" s="163"/>
      <c r="E217" s="163"/>
      <c r="F217" s="163"/>
      <c r="G217" s="163"/>
      <c r="H217" s="163"/>
      <c r="I217" s="163"/>
      <c r="J217" s="163"/>
      <c r="K217" s="163"/>
      <c r="L217" s="163"/>
      <c r="M217" s="163"/>
      <c r="N217" s="163"/>
      <c r="O217" s="988" t="s">
        <v>753</v>
      </c>
      <c r="P217" s="992" t="s">
        <v>754</v>
      </c>
      <c r="Q217" s="849">
        <v>162</v>
      </c>
      <c r="R217" s="850" t="s">
        <v>755</v>
      </c>
      <c r="S217" s="851">
        <v>11</v>
      </c>
      <c r="T217" s="850"/>
    </row>
    <row r="218" spans="4:22" ht="30" customHeight="1" x14ac:dyDescent="0.25">
      <c r="D218" s="163"/>
      <c r="E218" s="163"/>
      <c r="F218" s="163"/>
      <c r="G218" s="163"/>
      <c r="H218" s="163"/>
      <c r="I218" s="163"/>
      <c r="J218" s="163"/>
      <c r="K218" s="163"/>
      <c r="L218" s="163"/>
      <c r="M218" s="163"/>
      <c r="N218" s="163"/>
      <c r="O218" s="988"/>
      <c r="P218" s="992"/>
      <c r="Q218" s="849">
        <v>163</v>
      </c>
      <c r="R218" s="850" t="s">
        <v>747</v>
      </c>
      <c r="S218" s="851">
        <v>11</v>
      </c>
      <c r="T218" s="850"/>
    </row>
    <row r="219" spans="4:22" ht="30" customHeight="1" x14ac:dyDescent="0.25">
      <c r="D219" s="163"/>
      <c r="E219" s="163"/>
      <c r="F219" s="164">
        <v>1</v>
      </c>
      <c r="G219" s="163"/>
      <c r="H219" s="163"/>
      <c r="I219" s="169">
        <f>SUM(J220)</f>
        <v>2</v>
      </c>
      <c r="J219" s="163"/>
      <c r="K219" s="163"/>
      <c r="L219" s="163"/>
      <c r="M219" s="170">
        <f>SUM(N220)</f>
        <v>2</v>
      </c>
      <c r="N219" s="163"/>
      <c r="O219" s="840" t="s">
        <v>756</v>
      </c>
      <c r="P219" s="841" t="s">
        <v>757</v>
      </c>
      <c r="Q219" s="840"/>
      <c r="R219" s="840"/>
      <c r="S219" s="842"/>
      <c r="T219" s="840"/>
      <c r="V219" s="200">
        <v>1</v>
      </c>
    </row>
    <row r="220" spans="4:22" ht="30" customHeight="1" x14ac:dyDescent="0.25">
      <c r="D220" s="163"/>
      <c r="E220" s="163"/>
      <c r="F220" s="163"/>
      <c r="G220" s="163"/>
      <c r="H220" s="163"/>
      <c r="I220" s="163"/>
      <c r="J220" s="169">
        <v>2</v>
      </c>
      <c r="K220" s="163"/>
      <c r="L220" s="163"/>
      <c r="M220" s="163"/>
      <c r="N220" s="170">
        <v>2</v>
      </c>
      <c r="O220" s="852" t="s">
        <v>758</v>
      </c>
      <c r="P220" s="844" t="s">
        <v>85</v>
      </c>
      <c r="Q220" s="845"/>
      <c r="R220" s="845"/>
      <c r="S220" s="846"/>
      <c r="T220" s="845"/>
    </row>
    <row r="221" spans="4:22" ht="30" customHeight="1" x14ac:dyDescent="0.25">
      <c r="D221" s="163"/>
      <c r="E221" s="163"/>
      <c r="F221" s="163"/>
      <c r="G221" s="163"/>
      <c r="H221" s="163"/>
      <c r="I221" s="163"/>
      <c r="J221" s="163"/>
      <c r="K221" s="163"/>
      <c r="L221" s="163"/>
      <c r="M221" s="163"/>
      <c r="N221" s="163"/>
      <c r="O221" s="847" t="s">
        <v>759</v>
      </c>
      <c r="P221" s="848" t="s">
        <v>760</v>
      </c>
      <c r="Q221" s="849">
        <v>164</v>
      </c>
      <c r="R221" s="850" t="s">
        <v>761</v>
      </c>
      <c r="S221" s="851">
        <v>12000</v>
      </c>
      <c r="T221" s="850"/>
    </row>
    <row r="222" spans="4:22" ht="30" customHeight="1" x14ac:dyDescent="0.25">
      <c r="D222" s="163"/>
      <c r="E222" s="163"/>
      <c r="F222" s="163"/>
      <c r="G222" s="163"/>
      <c r="H222" s="163"/>
      <c r="I222" s="163"/>
      <c r="J222" s="163"/>
      <c r="K222" s="163"/>
      <c r="L222" s="163"/>
      <c r="M222" s="163"/>
      <c r="N222" s="163"/>
      <c r="O222" s="847" t="s">
        <v>762</v>
      </c>
      <c r="P222" s="848" t="s">
        <v>763</v>
      </c>
      <c r="Q222" s="849">
        <v>165</v>
      </c>
      <c r="R222" s="850" t="s">
        <v>764</v>
      </c>
      <c r="S222" s="851">
        <v>8</v>
      </c>
      <c r="T222" s="850"/>
    </row>
    <row r="223" spans="4:22" ht="30" customHeight="1" x14ac:dyDescent="0.25">
      <c r="D223" s="163"/>
      <c r="E223" s="163"/>
      <c r="F223" s="164">
        <v>1</v>
      </c>
      <c r="G223" s="163"/>
      <c r="H223" s="163"/>
      <c r="I223" s="169">
        <f>SUM(J224)</f>
        <v>1</v>
      </c>
      <c r="J223" s="163"/>
      <c r="K223" s="163"/>
      <c r="L223" s="163"/>
      <c r="M223" s="170">
        <f>SUM(N224)</f>
        <v>1</v>
      </c>
      <c r="N223" s="163"/>
      <c r="O223" s="840">
        <v>1.1100000000000001</v>
      </c>
      <c r="P223" s="841" t="s">
        <v>765</v>
      </c>
      <c r="Q223" s="840"/>
      <c r="R223" s="840"/>
      <c r="S223" s="842"/>
      <c r="T223" s="840"/>
      <c r="V223" s="200">
        <v>1</v>
      </c>
    </row>
    <row r="224" spans="4:22" ht="30" customHeight="1" x14ac:dyDescent="0.25">
      <c r="D224" s="163"/>
      <c r="E224" s="163"/>
      <c r="F224" s="163"/>
      <c r="G224" s="163"/>
      <c r="H224" s="163"/>
      <c r="I224" s="163"/>
      <c r="J224" s="169">
        <v>1</v>
      </c>
      <c r="K224" s="163"/>
      <c r="L224" s="163"/>
      <c r="M224" s="163"/>
      <c r="N224" s="170">
        <v>1</v>
      </c>
      <c r="O224" s="852" t="s">
        <v>766</v>
      </c>
      <c r="P224" s="844" t="s">
        <v>86</v>
      </c>
      <c r="Q224" s="845"/>
      <c r="R224" s="845"/>
      <c r="S224" s="846"/>
      <c r="T224" s="845"/>
    </row>
    <row r="225" spans="4:21" ht="30" customHeight="1" x14ac:dyDescent="0.25">
      <c r="D225" s="163"/>
      <c r="E225" s="163"/>
      <c r="F225" s="163"/>
      <c r="G225" s="163"/>
      <c r="H225" s="163"/>
      <c r="I225" s="163"/>
      <c r="J225" s="163"/>
      <c r="K225" s="163"/>
      <c r="L225" s="163"/>
      <c r="M225" s="163"/>
      <c r="N225" s="163"/>
      <c r="O225" s="847" t="s">
        <v>767</v>
      </c>
      <c r="P225" s="848" t="s">
        <v>768</v>
      </c>
      <c r="Q225" s="849">
        <v>166</v>
      </c>
      <c r="R225" s="850" t="s">
        <v>720</v>
      </c>
      <c r="S225" s="851">
        <v>1</v>
      </c>
      <c r="T225" s="850"/>
    </row>
    <row r="226" spans="4:21" ht="30" customHeight="1" x14ac:dyDescent="0.25">
      <c r="D226" s="163"/>
      <c r="E226" s="163"/>
      <c r="F226" s="164">
        <v>2</v>
      </c>
      <c r="G226" s="163"/>
      <c r="H226" s="163"/>
      <c r="I226" s="169">
        <f>SUM(J227:J240)</f>
        <v>17</v>
      </c>
      <c r="J226" s="163"/>
      <c r="K226" s="163"/>
      <c r="L226" s="163"/>
      <c r="M226" s="170">
        <f>SUM(N227:N240)</f>
        <v>17</v>
      </c>
      <c r="N226" s="163"/>
      <c r="O226" s="840">
        <v>1.1200000000000001</v>
      </c>
      <c r="P226" s="841" t="s">
        <v>87</v>
      </c>
      <c r="Q226" s="840"/>
      <c r="R226" s="840"/>
      <c r="S226" s="842"/>
      <c r="T226" s="840"/>
      <c r="U226" s="212">
        <v>6</v>
      </c>
    </row>
    <row r="227" spans="4:21" ht="30" customHeight="1" x14ac:dyDescent="0.25">
      <c r="D227" s="163"/>
      <c r="E227" s="163"/>
      <c r="F227" s="163"/>
      <c r="G227" s="163"/>
      <c r="H227" s="163"/>
      <c r="I227" s="163"/>
      <c r="J227" s="169">
        <v>12</v>
      </c>
      <c r="K227" s="163"/>
      <c r="L227" s="163"/>
      <c r="M227" s="163"/>
      <c r="N227" s="170">
        <v>12</v>
      </c>
      <c r="O227" s="852" t="s">
        <v>769</v>
      </c>
      <c r="P227" s="844" t="s">
        <v>89</v>
      </c>
      <c r="Q227" s="845"/>
      <c r="R227" s="845"/>
      <c r="S227" s="846"/>
      <c r="T227" s="845"/>
    </row>
    <row r="228" spans="4:21" ht="30" customHeight="1" x14ac:dyDescent="0.25">
      <c r="D228" s="163"/>
      <c r="E228" s="163"/>
      <c r="F228" s="163"/>
      <c r="G228" s="163"/>
      <c r="H228" s="163"/>
      <c r="I228" s="163"/>
      <c r="J228" s="163"/>
      <c r="K228" s="163"/>
      <c r="L228" s="163"/>
      <c r="M228" s="163"/>
      <c r="N228" s="163"/>
      <c r="O228" s="847" t="s">
        <v>770</v>
      </c>
      <c r="P228" s="848" t="s">
        <v>771</v>
      </c>
      <c r="Q228" s="849">
        <v>167</v>
      </c>
      <c r="R228" s="855" t="s">
        <v>772</v>
      </c>
      <c r="S228" s="851">
        <v>1</v>
      </c>
      <c r="T228" s="855"/>
    </row>
    <row r="229" spans="4:21" ht="30" customHeight="1" x14ac:dyDescent="0.25">
      <c r="D229" s="163"/>
      <c r="E229" s="163"/>
      <c r="F229" s="163"/>
      <c r="G229" s="163"/>
      <c r="H229" s="163"/>
      <c r="I229" s="163"/>
      <c r="J229" s="163"/>
      <c r="K229" s="163"/>
      <c r="L229" s="163"/>
      <c r="M229" s="163"/>
      <c r="N229" s="163"/>
      <c r="O229" s="847" t="s">
        <v>773</v>
      </c>
      <c r="P229" s="848" t="s">
        <v>774</v>
      </c>
      <c r="Q229" s="849">
        <v>168</v>
      </c>
      <c r="R229" s="855" t="s">
        <v>775</v>
      </c>
      <c r="S229" s="851">
        <v>1</v>
      </c>
      <c r="T229" s="855"/>
    </row>
    <row r="230" spans="4:21" ht="30" customHeight="1" x14ac:dyDescent="0.25">
      <c r="D230" s="163"/>
      <c r="E230" s="163"/>
      <c r="F230" s="163"/>
      <c r="G230" s="163"/>
      <c r="H230" s="163"/>
      <c r="I230" s="163"/>
      <c r="J230" s="163"/>
      <c r="K230" s="163"/>
      <c r="L230" s="163"/>
      <c r="M230" s="163"/>
      <c r="N230" s="163"/>
      <c r="O230" s="847" t="s">
        <v>776</v>
      </c>
      <c r="P230" s="848" t="s">
        <v>777</v>
      </c>
      <c r="Q230" s="849">
        <v>169</v>
      </c>
      <c r="R230" s="855" t="s">
        <v>778</v>
      </c>
      <c r="S230" s="851">
        <v>5000</v>
      </c>
      <c r="T230" s="855"/>
    </row>
    <row r="231" spans="4:21" ht="30" customHeight="1" x14ac:dyDescent="0.25">
      <c r="D231" s="163"/>
      <c r="E231" s="163"/>
      <c r="F231" s="163"/>
      <c r="G231" s="163"/>
      <c r="H231" s="163"/>
      <c r="I231" s="163"/>
      <c r="J231" s="163"/>
      <c r="K231" s="163"/>
      <c r="L231" s="163"/>
      <c r="M231" s="163"/>
      <c r="N231" s="163"/>
      <c r="O231" s="847" t="s">
        <v>779</v>
      </c>
      <c r="P231" s="848" t="s">
        <v>780</v>
      </c>
      <c r="Q231" s="849">
        <v>170</v>
      </c>
      <c r="R231" s="855" t="s">
        <v>781</v>
      </c>
      <c r="S231" s="851">
        <v>1000</v>
      </c>
      <c r="T231" s="855"/>
    </row>
    <row r="232" spans="4:21" ht="30" customHeight="1" x14ac:dyDescent="0.25">
      <c r="D232" s="163"/>
      <c r="E232" s="163"/>
      <c r="F232" s="163"/>
      <c r="G232" s="163"/>
      <c r="H232" s="163"/>
      <c r="I232" s="163"/>
      <c r="J232" s="163"/>
      <c r="K232" s="163"/>
      <c r="L232" s="163"/>
      <c r="M232" s="163"/>
      <c r="N232" s="163"/>
      <c r="O232" s="847" t="s">
        <v>782</v>
      </c>
      <c r="P232" s="848" t="s">
        <v>783</v>
      </c>
      <c r="Q232" s="849">
        <v>171</v>
      </c>
      <c r="R232" s="855" t="s">
        <v>784</v>
      </c>
      <c r="S232" s="851">
        <v>1000</v>
      </c>
      <c r="T232" s="855"/>
    </row>
    <row r="233" spans="4:21" ht="30" customHeight="1" x14ac:dyDescent="0.25">
      <c r="D233" s="163"/>
      <c r="E233" s="163"/>
      <c r="F233" s="163"/>
      <c r="G233" s="163"/>
      <c r="H233" s="163"/>
      <c r="I233" s="163"/>
      <c r="J233" s="163"/>
      <c r="K233" s="163"/>
      <c r="L233" s="163"/>
      <c r="M233" s="163"/>
      <c r="N233" s="163"/>
      <c r="O233" s="847" t="s">
        <v>785</v>
      </c>
      <c r="P233" s="848" t="s">
        <v>786</v>
      </c>
      <c r="Q233" s="849">
        <v>172</v>
      </c>
      <c r="R233" s="850" t="s">
        <v>597</v>
      </c>
      <c r="S233" s="851">
        <v>4</v>
      </c>
      <c r="T233" s="850"/>
    </row>
    <row r="234" spans="4:21" ht="30" customHeight="1" x14ac:dyDescent="0.25">
      <c r="D234" s="163"/>
      <c r="E234" s="163"/>
      <c r="F234" s="163"/>
      <c r="G234" s="163"/>
      <c r="H234" s="163"/>
      <c r="I234" s="163"/>
      <c r="J234" s="163"/>
      <c r="K234" s="163"/>
      <c r="L234" s="163"/>
      <c r="M234" s="163"/>
      <c r="N234" s="163"/>
      <c r="O234" s="847" t="s">
        <v>787</v>
      </c>
      <c r="P234" s="848" t="s">
        <v>788</v>
      </c>
      <c r="Q234" s="849">
        <v>173</v>
      </c>
      <c r="R234" s="850" t="s">
        <v>789</v>
      </c>
      <c r="S234" s="851">
        <v>1</v>
      </c>
      <c r="T234" s="850"/>
    </row>
    <row r="235" spans="4:21" ht="30" customHeight="1" x14ac:dyDescent="0.25">
      <c r="D235" s="163"/>
      <c r="E235" s="163"/>
      <c r="F235" s="163"/>
      <c r="G235" s="163"/>
      <c r="H235" s="163"/>
      <c r="I235" s="163"/>
      <c r="J235" s="163"/>
      <c r="K235" s="163"/>
      <c r="L235" s="163"/>
      <c r="M235" s="163"/>
      <c r="N235" s="163"/>
      <c r="O235" s="847" t="s">
        <v>790</v>
      </c>
      <c r="P235" s="848" t="s">
        <v>791</v>
      </c>
      <c r="Q235" s="849">
        <v>174</v>
      </c>
      <c r="R235" s="855" t="s">
        <v>792</v>
      </c>
      <c r="S235" s="851">
        <v>20</v>
      </c>
      <c r="T235" s="855"/>
    </row>
    <row r="236" spans="4:21" ht="30" customHeight="1" x14ac:dyDescent="0.25">
      <c r="D236" s="163"/>
      <c r="E236" s="163"/>
      <c r="F236" s="163"/>
      <c r="G236" s="163"/>
      <c r="H236" s="163"/>
      <c r="I236" s="163"/>
      <c r="J236" s="163"/>
      <c r="K236" s="163"/>
      <c r="L236" s="163"/>
      <c r="M236" s="163"/>
      <c r="N236" s="163"/>
      <c r="O236" s="847" t="s">
        <v>793</v>
      </c>
      <c r="P236" s="862" t="s">
        <v>794</v>
      </c>
      <c r="Q236" s="849">
        <v>175</v>
      </c>
      <c r="R236" s="850" t="s">
        <v>795</v>
      </c>
      <c r="S236" s="851">
        <v>3</v>
      </c>
      <c r="T236" s="850"/>
    </row>
    <row r="237" spans="4:21" ht="30" customHeight="1" x14ac:dyDescent="0.25">
      <c r="D237" s="163"/>
      <c r="E237" s="163"/>
      <c r="F237" s="163"/>
      <c r="G237" s="163"/>
      <c r="H237" s="163"/>
      <c r="I237" s="163"/>
      <c r="J237" s="163"/>
      <c r="K237" s="163"/>
      <c r="L237" s="163"/>
      <c r="M237" s="163"/>
      <c r="N237" s="163"/>
      <c r="O237" s="847" t="s">
        <v>796</v>
      </c>
      <c r="P237" s="862" t="s">
        <v>797</v>
      </c>
      <c r="Q237" s="849">
        <v>176</v>
      </c>
      <c r="R237" s="850" t="s">
        <v>798</v>
      </c>
      <c r="S237" s="851">
        <v>6</v>
      </c>
      <c r="T237" s="850"/>
    </row>
    <row r="238" spans="4:21" ht="30" customHeight="1" x14ac:dyDescent="0.25">
      <c r="D238" s="163"/>
      <c r="E238" s="163"/>
      <c r="F238" s="163"/>
      <c r="G238" s="163"/>
      <c r="H238" s="163"/>
      <c r="I238" s="163"/>
      <c r="J238" s="163"/>
      <c r="K238" s="163"/>
      <c r="L238" s="163"/>
      <c r="M238" s="163"/>
      <c r="N238" s="163"/>
      <c r="O238" s="847" t="s">
        <v>799</v>
      </c>
      <c r="P238" s="862" t="s">
        <v>800</v>
      </c>
      <c r="Q238" s="849">
        <v>177</v>
      </c>
      <c r="R238" s="850" t="s">
        <v>801</v>
      </c>
      <c r="S238" s="851">
        <v>1</v>
      </c>
      <c r="T238" s="850"/>
    </row>
    <row r="239" spans="4:21" ht="30" customHeight="1" x14ac:dyDescent="0.25">
      <c r="D239" s="163"/>
      <c r="E239" s="163"/>
      <c r="F239" s="163"/>
      <c r="G239" s="163"/>
      <c r="H239" s="163"/>
      <c r="I239" s="163"/>
      <c r="J239" s="163"/>
      <c r="K239" s="163"/>
      <c r="L239" s="163"/>
      <c r="M239" s="163"/>
      <c r="N239" s="163"/>
      <c r="O239" s="847" t="s">
        <v>802</v>
      </c>
      <c r="P239" s="862" t="s">
        <v>803</v>
      </c>
      <c r="Q239" s="849">
        <v>178</v>
      </c>
      <c r="R239" s="850" t="s">
        <v>804</v>
      </c>
      <c r="S239" s="851">
        <v>4</v>
      </c>
      <c r="T239" s="850"/>
    </row>
    <row r="240" spans="4:21" ht="30" customHeight="1" x14ac:dyDescent="0.25">
      <c r="D240" s="163"/>
      <c r="E240" s="163"/>
      <c r="F240" s="163"/>
      <c r="G240" s="163"/>
      <c r="H240" s="163"/>
      <c r="I240" s="163"/>
      <c r="J240" s="169">
        <v>5</v>
      </c>
      <c r="K240" s="163"/>
      <c r="L240" s="163"/>
      <c r="M240" s="163"/>
      <c r="N240" s="170">
        <v>5</v>
      </c>
      <c r="O240" s="852" t="s">
        <v>805</v>
      </c>
      <c r="P240" s="844" t="s">
        <v>806</v>
      </c>
      <c r="Q240" s="845"/>
      <c r="R240" s="845"/>
      <c r="S240" s="846"/>
      <c r="T240" s="845"/>
    </row>
    <row r="241" spans="3:21" ht="30" customHeight="1" x14ac:dyDescent="0.25">
      <c r="D241" s="163"/>
      <c r="E241" s="163"/>
      <c r="F241" s="163"/>
      <c r="G241" s="163"/>
      <c r="H241" s="163"/>
      <c r="I241" s="163"/>
      <c r="J241" s="163"/>
      <c r="K241" s="163"/>
      <c r="L241" s="163"/>
      <c r="M241" s="163"/>
      <c r="N241" s="163"/>
      <c r="O241" s="847" t="s">
        <v>807</v>
      </c>
      <c r="P241" s="862" t="s">
        <v>808</v>
      </c>
      <c r="Q241" s="849">
        <v>179</v>
      </c>
      <c r="R241" s="850" t="s">
        <v>809</v>
      </c>
      <c r="S241" s="851">
        <v>25</v>
      </c>
      <c r="T241" s="850"/>
    </row>
    <row r="242" spans="3:21" ht="30" customHeight="1" x14ac:dyDescent="0.25">
      <c r="D242" s="163"/>
      <c r="E242" s="163"/>
      <c r="F242" s="163"/>
      <c r="G242" s="163"/>
      <c r="H242" s="163"/>
      <c r="I242" s="163"/>
      <c r="J242" s="163"/>
      <c r="K242" s="163"/>
      <c r="L242" s="163"/>
      <c r="M242" s="163"/>
      <c r="N242" s="163"/>
      <c r="O242" s="847" t="s">
        <v>810</v>
      </c>
      <c r="P242" s="862" t="s">
        <v>811</v>
      </c>
      <c r="Q242" s="849">
        <v>180</v>
      </c>
      <c r="R242" s="855" t="s">
        <v>809</v>
      </c>
      <c r="S242" s="851">
        <v>25</v>
      </c>
      <c r="T242" s="855"/>
    </row>
    <row r="243" spans="3:21" ht="30" customHeight="1" x14ac:dyDescent="0.25">
      <c r="D243" s="163"/>
      <c r="E243" s="163"/>
      <c r="F243" s="163"/>
      <c r="G243" s="163"/>
      <c r="H243" s="163"/>
      <c r="I243" s="163"/>
      <c r="J243" s="163"/>
      <c r="K243" s="163"/>
      <c r="L243" s="163"/>
      <c r="M243" s="163"/>
      <c r="N243" s="163"/>
      <c r="O243" s="847" t="s">
        <v>812</v>
      </c>
      <c r="P243" s="862" t="s">
        <v>813</v>
      </c>
      <c r="Q243" s="849">
        <v>181</v>
      </c>
      <c r="R243" s="850" t="s">
        <v>814</v>
      </c>
      <c r="S243" s="851">
        <v>1</v>
      </c>
      <c r="T243" s="850"/>
    </row>
    <row r="244" spans="3:21" ht="30" customHeight="1" x14ac:dyDescent="0.25">
      <c r="D244" s="163"/>
      <c r="E244" s="163"/>
      <c r="F244" s="163"/>
      <c r="G244" s="163"/>
      <c r="H244" s="163"/>
      <c r="I244" s="163"/>
      <c r="J244" s="163"/>
      <c r="K244" s="163"/>
      <c r="L244" s="163"/>
      <c r="M244" s="163"/>
      <c r="N244" s="163"/>
      <c r="O244" s="847" t="s">
        <v>815</v>
      </c>
      <c r="P244" s="862" t="s">
        <v>816</v>
      </c>
      <c r="Q244" s="849">
        <v>182</v>
      </c>
      <c r="R244" s="850" t="s">
        <v>288</v>
      </c>
      <c r="S244" s="851">
        <v>1</v>
      </c>
      <c r="T244" s="850"/>
    </row>
    <row r="245" spans="3:21" ht="30" customHeight="1" x14ac:dyDescent="0.25">
      <c r="D245" s="163"/>
      <c r="E245" s="163"/>
      <c r="F245" s="163"/>
      <c r="G245" s="163"/>
      <c r="H245" s="163"/>
      <c r="I245" s="163"/>
      <c r="J245" s="163"/>
      <c r="K245" s="163"/>
      <c r="L245" s="163"/>
      <c r="M245" s="163"/>
      <c r="N245" s="163"/>
      <c r="O245" s="847" t="s">
        <v>817</v>
      </c>
      <c r="P245" s="862" t="s">
        <v>818</v>
      </c>
      <c r="Q245" s="849">
        <v>183</v>
      </c>
      <c r="R245" s="850" t="s">
        <v>288</v>
      </c>
      <c r="S245" s="851">
        <v>1</v>
      </c>
      <c r="T245" s="850"/>
    </row>
    <row r="246" spans="3:21" ht="30" customHeight="1" x14ac:dyDescent="0.25">
      <c r="C246" s="172">
        <v>14</v>
      </c>
      <c r="D246" s="163"/>
      <c r="E246" s="164">
        <f>SUM(F247:F860)</f>
        <v>76</v>
      </c>
      <c r="F246" s="163"/>
      <c r="G246" s="163"/>
      <c r="H246" s="169">
        <f>SUM(I247:I860)</f>
        <v>409</v>
      </c>
      <c r="I246" s="163"/>
      <c r="J246" s="163"/>
      <c r="K246" s="163"/>
      <c r="L246" s="170">
        <f>SUM(M247:M860)</f>
        <v>503</v>
      </c>
      <c r="M246" s="163"/>
      <c r="N246" s="163"/>
      <c r="O246" s="836">
        <v>2</v>
      </c>
      <c r="P246" s="837" t="s">
        <v>819</v>
      </c>
      <c r="Q246" s="836"/>
      <c r="R246" s="838"/>
      <c r="S246" s="839"/>
      <c r="T246" s="838"/>
    </row>
    <row r="247" spans="3:21" ht="30" customHeight="1" x14ac:dyDescent="0.25">
      <c r="D247" s="163"/>
      <c r="E247" s="163"/>
      <c r="F247" s="164">
        <v>5</v>
      </c>
      <c r="G247" s="163"/>
      <c r="H247" s="163"/>
      <c r="I247" s="169">
        <f>SUM(J248:J297)</f>
        <v>45</v>
      </c>
      <c r="J247" s="163"/>
      <c r="K247" s="163"/>
      <c r="L247" s="163"/>
      <c r="M247" s="170">
        <f>SUM(N248:N297)</f>
        <v>52</v>
      </c>
      <c r="N247" s="163"/>
      <c r="O247" s="840" t="s">
        <v>820</v>
      </c>
      <c r="P247" s="841" t="s">
        <v>92</v>
      </c>
      <c r="Q247" s="840"/>
      <c r="R247" s="840"/>
      <c r="S247" s="842"/>
      <c r="T247" s="840"/>
      <c r="U247" s="212">
        <v>19</v>
      </c>
    </row>
    <row r="248" spans="3:21" ht="30" customHeight="1" x14ac:dyDescent="0.25">
      <c r="D248" s="163"/>
      <c r="E248" s="163"/>
      <c r="F248" s="163"/>
      <c r="G248" s="163"/>
      <c r="H248" s="163"/>
      <c r="I248" s="163"/>
      <c r="J248" s="169">
        <v>3</v>
      </c>
      <c r="K248" s="163"/>
      <c r="L248" s="163"/>
      <c r="M248" s="163"/>
      <c r="N248" s="170">
        <v>3</v>
      </c>
      <c r="O248" s="852" t="s">
        <v>821</v>
      </c>
      <c r="P248" s="844" t="s">
        <v>94</v>
      </c>
      <c r="Q248" s="845"/>
      <c r="R248" s="845"/>
      <c r="S248" s="846"/>
      <c r="T248" s="845"/>
    </row>
    <row r="249" spans="3:21" ht="30" customHeight="1" x14ac:dyDescent="0.25">
      <c r="D249" s="163"/>
      <c r="E249" s="163"/>
      <c r="F249" s="163"/>
      <c r="G249" s="163"/>
      <c r="H249" s="163"/>
      <c r="I249" s="163"/>
      <c r="J249" s="163"/>
      <c r="K249" s="163"/>
      <c r="L249" s="163"/>
      <c r="M249" s="163"/>
      <c r="N249" s="163"/>
      <c r="O249" s="847" t="s">
        <v>822</v>
      </c>
      <c r="P249" s="848" t="s">
        <v>823</v>
      </c>
      <c r="Q249" s="849">
        <v>184</v>
      </c>
      <c r="R249" s="850" t="s">
        <v>824</v>
      </c>
      <c r="S249" s="851">
        <v>3000</v>
      </c>
      <c r="T249" s="850"/>
    </row>
    <row r="250" spans="3:21" ht="30" customHeight="1" x14ac:dyDescent="0.25">
      <c r="D250" s="163"/>
      <c r="E250" s="163"/>
      <c r="F250" s="163"/>
      <c r="G250" s="163"/>
      <c r="H250" s="163"/>
      <c r="I250" s="163"/>
      <c r="J250" s="163"/>
      <c r="K250" s="163"/>
      <c r="L250" s="163"/>
      <c r="M250" s="163"/>
      <c r="N250" s="163"/>
      <c r="O250" s="847" t="s">
        <v>825</v>
      </c>
      <c r="P250" s="848" t="s">
        <v>826</v>
      </c>
      <c r="Q250" s="849">
        <v>185</v>
      </c>
      <c r="R250" s="850" t="s">
        <v>827</v>
      </c>
      <c r="S250" s="851">
        <v>216</v>
      </c>
      <c r="T250" s="850"/>
    </row>
    <row r="251" spans="3:21" ht="30" customHeight="1" x14ac:dyDescent="0.25">
      <c r="D251" s="163"/>
      <c r="E251" s="163"/>
      <c r="F251" s="163"/>
      <c r="G251" s="163"/>
      <c r="H251" s="163"/>
      <c r="I251" s="163"/>
      <c r="J251" s="163"/>
      <c r="K251" s="163"/>
      <c r="L251" s="163"/>
      <c r="M251" s="163"/>
      <c r="N251" s="163"/>
      <c r="O251" s="847" t="s">
        <v>828</v>
      </c>
      <c r="P251" s="848" t="s">
        <v>829</v>
      </c>
      <c r="Q251" s="849">
        <v>186</v>
      </c>
      <c r="R251" s="850" t="s">
        <v>830</v>
      </c>
      <c r="S251" s="851">
        <v>216</v>
      </c>
      <c r="T251" s="850"/>
    </row>
    <row r="252" spans="3:21" ht="30" customHeight="1" x14ac:dyDescent="0.25">
      <c r="D252" s="163"/>
      <c r="E252" s="163"/>
      <c r="F252" s="163"/>
      <c r="G252" s="163"/>
      <c r="H252" s="163"/>
      <c r="I252" s="163"/>
      <c r="J252" s="169">
        <v>9</v>
      </c>
      <c r="K252" s="163"/>
      <c r="L252" s="163"/>
      <c r="M252" s="163"/>
      <c r="N252" s="170">
        <v>14</v>
      </c>
      <c r="O252" s="852" t="s">
        <v>831</v>
      </c>
      <c r="P252" s="844" t="s">
        <v>95</v>
      </c>
      <c r="Q252" s="845"/>
      <c r="R252" s="845"/>
      <c r="S252" s="846"/>
      <c r="T252" s="845"/>
    </row>
    <row r="253" spans="3:21" ht="30" customHeight="1" x14ac:dyDescent="0.25">
      <c r="D253" s="163"/>
      <c r="E253" s="163"/>
      <c r="F253" s="163"/>
      <c r="G253" s="163"/>
      <c r="H253" s="163"/>
      <c r="I253" s="163"/>
      <c r="J253" s="163"/>
      <c r="K253" s="163"/>
      <c r="L253" s="163"/>
      <c r="M253" s="163"/>
      <c r="N253" s="163"/>
      <c r="O253" s="847" t="s">
        <v>832</v>
      </c>
      <c r="P253" s="872" t="s">
        <v>833</v>
      </c>
      <c r="Q253" s="849">
        <v>187</v>
      </c>
      <c r="R253" s="850" t="s">
        <v>834</v>
      </c>
      <c r="S253" s="851">
        <v>1</v>
      </c>
      <c r="T253" s="850"/>
    </row>
    <row r="254" spans="3:21" ht="30" customHeight="1" x14ac:dyDescent="0.25">
      <c r="D254" s="163"/>
      <c r="E254" s="163"/>
      <c r="F254" s="163"/>
      <c r="G254" s="163"/>
      <c r="H254" s="163"/>
      <c r="I254" s="163"/>
      <c r="J254" s="163"/>
      <c r="K254" s="163"/>
      <c r="L254" s="163"/>
      <c r="M254" s="163"/>
      <c r="N254" s="163"/>
      <c r="O254" s="847" t="s">
        <v>835</v>
      </c>
      <c r="P254" s="872" t="s">
        <v>836</v>
      </c>
      <c r="Q254" s="849">
        <v>188</v>
      </c>
      <c r="R254" s="850" t="s">
        <v>837</v>
      </c>
      <c r="S254" s="866">
        <v>300</v>
      </c>
      <c r="T254" s="850"/>
    </row>
    <row r="255" spans="3:21" ht="30" customHeight="1" x14ac:dyDescent="0.25">
      <c r="D255" s="163"/>
      <c r="E255" s="163"/>
      <c r="F255" s="163"/>
      <c r="G255" s="163"/>
      <c r="H255" s="163"/>
      <c r="I255" s="163"/>
      <c r="J255" s="163"/>
      <c r="K255" s="163"/>
      <c r="L255" s="163"/>
      <c r="M255" s="163"/>
      <c r="N255" s="163"/>
      <c r="O255" s="847" t="s">
        <v>838</v>
      </c>
      <c r="P255" s="872" t="s">
        <v>839</v>
      </c>
      <c r="Q255" s="849">
        <v>189</v>
      </c>
      <c r="R255" s="850" t="s">
        <v>840</v>
      </c>
      <c r="S255" s="851">
        <v>150</v>
      </c>
      <c r="T255" s="850"/>
    </row>
    <row r="256" spans="3:21" ht="30" customHeight="1" x14ac:dyDescent="0.25">
      <c r="D256" s="163"/>
      <c r="E256" s="163"/>
      <c r="F256" s="163"/>
      <c r="G256" s="163"/>
      <c r="H256" s="163"/>
      <c r="I256" s="163"/>
      <c r="J256" s="163"/>
      <c r="K256" s="163"/>
      <c r="L256" s="163"/>
      <c r="M256" s="163"/>
      <c r="N256" s="163"/>
      <c r="O256" s="847" t="s">
        <v>841</v>
      </c>
      <c r="P256" s="872" t="s">
        <v>842</v>
      </c>
      <c r="Q256" s="849">
        <v>190</v>
      </c>
      <c r="R256" s="850" t="s">
        <v>843</v>
      </c>
      <c r="S256" s="851">
        <v>3</v>
      </c>
      <c r="T256" s="850"/>
    </row>
    <row r="257" spans="4:20" ht="30" customHeight="1" x14ac:dyDescent="0.25">
      <c r="D257" s="163"/>
      <c r="E257" s="163"/>
      <c r="F257" s="163"/>
      <c r="G257" s="163"/>
      <c r="H257" s="163"/>
      <c r="I257" s="163"/>
      <c r="J257" s="163"/>
      <c r="K257" s="163"/>
      <c r="L257" s="163"/>
      <c r="M257" s="163"/>
      <c r="N257" s="163"/>
      <c r="O257" s="988" t="s">
        <v>844</v>
      </c>
      <c r="P257" s="991" t="s">
        <v>845</v>
      </c>
      <c r="Q257" s="849">
        <v>191</v>
      </c>
      <c r="R257" s="850" t="s">
        <v>846</v>
      </c>
      <c r="S257" s="851">
        <v>117000</v>
      </c>
      <c r="T257" s="850"/>
    </row>
    <row r="258" spans="4:20" ht="30" customHeight="1" x14ac:dyDescent="0.25">
      <c r="D258" s="163"/>
      <c r="E258" s="163"/>
      <c r="F258" s="163"/>
      <c r="G258" s="163"/>
      <c r="H258" s="163"/>
      <c r="I258" s="163"/>
      <c r="J258" s="163"/>
      <c r="K258" s="163"/>
      <c r="L258" s="163"/>
      <c r="M258" s="163"/>
      <c r="N258" s="163"/>
      <c r="O258" s="988"/>
      <c r="P258" s="991"/>
      <c r="Q258" s="849">
        <v>192</v>
      </c>
      <c r="R258" s="864" t="s">
        <v>847</v>
      </c>
      <c r="S258" s="851">
        <v>2500</v>
      </c>
      <c r="T258" s="864"/>
    </row>
    <row r="259" spans="4:20" ht="30" customHeight="1" x14ac:dyDescent="0.25">
      <c r="D259" s="163"/>
      <c r="E259" s="163"/>
      <c r="F259" s="163"/>
      <c r="G259" s="163"/>
      <c r="H259" s="163"/>
      <c r="I259" s="163"/>
      <c r="J259" s="163"/>
      <c r="K259" s="163"/>
      <c r="L259" s="163"/>
      <c r="M259" s="163"/>
      <c r="N259" s="163"/>
      <c r="O259" s="988"/>
      <c r="P259" s="991"/>
      <c r="Q259" s="849">
        <v>193</v>
      </c>
      <c r="R259" s="864" t="s">
        <v>848</v>
      </c>
      <c r="S259" s="851">
        <v>1300</v>
      </c>
      <c r="T259" s="864"/>
    </row>
    <row r="260" spans="4:20" ht="30" customHeight="1" x14ac:dyDescent="0.25">
      <c r="D260" s="163"/>
      <c r="E260" s="163"/>
      <c r="F260" s="163"/>
      <c r="G260" s="163"/>
      <c r="H260" s="163"/>
      <c r="I260" s="163"/>
      <c r="J260" s="163"/>
      <c r="K260" s="163"/>
      <c r="L260" s="163"/>
      <c r="M260" s="163"/>
      <c r="N260" s="163"/>
      <c r="O260" s="988"/>
      <c r="P260" s="991"/>
      <c r="Q260" s="849">
        <v>194</v>
      </c>
      <c r="R260" s="864" t="s">
        <v>849</v>
      </c>
      <c r="S260" s="851">
        <v>2</v>
      </c>
      <c r="T260" s="864"/>
    </row>
    <row r="261" spans="4:20" ht="30" customHeight="1" x14ac:dyDescent="0.25">
      <c r="D261" s="163"/>
      <c r="E261" s="163"/>
      <c r="F261" s="163"/>
      <c r="G261" s="163"/>
      <c r="H261" s="163"/>
      <c r="I261" s="163"/>
      <c r="J261" s="163"/>
      <c r="K261" s="163"/>
      <c r="L261" s="163"/>
      <c r="M261" s="163"/>
      <c r="N261" s="163"/>
      <c r="O261" s="988"/>
      <c r="P261" s="991"/>
      <c r="Q261" s="849">
        <v>195</v>
      </c>
      <c r="R261" s="864" t="s">
        <v>850</v>
      </c>
      <c r="S261" s="851">
        <v>100000</v>
      </c>
      <c r="T261" s="864"/>
    </row>
    <row r="262" spans="4:20" ht="30" customHeight="1" x14ac:dyDescent="0.25">
      <c r="D262" s="163"/>
      <c r="E262" s="163"/>
      <c r="F262" s="163"/>
      <c r="G262" s="163"/>
      <c r="H262" s="163"/>
      <c r="I262" s="163"/>
      <c r="J262" s="163"/>
      <c r="K262" s="163"/>
      <c r="L262" s="163"/>
      <c r="M262" s="163"/>
      <c r="N262" s="163"/>
      <c r="O262" s="988" t="s">
        <v>851</v>
      </c>
      <c r="P262" s="990" t="s">
        <v>852</v>
      </c>
      <c r="Q262" s="849">
        <v>196</v>
      </c>
      <c r="R262" s="864" t="s">
        <v>853</v>
      </c>
      <c r="S262" s="851">
        <v>2100</v>
      </c>
      <c r="T262" s="864"/>
    </row>
    <row r="263" spans="4:20" ht="30" customHeight="1" x14ac:dyDescent="0.25">
      <c r="D263" s="163"/>
      <c r="E263" s="163"/>
      <c r="F263" s="163"/>
      <c r="G263" s="163"/>
      <c r="H263" s="163"/>
      <c r="I263" s="163"/>
      <c r="J263" s="163"/>
      <c r="K263" s="163"/>
      <c r="L263" s="163"/>
      <c r="M263" s="163"/>
      <c r="N263" s="163"/>
      <c r="O263" s="988"/>
      <c r="P263" s="990"/>
      <c r="Q263" s="849">
        <v>197</v>
      </c>
      <c r="R263" s="864" t="s">
        <v>854</v>
      </c>
      <c r="S263" s="851">
        <v>1600</v>
      </c>
      <c r="T263" s="864"/>
    </row>
    <row r="264" spans="4:20" ht="30" customHeight="1" x14ac:dyDescent="0.25">
      <c r="D264" s="163"/>
      <c r="E264" s="163"/>
      <c r="F264" s="163"/>
      <c r="G264" s="163"/>
      <c r="H264" s="163"/>
      <c r="I264" s="163"/>
      <c r="J264" s="163"/>
      <c r="K264" s="163"/>
      <c r="L264" s="163"/>
      <c r="M264" s="163"/>
      <c r="N264" s="163"/>
      <c r="O264" s="847" t="s">
        <v>855</v>
      </c>
      <c r="P264" s="873" t="s">
        <v>856</v>
      </c>
      <c r="Q264" s="849">
        <v>198</v>
      </c>
      <c r="R264" s="864" t="s">
        <v>857</v>
      </c>
      <c r="S264" s="851">
        <v>1200</v>
      </c>
      <c r="T264" s="864"/>
    </row>
    <row r="265" spans="4:20" ht="30" customHeight="1" x14ac:dyDescent="0.25">
      <c r="D265" s="163"/>
      <c r="E265" s="163"/>
      <c r="F265" s="163"/>
      <c r="G265" s="163"/>
      <c r="H265" s="163"/>
      <c r="I265" s="163"/>
      <c r="J265" s="163"/>
      <c r="K265" s="163"/>
      <c r="L265" s="163"/>
      <c r="M265" s="163"/>
      <c r="N265" s="163"/>
      <c r="O265" s="847" t="s">
        <v>858</v>
      </c>
      <c r="P265" s="873" t="s">
        <v>859</v>
      </c>
      <c r="Q265" s="849">
        <v>199</v>
      </c>
      <c r="R265" s="864" t="s">
        <v>860</v>
      </c>
      <c r="S265" s="851">
        <v>1</v>
      </c>
      <c r="T265" s="864"/>
    </row>
    <row r="266" spans="4:20" ht="30" customHeight="1" x14ac:dyDescent="0.25">
      <c r="D266" s="163"/>
      <c r="E266" s="163"/>
      <c r="F266" s="163"/>
      <c r="G266" s="163"/>
      <c r="H266" s="163"/>
      <c r="I266" s="163"/>
      <c r="J266" s="163"/>
      <c r="K266" s="163"/>
      <c r="L266" s="163"/>
      <c r="M266" s="163"/>
      <c r="N266" s="163"/>
      <c r="O266" s="847" t="s">
        <v>861</v>
      </c>
      <c r="P266" s="872" t="s">
        <v>862</v>
      </c>
      <c r="Q266" s="865">
        <v>200</v>
      </c>
      <c r="R266" s="850" t="s">
        <v>863</v>
      </c>
      <c r="S266" s="851">
        <v>33500</v>
      </c>
      <c r="T266" s="850"/>
    </row>
    <row r="267" spans="4:20" ht="30" customHeight="1" x14ac:dyDescent="0.25">
      <c r="D267" s="163"/>
      <c r="E267" s="163"/>
      <c r="F267" s="163"/>
      <c r="G267" s="163"/>
      <c r="H267" s="163"/>
      <c r="I267" s="163"/>
      <c r="J267" s="169">
        <v>20</v>
      </c>
      <c r="K267" s="163"/>
      <c r="L267" s="163"/>
      <c r="M267" s="163"/>
      <c r="N267" s="170">
        <v>22</v>
      </c>
      <c r="O267" s="852" t="s">
        <v>864</v>
      </c>
      <c r="P267" s="844" t="s">
        <v>96</v>
      </c>
      <c r="Q267" s="845"/>
      <c r="R267" s="845"/>
      <c r="S267" s="846"/>
      <c r="T267" s="845"/>
    </row>
    <row r="268" spans="4:20" ht="30" customHeight="1" x14ac:dyDescent="0.25">
      <c r="D268" s="163"/>
      <c r="E268" s="163"/>
      <c r="F268" s="163"/>
      <c r="G268" s="163"/>
      <c r="H268" s="163"/>
      <c r="I268" s="163"/>
      <c r="J268" s="163"/>
      <c r="K268" s="163"/>
      <c r="L268" s="163"/>
      <c r="M268" s="163"/>
      <c r="N268" s="163"/>
      <c r="O268" s="847" t="s">
        <v>865</v>
      </c>
      <c r="P268" s="873" t="s">
        <v>866</v>
      </c>
      <c r="Q268" s="849">
        <v>201</v>
      </c>
      <c r="R268" s="874" t="s">
        <v>830</v>
      </c>
      <c r="S268" s="851">
        <v>216</v>
      </c>
      <c r="T268" s="874"/>
    </row>
    <row r="269" spans="4:20" ht="30" customHeight="1" x14ac:dyDescent="0.25">
      <c r="D269" s="163"/>
      <c r="E269" s="163"/>
      <c r="F269" s="163"/>
      <c r="G269" s="163"/>
      <c r="H269" s="163"/>
      <c r="I269" s="163"/>
      <c r="J269" s="163"/>
      <c r="K269" s="163"/>
      <c r="L269" s="163"/>
      <c r="M269" s="163"/>
      <c r="N269" s="163"/>
      <c r="O269" s="847" t="s">
        <v>867</v>
      </c>
      <c r="P269" s="872" t="s">
        <v>868</v>
      </c>
      <c r="Q269" s="849">
        <v>202</v>
      </c>
      <c r="R269" s="874" t="s">
        <v>830</v>
      </c>
      <c r="S269" s="851">
        <v>100</v>
      </c>
      <c r="T269" s="874"/>
    </row>
    <row r="270" spans="4:20" ht="30" customHeight="1" x14ac:dyDescent="0.25">
      <c r="D270" s="163"/>
      <c r="E270" s="163"/>
      <c r="F270" s="163"/>
      <c r="G270" s="163"/>
      <c r="H270" s="163"/>
      <c r="I270" s="163"/>
      <c r="J270" s="163"/>
      <c r="K270" s="163"/>
      <c r="L270" s="163"/>
      <c r="M270" s="163"/>
      <c r="N270" s="163"/>
      <c r="O270" s="847" t="s">
        <v>869</v>
      </c>
      <c r="P270" s="872" t="s">
        <v>870</v>
      </c>
      <c r="Q270" s="849">
        <v>203</v>
      </c>
      <c r="R270" s="850" t="s">
        <v>830</v>
      </c>
      <c r="S270" s="851">
        <v>216</v>
      </c>
      <c r="T270" s="850"/>
    </row>
    <row r="271" spans="4:20" ht="30" customHeight="1" x14ac:dyDescent="0.25">
      <c r="D271" s="163"/>
      <c r="E271" s="163"/>
      <c r="F271" s="163"/>
      <c r="G271" s="163"/>
      <c r="H271" s="163"/>
      <c r="I271" s="163"/>
      <c r="J271" s="163"/>
      <c r="K271" s="163"/>
      <c r="L271" s="163"/>
      <c r="M271" s="163"/>
      <c r="N271" s="163"/>
      <c r="O271" s="847" t="s">
        <v>871</v>
      </c>
      <c r="P271" s="872" t="s">
        <v>872</v>
      </c>
      <c r="Q271" s="849">
        <v>204</v>
      </c>
      <c r="R271" s="874" t="s">
        <v>873</v>
      </c>
      <c r="S271" s="851">
        <v>125</v>
      </c>
      <c r="T271" s="874"/>
    </row>
    <row r="272" spans="4:20" ht="30" customHeight="1" x14ac:dyDescent="0.25">
      <c r="D272" s="163"/>
      <c r="E272" s="163"/>
      <c r="F272" s="163"/>
      <c r="G272" s="163"/>
      <c r="H272" s="163"/>
      <c r="I272" s="163"/>
      <c r="J272" s="163"/>
      <c r="K272" s="163"/>
      <c r="L272" s="163"/>
      <c r="M272" s="163"/>
      <c r="N272" s="163"/>
      <c r="O272" s="847" t="s">
        <v>874</v>
      </c>
      <c r="P272" s="872" t="s">
        <v>875</v>
      </c>
      <c r="Q272" s="849">
        <v>205</v>
      </c>
      <c r="R272" s="874" t="s">
        <v>876</v>
      </c>
      <c r="S272" s="851">
        <v>4</v>
      </c>
      <c r="T272" s="874"/>
    </row>
    <row r="273" spans="4:20" ht="30" customHeight="1" x14ac:dyDescent="0.25">
      <c r="D273" s="163"/>
      <c r="E273" s="163"/>
      <c r="F273" s="163"/>
      <c r="G273" s="163"/>
      <c r="H273" s="163"/>
      <c r="I273" s="163"/>
      <c r="J273" s="163"/>
      <c r="K273" s="163"/>
      <c r="L273" s="163"/>
      <c r="M273" s="163"/>
      <c r="N273" s="163"/>
      <c r="O273" s="847" t="s">
        <v>877</v>
      </c>
      <c r="P273" s="872" t="s">
        <v>878</v>
      </c>
      <c r="Q273" s="849">
        <v>206</v>
      </c>
      <c r="R273" s="850" t="s">
        <v>879</v>
      </c>
      <c r="S273" s="851">
        <v>100</v>
      </c>
      <c r="T273" s="850"/>
    </row>
    <row r="274" spans="4:20" ht="30" customHeight="1" x14ac:dyDescent="0.25">
      <c r="D274" s="163"/>
      <c r="E274" s="163"/>
      <c r="F274" s="163"/>
      <c r="G274" s="163"/>
      <c r="H274" s="163"/>
      <c r="I274" s="163"/>
      <c r="J274" s="163"/>
      <c r="K274" s="163"/>
      <c r="L274" s="163"/>
      <c r="M274" s="163"/>
      <c r="N274" s="163"/>
      <c r="O274" s="847" t="s">
        <v>880</v>
      </c>
      <c r="P274" s="872" t="s">
        <v>881</v>
      </c>
      <c r="Q274" s="849">
        <v>207</v>
      </c>
      <c r="R274" s="850" t="s">
        <v>879</v>
      </c>
      <c r="S274" s="851">
        <v>8</v>
      </c>
      <c r="T274" s="850"/>
    </row>
    <row r="275" spans="4:20" ht="30" customHeight="1" x14ac:dyDescent="0.25">
      <c r="D275" s="163"/>
      <c r="E275" s="163"/>
      <c r="F275" s="163"/>
      <c r="G275" s="163"/>
      <c r="H275" s="163"/>
      <c r="I275" s="163"/>
      <c r="J275" s="163"/>
      <c r="K275" s="163"/>
      <c r="L275" s="163"/>
      <c r="M275" s="163"/>
      <c r="N275" s="163"/>
      <c r="O275" s="847" t="s">
        <v>882</v>
      </c>
      <c r="P275" s="872" t="s">
        <v>883</v>
      </c>
      <c r="Q275" s="849">
        <v>208</v>
      </c>
      <c r="R275" s="850" t="s">
        <v>884</v>
      </c>
      <c r="S275" s="851">
        <v>216</v>
      </c>
      <c r="T275" s="850"/>
    </row>
    <row r="276" spans="4:20" ht="30" customHeight="1" x14ac:dyDescent="0.25">
      <c r="D276" s="163"/>
      <c r="E276" s="163"/>
      <c r="F276" s="163"/>
      <c r="G276" s="163"/>
      <c r="H276" s="163"/>
      <c r="I276" s="163"/>
      <c r="J276" s="163"/>
      <c r="K276" s="163"/>
      <c r="L276" s="163"/>
      <c r="M276" s="163"/>
      <c r="N276" s="163"/>
      <c r="O276" s="847" t="s">
        <v>885</v>
      </c>
      <c r="P276" s="872" t="s">
        <v>886</v>
      </c>
      <c r="Q276" s="849">
        <v>209</v>
      </c>
      <c r="R276" s="850" t="s">
        <v>830</v>
      </c>
      <c r="S276" s="851">
        <v>216</v>
      </c>
      <c r="T276" s="850"/>
    </row>
    <row r="277" spans="4:20" ht="30" customHeight="1" x14ac:dyDescent="0.25">
      <c r="D277" s="163"/>
      <c r="E277" s="163"/>
      <c r="F277" s="163"/>
      <c r="G277" s="163"/>
      <c r="H277" s="163"/>
      <c r="I277" s="163"/>
      <c r="J277" s="163"/>
      <c r="K277" s="163"/>
      <c r="L277" s="163"/>
      <c r="M277" s="163"/>
      <c r="N277" s="163"/>
      <c r="O277" s="847" t="s">
        <v>887</v>
      </c>
      <c r="P277" s="872" t="s">
        <v>888</v>
      </c>
      <c r="Q277" s="849">
        <v>210</v>
      </c>
      <c r="R277" s="850" t="s">
        <v>830</v>
      </c>
      <c r="S277" s="851">
        <v>216</v>
      </c>
      <c r="T277" s="850"/>
    </row>
    <row r="278" spans="4:20" ht="30" customHeight="1" x14ac:dyDescent="0.25">
      <c r="D278" s="163"/>
      <c r="E278" s="163"/>
      <c r="F278" s="163"/>
      <c r="G278" s="163"/>
      <c r="H278" s="163"/>
      <c r="I278" s="163"/>
      <c r="J278" s="163"/>
      <c r="K278" s="163"/>
      <c r="L278" s="163"/>
      <c r="M278" s="163"/>
      <c r="N278" s="163"/>
      <c r="O278" s="847" t="s">
        <v>889</v>
      </c>
      <c r="P278" s="872" t="s">
        <v>890</v>
      </c>
      <c r="Q278" s="849">
        <v>211</v>
      </c>
      <c r="R278" s="850" t="s">
        <v>891</v>
      </c>
      <c r="S278" s="851">
        <v>150</v>
      </c>
      <c r="T278" s="850"/>
    </row>
    <row r="279" spans="4:20" ht="30" customHeight="1" x14ac:dyDescent="0.25">
      <c r="D279" s="163"/>
      <c r="E279" s="163"/>
      <c r="F279" s="163"/>
      <c r="G279" s="163"/>
      <c r="H279" s="163"/>
      <c r="I279" s="163"/>
      <c r="J279" s="163"/>
      <c r="K279" s="163"/>
      <c r="L279" s="163"/>
      <c r="M279" s="163"/>
      <c r="N279" s="163"/>
      <c r="O279" s="847" t="s">
        <v>892</v>
      </c>
      <c r="P279" s="872" t="s">
        <v>893</v>
      </c>
      <c r="Q279" s="849">
        <v>212</v>
      </c>
      <c r="R279" s="850" t="s">
        <v>894</v>
      </c>
      <c r="S279" s="851">
        <v>216</v>
      </c>
      <c r="T279" s="850"/>
    </row>
    <row r="280" spans="4:20" ht="30" customHeight="1" x14ac:dyDescent="0.25">
      <c r="D280" s="163"/>
      <c r="E280" s="163"/>
      <c r="F280" s="163"/>
      <c r="G280" s="163"/>
      <c r="H280" s="163"/>
      <c r="I280" s="163"/>
      <c r="J280" s="163"/>
      <c r="K280" s="163"/>
      <c r="L280" s="163"/>
      <c r="M280" s="163"/>
      <c r="N280" s="163"/>
      <c r="O280" s="847" t="s">
        <v>895</v>
      </c>
      <c r="P280" s="872" t="s">
        <v>896</v>
      </c>
      <c r="Q280" s="849">
        <v>213</v>
      </c>
      <c r="R280" s="850" t="s">
        <v>897</v>
      </c>
      <c r="S280" s="851">
        <v>3</v>
      </c>
      <c r="T280" s="850"/>
    </row>
    <row r="281" spans="4:20" ht="30" customHeight="1" x14ac:dyDescent="0.25">
      <c r="D281" s="163"/>
      <c r="E281" s="163"/>
      <c r="F281" s="163"/>
      <c r="G281" s="163"/>
      <c r="H281" s="163"/>
      <c r="I281" s="163"/>
      <c r="J281" s="163"/>
      <c r="K281" s="163"/>
      <c r="L281" s="163"/>
      <c r="M281" s="163"/>
      <c r="N281" s="163"/>
      <c r="O281" s="847" t="s">
        <v>898</v>
      </c>
      <c r="P281" s="872" t="s">
        <v>899</v>
      </c>
      <c r="Q281" s="849">
        <v>214</v>
      </c>
      <c r="R281" s="850" t="s">
        <v>900</v>
      </c>
      <c r="S281" s="851">
        <v>1000</v>
      </c>
      <c r="T281" s="850"/>
    </row>
    <row r="282" spans="4:20" ht="30" customHeight="1" x14ac:dyDescent="0.25">
      <c r="D282" s="163"/>
      <c r="E282" s="163"/>
      <c r="F282" s="163"/>
      <c r="G282" s="163"/>
      <c r="H282" s="163"/>
      <c r="I282" s="163"/>
      <c r="J282" s="163"/>
      <c r="K282" s="163"/>
      <c r="L282" s="163"/>
      <c r="M282" s="163"/>
      <c r="N282" s="163"/>
      <c r="O282" s="847" t="s">
        <v>901</v>
      </c>
      <c r="P282" s="872" t="s">
        <v>902</v>
      </c>
      <c r="Q282" s="849">
        <v>215</v>
      </c>
      <c r="R282" s="850" t="s">
        <v>900</v>
      </c>
      <c r="S282" s="851">
        <v>3200</v>
      </c>
      <c r="T282" s="850"/>
    </row>
    <row r="283" spans="4:20" ht="30" customHeight="1" x14ac:dyDescent="0.25">
      <c r="D283" s="163"/>
      <c r="E283" s="163"/>
      <c r="F283" s="163"/>
      <c r="G283" s="163"/>
      <c r="H283" s="163"/>
      <c r="I283" s="163"/>
      <c r="J283" s="163"/>
      <c r="K283" s="163"/>
      <c r="L283" s="163"/>
      <c r="M283" s="163"/>
      <c r="N283" s="163"/>
      <c r="O283" s="847" t="s">
        <v>903</v>
      </c>
      <c r="P283" s="872" t="s">
        <v>904</v>
      </c>
      <c r="Q283" s="849">
        <v>216</v>
      </c>
      <c r="R283" s="850" t="s">
        <v>905</v>
      </c>
      <c r="S283" s="851">
        <v>5</v>
      </c>
      <c r="T283" s="850"/>
    </row>
    <row r="284" spans="4:20" ht="30" customHeight="1" x14ac:dyDescent="0.25">
      <c r="D284" s="163"/>
      <c r="E284" s="163"/>
      <c r="F284" s="163"/>
      <c r="G284" s="163"/>
      <c r="H284" s="163"/>
      <c r="I284" s="163"/>
      <c r="J284" s="163"/>
      <c r="K284" s="163"/>
      <c r="L284" s="163"/>
      <c r="M284" s="163"/>
      <c r="N284" s="163"/>
      <c r="O284" s="847" t="s">
        <v>906</v>
      </c>
      <c r="P284" s="872" t="s">
        <v>907</v>
      </c>
      <c r="Q284" s="849">
        <v>217</v>
      </c>
      <c r="R284" s="850" t="s">
        <v>908</v>
      </c>
      <c r="S284" s="851">
        <v>1</v>
      </c>
      <c r="T284" s="850"/>
    </row>
    <row r="285" spans="4:20" ht="30" customHeight="1" x14ac:dyDescent="0.25">
      <c r="D285" s="163"/>
      <c r="E285" s="163"/>
      <c r="F285" s="163"/>
      <c r="G285" s="163"/>
      <c r="H285" s="163"/>
      <c r="I285" s="163"/>
      <c r="J285" s="163"/>
      <c r="K285" s="163"/>
      <c r="L285" s="163"/>
      <c r="M285" s="163"/>
      <c r="N285" s="163"/>
      <c r="O285" s="988" t="s">
        <v>909</v>
      </c>
      <c r="P285" s="991" t="s">
        <v>910</v>
      </c>
      <c r="Q285" s="849">
        <v>218</v>
      </c>
      <c r="R285" s="850" t="s">
        <v>911</v>
      </c>
      <c r="S285" s="851">
        <v>100</v>
      </c>
      <c r="T285" s="850"/>
    </row>
    <row r="286" spans="4:20" ht="30" customHeight="1" x14ac:dyDescent="0.25">
      <c r="D286" s="163"/>
      <c r="E286" s="163"/>
      <c r="F286" s="163"/>
      <c r="G286" s="163"/>
      <c r="H286" s="163"/>
      <c r="I286" s="163"/>
      <c r="J286" s="163"/>
      <c r="K286" s="163"/>
      <c r="L286" s="163"/>
      <c r="M286" s="163"/>
      <c r="N286" s="163"/>
      <c r="O286" s="988"/>
      <c r="P286" s="991"/>
      <c r="Q286" s="849">
        <v>219</v>
      </c>
      <c r="R286" s="850" t="s">
        <v>830</v>
      </c>
      <c r="S286" s="851">
        <v>150</v>
      </c>
      <c r="T286" s="850"/>
    </row>
    <row r="287" spans="4:20" ht="30" customHeight="1" x14ac:dyDescent="0.25">
      <c r="D287" s="163"/>
      <c r="E287" s="163"/>
      <c r="F287" s="163"/>
      <c r="G287" s="163"/>
      <c r="H287" s="163"/>
      <c r="I287" s="163"/>
      <c r="J287" s="163"/>
      <c r="K287" s="163"/>
      <c r="L287" s="163"/>
      <c r="M287" s="163"/>
      <c r="N287" s="163"/>
      <c r="O287" s="988"/>
      <c r="P287" s="991"/>
      <c r="Q287" s="849">
        <v>220</v>
      </c>
      <c r="R287" s="850" t="s">
        <v>912</v>
      </c>
      <c r="S287" s="851">
        <v>150</v>
      </c>
      <c r="T287" s="850"/>
    </row>
    <row r="288" spans="4:20" ht="30" customHeight="1" x14ac:dyDescent="0.25">
      <c r="D288" s="163"/>
      <c r="E288" s="163"/>
      <c r="F288" s="163"/>
      <c r="G288" s="163"/>
      <c r="H288" s="163"/>
      <c r="I288" s="163"/>
      <c r="J288" s="163"/>
      <c r="K288" s="163"/>
      <c r="L288" s="163"/>
      <c r="M288" s="163"/>
      <c r="N288" s="163"/>
      <c r="O288" s="847" t="s">
        <v>913</v>
      </c>
      <c r="P288" s="872" t="s">
        <v>914</v>
      </c>
      <c r="Q288" s="849">
        <v>221</v>
      </c>
      <c r="R288" s="850" t="s">
        <v>915</v>
      </c>
      <c r="S288" s="851">
        <v>100</v>
      </c>
      <c r="T288" s="850"/>
    </row>
    <row r="289" spans="4:20" ht="30" customHeight="1" x14ac:dyDescent="0.25">
      <c r="D289" s="163"/>
      <c r="E289" s="163"/>
      <c r="F289" s="163"/>
      <c r="G289" s="163"/>
      <c r="H289" s="163"/>
      <c r="I289" s="163"/>
      <c r="J289" s="163"/>
      <c r="K289" s="163"/>
      <c r="L289" s="163"/>
      <c r="M289" s="163"/>
      <c r="N289" s="163"/>
      <c r="O289" s="847" t="s">
        <v>916</v>
      </c>
      <c r="P289" s="872" t="s">
        <v>917</v>
      </c>
      <c r="Q289" s="849">
        <v>222</v>
      </c>
      <c r="R289" s="874" t="s">
        <v>918</v>
      </c>
      <c r="S289" s="851">
        <v>1</v>
      </c>
      <c r="T289" s="874"/>
    </row>
    <row r="290" spans="4:20" ht="30" customHeight="1" x14ac:dyDescent="0.25">
      <c r="D290" s="163"/>
      <c r="E290" s="163"/>
      <c r="F290" s="163"/>
      <c r="G290" s="163"/>
      <c r="H290" s="163"/>
      <c r="I290" s="163"/>
      <c r="J290" s="169">
        <v>6</v>
      </c>
      <c r="K290" s="163"/>
      <c r="L290" s="163"/>
      <c r="M290" s="163"/>
      <c r="N290" s="170">
        <v>6</v>
      </c>
      <c r="O290" s="852" t="s">
        <v>919</v>
      </c>
      <c r="P290" s="844" t="s">
        <v>97</v>
      </c>
      <c r="Q290" s="845"/>
      <c r="R290" s="845"/>
      <c r="S290" s="846"/>
      <c r="T290" s="845"/>
    </row>
    <row r="291" spans="4:20" ht="30" customHeight="1" x14ac:dyDescent="0.25">
      <c r="D291" s="163"/>
      <c r="E291" s="163"/>
      <c r="F291" s="163"/>
      <c r="G291" s="163"/>
      <c r="H291" s="163"/>
      <c r="I291" s="163"/>
      <c r="J291" s="163"/>
      <c r="K291" s="163"/>
      <c r="L291" s="163"/>
      <c r="M291" s="163"/>
      <c r="N291" s="163"/>
      <c r="O291" s="847" t="s">
        <v>920</v>
      </c>
      <c r="P291" s="872" t="s">
        <v>921</v>
      </c>
      <c r="Q291" s="849">
        <v>223</v>
      </c>
      <c r="R291" s="874" t="s">
        <v>922</v>
      </c>
      <c r="S291" s="851">
        <v>4000</v>
      </c>
      <c r="T291" s="874"/>
    </row>
    <row r="292" spans="4:20" ht="30" customHeight="1" x14ac:dyDescent="0.25">
      <c r="D292" s="163"/>
      <c r="E292" s="163"/>
      <c r="F292" s="163"/>
      <c r="G292" s="163"/>
      <c r="H292" s="163"/>
      <c r="I292" s="163"/>
      <c r="J292" s="163"/>
      <c r="K292" s="163"/>
      <c r="L292" s="163"/>
      <c r="M292" s="163"/>
      <c r="N292" s="163"/>
      <c r="O292" s="847" t="s">
        <v>923</v>
      </c>
      <c r="P292" s="872" t="s">
        <v>924</v>
      </c>
      <c r="Q292" s="849">
        <v>224</v>
      </c>
      <c r="R292" s="874" t="s">
        <v>925</v>
      </c>
      <c r="S292" s="851">
        <v>50</v>
      </c>
      <c r="T292" s="874"/>
    </row>
    <row r="293" spans="4:20" ht="30" customHeight="1" x14ac:dyDescent="0.25">
      <c r="D293" s="163"/>
      <c r="E293" s="163"/>
      <c r="F293" s="163"/>
      <c r="G293" s="163"/>
      <c r="H293" s="163"/>
      <c r="I293" s="163"/>
      <c r="J293" s="163"/>
      <c r="K293" s="163"/>
      <c r="L293" s="163"/>
      <c r="M293" s="163"/>
      <c r="N293" s="163"/>
      <c r="O293" s="847" t="s">
        <v>926</v>
      </c>
      <c r="P293" s="872" t="s">
        <v>927</v>
      </c>
      <c r="Q293" s="849">
        <v>225</v>
      </c>
      <c r="R293" s="874" t="s">
        <v>928</v>
      </c>
      <c r="S293" s="851">
        <v>1</v>
      </c>
      <c r="T293" s="874"/>
    </row>
    <row r="294" spans="4:20" ht="30" customHeight="1" x14ac:dyDescent="0.25">
      <c r="D294" s="163"/>
      <c r="E294" s="163"/>
      <c r="F294" s="163"/>
      <c r="G294" s="163"/>
      <c r="H294" s="163"/>
      <c r="I294" s="163"/>
      <c r="J294" s="163"/>
      <c r="K294" s="163"/>
      <c r="L294" s="163"/>
      <c r="M294" s="163"/>
      <c r="N294" s="163"/>
      <c r="O294" s="847" t="s">
        <v>929</v>
      </c>
      <c r="P294" s="862" t="s">
        <v>930</v>
      </c>
      <c r="Q294" s="849">
        <v>226</v>
      </c>
      <c r="R294" s="874" t="s">
        <v>931</v>
      </c>
      <c r="S294" s="851">
        <v>4</v>
      </c>
      <c r="T294" s="874"/>
    </row>
    <row r="295" spans="4:20" ht="30" customHeight="1" x14ac:dyDescent="0.25">
      <c r="D295" s="163"/>
      <c r="E295" s="163"/>
      <c r="F295" s="163"/>
      <c r="G295" s="163"/>
      <c r="H295" s="163"/>
      <c r="I295" s="163"/>
      <c r="J295" s="163"/>
      <c r="K295" s="163"/>
      <c r="L295" s="163"/>
      <c r="M295" s="163"/>
      <c r="N295" s="163"/>
      <c r="O295" s="847" t="s">
        <v>932</v>
      </c>
      <c r="P295" s="873" t="s">
        <v>933</v>
      </c>
      <c r="Q295" s="849">
        <v>227</v>
      </c>
      <c r="R295" s="874" t="s">
        <v>934</v>
      </c>
      <c r="S295" s="851">
        <v>4</v>
      </c>
      <c r="T295" s="874"/>
    </row>
    <row r="296" spans="4:20" ht="30" customHeight="1" x14ac:dyDescent="0.25">
      <c r="D296" s="163"/>
      <c r="E296" s="163"/>
      <c r="F296" s="163"/>
      <c r="G296" s="163"/>
      <c r="H296" s="163"/>
      <c r="I296" s="163"/>
      <c r="J296" s="163"/>
      <c r="K296" s="163"/>
      <c r="L296" s="163"/>
      <c r="M296" s="163"/>
      <c r="N296" s="163"/>
      <c r="O296" s="847" t="s">
        <v>935</v>
      </c>
      <c r="P296" s="872" t="s">
        <v>936</v>
      </c>
      <c r="Q296" s="849">
        <v>228</v>
      </c>
      <c r="R296" s="874" t="s">
        <v>928</v>
      </c>
      <c r="S296" s="851">
        <v>1</v>
      </c>
      <c r="T296" s="874"/>
    </row>
    <row r="297" spans="4:20" ht="30" customHeight="1" x14ac:dyDescent="0.25">
      <c r="D297" s="163"/>
      <c r="E297" s="163"/>
      <c r="F297" s="163"/>
      <c r="G297" s="163"/>
      <c r="H297" s="163"/>
      <c r="I297" s="163"/>
      <c r="J297" s="169">
        <v>7</v>
      </c>
      <c r="K297" s="163"/>
      <c r="L297" s="163"/>
      <c r="M297" s="163"/>
      <c r="N297" s="170">
        <v>7</v>
      </c>
      <c r="O297" s="852" t="s">
        <v>937</v>
      </c>
      <c r="P297" s="844" t="s">
        <v>98</v>
      </c>
      <c r="Q297" s="845"/>
      <c r="R297" s="845"/>
      <c r="S297" s="846"/>
      <c r="T297" s="845"/>
    </row>
    <row r="298" spans="4:20" ht="30" customHeight="1" x14ac:dyDescent="0.25">
      <c r="D298" s="163"/>
      <c r="E298" s="163"/>
      <c r="F298" s="163"/>
      <c r="G298" s="163"/>
      <c r="H298" s="163"/>
      <c r="I298" s="163"/>
      <c r="J298" s="163"/>
      <c r="K298" s="163"/>
      <c r="L298" s="163"/>
      <c r="M298" s="163"/>
      <c r="N298" s="163"/>
      <c r="O298" s="847" t="s">
        <v>938</v>
      </c>
      <c r="P298" s="872" t="s">
        <v>939</v>
      </c>
      <c r="Q298" s="849">
        <v>229</v>
      </c>
      <c r="R298" s="850" t="s">
        <v>940</v>
      </c>
      <c r="S298" s="851">
        <v>1</v>
      </c>
      <c r="T298" s="850"/>
    </row>
    <row r="299" spans="4:20" ht="30" customHeight="1" x14ac:dyDescent="0.25">
      <c r="D299" s="163"/>
      <c r="E299" s="163"/>
      <c r="F299" s="163"/>
      <c r="G299" s="163"/>
      <c r="H299" s="163"/>
      <c r="I299" s="163"/>
      <c r="J299" s="163"/>
      <c r="K299" s="163"/>
      <c r="L299" s="163"/>
      <c r="M299" s="163"/>
      <c r="N299" s="163"/>
      <c r="O299" s="847" t="s">
        <v>941</v>
      </c>
      <c r="P299" s="872" t="s">
        <v>942</v>
      </c>
      <c r="Q299" s="849">
        <v>230</v>
      </c>
      <c r="R299" s="850" t="s">
        <v>943</v>
      </c>
      <c r="S299" s="875">
        <v>790</v>
      </c>
      <c r="T299" s="850"/>
    </row>
    <row r="300" spans="4:20" ht="30" customHeight="1" x14ac:dyDescent="0.25">
      <c r="D300" s="163"/>
      <c r="E300" s="163"/>
      <c r="F300" s="163"/>
      <c r="G300" s="163"/>
      <c r="H300" s="163"/>
      <c r="I300" s="163"/>
      <c r="J300" s="163"/>
      <c r="K300" s="163"/>
      <c r="L300" s="163"/>
      <c r="M300" s="163"/>
      <c r="N300" s="163"/>
      <c r="O300" s="847" t="s">
        <v>944</v>
      </c>
      <c r="P300" s="872" t="s">
        <v>945</v>
      </c>
      <c r="Q300" s="849">
        <v>231</v>
      </c>
      <c r="R300" s="850" t="s">
        <v>943</v>
      </c>
      <c r="S300" s="875">
        <v>790</v>
      </c>
      <c r="T300" s="850"/>
    </row>
    <row r="301" spans="4:20" ht="30" customHeight="1" x14ac:dyDescent="0.25">
      <c r="D301" s="163"/>
      <c r="E301" s="163"/>
      <c r="F301" s="163"/>
      <c r="G301" s="163"/>
      <c r="H301" s="163"/>
      <c r="I301" s="163"/>
      <c r="J301" s="163"/>
      <c r="K301" s="163"/>
      <c r="L301" s="163"/>
      <c r="M301" s="163"/>
      <c r="N301" s="163"/>
      <c r="O301" s="847" t="s">
        <v>946</v>
      </c>
      <c r="P301" s="873" t="s">
        <v>947</v>
      </c>
      <c r="Q301" s="849">
        <v>232</v>
      </c>
      <c r="R301" s="850" t="s">
        <v>948</v>
      </c>
      <c r="S301" s="851">
        <v>1</v>
      </c>
      <c r="T301" s="850"/>
    </row>
    <row r="302" spans="4:20" ht="30" customHeight="1" x14ac:dyDescent="0.25">
      <c r="D302" s="163"/>
      <c r="E302" s="163"/>
      <c r="F302" s="163"/>
      <c r="G302" s="163"/>
      <c r="H302" s="163"/>
      <c r="I302" s="163"/>
      <c r="J302" s="163"/>
      <c r="K302" s="163"/>
      <c r="L302" s="163"/>
      <c r="M302" s="163"/>
      <c r="N302" s="163"/>
      <c r="O302" s="847" t="s">
        <v>949</v>
      </c>
      <c r="P302" s="872" t="s">
        <v>950</v>
      </c>
      <c r="Q302" s="849">
        <v>233</v>
      </c>
      <c r="R302" s="850" t="s">
        <v>951</v>
      </c>
      <c r="S302" s="851">
        <v>216</v>
      </c>
      <c r="T302" s="850"/>
    </row>
    <row r="303" spans="4:20" ht="30" customHeight="1" x14ac:dyDescent="0.25">
      <c r="D303" s="163"/>
      <c r="E303" s="163"/>
      <c r="F303" s="163"/>
      <c r="G303" s="163"/>
      <c r="H303" s="163"/>
      <c r="I303" s="163"/>
      <c r="J303" s="163"/>
      <c r="K303" s="163"/>
      <c r="L303" s="163"/>
      <c r="M303" s="163"/>
      <c r="N303" s="163"/>
      <c r="O303" s="847" t="s">
        <v>952</v>
      </c>
      <c r="P303" s="873" t="s">
        <v>953</v>
      </c>
      <c r="Q303" s="849">
        <v>234</v>
      </c>
      <c r="R303" s="850" t="s">
        <v>943</v>
      </c>
      <c r="S303" s="851">
        <v>7590</v>
      </c>
      <c r="T303" s="850"/>
    </row>
    <row r="304" spans="4:20" ht="30" customHeight="1" x14ac:dyDescent="0.25">
      <c r="D304" s="163"/>
      <c r="E304" s="163"/>
      <c r="F304" s="163"/>
      <c r="G304" s="163"/>
      <c r="H304" s="163"/>
      <c r="I304" s="163"/>
      <c r="J304" s="163"/>
      <c r="K304" s="163"/>
      <c r="L304" s="163"/>
      <c r="M304" s="163"/>
      <c r="N304" s="163"/>
      <c r="O304" s="847" t="s">
        <v>954</v>
      </c>
      <c r="P304" s="872" t="s">
        <v>955</v>
      </c>
      <c r="Q304" s="849">
        <v>235</v>
      </c>
      <c r="R304" s="850" t="s">
        <v>956</v>
      </c>
      <c r="S304" s="851">
        <v>1</v>
      </c>
      <c r="T304" s="850"/>
    </row>
    <row r="305" spans="4:21" ht="30" customHeight="1" x14ac:dyDescent="0.25">
      <c r="D305" s="163"/>
      <c r="E305" s="163"/>
      <c r="F305" s="164">
        <v>7</v>
      </c>
      <c r="G305" s="163"/>
      <c r="H305" s="163"/>
      <c r="I305" s="169">
        <f>SUM(J306:J367)</f>
        <v>25</v>
      </c>
      <c r="J305" s="163"/>
      <c r="K305" s="163"/>
      <c r="L305" s="163"/>
      <c r="M305" s="170">
        <f>SUM(N306:N367)</f>
        <v>57</v>
      </c>
      <c r="N305" s="163"/>
      <c r="O305" s="840">
        <v>2.2000000000000002</v>
      </c>
      <c r="P305" s="841" t="s">
        <v>99</v>
      </c>
      <c r="Q305" s="840"/>
      <c r="R305" s="840"/>
      <c r="S305" s="842"/>
      <c r="T305" s="840"/>
      <c r="U305" s="212">
        <v>27</v>
      </c>
    </row>
    <row r="306" spans="4:21" ht="30" customHeight="1" x14ac:dyDescent="0.25">
      <c r="D306" s="163"/>
      <c r="E306" s="163"/>
      <c r="F306" s="163"/>
      <c r="G306" s="163"/>
      <c r="H306" s="163"/>
      <c r="I306" s="163"/>
      <c r="J306" s="169">
        <v>6</v>
      </c>
      <c r="K306" s="163"/>
      <c r="L306" s="163"/>
      <c r="M306" s="163"/>
      <c r="N306" s="170">
        <v>16</v>
      </c>
      <c r="O306" s="852" t="s">
        <v>957</v>
      </c>
      <c r="P306" s="844" t="s">
        <v>101</v>
      </c>
      <c r="Q306" s="845"/>
      <c r="R306" s="845"/>
      <c r="S306" s="846"/>
      <c r="T306" s="845"/>
    </row>
    <row r="307" spans="4:21" ht="30" customHeight="1" x14ac:dyDescent="0.25">
      <c r="D307" s="163"/>
      <c r="E307" s="163"/>
      <c r="F307" s="163"/>
      <c r="G307" s="163"/>
      <c r="H307" s="163"/>
      <c r="I307" s="163"/>
      <c r="J307" s="163"/>
      <c r="K307" s="163"/>
      <c r="L307" s="163"/>
      <c r="M307" s="163"/>
      <c r="N307" s="163"/>
      <c r="O307" s="988" t="s">
        <v>958</v>
      </c>
      <c r="P307" s="1002" t="s">
        <v>959</v>
      </c>
      <c r="Q307" s="863">
        <v>236</v>
      </c>
      <c r="R307" s="864" t="s">
        <v>960</v>
      </c>
      <c r="S307" s="866">
        <v>1</v>
      </c>
      <c r="T307" s="864"/>
    </row>
    <row r="308" spans="4:21" ht="30" customHeight="1" x14ac:dyDescent="0.25">
      <c r="D308" s="163"/>
      <c r="E308" s="163"/>
      <c r="F308" s="163"/>
      <c r="G308" s="163"/>
      <c r="H308" s="163"/>
      <c r="I308" s="163"/>
      <c r="J308" s="163"/>
      <c r="K308" s="163"/>
      <c r="L308" s="163"/>
      <c r="M308" s="163"/>
      <c r="N308" s="163"/>
      <c r="O308" s="988"/>
      <c r="P308" s="1002"/>
      <c r="Q308" s="863">
        <v>237</v>
      </c>
      <c r="R308" s="864" t="s">
        <v>961</v>
      </c>
      <c r="S308" s="866">
        <v>8</v>
      </c>
      <c r="T308" s="864"/>
    </row>
    <row r="309" spans="4:21" ht="30" customHeight="1" x14ac:dyDescent="0.25">
      <c r="D309" s="163"/>
      <c r="E309" s="163"/>
      <c r="F309" s="163"/>
      <c r="G309" s="163"/>
      <c r="H309" s="163"/>
      <c r="I309" s="163"/>
      <c r="J309" s="163"/>
      <c r="K309" s="163"/>
      <c r="L309" s="163"/>
      <c r="M309" s="163"/>
      <c r="N309" s="163"/>
      <c r="O309" s="988"/>
      <c r="P309" s="1002"/>
      <c r="Q309" s="863">
        <v>238</v>
      </c>
      <c r="R309" s="864" t="s">
        <v>962</v>
      </c>
      <c r="S309" s="866">
        <v>40000</v>
      </c>
      <c r="T309" s="864"/>
    </row>
    <row r="310" spans="4:21" ht="30" customHeight="1" x14ac:dyDescent="0.25">
      <c r="D310" s="163"/>
      <c r="E310" s="163"/>
      <c r="F310" s="163"/>
      <c r="G310" s="163"/>
      <c r="H310" s="163"/>
      <c r="I310" s="163"/>
      <c r="J310" s="163"/>
      <c r="K310" s="163"/>
      <c r="L310" s="163"/>
      <c r="M310" s="163"/>
      <c r="N310" s="163"/>
      <c r="O310" s="847" t="s">
        <v>963</v>
      </c>
      <c r="P310" s="850" t="s">
        <v>964</v>
      </c>
      <c r="Q310" s="863">
        <v>239</v>
      </c>
      <c r="R310" s="864" t="s">
        <v>965</v>
      </c>
      <c r="S310" s="866">
        <v>40</v>
      </c>
      <c r="T310" s="864"/>
    </row>
    <row r="311" spans="4:21" ht="30" customHeight="1" x14ac:dyDescent="0.25">
      <c r="D311" s="163"/>
      <c r="E311" s="163"/>
      <c r="F311" s="163"/>
      <c r="G311" s="163"/>
      <c r="H311" s="163"/>
      <c r="I311" s="163"/>
      <c r="J311" s="163"/>
      <c r="K311" s="163"/>
      <c r="L311" s="163"/>
      <c r="M311" s="163"/>
      <c r="N311" s="163"/>
      <c r="O311" s="847" t="s">
        <v>966</v>
      </c>
      <c r="P311" s="850" t="s">
        <v>967</v>
      </c>
      <c r="Q311" s="863">
        <v>240</v>
      </c>
      <c r="R311" s="864" t="s">
        <v>968</v>
      </c>
      <c r="S311" s="866">
        <v>228</v>
      </c>
      <c r="T311" s="864"/>
    </row>
    <row r="312" spans="4:21" ht="30" customHeight="1" x14ac:dyDescent="0.25">
      <c r="D312" s="163"/>
      <c r="E312" s="163"/>
      <c r="F312" s="163"/>
      <c r="G312" s="163"/>
      <c r="H312" s="163"/>
      <c r="I312" s="163"/>
      <c r="J312" s="163"/>
      <c r="K312" s="163"/>
      <c r="L312" s="163"/>
      <c r="M312" s="163"/>
      <c r="N312" s="163"/>
      <c r="O312" s="847" t="s">
        <v>969</v>
      </c>
      <c r="P312" s="850" t="s">
        <v>970</v>
      </c>
      <c r="Q312" s="863">
        <v>241</v>
      </c>
      <c r="R312" s="864" t="s">
        <v>971</v>
      </c>
      <c r="S312" s="866">
        <v>1200</v>
      </c>
      <c r="T312" s="864"/>
    </row>
    <row r="313" spans="4:21" ht="30" customHeight="1" x14ac:dyDescent="0.25">
      <c r="D313" s="163"/>
      <c r="E313" s="163"/>
      <c r="F313" s="163"/>
      <c r="G313" s="163"/>
      <c r="H313" s="163"/>
      <c r="I313" s="163"/>
      <c r="J313" s="163"/>
      <c r="K313" s="163"/>
      <c r="L313" s="163"/>
      <c r="M313" s="163"/>
      <c r="N313" s="163"/>
      <c r="O313" s="988" t="s">
        <v>972</v>
      </c>
      <c r="P313" s="1003" t="s">
        <v>973</v>
      </c>
      <c r="Q313" s="863">
        <v>242</v>
      </c>
      <c r="R313" s="864" t="s">
        <v>974</v>
      </c>
      <c r="S313" s="866">
        <v>1</v>
      </c>
      <c r="T313" s="864"/>
    </row>
    <row r="314" spans="4:21" ht="30" customHeight="1" x14ac:dyDescent="0.25">
      <c r="D314" s="163"/>
      <c r="E314" s="163"/>
      <c r="F314" s="163"/>
      <c r="G314" s="163"/>
      <c r="H314" s="163"/>
      <c r="I314" s="163"/>
      <c r="J314" s="163"/>
      <c r="K314" s="163"/>
      <c r="L314" s="163"/>
      <c r="M314" s="163"/>
      <c r="N314" s="163"/>
      <c r="O314" s="988"/>
      <c r="P314" s="1003"/>
      <c r="Q314" s="863">
        <v>243</v>
      </c>
      <c r="R314" s="864" t="s">
        <v>975</v>
      </c>
      <c r="S314" s="866">
        <v>40</v>
      </c>
      <c r="T314" s="864"/>
    </row>
    <row r="315" spans="4:21" ht="30" customHeight="1" x14ac:dyDescent="0.25">
      <c r="D315" s="163"/>
      <c r="E315" s="163"/>
      <c r="F315" s="163"/>
      <c r="G315" s="163"/>
      <c r="H315" s="163"/>
      <c r="I315" s="163"/>
      <c r="J315" s="163"/>
      <c r="K315" s="163"/>
      <c r="L315" s="163"/>
      <c r="M315" s="163"/>
      <c r="N315" s="163"/>
      <c r="O315" s="988"/>
      <c r="P315" s="1003"/>
      <c r="Q315" s="863">
        <v>244</v>
      </c>
      <c r="R315" s="864" t="s">
        <v>976</v>
      </c>
      <c r="S315" s="866">
        <v>39</v>
      </c>
      <c r="T315" s="864"/>
    </row>
    <row r="316" spans="4:21" ht="30" customHeight="1" x14ac:dyDescent="0.25">
      <c r="D316" s="163"/>
      <c r="E316" s="163"/>
      <c r="F316" s="163"/>
      <c r="G316" s="163"/>
      <c r="H316" s="163"/>
      <c r="I316" s="163"/>
      <c r="J316" s="163"/>
      <c r="K316" s="163"/>
      <c r="L316" s="163"/>
      <c r="M316" s="163"/>
      <c r="N316" s="163"/>
      <c r="O316" s="988"/>
      <c r="P316" s="1003"/>
      <c r="Q316" s="863">
        <v>245</v>
      </c>
      <c r="R316" s="864" t="s">
        <v>977</v>
      </c>
      <c r="S316" s="866">
        <v>39</v>
      </c>
      <c r="T316" s="864"/>
    </row>
    <row r="317" spans="4:21" ht="30" customHeight="1" x14ac:dyDescent="0.25">
      <c r="D317" s="163"/>
      <c r="E317" s="163"/>
      <c r="F317" s="163"/>
      <c r="G317" s="163"/>
      <c r="H317" s="163"/>
      <c r="I317" s="163"/>
      <c r="J317" s="163"/>
      <c r="K317" s="163"/>
      <c r="L317" s="163"/>
      <c r="M317" s="163"/>
      <c r="N317" s="163"/>
      <c r="O317" s="988"/>
      <c r="P317" s="1003"/>
      <c r="Q317" s="863">
        <v>246</v>
      </c>
      <c r="R317" s="864" t="s">
        <v>978</v>
      </c>
      <c r="S317" s="866">
        <v>180</v>
      </c>
      <c r="T317" s="864"/>
    </row>
    <row r="318" spans="4:21" ht="30" customHeight="1" x14ac:dyDescent="0.25">
      <c r="D318" s="163"/>
      <c r="E318" s="163"/>
      <c r="F318" s="163"/>
      <c r="G318" s="163"/>
      <c r="H318" s="163"/>
      <c r="I318" s="163"/>
      <c r="J318" s="163"/>
      <c r="K318" s="163"/>
      <c r="L318" s="163"/>
      <c r="M318" s="163"/>
      <c r="N318" s="163"/>
      <c r="O318" s="988"/>
      <c r="P318" s="1003"/>
      <c r="Q318" s="863">
        <v>247</v>
      </c>
      <c r="R318" s="864" t="s">
        <v>979</v>
      </c>
      <c r="S318" s="866">
        <v>40</v>
      </c>
      <c r="T318" s="864"/>
    </row>
    <row r="319" spans="4:21" ht="30" customHeight="1" x14ac:dyDescent="0.25">
      <c r="D319" s="163"/>
      <c r="E319" s="163"/>
      <c r="F319" s="163"/>
      <c r="G319" s="163"/>
      <c r="H319" s="163"/>
      <c r="I319" s="163"/>
      <c r="J319" s="163"/>
      <c r="K319" s="163"/>
      <c r="L319" s="163"/>
      <c r="M319" s="163"/>
      <c r="N319" s="163"/>
      <c r="O319" s="988"/>
      <c r="P319" s="1003"/>
      <c r="Q319" s="863">
        <v>248</v>
      </c>
      <c r="R319" s="864" t="s">
        <v>980</v>
      </c>
      <c r="S319" s="866">
        <v>39</v>
      </c>
      <c r="T319" s="864"/>
    </row>
    <row r="320" spans="4:21" ht="30" customHeight="1" x14ac:dyDescent="0.25">
      <c r="D320" s="163"/>
      <c r="E320" s="163"/>
      <c r="F320" s="163"/>
      <c r="G320" s="163"/>
      <c r="H320" s="163"/>
      <c r="I320" s="163"/>
      <c r="J320" s="163"/>
      <c r="K320" s="163"/>
      <c r="L320" s="163"/>
      <c r="M320" s="163"/>
      <c r="N320" s="163"/>
      <c r="O320" s="988"/>
      <c r="P320" s="1003"/>
      <c r="Q320" s="863">
        <v>249</v>
      </c>
      <c r="R320" s="864" t="s">
        <v>981</v>
      </c>
      <c r="S320" s="866">
        <v>3</v>
      </c>
      <c r="T320" s="864"/>
    </row>
    <row r="321" spans="4:20" ht="30" customHeight="1" x14ac:dyDescent="0.25">
      <c r="D321" s="163"/>
      <c r="E321" s="163"/>
      <c r="F321" s="163"/>
      <c r="G321" s="163"/>
      <c r="H321" s="163"/>
      <c r="I321" s="163"/>
      <c r="J321" s="163"/>
      <c r="K321" s="163"/>
      <c r="L321" s="163"/>
      <c r="M321" s="163"/>
      <c r="N321" s="163"/>
      <c r="O321" s="988" t="s">
        <v>982</v>
      </c>
      <c r="P321" s="1003" t="s">
        <v>983</v>
      </c>
      <c r="Q321" s="865">
        <v>250</v>
      </c>
      <c r="R321" s="864" t="s">
        <v>480</v>
      </c>
      <c r="S321" s="866">
        <v>24</v>
      </c>
      <c r="T321" s="864"/>
    </row>
    <row r="322" spans="4:20" ht="30" customHeight="1" x14ac:dyDescent="0.25">
      <c r="D322" s="163"/>
      <c r="E322" s="163"/>
      <c r="F322" s="163"/>
      <c r="G322" s="163"/>
      <c r="H322" s="163"/>
      <c r="I322" s="163"/>
      <c r="J322" s="163"/>
      <c r="K322" s="163"/>
      <c r="L322" s="163"/>
      <c r="M322" s="163"/>
      <c r="N322" s="163"/>
      <c r="O322" s="988"/>
      <c r="P322" s="1003"/>
      <c r="Q322" s="863">
        <v>251</v>
      </c>
      <c r="R322" s="864" t="s">
        <v>975</v>
      </c>
      <c r="S322" s="866">
        <v>24</v>
      </c>
      <c r="T322" s="864"/>
    </row>
    <row r="323" spans="4:20" ht="30" customHeight="1" x14ac:dyDescent="0.25">
      <c r="D323" s="163"/>
      <c r="E323" s="163"/>
      <c r="F323" s="163"/>
      <c r="G323" s="163"/>
      <c r="H323" s="163"/>
      <c r="I323" s="163"/>
      <c r="J323" s="169">
        <v>6</v>
      </c>
      <c r="K323" s="163"/>
      <c r="L323" s="163"/>
      <c r="M323" s="163"/>
      <c r="N323" s="170">
        <v>6</v>
      </c>
      <c r="O323" s="852" t="s">
        <v>984</v>
      </c>
      <c r="P323" s="844" t="s">
        <v>985</v>
      </c>
      <c r="Q323" s="845"/>
      <c r="R323" s="845"/>
      <c r="S323" s="846"/>
      <c r="T323" s="845"/>
    </row>
    <row r="324" spans="4:20" ht="30" customHeight="1" x14ac:dyDescent="0.25">
      <c r="D324" s="163"/>
      <c r="E324" s="163"/>
      <c r="F324" s="163"/>
      <c r="G324" s="163"/>
      <c r="H324" s="163"/>
      <c r="I324" s="163"/>
      <c r="J324" s="163"/>
      <c r="K324" s="163"/>
      <c r="L324" s="163"/>
      <c r="M324" s="163"/>
      <c r="N324" s="163"/>
      <c r="O324" s="847" t="s">
        <v>986</v>
      </c>
      <c r="P324" s="876" t="s">
        <v>987</v>
      </c>
      <c r="Q324" s="863">
        <v>252</v>
      </c>
      <c r="R324" s="864" t="s">
        <v>988</v>
      </c>
      <c r="S324" s="866">
        <v>1</v>
      </c>
      <c r="T324" s="864"/>
    </row>
    <row r="325" spans="4:20" ht="30" customHeight="1" x14ac:dyDescent="0.25">
      <c r="D325" s="163"/>
      <c r="E325" s="163"/>
      <c r="F325" s="163"/>
      <c r="G325" s="163"/>
      <c r="H325" s="163"/>
      <c r="I325" s="163"/>
      <c r="J325" s="163"/>
      <c r="K325" s="163"/>
      <c r="L325" s="163"/>
      <c r="M325" s="163"/>
      <c r="N325" s="163"/>
      <c r="O325" s="847" t="s">
        <v>989</v>
      </c>
      <c r="P325" s="876" t="s">
        <v>990</v>
      </c>
      <c r="Q325" s="863">
        <v>253</v>
      </c>
      <c r="R325" s="864" t="s">
        <v>991</v>
      </c>
      <c r="S325" s="866">
        <v>40</v>
      </c>
      <c r="T325" s="864"/>
    </row>
    <row r="326" spans="4:20" ht="30" customHeight="1" x14ac:dyDescent="0.25">
      <c r="D326" s="163"/>
      <c r="E326" s="163"/>
      <c r="F326" s="163"/>
      <c r="G326" s="163"/>
      <c r="H326" s="163"/>
      <c r="I326" s="163"/>
      <c r="J326" s="163"/>
      <c r="K326" s="163"/>
      <c r="L326" s="163"/>
      <c r="M326" s="163"/>
      <c r="N326" s="163"/>
      <c r="O326" s="847" t="s">
        <v>992</v>
      </c>
      <c r="P326" s="876" t="s">
        <v>993</v>
      </c>
      <c r="Q326" s="863">
        <v>254</v>
      </c>
      <c r="R326" s="864" t="s">
        <v>961</v>
      </c>
      <c r="S326" s="866">
        <v>8</v>
      </c>
      <c r="T326" s="864"/>
    </row>
    <row r="327" spans="4:20" ht="30" customHeight="1" x14ac:dyDescent="0.25">
      <c r="D327" s="163"/>
      <c r="E327" s="163"/>
      <c r="F327" s="163"/>
      <c r="G327" s="163"/>
      <c r="H327" s="163"/>
      <c r="I327" s="163"/>
      <c r="J327" s="163"/>
      <c r="K327" s="163"/>
      <c r="L327" s="163"/>
      <c r="M327" s="163"/>
      <c r="N327" s="163"/>
      <c r="O327" s="847" t="s">
        <v>994</v>
      </c>
      <c r="P327" s="876" t="s">
        <v>995</v>
      </c>
      <c r="Q327" s="863">
        <v>255</v>
      </c>
      <c r="R327" s="864" t="s">
        <v>996</v>
      </c>
      <c r="S327" s="866">
        <v>12000</v>
      </c>
      <c r="T327" s="864"/>
    </row>
    <row r="328" spans="4:20" ht="30" customHeight="1" x14ac:dyDescent="0.25">
      <c r="D328" s="163"/>
      <c r="E328" s="163"/>
      <c r="F328" s="163"/>
      <c r="G328" s="163"/>
      <c r="H328" s="163"/>
      <c r="I328" s="163"/>
      <c r="J328" s="163"/>
      <c r="K328" s="163"/>
      <c r="L328" s="163"/>
      <c r="M328" s="163"/>
      <c r="N328" s="163"/>
      <c r="O328" s="847" t="s">
        <v>997</v>
      </c>
      <c r="P328" s="876" t="s">
        <v>998</v>
      </c>
      <c r="Q328" s="863">
        <v>256</v>
      </c>
      <c r="R328" s="864" t="s">
        <v>991</v>
      </c>
      <c r="S328" s="866">
        <v>1</v>
      </c>
      <c r="T328" s="864"/>
    </row>
    <row r="329" spans="4:20" ht="30" customHeight="1" x14ac:dyDescent="0.25">
      <c r="D329" s="163"/>
      <c r="E329" s="163"/>
      <c r="F329" s="163"/>
      <c r="G329" s="163"/>
      <c r="H329" s="163"/>
      <c r="I329" s="163"/>
      <c r="J329" s="163"/>
      <c r="K329" s="163"/>
      <c r="L329" s="163"/>
      <c r="M329" s="163"/>
      <c r="N329" s="163"/>
      <c r="O329" s="847" t="s">
        <v>999</v>
      </c>
      <c r="P329" s="876" t="s">
        <v>1000</v>
      </c>
      <c r="Q329" s="863">
        <v>257</v>
      </c>
      <c r="R329" s="864" t="s">
        <v>1001</v>
      </c>
      <c r="S329" s="866">
        <v>53</v>
      </c>
      <c r="T329" s="864"/>
    </row>
    <row r="330" spans="4:20" ht="30" customHeight="1" x14ac:dyDescent="0.25">
      <c r="D330" s="163"/>
      <c r="E330" s="163"/>
      <c r="F330" s="163"/>
      <c r="G330" s="163"/>
      <c r="H330" s="163"/>
      <c r="I330" s="163"/>
      <c r="J330" s="169">
        <v>2</v>
      </c>
      <c r="K330" s="163"/>
      <c r="L330" s="163"/>
      <c r="M330" s="163"/>
      <c r="N330" s="170">
        <v>9</v>
      </c>
      <c r="O330" s="852" t="s">
        <v>1002</v>
      </c>
      <c r="P330" s="844" t="s">
        <v>103</v>
      </c>
      <c r="Q330" s="845"/>
      <c r="R330" s="845"/>
      <c r="S330" s="846"/>
      <c r="T330" s="845"/>
    </row>
    <row r="331" spans="4:20" ht="30" customHeight="1" x14ac:dyDescent="0.25">
      <c r="D331" s="163"/>
      <c r="E331" s="163"/>
      <c r="F331" s="163"/>
      <c r="G331" s="163"/>
      <c r="H331" s="163"/>
      <c r="I331" s="163"/>
      <c r="J331" s="163"/>
      <c r="K331" s="163"/>
      <c r="L331" s="163"/>
      <c r="M331" s="163"/>
      <c r="N331" s="163"/>
      <c r="O331" s="988" t="s">
        <v>1003</v>
      </c>
      <c r="P331" s="998" t="s">
        <v>1004</v>
      </c>
      <c r="Q331" s="863">
        <v>258</v>
      </c>
      <c r="R331" s="864" t="s">
        <v>1005</v>
      </c>
      <c r="S331" s="866">
        <v>2</v>
      </c>
      <c r="T331" s="864"/>
    </row>
    <row r="332" spans="4:20" ht="30" customHeight="1" x14ac:dyDescent="0.25">
      <c r="D332" s="163"/>
      <c r="E332" s="163"/>
      <c r="F332" s="163"/>
      <c r="G332" s="163"/>
      <c r="H332" s="163"/>
      <c r="I332" s="163"/>
      <c r="J332" s="163"/>
      <c r="K332" s="163"/>
      <c r="L332" s="163"/>
      <c r="M332" s="163"/>
      <c r="N332" s="163"/>
      <c r="O332" s="988"/>
      <c r="P332" s="998"/>
      <c r="Q332" s="863">
        <v>259</v>
      </c>
      <c r="R332" s="864" t="s">
        <v>1006</v>
      </c>
      <c r="S332" s="866">
        <v>2</v>
      </c>
      <c r="T332" s="864"/>
    </row>
    <row r="333" spans="4:20" ht="30" customHeight="1" x14ac:dyDescent="0.25">
      <c r="D333" s="163"/>
      <c r="E333" s="163"/>
      <c r="F333" s="163"/>
      <c r="G333" s="163"/>
      <c r="H333" s="163"/>
      <c r="I333" s="163"/>
      <c r="J333" s="163"/>
      <c r="K333" s="163"/>
      <c r="L333" s="163"/>
      <c r="M333" s="163"/>
      <c r="N333" s="163"/>
      <c r="O333" s="988"/>
      <c r="P333" s="998"/>
      <c r="Q333" s="863">
        <v>260</v>
      </c>
      <c r="R333" s="864" t="s">
        <v>1007</v>
      </c>
      <c r="S333" s="866">
        <v>1</v>
      </c>
      <c r="T333" s="864"/>
    </row>
    <row r="334" spans="4:20" ht="30" customHeight="1" x14ac:dyDescent="0.25">
      <c r="D334" s="163"/>
      <c r="E334" s="163"/>
      <c r="F334" s="163"/>
      <c r="G334" s="163"/>
      <c r="H334" s="163"/>
      <c r="I334" s="163"/>
      <c r="J334" s="163"/>
      <c r="K334" s="163"/>
      <c r="L334" s="163"/>
      <c r="M334" s="163"/>
      <c r="N334" s="163"/>
      <c r="O334" s="988"/>
      <c r="P334" s="998"/>
      <c r="Q334" s="863">
        <v>261</v>
      </c>
      <c r="R334" s="864" t="s">
        <v>1008</v>
      </c>
      <c r="S334" s="866">
        <v>5</v>
      </c>
      <c r="T334" s="864"/>
    </row>
    <row r="335" spans="4:20" ht="30" customHeight="1" x14ac:dyDescent="0.25">
      <c r="D335" s="163"/>
      <c r="E335" s="163"/>
      <c r="F335" s="163"/>
      <c r="G335" s="163"/>
      <c r="H335" s="163"/>
      <c r="I335" s="163"/>
      <c r="J335" s="163"/>
      <c r="K335" s="163"/>
      <c r="L335" s="163"/>
      <c r="M335" s="163"/>
      <c r="N335" s="163"/>
      <c r="O335" s="988"/>
      <c r="P335" s="998"/>
      <c r="Q335" s="863">
        <v>262</v>
      </c>
      <c r="R335" s="864" t="s">
        <v>1009</v>
      </c>
      <c r="S335" s="866">
        <v>1</v>
      </c>
      <c r="T335" s="864"/>
    </row>
    <row r="336" spans="4:20" ht="30" customHeight="1" x14ac:dyDescent="0.25">
      <c r="D336" s="163"/>
      <c r="E336" s="163"/>
      <c r="F336" s="163"/>
      <c r="G336" s="163"/>
      <c r="H336" s="163"/>
      <c r="I336" s="163"/>
      <c r="J336" s="163"/>
      <c r="K336" s="163"/>
      <c r="L336" s="163"/>
      <c r="M336" s="163"/>
      <c r="N336" s="163"/>
      <c r="O336" s="988"/>
      <c r="P336" s="998"/>
      <c r="Q336" s="863">
        <v>263</v>
      </c>
      <c r="R336" s="864" t="s">
        <v>1010</v>
      </c>
      <c r="S336" s="866">
        <v>3</v>
      </c>
      <c r="T336" s="864"/>
    </row>
    <row r="337" spans="4:20" ht="30" customHeight="1" x14ac:dyDescent="0.25">
      <c r="D337" s="163"/>
      <c r="E337" s="163"/>
      <c r="F337" s="163"/>
      <c r="G337" s="163"/>
      <c r="H337" s="163"/>
      <c r="I337" s="163"/>
      <c r="J337" s="163"/>
      <c r="K337" s="163"/>
      <c r="L337" s="163"/>
      <c r="M337" s="163"/>
      <c r="N337" s="163"/>
      <c r="O337" s="988"/>
      <c r="P337" s="998"/>
      <c r="Q337" s="863">
        <v>264</v>
      </c>
      <c r="R337" s="864" t="s">
        <v>1011</v>
      </c>
      <c r="S337" s="866">
        <v>1</v>
      </c>
      <c r="T337" s="864"/>
    </row>
    <row r="338" spans="4:20" ht="30" customHeight="1" x14ac:dyDescent="0.25">
      <c r="D338" s="163"/>
      <c r="E338" s="163"/>
      <c r="F338" s="163"/>
      <c r="G338" s="163"/>
      <c r="H338" s="163"/>
      <c r="I338" s="163"/>
      <c r="J338" s="163"/>
      <c r="K338" s="163"/>
      <c r="L338" s="163"/>
      <c r="M338" s="163"/>
      <c r="N338" s="163"/>
      <c r="O338" s="988" t="s">
        <v>1012</v>
      </c>
      <c r="P338" s="998" t="s">
        <v>1013</v>
      </c>
      <c r="Q338" s="863">
        <v>265</v>
      </c>
      <c r="R338" s="864" t="s">
        <v>1014</v>
      </c>
      <c r="S338" s="866">
        <v>4</v>
      </c>
      <c r="T338" s="864"/>
    </row>
    <row r="339" spans="4:20" ht="30" customHeight="1" x14ac:dyDescent="0.25">
      <c r="D339" s="163"/>
      <c r="E339" s="163"/>
      <c r="F339" s="163"/>
      <c r="G339" s="163"/>
      <c r="H339" s="163"/>
      <c r="I339" s="163"/>
      <c r="J339" s="163"/>
      <c r="K339" s="163"/>
      <c r="L339" s="163"/>
      <c r="M339" s="163"/>
      <c r="N339" s="163"/>
      <c r="O339" s="988"/>
      <c r="P339" s="998"/>
      <c r="Q339" s="863">
        <v>266</v>
      </c>
      <c r="R339" s="864" t="s">
        <v>1015</v>
      </c>
      <c r="S339" s="866">
        <v>2</v>
      </c>
      <c r="T339" s="864"/>
    </row>
    <row r="340" spans="4:20" ht="30" customHeight="1" x14ac:dyDescent="0.25">
      <c r="D340" s="163"/>
      <c r="E340" s="163"/>
      <c r="F340" s="163"/>
      <c r="G340" s="163"/>
      <c r="H340" s="163"/>
      <c r="I340" s="163"/>
      <c r="J340" s="169">
        <v>5</v>
      </c>
      <c r="K340" s="163"/>
      <c r="L340" s="163"/>
      <c r="M340" s="163"/>
      <c r="N340" s="170">
        <v>16</v>
      </c>
      <c r="O340" s="852" t="s">
        <v>1016</v>
      </c>
      <c r="P340" s="844" t="s">
        <v>1017</v>
      </c>
      <c r="Q340" s="845"/>
      <c r="R340" s="845"/>
      <c r="S340" s="846"/>
      <c r="T340" s="845"/>
    </row>
    <row r="341" spans="4:20" ht="30" customHeight="1" x14ac:dyDescent="0.25">
      <c r="D341" s="163"/>
      <c r="E341" s="163"/>
      <c r="F341" s="163"/>
      <c r="G341" s="163"/>
      <c r="H341" s="163"/>
      <c r="I341" s="163"/>
      <c r="J341" s="163"/>
      <c r="K341" s="163"/>
      <c r="L341" s="163"/>
      <c r="M341" s="163"/>
      <c r="N341" s="163"/>
      <c r="O341" s="988" t="s">
        <v>1018</v>
      </c>
      <c r="P341" s="991" t="s">
        <v>1019</v>
      </c>
      <c r="Q341" s="863">
        <v>267</v>
      </c>
      <c r="R341" s="864" t="s">
        <v>1020</v>
      </c>
      <c r="S341" s="866">
        <v>11</v>
      </c>
      <c r="T341" s="864"/>
    </row>
    <row r="342" spans="4:20" ht="30" customHeight="1" x14ac:dyDescent="0.25">
      <c r="D342" s="163"/>
      <c r="E342" s="163"/>
      <c r="F342" s="163"/>
      <c r="G342" s="163"/>
      <c r="H342" s="163"/>
      <c r="I342" s="163"/>
      <c r="J342" s="163"/>
      <c r="K342" s="163"/>
      <c r="L342" s="163"/>
      <c r="M342" s="163"/>
      <c r="N342" s="163"/>
      <c r="O342" s="988"/>
      <c r="P342" s="991"/>
      <c r="Q342" s="863">
        <v>268</v>
      </c>
      <c r="R342" s="864" t="s">
        <v>1021</v>
      </c>
      <c r="S342" s="866">
        <v>11</v>
      </c>
      <c r="T342" s="864"/>
    </row>
    <row r="343" spans="4:20" ht="30" customHeight="1" x14ac:dyDescent="0.25">
      <c r="D343" s="163"/>
      <c r="E343" s="163"/>
      <c r="F343" s="163"/>
      <c r="G343" s="163"/>
      <c r="H343" s="163"/>
      <c r="I343" s="163"/>
      <c r="J343" s="163"/>
      <c r="K343" s="163"/>
      <c r="L343" s="163"/>
      <c r="M343" s="163"/>
      <c r="N343" s="163"/>
      <c r="O343" s="988"/>
      <c r="P343" s="991"/>
      <c r="Q343" s="863">
        <v>269</v>
      </c>
      <c r="R343" s="864" t="s">
        <v>1022</v>
      </c>
      <c r="S343" s="866">
        <v>11</v>
      </c>
      <c r="T343" s="864"/>
    </row>
    <row r="344" spans="4:20" ht="30" customHeight="1" x14ac:dyDescent="0.25">
      <c r="D344" s="163"/>
      <c r="E344" s="163"/>
      <c r="F344" s="163"/>
      <c r="G344" s="163"/>
      <c r="H344" s="163"/>
      <c r="I344" s="163"/>
      <c r="J344" s="163"/>
      <c r="K344" s="163"/>
      <c r="L344" s="163"/>
      <c r="M344" s="163"/>
      <c r="N344" s="163"/>
      <c r="O344" s="988"/>
      <c r="P344" s="991"/>
      <c r="Q344" s="863">
        <v>270</v>
      </c>
      <c r="R344" s="864" t="s">
        <v>1023</v>
      </c>
      <c r="S344" s="866">
        <v>4</v>
      </c>
      <c r="T344" s="864"/>
    </row>
    <row r="345" spans="4:20" ht="30" customHeight="1" x14ac:dyDescent="0.25">
      <c r="D345" s="163"/>
      <c r="E345" s="163"/>
      <c r="F345" s="163"/>
      <c r="G345" s="163"/>
      <c r="H345" s="163"/>
      <c r="I345" s="163"/>
      <c r="J345" s="163"/>
      <c r="K345" s="163"/>
      <c r="L345" s="163"/>
      <c r="M345" s="163"/>
      <c r="N345" s="163"/>
      <c r="O345" s="988"/>
      <c r="P345" s="991"/>
      <c r="Q345" s="863">
        <v>271</v>
      </c>
      <c r="R345" s="864" t="s">
        <v>1024</v>
      </c>
      <c r="S345" s="866">
        <v>4</v>
      </c>
      <c r="T345" s="864"/>
    </row>
    <row r="346" spans="4:20" ht="30" customHeight="1" x14ac:dyDescent="0.25">
      <c r="D346" s="163"/>
      <c r="E346" s="163"/>
      <c r="F346" s="163"/>
      <c r="G346" s="163"/>
      <c r="H346" s="163"/>
      <c r="I346" s="163"/>
      <c r="J346" s="163"/>
      <c r="K346" s="163"/>
      <c r="L346" s="163"/>
      <c r="M346" s="163"/>
      <c r="N346" s="163"/>
      <c r="O346" s="988"/>
      <c r="P346" s="991"/>
      <c r="Q346" s="863">
        <v>272</v>
      </c>
      <c r="R346" s="864" t="s">
        <v>1025</v>
      </c>
      <c r="S346" s="866">
        <v>1</v>
      </c>
      <c r="T346" s="864"/>
    </row>
    <row r="347" spans="4:20" ht="30" customHeight="1" x14ac:dyDescent="0.25">
      <c r="D347" s="163"/>
      <c r="E347" s="163"/>
      <c r="F347" s="163"/>
      <c r="G347" s="163"/>
      <c r="H347" s="163"/>
      <c r="I347" s="163"/>
      <c r="J347" s="163"/>
      <c r="K347" s="163"/>
      <c r="L347" s="163"/>
      <c r="M347" s="163"/>
      <c r="N347" s="163"/>
      <c r="O347" s="988"/>
      <c r="P347" s="991"/>
      <c r="Q347" s="863">
        <v>273</v>
      </c>
      <c r="R347" s="864" t="s">
        <v>1026</v>
      </c>
      <c r="S347" s="866">
        <v>1</v>
      </c>
      <c r="T347" s="864"/>
    </row>
    <row r="348" spans="4:20" ht="30" customHeight="1" x14ac:dyDescent="0.25">
      <c r="D348" s="163"/>
      <c r="E348" s="163"/>
      <c r="F348" s="163"/>
      <c r="G348" s="163"/>
      <c r="H348" s="163"/>
      <c r="I348" s="163"/>
      <c r="J348" s="163"/>
      <c r="K348" s="163"/>
      <c r="L348" s="163"/>
      <c r="M348" s="163"/>
      <c r="N348" s="163"/>
      <c r="O348" s="988"/>
      <c r="P348" s="991"/>
      <c r="Q348" s="863">
        <v>274</v>
      </c>
      <c r="R348" s="864" t="s">
        <v>1027</v>
      </c>
      <c r="S348" s="866">
        <v>1</v>
      </c>
      <c r="T348" s="864"/>
    </row>
    <row r="349" spans="4:20" ht="30" customHeight="1" x14ac:dyDescent="0.25">
      <c r="D349" s="163"/>
      <c r="E349" s="163"/>
      <c r="F349" s="163"/>
      <c r="G349" s="163"/>
      <c r="H349" s="163"/>
      <c r="I349" s="163"/>
      <c r="J349" s="163"/>
      <c r="K349" s="163"/>
      <c r="L349" s="163"/>
      <c r="M349" s="163"/>
      <c r="N349" s="163"/>
      <c r="O349" s="988"/>
      <c r="P349" s="991"/>
      <c r="Q349" s="863">
        <v>275</v>
      </c>
      <c r="R349" s="864" t="s">
        <v>1028</v>
      </c>
      <c r="S349" s="866">
        <v>1</v>
      </c>
      <c r="T349" s="864"/>
    </row>
    <row r="350" spans="4:20" ht="30" customHeight="1" x14ac:dyDescent="0.25">
      <c r="D350" s="163"/>
      <c r="E350" s="163"/>
      <c r="F350" s="163"/>
      <c r="G350" s="163"/>
      <c r="H350" s="163"/>
      <c r="I350" s="163"/>
      <c r="J350" s="163"/>
      <c r="K350" s="163"/>
      <c r="L350" s="163"/>
      <c r="M350" s="163"/>
      <c r="N350" s="163"/>
      <c r="O350" s="988"/>
      <c r="P350" s="991"/>
      <c r="Q350" s="863">
        <v>276</v>
      </c>
      <c r="R350" s="864" t="s">
        <v>1029</v>
      </c>
      <c r="S350" s="866">
        <v>11</v>
      </c>
      <c r="T350" s="864"/>
    </row>
    <row r="351" spans="4:20" ht="30" customHeight="1" x14ac:dyDescent="0.25">
      <c r="D351" s="163"/>
      <c r="E351" s="163"/>
      <c r="F351" s="163"/>
      <c r="G351" s="163"/>
      <c r="H351" s="163"/>
      <c r="I351" s="163"/>
      <c r="J351" s="163"/>
      <c r="K351" s="163"/>
      <c r="L351" s="163"/>
      <c r="M351" s="163"/>
      <c r="N351" s="163"/>
      <c r="O351" s="847" t="s">
        <v>1030</v>
      </c>
      <c r="P351" s="872" t="s">
        <v>1031</v>
      </c>
      <c r="Q351" s="863">
        <v>277</v>
      </c>
      <c r="R351" s="864" t="s">
        <v>1032</v>
      </c>
      <c r="S351" s="851">
        <v>215000</v>
      </c>
      <c r="T351" s="864"/>
    </row>
    <row r="352" spans="4:20" ht="30" customHeight="1" x14ac:dyDescent="0.25">
      <c r="D352" s="163"/>
      <c r="E352" s="163"/>
      <c r="F352" s="163"/>
      <c r="G352" s="163"/>
      <c r="H352" s="163"/>
      <c r="I352" s="163"/>
      <c r="J352" s="163"/>
      <c r="K352" s="163"/>
      <c r="L352" s="163"/>
      <c r="M352" s="163"/>
      <c r="N352" s="163"/>
      <c r="O352" s="847" t="s">
        <v>1033</v>
      </c>
      <c r="P352" s="872" t="s">
        <v>1034</v>
      </c>
      <c r="Q352" s="863">
        <v>278</v>
      </c>
      <c r="R352" s="864" t="s">
        <v>1035</v>
      </c>
      <c r="S352" s="851">
        <v>1</v>
      </c>
      <c r="T352" s="864"/>
    </row>
    <row r="353" spans="4:20" ht="30" customHeight="1" x14ac:dyDescent="0.25">
      <c r="D353" s="163"/>
      <c r="E353" s="163"/>
      <c r="F353" s="163"/>
      <c r="G353" s="163"/>
      <c r="H353" s="163"/>
      <c r="I353" s="163"/>
      <c r="J353" s="163"/>
      <c r="K353" s="163"/>
      <c r="L353" s="163"/>
      <c r="M353" s="163"/>
      <c r="N353" s="163"/>
      <c r="O353" s="988" t="s">
        <v>1036</v>
      </c>
      <c r="P353" s="991" t="s">
        <v>1037</v>
      </c>
      <c r="Q353" s="863">
        <v>279</v>
      </c>
      <c r="R353" s="864" t="s">
        <v>1038</v>
      </c>
      <c r="S353" s="866">
        <v>1</v>
      </c>
      <c r="T353" s="864"/>
    </row>
    <row r="354" spans="4:20" ht="30" customHeight="1" x14ac:dyDescent="0.25">
      <c r="D354" s="163"/>
      <c r="E354" s="163"/>
      <c r="F354" s="163"/>
      <c r="G354" s="163"/>
      <c r="H354" s="163"/>
      <c r="I354" s="163"/>
      <c r="J354" s="163"/>
      <c r="K354" s="163"/>
      <c r="L354" s="163"/>
      <c r="M354" s="163"/>
      <c r="N354" s="163"/>
      <c r="O354" s="988"/>
      <c r="P354" s="991"/>
      <c r="Q354" s="863">
        <v>280</v>
      </c>
      <c r="R354" s="864" t="s">
        <v>348</v>
      </c>
      <c r="S354" s="866">
        <v>40</v>
      </c>
      <c r="T354" s="864"/>
    </row>
    <row r="355" spans="4:20" ht="30" customHeight="1" x14ac:dyDescent="0.25">
      <c r="D355" s="163"/>
      <c r="E355" s="163"/>
      <c r="F355" s="163"/>
      <c r="G355" s="163"/>
      <c r="H355" s="163"/>
      <c r="I355" s="163"/>
      <c r="J355" s="163"/>
      <c r="K355" s="163"/>
      <c r="L355" s="163"/>
      <c r="M355" s="163"/>
      <c r="N355" s="163"/>
      <c r="O355" s="988" t="s">
        <v>1039</v>
      </c>
      <c r="P355" s="990" t="s">
        <v>1040</v>
      </c>
      <c r="Q355" s="863">
        <v>281</v>
      </c>
      <c r="R355" s="864" t="s">
        <v>1041</v>
      </c>
      <c r="S355" s="866">
        <v>1</v>
      </c>
      <c r="T355" s="864"/>
    </row>
    <row r="356" spans="4:20" ht="30" customHeight="1" x14ac:dyDescent="0.25">
      <c r="D356" s="163"/>
      <c r="E356" s="163"/>
      <c r="F356" s="163"/>
      <c r="G356" s="163"/>
      <c r="H356" s="163"/>
      <c r="I356" s="163"/>
      <c r="J356" s="163"/>
      <c r="K356" s="163"/>
      <c r="L356" s="163"/>
      <c r="M356" s="163"/>
      <c r="N356" s="163"/>
      <c r="O356" s="988"/>
      <c r="P356" s="990"/>
      <c r="Q356" s="863">
        <v>282</v>
      </c>
      <c r="R356" s="864" t="s">
        <v>1042</v>
      </c>
      <c r="S356" s="866">
        <v>13</v>
      </c>
      <c r="T356" s="864"/>
    </row>
    <row r="357" spans="4:20" ht="30" customHeight="1" x14ac:dyDescent="0.25">
      <c r="D357" s="163"/>
      <c r="E357" s="163"/>
      <c r="F357" s="163"/>
      <c r="G357" s="163"/>
      <c r="H357" s="163"/>
      <c r="I357" s="163"/>
      <c r="J357" s="169">
        <v>3</v>
      </c>
      <c r="K357" s="163"/>
      <c r="L357" s="163"/>
      <c r="M357" s="163"/>
      <c r="N357" s="170">
        <v>5</v>
      </c>
      <c r="O357" s="852" t="s">
        <v>1043</v>
      </c>
      <c r="P357" s="844" t="s">
        <v>105</v>
      </c>
      <c r="Q357" s="845"/>
      <c r="R357" s="845"/>
      <c r="S357" s="846"/>
      <c r="T357" s="845"/>
    </row>
    <row r="358" spans="4:20" ht="30" customHeight="1" x14ac:dyDescent="0.25">
      <c r="D358" s="163"/>
      <c r="E358" s="163"/>
      <c r="F358" s="163"/>
      <c r="G358" s="163"/>
      <c r="H358" s="163"/>
      <c r="I358" s="163"/>
      <c r="J358" s="163"/>
      <c r="K358" s="163"/>
      <c r="L358" s="163"/>
      <c r="M358" s="163"/>
      <c r="N358" s="163"/>
      <c r="O358" s="847" t="s">
        <v>1044</v>
      </c>
      <c r="P358" s="872" t="s">
        <v>1045</v>
      </c>
      <c r="Q358" s="863">
        <v>283</v>
      </c>
      <c r="R358" s="864" t="s">
        <v>607</v>
      </c>
      <c r="S358" s="851">
        <v>64</v>
      </c>
      <c r="T358" s="864"/>
    </row>
    <row r="359" spans="4:20" ht="30" customHeight="1" x14ac:dyDescent="0.25">
      <c r="D359" s="163"/>
      <c r="E359" s="163"/>
      <c r="F359" s="163"/>
      <c r="G359" s="163"/>
      <c r="H359" s="163"/>
      <c r="I359" s="163"/>
      <c r="J359" s="163"/>
      <c r="K359" s="163"/>
      <c r="L359" s="163"/>
      <c r="M359" s="163"/>
      <c r="N359" s="163"/>
      <c r="O359" s="988" t="s">
        <v>1046</v>
      </c>
      <c r="P359" s="991" t="s">
        <v>1047</v>
      </c>
      <c r="Q359" s="863">
        <v>284</v>
      </c>
      <c r="R359" s="864" t="s">
        <v>607</v>
      </c>
      <c r="S359" s="851">
        <v>64</v>
      </c>
      <c r="T359" s="864"/>
    </row>
    <row r="360" spans="4:20" ht="30" customHeight="1" x14ac:dyDescent="0.25">
      <c r="D360" s="163"/>
      <c r="E360" s="163"/>
      <c r="F360" s="163"/>
      <c r="G360" s="163"/>
      <c r="H360" s="163"/>
      <c r="I360" s="163"/>
      <c r="J360" s="163"/>
      <c r="K360" s="163"/>
      <c r="L360" s="163"/>
      <c r="M360" s="163"/>
      <c r="N360" s="163"/>
      <c r="O360" s="988"/>
      <c r="P360" s="991"/>
      <c r="Q360" s="863">
        <v>285</v>
      </c>
      <c r="R360" s="864" t="s">
        <v>1048</v>
      </c>
      <c r="S360" s="851">
        <v>74000</v>
      </c>
      <c r="T360" s="864"/>
    </row>
    <row r="361" spans="4:20" ht="30" customHeight="1" x14ac:dyDescent="0.25">
      <c r="D361" s="163"/>
      <c r="E361" s="163"/>
      <c r="F361" s="163"/>
      <c r="G361" s="163"/>
      <c r="H361" s="163"/>
      <c r="I361" s="163"/>
      <c r="J361" s="163"/>
      <c r="K361" s="163"/>
      <c r="L361" s="163"/>
      <c r="M361" s="163"/>
      <c r="N361" s="163"/>
      <c r="O361" s="988" t="s">
        <v>1049</v>
      </c>
      <c r="P361" s="990" t="s">
        <v>1050</v>
      </c>
      <c r="Q361" s="863">
        <v>286</v>
      </c>
      <c r="R361" s="864" t="s">
        <v>1051</v>
      </c>
      <c r="S361" s="866">
        <v>1</v>
      </c>
      <c r="T361" s="864"/>
    </row>
    <row r="362" spans="4:20" ht="30" customHeight="1" x14ac:dyDescent="0.25">
      <c r="D362" s="163"/>
      <c r="E362" s="163"/>
      <c r="F362" s="163"/>
      <c r="G362" s="163"/>
      <c r="H362" s="163"/>
      <c r="I362" s="163"/>
      <c r="J362" s="163"/>
      <c r="K362" s="163"/>
      <c r="L362" s="163"/>
      <c r="M362" s="163"/>
      <c r="N362" s="163"/>
      <c r="O362" s="988"/>
      <c r="P362" s="990"/>
      <c r="Q362" s="863">
        <v>287</v>
      </c>
      <c r="R362" s="864" t="s">
        <v>1052</v>
      </c>
      <c r="S362" s="866">
        <v>40</v>
      </c>
      <c r="T362" s="864"/>
    </row>
    <row r="363" spans="4:20" ht="30" customHeight="1" x14ac:dyDescent="0.25">
      <c r="D363" s="163"/>
      <c r="E363" s="163"/>
      <c r="F363" s="163"/>
      <c r="G363" s="163"/>
      <c r="H363" s="163"/>
      <c r="I363" s="163"/>
      <c r="J363" s="169">
        <v>1</v>
      </c>
      <c r="K363" s="163"/>
      <c r="L363" s="163"/>
      <c r="M363" s="163"/>
      <c r="N363" s="170">
        <v>3</v>
      </c>
      <c r="O363" s="852" t="s">
        <v>1053</v>
      </c>
      <c r="P363" s="844" t="s">
        <v>106</v>
      </c>
      <c r="Q363" s="845"/>
      <c r="R363" s="845"/>
      <c r="S363" s="846"/>
      <c r="T363" s="845"/>
    </row>
    <row r="364" spans="4:20" ht="30" customHeight="1" x14ac:dyDescent="0.25">
      <c r="D364" s="163"/>
      <c r="E364" s="163"/>
      <c r="F364" s="163"/>
      <c r="G364" s="163"/>
      <c r="H364" s="163"/>
      <c r="I364" s="163"/>
      <c r="J364" s="163"/>
      <c r="K364" s="163"/>
      <c r="L364" s="163"/>
      <c r="M364" s="163"/>
      <c r="N364" s="163"/>
      <c r="O364" s="988" t="s">
        <v>1054</v>
      </c>
      <c r="P364" s="990" t="s">
        <v>1055</v>
      </c>
      <c r="Q364" s="863">
        <v>288</v>
      </c>
      <c r="R364" s="864" t="s">
        <v>1056</v>
      </c>
      <c r="S364" s="877">
        <v>1</v>
      </c>
      <c r="T364" s="864"/>
    </row>
    <row r="365" spans="4:20" ht="30" customHeight="1" x14ac:dyDescent="0.25">
      <c r="D365" s="163"/>
      <c r="E365" s="163"/>
      <c r="F365" s="163"/>
      <c r="G365" s="163"/>
      <c r="H365" s="163"/>
      <c r="I365" s="163"/>
      <c r="J365" s="163"/>
      <c r="K365" s="163"/>
      <c r="L365" s="163"/>
      <c r="M365" s="163"/>
      <c r="N365" s="163"/>
      <c r="O365" s="988"/>
      <c r="P365" s="990"/>
      <c r="Q365" s="863">
        <v>289</v>
      </c>
      <c r="R365" s="864" t="s">
        <v>1057</v>
      </c>
      <c r="S365" s="877">
        <v>40</v>
      </c>
      <c r="T365" s="864"/>
    </row>
    <row r="366" spans="4:20" ht="30" customHeight="1" x14ac:dyDescent="0.25">
      <c r="D366" s="163"/>
      <c r="E366" s="163"/>
      <c r="F366" s="163"/>
      <c r="G366" s="163"/>
      <c r="H366" s="163"/>
      <c r="I366" s="163"/>
      <c r="J366" s="163"/>
      <c r="K366" s="163"/>
      <c r="L366" s="163"/>
      <c r="M366" s="163"/>
      <c r="N366" s="163"/>
      <c r="O366" s="988"/>
      <c r="P366" s="990"/>
      <c r="Q366" s="863">
        <v>290</v>
      </c>
      <c r="R366" s="864" t="s">
        <v>1058</v>
      </c>
      <c r="S366" s="877">
        <v>1</v>
      </c>
      <c r="T366" s="864"/>
    </row>
    <row r="367" spans="4:20" ht="30" customHeight="1" x14ac:dyDescent="0.25">
      <c r="D367" s="163"/>
      <c r="E367" s="163"/>
      <c r="F367" s="163"/>
      <c r="G367" s="163"/>
      <c r="H367" s="163"/>
      <c r="I367" s="163"/>
      <c r="J367" s="169">
        <v>2</v>
      </c>
      <c r="K367" s="163"/>
      <c r="L367" s="163"/>
      <c r="M367" s="163"/>
      <c r="N367" s="170">
        <v>2</v>
      </c>
      <c r="O367" s="852" t="s">
        <v>1059</v>
      </c>
      <c r="P367" s="844" t="s">
        <v>1060</v>
      </c>
      <c r="Q367" s="845"/>
      <c r="R367" s="845"/>
      <c r="S367" s="846"/>
      <c r="T367" s="845"/>
    </row>
    <row r="368" spans="4:20" ht="30" customHeight="1" x14ac:dyDescent="0.25">
      <c r="D368" s="163"/>
      <c r="E368" s="163"/>
      <c r="F368" s="163"/>
      <c r="G368" s="163"/>
      <c r="H368" s="163"/>
      <c r="I368" s="163"/>
      <c r="J368" s="163"/>
      <c r="K368" s="163"/>
      <c r="L368" s="163"/>
      <c r="M368" s="163"/>
      <c r="N368" s="163"/>
      <c r="O368" s="847" t="s">
        <v>1061</v>
      </c>
      <c r="P368" s="850" t="s">
        <v>1062</v>
      </c>
      <c r="Q368" s="849">
        <v>291</v>
      </c>
      <c r="R368" s="850" t="s">
        <v>1063</v>
      </c>
      <c r="S368" s="878">
        <v>6500</v>
      </c>
      <c r="T368" s="850"/>
    </row>
    <row r="369" spans="4:21" ht="30" customHeight="1" x14ac:dyDescent="0.25">
      <c r="D369" s="163"/>
      <c r="E369" s="163"/>
      <c r="F369" s="163"/>
      <c r="G369" s="163"/>
      <c r="H369" s="163"/>
      <c r="I369" s="163"/>
      <c r="J369" s="163"/>
      <c r="K369" s="163"/>
      <c r="L369" s="163"/>
      <c r="M369" s="163"/>
      <c r="N369" s="163"/>
      <c r="O369" s="847" t="s">
        <v>1064</v>
      </c>
      <c r="P369" s="864" t="s">
        <v>1065</v>
      </c>
      <c r="Q369" s="863">
        <v>292</v>
      </c>
      <c r="R369" s="864" t="s">
        <v>359</v>
      </c>
      <c r="S369" s="877">
        <v>40</v>
      </c>
      <c r="T369" s="864"/>
    </row>
    <row r="370" spans="4:21" ht="30" customHeight="1" x14ac:dyDescent="0.25">
      <c r="D370" s="163"/>
      <c r="E370" s="163"/>
      <c r="F370" s="164">
        <v>5</v>
      </c>
      <c r="G370" s="163"/>
      <c r="H370" s="163"/>
      <c r="I370" s="169">
        <f>SUM(J371:J393)</f>
        <v>24</v>
      </c>
      <c r="J370" s="163"/>
      <c r="K370" s="163"/>
      <c r="L370" s="163"/>
      <c r="M370" s="170">
        <f>SUM(N371:N393)</f>
        <v>24</v>
      </c>
      <c r="N370" s="163"/>
      <c r="O370" s="840">
        <v>2.2999999999999998</v>
      </c>
      <c r="P370" s="841" t="s">
        <v>108</v>
      </c>
      <c r="Q370" s="840"/>
      <c r="R370" s="840"/>
      <c r="S370" s="842"/>
      <c r="T370" s="840"/>
      <c r="U370" s="212">
        <v>6</v>
      </c>
    </row>
    <row r="371" spans="4:21" ht="30" customHeight="1" x14ac:dyDescent="0.25">
      <c r="D371" s="163"/>
      <c r="E371" s="163"/>
      <c r="F371" s="163"/>
      <c r="G371" s="163"/>
      <c r="H371" s="163"/>
      <c r="I371" s="163"/>
      <c r="J371" s="169">
        <v>4</v>
      </c>
      <c r="K371" s="163"/>
      <c r="L371" s="163"/>
      <c r="M371" s="163"/>
      <c r="N371" s="170">
        <v>4</v>
      </c>
      <c r="O371" s="852" t="s">
        <v>1066</v>
      </c>
      <c r="P371" s="844" t="s">
        <v>1067</v>
      </c>
      <c r="Q371" s="845"/>
      <c r="R371" s="845"/>
      <c r="S371" s="846"/>
      <c r="T371" s="845"/>
    </row>
    <row r="372" spans="4:21" ht="30" customHeight="1" x14ac:dyDescent="0.25">
      <c r="D372" s="163"/>
      <c r="E372" s="163"/>
      <c r="F372" s="163"/>
      <c r="G372" s="163"/>
      <c r="H372" s="163"/>
      <c r="I372" s="163"/>
      <c r="J372" s="163"/>
      <c r="K372" s="163"/>
      <c r="L372" s="163"/>
      <c r="M372" s="163"/>
      <c r="N372" s="163"/>
      <c r="O372" s="847" t="s">
        <v>1068</v>
      </c>
      <c r="P372" s="872" t="s">
        <v>1069</v>
      </c>
      <c r="Q372" s="849">
        <v>293</v>
      </c>
      <c r="R372" s="850" t="s">
        <v>1070</v>
      </c>
      <c r="S372" s="878">
        <v>40</v>
      </c>
      <c r="T372" s="850"/>
    </row>
    <row r="373" spans="4:21" ht="30" customHeight="1" x14ac:dyDescent="0.25">
      <c r="D373" s="163"/>
      <c r="E373" s="163"/>
      <c r="F373" s="163"/>
      <c r="G373" s="163"/>
      <c r="H373" s="163"/>
      <c r="I373" s="163"/>
      <c r="J373" s="163"/>
      <c r="K373" s="163"/>
      <c r="L373" s="163"/>
      <c r="M373" s="163"/>
      <c r="N373" s="163"/>
      <c r="O373" s="847" t="s">
        <v>1071</v>
      </c>
      <c r="P373" s="872" t="s">
        <v>1072</v>
      </c>
      <c r="Q373" s="849">
        <v>294</v>
      </c>
      <c r="R373" s="850" t="s">
        <v>1073</v>
      </c>
      <c r="S373" s="878">
        <v>11000</v>
      </c>
      <c r="T373" s="850"/>
    </row>
    <row r="374" spans="4:21" ht="30" customHeight="1" x14ac:dyDescent="0.25">
      <c r="D374" s="163"/>
      <c r="E374" s="163"/>
      <c r="F374" s="163"/>
      <c r="G374" s="163"/>
      <c r="H374" s="163"/>
      <c r="I374" s="163"/>
      <c r="J374" s="163"/>
      <c r="K374" s="163"/>
      <c r="L374" s="163"/>
      <c r="M374" s="163"/>
      <c r="N374" s="163"/>
      <c r="O374" s="847" t="s">
        <v>1074</v>
      </c>
      <c r="P374" s="872" t="s">
        <v>1075</v>
      </c>
      <c r="Q374" s="849">
        <v>295</v>
      </c>
      <c r="R374" s="850" t="s">
        <v>1076</v>
      </c>
      <c r="S374" s="878">
        <v>1</v>
      </c>
      <c r="T374" s="850"/>
    </row>
    <row r="375" spans="4:21" ht="30" customHeight="1" x14ac:dyDescent="0.25">
      <c r="D375" s="163"/>
      <c r="E375" s="163"/>
      <c r="F375" s="163"/>
      <c r="G375" s="163"/>
      <c r="H375" s="163"/>
      <c r="I375" s="163"/>
      <c r="J375" s="163"/>
      <c r="K375" s="163"/>
      <c r="L375" s="163"/>
      <c r="M375" s="163"/>
      <c r="N375" s="163"/>
      <c r="O375" s="847" t="s">
        <v>1077</v>
      </c>
      <c r="P375" s="872" t="s">
        <v>1078</v>
      </c>
      <c r="Q375" s="849">
        <v>296</v>
      </c>
      <c r="R375" s="850" t="s">
        <v>1079</v>
      </c>
      <c r="S375" s="878">
        <v>40</v>
      </c>
      <c r="T375" s="850"/>
    </row>
    <row r="376" spans="4:21" ht="30" customHeight="1" x14ac:dyDescent="0.25">
      <c r="D376" s="163"/>
      <c r="E376" s="163"/>
      <c r="F376" s="163"/>
      <c r="G376" s="163"/>
      <c r="H376" s="163"/>
      <c r="I376" s="163"/>
      <c r="J376" s="169">
        <v>8</v>
      </c>
      <c r="K376" s="163"/>
      <c r="L376" s="163"/>
      <c r="M376" s="163"/>
      <c r="N376" s="170">
        <v>8</v>
      </c>
      <c r="O376" s="852" t="s">
        <v>1080</v>
      </c>
      <c r="P376" s="844" t="s">
        <v>111</v>
      </c>
      <c r="Q376" s="845"/>
      <c r="R376" s="845"/>
      <c r="S376" s="846"/>
      <c r="T376" s="845"/>
    </row>
    <row r="377" spans="4:21" ht="30" customHeight="1" x14ac:dyDescent="0.25">
      <c r="D377" s="163"/>
      <c r="E377" s="163"/>
      <c r="F377" s="163"/>
      <c r="G377" s="163"/>
      <c r="H377" s="163"/>
      <c r="I377" s="163"/>
      <c r="J377" s="163"/>
      <c r="K377" s="163"/>
      <c r="L377" s="163"/>
      <c r="M377" s="163"/>
      <c r="N377" s="163"/>
      <c r="O377" s="847" t="s">
        <v>1081</v>
      </c>
      <c r="P377" s="872" t="s">
        <v>1082</v>
      </c>
      <c r="Q377" s="849">
        <v>297</v>
      </c>
      <c r="R377" s="850" t="s">
        <v>1083</v>
      </c>
      <c r="S377" s="878">
        <v>36</v>
      </c>
      <c r="T377" s="850"/>
    </row>
    <row r="378" spans="4:21" ht="30" customHeight="1" x14ac:dyDescent="0.25">
      <c r="D378" s="163"/>
      <c r="E378" s="163"/>
      <c r="F378" s="163"/>
      <c r="G378" s="163"/>
      <c r="H378" s="163"/>
      <c r="I378" s="163"/>
      <c r="J378" s="163"/>
      <c r="K378" s="163"/>
      <c r="L378" s="163"/>
      <c r="M378" s="163"/>
      <c r="N378" s="163"/>
      <c r="O378" s="847" t="s">
        <v>1084</v>
      </c>
      <c r="P378" s="872" t="s">
        <v>1085</v>
      </c>
      <c r="Q378" s="849">
        <v>298</v>
      </c>
      <c r="R378" s="850" t="s">
        <v>1083</v>
      </c>
      <c r="S378" s="878">
        <v>36</v>
      </c>
      <c r="T378" s="850"/>
    </row>
    <row r="379" spans="4:21" ht="30" customHeight="1" x14ac:dyDescent="0.25">
      <c r="D379" s="163"/>
      <c r="E379" s="163"/>
      <c r="F379" s="163"/>
      <c r="G379" s="163"/>
      <c r="H379" s="163"/>
      <c r="I379" s="163"/>
      <c r="J379" s="163"/>
      <c r="K379" s="163"/>
      <c r="L379" s="163"/>
      <c r="M379" s="163"/>
      <c r="N379" s="163"/>
      <c r="O379" s="847" t="s">
        <v>1086</v>
      </c>
      <c r="P379" s="872" t="s">
        <v>1087</v>
      </c>
      <c r="Q379" s="849">
        <v>299</v>
      </c>
      <c r="R379" s="850" t="s">
        <v>1083</v>
      </c>
      <c r="S379" s="878">
        <v>36</v>
      </c>
      <c r="T379" s="850"/>
    </row>
    <row r="380" spans="4:21" ht="30" customHeight="1" x14ac:dyDescent="0.25">
      <c r="D380" s="163"/>
      <c r="E380" s="163"/>
      <c r="F380" s="163"/>
      <c r="G380" s="163"/>
      <c r="H380" s="163"/>
      <c r="I380" s="163"/>
      <c r="J380" s="163"/>
      <c r="K380" s="163"/>
      <c r="L380" s="163"/>
      <c r="M380" s="163"/>
      <c r="N380" s="163"/>
      <c r="O380" s="847" t="s">
        <v>1088</v>
      </c>
      <c r="P380" s="872" t="s">
        <v>1089</v>
      </c>
      <c r="Q380" s="865">
        <v>300</v>
      </c>
      <c r="R380" s="850" t="s">
        <v>1090</v>
      </c>
      <c r="S380" s="878">
        <v>20</v>
      </c>
      <c r="T380" s="850"/>
    </row>
    <row r="381" spans="4:21" ht="30" customHeight="1" x14ac:dyDescent="0.25">
      <c r="D381" s="163"/>
      <c r="E381" s="163"/>
      <c r="F381" s="163"/>
      <c r="G381" s="163"/>
      <c r="H381" s="163"/>
      <c r="I381" s="163"/>
      <c r="J381" s="163"/>
      <c r="K381" s="163"/>
      <c r="L381" s="163"/>
      <c r="M381" s="163"/>
      <c r="N381" s="163"/>
      <c r="O381" s="847" t="s">
        <v>1091</v>
      </c>
      <c r="P381" s="872" t="s">
        <v>1092</v>
      </c>
      <c r="Q381" s="849">
        <v>301</v>
      </c>
      <c r="R381" s="850" t="s">
        <v>1093</v>
      </c>
      <c r="S381" s="878">
        <v>40</v>
      </c>
      <c r="T381" s="850"/>
    </row>
    <row r="382" spans="4:21" ht="30" customHeight="1" x14ac:dyDescent="0.25">
      <c r="D382" s="163"/>
      <c r="E382" s="163"/>
      <c r="F382" s="163"/>
      <c r="G382" s="163"/>
      <c r="H382" s="163"/>
      <c r="I382" s="163"/>
      <c r="J382" s="163"/>
      <c r="K382" s="163"/>
      <c r="L382" s="163"/>
      <c r="M382" s="163"/>
      <c r="N382" s="163"/>
      <c r="O382" s="847" t="s">
        <v>1094</v>
      </c>
      <c r="P382" s="872" t="s">
        <v>1095</v>
      </c>
      <c r="Q382" s="849">
        <v>302</v>
      </c>
      <c r="R382" s="850" t="s">
        <v>1096</v>
      </c>
      <c r="S382" s="878">
        <v>100</v>
      </c>
      <c r="T382" s="850"/>
    </row>
    <row r="383" spans="4:21" ht="30" customHeight="1" x14ac:dyDescent="0.25">
      <c r="D383" s="163"/>
      <c r="E383" s="163"/>
      <c r="F383" s="163"/>
      <c r="G383" s="163"/>
      <c r="H383" s="163"/>
      <c r="I383" s="163"/>
      <c r="J383" s="163"/>
      <c r="K383" s="163"/>
      <c r="L383" s="163"/>
      <c r="M383" s="163"/>
      <c r="N383" s="163"/>
      <c r="O383" s="847" t="s">
        <v>1097</v>
      </c>
      <c r="P383" s="872" t="s">
        <v>1098</v>
      </c>
      <c r="Q383" s="849">
        <v>303</v>
      </c>
      <c r="R383" s="850" t="s">
        <v>1090</v>
      </c>
      <c r="S383" s="878">
        <v>1</v>
      </c>
      <c r="T383" s="850"/>
    </row>
    <row r="384" spans="4:21" ht="30" customHeight="1" x14ac:dyDescent="0.25">
      <c r="D384" s="163"/>
      <c r="E384" s="163"/>
      <c r="F384" s="163"/>
      <c r="G384" s="163"/>
      <c r="H384" s="163"/>
      <c r="I384" s="163"/>
      <c r="J384" s="163"/>
      <c r="K384" s="163"/>
      <c r="L384" s="163"/>
      <c r="M384" s="163"/>
      <c r="N384" s="163"/>
      <c r="O384" s="847" t="s">
        <v>1099</v>
      </c>
      <c r="P384" s="872" t="s">
        <v>1100</v>
      </c>
      <c r="Q384" s="849">
        <v>304</v>
      </c>
      <c r="R384" s="850" t="s">
        <v>1090</v>
      </c>
      <c r="S384" s="878">
        <v>1</v>
      </c>
      <c r="T384" s="850"/>
    </row>
    <row r="385" spans="4:21" ht="30" customHeight="1" x14ac:dyDescent="0.25">
      <c r="D385" s="163"/>
      <c r="E385" s="163"/>
      <c r="F385" s="163"/>
      <c r="G385" s="163"/>
      <c r="H385" s="163"/>
      <c r="I385" s="163"/>
      <c r="J385" s="169">
        <v>3</v>
      </c>
      <c r="K385" s="163"/>
      <c r="L385" s="163"/>
      <c r="M385" s="163"/>
      <c r="N385" s="170">
        <v>3</v>
      </c>
      <c r="O385" s="852" t="s">
        <v>1101</v>
      </c>
      <c r="P385" s="844" t="s">
        <v>1102</v>
      </c>
      <c r="Q385" s="845"/>
      <c r="R385" s="845"/>
      <c r="S385" s="846"/>
      <c r="T385" s="845"/>
    </row>
    <row r="386" spans="4:21" ht="30" customHeight="1" x14ac:dyDescent="0.25">
      <c r="D386" s="163"/>
      <c r="E386" s="163"/>
      <c r="F386" s="163"/>
      <c r="G386" s="163"/>
      <c r="H386" s="163"/>
      <c r="I386" s="163"/>
      <c r="J386" s="163"/>
      <c r="K386" s="163"/>
      <c r="L386" s="163"/>
      <c r="M386" s="163"/>
      <c r="N386" s="163"/>
      <c r="O386" s="847" t="s">
        <v>1103</v>
      </c>
      <c r="P386" s="872" t="s">
        <v>1104</v>
      </c>
      <c r="Q386" s="849">
        <v>305</v>
      </c>
      <c r="R386" s="850" t="s">
        <v>1076</v>
      </c>
      <c r="S386" s="878">
        <v>4</v>
      </c>
      <c r="T386" s="850"/>
    </row>
    <row r="387" spans="4:21" ht="30" customHeight="1" x14ac:dyDescent="0.25">
      <c r="D387" s="163"/>
      <c r="E387" s="163"/>
      <c r="F387" s="163"/>
      <c r="G387" s="163"/>
      <c r="H387" s="163"/>
      <c r="I387" s="163"/>
      <c r="J387" s="163"/>
      <c r="K387" s="163"/>
      <c r="L387" s="163"/>
      <c r="M387" s="163"/>
      <c r="N387" s="163"/>
      <c r="O387" s="847" t="s">
        <v>1105</v>
      </c>
      <c r="P387" s="872" t="s">
        <v>1106</v>
      </c>
      <c r="Q387" s="849">
        <v>306</v>
      </c>
      <c r="R387" s="850" t="s">
        <v>1076</v>
      </c>
      <c r="S387" s="878">
        <v>28</v>
      </c>
      <c r="T387" s="850"/>
    </row>
    <row r="388" spans="4:21" ht="30" customHeight="1" x14ac:dyDescent="0.25">
      <c r="D388" s="163"/>
      <c r="E388" s="163"/>
      <c r="F388" s="163"/>
      <c r="G388" s="163"/>
      <c r="H388" s="163"/>
      <c r="I388" s="163"/>
      <c r="J388" s="163"/>
      <c r="K388" s="163"/>
      <c r="L388" s="163"/>
      <c r="M388" s="163"/>
      <c r="N388" s="163"/>
      <c r="O388" s="847" t="s">
        <v>1107</v>
      </c>
      <c r="P388" s="872" t="s">
        <v>1108</v>
      </c>
      <c r="Q388" s="849">
        <v>307</v>
      </c>
      <c r="R388" s="850" t="s">
        <v>1076</v>
      </c>
      <c r="S388" s="878">
        <v>10</v>
      </c>
      <c r="T388" s="850"/>
    </row>
    <row r="389" spans="4:21" ht="30" customHeight="1" x14ac:dyDescent="0.25">
      <c r="D389" s="163"/>
      <c r="E389" s="163"/>
      <c r="F389" s="163"/>
      <c r="G389" s="163"/>
      <c r="H389" s="163"/>
      <c r="I389" s="163"/>
      <c r="J389" s="169">
        <v>3</v>
      </c>
      <c r="K389" s="163"/>
      <c r="L389" s="163"/>
      <c r="M389" s="163"/>
      <c r="N389" s="170">
        <v>3</v>
      </c>
      <c r="O389" s="852" t="s">
        <v>1109</v>
      </c>
      <c r="P389" s="844" t="s">
        <v>113</v>
      </c>
      <c r="Q389" s="845"/>
      <c r="R389" s="845"/>
      <c r="S389" s="846"/>
      <c r="T389" s="845"/>
    </row>
    <row r="390" spans="4:21" ht="30" customHeight="1" x14ac:dyDescent="0.25">
      <c r="D390" s="163"/>
      <c r="E390" s="163"/>
      <c r="F390" s="163"/>
      <c r="G390" s="163"/>
      <c r="H390" s="163"/>
      <c r="I390" s="163"/>
      <c r="J390" s="163"/>
      <c r="K390" s="163"/>
      <c r="L390" s="163"/>
      <c r="M390" s="163"/>
      <c r="N390" s="163"/>
      <c r="O390" s="847" t="s">
        <v>1110</v>
      </c>
      <c r="P390" s="872" t="s">
        <v>1111</v>
      </c>
      <c r="Q390" s="849">
        <v>308</v>
      </c>
      <c r="R390" s="850" t="s">
        <v>1112</v>
      </c>
      <c r="S390" s="878">
        <v>1</v>
      </c>
      <c r="T390" s="850"/>
    </row>
    <row r="391" spans="4:21" ht="30" customHeight="1" x14ac:dyDescent="0.25">
      <c r="D391" s="163"/>
      <c r="E391" s="163"/>
      <c r="F391" s="163"/>
      <c r="G391" s="163"/>
      <c r="H391" s="163"/>
      <c r="I391" s="163"/>
      <c r="J391" s="163"/>
      <c r="K391" s="163"/>
      <c r="L391" s="163"/>
      <c r="M391" s="163"/>
      <c r="N391" s="163"/>
      <c r="O391" s="847" t="s">
        <v>1113</v>
      </c>
      <c r="P391" s="872" t="s">
        <v>1114</v>
      </c>
      <c r="Q391" s="849">
        <v>309</v>
      </c>
      <c r="R391" s="850" t="s">
        <v>380</v>
      </c>
      <c r="S391" s="878">
        <v>1</v>
      </c>
      <c r="T391" s="850"/>
    </row>
    <row r="392" spans="4:21" ht="30" customHeight="1" x14ac:dyDescent="0.25">
      <c r="D392" s="163"/>
      <c r="E392" s="163"/>
      <c r="F392" s="163"/>
      <c r="G392" s="163"/>
      <c r="H392" s="163"/>
      <c r="I392" s="163"/>
      <c r="J392" s="163"/>
      <c r="K392" s="163"/>
      <c r="L392" s="163"/>
      <c r="M392" s="163"/>
      <c r="N392" s="163"/>
      <c r="O392" s="847" t="s">
        <v>1115</v>
      </c>
      <c r="P392" s="872" t="s">
        <v>1116</v>
      </c>
      <c r="Q392" s="849">
        <v>310</v>
      </c>
      <c r="R392" s="850" t="s">
        <v>380</v>
      </c>
      <c r="S392" s="878">
        <v>1</v>
      </c>
      <c r="T392" s="850"/>
    </row>
    <row r="393" spans="4:21" ht="30" customHeight="1" x14ac:dyDescent="0.25">
      <c r="D393" s="163"/>
      <c r="E393" s="163"/>
      <c r="F393" s="163"/>
      <c r="G393" s="163"/>
      <c r="H393" s="163"/>
      <c r="I393" s="163"/>
      <c r="J393" s="169">
        <v>6</v>
      </c>
      <c r="K393" s="163"/>
      <c r="L393" s="163"/>
      <c r="M393" s="163"/>
      <c r="N393" s="170">
        <v>6</v>
      </c>
      <c r="O393" s="852" t="s">
        <v>1117</v>
      </c>
      <c r="P393" s="844" t="s">
        <v>1118</v>
      </c>
      <c r="Q393" s="845"/>
      <c r="R393" s="845"/>
      <c r="S393" s="846"/>
      <c r="T393" s="845"/>
    </row>
    <row r="394" spans="4:21" ht="30" customHeight="1" x14ac:dyDescent="0.25">
      <c r="D394" s="163"/>
      <c r="E394" s="163"/>
      <c r="F394" s="163"/>
      <c r="G394" s="163"/>
      <c r="H394" s="163"/>
      <c r="I394" s="163"/>
      <c r="J394" s="163"/>
      <c r="K394" s="163"/>
      <c r="L394" s="163"/>
      <c r="M394" s="163"/>
      <c r="N394" s="163"/>
      <c r="O394" s="847" t="s">
        <v>1119</v>
      </c>
      <c r="P394" s="872" t="s">
        <v>1120</v>
      </c>
      <c r="Q394" s="849">
        <v>311</v>
      </c>
      <c r="R394" s="850" t="s">
        <v>1121</v>
      </c>
      <c r="S394" s="878">
        <v>1</v>
      </c>
      <c r="T394" s="850"/>
    </row>
    <row r="395" spans="4:21" ht="30" customHeight="1" x14ac:dyDescent="0.25">
      <c r="D395" s="163"/>
      <c r="E395" s="163"/>
      <c r="F395" s="163"/>
      <c r="G395" s="163"/>
      <c r="H395" s="163"/>
      <c r="I395" s="163"/>
      <c r="J395" s="163"/>
      <c r="K395" s="163"/>
      <c r="L395" s="163"/>
      <c r="M395" s="163"/>
      <c r="N395" s="163"/>
      <c r="O395" s="847" t="s">
        <v>1122</v>
      </c>
      <c r="P395" s="872" t="s">
        <v>1123</v>
      </c>
      <c r="Q395" s="849">
        <v>312</v>
      </c>
      <c r="R395" s="850" t="s">
        <v>1124</v>
      </c>
      <c r="S395" s="878">
        <v>1</v>
      </c>
      <c r="T395" s="850"/>
    </row>
    <row r="396" spans="4:21" ht="30" customHeight="1" x14ac:dyDescent="0.25">
      <c r="D396" s="163"/>
      <c r="E396" s="163"/>
      <c r="F396" s="163"/>
      <c r="G396" s="163"/>
      <c r="H396" s="163"/>
      <c r="I396" s="163"/>
      <c r="J396" s="163"/>
      <c r="K396" s="163"/>
      <c r="L396" s="163"/>
      <c r="M396" s="163"/>
      <c r="N396" s="163"/>
      <c r="O396" s="847" t="s">
        <v>1125</v>
      </c>
      <c r="P396" s="872" t="s">
        <v>1126</v>
      </c>
      <c r="Q396" s="849">
        <v>313</v>
      </c>
      <c r="R396" s="850" t="s">
        <v>1127</v>
      </c>
      <c r="S396" s="878">
        <v>1</v>
      </c>
      <c r="T396" s="850"/>
    </row>
    <row r="397" spans="4:21" ht="30" customHeight="1" x14ac:dyDescent="0.25">
      <c r="D397" s="163"/>
      <c r="E397" s="163"/>
      <c r="F397" s="163"/>
      <c r="G397" s="163"/>
      <c r="H397" s="163"/>
      <c r="I397" s="163"/>
      <c r="J397" s="163"/>
      <c r="K397" s="163"/>
      <c r="L397" s="163"/>
      <c r="M397" s="163"/>
      <c r="N397" s="163"/>
      <c r="O397" s="847" t="s">
        <v>1128</v>
      </c>
      <c r="P397" s="872" t="s">
        <v>1129</v>
      </c>
      <c r="Q397" s="849">
        <v>314</v>
      </c>
      <c r="R397" s="850" t="s">
        <v>1130</v>
      </c>
      <c r="S397" s="878">
        <v>4</v>
      </c>
      <c r="T397" s="850"/>
    </row>
    <row r="398" spans="4:21" ht="30" customHeight="1" x14ac:dyDescent="0.25">
      <c r="D398" s="163"/>
      <c r="E398" s="163"/>
      <c r="F398" s="163"/>
      <c r="G398" s="163"/>
      <c r="H398" s="163"/>
      <c r="I398" s="163"/>
      <c r="J398" s="163"/>
      <c r="K398" s="163"/>
      <c r="L398" s="163"/>
      <c r="M398" s="163"/>
      <c r="N398" s="163"/>
      <c r="O398" s="847" t="s">
        <v>1131</v>
      </c>
      <c r="P398" s="872" t="s">
        <v>1132</v>
      </c>
      <c r="Q398" s="849">
        <v>315</v>
      </c>
      <c r="R398" s="850" t="s">
        <v>1133</v>
      </c>
      <c r="S398" s="878">
        <v>60</v>
      </c>
      <c r="T398" s="850"/>
    </row>
    <row r="399" spans="4:21" ht="30" customHeight="1" x14ac:dyDescent="0.25">
      <c r="D399" s="163"/>
      <c r="E399" s="163"/>
      <c r="F399" s="163"/>
      <c r="G399" s="163"/>
      <c r="H399" s="163"/>
      <c r="I399" s="163"/>
      <c r="J399" s="163"/>
      <c r="K399" s="163"/>
      <c r="L399" s="163"/>
      <c r="M399" s="163"/>
      <c r="N399" s="163"/>
      <c r="O399" s="847" t="s">
        <v>1134</v>
      </c>
      <c r="P399" s="872" t="s">
        <v>1135</v>
      </c>
      <c r="Q399" s="849">
        <v>316</v>
      </c>
      <c r="R399" s="850" t="s">
        <v>1136</v>
      </c>
      <c r="S399" s="878">
        <v>60</v>
      </c>
      <c r="T399" s="850"/>
    </row>
    <row r="400" spans="4:21" ht="30" customHeight="1" x14ac:dyDescent="0.25">
      <c r="D400" s="163"/>
      <c r="E400" s="163"/>
      <c r="F400" s="164">
        <v>9</v>
      </c>
      <c r="G400" s="163"/>
      <c r="H400" s="163"/>
      <c r="I400" s="169">
        <f>SUM(J401:J469)</f>
        <v>37</v>
      </c>
      <c r="J400" s="163"/>
      <c r="K400" s="163"/>
      <c r="L400" s="163"/>
      <c r="M400" s="170">
        <f>SUM(N401:N469)</f>
        <v>62</v>
      </c>
      <c r="N400" s="163"/>
      <c r="O400" s="840">
        <v>2.4</v>
      </c>
      <c r="P400" s="841" t="s">
        <v>115</v>
      </c>
      <c r="Q400" s="840"/>
      <c r="R400" s="840"/>
      <c r="S400" s="842"/>
      <c r="T400" s="840"/>
      <c r="U400" s="212">
        <v>17</v>
      </c>
    </row>
    <row r="401" spans="4:20" ht="30" customHeight="1" x14ac:dyDescent="0.25">
      <c r="D401" s="163"/>
      <c r="E401" s="163"/>
      <c r="F401" s="163"/>
      <c r="G401" s="163"/>
      <c r="H401" s="163"/>
      <c r="I401" s="163"/>
      <c r="J401" s="169">
        <v>5</v>
      </c>
      <c r="K401" s="163"/>
      <c r="L401" s="163"/>
      <c r="M401" s="163"/>
      <c r="N401" s="170">
        <v>11</v>
      </c>
      <c r="O401" s="852" t="s">
        <v>1137</v>
      </c>
      <c r="P401" s="844" t="s">
        <v>1138</v>
      </c>
      <c r="Q401" s="845"/>
      <c r="R401" s="845"/>
      <c r="S401" s="846"/>
      <c r="T401" s="845"/>
    </row>
    <row r="402" spans="4:20" ht="30" customHeight="1" x14ac:dyDescent="0.25">
      <c r="D402" s="163"/>
      <c r="E402" s="163"/>
      <c r="F402" s="163"/>
      <c r="G402" s="163"/>
      <c r="H402" s="163"/>
      <c r="I402" s="163"/>
      <c r="J402" s="163"/>
      <c r="K402" s="163"/>
      <c r="L402" s="163"/>
      <c r="M402" s="163"/>
      <c r="N402" s="163"/>
      <c r="O402" s="988" t="s">
        <v>1139</v>
      </c>
      <c r="P402" s="992" t="s">
        <v>1140</v>
      </c>
      <c r="Q402" s="849">
        <v>317</v>
      </c>
      <c r="R402" s="850" t="s">
        <v>1141</v>
      </c>
      <c r="S402" s="879">
        <v>40</v>
      </c>
      <c r="T402" s="850"/>
    </row>
    <row r="403" spans="4:20" ht="30" customHeight="1" x14ac:dyDescent="0.25">
      <c r="D403" s="163"/>
      <c r="E403" s="163"/>
      <c r="F403" s="163"/>
      <c r="G403" s="163"/>
      <c r="H403" s="163"/>
      <c r="I403" s="163"/>
      <c r="J403" s="163"/>
      <c r="K403" s="163"/>
      <c r="L403" s="163"/>
      <c r="M403" s="163"/>
      <c r="N403" s="163"/>
      <c r="O403" s="988"/>
      <c r="P403" s="992"/>
      <c r="Q403" s="849">
        <v>318</v>
      </c>
      <c r="R403" s="850" t="s">
        <v>1142</v>
      </c>
      <c r="S403" s="879">
        <v>400</v>
      </c>
      <c r="T403" s="850"/>
    </row>
    <row r="404" spans="4:20" ht="30" customHeight="1" x14ac:dyDescent="0.25">
      <c r="D404" s="163"/>
      <c r="E404" s="163"/>
      <c r="F404" s="163"/>
      <c r="G404" s="163"/>
      <c r="H404" s="163"/>
      <c r="I404" s="163"/>
      <c r="J404" s="163"/>
      <c r="K404" s="163"/>
      <c r="L404" s="163"/>
      <c r="M404" s="163"/>
      <c r="N404" s="163"/>
      <c r="O404" s="988"/>
      <c r="P404" s="992"/>
      <c r="Q404" s="849">
        <v>319</v>
      </c>
      <c r="R404" s="850" t="s">
        <v>1143</v>
      </c>
      <c r="S404" s="879">
        <v>120</v>
      </c>
      <c r="T404" s="850"/>
    </row>
    <row r="405" spans="4:20" ht="30" customHeight="1" x14ac:dyDescent="0.25">
      <c r="D405" s="163"/>
      <c r="E405" s="163"/>
      <c r="F405" s="163"/>
      <c r="G405" s="163"/>
      <c r="H405" s="163"/>
      <c r="I405" s="163"/>
      <c r="J405" s="163"/>
      <c r="K405" s="163"/>
      <c r="L405" s="163"/>
      <c r="M405" s="163"/>
      <c r="N405" s="163"/>
      <c r="O405" s="847" t="s">
        <v>1144</v>
      </c>
      <c r="P405" s="848" t="s">
        <v>1145</v>
      </c>
      <c r="Q405" s="849">
        <v>320</v>
      </c>
      <c r="R405" s="850" t="s">
        <v>1146</v>
      </c>
      <c r="S405" s="879">
        <v>16</v>
      </c>
      <c r="T405" s="850"/>
    </row>
    <row r="406" spans="4:20" ht="30" customHeight="1" x14ac:dyDescent="0.25">
      <c r="D406" s="163"/>
      <c r="E406" s="163"/>
      <c r="F406" s="163"/>
      <c r="G406" s="163"/>
      <c r="H406" s="163"/>
      <c r="I406" s="163"/>
      <c r="J406" s="163"/>
      <c r="K406" s="163"/>
      <c r="L406" s="163"/>
      <c r="M406" s="163"/>
      <c r="N406" s="163"/>
      <c r="O406" s="988" t="s">
        <v>1147</v>
      </c>
      <c r="P406" s="992" t="s">
        <v>1148</v>
      </c>
      <c r="Q406" s="849">
        <v>321</v>
      </c>
      <c r="R406" s="850" t="s">
        <v>1149</v>
      </c>
      <c r="S406" s="879">
        <v>100</v>
      </c>
      <c r="T406" s="850"/>
    </row>
    <row r="407" spans="4:20" ht="30" customHeight="1" x14ac:dyDescent="0.25">
      <c r="D407" s="163"/>
      <c r="E407" s="163"/>
      <c r="F407" s="163"/>
      <c r="G407" s="163"/>
      <c r="H407" s="163"/>
      <c r="I407" s="163"/>
      <c r="J407" s="163"/>
      <c r="K407" s="163"/>
      <c r="L407" s="163"/>
      <c r="M407" s="163"/>
      <c r="N407" s="163"/>
      <c r="O407" s="988"/>
      <c r="P407" s="992"/>
      <c r="Q407" s="849">
        <v>322</v>
      </c>
      <c r="R407" s="850" t="s">
        <v>1150</v>
      </c>
      <c r="S407" s="879">
        <v>40</v>
      </c>
      <c r="T407" s="850"/>
    </row>
    <row r="408" spans="4:20" ht="30" customHeight="1" x14ac:dyDescent="0.25">
      <c r="D408" s="163"/>
      <c r="E408" s="163"/>
      <c r="F408" s="163"/>
      <c r="G408" s="163"/>
      <c r="H408" s="163"/>
      <c r="I408" s="163"/>
      <c r="J408" s="163"/>
      <c r="K408" s="163"/>
      <c r="L408" s="163"/>
      <c r="M408" s="163"/>
      <c r="N408" s="163"/>
      <c r="O408" s="988"/>
      <c r="P408" s="992"/>
      <c r="Q408" s="849">
        <v>323</v>
      </c>
      <c r="R408" s="850" t="s">
        <v>1151</v>
      </c>
      <c r="S408" s="879">
        <v>1</v>
      </c>
      <c r="T408" s="850"/>
    </row>
    <row r="409" spans="4:20" ht="30" customHeight="1" x14ac:dyDescent="0.25">
      <c r="D409" s="163"/>
      <c r="E409" s="163"/>
      <c r="F409" s="163"/>
      <c r="G409" s="163"/>
      <c r="H409" s="163"/>
      <c r="I409" s="163"/>
      <c r="J409" s="163"/>
      <c r="K409" s="163"/>
      <c r="L409" s="163"/>
      <c r="M409" s="163"/>
      <c r="N409" s="163"/>
      <c r="O409" s="847" t="s">
        <v>1152</v>
      </c>
      <c r="P409" s="848" t="s">
        <v>1153</v>
      </c>
      <c r="Q409" s="849">
        <v>324</v>
      </c>
      <c r="R409" s="850" t="s">
        <v>1154</v>
      </c>
      <c r="S409" s="879">
        <v>4</v>
      </c>
      <c r="T409" s="850"/>
    </row>
    <row r="410" spans="4:20" ht="30" customHeight="1" x14ac:dyDescent="0.25">
      <c r="D410" s="163"/>
      <c r="E410" s="163"/>
      <c r="F410" s="163"/>
      <c r="G410" s="163"/>
      <c r="H410" s="163"/>
      <c r="I410" s="163"/>
      <c r="J410" s="163"/>
      <c r="K410" s="163"/>
      <c r="L410" s="163"/>
      <c r="M410" s="163"/>
      <c r="N410" s="163"/>
      <c r="O410" s="988" t="s">
        <v>1155</v>
      </c>
      <c r="P410" s="992" t="s">
        <v>1156</v>
      </c>
      <c r="Q410" s="849">
        <v>325</v>
      </c>
      <c r="R410" s="850" t="s">
        <v>1157</v>
      </c>
      <c r="S410" s="879">
        <v>6</v>
      </c>
      <c r="T410" s="850"/>
    </row>
    <row r="411" spans="4:20" ht="30" customHeight="1" x14ac:dyDescent="0.25">
      <c r="D411" s="163"/>
      <c r="E411" s="163"/>
      <c r="F411" s="163"/>
      <c r="G411" s="163"/>
      <c r="H411" s="163"/>
      <c r="I411" s="163"/>
      <c r="J411" s="163"/>
      <c r="K411" s="163"/>
      <c r="L411" s="163"/>
      <c r="M411" s="163"/>
      <c r="N411" s="163"/>
      <c r="O411" s="988"/>
      <c r="P411" s="992"/>
      <c r="Q411" s="849">
        <v>326</v>
      </c>
      <c r="R411" s="850" t="s">
        <v>1158</v>
      </c>
      <c r="S411" s="879">
        <v>4</v>
      </c>
      <c r="T411" s="850"/>
    </row>
    <row r="412" spans="4:20" ht="30" customHeight="1" x14ac:dyDescent="0.25">
      <c r="D412" s="163"/>
      <c r="E412" s="163"/>
      <c r="F412" s="163"/>
      <c r="G412" s="163"/>
      <c r="H412" s="163"/>
      <c r="I412" s="163"/>
      <c r="J412" s="163"/>
      <c r="K412" s="163"/>
      <c r="L412" s="163"/>
      <c r="M412" s="163"/>
      <c r="N412" s="163"/>
      <c r="O412" s="988"/>
      <c r="P412" s="992"/>
      <c r="Q412" s="849">
        <v>327</v>
      </c>
      <c r="R412" s="850" t="s">
        <v>1159</v>
      </c>
      <c r="S412" s="879">
        <v>0.8</v>
      </c>
      <c r="T412" s="850"/>
    </row>
    <row r="413" spans="4:20" ht="30" customHeight="1" x14ac:dyDescent="0.25">
      <c r="D413" s="163"/>
      <c r="E413" s="163"/>
      <c r="F413" s="163"/>
      <c r="G413" s="163"/>
      <c r="H413" s="163"/>
      <c r="I413" s="163"/>
      <c r="J413" s="169">
        <v>1</v>
      </c>
      <c r="K413" s="163"/>
      <c r="L413" s="163"/>
      <c r="M413" s="163"/>
      <c r="N413" s="170">
        <v>1</v>
      </c>
      <c r="O413" s="852" t="s">
        <v>1160</v>
      </c>
      <c r="P413" s="844" t="s">
        <v>1161</v>
      </c>
      <c r="Q413" s="845"/>
      <c r="R413" s="845"/>
      <c r="S413" s="846"/>
      <c r="T413" s="845"/>
    </row>
    <row r="414" spans="4:20" ht="30" customHeight="1" x14ac:dyDescent="0.25">
      <c r="D414" s="163"/>
      <c r="E414" s="163"/>
      <c r="F414" s="163"/>
      <c r="G414" s="163"/>
      <c r="H414" s="163"/>
      <c r="I414" s="163"/>
      <c r="J414" s="163"/>
      <c r="K414" s="163"/>
      <c r="L414" s="163"/>
      <c r="M414" s="163"/>
      <c r="N414" s="163"/>
      <c r="O414" s="847" t="s">
        <v>1162</v>
      </c>
      <c r="P414" s="880" t="s">
        <v>1163</v>
      </c>
      <c r="Q414" s="849">
        <v>328</v>
      </c>
      <c r="R414" s="850" t="s">
        <v>1164</v>
      </c>
      <c r="S414" s="879">
        <v>90</v>
      </c>
      <c r="T414" s="850"/>
    </row>
    <row r="415" spans="4:20" ht="30" customHeight="1" x14ac:dyDescent="0.25">
      <c r="D415" s="163"/>
      <c r="E415" s="163"/>
      <c r="F415" s="163"/>
      <c r="G415" s="163"/>
      <c r="H415" s="163"/>
      <c r="I415" s="163"/>
      <c r="J415" s="169">
        <v>3</v>
      </c>
      <c r="K415" s="163"/>
      <c r="L415" s="163"/>
      <c r="M415" s="163"/>
      <c r="N415" s="170">
        <v>4</v>
      </c>
      <c r="O415" s="852" t="s">
        <v>1165</v>
      </c>
      <c r="P415" s="844" t="s">
        <v>1166</v>
      </c>
      <c r="Q415" s="845"/>
      <c r="R415" s="845"/>
      <c r="S415" s="846"/>
      <c r="T415" s="845"/>
    </row>
    <row r="416" spans="4:20" ht="30" customHeight="1" x14ac:dyDescent="0.25">
      <c r="D416" s="163"/>
      <c r="E416" s="163"/>
      <c r="F416" s="163"/>
      <c r="G416" s="163"/>
      <c r="H416" s="163"/>
      <c r="I416" s="163"/>
      <c r="J416" s="163"/>
      <c r="K416" s="163"/>
      <c r="L416" s="163"/>
      <c r="M416" s="163"/>
      <c r="N416" s="163"/>
      <c r="O416" s="847" t="s">
        <v>1167</v>
      </c>
      <c r="P416" s="848" t="s">
        <v>1168</v>
      </c>
      <c r="Q416" s="849">
        <v>329</v>
      </c>
      <c r="R416" s="850" t="s">
        <v>1169</v>
      </c>
      <c r="S416" s="878">
        <v>1</v>
      </c>
      <c r="T416" s="850"/>
    </row>
    <row r="417" spans="4:20" ht="30" customHeight="1" x14ac:dyDescent="0.25">
      <c r="D417" s="163"/>
      <c r="E417" s="163"/>
      <c r="F417" s="163"/>
      <c r="G417" s="163"/>
      <c r="H417" s="163"/>
      <c r="I417" s="163"/>
      <c r="J417" s="163"/>
      <c r="K417" s="163"/>
      <c r="L417" s="163"/>
      <c r="M417" s="163"/>
      <c r="N417" s="163"/>
      <c r="O417" s="988" t="s">
        <v>1170</v>
      </c>
      <c r="P417" s="992" t="s">
        <v>1171</v>
      </c>
      <c r="Q417" s="863">
        <v>330</v>
      </c>
      <c r="R417" s="850" t="s">
        <v>1172</v>
      </c>
      <c r="S417" s="878">
        <v>8</v>
      </c>
      <c r="T417" s="850"/>
    </row>
    <row r="418" spans="4:20" ht="30" customHeight="1" x14ac:dyDescent="0.25">
      <c r="D418" s="163"/>
      <c r="E418" s="163"/>
      <c r="F418" s="163"/>
      <c r="G418" s="163"/>
      <c r="H418" s="163"/>
      <c r="I418" s="163"/>
      <c r="J418" s="163"/>
      <c r="K418" s="163"/>
      <c r="L418" s="163"/>
      <c r="M418" s="163"/>
      <c r="N418" s="163"/>
      <c r="O418" s="988"/>
      <c r="P418" s="992"/>
      <c r="Q418" s="863">
        <v>331</v>
      </c>
      <c r="R418" s="850" t="s">
        <v>1173</v>
      </c>
      <c r="S418" s="878">
        <v>4</v>
      </c>
      <c r="T418" s="850"/>
    </row>
    <row r="419" spans="4:20" ht="30" customHeight="1" x14ac:dyDescent="0.25">
      <c r="D419" s="163"/>
      <c r="E419" s="163"/>
      <c r="F419" s="163"/>
      <c r="G419" s="163"/>
      <c r="H419" s="163"/>
      <c r="I419" s="163"/>
      <c r="J419" s="163"/>
      <c r="K419" s="163"/>
      <c r="L419" s="163"/>
      <c r="M419" s="163"/>
      <c r="N419" s="163"/>
      <c r="O419" s="847" t="s">
        <v>1174</v>
      </c>
      <c r="P419" s="848" t="s">
        <v>1175</v>
      </c>
      <c r="Q419" s="863">
        <v>332</v>
      </c>
      <c r="R419" s="850" t="s">
        <v>1176</v>
      </c>
      <c r="S419" s="878">
        <v>144</v>
      </c>
      <c r="T419" s="850"/>
    </row>
    <row r="420" spans="4:20" ht="30" customHeight="1" x14ac:dyDescent="0.25">
      <c r="D420" s="163"/>
      <c r="E420" s="163"/>
      <c r="F420" s="163"/>
      <c r="G420" s="163"/>
      <c r="H420" s="163"/>
      <c r="I420" s="163"/>
      <c r="J420" s="169">
        <v>5</v>
      </c>
      <c r="K420" s="163"/>
      <c r="L420" s="163"/>
      <c r="M420" s="163"/>
      <c r="N420" s="170">
        <v>17</v>
      </c>
      <c r="O420" s="852" t="s">
        <v>1177</v>
      </c>
      <c r="P420" s="844" t="s">
        <v>120</v>
      </c>
      <c r="Q420" s="845"/>
      <c r="R420" s="845"/>
      <c r="S420" s="846"/>
      <c r="T420" s="845"/>
    </row>
    <row r="421" spans="4:20" ht="30" customHeight="1" x14ac:dyDescent="0.25">
      <c r="D421" s="163"/>
      <c r="E421" s="163"/>
      <c r="F421" s="163"/>
      <c r="G421" s="163"/>
      <c r="H421" s="163"/>
      <c r="I421" s="163"/>
      <c r="J421" s="163"/>
      <c r="K421" s="163"/>
      <c r="L421" s="163"/>
      <c r="M421" s="163"/>
      <c r="N421" s="163"/>
      <c r="O421" s="988" t="s">
        <v>1178</v>
      </c>
      <c r="P421" s="997" t="s">
        <v>1179</v>
      </c>
      <c r="Q421" s="863">
        <v>333</v>
      </c>
      <c r="R421" s="874" t="s">
        <v>1180</v>
      </c>
      <c r="S421" s="881">
        <v>3</v>
      </c>
      <c r="T421" s="874"/>
    </row>
    <row r="422" spans="4:20" ht="30" customHeight="1" x14ac:dyDescent="0.25">
      <c r="D422" s="163"/>
      <c r="E422" s="163"/>
      <c r="F422" s="163"/>
      <c r="G422" s="163"/>
      <c r="H422" s="163"/>
      <c r="I422" s="163"/>
      <c r="J422" s="163"/>
      <c r="K422" s="163"/>
      <c r="L422" s="163"/>
      <c r="M422" s="163"/>
      <c r="N422" s="163"/>
      <c r="O422" s="988"/>
      <c r="P422" s="997"/>
      <c r="Q422" s="863">
        <v>334</v>
      </c>
      <c r="R422" s="874" t="s">
        <v>1181</v>
      </c>
      <c r="S422" s="881">
        <v>3</v>
      </c>
      <c r="T422" s="874"/>
    </row>
    <row r="423" spans="4:20" ht="30" customHeight="1" x14ac:dyDescent="0.25">
      <c r="D423" s="163"/>
      <c r="E423" s="163"/>
      <c r="F423" s="163"/>
      <c r="G423" s="163"/>
      <c r="H423" s="163"/>
      <c r="I423" s="163"/>
      <c r="J423" s="163"/>
      <c r="K423" s="163"/>
      <c r="L423" s="163"/>
      <c r="M423" s="163"/>
      <c r="N423" s="163"/>
      <c r="O423" s="988" t="s">
        <v>1182</v>
      </c>
      <c r="P423" s="997" t="s">
        <v>1183</v>
      </c>
      <c r="Q423" s="863">
        <v>335</v>
      </c>
      <c r="R423" s="874" t="s">
        <v>1184</v>
      </c>
      <c r="S423" s="881">
        <v>120</v>
      </c>
      <c r="T423" s="874"/>
    </row>
    <row r="424" spans="4:20" ht="30" customHeight="1" x14ac:dyDescent="0.25">
      <c r="D424" s="163"/>
      <c r="E424" s="163"/>
      <c r="F424" s="163"/>
      <c r="G424" s="163"/>
      <c r="H424" s="163"/>
      <c r="I424" s="163"/>
      <c r="J424" s="163"/>
      <c r="K424" s="163"/>
      <c r="L424" s="163"/>
      <c r="M424" s="163"/>
      <c r="N424" s="163"/>
      <c r="O424" s="988"/>
      <c r="P424" s="997"/>
      <c r="Q424" s="863">
        <v>336</v>
      </c>
      <c r="R424" s="874" t="s">
        <v>1185</v>
      </c>
      <c r="S424" s="881">
        <v>120</v>
      </c>
      <c r="T424" s="874"/>
    </row>
    <row r="425" spans="4:20" ht="30" customHeight="1" x14ac:dyDescent="0.25">
      <c r="D425" s="163"/>
      <c r="E425" s="163"/>
      <c r="F425" s="163"/>
      <c r="G425" s="163"/>
      <c r="H425" s="163"/>
      <c r="I425" s="163"/>
      <c r="J425" s="163"/>
      <c r="K425" s="163"/>
      <c r="L425" s="163"/>
      <c r="M425" s="163"/>
      <c r="N425" s="163"/>
      <c r="O425" s="988"/>
      <c r="P425" s="997"/>
      <c r="Q425" s="863">
        <v>337</v>
      </c>
      <c r="R425" s="874" t="s">
        <v>1186</v>
      </c>
      <c r="S425" s="881">
        <v>3000</v>
      </c>
      <c r="T425" s="874"/>
    </row>
    <row r="426" spans="4:20" ht="30" customHeight="1" x14ac:dyDescent="0.25">
      <c r="D426" s="163"/>
      <c r="E426" s="163"/>
      <c r="F426" s="163"/>
      <c r="G426" s="163"/>
      <c r="H426" s="163"/>
      <c r="I426" s="163"/>
      <c r="J426" s="163"/>
      <c r="K426" s="163"/>
      <c r="L426" s="163"/>
      <c r="M426" s="163"/>
      <c r="N426" s="163"/>
      <c r="O426" s="988"/>
      <c r="P426" s="997"/>
      <c r="Q426" s="863">
        <v>338</v>
      </c>
      <c r="R426" s="874" t="s">
        <v>1187</v>
      </c>
      <c r="S426" s="881">
        <v>40</v>
      </c>
      <c r="T426" s="874"/>
    </row>
    <row r="427" spans="4:20" ht="30" customHeight="1" x14ac:dyDescent="0.25">
      <c r="D427" s="163"/>
      <c r="E427" s="163"/>
      <c r="F427" s="163"/>
      <c r="G427" s="163"/>
      <c r="H427" s="163"/>
      <c r="I427" s="163"/>
      <c r="J427" s="163"/>
      <c r="K427" s="163"/>
      <c r="L427" s="163"/>
      <c r="M427" s="163"/>
      <c r="N427" s="163"/>
      <c r="O427" s="988"/>
      <c r="P427" s="997"/>
      <c r="Q427" s="863">
        <v>339</v>
      </c>
      <c r="R427" s="874" t="s">
        <v>1188</v>
      </c>
      <c r="S427" s="881">
        <v>40</v>
      </c>
      <c r="T427" s="874"/>
    </row>
    <row r="428" spans="4:20" ht="30" customHeight="1" x14ac:dyDescent="0.25">
      <c r="D428" s="163"/>
      <c r="E428" s="163"/>
      <c r="F428" s="163"/>
      <c r="G428" s="163"/>
      <c r="H428" s="163"/>
      <c r="I428" s="163"/>
      <c r="J428" s="163"/>
      <c r="K428" s="163"/>
      <c r="L428" s="163"/>
      <c r="M428" s="163"/>
      <c r="N428" s="163"/>
      <c r="O428" s="988"/>
      <c r="P428" s="997"/>
      <c r="Q428" s="863">
        <v>340</v>
      </c>
      <c r="R428" s="874" t="s">
        <v>1189</v>
      </c>
      <c r="S428" s="881">
        <v>6</v>
      </c>
      <c r="T428" s="874"/>
    </row>
    <row r="429" spans="4:20" ht="30" customHeight="1" x14ac:dyDescent="0.25">
      <c r="D429" s="163"/>
      <c r="E429" s="163"/>
      <c r="F429" s="163"/>
      <c r="G429" s="163"/>
      <c r="H429" s="163"/>
      <c r="I429" s="163"/>
      <c r="J429" s="163"/>
      <c r="K429" s="163"/>
      <c r="L429" s="163"/>
      <c r="M429" s="163"/>
      <c r="N429" s="163"/>
      <c r="O429" s="988" t="s">
        <v>1190</v>
      </c>
      <c r="P429" s="997" t="s">
        <v>1191</v>
      </c>
      <c r="Q429" s="849">
        <v>341</v>
      </c>
      <c r="R429" s="874" t="s">
        <v>1192</v>
      </c>
      <c r="S429" s="881">
        <v>4</v>
      </c>
      <c r="T429" s="874"/>
    </row>
    <row r="430" spans="4:20" ht="30" customHeight="1" x14ac:dyDescent="0.25">
      <c r="D430" s="163"/>
      <c r="E430" s="163"/>
      <c r="F430" s="163"/>
      <c r="G430" s="163"/>
      <c r="H430" s="163"/>
      <c r="I430" s="163"/>
      <c r="J430" s="163"/>
      <c r="K430" s="163"/>
      <c r="L430" s="163"/>
      <c r="M430" s="163"/>
      <c r="N430" s="163"/>
      <c r="O430" s="988"/>
      <c r="P430" s="997"/>
      <c r="Q430" s="863">
        <v>342</v>
      </c>
      <c r="R430" s="874" t="s">
        <v>1193</v>
      </c>
      <c r="S430" s="881">
        <v>100</v>
      </c>
      <c r="T430" s="874"/>
    </row>
    <row r="431" spans="4:20" ht="30" customHeight="1" x14ac:dyDescent="0.25">
      <c r="D431" s="163"/>
      <c r="E431" s="163"/>
      <c r="F431" s="163"/>
      <c r="G431" s="163"/>
      <c r="H431" s="163"/>
      <c r="I431" s="163"/>
      <c r="J431" s="163"/>
      <c r="K431" s="163"/>
      <c r="L431" s="163"/>
      <c r="M431" s="163"/>
      <c r="N431" s="163"/>
      <c r="O431" s="988"/>
      <c r="P431" s="997"/>
      <c r="Q431" s="863">
        <v>343</v>
      </c>
      <c r="R431" s="874" t="s">
        <v>1194</v>
      </c>
      <c r="S431" s="881">
        <v>120</v>
      </c>
      <c r="T431" s="874"/>
    </row>
    <row r="432" spans="4:20" ht="30" customHeight="1" x14ac:dyDescent="0.25">
      <c r="D432" s="163"/>
      <c r="E432" s="163"/>
      <c r="F432" s="163"/>
      <c r="G432" s="163"/>
      <c r="H432" s="163"/>
      <c r="I432" s="163"/>
      <c r="J432" s="163"/>
      <c r="K432" s="163"/>
      <c r="L432" s="163"/>
      <c r="M432" s="163"/>
      <c r="N432" s="163"/>
      <c r="O432" s="988" t="s">
        <v>1195</v>
      </c>
      <c r="P432" s="997" t="s">
        <v>1196</v>
      </c>
      <c r="Q432" s="863">
        <v>344</v>
      </c>
      <c r="R432" s="874" t="s">
        <v>1197</v>
      </c>
      <c r="S432" s="881">
        <v>20</v>
      </c>
      <c r="T432" s="874"/>
    </row>
    <row r="433" spans="4:20" ht="30" customHeight="1" x14ac:dyDescent="0.25">
      <c r="D433" s="163"/>
      <c r="E433" s="163"/>
      <c r="F433" s="163"/>
      <c r="G433" s="163"/>
      <c r="H433" s="163"/>
      <c r="I433" s="163"/>
      <c r="J433" s="163"/>
      <c r="K433" s="163"/>
      <c r="L433" s="163"/>
      <c r="M433" s="163"/>
      <c r="N433" s="163"/>
      <c r="O433" s="988"/>
      <c r="P433" s="997"/>
      <c r="Q433" s="863">
        <v>345</v>
      </c>
      <c r="R433" s="874" t="s">
        <v>1186</v>
      </c>
      <c r="S433" s="881">
        <v>400</v>
      </c>
      <c r="T433" s="874"/>
    </row>
    <row r="434" spans="4:20" ht="30" customHeight="1" x14ac:dyDescent="0.25">
      <c r="D434" s="163"/>
      <c r="E434" s="163"/>
      <c r="F434" s="163"/>
      <c r="G434" s="163"/>
      <c r="H434" s="163"/>
      <c r="I434" s="163"/>
      <c r="J434" s="163"/>
      <c r="K434" s="163"/>
      <c r="L434" s="163"/>
      <c r="M434" s="163"/>
      <c r="N434" s="163"/>
      <c r="O434" s="988"/>
      <c r="P434" s="997"/>
      <c r="Q434" s="863">
        <v>346</v>
      </c>
      <c r="R434" s="874" t="s">
        <v>1198</v>
      </c>
      <c r="S434" s="881">
        <v>40</v>
      </c>
      <c r="T434" s="874"/>
    </row>
    <row r="435" spans="4:20" ht="30" customHeight="1" x14ac:dyDescent="0.25">
      <c r="D435" s="163"/>
      <c r="E435" s="163"/>
      <c r="F435" s="163"/>
      <c r="G435" s="163"/>
      <c r="H435" s="163"/>
      <c r="I435" s="163"/>
      <c r="J435" s="163"/>
      <c r="K435" s="163"/>
      <c r="L435" s="163"/>
      <c r="M435" s="163"/>
      <c r="N435" s="163"/>
      <c r="O435" s="988"/>
      <c r="P435" s="997"/>
      <c r="Q435" s="863">
        <v>347</v>
      </c>
      <c r="R435" s="874" t="s">
        <v>1199</v>
      </c>
      <c r="S435" s="881">
        <v>1</v>
      </c>
      <c r="T435" s="874"/>
    </row>
    <row r="436" spans="4:20" ht="30" customHeight="1" x14ac:dyDescent="0.25">
      <c r="D436" s="163"/>
      <c r="E436" s="163"/>
      <c r="F436" s="163"/>
      <c r="G436" s="163"/>
      <c r="H436" s="163"/>
      <c r="I436" s="163"/>
      <c r="J436" s="163"/>
      <c r="K436" s="163"/>
      <c r="L436" s="163"/>
      <c r="M436" s="163"/>
      <c r="N436" s="163"/>
      <c r="O436" s="988" t="s">
        <v>1200</v>
      </c>
      <c r="P436" s="997" t="s">
        <v>1201</v>
      </c>
      <c r="Q436" s="863">
        <v>348</v>
      </c>
      <c r="R436" s="874" t="s">
        <v>1202</v>
      </c>
      <c r="S436" s="881">
        <v>1</v>
      </c>
      <c r="T436" s="874"/>
    </row>
    <row r="437" spans="4:20" ht="30" customHeight="1" x14ac:dyDescent="0.25">
      <c r="D437" s="163"/>
      <c r="E437" s="163"/>
      <c r="F437" s="163"/>
      <c r="G437" s="163"/>
      <c r="H437" s="163"/>
      <c r="I437" s="163"/>
      <c r="J437" s="163"/>
      <c r="K437" s="163"/>
      <c r="L437" s="163"/>
      <c r="M437" s="163"/>
      <c r="N437" s="163"/>
      <c r="O437" s="988"/>
      <c r="P437" s="997"/>
      <c r="Q437" s="863">
        <v>349</v>
      </c>
      <c r="R437" s="874" t="s">
        <v>1192</v>
      </c>
      <c r="S437" s="881">
        <v>4</v>
      </c>
      <c r="T437" s="874"/>
    </row>
    <row r="438" spans="4:20" ht="30" customHeight="1" x14ac:dyDescent="0.25">
      <c r="D438" s="163"/>
      <c r="E438" s="163"/>
      <c r="F438" s="163"/>
      <c r="G438" s="163"/>
      <c r="H438" s="163"/>
      <c r="I438" s="163"/>
      <c r="J438" s="169">
        <v>4</v>
      </c>
      <c r="K438" s="163"/>
      <c r="L438" s="163"/>
      <c r="M438" s="163"/>
      <c r="N438" s="170">
        <v>7</v>
      </c>
      <c r="O438" s="852" t="s">
        <v>1203</v>
      </c>
      <c r="P438" s="844" t="s">
        <v>121</v>
      </c>
      <c r="Q438" s="845"/>
      <c r="R438" s="845"/>
      <c r="S438" s="846"/>
      <c r="T438" s="845"/>
    </row>
    <row r="439" spans="4:20" ht="30" customHeight="1" x14ac:dyDescent="0.25">
      <c r="D439" s="163"/>
      <c r="E439" s="163"/>
      <c r="F439" s="163"/>
      <c r="G439" s="163"/>
      <c r="H439" s="163"/>
      <c r="I439" s="163"/>
      <c r="J439" s="163"/>
      <c r="K439" s="163"/>
      <c r="L439" s="163"/>
      <c r="M439" s="163"/>
      <c r="N439" s="163"/>
      <c r="O439" s="988" t="s">
        <v>1204</v>
      </c>
      <c r="P439" s="989" t="s">
        <v>1205</v>
      </c>
      <c r="Q439" s="865">
        <v>350</v>
      </c>
      <c r="R439" s="874" t="s">
        <v>1206</v>
      </c>
      <c r="S439" s="881">
        <v>50</v>
      </c>
      <c r="T439" s="874"/>
    </row>
    <row r="440" spans="4:20" ht="30" customHeight="1" x14ac:dyDescent="0.25">
      <c r="D440" s="163"/>
      <c r="E440" s="163"/>
      <c r="F440" s="163"/>
      <c r="G440" s="163"/>
      <c r="H440" s="163"/>
      <c r="I440" s="163"/>
      <c r="J440" s="163"/>
      <c r="K440" s="163"/>
      <c r="L440" s="163"/>
      <c r="M440" s="163"/>
      <c r="N440" s="163"/>
      <c r="O440" s="988"/>
      <c r="P440" s="989"/>
      <c r="Q440" s="863">
        <v>351</v>
      </c>
      <c r="R440" s="874" t="s">
        <v>1207</v>
      </c>
      <c r="S440" s="881">
        <v>40</v>
      </c>
      <c r="T440" s="874"/>
    </row>
    <row r="441" spans="4:20" ht="30" customHeight="1" x14ac:dyDescent="0.25">
      <c r="D441" s="163"/>
      <c r="E441" s="163"/>
      <c r="F441" s="163"/>
      <c r="G441" s="163"/>
      <c r="H441" s="163"/>
      <c r="I441" s="163"/>
      <c r="J441" s="163"/>
      <c r="K441" s="163"/>
      <c r="L441" s="163"/>
      <c r="M441" s="163"/>
      <c r="N441" s="163"/>
      <c r="O441" s="847" t="s">
        <v>1208</v>
      </c>
      <c r="P441" s="880" t="s">
        <v>1209</v>
      </c>
      <c r="Q441" s="863">
        <v>352</v>
      </c>
      <c r="R441" s="882" t="s">
        <v>1210</v>
      </c>
      <c r="S441" s="881">
        <v>30000</v>
      </c>
      <c r="T441" s="882"/>
    </row>
    <row r="442" spans="4:20" ht="30" customHeight="1" x14ac:dyDescent="0.25">
      <c r="D442" s="163"/>
      <c r="E442" s="163"/>
      <c r="F442" s="163"/>
      <c r="G442" s="163"/>
      <c r="H442" s="163"/>
      <c r="I442" s="163"/>
      <c r="J442" s="163"/>
      <c r="K442" s="163"/>
      <c r="L442" s="163"/>
      <c r="M442" s="163"/>
      <c r="N442" s="163"/>
      <c r="O442" s="847" t="s">
        <v>1211</v>
      </c>
      <c r="P442" s="880" t="s">
        <v>1212</v>
      </c>
      <c r="Q442" s="863">
        <v>353</v>
      </c>
      <c r="R442" s="874" t="s">
        <v>1213</v>
      </c>
      <c r="S442" s="881">
        <v>25</v>
      </c>
      <c r="T442" s="874"/>
    </row>
    <row r="443" spans="4:20" ht="30" customHeight="1" x14ac:dyDescent="0.25">
      <c r="D443" s="163"/>
      <c r="E443" s="163"/>
      <c r="F443" s="163"/>
      <c r="G443" s="163"/>
      <c r="H443" s="163"/>
      <c r="I443" s="163"/>
      <c r="J443" s="163"/>
      <c r="K443" s="163"/>
      <c r="L443" s="163"/>
      <c r="M443" s="163"/>
      <c r="N443" s="163"/>
      <c r="O443" s="988" t="s">
        <v>1214</v>
      </c>
      <c r="P443" s="989" t="s">
        <v>1215</v>
      </c>
      <c r="Q443" s="863">
        <v>354</v>
      </c>
      <c r="R443" s="874" t="s">
        <v>1216</v>
      </c>
      <c r="S443" s="881">
        <v>25</v>
      </c>
      <c r="T443" s="874"/>
    </row>
    <row r="444" spans="4:20" ht="30" customHeight="1" x14ac:dyDescent="0.25">
      <c r="D444" s="163"/>
      <c r="E444" s="163"/>
      <c r="F444" s="163"/>
      <c r="G444" s="163"/>
      <c r="H444" s="163"/>
      <c r="I444" s="163"/>
      <c r="J444" s="163"/>
      <c r="K444" s="163"/>
      <c r="L444" s="163"/>
      <c r="M444" s="163"/>
      <c r="N444" s="163"/>
      <c r="O444" s="988"/>
      <c r="P444" s="989"/>
      <c r="Q444" s="863">
        <v>355</v>
      </c>
      <c r="R444" s="874" t="s">
        <v>1217</v>
      </c>
      <c r="S444" s="881">
        <v>25</v>
      </c>
      <c r="T444" s="874"/>
    </row>
    <row r="445" spans="4:20" ht="30" customHeight="1" x14ac:dyDescent="0.25">
      <c r="D445" s="163"/>
      <c r="E445" s="163"/>
      <c r="F445" s="163"/>
      <c r="G445" s="163"/>
      <c r="H445" s="163"/>
      <c r="I445" s="163"/>
      <c r="J445" s="163"/>
      <c r="K445" s="163"/>
      <c r="L445" s="163"/>
      <c r="M445" s="163"/>
      <c r="N445" s="163"/>
      <c r="O445" s="988"/>
      <c r="P445" s="989"/>
      <c r="Q445" s="863">
        <v>356</v>
      </c>
      <c r="R445" s="874" t="s">
        <v>1218</v>
      </c>
      <c r="S445" s="881">
        <v>8</v>
      </c>
      <c r="T445" s="874"/>
    </row>
    <row r="446" spans="4:20" ht="30" customHeight="1" x14ac:dyDescent="0.25">
      <c r="D446" s="163"/>
      <c r="E446" s="163"/>
      <c r="F446" s="163"/>
      <c r="G446" s="163"/>
      <c r="H446" s="163"/>
      <c r="I446" s="163"/>
      <c r="J446" s="169">
        <v>5</v>
      </c>
      <c r="K446" s="163"/>
      <c r="L446" s="163"/>
      <c r="M446" s="163"/>
      <c r="N446" s="170">
        <v>5</v>
      </c>
      <c r="O446" s="852" t="s">
        <v>1219</v>
      </c>
      <c r="P446" s="844" t="s">
        <v>1220</v>
      </c>
      <c r="Q446" s="845"/>
      <c r="R446" s="845"/>
      <c r="S446" s="846"/>
      <c r="T446" s="845"/>
    </row>
    <row r="447" spans="4:20" ht="30" customHeight="1" x14ac:dyDescent="0.25">
      <c r="D447" s="163"/>
      <c r="E447" s="163"/>
      <c r="F447" s="163"/>
      <c r="G447" s="163"/>
      <c r="H447" s="163"/>
      <c r="I447" s="163"/>
      <c r="J447" s="163"/>
      <c r="K447" s="163"/>
      <c r="L447" s="163"/>
      <c r="M447" s="163"/>
      <c r="N447" s="163"/>
      <c r="O447" s="847" t="s">
        <v>1221</v>
      </c>
      <c r="P447" s="880" t="s">
        <v>1222</v>
      </c>
      <c r="Q447" s="863">
        <v>357</v>
      </c>
      <c r="R447" s="874" t="s">
        <v>1223</v>
      </c>
      <c r="S447" s="881">
        <v>200</v>
      </c>
      <c r="T447" s="874"/>
    </row>
    <row r="448" spans="4:20" ht="30" customHeight="1" x14ac:dyDescent="0.25">
      <c r="D448" s="163"/>
      <c r="E448" s="163"/>
      <c r="F448" s="163"/>
      <c r="G448" s="163"/>
      <c r="H448" s="163"/>
      <c r="I448" s="163"/>
      <c r="J448" s="163"/>
      <c r="K448" s="163"/>
      <c r="L448" s="163"/>
      <c r="M448" s="163"/>
      <c r="N448" s="163"/>
      <c r="O448" s="847" t="s">
        <v>1224</v>
      </c>
      <c r="P448" s="880" t="s">
        <v>1225</v>
      </c>
      <c r="Q448" s="863">
        <v>358</v>
      </c>
      <c r="R448" s="874" t="s">
        <v>1226</v>
      </c>
      <c r="S448" s="881">
        <v>32</v>
      </c>
      <c r="T448" s="874"/>
    </row>
    <row r="449" spans="4:20" ht="30" customHeight="1" x14ac:dyDescent="0.25">
      <c r="D449" s="163"/>
      <c r="E449" s="163"/>
      <c r="F449" s="163"/>
      <c r="G449" s="163"/>
      <c r="H449" s="163"/>
      <c r="I449" s="163"/>
      <c r="J449" s="163"/>
      <c r="K449" s="163"/>
      <c r="L449" s="163"/>
      <c r="M449" s="163"/>
      <c r="N449" s="163"/>
      <c r="O449" s="847" t="s">
        <v>1227</v>
      </c>
      <c r="P449" s="880" t="s">
        <v>1228</v>
      </c>
      <c r="Q449" s="863">
        <v>359</v>
      </c>
      <c r="R449" s="874" t="s">
        <v>1229</v>
      </c>
      <c r="S449" s="881">
        <v>48</v>
      </c>
      <c r="T449" s="874"/>
    </row>
    <row r="450" spans="4:20" ht="30" customHeight="1" x14ac:dyDescent="0.25">
      <c r="D450" s="163"/>
      <c r="E450" s="163"/>
      <c r="F450" s="163"/>
      <c r="G450" s="163"/>
      <c r="H450" s="163"/>
      <c r="I450" s="163"/>
      <c r="J450" s="163"/>
      <c r="K450" s="163"/>
      <c r="L450" s="163"/>
      <c r="M450" s="163"/>
      <c r="N450" s="163"/>
      <c r="O450" s="847" t="s">
        <v>1230</v>
      </c>
      <c r="P450" s="880" t="s">
        <v>1228</v>
      </c>
      <c r="Q450" s="863">
        <v>360</v>
      </c>
      <c r="R450" s="874" t="s">
        <v>1231</v>
      </c>
      <c r="S450" s="881">
        <v>40</v>
      </c>
      <c r="T450" s="874"/>
    </row>
    <row r="451" spans="4:20" ht="30" customHeight="1" x14ac:dyDescent="0.25">
      <c r="D451" s="163"/>
      <c r="E451" s="163"/>
      <c r="F451" s="163"/>
      <c r="G451" s="163"/>
      <c r="H451" s="163"/>
      <c r="I451" s="163"/>
      <c r="J451" s="163"/>
      <c r="K451" s="163"/>
      <c r="L451" s="163"/>
      <c r="M451" s="163"/>
      <c r="N451" s="163"/>
      <c r="O451" s="847" t="s">
        <v>1232</v>
      </c>
      <c r="P451" s="880" t="s">
        <v>1233</v>
      </c>
      <c r="Q451" s="863">
        <v>361</v>
      </c>
      <c r="R451" s="874" t="s">
        <v>1234</v>
      </c>
      <c r="S451" s="878">
        <v>40</v>
      </c>
      <c r="T451" s="874"/>
    </row>
    <row r="452" spans="4:20" ht="30" customHeight="1" x14ac:dyDescent="0.25">
      <c r="D452" s="163"/>
      <c r="E452" s="163"/>
      <c r="F452" s="163"/>
      <c r="G452" s="163"/>
      <c r="H452" s="163"/>
      <c r="I452" s="163"/>
      <c r="J452" s="169">
        <v>2</v>
      </c>
      <c r="K452" s="163"/>
      <c r="L452" s="163"/>
      <c r="M452" s="163"/>
      <c r="N452" s="170">
        <v>4</v>
      </c>
      <c r="O452" s="852" t="s">
        <v>1235</v>
      </c>
      <c r="P452" s="844" t="s">
        <v>1236</v>
      </c>
      <c r="Q452" s="845"/>
      <c r="R452" s="845"/>
      <c r="S452" s="846"/>
      <c r="T452" s="845"/>
    </row>
    <row r="453" spans="4:20" ht="30" customHeight="1" x14ac:dyDescent="0.25">
      <c r="D453" s="163"/>
      <c r="E453" s="163"/>
      <c r="F453" s="163"/>
      <c r="G453" s="163"/>
      <c r="H453" s="163"/>
      <c r="I453" s="163"/>
      <c r="J453" s="163"/>
      <c r="K453" s="163"/>
      <c r="L453" s="163"/>
      <c r="M453" s="163"/>
      <c r="N453" s="163"/>
      <c r="O453" s="988" t="s">
        <v>1237</v>
      </c>
      <c r="P453" s="989" t="s">
        <v>1238</v>
      </c>
      <c r="Q453" s="863">
        <v>362</v>
      </c>
      <c r="R453" s="874" t="s">
        <v>1239</v>
      </c>
      <c r="S453" s="881">
        <v>40</v>
      </c>
      <c r="T453" s="874"/>
    </row>
    <row r="454" spans="4:20" ht="30" customHeight="1" x14ac:dyDescent="0.25">
      <c r="D454" s="163"/>
      <c r="E454" s="163"/>
      <c r="F454" s="163"/>
      <c r="G454" s="163"/>
      <c r="H454" s="163"/>
      <c r="I454" s="163"/>
      <c r="J454" s="163"/>
      <c r="K454" s="163"/>
      <c r="L454" s="163"/>
      <c r="M454" s="163"/>
      <c r="N454" s="163"/>
      <c r="O454" s="988"/>
      <c r="P454" s="989"/>
      <c r="Q454" s="863">
        <v>363</v>
      </c>
      <c r="R454" s="874" t="s">
        <v>1240</v>
      </c>
      <c r="S454" s="881">
        <v>30</v>
      </c>
      <c r="T454" s="874"/>
    </row>
    <row r="455" spans="4:20" ht="30" customHeight="1" x14ac:dyDescent="0.25">
      <c r="D455" s="163"/>
      <c r="E455" s="163"/>
      <c r="F455" s="163"/>
      <c r="G455" s="163"/>
      <c r="H455" s="163"/>
      <c r="I455" s="163"/>
      <c r="J455" s="163"/>
      <c r="K455" s="163"/>
      <c r="L455" s="163"/>
      <c r="M455" s="163"/>
      <c r="N455" s="163"/>
      <c r="O455" s="988" t="s">
        <v>1241</v>
      </c>
      <c r="P455" s="989" t="s">
        <v>1242</v>
      </c>
      <c r="Q455" s="863">
        <v>364</v>
      </c>
      <c r="R455" s="874" t="s">
        <v>1243</v>
      </c>
      <c r="S455" s="881">
        <v>35</v>
      </c>
      <c r="T455" s="874"/>
    </row>
    <row r="456" spans="4:20" ht="30" customHeight="1" x14ac:dyDescent="0.25">
      <c r="D456" s="163"/>
      <c r="E456" s="163"/>
      <c r="F456" s="163"/>
      <c r="G456" s="163"/>
      <c r="H456" s="163"/>
      <c r="I456" s="163"/>
      <c r="J456" s="163"/>
      <c r="K456" s="163"/>
      <c r="L456" s="163"/>
      <c r="M456" s="163"/>
      <c r="N456" s="163"/>
      <c r="O456" s="988"/>
      <c r="P456" s="989"/>
      <c r="Q456" s="863">
        <v>365</v>
      </c>
      <c r="R456" s="874" t="s">
        <v>1244</v>
      </c>
      <c r="S456" s="881">
        <v>30</v>
      </c>
      <c r="T456" s="874"/>
    </row>
    <row r="457" spans="4:20" ht="30" customHeight="1" x14ac:dyDescent="0.25">
      <c r="D457" s="163"/>
      <c r="E457" s="163"/>
      <c r="F457" s="163"/>
      <c r="G457" s="163"/>
      <c r="H457" s="163"/>
      <c r="I457" s="163"/>
      <c r="J457" s="169">
        <v>10</v>
      </c>
      <c r="K457" s="163"/>
      <c r="L457" s="163"/>
      <c r="M457" s="163"/>
      <c r="N457" s="170">
        <v>11</v>
      </c>
      <c r="O457" s="852" t="s">
        <v>1245</v>
      </c>
      <c r="P457" s="844" t="s">
        <v>124</v>
      </c>
      <c r="Q457" s="845"/>
      <c r="R457" s="845"/>
      <c r="S457" s="846"/>
      <c r="T457" s="845"/>
    </row>
    <row r="458" spans="4:20" ht="30" customHeight="1" x14ac:dyDescent="0.25">
      <c r="D458" s="163"/>
      <c r="E458" s="163"/>
      <c r="F458" s="163"/>
      <c r="G458" s="163"/>
      <c r="H458" s="163"/>
      <c r="I458" s="163"/>
      <c r="J458" s="163"/>
      <c r="K458" s="163"/>
      <c r="L458" s="163"/>
      <c r="M458" s="163"/>
      <c r="N458" s="163"/>
      <c r="O458" s="988" t="s">
        <v>1246</v>
      </c>
      <c r="P458" s="989" t="s">
        <v>1247</v>
      </c>
      <c r="Q458" s="863">
        <v>366</v>
      </c>
      <c r="R458" s="880" t="s">
        <v>1248</v>
      </c>
      <c r="S458" s="881">
        <v>68</v>
      </c>
      <c r="T458" s="880"/>
    </row>
    <row r="459" spans="4:20" ht="30" customHeight="1" x14ac:dyDescent="0.25">
      <c r="D459" s="163"/>
      <c r="E459" s="163"/>
      <c r="F459" s="163"/>
      <c r="G459" s="163"/>
      <c r="H459" s="163"/>
      <c r="I459" s="163"/>
      <c r="J459" s="163"/>
      <c r="K459" s="163"/>
      <c r="L459" s="163"/>
      <c r="M459" s="163"/>
      <c r="N459" s="163"/>
      <c r="O459" s="988"/>
      <c r="P459" s="989"/>
      <c r="Q459" s="863">
        <v>367</v>
      </c>
      <c r="R459" s="880" t="s">
        <v>1249</v>
      </c>
      <c r="S459" s="881">
        <v>1</v>
      </c>
      <c r="T459" s="880"/>
    </row>
    <row r="460" spans="4:20" ht="30" customHeight="1" x14ac:dyDescent="0.25">
      <c r="D460" s="163"/>
      <c r="E460" s="163"/>
      <c r="F460" s="163"/>
      <c r="G460" s="163"/>
      <c r="H460" s="163"/>
      <c r="I460" s="163"/>
      <c r="J460" s="163"/>
      <c r="K460" s="163"/>
      <c r="L460" s="163"/>
      <c r="M460" s="163"/>
      <c r="N460" s="163"/>
      <c r="O460" s="847" t="s">
        <v>1250</v>
      </c>
      <c r="P460" s="880" t="s">
        <v>1251</v>
      </c>
      <c r="Q460" s="863">
        <v>368</v>
      </c>
      <c r="R460" s="880" t="s">
        <v>1252</v>
      </c>
      <c r="S460" s="881">
        <v>4</v>
      </c>
      <c r="T460" s="880"/>
    </row>
    <row r="461" spans="4:20" ht="30" customHeight="1" x14ac:dyDescent="0.25">
      <c r="D461" s="163"/>
      <c r="E461" s="163"/>
      <c r="F461" s="163"/>
      <c r="G461" s="163"/>
      <c r="H461" s="163"/>
      <c r="I461" s="163"/>
      <c r="J461" s="163"/>
      <c r="K461" s="163"/>
      <c r="L461" s="163"/>
      <c r="M461" s="163"/>
      <c r="N461" s="163"/>
      <c r="O461" s="847" t="s">
        <v>1253</v>
      </c>
      <c r="P461" s="880" t="s">
        <v>1254</v>
      </c>
      <c r="Q461" s="863">
        <v>369</v>
      </c>
      <c r="R461" s="880" t="s">
        <v>1255</v>
      </c>
      <c r="S461" s="881">
        <v>1</v>
      </c>
      <c r="T461" s="880"/>
    </row>
    <row r="462" spans="4:20" ht="30" customHeight="1" x14ac:dyDescent="0.25">
      <c r="D462" s="163"/>
      <c r="E462" s="163"/>
      <c r="F462" s="163"/>
      <c r="G462" s="163"/>
      <c r="H462" s="163"/>
      <c r="I462" s="163"/>
      <c r="J462" s="163"/>
      <c r="K462" s="163"/>
      <c r="L462" s="163"/>
      <c r="M462" s="163"/>
      <c r="N462" s="163"/>
      <c r="O462" s="847" t="s">
        <v>1256</v>
      </c>
      <c r="P462" s="880" t="s">
        <v>1257</v>
      </c>
      <c r="Q462" s="863">
        <v>370</v>
      </c>
      <c r="R462" s="880" t="s">
        <v>1258</v>
      </c>
      <c r="S462" s="881">
        <v>4</v>
      </c>
      <c r="T462" s="880"/>
    </row>
    <row r="463" spans="4:20" ht="30" customHeight="1" x14ac:dyDescent="0.25">
      <c r="D463" s="163"/>
      <c r="E463" s="163"/>
      <c r="F463" s="163"/>
      <c r="G463" s="163"/>
      <c r="H463" s="163"/>
      <c r="I463" s="163"/>
      <c r="J463" s="163"/>
      <c r="K463" s="163"/>
      <c r="L463" s="163"/>
      <c r="M463" s="163"/>
      <c r="N463" s="163"/>
      <c r="O463" s="847" t="s">
        <v>1259</v>
      </c>
      <c r="P463" s="880" t="s">
        <v>1260</v>
      </c>
      <c r="Q463" s="863">
        <v>371</v>
      </c>
      <c r="R463" s="880" t="s">
        <v>1261</v>
      </c>
      <c r="S463" s="881">
        <v>32</v>
      </c>
      <c r="T463" s="880"/>
    </row>
    <row r="464" spans="4:20" ht="30" customHeight="1" x14ac:dyDescent="0.25">
      <c r="D464" s="163"/>
      <c r="E464" s="163"/>
      <c r="F464" s="163"/>
      <c r="G464" s="163"/>
      <c r="H464" s="163"/>
      <c r="I464" s="163"/>
      <c r="J464" s="163"/>
      <c r="K464" s="163"/>
      <c r="L464" s="163"/>
      <c r="M464" s="163"/>
      <c r="N464" s="163"/>
      <c r="O464" s="847" t="s">
        <v>1262</v>
      </c>
      <c r="P464" s="880" t="s">
        <v>1263</v>
      </c>
      <c r="Q464" s="863">
        <v>372</v>
      </c>
      <c r="R464" s="880" t="s">
        <v>1264</v>
      </c>
      <c r="S464" s="881">
        <v>20000</v>
      </c>
      <c r="T464" s="880"/>
    </row>
    <row r="465" spans="4:22" ht="30" customHeight="1" x14ac:dyDescent="0.25">
      <c r="D465" s="163"/>
      <c r="E465" s="163"/>
      <c r="F465" s="163"/>
      <c r="G465" s="163"/>
      <c r="H465" s="163"/>
      <c r="I465" s="163"/>
      <c r="J465" s="163"/>
      <c r="K465" s="163"/>
      <c r="L465" s="163"/>
      <c r="M465" s="163"/>
      <c r="N465" s="163"/>
      <c r="O465" s="847" t="s">
        <v>1265</v>
      </c>
      <c r="P465" s="880" t="s">
        <v>1266</v>
      </c>
      <c r="Q465" s="863">
        <v>373</v>
      </c>
      <c r="R465" s="880" t="s">
        <v>1243</v>
      </c>
      <c r="S465" s="881">
        <v>400</v>
      </c>
      <c r="T465" s="880"/>
    </row>
    <row r="466" spans="4:22" ht="30" customHeight="1" x14ac:dyDescent="0.25">
      <c r="D466" s="163"/>
      <c r="E466" s="163"/>
      <c r="F466" s="163"/>
      <c r="G466" s="163"/>
      <c r="H466" s="163"/>
      <c r="I466" s="163"/>
      <c r="J466" s="163"/>
      <c r="K466" s="163"/>
      <c r="L466" s="163"/>
      <c r="M466" s="163"/>
      <c r="N466" s="163"/>
      <c r="O466" s="847" t="s">
        <v>1267</v>
      </c>
      <c r="P466" s="880" t="s">
        <v>1268</v>
      </c>
      <c r="Q466" s="863">
        <v>374</v>
      </c>
      <c r="R466" s="880" t="s">
        <v>1269</v>
      </c>
      <c r="S466" s="881">
        <v>4</v>
      </c>
      <c r="T466" s="880"/>
    </row>
    <row r="467" spans="4:22" ht="30" customHeight="1" x14ac:dyDescent="0.25">
      <c r="D467" s="163"/>
      <c r="E467" s="163"/>
      <c r="F467" s="163"/>
      <c r="G467" s="163"/>
      <c r="H467" s="163"/>
      <c r="I467" s="163"/>
      <c r="J467" s="163"/>
      <c r="K467" s="163"/>
      <c r="L467" s="163"/>
      <c r="M467" s="163"/>
      <c r="N467" s="163"/>
      <c r="O467" s="847" t="s">
        <v>1270</v>
      </c>
      <c r="P467" s="880" t="s">
        <v>1271</v>
      </c>
      <c r="Q467" s="863">
        <v>375</v>
      </c>
      <c r="R467" s="880" t="s">
        <v>1272</v>
      </c>
      <c r="S467" s="881">
        <v>25</v>
      </c>
      <c r="T467" s="880"/>
    </row>
    <row r="468" spans="4:22" ht="30" customHeight="1" x14ac:dyDescent="0.25">
      <c r="D468" s="163"/>
      <c r="E468" s="163"/>
      <c r="F468" s="163"/>
      <c r="G468" s="163"/>
      <c r="H468" s="163"/>
      <c r="I468" s="163"/>
      <c r="J468" s="163"/>
      <c r="K468" s="163"/>
      <c r="L468" s="163"/>
      <c r="M468" s="163"/>
      <c r="N468" s="163"/>
      <c r="O468" s="847" t="s">
        <v>1273</v>
      </c>
      <c r="P468" s="880" t="s">
        <v>1271</v>
      </c>
      <c r="Q468" s="863">
        <v>376</v>
      </c>
      <c r="R468" s="880" t="s">
        <v>1274</v>
      </c>
      <c r="S468" s="881">
        <v>4</v>
      </c>
      <c r="T468" s="880"/>
    </row>
    <row r="469" spans="4:22" ht="30" customHeight="1" x14ac:dyDescent="0.25">
      <c r="D469" s="163"/>
      <c r="E469" s="163"/>
      <c r="F469" s="163"/>
      <c r="G469" s="163"/>
      <c r="H469" s="163"/>
      <c r="I469" s="163"/>
      <c r="J469" s="169">
        <v>2</v>
      </c>
      <c r="K469" s="163"/>
      <c r="L469" s="163"/>
      <c r="M469" s="163"/>
      <c r="N469" s="170">
        <v>2</v>
      </c>
      <c r="O469" s="852" t="s">
        <v>1275</v>
      </c>
      <c r="P469" s="844" t="s">
        <v>1276</v>
      </c>
      <c r="Q469" s="845"/>
      <c r="R469" s="845"/>
      <c r="S469" s="846"/>
      <c r="T469" s="845"/>
    </row>
    <row r="470" spans="4:22" ht="30" customHeight="1" x14ac:dyDescent="0.25">
      <c r="D470" s="163"/>
      <c r="E470" s="163"/>
      <c r="F470" s="163"/>
      <c r="G470" s="163"/>
      <c r="H470" s="163"/>
      <c r="I470" s="163"/>
      <c r="J470" s="163"/>
      <c r="K470" s="163"/>
      <c r="L470" s="163"/>
      <c r="M470" s="163"/>
      <c r="N470" s="163"/>
      <c r="O470" s="847" t="s">
        <v>1277</v>
      </c>
      <c r="P470" s="880" t="s">
        <v>1278</v>
      </c>
      <c r="Q470" s="863">
        <v>377</v>
      </c>
      <c r="R470" s="880" t="s">
        <v>1279</v>
      </c>
      <c r="S470" s="883">
        <v>1</v>
      </c>
      <c r="T470" s="880"/>
    </row>
    <row r="471" spans="4:22" ht="30" customHeight="1" x14ac:dyDescent="0.25">
      <c r="D471" s="163"/>
      <c r="E471" s="163"/>
      <c r="F471" s="163"/>
      <c r="G471" s="163"/>
      <c r="H471" s="163"/>
      <c r="I471" s="163"/>
      <c r="J471" s="163"/>
      <c r="K471" s="163"/>
      <c r="L471" s="163"/>
      <c r="M471" s="163"/>
      <c r="N471" s="163"/>
      <c r="O471" s="847" t="s">
        <v>1280</v>
      </c>
      <c r="P471" s="880" t="s">
        <v>1281</v>
      </c>
      <c r="Q471" s="863">
        <v>378</v>
      </c>
      <c r="R471" s="880" t="s">
        <v>1282</v>
      </c>
      <c r="S471" s="881">
        <v>12</v>
      </c>
      <c r="T471" s="880"/>
    </row>
    <row r="472" spans="4:22" ht="30" customHeight="1" x14ac:dyDescent="0.25">
      <c r="D472" s="163"/>
      <c r="E472" s="163"/>
      <c r="F472" s="164">
        <v>1</v>
      </c>
      <c r="G472" s="163"/>
      <c r="H472" s="163"/>
      <c r="I472" s="169">
        <f>SUM(J473)</f>
        <v>4</v>
      </c>
      <c r="J472" s="163"/>
      <c r="K472" s="163"/>
      <c r="L472" s="163"/>
      <c r="M472" s="170">
        <f>SUM(N473)</f>
        <v>4</v>
      </c>
      <c r="N472" s="163"/>
      <c r="O472" s="840">
        <v>2.5</v>
      </c>
      <c r="P472" s="841" t="s">
        <v>126</v>
      </c>
      <c r="Q472" s="840"/>
      <c r="R472" s="840"/>
      <c r="S472" s="842"/>
      <c r="T472" s="840"/>
      <c r="U472" s="212">
        <v>2</v>
      </c>
    </row>
    <row r="473" spans="4:22" ht="30" customHeight="1" x14ac:dyDescent="0.25">
      <c r="D473" s="163"/>
      <c r="E473" s="163"/>
      <c r="F473" s="163"/>
      <c r="G473" s="163"/>
      <c r="H473" s="163"/>
      <c r="I473" s="163"/>
      <c r="J473" s="169">
        <v>4</v>
      </c>
      <c r="K473" s="163"/>
      <c r="L473" s="163"/>
      <c r="M473" s="163"/>
      <c r="N473" s="170">
        <v>4</v>
      </c>
      <c r="O473" s="852" t="s">
        <v>1283</v>
      </c>
      <c r="P473" s="844" t="s">
        <v>1284</v>
      </c>
      <c r="Q473" s="845"/>
      <c r="R473" s="845"/>
      <c r="S473" s="846"/>
      <c r="T473" s="845"/>
    </row>
    <row r="474" spans="4:22" ht="30" customHeight="1" x14ac:dyDescent="0.25">
      <c r="D474" s="163"/>
      <c r="E474" s="163"/>
      <c r="F474" s="163"/>
      <c r="G474" s="163"/>
      <c r="H474" s="163"/>
      <c r="I474" s="163"/>
      <c r="J474" s="163"/>
      <c r="K474" s="163"/>
      <c r="L474" s="163"/>
      <c r="M474" s="163"/>
      <c r="N474" s="163"/>
      <c r="O474" s="847" t="s">
        <v>1285</v>
      </c>
      <c r="P474" s="872" t="s">
        <v>1286</v>
      </c>
      <c r="Q474" s="849">
        <v>379</v>
      </c>
      <c r="R474" s="876" t="s">
        <v>1287</v>
      </c>
      <c r="S474" s="878">
        <v>40</v>
      </c>
      <c r="T474" s="876"/>
    </row>
    <row r="475" spans="4:22" ht="30" customHeight="1" x14ac:dyDescent="0.25">
      <c r="D475" s="163"/>
      <c r="E475" s="163"/>
      <c r="F475" s="163"/>
      <c r="G475" s="163"/>
      <c r="H475" s="163"/>
      <c r="I475" s="163"/>
      <c r="J475" s="163"/>
      <c r="K475" s="163"/>
      <c r="L475" s="163"/>
      <c r="M475" s="163"/>
      <c r="N475" s="163"/>
      <c r="O475" s="847" t="s">
        <v>1288</v>
      </c>
      <c r="P475" s="872" t="s">
        <v>1289</v>
      </c>
      <c r="Q475" s="849">
        <v>380</v>
      </c>
      <c r="R475" s="873" t="s">
        <v>1287</v>
      </c>
      <c r="S475" s="878">
        <v>10</v>
      </c>
      <c r="T475" s="873"/>
    </row>
    <row r="476" spans="4:22" ht="30" customHeight="1" x14ac:dyDescent="0.25">
      <c r="D476" s="163"/>
      <c r="E476" s="163"/>
      <c r="F476" s="163"/>
      <c r="G476" s="163"/>
      <c r="H476" s="163"/>
      <c r="I476" s="163"/>
      <c r="J476" s="163"/>
      <c r="K476" s="163"/>
      <c r="L476" s="163"/>
      <c r="M476" s="163"/>
      <c r="N476" s="163"/>
      <c r="O476" s="847" t="s">
        <v>1290</v>
      </c>
      <c r="P476" s="872" t="s">
        <v>1291</v>
      </c>
      <c r="Q476" s="849">
        <v>381</v>
      </c>
      <c r="R476" s="872" t="s">
        <v>1292</v>
      </c>
      <c r="S476" s="878">
        <v>8000</v>
      </c>
      <c r="T476" s="872"/>
    </row>
    <row r="477" spans="4:22" ht="30" customHeight="1" x14ac:dyDescent="0.25">
      <c r="D477" s="163"/>
      <c r="E477" s="163"/>
      <c r="F477" s="163"/>
      <c r="G477" s="163"/>
      <c r="H477" s="163"/>
      <c r="I477" s="163"/>
      <c r="J477" s="163"/>
      <c r="K477" s="163"/>
      <c r="L477" s="163"/>
      <c r="M477" s="163"/>
      <c r="N477" s="163"/>
      <c r="O477" s="847" t="s">
        <v>1293</v>
      </c>
      <c r="P477" s="873" t="s">
        <v>1294</v>
      </c>
      <c r="Q477" s="849">
        <v>382</v>
      </c>
      <c r="R477" s="872" t="s">
        <v>1295</v>
      </c>
      <c r="S477" s="878">
        <v>800</v>
      </c>
      <c r="T477" s="872"/>
    </row>
    <row r="478" spans="4:22" ht="30" customHeight="1" x14ac:dyDescent="0.25">
      <c r="D478" s="163"/>
      <c r="E478" s="163"/>
      <c r="F478" s="163"/>
      <c r="G478" s="163"/>
      <c r="H478" s="163"/>
      <c r="I478" s="163"/>
      <c r="J478" s="163"/>
      <c r="K478" s="163"/>
      <c r="L478" s="163"/>
      <c r="M478" s="163"/>
      <c r="N478" s="163"/>
      <c r="O478" s="859"/>
      <c r="P478" s="860" t="s">
        <v>129</v>
      </c>
      <c r="Q478" s="859"/>
      <c r="R478" s="859"/>
      <c r="S478" s="861"/>
      <c r="T478" s="859"/>
    </row>
    <row r="479" spans="4:22" ht="30" customHeight="1" x14ac:dyDescent="0.25">
      <c r="D479" s="163"/>
      <c r="E479" s="163"/>
      <c r="F479" s="164">
        <v>5</v>
      </c>
      <c r="G479" s="163"/>
      <c r="H479" s="163"/>
      <c r="I479" s="169">
        <f>SUM(J480:J512)</f>
        <v>26</v>
      </c>
      <c r="J479" s="163"/>
      <c r="K479" s="163"/>
      <c r="L479" s="163"/>
      <c r="M479" s="170">
        <f>SUM(N480:N512)</f>
        <v>36</v>
      </c>
      <c r="N479" s="163"/>
      <c r="O479" s="840">
        <v>2.6</v>
      </c>
      <c r="P479" s="841" t="s">
        <v>1296</v>
      </c>
      <c r="Q479" s="840"/>
      <c r="R479" s="840"/>
      <c r="S479" s="842"/>
      <c r="T479" s="840"/>
      <c r="U479" s="213">
        <f>SUM(V479:V596)</f>
        <v>31</v>
      </c>
      <c r="V479" s="200">
        <v>3</v>
      </c>
    </row>
    <row r="480" spans="4:22" ht="30" customHeight="1" x14ac:dyDescent="0.25">
      <c r="D480" s="163"/>
      <c r="E480" s="163"/>
      <c r="F480" s="163"/>
      <c r="G480" s="163"/>
      <c r="H480" s="163"/>
      <c r="I480" s="163"/>
      <c r="J480" s="169">
        <v>4</v>
      </c>
      <c r="K480" s="163"/>
      <c r="L480" s="163"/>
      <c r="M480" s="163"/>
      <c r="N480" s="170">
        <v>5</v>
      </c>
      <c r="O480" s="852" t="s">
        <v>1297</v>
      </c>
      <c r="P480" s="844" t="s">
        <v>1298</v>
      </c>
      <c r="Q480" s="845"/>
      <c r="R480" s="845"/>
      <c r="S480" s="846"/>
      <c r="T480" s="845"/>
    </row>
    <row r="481" spans="4:20" ht="30" customHeight="1" x14ac:dyDescent="0.25">
      <c r="D481" s="163"/>
      <c r="E481" s="163"/>
      <c r="F481" s="163"/>
      <c r="G481" s="163"/>
      <c r="H481" s="163"/>
      <c r="I481" s="163"/>
      <c r="J481" s="163"/>
      <c r="K481" s="163"/>
      <c r="L481" s="163"/>
      <c r="M481" s="163"/>
      <c r="N481" s="163"/>
      <c r="O481" s="847" t="s">
        <v>1299</v>
      </c>
      <c r="P481" s="873" t="s">
        <v>1300</v>
      </c>
      <c r="Q481" s="863">
        <v>383</v>
      </c>
      <c r="R481" s="872" t="s">
        <v>1301</v>
      </c>
      <c r="S481" s="878">
        <v>4000</v>
      </c>
      <c r="T481" s="872"/>
    </row>
    <row r="482" spans="4:20" ht="30" customHeight="1" x14ac:dyDescent="0.25">
      <c r="D482" s="163"/>
      <c r="E482" s="163"/>
      <c r="F482" s="163"/>
      <c r="G482" s="163"/>
      <c r="H482" s="163"/>
      <c r="I482" s="163"/>
      <c r="J482" s="163"/>
      <c r="K482" s="163"/>
      <c r="L482" s="163"/>
      <c r="M482" s="163"/>
      <c r="N482" s="163"/>
      <c r="O482" s="988" t="s">
        <v>1302</v>
      </c>
      <c r="P482" s="990" t="s">
        <v>1303</v>
      </c>
      <c r="Q482" s="863">
        <v>384</v>
      </c>
      <c r="R482" s="872" t="s">
        <v>1304</v>
      </c>
      <c r="S482" s="877">
        <v>200</v>
      </c>
      <c r="T482" s="872"/>
    </row>
    <row r="483" spans="4:20" ht="30" customHeight="1" x14ac:dyDescent="0.25">
      <c r="D483" s="163"/>
      <c r="E483" s="163"/>
      <c r="F483" s="163"/>
      <c r="G483" s="163"/>
      <c r="H483" s="163"/>
      <c r="I483" s="163"/>
      <c r="J483" s="163"/>
      <c r="K483" s="163"/>
      <c r="L483" s="163"/>
      <c r="M483" s="163"/>
      <c r="N483" s="163"/>
      <c r="O483" s="988"/>
      <c r="P483" s="990"/>
      <c r="Q483" s="863">
        <v>385</v>
      </c>
      <c r="R483" s="872" t="s">
        <v>1305</v>
      </c>
      <c r="S483" s="877">
        <v>200</v>
      </c>
      <c r="T483" s="872"/>
    </row>
    <row r="484" spans="4:20" ht="30" customHeight="1" x14ac:dyDescent="0.25">
      <c r="D484" s="163"/>
      <c r="E484" s="163"/>
      <c r="F484" s="163"/>
      <c r="G484" s="163"/>
      <c r="H484" s="163"/>
      <c r="I484" s="163"/>
      <c r="J484" s="163"/>
      <c r="K484" s="163"/>
      <c r="L484" s="163"/>
      <c r="M484" s="163"/>
      <c r="N484" s="163"/>
      <c r="O484" s="847" t="s">
        <v>1306</v>
      </c>
      <c r="P484" s="873" t="s">
        <v>1307</v>
      </c>
      <c r="Q484" s="863">
        <v>386</v>
      </c>
      <c r="R484" s="858" t="s">
        <v>1308</v>
      </c>
      <c r="S484" s="877">
        <v>40</v>
      </c>
      <c r="T484" s="858"/>
    </row>
    <row r="485" spans="4:20" ht="30" customHeight="1" x14ac:dyDescent="0.25">
      <c r="D485" s="163"/>
      <c r="E485" s="163"/>
      <c r="F485" s="163"/>
      <c r="G485" s="163"/>
      <c r="H485" s="163"/>
      <c r="I485" s="163"/>
      <c r="J485" s="163"/>
      <c r="K485" s="163"/>
      <c r="L485" s="163"/>
      <c r="M485" s="163"/>
      <c r="N485" s="163"/>
      <c r="O485" s="847" t="s">
        <v>1309</v>
      </c>
      <c r="P485" s="873" t="s">
        <v>1310</v>
      </c>
      <c r="Q485" s="863">
        <v>387</v>
      </c>
      <c r="R485" s="858" t="s">
        <v>1311</v>
      </c>
      <c r="S485" s="877">
        <v>4</v>
      </c>
      <c r="T485" s="858"/>
    </row>
    <row r="486" spans="4:20" ht="30" customHeight="1" x14ac:dyDescent="0.25">
      <c r="D486" s="163"/>
      <c r="E486" s="163"/>
      <c r="F486" s="163"/>
      <c r="G486" s="163"/>
      <c r="H486" s="163"/>
      <c r="I486" s="163"/>
      <c r="J486" s="169">
        <v>11</v>
      </c>
      <c r="K486" s="163"/>
      <c r="L486" s="163"/>
      <c r="M486" s="163"/>
      <c r="N486" s="170">
        <v>15</v>
      </c>
      <c r="O486" s="852" t="s">
        <v>1312</v>
      </c>
      <c r="P486" s="844" t="s">
        <v>1313</v>
      </c>
      <c r="Q486" s="845"/>
      <c r="R486" s="845"/>
      <c r="S486" s="846"/>
      <c r="T486" s="845"/>
    </row>
    <row r="487" spans="4:20" ht="30" customHeight="1" x14ac:dyDescent="0.25">
      <c r="D487" s="163"/>
      <c r="E487" s="163"/>
      <c r="F487" s="163"/>
      <c r="G487" s="163"/>
      <c r="H487" s="163"/>
      <c r="I487" s="163"/>
      <c r="J487" s="163"/>
      <c r="K487" s="163"/>
      <c r="L487" s="163"/>
      <c r="M487" s="163"/>
      <c r="N487" s="163"/>
      <c r="O487" s="988" t="s">
        <v>1314</v>
      </c>
      <c r="P487" s="990" t="s">
        <v>1315</v>
      </c>
      <c r="Q487" s="863">
        <v>388</v>
      </c>
      <c r="R487" s="858" t="s">
        <v>1316</v>
      </c>
      <c r="S487" s="878">
        <v>20000</v>
      </c>
      <c r="T487" s="858"/>
    </row>
    <row r="488" spans="4:20" ht="30" customHeight="1" x14ac:dyDescent="0.25">
      <c r="D488" s="163"/>
      <c r="E488" s="163"/>
      <c r="F488" s="163"/>
      <c r="G488" s="163"/>
      <c r="H488" s="163"/>
      <c r="I488" s="163"/>
      <c r="J488" s="163"/>
      <c r="K488" s="163"/>
      <c r="L488" s="163"/>
      <c r="M488" s="163"/>
      <c r="N488" s="163"/>
      <c r="O488" s="988"/>
      <c r="P488" s="990"/>
      <c r="Q488" s="863">
        <v>389</v>
      </c>
      <c r="R488" s="876" t="s">
        <v>1317</v>
      </c>
      <c r="S488" s="877">
        <v>40</v>
      </c>
      <c r="T488" s="876"/>
    </row>
    <row r="489" spans="4:20" ht="30" customHeight="1" x14ac:dyDescent="0.25">
      <c r="D489" s="163"/>
      <c r="E489" s="163"/>
      <c r="F489" s="163"/>
      <c r="G489" s="163"/>
      <c r="H489" s="163"/>
      <c r="I489" s="163"/>
      <c r="J489" s="163"/>
      <c r="K489" s="163"/>
      <c r="L489" s="163"/>
      <c r="M489" s="163"/>
      <c r="N489" s="163"/>
      <c r="O489" s="847" t="s">
        <v>1318</v>
      </c>
      <c r="P489" s="872" t="s">
        <v>1319</v>
      </c>
      <c r="Q489" s="863">
        <v>390</v>
      </c>
      <c r="R489" s="858" t="s">
        <v>1320</v>
      </c>
      <c r="S489" s="878">
        <v>4</v>
      </c>
      <c r="T489" s="858"/>
    </row>
    <row r="490" spans="4:20" ht="30" customHeight="1" x14ac:dyDescent="0.25">
      <c r="D490" s="163"/>
      <c r="E490" s="163"/>
      <c r="F490" s="163"/>
      <c r="G490" s="163"/>
      <c r="H490" s="163"/>
      <c r="I490" s="163"/>
      <c r="J490" s="163"/>
      <c r="K490" s="163"/>
      <c r="L490" s="163"/>
      <c r="M490" s="163"/>
      <c r="N490" s="163"/>
      <c r="O490" s="988" t="s">
        <v>1321</v>
      </c>
      <c r="P490" s="991" t="s">
        <v>1322</v>
      </c>
      <c r="Q490" s="863">
        <v>391</v>
      </c>
      <c r="R490" s="858" t="s">
        <v>1317</v>
      </c>
      <c r="S490" s="877">
        <v>8</v>
      </c>
      <c r="T490" s="858"/>
    </row>
    <row r="491" spans="4:20" ht="30" customHeight="1" x14ac:dyDescent="0.25">
      <c r="D491" s="163"/>
      <c r="E491" s="163"/>
      <c r="F491" s="163"/>
      <c r="G491" s="163"/>
      <c r="H491" s="163"/>
      <c r="I491" s="163"/>
      <c r="J491" s="163"/>
      <c r="K491" s="163"/>
      <c r="L491" s="163"/>
      <c r="M491" s="163"/>
      <c r="N491" s="163"/>
      <c r="O491" s="988"/>
      <c r="P491" s="991"/>
      <c r="Q491" s="849">
        <v>392</v>
      </c>
      <c r="R491" s="876" t="s">
        <v>485</v>
      </c>
      <c r="S491" s="877">
        <v>1000</v>
      </c>
      <c r="T491" s="876"/>
    </row>
    <row r="492" spans="4:20" ht="30" customHeight="1" x14ac:dyDescent="0.25">
      <c r="D492" s="163"/>
      <c r="E492" s="163"/>
      <c r="F492" s="163"/>
      <c r="G492" s="163"/>
      <c r="H492" s="163"/>
      <c r="I492" s="163"/>
      <c r="J492" s="163"/>
      <c r="K492" s="163"/>
      <c r="L492" s="163"/>
      <c r="M492" s="163"/>
      <c r="N492" s="163"/>
      <c r="O492" s="847" t="s">
        <v>1323</v>
      </c>
      <c r="P492" s="872" t="s">
        <v>1324</v>
      </c>
      <c r="Q492" s="849">
        <v>393</v>
      </c>
      <c r="R492" s="858" t="s">
        <v>1317</v>
      </c>
      <c r="S492" s="878">
        <v>12</v>
      </c>
      <c r="T492" s="858"/>
    </row>
    <row r="493" spans="4:20" ht="30" customHeight="1" x14ac:dyDescent="0.25">
      <c r="D493" s="163"/>
      <c r="E493" s="163"/>
      <c r="F493" s="163"/>
      <c r="G493" s="163"/>
      <c r="H493" s="163"/>
      <c r="I493" s="163"/>
      <c r="J493" s="163"/>
      <c r="K493" s="163"/>
      <c r="L493" s="163"/>
      <c r="M493" s="163"/>
      <c r="N493" s="163"/>
      <c r="O493" s="847" t="s">
        <v>1325</v>
      </c>
      <c r="P493" s="858" t="s">
        <v>1326</v>
      </c>
      <c r="Q493" s="849">
        <v>394</v>
      </c>
      <c r="R493" s="858" t="s">
        <v>1327</v>
      </c>
      <c r="S493" s="878">
        <v>12</v>
      </c>
      <c r="T493" s="858"/>
    </row>
    <row r="494" spans="4:20" ht="30" customHeight="1" x14ac:dyDescent="0.25">
      <c r="D494" s="163"/>
      <c r="E494" s="163"/>
      <c r="F494" s="163"/>
      <c r="G494" s="163"/>
      <c r="H494" s="163"/>
      <c r="I494" s="163"/>
      <c r="J494" s="163"/>
      <c r="K494" s="163"/>
      <c r="L494" s="163"/>
      <c r="M494" s="163"/>
      <c r="N494" s="163"/>
      <c r="O494" s="847" t="s">
        <v>1328</v>
      </c>
      <c r="P494" s="858" t="s">
        <v>1329</v>
      </c>
      <c r="Q494" s="849">
        <v>395</v>
      </c>
      <c r="R494" s="858" t="s">
        <v>1327</v>
      </c>
      <c r="S494" s="877">
        <v>4</v>
      </c>
      <c r="T494" s="858"/>
    </row>
    <row r="495" spans="4:20" ht="30" customHeight="1" x14ac:dyDescent="0.25">
      <c r="D495" s="163"/>
      <c r="E495" s="163"/>
      <c r="F495" s="163"/>
      <c r="G495" s="163"/>
      <c r="H495" s="163"/>
      <c r="I495" s="163"/>
      <c r="J495" s="163"/>
      <c r="K495" s="163"/>
      <c r="L495" s="163"/>
      <c r="M495" s="163"/>
      <c r="N495" s="163"/>
      <c r="O495" s="847" t="s">
        <v>1330</v>
      </c>
      <c r="P495" s="876" t="s">
        <v>1331</v>
      </c>
      <c r="Q495" s="849">
        <v>396</v>
      </c>
      <c r="R495" s="858" t="s">
        <v>1332</v>
      </c>
      <c r="S495" s="877">
        <v>3000</v>
      </c>
      <c r="T495" s="858"/>
    </row>
    <row r="496" spans="4:20" ht="30" customHeight="1" x14ac:dyDescent="0.25">
      <c r="D496" s="163"/>
      <c r="E496" s="163"/>
      <c r="F496" s="163"/>
      <c r="G496" s="163"/>
      <c r="H496" s="163"/>
      <c r="I496" s="163"/>
      <c r="J496" s="163"/>
      <c r="K496" s="163"/>
      <c r="L496" s="163"/>
      <c r="M496" s="163"/>
      <c r="N496" s="163"/>
      <c r="O496" s="847" t="s">
        <v>1333</v>
      </c>
      <c r="P496" s="858" t="s">
        <v>1334</v>
      </c>
      <c r="Q496" s="863">
        <v>397</v>
      </c>
      <c r="R496" s="858" t="s">
        <v>1335</v>
      </c>
      <c r="S496" s="878">
        <v>4</v>
      </c>
      <c r="T496" s="858"/>
    </row>
    <row r="497" spans="4:20" ht="30" customHeight="1" x14ac:dyDescent="0.25">
      <c r="D497" s="163"/>
      <c r="E497" s="163"/>
      <c r="F497" s="163"/>
      <c r="G497" s="163"/>
      <c r="H497" s="163"/>
      <c r="I497" s="163"/>
      <c r="J497" s="163"/>
      <c r="K497" s="163"/>
      <c r="L497" s="163"/>
      <c r="M497" s="163"/>
      <c r="N497" s="163"/>
      <c r="O497" s="988" t="s">
        <v>1336</v>
      </c>
      <c r="P497" s="996" t="s">
        <v>1337</v>
      </c>
      <c r="Q497" s="863">
        <v>398</v>
      </c>
      <c r="R497" s="858" t="s">
        <v>1317</v>
      </c>
      <c r="S497" s="878">
        <v>4</v>
      </c>
      <c r="T497" s="858"/>
    </row>
    <row r="498" spans="4:20" ht="30" customHeight="1" x14ac:dyDescent="0.25">
      <c r="D498" s="163"/>
      <c r="E498" s="163"/>
      <c r="F498" s="163"/>
      <c r="G498" s="163"/>
      <c r="H498" s="163"/>
      <c r="I498" s="163"/>
      <c r="J498" s="163"/>
      <c r="K498" s="163"/>
      <c r="L498" s="163"/>
      <c r="M498" s="163"/>
      <c r="N498" s="163"/>
      <c r="O498" s="988"/>
      <c r="P498" s="996"/>
      <c r="Q498" s="863">
        <v>399</v>
      </c>
      <c r="R498" s="858" t="s">
        <v>1338</v>
      </c>
      <c r="S498" s="877">
        <v>1</v>
      </c>
      <c r="T498" s="858"/>
    </row>
    <row r="499" spans="4:20" ht="30" customHeight="1" x14ac:dyDescent="0.25">
      <c r="D499" s="163"/>
      <c r="E499" s="163"/>
      <c r="F499" s="163"/>
      <c r="G499" s="163"/>
      <c r="H499" s="163"/>
      <c r="I499" s="163"/>
      <c r="J499" s="163"/>
      <c r="K499" s="163"/>
      <c r="L499" s="163"/>
      <c r="M499" s="163"/>
      <c r="N499" s="163"/>
      <c r="O499" s="988" t="s">
        <v>1339</v>
      </c>
      <c r="P499" s="998" t="s">
        <v>1340</v>
      </c>
      <c r="Q499" s="865">
        <v>400</v>
      </c>
      <c r="R499" s="858" t="s">
        <v>485</v>
      </c>
      <c r="S499" s="877">
        <v>2000</v>
      </c>
      <c r="T499" s="858"/>
    </row>
    <row r="500" spans="4:20" ht="30" customHeight="1" x14ac:dyDescent="0.25">
      <c r="D500" s="163"/>
      <c r="E500" s="163"/>
      <c r="F500" s="163"/>
      <c r="G500" s="163"/>
      <c r="H500" s="163"/>
      <c r="I500" s="163"/>
      <c r="J500" s="163"/>
      <c r="K500" s="163"/>
      <c r="L500" s="163"/>
      <c r="M500" s="163"/>
      <c r="N500" s="163"/>
      <c r="O500" s="988"/>
      <c r="P500" s="998"/>
      <c r="Q500" s="863">
        <v>401</v>
      </c>
      <c r="R500" s="858" t="s">
        <v>1341</v>
      </c>
      <c r="S500" s="877">
        <v>50</v>
      </c>
      <c r="T500" s="858"/>
    </row>
    <row r="501" spans="4:20" ht="30" customHeight="1" x14ac:dyDescent="0.25">
      <c r="D501" s="163"/>
      <c r="E501" s="163"/>
      <c r="F501" s="163"/>
      <c r="G501" s="163"/>
      <c r="H501" s="163"/>
      <c r="I501" s="163"/>
      <c r="J501" s="163"/>
      <c r="K501" s="163"/>
      <c r="L501" s="163"/>
      <c r="M501" s="163"/>
      <c r="N501" s="163"/>
      <c r="O501" s="847" t="s">
        <v>1342</v>
      </c>
      <c r="P501" s="876" t="s">
        <v>1343</v>
      </c>
      <c r="Q501" s="863">
        <v>402</v>
      </c>
      <c r="R501" s="858" t="s">
        <v>1344</v>
      </c>
      <c r="S501" s="877">
        <v>40</v>
      </c>
      <c r="T501" s="858"/>
    </row>
    <row r="502" spans="4:20" ht="30" customHeight="1" x14ac:dyDescent="0.25">
      <c r="D502" s="163"/>
      <c r="E502" s="163"/>
      <c r="F502" s="163"/>
      <c r="G502" s="163"/>
      <c r="H502" s="163"/>
      <c r="I502" s="163"/>
      <c r="J502" s="169">
        <v>2</v>
      </c>
      <c r="K502" s="163"/>
      <c r="L502" s="163"/>
      <c r="M502" s="163"/>
      <c r="N502" s="170">
        <v>3</v>
      </c>
      <c r="O502" s="852" t="s">
        <v>1345</v>
      </c>
      <c r="P502" s="844" t="s">
        <v>134</v>
      </c>
      <c r="Q502" s="845"/>
      <c r="R502" s="845"/>
      <c r="S502" s="846"/>
      <c r="T502" s="845"/>
    </row>
    <row r="503" spans="4:20" ht="30" customHeight="1" x14ac:dyDescent="0.25">
      <c r="D503" s="163"/>
      <c r="E503" s="163"/>
      <c r="F503" s="163"/>
      <c r="G503" s="163"/>
      <c r="H503" s="163"/>
      <c r="I503" s="163"/>
      <c r="J503" s="163"/>
      <c r="K503" s="163"/>
      <c r="L503" s="163"/>
      <c r="M503" s="163"/>
      <c r="N503" s="163"/>
      <c r="O503" s="988" t="s">
        <v>1346</v>
      </c>
      <c r="P503" s="998" t="s">
        <v>1347</v>
      </c>
      <c r="Q503" s="863">
        <v>403</v>
      </c>
      <c r="R503" s="876" t="s">
        <v>383</v>
      </c>
      <c r="S503" s="877">
        <v>2000</v>
      </c>
      <c r="T503" s="876"/>
    </row>
    <row r="504" spans="4:20" ht="30" customHeight="1" x14ac:dyDescent="0.25">
      <c r="D504" s="163"/>
      <c r="E504" s="163"/>
      <c r="F504" s="163"/>
      <c r="G504" s="163"/>
      <c r="H504" s="163"/>
      <c r="I504" s="163"/>
      <c r="J504" s="163"/>
      <c r="K504" s="163"/>
      <c r="L504" s="163"/>
      <c r="M504" s="163"/>
      <c r="N504" s="163"/>
      <c r="O504" s="988"/>
      <c r="P504" s="998"/>
      <c r="Q504" s="863">
        <v>404</v>
      </c>
      <c r="R504" s="876" t="s">
        <v>1348</v>
      </c>
      <c r="S504" s="877">
        <v>500</v>
      </c>
      <c r="T504" s="876"/>
    </row>
    <row r="505" spans="4:20" ht="30" customHeight="1" x14ac:dyDescent="0.25">
      <c r="D505" s="163"/>
      <c r="E505" s="163"/>
      <c r="F505" s="163"/>
      <c r="G505" s="163"/>
      <c r="H505" s="163"/>
      <c r="I505" s="163"/>
      <c r="J505" s="163"/>
      <c r="K505" s="163"/>
      <c r="L505" s="163"/>
      <c r="M505" s="163"/>
      <c r="N505" s="163"/>
      <c r="O505" s="847" t="s">
        <v>1349</v>
      </c>
      <c r="P505" s="876" t="s">
        <v>1350</v>
      </c>
      <c r="Q505" s="863">
        <v>405</v>
      </c>
      <c r="R505" s="876" t="s">
        <v>1351</v>
      </c>
      <c r="S505" s="877">
        <v>30</v>
      </c>
      <c r="T505" s="876"/>
    </row>
    <row r="506" spans="4:20" ht="30" customHeight="1" x14ac:dyDescent="0.25">
      <c r="D506" s="163"/>
      <c r="E506" s="163"/>
      <c r="F506" s="163"/>
      <c r="G506" s="163"/>
      <c r="H506" s="163"/>
      <c r="I506" s="163"/>
      <c r="J506" s="169">
        <v>4</v>
      </c>
      <c r="K506" s="163"/>
      <c r="L506" s="163"/>
      <c r="M506" s="163"/>
      <c r="N506" s="170">
        <v>5</v>
      </c>
      <c r="O506" s="852" t="s">
        <v>1352</v>
      </c>
      <c r="P506" s="844" t="s">
        <v>1353</v>
      </c>
      <c r="Q506" s="845"/>
      <c r="R506" s="845"/>
      <c r="S506" s="846"/>
      <c r="T506" s="845"/>
    </row>
    <row r="507" spans="4:20" ht="30" customHeight="1" x14ac:dyDescent="0.25">
      <c r="D507" s="163"/>
      <c r="E507" s="163"/>
      <c r="F507" s="163"/>
      <c r="G507" s="163"/>
      <c r="H507" s="163"/>
      <c r="I507" s="163"/>
      <c r="J507" s="163"/>
      <c r="K507" s="163"/>
      <c r="L507" s="163"/>
      <c r="M507" s="163"/>
      <c r="N507" s="163"/>
      <c r="O507" s="847" t="s">
        <v>1354</v>
      </c>
      <c r="P507" s="873" t="s">
        <v>1355</v>
      </c>
      <c r="Q507" s="863">
        <v>406</v>
      </c>
      <c r="R507" s="858" t="s">
        <v>1311</v>
      </c>
      <c r="S507" s="877">
        <v>40</v>
      </c>
      <c r="T507" s="858"/>
    </row>
    <row r="508" spans="4:20" ht="30" customHeight="1" x14ac:dyDescent="0.25">
      <c r="D508" s="163"/>
      <c r="E508" s="163"/>
      <c r="F508" s="163"/>
      <c r="G508" s="163"/>
      <c r="H508" s="163"/>
      <c r="I508" s="163"/>
      <c r="J508" s="163"/>
      <c r="K508" s="163"/>
      <c r="L508" s="163"/>
      <c r="M508" s="163"/>
      <c r="N508" s="163"/>
      <c r="O508" s="847" t="s">
        <v>1356</v>
      </c>
      <c r="P508" s="872" t="s">
        <v>1357</v>
      </c>
      <c r="Q508" s="863">
        <v>407</v>
      </c>
      <c r="R508" s="858" t="s">
        <v>1358</v>
      </c>
      <c r="S508" s="877">
        <v>4</v>
      </c>
      <c r="T508" s="858"/>
    </row>
    <row r="509" spans="4:20" ht="30" customHeight="1" x14ac:dyDescent="0.25">
      <c r="D509" s="163"/>
      <c r="E509" s="163"/>
      <c r="F509" s="163"/>
      <c r="G509" s="163"/>
      <c r="H509" s="163"/>
      <c r="I509" s="163"/>
      <c r="J509" s="163"/>
      <c r="K509" s="163"/>
      <c r="L509" s="163"/>
      <c r="M509" s="163"/>
      <c r="N509" s="163"/>
      <c r="O509" s="988" t="s">
        <v>1359</v>
      </c>
      <c r="P509" s="991" t="s">
        <v>1360</v>
      </c>
      <c r="Q509" s="863">
        <v>408</v>
      </c>
      <c r="R509" s="858" t="s">
        <v>485</v>
      </c>
      <c r="S509" s="877">
        <v>1</v>
      </c>
      <c r="T509" s="858"/>
    </row>
    <row r="510" spans="4:20" ht="30" customHeight="1" x14ac:dyDescent="0.25">
      <c r="D510" s="163"/>
      <c r="E510" s="163"/>
      <c r="F510" s="163"/>
      <c r="G510" s="163"/>
      <c r="H510" s="163"/>
      <c r="I510" s="163"/>
      <c r="J510" s="163"/>
      <c r="K510" s="163"/>
      <c r="L510" s="163"/>
      <c r="M510" s="163"/>
      <c r="N510" s="163"/>
      <c r="O510" s="988"/>
      <c r="P510" s="991"/>
      <c r="Q510" s="863">
        <v>409</v>
      </c>
      <c r="R510" s="858" t="s">
        <v>1361</v>
      </c>
      <c r="S510" s="877">
        <v>1</v>
      </c>
      <c r="T510" s="858"/>
    </row>
    <row r="511" spans="4:20" ht="30" customHeight="1" x14ac:dyDescent="0.25">
      <c r="D511" s="163"/>
      <c r="E511" s="163"/>
      <c r="F511" s="163"/>
      <c r="G511" s="163"/>
      <c r="H511" s="163"/>
      <c r="I511" s="163"/>
      <c r="J511" s="163"/>
      <c r="K511" s="163"/>
      <c r="L511" s="163"/>
      <c r="M511" s="163"/>
      <c r="N511" s="163"/>
      <c r="O511" s="847" t="s">
        <v>1362</v>
      </c>
      <c r="P511" s="872" t="s">
        <v>1363</v>
      </c>
      <c r="Q511" s="863">
        <v>410</v>
      </c>
      <c r="R511" s="858" t="s">
        <v>1364</v>
      </c>
      <c r="S511" s="877">
        <v>2</v>
      </c>
      <c r="T511" s="858"/>
    </row>
    <row r="512" spans="4:20" ht="30" customHeight="1" x14ac:dyDescent="0.25">
      <c r="D512" s="163"/>
      <c r="E512" s="163"/>
      <c r="F512" s="163"/>
      <c r="G512" s="163"/>
      <c r="H512" s="163"/>
      <c r="I512" s="163"/>
      <c r="J512" s="169">
        <v>5</v>
      </c>
      <c r="K512" s="163"/>
      <c r="L512" s="163"/>
      <c r="M512" s="163"/>
      <c r="N512" s="170">
        <v>8</v>
      </c>
      <c r="O512" s="852" t="s">
        <v>1365</v>
      </c>
      <c r="P512" s="844" t="s">
        <v>136</v>
      </c>
      <c r="Q512" s="845"/>
      <c r="R512" s="845"/>
      <c r="S512" s="846"/>
      <c r="T512" s="845"/>
    </row>
    <row r="513" spans="4:22" ht="30" customHeight="1" x14ac:dyDescent="0.25">
      <c r="D513" s="163"/>
      <c r="E513" s="163"/>
      <c r="F513" s="163"/>
      <c r="G513" s="163"/>
      <c r="H513" s="163"/>
      <c r="I513" s="163"/>
      <c r="J513" s="163"/>
      <c r="K513" s="163"/>
      <c r="L513" s="163"/>
      <c r="M513" s="163"/>
      <c r="N513" s="163"/>
      <c r="O513" s="988" t="s">
        <v>1366</v>
      </c>
      <c r="P513" s="990" t="s">
        <v>1367</v>
      </c>
      <c r="Q513" s="863">
        <v>411</v>
      </c>
      <c r="R513" s="858" t="s">
        <v>1317</v>
      </c>
      <c r="S513" s="877">
        <v>4</v>
      </c>
      <c r="T513" s="858"/>
    </row>
    <row r="514" spans="4:22" ht="30" customHeight="1" x14ac:dyDescent="0.25">
      <c r="D514" s="163"/>
      <c r="E514" s="163"/>
      <c r="F514" s="163"/>
      <c r="G514" s="163"/>
      <c r="H514" s="163"/>
      <c r="I514" s="163"/>
      <c r="J514" s="163"/>
      <c r="K514" s="163"/>
      <c r="L514" s="163"/>
      <c r="M514" s="163"/>
      <c r="N514" s="163"/>
      <c r="O514" s="988"/>
      <c r="P514" s="990"/>
      <c r="Q514" s="863">
        <v>412</v>
      </c>
      <c r="R514" s="858" t="s">
        <v>1368</v>
      </c>
      <c r="S514" s="877">
        <v>1</v>
      </c>
      <c r="T514" s="858"/>
    </row>
    <row r="515" spans="4:22" ht="30" customHeight="1" x14ac:dyDescent="0.25">
      <c r="D515" s="163"/>
      <c r="E515" s="163"/>
      <c r="F515" s="163"/>
      <c r="G515" s="163"/>
      <c r="H515" s="163"/>
      <c r="I515" s="163"/>
      <c r="J515" s="163"/>
      <c r="K515" s="163"/>
      <c r="L515" s="163"/>
      <c r="M515" s="163"/>
      <c r="N515" s="163"/>
      <c r="O515" s="847" t="s">
        <v>1369</v>
      </c>
      <c r="P515" s="873" t="s">
        <v>1370</v>
      </c>
      <c r="Q515" s="863">
        <v>413</v>
      </c>
      <c r="R515" s="876" t="s">
        <v>1371</v>
      </c>
      <c r="S515" s="877">
        <v>1000</v>
      </c>
      <c r="T515" s="876"/>
    </row>
    <row r="516" spans="4:22" ht="30" customHeight="1" x14ac:dyDescent="0.25">
      <c r="D516" s="163"/>
      <c r="E516" s="163"/>
      <c r="F516" s="163"/>
      <c r="G516" s="163"/>
      <c r="H516" s="163"/>
      <c r="I516" s="163"/>
      <c r="J516" s="163"/>
      <c r="K516" s="163"/>
      <c r="L516" s="163"/>
      <c r="M516" s="163"/>
      <c r="N516" s="163"/>
      <c r="O516" s="847" t="s">
        <v>1372</v>
      </c>
      <c r="P516" s="873" t="s">
        <v>1373</v>
      </c>
      <c r="Q516" s="863">
        <v>414</v>
      </c>
      <c r="R516" s="858" t="s">
        <v>1317</v>
      </c>
      <c r="S516" s="877">
        <v>4</v>
      </c>
      <c r="T516" s="858"/>
    </row>
    <row r="517" spans="4:22" ht="30" customHeight="1" x14ac:dyDescent="0.25">
      <c r="D517" s="163"/>
      <c r="E517" s="163"/>
      <c r="F517" s="163"/>
      <c r="G517" s="163"/>
      <c r="H517" s="163"/>
      <c r="I517" s="163"/>
      <c r="J517" s="163"/>
      <c r="K517" s="163"/>
      <c r="L517" s="163"/>
      <c r="M517" s="163"/>
      <c r="N517" s="163"/>
      <c r="O517" s="988" t="s">
        <v>1374</v>
      </c>
      <c r="P517" s="998" t="s">
        <v>1375</v>
      </c>
      <c r="Q517" s="863">
        <v>415</v>
      </c>
      <c r="R517" s="858" t="s">
        <v>1317</v>
      </c>
      <c r="S517" s="877">
        <v>2</v>
      </c>
      <c r="T517" s="858"/>
    </row>
    <row r="518" spans="4:22" ht="30" customHeight="1" x14ac:dyDescent="0.25">
      <c r="D518" s="163"/>
      <c r="E518" s="163"/>
      <c r="F518" s="163"/>
      <c r="G518" s="163"/>
      <c r="H518" s="163"/>
      <c r="I518" s="163"/>
      <c r="J518" s="163"/>
      <c r="K518" s="163"/>
      <c r="L518" s="163"/>
      <c r="M518" s="163"/>
      <c r="N518" s="163"/>
      <c r="O518" s="988"/>
      <c r="P518" s="998"/>
      <c r="Q518" s="863">
        <v>416</v>
      </c>
      <c r="R518" s="858" t="s">
        <v>1376</v>
      </c>
      <c r="S518" s="877">
        <v>400</v>
      </c>
      <c r="T518" s="858"/>
    </row>
    <row r="519" spans="4:22" ht="30" customHeight="1" x14ac:dyDescent="0.25">
      <c r="D519" s="163"/>
      <c r="E519" s="163"/>
      <c r="F519" s="163"/>
      <c r="G519" s="163"/>
      <c r="H519" s="163"/>
      <c r="I519" s="163"/>
      <c r="J519" s="163"/>
      <c r="K519" s="163"/>
      <c r="L519" s="163"/>
      <c r="M519" s="163"/>
      <c r="N519" s="163"/>
      <c r="O519" s="988"/>
      <c r="P519" s="998"/>
      <c r="Q519" s="849">
        <v>417</v>
      </c>
      <c r="R519" s="858" t="s">
        <v>1351</v>
      </c>
      <c r="S519" s="877">
        <v>20</v>
      </c>
      <c r="T519" s="858"/>
    </row>
    <row r="520" spans="4:22" ht="30" customHeight="1" x14ac:dyDescent="0.25">
      <c r="D520" s="163"/>
      <c r="E520" s="163"/>
      <c r="F520" s="163"/>
      <c r="G520" s="163"/>
      <c r="H520" s="163"/>
      <c r="I520" s="163"/>
      <c r="J520" s="163"/>
      <c r="K520" s="163"/>
      <c r="L520" s="163"/>
      <c r="M520" s="163"/>
      <c r="N520" s="163"/>
      <c r="O520" s="847" t="s">
        <v>1377</v>
      </c>
      <c r="P520" s="872" t="s">
        <v>1378</v>
      </c>
      <c r="Q520" s="849">
        <v>418</v>
      </c>
      <c r="R520" s="858" t="s">
        <v>1379</v>
      </c>
      <c r="S520" s="878">
        <v>4</v>
      </c>
      <c r="T520" s="858"/>
    </row>
    <row r="521" spans="4:22" ht="30" customHeight="1" x14ac:dyDescent="0.25">
      <c r="D521" s="163"/>
      <c r="E521" s="163"/>
      <c r="F521" s="164">
        <v>5</v>
      </c>
      <c r="G521" s="163"/>
      <c r="H521" s="163"/>
      <c r="I521" s="169">
        <f>SUM(J522:J540)</f>
        <v>21</v>
      </c>
      <c r="J521" s="163"/>
      <c r="K521" s="163"/>
      <c r="L521" s="163"/>
      <c r="M521" s="170">
        <f>SUM(N522:N540)</f>
        <v>21</v>
      </c>
      <c r="N521" s="163"/>
      <c r="O521" s="840">
        <v>2.7</v>
      </c>
      <c r="P521" s="841" t="s">
        <v>1380</v>
      </c>
      <c r="Q521" s="840"/>
      <c r="R521" s="840"/>
      <c r="S521" s="842"/>
      <c r="T521" s="840"/>
      <c r="V521" s="200">
        <v>4</v>
      </c>
    </row>
    <row r="522" spans="4:22" ht="30" customHeight="1" x14ac:dyDescent="0.25">
      <c r="D522" s="163"/>
      <c r="E522" s="163"/>
      <c r="F522" s="163"/>
      <c r="G522" s="163"/>
      <c r="H522" s="163"/>
      <c r="I522" s="163"/>
      <c r="J522" s="169">
        <v>13</v>
      </c>
      <c r="K522" s="163"/>
      <c r="L522" s="163"/>
      <c r="M522" s="163"/>
      <c r="N522" s="170">
        <v>13</v>
      </c>
      <c r="O522" s="852" t="s">
        <v>1381</v>
      </c>
      <c r="P522" s="844" t="s">
        <v>139</v>
      </c>
      <c r="Q522" s="845"/>
      <c r="R522" s="845"/>
      <c r="S522" s="846"/>
      <c r="T522" s="845"/>
    </row>
    <row r="523" spans="4:22" ht="30" customHeight="1" x14ac:dyDescent="0.25">
      <c r="D523" s="163"/>
      <c r="E523" s="163"/>
      <c r="F523" s="163"/>
      <c r="G523" s="163"/>
      <c r="H523" s="163"/>
      <c r="I523" s="163"/>
      <c r="J523" s="163"/>
      <c r="K523" s="163"/>
      <c r="L523" s="163"/>
      <c r="M523" s="163"/>
      <c r="N523" s="163"/>
      <c r="O523" s="847" t="s">
        <v>1382</v>
      </c>
      <c r="P523" s="858" t="s">
        <v>1383</v>
      </c>
      <c r="Q523" s="849">
        <v>419</v>
      </c>
      <c r="R523" s="858" t="s">
        <v>1384</v>
      </c>
      <c r="S523" s="878">
        <v>1000</v>
      </c>
      <c r="T523" s="858"/>
    </row>
    <row r="524" spans="4:22" ht="30" customHeight="1" x14ac:dyDescent="0.25">
      <c r="D524" s="163"/>
      <c r="E524" s="163"/>
      <c r="F524" s="163"/>
      <c r="G524" s="163"/>
      <c r="H524" s="163"/>
      <c r="I524" s="163"/>
      <c r="J524" s="163"/>
      <c r="K524" s="163"/>
      <c r="L524" s="163"/>
      <c r="M524" s="163"/>
      <c r="N524" s="163"/>
      <c r="O524" s="847" t="s">
        <v>1385</v>
      </c>
      <c r="P524" s="872" t="s">
        <v>1386</v>
      </c>
      <c r="Q524" s="863">
        <v>420</v>
      </c>
      <c r="R524" s="858" t="s">
        <v>1387</v>
      </c>
      <c r="S524" s="877">
        <v>1000</v>
      </c>
      <c r="T524" s="858"/>
    </row>
    <row r="525" spans="4:22" ht="30" customHeight="1" x14ac:dyDescent="0.25">
      <c r="D525" s="163"/>
      <c r="E525" s="163"/>
      <c r="F525" s="163"/>
      <c r="G525" s="163"/>
      <c r="H525" s="163"/>
      <c r="I525" s="163"/>
      <c r="J525" s="163"/>
      <c r="K525" s="163"/>
      <c r="L525" s="163"/>
      <c r="M525" s="163"/>
      <c r="N525" s="163"/>
      <c r="O525" s="847" t="s">
        <v>1388</v>
      </c>
      <c r="P525" s="872" t="s">
        <v>1389</v>
      </c>
      <c r="Q525" s="863">
        <v>421</v>
      </c>
      <c r="R525" s="858" t="s">
        <v>1341</v>
      </c>
      <c r="S525" s="877">
        <v>16</v>
      </c>
      <c r="T525" s="858"/>
    </row>
    <row r="526" spans="4:22" ht="30" customHeight="1" x14ac:dyDescent="0.25">
      <c r="D526" s="163"/>
      <c r="E526" s="163"/>
      <c r="F526" s="163"/>
      <c r="G526" s="163"/>
      <c r="H526" s="163"/>
      <c r="I526" s="163"/>
      <c r="J526" s="163"/>
      <c r="K526" s="163"/>
      <c r="L526" s="163"/>
      <c r="M526" s="163"/>
      <c r="N526" s="163"/>
      <c r="O526" s="847" t="s">
        <v>1390</v>
      </c>
      <c r="P526" s="872" t="s">
        <v>1391</v>
      </c>
      <c r="Q526" s="863">
        <v>422</v>
      </c>
      <c r="R526" s="858" t="s">
        <v>1327</v>
      </c>
      <c r="S526" s="878">
        <v>4</v>
      </c>
      <c r="T526" s="858"/>
    </row>
    <row r="527" spans="4:22" ht="30" customHeight="1" x14ac:dyDescent="0.25">
      <c r="D527" s="163"/>
      <c r="E527" s="163"/>
      <c r="F527" s="163"/>
      <c r="G527" s="163"/>
      <c r="H527" s="163"/>
      <c r="I527" s="163"/>
      <c r="J527" s="163"/>
      <c r="K527" s="163"/>
      <c r="L527" s="163"/>
      <c r="M527" s="163"/>
      <c r="N527" s="163"/>
      <c r="O527" s="847" t="s">
        <v>1392</v>
      </c>
      <c r="P527" s="872" t="s">
        <v>1393</v>
      </c>
      <c r="Q527" s="863">
        <v>423</v>
      </c>
      <c r="R527" s="858" t="s">
        <v>1394</v>
      </c>
      <c r="S527" s="878">
        <v>2</v>
      </c>
      <c r="T527" s="858"/>
    </row>
    <row r="528" spans="4:22" ht="30" customHeight="1" x14ac:dyDescent="0.25">
      <c r="D528" s="163"/>
      <c r="E528" s="163"/>
      <c r="F528" s="163"/>
      <c r="G528" s="163"/>
      <c r="H528" s="163"/>
      <c r="I528" s="163"/>
      <c r="J528" s="163"/>
      <c r="K528" s="163"/>
      <c r="L528" s="163"/>
      <c r="M528" s="163"/>
      <c r="N528" s="163"/>
      <c r="O528" s="847" t="s">
        <v>1395</v>
      </c>
      <c r="P528" s="872" t="s">
        <v>1396</v>
      </c>
      <c r="Q528" s="863">
        <v>424</v>
      </c>
      <c r="R528" s="858" t="s">
        <v>1327</v>
      </c>
      <c r="S528" s="877">
        <v>1</v>
      </c>
      <c r="T528" s="858"/>
    </row>
    <row r="529" spans="4:20" ht="30" customHeight="1" x14ac:dyDescent="0.25">
      <c r="D529" s="163"/>
      <c r="E529" s="163"/>
      <c r="F529" s="163"/>
      <c r="G529" s="163"/>
      <c r="H529" s="163"/>
      <c r="I529" s="163"/>
      <c r="J529" s="163"/>
      <c r="K529" s="163"/>
      <c r="L529" s="163"/>
      <c r="M529" s="163"/>
      <c r="N529" s="163"/>
      <c r="O529" s="847" t="s">
        <v>1397</v>
      </c>
      <c r="P529" s="873" t="s">
        <v>1398</v>
      </c>
      <c r="Q529" s="863">
        <v>425</v>
      </c>
      <c r="R529" s="858" t="s">
        <v>1317</v>
      </c>
      <c r="S529" s="878">
        <v>1</v>
      </c>
      <c r="T529" s="858"/>
    </row>
    <row r="530" spans="4:20" ht="30" customHeight="1" x14ac:dyDescent="0.25">
      <c r="D530" s="163"/>
      <c r="E530" s="163"/>
      <c r="F530" s="163"/>
      <c r="G530" s="163"/>
      <c r="H530" s="163"/>
      <c r="I530" s="163"/>
      <c r="J530" s="163"/>
      <c r="K530" s="163"/>
      <c r="L530" s="163"/>
      <c r="M530" s="163"/>
      <c r="N530" s="163"/>
      <c r="O530" s="847" t="s">
        <v>1399</v>
      </c>
      <c r="P530" s="872" t="s">
        <v>1400</v>
      </c>
      <c r="Q530" s="863">
        <v>426</v>
      </c>
      <c r="R530" s="858" t="s">
        <v>1341</v>
      </c>
      <c r="S530" s="878">
        <v>40</v>
      </c>
      <c r="T530" s="858"/>
    </row>
    <row r="531" spans="4:20" ht="30" customHeight="1" x14ac:dyDescent="0.25">
      <c r="D531" s="163"/>
      <c r="E531" s="163"/>
      <c r="F531" s="163"/>
      <c r="G531" s="163"/>
      <c r="H531" s="163"/>
      <c r="I531" s="163"/>
      <c r="J531" s="163"/>
      <c r="K531" s="163"/>
      <c r="L531" s="163"/>
      <c r="M531" s="163"/>
      <c r="N531" s="163"/>
      <c r="O531" s="847" t="s">
        <v>1401</v>
      </c>
      <c r="P531" s="872" t="s">
        <v>1402</v>
      </c>
      <c r="Q531" s="849">
        <v>427</v>
      </c>
      <c r="R531" s="858" t="s">
        <v>1311</v>
      </c>
      <c r="S531" s="878">
        <v>6</v>
      </c>
      <c r="T531" s="858"/>
    </row>
    <row r="532" spans="4:20" ht="30" customHeight="1" x14ac:dyDescent="0.25">
      <c r="D532" s="163"/>
      <c r="E532" s="163"/>
      <c r="F532" s="163"/>
      <c r="G532" s="163"/>
      <c r="H532" s="163"/>
      <c r="I532" s="163"/>
      <c r="J532" s="163"/>
      <c r="K532" s="163"/>
      <c r="L532" s="163"/>
      <c r="M532" s="163"/>
      <c r="N532" s="163"/>
      <c r="O532" s="847" t="s">
        <v>1403</v>
      </c>
      <c r="P532" s="872" t="s">
        <v>1404</v>
      </c>
      <c r="Q532" s="863">
        <v>428</v>
      </c>
      <c r="R532" s="858" t="s">
        <v>1358</v>
      </c>
      <c r="S532" s="878">
        <v>4</v>
      </c>
      <c r="T532" s="858"/>
    </row>
    <row r="533" spans="4:20" ht="30" customHeight="1" x14ac:dyDescent="0.25">
      <c r="D533" s="163"/>
      <c r="E533" s="163"/>
      <c r="F533" s="163"/>
      <c r="G533" s="163"/>
      <c r="H533" s="163"/>
      <c r="I533" s="163"/>
      <c r="J533" s="163"/>
      <c r="K533" s="163"/>
      <c r="L533" s="163"/>
      <c r="M533" s="163"/>
      <c r="N533" s="163"/>
      <c r="O533" s="847" t="s">
        <v>1405</v>
      </c>
      <c r="P533" s="872" t="s">
        <v>1406</v>
      </c>
      <c r="Q533" s="863">
        <v>429</v>
      </c>
      <c r="R533" s="858" t="s">
        <v>1358</v>
      </c>
      <c r="S533" s="878">
        <v>4</v>
      </c>
      <c r="T533" s="858"/>
    </row>
    <row r="534" spans="4:20" ht="30" customHeight="1" x14ac:dyDescent="0.25">
      <c r="D534" s="163"/>
      <c r="E534" s="163"/>
      <c r="F534" s="163"/>
      <c r="G534" s="163"/>
      <c r="H534" s="163"/>
      <c r="I534" s="163"/>
      <c r="J534" s="163"/>
      <c r="K534" s="163"/>
      <c r="L534" s="163"/>
      <c r="M534" s="163"/>
      <c r="N534" s="163"/>
      <c r="O534" s="847" t="s">
        <v>1407</v>
      </c>
      <c r="P534" s="873" t="s">
        <v>1408</v>
      </c>
      <c r="Q534" s="863">
        <v>430</v>
      </c>
      <c r="R534" s="858" t="s">
        <v>1335</v>
      </c>
      <c r="S534" s="878">
        <v>2</v>
      </c>
      <c r="T534" s="858"/>
    </row>
    <row r="535" spans="4:20" ht="30" customHeight="1" x14ac:dyDescent="0.25">
      <c r="D535" s="163"/>
      <c r="E535" s="163"/>
      <c r="F535" s="163"/>
      <c r="G535" s="163"/>
      <c r="H535" s="163"/>
      <c r="I535" s="163"/>
      <c r="J535" s="163"/>
      <c r="K535" s="163"/>
      <c r="L535" s="163"/>
      <c r="M535" s="163"/>
      <c r="N535" s="163"/>
      <c r="O535" s="847" t="s">
        <v>1409</v>
      </c>
      <c r="P535" s="873" t="s">
        <v>1410</v>
      </c>
      <c r="Q535" s="849">
        <v>431</v>
      </c>
      <c r="R535" s="858" t="s">
        <v>1335</v>
      </c>
      <c r="S535" s="878">
        <v>2</v>
      </c>
      <c r="T535" s="858"/>
    </row>
    <row r="536" spans="4:20" ht="30" customHeight="1" x14ac:dyDescent="0.25">
      <c r="D536" s="163"/>
      <c r="E536" s="163"/>
      <c r="F536" s="163"/>
      <c r="G536" s="163"/>
      <c r="H536" s="163"/>
      <c r="I536" s="163"/>
      <c r="J536" s="169">
        <v>3</v>
      </c>
      <c r="K536" s="163"/>
      <c r="L536" s="163"/>
      <c r="M536" s="163"/>
      <c r="N536" s="170">
        <v>3</v>
      </c>
      <c r="O536" s="852" t="s">
        <v>1411</v>
      </c>
      <c r="P536" s="844" t="s">
        <v>1412</v>
      </c>
      <c r="Q536" s="845"/>
      <c r="R536" s="845"/>
      <c r="S536" s="846"/>
      <c r="T536" s="845"/>
    </row>
    <row r="537" spans="4:20" ht="30" customHeight="1" x14ac:dyDescent="0.25">
      <c r="D537" s="163"/>
      <c r="E537" s="163"/>
      <c r="F537" s="163"/>
      <c r="G537" s="163"/>
      <c r="H537" s="163"/>
      <c r="I537" s="163"/>
      <c r="J537" s="163"/>
      <c r="K537" s="163"/>
      <c r="L537" s="163"/>
      <c r="M537" s="163"/>
      <c r="N537" s="163"/>
      <c r="O537" s="847" t="s">
        <v>1413</v>
      </c>
      <c r="P537" s="876" t="s">
        <v>1414</v>
      </c>
      <c r="Q537" s="849">
        <v>432</v>
      </c>
      <c r="R537" s="876" t="s">
        <v>1415</v>
      </c>
      <c r="S537" s="877">
        <v>5000</v>
      </c>
      <c r="T537" s="876"/>
    </row>
    <row r="538" spans="4:20" ht="30" customHeight="1" x14ac:dyDescent="0.25">
      <c r="D538" s="163"/>
      <c r="E538" s="163"/>
      <c r="F538" s="163"/>
      <c r="G538" s="163"/>
      <c r="H538" s="163"/>
      <c r="I538" s="163"/>
      <c r="J538" s="163"/>
      <c r="K538" s="163"/>
      <c r="L538" s="163"/>
      <c r="M538" s="163"/>
      <c r="N538" s="163"/>
      <c r="O538" s="847" t="s">
        <v>1416</v>
      </c>
      <c r="P538" s="858" t="s">
        <v>1417</v>
      </c>
      <c r="Q538" s="849">
        <v>433</v>
      </c>
      <c r="R538" s="876" t="s">
        <v>1418</v>
      </c>
      <c r="S538" s="877">
        <v>500</v>
      </c>
      <c r="T538" s="876"/>
    </row>
    <row r="539" spans="4:20" ht="30" customHeight="1" x14ac:dyDescent="0.25">
      <c r="D539" s="163"/>
      <c r="E539" s="163"/>
      <c r="F539" s="163"/>
      <c r="G539" s="163"/>
      <c r="H539" s="163"/>
      <c r="I539" s="163"/>
      <c r="J539" s="163"/>
      <c r="K539" s="163"/>
      <c r="L539" s="163"/>
      <c r="M539" s="163"/>
      <c r="N539" s="163"/>
      <c r="O539" s="847" t="s">
        <v>1419</v>
      </c>
      <c r="P539" s="858" t="s">
        <v>1420</v>
      </c>
      <c r="Q539" s="849">
        <v>434</v>
      </c>
      <c r="R539" s="876" t="s">
        <v>1415</v>
      </c>
      <c r="S539" s="877">
        <v>200</v>
      </c>
      <c r="T539" s="876"/>
    </row>
    <row r="540" spans="4:20" ht="30" customHeight="1" x14ac:dyDescent="0.25">
      <c r="D540" s="163"/>
      <c r="E540" s="163"/>
      <c r="F540" s="163"/>
      <c r="G540" s="163"/>
      <c r="H540" s="163"/>
      <c r="I540" s="163"/>
      <c r="J540" s="169">
        <v>5</v>
      </c>
      <c r="K540" s="163"/>
      <c r="L540" s="163"/>
      <c r="M540" s="163"/>
      <c r="N540" s="170">
        <v>5</v>
      </c>
      <c r="O540" s="852" t="s">
        <v>1421</v>
      </c>
      <c r="P540" s="844" t="s">
        <v>1422</v>
      </c>
      <c r="Q540" s="845"/>
      <c r="R540" s="845"/>
      <c r="S540" s="846"/>
      <c r="T540" s="845"/>
    </row>
    <row r="541" spans="4:20" ht="30" customHeight="1" x14ac:dyDescent="0.25">
      <c r="D541" s="163"/>
      <c r="E541" s="163"/>
      <c r="F541" s="163"/>
      <c r="G541" s="163"/>
      <c r="H541" s="163"/>
      <c r="I541" s="163"/>
      <c r="J541" s="163"/>
      <c r="K541" s="163"/>
      <c r="L541" s="163"/>
      <c r="M541" s="163"/>
      <c r="N541" s="163"/>
      <c r="O541" s="847" t="s">
        <v>1423</v>
      </c>
      <c r="P541" s="858" t="s">
        <v>1424</v>
      </c>
      <c r="Q541" s="849">
        <v>435</v>
      </c>
      <c r="R541" s="850" t="s">
        <v>1425</v>
      </c>
      <c r="S541" s="878">
        <v>40</v>
      </c>
      <c r="T541" s="850"/>
    </row>
    <row r="542" spans="4:20" ht="30" customHeight="1" x14ac:dyDescent="0.25">
      <c r="D542" s="163"/>
      <c r="E542" s="163"/>
      <c r="F542" s="163"/>
      <c r="G542" s="163"/>
      <c r="H542" s="163"/>
      <c r="I542" s="163"/>
      <c r="J542" s="163"/>
      <c r="K542" s="163"/>
      <c r="L542" s="163"/>
      <c r="M542" s="163"/>
      <c r="N542" s="163"/>
      <c r="O542" s="847" t="s">
        <v>1426</v>
      </c>
      <c r="P542" s="858" t="s">
        <v>1427</v>
      </c>
      <c r="Q542" s="849">
        <v>436</v>
      </c>
      <c r="R542" s="850" t="s">
        <v>1428</v>
      </c>
      <c r="S542" s="877">
        <v>40</v>
      </c>
      <c r="T542" s="850"/>
    </row>
    <row r="543" spans="4:20" ht="30" customHeight="1" x14ac:dyDescent="0.25">
      <c r="D543" s="163"/>
      <c r="E543" s="163"/>
      <c r="F543" s="163"/>
      <c r="G543" s="163"/>
      <c r="H543" s="163"/>
      <c r="I543" s="163"/>
      <c r="J543" s="163"/>
      <c r="K543" s="163"/>
      <c r="L543" s="163"/>
      <c r="M543" s="163"/>
      <c r="N543" s="163"/>
      <c r="O543" s="847" t="s">
        <v>1429</v>
      </c>
      <c r="P543" s="876" t="s">
        <v>1430</v>
      </c>
      <c r="Q543" s="849">
        <v>437</v>
      </c>
      <c r="R543" s="850" t="s">
        <v>1428</v>
      </c>
      <c r="S543" s="877">
        <v>4</v>
      </c>
      <c r="T543" s="850"/>
    </row>
    <row r="544" spans="4:20" ht="30" customHeight="1" x14ac:dyDescent="0.25">
      <c r="D544" s="163"/>
      <c r="E544" s="163"/>
      <c r="F544" s="163"/>
      <c r="G544" s="163"/>
      <c r="H544" s="163"/>
      <c r="I544" s="163"/>
      <c r="J544" s="163"/>
      <c r="K544" s="163"/>
      <c r="L544" s="163"/>
      <c r="M544" s="163"/>
      <c r="N544" s="163"/>
      <c r="O544" s="847" t="s">
        <v>1431</v>
      </c>
      <c r="P544" s="876" t="s">
        <v>1432</v>
      </c>
      <c r="Q544" s="849">
        <v>438</v>
      </c>
      <c r="R544" s="864" t="s">
        <v>319</v>
      </c>
      <c r="S544" s="877">
        <v>1</v>
      </c>
      <c r="T544" s="864"/>
    </row>
    <row r="545" spans="4:22" ht="30" customHeight="1" x14ac:dyDescent="0.25">
      <c r="D545" s="163"/>
      <c r="E545" s="163"/>
      <c r="F545" s="163"/>
      <c r="G545" s="163"/>
      <c r="H545" s="163"/>
      <c r="I545" s="163"/>
      <c r="J545" s="163"/>
      <c r="K545" s="163"/>
      <c r="L545" s="163"/>
      <c r="M545" s="163"/>
      <c r="N545" s="163"/>
      <c r="O545" s="847" t="s">
        <v>1433</v>
      </c>
      <c r="P545" s="876" t="s">
        <v>1434</v>
      </c>
      <c r="Q545" s="849">
        <v>439</v>
      </c>
      <c r="R545" s="864" t="s">
        <v>1425</v>
      </c>
      <c r="S545" s="877">
        <v>40</v>
      </c>
      <c r="T545" s="864"/>
    </row>
    <row r="546" spans="4:22" ht="30" customHeight="1" x14ac:dyDescent="0.25">
      <c r="D546" s="163"/>
      <c r="E546" s="163"/>
      <c r="F546" s="164">
        <v>5</v>
      </c>
      <c r="G546" s="163"/>
      <c r="H546" s="163"/>
      <c r="I546" s="169">
        <f>SUM(J547:J569)</f>
        <v>18</v>
      </c>
      <c r="J546" s="163"/>
      <c r="K546" s="163"/>
      <c r="L546" s="163"/>
      <c r="M546" s="170">
        <f>SUM(N547:N569)</f>
        <v>19</v>
      </c>
      <c r="N546" s="163"/>
      <c r="O546" s="840">
        <v>2.8</v>
      </c>
      <c r="P546" s="841" t="s">
        <v>1435</v>
      </c>
      <c r="Q546" s="840"/>
      <c r="R546" s="840"/>
      <c r="S546" s="842"/>
      <c r="T546" s="840"/>
      <c r="V546" s="200">
        <v>2</v>
      </c>
    </row>
    <row r="547" spans="4:22" ht="30" customHeight="1" x14ac:dyDescent="0.25">
      <c r="D547" s="163"/>
      <c r="E547" s="163"/>
      <c r="F547" s="163"/>
      <c r="G547" s="163"/>
      <c r="H547" s="163"/>
      <c r="I547" s="163"/>
      <c r="J547" s="169">
        <v>3</v>
      </c>
      <c r="K547" s="163"/>
      <c r="L547" s="163"/>
      <c r="M547" s="163"/>
      <c r="N547" s="170">
        <v>3</v>
      </c>
      <c r="O547" s="852" t="s">
        <v>1436</v>
      </c>
      <c r="P547" s="844" t="s">
        <v>144</v>
      </c>
      <c r="Q547" s="845"/>
      <c r="R547" s="845"/>
      <c r="S547" s="846"/>
      <c r="T547" s="845"/>
    </row>
    <row r="548" spans="4:22" ht="30" customHeight="1" x14ac:dyDescent="0.25">
      <c r="D548" s="163"/>
      <c r="E548" s="163"/>
      <c r="F548" s="163"/>
      <c r="G548" s="163"/>
      <c r="H548" s="163"/>
      <c r="I548" s="163"/>
      <c r="J548" s="163"/>
      <c r="K548" s="163"/>
      <c r="L548" s="163"/>
      <c r="M548" s="163"/>
      <c r="N548" s="163"/>
      <c r="O548" s="847" t="s">
        <v>1437</v>
      </c>
      <c r="P548" s="862" t="s">
        <v>1438</v>
      </c>
      <c r="Q548" s="863">
        <v>440</v>
      </c>
      <c r="R548" s="848" t="s">
        <v>1344</v>
      </c>
      <c r="S548" s="877">
        <v>50</v>
      </c>
      <c r="T548" s="848"/>
    </row>
    <row r="549" spans="4:22" ht="30" customHeight="1" x14ac:dyDescent="0.25">
      <c r="D549" s="163"/>
      <c r="E549" s="163"/>
      <c r="F549" s="163"/>
      <c r="G549" s="163"/>
      <c r="H549" s="163"/>
      <c r="I549" s="163"/>
      <c r="J549" s="163"/>
      <c r="K549" s="163"/>
      <c r="L549" s="163"/>
      <c r="M549" s="163"/>
      <c r="N549" s="163"/>
      <c r="O549" s="847" t="s">
        <v>1439</v>
      </c>
      <c r="P549" s="862" t="s">
        <v>1440</v>
      </c>
      <c r="Q549" s="863">
        <v>441</v>
      </c>
      <c r="R549" s="848" t="s">
        <v>1441</v>
      </c>
      <c r="S549" s="877">
        <v>40</v>
      </c>
      <c r="T549" s="848"/>
    </row>
    <row r="550" spans="4:22" ht="30" customHeight="1" x14ac:dyDescent="0.25">
      <c r="D550" s="163"/>
      <c r="E550" s="163"/>
      <c r="F550" s="163"/>
      <c r="G550" s="163"/>
      <c r="H550" s="163"/>
      <c r="I550" s="163"/>
      <c r="J550" s="163"/>
      <c r="K550" s="163"/>
      <c r="L550" s="163"/>
      <c r="M550" s="163"/>
      <c r="N550" s="163"/>
      <c r="O550" s="847" t="s">
        <v>1442</v>
      </c>
      <c r="P550" s="862" t="s">
        <v>1443</v>
      </c>
      <c r="Q550" s="849">
        <v>442</v>
      </c>
      <c r="R550" s="848" t="s">
        <v>1444</v>
      </c>
      <c r="S550" s="877">
        <v>200</v>
      </c>
      <c r="T550" s="848"/>
    </row>
    <row r="551" spans="4:22" ht="30" customHeight="1" x14ac:dyDescent="0.25">
      <c r="D551" s="163"/>
      <c r="E551" s="163"/>
      <c r="F551" s="163"/>
      <c r="G551" s="163"/>
      <c r="H551" s="163"/>
      <c r="I551" s="163"/>
      <c r="J551" s="169">
        <v>7</v>
      </c>
      <c r="K551" s="163"/>
      <c r="L551" s="163"/>
      <c r="M551" s="163"/>
      <c r="N551" s="170">
        <v>7</v>
      </c>
      <c r="O551" s="852" t="s">
        <v>1445</v>
      </c>
      <c r="P551" s="844" t="s">
        <v>145</v>
      </c>
      <c r="Q551" s="845"/>
      <c r="R551" s="845"/>
      <c r="S551" s="846"/>
      <c r="T551" s="845"/>
    </row>
    <row r="552" spans="4:22" ht="30" customHeight="1" x14ac:dyDescent="0.25">
      <c r="D552" s="163"/>
      <c r="E552" s="163"/>
      <c r="F552" s="163"/>
      <c r="G552" s="163"/>
      <c r="H552" s="163"/>
      <c r="I552" s="163"/>
      <c r="J552" s="163"/>
      <c r="K552" s="163"/>
      <c r="L552" s="163"/>
      <c r="M552" s="163"/>
      <c r="N552" s="163"/>
      <c r="O552" s="847" t="s">
        <v>1446</v>
      </c>
      <c r="P552" s="862" t="s">
        <v>1447</v>
      </c>
      <c r="Q552" s="849">
        <v>443</v>
      </c>
      <c r="R552" s="848" t="s">
        <v>1448</v>
      </c>
      <c r="S552" s="878">
        <v>46000</v>
      </c>
      <c r="T552" s="848"/>
    </row>
    <row r="553" spans="4:22" ht="30" customHeight="1" x14ac:dyDescent="0.25">
      <c r="D553" s="163"/>
      <c r="E553" s="163"/>
      <c r="F553" s="163"/>
      <c r="G553" s="163"/>
      <c r="H553" s="163"/>
      <c r="I553" s="163"/>
      <c r="J553" s="163"/>
      <c r="K553" s="163"/>
      <c r="L553" s="163"/>
      <c r="M553" s="163"/>
      <c r="N553" s="163"/>
      <c r="O553" s="847" t="s">
        <v>1449</v>
      </c>
      <c r="P553" s="862" t="s">
        <v>1450</v>
      </c>
      <c r="Q553" s="849">
        <v>444</v>
      </c>
      <c r="R553" s="848" t="s">
        <v>1448</v>
      </c>
      <c r="S553" s="878">
        <v>5000</v>
      </c>
      <c r="T553" s="848"/>
    </row>
    <row r="554" spans="4:22" ht="30" customHeight="1" x14ac:dyDescent="0.25">
      <c r="D554" s="163"/>
      <c r="E554" s="163"/>
      <c r="F554" s="163"/>
      <c r="G554" s="163"/>
      <c r="H554" s="163"/>
      <c r="I554" s="163"/>
      <c r="J554" s="163"/>
      <c r="K554" s="163"/>
      <c r="L554" s="163"/>
      <c r="M554" s="163"/>
      <c r="N554" s="163"/>
      <c r="O554" s="847" t="s">
        <v>1451</v>
      </c>
      <c r="P554" s="862" t="s">
        <v>1452</v>
      </c>
      <c r="Q554" s="849">
        <v>445</v>
      </c>
      <c r="R554" s="848" t="s">
        <v>1448</v>
      </c>
      <c r="S554" s="878">
        <v>20000</v>
      </c>
      <c r="T554" s="848"/>
    </row>
    <row r="555" spans="4:22" ht="30" customHeight="1" x14ac:dyDescent="0.25">
      <c r="D555" s="163"/>
      <c r="E555" s="163"/>
      <c r="F555" s="163"/>
      <c r="G555" s="163"/>
      <c r="H555" s="163"/>
      <c r="I555" s="163"/>
      <c r="J555" s="163"/>
      <c r="K555" s="163"/>
      <c r="L555" s="163"/>
      <c r="M555" s="163"/>
      <c r="N555" s="163"/>
      <c r="O555" s="847" t="s">
        <v>1453</v>
      </c>
      <c r="P555" s="862" t="s">
        <v>1454</v>
      </c>
      <c r="Q555" s="863">
        <v>446</v>
      </c>
      <c r="R555" s="848" t="s">
        <v>1448</v>
      </c>
      <c r="S555" s="878">
        <v>10000</v>
      </c>
      <c r="T555" s="848"/>
    </row>
    <row r="556" spans="4:22" ht="30" customHeight="1" x14ac:dyDescent="0.25">
      <c r="D556" s="163"/>
      <c r="E556" s="163"/>
      <c r="F556" s="163"/>
      <c r="G556" s="163"/>
      <c r="H556" s="163"/>
      <c r="I556" s="163"/>
      <c r="J556" s="163"/>
      <c r="K556" s="163"/>
      <c r="L556" s="163"/>
      <c r="M556" s="163"/>
      <c r="N556" s="163"/>
      <c r="O556" s="847" t="s">
        <v>1455</v>
      </c>
      <c r="P556" s="862" t="s">
        <v>1456</v>
      </c>
      <c r="Q556" s="863">
        <v>447</v>
      </c>
      <c r="R556" s="862" t="s">
        <v>383</v>
      </c>
      <c r="S556" s="877">
        <v>500</v>
      </c>
      <c r="T556" s="862"/>
    </row>
    <row r="557" spans="4:22" ht="30" customHeight="1" x14ac:dyDescent="0.25">
      <c r="D557" s="163"/>
      <c r="E557" s="163"/>
      <c r="F557" s="163"/>
      <c r="G557" s="163"/>
      <c r="H557" s="163"/>
      <c r="I557" s="163"/>
      <c r="J557" s="163"/>
      <c r="K557" s="163"/>
      <c r="L557" s="163"/>
      <c r="M557" s="163"/>
      <c r="N557" s="163"/>
      <c r="O557" s="847" t="s">
        <v>1457</v>
      </c>
      <c r="P557" s="862" t="s">
        <v>1458</v>
      </c>
      <c r="Q557" s="863">
        <v>448</v>
      </c>
      <c r="R557" s="862" t="s">
        <v>1448</v>
      </c>
      <c r="S557" s="877">
        <v>100</v>
      </c>
      <c r="T557" s="862"/>
    </row>
    <row r="558" spans="4:22" ht="30" customHeight="1" x14ac:dyDescent="0.25">
      <c r="D558" s="163"/>
      <c r="E558" s="163"/>
      <c r="F558" s="163"/>
      <c r="G558" s="163"/>
      <c r="H558" s="163"/>
      <c r="I558" s="163"/>
      <c r="J558" s="163"/>
      <c r="K558" s="163"/>
      <c r="L558" s="163"/>
      <c r="M558" s="163"/>
      <c r="N558" s="163"/>
      <c r="O558" s="847" t="s">
        <v>1459</v>
      </c>
      <c r="P558" s="862" t="s">
        <v>1460</v>
      </c>
      <c r="Q558" s="849">
        <v>449</v>
      </c>
      <c r="R558" s="862" t="s">
        <v>620</v>
      </c>
      <c r="S558" s="877">
        <v>4</v>
      </c>
      <c r="T558" s="862"/>
    </row>
    <row r="559" spans="4:22" ht="30" customHeight="1" x14ac:dyDescent="0.25">
      <c r="D559" s="163"/>
      <c r="E559" s="163"/>
      <c r="F559" s="163"/>
      <c r="G559" s="163"/>
      <c r="H559" s="163"/>
      <c r="I559" s="163"/>
      <c r="J559" s="169">
        <v>3</v>
      </c>
      <c r="K559" s="163"/>
      <c r="L559" s="163"/>
      <c r="M559" s="163"/>
      <c r="N559" s="170">
        <v>4</v>
      </c>
      <c r="O559" s="852" t="s">
        <v>1461</v>
      </c>
      <c r="P559" s="844" t="s">
        <v>146</v>
      </c>
      <c r="Q559" s="845"/>
      <c r="R559" s="845"/>
      <c r="S559" s="846"/>
      <c r="T559" s="845"/>
    </row>
    <row r="560" spans="4:22" ht="30" customHeight="1" x14ac:dyDescent="0.25">
      <c r="D560" s="163"/>
      <c r="E560" s="163"/>
      <c r="F560" s="163"/>
      <c r="G560" s="163"/>
      <c r="H560" s="163"/>
      <c r="I560" s="163"/>
      <c r="J560" s="163"/>
      <c r="K560" s="163"/>
      <c r="L560" s="163"/>
      <c r="M560" s="163"/>
      <c r="N560" s="163"/>
      <c r="O560" s="847" t="s">
        <v>1462</v>
      </c>
      <c r="P560" s="848" t="s">
        <v>1463</v>
      </c>
      <c r="Q560" s="865">
        <v>450</v>
      </c>
      <c r="R560" s="848" t="s">
        <v>1464</v>
      </c>
      <c r="S560" s="878">
        <v>1</v>
      </c>
      <c r="T560" s="848"/>
    </row>
    <row r="561" spans="4:22" ht="30" customHeight="1" x14ac:dyDescent="0.25">
      <c r="D561" s="163"/>
      <c r="E561" s="163"/>
      <c r="F561" s="163"/>
      <c r="G561" s="163"/>
      <c r="H561" s="163"/>
      <c r="I561" s="163"/>
      <c r="J561" s="163"/>
      <c r="K561" s="163"/>
      <c r="L561" s="163"/>
      <c r="M561" s="163"/>
      <c r="N561" s="163"/>
      <c r="O561" s="847" t="s">
        <v>1465</v>
      </c>
      <c r="P561" s="848" t="s">
        <v>1466</v>
      </c>
      <c r="Q561" s="849">
        <v>451</v>
      </c>
      <c r="R561" s="848" t="s">
        <v>1467</v>
      </c>
      <c r="S561" s="878">
        <v>80</v>
      </c>
      <c r="T561" s="848"/>
    </row>
    <row r="562" spans="4:22" ht="30" customHeight="1" x14ac:dyDescent="0.25">
      <c r="D562" s="163"/>
      <c r="E562" s="163"/>
      <c r="F562" s="163"/>
      <c r="G562" s="163"/>
      <c r="H562" s="163"/>
      <c r="I562" s="163"/>
      <c r="J562" s="163"/>
      <c r="K562" s="163"/>
      <c r="L562" s="163"/>
      <c r="M562" s="163"/>
      <c r="N562" s="163"/>
      <c r="O562" s="988" t="s">
        <v>1468</v>
      </c>
      <c r="P562" s="992" t="s">
        <v>1469</v>
      </c>
      <c r="Q562" s="849">
        <v>452</v>
      </c>
      <c r="R562" s="848" t="s">
        <v>383</v>
      </c>
      <c r="S562" s="878">
        <v>2000</v>
      </c>
      <c r="T562" s="848"/>
    </row>
    <row r="563" spans="4:22" ht="30" customHeight="1" x14ac:dyDescent="0.25">
      <c r="D563" s="163"/>
      <c r="E563" s="163"/>
      <c r="F563" s="163"/>
      <c r="G563" s="163"/>
      <c r="H563" s="163"/>
      <c r="I563" s="163"/>
      <c r="J563" s="163"/>
      <c r="K563" s="163"/>
      <c r="L563" s="163"/>
      <c r="M563" s="163"/>
      <c r="N563" s="163"/>
      <c r="O563" s="988"/>
      <c r="P563" s="992"/>
      <c r="Q563" s="849">
        <v>453</v>
      </c>
      <c r="R563" s="848" t="s">
        <v>1467</v>
      </c>
      <c r="S563" s="878">
        <v>600</v>
      </c>
      <c r="T563" s="848"/>
    </row>
    <row r="564" spans="4:22" ht="30" customHeight="1" x14ac:dyDescent="0.25">
      <c r="D564" s="163"/>
      <c r="E564" s="163"/>
      <c r="F564" s="163"/>
      <c r="G564" s="163"/>
      <c r="H564" s="163"/>
      <c r="I564" s="163"/>
      <c r="J564" s="169">
        <v>4</v>
      </c>
      <c r="K564" s="163"/>
      <c r="L564" s="163"/>
      <c r="M564" s="163"/>
      <c r="N564" s="170">
        <v>4</v>
      </c>
      <c r="O564" s="852" t="s">
        <v>1470</v>
      </c>
      <c r="P564" s="844" t="s">
        <v>147</v>
      </c>
      <c r="Q564" s="845"/>
      <c r="R564" s="845"/>
      <c r="S564" s="846"/>
      <c r="T564" s="845"/>
    </row>
    <row r="565" spans="4:22" ht="30" customHeight="1" x14ac:dyDescent="0.25">
      <c r="D565" s="163"/>
      <c r="E565" s="163"/>
      <c r="F565" s="163"/>
      <c r="G565" s="163"/>
      <c r="H565" s="163"/>
      <c r="I565" s="163"/>
      <c r="J565" s="163"/>
      <c r="K565" s="163"/>
      <c r="L565" s="163"/>
      <c r="M565" s="163"/>
      <c r="N565" s="163"/>
      <c r="O565" s="847" t="s">
        <v>1471</v>
      </c>
      <c r="P565" s="880" t="s">
        <v>1472</v>
      </c>
      <c r="Q565" s="863">
        <v>454</v>
      </c>
      <c r="R565" s="880" t="s">
        <v>1428</v>
      </c>
      <c r="S565" s="881">
        <v>32</v>
      </c>
      <c r="T565" s="880"/>
    </row>
    <row r="566" spans="4:22" ht="30" customHeight="1" x14ac:dyDescent="0.25">
      <c r="D566" s="163"/>
      <c r="E566" s="163"/>
      <c r="F566" s="163"/>
      <c r="G566" s="163"/>
      <c r="H566" s="163"/>
      <c r="I566" s="163"/>
      <c r="J566" s="163"/>
      <c r="K566" s="163"/>
      <c r="L566" s="163"/>
      <c r="M566" s="163"/>
      <c r="N566" s="163"/>
      <c r="O566" s="847" t="s">
        <v>1473</v>
      </c>
      <c r="P566" s="880" t="s">
        <v>1474</v>
      </c>
      <c r="Q566" s="863">
        <v>455</v>
      </c>
      <c r="R566" s="880" t="s">
        <v>1358</v>
      </c>
      <c r="S566" s="881">
        <v>4</v>
      </c>
      <c r="T566" s="880"/>
    </row>
    <row r="567" spans="4:22" ht="30" customHeight="1" x14ac:dyDescent="0.25">
      <c r="D567" s="163"/>
      <c r="E567" s="163"/>
      <c r="F567" s="163"/>
      <c r="G567" s="163"/>
      <c r="H567" s="163"/>
      <c r="I567" s="163"/>
      <c r="J567" s="163"/>
      <c r="K567" s="163"/>
      <c r="L567" s="163"/>
      <c r="M567" s="163"/>
      <c r="N567" s="163"/>
      <c r="O567" s="847" t="s">
        <v>1475</v>
      </c>
      <c r="P567" s="880" t="s">
        <v>1476</v>
      </c>
      <c r="Q567" s="863">
        <v>456</v>
      </c>
      <c r="R567" s="880" t="s">
        <v>1341</v>
      </c>
      <c r="S567" s="881">
        <v>40</v>
      </c>
      <c r="T567" s="880"/>
    </row>
    <row r="568" spans="4:22" ht="30" customHeight="1" x14ac:dyDescent="0.25">
      <c r="D568" s="163"/>
      <c r="E568" s="163"/>
      <c r="F568" s="163"/>
      <c r="G568" s="163"/>
      <c r="H568" s="163"/>
      <c r="I568" s="163"/>
      <c r="J568" s="163"/>
      <c r="K568" s="163"/>
      <c r="L568" s="163"/>
      <c r="M568" s="163"/>
      <c r="N568" s="163"/>
      <c r="O568" s="847" t="s">
        <v>1477</v>
      </c>
      <c r="P568" s="872" t="s">
        <v>1478</v>
      </c>
      <c r="Q568" s="849">
        <v>457</v>
      </c>
      <c r="R568" s="872" t="s">
        <v>1358</v>
      </c>
      <c r="S568" s="878">
        <v>16</v>
      </c>
      <c r="T568" s="872"/>
    </row>
    <row r="569" spans="4:22" ht="30" customHeight="1" x14ac:dyDescent="0.25">
      <c r="D569" s="163"/>
      <c r="E569" s="163"/>
      <c r="F569" s="163"/>
      <c r="G569" s="163"/>
      <c r="H569" s="163"/>
      <c r="I569" s="163"/>
      <c r="J569" s="169">
        <v>1</v>
      </c>
      <c r="K569" s="163"/>
      <c r="L569" s="163"/>
      <c r="M569" s="163"/>
      <c r="N569" s="170">
        <v>1</v>
      </c>
      <c r="O569" s="852" t="s">
        <v>1479</v>
      </c>
      <c r="P569" s="844" t="s">
        <v>148</v>
      </c>
      <c r="Q569" s="845"/>
      <c r="R569" s="845"/>
      <c r="S569" s="846"/>
      <c r="T569" s="845"/>
    </row>
    <row r="570" spans="4:22" ht="30" customHeight="1" x14ac:dyDescent="0.25">
      <c r="D570" s="163"/>
      <c r="E570" s="163"/>
      <c r="F570" s="163"/>
      <c r="G570" s="163"/>
      <c r="H570" s="163"/>
      <c r="I570" s="163"/>
      <c r="J570" s="163"/>
      <c r="K570" s="163"/>
      <c r="L570" s="163"/>
      <c r="M570" s="163"/>
      <c r="N570" s="163"/>
      <c r="O570" s="847" t="s">
        <v>1480</v>
      </c>
      <c r="P570" s="848" t="s">
        <v>1481</v>
      </c>
      <c r="Q570" s="849">
        <v>458</v>
      </c>
      <c r="R570" s="848" t="s">
        <v>1311</v>
      </c>
      <c r="S570" s="878">
        <v>4</v>
      </c>
      <c r="T570" s="848"/>
    </row>
    <row r="571" spans="4:22" ht="30" customHeight="1" x14ac:dyDescent="0.25">
      <c r="D571" s="163"/>
      <c r="E571" s="163"/>
      <c r="F571" s="164">
        <v>4</v>
      </c>
      <c r="G571" s="163"/>
      <c r="H571" s="163"/>
      <c r="I571" s="169">
        <f>SUM(J572:J592)</f>
        <v>17</v>
      </c>
      <c r="J571" s="163"/>
      <c r="K571" s="163"/>
      <c r="L571" s="163"/>
      <c r="M571" s="170">
        <f>SUM(N572:N592)</f>
        <v>20</v>
      </c>
      <c r="N571" s="163"/>
      <c r="O571" s="840">
        <v>2.9</v>
      </c>
      <c r="P571" s="841" t="s">
        <v>1482</v>
      </c>
      <c r="Q571" s="840"/>
      <c r="R571" s="840"/>
      <c r="S571" s="842"/>
      <c r="T571" s="840"/>
      <c r="V571" s="200">
        <v>5</v>
      </c>
    </row>
    <row r="572" spans="4:22" ht="30" customHeight="1" x14ac:dyDescent="0.25">
      <c r="D572" s="163"/>
      <c r="E572" s="163"/>
      <c r="F572" s="163"/>
      <c r="G572" s="163"/>
      <c r="H572" s="163"/>
      <c r="I572" s="163"/>
      <c r="J572" s="169">
        <v>3</v>
      </c>
      <c r="K572" s="163"/>
      <c r="L572" s="163"/>
      <c r="M572" s="163"/>
      <c r="N572" s="170">
        <v>3</v>
      </c>
      <c r="O572" s="852" t="s">
        <v>1483</v>
      </c>
      <c r="P572" s="844" t="s">
        <v>156</v>
      </c>
      <c r="Q572" s="845"/>
      <c r="R572" s="845"/>
      <c r="S572" s="846"/>
      <c r="T572" s="845"/>
    </row>
    <row r="573" spans="4:22" ht="30" customHeight="1" x14ac:dyDescent="0.25">
      <c r="D573" s="163"/>
      <c r="E573" s="163"/>
      <c r="F573" s="163"/>
      <c r="G573" s="163"/>
      <c r="H573" s="163"/>
      <c r="I573" s="163"/>
      <c r="J573" s="163"/>
      <c r="K573" s="163"/>
      <c r="L573" s="163"/>
      <c r="M573" s="163"/>
      <c r="N573" s="163"/>
      <c r="O573" s="847" t="s">
        <v>1484</v>
      </c>
      <c r="P573" s="848" t="s">
        <v>1485</v>
      </c>
      <c r="Q573" s="863">
        <v>459</v>
      </c>
      <c r="R573" s="848" t="s">
        <v>485</v>
      </c>
      <c r="S573" s="877">
        <v>1000</v>
      </c>
      <c r="T573" s="848"/>
    </row>
    <row r="574" spans="4:22" ht="30" customHeight="1" x14ac:dyDescent="0.25">
      <c r="D574" s="163"/>
      <c r="E574" s="163"/>
      <c r="F574" s="163"/>
      <c r="G574" s="163"/>
      <c r="H574" s="163"/>
      <c r="I574" s="163"/>
      <c r="J574" s="163"/>
      <c r="K574" s="163"/>
      <c r="L574" s="163"/>
      <c r="M574" s="163"/>
      <c r="N574" s="163"/>
      <c r="O574" s="847" t="s">
        <v>1486</v>
      </c>
      <c r="P574" s="848" t="s">
        <v>1487</v>
      </c>
      <c r="Q574" s="863">
        <v>460</v>
      </c>
      <c r="R574" s="848" t="s">
        <v>485</v>
      </c>
      <c r="S574" s="877">
        <v>3000</v>
      </c>
      <c r="T574" s="848"/>
    </row>
    <row r="575" spans="4:22" ht="30" customHeight="1" x14ac:dyDescent="0.25">
      <c r="D575" s="163"/>
      <c r="E575" s="163"/>
      <c r="F575" s="163"/>
      <c r="G575" s="163"/>
      <c r="H575" s="163"/>
      <c r="I575" s="163"/>
      <c r="J575" s="163"/>
      <c r="K575" s="163"/>
      <c r="L575" s="163"/>
      <c r="M575" s="163"/>
      <c r="N575" s="163"/>
      <c r="O575" s="847" t="s">
        <v>1488</v>
      </c>
      <c r="P575" s="848" t="s">
        <v>1489</v>
      </c>
      <c r="Q575" s="863">
        <v>461</v>
      </c>
      <c r="R575" s="848" t="s">
        <v>1490</v>
      </c>
      <c r="S575" s="877">
        <v>10</v>
      </c>
      <c r="T575" s="848"/>
    </row>
    <row r="576" spans="4:22" ht="30" customHeight="1" x14ac:dyDescent="0.25">
      <c r="D576" s="163"/>
      <c r="E576" s="163"/>
      <c r="F576" s="163"/>
      <c r="G576" s="163"/>
      <c r="H576" s="163"/>
      <c r="I576" s="163"/>
      <c r="J576" s="169">
        <v>8</v>
      </c>
      <c r="K576" s="163"/>
      <c r="L576" s="163"/>
      <c r="M576" s="163"/>
      <c r="N576" s="170">
        <v>9</v>
      </c>
      <c r="O576" s="852" t="s">
        <v>1491</v>
      </c>
      <c r="P576" s="844" t="s">
        <v>157</v>
      </c>
      <c r="Q576" s="845"/>
      <c r="R576" s="845"/>
      <c r="S576" s="846"/>
      <c r="T576" s="845"/>
    </row>
    <row r="577" spans="4:20" ht="30" customHeight="1" x14ac:dyDescent="0.25">
      <c r="D577" s="163"/>
      <c r="E577" s="163"/>
      <c r="F577" s="163"/>
      <c r="G577" s="163"/>
      <c r="H577" s="163"/>
      <c r="I577" s="163"/>
      <c r="J577" s="163"/>
      <c r="K577" s="163"/>
      <c r="L577" s="163"/>
      <c r="M577" s="163"/>
      <c r="N577" s="163"/>
      <c r="O577" s="847" t="s">
        <v>1492</v>
      </c>
      <c r="P577" s="848" t="s">
        <v>1493</v>
      </c>
      <c r="Q577" s="863">
        <v>462</v>
      </c>
      <c r="R577" s="850" t="s">
        <v>1464</v>
      </c>
      <c r="S577" s="878">
        <v>1</v>
      </c>
      <c r="T577" s="850"/>
    </row>
    <row r="578" spans="4:20" ht="30" customHeight="1" x14ac:dyDescent="0.25">
      <c r="D578" s="163"/>
      <c r="E578" s="163"/>
      <c r="F578" s="163"/>
      <c r="G578" s="163"/>
      <c r="H578" s="163"/>
      <c r="I578" s="163"/>
      <c r="J578" s="163"/>
      <c r="K578" s="163"/>
      <c r="L578" s="163"/>
      <c r="M578" s="163"/>
      <c r="N578" s="163"/>
      <c r="O578" s="847" t="s">
        <v>1494</v>
      </c>
      <c r="P578" s="873" t="s">
        <v>1495</v>
      </c>
      <c r="Q578" s="863">
        <v>463</v>
      </c>
      <c r="R578" s="850" t="s">
        <v>1335</v>
      </c>
      <c r="S578" s="877">
        <v>4</v>
      </c>
      <c r="T578" s="850"/>
    </row>
    <row r="579" spans="4:20" ht="30" customHeight="1" x14ac:dyDescent="0.25">
      <c r="D579" s="163"/>
      <c r="E579" s="163"/>
      <c r="F579" s="163"/>
      <c r="G579" s="163"/>
      <c r="H579" s="163"/>
      <c r="I579" s="163"/>
      <c r="J579" s="163"/>
      <c r="K579" s="163"/>
      <c r="L579" s="163"/>
      <c r="M579" s="163"/>
      <c r="N579" s="163"/>
      <c r="O579" s="847" t="s">
        <v>1496</v>
      </c>
      <c r="P579" s="873" t="s">
        <v>1497</v>
      </c>
      <c r="Q579" s="863">
        <v>464</v>
      </c>
      <c r="R579" s="864" t="s">
        <v>1335</v>
      </c>
      <c r="S579" s="877">
        <v>4</v>
      </c>
      <c r="T579" s="864"/>
    </row>
    <row r="580" spans="4:20" ht="30" customHeight="1" x14ac:dyDescent="0.25">
      <c r="D580" s="163"/>
      <c r="E580" s="163"/>
      <c r="F580" s="163"/>
      <c r="G580" s="163"/>
      <c r="H580" s="163"/>
      <c r="I580" s="163"/>
      <c r="J580" s="163"/>
      <c r="K580" s="163"/>
      <c r="L580" s="163"/>
      <c r="M580" s="163"/>
      <c r="N580" s="163"/>
      <c r="O580" s="847" t="s">
        <v>1498</v>
      </c>
      <c r="P580" s="873" t="s">
        <v>1499</v>
      </c>
      <c r="Q580" s="863">
        <v>465</v>
      </c>
      <c r="R580" s="864" t="s">
        <v>1500</v>
      </c>
      <c r="S580" s="877">
        <v>4</v>
      </c>
      <c r="T580" s="864"/>
    </row>
    <row r="581" spans="4:20" ht="30" customHeight="1" x14ac:dyDescent="0.25">
      <c r="D581" s="163"/>
      <c r="E581" s="163"/>
      <c r="F581" s="163"/>
      <c r="G581" s="163"/>
      <c r="H581" s="163"/>
      <c r="I581" s="163"/>
      <c r="J581" s="163"/>
      <c r="K581" s="163"/>
      <c r="L581" s="163"/>
      <c r="M581" s="163"/>
      <c r="N581" s="163"/>
      <c r="O581" s="847" t="s">
        <v>1501</v>
      </c>
      <c r="P581" s="862" t="s">
        <v>1502</v>
      </c>
      <c r="Q581" s="863">
        <v>466</v>
      </c>
      <c r="R581" s="864" t="s">
        <v>1327</v>
      </c>
      <c r="S581" s="877">
        <v>1</v>
      </c>
      <c r="T581" s="864"/>
    </row>
    <row r="582" spans="4:20" ht="30" customHeight="1" x14ac:dyDescent="0.25">
      <c r="D582" s="163"/>
      <c r="E582" s="163"/>
      <c r="F582" s="163"/>
      <c r="G582" s="163"/>
      <c r="H582" s="163"/>
      <c r="I582" s="163"/>
      <c r="J582" s="163"/>
      <c r="K582" s="163"/>
      <c r="L582" s="163"/>
      <c r="M582" s="163"/>
      <c r="N582" s="163"/>
      <c r="O582" s="847" t="s">
        <v>1503</v>
      </c>
      <c r="P582" s="862" t="s">
        <v>1504</v>
      </c>
      <c r="Q582" s="863">
        <v>467</v>
      </c>
      <c r="R582" s="864" t="s">
        <v>1327</v>
      </c>
      <c r="S582" s="877">
        <v>1</v>
      </c>
      <c r="T582" s="864"/>
    </row>
    <row r="583" spans="4:20" ht="30" customHeight="1" x14ac:dyDescent="0.25">
      <c r="D583" s="163"/>
      <c r="E583" s="163"/>
      <c r="F583" s="163"/>
      <c r="G583" s="163"/>
      <c r="H583" s="163"/>
      <c r="I583" s="163"/>
      <c r="J583" s="163"/>
      <c r="K583" s="163"/>
      <c r="L583" s="163"/>
      <c r="M583" s="163"/>
      <c r="N583" s="163"/>
      <c r="O583" s="988" t="s">
        <v>1505</v>
      </c>
      <c r="P583" s="993" t="s">
        <v>1506</v>
      </c>
      <c r="Q583" s="863">
        <v>468</v>
      </c>
      <c r="R583" s="864" t="s">
        <v>1507</v>
      </c>
      <c r="S583" s="877">
        <v>4</v>
      </c>
      <c r="T583" s="864"/>
    </row>
    <row r="584" spans="4:20" ht="30" customHeight="1" x14ac:dyDescent="0.25">
      <c r="D584" s="163"/>
      <c r="E584" s="163"/>
      <c r="F584" s="163"/>
      <c r="G584" s="163"/>
      <c r="H584" s="163"/>
      <c r="I584" s="163"/>
      <c r="J584" s="163"/>
      <c r="K584" s="163"/>
      <c r="L584" s="163"/>
      <c r="M584" s="163"/>
      <c r="N584" s="163"/>
      <c r="O584" s="988"/>
      <c r="P584" s="993"/>
      <c r="Q584" s="863">
        <v>469</v>
      </c>
      <c r="R584" s="864" t="s">
        <v>1500</v>
      </c>
      <c r="S584" s="877">
        <v>4</v>
      </c>
      <c r="T584" s="864"/>
    </row>
    <row r="585" spans="4:20" ht="30" customHeight="1" x14ac:dyDescent="0.25">
      <c r="D585" s="163"/>
      <c r="E585" s="163"/>
      <c r="F585" s="163"/>
      <c r="G585" s="163"/>
      <c r="H585" s="163"/>
      <c r="I585" s="163"/>
      <c r="J585" s="163"/>
      <c r="K585" s="163"/>
      <c r="L585" s="163"/>
      <c r="M585" s="163"/>
      <c r="N585" s="163"/>
      <c r="O585" s="847" t="s">
        <v>1508</v>
      </c>
      <c r="P585" s="848" t="s">
        <v>1509</v>
      </c>
      <c r="Q585" s="863">
        <v>470</v>
      </c>
      <c r="R585" s="850" t="s">
        <v>1510</v>
      </c>
      <c r="S585" s="877">
        <v>700</v>
      </c>
      <c r="T585" s="850"/>
    </row>
    <row r="586" spans="4:20" ht="30" customHeight="1" x14ac:dyDescent="0.25">
      <c r="D586" s="163"/>
      <c r="E586" s="163"/>
      <c r="F586" s="163"/>
      <c r="G586" s="163"/>
      <c r="H586" s="163"/>
      <c r="I586" s="163"/>
      <c r="J586" s="169">
        <v>3</v>
      </c>
      <c r="K586" s="163"/>
      <c r="L586" s="163"/>
      <c r="M586" s="163"/>
      <c r="N586" s="170">
        <v>5</v>
      </c>
      <c r="O586" s="852" t="s">
        <v>1511</v>
      </c>
      <c r="P586" s="844" t="s">
        <v>1512</v>
      </c>
      <c r="Q586" s="845"/>
      <c r="R586" s="845"/>
      <c r="S586" s="846"/>
      <c r="T586" s="845"/>
    </row>
    <row r="587" spans="4:20" ht="30" customHeight="1" x14ac:dyDescent="0.25">
      <c r="D587" s="163"/>
      <c r="E587" s="163"/>
      <c r="F587" s="163"/>
      <c r="G587" s="163"/>
      <c r="H587" s="163"/>
      <c r="I587" s="163"/>
      <c r="J587" s="163"/>
      <c r="K587" s="163"/>
      <c r="L587" s="163"/>
      <c r="M587" s="163"/>
      <c r="N587" s="163"/>
      <c r="O587" s="988" t="s">
        <v>1513</v>
      </c>
      <c r="P587" s="992" t="s">
        <v>1514</v>
      </c>
      <c r="Q587" s="863">
        <v>471</v>
      </c>
      <c r="R587" s="850" t="s">
        <v>1510</v>
      </c>
      <c r="S587" s="877">
        <v>1</v>
      </c>
      <c r="T587" s="850"/>
    </row>
    <row r="588" spans="4:20" ht="30" customHeight="1" x14ac:dyDescent="0.25">
      <c r="D588" s="163"/>
      <c r="E588" s="163"/>
      <c r="F588" s="163"/>
      <c r="G588" s="163"/>
      <c r="H588" s="163"/>
      <c r="I588" s="163"/>
      <c r="J588" s="163"/>
      <c r="K588" s="163"/>
      <c r="L588" s="163"/>
      <c r="M588" s="163"/>
      <c r="N588" s="163"/>
      <c r="O588" s="988"/>
      <c r="P588" s="992"/>
      <c r="Q588" s="863">
        <v>472</v>
      </c>
      <c r="R588" s="850" t="s">
        <v>1428</v>
      </c>
      <c r="S588" s="877">
        <v>4</v>
      </c>
      <c r="T588" s="850"/>
    </row>
    <row r="589" spans="4:20" ht="30" customHeight="1" x14ac:dyDescent="0.25">
      <c r="D589" s="163"/>
      <c r="E589" s="163"/>
      <c r="F589" s="163"/>
      <c r="G589" s="163"/>
      <c r="H589" s="163"/>
      <c r="I589" s="163"/>
      <c r="J589" s="163"/>
      <c r="K589" s="163"/>
      <c r="L589" s="163"/>
      <c r="M589" s="163"/>
      <c r="N589" s="163"/>
      <c r="O589" s="847" t="s">
        <v>1515</v>
      </c>
      <c r="P589" s="848" t="s">
        <v>1516</v>
      </c>
      <c r="Q589" s="863">
        <v>473</v>
      </c>
      <c r="R589" s="850" t="s">
        <v>1517</v>
      </c>
      <c r="S589" s="877">
        <v>500</v>
      </c>
      <c r="T589" s="850"/>
    </row>
    <row r="590" spans="4:20" ht="30" customHeight="1" x14ac:dyDescent="0.25">
      <c r="D590" s="163"/>
      <c r="E590" s="163"/>
      <c r="F590" s="163"/>
      <c r="G590" s="163"/>
      <c r="H590" s="163"/>
      <c r="I590" s="163"/>
      <c r="J590" s="163"/>
      <c r="K590" s="163"/>
      <c r="L590" s="163"/>
      <c r="M590" s="163"/>
      <c r="N590" s="163"/>
      <c r="O590" s="988" t="s">
        <v>1518</v>
      </c>
      <c r="P590" s="992" t="s">
        <v>1519</v>
      </c>
      <c r="Q590" s="863">
        <v>474</v>
      </c>
      <c r="R590" s="850" t="s">
        <v>1341</v>
      </c>
      <c r="S590" s="877">
        <v>40</v>
      </c>
      <c r="T590" s="850"/>
    </row>
    <row r="591" spans="4:20" ht="30" customHeight="1" x14ac:dyDescent="0.25">
      <c r="D591" s="163"/>
      <c r="E591" s="163"/>
      <c r="F591" s="163"/>
      <c r="G591" s="163"/>
      <c r="H591" s="163"/>
      <c r="I591" s="163"/>
      <c r="J591" s="163"/>
      <c r="K591" s="163"/>
      <c r="L591" s="163"/>
      <c r="M591" s="163"/>
      <c r="N591" s="163"/>
      <c r="O591" s="988"/>
      <c r="P591" s="992"/>
      <c r="Q591" s="849">
        <v>475</v>
      </c>
      <c r="R591" s="850" t="s">
        <v>1510</v>
      </c>
      <c r="S591" s="877">
        <v>350</v>
      </c>
      <c r="T591" s="850"/>
    </row>
    <row r="592" spans="4:20" ht="30" customHeight="1" x14ac:dyDescent="0.25">
      <c r="D592" s="163"/>
      <c r="E592" s="163"/>
      <c r="F592" s="163"/>
      <c r="G592" s="163"/>
      <c r="H592" s="163"/>
      <c r="I592" s="163"/>
      <c r="J592" s="169">
        <v>3</v>
      </c>
      <c r="K592" s="163"/>
      <c r="L592" s="163"/>
      <c r="M592" s="163"/>
      <c r="N592" s="170">
        <v>3</v>
      </c>
      <c r="O592" s="852" t="s">
        <v>1520</v>
      </c>
      <c r="P592" s="844" t="s">
        <v>1521</v>
      </c>
      <c r="Q592" s="845"/>
      <c r="R592" s="845"/>
      <c r="S592" s="846"/>
      <c r="T592" s="845"/>
    </row>
    <row r="593" spans="4:22" ht="30" customHeight="1" x14ac:dyDescent="0.25">
      <c r="D593" s="163"/>
      <c r="E593" s="163"/>
      <c r="F593" s="163"/>
      <c r="G593" s="163"/>
      <c r="H593" s="163"/>
      <c r="I593" s="163"/>
      <c r="J593" s="163"/>
      <c r="K593" s="163"/>
      <c r="L593" s="163"/>
      <c r="M593" s="163"/>
      <c r="N593" s="163"/>
      <c r="O593" s="847" t="s">
        <v>1522</v>
      </c>
      <c r="P593" s="848" t="s">
        <v>1523</v>
      </c>
      <c r="Q593" s="849">
        <v>476</v>
      </c>
      <c r="R593" s="848" t="s">
        <v>1524</v>
      </c>
      <c r="S593" s="878">
        <v>1</v>
      </c>
      <c r="T593" s="848"/>
    </row>
    <row r="594" spans="4:22" ht="30" customHeight="1" x14ac:dyDescent="0.25">
      <c r="D594" s="163"/>
      <c r="E594" s="163"/>
      <c r="F594" s="163"/>
      <c r="G594" s="163"/>
      <c r="H594" s="163"/>
      <c r="I594" s="163"/>
      <c r="J594" s="163"/>
      <c r="K594" s="163"/>
      <c r="L594" s="163"/>
      <c r="M594" s="163"/>
      <c r="N594" s="163"/>
      <c r="O594" s="847" t="s">
        <v>1525</v>
      </c>
      <c r="P594" s="848" t="s">
        <v>1526</v>
      </c>
      <c r="Q594" s="849">
        <v>477</v>
      </c>
      <c r="R594" s="862" t="s">
        <v>1500</v>
      </c>
      <c r="S594" s="878">
        <v>39</v>
      </c>
      <c r="T594" s="862"/>
    </row>
    <row r="595" spans="4:22" ht="30" customHeight="1" x14ac:dyDescent="0.25">
      <c r="D595" s="163"/>
      <c r="E595" s="163"/>
      <c r="F595" s="163"/>
      <c r="G595" s="163"/>
      <c r="H595" s="163"/>
      <c r="I595" s="163"/>
      <c r="J595" s="163"/>
      <c r="K595" s="163"/>
      <c r="L595" s="163"/>
      <c r="M595" s="163"/>
      <c r="N595" s="163"/>
      <c r="O595" s="847" t="s">
        <v>1527</v>
      </c>
      <c r="P595" s="884" t="s">
        <v>1528</v>
      </c>
      <c r="Q595" s="849">
        <v>478</v>
      </c>
      <c r="R595" s="848" t="s">
        <v>1311</v>
      </c>
      <c r="S595" s="878">
        <v>16</v>
      </c>
      <c r="T595" s="848"/>
    </row>
    <row r="596" spans="4:22" ht="30" customHeight="1" x14ac:dyDescent="0.25">
      <c r="D596" s="163"/>
      <c r="E596" s="163"/>
      <c r="F596" s="164">
        <v>3</v>
      </c>
      <c r="G596" s="163"/>
      <c r="H596" s="163"/>
      <c r="I596" s="169">
        <f>SUM(J597:J652)</f>
        <v>37</v>
      </c>
      <c r="J596" s="163"/>
      <c r="K596" s="163"/>
      <c r="L596" s="163"/>
      <c r="M596" s="170">
        <f>SUM(N597:N652)</f>
        <v>41</v>
      </c>
      <c r="N596" s="163"/>
      <c r="O596" s="840" t="s">
        <v>1529</v>
      </c>
      <c r="P596" s="841" t="s">
        <v>1530</v>
      </c>
      <c r="Q596" s="840"/>
      <c r="R596" s="840"/>
      <c r="S596" s="842"/>
      <c r="T596" s="840"/>
      <c r="V596" s="200">
        <v>17</v>
      </c>
    </row>
    <row r="597" spans="4:22" ht="30" customHeight="1" x14ac:dyDescent="0.25">
      <c r="D597" s="163"/>
      <c r="E597" s="163"/>
      <c r="F597" s="163"/>
      <c r="G597" s="163"/>
      <c r="H597" s="163"/>
      <c r="I597" s="163"/>
      <c r="J597" s="169">
        <f>15+1+1+5</f>
        <v>22</v>
      </c>
      <c r="K597" s="163"/>
      <c r="L597" s="163"/>
      <c r="M597" s="163"/>
      <c r="N597" s="170">
        <v>22</v>
      </c>
      <c r="O597" s="852" t="s">
        <v>1531</v>
      </c>
      <c r="P597" s="844" t="s">
        <v>151</v>
      </c>
      <c r="Q597" s="845"/>
      <c r="R597" s="845"/>
      <c r="S597" s="846"/>
      <c r="T597" s="845"/>
    </row>
    <row r="598" spans="4:22" ht="30" customHeight="1" x14ac:dyDescent="0.25">
      <c r="D598" s="163"/>
      <c r="E598" s="163"/>
      <c r="F598" s="163"/>
      <c r="G598" s="163"/>
      <c r="H598" s="163"/>
      <c r="I598" s="163"/>
      <c r="J598" s="163"/>
      <c r="K598" s="163"/>
      <c r="L598" s="163"/>
      <c r="M598" s="163"/>
      <c r="N598" s="163"/>
      <c r="O598" s="885"/>
      <c r="P598" s="886" t="s">
        <v>1532</v>
      </c>
      <c r="Q598" s="887"/>
      <c r="R598" s="887"/>
      <c r="S598" s="888"/>
      <c r="T598" s="887"/>
    </row>
    <row r="599" spans="4:22" ht="30" customHeight="1" x14ac:dyDescent="0.25">
      <c r="D599" s="163"/>
      <c r="E599" s="163"/>
      <c r="F599" s="163"/>
      <c r="G599" s="163"/>
      <c r="H599" s="163"/>
      <c r="I599" s="163"/>
      <c r="J599" s="163"/>
      <c r="K599" s="163"/>
      <c r="L599" s="163"/>
      <c r="M599" s="163"/>
      <c r="N599" s="163"/>
      <c r="O599" s="847" t="s">
        <v>1533</v>
      </c>
      <c r="P599" s="872" t="s">
        <v>1534</v>
      </c>
      <c r="Q599" s="849">
        <v>479</v>
      </c>
      <c r="R599" s="848" t="s">
        <v>1535</v>
      </c>
      <c r="S599" s="878">
        <v>16</v>
      </c>
      <c r="T599" s="848"/>
    </row>
    <row r="600" spans="4:22" ht="30" customHeight="1" x14ac:dyDescent="0.25">
      <c r="D600" s="163"/>
      <c r="E600" s="163"/>
      <c r="F600" s="163"/>
      <c r="G600" s="163"/>
      <c r="H600" s="163"/>
      <c r="I600" s="163"/>
      <c r="J600" s="163"/>
      <c r="K600" s="163"/>
      <c r="L600" s="163"/>
      <c r="M600" s="163"/>
      <c r="N600" s="163"/>
      <c r="O600" s="847" t="s">
        <v>1536</v>
      </c>
      <c r="P600" s="872" t="s">
        <v>1537</v>
      </c>
      <c r="Q600" s="849">
        <v>480</v>
      </c>
      <c r="R600" s="848" t="s">
        <v>607</v>
      </c>
      <c r="S600" s="878">
        <v>16</v>
      </c>
      <c r="T600" s="848"/>
    </row>
    <row r="601" spans="4:22" ht="30" customHeight="1" x14ac:dyDescent="0.25">
      <c r="D601" s="163"/>
      <c r="E601" s="163"/>
      <c r="F601" s="163"/>
      <c r="G601" s="163"/>
      <c r="H601" s="163"/>
      <c r="I601" s="163"/>
      <c r="J601" s="163"/>
      <c r="K601" s="163"/>
      <c r="L601" s="163"/>
      <c r="M601" s="163"/>
      <c r="N601" s="163"/>
      <c r="O601" s="847" t="s">
        <v>1538</v>
      </c>
      <c r="P601" s="872" t="s">
        <v>1539</v>
      </c>
      <c r="Q601" s="849">
        <v>481</v>
      </c>
      <c r="R601" s="848" t="s">
        <v>1540</v>
      </c>
      <c r="S601" s="878">
        <v>4</v>
      </c>
      <c r="T601" s="848"/>
    </row>
    <row r="602" spans="4:22" ht="30" customHeight="1" x14ac:dyDescent="0.25">
      <c r="D602" s="163"/>
      <c r="E602" s="163"/>
      <c r="F602" s="163"/>
      <c r="G602" s="163"/>
      <c r="H602" s="163"/>
      <c r="I602" s="163"/>
      <c r="J602" s="163"/>
      <c r="K602" s="163"/>
      <c r="L602" s="163"/>
      <c r="M602" s="163"/>
      <c r="N602" s="163"/>
      <c r="O602" s="847" t="s">
        <v>1541</v>
      </c>
      <c r="P602" s="872" t="s">
        <v>1542</v>
      </c>
      <c r="Q602" s="849">
        <v>482</v>
      </c>
      <c r="R602" s="848" t="s">
        <v>1543</v>
      </c>
      <c r="S602" s="878">
        <v>4</v>
      </c>
      <c r="T602" s="848"/>
    </row>
    <row r="603" spans="4:22" ht="30" customHeight="1" x14ac:dyDescent="0.25">
      <c r="D603" s="163"/>
      <c r="E603" s="163"/>
      <c r="F603" s="163"/>
      <c r="G603" s="163"/>
      <c r="H603" s="163"/>
      <c r="I603" s="163"/>
      <c r="J603" s="163"/>
      <c r="K603" s="163"/>
      <c r="L603" s="163"/>
      <c r="M603" s="163"/>
      <c r="N603" s="163"/>
      <c r="O603" s="847" t="s">
        <v>1544</v>
      </c>
      <c r="P603" s="872" t="s">
        <v>1545</v>
      </c>
      <c r="Q603" s="849">
        <v>483</v>
      </c>
      <c r="R603" s="848" t="s">
        <v>1543</v>
      </c>
      <c r="S603" s="878">
        <v>12</v>
      </c>
      <c r="T603" s="848"/>
    </row>
    <row r="604" spans="4:22" ht="30" customHeight="1" x14ac:dyDescent="0.25">
      <c r="D604" s="163"/>
      <c r="E604" s="163"/>
      <c r="F604" s="163"/>
      <c r="G604" s="163"/>
      <c r="H604" s="163"/>
      <c r="I604" s="163"/>
      <c r="J604" s="163"/>
      <c r="K604" s="163"/>
      <c r="L604" s="163"/>
      <c r="M604" s="163"/>
      <c r="N604" s="163"/>
      <c r="O604" s="847" t="s">
        <v>1546</v>
      </c>
      <c r="P604" s="872" t="s">
        <v>1547</v>
      </c>
      <c r="Q604" s="849">
        <v>484</v>
      </c>
      <c r="R604" s="848" t="s">
        <v>1548</v>
      </c>
      <c r="S604" s="878">
        <v>4</v>
      </c>
      <c r="T604" s="848"/>
    </row>
    <row r="605" spans="4:22" ht="30" customHeight="1" x14ac:dyDescent="0.25">
      <c r="D605" s="163"/>
      <c r="E605" s="163"/>
      <c r="F605" s="163"/>
      <c r="G605" s="163"/>
      <c r="H605" s="163"/>
      <c r="I605" s="163"/>
      <c r="J605" s="163"/>
      <c r="K605" s="163"/>
      <c r="L605" s="163"/>
      <c r="M605" s="163"/>
      <c r="N605" s="163"/>
      <c r="O605" s="847" t="s">
        <v>1549</v>
      </c>
      <c r="P605" s="872" t="s">
        <v>1550</v>
      </c>
      <c r="Q605" s="849">
        <v>485</v>
      </c>
      <c r="R605" s="848" t="s">
        <v>1551</v>
      </c>
      <c r="S605" s="878">
        <v>1</v>
      </c>
      <c r="T605" s="848"/>
    </row>
    <row r="606" spans="4:22" ht="30" customHeight="1" x14ac:dyDescent="0.25">
      <c r="D606" s="163"/>
      <c r="E606" s="163"/>
      <c r="F606" s="163"/>
      <c r="G606" s="163"/>
      <c r="H606" s="163"/>
      <c r="I606" s="163"/>
      <c r="J606" s="163"/>
      <c r="K606" s="163"/>
      <c r="L606" s="163"/>
      <c r="M606" s="163"/>
      <c r="N606" s="163"/>
      <c r="O606" s="847" t="s">
        <v>1552</v>
      </c>
      <c r="P606" s="872" t="s">
        <v>1553</v>
      </c>
      <c r="Q606" s="849">
        <v>486</v>
      </c>
      <c r="R606" s="848" t="s">
        <v>607</v>
      </c>
      <c r="S606" s="878">
        <v>12</v>
      </c>
      <c r="T606" s="848"/>
    </row>
    <row r="607" spans="4:22" ht="30" customHeight="1" x14ac:dyDescent="0.25">
      <c r="D607" s="163"/>
      <c r="E607" s="163"/>
      <c r="F607" s="163"/>
      <c r="G607" s="163"/>
      <c r="H607" s="163"/>
      <c r="I607" s="163"/>
      <c r="J607" s="163"/>
      <c r="K607" s="163"/>
      <c r="L607" s="163"/>
      <c r="M607" s="163"/>
      <c r="N607" s="163"/>
      <c r="O607" s="847" t="s">
        <v>1554</v>
      </c>
      <c r="P607" s="872" t="s">
        <v>1555</v>
      </c>
      <c r="Q607" s="849">
        <v>487</v>
      </c>
      <c r="R607" s="848" t="s">
        <v>1556</v>
      </c>
      <c r="S607" s="878">
        <v>3</v>
      </c>
      <c r="T607" s="848"/>
    </row>
    <row r="608" spans="4:22" ht="30" customHeight="1" x14ac:dyDescent="0.25">
      <c r="D608" s="163"/>
      <c r="E608" s="163"/>
      <c r="F608" s="163"/>
      <c r="G608" s="163"/>
      <c r="H608" s="163"/>
      <c r="I608" s="163"/>
      <c r="J608" s="163"/>
      <c r="K608" s="163"/>
      <c r="L608" s="163"/>
      <c r="M608" s="163"/>
      <c r="N608" s="163"/>
      <c r="O608" s="847" t="s">
        <v>1557</v>
      </c>
      <c r="P608" s="872" t="s">
        <v>1558</v>
      </c>
      <c r="Q608" s="849">
        <v>488</v>
      </c>
      <c r="R608" s="848" t="s">
        <v>1559</v>
      </c>
      <c r="S608" s="878">
        <v>3</v>
      </c>
      <c r="T608" s="848"/>
    </row>
    <row r="609" spans="4:20" ht="30" customHeight="1" x14ac:dyDescent="0.25">
      <c r="D609" s="163"/>
      <c r="E609" s="163"/>
      <c r="F609" s="163"/>
      <c r="G609" s="163"/>
      <c r="H609" s="163"/>
      <c r="I609" s="163"/>
      <c r="J609" s="163"/>
      <c r="K609" s="163"/>
      <c r="L609" s="163"/>
      <c r="M609" s="163"/>
      <c r="N609" s="163"/>
      <c r="O609" s="847" t="s">
        <v>1560</v>
      </c>
      <c r="P609" s="872" t="s">
        <v>1561</v>
      </c>
      <c r="Q609" s="849">
        <v>489</v>
      </c>
      <c r="R609" s="848" t="s">
        <v>617</v>
      </c>
      <c r="S609" s="878">
        <v>8</v>
      </c>
      <c r="T609" s="848"/>
    </row>
    <row r="610" spans="4:20" ht="30" customHeight="1" x14ac:dyDescent="0.25">
      <c r="D610" s="163"/>
      <c r="E610" s="163"/>
      <c r="F610" s="163"/>
      <c r="G610" s="163"/>
      <c r="H610" s="163"/>
      <c r="I610" s="163"/>
      <c r="J610" s="163"/>
      <c r="K610" s="163"/>
      <c r="L610" s="163"/>
      <c r="M610" s="163"/>
      <c r="N610" s="163"/>
      <c r="O610" s="885"/>
      <c r="P610" s="886" t="s">
        <v>1562</v>
      </c>
      <c r="Q610" s="887"/>
      <c r="R610" s="887"/>
      <c r="S610" s="888"/>
      <c r="T610" s="887"/>
    </row>
    <row r="611" spans="4:20" ht="30" customHeight="1" x14ac:dyDescent="0.25">
      <c r="D611" s="163"/>
      <c r="E611" s="163"/>
      <c r="F611" s="163"/>
      <c r="G611" s="163"/>
      <c r="H611" s="163"/>
      <c r="I611" s="163"/>
      <c r="J611" s="163"/>
      <c r="K611" s="163"/>
      <c r="L611" s="163"/>
      <c r="M611" s="163"/>
      <c r="N611" s="163"/>
      <c r="O611" s="847" t="s">
        <v>1563</v>
      </c>
      <c r="P611" s="872" t="s">
        <v>1564</v>
      </c>
      <c r="Q611" s="849">
        <v>490</v>
      </c>
      <c r="R611" s="858" t="s">
        <v>1565</v>
      </c>
      <c r="S611" s="878">
        <v>3</v>
      </c>
      <c r="T611" s="858"/>
    </row>
    <row r="612" spans="4:20" ht="30" customHeight="1" x14ac:dyDescent="0.25">
      <c r="D612" s="163"/>
      <c r="E612" s="163"/>
      <c r="F612" s="163"/>
      <c r="G612" s="163"/>
      <c r="H612" s="163"/>
      <c r="I612" s="163"/>
      <c r="J612" s="163"/>
      <c r="K612" s="163"/>
      <c r="L612" s="163"/>
      <c r="M612" s="163"/>
      <c r="N612" s="163"/>
      <c r="O612" s="847" t="s">
        <v>1566</v>
      </c>
      <c r="P612" s="872" t="s">
        <v>1567</v>
      </c>
      <c r="Q612" s="849">
        <v>491</v>
      </c>
      <c r="R612" s="858" t="s">
        <v>1568</v>
      </c>
      <c r="S612" s="878">
        <v>300</v>
      </c>
      <c r="T612" s="858"/>
    </row>
    <row r="613" spans="4:20" ht="30" customHeight="1" x14ac:dyDescent="0.25">
      <c r="D613" s="163"/>
      <c r="E613" s="163"/>
      <c r="F613" s="163"/>
      <c r="G613" s="163"/>
      <c r="H613" s="163"/>
      <c r="I613" s="163"/>
      <c r="J613" s="163"/>
      <c r="K613" s="163"/>
      <c r="L613" s="163"/>
      <c r="M613" s="163"/>
      <c r="N613" s="163"/>
      <c r="O613" s="847" t="s">
        <v>1569</v>
      </c>
      <c r="P613" s="872" t="s">
        <v>1570</v>
      </c>
      <c r="Q613" s="849">
        <v>492</v>
      </c>
      <c r="R613" s="858" t="s">
        <v>1571</v>
      </c>
      <c r="S613" s="878">
        <v>1</v>
      </c>
      <c r="T613" s="858"/>
    </row>
    <row r="614" spans="4:20" ht="30" customHeight="1" x14ac:dyDescent="0.25">
      <c r="D614" s="163"/>
      <c r="E614" s="163"/>
      <c r="F614" s="163"/>
      <c r="G614" s="163"/>
      <c r="H614" s="163"/>
      <c r="I614" s="163"/>
      <c r="J614" s="163"/>
      <c r="K614" s="163"/>
      <c r="L614" s="163"/>
      <c r="M614" s="163"/>
      <c r="N614" s="163"/>
      <c r="O614" s="847" t="s">
        <v>1572</v>
      </c>
      <c r="P614" s="872" t="s">
        <v>1573</v>
      </c>
      <c r="Q614" s="849">
        <v>493</v>
      </c>
      <c r="R614" s="858" t="s">
        <v>485</v>
      </c>
      <c r="S614" s="878">
        <v>300</v>
      </c>
      <c r="T614" s="858"/>
    </row>
    <row r="615" spans="4:20" ht="30" customHeight="1" x14ac:dyDescent="0.25">
      <c r="D615" s="163"/>
      <c r="E615" s="163"/>
      <c r="F615" s="163"/>
      <c r="G615" s="163"/>
      <c r="H615" s="163"/>
      <c r="I615" s="163"/>
      <c r="J615" s="163"/>
      <c r="K615" s="163"/>
      <c r="L615" s="163"/>
      <c r="M615" s="163"/>
      <c r="N615" s="163"/>
      <c r="O615" s="889" t="s">
        <v>1574</v>
      </c>
      <c r="P615" s="890" t="s">
        <v>1575</v>
      </c>
      <c r="Q615" s="891" t="s">
        <v>1576</v>
      </c>
      <c r="R615" s="892" t="s">
        <v>1577</v>
      </c>
      <c r="S615" s="893">
        <v>16</v>
      </c>
      <c r="T615" s="892"/>
    </row>
    <row r="616" spans="4:20" ht="30" customHeight="1" x14ac:dyDescent="0.25">
      <c r="D616" s="163"/>
      <c r="E616" s="163"/>
      <c r="F616" s="163"/>
      <c r="G616" s="163"/>
      <c r="H616" s="163"/>
      <c r="I616" s="163"/>
      <c r="J616" s="163"/>
      <c r="K616" s="163"/>
      <c r="L616" s="163"/>
      <c r="M616" s="163"/>
      <c r="N616" s="163"/>
      <c r="O616" s="889" t="s">
        <v>1578</v>
      </c>
      <c r="P616" s="890" t="s">
        <v>1579</v>
      </c>
      <c r="Q616" s="891" t="s">
        <v>1576</v>
      </c>
      <c r="R616" s="892" t="s">
        <v>1580</v>
      </c>
      <c r="S616" s="893">
        <v>2</v>
      </c>
      <c r="T616" s="892"/>
    </row>
    <row r="617" spans="4:20" ht="30" customHeight="1" x14ac:dyDescent="0.25">
      <c r="D617" s="163"/>
      <c r="E617" s="163"/>
      <c r="F617" s="163"/>
      <c r="G617" s="163"/>
      <c r="H617" s="163"/>
      <c r="I617" s="163"/>
      <c r="J617" s="163"/>
      <c r="K617" s="163"/>
      <c r="L617" s="163"/>
      <c r="M617" s="163"/>
      <c r="N617" s="163"/>
      <c r="O617" s="885"/>
      <c r="P617" s="886" t="s">
        <v>1581</v>
      </c>
      <c r="Q617" s="887"/>
      <c r="R617" s="887"/>
      <c r="S617" s="888"/>
      <c r="T617" s="887"/>
    </row>
    <row r="618" spans="4:20" ht="30" customHeight="1" x14ac:dyDescent="0.25">
      <c r="D618" s="163"/>
      <c r="E618" s="163"/>
      <c r="F618" s="163"/>
      <c r="G618" s="163"/>
      <c r="H618" s="163"/>
      <c r="I618" s="163"/>
      <c r="J618" s="163"/>
      <c r="K618" s="163"/>
      <c r="L618" s="163"/>
      <c r="M618" s="163"/>
      <c r="N618" s="163"/>
      <c r="O618" s="889" t="s">
        <v>1582</v>
      </c>
      <c r="P618" s="890" t="s">
        <v>1583</v>
      </c>
      <c r="Q618" s="891" t="s">
        <v>1584</v>
      </c>
      <c r="R618" s="894" t="s">
        <v>1585</v>
      </c>
      <c r="S618" s="893">
        <v>2</v>
      </c>
      <c r="T618" s="894"/>
    </row>
    <row r="619" spans="4:20" ht="30" customHeight="1" x14ac:dyDescent="0.25">
      <c r="D619" s="163"/>
      <c r="E619" s="163"/>
      <c r="F619" s="163"/>
      <c r="G619" s="163"/>
      <c r="H619" s="163"/>
      <c r="I619" s="163"/>
      <c r="J619" s="163"/>
      <c r="K619" s="163"/>
      <c r="L619" s="163"/>
      <c r="M619" s="163"/>
      <c r="N619" s="163"/>
      <c r="O619" s="889" t="s">
        <v>1586</v>
      </c>
      <c r="P619" s="890" t="s">
        <v>1587</v>
      </c>
      <c r="Q619" s="891" t="s">
        <v>1584</v>
      </c>
      <c r="R619" s="894" t="s">
        <v>1588</v>
      </c>
      <c r="S619" s="893">
        <v>24</v>
      </c>
      <c r="T619" s="894"/>
    </row>
    <row r="620" spans="4:20" ht="30" customHeight="1" x14ac:dyDescent="0.25">
      <c r="D620" s="163"/>
      <c r="E620" s="163"/>
      <c r="F620" s="163"/>
      <c r="G620" s="163"/>
      <c r="H620" s="163"/>
      <c r="I620" s="163"/>
      <c r="J620" s="163"/>
      <c r="K620" s="163"/>
      <c r="L620" s="163"/>
      <c r="M620" s="163"/>
      <c r="N620" s="163"/>
      <c r="O620" s="847" t="s">
        <v>1589</v>
      </c>
      <c r="P620" s="872" t="s">
        <v>1590</v>
      </c>
      <c r="Q620" s="849">
        <v>494</v>
      </c>
      <c r="R620" s="895" t="s">
        <v>1588</v>
      </c>
      <c r="S620" s="878">
        <v>4</v>
      </c>
      <c r="T620" s="895"/>
    </row>
    <row r="621" spans="4:20" ht="30" customHeight="1" x14ac:dyDescent="0.25">
      <c r="D621" s="163"/>
      <c r="E621" s="163"/>
      <c r="F621" s="163"/>
      <c r="G621" s="163"/>
      <c r="H621" s="163"/>
      <c r="I621" s="163"/>
      <c r="J621" s="163"/>
      <c r="K621" s="163"/>
      <c r="L621" s="163"/>
      <c r="M621" s="163"/>
      <c r="N621" s="163"/>
      <c r="O621" s="889" t="s">
        <v>1591</v>
      </c>
      <c r="P621" s="890" t="s">
        <v>1592</v>
      </c>
      <c r="Q621" s="891" t="s">
        <v>1576</v>
      </c>
      <c r="R621" s="890" t="s">
        <v>1593</v>
      </c>
      <c r="S621" s="893">
        <v>5</v>
      </c>
      <c r="T621" s="890"/>
    </row>
    <row r="622" spans="4:20" ht="30" customHeight="1" x14ac:dyDescent="0.25">
      <c r="D622" s="163"/>
      <c r="E622" s="163"/>
      <c r="F622" s="163"/>
      <c r="G622" s="163"/>
      <c r="H622" s="163"/>
      <c r="I622" s="163"/>
      <c r="J622" s="163"/>
      <c r="K622" s="163"/>
      <c r="L622" s="163"/>
      <c r="M622" s="163"/>
      <c r="N622" s="163"/>
      <c r="O622" s="889" t="s">
        <v>1594</v>
      </c>
      <c r="P622" s="890" t="s">
        <v>1595</v>
      </c>
      <c r="Q622" s="891" t="s">
        <v>1576</v>
      </c>
      <c r="R622" s="890" t="s">
        <v>1596</v>
      </c>
      <c r="S622" s="893">
        <v>2</v>
      </c>
      <c r="T622" s="890"/>
    </row>
    <row r="623" spans="4:20" ht="30" customHeight="1" x14ac:dyDescent="0.25">
      <c r="D623" s="163"/>
      <c r="E623" s="163"/>
      <c r="F623" s="163"/>
      <c r="G623" s="163"/>
      <c r="H623" s="163"/>
      <c r="I623" s="163"/>
      <c r="J623" s="163"/>
      <c r="K623" s="163"/>
      <c r="L623" s="163"/>
      <c r="M623" s="163"/>
      <c r="N623" s="163"/>
      <c r="O623" s="889" t="s">
        <v>1597</v>
      </c>
      <c r="P623" s="890" t="s">
        <v>1598</v>
      </c>
      <c r="Q623" s="891" t="s">
        <v>1576</v>
      </c>
      <c r="R623" s="890" t="s">
        <v>1599</v>
      </c>
      <c r="S623" s="893">
        <v>20</v>
      </c>
      <c r="T623" s="890"/>
    </row>
    <row r="624" spans="4:20" ht="30" customHeight="1" x14ac:dyDescent="0.25">
      <c r="D624" s="163"/>
      <c r="E624" s="163"/>
      <c r="F624" s="163"/>
      <c r="G624" s="163"/>
      <c r="H624" s="163"/>
      <c r="I624" s="163"/>
      <c r="J624" s="163"/>
      <c r="K624" s="163"/>
      <c r="L624" s="163"/>
      <c r="M624" s="163"/>
      <c r="N624" s="163"/>
      <c r="O624" s="885"/>
      <c r="P624" s="886" t="s">
        <v>1600</v>
      </c>
      <c r="Q624" s="887"/>
      <c r="R624" s="887"/>
      <c r="S624" s="888"/>
      <c r="T624" s="887"/>
    </row>
    <row r="625" spans="4:20" ht="30" customHeight="1" x14ac:dyDescent="0.25">
      <c r="D625" s="163"/>
      <c r="E625" s="163"/>
      <c r="F625" s="163"/>
      <c r="G625" s="163"/>
      <c r="H625" s="163"/>
      <c r="I625" s="163"/>
      <c r="J625" s="163"/>
      <c r="K625" s="163"/>
      <c r="L625" s="163"/>
      <c r="M625" s="163"/>
      <c r="N625" s="163"/>
      <c r="O625" s="889" t="s">
        <v>1601</v>
      </c>
      <c r="P625" s="890" t="s">
        <v>1602</v>
      </c>
      <c r="Q625" s="891" t="s">
        <v>1576</v>
      </c>
      <c r="R625" s="890" t="s">
        <v>1603</v>
      </c>
      <c r="S625" s="893">
        <v>12</v>
      </c>
      <c r="T625" s="890"/>
    </row>
    <row r="626" spans="4:20" ht="30" customHeight="1" x14ac:dyDescent="0.25">
      <c r="D626" s="163"/>
      <c r="E626" s="163"/>
      <c r="F626" s="163"/>
      <c r="G626" s="163"/>
      <c r="H626" s="163"/>
      <c r="I626" s="163"/>
      <c r="J626" s="163"/>
      <c r="K626" s="163"/>
      <c r="L626" s="163"/>
      <c r="M626" s="163"/>
      <c r="N626" s="163"/>
      <c r="O626" s="889" t="s">
        <v>1604</v>
      </c>
      <c r="P626" s="890" t="s">
        <v>1605</v>
      </c>
      <c r="Q626" s="891" t="s">
        <v>1576</v>
      </c>
      <c r="R626" s="890" t="s">
        <v>1606</v>
      </c>
      <c r="S626" s="893">
        <v>2</v>
      </c>
      <c r="T626" s="890"/>
    </row>
    <row r="627" spans="4:20" ht="30" customHeight="1" x14ac:dyDescent="0.25">
      <c r="D627" s="163"/>
      <c r="E627" s="163"/>
      <c r="F627" s="163"/>
      <c r="G627" s="163"/>
      <c r="H627" s="163"/>
      <c r="I627" s="163"/>
      <c r="J627" s="163"/>
      <c r="K627" s="163"/>
      <c r="L627" s="163"/>
      <c r="M627" s="163"/>
      <c r="N627" s="163"/>
      <c r="O627" s="847" t="s">
        <v>1607</v>
      </c>
      <c r="P627" s="872" t="s">
        <v>1608</v>
      </c>
      <c r="Q627" s="849">
        <v>495</v>
      </c>
      <c r="R627" s="872" t="s">
        <v>1609</v>
      </c>
      <c r="S627" s="878">
        <v>2</v>
      </c>
      <c r="T627" s="872"/>
    </row>
    <row r="628" spans="4:20" ht="30" customHeight="1" x14ac:dyDescent="0.25">
      <c r="D628" s="163"/>
      <c r="E628" s="163"/>
      <c r="F628" s="163"/>
      <c r="G628" s="163"/>
      <c r="H628" s="163"/>
      <c r="I628" s="163"/>
      <c r="J628" s="163"/>
      <c r="K628" s="163"/>
      <c r="L628" s="163"/>
      <c r="M628" s="163"/>
      <c r="N628" s="163"/>
      <c r="O628" s="885"/>
      <c r="P628" s="886" t="s">
        <v>1610</v>
      </c>
      <c r="Q628" s="887"/>
      <c r="R628" s="887"/>
      <c r="S628" s="888"/>
      <c r="T628" s="887"/>
    </row>
    <row r="629" spans="4:20" ht="30" customHeight="1" x14ac:dyDescent="0.25">
      <c r="D629" s="163"/>
      <c r="E629" s="163"/>
      <c r="F629" s="163"/>
      <c r="G629" s="163"/>
      <c r="H629" s="163"/>
      <c r="I629" s="163"/>
      <c r="J629" s="163"/>
      <c r="K629" s="163"/>
      <c r="L629" s="163"/>
      <c r="M629" s="163"/>
      <c r="N629" s="163"/>
      <c r="O629" s="889" t="s">
        <v>1611</v>
      </c>
      <c r="P629" s="890" t="s">
        <v>1612</v>
      </c>
      <c r="Q629" s="891" t="s">
        <v>1584</v>
      </c>
      <c r="R629" s="890" t="s">
        <v>1613</v>
      </c>
      <c r="S629" s="893">
        <v>750</v>
      </c>
      <c r="T629" s="890"/>
    </row>
    <row r="630" spans="4:20" ht="30" customHeight="1" x14ac:dyDescent="0.25">
      <c r="D630" s="163"/>
      <c r="E630" s="163"/>
      <c r="F630" s="163"/>
      <c r="G630" s="163"/>
      <c r="H630" s="163"/>
      <c r="I630" s="163"/>
      <c r="J630" s="163"/>
      <c r="K630" s="163"/>
      <c r="L630" s="163"/>
      <c r="M630" s="163"/>
      <c r="N630" s="163"/>
      <c r="O630" s="847" t="s">
        <v>1614</v>
      </c>
      <c r="P630" s="872" t="s">
        <v>1615</v>
      </c>
      <c r="Q630" s="849">
        <v>496</v>
      </c>
      <c r="R630" s="872" t="s">
        <v>1428</v>
      </c>
      <c r="S630" s="878">
        <v>4</v>
      </c>
      <c r="T630" s="872"/>
    </row>
    <row r="631" spans="4:20" ht="30" customHeight="1" x14ac:dyDescent="0.25">
      <c r="D631" s="163"/>
      <c r="E631" s="163"/>
      <c r="F631" s="163"/>
      <c r="G631" s="163"/>
      <c r="H631" s="163"/>
      <c r="I631" s="163"/>
      <c r="J631" s="163"/>
      <c r="K631" s="163"/>
      <c r="L631" s="163"/>
      <c r="M631" s="163"/>
      <c r="N631" s="163"/>
      <c r="O631" s="847" t="s">
        <v>1616</v>
      </c>
      <c r="P631" s="872" t="s">
        <v>1617</v>
      </c>
      <c r="Q631" s="849">
        <v>497</v>
      </c>
      <c r="R631" s="872" t="s">
        <v>1618</v>
      </c>
      <c r="S631" s="878">
        <v>1</v>
      </c>
      <c r="T631" s="872"/>
    </row>
    <row r="632" spans="4:20" ht="30" customHeight="1" x14ac:dyDescent="0.25">
      <c r="D632" s="163"/>
      <c r="E632" s="163"/>
      <c r="F632" s="163"/>
      <c r="G632" s="163"/>
      <c r="H632" s="163"/>
      <c r="I632" s="163"/>
      <c r="J632" s="163"/>
      <c r="K632" s="163"/>
      <c r="L632" s="163"/>
      <c r="M632" s="163"/>
      <c r="N632" s="163"/>
      <c r="O632" s="885"/>
      <c r="P632" s="886" t="s">
        <v>1619</v>
      </c>
      <c r="Q632" s="887"/>
      <c r="R632" s="887"/>
      <c r="S632" s="888"/>
      <c r="T632" s="887"/>
    </row>
    <row r="633" spans="4:20" ht="30" customHeight="1" x14ac:dyDescent="0.25">
      <c r="D633" s="163"/>
      <c r="E633" s="163"/>
      <c r="F633" s="163"/>
      <c r="G633" s="163"/>
      <c r="H633" s="163"/>
      <c r="I633" s="163"/>
      <c r="J633" s="163"/>
      <c r="K633" s="163"/>
      <c r="L633" s="163"/>
      <c r="M633" s="163"/>
      <c r="N633" s="163"/>
      <c r="O633" s="847" t="s">
        <v>1620</v>
      </c>
      <c r="P633" s="872" t="s">
        <v>1621</v>
      </c>
      <c r="Q633" s="849">
        <v>498</v>
      </c>
      <c r="R633" s="872" t="s">
        <v>1622</v>
      </c>
      <c r="S633" s="878">
        <v>1</v>
      </c>
      <c r="T633" s="872"/>
    </row>
    <row r="634" spans="4:20" ht="30" customHeight="1" x14ac:dyDescent="0.25">
      <c r="D634" s="163"/>
      <c r="E634" s="163"/>
      <c r="F634" s="163"/>
      <c r="G634" s="163"/>
      <c r="H634" s="163"/>
      <c r="I634" s="163"/>
      <c r="J634" s="163"/>
      <c r="K634" s="163"/>
      <c r="L634" s="163"/>
      <c r="M634" s="163"/>
      <c r="N634" s="163"/>
      <c r="O634" s="847" t="s">
        <v>1623</v>
      </c>
      <c r="P634" s="872" t="s">
        <v>1624</v>
      </c>
      <c r="Q634" s="849">
        <v>499</v>
      </c>
      <c r="R634" s="872" t="s">
        <v>607</v>
      </c>
      <c r="S634" s="878">
        <v>12</v>
      </c>
      <c r="T634" s="872"/>
    </row>
    <row r="635" spans="4:20" ht="30" customHeight="1" x14ac:dyDescent="0.25">
      <c r="D635" s="163"/>
      <c r="E635" s="163"/>
      <c r="F635" s="163"/>
      <c r="G635" s="163"/>
      <c r="H635" s="163"/>
      <c r="I635" s="163"/>
      <c r="J635" s="163"/>
      <c r="K635" s="163"/>
      <c r="L635" s="163"/>
      <c r="M635" s="163"/>
      <c r="N635" s="163"/>
      <c r="O635" s="885"/>
      <c r="P635" s="886" t="s">
        <v>1625</v>
      </c>
      <c r="Q635" s="887"/>
      <c r="R635" s="887"/>
      <c r="S635" s="888"/>
      <c r="T635" s="887"/>
    </row>
    <row r="636" spans="4:20" ht="30" customHeight="1" x14ac:dyDescent="0.25">
      <c r="D636" s="163"/>
      <c r="E636" s="163"/>
      <c r="F636" s="163"/>
      <c r="G636" s="163"/>
      <c r="H636" s="163"/>
      <c r="I636" s="163"/>
      <c r="J636" s="163"/>
      <c r="K636" s="163"/>
      <c r="L636" s="163"/>
      <c r="M636" s="163"/>
      <c r="N636" s="163"/>
      <c r="O636" s="847" t="s">
        <v>1626</v>
      </c>
      <c r="P636" s="872" t="s">
        <v>1627</v>
      </c>
      <c r="Q636" s="865">
        <v>500</v>
      </c>
      <c r="R636" s="872" t="s">
        <v>1622</v>
      </c>
      <c r="S636" s="878">
        <v>1</v>
      </c>
      <c r="T636" s="872"/>
    </row>
    <row r="637" spans="4:20" ht="30" customHeight="1" x14ac:dyDescent="0.25">
      <c r="D637" s="163"/>
      <c r="E637" s="163"/>
      <c r="F637" s="163"/>
      <c r="G637" s="163"/>
      <c r="H637" s="163"/>
      <c r="I637" s="163"/>
      <c r="J637" s="169">
        <v>8</v>
      </c>
      <c r="K637" s="163"/>
      <c r="L637" s="163"/>
      <c r="M637" s="163"/>
      <c r="N637" s="170">
        <v>12</v>
      </c>
      <c r="O637" s="852" t="s">
        <v>1628</v>
      </c>
      <c r="P637" s="844" t="s">
        <v>1629</v>
      </c>
      <c r="Q637" s="845"/>
      <c r="R637" s="845"/>
      <c r="S637" s="846"/>
      <c r="T637" s="845"/>
    </row>
    <row r="638" spans="4:20" ht="30" customHeight="1" x14ac:dyDescent="0.25">
      <c r="D638" s="163"/>
      <c r="E638" s="163"/>
      <c r="F638" s="163"/>
      <c r="G638" s="163"/>
      <c r="H638" s="163"/>
      <c r="I638" s="163"/>
      <c r="J638" s="163"/>
      <c r="K638" s="163"/>
      <c r="L638" s="163"/>
      <c r="M638" s="163"/>
      <c r="N638" s="163"/>
      <c r="O638" s="885"/>
      <c r="P638" s="886" t="s">
        <v>1630</v>
      </c>
      <c r="Q638" s="887"/>
      <c r="R638" s="887"/>
      <c r="S638" s="888"/>
      <c r="T638" s="887"/>
    </row>
    <row r="639" spans="4:20" ht="30" customHeight="1" x14ac:dyDescent="0.25">
      <c r="D639" s="163"/>
      <c r="E639" s="163"/>
      <c r="F639" s="163"/>
      <c r="G639" s="163"/>
      <c r="H639" s="163"/>
      <c r="I639" s="163"/>
      <c r="J639" s="163"/>
      <c r="K639" s="163"/>
      <c r="L639" s="163"/>
      <c r="M639" s="163"/>
      <c r="N639" s="163"/>
      <c r="O639" s="988" t="s">
        <v>1631</v>
      </c>
      <c r="P639" s="991" t="s">
        <v>1632</v>
      </c>
      <c r="Q639" s="849">
        <v>501</v>
      </c>
      <c r="R639" s="848" t="s">
        <v>1633</v>
      </c>
      <c r="S639" s="878">
        <v>3</v>
      </c>
      <c r="T639" s="848"/>
    </row>
    <row r="640" spans="4:20" ht="30" customHeight="1" x14ac:dyDescent="0.25">
      <c r="D640" s="163"/>
      <c r="E640" s="163"/>
      <c r="F640" s="163"/>
      <c r="G640" s="163"/>
      <c r="H640" s="163"/>
      <c r="I640" s="163"/>
      <c r="J640" s="163"/>
      <c r="K640" s="163"/>
      <c r="L640" s="163"/>
      <c r="M640" s="163"/>
      <c r="N640" s="163"/>
      <c r="O640" s="988"/>
      <c r="P640" s="991"/>
      <c r="Q640" s="849">
        <v>502</v>
      </c>
      <c r="R640" s="848" t="s">
        <v>1634</v>
      </c>
      <c r="S640" s="878">
        <v>1000</v>
      </c>
      <c r="T640" s="848"/>
    </row>
    <row r="641" spans="4:20" ht="30" customHeight="1" x14ac:dyDescent="0.25">
      <c r="D641" s="163"/>
      <c r="E641" s="163"/>
      <c r="F641" s="163"/>
      <c r="G641" s="163"/>
      <c r="H641" s="163"/>
      <c r="I641" s="163"/>
      <c r="J641" s="163"/>
      <c r="K641" s="163"/>
      <c r="L641" s="163"/>
      <c r="M641" s="163"/>
      <c r="N641" s="163"/>
      <c r="O641" s="988"/>
      <c r="P641" s="991"/>
      <c r="Q641" s="849">
        <v>503</v>
      </c>
      <c r="R641" s="848" t="s">
        <v>1351</v>
      </c>
      <c r="S641" s="878">
        <v>12</v>
      </c>
      <c r="T641" s="848"/>
    </row>
    <row r="642" spans="4:20" ht="30" customHeight="1" x14ac:dyDescent="0.25">
      <c r="D642" s="163"/>
      <c r="E642" s="163"/>
      <c r="F642" s="163"/>
      <c r="G642" s="163"/>
      <c r="H642" s="163"/>
      <c r="I642" s="163"/>
      <c r="J642" s="163"/>
      <c r="K642" s="163"/>
      <c r="L642" s="163"/>
      <c r="M642" s="163"/>
      <c r="N642" s="163"/>
      <c r="O642" s="988"/>
      <c r="P642" s="991"/>
      <c r="Q642" s="849">
        <v>504</v>
      </c>
      <c r="R642" s="848" t="s">
        <v>1635</v>
      </c>
      <c r="S642" s="878">
        <v>200</v>
      </c>
      <c r="T642" s="848"/>
    </row>
    <row r="643" spans="4:20" ht="30" customHeight="1" x14ac:dyDescent="0.25">
      <c r="D643" s="163"/>
      <c r="E643" s="163"/>
      <c r="F643" s="163"/>
      <c r="G643" s="163"/>
      <c r="H643" s="163"/>
      <c r="I643" s="163"/>
      <c r="J643" s="163"/>
      <c r="K643" s="163"/>
      <c r="L643" s="163"/>
      <c r="M643" s="163"/>
      <c r="N643" s="163"/>
      <c r="O643" s="988"/>
      <c r="P643" s="991"/>
      <c r="Q643" s="849">
        <v>505</v>
      </c>
      <c r="R643" s="848" t="s">
        <v>1636</v>
      </c>
      <c r="S643" s="878">
        <v>40</v>
      </c>
      <c r="T643" s="848"/>
    </row>
    <row r="644" spans="4:20" ht="30" customHeight="1" x14ac:dyDescent="0.25">
      <c r="D644" s="163"/>
      <c r="E644" s="163"/>
      <c r="F644" s="163"/>
      <c r="G644" s="163"/>
      <c r="H644" s="163"/>
      <c r="I644" s="163"/>
      <c r="J644" s="163"/>
      <c r="K644" s="163"/>
      <c r="L644" s="163"/>
      <c r="M644" s="163"/>
      <c r="N644" s="163"/>
      <c r="O644" s="847" t="s">
        <v>1637</v>
      </c>
      <c r="P644" s="848" t="s">
        <v>1638</v>
      </c>
      <c r="Q644" s="849">
        <v>506</v>
      </c>
      <c r="R644" s="848" t="s">
        <v>1639</v>
      </c>
      <c r="S644" s="878">
        <v>2</v>
      </c>
      <c r="T644" s="848"/>
    </row>
    <row r="645" spans="4:20" ht="30" customHeight="1" x14ac:dyDescent="0.25">
      <c r="D645" s="163"/>
      <c r="E645" s="163"/>
      <c r="F645" s="163"/>
      <c r="G645" s="163"/>
      <c r="H645" s="163"/>
      <c r="I645" s="163"/>
      <c r="J645" s="163"/>
      <c r="K645" s="163"/>
      <c r="L645" s="163"/>
      <c r="M645" s="163"/>
      <c r="N645" s="163"/>
      <c r="O645" s="847" t="s">
        <v>1640</v>
      </c>
      <c r="P645" s="848" t="s">
        <v>1641</v>
      </c>
      <c r="Q645" s="849">
        <v>507</v>
      </c>
      <c r="R645" s="848" t="s">
        <v>1568</v>
      </c>
      <c r="S645" s="878">
        <v>40</v>
      </c>
      <c r="T645" s="848"/>
    </row>
    <row r="646" spans="4:20" ht="30" customHeight="1" x14ac:dyDescent="0.25">
      <c r="D646" s="163"/>
      <c r="E646" s="163"/>
      <c r="F646" s="163"/>
      <c r="G646" s="163"/>
      <c r="H646" s="163"/>
      <c r="I646" s="163"/>
      <c r="J646" s="163"/>
      <c r="K646" s="163"/>
      <c r="L646" s="163"/>
      <c r="M646" s="163"/>
      <c r="N646" s="163"/>
      <c r="O646" s="885"/>
      <c r="P646" s="886" t="s">
        <v>1642</v>
      </c>
      <c r="Q646" s="887"/>
      <c r="R646" s="887"/>
      <c r="S646" s="888"/>
      <c r="T646" s="887"/>
    </row>
    <row r="647" spans="4:20" ht="30" customHeight="1" x14ac:dyDescent="0.25">
      <c r="D647" s="163"/>
      <c r="E647" s="163"/>
      <c r="F647" s="163"/>
      <c r="G647" s="163"/>
      <c r="H647" s="163"/>
      <c r="I647" s="163"/>
      <c r="J647" s="163"/>
      <c r="K647" s="163"/>
      <c r="L647" s="163"/>
      <c r="M647" s="163"/>
      <c r="N647" s="163"/>
      <c r="O647" s="847" t="s">
        <v>1643</v>
      </c>
      <c r="P647" s="872" t="s">
        <v>1644</v>
      </c>
      <c r="Q647" s="849">
        <v>508</v>
      </c>
      <c r="R647" s="872" t="s">
        <v>1645</v>
      </c>
      <c r="S647" s="878">
        <v>3</v>
      </c>
      <c r="T647" s="872"/>
    </row>
    <row r="648" spans="4:20" ht="30" customHeight="1" x14ac:dyDescent="0.25">
      <c r="D648" s="163"/>
      <c r="E648" s="163"/>
      <c r="F648" s="163"/>
      <c r="G648" s="163"/>
      <c r="H648" s="163"/>
      <c r="I648" s="163"/>
      <c r="J648" s="163"/>
      <c r="K648" s="163"/>
      <c r="L648" s="163"/>
      <c r="M648" s="163"/>
      <c r="N648" s="163"/>
      <c r="O648" s="847" t="s">
        <v>1646</v>
      </c>
      <c r="P648" s="872" t="s">
        <v>1647</v>
      </c>
      <c r="Q648" s="849">
        <v>509</v>
      </c>
      <c r="R648" s="872" t="s">
        <v>1648</v>
      </c>
      <c r="S648" s="878">
        <v>2</v>
      </c>
      <c r="T648" s="872"/>
    </row>
    <row r="649" spans="4:20" ht="30" customHeight="1" x14ac:dyDescent="0.25">
      <c r="D649" s="163"/>
      <c r="E649" s="163"/>
      <c r="F649" s="163"/>
      <c r="G649" s="163"/>
      <c r="H649" s="163"/>
      <c r="I649" s="163"/>
      <c r="J649" s="163"/>
      <c r="K649" s="163"/>
      <c r="L649" s="163"/>
      <c r="M649" s="163"/>
      <c r="N649" s="163"/>
      <c r="O649" s="847" t="s">
        <v>1649</v>
      </c>
      <c r="P649" s="872" t="s">
        <v>1650</v>
      </c>
      <c r="Q649" s="849">
        <v>510</v>
      </c>
      <c r="R649" s="872" t="s">
        <v>515</v>
      </c>
      <c r="S649" s="878">
        <v>1</v>
      </c>
      <c r="T649" s="872"/>
    </row>
    <row r="650" spans="4:20" ht="30" customHeight="1" x14ac:dyDescent="0.25">
      <c r="D650" s="163"/>
      <c r="E650" s="163"/>
      <c r="F650" s="163"/>
      <c r="G650" s="163"/>
      <c r="H650" s="163"/>
      <c r="I650" s="163"/>
      <c r="J650" s="163"/>
      <c r="K650" s="163"/>
      <c r="L650" s="163"/>
      <c r="M650" s="163"/>
      <c r="N650" s="163"/>
      <c r="O650" s="847" t="s">
        <v>1651</v>
      </c>
      <c r="P650" s="872" t="s">
        <v>1652</v>
      </c>
      <c r="Q650" s="849">
        <v>511</v>
      </c>
      <c r="R650" s="872" t="s">
        <v>1653</v>
      </c>
      <c r="S650" s="878">
        <v>100</v>
      </c>
      <c r="T650" s="872"/>
    </row>
    <row r="651" spans="4:20" ht="30" customHeight="1" x14ac:dyDescent="0.25">
      <c r="D651" s="163"/>
      <c r="E651" s="163"/>
      <c r="F651" s="163"/>
      <c r="G651" s="163"/>
      <c r="H651" s="163"/>
      <c r="I651" s="163"/>
      <c r="J651" s="163"/>
      <c r="K651" s="163"/>
      <c r="L651" s="163"/>
      <c r="M651" s="163"/>
      <c r="N651" s="163"/>
      <c r="O651" s="847" t="s">
        <v>1654</v>
      </c>
      <c r="P651" s="872" t="s">
        <v>1655</v>
      </c>
      <c r="Q651" s="849">
        <v>512</v>
      </c>
      <c r="R651" s="872" t="s">
        <v>1656</v>
      </c>
      <c r="S651" s="878">
        <v>4</v>
      </c>
      <c r="T651" s="872"/>
    </row>
    <row r="652" spans="4:20" ht="30" customHeight="1" x14ac:dyDescent="0.25">
      <c r="D652" s="163"/>
      <c r="E652" s="163"/>
      <c r="F652" s="163"/>
      <c r="G652" s="163"/>
      <c r="H652" s="163"/>
      <c r="I652" s="163"/>
      <c r="J652" s="169">
        <v>7</v>
      </c>
      <c r="K652" s="163"/>
      <c r="L652" s="163"/>
      <c r="M652" s="163"/>
      <c r="N652" s="170">
        <v>7</v>
      </c>
      <c r="O652" s="852" t="s">
        <v>1657</v>
      </c>
      <c r="P652" s="844" t="s">
        <v>153</v>
      </c>
      <c r="Q652" s="845"/>
      <c r="R652" s="845"/>
      <c r="S652" s="846"/>
      <c r="T652" s="845"/>
    </row>
    <row r="653" spans="4:20" ht="30" customHeight="1" x14ac:dyDescent="0.25">
      <c r="D653" s="163"/>
      <c r="E653" s="163"/>
      <c r="F653" s="163"/>
      <c r="G653" s="163"/>
      <c r="H653" s="163"/>
      <c r="I653" s="163"/>
      <c r="J653" s="163"/>
      <c r="K653" s="163"/>
      <c r="L653" s="163"/>
      <c r="M653" s="163"/>
      <c r="N653" s="163"/>
      <c r="O653" s="885"/>
      <c r="P653" s="886" t="s">
        <v>1658</v>
      </c>
      <c r="Q653" s="887"/>
      <c r="R653" s="887"/>
      <c r="S653" s="888"/>
      <c r="T653" s="887"/>
    </row>
    <row r="654" spans="4:20" ht="30" customHeight="1" x14ac:dyDescent="0.25">
      <c r="D654" s="163"/>
      <c r="E654" s="163"/>
      <c r="F654" s="163"/>
      <c r="G654" s="163"/>
      <c r="H654" s="163"/>
      <c r="I654" s="163"/>
      <c r="J654" s="163"/>
      <c r="K654" s="163"/>
      <c r="L654" s="163"/>
      <c r="M654" s="163"/>
      <c r="N654" s="163"/>
      <c r="O654" s="889" t="s">
        <v>1659</v>
      </c>
      <c r="P654" s="890" t="s">
        <v>1660</v>
      </c>
      <c r="Q654" s="891" t="s">
        <v>1584</v>
      </c>
      <c r="R654" s="890" t="s">
        <v>1661</v>
      </c>
      <c r="S654" s="893">
        <v>2</v>
      </c>
      <c r="T654" s="890"/>
    </row>
    <row r="655" spans="4:20" ht="30" customHeight="1" x14ac:dyDescent="0.25">
      <c r="D655" s="163"/>
      <c r="E655" s="163"/>
      <c r="F655" s="163"/>
      <c r="G655" s="163"/>
      <c r="H655" s="163"/>
      <c r="I655" s="163"/>
      <c r="J655" s="163"/>
      <c r="K655" s="163"/>
      <c r="L655" s="163"/>
      <c r="M655" s="163"/>
      <c r="N655" s="163"/>
      <c r="O655" s="889" t="s">
        <v>1662</v>
      </c>
      <c r="P655" s="890" t="s">
        <v>1663</v>
      </c>
      <c r="Q655" s="891" t="s">
        <v>1584</v>
      </c>
      <c r="R655" s="890" t="s">
        <v>1664</v>
      </c>
      <c r="S655" s="893">
        <v>10</v>
      </c>
      <c r="T655" s="890"/>
    </row>
    <row r="656" spans="4:20" ht="30" customHeight="1" x14ac:dyDescent="0.25">
      <c r="D656" s="163"/>
      <c r="E656" s="163"/>
      <c r="F656" s="163"/>
      <c r="G656" s="163"/>
      <c r="H656" s="163"/>
      <c r="I656" s="163"/>
      <c r="J656" s="163"/>
      <c r="K656" s="163"/>
      <c r="L656" s="163"/>
      <c r="M656" s="163"/>
      <c r="N656" s="163"/>
      <c r="O656" s="889" t="s">
        <v>1665</v>
      </c>
      <c r="P656" s="890" t="s">
        <v>1666</v>
      </c>
      <c r="Q656" s="891" t="s">
        <v>1584</v>
      </c>
      <c r="R656" s="890" t="s">
        <v>1667</v>
      </c>
      <c r="S656" s="893">
        <v>3</v>
      </c>
      <c r="T656" s="890"/>
    </row>
    <row r="657" spans="4:20" ht="30" customHeight="1" x14ac:dyDescent="0.25">
      <c r="D657" s="163"/>
      <c r="E657" s="163"/>
      <c r="F657" s="163"/>
      <c r="G657" s="163"/>
      <c r="H657" s="163"/>
      <c r="I657" s="163"/>
      <c r="J657" s="163"/>
      <c r="K657" s="163"/>
      <c r="L657" s="163"/>
      <c r="M657" s="163"/>
      <c r="N657" s="163"/>
      <c r="O657" s="889" t="s">
        <v>1668</v>
      </c>
      <c r="P657" s="890" t="s">
        <v>1669</v>
      </c>
      <c r="Q657" s="891" t="s">
        <v>1584</v>
      </c>
      <c r="R657" s="890" t="s">
        <v>1670</v>
      </c>
      <c r="S657" s="893">
        <v>1</v>
      </c>
      <c r="T657" s="890"/>
    </row>
    <row r="658" spans="4:20" ht="30" customHeight="1" x14ac:dyDescent="0.25">
      <c r="D658" s="163"/>
      <c r="E658" s="163"/>
      <c r="F658" s="163"/>
      <c r="G658" s="163"/>
      <c r="H658" s="163"/>
      <c r="I658" s="163"/>
      <c r="J658" s="163"/>
      <c r="K658" s="163"/>
      <c r="L658" s="163"/>
      <c r="M658" s="163"/>
      <c r="N658" s="163"/>
      <c r="O658" s="889" t="s">
        <v>1671</v>
      </c>
      <c r="P658" s="890" t="s">
        <v>1672</v>
      </c>
      <c r="Q658" s="891" t="s">
        <v>1584</v>
      </c>
      <c r="R658" s="890" t="s">
        <v>1673</v>
      </c>
      <c r="S658" s="893">
        <v>1</v>
      </c>
      <c r="T658" s="890"/>
    </row>
    <row r="659" spans="4:20" ht="30" customHeight="1" x14ac:dyDescent="0.25">
      <c r="D659" s="163"/>
      <c r="E659" s="163"/>
      <c r="F659" s="163"/>
      <c r="G659" s="163"/>
      <c r="H659" s="163"/>
      <c r="I659" s="163"/>
      <c r="J659" s="163"/>
      <c r="K659" s="163"/>
      <c r="L659" s="163"/>
      <c r="M659" s="163"/>
      <c r="N659" s="163"/>
      <c r="O659" s="889" t="s">
        <v>1674</v>
      </c>
      <c r="P659" s="890" t="s">
        <v>1675</v>
      </c>
      <c r="Q659" s="891" t="s">
        <v>1584</v>
      </c>
      <c r="R659" s="890" t="s">
        <v>1676</v>
      </c>
      <c r="S659" s="893">
        <v>40</v>
      </c>
      <c r="T659" s="890"/>
    </row>
    <row r="660" spans="4:20" ht="30" customHeight="1" x14ac:dyDescent="0.25">
      <c r="D660" s="163"/>
      <c r="E660" s="163"/>
      <c r="F660" s="163"/>
      <c r="G660" s="163"/>
      <c r="H660" s="163"/>
      <c r="I660" s="163"/>
      <c r="J660" s="163"/>
      <c r="K660" s="163"/>
      <c r="L660" s="163"/>
      <c r="M660" s="163"/>
      <c r="N660" s="163"/>
      <c r="O660" s="847" t="s">
        <v>1677</v>
      </c>
      <c r="P660" s="872" t="s">
        <v>1678</v>
      </c>
      <c r="Q660" s="849">
        <v>513</v>
      </c>
      <c r="R660" s="872" t="s">
        <v>1543</v>
      </c>
      <c r="S660" s="878">
        <v>2</v>
      </c>
      <c r="T660" s="872"/>
    </row>
    <row r="661" spans="4:20" ht="30" customHeight="1" x14ac:dyDescent="0.25">
      <c r="D661" s="163"/>
      <c r="E661" s="163"/>
      <c r="F661" s="163"/>
      <c r="G661" s="163"/>
      <c r="H661" s="163"/>
      <c r="I661" s="163"/>
      <c r="J661" s="163"/>
      <c r="K661" s="163"/>
      <c r="L661" s="163"/>
      <c r="M661" s="163"/>
      <c r="N661" s="163"/>
      <c r="O661" s="847" t="s">
        <v>1679</v>
      </c>
      <c r="P661" s="872" t="s">
        <v>1680</v>
      </c>
      <c r="Q661" s="849">
        <v>514</v>
      </c>
      <c r="R661" s="872" t="s">
        <v>1543</v>
      </c>
      <c r="S661" s="878">
        <v>2</v>
      </c>
      <c r="T661" s="872"/>
    </row>
    <row r="662" spans="4:20" ht="30" customHeight="1" x14ac:dyDescent="0.25">
      <c r="D662" s="163"/>
      <c r="E662" s="163"/>
      <c r="F662" s="163"/>
      <c r="G662" s="163"/>
      <c r="H662" s="163"/>
      <c r="I662" s="163"/>
      <c r="J662" s="163"/>
      <c r="K662" s="163"/>
      <c r="L662" s="163"/>
      <c r="M662" s="163"/>
      <c r="N662" s="163"/>
      <c r="O662" s="847" t="s">
        <v>1681</v>
      </c>
      <c r="P662" s="872" t="s">
        <v>1682</v>
      </c>
      <c r="Q662" s="849">
        <v>515</v>
      </c>
      <c r="R662" s="872" t="s">
        <v>1683</v>
      </c>
      <c r="S662" s="878">
        <v>3</v>
      </c>
      <c r="T662" s="872"/>
    </row>
    <row r="663" spans="4:20" ht="30" customHeight="1" x14ac:dyDescent="0.25">
      <c r="D663" s="163"/>
      <c r="E663" s="163"/>
      <c r="F663" s="163"/>
      <c r="G663" s="163"/>
      <c r="H663" s="163"/>
      <c r="I663" s="163"/>
      <c r="J663" s="163"/>
      <c r="K663" s="163"/>
      <c r="L663" s="163"/>
      <c r="M663" s="163"/>
      <c r="N663" s="163"/>
      <c r="O663" s="847" t="s">
        <v>1684</v>
      </c>
      <c r="P663" s="872" t="s">
        <v>1685</v>
      </c>
      <c r="Q663" s="849">
        <v>516</v>
      </c>
      <c r="R663" s="872" t="s">
        <v>1686</v>
      </c>
      <c r="S663" s="878">
        <v>1</v>
      </c>
      <c r="T663" s="872"/>
    </row>
    <row r="664" spans="4:20" ht="30" customHeight="1" x14ac:dyDescent="0.25">
      <c r="D664" s="163"/>
      <c r="E664" s="163"/>
      <c r="F664" s="163"/>
      <c r="G664" s="163"/>
      <c r="H664" s="163"/>
      <c r="I664" s="163"/>
      <c r="J664" s="163"/>
      <c r="K664" s="163"/>
      <c r="L664" s="163"/>
      <c r="M664" s="163"/>
      <c r="N664" s="163"/>
      <c r="O664" s="847" t="s">
        <v>1687</v>
      </c>
      <c r="P664" s="872" t="s">
        <v>1688</v>
      </c>
      <c r="Q664" s="849">
        <v>517</v>
      </c>
      <c r="R664" s="872" t="s">
        <v>1689</v>
      </c>
      <c r="S664" s="878">
        <v>3</v>
      </c>
      <c r="T664" s="872"/>
    </row>
    <row r="665" spans="4:20" ht="30" customHeight="1" x14ac:dyDescent="0.25">
      <c r="D665" s="163"/>
      <c r="E665" s="163"/>
      <c r="F665" s="163"/>
      <c r="G665" s="163"/>
      <c r="H665" s="163"/>
      <c r="I665" s="163"/>
      <c r="J665" s="163"/>
      <c r="K665" s="163"/>
      <c r="L665" s="163"/>
      <c r="M665" s="163"/>
      <c r="N665" s="163"/>
      <c r="O665" s="847" t="s">
        <v>1690</v>
      </c>
      <c r="P665" s="872" t="s">
        <v>1691</v>
      </c>
      <c r="Q665" s="849">
        <v>518</v>
      </c>
      <c r="R665" s="872" t="s">
        <v>1692</v>
      </c>
      <c r="S665" s="878">
        <v>1</v>
      </c>
      <c r="T665" s="872"/>
    </row>
    <row r="666" spans="4:20" ht="30" customHeight="1" x14ac:dyDescent="0.25">
      <c r="D666" s="163"/>
      <c r="E666" s="163"/>
      <c r="F666" s="163"/>
      <c r="G666" s="163"/>
      <c r="H666" s="163"/>
      <c r="I666" s="163"/>
      <c r="J666" s="163"/>
      <c r="K666" s="163"/>
      <c r="L666" s="163"/>
      <c r="M666" s="163"/>
      <c r="N666" s="163"/>
      <c r="O666" s="889" t="s">
        <v>1693</v>
      </c>
      <c r="P666" s="994" t="s">
        <v>1694</v>
      </c>
      <c r="Q666" s="995" t="s">
        <v>1584</v>
      </c>
      <c r="R666" s="890" t="s">
        <v>1695</v>
      </c>
      <c r="S666" s="893">
        <v>3</v>
      </c>
      <c r="T666" s="890"/>
    </row>
    <row r="667" spans="4:20" ht="30" customHeight="1" x14ac:dyDescent="0.25">
      <c r="D667" s="163"/>
      <c r="E667" s="163"/>
      <c r="F667" s="163"/>
      <c r="G667" s="163"/>
      <c r="H667" s="163"/>
      <c r="I667" s="163"/>
      <c r="J667" s="163"/>
      <c r="K667" s="163"/>
      <c r="L667" s="163"/>
      <c r="M667" s="163"/>
      <c r="N667" s="163"/>
      <c r="O667" s="889" t="s">
        <v>1696</v>
      </c>
      <c r="P667" s="994"/>
      <c r="Q667" s="995"/>
      <c r="R667" s="890" t="s">
        <v>1697</v>
      </c>
      <c r="S667" s="893">
        <v>300</v>
      </c>
      <c r="T667" s="890"/>
    </row>
    <row r="668" spans="4:20" ht="30" customHeight="1" x14ac:dyDescent="0.25">
      <c r="D668" s="163"/>
      <c r="E668" s="163"/>
      <c r="F668" s="163"/>
      <c r="G668" s="163"/>
      <c r="H668" s="163"/>
      <c r="I668" s="163"/>
      <c r="J668" s="163"/>
      <c r="K668" s="163"/>
      <c r="L668" s="163"/>
      <c r="M668" s="163"/>
      <c r="N668" s="163"/>
      <c r="O668" s="885"/>
      <c r="P668" s="886" t="s">
        <v>1698</v>
      </c>
      <c r="Q668" s="887"/>
      <c r="R668" s="887"/>
      <c r="S668" s="888"/>
      <c r="T668" s="887"/>
    </row>
    <row r="669" spans="4:20" ht="30" customHeight="1" x14ac:dyDescent="0.25">
      <c r="D669" s="163"/>
      <c r="E669" s="163"/>
      <c r="F669" s="163"/>
      <c r="G669" s="163"/>
      <c r="H669" s="163"/>
      <c r="I669" s="163"/>
      <c r="J669" s="163"/>
      <c r="K669" s="163"/>
      <c r="L669" s="163"/>
      <c r="M669" s="163"/>
      <c r="N669" s="163"/>
      <c r="O669" s="889" t="s">
        <v>1699</v>
      </c>
      <c r="P669" s="890" t="s">
        <v>1700</v>
      </c>
      <c r="Q669" s="891" t="s">
        <v>1584</v>
      </c>
      <c r="R669" s="890" t="s">
        <v>340</v>
      </c>
      <c r="S669" s="893">
        <v>16</v>
      </c>
      <c r="T669" s="890"/>
    </row>
    <row r="670" spans="4:20" ht="30" customHeight="1" x14ac:dyDescent="0.25">
      <c r="D670" s="163"/>
      <c r="E670" s="163"/>
      <c r="F670" s="163"/>
      <c r="G670" s="163"/>
      <c r="H670" s="163"/>
      <c r="I670" s="163"/>
      <c r="J670" s="163"/>
      <c r="K670" s="163"/>
      <c r="L670" s="163"/>
      <c r="M670" s="163"/>
      <c r="N670" s="163"/>
      <c r="O670" s="889" t="s">
        <v>1701</v>
      </c>
      <c r="P670" s="890" t="s">
        <v>1702</v>
      </c>
      <c r="Q670" s="891" t="s">
        <v>1584</v>
      </c>
      <c r="R670" s="890" t="s">
        <v>512</v>
      </c>
      <c r="S670" s="893">
        <v>1</v>
      </c>
      <c r="T670" s="890"/>
    </row>
    <row r="671" spans="4:20" ht="30" customHeight="1" x14ac:dyDescent="0.25">
      <c r="D671" s="163"/>
      <c r="E671" s="163"/>
      <c r="F671" s="163"/>
      <c r="G671" s="163"/>
      <c r="H671" s="163"/>
      <c r="I671" s="163"/>
      <c r="J671" s="163"/>
      <c r="K671" s="163"/>
      <c r="L671" s="163"/>
      <c r="M671" s="163"/>
      <c r="N671" s="163"/>
      <c r="O671" s="889" t="s">
        <v>1703</v>
      </c>
      <c r="P671" s="890" t="s">
        <v>1704</v>
      </c>
      <c r="Q671" s="891" t="s">
        <v>1705</v>
      </c>
      <c r="R671" s="890" t="s">
        <v>1706</v>
      </c>
      <c r="S671" s="893">
        <v>1</v>
      </c>
      <c r="T671" s="890"/>
    </row>
    <row r="672" spans="4:20" ht="30" customHeight="1" x14ac:dyDescent="0.25">
      <c r="D672" s="163"/>
      <c r="E672" s="163"/>
      <c r="F672" s="163"/>
      <c r="G672" s="163"/>
      <c r="H672" s="163"/>
      <c r="I672" s="163"/>
      <c r="J672" s="163"/>
      <c r="K672" s="163"/>
      <c r="L672" s="163"/>
      <c r="M672" s="163"/>
      <c r="N672" s="163"/>
      <c r="O672" s="847" t="s">
        <v>1707</v>
      </c>
      <c r="P672" s="872" t="s">
        <v>1708</v>
      </c>
      <c r="Q672" s="849">
        <v>519</v>
      </c>
      <c r="R672" s="872" t="s">
        <v>1709</v>
      </c>
      <c r="S672" s="878">
        <v>12</v>
      </c>
      <c r="T672" s="872"/>
    </row>
    <row r="673" spans="4:22" ht="30" customHeight="1" x14ac:dyDescent="0.25">
      <c r="D673" s="163"/>
      <c r="E673" s="163"/>
      <c r="F673" s="164">
        <v>7</v>
      </c>
      <c r="G673" s="163"/>
      <c r="H673" s="163"/>
      <c r="I673" s="169">
        <f>SUM(J674:J723)</f>
        <v>49</v>
      </c>
      <c r="J673" s="163"/>
      <c r="K673" s="163"/>
      <c r="L673" s="163"/>
      <c r="M673" s="170">
        <f>SUM(N674:N723)</f>
        <v>55</v>
      </c>
      <c r="N673" s="163"/>
      <c r="O673" s="840">
        <v>2.11</v>
      </c>
      <c r="P673" s="841" t="s">
        <v>1710</v>
      </c>
      <c r="Q673" s="840"/>
      <c r="R673" s="840"/>
      <c r="S673" s="842"/>
      <c r="T673" s="840"/>
      <c r="U673" s="213">
        <f>SUM(V673:V736)</f>
        <v>6</v>
      </c>
      <c r="V673" s="200">
        <v>5</v>
      </c>
    </row>
    <row r="674" spans="4:22" ht="30" customHeight="1" x14ac:dyDescent="0.25">
      <c r="D674" s="163"/>
      <c r="E674" s="163"/>
      <c r="F674" s="163"/>
      <c r="G674" s="163"/>
      <c r="H674" s="163"/>
      <c r="I674" s="163"/>
      <c r="J674" s="169">
        <v>4</v>
      </c>
      <c r="K674" s="163"/>
      <c r="L674" s="163"/>
      <c r="M674" s="163"/>
      <c r="N674" s="170">
        <v>6</v>
      </c>
      <c r="O674" s="852" t="s">
        <v>1711</v>
      </c>
      <c r="P674" s="844" t="s">
        <v>1712</v>
      </c>
      <c r="Q674" s="845"/>
      <c r="R674" s="845"/>
      <c r="S674" s="846"/>
      <c r="T674" s="845"/>
    </row>
    <row r="675" spans="4:22" ht="30" customHeight="1" x14ac:dyDescent="0.25">
      <c r="D675" s="163"/>
      <c r="E675" s="163"/>
      <c r="F675" s="163"/>
      <c r="G675" s="163"/>
      <c r="H675" s="163"/>
      <c r="I675" s="163"/>
      <c r="J675" s="163"/>
      <c r="K675" s="163"/>
      <c r="L675" s="163"/>
      <c r="M675" s="163"/>
      <c r="N675" s="163"/>
      <c r="O675" s="988" t="s">
        <v>1713</v>
      </c>
      <c r="P675" s="996" t="s">
        <v>1714</v>
      </c>
      <c r="Q675" s="849">
        <v>520</v>
      </c>
      <c r="R675" s="858" t="s">
        <v>1618</v>
      </c>
      <c r="S675" s="878">
        <v>1</v>
      </c>
      <c r="T675" s="858"/>
    </row>
    <row r="676" spans="4:22" ht="30" customHeight="1" x14ac:dyDescent="0.25">
      <c r="D676" s="163"/>
      <c r="E676" s="163"/>
      <c r="F676" s="163"/>
      <c r="G676" s="163"/>
      <c r="H676" s="163"/>
      <c r="I676" s="163"/>
      <c r="J676" s="163"/>
      <c r="K676" s="163"/>
      <c r="L676" s="163"/>
      <c r="M676" s="163"/>
      <c r="N676" s="163"/>
      <c r="O676" s="988"/>
      <c r="P676" s="996"/>
      <c r="Q676" s="849">
        <v>521</v>
      </c>
      <c r="R676" s="858" t="s">
        <v>1715</v>
      </c>
      <c r="S676" s="878">
        <v>100</v>
      </c>
      <c r="T676" s="858"/>
    </row>
    <row r="677" spans="4:22" ht="30" customHeight="1" x14ac:dyDescent="0.25">
      <c r="D677" s="163"/>
      <c r="E677" s="163"/>
      <c r="F677" s="163"/>
      <c r="G677" s="163"/>
      <c r="H677" s="163"/>
      <c r="I677" s="163"/>
      <c r="J677" s="163"/>
      <c r="K677" s="163"/>
      <c r="L677" s="163"/>
      <c r="M677" s="163"/>
      <c r="N677" s="163"/>
      <c r="O677" s="847" t="s">
        <v>1716</v>
      </c>
      <c r="P677" s="858" t="s">
        <v>1717</v>
      </c>
      <c r="Q677" s="849">
        <v>522</v>
      </c>
      <c r="R677" s="858" t="s">
        <v>1718</v>
      </c>
      <c r="S677" s="878">
        <v>1</v>
      </c>
      <c r="T677" s="858"/>
    </row>
    <row r="678" spans="4:22" ht="30" customHeight="1" x14ac:dyDescent="0.25">
      <c r="D678" s="163"/>
      <c r="E678" s="163"/>
      <c r="F678" s="163"/>
      <c r="G678" s="163"/>
      <c r="H678" s="163"/>
      <c r="I678" s="163"/>
      <c r="J678" s="163"/>
      <c r="K678" s="163"/>
      <c r="L678" s="163"/>
      <c r="M678" s="163"/>
      <c r="N678" s="163"/>
      <c r="O678" s="847" t="s">
        <v>1719</v>
      </c>
      <c r="P678" s="858" t="s">
        <v>1720</v>
      </c>
      <c r="Q678" s="849">
        <v>523</v>
      </c>
      <c r="R678" s="858" t="s">
        <v>1721</v>
      </c>
      <c r="S678" s="878">
        <v>1</v>
      </c>
      <c r="T678" s="858"/>
    </row>
    <row r="679" spans="4:22" ht="30" customHeight="1" x14ac:dyDescent="0.25">
      <c r="D679" s="163"/>
      <c r="E679" s="163"/>
      <c r="F679" s="163"/>
      <c r="G679" s="163"/>
      <c r="H679" s="163"/>
      <c r="I679" s="163"/>
      <c r="J679" s="163"/>
      <c r="K679" s="163"/>
      <c r="L679" s="163"/>
      <c r="M679" s="163"/>
      <c r="N679" s="163"/>
      <c r="O679" s="988" t="s">
        <v>1722</v>
      </c>
      <c r="P679" s="996" t="s">
        <v>1723</v>
      </c>
      <c r="Q679" s="849">
        <v>524</v>
      </c>
      <c r="R679" s="858" t="s">
        <v>1724</v>
      </c>
      <c r="S679" s="878">
        <v>1</v>
      </c>
      <c r="T679" s="858"/>
    </row>
    <row r="680" spans="4:22" ht="30" customHeight="1" x14ac:dyDescent="0.25">
      <c r="D680" s="163"/>
      <c r="E680" s="163"/>
      <c r="F680" s="163"/>
      <c r="G680" s="163"/>
      <c r="H680" s="163"/>
      <c r="I680" s="163"/>
      <c r="J680" s="163"/>
      <c r="K680" s="163"/>
      <c r="L680" s="163"/>
      <c r="M680" s="163"/>
      <c r="N680" s="163"/>
      <c r="O680" s="988"/>
      <c r="P680" s="996"/>
      <c r="Q680" s="863">
        <v>525</v>
      </c>
      <c r="R680" s="858" t="s">
        <v>383</v>
      </c>
      <c r="S680" s="878">
        <v>4000</v>
      </c>
      <c r="T680" s="858"/>
    </row>
    <row r="681" spans="4:22" ht="30" customHeight="1" x14ac:dyDescent="0.25">
      <c r="D681" s="163"/>
      <c r="E681" s="163"/>
      <c r="F681" s="163"/>
      <c r="G681" s="163"/>
      <c r="H681" s="163"/>
      <c r="I681" s="163"/>
      <c r="J681" s="169">
        <v>7</v>
      </c>
      <c r="K681" s="163"/>
      <c r="L681" s="163"/>
      <c r="M681" s="163"/>
      <c r="N681" s="170">
        <v>7</v>
      </c>
      <c r="O681" s="852" t="s">
        <v>1725</v>
      </c>
      <c r="P681" s="844" t="s">
        <v>163</v>
      </c>
      <c r="Q681" s="845"/>
      <c r="R681" s="845"/>
      <c r="S681" s="846"/>
      <c r="T681" s="845"/>
    </row>
    <row r="682" spans="4:22" ht="30" customHeight="1" x14ac:dyDescent="0.25">
      <c r="D682" s="163"/>
      <c r="E682" s="163"/>
      <c r="F682" s="163"/>
      <c r="G682" s="163"/>
      <c r="H682" s="163"/>
      <c r="I682" s="163"/>
      <c r="J682" s="163"/>
      <c r="K682" s="163"/>
      <c r="L682" s="163"/>
      <c r="M682" s="163"/>
      <c r="N682" s="163"/>
      <c r="O682" s="847" t="s">
        <v>1726</v>
      </c>
      <c r="P682" s="862" t="s">
        <v>1727</v>
      </c>
      <c r="Q682" s="863">
        <v>526</v>
      </c>
      <c r="R682" s="862" t="s">
        <v>974</v>
      </c>
      <c r="S682" s="877">
        <v>1</v>
      </c>
      <c r="T682" s="862"/>
    </row>
    <row r="683" spans="4:22" ht="30" customHeight="1" x14ac:dyDescent="0.25">
      <c r="D683" s="163"/>
      <c r="E683" s="163"/>
      <c r="F683" s="163"/>
      <c r="G683" s="163"/>
      <c r="H683" s="163"/>
      <c r="I683" s="163"/>
      <c r="J683" s="163"/>
      <c r="K683" s="163"/>
      <c r="L683" s="163"/>
      <c r="M683" s="163"/>
      <c r="N683" s="163"/>
      <c r="O683" s="847" t="s">
        <v>1728</v>
      </c>
      <c r="P683" s="862" t="s">
        <v>1729</v>
      </c>
      <c r="Q683" s="863">
        <v>527</v>
      </c>
      <c r="R683" s="862" t="s">
        <v>1730</v>
      </c>
      <c r="S683" s="877">
        <v>800</v>
      </c>
      <c r="T683" s="862"/>
    </row>
    <row r="684" spans="4:22" ht="30" customHeight="1" x14ac:dyDescent="0.25">
      <c r="D684" s="163"/>
      <c r="E684" s="163"/>
      <c r="F684" s="163"/>
      <c r="G684" s="163"/>
      <c r="H684" s="163"/>
      <c r="I684" s="163"/>
      <c r="J684" s="163"/>
      <c r="K684" s="163"/>
      <c r="L684" s="163"/>
      <c r="M684" s="163"/>
      <c r="N684" s="163"/>
      <c r="O684" s="847" t="s">
        <v>1731</v>
      </c>
      <c r="P684" s="862" t="s">
        <v>1732</v>
      </c>
      <c r="Q684" s="863">
        <v>528</v>
      </c>
      <c r="R684" s="862" t="s">
        <v>1733</v>
      </c>
      <c r="S684" s="877">
        <v>800</v>
      </c>
      <c r="T684" s="862"/>
    </row>
    <row r="685" spans="4:22" ht="30" customHeight="1" x14ac:dyDescent="0.25">
      <c r="D685" s="163"/>
      <c r="E685" s="163"/>
      <c r="F685" s="163"/>
      <c r="G685" s="163"/>
      <c r="H685" s="163"/>
      <c r="I685" s="163"/>
      <c r="J685" s="163"/>
      <c r="K685" s="163"/>
      <c r="L685" s="163"/>
      <c r="M685" s="163"/>
      <c r="N685" s="163"/>
      <c r="O685" s="847" t="s">
        <v>1734</v>
      </c>
      <c r="P685" s="862" t="s">
        <v>1735</v>
      </c>
      <c r="Q685" s="863">
        <v>529</v>
      </c>
      <c r="R685" s="862" t="s">
        <v>1736</v>
      </c>
      <c r="S685" s="877">
        <v>1000</v>
      </c>
      <c r="T685" s="862"/>
    </row>
    <row r="686" spans="4:22" ht="30" customHeight="1" x14ac:dyDescent="0.25">
      <c r="D686" s="163"/>
      <c r="E686" s="163"/>
      <c r="F686" s="163"/>
      <c r="G686" s="163"/>
      <c r="H686" s="163"/>
      <c r="I686" s="163"/>
      <c r="J686" s="163"/>
      <c r="K686" s="163"/>
      <c r="L686" s="163"/>
      <c r="M686" s="163"/>
      <c r="N686" s="163"/>
      <c r="O686" s="847" t="s">
        <v>1737</v>
      </c>
      <c r="P686" s="862" t="s">
        <v>1738</v>
      </c>
      <c r="Q686" s="863">
        <v>530</v>
      </c>
      <c r="R686" s="862" t="s">
        <v>1739</v>
      </c>
      <c r="S686" s="877">
        <v>8000</v>
      </c>
      <c r="T686" s="862"/>
    </row>
    <row r="687" spans="4:22" ht="30" customHeight="1" x14ac:dyDescent="0.25">
      <c r="D687" s="163"/>
      <c r="E687" s="163"/>
      <c r="F687" s="163"/>
      <c r="G687" s="163"/>
      <c r="H687" s="163"/>
      <c r="I687" s="163"/>
      <c r="J687" s="163"/>
      <c r="K687" s="163"/>
      <c r="L687" s="163"/>
      <c r="M687" s="163"/>
      <c r="N687" s="163"/>
      <c r="O687" s="847" t="s">
        <v>1740</v>
      </c>
      <c r="P687" s="862" t="s">
        <v>1741</v>
      </c>
      <c r="Q687" s="863">
        <v>531</v>
      </c>
      <c r="R687" s="862" t="s">
        <v>1742</v>
      </c>
      <c r="S687" s="877">
        <v>20</v>
      </c>
      <c r="T687" s="862"/>
    </row>
    <row r="688" spans="4:22" ht="30" customHeight="1" x14ac:dyDescent="0.25">
      <c r="D688" s="163"/>
      <c r="E688" s="163"/>
      <c r="F688" s="163"/>
      <c r="G688" s="163"/>
      <c r="H688" s="163"/>
      <c r="I688" s="163"/>
      <c r="J688" s="163"/>
      <c r="K688" s="163"/>
      <c r="L688" s="163"/>
      <c r="M688" s="163"/>
      <c r="N688" s="163"/>
      <c r="O688" s="847" t="s">
        <v>1743</v>
      </c>
      <c r="P688" s="862" t="s">
        <v>1744</v>
      </c>
      <c r="Q688" s="849">
        <v>532</v>
      </c>
      <c r="R688" s="862" t="s">
        <v>1745</v>
      </c>
      <c r="S688" s="877">
        <v>60</v>
      </c>
      <c r="T688" s="862"/>
    </row>
    <row r="689" spans="4:20" ht="30" customHeight="1" x14ac:dyDescent="0.25">
      <c r="D689" s="163"/>
      <c r="E689" s="163"/>
      <c r="F689" s="163"/>
      <c r="G689" s="163"/>
      <c r="H689" s="163"/>
      <c r="I689" s="163"/>
      <c r="J689" s="169">
        <v>6</v>
      </c>
      <c r="K689" s="163"/>
      <c r="L689" s="163"/>
      <c r="M689" s="163"/>
      <c r="N689" s="170">
        <v>8</v>
      </c>
      <c r="O689" s="852" t="s">
        <v>1746</v>
      </c>
      <c r="P689" s="844" t="s">
        <v>164</v>
      </c>
      <c r="Q689" s="845"/>
      <c r="R689" s="845"/>
      <c r="S689" s="846"/>
      <c r="T689" s="845"/>
    </row>
    <row r="690" spans="4:20" ht="30" customHeight="1" x14ac:dyDescent="0.25">
      <c r="D690" s="163"/>
      <c r="E690" s="163"/>
      <c r="F690" s="163"/>
      <c r="G690" s="163"/>
      <c r="H690" s="163"/>
      <c r="I690" s="163"/>
      <c r="J690" s="163"/>
      <c r="K690" s="163"/>
      <c r="L690" s="163"/>
      <c r="M690" s="163"/>
      <c r="N690" s="163"/>
      <c r="O690" s="847" t="s">
        <v>1747</v>
      </c>
      <c r="P690" s="848" t="s">
        <v>1748</v>
      </c>
      <c r="Q690" s="849">
        <v>533</v>
      </c>
      <c r="R690" s="848" t="s">
        <v>1749</v>
      </c>
      <c r="S690" s="878">
        <v>2</v>
      </c>
      <c r="T690" s="848"/>
    </row>
    <row r="691" spans="4:20" ht="30" customHeight="1" x14ac:dyDescent="0.25">
      <c r="D691" s="163"/>
      <c r="E691" s="163"/>
      <c r="F691" s="163"/>
      <c r="G691" s="163"/>
      <c r="H691" s="163"/>
      <c r="I691" s="163"/>
      <c r="J691" s="163"/>
      <c r="K691" s="163"/>
      <c r="L691" s="163"/>
      <c r="M691" s="163"/>
      <c r="N691" s="163"/>
      <c r="O691" s="988" t="s">
        <v>1750</v>
      </c>
      <c r="P691" s="992" t="s">
        <v>1751</v>
      </c>
      <c r="Q691" s="849">
        <v>534</v>
      </c>
      <c r="R691" s="848" t="s">
        <v>1752</v>
      </c>
      <c r="S691" s="878">
        <v>2</v>
      </c>
      <c r="T691" s="848"/>
    </row>
    <row r="692" spans="4:20" ht="30" customHeight="1" x14ac:dyDescent="0.25">
      <c r="D692" s="163"/>
      <c r="E692" s="163"/>
      <c r="F692" s="163"/>
      <c r="G692" s="163"/>
      <c r="H692" s="163"/>
      <c r="I692" s="163"/>
      <c r="J692" s="163"/>
      <c r="K692" s="163"/>
      <c r="L692" s="163"/>
      <c r="M692" s="163"/>
      <c r="N692" s="163"/>
      <c r="O692" s="988"/>
      <c r="P692" s="992"/>
      <c r="Q692" s="849">
        <v>535</v>
      </c>
      <c r="R692" s="848" t="s">
        <v>383</v>
      </c>
      <c r="S692" s="878">
        <v>6000</v>
      </c>
      <c r="T692" s="848"/>
    </row>
    <row r="693" spans="4:20" ht="30" customHeight="1" x14ac:dyDescent="0.25">
      <c r="D693" s="163"/>
      <c r="E693" s="163"/>
      <c r="F693" s="163"/>
      <c r="G693" s="163"/>
      <c r="H693" s="163"/>
      <c r="I693" s="163"/>
      <c r="J693" s="163"/>
      <c r="K693" s="163"/>
      <c r="L693" s="163"/>
      <c r="M693" s="163"/>
      <c r="N693" s="163"/>
      <c r="O693" s="847" t="s">
        <v>1753</v>
      </c>
      <c r="P693" s="848" t="s">
        <v>1754</v>
      </c>
      <c r="Q693" s="849">
        <v>536</v>
      </c>
      <c r="R693" s="848" t="s">
        <v>1755</v>
      </c>
      <c r="S693" s="878">
        <v>4</v>
      </c>
      <c r="T693" s="848"/>
    </row>
    <row r="694" spans="4:20" ht="30" customHeight="1" x14ac:dyDescent="0.25">
      <c r="D694" s="163"/>
      <c r="E694" s="163"/>
      <c r="F694" s="163"/>
      <c r="G694" s="163"/>
      <c r="H694" s="163"/>
      <c r="I694" s="163"/>
      <c r="J694" s="163"/>
      <c r="K694" s="163"/>
      <c r="L694" s="163"/>
      <c r="M694" s="163"/>
      <c r="N694" s="163"/>
      <c r="O694" s="988" t="s">
        <v>1756</v>
      </c>
      <c r="P694" s="992" t="s">
        <v>1757</v>
      </c>
      <c r="Q694" s="849">
        <v>537</v>
      </c>
      <c r="R694" s="848" t="s">
        <v>1758</v>
      </c>
      <c r="S694" s="878">
        <v>2</v>
      </c>
      <c r="T694" s="848"/>
    </row>
    <row r="695" spans="4:20" ht="30" customHeight="1" x14ac:dyDescent="0.25">
      <c r="D695" s="163"/>
      <c r="E695" s="163"/>
      <c r="F695" s="163"/>
      <c r="G695" s="163"/>
      <c r="H695" s="163"/>
      <c r="I695" s="163"/>
      <c r="J695" s="163"/>
      <c r="K695" s="163"/>
      <c r="L695" s="163"/>
      <c r="M695" s="163"/>
      <c r="N695" s="163"/>
      <c r="O695" s="988"/>
      <c r="P695" s="992"/>
      <c r="Q695" s="849">
        <v>538</v>
      </c>
      <c r="R695" s="848" t="s">
        <v>991</v>
      </c>
      <c r="S695" s="878">
        <v>2</v>
      </c>
      <c r="T695" s="848"/>
    </row>
    <row r="696" spans="4:20" ht="30" customHeight="1" x14ac:dyDescent="0.25">
      <c r="D696" s="163"/>
      <c r="E696" s="163"/>
      <c r="F696" s="163"/>
      <c r="G696" s="163"/>
      <c r="H696" s="163"/>
      <c r="I696" s="163"/>
      <c r="J696" s="163"/>
      <c r="K696" s="163"/>
      <c r="L696" s="163"/>
      <c r="M696" s="163"/>
      <c r="N696" s="163"/>
      <c r="O696" s="847" t="s">
        <v>1759</v>
      </c>
      <c r="P696" s="848" t="s">
        <v>1760</v>
      </c>
      <c r="Q696" s="849">
        <v>539</v>
      </c>
      <c r="R696" s="848" t="s">
        <v>1761</v>
      </c>
      <c r="S696" s="878">
        <v>1500</v>
      </c>
      <c r="T696" s="848"/>
    </row>
    <row r="697" spans="4:20" ht="30" customHeight="1" x14ac:dyDescent="0.25">
      <c r="D697" s="163"/>
      <c r="E697" s="163"/>
      <c r="F697" s="163"/>
      <c r="G697" s="163"/>
      <c r="H697" s="163"/>
      <c r="I697" s="163"/>
      <c r="J697" s="163"/>
      <c r="K697" s="163"/>
      <c r="L697" s="163"/>
      <c r="M697" s="163"/>
      <c r="N697" s="163"/>
      <c r="O697" s="847" t="s">
        <v>1762</v>
      </c>
      <c r="P697" s="848" t="s">
        <v>1763</v>
      </c>
      <c r="Q697" s="849">
        <v>540</v>
      </c>
      <c r="R697" s="848" t="s">
        <v>1076</v>
      </c>
      <c r="S697" s="878">
        <v>27</v>
      </c>
      <c r="T697" s="848"/>
    </row>
    <row r="698" spans="4:20" ht="30" customHeight="1" x14ac:dyDescent="0.25">
      <c r="D698" s="163"/>
      <c r="E698" s="163"/>
      <c r="F698" s="163"/>
      <c r="G698" s="163"/>
      <c r="H698" s="163"/>
      <c r="I698" s="163"/>
      <c r="J698" s="169">
        <v>5</v>
      </c>
      <c r="K698" s="163"/>
      <c r="L698" s="163"/>
      <c r="M698" s="163"/>
      <c r="N698" s="170">
        <v>5</v>
      </c>
      <c r="O698" s="852" t="s">
        <v>1764</v>
      </c>
      <c r="P698" s="844" t="s">
        <v>165</v>
      </c>
      <c r="Q698" s="845"/>
      <c r="R698" s="845"/>
      <c r="S698" s="846"/>
      <c r="T698" s="845"/>
    </row>
    <row r="699" spans="4:20" ht="30" customHeight="1" x14ac:dyDescent="0.25">
      <c r="D699" s="163"/>
      <c r="E699" s="163"/>
      <c r="F699" s="163"/>
      <c r="G699" s="163"/>
      <c r="H699" s="163"/>
      <c r="I699" s="163"/>
      <c r="J699" s="163"/>
      <c r="K699" s="163"/>
      <c r="L699" s="163"/>
      <c r="M699" s="163"/>
      <c r="N699" s="163"/>
      <c r="O699" s="847" t="s">
        <v>1765</v>
      </c>
      <c r="P699" s="848" t="s">
        <v>1766</v>
      </c>
      <c r="Q699" s="849">
        <v>541</v>
      </c>
      <c r="R699" s="848" t="s">
        <v>1767</v>
      </c>
      <c r="S699" s="878">
        <v>2</v>
      </c>
      <c r="T699" s="848"/>
    </row>
    <row r="700" spans="4:20" ht="30" customHeight="1" x14ac:dyDescent="0.25">
      <c r="D700" s="163"/>
      <c r="E700" s="163"/>
      <c r="F700" s="163"/>
      <c r="G700" s="163"/>
      <c r="H700" s="163"/>
      <c r="I700" s="163"/>
      <c r="J700" s="163"/>
      <c r="K700" s="163"/>
      <c r="L700" s="163"/>
      <c r="M700" s="163"/>
      <c r="N700" s="163"/>
      <c r="O700" s="847" t="s">
        <v>1768</v>
      </c>
      <c r="P700" s="848" t="s">
        <v>1769</v>
      </c>
      <c r="Q700" s="849">
        <v>542</v>
      </c>
      <c r="R700" s="848" t="s">
        <v>965</v>
      </c>
      <c r="S700" s="878">
        <v>4</v>
      </c>
      <c r="T700" s="848"/>
    </row>
    <row r="701" spans="4:20" ht="30" customHeight="1" x14ac:dyDescent="0.25">
      <c r="D701" s="163"/>
      <c r="E701" s="163"/>
      <c r="F701" s="163"/>
      <c r="G701" s="163"/>
      <c r="H701" s="163"/>
      <c r="I701" s="163"/>
      <c r="J701" s="163"/>
      <c r="K701" s="163"/>
      <c r="L701" s="163"/>
      <c r="M701" s="163"/>
      <c r="N701" s="163"/>
      <c r="O701" s="847" t="s">
        <v>1770</v>
      </c>
      <c r="P701" s="848" t="s">
        <v>1771</v>
      </c>
      <c r="Q701" s="849">
        <v>543</v>
      </c>
      <c r="R701" s="848" t="s">
        <v>383</v>
      </c>
      <c r="S701" s="878">
        <v>400</v>
      </c>
      <c r="T701" s="848"/>
    </row>
    <row r="702" spans="4:20" ht="30" customHeight="1" x14ac:dyDescent="0.25">
      <c r="D702" s="163"/>
      <c r="E702" s="163"/>
      <c r="F702" s="163"/>
      <c r="G702" s="163"/>
      <c r="H702" s="163"/>
      <c r="I702" s="163"/>
      <c r="J702" s="163"/>
      <c r="K702" s="163"/>
      <c r="L702" s="163"/>
      <c r="M702" s="163"/>
      <c r="N702" s="163"/>
      <c r="O702" s="847" t="s">
        <v>1772</v>
      </c>
      <c r="P702" s="848" t="s">
        <v>1773</v>
      </c>
      <c r="Q702" s="849">
        <v>544</v>
      </c>
      <c r="R702" s="848" t="s">
        <v>383</v>
      </c>
      <c r="S702" s="878">
        <v>200</v>
      </c>
      <c r="T702" s="848"/>
    </row>
    <row r="703" spans="4:20" ht="30" customHeight="1" x14ac:dyDescent="0.25">
      <c r="D703" s="163"/>
      <c r="E703" s="163"/>
      <c r="F703" s="163"/>
      <c r="G703" s="163"/>
      <c r="H703" s="163"/>
      <c r="I703" s="163"/>
      <c r="J703" s="163"/>
      <c r="K703" s="163"/>
      <c r="L703" s="163"/>
      <c r="M703" s="163"/>
      <c r="N703" s="163"/>
      <c r="O703" s="847" t="s">
        <v>1774</v>
      </c>
      <c r="P703" s="848" t="s">
        <v>1775</v>
      </c>
      <c r="Q703" s="849">
        <v>545</v>
      </c>
      <c r="R703" s="848" t="s">
        <v>1776</v>
      </c>
      <c r="S703" s="878">
        <v>100</v>
      </c>
      <c r="T703" s="848"/>
    </row>
    <row r="704" spans="4:20" ht="30" customHeight="1" x14ac:dyDescent="0.25">
      <c r="D704" s="163"/>
      <c r="E704" s="163"/>
      <c r="F704" s="163"/>
      <c r="G704" s="163"/>
      <c r="H704" s="163"/>
      <c r="I704" s="163"/>
      <c r="J704" s="169">
        <v>9</v>
      </c>
      <c r="K704" s="163"/>
      <c r="L704" s="163"/>
      <c r="M704" s="163"/>
      <c r="N704" s="170">
        <v>9</v>
      </c>
      <c r="O704" s="852" t="s">
        <v>1777</v>
      </c>
      <c r="P704" s="844" t="s">
        <v>166</v>
      </c>
      <c r="Q704" s="845"/>
      <c r="R704" s="845"/>
      <c r="S704" s="846"/>
      <c r="T704" s="845"/>
    </row>
    <row r="705" spans="4:20" ht="30" customHeight="1" x14ac:dyDescent="0.25">
      <c r="D705" s="163"/>
      <c r="E705" s="163"/>
      <c r="F705" s="163"/>
      <c r="G705" s="163"/>
      <c r="H705" s="163"/>
      <c r="I705" s="163"/>
      <c r="J705" s="163"/>
      <c r="K705" s="163"/>
      <c r="L705" s="163"/>
      <c r="M705" s="163"/>
      <c r="N705" s="163"/>
      <c r="O705" s="847" t="s">
        <v>1778</v>
      </c>
      <c r="P705" s="848" t="s">
        <v>1779</v>
      </c>
      <c r="Q705" s="849">
        <v>546</v>
      </c>
      <c r="R705" s="848" t="s">
        <v>1780</v>
      </c>
      <c r="S705" s="878">
        <v>2</v>
      </c>
      <c r="T705" s="848"/>
    </row>
    <row r="706" spans="4:20" ht="30" customHeight="1" x14ac:dyDescent="0.25">
      <c r="D706" s="163"/>
      <c r="E706" s="163"/>
      <c r="F706" s="163"/>
      <c r="G706" s="163"/>
      <c r="H706" s="163"/>
      <c r="I706" s="163"/>
      <c r="J706" s="163"/>
      <c r="K706" s="163"/>
      <c r="L706" s="163"/>
      <c r="M706" s="163"/>
      <c r="N706" s="163"/>
      <c r="O706" s="847" t="s">
        <v>1781</v>
      </c>
      <c r="P706" s="848" t="s">
        <v>1782</v>
      </c>
      <c r="Q706" s="849">
        <v>547</v>
      </c>
      <c r="R706" s="848" t="s">
        <v>686</v>
      </c>
      <c r="S706" s="878">
        <v>40</v>
      </c>
      <c r="T706" s="848"/>
    </row>
    <row r="707" spans="4:20" ht="30" customHeight="1" x14ac:dyDescent="0.25">
      <c r="D707" s="163"/>
      <c r="E707" s="163"/>
      <c r="F707" s="163"/>
      <c r="G707" s="163"/>
      <c r="H707" s="163"/>
      <c r="I707" s="163"/>
      <c r="J707" s="163"/>
      <c r="K707" s="163"/>
      <c r="L707" s="163"/>
      <c r="M707" s="163"/>
      <c r="N707" s="163"/>
      <c r="O707" s="847" t="s">
        <v>1783</v>
      </c>
      <c r="P707" s="848" t="s">
        <v>1784</v>
      </c>
      <c r="Q707" s="849">
        <v>548</v>
      </c>
      <c r="R707" s="848" t="s">
        <v>1785</v>
      </c>
      <c r="S707" s="878">
        <v>1</v>
      </c>
      <c r="T707" s="848"/>
    </row>
    <row r="708" spans="4:20" ht="30" customHeight="1" x14ac:dyDescent="0.25">
      <c r="D708" s="163"/>
      <c r="E708" s="163"/>
      <c r="F708" s="163"/>
      <c r="G708" s="163"/>
      <c r="H708" s="163"/>
      <c r="I708" s="163"/>
      <c r="J708" s="163"/>
      <c r="K708" s="163"/>
      <c r="L708" s="163"/>
      <c r="M708" s="163"/>
      <c r="N708" s="163"/>
      <c r="O708" s="847" t="s">
        <v>1786</v>
      </c>
      <c r="P708" s="848" t="s">
        <v>1787</v>
      </c>
      <c r="Q708" s="849">
        <v>549</v>
      </c>
      <c r="R708" s="848" t="s">
        <v>1788</v>
      </c>
      <c r="S708" s="878">
        <v>15</v>
      </c>
      <c r="T708" s="848"/>
    </row>
    <row r="709" spans="4:20" ht="30" customHeight="1" x14ac:dyDescent="0.25">
      <c r="D709" s="163"/>
      <c r="E709" s="163"/>
      <c r="F709" s="163"/>
      <c r="G709" s="163"/>
      <c r="H709" s="163"/>
      <c r="I709" s="163"/>
      <c r="J709" s="163"/>
      <c r="K709" s="163"/>
      <c r="L709" s="163"/>
      <c r="M709" s="163"/>
      <c r="N709" s="163"/>
      <c r="O709" s="847" t="s">
        <v>1789</v>
      </c>
      <c r="P709" s="848" t="s">
        <v>1790</v>
      </c>
      <c r="Q709" s="865">
        <v>550</v>
      </c>
      <c r="R709" s="848" t="s">
        <v>1791</v>
      </c>
      <c r="S709" s="878">
        <v>1</v>
      </c>
      <c r="T709" s="848"/>
    </row>
    <row r="710" spans="4:20" ht="30" customHeight="1" x14ac:dyDescent="0.25">
      <c r="D710" s="163"/>
      <c r="E710" s="163"/>
      <c r="F710" s="163"/>
      <c r="G710" s="163"/>
      <c r="H710" s="163"/>
      <c r="I710" s="163"/>
      <c r="J710" s="163"/>
      <c r="K710" s="163"/>
      <c r="L710" s="163"/>
      <c r="M710" s="163"/>
      <c r="N710" s="163"/>
      <c r="O710" s="847" t="s">
        <v>1792</v>
      </c>
      <c r="P710" s="848" t="s">
        <v>1793</v>
      </c>
      <c r="Q710" s="849">
        <v>551</v>
      </c>
      <c r="R710" s="848" t="s">
        <v>686</v>
      </c>
      <c r="S710" s="878">
        <v>40</v>
      </c>
      <c r="T710" s="848"/>
    </row>
    <row r="711" spans="4:20" ht="30" customHeight="1" x14ac:dyDescent="0.25">
      <c r="D711" s="163"/>
      <c r="E711" s="163"/>
      <c r="F711" s="163"/>
      <c r="G711" s="163"/>
      <c r="H711" s="163"/>
      <c r="I711" s="163"/>
      <c r="J711" s="163"/>
      <c r="K711" s="163"/>
      <c r="L711" s="163"/>
      <c r="M711" s="163"/>
      <c r="N711" s="163"/>
      <c r="O711" s="847" t="s">
        <v>1794</v>
      </c>
      <c r="P711" s="848" t="s">
        <v>1795</v>
      </c>
      <c r="Q711" s="849">
        <v>552</v>
      </c>
      <c r="R711" s="848" t="s">
        <v>1761</v>
      </c>
      <c r="S711" s="878">
        <v>160</v>
      </c>
      <c r="T711" s="848"/>
    </row>
    <row r="712" spans="4:20" ht="30" customHeight="1" x14ac:dyDescent="0.25">
      <c r="D712" s="163"/>
      <c r="E712" s="163"/>
      <c r="F712" s="163"/>
      <c r="G712" s="163"/>
      <c r="H712" s="163"/>
      <c r="I712" s="163"/>
      <c r="J712" s="163"/>
      <c r="K712" s="163"/>
      <c r="L712" s="163"/>
      <c r="M712" s="163"/>
      <c r="N712" s="163"/>
      <c r="O712" s="847" t="s">
        <v>1796</v>
      </c>
      <c r="P712" s="848" t="s">
        <v>1797</v>
      </c>
      <c r="Q712" s="849">
        <v>553</v>
      </c>
      <c r="R712" s="848" t="s">
        <v>1752</v>
      </c>
      <c r="S712" s="878">
        <v>2</v>
      </c>
      <c r="T712" s="848"/>
    </row>
    <row r="713" spans="4:20" ht="30" customHeight="1" x14ac:dyDescent="0.25">
      <c r="D713" s="163"/>
      <c r="E713" s="163"/>
      <c r="F713" s="163"/>
      <c r="G713" s="163"/>
      <c r="H713" s="163"/>
      <c r="I713" s="163"/>
      <c r="J713" s="163"/>
      <c r="K713" s="163"/>
      <c r="L713" s="163"/>
      <c r="M713" s="163"/>
      <c r="N713" s="163"/>
      <c r="O713" s="847" t="s">
        <v>1798</v>
      </c>
      <c r="P713" s="848" t="s">
        <v>1799</v>
      </c>
      <c r="Q713" s="849">
        <v>554</v>
      </c>
      <c r="R713" s="848" t="s">
        <v>686</v>
      </c>
      <c r="S713" s="878">
        <v>100</v>
      </c>
      <c r="T713" s="848"/>
    </row>
    <row r="714" spans="4:20" ht="30" customHeight="1" x14ac:dyDescent="0.25">
      <c r="D714" s="163"/>
      <c r="E714" s="163"/>
      <c r="F714" s="163"/>
      <c r="G714" s="163"/>
      <c r="H714" s="163"/>
      <c r="I714" s="163"/>
      <c r="J714" s="169">
        <v>7</v>
      </c>
      <c r="K714" s="163"/>
      <c r="L714" s="163"/>
      <c r="M714" s="163"/>
      <c r="N714" s="170">
        <v>8</v>
      </c>
      <c r="O714" s="852" t="s">
        <v>1800</v>
      </c>
      <c r="P714" s="844" t="s">
        <v>167</v>
      </c>
      <c r="Q714" s="845"/>
      <c r="R714" s="845"/>
      <c r="S714" s="846"/>
      <c r="T714" s="845"/>
    </row>
    <row r="715" spans="4:20" ht="30" customHeight="1" x14ac:dyDescent="0.25">
      <c r="D715" s="163"/>
      <c r="E715" s="163"/>
      <c r="F715" s="163"/>
      <c r="G715" s="163"/>
      <c r="H715" s="163"/>
      <c r="I715" s="163"/>
      <c r="J715" s="163"/>
      <c r="K715" s="163"/>
      <c r="L715" s="163"/>
      <c r="M715" s="163"/>
      <c r="N715" s="163"/>
      <c r="O715" s="847" t="s">
        <v>1801</v>
      </c>
      <c r="P715" s="848" t="s">
        <v>1802</v>
      </c>
      <c r="Q715" s="849">
        <v>555</v>
      </c>
      <c r="R715" s="848" t="s">
        <v>1767</v>
      </c>
      <c r="S715" s="878">
        <v>2</v>
      </c>
      <c r="T715" s="848"/>
    </row>
    <row r="716" spans="4:20" ht="30" customHeight="1" x14ac:dyDescent="0.25">
      <c r="D716" s="163"/>
      <c r="E716" s="163"/>
      <c r="F716" s="163"/>
      <c r="G716" s="163"/>
      <c r="H716" s="163"/>
      <c r="I716" s="163"/>
      <c r="J716" s="163"/>
      <c r="K716" s="163"/>
      <c r="L716" s="163"/>
      <c r="M716" s="163"/>
      <c r="N716" s="163"/>
      <c r="O716" s="847" t="s">
        <v>1803</v>
      </c>
      <c r="P716" s="848" t="s">
        <v>1804</v>
      </c>
      <c r="Q716" s="849">
        <v>556</v>
      </c>
      <c r="R716" s="848" t="s">
        <v>1767</v>
      </c>
      <c r="S716" s="878">
        <v>1</v>
      </c>
      <c r="T716" s="848"/>
    </row>
    <row r="717" spans="4:20" ht="30" customHeight="1" x14ac:dyDescent="0.25">
      <c r="D717" s="163"/>
      <c r="E717" s="163"/>
      <c r="F717" s="163"/>
      <c r="G717" s="163"/>
      <c r="H717" s="163"/>
      <c r="I717" s="163"/>
      <c r="J717" s="163"/>
      <c r="K717" s="163"/>
      <c r="L717" s="163"/>
      <c r="M717" s="163"/>
      <c r="N717" s="163"/>
      <c r="O717" s="847" t="s">
        <v>1805</v>
      </c>
      <c r="P717" s="848" t="s">
        <v>1806</v>
      </c>
      <c r="Q717" s="849">
        <v>557</v>
      </c>
      <c r="R717" s="848" t="s">
        <v>1807</v>
      </c>
      <c r="S717" s="878">
        <v>20</v>
      </c>
      <c r="T717" s="848"/>
    </row>
    <row r="718" spans="4:20" ht="30" customHeight="1" x14ac:dyDescent="0.25">
      <c r="D718" s="163"/>
      <c r="E718" s="163"/>
      <c r="F718" s="163"/>
      <c r="G718" s="163"/>
      <c r="H718" s="163"/>
      <c r="I718" s="163"/>
      <c r="J718" s="163"/>
      <c r="K718" s="163"/>
      <c r="L718" s="163"/>
      <c r="M718" s="163"/>
      <c r="N718" s="163"/>
      <c r="O718" s="988" t="s">
        <v>1808</v>
      </c>
      <c r="P718" s="992" t="s">
        <v>1809</v>
      </c>
      <c r="Q718" s="849">
        <v>558</v>
      </c>
      <c r="R718" s="848" t="s">
        <v>1810</v>
      </c>
      <c r="S718" s="878">
        <v>500</v>
      </c>
      <c r="T718" s="848"/>
    </row>
    <row r="719" spans="4:20" ht="30" customHeight="1" x14ac:dyDescent="0.25">
      <c r="D719" s="163"/>
      <c r="E719" s="163"/>
      <c r="F719" s="163"/>
      <c r="G719" s="163"/>
      <c r="H719" s="163"/>
      <c r="I719" s="163"/>
      <c r="J719" s="163"/>
      <c r="K719" s="163"/>
      <c r="L719" s="163"/>
      <c r="M719" s="163"/>
      <c r="N719" s="163"/>
      <c r="O719" s="988"/>
      <c r="P719" s="992"/>
      <c r="Q719" s="849">
        <v>559</v>
      </c>
      <c r="R719" s="848" t="s">
        <v>1811</v>
      </c>
      <c r="S719" s="878">
        <v>50</v>
      </c>
      <c r="T719" s="848"/>
    </row>
    <row r="720" spans="4:20" ht="30" customHeight="1" x14ac:dyDescent="0.25">
      <c r="D720" s="163"/>
      <c r="E720" s="163"/>
      <c r="F720" s="163"/>
      <c r="G720" s="163"/>
      <c r="H720" s="163"/>
      <c r="I720" s="163"/>
      <c r="J720" s="163"/>
      <c r="K720" s="163"/>
      <c r="L720" s="163"/>
      <c r="M720" s="163"/>
      <c r="N720" s="163"/>
      <c r="O720" s="847" t="s">
        <v>1812</v>
      </c>
      <c r="P720" s="848" t="s">
        <v>1813</v>
      </c>
      <c r="Q720" s="849">
        <v>560</v>
      </c>
      <c r="R720" s="848" t="s">
        <v>1761</v>
      </c>
      <c r="S720" s="878">
        <v>400</v>
      </c>
      <c r="T720" s="848"/>
    </row>
    <row r="721" spans="4:22" ht="30" customHeight="1" x14ac:dyDescent="0.25">
      <c r="D721" s="163"/>
      <c r="E721" s="163"/>
      <c r="F721" s="163"/>
      <c r="G721" s="163"/>
      <c r="H721" s="163"/>
      <c r="I721" s="163"/>
      <c r="J721" s="163"/>
      <c r="K721" s="163"/>
      <c r="L721" s="163"/>
      <c r="M721" s="163"/>
      <c r="N721" s="163"/>
      <c r="O721" s="847" t="s">
        <v>1814</v>
      </c>
      <c r="P721" s="848" t="s">
        <v>1815</v>
      </c>
      <c r="Q721" s="849">
        <v>561</v>
      </c>
      <c r="R721" s="848" t="s">
        <v>515</v>
      </c>
      <c r="S721" s="878">
        <v>1</v>
      </c>
      <c r="T721" s="848"/>
    </row>
    <row r="722" spans="4:22" ht="30" customHeight="1" x14ac:dyDescent="0.25">
      <c r="D722" s="163"/>
      <c r="E722" s="163"/>
      <c r="F722" s="163"/>
      <c r="G722" s="163"/>
      <c r="H722" s="163"/>
      <c r="I722" s="163"/>
      <c r="J722" s="163"/>
      <c r="K722" s="163"/>
      <c r="L722" s="163"/>
      <c r="M722" s="163"/>
      <c r="N722" s="163"/>
      <c r="O722" s="847" t="s">
        <v>1816</v>
      </c>
      <c r="P722" s="848" t="s">
        <v>1817</v>
      </c>
      <c r="Q722" s="849">
        <v>562</v>
      </c>
      <c r="R722" s="848" t="s">
        <v>1818</v>
      </c>
      <c r="S722" s="878">
        <v>3</v>
      </c>
      <c r="T722" s="848"/>
    </row>
    <row r="723" spans="4:22" ht="30" customHeight="1" x14ac:dyDescent="0.25">
      <c r="D723" s="163"/>
      <c r="E723" s="163"/>
      <c r="F723" s="163"/>
      <c r="G723" s="163"/>
      <c r="H723" s="163"/>
      <c r="I723" s="163"/>
      <c r="J723" s="169">
        <v>11</v>
      </c>
      <c r="K723" s="163"/>
      <c r="L723" s="163"/>
      <c r="M723" s="163"/>
      <c r="N723" s="170">
        <v>12</v>
      </c>
      <c r="O723" s="852" t="s">
        <v>1819</v>
      </c>
      <c r="P723" s="844" t="s">
        <v>1820</v>
      </c>
      <c r="Q723" s="845"/>
      <c r="R723" s="845"/>
      <c r="S723" s="846"/>
      <c r="T723" s="845"/>
    </row>
    <row r="724" spans="4:22" ht="30" customHeight="1" x14ac:dyDescent="0.25">
      <c r="D724" s="163"/>
      <c r="E724" s="163"/>
      <c r="F724" s="163"/>
      <c r="G724" s="163"/>
      <c r="H724" s="163"/>
      <c r="I724" s="163"/>
      <c r="J724" s="163"/>
      <c r="K724" s="163"/>
      <c r="L724" s="163"/>
      <c r="M724" s="163"/>
      <c r="N724" s="163"/>
      <c r="O724" s="847" t="s">
        <v>1821</v>
      </c>
      <c r="P724" s="848" t="s">
        <v>1822</v>
      </c>
      <c r="Q724" s="849">
        <v>563</v>
      </c>
      <c r="R724" s="848" t="s">
        <v>1823</v>
      </c>
      <c r="S724" s="878">
        <v>500</v>
      </c>
      <c r="T724" s="848"/>
    </row>
    <row r="725" spans="4:22" ht="30" customHeight="1" x14ac:dyDescent="0.25">
      <c r="D725" s="163"/>
      <c r="E725" s="163"/>
      <c r="F725" s="163"/>
      <c r="G725" s="163"/>
      <c r="H725" s="163"/>
      <c r="I725" s="163"/>
      <c r="J725" s="163"/>
      <c r="K725" s="163"/>
      <c r="L725" s="163"/>
      <c r="M725" s="163"/>
      <c r="N725" s="163"/>
      <c r="O725" s="847" t="s">
        <v>1824</v>
      </c>
      <c r="P725" s="848" t="s">
        <v>1825</v>
      </c>
      <c r="Q725" s="849">
        <v>564</v>
      </c>
      <c r="R725" s="848" t="s">
        <v>965</v>
      </c>
      <c r="S725" s="878">
        <v>1</v>
      </c>
      <c r="T725" s="848"/>
    </row>
    <row r="726" spans="4:22" ht="30" customHeight="1" x14ac:dyDescent="0.25">
      <c r="D726" s="163"/>
      <c r="E726" s="163"/>
      <c r="F726" s="163"/>
      <c r="G726" s="163"/>
      <c r="H726" s="163"/>
      <c r="I726" s="163"/>
      <c r="J726" s="163"/>
      <c r="K726" s="163"/>
      <c r="L726" s="163"/>
      <c r="M726" s="163"/>
      <c r="N726" s="163"/>
      <c r="O726" s="847" t="s">
        <v>1826</v>
      </c>
      <c r="P726" s="848" t="s">
        <v>1827</v>
      </c>
      <c r="Q726" s="849">
        <v>565</v>
      </c>
      <c r="R726" s="848" t="s">
        <v>1828</v>
      </c>
      <c r="S726" s="878">
        <v>600</v>
      </c>
      <c r="T726" s="848"/>
    </row>
    <row r="727" spans="4:22" ht="30" customHeight="1" x14ac:dyDescent="0.25">
      <c r="D727" s="163"/>
      <c r="E727" s="163"/>
      <c r="F727" s="163"/>
      <c r="G727" s="163"/>
      <c r="H727" s="163"/>
      <c r="I727" s="163"/>
      <c r="J727" s="163"/>
      <c r="K727" s="163"/>
      <c r="L727" s="163"/>
      <c r="M727" s="163"/>
      <c r="N727" s="163"/>
      <c r="O727" s="847" t="s">
        <v>1829</v>
      </c>
      <c r="P727" s="848" t="s">
        <v>1830</v>
      </c>
      <c r="Q727" s="849">
        <v>566</v>
      </c>
      <c r="R727" s="848" t="s">
        <v>1831</v>
      </c>
      <c r="S727" s="878">
        <v>10</v>
      </c>
      <c r="T727" s="848"/>
    </row>
    <row r="728" spans="4:22" ht="30" customHeight="1" x14ac:dyDescent="0.25">
      <c r="D728" s="163"/>
      <c r="E728" s="163"/>
      <c r="F728" s="163"/>
      <c r="G728" s="163"/>
      <c r="H728" s="163"/>
      <c r="I728" s="163"/>
      <c r="J728" s="163"/>
      <c r="K728" s="163"/>
      <c r="L728" s="163"/>
      <c r="M728" s="163"/>
      <c r="N728" s="163"/>
      <c r="O728" s="847" t="s">
        <v>1832</v>
      </c>
      <c r="P728" s="848" t="s">
        <v>1833</v>
      </c>
      <c r="Q728" s="849">
        <v>567</v>
      </c>
      <c r="R728" s="848" t="s">
        <v>1834</v>
      </c>
      <c r="S728" s="878">
        <v>2</v>
      </c>
      <c r="T728" s="848"/>
    </row>
    <row r="729" spans="4:22" ht="30" customHeight="1" x14ac:dyDescent="0.25">
      <c r="D729" s="163"/>
      <c r="E729" s="163"/>
      <c r="F729" s="163"/>
      <c r="G729" s="163"/>
      <c r="H729" s="163"/>
      <c r="I729" s="163"/>
      <c r="J729" s="163"/>
      <c r="K729" s="163"/>
      <c r="L729" s="163"/>
      <c r="M729" s="163"/>
      <c r="N729" s="163"/>
      <c r="O729" s="847" t="s">
        <v>1835</v>
      </c>
      <c r="P729" s="848" t="s">
        <v>1836</v>
      </c>
      <c r="Q729" s="849">
        <v>568</v>
      </c>
      <c r="R729" s="848" t="s">
        <v>1828</v>
      </c>
      <c r="S729" s="878">
        <v>200</v>
      </c>
      <c r="T729" s="848"/>
    </row>
    <row r="730" spans="4:22" ht="30" customHeight="1" x14ac:dyDescent="0.25">
      <c r="D730" s="163"/>
      <c r="E730" s="163"/>
      <c r="F730" s="163"/>
      <c r="G730" s="163"/>
      <c r="H730" s="163"/>
      <c r="I730" s="163"/>
      <c r="J730" s="163"/>
      <c r="K730" s="163"/>
      <c r="L730" s="163"/>
      <c r="M730" s="163"/>
      <c r="N730" s="163"/>
      <c r="O730" s="847" t="s">
        <v>1837</v>
      </c>
      <c r="P730" s="848" t="s">
        <v>1838</v>
      </c>
      <c r="Q730" s="849">
        <v>569</v>
      </c>
      <c r="R730" s="848" t="s">
        <v>1831</v>
      </c>
      <c r="S730" s="878">
        <v>10</v>
      </c>
      <c r="T730" s="848"/>
    </row>
    <row r="731" spans="4:22" ht="30" customHeight="1" x14ac:dyDescent="0.25">
      <c r="D731" s="163"/>
      <c r="E731" s="163"/>
      <c r="F731" s="163"/>
      <c r="G731" s="163"/>
      <c r="H731" s="163"/>
      <c r="I731" s="163"/>
      <c r="J731" s="163"/>
      <c r="K731" s="163"/>
      <c r="L731" s="163"/>
      <c r="M731" s="163"/>
      <c r="N731" s="163"/>
      <c r="O731" s="847" t="s">
        <v>1839</v>
      </c>
      <c r="P731" s="848" t="s">
        <v>1840</v>
      </c>
      <c r="Q731" s="849">
        <v>570</v>
      </c>
      <c r="R731" s="848" t="s">
        <v>1828</v>
      </c>
      <c r="S731" s="878">
        <v>200</v>
      </c>
      <c r="T731" s="848"/>
    </row>
    <row r="732" spans="4:22" ht="30" customHeight="1" x14ac:dyDescent="0.25">
      <c r="D732" s="163"/>
      <c r="E732" s="163"/>
      <c r="F732" s="163"/>
      <c r="G732" s="163"/>
      <c r="H732" s="163"/>
      <c r="I732" s="163"/>
      <c r="J732" s="163"/>
      <c r="K732" s="163"/>
      <c r="L732" s="163"/>
      <c r="M732" s="163"/>
      <c r="N732" s="163"/>
      <c r="O732" s="847" t="s">
        <v>1841</v>
      </c>
      <c r="P732" s="848" t="s">
        <v>1842</v>
      </c>
      <c r="Q732" s="849">
        <v>571</v>
      </c>
      <c r="R732" s="848" t="s">
        <v>965</v>
      </c>
      <c r="S732" s="878">
        <v>1</v>
      </c>
      <c r="T732" s="848"/>
    </row>
    <row r="733" spans="4:22" ht="30" customHeight="1" x14ac:dyDescent="0.25">
      <c r="D733" s="163"/>
      <c r="E733" s="163"/>
      <c r="F733" s="163"/>
      <c r="G733" s="163"/>
      <c r="H733" s="163"/>
      <c r="I733" s="163"/>
      <c r="J733" s="163"/>
      <c r="K733" s="163"/>
      <c r="L733" s="163"/>
      <c r="M733" s="163"/>
      <c r="N733" s="163"/>
      <c r="O733" s="847" t="s">
        <v>1843</v>
      </c>
      <c r="P733" s="848" t="s">
        <v>1844</v>
      </c>
      <c r="Q733" s="849">
        <v>527</v>
      </c>
      <c r="R733" s="848" t="s">
        <v>1845</v>
      </c>
      <c r="S733" s="878">
        <v>20</v>
      </c>
      <c r="T733" s="848"/>
    </row>
    <row r="734" spans="4:22" ht="30" customHeight="1" x14ac:dyDescent="0.25">
      <c r="D734" s="163"/>
      <c r="E734" s="163"/>
      <c r="F734" s="163"/>
      <c r="G734" s="163"/>
      <c r="H734" s="163"/>
      <c r="I734" s="163"/>
      <c r="J734" s="163"/>
      <c r="K734" s="163"/>
      <c r="L734" s="163"/>
      <c r="M734" s="163"/>
      <c r="N734" s="163"/>
      <c r="O734" s="988" t="s">
        <v>1846</v>
      </c>
      <c r="P734" s="992" t="s">
        <v>1847</v>
      </c>
      <c r="Q734" s="849">
        <v>573</v>
      </c>
      <c r="R734" s="848" t="s">
        <v>1848</v>
      </c>
      <c r="S734" s="878">
        <v>2</v>
      </c>
      <c r="T734" s="848"/>
    </row>
    <row r="735" spans="4:22" ht="30" customHeight="1" x14ac:dyDescent="0.25">
      <c r="D735" s="163"/>
      <c r="E735" s="163"/>
      <c r="F735" s="163"/>
      <c r="G735" s="163"/>
      <c r="H735" s="163"/>
      <c r="I735" s="163"/>
      <c r="J735" s="163"/>
      <c r="K735" s="163"/>
      <c r="L735" s="163"/>
      <c r="M735" s="163"/>
      <c r="N735" s="163"/>
      <c r="O735" s="988"/>
      <c r="P735" s="992"/>
      <c r="Q735" s="849">
        <v>574</v>
      </c>
      <c r="R735" s="848" t="s">
        <v>1828</v>
      </c>
      <c r="S735" s="878">
        <v>2000</v>
      </c>
      <c r="T735" s="848"/>
    </row>
    <row r="736" spans="4:22" ht="30" customHeight="1" x14ac:dyDescent="0.25">
      <c r="D736" s="163"/>
      <c r="E736" s="163"/>
      <c r="F736" s="164">
        <v>5</v>
      </c>
      <c r="G736" s="163"/>
      <c r="H736" s="163"/>
      <c r="I736" s="169">
        <f>SUM(J737:J765)</f>
        <v>27</v>
      </c>
      <c r="J736" s="163"/>
      <c r="K736" s="163"/>
      <c r="L736" s="163"/>
      <c r="M736" s="170">
        <f>SUM(N737:N765)</f>
        <v>27</v>
      </c>
      <c r="N736" s="163"/>
      <c r="O736" s="840" t="s">
        <v>1849</v>
      </c>
      <c r="P736" s="841" t="s">
        <v>1850</v>
      </c>
      <c r="Q736" s="840"/>
      <c r="R736" s="840"/>
      <c r="S736" s="842"/>
      <c r="T736" s="840"/>
      <c r="V736" s="200">
        <v>1</v>
      </c>
    </row>
    <row r="737" spans="4:20" ht="30" customHeight="1" x14ac:dyDescent="0.25">
      <c r="D737" s="163"/>
      <c r="E737" s="163"/>
      <c r="F737" s="163"/>
      <c r="G737" s="163"/>
      <c r="H737" s="163"/>
      <c r="I737" s="163"/>
      <c r="J737" s="169">
        <v>8</v>
      </c>
      <c r="K737" s="163"/>
      <c r="L737" s="163"/>
      <c r="M737" s="163"/>
      <c r="N737" s="170">
        <v>8</v>
      </c>
      <c r="O737" s="852" t="s">
        <v>1531</v>
      </c>
      <c r="P737" s="844" t="s">
        <v>171</v>
      </c>
      <c r="Q737" s="845"/>
      <c r="R737" s="845"/>
      <c r="S737" s="846"/>
      <c r="T737" s="845"/>
    </row>
    <row r="738" spans="4:20" ht="30" customHeight="1" x14ac:dyDescent="0.25">
      <c r="D738" s="163"/>
      <c r="E738" s="163"/>
      <c r="F738" s="163"/>
      <c r="G738" s="163"/>
      <c r="H738" s="163"/>
      <c r="I738" s="163"/>
      <c r="J738" s="163"/>
      <c r="K738" s="163"/>
      <c r="L738" s="163"/>
      <c r="M738" s="163"/>
      <c r="N738" s="163"/>
      <c r="O738" s="847" t="s">
        <v>1851</v>
      </c>
      <c r="P738" s="848" t="s">
        <v>1852</v>
      </c>
      <c r="Q738" s="849">
        <v>575</v>
      </c>
      <c r="R738" s="848" t="s">
        <v>1853</v>
      </c>
      <c r="S738" s="878">
        <v>1</v>
      </c>
      <c r="T738" s="848"/>
    </row>
    <row r="739" spans="4:20" ht="30" customHeight="1" x14ac:dyDescent="0.25">
      <c r="D739" s="163"/>
      <c r="E739" s="163"/>
      <c r="F739" s="163"/>
      <c r="G739" s="163"/>
      <c r="H739" s="163"/>
      <c r="I739" s="163"/>
      <c r="J739" s="163"/>
      <c r="K739" s="163"/>
      <c r="L739" s="163"/>
      <c r="M739" s="163"/>
      <c r="N739" s="163"/>
      <c r="O739" s="847" t="s">
        <v>1854</v>
      </c>
      <c r="P739" s="848" t="s">
        <v>1855</v>
      </c>
      <c r="Q739" s="849">
        <v>576</v>
      </c>
      <c r="R739" s="848" t="s">
        <v>686</v>
      </c>
      <c r="S739" s="878">
        <v>40</v>
      </c>
      <c r="T739" s="848"/>
    </row>
    <row r="740" spans="4:20" ht="30" customHeight="1" x14ac:dyDescent="0.25">
      <c r="D740" s="163"/>
      <c r="E740" s="163"/>
      <c r="F740" s="163"/>
      <c r="G740" s="163"/>
      <c r="H740" s="163"/>
      <c r="I740" s="163"/>
      <c r="J740" s="163"/>
      <c r="K740" s="163"/>
      <c r="L740" s="163"/>
      <c r="M740" s="163"/>
      <c r="N740" s="163"/>
      <c r="O740" s="847" t="s">
        <v>1856</v>
      </c>
      <c r="P740" s="848" t="s">
        <v>1857</v>
      </c>
      <c r="Q740" s="849">
        <v>577</v>
      </c>
      <c r="R740" s="848" t="s">
        <v>1858</v>
      </c>
      <c r="S740" s="878">
        <v>1</v>
      </c>
      <c r="T740" s="848"/>
    </row>
    <row r="741" spans="4:20" ht="30" customHeight="1" x14ac:dyDescent="0.25">
      <c r="D741" s="163"/>
      <c r="E741" s="163"/>
      <c r="F741" s="163"/>
      <c r="G741" s="163"/>
      <c r="H741" s="163"/>
      <c r="I741" s="163"/>
      <c r="J741" s="163"/>
      <c r="K741" s="163"/>
      <c r="L741" s="163"/>
      <c r="M741" s="163"/>
      <c r="N741" s="163"/>
      <c r="O741" s="847" t="s">
        <v>1859</v>
      </c>
      <c r="P741" s="848" t="s">
        <v>1860</v>
      </c>
      <c r="Q741" s="849">
        <v>578</v>
      </c>
      <c r="R741" s="848" t="s">
        <v>1828</v>
      </c>
      <c r="S741" s="878">
        <v>200</v>
      </c>
      <c r="T741" s="848"/>
    </row>
    <row r="742" spans="4:20" ht="30" customHeight="1" x14ac:dyDescent="0.25">
      <c r="D742" s="163"/>
      <c r="E742" s="163"/>
      <c r="F742" s="163"/>
      <c r="G742" s="163"/>
      <c r="H742" s="163"/>
      <c r="I742" s="163"/>
      <c r="J742" s="163"/>
      <c r="K742" s="163"/>
      <c r="L742" s="163"/>
      <c r="M742" s="163"/>
      <c r="N742" s="163"/>
      <c r="O742" s="847" t="s">
        <v>1861</v>
      </c>
      <c r="P742" s="848" t="s">
        <v>1862</v>
      </c>
      <c r="Q742" s="849">
        <v>579</v>
      </c>
      <c r="R742" s="848" t="s">
        <v>1863</v>
      </c>
      <c r="S742" s="878">
        <v>240</v>
      </c>
      <c r="T742" s="848"/>
    </row>
    <row r="743" spans="4:20" ht="30" customHeight="1" x14ac:dyDescent="0.25">
      <c r="D743" s="163"/>
      <c r="E743" s="163"/>
      <c r="F743" s="163"/>
      <c r="G743" s="163"/>
      <c r="H743" s="163"/>
      <c r="I743" s="163"/>
      <c r="J743" s="163"/>
      <c r="K743" s="163"/>
      <c r="L743" s="163"/>
      <c r="M743" s="163"/>
      <c r="N743" s="163"/>
      <c r="O743" s="847" t="s">
        <v>1864</v>
      </c>
      <c r="P743" s="848" t="s">
        <v>1865</v>
      </c>
      <c r="Q743" s="849">
        <v>580</v>
      </c>
      <c r="R743" s="848" t="s">
        <v>1845</v>
      </c>
      <c r="S743" s="878">
        <v>20</v>
      </c>
      <c r="T743" s="848"/>
    </row>
    <row r="744" spans="4:20" ht="30" customHeight="1" x14ac:dyDescent="0.25">
      <c r="D744" s="163"/>
      <c r="E744" s="163"/>
      <c r="F744" s="163"/>
      <c r="G744" s="163"/>
      <c r="H744" s="163"/>
      <c r="I744" s="163"/>
      <c r="J744" s="163"/>
      <c r="K744" s="163"/>
      <c r="L744" s="163"/>
      <c r="M744" s="163"/>
      <c r="N744" s="163"/>
      <c r="O744" s="847" t="s">
        <v>1866</v>
      </c>
      <c r="P744" s="848" t="s">
        <v>1867</v>
      </c>
      <c r="Q744" s="849">
        <v>581</v>
      </c>
      <c r="R744" s="848" t="s">
        <v>1858</v>
      </c>
      <c r="S744" s="878">
        <v>2</v>
      </c>
      <c r="T744" s="848"/>
    </row>
    <row r="745" spans="4:20" ht="30" customHeight="1" x14ac:dyDescent="0.25">
      <c r="D745" s="163"/>
      <c r="E745" s="163"/>
      <c r="F745" s="163"/>
      <c r="G745" s="163"/>
      <c r="H745" s="163"/>
      <c r="I745" s="163"/>
      <c r="J745" s="163"/>
      <c r="K745" s="163"/>
      <c r="L745" s="163"/>
      <c r="M745" s="163"/>
      <c r="N745" s="163"/>
      <c r="O745" s="847" t="s">
        <v>1868</v>
      </c>
      <c r="P745" s="848" t="s">
        <v>1869</v>
      </c>
      <c r="Q745" s="863">
        <v>582</v>
      </c>
      <c r="R745" s="848" t="s">
        <v>1853</v>
      </c>
      <c r="S745" s="878">
        <v>1</v>
      </c>
      <c r="T745" s="848"/>
    </row>
    <row r="746" spans="4:20" ht="30" customHeight="1" x14ac:dyDescent="0.25">
      <c r="D746" s="163"/>
      <c r="E746" s="163"/>
      <c r="F746" s="163"/>
      <c r="G746" s="163"/>
      <c r="H746" s="163"/>
      <c r="I746" s="163"/>
      <c r="J746" s="169">
        <v>5</v>
      </c>
      <c r="K746" s="163"/>
      <c r="L746" s="163"/>
      <c r="M746" s="163"/>
      <c r="N746" s="170">
        <v>5</v>
      </c>
      <c r="O746" s="852" t="s">
        <v>1870</v>
      </c>
      <c r="P746" s="844" t="s">
        <v>172</v>
      </c>
      <c r="Q746" s="845"/>
      <c r="R746" s="845"/>
      <c r="S746" s="846"/>
      <c r="T746" s="845"/>
    </row>
    <row r="747" spans="4:20" ht="30" customHeight="1" x14ac:dyDescent="0.25">
      <c r="D747" s="163"/>
      <c r="E747" s="163"/>
      <c r="F747" s="163"/>
      <c r="G747" s="163"/>
      <c r="H747" s="163"/>
      <c r="I747" s="163"/>
      <c r="J747" s="163"/>
      <c r="K747" s="163"/>
      <c r="L747" s="163"/>
      <c r="M747" s="163"/>
      <c r="N747" s="163"/>
      <c r="O747" s="847" t="s">
        <v>1871</v>
      </c>
      <c r="P747" s="862" t="s">
        <v>1748</v>
      </c>
      <c r="Q747" s="863">
        <v>583</v>
      </c>
      <c r="R747" s="862" t="s">
        <v>1749</v>
      </c>
      <c r="S747" s="877">
        <v>2</v>
      </c>
      <c r="T747" s="862"/>
    </row>
    <row r="748" spans="4:20" ht="30" customHeight="1" x14ac:dyDescent="0.25">
      <c r="D748" s="163"/>
      <c r="E748" s="163"/>
      <c r="F748" s="163"/>
      <c r="G748" s="163"/>
      <c r="H748" s="163"/>
      <c r="I748" s="163"/>
      <c r="J748" s="163"/>
      <c r="K748" s="163"/>
      <c r="L748" s="163"/>
      <c r="M748" s="163"/>
      <c r="N748" s="163"/>
      <c r="O748" s="847" t="s">
        <v>1872</v>
      </c>
      <c r="P748" s="862" t="s">
        <v>1873</v>
      </c>
      <c r="Q748" s="863">
        <v>584</v>
      </c>
      <c r="R748" s="862" t="s">
        <v>1863</v>
      </c>
      <c r="S748" s="877">
        <v>1000</v>
      </c>
      <c r="T748" s="862"/>
    </row>
    <row r="749" spans="4:20" ht="30" customHeight="1" x14ac:dyDescent="0.25">
      <c r="D749" s="163"/>
      <c r="E749" s="163"/>
      <c r="F749" s="163"/>
      <c r="G749" s="163"/>
      <c r="H749" s="163"/>
      <c r="I749" s="163"/>
      <c r="J749" s="163"/>
      <c r="K749" s="163"/>
      <c r="L749" s="163"/>
      <c r="M749" s="163"/>
      <c r="N749" s="163"/>
      <c r="O749" s="847" t="s">
        <v>1874</v>
      </c>
      <c r="P749" s="862" t="s">
        <v>1875</v>
      </c>
      <c r="Q749" s="863">
        <v>585</v>
      </c>
      <c r="R749" s="862" t="s">
        <v>965</v>
      </c>
      <c r="S749" s="877">
        <v>1</v>
      </c>
      <c r="T749" s="862"/>
    </row>
    <row r="750" spans="4:20" ht="30" customHeight="1" x14ac:dyDescent="0.25">
      <c r="D750" s="163"/>
      <c r="E750" s="163"/>
      <c r="F750" s="163"/>
      <c r="G750" s="163"/>
      <c r="H750" s="163"/>
      <c r="I750" s="163"/>
      <c r="J750" s="163"/>
      <c r="K750" s="163"/>
      <c r="L750" s="163"/>
      <c r="M750" s="163"/>
      <c r="N750" s="163"/>
      <c r="O750" s="847" t="s">
        <v>1876</v>
      </c>
      <c r="P750" s="862" t="s">
        <v>1760</v>
      </c>
      <c r="Q750" s="863">
        <v>586</v>
      </c>
      <c r="R750" s="862" t="s">
        <v>1863</v>
      </c>
      <c r="S750" s="877">
        <v>500</v>
      </c>
      <c r="T750" s="862"/>
    </row>
    <row r="751" spans="4:20" ht="30" customHeight="1" x14ac:dyDescent="0.25">
      <c r="D751" s="163"/>
      <c r="E751" s="163"/>
      <c r="F751" s="163"/>
      <c r="G751" s="163"/>
      <c r="H751" s="163"/>
      <c r="I751" s="163"/>
      <c r="J751" s="163"/>
      <c r="K751" s="163"/>
      <c r="L751" s="163"/>
      <c r="M751" s="163"/>
      <c r="N751" s="163"/>
      <c r="O751" s="847" t="s">
        <v>1877</v>
      </c>
      <c r="P751" s="862" t="s">
        <v>1878</v>
      </c>
      <c r="Q751" s="849">
        <v>587</v>
      </c>
      <c r="R751" s="862" t="s">
        <v>1076</v>
      </c>
      <c r="S751" s="877">
        <v>4</v>
      </c>
      <c r="T751" s="862"/>
    </row>
    <row r="752" spans="4:20" ht="30" customHeight="1" x14ac:dyDescent="0.25">
      <c r="D752" s="163"/>
      <c r="E752" s="163"/>
      <c r="F752" s="163"/>
      <c r="G752" s="163"/>
      <c r="H752" s="163"/>
      <c r="I752" s="163"/>
      <c r="J752" s="169">
        <v>7</v>
      </c>
      <c r="K752" s="163"/>
      <c r="L752" s="163"/>
      <c r="M752" s="163"/>
      <c r="N752" s="170">
        <v>7</v>
      </c>
      <c r="O752" s="852" t="s">
        <v>1879</v>
      </c>
      <c r="P752" s="844" t="s">
        <v>173</v>
      </c>
      <c r="Q752" s="845"/>
      <c r="R752" s="845"/>
      <c r="S752" s="846"/>
      <c r="T752" s="845"/>
    </row>
    <row r="753" spans="4:20" ht="30" customHeight="1" x14ac:dyDescent="0.25">
      <c r="D753" s="163"/>
      <c r="E753" s="163"/>
      <c r="F753" s="163"/>
      <c r="G753" s="163"/>
      <c r="H753" s="163"/>
      <c r="I753" s="163"/>
      <c r="J753" s="163"/>
      <c r="K753" s="163"/>
      <c r="L753" s="163"/>
      <c r="M753" s="163"/>
      <c r="N753" s="163"/>
      <c r="O753" s="847" t="s">
        <v>1880</v>
      </c>
      <c r="P753" s="848" t="s">
        <v>1881</v>
      </c>
      <c r="Q753" s="849">
        <v>588</v>
      </c>
      <c r="R753" s="848" t="s">
        <v>965</v>
      </c>
      <c r="S753" s="878">
        <v>1</v>
      </c>
      <c r="T753" s="848"/>
    </row>
    <row r="754" spans="4:20" ht="30" customHeight="1" x14ac:dyDescent="0.25">
      <c r="D754" s="163"/>
      <c r="E754" s="163"/>
      <c r="F754" s="163"/>
      <c r="G754" s="163"/>
      <c r="H754" s="163"/>
      <c r="I754" s="163"/>
      <c r="J754" s="163"/>
      <c r="K754" s="163"/>
      <c r="L754" s="163"/>
      <c r="M754" s="163"/>
      <c r="N754" s="163"/>
      <c r="O754" s="847" t="s">
        <v>1882</v>
      </c>
      <c r="P754" s="848" t="s">
        <v>1883</v>
      </c>
      <c r="Q754" s="849">
        <v>589</v>
      </c>
      <c r="R754" s="848" t="s">
        <v>1733</v>
      </c>
      <c r="S754" s="878">
        <v>100</v>
      </c>
      <c r="T754" s="848"/>
    </row>
    <row r="755" spans="4:20" ht="30" customHeight="1" x14ac:dyDescent="0.25">
      <c r="D755" s="163"/>
      <c r="E755" s="163"/>
      <c r="F755" s="163"/>
      <c r="G755" s="163"/>
      <c r="H755" s="163"/>
      <c r="I755" s="163"/>
      <c r="J755" s="163"/>
      <c r="K755" s="163"/>
      <c r="L755" s="163"/>
      <c r="M755" s="163"/>
      <c r="N755" s="163"/>
      <c r="O755" s="847" t="s">
        <v>1884</v>
      </c>
      <c r="P755" s="848" t="s">
        <v>1885</v>
      </c>
      <c r="Q755" s="849">
        <v>590</v>
      </c>
      <c r="R755" s="848" t="s">
        <v>1736</v>
      </c>
      <c r="S755" s="878">
        <v>30</v>
      </c>
      <c r="T755" s="848"/>
    </row>
    <row r="756" spans="4:20" ht="30" customHeight="1" x14ac:dyDescent="0.25">
      <c r="D756" s="163"/>
      <c r="E756" s="163"/>
      <c r="F756" s="163"/>
      <c r="G756" s="163"/>
      <c r="H756" s="163"/>
      <c r="I756" s="163"/>
      <c r="J756" s="163"/>
      <c r="K756" s="163"/>
      <c r="L756" s="163"/>
      <c r="M756" s="163"/>
      <c r="N756" s="163"/>
      <c r="O756" s="847" t="s">
        <v>1886</v>
      </c>
      <c r="P756" s="848" t="s">
        <v>1887</v>
      </c>
      <c r="Q756" s="849">
        <v>591</v>
      </c>
      <c r="R756" s="848" t="s">
        <v>1733</v>
      </c>
      <c r="S756" s="878">
        <v>1000</v>
      </c>
      <c r="T756" s="848"/>
    </row>
    <row r="757" spans="4:20" ht="30" customHeight="1" x14ac:dyDescent="0.25">
      <c r="D757" s="163"/>
      <c r="E757" s="163"/>
      <c r="F757" s="163"/>
      <c r="G757" s="163"/>
      <c r="H757" s="163"/>
      <c r="I757" s="163"/>
      <c r="J757" s="163"/>
      <c r="K757" s="163"/>
      <c r="L757" s="163"/>
      <c r="M757" s="163"/>
      <c r="N757" s="163"/>
      <c r="O757" s="847" t="s">
        <v>1888</v>
      </c>
      <c r="P757" s="848" t="s">
        <v>1889</v>
      </c>
      <c r="Q757" s="849">
        <v>592</v>
      </c>
      <c r="R757" s="848" t="s">
        <v>1890</v>
      </c>
      <c r="S757" s="878">
        <v>1</v>
      </c>
      <c r="T757" s="848"/>
    </row>
    <row r="758" spans="4:20" ht="30" customHeight="1" x14ac:dyDescent="0.25">
      <c r="D758" s="163"/>
      <c r="E758" s="163"/>
      <c r="F758" s="163"/>
      <c r="G758" s="163"/>
      <c r="H758" s="163"/>
      <c r="I758" s="163"/>
      <c r="J758" s="163"/>
      <c r="K758" s="163"/>
      <c r="L758" s="163"/>
      <c r="M758" s="163"/>
      <c r="N758" s="163"/>
      <c r="O758" s="847" t="s">
        <v>1891</v>
      </c>
      <c r="P758" s="848" t="s">
        <v>1892</v>
      </c>
      <c r="Q758" s="849">
        <v>593</v>
      </c>
      <c r="R758" s="848" t="s">
        <v>1890</v>
      </c>
      <c r="S758" s="878">
        <v>1</v>
      </c>
      <c r="T758" s="848"/>
    </row>
    <row r="759" spans="4:20" ht="30" customHeight="1" x14ac:dyDescent="0.25">
      <c r="D759" s="163"/>
      <c r="E759" s="163"/>
      <c r="F759" s="163"/>
      <c r="G759" s="163"/>
      <c r="H759" s="163"/>
      <c r="I759" s="163"/>
      <c r="J759" s="163"/>
      <c r="K759" s="163"/>
      <c r="L759" s="163"/>
      <c r="M759" s="163"/>
      <c r="N759" s="163"/>
      <c r="O759" s="847" t="s">
        <v>1893</v>
      </c>
      <c r="P759" s="848" t="s">
        <v>1894</v>
      </c>
      <c r="Q759" s="849">
        <v>594</v>
      </c>
      <c r="R759" s="848" t="s">
        <v>1895</v>
      </c>
      <c r="S759" s="878">
        <v>10</v>
      </c>
      <c r="T759" s="848"/>
    </row>
    <row r="760" spans="4:20" ht="30" customHeight="1" x14ac:dyDescent="0.25">
      <c r="D760" s="163"/>
      <c r="E760" s="163"/>
      <c r="F760" s="163"/>
      <c r="G760" s="163"/>
      <c r="H760" s="163"/>
      <c r="I760" s="163"/>
      <c r="J760" s="169">
        <v>4</v>
      </c>
      <c r="K760" s="163"/>
      <c r="L760" s="163"/>
      <c r="M760" s="163"/>
      <c r="N760" s="170">
        <v>4</v>
      </c>
      <c r="O760" s="852" t="s">
        <v>1896</v>
      </c>
      <c r="P760" s="844" t="s">
        <v>174</v>
      </c>
      <c r="Q760" s="845"/>
      <c r="R760" s="845"/>
      <c r="S760" s="846"/>
      <c r="T760" s="845"/>
    </row>
    <row r="761" spans="4:20" ht="30" customHeight="1" x14ac:dyDescent="0.25">
      <c r="D761" s="163"/>
      <c r="E761" s="163"/>
      <c r="F761" s="163"/>
      <c r="G761" s="163"/>
      <c r="H761" s="163"/>
      <c r="I761" s="163"/>
      <c r="J761" s="163"/>
      <c r="K761" s="163"/>
      <c r="L761" s="163"/>
      <c r="M761" s="163"/>
      <c r="N761" s="163"/>
      <c r="O761" s="847" t="s">
        <v>1897</v>
      </c>
      <c r="P761" s="848" t="s">
        <v>1898</v>
      </c>
      <c r="Q761" s="849">
        <v>595</v>
      </c>
      <c r="R761" s="848" t="s">
        <v>1899</v>
      </c>
      <c r="S761" s="878">
        <v>2</v>
      </c>
      <c r="T761" s="848"/>
    </row>
    <row r="762" spans="4:20" ht="30" customHeight="1" x14ac:dyDescent="0.25">
      <c r="D762" s="163"/>
      <c r="E762" s="163"/>
      <c r="F762" s="163"/>
      <c r="G762" s="163"/>
      <c r="H762" s="163"/>
      <c r="I762" s="163"/>
      <c r="J762" s="163"/>
      <c r="K762" s="163"/>
      <c r="L762" s="163"/>
      <c r="M762" s="163"/>
      <c r="N762" s="163"/>
      <c r="O762" s="847" t="s">
        <v>1900</v>
      </c>
      <c r="P762" s="848" t="s">
        <v>1901</v>
      </c>
      <c r="Q762" s="849">
        <v>596</v>
      </c>
      <c r="R762" s="848" t="s">
        <v>1902</v>
      </c>
      <c r="S762" s="878">
        <v>2</v>
      </c>
      <c r="T762" s="848"/>
    </row>
    <row r="763" spans="4:20" ht="30" customHeight="1" x14ac:dyDescent="0.25">
      <c r="D763" s="163"/>
      <c r="E763" s="163"/>
      <c r="F763" s="163"/>
      <c r="G763" s="163"/>
      <c r="H763" s="163"/>
      <c r="I763" s="163"/>
      <c r="J763" s="163"/>
      <c r="K763" s="163"/>
      <c r="L763" s="163"/>
      <c r="M763" s="163"/>
      <c r="N763" s="163"/>
      <c r="O763" s="847" t="s">
        <v>1903</v>
      </c>
      <c r="P763" s="848" t="s">
        <v>1904</v>
      </c>
      <c r="Q763" s="849">
        <v>597</v>
      </c>
      <c r="R763" s="848" t="s">
        <v>1863</v>
      </c>
      <c r="S763" s="878">
        <v>100</v>
      </c>
      <c r="T763" s="848"/>
    </row>
    <row r="764" spans="4:20" ht="30" customHeight="1" x14ac:dyDescent="0.25">
      <c r="D764" s="163"/>
      <c r="E764" s="163"/>
      <c r="F764" s="163"/>
      <c r="G764" s="163"/>
      <c r="H764" s="163"/>
      <c r="I764" s="163"/>
      <c r="J764" s="163"/>
      <c r="K764" s="163"/>
      <c r="L764" s="163"/>
      <c r="M764" s="163"/>
      <c r="N764" s="163"/>
      <c r="O764" s="847" t="s">
        <v>1905</v>
      </c>
      <c r="P764" s="848" t="s">
        <v>1906</v>
      </c>
      <c r="Q764" s="849">
        <v>598</v>
      </c>
      <c r="R764" s="848" t="s">
        <v>1853</v>
      </c>
      <c r="S764" s="878">
        <v>2</v>
      </c>
      <c r="T764" s="848"/>
    </row>
    <row r="765" spans="4:20" ht="30" customHeight="1" x14ac:dyDescent="0.25">
      <c r="D765" s="163"/>
      <c r="E765" s="163"/>
      <c r="F765" s="163"/>
      <c r="G765" s="163"/>
      <c r="H765" s="163"/>
      <c r="I765" s="163"/>
      <c r="J765" s="169">
        <v>3</v>
      </c>
      <c r="K765" s="163"/>
      <c r="L765" s="163"/>
      <c r="M765" s="163"/>
      <c r="N765" s="170">
        <v>3</v>
      </c>
      <c r="O765" s="852" t="s">
        <v>1907</v>
      </c>
      <c r="P765" s="844" t="s">
        <v>175</v>
      </c>
      <c r="Q765" s="845"/>
      <c r="R765" s="845"/>
      <c r="S765" s="846"/>
      <c r="T765" s="845"/>
    </row>
    <row r="766" spans="4:20" ht="30" customHeight="1" x14ac:dyDescent="0.25">
      <c r="D766" s="163"/>
      <c r="E766" s="163"/>
      <c r="F766" s="163"/>
      <c r="G766" s="163"/>
      <c r="H766" s="163"/>
      <c r="I766" s="163"/>
      <c r="J766" s="163"/>
      <c r="K766" s="163"/>
      <c r="L766" s="163"/>
      <c r="M766" s="163"/>
      <c r="N766" s="163"/>
      <c r="O766" s="847" t="s">
        <v>1908</v>
      </c>
      <c r="P766" s="848" t="s">
        <v>1909</v>
      </c>
      <c r="Q766" s="849">
        <v>599</v>
      </c>
      <c r="R766" s="848" t="s">
        <v>383</v>
      </c>
      <c r="S766" s="878">
        <v>200</v>
      </c>
      <c r="T766" s="848"/>
    </row>
    <row r="767" spans="4:20" ht="30" customHeight="1" x14ac:dyDescent="0.25">
      <c r="D767" s="163"/>
      <c r="E767" s="163"/>
      <c r="F767" s="163"/>
      <c r="G767" s="163"/>
      <c r="H767" s="163"/>
      <c r="I767" s="163"/>
      <c r="J767" s="163"/>
      <c r="K767" s="163"/>
      <c r="L767" s="163"/>
      <c r="M767" s="163"/>
      <c r="N767" s="163"/>
      <c r="O767" s="847" t="s">
        <v>1910</v>
      </c>
      <c r="P767" s="848" t="s">
        <v>1911</v>
      </c>
      <c r="Q767" s="865">
        <v>600</v>
      </c>
      <c r="R767" s="848" t="s">
        <v>383</v>
      </c>
      <c r="S767" s="878">
        <v>150</v>
      </c>
      <c r="T767" s="848"/>
    </row>
    <row r="768" spans="4:20" ht="30" customHeight="1" x14ac:dyDescent="0.25">
      <c r="D768" s="163"/>
      <c r="E768" s="163"/>
      <c r="F768" s="163"/>
      <c r="G768" s="163"/>
      <c r="H768" s="163"/>
      <c r="I768" s="163"/>
      <c r="J768" s="163"/>
      <c r="K768" s="163"/>
      <c r="L768" s="163"/>
      <c r="M768" s="163"/>
      <c r="N768" s="163"/>
      <c r="O768" s="847" t="s">
        <v>1912</v>
      </c>
      <c r="P768" s="848" t="s">
        <v>1913</v>
      </c>
      <c r="Q768" s="849">
        <v>601</v>
      </c>
      <c r="R768" s="848" t="s">
        <v>1311</v>
      </c>
      <c r="S768" s="878">
        <v>1</v>
      </c>
      <c r="T768" s="848"/>
    </row>
    <row r="769" spans="4:21" ht="30" customHeight="1" x14ac:dyDescent="0.25">
      <c r="D769" s="163"/>
      <c r="E769" s="163"/>
      <c r="F769" s="168">
        <v>6</v>
      </c>
      <c r="G769" s="163"/>
      <c r="H769" s="163"/>
      <c r="I769" s="169">
        <f>SUM(J770:J800)</f>
        <v>34</v>
      </c>
      <c r="J769" s="163"/>
      <c r="K769" s="163"/>
      <c r="L769" s="163"/>
      <c r="M769" s="170">
        <f>SUM(N770:N800)</f>
        <v>34</v>
      </c>
      <c r="N769" s="163"/>
      <c r="O769" s="840">
        <v>2.13</v>
      </c>
      <c r="P769" s="841" t="s">
        <v>1914</v>
      </c>
      <c r="Q769" s="840"/>
      <c r="R769" s="840"/>
      <c r="S769" s="842"/>
      <c r="T769" s="840"/>
      <c r="U769" s="212">
        <v>12</v>
      </c>
    </row>
    <row r="770" spans="4:21" ht="30" customHeight="1" x14ac:dyDescent="0.25">
      <c r="D770" s="163"/>
      <c r="E770" s="163"/>
      <c r="F770" s="163"/>
      <c r="G770" s="163"/>
      <c r="H770" s="163"/>
      <c r="I770" s="163"/>
      <c r="J770" s="169">
        <v>7</v>
      </c>
      <c r="K770" s="163"/>
      <c r="L770" s="163"/>
      <c r="M770" s="163"/>
      <c r="N770" s="170">
        <v>7</v>
      </c>
      <c r="O770" s="852" t="s">
        <v>1915</v>
      </c>
      <c r="P770" s="844" t="s">
        <v>178</v>
      </c>
      <c r="Q770" s="845"/>
      <c r="R770" s="845"/>
      <c r="S770" s="846"/>
      <c r="T770" s="845"/>
    </row>
    <row r="771" spans="4:21" ht="30" customHeight="1" x14ac:dyDescent="0.25">
      <c r="D771" s="163"/>
      <c r="E771" s="163"/>
      <c r="F771" s="163"/>
      <c r="G771" s="163"/>
      <c r="H771" s="163"/>
      <c r="I771" s="163"/>
      <c r="J771" s="163"/>
      <c r="K771" s="163"/>
      <c r="L771" s="163"/>
      <c r="M771" s="163"/>
      <c r="N771" s="163"/>
      <c r="O771" s="847" t="s">
        <v>1916</v>
      </c>
      <c r="P771" s="872" t="s">
        <v>1917</v>
      </c>
      <c r="Q771" s="849">
        <v>602</v>
      </c>
      <c r="R771" s="850" t="s">
        <v>1918</v>
      </c>
      <c r="S771" s="879">
        <v>20000</v>
      </c>
      <c r="T771" s="850"/>
    </row>
    <row r="772" spans="4:21" ht="30" customHeight="1" x14ac:dyDescent="0.25">
      <c r="D772" s="163"/>
      <c r="E772" s="163"/>
      <c r="F772" s="163"/>
      <c r="G772" s="163"/>
      <c r="H772" s="163"/>
      <c r="I772" s="163"/>
      <c r="J772" s="163"/>
      <c r="K772" s="163"/>
      <c r="L772" s="163"/>
      <c r="M772" s="163"/>
      <c r="N772" s="163"/>
      <c r="O772" s="847" t="s">
        <v>1919</v>
      </c>
      <c r="P772" s="872" t="s">
        <v>1920</v>
      </c>
      <c r="Q772" s="849">
        <v>603</v>
      </c>
      <c r="R772" s="850" t="s">
        <v>1921</v>
      </c>
      <c r="S772" s="879">
        <v>1000</v>
      </c>
      <c r="T772" s="850"/>
    </row>
    <row r="773" spans="4:21" ht="30" customHeight="1" x14ac:dyDescent="0.25">
      <c r="D773" s="163"/>
      <c r="E773" s="163"/>
      <c r="F773" s="163"/>
      <c r="G773" s="163"/>
      <c r="H773" s="163"/>
      <c r="I773" s="163"/>
      <c r="J773" s="163"/>
      <c r="K773" s="163"/>
      <c r="L773" s="163"/>
      <c r="M773" s="163"/>
      <c r="N773" s="163"/>
      <c r="O773" s="847" t="s">
        <v>1922</v>
      </c>
      <c r="P773" s="872" t="s">
        <v>1923</v>
      </c>
      <c r="Q773" s="849">
        <v>604</v>
      </c>
      <c r="R773" s="850" t="s">
        <v>1924</v>
      </c>
      <c r="S773" s="879">
        <v>120</v>
      </c>
      <c r="T773" s="850"/>
    </row>
    <row r="774" spans="4:21" ht="30" customHeight="1" x14ac:dyDescent="0.25">
      <c r="D774" s="163"/>
      <c r="E774" s="163"/>
      <c r="F774" s="163"/>
      <c r="G774" s="163"/>
      <c r="H774" s="163"/>
      <c r="I774" s="163"/>
      <c r="J774" s="163"/>
      <c r="K774" s="163"/>
      <c r="L774" s="163"/>
      <c r="M774" s="163"/>
      <c r="N774" s="163"/>
      <c r="O774" s="847" t="s">
        <v>1925</v>
      </c>
      <c r="P774" s="872" t="s">
        <v>1926</v>
      </c>
      <c r="Q774" s="849">
        <v>605</v>
      </c>
      <c r="R774" s="850" t="s">
        <v>1927</v>
      </c>
      <c r="S774" s="879">
        <v>40</v>
      </c>
      <c r="T774" s="850"/>
    </row>
    <row r="775" spans="4:21" ht="30" customHeight="1" x14ac:dyDescent="0.25">
      <c r="D775" s="163"/>
      <c r="E775" s="163"/>
      <c r="F775" s="163"/>
      <c r="G775" s="163"/>
      <c r="H775" s="163"/>
      <c r="I775" s="163"/>
      <c r="J775" s="163"/>
      <c r="K775" s="163"/>
      <c r="L775" s="163"/>
      <c r="M775" s="163"/>
      <c r="N775" s="163"/>
      <c r="O775" s="847" t="s">
        <v>1928</v>
      </c>
      <c r="P775" s="872" t="s">
        <v>1929</v>
      </c>
      <c r="Q775" s="849">
        <v>606</v>
      </c>
      <c r="R775" s="850" t="s">
        <v>1930</v>
      </c>
      <c r="S775" s="879">
        <v>600</v>
      </c>
      <c r="T775" s="850"/>
    </row>
    <row r="776" spans="4:21" ht="30" customHeight="1" x14ac:dyDescent="0.25">
      <c r="D776" s="163"/>
      <c r="E776" s="163"/>
      <c r="F776" s="163"/>
      <c r="G776" s="163"/>
      <c r="H776" s="163"/>
      <c r="I776" s="163"/>
      <c r="J776" s="163"/>
      <c r="K776" s="163"/>
      <c r="L776" s="163"/>
      <c r="M776" s="163"/>
      <c r="N776" s="163"/>
      <c r="O776" s="847" t="s">
        <v>1931</v>
      </c>
      <c r="P776" s="872" t="s">
        <v>1932</v>
      </c>
      <c r="Q776" s="849">
        <v>607</v>
      </c>
      <c r="R776" s="850" t="s">
        <v>1933</v>
      </c>
      <c r="S776" s="879">
        <v>1</v>
      </c>
      <c r="T776" s="850"/>
    </row>
    <row r="777" spans="4:21" ht="30" customHeight="1" x14ac:dyDescent="0.25">
      <c r="D777" s="163"/>
      <c r="E777" s="163"/>
      <c r="F777" s="163"/>
      <c r="G777" s="163"/>
      <c r="H777" s="163"/>
      <c r="I777" s="163"/>
      <c r="J777" s="163"/>
      <c r="K777" s="163"/>
      <c r="L777" s="163"/>
      <c r="M777" s="163"/>
      <c r="N777" s="163"/>
      <c r="O777" s="847" t="s">
        <v>1934</v>
      </c>
      <c r="P777" s="872" t="s">
        <v>1935</v>
      </c>
      <c r="Q777" s="849">
        <v>608</v>
      </c>
      <c r="R777" s="850" t="s">
        <v>1936</v>
      </c>
      <c r="S777" s="879">
        <v>1</v>
      </c>
      <c r="T777" s="850"/>
    </row>
    <row r="778" spans="4:21" ht="30" customHeight="1" x14ac:dyDescent="0.25">
      <c r="D778" s="163"/>
      <c r="E778" s="163"/>
      <c r="F778" s="163"/>
      <c r="G778" s="163"/>
      <c r="H778" s="163"/>
      <c r="I778" s="163"/>
      <c r="J778" s="169">
        <v>4</v>
      </c>
      <c r="K778" s="163"/>
      <c r="L778" s="163"/>
      <c r="M778" s="163"/>
      <c r="N778" s="170">
        <v>4</v>
      </c>
      <c r="O778" s="852" t="s">
        <v>1937</v>
      </c>
      <c r="P778" s="844" t="s">
        <v>1938</v>
      </c>
      <c r="Q778" s="845"/>
      <c r="R778" s="845"/>
      <c r="S778" s="846"/>
      <c r="T778" s="845"/>
    </row>
    <row r="779" spans="4:21" ht="30" customHeight="1" x14ac:dyDescent="0.25">
      <c r="D779" s="163"/>
      <c r="E779" s="163"/>
      <c r="F779" s="163"/>
      <c r="G779" s="163"/>
      <c r="H779" s="163"/>
      <c r="I779" s="163"/>
      <c r="J779" s="163"/>
      <c r="K779" s="163"/>
      <c r="L779" s="163"/>
      <c r="M779" s="163"/>
      <c r="N779" s="163"/>
      <c r="O779" s="847" t="s">
        <v>1939</v>
      </c>
      <c r="P779" s="872" t="s">
        <v>1940</v>
      </c>
      <c r="Q779" s="849">
        <v>609</v>
      </c>
      <c r="R779" s="850" t="s">
        <v>1941</v>
      </c>
      <c r="S779" s="879">
        <v>100</v>
      </c>
      <c r="T779" s="850"/>
    </row>
    <row r="780" spans="4:21" ht="30" customHeight="1" x14ac:dyDescent="0.25">
      <c r="D780" s="163"/>
      <c r="E780" s="163"/>
      <c r="F780" s="163"/>
      <c r="G780" s="163"/>
      <c r="H780" s="163"/>
      <c r="I780" s="163"/>
      <c r="J780" s="163"/>
      <c r="K780" s="163"/>
      <c r="L780" s="163"/>
      <c r="M780" s="163"/>
      <c r="N780" s="163"/>
      <c r="O780" s="847" t="s">
        <v>1942</v>
      </c>
      <c r="P780" s="872" t="s">
        <v>1943</v>
      </c>
      <c r="Q780" s="849">
        <v>610</v>
      </c>
      <c r="R780" s="850" t="s">
        <v>1941</v>
      </c>
      <c r="S780" s="879">
        <v>2600</v>
      </c>
      <c r="T780" s="850"/>
    </row>
    <row r="781" spans="4:21" ht="30" customHeight="1" x14ac:dyDescent="0.25">
      <c r="D781" s="163"/>
      <c r="E781" s="163"/>
      <c r="F781" s="163"/>
      <c r="G781" s="163"/>
      <c r="H781" s="163"/>
      <c r="I781" s="163"/>
      <c r="J781" s="163"/>
      <c r="K781" s="163"/>
      <c r="L781" s="163"/>
      <c r="M781" s="163"/>
      <c r="N781" s="163"/>
      <c r="O781" s="847" t="s">
        <v>1944</v>
      </c>
      <c r="P781" s="872" t="s">
        <v>1945</v>
      </c>
      <c r="Q781" s="849">
        <v>611</v>
      </c>
      <c r="R781" s="850" t="s">
        <v>1946</v>
      </c>
      <c r="S781" s="879">
        <v>2800</v>
      </c>
      <c r="T781" s="850"/>
    </row>
    <row r="782" spans="4:21" ht="30" customHeight="1" x14ac:dyDescent="0.25">
      <c r="D782" s="163"/>
      <c r="E782" s="163"/>
      <c r="F782" s="163"/>
      <c r="G782" s="163"/>
      <c r="H782" s="163"/>
      <c r="I782" s="163"/>
      <c r="J782" s="163"/>
      <c r="K782" s="163"/>
      <c r="L782" s="163"/>
      <c r="M782" s="163"/>
      <c r="N782" s="163"/>
      <c r="O782" s="847" t="s">
        <v>1947</v>
      </c>
      <c r="P782" s="872" t="s">
        <v>1948</v>
      </c>
      <c r="Q782" s="849">
        <v>612</v>
      </c>
      <c r="R782" s="850" t="s">
        <v>1941</v>
      </c>
      <c r="S782" s="879">
        <v>100</v>
      </c>
      <c r="T782" s="850"/>
    </row>
    <row r="783" spans="4:21" ht="30" customHeight="1" x14ac:dyDescent="0.25">
      <c r="D783" s="163"/>
      <c r="E783" s="163"/>
      <c r="F783" s="163"/>
      <c r="G783" s="163"/>
      <c r="H783" s="163"/>
      <c r="I783" s="163"/>
      <c r="J783" s="169">
        <v>6</v>
      </c>
      <c r="K783" s="163"/>
      <c r="L783" s="163"/>
      <c r="M783" s="163"/>
      <c r="N783" s="170">
        <v>6</v>
      </c>
      <c r="O783" s="852" t="s">
        <v>1949</v>
      </c>
      <c r="P783" s="844" t="s">
        <v>180</v>
      </c>
      <c r="Q783" s="845"/>
      <c r="R783" s="845"/>
      <c r="S783" s="846"/>
      <c r="T783" s="845"/>
    </row>
    <row r="784" spans="4:21" ht="30" customHeight="1" x14ac:dyDescent="0.25">
      <c r="D784" s="163"/>
      <c r="E784" s="163"/>
      <c r="F784" s="163"/>
      <c r="G784" s="163"/>
      <c r="H784" s="163"/>
      <c r="I784" s="163"/>
      <c r="J784" s="163"/>
      <c r="K784" s="163"/>
      <c r="L784" s="163"/>
      <c r="M784" s="163"/>
      <c r="N784" s="163"/>
      <c r="O784" s="847" t="s">
        <v>1950</v>
      </c>
      <c r="P784" s="872" t="s">
        <v>1951</v>
      </c>
      <c r="Q784" s="849">
        <v>613</v>
      </c>
      <c r="R784" s="850" t="s">
        <v>1952</v>
      </c>
      <c r="S784" s="879">
        <v>16</v>
      </c>
      <c r="T784" s="850"/>
    </row>
    <row r="785" spans="4:20" ht="30" customHeight="1" x14ac:dyDescent="0.25">
      <c r="D785" s="163"/>
      <c r="E785" s="163"/>
      <c r="F785" s="163"/>
      <c r="G785" s="163"/>
      <c r="H785" s="163"/>
      <c r="I785" s="163"/>
      <c r="J785" s="163"/>
      <c r="K785" s="163"/>
      <c r="L785" s="163"/>
      <c r="M785" s="163"/>
      <c r="N785" s="163"/>
      <c r="O785" s="847" t="s">
        <v>1953</v>
      </c>
      <c r="P785" s="872" t="s">
        <v>1954</v>
      </c>
      <c r="Q785" s="849">
        <v>614</v>
      </c>
      <c r="R785" s="850" t="s">
        <v>1927</v>
      </c>
      <c r="S785" s="879">
        <v>16</v>
      </c>
      <c r="T785" s="850"/>
    </row>
    <row r="786" spans="4:20" ht="30" customHeight="1" x14ac:dyDescent="0.25">
      <c r="D786" s="163"/>
      <c r="E786" s="163"/>
      <c r="F786" s="163"/>
      <c r="G786" s="163"/>
      <c r="H786" s="163"/>
      <c r="I786" s="163"/>
      <c r="J786" s="163"/>
      <c r="K786" s="163"/>
      <c r="L786" s="163"/>
      <c r="M786" s="163"/>
      <c r="N786" s="163"/>
      <c r="O786" s="847" t="s">
        <v>1955</v>
      </c>
      <c r="P786" s="872" t="s">
        <v>1956</v>
      </c>
      <c r="Q786" s="849">
        <v>615</v>
      </c>
      <c r="R786" s="850" t="s">
        <v>1957</v>
      </c>
      <c r="S786" s="879">
        <v>16</v>
      </c>
      <c r="T786" s="850"/>
    </row>
    <row r="787" spans="4:20" ht="30" customHeight="1" x14ac:dyDescent="0.25">
      <c r="D787" s="163"/>
      <c r="E787" s="163"/>
      <c r="F787" s="163"/>
      <c r="G787" s="163"/>
      <c r="H787" s="163"/>
      <c r="I787" s="163"/>
      <c r="J787" s="163"/>
      <c r="K787" s="163"/>
      <c r="L787" s="163"/>
      <c r="M787" s="163"/>
      <c r="N787" s="163"/>
      <c r="O787" s="847" t="s">
        <v>1958</v>
      </c>
      <c r="P787" s="872" t="s">
        <v>1959</v>
      </c>
      <c r="Q787" s="849">
        <v>616</v>
      </c>
      <c r="R787" s="850" t="s">
        <v>1927</v>
      </c>
      <c r="S787" s="879">
        <v>16</v>
      </c>
      <c r="T787" s="850"/>
    </row>
    <row r="788" spans="4:20" ht="30" customHeight="1" x14ac:dyDescent="0.25">
      <c r="D788" s="163"/>
      <c r="E788" s="163"/>
      <c r="F788" s="163"/>
      <c r="G788" s="163"/>
      <c r="H788" s="163"/>
      <c r="I788" s="163"/>
      <c r="J788" s="163"/>
      <c r="K788" s="163"/>
      <c r="L788" s="163"/>
      <c r="M788" s="163"/>
      <c r="N788" s="163"/>
      <c r="O788" s="847" t="s">
        <v>1960</v>
      </c>
      <c r="P788" s="872" t="s">
        <v>1961</v>
      </c>
      <c r="Q788" s="849">
        <v>617</v>
      </c>
      <c r="R788" s="850" t="s">
        <v>1927</v>
      </c>
      <c r="S788" s="879">
        <v>16</v>
      </c>
      <c r="T788" s="850"/>
    </row>
    <row r="789" spans="4:20" ht="30" customHeight="1" x14ac:dyDescent="0.25">
      <c r="D789" s="163"/>
      <c r="E789" s="163"/>
      <c r="F789" s="163"/>
      <c r="G789" s="163"/>
      <c r="H789" s="163"/>
      <c r="I789" s="163"/>
      <c r="J789" s="163"/>
      <c r="K789" s="163"/>
      <c r="L789" s="163"/>
      <c r="M789" s="163"/>
      <c r="N789" s="163"/>
      <c r="O789" s="847" t="s">
        <v>1962</v>
      </c>
      <c r="P789" s="872" t="s">
        <v>1963</v>
      </c>
      <c r="Q789" s="849">
        <v>618</v>
      </c>
      <c r="R789" s="850" t="s">
        <v>1964</v>
      </c>
      <c r="S789" s="879">
        <v>16</v>
      </c>
      <c r="T789" s="850"/>
    </row>
    <row r="790" spans="4:20" ht="30" customHeight="1" x14ac:dyDescent="0.25">
      <c r="D790" s="163"/>
      <c r="E790" s="163"/>
      <c r="F790" s="163"/>
      <c r="G790" s="163"/>
      <c r="H790" s="163"/>
      <c r="I790" s="163"/>
      <c r="J790" s="169">
        <v>4</v>
      </c>
      <c r="K790" s="163"/>
      <c r="L790" s="163"/>
      <c r="M790" s="163"/>
      <c r="N790" s="170">
        <v>4</v>
      </c>
      <c r="O790" s="852" t="s">
        <v>1965</v>
      </c>
      <c r="P790" s="844" t="s">
        <v>181</v>
      </c>
      <c r="Q790" s="845"/>
      <c r="R790" s="845"/>
      <c r="S790" s="846"/>
      <c r="T790" s="845"/>
    </row>
    <row r="791" spans="4:20" ht="30" customHeight="1" x14ac:dyDescent="0.25">
      <c r="D791" s="163"/>
      <c r="E791" s="163"/>
      <c r="F791" s="163"/>
      <c r="G791" s="163"/>
      <c r="H791" s="163"/>
      <c r="I791" s="163"/>
      <c r="J791" s="163"/>
      <c r="K791" s="163"/>
      <c r="L791" s="163"/>
      <c r="M791" s="163"/>
      <c r="N791" s="163"/>
      <c r="O791" s="847" t="s">
        <v>1966</v>
      </c>
      <c r="P791" s="872" t="s">
        <v>1967</v>
      </c>
      <c r="Q791" s="849">
        <v>619</v>
      </c>
      <c r="R791" s="850" t="s">
        <v>1968</v>
      </c>
      <c r="S791" s="879">
        <v>1</v>
      </c>
      <c r="T791" s="850"/>
    </row>
    <row r="792" spans="4:20" ht="30" customHeight="1" x14ac:dyDescent="0.25">
      <c r="D792" s="163"/>
      <c r="E792" s="163"/>
      <c r="F792" s="163"/>
      <c r="G792" s="163"/>
      <c r="H792" s="163"/>
      <c r="I792" s="163"/>
      <c r="J792" s="163"/>
      <c r="K792" s="163"/>
      <c r="L792" s="163"/>
      <c r="M792" s="163"/>
      <c r="N792" s="163"/>
      <c r="O792" s="847" t="s">
        <v>1969</v>
      </c>
      <c r="P792" s="872" t="s">
        <v>1970</v>
      </c>
      <c r="Q792" s="849">
        <v>620</v>
      </c>
      <c r="R792" s="850" t="s">
        <v>1971</v>
      </c>
      <c r="S792" s="879">
        <v>40</v>
      </c>
      <c r="T792" s="850"/>
    </row>
    <row r="793" spans="4:20" ht="30" customHeight="1" x14ac:dyDescent="0.25">
      <c r="D793" s="163"/>
      <c r="E793" s="163"/>
      <c r="F793" s="163"/>
      <c r="G793" s="163"/>
      <c r="H793" s="163"/>
      <c r="I793" s="163"/>
      <c r="J793" s="163"/>
      <c r="K793" s="163"/>
      <c r="L793" s="163"/>
      <c r="M793" s="163"/>
      <c r="N793" s="163"/>
      <c r="O793" s="847" t="s">
        <v>1972</v>
      </c>
      <c r="P793" s="872" t="s">
        <v>1973</v>
      </c>
      <c r="Q793" s="849">
        <v>621</v>
      </c>
      <c r="R793" s="850" t="s">
        <v>1974</v>
      </c>
      <c r="S793" s="879">
        <v>24</v>
      </c>
      <c r="T793" s="850"/>
    </row>
    <row r="794" spans="4:20" ht="30" customHeight="1" x14ac:dyDescent="0.25">
      <c r="D794" s="163"/>
      <c r="E794" s="163"/>
      <c r="F794" s="163"/>
      <c r="G794" s="163"/>
      <c r="H794" s="163"/>
      <c r="I794" s="163"/>
      <c r="J794" s="163"/>
      <c r="K794" s="163"/>
      <c r="L794" s="163"/>
      <c r="M794" s="163"/>
      <c r="N794" s="163"/>
      <c r="O794" s="847" t="s">
        <v>1975</v>
      </c>
      <c r="P794" s="872" t="s">
        <v>1976</v>
      </c>
      <c r="Q794" s="849">
        <v>622</v>
      </c>
      <c r="R794" s="850" t="s">
        <v>1974</v>
      </c>
      <c r="S794" s="879">
        <v>16</v>
      </c>
      <c r="T794" s="850"/>
    </row>
    <row r="795" spans="4:20" ht="30" customHeight="1" x14ac:dyDescent="0.25">
      <c r="D795" s="163"/>
      <c r="E795" s="163"/>
      <c r="F795" s="163"/>
      <c r="G795" s="163"/>
      <c r="H795" s="163"/>
      <c r="I795" s="163"/>
      <c r="J795" s="169">
        <v>4</v>
      </c>
      <c r="K795" s="163"/>
      <c r="L795" s="163"/>
      <c r="M795" s="163"/>
      <c r="N795" s="170">
        <v>4</v>
      </c>
      <c r="O795" s="852" t="s">
        <v>1977</v>
      </c>
      <c r="P795" s="844" t="s">
        <v>1978</v>
      </c>
      <c r="Q795" s="845"/>
      <c r="R795" s="845"/>
      <c r="S795" s="846"/>
      <c r="T795" s="845"/>
    </row>
    <row r="796" spans="4:20" ht="30" customHeight="1" x14ac:dyDescent="0.25">
      <c r="D796" s="163"/>
      <c r="E796" s="163"/>
      <c r="F796" s="163"/>
      <c r="G796" s="163"/>
      <c r="H796" s="163"/>
      <c r="I796" s="163"/>
      <c r="J796" s="163"/>
      <c r="K796" s="163"/>
      <c r="L796" s="163"/>
      <c r="M796" s="163"/>
      <c r="N796" s="163"/>
      <c r="O796" s="847" t="s">
        <v>1979</v>
      </c>
      <c r="P796" s="872" t="s">
        <v>1980</v>
      </c>
      <c r="Q796" s="849">
        <v>623</v>
      </c>
      <c r="R796" s="850" t="s">
        <v>1981</v>
      </c>
      <c r="S796" s="879">
        <v>24</v>
      </c>
      <c r="T796" s="850"/>
    </row>
    <row r="797" spans="4:20" ht="30" customHeight="1" x14ac:dyDescent="0.25">
      <c r="D797" s="163"/>
      <c r="E797" s="163"/>
      <c r="F797" s="163"/>
      <c r="G797" s="163"/>
      <c r="H797" s="163"/>
      <c r="I797" s="163"/>
      <c r="J797" s="163"/>
      <c r="K797" s="163"/>
      <c r="L797" s="163"/>
      <c r="M797" s="163"/>
      <c r="N797" s="163"/>
      <c r="O797" s="847" t="s">
        <v>1982</v>
      </c>
      <c r="P797" s="872" t="s">
        <v>1983</v>
      </c>
      <c r="Q797" s="849">
        <v>624</v>
      </c>
      <c r="R797" s="850" t="s">
        <v>1941</v>
      </c>
      <c r="S797" s="879">
        <v>100</v>
      </c>
      <c r="T797" s="850"/>
    </row>
    <row r="798" spans="4:20" ht="30" customHeight="1" x14ac:dyDescent="0.25">
      <c r="D798" s="163"/>
      <c r="E798" s="163"/>
      <c r="F798" s="163"/>
      <c r="G798" s="163"/>
      <c r="H798" s="163"/>
      <c r="I798" s="163"/>
      <c r="J798" s="163"/>
      <c r="K798" s="163"/>
      <c r="L798" s="163"/>
      <c r="M798" s="163"/>
      <c r="N798" s="163"/>
      <c r="O798" s="847" t="s">
        <v>1984</v>
      </c>
      <c r="P798" s="872" t="s">
        <v>1985</v>
      </c>
      <c r="Q798" s="849">
        <v>625</v>
      </c>
      <c r="R798" s="850" t="s">
        <v>1986</v>
      </c>
      <c r="S798" s="879">
        <v>8</v>
      </c>
      <c r="T798" s="850"/>
    </row>
    <row r="799" spans="4:20" ht="30" customHeight="1" x14ac:dyDescent="0.25">
      <c r="D799" s="163"/>
      <c r="E799" s="163"/>
      <c r="F799" s="163"/>
      <c r="G799" s="163"/>
      <c r="H799" s="163"/>
      <c r="I799" s="163"/>
      <c r="J799" s="163"/>
      <c r="K799" s="163"/>
      <c r="L799" s="163"/>
      <c r="M799" s="163"/>
      <c r="N799" s="163"/>
      <c r="O799" s="847" t="s">
        <v>1987</v>
      </c>
      <c r="P799" s="873" t="s">
        <v>1988</v>
      </c>
      <c r="Q799" s="849">
        <v>626</v>
      </c>
      <c r="R799" s="850" t="s">
        <v>1986</v>
      </c>
      <c r="S799" s="879">
        <v>20</v>
      </c>
      <c r="T799" s="850"/>
    </row>
    <row r="800" spans="4:20" ht="30" customHeight="1" x14ac:dyDescent="0.25">
      <c r="D800" s="163"/>
      <c r="E800" s="163"/>
      <c r="F800" s="163"/>
      <c r="G800" s="163"/>
      <c r="H800" s="163"/>
      <c r="I800" s="163"/>
      <c r="J800" s="169">
        <v>9</v>
      </c>
      <c r="K800" s="163"/>
      <c r="L800" s="163"/>
      <c r="M800" s="163"/>
      <c r="N800" s="170">
        <v>9</v>
      </c>
      <c r="O800" s="852" t="s">
        <v>1989</v>
      </c>
      <c r="P800" s="844" t="s">
        <v>1990</v>
      </c>
      <c r="Q800" s="845"/>
      <c r="R800" s="845"/>
      <c r="S800" s="846"/>
      <c r="T800" s="845"/>
    </row>
    <row r="801" spans="4:21" ht="30" customHeight="1" x14ac:dyDescent="0.25">
      <c r="D801" s="163"/>
      <c r="E801" s="163"/>
      <c r="F801" s="163"/>
      <c r="G801" s="163"/>
      <c r="H801" s="163"/>
      <c r="I801" s="163"/>
      <c r="J801" s="163"/>
      <c r="K801" s="163"/>
      <c r="L801" s="163"/>
      <c r="M801" s="163"/>
      <c r="N801" s="163"/>
      <c r="O801" s="847" t="s">
        <v>1991</v>
      </c>
      <c r="P801" s="872" t="s">
        <v>1992</v>
      </c>
      <c r="Q801" s="849">
        <v>627</v>
      </c>
      <c r="R801" s="850" t="s">
        <v>1936</v>
      </c>
      <c r="S801" s="879">
        <v>1</v>
      </c>
      <c r="T801" s="850"/>
    </row>
    <row r="802" spans="4:21" ht="30" customHeight="1" x14ac:dyDescent="0.25">
      <c r="D802" s="163"/>
      <c r="E802" s="163"/>
      <c r="F802" s="163"/>
      <c r="G802" s="163"/>
      <c r="H802" s="163"/>
      <c r="I802" s="163"/>
      <c r="J802" s="163"/>
      <c r="K802" s="163"/>
      <c r="L802" s="163"/>
      <c r="M802" s="163"/>
      <c r="N802" s="163"/>
      <c r="O802" s="847" t="s">
        <v>1993</v>
      </c>
      <c r="P802" s="872" t="s">
        <v>1994</v>
      </c>
      <c r="Q802" s="849">
        <v>628</v>
      </c>
      <c r="R802" s="850" t="s">
        <v>1986</v>
      </c>
      <c r="S802" s="879">
        <v>30</v>
      </c>
      <c r="T802" s="850"/>
    </row>
    <row r="803" spans="4:21" ht="30" customHeight="1" x14ac:dyDescent="0.25">
      <c r="D803" s="163"/>
      <c r="E803" s="163"/>
      <c r="F803" s="163"/>
      <c r="G803" s="163"/>
      <c r="H803" s="163"/>
      <c r="I803" s="163"/>
      <c r="J803" s="163"/>
      <c r="K803" s="163"/>
      <c r="L803" s="163"/>
      <c r="M803" s="163"/>
      <c r="N803" s="163"/>
      <c r="O803" s="847" t="s">
        <v>1995</v>
      </c>
      <c r="P803" s="872" t="s">
        <v>1996</v>
      </c>
      <c r="Q803" s="849">
        <v>629</v>
      </c>
      <c r="R803" s="850" t="s">
        <v>1986</v>
      </c>
      <c r="S803" s="879">
        <v>10</v>
      </c>
      <c r="T803" s="850"/>
    </row>
    <row r="804" spans="4:21" ht="30" customHeight="1" x14ac:dyDescent="0.25">
      <c r="D804" s="163"/>
      <c r="E804" s="163"/>
      <c r="F804" s="163"/>
      <c r="G804" s="163"/>
      <c r="H804" s="163"/>
      <c r="I804" s="163"/>
      <c r="J804" s="163"/>
      <c r="K804" s="163"/>
      <c r="L804" s="163"/>
      <c r="M804" s="163"/>
      <c r="N804" s="163"/>
      <c r="O804" s="847" t="s">
        <v>1997</v>
      </c>
      <c r="P804" s="872" t="s">
        <v>1998</v>
      </c>
      <c r="Q804" s="849">
        <v>630</v>
      </c>
      <c r="R804" s="850" t="s">
        <v>1999</v>
      </c>
      <c r="S804" s="879">
        <v>40</v>
      </c>
      <c r="T804" s="850"/>
    </row>
    <row r="805" spans="4:21" ht="30" customHeight="1" x14ac:dyDescent="0.25">
      <c r="D805" s="163"/>
      <c r="E805" s="163"/>
      <c r="F805" s="163"/>
      <c r="G805" s="163"/>
      <c r="H805" s="163"/>
      <c r="I805" s="163"/>
      <c r="J805" s="163"/>
      <c r="K805" s="163"/>
      <c r="L805" s="163"/>
      <c r="M805" s="163"/>
      <c r="N805" s="163"/>
      <c r="O805" s="847" t="s">
        <v>2000</v>
      </c>
      <c r="P805" s="872" t="s">
        <v>2001</v>
      </c>
      <c r="Q805" s="849">
        <v>631</v>
      </c>
      <c r="R805" s="850" t="s">
        <v>1941</v>
      </c>
      <c r="S805" s="879">
        <v>10</v>
      </c>
      <c r="T805" s="850"/>
    </row>
    <row r="806" spans="4:21" ht="30" customHeight="1" x14ac:dyDescent="0.25">
      <c r="D806" s="163"/>
      <c r="E806" s="163"/>
      <c r="F806" s="163"/>
      <c r="G806" s="163"/>
      <c r="H806" s="163"/>
      <c r="I806" s="163"/>
      <c r="J806" s="163"/>
      <c r="K806" s="163"/>
      <c r="L806" s="163"/>
      <c r="M806" s="163"/>
      <c r="N806" s="163"/>
      <c r="O806" s="847" t="s">
        <v>2002</v>
      </c>
      <c r="P806" s="872" t="s">
        <v>2003</v>
      </c>
      <c r="Q806" s="849">
        <v>632</v>
      </c>
      <c r="R806" s="850" t="s">
        <v>2004</v>
      </c>
      <c r="S806" s="879">
        <v>1</v>
      </c>
      <c r="T806" s="850"/>
    </row>
    <row r="807" spans="4:21" ht="30" customHeight="1" x14ac:dyDescent="0.25">
      <c r="D807" s="163"/>
      <c r="E807" s="163"/>
      <c r="F807" s="163"/>
      <c r="G807" s="163"/>
      <c r="H807" s="163"/>
      <c r="I807" s="163"/>
      <c r="J807" s="163"/>
      <c r="K807" s="163"/>
      <c r="L807" s="163"/>
      <c r="M807" s="163"/>
      <c r="N807" s="163"/>
      <c r="O807" s="847" t="s">
        <v>2005</v>
      </c>
      <c r="P807" s="872" t="s">
        <v>2006</v>
      </c>
      <c r="Q807" s="849">
        <v>633</v>
      </c>
      <c r="R807" s="850" t="s">
        <v>1999</v>
      </c>
      <c r="S807" s="879">
        <v>40</v>
      </c>
      <c r="T807" s="850"/>
    </row>
    <row r="808" spans="4:21" ht="30" customHeight="1" x14ac:dyDescent="0.25">
      <c r="D808" s="163"/>
      <c r="E808" s="163"/>
      <c r="F808" s="163"/>
      <c r="G808" s="163"/>
      <c r="H808" s="163"/>
      <c r="I808" s="163"/>
      <c r="J808" s="163"/>
      <c r="K808" s="163"/>
      <c r="L808" s="163"/>
      <c r="M808" s="163"/>
      <c r="N808" s="163"/>
      <c r="O808" s="847" t="s">
        <v>2007</v>
      </c>
      <c r="P808" s="872" t="s">
        <v>2008</v>
      </c>
      <c r="Q808" s="849">
        <v>634</v>
      </c>
      <c r="R808" s="850" t="s">
        <v>1941</v>
      </c>
      <c r="S808" s="879">
        <v>10</v>
      </c>
      <c r="T808" s="850"/>
    </row>
    <row r="809" spans="4:21" ht="30" customHeight="1" x14ac:dyDescent="0.25">
      <c r="D809" s="163"/>
      <c r="E809" s="163"/>
      <c r="F809" s="163"/>
      <c r="G809" s="163"/>
      <c r="H809" s="163"/>
      <c r="I809" s="163"/>
      <c r="J809" s="163"/>
      <c r="K809" s="163"/>
      <c r="L809" s="163"/>
      <c r="M809" s="163"/>
      <c r="N809" s="163"/>
      <c r="O809" s="847" t="s">
        <v>2009</v>
      </c>
      <c r="P809" s="872" t="s">
        <v>2010</v>
      </c>
      <c r="Q809" s="849">
        <v>635</v>
      </c>
      <c r="R809" s="850" t="s">
        <v>1946</v>
      </c>
      <c r="S809" s="879">
        <v>100</v>
      </c>
      <c r="T809" s="850"/>
    </row>
    <row r="810" spans="4:21" ht="30" customHeight="1" x14ac:dyDescent="0.25">
      <c r="D810" s="163"/>
      <c r="E810" s="163"/>
      <c r="F810" s="164">
        <v>4</v>
      </c>
      <c r="G810" s="163"/>
      <c r="H810" s="163"/>
      <c r="I810" s="169">
        <f>SUM(J811:J833)</f>
        <v>20</v>
      </c>
      <c r="J810" s="163"/>
      <c r="K810" s="163"/>
      <c r="L810" s="163"/>
      <c r="M810" s="170">
        <f>SUM(N811:N833)</f>
        <v>21</v>
      </c>
      <c r="N810" s="163"/>
      <c r="O810" s="840">
        <v>2.14</v>
      </c>
      <c r="P810" s="841" t="s">
        <v>2011</v>
      </c>
      <c r="Q810" s="840"/>
      <c r="R810" s="840"/>
      <c r="S810" s="842"/>
      <c r="T810" s="840"/>
      <c r="U810" s="212">
        <v>8</v>
      </c>
    </row>
    <row r="811" spans="4:21" ht="30" customHeight="1" x14ac:dyDescent="0.25">
      <c r="D811" s="163"/>
      <c r="E811" s="163"/>
      <c r="F811" s="163"/>
      <c r="G811" s="163"/>
      <c r="H811" s="163"/>
      <c r="I811" s="163"/>
      <c r="J811" s="169">
        <v>11</v>
      </c>
      <c r="K811" s="163"/>
      <c r="L811" s="163"/>
      <c r="M811" s="163"/>
      <c r="N811" s="170">
        <v>11</v>
      </c>
      <c r="O811" s="852" t="s">
        <v>2012</v>
      </c>
      <c r="P811" s="844" t="s">
        <v>186</v>
      </c>
      <c r="Q811" s="845"/>
      <c r="R811" s="845"/>
      <c r="S811" s="846"/>
      <c r="T811" s="845"/>
    </row>
    <row r="812" spans="4:21" ht="30" customHeight="1" x14ac:dyDescent="0.25">
      <c r="D812" s="163"/>
      <c r="E812" s="163"/>
      <c r="F812" s="163"/>
      <c r="G812" s="163"/>
      <c r="H812" s="163"/>
      <c r="I812" s="163"/>
      <c r="J812" s="163"/>
      <c r="K812" s="163"/>
      <c r="L812" s="163"/>
      <c r="M812" s="163"/>
      <c r="N812" s="163"/>
      <c r="O812" s="847" t="s">
        <v>2013</v>
      </c>
      <c r="P812" s="872" t="s">
        <v>2014</v>
      </c>
      <c r="Q812" s="849">
        <v>636</v>
      </c>
      <c r="R812" s="850" t="s">
        <v>2015</v>
      </c>
      <c r="S812" s="879">
        <v>2000</v>
      </c>
      <c r="T812" s="850"/>
    </row>
    <row r="813" spans="4:21" ht="30" customHeight="1" x14ac:dyDescent="0.25">
      <c r="D813" s="163"/>
      <c r="E813" s="163"/>
      <c r="F813" s="163"/>
      <c r="G813" s="163"/>
      <c r="H813" s="163"/>
      <c r="I813" s="163"/>
      <c r="J813" s="163"/>
      <c r="K813" s="163"/>
      <c r="L813" s="163"/>
      <c r="M813" s="163"/>
      <c r="N813" s="163"/>
      <c r="O813" s="847" t="s">
        <v>2016</v>
      </c>
      <c r="P813" s="872" t="s">
        <v>2017</v>
      </c>
      <c r="Q813" s="849">
        <v>637</v>
      </c>
      <c r="R813" s="850" t="s">
        <v>2015</v>
      </c>
      <c r="S813" s="879">
        <v>200</v>
      </c>
      <c r="T813" s="850"/>
    </row>
    <row r="814" spans="4:21" ht="30" customHeight="1" x14ac:dyDescent="0.25">
      <c r="D814" s="163"/>
      <c r="E814" s="163"/>
      <c r="F814" s="163"/>
      <c r="G814" s="163"/>
      <c r="H814" s="163"/>
      <c r="I814" s="163"/>
      <c r="J814" s="163"/>
      <c r="K814" s="163"/>
      <c r="L814" s="163"/>
      <c r="M814" s="163"/>
      <c r="N814" s="163"/>
      <c r="O814" s="847" t="s">
        <v>2018</v>
      </c>
      <c r="P814" s="872" t="s">
        <v>2019</v>
      </c>
      <c r="Q814" s="849">
        <v>638</v>
      </c>
      <c r="R814" s="850" t="s">
        <v>2015</v>
      </c>
      <c r="S814" s="879">
        <v>2000</v>
      </c>
      <c r="T814" s="850"/>
    </row>
    <row r="815" spans="4:21" ht="30" customHeight="1" x14ac:dyDescent="0.25">
      <c r="D815" s="163"/>
      <c r="E815" s="163"/>
      <c r="F815" s="163"/>
      <c r="G815" s="163"/>
      <c r="H815" s="163"/>
      <c r="I815" s="163"/>
      <c r="J815" s="163"/>
      <c r="K815" s="163"/>
      <c r="L815" s="163"/>
      <c r="M815" s="163"/>
      <c r="N815" s="163"/>
      <c r="O815" s="847" t="s">
        <v>2020</v>
      </c>
      <c r="P815" s="872" t="s">
        <v>2021</v>
      </c>
      <c r="Q815" s="849">
        <v>639</v>
      </c>
      <c r="R815" s="850" t="s">
        <v>2015</v>
      </c>
      <c r="S815" s="879">
        <v>1000</v>
      </c>
      <c r="T815" s="850"/>
    </row>
    <row r="816" spans="4:21" ht="30" customHeight="1" x14ac:dyDescent="0.25">
      <c r="D816" s="163"/>
      <c r="E816" s="163"/>
      <c r="F816" s="163"/>
      <c r="G816" s="163"/>
      <c r="H816" s="163"/>
      <c r="I816" s="163"/>
      <c r="J816" s="163"/>
      <c r="K816" s="163"/>
      <c r="L816" s="163"/>
      <c r="M816" s="163"/>
      <c r="N816" s="163"/>
      <c r="O816" s="847" t="s">
        <v>2022</v>
      </c>
      <c r="P816" s="872" t="s">
        <v>2023</v>
      </c>
      <c r="Q816" s="849">
        <v>640</v>
      </c>
      <c r="R816" s="850" t="s">
        <v>2015</v>
      </c>
      <c r="S816" s="879">
        <v>400</v>
      </c>
      <c r="T816" s="850"/>
    </row>
    <row r="817" spans="4:20" ht="30" customHeight="1" x14ac:dyDescent="0.25">
      <c r="D817" s="163"/>
      <c r="E817" s="163"/>
      <c r="F817" s="163"/>
      <c r="G817" s="163"/>
      <c r="H817" s="163"/>
      <c r="I817" s="163"/>
      <c r="J817" s="163"/>
      <c r="K817" s="163"/>
      <c r="L817" s="163"/>
      <c r="M817" s="163"/>
      <c r="N817" s="163"/>
      <c r="O817" s="847" t="s">
        <v>2024</v>
      </c>
      <c r="P817" s="872" t="s">
        <v>2025</v>
      </c>
      <c r="Q817" s="849">
        <v>641</v>
      </c>
      <c r="R817" s="850" t="s">
        <v>2015</v>
      </c>
      <c r="S817" s="879">
        <v>400</v>
      </c>
      <c r="T817" s="850"/>
    </row>
    <row r="818" spans="4:20" ht="30" customHeight="1" x14ac:dyDescent="0.25">
      <c r="D818" s="163"/>
      <c r="E818" s="163"/>
      <c r="F818" s="163"/>
      <c r="G818" s="163"/>
      <c r="H818" s="163"/>
      <c r="I818" s="163"/>
      <c r="J818" s="163"/>
      <c r="K818" s="163"/>
      <c r="L818" s="163"/>
      <c r="M818" s="163"/>
      <c r="N818" s="163"/>
      <c r="O818" s="847" t="s">
        <v>2026</v>
      </c>
      <c r="P818" s="872" t="s">
        <v>2027</v>
      </c>
      <c r="Q818" s="849">
        <v>642</v>
      </c>
      <c r="R818" s="850" t="s">
        <v>2015</v>
      </c>
      <c r="S818" s="879">
        <v>1200</v>
      </c>
      <c r="T818" s="850"/>
    </row>
    <row r="819" spans="4:20" ht="30" customHeight="1" x14ac:dyDescent="0.25">
      <c r="D819" s="163"/>
      <c r="E819" s="163"/>
      <c r="F819" s="163"/>
      <c r="G819" s="163"/>
      <c r="H819" s="163"/>
      <c r="I819" s="163"/>
      <c r="J819" s="163"/>
      <c r="K819" s="163"/>
      <c r="L819" s="163"/>
      <c r="M819" s="163"/>
      <c r="N819" s="163"/>
      <c r="O819" s="847" t="s">
        <v>2028</v>
      </c>
      <c r="P819" s="872" t="s">
        <v>2029</v>
      </c>
      <c r="Q819" s="849">
        <v>643</v>
      </c>
      <c r="R819" s="850" t="s">
        <v>2015</v>
      </c>
      <c r="S819" s="879">
        <v>2000</v>
      </c>
      <c r="T819" s="850"/>
    </row>
    <row r="820" spans="4:20" ht="30" customHeight="1" x14ac:dyDescent="0.25">
      <c r="D820" s="163"/>
      <c r="E820" s="163"/>
      <c r="F820" s="163"/>
      <c r="G820" s="163"/>
      <c r="H820" s="163"/>
      <c r="I820" s="163"/>
      <c r="J820" s="163"/>
      <c r="K820" s="163"/>
      <c r="L820" s="163"/>
      <c r="M820" s="163"/>
      <c r="N820" s="163"/>
      <c r="O820" s="847" t="s">
        <v>2030</v>
      </c>
      <c r="P820" s="872" t="s">
        <v>2031</v>
      </c>
      <c r="Q820" s="849">
        <v>644</v>
      </c>
      <c r="R820" s="850" t="s">
        <v>594</v>
      </c>
      <c r="S820" s="879">
        <v>1</v>
      </c>
      <c r="T820" s="850"/>
    </row>
    <row r="821" spans="4:20" ht="30" customHeight="1" x14ac:dyDescent="0.25">
      <c r="D821" s="163"/>
      <c r="E821" s="163"/>
      <c r="F821" s="163"/>
      <c r="G821" s="163"/>
      <c r="H821" s="163"/>
      <c r="I821" s="163"/>
      <c r="J821" s="163"/>
      <c r="K821" s="163"/>
      <c r="L821" s="163"/>
      <c r="M821" s="163"/>
      <c r="N821" s="163"/>
      <c r="O821" s="847" t="s">
        <v>2032</v>
      </c>
      <c r="P821" s="872" t="s">
        <v>2033</v>
      </c>
      <c r="Q821" s="849">
        <v>645</v>
      </c>
      <c r="R821" s="855" t="s">
        <v>1335</v>
      </c>
      <c r="S821" s="879">
        <v>12</v>
      </c>
      <c r="T821" s="855"/>
    </row>
    <row r="822" spans="4:20" ht="30" customHeight="1" x14ac:dyDescent="0.25">
      <c r="D822" s="163"/>
      <c r="E822" s="163"/>
      <c r="F822" s="163"/>
      <c r="G822" s="163"/>
      <c r="H822" s="163"/>
      <c r="I822" s="163"/>
      <c r="J822" s="163"/>
      <c r="K822" s="163"/>
      <c r="L822" s="163"/>
      <c r="M822" s="163"/>
      <c r="N822" s="163"/>
      <c r="O822" s="847" t="s">
        <v>2034</v>
      </c>
      <c r="P822" s="872" t="s">
        <v>2035</v>
      </c>
      <c r="Q822" s="849">
        <v>646</v>
      </c>
      <c r="R822" s="855" t="s">
        <v>1335</v>
      </c>
      <c r="S822" s="879">
        <v>12</v>
      </c>
      <c r="T822" s="855"/>
    </row>
    <row r="823" spans="4:20" ht="30" customHeight="1" x14ac:dyDescent="0.25">
      <c r="D823" s="163"/>
      <c r="E823" s="163"/>
      <c r="F823" s="163"/>
      <c r="G823" s="163"/>
      <c r="H823" s="163"/>
      <c r="I823" s="163"/>
      <c r="J823" s="169">
        <v>3</v>
      </c>
      <c r="K823" s="163"/>
      <c r="L823" s="163"/>
      <c r="M823" s="163"/>
      <c r="N823" s="170">
        <v>3</v>
      </c>
      <c r="O823" s="852" t="s">
        <v>2036</v>
      </c>
      <c r="P823" s="844" t="s">
        <v>2037</v>
      </c>
      <c r="Q823" s="845"/>
      <c r="R823" s="845"/>
      <c r="S823" s="846"/>
      <c r="T823" s="845"/>
    </row>
    <row r="824" spans="4:20" ht="30" customHeight="1" x14ac:dyDescent="0.25">
      <c r="D824" s="163"/>
      <c r="E824" s="163"/>
      <c r="F824" s="163"/>
      <c r="G824" s="163"/>
      <c r="H824" s="163"/>
      <c r="I824" s="163"/>
      <c r="J824" s="163"/>
      <c r="K824" s="163"/>
      <c r="L824" s="163"/>
      <c r="M824" s="163"/>
      <c r="N824" s="163"/>
      <c r="O824" s="847" t="s">
        <v>2038</v>
      </c>
      <c r="P824" s="872" t="s">
        <v>2039</v>
      </c>
      <c r="Q824" s="849">
        <v>647</v>
      </c>
      <c r="R824" s="850" t="s">
        <v>2015</v>
      </c>
      <c r="S824" s="879">
        <v>140</v>
      </c>
      <c r="T824" s="850"/>
    </row>
    <row r="825" spans="4:20" ht="30" customHeight="1" x14ac:dyDescent="0.25">
      <c r="D825" s="163"/>
      <c r="E825" s="163"/>
      <c r="F825" s="163"/>
      <c r="G825" s="163"/>
      <c r="H825" s="163"/>
      <c r="I825" s="163"/>
      <c r="J825" s="163"/>
      <c r="K825" s="163"/>
      <c r="L825" s="163"/>
      <c r="M825" s="163"/>
      <c r="N825" s="163"/>
      <c r="O825" s="847" t="s">
        <v>2040</v>
      </c>
      <c r="P825" s="872" t="s">
        <v>2041</v>
      </c>
      <c r="Q825" s="849">
        <v>648</v>
      </c>
      <c r="R825" s="850" t="s">
        <v>2015</v>
      </c>
      <c r="S825" s="879">
        <v>200</v>
      </c>
      <c r="T825" s="850"/>
    </row>
    <row r="826" spans="4:20" ht="30" customHeight="1" x14ac:dyDescent="0.25">
      <c r="D826" s="163"/>
      <c r="E826" s="163"/>
      <c r="F826" s="163"/>
      <c r="G826" s="163"/>
      <c r="H826" s="163"/>
      <c r="I826" s="163"/>
      <c r="J826" s="163"/>
      <c r="K826" s="163"/>
      <c r="L826" s="163"/>
      <c r="M826" s="163"/>
      <c r="N826" s="163"/>
      <c r="O826" s="847" t="s">
        <v>2042</v>
      </c>
      <c r="P826" s="872" t="s">
        <v>2043</v>
      </c>
      <c r="Q826" s="849">
        <v>649</v>
      </c>
      <c r="R826" s="850" t="s">
        <v>2015</v>
      </c>
      <c r="S826" s="879">
        <v>100</v>
      </c>
      <c r="T826" s="850"/>
    </row>
    <row r="827" spans="4:20" ht="30" customHeight="1" x14ac:dyDescent="0.25">
      <c r="D827" s="163"/>
      <c r="E827" s="163"/>
      <c r="F827" s="163"/>
      <c r="G827" s="163"/>
      <c r="H827" s="163"/>
      <c r="I827" s="163"/>
      <c r="J827" s="169">
        <v>5</v>
      </c>
      <c r="K827" s="163"/>
      <c r="L827" s="163"/>
      <c r="M827" s="163"/>
      <c r="N827" s="170">
        <v>5</v>
      </c>
      <c r="O827" s="852" t="s">
        <v>2044</v>
      </c>
      <c r="P827" s="844" t="s">
        <v>188</v>
      </c>
      <c r="Q827" s="845"/>
      <c r="R827" s="845"/>
      <c r="S827" s="846"/>
      <c r="T827" s="845"/>
    </row>
    <row r="828" spans="4:20" ht="30" customHeight="1" x14ac:dyDescent="0.25">
      <c r="D828" s="163"/>
      <c r="E828" s="163"/>
      <c r="F828" s="163"/>
      <c r="G828" s="163"/>
      <c r="H828" s="163"/>
      <c r="I828" s="163"/>
      <c r="J828" s="163"/>
      <c r="K828" s="163"/>
      <c r="L828" s="163"/>
      <c r="M828" s="163"/>
      <c r="N828" s="163"/>
      <c r="O828" s="847" t="s">
        <v>2045</v>
      </c>
      <c r="P828" s="872" t="s">
        <v>2046</v>
      </c>
      <c r="Q828" s="865">
        <v>650</v>
      </c>
      <c r="R828" s="850" t="s">
        <v>2015</v>
      </c>
      <c r="S828" s="879">
        <v>2200</v>
      </c>
      <c r="T828" s="850"/>
    </row>
    <row r="829" spans="4:20" ht="30" customHeight="1" x14ac:dyDescent="0.25">
      <c r="D829" s="163"/>
      <c r="E829" s="163"/>
      <c r="F829" s="163"/>
      <c r="G829" s="163"/>
      <c r="H829" s="163"/>
      <c r="I829" s="163"/>
      <c r="J829" s="163"/>
      <c r="K829" s="163"/>
      <c r="L829" s="163"/>
      <c r="M829" s="163"/>
      <c r="N829" s="163"/>
      <c r="O829" s="847" t="s">
        <v>2047</v>
      </c>
      <c r="P829" s="872" t="s">
        <v>2048</v>
      </c>
      <c r="Q829" s="849">
        <v>651</v>
      </c>
      <c r="R829" s="850" t="s">
        <v>2015</v>
      </c>
      <c r="S829" s="879">
        <v>500</v>
      </c>
      <c r="T829" s="850"/>
    </row>
    <row r="830" spans="4:20" ht="30" customHeight="1" x14ac:dyDescent="0.25">
      <c r="D830" s="163"/>
      <c r="E830" s="163"/>
      <c r="F830" s="163"/>
      <c r="G830" s="163"/>
      <c r="H830" s="163"/>
      <c r="I830" s="163"/>
      <c r="J830" s="163"/>
      <c r="K830" s="163"/>
      <c r="L830" s="163"/>
      <c r="M830" s="163"/>
      <c r="N830" s="163"/>
      <c r="O830" s="847" t="s">
        <v>2049</v>
      </c>
      <c r="P830" s="872" t="s">
        <v>2050</v>
      </c>
      <c r="Q830" s="849">
        <v>652</v>
      </c>
      <c r="R830" s="850" t="s">
        <v>2015</v>
      </c>
      <c r="S830" s="879">
        <v>1000</v>
      </c>
      <c r="T830" s="850"/>
    </row>
    <row r="831" spans="4:20" ht="30" customHeight="1" x14ac:dyDescent="0.25">
      <c r="D831" s="163"/>
      <c r="E831" s="163"/>
      <c r="F831" s="163"/>
      <c r="G831" s="163"/>
      <c r="H831" s="163"/>
      <c r="I831" s="163"/>
      <c r="J831" s="163"/>
      <c r="K831" s="163"/>
      <c r="L831" s="163"/>
      <c r="M831" s="163"/>
      <c r="N831" s="163"/>
      <c r="O831" s="847" t="s">
        <v>2051</v>
      </c>
      <c r="P831" s="872" t="s">
        <v>2052</v>
      </c>
      <c r="Q831" s="849">
        <v>653</v>
      </c>
      <c r="R831" s="850" t="s">
        <v>2015</v>
      </c>
      <c r="S831" s="879">
        <v>200</v>
      </c>
      <c r="T831" s="850"/>
    </row>
    <row r="832" spans="4:20" ht="30" customHeight="1" x14ac:dyDescent="0.25">
      <c r="D832" s="163"/>
      <c r="E832" s="163"/>
      <c r="F832" s="163"/>
      <c r="G832" s="163"/>
      <c r="H832" s="163"/>
      <c r="I832" s="163"/>
      <c r="J832" s="163"/>
      <c r="K832" s="163"/>
      <c r="L832" s="163"/>
      <c r="M832" s="163"/>
      <c r="N832" s="163"/>
      <c r="O832" s="847" t="s">
        <v>2053</v>
      </c>
      <c r="P832" s="872" t="s">
        <v>2054</v>
      </c>
      <c r="Q832" s="849">
        <v>654</v>
      </c>
      <c r="R832" s="850" t="s">
        <v>2015</v>
      </c>
      <c r="S832" s="879">
        <v>4000</v>
      </c>
      <c r="T832" s="850"/>
    </row>
    <row r="833" spans="4:21" ht="30" customHeight="1" x14ac:dyDescent="0.25">
      <c r="D833" s="163"/>
      <c r="E833" s="163"/>
      <c r="F833" s="163"/>
      <c r="G833" s="163"/>
      <c r="H833" s="163"/>
      <c r="I833" s="163"/>
      <c r="J833" s="169">
        <v>1</v>
      </c>
      <c r="K833" s="163"/>
      <c r="L833" s="163"/>
      <c r="M833" s="163"/>
      <c r="N833" s="170">
        <v>2</v>
      </c>
      <c r="O833" s="852" t="s">
        <v>2055</v>
      </c>
      <c r="P833" s="844" t="s">
        <v>2056</v>
      </c>
      <c r="Q833" s="845"/>
      <c r="R833" s="845"/>
      <c r="S833" s="846"/>
      <c r="T833" s="845"/>
    </row>
    <row r="834" spans="4:21" ht="30" customHeight="1" x14ac:dyDescent="0.25">
      <c r="D834" s="163"/>
      <c r="E834" s="163"/>
      <c r="F834" s="163"/>
      <c r="G834" s="163"/>
      <c r="H834" s="163"/>
      <c r="I834" s="163"/>
      <c r="J834" s="163"/>
      <c r="K834" s="163"/>
      <c r="L834" s="163"/>
      <c r="M834" s="163"/>
      <c r="N834" s="163"/>
      <c r="O834" s="988" t="s">
        <v>2057</v>
      </c>
      <c r="P834" s="990" t="s">
        <v>2058</v>
      </c>
      <c r="Q834" s="849">
        <v>655</v>
      </c>
      <c r="R834" s="855" t="s">
        <v>2059</v>
      </c>
      <c r="S834" s="879">
        <v>576</v>
      </c>
      <c r="T834" s="855"/>
    </row>
    <row r="835" spans="4:21" ht="30" customHeight="1" x14ac:dyDescent="0.25">
      <c r="D835" s="163"/>
      <c r="E835" s="163"/>
      <c r="F835" s="163"/>
      <c r="G835" s="163"/>
      <c r="H835" s="163"/>
      <c r="I835" s="163"/>
      <c r="J835" s="163"/>
      <c r="K835" s="163"/>
      <c r="L835" s="163"/>
      <c r="M835" s="163"/>
      <c r="N835" s="163"/>
      <c r="O835" s="988"/>
      <c r="P835" s="990"/>
      <c r="Q835" s="849">
        <v>656</v>
      </c>
      <c r="R835" s="855" t="s">
        <v>2060</v>
      </c>
      <c r="S835" s="879">
        <v>10</v>
      </c>
      <c r="T835" s="855"/>
    </row>
    <row r="836" spans="4:21" ht="30" customHeight="1" x14ac:dyDescent="0.25">
      <c r="D836" s="163"/>
      <c r="E836" s="163"/>
      <c r="F836" s="164">
        <v>4</v>
      </c>
      <c r="G836" s="163"/>
      <c r="H836" s="163"/>
      <c r="I836" s="169">
        <f>SUM(J837:J856)</f>
        <v>14</v>
      </c>
      <c r="J836" s="163"/>
      <c r="K836" s="163"/>
      <c r="L836" s="163"/>
      <c r="M836" s="170">
        <f>SUM(N837:N856)</f>
        <v>19</v>
      </c>
      <c r="N836" s="163"/>
      <c r="O836" s="840">
        <v>2.15</v>
      </c>
      <c r="P836" s="841" t="s">
        <v>2061</v>
      </c>
      <c r="Q836" s="840"/>
      <c r="R836" s="840"/>
      <c r="S836" s="842"/>
      <c r="T836" s="840"/>
      <c r="U836" s="212">
        <v>2</v>
      </c>
    </row>
    <row r="837" spans="4:21" ht="30" customHeight="1" x14ac:dyDescent="0.25">
      <c r="D837" s="163"/>
      <c r="E837" s="163"/>
      <c r="F837" s="163"/>
      <c r="G837" s="163"/>
      <c r="H837" s="163"/>
      <c r="I837" s="163"/>
      <c r="J837" s="169">
        <v>5</v>
      </c>
      <c r="K837" s="163"/>
      <c r="L837" s="163"/>
      <c r="M837" s="163"/>
      <c r="N837" s="170">
        <v>7</v>
      </c>
      <c r="O837" s="852" t="s">
        <v>2062</v>
      </c>
      <c r="P837" s="844" t="s">
        <v>2063</v>
      </c>
      <c r="Q837" s="845"/>
      <c r="R837" s="845"/>
      <c r="S837" s="846"/>
      <c r="T837" s="845"/>
    </row>
    <row r="838" spans="4:21" ht="30" customHeight="1" x14ac:dyDescent="0.25">
      <c r="D838" s="163"/>
      <c r="E838" s="163"/>
      <c r="F838" s="163"/>
      <c r="G838" s="163"/>
      <c r="H838" s="163"/>
      <c r="I838" s="163"/>
      <c r="J838" s="163"/>
      <c r="K838" s="163"/>
      <c r="L838" s="163"/>
      <c r="M838" s="163"/>
      <c r="N838" s="163"/>
      <c r="O838" s="988" t="s">
        <v>2064</v>
      </c>
      <c r="P838" s="992" t="s">
        <v>2065</v>
      </c>
      <c r="Q838" s="849">
        <v>657</v>
      </c>
      <c r="R838" s="850" t="s">
        <v>2066</v>
      </c>
      <c r="S838" s="879">
        <v>50</v>
      </c>
      <c r="T838" s="850"/>
    </row>
    <row r="839" spans="4:21" ht="30" customHeight="1" x14ac:dyDescent="0.25">
      <c r="D839" s="163"/>
      <c r="E839" s="163"/>
      <c r="F839" s="163"/>
      <c r="G839" s="163"/>
      <c r="H839" s="163"/>
      <c r="I839" s="163"/>
      <c r="J839" s="163"/>
      <c r="K839" s="163"/>
      <c r="L839" s="163"/>
      <c r="M839" s="163"/>
      <c r="N839" s="163"/>
      <c r="O839" s="988"/>
      <c r="P839" s="992"/>
      <c r="Q839" s="849">
        <v>658</v>
      </c>
      <c r="R839" s="850" t="s">
        <v>2067</v>
      </c>
      <c r="S839" s="879">
        <v>1</v>
      </c>
      <c r="T839" s="850"/>
    </row>
    <row r="840" spans="4:21" ht="30" customHeight="1" x14ac:dyDescent="0.25">
      <c r="D840" s="163"/>
      <c r="E840" s="163"/>
      <c r="F840" s="163"/>
      <c r="G840" s="163"/>
      <c r="H840" s="163"/>
      <c r="I840" s="163"/>
      <c r="J840" s="163"/>
      <c r="K840" s="163"/>
      <c r="L840" s="163"/>
      <c r="M840" s="163"/>
      <c r="N840" s="163"/>
      <c r="O840" s="847" t="s">
        <v>2068</v>
      </c>
      <c r="P840" s="848" t="s">
        <v>2069</v>
      </c>
      <c r="Q840" s="849">
        <v>659</v>
      </c>
      <c r="R840" s="850" t="s">
        <v>2070</v>
      </c>
      <c r="S840" s="879">
        <v>2000</v>
      </c>
      <c r="T840" s="850"/>
    </row>
    <row r="841" spans="4:21" ht="30" customHeight="1" x14ac:dyDescent="0.25">
      <c r="D841" s="163"/>
      <c r="E841" s="163"/>
      <c r="F841" s="163"/>
      <c r="G841" s="163"/>
      <c r="H841" s="163"/>
      <c r="I841" s="163"/>
      <c r="J841" s="163"/>
      <c r="K841" s="163"/>
      <c r="L841" s="163"/>
      <c r="M841" s="163"/>
      <c r="N841" s="163"/>
      <c r="O841" s="847" t="s">
        <v>2071</v>
      </c>
      <c r="P841" s="848" t="s">
        <v>2072</v>
      </c>
      <c r="Q841" s="849">
        <v>660</v>
      </c>
      <c r="R841" s="850" t="s">
        <v>2073</v>
      </c>
      <c r="S841" s="879">
        <v>4500</v>
      </c>
      <c r="T841" s="850"/>
    </row>
    <row r="842" spans="4:21" ht="30" customHeight="1" x14ac:dyDescent="0.25">
      <c r="D842" s="163"/>
      <c r="E842" s="163"/>
      <c r="F842" s="163"/>
      <c r="G842" s="163"/>
      <c r="H842" s="163"/>
      <c r="I842" s="163"/>
      <c r="J842" s="163"/>
      <c r="K842" s="163"/>
      <c r="L842" s="163"/>
      <c r="M842" s="163"/>
      <c r="N842" s="163"/>
      <c r="O842" s="988" t="s">
        <v>2074</v>
      </c>
      <c r="P842" s="992" t="s">
        <v>2075</v>
      </c>
      <c r="Q842" s="849">
        <v>661</v>
      </c>
      <c r="R842" s="850" t="s">
        <v>2076</v>
      </c>
      <c r="S842" s="879">
        <v>5000</v>
      </c>
      <c r="T842" s="850"/>
    </row>
    <row r="843" spans="4:21" ht="30" customHeight="1" x14ac:dyDescent="0.25">
      <c r="D843" s="163"/>
      <c r="E843" s="163"/>
      <c r="F843" s="163"/>
      <c r="G843" s="163"/>
      <c r="H843" s="163"/>
      <c r="I843" s="163"/>
      <c r="J843" s="163"/>
      <c r="K843" s="163"/>
      <c r="L843" s="163"/>
      <c r="M843" s="163"/>
      <c r="N843" s="163"/>
      <c r="O843" s="988"/>
      <c r="P843" s="992"/>
      <c r="Q843" s="849">
        <v>662</v>
      </c>
      <c r="R843" s="850" t="s">
        <v>2077</v>
      </c>
      <c r="S843" s="879">
        <v>1</v>
      </c>
      <c r="T843" s="850"/>
    </row>
    <row r="844" spans="4:21" ht="30" customHeight="1" x14ac:dyDescent="0.25">
      <c r="D844" s="163"/>
      <c r="E844" s="163"/>
      <c r="F844" s="163"/>
      <c r="G844" s="163"/>
      <c r="H844" s="163"/>
      <c r="I844" s="163"/>
      <c r="J844" s="163"/>
      <c r="K844" s="163"/>
      <c r="L844" s="163"/>
      <c r="M844" s="163"/>
      <c r="N844" s="163"/>
      <c r="O844" s="847" t="s">
        <v>2078</v>
      </c>
      <c r="P844" s="848" t="s">
        <v>2079</v>
      </c>
      <c r="Q844" s="849">
        <v>663</v>
      </c>
      <c r="R844" s="850" t="s">
        <v>2076</v>
      </c>
      <c r="S844" s="879">
        <v>1000</v>
      </c>
      <c r="T844" s="850"/>
    </row>
    <row r="845" spans="4:21" ht="30" customHeight="1" x14ac:dyDescent="0.25">
      <c r="D845" s="163"/>
      <c r="E845" s="163"/>
      <c r="F845" s="163"/>
      <c r="G845" s="163"/>
      <c r="H845" s="163"/>
      <c r="I845" s="163"/>
      <c r="J845" s="169">
        <v>2</v>
      </c>
      <c r="K845" s="163"/>
      <c r="L845" s="163"/>
      <c r="M845" s="163"/>
      <c r="N845" s="170">
        <v>4</v>
      </c>
      <c r="O845" s="852" t="s">
        <v>2080</v>
      </c>
      <c r="P845" s="844" t="s">
        <v>192</v>
      </c>
      <c r="Q845" s="845"/>
      <c r="R845" s="845"/>
      <c r="S845" s="846"/>
      <c r="T845" s="845"/>
    </row>
    <row r="846" spans="4:21" ht="30" customHeight="1" x14ac:dyDescent="0.25">
      <c r="D846" s="163"/>
      <c r="E846" s="163"/>
      <c r="F846" s="163"/>
      <c r="G846" s="163"/>
      <c r="H846" s="163"/>
      <c r="I846" s="163"/>
      <c r="J846" s="163"/>
      <c r="K846" s="163"/>
      <c r="L846" s="163"/>
      <c r="M846" s="163"/>
      <c r="N846" s="163"/>
      <c r="O846" s="988" t="s">
        <v>2081</v>
      </c>
      <c r="P846" s="991" t="s">
        <v>2082</v>
      </c>
      <c r="Q846" s="849">
        <v>664</v>
      </c>
      <c r="R846" s="850" t="s">
        <v>617</v>
      </c>
      <c r="S846" s="879">
        <v>20</v>
      </c>
      <c r="T846" s="850"/>
    </row>
    <row r="847" spans="4:21" ht="30" customHeight="1" x14ac:dyDescent="0.25">
      <c r="D847" s="163"/>
      <c r="E847" s="163"/>
      <c r="F847" s="163"/>
      <c r="G847" s="163"/>
      <c r="H847" s="163"/>
      <c r="I847" s="163"/>
      <c r="J847" s="163"/>
      <c r="K847" s="163"/>
      <c r="L847" s="163"/>
      <c r="M847" s="163"/>
      <c r="N847" s="163"/>
      <c r="O847" s="988"/>
      <c r="P847" s="991"/>
      <c r="Q847" s="849">
        <v>665</v>
      </c>
      <c r="R847" s="850" t="s">
        <v>2077</v>
      </c>
      <c r="S847" s="879">
        <v>1</v>
      </c>
      <c r="T847" s="850"/>
    </row>
    <row r="848" spans="4:21" ht="30" customHeight="1" x14ac:dyDescent="0.25">
      <c r="D848" s="163"/>
      <c r="E848" s="163"/>
      <c r="F848" s="163"/>
      <c r="G848" s="163"/>
      <c r="H848" s="163"/>
      <c r="I848" s="163"/>
      <c r="J848" s="163"/>
      <c r="K848" s="163"/>
      <c r="L848" s="163"/>
      <c r="M848" s="163"/>
      <c r="N848" s="163"/>
      <c r="O848" s="988" t="s">
        <v>2083</v>
      </c>
      <c r="P848" s="991" t="s">
        <v>2084</v>
      </c>
      <c r="Q848" s="849">
        <v>666</v>
      </c>
      <c r="R848" s="850" t="s">
        <v>2085</v>
      </c>
      <c r="S848" s="879">
        <v>27000</v>
      </c>
      <c r="T848" s="850"/>
    </row>
    <row r="849" spans="4:21" ht="30" customHeight="1" x14ac:dyDescent="0.25">
      <c r="D849" s="163"/>
      <c r="E849" s="163"/>
      <c r="F849" s="163"/>
      <c r="G849" s="163"/>
      <c r="H849" s="163"/>
      <c r="I849" s="163"/>
      <c r="J849" s="163"/>
      <c r="K849" s="163"/>
      <c r="L849" s="163"/>
      <c r="M849" s="163"/>
      <c r="N849" s="163"/>
      <c r="O849" s="988"/>
      <c r="P849" s="991"/>
      <c r="Q849" s="849">
        <v>667</v>
      </c>
      <c r="R849" s="850" t="s">
        <v>313</v>
      </c>
      <c r="S849" s="879">
        <v>1</v>
      </c>
      <c r="T849" s="850"/>
    </row>
    <row r="850" spans="4:21" ht="30" customHeight="1" x14ac:dyDescent="0.25">
      <c r="D850" s="163"/>
      <c r="E850" s="163"/>
      <c r="F850" s="163"/>
      <c r="G850" s="163"/>
      <c r="H850" s="163"/>
      <c r="I850" s="163"/>
      <c r="J850" s="169">
        <v>4</v>
      </c>
      <c r="K850" s="163"/>
      <c r="L850" s="163"/>
      <c r="M850" s="163"/>
      <c r="N850" s="170">
        <v>5</v>
      </c>
      <c r="O850" s="852" t="s">
        <v>2086</v>
      </c>
      <c r="P850" s="844" t="s">
        <v>2087</v>
      </c>
      <c r="Q850" s="845"/>
      <c r="R850" s="845"/>
      <c r="S850" s="846"/>
      <c r="T850" s="845"/>
    </row>
    <row r="851" spans="4:21" ht="30" customHeight="1" x14ac:dyDescent="0.25">
      <c r="D851" s="163"/>
      <c r="E851" s="163"/>
      <c r="F851" s="163"/>
      <c r="G851" s="163"/>
      <c r="H851" s="163"/>
      <c r="I851" s="163"/>
      <c r="J851" s="163"/>
      <c r="K851" s="163"/>
      <c r="L851" s="163"/>
      <c r="M851" s="163"/>
      <c r="N851" s="163"/>
      <c r="O851" s="988" t="s">
        <v>2081</v>
      </c>
      <c r="P851" s="991" t="s">
        <v>2088</v>
      </c>
      <c r="Q851" s="849">
        <v>668</v>
      </c>
      <c r="R851" s="850" t="s">
        <v>2089</v>
      </c>
      <c r="S851" s="879">
        <v>15</v>
      </c>
      <c r="T851" s="850"/>
    </row>
    <row r="852" spans="4:21" ht="30" customHeight="1" x14ac:dyDescent="0.25">
      <c r="D852" s="163"/>
      <c r="E852" s="163"/>
      <c r="F852" s="163"/>
      <c r="G852" s="163"/>
      <c r="H852" s="163"/>
      <c r="I852" s="163"/>
      <c r="J852" s="163"/>
      <c r="K852" s="163"/>
      <c r="L852" s="163"/>
      <c r="M852" s="163"/>
      <c r="N852" s="163"/>
      <c r="O852" s="988"/>
      <c r="P852" s="991"/>
      <c r="Q852" s="849">
        <v>669</v>
      </c>
      <c r="R852" s="850" t="s">
        <v>965</v>
      </c>
      <c r="S852" s="879">
        <v>1</v>
      </c>
      <c r="T852" s="850"/>
    </row>
    <row r="853" spans="4:21" ht="30" customHeight="1" x14ac:dyDescent="0.25">
      <c r="D853" s="163"/>
      <c r="E853" s="163"/>
      <c r="F853" s="163"/>
      <c r="G853" s="163"/>
      <c r="H853" s="163"/>
      <c r="I853" s="163"/>
      <c r="J853" s="163"/>
      <c r="K853" s="163"/>
      <c r="L853" s="163"/>
      <c r="M853" s="163"/>
      <c r="N853" s="163"/>
      <c r="O853" s="847" t="s">
        <v>2083</v>
      </c>
      <c r="P853" s="872" t="s">
        <v>2090</v>
      </c>
      <c r="Q853" s="849">
        <v>670</v>
      </c>
      <c r="R853" s="850" t="s">
        <v>313</v>
      </c>
      <c r="S853" s="879">
        <v>1</v>
      </c>
      <c r="T853" s="850"/>
    </row>
    <row r="854" spans="4:21" ht="30" customHeight="1" x14ac:dyDescent="0.25">
      <c r="D854" s="163"/>
      <c r="E854" s="163"/>
      <c r="F854" s="163"/>
      <c r="G854" s="163"/>
      <c r="H854" s="163"/>
      <c r="I854" s="163"/>
      <c r="J854" s="163"/>
      <c r="K854" s="163"/>
      <c r="L854" s="163"/>
      <c r="M854" s="163"/>
      <c r="N854" s="163"/>
      <c r="O854" s="847" t="s">
        <v>2091</v>
      </c>
      <c r="P854" s="872" t="s">
        <v>2092</v>
      </c>
      <c r="Q854" s="849">
        <v>671</v>
      </c>
      <c r="R854" s="850" t="s">
        <v>617</v>
      </c>
      <c r="S854" s="879">
        <v>40</v>
      </c>
      <c r="T854" s="850"/>
    </row>
    <row r="855" spans="4:21" ht="30" customHeight="1" x14ac:dyDescent="0.25">
      <c r="D855" s="163"/>
      <c r="E855" s="163"/>
      <c r="F855" s="163"/>
      <c r="G855" s="163"/>
      <c r="H855" s="163"/>
      <c r="I855" s="163"/>
      <c r="J855" s="163"/>
      <c r="K855" s="163"/>
      <c r="L855" s="163"/>
      <c r="M855" s="163"/>
      <c r="N855" s="163"/>
      <c r="O855" s="847" t="s">
        <v>2093</v>
      </c>
      <c r="P855" s="872" t="s">
        <v>2094</v>
      </c>
      <c r="Q855" s="849">
        <v>672</v>
      </c>
      <c r="R855" s="850" t="s">
        <v>2095</v>
      </c>
      <c r="S855" s="879">
        <v>20</v>
      </c>
      <c r="T855" s="850"/>
    </row>
    <row r="856" spans="4:21" ht="30" customHeight="1" x14ac:dyDescent="0.25">
      <c r="D856" s="163"/>
      <c r="E856" s="163"/>
      <c r="F856" s="163"/>
      <c r="G856" s="163"/>
      <c r="H856" s="163"/>
      <c r="I856" s="163"/>
      <c r="J856" s="169">
        <v>3</v>
      </c>
      <c r="K856" s="163"/>
      <c r="L856" s="163"/>
      <c r="M856" s="163"/>
      <c r="N856" s="170">
        <v>3</v>
      </c>
      <c r="O856" s="852" t="s">
        <v>2096</v>
      </c>
      <c r="P856" s="844" t="s">
        <v>2097</v>
      </c>
      <c r="Q856" s="845"/>
      <c r="R856" s="845"/>
      <c r="S856" s="846"/>
      <c r="T856" s="845"/>
    </row>
    <row r="857" spans="4:21" ht="30" customHeight="1" x14ac:dyDescent="0.25">
      <c r="D857" s="163"/>
      <c r="E857" s="163"/>
      <c r="F857" s="163"/>
      <c r="G857" s="163"/>
      <c r="H857" s="163"/>
      <c r="I857" s="163"/>
      <c r="J857" s="163"/>
      <c r="K857" s="163"/>
      <c r="L857" s="163"/>
      <c r="M857" s="163"/>
      <c r="N857" s="163"/>
      <c r="O857" s="847" t="s">
        <v>2098</v>
      </c>
      <c r="P857" s="872" t="s">
        <v>2099</v>
      </c>
      <c r="Q857" s="849">
        <v>673</v>
      </c>
      <c r="R857" s="850" t="s">
        <v>2089</v>
      </c>
      <c r="S857" s="879">
        <v>6</v>
      </c>
      <c r="T857" s="850"/>
    </row>
    <row r="858" spans="4:21" ht="30" customHeight="1" x14ac:dyDescent="0.25">
      <c r="D858" s="163"/>
      <c r="E858" s="163"/>
      <c r="F858" s="163"/>
      <c r="G858" s="163"/>
      <c r="H858" s="163"/>
      <c r="I858" s="163"/>
      <c r="J858" s="163"/>
      <c r="K858" s="163"/>
      <c r="L858" s="163"/>
      <c r="M858" s="163"/>
      <c r="N858" s="163"/>
      <c r="O858" s="847" t="s">
        <v>2100</v>
      </c>
      <c r="P858" s="872" t="s">
        <v>2101</v>
      </c>
      <c r="Q858" s="849">
        <v>674</v>
      </c>
      <c r="R858" s="850" t="s">
        <v>2089</v>
      </c>
      <c r="S858" s="879">
        <v>20</v>
      </c>
      <c r="T858" s="850"/>
    </row>
    <row r="859" spans="4:21" ht="30" customHeight="1" x14ac:dyDescent="0.25">
      <c r="D859" s="163"/>
      <c r="E859" s="163"/>
      <c r="F859" s="163"/>
      <c r="G859" s="163"/>
      <c r="H859" s="163"/>
      <c r="I859" s="163"/>
      <c r="J859" s="163"/>
      <c r="K859" s="163"/>
      <c r="L859" s="163"/>
      <c r="M859" s="163"/>
      <c r="N859" s="163"/>
      <c r="O859" s="847" t="s">
        <v>2102</v>
      </c>
      <c r="P859" s="872" t="s">
        <v>2103</v>
      </c>
      <c r="Q859" s="849">
        <v>675</v>
      </c>
      <c r="R859" s="850" t="s">
        <v>2104</v>
      </c>
      <c r="S859" s="879">
        <v>4</v>
      </c>
      <c r="T859" s="850"/>
    </row>
    <row r="860" spans="4:21" ht="30" customHeight="1" x14ac:dyDescent="0.25">
      <c r="D860" s="163"/>
      <c r="E860" s="163"/>
      <c r="F860" s="164">
        <v>1</v>
      </c>
      <c r="G860" s="163"/>
      <c r="H860" s="163"/>
      <c r="I860" s="169">
        <f>SUM(J861)</f>
        <v>11</v>
      </c>
      <c r="J860" s="163"/>
      <c r="K860" s="163"/>
      <c r="L860" s="163"/>
      <c r="M860" s="170">
        <f>SUM(N861)</f>
        <v>11</v>
      </c>
      <c r="N860" s="163"/>
      <c r="O860" s="840">
        <v>2.16</v>
      </c>
      <c r="P860" s="841" t="s">
        <v>2105</v>
      </c>
      <c r="Q860" s="840"/>
      <c r="R860" s="840"/>
      <c r="S860" s="842"/>
      <c r="T860" s="840"/>
      <c r="U860" s="213">
        <v>5</v>
      </c>
    </row>
    <row r="861" spans="4:21" ht="30" customHeight="1" x14ac:dyDescent="0.25">
      <c r="D861" s="163"/>
      <c r="E861" s="163"/>
      <c r="F861" s="163"/>
      <c r="G861" s="163"/>
      <c r="H861" s="163"/>
      <c r="I861" s="163"/>
      <c r="J861" s="169">
        <v>11</v>
      </c>
      <c r="K861" s="163"/>
      <c r="L861" s="163"/>
      <c r="M861" s="163"/>
      <c r="N861" s="170">
        <v>11</v>
      </c>
      <c r="O861" s="852" t="s">
        <v>2106</v>
      </c>
      <c r="P861" s="844" t="s">
        <v>197</v>
      </c>
      <c r="Q861" s="845"/>
      <c r="R861" s="845"/>
      <c r="S861" s="846"/>
      <c r="T861" s="845"/>
    </row>
    <row r="862" spans="4:21" ht="30" customHeight="1" x14ac:dyDescent="0.25">
      <c r="D862" s="163"/>
      <c r="E862" s="163"/>
      <c r="F862" s="163"/>
      <c r="G862" s="163"/>
      <c r="H862" s="163"/>
      <c r="I862" s="163"/>
      <c r="J862" s="163"/>
      <c r="K862" s="163"/>
      <c r="L862" s="163"/>
      <c r="M862" s="163"/>
      <c r="N862" s="163"/>
      <c r="O862" s="847" t="s">
        <v>2107</v>
      </c>
      <c r="P862" s="848" t="s">
        <v>2108</v>
      </c>
      <c r="Q862" s="849">
        <v>676</v>
      </c>
      <c r="R862" s="850" t="s">
        <v>2109</v>
      </c>
      <c r="S862" s="879">
        <v>1</v>
      </c>
      <c r="T862" s="850"/>
    </row>
    <row r="863" spans="4:21" ht="30" customHeight="1" x14ac:dyDescent="0.25">
      <c r="D863" s="163"/>
      <c r="E863" s="163"/>
      <c r="F863" s="163"/>
      <c r="G863" s="163"/>
      <c r="H863" s="163"/>
      <c r="I863" s="163"/>
      <c r="J863" s="163"/>
      <c r="K863" s="163"/>
      <c r="L863" s="163"/>
      <c r="M863" s="163"/>
      <c r="N863" s="163"/>
      <c r="O863" s="847" t="s">
        <v>2110</v>
      </c>
      <c r="P863" s="848" t="s">
        <v>2111</v>
      </c>
      <c r="Q863" s="849">
        <v>677</v>
      </c>
      <c r="R863" s="855" t="s">
        <v>2112</v>
      </c>
      <c r="S863" s="879">
        <v>1</v>
      </c>
      <c r="T863" s="855"/>
    </row>
    <row r="864" spans="4:21" ht="30" customHeight="1" x14ac:dyDescent="0.25">
      <c r="D864" s="163"/>
      <c r="E864" s="163"/>
      <c r="F864" s="163"/>
      <c r="G864" s="163"/>
      <c r="H864" s="163"/>
      <c r="I864" s="163"/>
      <c r="J864" s="163"/>
      <c r="K864" s="163"/>
      <c r="L864" s="163"/>
      <c r="M864" s="163"/>
      <c r="N864" s="163"/>
      <c r="O864" s="847" t="s">
        <v>2113</v>
      </c>
      <c r="P864" s="848" t="s">
        <v>2114</v>
      </c>
      <c r="Q864" s="849">
        <v>678</v>
      </c>
      <c r="R864" s="855" t="s">
        <v>809</v>
      </c>
      <c r="S864" s="879">
        <v>40</v>
      </c>
      <c r="T864" s="855"/>
    </row>
    <row r="865" spans="3:21" ht="30" customHeight="1" x14ac:dyDescent="0.25">
      <c r="D865" s="163"/>
      <c r="E865" s="163"/>
      <c r="F865" s="163"/>
      <c r="G865" s="163"/>
      <c r="H865" s="163"/>
      <c r="I865" s="163"/>
      <c r="J865" s="163"/>
      <c r="K865" s="163"/>
      <c r="L865" s="163"/>
      <c r="M865" s="163"/>
      <c r="N865" s="163"/>
      <c r="O865" s="847" t="s">
        <v>2115</v>
      </c>
      <c r="P865" s="848" t="s">
        <v>2116</v>
      </c>
      <c r="Q865" s="849">
        <v>679</v>
      </c>
      <c r="R865" s="855" t="s">
        <v>2117</v>
      </c>
      <c r="S865" s="879">
        <v>1</v>
      </c>
      <c r="T865" s="855"/>
    </row>
    <row r="866" spans="3:21" ht="30" customHeight="1" x14ac:dyDescent="0.25">
      <c r="D866" s="163"/>
      <c r="E866" s="163"/>
      <c r="F866" s="163"/>
      <c r="G866" s="163"/>
      <c r="H866" s="163"/>
      <c r="I866" s="163"/>
      <c r="J866" s="163"/>
      <c r="K866" s="163"/>
      <c r="L866" s="163"/>
      <c r="M866" s="163"/>
      <c r="N866" s="163"/>
      <c r="O866" s="847" t="s">
        <v>2118</v>
      </c>
      <c r="P866" s="848" t="s">
        <v>2119</v>
      </c>
      <c r="Q866" s="849">
        <v>680</v>
      </c>
      <c r="R866" s="855" t="s">
        <v>2120</v>
      </c>
      <c r="S866" s="879">
        <v>1</v>
      </c>
      <c r="T866" s="855"/>
    </row>
    <row r="867" spans="3:21" ht="30" customHeight="1" x14ac:dyDescent="0.25">
      <c r="D867" s="163"/>
      <c r="E867" s="163"/>
      <c r="F867" s="163"/>
      <c r="G867" s="163"/>
      <c r="H867" s="163"/>
      <c r="I867" s="163"/>
      <c r="J867" s="163"/>
      <c r="K867" s="163"/>
      <c r="L867" s="163"/>
      <c r="M867" s="163"/>
      <c r="N867" s="163"/>
      <c r="O867" s="847" t="s">
        <v>2121</v>
      </c>
      <c r="P867" s="848" t="s">
        <v>2122</v>
      </c>
      <c r="Q867" s="849">
        <v>681</v>
      </c>
      <c r="R867" s="855" t="s">
        <v>2123</v>
      </c>
      <c r="S867" s="879">
        <v>1000</v>
      </c>
      <c r="T867" s="855"/>
    </row>
    <row r="868" spans="3:21" ht="30" customHeight="1" x14ac:dyDescent="0.25">
      <c r="D868" s="163"/>
      <c r="E868" s="163"/>
      <c r="F868" s="163"/>
      <c r="G868" s="163"/>
      <c r="H868" s="163"/>
      <c r="I868" s="163"/>
      <c r="J868" s="163"/>
      <c r="K868" s="163"/>
      <c r="L868" s="163"/>
      <c r="M868" s="163"/>
      <c r="N868" s="163"/>
      <c r="O868" s="847" t="s">
        <v>2124</v>
      </c>
      <c r="P868" s="848" t="s">
        <v>2125</v>
      </c>
      <c r="Q868" s="849">
        <v>682</v>
      </c>
      <c r="R868" s="850" t="s">
        <v>1428</v>
      </c>
      <c r="S868" s="879">
        <v>4</v>
      </c>
      <c r="T868" s="850"/>
    </row>
    <row r="869" spans="3:21" ht="30" customHeight="1" x14ac:dyDescent="0.25">
      <c r="D869" s="163"/>
      <c r="E869" s="163"/>
      <c r="F869" s="163"/>
      <c r="G869" s="163"/>
      <c r="H869" s="163"/>
      <c r="I869" s="163"/>
      <c r="J869" s="163"/>
      <c r="K869" s="163"/>
      <c r="L869" s="163"/>
      <c r="M869" s="163"/>
      <c r="N869" s="163"/>
      <c r="O869" s="847" t="s">
        <v>2126</v>
      </c>
      <c r="P869" s="848" t="s">
        <v>2127</v>
      </c>
      <c r="Q869" s="849">
        <v>683</v>
      </c>
      <c r="R869" s="855" t="s">
        <v>2128</v>
      </c>
      <c r="S869" s="879">
        <v>8</v>
      </c>
      <c r="T869" s="855"/>
    </row>
    <row r="870" spans="3:21" ht="30" customHeight="1" x14ac:dyDescent="0.25">
      <c r="D870" s="163"/>
      <c r="E870" s="163"/>
      <c r="F870" s="163"/>
      <c r="G870" s="163"/>
      <c r="H870" s="163"/>
      <c r="I870" s="163"/>
      <c r="J870" s="163"/>
      <c r="K870" s="163"/>
      <c r="L870" s="163"/>
      <c r="M870" s="163"/>
      <c r="N870" s="163"/>
      <c r="O870" s="847" t="s">
        <v>2129</v>
      </c>
      <c r="P870" s="848" t="s">
        <v>2130</v>
      </c>
      <c r="Q870" s="849">
        <v>684</v>
      </c>
      <c r="R870" s="855" t="s">
        <v>2131</v>
      </c>
      <c r="S870" s="879">
        <v>400</v>
      </c>
      <c r="T870" s="855"/>
    </row>
    <row r="871" spans="3:21" ht="30" customHeight="1" x14ac:dyDescent="0.25">
      <c r="D871" s="163"/>
      <c r="E871" s="163"/>
      <c r="F871" s="163"/>
      <c r="G871" s="163"/>
      <c r="H871" s="163"/>
      <c r="I871" s="163"/>
      <c r="J871" s="163"/>
      <c r="K871" s="163"/>
      <c r="L871" s="163"/>
      <c r="M871" s="163"/>
      <c r="N871" s="163"/>
      <c r="O871" s="847" t="s">
        <v>2132</v>
      </c>
      <c r="P871" s="848" t="s">
        <v>2133</v>
      </c>
      <c r="Q871" s="849">
        <v>685</v>
      </c>
      <c r="R871" s="850" t="s">
        <v>2134</v>
      </c>
      <c r="S871" s="879">
        <v>1000</v>
      </c>
      <c r="T871" s="850"/>
    </row>
    <row r="872" spans="3:21" ht="30" customHeight="1" x14ac:dyDescent="0.25">
      <c r="D872" s="163"/>
      <c r="E872" s="163"/>
      <c r="F872" s="163"/>
      <c r="G872" s="163"/>
      <c r="H872" s="163"/>
      <c r="I872" s="163"/>
      <c r="J872" s="163"/>
      <c r="K872" s="163"/>
      <c r="L872" s="163"/>
      <c r="M872" s="163"/>
      <c r="N872" s="163"/>
      <c r="O872" s="847" t="s">
        <v>2135</v>
      </c>
      <c r="P872" s="848" t="s">
        <v>2136</v>
      </c>
      <c r="Q872" s="849">
        <v>686</v>
      </c>
      <c r="R872" s="896" t="s">
        <v>2137</v>
      </c>
      <c r="S872" s="879">
        <v>2</v>
      </c>
      <c r="T872" s="896"/>
    </row>
    <row r="873" spans="3:21" ht="30" customHeight="1" x14ac:dyDescent="0.25">
      <c r="C873" s="172">
        <v>6</v>
      </c>
      <c r="D873" s="163"/>
      <c r="E873" s="164">
        <f>SUM(F875:F1068)</f>
        <v>25</v>
      </c>
      <c r="F873" s="163"/>
      <c r="G873" s="163"/>
      <c r="H873" s="169">
        <f>SUM(I875:I1068)</f>
        <v>175</v>
      </c>
      <c r="I873" s="163"/>
      <c r="J873" s="163"/>
      <c r="K873" s="163"/>
      <c r="L873" s="170">
        <f>SUM(M875:M1068)</f>
        <v>182</v>
      </c>
      <c r="M873" s="163"/>
      <c r="N873" s="163"/>
      <c r="O873" s="836">
        <v>3</v>
      </c>
      <c r="P873" s="837" t="s">
        <v>2138</v>
      </c>
      <c r="Q873" s="836"/>
      <c r="R873" s="838"/>
      <c r="S873" s="839"/>
      <c r="T873" s="838"/>
    </row>
    <row r="874" spans="3:21" ht="30" customHeight="1" x14ac:dyDescent="0.25">
      <c r="D874" s="163"/>
      <c r="I874" s="163"/>
      <c r="J874" s="163"/>
      <c r="K874" s="163"/>
      <c r="L874" s="163"/>
      <c r="M874" s="163"/>
      <c r="N874" s="163"/>
      <c r="O874" s="859"/>
      <c r="P874" s="860" t="s">
        <v>199</v>
      </c>
      <c r="Q874" s="859"/>
      <c r="R874" s="859"/>
      <c r="S874" s="861"/>
      <c r="T874" s="859"/>
    </row>
    <row r="875" spans="3:21" ht="30" customHeight="1" x14ac:dyDescent="0.25">
      <c r="D875" s="163"/>
      <c r="E875" s="163"/>
      <c r="F875" s="164">
        <v>6</v>
      </c>
      <c r="G875" s="163"/>
      <c r="H875" s="163"/>
      <c r="I875" s="169">
        <f>SUM(J876:J923)</f>
        <v>44</v>
      </c>
      <c r="J875" s="163"/>
      <c r="K875" s="163"/>
      <c r="L875" s="163"/>
      <c r="M875" s="170">
        <f>SUM(N876:N923)</f>
        <v>44</v>
      </c>
      <c r="N875" s="163"/>
      <c r="O875" s="840">
        <v>3.1</v>
      </c>
      <c r="P875" s="841" t="s">
        <v>200</v>
      </c>
      <c r="Q875" s="840"/>
      <c r="R875" s="840"/>
      <c r="S875" s="842"/>
      <c r="T875" s="840"/>
      <c r="U875" s="212">
        <v>20</v>
      </c>
    </row>
    <row r="876" spans="3:21" ht="30" customHeight="1" x14ac:dyDescent="0.25">
      <c r="D876" s="163"/>
      <c r="E876" s="163"/>
      <c r="F876" s="163"/>
      <c r="G876" s="163"/>
      <c r="H876" s="163"/>
      <c r="I876" s="163"/>
      <c r="J876" s="169">
        <v>14</v>
      </c>
      <c r="K876" s="163"/>
      <c r="L876" s="163"/>
      <c r="M876" s="163"/>
      <c r="N876" s="170">
        <v>14</v>
      </c>
      <c r="O876" s="852" t="s">
        <v>2139</v>
      </c>
      <c r="P876" s="844" t="s">
        <v>2140</v>
      </c>
      <c r="Q876" s="845"/>
      <c r="R876" s="845"/>
      <c r="S876" s="846"/>
      <c r="T876" s="845"/>
    </row>
    <row r="877" spans="3:21" ht="30" customHeight="1" x14ac:dyDescent="0.25">
      <c r="D877" s="163"/>
      <c r="E877" s="163"/>
      <c r="F877" s="163"/>
      <c r="G877" s="163"/>
      <c r="H877" s="163"/>
      <c r="I877" s="163"/>
      <c r="J877" s="163"/>
      <c r="K877" s="163"/>
      <c r="L877" s="163"/>
      <c r="M877" s="163"/>
      <c r="N877" s="163"/>
      <c r="O877" s="847" t="s">
        <v>2141</v>
      </c>
      <c r="P877" s="848" t="s">
        <v>2142</v>
      </c>
      <c r="Q877" s="849">
        <v>687</v>
      </c>
      <c r="R877" s="850" t="s">
        <v>2143</v>
      </c>
      <c r="S877" s="879">
        <v>4</v>
      </c>
      <c r="T877" s="850"/>
    </row>
    <row r="878" spans="3:21" ht="30" customHeight="1" x14ac:dyDescent="0.25">
      <c r="D878" s="163"/>
      <c r="E878" s="163"/>
      <c r="F878" s="163"/>
      <c r="G878" s="163"/>
      <c r="H878" s="163"/>
      <c r="I878" s="163"/>
      <c r="J878" s="163"/>
      <c r="K878" s="163"/>
      <c r="L878" s="163"/>
      <c r="M878" s="163"/>
      <c r="N878" s="163"/>
      <c r="O878" s="847" t="s">
        <v>2144</v>
      </c>
      <c r="P878" s="848" t="s">
        <v>2145</v>
      </c>
      <c r="Q878" s="849">
        <v>688</v>
      </c>
      <c r="R878" s="864" t="s">
        <v>2146</v>
      </c>
      <c r="S878" s="879">
        <v>4</v>
      </c>
      <c r="T878" s="864"/>
    </row>
    <row r="879" spans="3:21" ht="30" customHeight="1" x14ac:dyDescent="0.25">
      <c r="D879" s="163"/>
      <c r="E879" s="163"/>
      <c r="F879" s="163"/>
      <c r="G879" s="163"/>
      <c r="H879" s="163"/>
      <c r="I879" s="163"/>
      <c r="J879" s="163"/>
      <c r="K879" s="163"/>
      <c r="L879" s="163"/>
      <c r="M879" s="163"/>
      <c r="N879" s="163"/>
      <c r="O879" s="847" t="s">
        <v>2147</v>
      </c>
      <c r="P879" s="848" t="s">
        <v>2148</v>
      </c>
      <c r="Q879" s="849">
        <v>689</v>
      </c>
      <c r="R879" s="850" t="s">
        <v>2143</v>
      </c>
      <c r="S879" s="879">
        <v>4</v>
      </c>
      <c r="T879" s="850"/>
    </row>
    <row r="880" spans="3:21" ht="30" customHeight="1" x14ac:dyDescent="0.25">
      <c r="D880" s="163"/>
      <c r="E880" s="163"/>
      <c r="F880" s="163"/>
      <c r="G880" s="163"/>
      <c r="H880" s="163"/>
      <c r="I880" s="163"/>
      <c r="J880" s="163"/>
      <c r="K880" s="163"/>
      <c r="L880" s="163"/>
      <c r="M880" s="163"/>
      <c r="N880" s="163"/>
      <c r="O880" s="847" t="s">
        <v>2149</v>
      </c>
      <c r="P880" s="862" t="s">
        <v>2150</v>
      </c>
      <c r="Q880" s="849">
        <v>690</v>
      </c>
      <c r="R880" s="850" t="s">
        <v>2143</v>
      </c>
      <c r="S880" s="879">
        <v>4</v>
      </c>
      <c r="T880" s="850"/>
    </row>
    <row r="881" spans="4:20" ht="30" customHeight="1" x14ac:dyDescent="0.3">
      <c r="D881" s="163"/>
      <c r="E881" s="163"/>
      <c r="F881" s="163"/>
      <c r="G881" s="163"/>
      <c r="H881" s="163"/>
      <c r="I881" s="163"/>
      <c r="J881" s="163"/>
      <c r="K881" s="163"/>
      <c r="L881" s="163"/>
      <c r="M881" s="163"/>
      <c r="N881" s="163"/>
      <c r="O881" s="847" t="s">
        <v>2151</v>
      </c>
      <c r="P881" s="897" t="s">
        <v>2152</v>
      </c>
      <c r="Q881" s="849">
        <v>691</v>
      </c>
      <c r="R881" s="855" t="s">
        <v>1428</v>
      </c>
      <c r="S881" s="879">
        <v>5</v>
      </c>
      <c r="T881" s="855"/>
    </row>
    <row r="882" spans="4:20" ht="30" customHeight="1" x14ac:dyDescent="0.25">
      <c r="D882" s="163"/>
      <c r="E882" s="163"/>
      <c r="F882" s="163"/>
      <c r="G882" s="163"/>
      <c r="H882" s="163"/>
      <c r="I882" s="163"/>
      <c r="J882" s="163"/>
      <c r="K882" s="163"/>
      <c r="L882" s="163"/>
      <c r="M882" s="163"/>
      <c r="N882" s="163"/>
      <c r="O882" s="847" t="s">
        <v>2153</v>
      </c>
      <c r="P882" s="848" t="s">
        <v>2154</v>
      </c>
      <c r="Q882" s="849">
        <v>692</v>
      </c>
      <c r="R882" s="855" t="s">
        <v>1428</v>
      </c>
      <c r="S882" s="879">
        <v>80</v>
      </c>
      <c r="T882" s="855"/>
    </row>
    <row r="883" spans="4:20" ht="30" customHeight="1" x14ac:dyDescent="0.25">
      <c r="D883" s="163"/>
      <c r="E883" s="163"/>
      <c r="F883" s="163"/>
      <c r="G883" s="163"/>
      <c r="H883" s="163"/>
      <c r="I883" s="163"/>
      <c r="J883" s="163"/>
      <c r="K883" s="163"/>
      <c r="L883" s="163"/>
      <c r="M883" s="163"/>
      <c r="N883" s="163"/>
      <c r="O883" s="847" t="s">
        <v>2155</v>
      </c>
      <c r="P883" s="862" t="s">
        <v>2156</v>
      </c>
      <c r="Q883" s="849">
        <v>693</v>
      </c>
      <c r="R883" s="855" t="s">
        <v>1428</v>
      </c>
      <c r="S883" s="879">
        <v>24</v>
      </c>
      <c r="T883" s="855"/>
    </row>
    <row r="884" spans="4:20" ht="30" customHeight="1" x14ac:dyDescent="0.25">
      <c r="D884" s="163"/>
      <c r="E884" s="163"/>
      <c r="F884" s="163"/>
      <c r="G884" s="163"/>
      <c r="H884" s="163"/>
      <c r="I884" s="163"/>
      <c r="J884" s="163"/>
      <c r="K884" s="163"/>
      <c r="L884" s="163"/>
      <c r="M884" s="163"/>
      <c r="N884" s="163"/>
      <c r="O884" s="847" t="s">
        <v>2157</v>
      </c>
      <c r="P884" s="848" t="s">
        <v>2158</v>
      </c>
      <c r="Q884" s="849">
        <v>694</v>
      </c>
      <c r="R884" s="855" t="s">
        <v>594</v>
      </c>
      <c r="S884" s="879">
        <v>4</v>
      </c>
      <c r="T884" s="855"/>
    </row>
    <row r="885" spans="4:20" ht="30" customHeight="1" x14ac:dyDescent="0.25">
      <c r="D885" s="163"/>
      <c r="E885" s="163"/>
      <c r="F885" s="163"/>
      <c r="G885" s="163"/>
      <c r="H885" s="163"/>
      <c r="I885" s="163"/>
      <c r="J885" s="163"/>
      <c r="K885" s="163"/>
      <c r="L885" s="163"/>
      <c r="M885" s="163"/>
      <c r="N885" s="163"/>
      <c r="O885" s="847" t="s">
        <v>2159</v>
      </c>
      <c r="P885" s="862" t="s">
        <v>2160</v>
      </c>
      <c r="Q885" s="849">
        <v>695</v>
      </c>
      <c r="R885" s="864" t="s">
        <v>2161</v>
      </c>
      <c r="S885" s="879">
        <v>1300</v>
      </c>
      <c r="T885" s="864"/>
    </row>
    <row r="886" spans="4:20" ht="30" customHeight="1" x14ac:dyDescent="0.25">
      <c r="D886" s="163"/>
      <c r="E886" s="163"/>
      <c r="F886" s="163"/>
      <c r="G886" s="163"/>
      <c r="H886" s="163"/>
      <c r="I886" s="163"/>
      <c r="J886" s="163"/>
      <c r="K886" s="163"/>
      <c r="L886" s="163"/>
      <c r="M886" s="163"/>
      <c r="N886" s="163"/>
      <c r="O886" s="847" t="s">
        <v>2162</v>
      </c>
      <c r="P886" s="862" t="s">
        <v>2163</v>
      </c>
      <c r="Q886" s="849">
        <v>696</v>
      </c>
      <c r="R886" s="864" t="s">
        <v>2164</v>
      </c>
      <c r="S886" s="879">
        <v>600</v>
      </c>
      <c r="T886" s="864"/>
    </row>
    <row r="887" spans="4:20" ht="30" customHeight="1" x14ac:dyDescent="0.25">
      <c r="D887" s="163"/>
      <c r="E887" s="163"/>
      <c r="F887" s="163"/>
      <c r="G887" s="163"/>
      <c r="H887" s="163"/>
      <c r="I887" s="163"/>
      <c r="J887" s="163"/>
      <c r="K887" s="163"/>
      <c r="L887" s="163"/>
      <c r="M887" s="163"/>
      <c r="N887" s="163"/>
      <c r="O887" s="847" t="s">
        <v>2165</v>
      </c>
      <c r="P887" s="862" t="s">
        <v>2166</v>
      </c>
      <c r="Q887" s="849">
        <v>697</v>
      </c>
      <c r="R887" s="862" t="s">
        <v>2167</v>
      </c>
      <c r="S887" s="879">
        <v>3</v>
      </c>
      <c r="T887" s="862"/>
    </row>
    <row r="888" spans="4:20" ht="30" customHeight="1" x14ac:dyDescent="0.25">
      <c r="D888" s="163"/>
      <c r="E888" s="163"/>
      <c r="F888" s="163"/>
      <c r="G888" s="163"/>
      <c r="H888" s="163"/>
      <c r="I888" s="163"/>
      <c r="J888" s="163"/>
      <c r="K888" s="163"/>
      <c r="L888" s="163"/>
      <c r="M888" s="163"/>
      <c r="N888" s="163"/>
      <c r="O888" s="847" t="s">
        <v>2168</v>
      </c>
      <c r="P888" s="862" t="s">
        <v>2169</v>
      </c>
      <c r="Q888" s="849">
        <v>698</v>
      </c>
      <c r="R888" s="850" t="s">
        <v>480</v>
      </c>
      <c r="S888" s="879">
        <v>4</v>
      </c>
      <c r="T888" s="850"/>
    </row>
    <row r="889" spans="4:20" ht="30" customHeight="1" x14ac:dyDescent="0.25">
      <c r="D889" s="163"/>
      <c r="E889" s="163"/>
      <c r="F889" s="163"/>
      <c r="G889" s="163"/>
      <c r="H889" s="163"/>
      <c r="I889" s="163"/>
      <c r="J889" s="163"/>
      <c r="K889" s="163"/>
      <c r="L889" s="163"/>
      <c r="M889" s="163"/>
      <c r="N889" s="163"/>
      <c r="O889" s="847" t="s">
        <v>2170</v>
      </c>
      <c r="P889" s="862" t="s">
        <v>2171</v>
      </c>
      <c r="Q889" s="849">
        <v>699</v>
      </c>
      <c r="R889" s="850" t="s">
        <v>2143</v>
      </c>
      <c r="S889" s="879">
        <v>4</v>
      </c>
      <c r="T889" s="850"/>
    </row>
    <row r="890" spans="4:20" ht="30" customHeight="1" x14ac:dyDescent="0.25">
      <c r="D890" s="163"/>
      <c r="E890" s="163"/>
      <c r="F890" s="163"/>
      <c r="G890" s="163"/>
      <c r="H890" s="163"/>
      <c r="I890" s="163"/>
      <c r="J890" s="163"/>
      <c r="K890" s="163"/>
      <c r="L890" s="163"/>
      <c r="M890" s="163"/>
      <c r="N890" s="163"/>
      <c r="O890" s="847" t="s">
        <v>2172</v>
      </c>
      <c r="P890" s="862" t="s">
        <v>2173</v>
      </c>
      <c r="Q890" s="865">
        <v>700</v>
      </c>
      <c r="R890" s="850" t="s">
        <v>2143</v>
      </c>
      <c r="S890" s="879">
        <v>4</v>
      </c>
      <c r="T890" s="850"/>
    </row>
    <row r="891" spans="4:20" ht="30" customHeight="1" x14ac:dyDescent="0.25">
      <c r="D891" s="163"/>
      <c r="E891" s="163"/>
      <c r="F891" s="163"/>
      <c r="G891" s="163"/>
      <c r="H891" s="163"/>
      <c r="I891" s="163"/>
      <c r="J891" s="169">
        <v>13</v>
      </c>
      <c r="K891" s="163"/>
      <c r="L891" s="163"/>
      <c r="M891" s="163"/>
      <c r="N891" s="170">
        <v>13</v>
      </c>
      <c r="O891" s="852" t="s">
        <v>2174</v>
      </c>
      <c r="P891" s="844" t="s">
        <v>2175</v>
      </c>
      <c r="Q891" s="845"/>
      <c r="R891" s="845"/>
      <c r="S891" s="846"/>
      <c r="T891" s="845"/>
    </row>
    <row r="892" spans="4:20" ht="30" customHeight="1" x14ac:dyDescent="0.25">
      <c r="D892" s="163"/>
      <c r="E892" s="163"/>
      <c r="F892" s="163"/>
      <c r="G892" s="163"/>
      <c r="H892" s="163"/>
      <c r="I892" s="163"/>
      <c r="J892" s="163"/>
      <c r="K892" s="163"/>
      <c r="L892" s="163"/>
      <c r="M892" s="163"/>
      <c r="N892" s="163"/>
      <c r="O892" s="847" t="s">
        <v>2176</v>
      </c>
      <c r="P892" s="862" t="s">
        <v>2177</v>
      </c>
      <c r="Q892" s="849">
        <v>701</v>
      </c>
      <c r="R892" s="850" t="s">
        <v>380</v>
      </c>
      <c r="S892" s="879">
        <v>48</v>
      </c>
      <c r="T892" s="850"/>
    </row>
    <row r="893" spans="4:20" ht="30" customHeight="1" x14ac:dyDescent="0.25">
      <c r="D893" s="163"/>
      <c r="E893" s="163"/>
      <c r="F893" s="163"/>
      <c r="G893" s="163"/>
      <c r="H893" s="163"/>
      <c r="I893" s="163"/>
      <c r="J893" s="163"/>
      <c r="K893" s="163"/>
      <c r="L893" s="163"/>
      <c r="M893" s="163"/>
      <c r="N893" s="163"/>
      <c r="O893" s="847" t="s">
        <v>2178</v>
      </c>
      <c r="P893" s="862" t="s">
        <v>2179</v>
      </c>
      <c r="Q893" s="849">
        <v>702</v>
      </c>
      <c r="R893" s="850" t="s">
        <v>2143</v>
      </c>
      <c r="S893" s="879">
        <v>4</v>
      </c>
      <c r="T893" s="850"/>
    </row>
    <row r="894" spans="4:20" ht="30" customHeight="1" x14ac:dyDescent="0.25">
      <c r="D894" s="163"/>
      <c r="E894" s="163"/>
      <c r="F894" s="163"/>
      <c r="G894" s="163"/>
      <c r="H894" s="163"/>
      <c r="I894" s="163"/>
      <c r="J894" s="163"/>
      <c r="K894" s="163"/>
      <c r="L894" s="163"/>
      <c r="M894" s="163"/>
      <c r="N894" s="163"/>
      <c r="O894" s="847" t="s">
        <v>2180</v>
      </c>
      <c r="P894" s="862" t="s">
        <v>2181</v>
      </c>
      <c r="Q894" s="849">
        <v>703</v>
      </c>
      <c r="R894" s="862" t="s">
        <v>2182</v>
      </c>
      <c r="S894" s="879">
        <v>8</v>
      </c>
      <c r="T894" s="862"/>
    </row>
    <row r="895" spans="4:20" ht="30" customHeight="1" x14ac:dyDescent="0.25">
      <c r="D895" s="163"/>
      <c r="E895" s="163"/>
      <c r="F895" s="163"/>
      <c r="G895" s="163"/>
      <c r="H895" s="163"/>
      <c r="I895" s="163"/>
      <c r="J895" s="163"/>
      <c r="K895" s="163"/>
      <c r="L895" s="163"/>
      <c r="M895" s="163"/>
      <c r="N895" s="163"/>
      <c r="O895" s="847" t="s">
        <v>2183</v>
      </c>
      <c r="P895" s="862" t="s">
        <v>2184</v>
      </c>
      <c r="Q895" s="849">
        <v>704</v>
      </c>
      <c r="R895" s="855" t="s">
        <v>2185</v>
      </c>
      <c r="S895" s="879">
        <v>2</v>
      </c>
      <c r="T895" s="855"/>
    </row>
    <row r="896" spans="4:20" ht="30" customHeight="1" x14ac:dyDescent="0.25">
      <c r="D896" s="163"/>
      <c r="E896" s="163"/>
      <c r="F896" s="163"/>
      <c r="G896" s="163"/>
      <c r="H896" s="163"/>
      <c r="I896" s="163"/>
      <c r="J896" s="163"/>
      <c r="K896" s="163"/>
      <c r="L896" s="163"/>
      <c r="M896" s="163"/>
      <c r="N896" s="163"/>
      <c r="O896" s="847" t="s">
        <v>2186</v>
      </c>
      <c r="P896" s="862" t="s">
        <v>2187</v>
      </c>
      <c r="Q896" s="849">
        <v>705</v>
      </c>
      <c r="R896" s="864" t="s">
        <v>2146</v>
      </c>
      <c r="S896" s="879">
        <v>12</v>
      </c>
      <c r="T896" s="864"/>
    </row>
    <row r="897" spans="4:20" ht="30" customHeight="1" x14ac:dyDescent="0.25">
      <c r="D897" s="163"/>
      <c r="E897" s="163"/>
      <c r="F897" s="163"/>
      <c r="G897" s="163"/>
      <c r="H897" s="163"/>
      <c r="I897" s="163"/>
      <c r="J897" s="163"/>
      <c r="K897" s="163"/>
      <c r="L897" s="163"/>
      <c r="M897" s="163"/>
      <c r="N897" s="163"/>
      <c r="O897" s="847" t="s">
        <v>2188</v>
      </c>
      <c r="P897" s="862" t="s">
        <v>2189</v>
      </c>
      <c r="Q897" s="849">
        <v>706</v>
      </c>
      <c r="R897" s="864" t="s">
        <v>1428</v>
      </c>
      <c r="S897" s="879">
        <v>8</v>
      </c>
      <c r="T897" s="864"/>
    </row>
    <row r="898" spans="4:20" ht="30" customHeight="1" x14ac:dyDescent="0.25">
      <c r="D898" s="163"/>
      <c r="E898" s="163"/>
      <c r="F898" s="163"/>
      <c r="G898" s="163"/>
      <c r="H898" s="163"/>
      <c r="I898" s="163"/>
      <c r="J898" s="163"/>
      <c r="K898" s="163"/>
      <c r="L898" s="163"/>
      <c r="M898" s="163"/>
      <c r="N898" s="163"/>
      <c r="O898" s="847" t="s">
        <v>2190</v>
      </c>
      <c r="P898" s="862" t="s">
        <v>2191</v>
      </c>
      <c r="Q898" s="849">
        <v>707</v>
      </c>
      <c r="R898" s="864" t="s">
        <v>1428</v>
      </c>
      <c r="S898" s="879">
        <v>8</v>
      </c>
      <c r="T898" s="864"/>
    </row>
    <row r="899" spans="4:20" ht="30" customHeight="1" x14ac:dyDescent="0.25">
      <c r="D899" s="163"/>
      <c r="E899" s="163"/>
      <c r="F899" s="163"/>
      <c r="G899" s="163"/>
      <c r="H899" s="163"/>
      <c r="I899" s="163"/>
      <c r="J899" s="163"/>
      <c r="K899" s="163"/>
      <c r="L899" s="163"/>
      <c r="M899" s="163"/>
      <c r="N899" s="163"/>
      <c r="O899" s="847" t="s">
        <v>2192</v>
      </c>
      <c r="P899" s="862" t="s">
        <v>2193</v>
      </c>
      <c r="Q899" s="849">
        <v>708</v>
      </c>
      <c r="R899" s="864" t="s">
        <v>2194</v>
      </c>
      <c r="S899" s="879">
        <v>1</v>
      </c>
      <c r="T899" s="864"/>
    </row>
    <row r="900" spans="4:20" ht="30" customHeight="1" x14ac:dyDescent="0.25">
      <c r="D900" s="163"/>
      <c r="E900" s="163"/>
      <c r="F900" s="163"/>
      <c r="G900" s="163"/>
      <c r="H900" s="163"/>
      <c r="I900" s="163"/>
      <c r="J900" s="163"/>
      <c r="K900" s="163"/>
      <c r="L900" s="163"/>
      <c r="M900" s="163"/>
      <c r="N900" s="163"/>
      <c r="O900" s="847" t="s">
        <v>2195</v>
      </c>
      <c r="P900" s="862" t="s">
        <v>2196</v>
      </c>
      <c r="Q900" s="849">
        <v>709</v>
      </c>
      <c r="R900" s="864" t="s">
        <v>2197</v>
      </c>
      <c r="S900" s="879">
        <v>20</v>
      </c>
      <c r="T900" s="864"/>
    </row>
    <row r="901" spans="4:20" ht="30" customHeight="1" x14ac:dyDescent="0.25">
      <c r="D901" s="163"/>
      <c r="E901" s="163"/>
      <c r="F901" s="163"/>
      <c r="G901" s="163"/>
      <c r="H901" s="163"/>
      <c r="I901" s="163"/>
      <c r="J901" s="163"/>
      <c r="K901" s="163"/>
      <c r="L901" s="163"/>
      <c r="M901" s="163"/>
      <c r="N901" s="163"/>
      <c r="O901" s="847" t="s">
        <v>2198</v>
      </c>
      <c r="P901" s="862" t="s">
        <v>2199</v>
      </c>
      <c r="Q901" s="849">
        <v>710</v>
      </c>
      <c r="R901" s="864" t="s">
        <v>2200</v>
      </c>
      <c r="S901" s="879">
        <v>8</v>
      </c>
      <c r="T901" s="864"/>
    </row>
    <row r="902" spans="4:20" ht="30" customHeight="1" x14ac:dyDescent="0.25">
      <c r="D902" s="163"/>
      <c r="E902" s="163"/>
      <c r="F902" s="163"/>
      <c r="G902" s="163"/>
      <c r="H902" s="163"/>
      <c r="I902" s="163"/>
      <c r="J902" s="163"/>
      <c r="K902" s="163"/>
      <c r="L902" s="163"/>
      <c r="M902" s="163"/>
      <c r="N902" s="163"/>
      <c r="O902" s="847" t="s">
        <v>2201</v>
      </c>
      <c r="P902" s="862" t="s">
        <v>2202</v>
      </c>
      <c r="Q902" s="849">
        <v>711</v>
      </c>
      <c r="R902" s="864" t="s">
        <v>2146</v>
      </c>
      <c r="S902" s="879">
        <v>8</v>
      </c>
      <c r="T902" s="864"/>
    </row>
    <row r="903" spans="4:20" ht="30" customHeight="1" x14ac:dyDescent="0.25">
      <c r="D903" s="163"/>
      <c r="E903" s="163"/>
      <c r="F903" s="163"/>
      <c r="G903" s="163"/>
      <c r="H903" s="163"/>
      <c r="I903" s="163"/>
      <c r="J903" s="163"/>
      <c r="K903" s="163"/>
      <c r="L903" s="163"/>
      <c r="M903" s="163"/>
      <c r="N903" s="163"/>
      <c r="O903" s="847" t="s">
        <v>2203</v>
      </c>
      <c r="P903" s="862" t="s">
        <v>2204</v>
      </c>
      <c r="Q903" s="849">
        <v>712</v>
      </c>
      <c r="R903" s="864" t="s">
        <v>2146</v>
      </c>
      <c r="S903" s="879">
        <v>8</v>
      </c>
      <c r="T903" s="864"/>
    </row>
    <row r="904" spans="4:20" ht="30" customHeight="1" x14ac:dyDescent="0.25">
      <c r="D904" s="163"/>
      <c r="E904" s="163"/>
      <c r="F904" s="163"/>
      <c r="G904" s="163"/>
      <c r="H904" s="163"/>
      <c r="I904" s="163"/>
      <c r="J904" s="163"/>
      <c r="K904" s="163"/>
      <c r="L904" s="163"/>
      <c r="M904" s="163"/>
      <c r="N904" s="163"/>
      <c r="O904" s="847" t="s">
        <v>2205</v>
      </c>
      <c r="P904" s="862" t="s">
        <v>2206</v>
      </c>
      <c r="Q904" s="849">
        <v>713</v>
      </c>
      <c r="R904" s="864" t="s">
        <v>2207</v>
      </c>
      <c r="S904" s="879">
        <v>8</v>
      </c>
      <c r="T904" s="864"/>
    </row>
    <row r="905" spans="4:20" ht="30" customHeight="1" x14ac:dyDescent="0.25">
      <c r="D905" s="163"/>
      <c r="E905" s="163"/>
      <c r="F905" s="163"/>
      <c r="G905" s="163"/>
      <c r="H905" s="163"/>
      <c r="I905" s="163"/>
      <c r="J905" s="169">
        <v>5</v>
      </c>
      <c r="K905" s="163"/>
      <c r="L905" s="163"/>
      <c r="M905" s="163"/>
      <c r="N905" s="170">
        <v>5</v>
      </c>
      <c r="O905" s="852" t="s">
        <v>2208</v>
      </c>
      <c r="P905" s="844" t="s">
        <v>2209</v>
      </c>
      <c r="Q905" s="845"/>
      <c r="R905" s="845"/>
      <c r="S905" s="846"/>
      <c r="T905" s="845"/>
    </row>
    <row r="906" spans="4:20" ht="30" customHeight="1" x14ac:dyDescent="0.25">
      <c r="D906" s="163"/>
      <c r="E906" s="163"/>
      <c r="F906" s="163"/>
      <c r="G906" s="163"/>
      <c r="H906" s="163"/>
      <c r="I906" s="163"/>
      <c r="J906" s="163"/>
      <c r="K906" s="163"/>
      <c r="L906" s="163"/>
      <c r="M906" s="163"/>
      <c r="N906" s="163"/>
      <c r="O906" s="847" t="s">
        <v>2210</v>
      </c>
      <c r="P906" s="862" t="s">
        <v>2211</v>
      </c>
      <c r="Q906" s="849">
        <v>714</v>
      </c>
      <c r="R906" s="850" t="s">
        <v>2143</v>
      </c>
      <c r="S906" s="879">
        <v>4</v>
      </c>
      <c r="T906" s="850"/>
    </row>
    <row r="907" spans="4:20" ht="30" customHeight="1" x14ac:dyDescent="0.25">
      <c r="D907" s="163"/>
      <c r="E907" s="163"/>
      <c r="F907" s="163"/>
      <c r="G907" s="163"/>
      <c r="H907" s="163"/>
      <c r="I907" s="163"/>
      <c r="J907" s="163"/>
      <c r="K907" s="163"/>
      <c r="L907" s="163"/>
      <c r="M907" s="163"/>
      <c r="N907" s="163"/>
      <c r="O907" s="847" t="s">
        <v>2212</v>
      </c>
      <c r="P907" s="862" t="s">
        <v>2213</v>
      </c>
      <c r="Q907" s="849">
        <v>715</v>
      </c>
      <c r="R907" s="850" t="s">
        <v>2143</v>
      </c>
      <c r="S907" s="879">
        <v>4</v>
      </c>
      <c r="T907" s="850"/>
    </row>
    <row r="908" spans="4:20" ht="30" customHeight="1" x14ac:dyDescent="0.25">
      <c r="D908" s="163"/>
      <c r="E908" s="163"/>
      <c r="F908" s="163"/>
      <c r="G908" s="163"/>
      <c r="H908" s="163"/>
      <c r="I908" s="163"/>
      <c r="J908" s="163"/>
      <c r="K908" s="163"/>
      <c r="L908" s="163"/>
      <c r="M908" s="163"/>
      <c r="N908" s="163"/>
      <c r="O908" s="847" t="s">
        <v>2214</v>
      </c>
      <c r="P908" s="862" t="s">
        <v>2215</v>
      </c>
      <c r="Q908" s="849">
        <v>716</v>
      </c>
      <c r="R908" s="850" t="s">
        <v>2143</v>
      </c>
      <c r="S908" s="879">
        <v>4</v>
      </c>
      <c r="T908" s="850"/>
    </row>
    <row r="909" spans="4:20" ht="30" customHeight="1" x14ac:dyDescent="0.25">
      <c r="D909" s="163"/>
      <c r="E909" s="163"/>
      <c r="F909" s="163"/>
      <c r="G909" s="163"/>
      <c r="H909" s="163"/>
      <c r="I909" s="163"/>
      <c r="J909" s="163"/>
      <c r="K909" s="163"/>
      <c r="L909" s="163"/>
      <c r="M909" s="163"/>
      <c r="N909" s="163"/>
      <c r="O909" s="847" t="s">
        <v>2216</v>
      </c>
      <c r="P909" s="862" t="s">
        <v>2217</v>
      </c>
      <c r="Q909" s="849">
        <v>717</v>
      </c>
      <c r="R909" s="850" t="s">
        <v>2143</v>
      </c>
      <c r="S909" s="879">
        <v>4</v>
      </c>
      <c r="T909" s="850"/>
    </row>
    <row r="910" spans="4:20" ht="30" customHeight="1" x14ac:dyDescent="0.25">
      <c r="D910" s="163"/>
      <c r="E910" s="163"/>
      <c r="F910" s="163"/>
      <c r="G910" s="163"/>
      <c r="H910" s="163"/>
      <c r="I910" s="163"/>
      <c r="J910" s="163"/>
      <c r="K910" s="163"/>
      <c r="L910" s="163"/>
      <c r="M910" s="163"/>
      <c r="N910" s="163"/>
      <c r="O910" s="847" t="s">
        <v>2218</v>
      </c>
      <c r="P910" s="862" t="s">
        <v>2219</v>
      </c>
      <c r="Q910" s="849">
        <v>718</v>
      </c>
      <c r="R910" s="850" t="s">
        <v>2143</v>
      </c>
      <c r="S910" s="879">
        <v>4</v>
      </c>
      <c r="T910" s="850"/>
    </row>
    <row r="911" spans="4:20" ht="30" customHeight="1" x14ac:dyDescent="0.25">
      <c r="D911" s="163"/>
      <c r="E911" s="163"/>
      <c r="F911" s="163"/>
      <c r="G911" s="163"/>
      <c r="H911" s="163"/>
      <c r="I911" s="163"/>
      <c r="J911" s="169">
        <v>5</v>
      </c>
      <c r="K911" s="163"/>
      <c r="L911" s="163"/>
      <c r="M911" s="163"/>
      <c r="N911" s="170">
        <v>5</v>
      </c>
      <c r="O911" s="852" t="s">
        <v>2220</v>
      </c>
      <c r="P911" s="844" t="s">
        <v>205</v>
      </c>
      <c r="Q911" s="845"/>
      <c r="R911" s="845"/>
      <c r="S911" s="846"/>
      <c r="T911" s="845"/>
    </row>
    <row r="912" spans="4:20" ht="30" customHeight="1" x14ac:dyDescent="0.25">
      <c r="D912" s="163"/>
      <c r="E912" s="163"/>
      <c r="F912" s="163"/>
      <c r="G912" s="163"/>
      <c r="H912" s="163"/>
      <c r="I912" s="163"/>
      <c r="J912" s="163"/>
      <c r="K912" s="163"/>
      <c r="L912" s="163"/>
      <c r="M912" s="163"/>
      <c r="N912" s="163"/>
      <c r="O912" s="847" t="s">
        <v>2221</v>
      </c>
      <c r="P912" s="848" t="s">
        <v>2222</v>
      </c>
      <c r="Q912" s="849">
        <v>719</v>
      </c>
      <c r="R912" s="898" t="s">
        <v>2223</v>
      </c>
      <c r="S912" s="851">
        <v>2</v>
      </c>
      <c r="T912" s="898"/>
    </row>
    <row r="913" spans="4:21" ht="30" customHeight="1" x14ac:dyDescent="0.25">
      <c r="D913" s="163"/>
      <c r="E913" s="163"/>
      <c r="F913" s="163"/>
      <c r="G913" s="163"/>
      <c r="H913" s="163"/>
      <c r="I913" s="163"/>
      <c r="J913" s="163"/>
      <c r="K913" s="163"/>
      <c r="L913" s="163"/>
      <c r="M913" s="163"/>
      <c r="N913" s="163"/>
      <c r="O913" s="847" t="s">
        <v>2224</v>
      </c>
      <c r="P913" s="848" t="s">
        <v>2225</v>
      </c>
      <c r="Q913" s="849">
        <v>720</v>
      </c>
      <c r="R913" s="898" t="s">
        <v>2143</v>
      </c>
      <c r="S913" s="851">
        <v>4</v>
      </c>
      <c r="T913" s="898"/>
    </row>
    <row r="914" spans="4:21" ht="30" customHeight="1" x14ac:dyDescent="0.25">
      <c r="D914" s="163"/>
      <c r="E914" s="163"/>
      <c r="F914" s="163"/>
      <c r="G914" s="163"/>
      <c r="H914" s="163"/>
      <c r="I914" s="163"/>
      <c r="J914" s="163"/>
      <c r="K914" s="163"/>
      <c r="L914" s="163"/>
      <c r="M914" s="163"/>
      <c r="N914" s="163"/>
      <c r="O914" s="847" t="s">
        <v>2226</v>
      </c>
      <c r="P914" s="848" t="s">
        <v>2227</v>
      </c>
      <c r="Q914" s="849">
        <v>721</v>
      </c>
      <c r="R914" s="898" t="s">
        <v>1428</v>
      </c>
      <c r="S914" s="851">
        <v>6</v>
      </c>
      <c r="T914" s="898"/>
    </row>
    <row r="915" spans="4:21" ht="30" customHeight="1" x14ac:dyDescent="0.25">
      <c r="D915" s="163"/>
      <c r="E915" s="163"/>
      <c r="F915" s="163"/>
      <c r="G915" s="163"/>
      <c r="H915" s="163"/>
      <c r="I915" s="163"/>
      <c r="J915" s="163"/>
      <c r="K915" s="163"/>
      <c r="L915" s="163"/>
      <c r="M915" s="163"/>
      <c r="N915" s="163"/>
      <c r="O915" s="847" t="s">
        <v>2228</v>
      </c>
      <c r="P915" s="848" t="s">
        <v>2229</v>
      </c>
      <c r="Q915" s="849">
        <v>722</v>
      </c>
      <c r="R915" s="898" t="s">
        <v>1428</v>
      </c>
      <c r="S915" s="851">
        <v>12</v>
      </c>
      <c r="T915" s="898"/>
    </row>
    <row r="916" spans="4:21" ht="30" customHeight="1" x14ac:dyDescent="0.25">
      <c r="D916" s="163"/>
      <c r="E916" s="163"/>
      <c r="F916" s="163"/>
      <c r="G916" s="163"/>
      <c r="H916" s="163"/>
      <c r="I916" s="163"/>
      <c r="J916" s="163"/>
      <c r="K916" s="163"/>
      <c r="L916" s="163"/>
      <c r="M916" s="163"/>
      <c r="N916" s="163"/>
      <c r="O916" s="847" t="s">
        <v>2230</v>
      </c>
      <c r="P916" s="848" t="s">
        <v>2231</v>
      </c>
      <c r="Q916" s="849">
        <v>723</v>
      </c>
      <c r="R916" s="898" t="s">
        <v>594</v>
      </c>
      <c r="S916" s="851">
        <v>1</v>
      </c>
      <c r="T916" s="898"/>
    </row>
    <row r="917" spans="4:21" ht="30" customHeight="1" x14ac:dyDescent="0.25">
      <c r="D917" s="163"/>
      <c r="E917" s="163"/>
      <c r="F917" s="163"/>
      <c r="G917" s="163"/>
      <c r="H917" s="163"/>
      <c r="I917" s="163"/>
      <c r="J917" s="169">
        <v>5</v>
      </c>
      <c r="K917" s="163"/>
      <c r="L917" s="163"/>
      <c r="M917" s="163"/>
      <c r="N917" s="170">
        <v>5</v>
      </c>
      <c r="O917" s="852" t="s">
        <v>2232</v>
      </c>
      <c r="P917" s="844" t="s">
        <v>206</v>
      </c>
      <c r="Q917" s="845"/>
      <c r="R917" s="845"/>
      <c r="S917" s="846"/>
      <c r="T917" s="845"/>
    </row>
    <row r="918" spans="4:21" ht="30" customHeight="1" x14ac:dyDescent="0.25">
      <c r="D918" s="163"/>
      <c r="E918" s="163"/>
      <c r="F918" s="163"/>
      <c r="G918" s="163"/>
      <c r="H918" s="163"/>
      <c r="I918" s="163"/>
      <c r="J918" s="163"/>
      <c r="K918" s="163"/>
      <c r="L918" s="163"/>
      <c r="M918" s="163"/>
      <c r="N918" s="163"/>
      <c r="O918" s="847" t="s">
        <v>2233</v>
      </c>
      <c r="P918" s="862" t="s">
        <v>2234</v>
      </c>
      <c r="Q918" s="849">
        <v>724</v>
      </c>
      <c r="R918" s="864" t="s">
        <v>480</v>
      </c>
      <c r="S918" s="879">
        <v>4</v>
      </c>
      <c r="T918" s="864"/>
    </row>
    <row r="919" spans="4:21" ht="30" customHeight="1" x14ac:dyDescent="0.25">
      <c r="D919" s="163"/>
      <c r="E919" s="163"/>
      <c r="F919" s="163"/>
      <c r="G919" s="163"/>
      <c r="H919" s="163"/>
      <c r="I919" s="163"/>
      <c r="J919" s="163"/>
      <c r="K919" s="163"/>
      <c r="L919" s="163"/>
      <c r="M919" s="163"/>
      <c r="N919" s="163"/>
      <c r="O919" s="847" t="s">
        <v>2235</v>
      </c>
      <c r="P919" s="862" t="s">
        <v>2236</v>
      </c>
      <c r="Q919" s="849">
        <v>725</v>
      </c>
      <c r="R919" s="864" t="s">
        <v>480</v>
      </c>
      <c r="S919" s="879">
        <v>4</v>
      </c>
      <c r="T919" s="864"/>
    </row>
    <row r="920" spans="4:21" ht="30" customHeight="1" x14ac:dyDescent="0.25">
      <c r="D920" s="163"/>
      <c r="E920" s="163"/>
      <c r="F920" s="163"/>
      <c r="G920" s="163"/>
      <c r="H920" s="163"/>
      <c r="I920" s="163"/>
      <c r="J920" s="163"/>
      <c r="K920" s="163"/>
      <c r="L920" s="163"/>
      <c r="M920" s="163"/>
      <c r="N920" s="163"/>
      <c r="O920" s="847" t="s">
        <v>2237</v>
      </c>
      <c r="P920" s="848" t="s">
        <v>2238</v>
      </c>
      <c r="Q920" s="849">
        <v>726</v>
      </c>
      <c r="R920" s="864" t="s">
        <v>594</v>
      </c>
      <c r="S920" s="877">
        <v>4</v>
      </c>
      <c r="T920" s="864"/>
    </row>
    <row r="921" spans="4:21" ht="30" customHeight="1" x14ac:dyDescent="0.25">
      <c r="D921" s="163"/>
      <c r="E921" s="163"/>
      <c r="F921" s="163"/>
      <c r="G921" s="163"/>
      <c r="H921" s="163"/>
      <c r="I921" s="163"/>
      <c r="J921" s="163"/>
      <c r="K921" s="163"/>
      <c r="L921" s="163"/>
      <c r="M921" s="163"/>
      <c r="N921" s="163"/>
      <c r="O921" s="847" t="s">
        <v>2239</v>
      </c>
      <c r="P921" s="862" t="s">
        <v>2240</v>
      </c>
      <c r="Q921" s="849">
        <v>727</v>
      </c>
      <c r="R921" s="850" t="s">
        <v>480</v>
      </c>
      <c r="S921" s="879">
        <v>4</v>
      </c>
      <c r="T921" s="850"/>
    </row>
    <row r="922" spans="4:21" ht="30" customHeight="1" x14ac:dyDescent="0.25">
      <c r="D922" s="163"/>
      <c r="E922" s="163"/>
      <c r="F922" s="163"/>
      <c r="G922" s="163"/>
      <c r="H922" s="163"/>
      <c r="I922" s="163"/>
      <c r="J922" s="163"/>
      <c r="K922" s="163"/>
      <c r="L922" s="163"/>
      <c r="M922" s="163"/>
      <c r="N922" s="163"/>
      <c r="O922" s="847" t="s">
        <v>2241</v>
      </c>
      <c r="P922" s="862" t="s">
        <v>2242</v>
      </c>
      <c r="Q922" s="849">
        <v>728</v>
      </c>
      <c r="R922" s="850" t="s">
        <v>480</v>
      </c>
      <c r="S922" s="879">
        <v>4</v>
      </c>
      <c r="T922" s="850"/>
    </row>
    <row r="923" spans="4:21" ht="30" customHeight="1" x14ac:dyDescent="0.25">
      <c r="D923" s="163"/>
      <c r="E923" s="163"/>
      <c r="F923" s="163"/>
      <c r="G923" s="163"/>
      <c r="H923" s="163"/>
      <c r="I923" s="163"/>
      <c r="J923" s="169">
        <v>2</v>
      </c>
      <c r="K923" s="163"/>
      <c r="L923" s="163"/>
      <c r="M923" s="163"/>
      <c r="N923" s="170">
        <v>2</v>
      </c>
      <c r="O923" s="852" t="s">
        <v>2243</v>
      </c>
      <c r="P923" s="844" t="s">
        <v>207</v>
      </c>
      <c r="Q923" s="845"/>
      <c r="R923" s="845"/>
      <c r="S923" s="846"/>
      <c r="T923" s="845"/>
    </row>
    <row r="924" spans="4:21" ht="30" customHeight="1" x14ac:dyDescent="0.25">
      <c r="D924" s="163"/>
      <c r="E924" s="163"/>
      <c r="F924" s="163"/>
      <c r="G924" s="163"/>
      <c r="H924" s="163"/>
      <c r="I924" s="163"/>
      <c r="J924" s="163"/>
      <c r="K924" s="163"/>
      <c r="L924" s="163"/>
      <c r="M924" s="163"/>
      <c r="N924" s="163"/>
      <c r="O924" s="847" t="s">
        <v>2244</v>
      </c>
      <c r="P924" s="873" t="s">
        <v>2245</v>
      </c>
      <c r="Q924" s="849">
        <v>729</v>
      </c>
      <c r="R924" s="864" t="s">
        <v>2246</v>
      </c>
      <c r="S924" s="879">
        <v>1</v>
      </c>
      <c r="T924" s="864"/>
    </row>
    <row r="925" spans="4:21" ht="30" customHeight="1" x14ac:dyDescent="0.25">
      <c r="D925" s="163"/>
      <c r="E925" s="163"/>
      <c r="F925" s="163"/>
      <c r="G925" s="163"/>
      <c r="H925" s="163"/>
      <c r="I925" s="163"/>
      <c r="J925" s="163"/>
      <c r="K925" s="163"/>
      <c r="L925" s="163"/>
      <c r="M925" s="163"/>
      <c r="N925" s="163"/>
      <c r="O925" s="847" t="s">
        <v>2247</v>
      </c>
      <c r="P925" s="873" t="s">
        <v>2248</v>
      </c>
      <c r="Q925" s="849">
        <v>730</v>
      </c>
      <c r="R925" s="864" t="s">
        <v>2246</v>
      </c>
      <c r="S925" s="879">
        <v>1</v>
      </c>
      <c r="T925" s="864"/>
    </row>
    <row r="926" spans="4:21" ht="30" customHeight="1" x14ac:dyDescent="0.25">
      <c r="D926" s="163"/>
      <c r="E926" s="163"/>
      <c r="F926" s="164">
        <v>8</v>
      </c>
      <c r="G926" s="163"/>
      <c r="H926" s="163"/>
      <c r="I926" s="169">
        <f>SUM(J927:J1008)</f>
        <v>77</v>
      </c>
      <c r="J926" s="163"/>
      <c r="K926" s="163"/>
      <c r="L926" s="163"/>
      <c r="M926" s="170">
        <f>SUM(N927:N1008)</f>
        <v>77</v>
      </c>
      <c r="N926" s="163"/>
      <c r="O926" s="840">
        <v>3.2</v>
      </c>
      <c r="P926" s="841" t="s">
        <v>208</v>
      </c>
      <c r="Q926" s="840"/>
      <c r="R926" s="840"/>
      <c r="S926" s="842"/>
      <c r="T926" s="840"/>
      <c r="U926" s="213">
        <v>8</v>
      </c>
    </row>
    <row r="927" spans="4:21" ht="30" customHeight="1" x14ac:dyDescent="0.25">
      <c r="D927" s="163"/>
      <c r="E927" s="163"/>
      <c r="F927" s="163"/>
      <c r="G927" s="163"/>
      <c r="H927" s="163"/>
      <c r="I927" s="163"/>
      <c r="J927" s="169">
        <v>16</v>
      </c>
      <c r="K927" s="163"/>
      <c r="L927" s="163"/>
      <c r="M927" s="163"/>
      <c r="N927" s="170">
        <v>16</v>
      </c>
      <c r="O927" s="852" t="s">
        <v>2249</v>
      </c>
      <c r="P927" s="844" t="s">
        <v>2250</v>
      </c>
      <c r="Q927" s="845"/>
      <c r="R927" s="845"/>
      <c r="S927" s="846"/>
      <c r="T927" s="845"/>
    </row>
    <row r="928" spans="4:21" ht="30" customHeight="1" x14ac:dyDescent="0.25">
      <c r="D928" s="163"/>
      <c r="E928" s="163"/>
      <c r="F928" s="163"/>
      <c r="G928" s="163"/>
      <c r="H928" s="163"/>
      <c r="I928" s="163"/>
      <c r="J928" s="163"/>
      <c r="K928" s="163"/>
      <c r="L928" s="163"/>
      <c r="M928" s="163"/>
      <c r="N928" s="163"/>
      <c r="O928" s="847" t="s">
        <v>2251</v>
      </c>
      <c r="P928" s="872" t="s">
        <v>2252</v>
      </c>
      <c r="Q928" s="849">
        <v>731</v>
      </c>
      <c r="R928" s="850" t="s">
        <v>680</v>
      </c>
      <c r="S928" s="879">
        <v>4000</v>
      </c>
      <c r="T928" s="850"/>
    </row>
    <row r="929" spans="4:20" ht="30" customHeight="1" x14ac:dyDescent="0.25">
      <c r="D929" s="163"/>
      <c r="E929" s="163"/>
      <c r="F929" s="163"/>
      <c r="G929" s="163"/>
      <c r="H929" s="163"/>
      <c r="I929" s="163"/>
      <c r="J929" s="163"/>
      <c r="K929" s="163"/>
      <c r="L929" s="163"/>
      <c r="M929" s="163"/>
      <c r="N929" s="163"/>
      <c r="O929" s="847" t="s">
        <v>2253</v>
      </c>
      <c r="P929" s="873" t="s">
        <v>2254</v>
      </c>
      <c r="Q929" s="849">
        <v>732</v>
      </c>
      <c r="R929" s="850" t="s">
        <v>2255</v>
      </c>
      <c r="S929" s="879">
        <v>4</v>
      </c>
      <c r="T929" s="850"/>
    </row>
    <row r="930" spans="4:20" ht="30" customHeight="1" x14ac:dyDescent="0.25">
      <c r="D930" s="163"/>
      <c r="E930" s="163"/>
      <c r="F930" s="163"/>
      <c r="G930" s="163"/>
      <c r="H930" s="163"/>
      <c r="I930" s="163"/>
      <c r="J930" s="163"/>
      <c r="K930" s="163"/>
      <c r="L930" s="163"/>
      <c r="M930" s="163"/>
      <c r="N930" s="163"/>
      <c r="O930" s="847" t="s">
        <v>2256</v>
      </c>
      <c r="P930" s="873" t="s">
        <v>2257</v>
      </c>
      <c r="Q930" s="849">
        <v>733</v>
      </c>
      <c r="R930" s="850" t="s">
        <v>617</v>
      </c>
      <c r="S930" s="879">
        <v>600</v>
      </c>
      <c r="T930" s="850"/>
    </row>
    <row r="931" spans="4:20" ht="30" customHeight="1" x14ac:dyDescent="0.25">
      <c r="D931" s="163"/>
      <c r="E931" s="163"/>
      <c r="F931" s="163"/>
      <c r="G931" s="163"/>
      <c r="H931" s="163"/>
      <c r="I931" s="163"/>
      <c r="J931" s="163"/>
      <c r="K931" s="163"/>
      <c r="L931" s="163"/>
      <c r="M931" s="163"/>
      <c r="N931" s="163"/>
      <c r="O931" s="847" t="s">
        <v>2258</v>
      </c>
      <c r="P931" s="873" t="s">
        <v>2259</v>
      </c>
      <c r="Q931" s="849">
        <v>734</v>
      </c>
      <c r="R931" s="850" t="s">
        <v>617</v>
      </c>
      <c r="S931" s="879">
        <v>600</v>
      </c>
      <c r="T931" s="850"/>
    </row>
    <row r="932" spans="4:20" ht="30" customHeight="1" x14ac:dyDescent="0.25">
      <c r="D932" s="163"/>
      <c r="E932" s="163"/>
      <c r="F932" s="163"/>
      <c r="G932" s="163"/>
      <c r="H932" s="163"/>
      <c r="I932" s="163"/>
      <c r="J932" s="163"/>
      <c r="K932" s="163"/>
      <c r="L932" s="163"/>
      <c r="M932" s="163"/>
      <c r="N932" s="163"/>
      <c r="O932" s="847" t="s">
        <v>2260</v>
      </c>
      <c r="P932" s="873" t="s">
        <v>2261</v>
      </c>
      <c r="Q932" s="849">
        <v>735</v>
      </c>
      <c r="R932" s="850" t="s">
        <v>617</v>
      </c>
      <c r="S932" s="879">
        <v>600</v>
      </c>
      <c r="T932" s="850"/>
    </row>
    <row r="933" spans="4:20" ht="30" customHeight="1" x14ac:dyDescent="0.25">
      <c r="D933" s="163"/>
      <c r="E933" s="163"/>
      <c r="F933" s="163"/>
      <c r="G933" s="163"/>
      <c r="H933" s="163"/>
      <c r="I933" s="163"/>
      <c r="J933" s="163"/>
      <c r="K933" s="163"/>
      <c r="L933" s="163"/>
      <c r="M933" s="163"/>
      <c r="N933" s="163"/>
      <c r="O933" s="847" t="s">
        <v>2262</v>
      </c>
      <c r="P933" s="873" t="s">
        <v>2263</v>
      </c>
      <c r="Q933" s="849">
        <v>736</v>
      </c>
      <c r="R933" s="850" t="s">
        <v>617</v>
      </c>
      <c r="S933" s="879">
        <v>600</v>
      </c>
      <c r="T933" s="850"/>
    </row>
    <row r="934" spans="4:20" ht="30" customHeight="1" x14ac:dyDescent="0.25">
      <c r="D934" s="163"/>
      <c r="E934" s="163"/>
      <c r="F934" s="163"/>
      <c r="G934" s="163"/>
      <c r="H934" s="163"/>
      <c r="I934" s="163"/>
      <c r="J934" s="163"/>
      <c r="K934" s="163"/>
      <c r="L934" s="163"/>
      <c r="M934" s="163"/>
      <c r="N934" s="163"/>
      <c r="O934" s="847" t="s">
        <v>2264</v>
      </c>
      <c r="P934" s="873" t="s">
        <v>2265</v>
      </c>
      <c r="Q934" s="849">
        <v>737</v>
      </c>
      <c r="R934" s="850" t="s">
        <v>617</v>
      </c>
      <c r="S934" s="879">
        <v>600</v>
      </c>
      <c r="T934" s="850"/>
    </row>
    <row r="935" spans="4:20" ht="30" customHeight="1" x14ac:dyDescent="0.25">
      <c r="D935" s="163"/>
      <c r="E935" s="163"/>
      <c r="F935" s="163"/>
      <c r="G935" s="163"/>
      <c r="H935" s="163"/>
      <c r="I935" s="163"/>
      <c r="J935" s="163"/>
      <c r="K935" s="163"/>
      <c r="L935" s="163"/>
      <c r="M935" s="163"/>
      <c r="N935" s="163"/>
      <c r="O935" s="847" t="s">
        <v>2266</v>
      </c>
      <c r="P935" s="873" t="s">
        <v>2267</v>
      </c>
      <c r="Q935" s="849">
        <v>738</v>
      </c>
      <c r="R935" s="850" t="s">
        <v>617</v>
      </c>
      <c r="S935" s="879">
        <v>600</v>
      </c>
      <c r="T935" s="850"/>
    </row>
    <row r="936" spans="4:20" ht="30" customHeight="1" x14ac:dyDescent="0.25">
      <c r="D936" s="163"/>
      <c r="E936" s="163"/>
      <c r="F936" s="163"/>
      <c r="G936" s="163"/>
      <c r="H936" s="163"/>
      <c r="I936" s="163"/>
      <c r="J936" s="163"/>
      <c r="K936" s="163"/>
      <c r="L936" s="163"/>
      <c r="M936" s="163"/>
      <c r="N936" s="163"/>
      <c r="O936" s="847" t="s">
        <v>2268</v>
      </c>
      <c r="P936" s="862" t="s">
        <v>2269</v>
      </c>
      <c r="Q936" s="849">
        <v>739</v>
      </c>
      <c r="R936" s="850" t="s">
        <v>617</v>
      </c>
      <c r="S936" s="879">
        <v>600</v>
      </c>
      <c r="T936" s="850"/>
    </row>
    <row r="937" spans="4:20" ht="30" customHeight="1" x14ac:dyDescent="0.25">
      <c r="D937" s="163"/>
      <c r="E937" s="163"/>
      <c r="F937" s="163"/>
      <c r="G937" s="163"/>
      <c r="H937" s="163"/>
      <c r="I937" s="163"/>
      <c r="J937" s="163"/>
      <c r="K937" s="163"/>
      <c r="L937" s="163"/>
      <c r="M937" s="163"/>
      <c r="N937" s="163"/>
      <c r="O937" s="847" t="s">
        <v>2270</v>
      </c>
      <c r="P937" s="862" t="s">
        <v>2271</v>
      </c>
      <c r="Q937" s="849">
        <v>740</v>
      </c>
      <c r="R937" s="850" t="s">
        <v>617</v>
      </c>
      <c r="S937" s="879">
        <v>600</v>
      </c>
      <c r="T937" s="850"/>
    </row>
    <row r="938" spans="4:20" ht="30" customHeight="1" x14ac:dyDescent="0.25">
      <c r="D938" s="163"/>
      <c r="E938" s="163"/>
      <c r="F938" s="163"/>
      <c r="G938" s="163"/>
      <c r="H938" s="163"/>
      <c r="I938" s="163"/>
      <c r="J938" s="163"/>
      <c r="K938" s="163"/>
      <c r="L938" s="163"/>
      <c r="M938" s="163"/>
      <c r="N938" s="163"/>
      <c r="O938" s="847" t="s">
        <v>2272</v>
      </c>
      <c r="P938" s="862" t="s">
        <v>2273</v>
      </c>
      <c r="Q938" s="849">
        <v>741</v>
      </c>
      <c r="R938" s="850" t="s">
        <v>617</v>
      </c>
      <c r="S938" s="879">
        <v>600</v>
      </c>
      <c r="T938" s="850"/>
    </row>
    <row r="939" spans="4:20" ht="30" customHeight="1" x14ac:dyDescent="0.25">
      <c r="D939" s="163"/>
      <c r="E939" s="163"/>
      <c r="F939" s="163"/>
      <c r="G939" s="163"/>
      <c r="H939" s="163"/>
      <c r="I939" s="163"/>
      <c r="J939" s="163"/>
      <c r="K939" s="163"/>
      <c r="L939" s="163"/>
      <c r="M939" s="163"/>
      <c r="N939" s="163"/>
      <c r="O939" s="847" t="s">
        <v>2274</v>
      </c>
      <c r="P939" s="848" t="s">
        <v>2275</v>
      </c>
      <c r="Q939" s="849">
        <v>742</v>
      </c>
      <c r="R939" s="850" t="s">
        <v>617</v>
      </c>
      <c r="S939" s="879">
        <v>600</v>
      </c>
      <c r="T939" s="850"/>
    </row>
    <row r="940" spans="4:20" ht="30" customHeight="1" x14ac:dyDescent="0.25">
      <c r="D940" s="163"/>
      <c r="E940" s="163"/>
      <c r="F940" s="163"/>
      <c r="G940" s="163"/>
      <c r="H940" s="163"/>
      <c r="I940" s="163"/>
      <c r="J940" s="163"/>
      <c r="K940" s="163"/>
      <c r="L940" s="163"/>
      <c r="M940" s="163"/>
      <c r="N940" s="163"/>
      <c r="O940" s="847" t="s">
        <v>2276</v>
      </c>
      <c r="P940" s="848" t="s">
        <v>2277</v>
      </c>
      <c r="Q940" s="849">
        <v>743</v>
      </c>
      <c r="R940" s="864" t="s">
        <v>2278</v>
      </c>
      <c r="S940" s="879">
        <v>4</v>
      </c>
      <c r="T940" s="864"/>
    </row>
    <row r="941" spans="4:20" ht="30" customHeight="1" x14ac:dyDescent="0.25">
      <c r="D941" s="163"/>
      <c r="E941" s="163"/>
      <c r="F941" s="163"/>
      <c r="G941" s="163"/>
      <c r="H941" s="163"/>
      <c r="I941" s="163"/>
      <c r="J941" s="163"/>
      <c r="K941" s="163"/>
      <c r="L941" s="163"/>
      <c r="M941" s="163"/>
      <c r="N941" s="163"/>
      <c r="O941" s="833"/>
      <c r="P941" s="899" t="s">
        <v>2279</v>
      </c>
      <c r="Q941" s="853"/>
      <c r="R941" s="864"/>
      <c r="S941" s="879"/>
      <c r="T941" s="864"/>
    </row>
    <row r="942" spans="4:20" ht="30" customHeight="1" x14ac:dyDescent="0.25">
      <c r="D942" s="163"/>
      <c r="E942" s="163"/>
      <c r="F942" s="163"/>
      <c r="G942" s="163"/>
      <c r="H942" s="163"/>
      <c r="I942" s="163"/>
      <c r="J942" s="163"/>
      <c r="K942" s="163"/>
      <c r="L942" s="163"/>
      <c r="M942" s="163"/>
      <c r="N942" s="163"/>
      <c r="O942" s="847" t="s">
        <v>2280</v>
      </c>
      <c r="P942" s="848" t="s">
        <v>2281</v>
      </c>
      <c r="Q942" s="849">
        <v>744</v>
      </c>
      <c r="R942" s="864" t="s">
        <v>2282</v>
      </c>
      <c r="S942" s="879">
        <v>4</v>
      </c>
      <c r="T942" s="864"/>
    </row>
    <row r="943" spans="4:20" ht="30" customHeight="1" x14ac:dyDescent="0.25">
      <c r="D943" s="163"/>
      <c r="E943" s="163"/>
      <c r="F943" s="163"/>
      <c r="G943" s="163"/>
      <c r="H943" s="163"/>
      <c r="I943" s="163"/>
      <c r="J943" s="163"/>
      <c r="K943" s="163"/>
      <c r="L943" s="163"/>
      <c r="M943" s="163"/>
      <c r="N943" s="163"/>
      <c r="O943" s="847" t="s">
        <v>2283</v>
      </c>
      <c r="P943" s="848" t="s">
        <v>2284</v>
      </c>
      <c r="Q943" s="849">
        <v>745</v>
      </c>
      <c r="R943" s="864" t="s">
        <v>362</v>
      </c>
      <c r="S943" s="879">
        <v>600</v>
      </c>
      <c r="T943" s="864"/>
    </row>
    <row r="944" spans="4:20" ht="30" customHeight="1" x14ac:dyDescent="0.25">
      <c r="D944" s="163"/>
      <c r="E944" s="163"/>
      <c r="F944" s="163"/>
      <c r="G944" s="163"/>
      <c r="H944" s="163"/>
      <c r="I944" s="163"/>
      <c r="J944" s="163"/>
      <c r="K944" s="163"/>
      <c r="L944" s="163"/>
      <c r="M944" s="163"/>
      <c r="N944" s="163"/>
      <c r="O944" s="847" t="s">
        <v>2285</v>
      </c>
      <c r="P944" s="848" t="s">
        <v>2286</v>
      </c>
      <c r="Q944" s="849">
        <v>746</v>
      </c>
      <c r="R944" s="864" t="s">
        <v>2287</v>
      </c>
      <c r="S944" s="879">
        <v>4</v>
      </c>
      <c r="T944" s="864"/>
    </row>
    <row r="945" spans="4:20" ht="30" customHeight="1" x14ac:dyDescent="0.25">
      <c r="D945" s="163"/>
      <c r="E945" s="163"/>
      <c r="F945" s="163"/>
      <c r="G945" s="163"/>
      <c r="H945" s="163"/>
      <c r="I945" s="163"/>
      <c r="J945" s="169">
        <v>23</v>
      </c>
      <c r="K945" s="163"/>
      <c r="L945" s="163"/>
      <c r="M945" s="163"/>
      <c r="N945" s="170">
        <v>23</v>
      </c>
      <c r="O945" s="852" t="s">
        <v>2288</v>
      </c>
      <c r="P945" s="844" t="s">
        <v>2289</v>
      </c>
      <c r="Q945" s="845"/>
      <c r="R945" s="845"/>
      <c r="S945" s="846"/>
      <c r="T945" s="845"/>
    </row>
    <row r="946" spans="4:20" ht="30" customHeight="1" x14ac:dyDescent="0.25">
      <c r="D946" s="163"/>
      <c r="E946" s="163"/>
      <c r="F946" s="163"/>
      <c r="G946" s="163"/>
      <c r="H946" s="163"/>
      <c r="I946" s="163"/>
      <c r="J946" s="163"/>
      <c r="K946" s="163"/>
      <c r="L946" s="163"/>
      <c r="M946" s="163"/>
      <c r="N946" s="163"/>
      <c r="O946" s="847" t="s">
        <v>2290</v>
      </c>
      <c r="P946" s="872" t="s">
        <v>2291</v>
      </c>
      <c r="Q946" s="849">
        <v>747</v>
      </c>
      <c r="R946" s="850" t="s">
        <v>2292</v>
      </c>
      <c r="S946" s="879">
        <v>6</v>
      </c>
      <c r="T946" s="850"/>
    </row>
    <row r="947" spans="4:20" ht="30" customHeight="1" x14ac:dyDescent="0.25">
      <c r="D947" s="163"/>
      <c r="E947" s="163"/>
      <c r="F947" s="163"/>
      <c r="G947" s="163"/>
      <c r="H947" s="163"/>
      <c r="I947" s="163"/>
      <c r="J947" s="163"/>
      <c r="K947" s="163"/>
      <c r="L947" s="163"/>
      <c r="M947" s="163"/>
      <c r="N947" s="163"/>
      <c r="O947" s="847" t="s">
        <v>2293</v>
      </c>
      <c r="P947" s="872" t="s">
        <v>2294</v>
      </c>
      <c r="Q947" s="849">
        <v>748</v>
      </c>
      <c r="R947" s="850" t="s">
        <v>2292</v>
      </c>
      <c r="S947" s="879">
        <v>6</v>
      </c>
      <c r="T947" s="850"/>
    </row>
    <row r="948" spans="4:20" ht="30" customHeight="1" x14ac:dyDescent="0.25">
      <c r="D948" s="163"/>
      <c r="E948" s="163"/>
      <c r="F948" s="163"/>
      <c r="G948" s="163"/>
      <c r="H948" s="163"/>
      <c r="I948" s="163"/>
      <c r="J948" s="163"/>
      <c r="K948" s="163"/>
      <c r="L948" s="163"/>
      <c r="M948" s="163"/>
      <c r="N948" s="163"/>
      <c r="O948" s="847" t="s">
        <v>2295</v>
      </c>
      <c r="P948" s="872" t="s">
        <v>2296</v>
      </c>
      <c r="Q948" s="849">
        <v>749</v>
      </c>
      <c r="R948" s="850" t="s">
        <v>2297</v>
      </c>
      <c r="S948" s="879">
        <v>40</v>
      </c>
      <c r="T948" s="850"/>
    </row>
    <row r="949" spans="4:20" ht="30" customHeight="1" x14ac:dyDescent="0.25">
      <c r="D949" s="163"/>
      <c r="E949" s="163"/>
      <c r="F949" s="163"/>
      <c r="G949" s="163"/>
      <c r="H949" s="163"/>
      <c r="I949" s="163"/>
      <c r="J949" s="163"/>
      <c r="K949" s="163"/>
      <c r="L949" s="163"/>
      <c r="M949" s="163"/>
      <c r="N949" s="163"/>
      <c r="O949" s="847" t="s">
        <v>2298</v>
      </c>
      <c r="P949" s="895" t="s">
        <v>2299</v>
      </c>
      <c r="Q949" s="865">
        <v>750</v>
      </c>
      <c r="R949" s="874" t="s">
        <v>2300</v>
      </c>
      <c r="S949" s="883">
        <v>4</v>
      </c>
      <c r="T949" s="874"/>
    </row>
    <row r="950" spans="4:20" ht="30" customHeight="1" x14ac:dyDescent="0.25">
      <c r="D950" s="163"/>
      <c r="E950" s="163"/>
      <c r="F950" s="163"/>
      <c r="G950" s="163"/>
      <c r="H950" s="163"/>
      <c r="I950" s="163"/>
      <c r="J950" s="163"/>
      <c r="K950" s="163"/>
      <c r="L950" s="163"/>
      <c r="M950" s="163"/>
      <c r="N950" s="163"/>
      <c r="O950" s="847" t="s">
        <v>2301</v>
      </c>
      <c r="P950" s="895" t="s">
        <v>2302</v>
      </c>
      <c r="Q950" s="863">
        <v>751</v>
      </c>
      <c r="R950" s="874" t="s">
        <v>2300</v>
      </c>
      <c r="S950" s="883">
        <v>4</v>
      </c>
      <c r="T950" s="874"/>
    </row>
    <row r="951" spans="4:20" ht="30" customHeight="1" x14ac:dyDescent="0.25">
      <c r="D951" s="163"/>
      <c r="E951" s="163"/>
      <c r="F951" s="163"/>
      <c r="G951" s="163"/>
      <c r="H951" s="163"/>
      <c r="I951" s="163"/>
      <c r="J951" s="163"/>
      <c r="K951" s="163"/>
      <c r="L951" s="163"/>
      <c r="M951" s="163"/>
      <c r="N951" s="163"/>
      <c r="O951" s="847" t="s">
        <v>2303</v>
      </c>
      <c r="P951" s="895" t="s">
        <v>2304</v>
      </c>
      <c r="Q951" s="849">
        <v>752</v>
      </c>
      <c r="R951" s="874" t="s">
        <v>617</v>
      </c>
      <c r="S951" s="883">
        <v>24</v>
      </c>
      <c r="T951" s="874"/>
    </row>
    <row r="952" spans="4:20" ht="30" customHeight="1" x14ac:dyDescent="0.25">
      <c r="D952" s="163"/>
      <c r="E952" s="163"/>
      <c r="F952" s="163"/>
      <c r="G952" s="163"/>
      <c r="H952" s="163"/>
      <c r="I952" s="163"/>
      <c r="J952" s="163"/>
      <c r="K952" s="163"/>
      <c r="L952" s="163"/>
      <c r="M952" s="163"/>
      <c r="N952" s="163"/>
      <c r="O952" s="847" t="s">
        <v>2305</v>
      </c>
      <c r="P952" s="895" t="s">
        <v>2306</v>
      </c>
      <c r="Q952" s="863">
        <v>753</v>
      </c>
      <c r="R952" s="874" t="s">
        <v>2300</v>
      </c>
      <c r="S952" s="883">
        <v>4</v>
      </c>
      <c r="T952" s="874"/>
    </row>
    <row r="953" spans="4:20" ht="30" customHeight="1" x14ac:dyDescent="0.25">
      <c r="D953" s="163"/>
      <c r="E953" s="163"/>
      <c r="F953" s="163"/>
      <c r="G953" s="163"/>
      <c r="H953" s="163"/>
      <c r="I953" s="163"/>
      <c r="J953" s="163"/>
      <c r="K953" s="163"/>
      <c r="L953" s="163"/>
      <c r="M953" s="163"/>
      <c r="N953" s="163"/>
      <c r="O953" s="847" t="s">
        <v>2307</v>
      </c>
      <c r="P953" s="895" t="s">
        <v>2308</v>
      </c>
      <c r="Q953" s="863">
        <v>754</v>
      </c>
      <c r="R953" s="874" t="s">
        <v>2300</v>
      </c>
      <c r="S953" s="883">
        <v>4</v>
      </c>
      <c r="T953" s="874"/>
    </row>
    <row r="954" spans="4:20" ht="30" customHeight="1" x14ac:dyDescent="0.25">
      <c r="D954" s="163"/>
      <c r="E954" s="163"/>
      <c r="F954" s="163"/>
      <c r="G954" s="163"/>
      <c r="H954" s="163"/>
      <c r="I954" s="163"/>
      <c r="J954" s="163"/>
      <c r="K954" s="163"/>
      <c r="L954" s="163"/>
      <c r="M954" s="163"/>
      <c r="N954" s="163"/>
      <c r="O954" s="847" t="s">
        <v>2309</v>
      </c>
      <c r="P954" s="873" t="s">
        <v>2310</v>
      </c>
      <c r="Q954" s="849">
        <v>755</v>
      </c>
      <c r="R954" s="850" t="s">
        <v>2311</v>
      </c>
      <c r="S954" s="879">
        <v>4</v>
      </c>
      <c r="T954" s="850"/>
    </row>
    <row r="955" spans="4:20" ht="30" customHeight="1" x14ac:dyDescent="0.25">
      <c r="D955" s="163"/>
      <c r="E955" s="163"/>
      <c r="F955" s="163"/>
      <c r="G955" s="163"/>
      <c r="H955" s="163"/>
      <c r="I955" s="163"/>
      <c r="J955" s="163"/>
      <c r="K955" s="163"/>
      <c r="L955" s="163"/>
      <c r="M955" s="163"/>
      <c r="N955" s="163"/>
      <c r="O955" s="847" t="s">
        <v>2312</v>
      </c>
      <c r="P955" s="872" t="s">
        <v>2313</v>
      </c>
      <c r="Q955" s="849">
        <v>756</v>
      </c>
      <c r="R955" s="850" t="s">
        <v>617</v>
      </c>
      <c r="S955" s="879">
        <v>600</v>
      </c>
      <c r="T955" s="850"/>
    </row>
    <row r="956" spans="4:20" ht="30" customHeight="1" x14ac:dyDescent="0.25">
      <c r="D956" s="163"/>
      <c r="E956" s="163"/>
      <c r="F956" s="163"/>
      <c r="G956" s="163"/>
      <c r="H956" s="163"/>
      <c r="I956" s="163"/>
      <c r="J956" s="163"/>
      <c r="K956" s="163"/>
      <c r="L956" s="163"/>
      <c r="M956" s="163"/>
      <c r="N956" s="163"/>
      <c r="O956" s="847" t="s">
        <v>2314</v>
      </c>
      <c r="P956" s="872" t="s">
        <v>2315</v>
      </c>
      <c r="Q956" s="849">
        <v>757</v>
      </c>
      <c r="R956" s="850" t="s">
        <v>2316</v>
      </c>
      <c r="S956" s="879">
        <v>288</v>
      </c>
      <c r="T956" s="850"/>
    </row>
    <row r="957" spans="4:20" ht="30" customHeight="1" x14ac:dyDescent="0.25">
      <c r="D957" s="163"/>
      <c r="E957" s="163"/>
      <c r="F957" s="163"/>
      <c r="G957" s="163"/>
      <c r="H957" s="163"/>
      <c r="I957" s="163"/>
      <c r="J957" s="163"/>
      <c r="K957" s="163"/>
      <c r="L957" s="163"/>
      <c r="M957" s="163"/>
      <c r="N957" s="163"/>
      <c r="O957" s="847" t="s">
        <v>2317</v>
      </c>
      <c r="P957" s="872" t="s">
        <v>2318</v>
      </c>
      <c r="Q957" s="849">
        <v>758</v>
      </c>
      <c r="R957" s="850" t="s">
        <v>2319</v>
      </c>
      <c r="S957" s="879">
        <v>288</v>
      </c>
      <c r="T957" s="850"/>
    </row>
    <row r="958" spans="4:20" ht="30" customHeight="1" x14ac:dyDescent="0.25">
      <c r="D958" s="163"/>
      <c r="E958" s="163"/>
      <c r="F958" s="163"/>
      <c r="G958" s="163"/>
      <c r="H958" s="163"/>
      <c r="I958" s="163"/>
      <c r="J958" s="163"/>
      <c r="K958" s="163"/>
      <c r="L958" s="163"/>
      <c r="M958" s="163"/>
      <c r="N958" s="163"/>
      <c r="O958" s="847" t="s">
        <v>2320</v>
      </c>
      <c r="P958" s="872" t="s">
        <v>2321</v>
      </c>
      <c r="Q958" s="849">
        <v>759</v>
      </c>
      <c r="R958" s="850" t="s">
        <v>617</v>
      </c>
      <c r="S958" s="879">
        <v>600</v>
      </c>
      <c r="T958" s="850"/>
    </row>
    <row r="959" spans="4:20" ht="30" customHeight="1" x14ac:dyDescent="0.25">
      <c r="D959" s="163"/>
      <c r="E959" s="163"/>
      <c r="F959" s="163"/>
      <c r="G959" s="163"/>
      <c r="H959" s="163"/>
      <c r="I959" s="163"/>
      <c r="J959" s="163"/>
      <c r="K959" s="163"/>
      <c r="L959" s="163"/>
      <c r="M959" s="163"/>
      <c r="N959" s="163"/>
      <c r="O959" s="885"/>
      <c r="P959" s="899" t="s">
        <v>2322</v>
      </c>
      <c r="Q959" s="887"/>
      <c r="R959" s="887"/>
      <c r="S959" s="888"/>
      <c r="T959" s="887"/>
    </row>
    <row r="960" spans="4:20" ht="30" customHeight="1" x14ac:dyDescent="0.25">
      <c r="D960" s="163"/>
      <c r="E960" s="163"/>
      <c r="F960" s="163"/>
      <c r="G960" s="163"/>
      <c r="H960" s="163"/>
      <c r="I960" s="163"/>
      <c r="J960" s="163"/>
      <c r="K960" s="163"/>
      <c r="L960" s="163"/>
      <c r="M960" s="163"/>
      <c r="N960" s="163"/>
      <c r="O960" s="847" t="s">
        <v>2323</v>
      </c>
      <c r="P960" s="872" t="s">
        <v>2324</v>
      </c>
      <c r="Q960" s="849">
        <v>760</v>
      </c>
      <c r="R960" s="850" t="s">
        <v>2325</v>
      </c>
      <c r="S960" s="879">
        <v>40</v>
      </c>
      <c r="T960" s="850"/>
    </row>
    <row r="961" spans="4:20" ht="30" customHeight="1" x14ac:dyDescent="0.25">
      <c r="D961" s="163"/>
      <c r="E961" s="163"/>
      <c r="F961" s="163"/>
      <c r="G961" s="163"/>
      <c r="H961" s="163"/>
      <c r="I961" s="163"/>
      <c r="J961" s="163"/>
      <c r="K961" s="163"/>
      <c r="L961" s="163"/>
      <c r="M961" s="163"/>
      <c r="N961" s="163"/>
      <c r="O961" s="847" t="s">
        <v>2326</v>
      </c>
      <c r="P961" s="895" t="s">
        <v>2327</v>
      </c>
      <c r="Q961" s="863">
        <v>761</v>
      </c>
      <c r="R961" s="874" t="s">
        <v>2328</v>
      </c>
      <c r="S961" s="883">
        <v>4</v>
      </c>
      <c r="T961" s="874"/>
    </row>
    <row r="962" spans="4:20" ht="30" customHeight="1" x14ac:dyDescent="0.25">
      <c r="D962" s="163"/>
      <c r="E962" s="163"/>
      <c r="F962" s="163"/>
      <c r="G962" s="163"/>
      <c r="H962" s="163"/>
      <c r="I962" s="163"/>
      <c r="J962" s="163"/>
      <c r="K962" s="163"/>
      <c r="L962" s="163"/>
      <c r="M962" s="163"/>
      <c r="N962" s="163"/>
      <c r="O962" s="847" t="s">
        <v>2329</v>
      </c>
      <c r="P962" s="872" t="s">
        <v>2330</v>
      </c>
      <c r="Q962" s="849">
        <v>762</v>
      </c>
      <c r="R962" s="850" t="s">
        <v>2331</v>
      </c>
      <c r="S962" s="879">
        <v>4</v>
      </c>
      <c r="T962" s="850"/>
    </row>
    <row r="963" spans="4:20" ht="30" customHeight="1" x14ac:dyDescent="0.25">
      <c r="D963" s="163"/>
      <c r="E963" s="163"/>
      <c r="F963" s="163"/>
      <c r="G963" s="163"/>
      <c r="H963" s="163"/>
      <c r="I963" s="163"/>
      <c r="J963" s="163"/>
      <c r="K963" s="163"/>
      <c r="L963" s="163"/>
      <c r="M963" s="163"/>
      <c r="N963" s="163"/>
      <c r="O963" s="847" t="s">
        <v>2332</v>
      </c>
      <c r="P963" s="872" t="s">
        <v>2333</v>
      </c>
      <c r="Q963" s="849">
        <v>763</v>
      </c>
      <c r="R963" s="850" t="s">
        <v>2328</v>
      </c>
      <c r="S963" s="879">
        <v>4</v>
      </c>
      <c r="T963" s="850"/>
    </row>
    <row r="964" spans="4:20" ht="30" customHeight="1" x14ac:dyDescent="0.25">
      <c r="D964" s="163"/>
      <c r="E964" s="163"/>
      <c r="F964" s="163"/>
      <c r="G964" s="163"/>
      <c r="H964" s="163"/>
      <c r="I964" s="163"/>
      <c r="J964" s="163"/>
      <c r="K964" s="163"/>
      <c r="L964" s="163"/>
      <c r="M964" s="163"/>
      <c r="N964" s="163"/>
      <c r="O964" s="847" t="s">
        <v>2334</v>
      </c>
      <c r="P964" s="872" t="s">
        <v>2335</v>
      </c>
      <c r="Q964" s="849">
        <v>764</v>
      </c>
      <c r="R964" s="850" t="s">
        <v>2336</v>
      </c>
      <c r="S964" s="879">
        <v>1000</v>
      </c>
      <c r="T964" s="850"/>
    </row>
    <row r="965" spans="4:20" ht="30" customHeight="1" x14ac:dyDescent="0.25">
      <c r="D965" s="163"/>
      <c r="E965" s="163"/>
      <c r="F965" s="163"/>
      <c r="G965" s="163"/>
      <c r="H965" s="163"/>
      <c r="I965" s="163"/>
      <c r="J965" s="163"/>
      <c r="K965" s="163"/>
      <c r="L965" s="163"/>
      <c r="M965" s="163"/>
      <c r="N965" s="163"/>
      <c r="O965" s="885"/>
      <c r="P965" s="899" t="s">
        <v>2337</v>
      </c>
      <c r="Q965" s="887"/>
      <c r="R965" s="887"/>
      <c r="S965" s="888"/>
      <c r="T965" s="887"/>
    </row>
    <row r="966" spans="4:20" ht="30" customHeight="1" x14ac:dyDescent="0.25">
      <c r="D966" s="163"/>
      <c r="E966" s="163"/>
      <c r="F966" s="163"/>
      <c r="G966" s="163"/>
      <c r="H966" s="163"/>
      <c r="I966" s="163"/>
      <c r="J966" s="163"/>
      <c r="K966" s="163"/>
      <c r="L966" s="163"/>
      <c r="M966" s="163"/>
      <c r="N966" s="163"/>
      <c r="O966" s="847" t="s">
        <v>2338</v>
      </c>
      <c r="P966" s="872" t="s">
        <v>2339</v>
      </c>
      <c r="Q966" s="849">
        <v>765</v>
      </c>
      <c r="R966" s="874" t="s">
        <v>2340</v>
      </c>
      <c r="S966" s="879">
        <v>41</v>
      </c>
      <c r="T966" s="874"/>
    </row>
    <row r="967" spans="4:20" ht="30" customHeight="1" x14ac:dyDescent="0.25">
      <c r="D967" s="163"/>
      <c r="E967" s="163"/>
      <c r="F967" s="163"/>
      <c r="G967" s="163"/>
      <c r="H967" s="163"/>
      <c r="I967" s="163"/>
      <c r="J967" s="163"/>
      <c r="K967" s="163"/>
      <c r="L967" s="163"/>
      <c r="M967" s="163"/>
      <c r="N967" s="163"/>
      <c r="O967" s="847" t="s">
        <v>2341</v>
      </c>
      <c r="P967" s="873" t="s">
        <v>2342</v>
      </c>
      <c r="Q967" s="849">
        <v>766</v>
      </c>
      <c r="R967" s="874" t="s">
        <v>2282</v>
      </c>
      <c r="S967" s="883">
        <v>4</v>
      </c>
      <c r="T967" s="874"/>
    </row>
    <row r="968" spans="4:20" ht="30" customHeight="1" x14ac:dyDescent="0.25">
      <c r="D968" s="163"/>
      <c r="E968" s="163"/>
      <c r="F968" s="163"/>
      <c r="G968" s="163"/>
      <c r="H968" s="163"/>
      <c r="I968" s="163"/>
      <c r="J968" s="163"/>
      <c r="K968" s="163"/>
      <c r="L968" s="163"/>
      <c r="M968" s="163"/>
      <c r="N968" s="163"/>
      <c r="O968" s="847" t="s">
        <v>2343</v>
      </c>
      <c r="P968" s="872" t="s">
        <v>2344</v>
      </c>
      <c r="Q968" s="849">
        <v>767</v>
      </c>
      <c r="R968" s="874" t="s">
        <v>617</v>
      </c>
      <c r="S968" s="879">
        <v>400</v>
      </c>
      <c r="T968" s="874"/>
    </row>
    <row r="969" spans="4:20" ht="30" customHeight="1" x14ac:dyDescent="0.25">
      <c r="D969" s="163"/>
      <c r="E969" s="163"/>
      <c r="F969" s="163"/>
      <c r="G969" s="163"/>
      <c r="H969" s="163"/>
      <c r="I969" s="163"/>
      <c r="J969" s="163"/>
      <c r="K969" s="163"/>
      <c r="L969" s="163"/>
      <c r="M969" s="163"/>
      <c r="N969" s="163"/>
      <c r="O969" s="847" t="s">
        <v>2345</v>
      </c>
      <c r="P969" s="872" t="s">
        <v>2346</v>
      </c>
      <c r="Q969" s="849">
        <v>768</v>
      </c>
      <c r="R969" s="874" t="s">
        <v>617</v>
      </c>
      <c r="S969" s="879">
        <v>800</v>
      </c>
      <c r="T969" s="874"/>
    </row>
    <row r="970" spans="4:20" ht="30" customHeight="1" x14ac:dyDescent="0.25">
      <c r="D970" s="163"/>
      <c r="E970" s="163"/>
      <c r="F970" s="163"/>
      <c r="G970" s="163"/>
      <c r="H970" s="163"/>
      <c r="I970" s="163"/>
      <c r="J970" s="163"/>
      <c r="K970" s="163"/>
      <c r="L970" s="163"/>
      <c r="M970" s="163"/>
      <c r="N970" s="163"/>
      <c r="O970" s="847" t="s">
        <v>2347</v>
      </c>
      <c r="P970" s="872" t="s">
        <v>2348</v>
      </c>
      <c r="Q970" s="849">
        <v>769</v>
      </c>
      <c r="R970" s="874" t="s">
        <v>617</v>
      </c>
      <c r="S970" s="879">
        <v>400</v>
      </c>
      <c r="T970" s="874"/>
    </row>
    <row r="971" spans="4:20" ht="30" customHeight="1" x14ac:dyDescent="0.25">
      <c r="D971" s="163"/>
      <c r="E971" s="163"/>
      <c r="F971" s="163"/>
      <c r="G971" s="163"/>
      <c r="H971" s="163"/>
      <c r="I971" s="163"/>
      <c r="J971" s="169">
        <v>7</v>
      </c>
      <c r="K971" s="163"/>
      <c r="L971" s="163"/>
      <c r="M971" s="163"/>
      <c r="N971" s="170">
        <v>7</v>
      </c>
      <c r="O971" s="852" t="s">
        <v>2349</v>
      </c>
      <c r="P971" s="844" t="s">
        <v>211</v>
      </c>
      <c r="Q971" s="845"/>
      <c r="R971" s="845"/>
      <c r="S971" s="846"/>
      <c r="T971" s="845"/>
    </row>
    <row r="972" spans="4:20" ht="30" customHeight="1" x14ac:dyDescent="0.25">
      <c r="D972" s="163"/>
      <c r="E972" s="163"/>
      <c r="F972" s="163"/>
      <c r="G972" s="163"/>
      <c r="H972" s="163"/>
      <c r="I972" s="163"/>
      <c r="J972" s="163"/>
      <c r="K972" s="163"/>
      <c r="L972" s="163"/>
      <c r="M972" s="163"/>
      <c r="N972" s="163"/>
      <c r="O972" s="847" t="s">
        <v>2350</v>
      </c>
      <c r="P972" s="895" t="s">
        <v>2351</v>
      </c>
      <c r="Q972" s="849">
        <v>770</v>
      </c>
      <c r="R972" s="864" t="s">
        <v>2352</v>
      </c>
      <c r="S972" s="879">
        <v>1</v>
      </c>
      <c r="T972" s="864"/>
    </row>
    <row r="973" spans="4:20" ht="30" customHeight="1" x14ac:dyDescent="0.25">
      <c r="D973" s="163"/>
      <c r="E973" s="163"/>
      <c r="F973" s="163"/>
      <c r="G973" s="163"/>
      <c r="H973" s="163"/>
      <c r="I973" s="163"/>
      <c r="J973" s="163"/>
      <c r="K973" s="163"/>
      <c r="L973" s="163"/>
      <c r="M973" s="163"/>
      <c r="N973" s="163"/>
      <c r="O973" s="847" t="s">
        <v>2353</v>
      </c>
      <c r="P973" s="895" t="s">
        <v>2354</v>
      </c>
      <c r="Q973" s="849">
        <v>771</v>
      </c>
      <c r="R973" s="850" t="s">
        <v>2355</v>
      </c>
      <c r="S973" s="879">
        <v>40</v>
      </c>
      <c r="T973" s="850"/>
    </row>
    <row r="974" spans="4:20" ht="30" customHeight="1" x14ac:dyDescent="0.25">
      <c r="D974" s="163"/>
      <c r="E974" s="163"/>
      <c r="F974" s="163"/>
      <c r="G974" s="163"/>
      <c r="H974" s="163"/>
      <c r="I974" s="163"/>
      <c r="J974" s="163"/>
      <c r="K974" s="163"/>
      <c r="L974" s="163"/>
      <c r="M974" s="163"/>
      <c r="N974" s="163"/>
      <c r="O974" s="847" t="s">
        <v>2356</v>
      </c>
      <c r="P974" s="895" t="s">
        <v>2357</v>
      </c>
      <c r="Q974" s="863">
        <v>772</v>
      </c>
      <c r="R974" s="874" t="s">
        <v>2282</v>
      </c>
      <c r="S974" s="883">
        <v>4</v>
      </c>
      <c r="T974" s="874"/>
    </row>
    <row r="975" spans="4:20" ht="30" customHeight="1" x14ac:dyDescent="0.25">
      <c r="D975" s="163"/>
      <c r="E975" s="163"/>
      <c r="F975" s="163"/>
      <c r="G975" s="163"/>
      <c r="H975" s="163"/>
      <c r="I975" s="163"/>
      <c r="J975" s="163"/>
      <c r="K975" s="163"/>
      <c r="L975" s="163"/>
      <c r="M975" s="163"/>
      <c r="N975" s="163"/>
      <c r="O975" s="847" t="s">
        <v>2358</v>
      </c>
      <c r="P975" s="895" t="s">
        <v>2359</v>
      </c>
      <c r="Q975" s="863">
        <v>773</v>
      </c>
      <c r="R975" s="874" t="s">
        <v>2282</v>
      </c>
      <c r="S975" s="883">
        <v>4</v>
      </c>
      <c r="T975" s="874"/>
    </row>
    <row r="976" spans="4:20" ht="30" customHeight="1" x14ac:dyDescent="0.25">
      <c r="D976" s="163"/>
      <c r="E976" s="163"/>
      <c r="F976" s="163"/>
      <c r="G976" s="163"/>
      <c r="H976" s="163"/>
      <c r="I976" s="163"/>
      <c r="J976" s="163"/>
      <c r="K976" s="163"/>
      <c r="L976" s="163"/>
      <c r="M976" s="163"/>
      <c r="N976" s="163"/>
      <c r="O976" s="847" t="s">
        <v>2360</v>
      </c>
      <c r="P976" s="895" t="s">
        <v>2361</v>
      </c>
      <c r="Q976" s="863">
        <v>774</v>
      </c>
      <c r="R976" s="874" t="s">
        <v>2282</v>
      </c>
      <c r="S976" s="883">
        <v>4</v>
      </c>
      <c r="T976" s="874"/>
    </row>
    <row r="977" spans="4:20" ht="30" customHeight="1" x14ac:dyDescent="0.25">
      <c r="D977" s="163"/>
      <c r="E977" s="163"/>
      <c r="F977" s="163"/>
      <c r="G977" s="163"/>
      <c r="H977" s="163"/>
      <c r="I977" s="163"/>
      <c r="J977" s="163"/>
      <c r="K977" s="163"/>
      <c r="L977" s="163"/>
      <c r="M977" s="163"/>
      <c r="N977" s="163"/>
      <c r="O977" s="847" t="s">
        <v>2362</v>
      </c>
      <c r="P977" s="872" t="s">
        <v>2363</v>
      </c>
      <c r="Q977" s="849">
        <v>775</v>
      </c>
      <c r="R977" s="850" t="s">
        <v>2364</v>
      </c>
      <c r="S977" s="879">
        <v>4</v>
      </c>
      <c r="T977" s="850"/>
    </row>
    <row r="978" spans="4:20" ht="30" customHeight="1" x14ac:dyDescent="0.25">
      <c r="D978" s="163"/>
      <c r="E978" s="163"/>
      <c r="F978" s="163"/>
      <c r="G978" s="163"/>
      <c r="H978" s="163"/>
      <c r="I978" s="163"/>
      <c r="J978" s="163"/>
      <c r="K978" s="163"/>
      <c r="L978" s="163"/>
      <c r="M978" s="163"/>
      <c r="N978" s="163"/>
      <c r="O978" s="847" t="s">
        <v>2365</v>
      </c>
      <c r="P978" s="873" t="s">
        <v>2366</v>
      </c>
      <c r="Q978" s="849">
        <v>776</v>
      </c>
      <c r="R978" s="850" t="s">
        <v>2367</v>
      </c>
      <c r="S978" s="879">
        <v>600</v>
      </c>
      <c r="T978" s="850"/>
    </row>
    <row r="979" spans="4:20" ht="30" customHeight="1" x14ac:dyDescent="0.25">
      <c r="D979" s="163"/>
      <c r="E979" s="163"/>
      <c r="F979" s="163"/>
      <c r="G979" s="163"/>
      <c r="H979" s="163"/>
      <c r="I979" s="163"/>
      <c r="J979" s="169">
        <v>7</v>
      </c>
      <c r="K979" s="163"/>
      <c r="L979" s="163"/>
      <c r="M979" s="163"/>
      <c r="N979" s="170">
        <v>7</v>
      </c>
      <c r="O979" s="852" t="s">
        <v>2368</v>
      </c>
      <c r="P979" s="844" t="s">
        <v>2369</v>
      </c>
      <c r="Q979" s="845"/>
      <c r="R979" s="845"/>
      <c r="S979" s="846"/>
      <c r="T979" s="845"/>
    </row>
    <row r="980" spans="4:20" ht="30" customHeight="1" x14ac:dyDescent="0.25">
      <c r="D980" s="163"/>
      <c r="E980" s="163"/>
      <c r="F980" s="163"/>
      <c r="G980" s="163"/>
      <c r="H980" s="163"/>
      <c r="I980" s="163"/>
      <c r="J980" s="163"/>
      <c r="K980" s="163"/>
      <c r="L980" s="163"/>
      <c r="M980" s="163"/>
      <c r="N980" s="163"/>
      <c r="O980" s="847" t="s">
        <v>2370</v>
      </c>
      <c r="P980" s="895" t="s">
        <v>2371</v>
      </c>
      <c r="Q980" s="863">
        <v>777</v>
      </c>
      <c r="R980" s="874" t="s">
        <v>2282</v>
      </c>
      <c r="S980" s="881">
        <v>4</v>
      </c>
      <c r="T980" s="874"/>
    </row>
    <row r="981" spans="4:20" ht="30" customHeight="1" x14ac:dyDescent="0.25">
      <c r="D981" s="163"/>
      <c r="E981" s="163"/>
      <c r="F981" s="163"/>
      <c r="G981" s="163"/>
      <c r="H981" s="163"/>
      <c r="I981" s="163"/>
      <c r="J981" s="163"/>
      <c r="K981" s="163"/>
      <c r="L981" s="163"/>
      <c r="M981" s="163"/>
      <c r="N981" s="163"/>
      <c r="O981" s="847" t="s">
        <v>2372</v>
      </c>
      <c r="P981" s="872" t="s">
        <v>2373</v>
      </c>
      <c r="Q981" s="849">
        <v>778</v>
      </c>
      <c r="R981" s="850" t="s">
        <v>2340</v>
      </c>
      <c r="S981" s="881">
        <v>40</v>
      </c>
      <c r="T981" s="850"/>
    </row>
    <row r="982" spans="4:20" ht="30" customHeight="1" x14ac:dyDescent="0.25">
      <c r="D982" s="163"/>
      <c r="E982" s="163"/>
      <c r="F982" s="163"/>
      <c r="G982" s="163"/>
      <c r="H982" s="163"/>
      <c r="I982" s="163"/>
      <c r="J982" s="163"/>
      <c r="K982" s="163"/>
      <c r="L982" s="163"/>
      <c r="M982" s="163"/>
      <c r="N982" s="163"/>
      <c r="O982" s="847" t="s">
        <v>2374</v>
      </c>
      <c r="P982" s="872" t="s">
        <v>2375</v>
      </c>
      <c r="Q982" s="849">
        <v>779</v>
      </c>
      <c r="R982" s="850" t="s">
        <v>617</v>
      </c>
      <c r="S982" s="878">
        <v>400</v>
      </c>
      <c r="T982" s="850"/>
    </row>
    <row r="983" spans="4:20" ht="30" customHeight="1" x14ac:dyDescent="0.25">
      <c r="D983" s="163"/>
      <c r="E983" s="163"/>
      <c r="F983" s="163"/>
      <c r="G983" s="163"/>
      <c r="H983" s="163"/>
      <c r="I983" s="163"/>
      <c r="J983" s="163"/>
      <c r="K983" s="163"/>
      <c r="L983" s="163"/>
      <c r="M983" s="163"/>
      <c r="N983" s="163"/>
      <c r="O983" s="847" t="s">
        <v>2376</v>
      </c>
      <c r="P983" s="872" t="s">
        <v>2377</v>
      </c>
      <c r="Q983" s="849">
        <v>780</v>
      </c>
      <c r="R983" s="850" t="s">
        <v>2378</v>
      </c>
      <c r="S983" s="878">
        <v>4</v>
      </c>
      <c r="T983" s="850"/>
    </row>
    <row r="984" spans="4:20" ht="30" customHeight="1" x14ac:dyDescent="0.25">
      <c r="D984" s="163"/>
      <c r="E984" s="163"/>
      <c r="F984" s="163"/>
      <c r="G984" s="163"/>
      <c r="H984" s="163"/>
      <c r="I984" s="163"/>
      <c r="J984" s="163"/>
      <c r="K984" s="163"/>
      <c r="L984" s="163"/>
      <c r="M984" s="163"/>
      <c r="N984" s="163"/>
      <c r="O984" s="847" t="s">
        <v>2379</v>
      </c>
      <c r="P984" s="872" t="s">
        <v>2380</v>
      </c>
      <c r="Q984" s="849">
        <v>781</v>
      </c>
      <c r="R984" s="850" t="s">
        <v>617</v>
      </c>
      <c r="S984" s="878">
        <v>600</v>
      </c>
      <c r="T984" s="850"/>
    </row>
    <row r="985" spans="4:20" ht="30" customHeight="1" x14ac:dyDescent="0.25">
      <c r="D985" s="163"/>
      <c r="E985" s="163"/>
      <c r="F985" s="163"/>
      <c r="G985" s="163"/>
      <c r="H985" s="163"/>
      <c r="I985" s="163"/>
      <c r="J985" s="163"/>
      <c r="K985" s="163"/>
      <c r="L985" s="163"/>
      <c r="M985" s="163"/>
      <c r="N985" s="163"/>
      <c r="O985" s="847" t="s">
        <v>2381</v>
      </c>
      <c r="P985" s="872" t="s">
        <v>2382</v>
      </c>
      <c r="Q985" s="849">
        <v>782</v>
      </c>
      <c r="R985" s="850" t="s">
        <v>617</v>
      </c>
      <c r="S985" s="878">
        <v>600</v>
      </c>
      <c r="T985" s="850"/>
    </row>
    <row r="986" spans="4:20" ht="30" customHeight="1" x14ac:dyDescent="0.25">
      <c r="D986" s="163"/>
      <c r="E986" s="163"/>
      <c r="F986" s="163"/>
      <c r="G986" s="163"/>
      <c r="H986" s="163"/>
      <c r="I986" s="163"/>
      <c r="J986" s="163"/>
      <c r="K986" s="163"/>
      <c r="L986" s="163"/>
      <c r="M986" s="163"/>
      <c r="N986" s="163"/>
      <c r="O986" s="847" t="s">
        <v>2383</v>
      </c>
      <c r="P986" s="872" t="s">
        <v>2384</v>
      </c>
      <c r="Q986" s="849">
        <v>783</v>
      </c>
      <c r="R986" s="850" t="s">
        <v>617</v>
      </c>
      <c r="S986" s="878">
        <v>600</v>
      </c>
      <c r="T986" s="850"/>
    </row>
    <row r="987" spans="4:20" ht="30" customHeight="1" x14ac:dyDescent="0.25">
      <c r="D987" s="163"/>
      <c r="E987" s="163"/>
      <c r="F987" s="163"/>
      <c r="G987" s="163"/>
      <c r="H987" s="163"/>
      <c r="I987" s="163"/>
      <c r="J987" s="169">
        <v>10</v>
      </c>
      <c r="K987" s="163"/>
      <c r="L987" s="163"/>
      <c r="M987" s="163"/>
      <c r="N987" s="170">
        <v>10</v>
      </c>
      <c r="O987" s="852" t="s">
        <v>2385</v>
      </c>
      <c r="P987" s="844" t="s">
        <v>2386</v>
      </c>
      <c r="Q987" s="845"/>
      <c r="R987" s="845"/>
      <c r="S987" s="846"/>
      <c r="T987" s="845"/>
    </row>
    <row r="988" spans="4:20" ht="30" customHeight="1" x14ac:dyDescent="0.25">
      <c r="D988" s="163"/>
      <c r="E988" s="163"/>
      <c r="F988" s="163"/>
      <c r="G988" s="163"/>
      <c r="H988" s="163"/>
      <c r="I988" s="163"/>
      <c r="J988" s="163"/>
      <c r="K988" s="163"/>
      <c r="L988" s="163"/>
      <c r="M988" s="163"/>
      <c r="N988" s="163"/>
      <c r="O988" s="847" t="s">
        <v>2387</v>
      </c>
      <c r="P988" s="872" t="s">
        <v>2388</v>
      </c>
      <c r="Q988" s="849">
        <v>784</v>
      </c>
      <c r="R988" s="874" t="s">
        <v>2389</v>
      </c>
      <c r="S988" s="879">
        <v>4</v>
      </c>
      <c r="T988" s="874"/>
    </row>
    <row r="989" spans="4:20" ht="30" customHeight="1" x14ac:dyDescent="0.25">
      <c r="D989" s="163"/>
      <c r="E989" s="163"/>
      <c r="F989" s="163"/>
      <c r="G989" s="163"/>
      <c r="H989" s="163"/>
      <c r="I989" s="163"/>
      <c r="J989" s="163"/>
      <c r="K989" s="163"/>
      <c r="L989" s="163"/>
      <c r="M989" s="163"/>
      <c r="N989" s="163"/>
      <c r="O989" s="847" t="s">
        <v>2390</v>
      </c>
      <c r="P989" s="872" t="s">
        <v>2391</v>
      </c>
      <c r="Q989" s="849">
        <v>785</v>
      </c>
      <c r="R989" s="874" t="s">
        <v>2392</v>
      </c>
      <c r="S989" s="879">
        <v>2</v>
      </c>
      <c r="T989" s="874"/>
    </row>
    <row r="990" spans="4:20" ht="30" customHeight="1" x14ac:dyDescent="0.25">
      <c r="D990" s="163"/>
      <c r="E990" s="163"/>
      <c r="F990" s="163"/>
      <c r="G990" s="163"/>
      <c r="H990" s="163"/>
      <c r="I990" s="163"/>
      <c r="J990" s="163"/>
      <c r="K990" s="163"/>
      <c r="L990" s="163"/>
      <c r="M990" s="163"/>
      <c r="N990" s="163"/>
      <c r="O990" s="847" t="s">
        <v>2393</v>
      </c>
      <c r="P990" s="872" t="s">
        <v>2394</v>
      </c>
      <c r="Q990" s="849">
        <v>786</v>
      </c>
      <c r="R990" s="874" t="s">
        <v>2328</v>
      </c>
      <c r="S990" s="879">
        <v>4</v>
      </c>
      <c r="T990" s="874"/>
    </row>
    <row r="991" spans="4:20" ht="30" customHeight="1" x14ac:dyDescent="0.25">
      <c r="D991" s="163"/>
      <c r="E991" s="163"/>
      <c r="F991" s="163"/>
      <c r="G991" s="163"/>
      <c r="H991" s="163"/>
      <c r="I991" s="163"/>
      <c r="J991" s="163"/>
      <c r="K991" s="163"/>
      <c r="L991" s="163"/>
      <c r="M991" s="163"/>
      <c r="N991" s="163"/>
      <c r="O991" s="847" t="s">
        <v>2395</v>
      </c>
      <c r="P991" s="872" t="s">
        <v>2396</v>
      </c>
      <c r="Q991" s="849">
        <v>787</v>
      </c>
      <c r="R991" s="874" t="s">
        <v>2328</v>
      </c>
      <c r="S991" s="879">
        <v>4</v>
      </c>
      <c r="T991" s="874"/>
    </row>
    <row r="992" spans="4:20" ht="30" customHeight="1" x14ac:dyDescent="0.25">
      <c r="D992" s="163"/>
      <c r="E992" s="163"/>
      <c r="F992" s="163"/>
      <c r="G992" s="163"/>
      <c r="H992" s="163"/>
      <c r="I992" s="163"/>
      <c r="J992" s="163"/>
      <c r="K992" s="163"/>
      <c r="L992" s="163"/>
      <c r="M992" s="163"/>
      <c r="N992" s="163"/>
      <c r="O992" s="847" t="s">
        <v>2397</v>
      </c>
      <c r="P992" s="872" t="s">
        <v>2398</v>
      </c>
      <c r="Q992" s="849">
        <v>788</v>
      </c>
      <c r="R992" s="874" t="s">
        <v>2282</v>
      </c>
      <c r="S992" s="879">
        <v>4</v>
      </c>
      <c r="T992" s="874"/>
    </row>
    <row r="993" spans="4:20" ht="30" customHeight="1" x14ac:dyDescent="0.25">
      <c r="D993" s="163"/>
      <c r="E993" s="163"/>
      <c r="F993" s="163"/>
      <c r="G993" s="163"/>
      <c r="H993" s="163"/>
      <c r="I993" s="163"/>
      <c r="J993" s="163"/>
      <c r="K993" s="163"/>
      <c r="L993" s="163"/>
      <c r="M993" s="163"/>
      <c r="N993" s="163"/>
      <c r="O993" s="847" t="s">
        <v>2399</v>
      </c>
      <c r="P993" s="872" t="s">
        <v>2400</v>
      </c>
      <c r="Q993" s="849">
        <v>789</v>
      </c>
      <c r="R993" s="874" t="s">
        <v>617</v>
      </c>
      <c r="S993" s="879">
        <v>600</v>
      </c>
      <c r="T993" s="874"/>
    </row>
    <row r="994" spans="4:20" ht="30" customHeight="1" x14ac:dyDescent="0.25">
      <c r="D994" s="163"/>
      <c r="E994" s="163"/>
      <c r="F994" s="163"/>
      <c r="G994" s="163"/>
      <c r="H994" s="163"/>
      <c r="I994" s="163"/>
      <c r="J994" s="163"/>
      <c r="K994" s="163"/>
      <c r="L994" s="163"/>
      <c r="M994" s="163"/>
      <c r="N994" s="163"/>
      <c r="O994" s="847" t="s">
        <v>2401</v>
      </c>
      <c r="P994" s="872" t="s">
        <v>2402</v>
      </c>
      <c r="Q994" s="849">
        <v>790</v>
      </c>
      <c r="R994" s="874" t="s">
        <v>680</v>
      </c>
      <c r="S994" s="879">
        <v>300</v>
      </c>
      <c r="T994" s="874"/>
    </row>
    <row r="995" spans="4:20" ht="30" customHeight="1" x14ac:dyDescent="0.25">
      <c r="D995" s="163"/>
      <c r="E995" s="163"/>
      <c r="F995" s="163"/>
      <c r="G995" s="163"/>
      <c r="H995" s="163"/>
      <c r="I995" s="163"/>
      <c r="J995" s="163"/>
      <c r="K995" s="163"/>
      <c r="L995" s="163"/>
      <c r="M995" s="163"/>
      <c r="N995" s="163"/>
      <c r="O995" s="847" t="s">
        <v>2403</v>
      </c>
      <c r="P995" s="872" t="s">
        <v>2404</v>
      </c>
      <c r="Q995" s="849">
        <v>791</v>
      </c>
      <c r="R995" s="874" t="s">
        <v>2282</v>
      </c>
      <c r="S995" s="879">
        <v>4</v>
      </c>
      <c r="T995" s="874"/>
    </row>
    <row r="996" spans="4:20" ht="30" customHeight="1" x14ac:dyDescent="0.25">
      <c r="D996" s="163"/>
      <c r="E996" s="163"/>
      <c r="F996" s="163"/>
      <c r="G996" s="163"/>
      <c r="H996" s="163"/>
      <c r="I996" s="163"/>
      <c r="J996" s="163"/>
      <c r="K996" s="163"/>
      <c r="L996" s="163"/>
      <c r="M996" s="163"/>
      <c r="N996" s="163"/>
      <c r="O996" s="847" t="s">
        <v>2405</v>
      </c>
      <c r="P996" s="895" t="s">
        <v>2406</v>
      </c>
      <c r="Q996" s="863">
        <v>792</v>
      </c>
      <c r="R996" s="874" t="s">
        <v>2328</v>
      </c>
      <c r="S996" s="883">
        <v>4</v>
      </c>
      <c r="T996" s="874"/>
    </row>
    <row r="997" spans="4:20" ht="30" customHeight="1" x14ac:dyDescent="0.25">
      <c r="D997" s="163"/>
      <c r="E997" s="163"/>
      <c r="F997" s="163"/>
      <c r="G997" s="163"/>
      <c r="H997" s="163"/>
      <c r="I997" s="163"/>
      <c r="J997" s="163"/>
      <c r="K997" s="163"/>
      <c r="L997" s="163"/>
      <c r="M997" s="163"/>
      <c r="N997" s="163"/>
      <c r="O997" s="847" t="s">
        <v>2407</v>
      </c>
      <c r="P997" s="895" t="s">
        <v>2408</v>
      </c>
      <c r="Q997" s="863">
        <v>793</v>
      </c>
      <c r="R997" s="874" t="s">
        <v>2328</v>
      </c>
      <c r="S997" s="883">
        <v>4</v>
      </c>
      <c r="T997" s="874"/>
    </row>
    <row r="998" spans="4:20" ht="30" customHeight="1" x14ac:dyDescent="0.25">
      <c r="D998" s="163"/>
      <c r="E998" s="163"/>
      <c r="F998" s="163"/>
      <c r="G998" s="163"/>
      <c r="H998" s="163"/>
      <c r="I998" s="163"/>
      <c r="J998" s="169">
        <v>4</v>
      </c>
      <c r="K998" s="163"/>
      <c r="L998" s="163"/>
      <c r="M998" s="163"/>
      <c r="N998" s="170">
        <v>4</v>
      </c>
      <c r="O998" s="852" t="s">
        <v>2409</v>
      </c>
      <c r="P998" s="844" t="s">
        <v>215</v>
      </c>
      <c r="Q998" s="845"/>
      <c r="R998" s="845"/>
      <c r="S998" s="846"/>
      <c r="T998" s="845"/>
    </row>
    <row r="999" spans="4:20" ht="30" customHeight="1" x14ac:dyDescent="0.25">
      <c r="D999" s="163"/>
      <c r="E999" s="163"/>
      <c r="F999" s="163"/>
      <c r="G999" s="163"/>
      <c r="H999" s="163"/>
      <c r="I999" s="163"/>
      <c r="J999" s="163"/>
      <c r="K999" s="163"/>
      <c r="L999" s="163"/>
      <c r="M999" s="163"/>
      <c r="N999" s="163"/>
      <c r="O999" s="847" t="s">
        <v>2410</v>
      </c>
      <c r="P999" s="880" t="s">
        <v>2411</v>
      </c>
      <c r="Q999" s="863">
        <v>794</v>
      </c>
      <c r="R999" s="874" t="s">
        <v>2282</v>
      </c>
      <c r="S999" s="883">
        <v>4</v>
      </c>
      <c r="T999" s="874"/>
    </row>
    <row r="1000" spans="4:20" ht="30" customHeight="1" x14ac:dyDescent="0.25">
      <c r="D1000" s="163"/>
      <c r="E1000" s="163"/>
      <c r="F1000" s="163"/>
      <c r="G1000" s="163"/>
      <c r="H1000" s="163"/>
      <c r="I1000" s="163"/>
      <c r="J1000" s="163"/>
      <c r="K1000" s="163"/>
      <c r="L1000" s="163"/>
      <c r="M1000" s="163"/>
      <c r="N1000" s="163"/>
      <c r="O1000" s="847" t="s">
        <v>2412</v>
      </c>
      <c r="P1000" s="848" t="s">
        <v>2413</v>
      </c>
      <c r="Q1000" s="849">
        <v>795</v>
      </c>
      <c r="R1000" s="850" t="s">
        <v>617</v>
      </c>
      <c r="S1000" s="879">
        <v>600</v>
      </c>
      <c r="T1000" s="850"/>
    </row>
    <row r="1001" spans="4:20" ht="30" customHeight="1" x14ac:dyDescent="0.25">
      <c r="D1001" s="163"/>
      <c r="E1001" s="163"/>
      <c r="F1001" s="163"/>
      <c r="G1001" s="163"/>
      <c r="H1001" s="163"/>
      <c r="I1001" s="163"/>
      <c r="J1001" s="163"/>
      <c r="K1001" s="163"/>
      <c r="L1001" s="163"/>
      <c r="M1001" s="163"/>
      <c r="N1001" s="163"/>
      <c r="O1001" s="847" t="s">
        <v>2414</v>
      </c>
      <c r="P1001" s="848" t="s">
        <v>2415</v>
      </c>
      <c r="Q1001" s="849">
        <v>796</v>
      </c>
      <c r="R1001" s="850" t="s">
        <v>2282</v>
      </c>
      <c r="S1001" s="883">
        <v>4</v>
      </c>
      <c r="T1001" s="850"/>
    </row>
    <row r="1002" spans="4:20" ht="30" customHeight="1" x14ac:dyDescent="0.25">
      <c r="D1002" s="163"/>
      <c r="E1002" s="163"/>
      <c r="F1002" s="163"/>
      <c r="G1002" s="163"/>
      <c r="H1002" s="163"/>
      <c r="I1002" s="163"/>
      <c r="J1002" s="163"/>
      <c r="K1002" s="163"/>
      <c r="L1002" s="163"/>
      <c r="M1002" s="163"/>
      <c r="N1002" s="163"/>
      <c r="O1002" s="847" t="s">
        <v>2416</v>
      </c>
      <c r="P1002" s="848" t="s">
        <v>2417</v>
      </c>
      <c r="Q1002" s="849">
        <v>797</v>
      </c>
      <c r="R1002" s="850" t="s">
        <v>2282</v>
      </c>
      <c r="S1002" s="883">
        <v>4</v>
      </c>
      <c r="T1002" s="850"/>
    </row>
    <row r="1003" spans="4:20" ht="30" customHeight="1" x14ac:dyDescent="0.25">
      <c r="D1003" s="163"/>
      <c r="E1003" s="163"/>
      <c r="F1003" s="163"/>
      <c r="G1003" s="163"/>
      <c r="H1003" s="163"/>
      <c r="I1003" s="163"/>
      <c r="J1003" s="169">
        <v>4</v>
      </c>
      <c r="K1003" s="163"/>
      <c r="L1003" s="163"/>
      <c r="M1003" s="163"/>
      <c r="N1003" s="170">
        <v>4</v>
      </c>
      <c r="O1003" s="852" t="s">
        <v>2418</v>
      </c>
      <c r="P1003" s="844" t="s">
        <v>216</v>
      </c>
      <c r="Q1003" s="845"/>
      <c r="R1003" s="845"/>
      <c r="S1003" s="846"/>
      <c r="T1003" s="845"/>
    </row>
    <row r="1004" spans="4:20" ht="30" customHeight="1" x14ac:dyDescent="0.25">
      <c r="D1004" s="163"/>
      <c r="E1004" s="163"/>
      <c r="F1004" s="163"/>
      <c r="G1004" s="163"/>
      <c r="H1004" s="163"/>
      <c r="I1004" s="163"/>
      <c r="J1004" s="163"/>
      <c r="K1004" s="163"/>
      <c r="L1004" s="163"/>
      <c r="M1004" s="163"/>
      <c r="N1004" s="163"/>
      <c r="O1004" s="847" t="s">
        <v>2419</v>
      </c>
      <c r="P1004" s="895" t="s">
        <v>2420</v>
      </c>
      <c r="Q1004" s="863">
        <v>798</v>
      </c>
      <c r="R1004" s="874" t="s">
        <v>2328</v>
      </c>
      <c r="S1004" s="883">
        <v>4</v>
      </c>
      <c r="T1004" s="874"/>
    </row>
    <row r="1005" spans="4:20" ht="30" customHeight="1" x14ac:dyDescent="0.25">
      <c r="D1005" s="163"/>
      <c r="E1005" s="163"/>
      <c r="F1005" s="163"/>
      <c r="G1005" s="163"/>
      <c r="H1005" s="163"/>
      <c r="I1005" s="163"/>
      <c r="J1005" s="163"/>
      <c r="K1005" s="163"/>
      <c r="L1005" s="163"/>
      <c r="M1005" s="163"/>
      <c r="N1005" s="163"/>
      <c r="O1005" s="847" t="s">
        <v>2421</v>
      </c>
      <c r="P1005" s="872" t="s">
        <v>2422</v>
      </c>
      <c r="Q1005" s="849">
        <v>799</v>
      </c>
      <c r="R1005" s="850" t="s">
        <v>617</v>
      </c>
      <c r="S1005" s="878">
        <v>400</v>
      </c>
      <c r="T1005" s="850"/>
    </row>
    <row r="1006" spans="4:20" ht="30" customHeight="1" x14ac:dyDescent="0.25">
      <c r="D1006" s="163"/>
      <c r="E1006" s="163"/>
      <c r="F1006" s="163"/>
      <c r="G1006" s="163"/>
      <c r="H1006" s="163"/>
      <c r="I1006" s="163"/>
      <c r="J1006" s="163"/>
      <c r="K1006" s="163"/>
      <c r="L1006" s="163"/>
      <c r="M1006" s="163"/>
      <c r="N1006" s="163"/>
      <c r="O1006" s="847" t="s">
        <v>2423</v>
      </c>
      <c r="P1006" s="872" t="s">
        <v>2424</v>
      </c>
      <c r="Q1006" s="865">
        <v>800</v>
      </c>
      <c r="R1006" s="850" t="s">
        <v>2425</v>
      </c>
      <c r="S1006" s="878">
        <v>1</v>
      </c>
      <c r="T1006" s="850"/>
    </row>
    <row r="1007" spans="4:20" ht="30" customHeight="1" x14ac:dyDescent="0.25">
      <c r="D1007" s="163"/>
      <c r="E1007" s="163"/>
      <c r="F1007" s="163"/>
      <c r="G1007" s="163"/>
      <c r="H1007" s="163"/>
      <c r="I1007" s="163"/>
      <c r="J1007" s="163"/>
      <c r="K1007" s="163"/>
      <c r="L1007" s="163"/>
      <c r="M1007" s="163"/>
      <c r="N1007" s="163"/>
      <c r="O1007" s="847" t="s">
        <v>2426</v>
      </c>
      <c r="P1007" s="872" t="s">
        <v>2427</v>
      </c>
      <c r="Q1007" s="849">
        <v>801</v>
      </c>
      <c r="R1007" s="850" t="s">
        <v>617</v>
      </c>
      <c r="S1007" s="878">
        <v>400</v>
      </c>
      <c r="T1007" s="850"/>
    </row>
    <row r="1008" spans="4:20" ht="30" customHeight="1" x14ac:dyDescent="0.25">
      <c r="D1008" s="163"/>
      <c r="E1008" s="163"/>
      <c r="F1008" s="163"/>
      <c r="G1008" s="163"/>
      <c r="H1008" s="163"/>
      <c r="I1008" s="163"/>
      <c r="J1008" s="169">
        <v>6</v>
      </c>
      <c r="K1008" s="163"/>
      <c r="L1008" s="163"/>
      <c r="M1008" s="163"/>
      <c r="N1008" s="170">
        <v>6</v>
      </c>
      <c r="O1008" s="852" t="s">
        <v>2428</v>
      </c>
      <c r="P1008" s="844" t="s">
        <v>217</v>
      </c>
      <c r="Q1008" s="845"/>
      <c r="R1008" s="845"/>
      <c r="S1008" s="846"/>
      <c r="T1008" s="845"/>
    </row>
    <row r="1009" spans="4:22" ht="30" customHeight="1" x14ac:dyDescent="0.25">
      <c r="D1009" s="163"/>
      <c r="E1009" s="163"/>
      <c r="F1009" s="163"/>
      <c r="G1009" s="163"/>
      <c r="H1009" s="163"/>
      <c r="I1009" s="163"/>
      <c r="J1009" s="163"/>
      <c r="K1009" s="163"/>
      <c r="L1009" s="163"/>
      <c r="M1009" s="163"/>
      <c r="N1009" s="163"/>
      <c r="O1009" s="847" t="s">
        <v>2429</v>
      </c>
      <c r="P1009" s="848" t="s">
        <v>2430</v>
      </c>
      <c r="Q1009" s="849">
        <v>802</v>
      </c>
      <c r="R1009" s="874" t="s">
        <v>2431</v>
      </c>
      <c r="S1009" s="879">
        <v>1</v>
      </c>
      <c r="T1009" s="874"/>
    </row>
    <row r="1010" spans="4:22" ht="30" customHeight="1" x14ac:dyDescent="0.25">
      <c r="D1010" s="163"/>
      <c r="E1010" s="163"/>
      <c r="F1010" s="163"/>
      <c r="G1010" s="163"/>
      <c r="H1010" s="163"/>
      <c r="I1010" s="163"/>
      <c r="J1010" s="163"/>
      <c r="K1010" s="163"/>
      <c r="L1010" s="163"/>
      <c r="M1010" s="163"/>
      <c r="N1010" s="163"/>
      <c r="O1010" s="847" t="s">
        <v>2432</v>
      </c>
      <c r="P1010" s="848" t="s">
        <v>2433</v>
      </c>
      <c r="Q1010" s="849">
        <v>803</v>
      </c>
      <c r="R1010" s="874" t="s">
        <v>2340</v>
      </c>
      <c r="S1010" s="879">
        <v>41</v>
      </c>
      <c r="T1010" s="874"/>
    </row>
    <row r="1011" spans="4:22" ht="30" customHeight="1" x14ac:dyDescent="0.25">
      <c r="D1011" s="163"/>
      <c r="E1011" s="163"/>
      <c r="F1011" s="163"/>
      <c r="G1011" s="163"/>
      <c r="H1011" s="163"/>
      <c r="I1011" s="163"/>
      <c r="J1011" s="163"/>
      <c r="K1011" s="163"/>
      <c r="L1011" s="163"/>
      <c r="M1011" s="163"/>
      <c r="N1011" s="163"/>
      <c r="O1011" s="847" t="s">
        <v>2434</v>
      </c>
      <c r="P1011" s="848" t="s">
        <v>2435</v>
      </c>
      <c r="Q1011" s="849">
        <v>804</v>
      </c>
      <c r="R1011" s="874" t="s">
        <v>2340</v>
      </c>
      <c r="S1011" s="879">
        <v>41</v>
      </c>
      <c r="T1011" s="874"/>
    </row>
    <row r="1012" spans="4:22" ht="30" customHeight="1" x14ac:dyDescent="0.25">
      <c r="D1012" s="163"/>
      <c r="E1012" s="163"/>
      <c r="F1012" s="163"/>
      <c r="G1012" s="163"/>
      <c r="H1012" s="163"/>
      <c r="I1012" s="163"/>
      <c r="J1012" s="163"/>
      <c r="K1012" s="163"/>
      <c r="L1012" s="163"/>
      <c r="M1012" s="163"/>
      <c r="N1012" s="163"/>
      <c r="O1012" s="847" t="s">
        <v>2436</v>
      </c>
      <c r="P1012" s="848" t="s">
        <v>2437</v>
      </c>
      <c r="Q1012" s="849">
        <v>805</v>
      </c>
      <c r="R1012" s="874" t="s">
        <v>2438</v>
      </c>
      <c r="S1012" s="879">
        <v>10</v>
      </c>
      <c r="T1012" s="874"/>
      <c r="U1012" s="212" t="s">
        <v>2439</v>
      </c>
    </row>
    <row r="1013" spans="4:22" ht="30" customHeight="1" x14ac:dyDescent="0.25">
      <c r="D1013" s="163"/>
      <c r="E1013" s="163"/>
      <c r="F1013" s="163"/>
      <c r="G1013" s="163"/>
      <c r="H1013" s="163"/>
      <c r="I1013" s="163"/>
      <c r="J1013" s="163"/>
      <c r="K1013" s="163"/>
      <c r="L1013" s="163"/>
      <c r="M1013" s="163"/>
      <c r="N1013" s="163"/>
      <c r="O1013" s="847" t="s">
        <v>2440</v>
      </c>
      <c r="P1013" s="848" t="s">
        <v>2441</v>
      </c>
      <c r="Q1013" s="849">
        <v>806</v>
      </c>
      <c r="R1013" s="874" t="s">
        <v>2328</v>
      </c>
      <c r="S1013" s="879">
        <v>4</v>
      </c>
      <c r="T1013" s="874"/>
    </row>
    <row r="1014" spans="4:22" ht="30" customHeight="1" x14ac:dyDescent="0.25">
      <c r="D1014" s="163"/>
      <c r="E1014" s="163"/>
      <c r="F1014" s="163"/>
      <c r="G1014" s="163"/>
      <c r="H1014" s="163"/>
      <c r="I1014" s="163"/>
      <c r="J1014" s="163"/>
      <c r="K1014" s="163"/>
      <c r="L1014" s="163"/>
      <c r="M1014" s="163"/>
      <c r="N1014" s="163"/>
      <c r="O1014" s="847" t="s">
        <v>2442</v>
      </c>
      <c r="P1014" s="848" t="s">
        <v>2443</v>
      </c>
      <c r="Q1014" s="849">
        <v>807</v>
      </c>
      <c r="R1014" s="874" t="s">
        <v>2444</v>
      </c>
      <c r="S1014" s="879">
        <v>4</v>
      </c>
      <c r="T1014" s="874"/>
    </row>
    <row r="1015" spans="4:22" ht="30" customHeight="1" x14ac:dyDescent="0.25">
      <c r="D1015" s="163"/>
      <c r="E1015" s="163"/>
      <c r="F1015" s="164">
        <v>5</v>
      </c>
      <c r="G1015" s="163"/>
      <c r="H1015" s="163"/>
      <c r="I1015" s="169">
        <f>SUM(J1016:J1044)</f>
        <v>22</v>
      </c>
      <c r="J1015" s="163"/>
      <c r="K1015" s="163"/>
      <c r="L1015" s="163"/>
      <c r="M1015" s="170">
        <f>SUM(N1016:N1044)</f>
        <v>28</v>
      </c>
      <c r="N1015" s="163"/>
      <c r="O1015" s="840">
        <v>3.3</v>
      </c>
      <c r="P1015" s="841" t="s">
        <v>218</v>
      </c>
      <c r="Q1015" s="840"/>
      <c r="R1015" s="840"/>
      <c r="S1015" s="842"/>
      <c r="T1015" s="840"/>
      <c r="U1015" s="212">
        <f>SUM(V1015:V1061)</f>
        <v>25</v>
      </c>
      <c r="V1015" s="200">
        <v>19</v>
      </c>
    </row>
    <row r="1016" spans="4:22" ht="30" customHeight="1" x14ac:dyDescent="0.25">
      <c r="D1016" s="163"/>
      <c r="E1016" s="163"/>
      <c r="F1016" s="163"/>
      <c r="G1016" s="163"/>
      <c r="H1016" s="163"/>
      <c r="I1016" s="163"/>
      <c r="J1016" s="169">
        <v>4</v>
      </c>
      <c r="K1016" s="163"/>
      <c r="L1016" s="163"/>
      <c r="M1016" s="163"/>
      <c r="N1016" s="170">
        <v>9</v>
      </c>
      <c r="O1016" s="852" t="s">
        <v>2445</v>
      </c>
      <c r="P1016" s="844" t="s">
        <v>2446</v>
      </c>
      <c r="Q1016" s="845"/>
      <c r="R1016" s="845"/>
      <c r="S1016" s="846"/>
      <c r="T1016" s="845"/>
    </row>
    <row r="1017" spans="4:22" ht="30" customHeight="1" x14ac:dyDescent="0.25">
      <c r="D1017" s="163"/>
      <c r="E1017" s="163"/>
      <c r="F1017" s="163"/>
      <c r="G1017" s="163"/>
      <c r="H1017" s="163"/>
      <c r="I1017" s="163"/>
      <c r="J1017" s="163"/>
      <c r="K1017" s="163"/>
      <c r="L1017" s="163"/>
      <c r="M1017" s="163"/>
      <c r="N1017" s="163"/>
      <c r="O1017" s="988" t="s">
        <v>2447</v>
      </c>
      <c r="P1017" s="991" t="s">
        <v>2448</v>
      </c>
      <c r="Q1017" s="863">
        <v>808</v>
      </c>
      <c r="R1017" s="900" t="s">
        <v>2449</v>
      </c>
      <c r="S1017" s="879">
        <v>1000</v>
      </c>
      <c r="T1017" s="900"/>
    </row>
    <row r="1018" spans="4:22" ht="30" customHeight="1" x14ac:dyDescent="0.25">
      <c r="D1018" s="163"/>
      <c r="E1018" s="163"/>
      <c r="F1018" s="163"/>
      <c r="G1018" s="163"/>
      <c r="H1018" s="163"/>
      <c r="I1018" s="163"/>
      <c r="J1018" s="163"/>
      <c r="K1018" s="163"/>
      <c r="L1018" s="163"/>
      <c r="M1018" s="163"/>
      <c r="N1018" s="163"/>
      <c r="O1018" s="988"/>
      <c r="P1018" s="991"/>
      <c r="Q1018" s="863">
        <v>809</v>
      </c>
      <c r="R1018" s="900" t="s">
        <v>2450</v>
      </c>
      <c r="S1018" s="879">
        <v>1000000</v>
      </c>
      <c r="T1018" s="900"/>
    </row>
    <row r="1019" spans="4:22" ht="30" customHeight="1" x14ac:dyDescent="0.25">
      <c r="D1019" s="163"/>
      <c r="E1019" s="163"/>
      <c r="F1019" s="163"/>
      <c r="G1019" s="163"/>
      <c r="H1019" s="163"/>
      <c r="I1019" s="163"/>
      <c r="J1019" s="163"/>
      <c r="K1019" s="163"/>
      <c r="L1019" s="163"/>
      <c r="M1019" s="163"/>
      <c r="N1019" s="163"/>
      <c r="O1019" s="988"/>
      <c r="P1019" s="991"/>
      <c r="Q1019" s="863">
        <v>810</v>
      </c>
      <c r="R1019" s="895" t="s">
        <v>2451</v>
      </c>
      <c r="S1019" s="879">
        <v>60</v>
      </c>
      <c r="T1019" s="895"/>
    </row>
    <row r="1020" spans="4:22" ht="30" customHeight="1" x14ac:dyDescent="0.25">
      <c r="D1020" s="163"/>
      <c r="E1020" s="163"/>
      <c r="F1020" s="163"/>
      <c r="G1020" s="163"/>
      <c r="H1020" s="163"/>
      <c r="I1020" s="163"/>
      <c r="J1020" s="163"/>
      <c r="K1020" s="163"/>
      <c r="L1020" s="163"/>
      <c r="M1020" s="163"/>
      <c r="N1020" s="163"/>
      <c r="O1020" s="988"/>
      <c r="P1020" s="991"/>
      <c r="Q1020" s="863">
        <v>811</v>
      </c>
      <c r="R1020" s="895" t="s">
        <v>2452</v>
      </c>
      <c r="S1020" s="879">
        <v>90</v>
      </c>
      <c r="T1020" s="895"/>
    </row>
    <row r="1021" spans="4:22" ht="30" customHeight="1" x14ac:dyDescent="0.25">
      <c r="D1021" s="163"/>
      <c r="E1021" s="163"/>
      <c r="F1021" s="163"/>
      <c r="G1021" s="163"/>
      <c r="H1021" s="163"/>
      <c r="I1021" s="163"/>
      <c r="J1021" s="163"/>
      <c r="K1021" s="163"/>
      <c r="L1021" s="163"/>
      <c r="M1021" s="163"/>
      <c r="N1021" s="163"/>
      <c r="O1021" s="988"/>
      <c r="P1021" s="991"/>
      <c r="Q1021" s="863">
        <v>812</v>
      </c>
      <c r="R1021" s="895" t="s">
        <v>2453</v>
      </c>
      <c r="S1021" s="879">
        <v>2161</v>
      </c>
      <c r="T1021" s="895"/>
    </row>
    <row r="1022" spans="4:22" ht="30" customHeight="1" x14ac:dyDescent="0.25">
      <c r="D1022" s="163"/>
      <c r="E1022" s="163"/>
      <c r="F1022" s="163"/>
      <c r="G1022" s="163"/>
      <c r="H1022" s="163"/>
      <c r="I1022" s="163"/>
      <c r="J1022" s="163"/>
      <c r="K1022" s="163"/>
      <c r="L1022" s="163"/>
      <c r="M1022" s="163"/>
      <c r="N1022" s="163"/>
      <c r="O1022" s="988"/>
      <c r="P1022" s="991"/>
      <c r="Q1022" s="863">
        <v>813</v>
      </c>
      <c r="R1022" s="895" t="s">
        <v>2454</v>
      </c>
      <c r="S1022" s="879">
        <v>190</v>
      </c>
      <c r="T1022" s="895"/>
    </row>
    <row r="1023" spans="4:22" ht="30" customHeight="1" x14ac:dyDescent="0.25">
      <c r="D1023" s="163"/>
      <c r="E1023" s="163"/>
      <c r="F1023" s="163"/>
      <c r="G1023" s="163"/>
      <c r="H1023" s="163"/>
      <c r="I1023" s="163"/>
      <c r="J1023" s="163"/>
      <c r="K1023" s="163"/>
      <c r="L1023" s="163"/>
      <c r="M1023" s="163"/>
      <c r="N1023" s="163"/>
      <c r="O1023" s="847" t="s">
        <v>2455</v>
      </c>
      <c r="P1023" s="872" t="s">
        <v>2456</v>
      </c>
      <c r="Q1023" s="849">
        <v>814</v>
      </c>
      <c r="R1023" s="901" t="s">
        <v>2457</v>
      </c>
      <c r="S1023" s="879">
        <v>200000</v>
      </c>
      <c r="T1023" s="901"/>
    </row>
    <row r="1024" spans="4:22" ht="30" customHeight="1" x14ac:dyDescent="0.25">
      <c r="D1024" s="163"/>
      <c r="E1024" s="163"/>
      <c r="F1024" s="163"/>
      <c r="G1024" s="163"/>
      <c r="H1024" s="163"/>
      <c r="I1024" s="163"/>
      <c r="J1024" s="163"/>
      <c r="K1024" s="163"/>
      <c r="L1024" s="163"/>
      <c r="M1024" s="163"/>
      <c r="N1024" s="163"/>
      <c r="O1024" s="847" t="s">
        <v>2458</v>
      </c>
      <c r="P1024" s="872" t="s">
        <v>2459</v>
      </c>
      <c r="Q1024" s="849">
        <v>815</v>
      </c>
      <c r="R1024" s="901" t="s">
        <v>594</v>
      </c>
      <c r="S1024" s="879">
        <v>3</v>
      </c>
      <c r="T1024" s="901"/>
    </row>
    <row r="1025" spans="4:20" ht="30" customHeight="1" x14ac:dyDescent="0.25">
      <c r="D1025" s="163"/>
      <c r="E1025" s="163"/>
      <c r="F1025" s="163"/>
      <c r="G1025" s="163"/>
      <c r="H1025" s="163"/>
      <c r="I1025" s="163"/>
      <c r="J1025" s="163"/>
      <c r="K1025" s="163"/>
      <c r="L1025" s="163"/>
      <c r="M1025" s="163"/>
      <c r="N1025" s="163"/>
      <c r="O1025" s="847" t="s">
        <v>2460</v>
      </c>
      <c r="P1025" s="873" t="s">
        <v>2461</v>
      </c>
      <c r="Q1025" s="849">
        <v>816</v>
      </c>
      <c r="R1025" s="876" t="s">
        <v>2462</v>
      </c>
      <c r="S1025" s="879">
        <v>1</v>
      </c>
      <c r="T1025" s="876"/>
    </row>
    <row r="1026" spans="4:20" ht="30" customHeight="1" x14ac:dyDescent="0.25">
      <c r="D1026" s="163"/>
      <c r="E1026" s="163"/>
      <c r="F1026" s="163"/>
      <c r="G1026" s="163"/>
      <c r="H1026" s="163"/>
      <c r="I1026" s="163"/>
      <c r="J1026" s="169">
        <v>3</v>
      </c>
      <c r="K1026" s="163"/>
      <c r="L1026" s="163"/>
      <c r="M1026" s="163"/>
      <c r="N1026" s="170">
        <v>3</v>
      </c>
      <c r="O1026" s="852" t="s">
        <v>2463</v>
      </c>
      <c r="P1026" s="844" t="s">
        <v>221</v>
      </c>
      <c r="Q1026" s="845"/>
      <c r="R1026" s="845"/>
      <c r="S1026" s="846"/>
      <c r="T1026" s="845"/>
    </row>
    <row r="1027" spans="4:20" ht="30" customHeight="1" x14ac:dyDescent="0.25">
      <c r="D1027" s="163"/>
      <c r="E1027" s="163"/>
      <c r="F1027" s="163"/>
      <c r="G1027" s="163"/>
      <c r="H1027" s="163"/>
      <c r="I1027" s="163"/>
      <c r="J1027" s="163"/>
      <c r="K1027" s="163"/>
      <c r="L1027" s="163"/>
      <c r="M1027" s="163"/>
      <c r="N1027" s="163"/>
      <c r="O1027" s="847" t="s">
        <v>2464</v>
      </c>
      <c r="P1027" s="902" t="s">
        <v>2465</v>
      </c>
      <c r="Q1027" s="849">
        <v>817</v>
      </c>
      <c r="R1027" s="901" t="s">
        <v>2466</v>
      </c>
      <c r="S1027" s="879">
        <v>40</v>
      </c>
      <c r="T1027" s="901"/>
    </row>
    <row r="1028" spans="4:20" ht="30" customHeight="1" x14ac:dyDescent="0.25">
      <c r="D1028" s="163"/>
      <c r="E1028" s="163"/>
      <c r="F1028" s="163"/>
      <c r="G1028" s="163"/>
      <c r="H1028" s="163"/>
      <c r="I1028" s="163"/>
      <c r="J1028" s="163"/>
      <c r="K1028" s="163"/>
      <c r="L1028" s="163"/>
      <c r="M1028" s="163"/>
      <c r="N1028" s="163"/>
      <c r="O1028" s="847" t="s">
        <v>2467</v>
      </c>
      <c r="P1028" s="872" t="s">
        <v>2468</v>
      </c>
      <c r="Q1028" s="849">
        <v>818</v>
      </c>
      <c r="R1028" s="901" t="s">
        <v>2466</v>
      </c>
      <c r="S1028" s="879">
        <v>6</v>
      </c>
      <c r="T1028" s="901"/>
    </row>
    <row r="1029" spans="4:20" ht="30" customHeight="1" x14ac:dyDescent="0.25">
      <c r="D1029" s="163"/>
      <c r="E1029" s="163"/>
      <c r="F1029" s="163"/>
      <c r="G1029" s="163"/>
      <c r="H1029" s="163"/>
      <c r="I1029" s="163"/>
      <c r="J1029" s="163"/>
      <c r="K1029" s="163"/>
      <c r="L1029" s="163"/>
      <c r="M1029" s="163"/>
      <c r="N1029" s="163"/>
      <c r="O1029" s="847" t="s">
        <v>2469</v>
      </c>
      <c r="P1029" s="873" t="s">
        <v>2470</v>
      </c>
      <c r="Q1029" s="849">
        <v>819</v>
      </c>
      <c r="R1029" s="901" t="s">
        <v>2471</v>
      </c>
      <c r="S1029" s="879">
        <v>6</v>
      </c>
      <c r="T1029" s="901"/>
    </row>
    <row r="1030" spans="4:20" ht="30" customHeight="1" x14ac:dyDescent="0.25">
      <c r="D1030" s="163"/>
      <c r="E1030" s="163"/>
      <c r="F1030" s="163"/>
      <c r="G1030" s="163"/>
      <c r="H1030" s="163"/>
      <c r="I1030" s="163"/>
      <c r="J1030" s="169">
        <v>5</v>
      </c>
      <c r="K1030" s="163"/>
      <c r="L1030" s="163"/>
      <c r="M1030" s="163"/>
      <c r="N1030" s="170">
        <v>5</v>
      </c>
      <c r="O1030" s="852" t="s">
        <v>2472</v>
      </c>
      <c r="P1030" s="844" t="s">
        <v>222</v>
      </c>
      <c r="Q1030" s="845"/>
      <c r="R1030" s="845"/>
      <c r="S1030" s="846"/>
      <c r="T1030" s="845"/>
    </row>
    <row r="1031" spans="4:20" ht="30" customHeight="1" x14ac:dyDescent="0.25">
      <c r="D1031" s="163"/>
      <c r="E1031" s="163"/>
      <c r="F1031" s="163"/>
      <c r="G1031" s="163"/>
      <c r="H1031" s="163"/>
      <c r="I1031" s="163"/>
      <c r="J1031" s="163"/>
      <c r="K1031" s="163"/>
      <c r="L1031" s="163"/>
      <c r="M1031" s="163"/>
      <c r="N1031" s="163"/>
      <c r="O1031" s="847" t="s">
        <v>2473</v>
      </c>
      <c r="P1031" s="873" t="s">
        <v>2474</v>
      </c>
      <c r="Q1031" s="849">
        <v>820</v>
      </c>
      <c r="R1031" s="901" t="s">
        <v>2475</v>
      </c>
      <c r="S1031" s="879">
        <v>40</v>
      </c>
      <c r="T1031" s="901"/>
    </row>
    <row r="1032" spans="4:20" ht="30" customHeight="1" x14ac:dyDescent="0.25">
      <c r="D1032" s="163"/>
      <c r="E1032" s="163"/>
      <c r="F1032" s="163"/>
      <c r="G1032" s="163"/>
      <c r="H1032" s="163"/>
      <c r="I1032" s="163"/>
      <c r="J1032" s="163"/>
      <c r="K1032" s="163"/>
      <c r="L1032" s="163"/>
      <c r="M1032" s="163"/>
      <c r="N1032" s="163"/>
      <c r="O1032" s="847" t="s">
        <v>2476</v>
      </c>
      <c r="P1032" s="872" t="s">
        <v>2477</v>
      </c>
      <c r="Q1032" s="849">
        <v>821</v>
      </c>
      <c r="R1032" s="901" t="s">
        <v>2478</v>
      </c>
      <c r="S1032" s="879">
        <v>4</v>
      </c>
      <c r="T1032" s="901"/>
    </row>
    <row r="1033" spans="4:20" ht="30" customHeight="1" x14ac:dyDescent="0.25">
      <c r="D1033" s="163"/>
      <c r="E1033" s="163"/>
      <c r="F1033" s="163"/>
      <c r="G1033" s="163"/>
      <c r="H1033" s="163"/>
      <c r="I1033" s="163"/>
      <c r="J1033" s="163"/>
      <c r="K1033" s="163"/>
      <c r="L1033" s="163"/>
      <c r="M1033" s="163"/>
      <c r="N1033" s="163"/>
      <c r="O1033" s="847" t="s">
        <v>2479</v>
      </c>
      <c r="P1033" s="873" t="s">
        <v>2480</v>
      </c>
      <c r="Q1033" s="849">
        <v>822</v>
      </c>
      <c r="R1033" s="876" t="s">
        <v>485</v>
      </c>
      <c r="S1033" s="879">
        <v>20000</v>
      </c>
      <c r="T1033" s="876"/>
    </row>
    <row r="1034" spans="4:20" ht="30" customHeight="1" x14ac:dyDescent="0.25">
      <c r="D1034" s="163"/>
      <c r="E1034" s="163"/>
      <c r="F1034" s="163"/>
      <c r="G1034" s="163"/>
      <c r="H1034" s="163"/>
      <c r="I1034" s="163"/>
      <c r="J1034" s="163"/>
      <c r="K1034" s="163"/>
      <c r="L1034" s="163"/>
      <c r="M1034" s="163"/>
      <c r="N1034" s="163"/>
      <c r="O1034" s="847" t="s">
        <v>2481</v>
      </c>
      <c r="P1034" s="902" t="s">
        <v>2482</v>
      </c>
      <c r="Q1034" s="849">
        <v>823</v>
      </c>
      <c r="R1034" s="902" t="s">
        <v>2483</v>
      </c>
      <c r="S1034" s="879">
        <v>20</v>
      </c>
      <c r="T1034" s="902"/>
    </row>
    <row r="1035" spans="4:20" ht="30" customHeight="1" x14ac:dyDescent="0.25">
      <c r="D1035" s="163"/>
      <c r="E1035" s="163"/>
      <c r="F1035" s="163"/>
      <c r="G1035" s="163"/>
      <c r="H1035" s="163"/>
      <c r="I1035" s="163"/>
      <c r="J1035" s="163"/>
      <c r="K1035" s="163"/>
      <c r="L1035" s="163"/>
      <c r="M1035" s="163"/>
      <c r="N1035" s="163"/>
      <c r="O1035" s="847" t="s">
        <v>2484</v>
      </c>
      <c r="P1035" s="902" t="s">
        <v>2485</v>
      </c>
      <c r="Q1035" s="849">
        <v>824</v>
      </c>
      <c r="R1035" s="873" t="s">
        <v>742</v>
      </c>
      <c r="S1035" s="879">
        <v>1</v>
      </c>
      <c r="T1035" s="873"/>
    </row>
    <row r="1036" spans="4:20" ht="30" customHeight="1" x14ac:dyDescent="0.25">
      <c r="D1036" s="163"/>
      <c r="E1036" s="163"/>
      <c r="F1036" s="163"/>
      <c r="G1036" s="163"/>
      <c r="H1036" s="163"/>
      <c r="I1036" s="163"/>
      <c r="J1036" s="169">
        <v>6</v>
      </c>
      <c r="K1036" s="163"/>
      <c r="L1036" s="163"/>
      <c r="M1036" s="163"/>
      <c r="N1036" s="170">
        <v>7</v>
      </c>
      <c r="O1036" s="852" t="s">
        <v>2486</v>
      </c>
      <c r="P1036" s="844" t="s">
        <v>223</v>
      </c>
      <c r="Q1036" s="845"/>
      <c r="R1036" s="845"/>
      <c r="S1036" s="846"/>
      <c r="T1036" s="845"/>
    </row>
    <row r="1037" spans="4:20" ht="30" customHeight="1" x14ac:dyDescent="0.25">
      <c r="D1037" s="163"/>
      <c r="E1037" s="163"/>
      <c r="F1037" s="163"/>
      <c r="G1037" s="163"/>
      <c r="H1037" s="163"/>
      <c r="I1037" s="163"/>
      <c r="J1037" s="163"/>
      <c r="K1037" s="163"/>
      <c r="L1037" s="163"/>
      <c r="M1037" s="163"/>
      <c r="N1037" s="163"/>
      <c r="O1037" s="847" t="s">
        <v>2487</v>
      </c>
      <c r="P1037" s="902" t="s">
        <v>2488</v>
      </c>
      <c r="Q1037" s="849">
        <v>825</v>
      </c>
      <c r="R1037" s="902" t="s">
        <v>2489</v>
      </c>
      <c r="S1037" s="853">
        <v>2</v>
      </c>
      <c r="T1037" s="902"/>
    </row>
    <row r="1038" spans="4:20" ht="30" customHeight="1" x14ac:dyDescent="0.25">
      <c r="D1038" s="163"/>
      <c r="E1038" s="163"/>
      <c r="F1038" s="163"/>
      <c r="G1038" s="163"/>
      <c r="H1038" s="163"/>
      <c r="I1038" s="163"/>
      <c r="J1038" s="163"/>
      <c r="K1038" s="163"/>
      <c r="L1038" s="163"/>
      <c r="M1038" s="163"/>
      <c r="N1038" s="163"/>
      <c r="O1038" s="988" t="s">
        <v>2490</v>
      </c>
      <c r="P1038" s="990" t="s">
        <v>2491</v>
      </c>
      <c r="Q1038" s="849">
        <v>826</v>
      </c>
      <c r="R1038" s="902" t="s">
        <v>2492</v>
      </c>
      <c r="S1038" s="853">
        <v>4</v>
      </c>
      <c r="T1038" s="902"/>
    </row>
    <row r="1039" spans="4:20" ht="30" customHeight="1" x14ac:dyDescent="0.25">
      <c r="D1039" s="163"/>
      <c r="E1039" s="163"/>
      <c r="F1039" s="163"/>
      <c r="G1039" s="163"/>
      <c r="H1039" s="163"/>
      <c r="I1039" s="163"/>
      <c r="J1039" s="163"/>
      <c r="K1039" s="163"/>
      <c r="L1039" s="163"/>
      <c r="M1039" s="163"/>
      <c r="N1039" s="163"/>
      <c r="O1039" s="988"/>
      <c r="P1039" s="990"/>
      <c r="Q1039" s="849">
        <v>827</v>
      </c>
      <c r="R1039" s="902" t="s">
        <v>2478</v>
      </c>
      <c r="S1039" s="853">
        <v>4</v>
      </c>
      <c r="T1039" s="902"/>
    </row>
    <row r="1040" spans="4:20" ht="30" customHeight="1" x14ac:dyDescent="0.25">
      <c r="D1040" s="163"/>
      <c r="E1040" s="163"/>
      <c r="F1040" s="163"/>
      <c r="G1040" s="163"/>
      <c r="H1040" s="163"/>
      <c r="I1040" s="163"/>
      <c r="J1040" s="163"/>
      <c r="K1040" s="163"/>
      <c r="L1040" s="163"/>
      <c r="M1040" s="163"/>
      <c r="N1040" s="163"/>
      <c r="O1040" s="847" t="s">
        <v>2493</v>
      </c>
      <c r="P1040" s="902" t="s">
        <v>2494</v>
      </c>
      <c r="Q1040" s="849">
        <v>828</v>
      </c>
      <c r="R1040" s="902" t="s">
        <v>2495</v>
      </c>
      <c r="S1040" s="853">
        <v>6</v>
      </c>
      <c r="T1040" s="902"/>
    </row>
    <row r="1041" spans="4:22" ht="30" customHeight="1" x14ac:dyDescent="0.25">
      <c r="D1041" s="163"/>
      <c r="E1041" s="163"/>
      <c r="F1041" s="163"/>
      <c r="G1041" s="163"/>
      <c r="H1041" s="163"/>
      <c r="I1041" s="163"/>
      <c r="J1041" s="163"/>
      <c r="K1041" s="163"/>
      <c r="L1041" s="163"/>
      <c r="M1041" s="163"/>
      <c r="N1041" s="163"/>
      <c r="O1041" s="847" t="s">
        <v>2496</v>
      </c>
      <c r="P1041" s="902" t="s">
        <v>2497</v>
      </c>
      <c r="Q1041" s="849">
        <v>829</v>
      </c>
      <c r="R1041" s="902" t="s">
        <v>2478</v>
      </c>
      <c r="S1041" s="853">
        <v>4</v>
      </c>
      <c r="T1041" s="902"/>
    </row>
    <row r="1042" spans="4:22" ht="30" customHeight="1" x14ac:dyDescent="0.25">
      <c r="D1042" s="163"/>
      <c r="E1042" s="163"/>
      <c r="F1042" s="163"/>
      <c r="G1042" s="163"/>
      <c r="H1042" s="163"/>
      <c r="I1042" s="163"/>
      <c r="J1042" s="163"/>
      <c r="K1042" s="163"/>
      <c r="L1042" s="163"/>
      <c r="M1042" s="163"/>
      <c r="N1042" s="163"/>
      <c r="O1042" s="847" t="s">
        <v>2498</v>
      </c>
      <c r="P1042" s="873" t="s">
        <v>2499</v>
      </c>
      <c r="Q1042" s="849">
        <v>830</v>
      </c>
      <c r="R1042" s="902" t="s">
        <v>2500</v>
      </c>
      <c r="S1042" s="853">
        <v>1</v>
      </c>
      <c r="T1042" s="902"/>
    </row>
    <row r="1043" spans="4:22" ht="30" customHeight="1" x14ac:dyDescent="0.25">
      <c r="D1043" s="163"/>
      <c r="E1043" s="163"/>
      <c r="F1043" s="163"/>
      <c r="G1043" s="163"/>
      <c r="H1043" s="163"/>
      <c r="I1043" s="163"/>
      <c r="J1043" s="163"/>
      <c r="K1043" s="163"/>
      <c r="L1043" s="163"/>
      <c r="M1043" s="163"/>
      <c r="N1043" s="163"/>
      <c r="O1043" s="847" t="s">
        <v>2501</v>
      </c>
      <c r="P1043" s="873" t="s">
        <v>2502</v>
      </c>
      <c r="Q1043" s="849">
        <v>831</v>
      </c>
      <c r="R1043" s="902" t="s">
        <v>2503</v>
      </c>
      <c r="S1043" s="853">
        <v>40</v>
      </c>
      <c r="T1043" s="902"/>
    </row>
    <row r="1044" spans="4:22" ht="30" customHeight="1" x14ac:dyDescent="0.25">
      <c r="D1044" s="163"/>
      <c r="E1044" s="163"/>
      <c r="F1044" s="163"/>
      <c r="G1044" s="163"/>
      <c r="H1044" s="163"/>
      <c r="I1044" s="163"/>
      <c r="J1044" s="169">
        <v>4</v>
      </c>
      <c r="K1044" s="163"/>
      <c r="L1044" s="163"/>
      <c r="M1044" s="163"/>
      <c r="N1044" s="170">
        <v>4</v>
      </c>
      <c r="O1044" s="852" t="s">
        <v>2504</v>
      </c>
      <c r="P1044" s="844" t="s">
        <v>224</v>
      </c>
      <c r="Q1044" s="845"/>
      <c r="R1044" s="845"/>
      <c r="S1044" s="846"/>
      <c r="T1044" s="845"/>
    </row>
    <row r="1045" spans="4:22" ht="30" customHeight="1" x14ac:dyDescent="0.25">
      <c r="D1045" s="163"/>
      <c r="E1045" s="163"/>
      <c r="F1045" s="163"/>
      <c r="G1045" s="163"/>
      <c r="H1045" s="163"/>
      <c r="I1045" s="163"/>
      <c r="J1045" s="163"/>
      <c r="K1045" s="163"/>
      <c r="L1045" s="163"/>
      <c r="M1045" s="163"/>
      <c r="N1045" s="163"/>
      <c r="O1045" s="847" t="s">
        <v>2505</v>
      </c>
      <c r="P1045" s="873" t="s">
        <v>2506</v>
      </c>
      <c r="Q1045" s="849">
        <v>832</v>
      </c>
      <c r="R1045" s="902" t="s">
        <v>2507</v>
      </c>
      <c r="S1045" s="853">
        <v>6</v>
      </c>
      <c r="T1045" s="902"/>
    </row>
    <row r="1046" spans="4:22" ht="30" customHeight="1" x14ac:dyDescent="0.25">
      <c r="D1046" s="163"/>
      <c r="E1046" s="163"/>
      <c r="F1046" s="163"/>
      <c r="G1046" s="163"/>
      <c r="H1046" s="163"/>
      <c r="I1046" s="163"/>
      <c r="J1046" s="163"/>
      <c r="K1046" s="163"/>
      <c r="L1046" s="163"/>
      <c r="M1046" s="163"/>
      <c r="N1046" s="163"/>
      <c r="O1046" s="847" t="s">
        <v>2508</v>
      </c>
      <c r="P1046" s="872" t="s">
        <v>2509</v>
      </c>
      <c r="Q1046" s="849">
        <v>833</v>
      </c>
      <c r="R1046" s="902" t="s">
        <v>2510</v>
      </c>
      <c r="S1046" s="853">
        <v>1</v>
      </c>
      <c r="T1046" s="902"/>
    </row>
    <row r="1047" spans="4:22" ht="30" customHeight="1" x14ac:dyDescent="0.25">
      <c r="D1047" s="163"/>
      <c r="E1047" s="163"/>
      <c r="F1047" s="163"/>
      <c r="G1047" s="163"/>
      <c r="H1047" s="163"/>
      <c r="I1047" s="163"/>
      <c r="J1047" s="163"/>
      <c r="K1047" s="163"/>
      <c r="L1047" s="163"/>
      <c r="M1047" s="163"/>
      <c r="N1047" s="163"/>
      <c r="O1047" s="847" t="s">
        <v>2511</v>
      </c>
      <c r="P1047" s="872" t="s">
        <v>2512</v>
      </c>
      <c r="Q1047" s="849">
        <v>834</v>
      </c>
      <c r="R1047" s="902" t="s">
        <v>2507</v>
      </c>
      <c r="S1047" s="853">
        <v>6</v>
      </c>
      <c r="T1047" s="902"/>
    </row>
    <row r="1048" spans="4:22" ht="30" customHeight="1" x14ac:dyDescent="0.25">
      <c r="D1048" s="163"/>
      <c r="E1048" s="163"/>
      <c r="F1048" s="163"/>
      <c r="G1048" s="163"/>
      <c r="H1048" s="163"/>
      <c r="I1048" s="163"/>
      <c r="J1048" s="163"/>
      <c r="K1048" s="163"/>
      <c r="L1048" s="163"/>
      <c r="M1048" s="163"/>
      <c r="N1048" s="163"/>
      <c r="O1048" s="847" t="s">
        <v>2513</v>
      </c>
      <c r="P1048" s="872" t="s">
        <v>2514</v>
      </c>
      <c r="Q1048" s="849">
        <v>835</v>
      </c>
      <c r="R1048" s="902" t="s">
        <v>2515</v>
      </c>
      <c r="S1048" s="853">
        <v>3</v>
      </c>
      <c r="T1048" s="902"/>
    </row>
    <row r="1049" spans="4:22" ht="30" customHeight="1" x14ac:dyDescent="0.25">
      <c r="D1049" s="163"/>
      <c r="E1049" s="163"/>
      <c r="F1049" s="164">
        <v>1</v>
      </c>
      <c r="G1049" s="163"/>
      <c r="H1049" s="163"/>
      <c r="I1049" s="169">
        <f>SUM(J1050)</f>
        <v>10</v>
      </c>
      <c r="J1049" s="163"/>
      <c r="K1049" s="163"/>
      <c r="L1049" s="163"/>
      <c r="M1049" s="170">
        <f>SUM(N1050)</f>
        <v>10</v>
      </c>
      <c r="N1049" s="163"/>
      <c r="O1049" s="840">
        <v>3.4</v>
      </c>
      <c r="P1049" s="841" t="s">
        <v>225</v>
      </c>
      <c r="Q1049" s="840"/>
      <c r="R1049" s="840"/>
      <c r="S1049" s="842"/>
      <c r="T1049" s="840"/>
      <c r="V1049" s="200">
        <v>5</v>
      </c>
    </row>
    <row r="1050" spans="4:22" ht="30" customHeight="1" x14ac:dyDescent="0.25">
      <c r="D1050" s="163"/>
      <c r="E1050" s="163"/>
      <c r="F1050" s="163"/>
      <c r="G1050" s="163"/>
      <c r="H1050" s="163"/>
      <c r="I1050" s="163"/>
      <c r="J1050" s="169">
        <v>10</v>
      </c>
      <c r="K1050" s="163"/>
      <c r="L1050" s="163"/>
      <c r="M1050" s="163"/>
      <c r="N1050" s="170">
        <v>10</v>
      </c>
      <c r="O1050" s="852" t="s">
        <v>2516</v>
      </c>
      <c r="P1050" s="844" t="s">
        <v>226</v>
      </c>
      <c r="Q1050" s="845"/>
      <c r="R1050" s="845"/>
      <c r="S1050" s="846"/>
      <c r="T1050" s="845"/>
    </row>
    <row r="1051" spans="4:22" ht="30" customHeight="1" x14ac:dyDescent="0.25">
      <c r="D1051" s="163"/>
      <c r="E1051" s="163"/>
      <c r="F1051" s="163"/>
      <c r="G1051" s="163"/>
      <c r="H1051" s="163"/>
      <c r="I1051" s="163"/>
      <c r="J1051" s="163"/>
      <c r="K1051" s="163"/>
      <c r="L1051" s="163"/>
      <c r="M1051" s="163"/>
      <c r="N1051" s="163"/>
      <c r="O1051" s="847" t="s">
        <v>2517</v>
      </c>
      <c r="P1051" s="873" t="s">
        <v>2518</v>
      </c>
      <c r="Q1051" s="849">
        <v>836</v>
      </c>
      <c r="R1051" s="873" t="s">
        <v>2519</v>
      </c>
      <c r="S1051" s="853">
        <v>2</v>
      </c>
      <c r="T1051" s="873"/>
    </row>
    <row r="1052" spans="4:22" ht="30" customHeight="1" x14ac:dyDescent="0.25">
      <c r="D1052" s="163"/>
      <c r="E1052" s="163"/>
      <c r="F1052" s="163"/>
      <c r="G1052" s="163"/>
      <c r="H1052" s="163"/>
      <c r="I1052" s="163"/>
      <c r="J1052" s="163"/>
      <c r="K1052" s="163"/>
      <c r="L1052" s="163"/>
      <c r="M1052" s="163"/>
      <c r="N1052" s="163"/>
      <c r="O1052" s="847" t="s">
        <v>2520</v>
      </c>
      <c r="P1052" s="873" t="s">
        <v>2521</v>
      </c>
      <c r="Q1052" s="849">
        <v>837</v>
      </c>
      <c r="R1052" s="873" t="s">
        <v>2522</v>
      </c>
      <c r="S1052" s="853">
        <v>1000</v>
      </c>
      <c r="T1052" s="873"/>
    </row>
    <row r="1053" spans="4:22" ht="30" customHeight="1" x14ac:dyDescent="0.25">
      <c r="D1053" s="163"/>
      <c r="E1053" s="163"/>
      <c r="F1053" s="163"/>
      <c r="G1053" s="163"/>
      <c r="H1053" s="163"/>
      <c r="I1053" s="163"/>
      <c r="J1053" s="163"/>
      <c r="K1053" s="163"/>
      <c r="L1053" s="163"/>
      <c r="M1053" s="163"/>
      <c r="N1053" s="163"/>
      <c r="O1053" s="847" t="s">
        <v>2523</v>
      </c>
      <c r="P1053" s="873" t="s">
        <v>2524</v>
      </c>
      <c r="Q1053" s="849">
        <v>838</v>
      </c>
      <c r="R1053" s="873" t="s">
        <v>2525</v>
      </c>
      <c r="S1053" s="853">
        <v>1000</v>
      </c>
      <c r="T1053" s="873"/>
    </row>
    <row r="1054" spans="4:22" ht="30" customHeight="1" x14ac:dyDescent="0.25">
      <c r="D1054" s="163"/>
      <c r="E1054" s="163"/>
      <c r="F1054" s="163"/>
      <c r="G1054" s="163"/>
      <c r="H1054" s="163"/>
      <c r="I1054" s="163"/>
      <c r="J1054" s="163"/>
      <c r="K1054" s="163"/>
      <c r="L1054" s="163"/>
      <c r="M1054" s="163"/>
      <c r="N1054" s="163"/>
      <c r="O1054" s="847" t="s">
        <v>2526</v>
      </c>
      <c r="P1054" s="873" t="s">
        <v>2527</v>
      </c>
      <c r="Q1054" s="849">
        <v>839</v>
      </c>
      <c r="R1054" s="873" t="s">
        <v>2528</v>
      </c>
      <c r="S1054" s="853">
        <v>1500</v>
      </c>
      <c r="T1054" s="873"/>
    </row>
    <row r="1055" spans="4:22" ht="30" customHeight="1" x14ac:dyDescent="0.25">
      <c r="D1055" s="163"/>
      <c r="E1055" s="163"/>
      <c r="F1055" s="163"/>
      <c r="G1055" s="163"/>
      <c r="H1055" s="163"/>
      <c r="I1055" s="163"/>
      <c r="J1055" s="163"/>
      <c r="K1055" s="163"/>
      <c r="L1055" s="163"/>
      <c r="M1055" s="163"/>
      <c r="N1055" s="163"/>
      <c r="O1055" s="847" t="s">
        <v>2529</v>
      </c>
      <c r="P1055" s="873" t="s">
        <v>2530</v>
      </c>
      <c r="Q1055" s="849">
        <v>840</v>
      </c>
      <c r="R1055" s="873" t="s">
        <v>594</v>
      </c>
      <c r="S1055" s="853">
        <v>1</v>
      </c>
      <c r="T1055" s="873"/>
    </row>
    <row r="1056" spans="4:22" ht="30" customHeight="1" x14ac:dyDescent="0.25">
      <c r="D1056" s="163"/>
      <c r="E1056" s="163"/>
      <c r="F1056" s="163"/>
      <c r="G1056" s="163"/>
      <c r="H1056" s="163"/>
      <c r="I1056" s="163"/>
      <c r="J1056" s="163"/>
      <c r="K1056" s="163"/>
      <c r="L1056" s="163"/>
      <c r="M1056" s="163"/>
      <c r="N1056" s="163"/>
      <c r="O1056" s="847" t="s">
        <v>2531</v>
      </c>
      <c r="P1056" s="873" t="s">
        <v>2532</v>
      </c>
      <c r="Q1056" s="849">
        <v>841</v>
      </c>
      <c r="R1056" s="873" t="s">
        <v>313</v>
      </c>
      <c r="S1056" s="853">
        <v>1</v>
      </c>
      <c r="T1056" s="873"/>
    </row>
    <row r="1057" spans="4:22" ht="30" customHeight="1" x14ac:dyDescent="0.25">
      <c r="D1057" s="163"/>
      <c r="E1057" s="163"/>
      <c r="F1057" s="163"/>
      <c r="G1057" s="163"/>
      <c r="H1057" s="163"/>
      <c r="I1057" s="163"/>
      <c r="J1057" s="163"/>
      <c r="K1057" s="163"/>
      <c r="L1057" s="163"/>
      <c r="M1057" s="163"/>
      <c r="N1057" s="163"/>
      <c r="O1057" s="847" t="s">
        <v>2533</v>
      </c>
      <c r="P1057" s="873" t="s">
        <v>2534</v>
      </c>
      <c r="Q1057" s="849">
        <v>842</v>
      </c>
      <c r="R1057" s="873" t="s">
        <v>2535</v>
      </c>
      <c r="S1057" s="853">
        <v>4</v>
      </c>
      <c r="T1057" s="873"/>
    </row>
    <row r="1058" spans="4:22" ht="30" customHeight="1" x14ac:dyDescent="0.25">
      <c r="D1058" s="163"/>
      <c r="E1058" s="163"/>
      <c r="F1058" s="163"/>
      <c r="G1058" s="163"/>
      <c r="H1058" s="163"/>
      <c r="I1058" s="163"/>
      <c r="J1058" s="163"/>
      <c r="K1058" s="163"/>
      <c r="L1058" s="163"/>
      <c r="M1058" s="163"/>
      <c r="N1058" s="163"/>
      <c r="O1058" s="847" t="s">
        <v>2536</v>
      </c>
      <c r="P1058" s="873" t="s">
        <v>2537</v>
      </c>
      <c r="Q1058" s="849">
        <v>843</v>
      </c>
      <c r="R1058" s="873" t="s">
        <v>313</v>
      </c>
      <c r="S1058" s="903">
        <v>18</v>
      </c>
      <c r="T1058" s="873"/>
    </row>
    <row r="1059" spans="4:22" ht="30" customHeight="1" x14ac:dyDescent="0.25">
      <c r="D1059" s="163"/>
      <c r="E1059" s="163"/>
      <c r="F1059" s="163"/>
      <c r="G1059" s="163"/>
      <c r="H1059" s="163"/>
      <c r="I1059" s="163"/>
      <c r="J1059" s="163"/>
      <c r="K1059" s="163"/>
      <c r="L1059" s="163"/>
      <c r="M1059" s="163"/>
      <c r="N1059" s="163"/>
      <c r="O1059" s="847" t="s">
        <v>2538</v>
      </c>
      <c r="P1059" s="873" t="s">
        <v>2539</v>
      </c>
      <c r="Q1059" s="849">
        <v>844</v>
      </c>
      <c r="R1059" s="872" t="s">
        <v>620</v>
      </c>
      <c r="S1059" s="853">
        <v>1</v>
      </c>
      <c r="T1059" s="872"/>
    </row>
    <row r="1060" spans="4:22" ht="30" customHeight="1" x14ac:dyDescent="0.25">
      <c r="D1060" s="163"/>
      <c r="E1060" s="163"/>
      <c r="F1060" s="163"/>
      <c r="G1060" s="163"/>
      <c r="H1060" s="163"/>
      <c r="I1060" s="163"/>
      <c r="J1060" s="163"/>
      <c r="K1060" s="163"/>
      <c r="L1060" s="163"/>
      <c r="M1060" s="163"/>
      <c r="N1060" s="163"/>
      <c r="O1060" s="847" t="s">
        <v>2540</v>
      </c>
      <c r="P1060" s="872" t="s">
        <v>2541</v>
      </c>
      <c r="Q1060" s="849">
        <v>845</v>
      </c>
      <c r="R1060" s="873" t="s">
        <v>2542</v>
      </c>
      <c r="S1060" s="853">
        <v>2</v>
      </c>
      <c r="T1060" s="873"/>
    </row>
    <row r="1061" spans="4:22" ht="30" customHeight="1" x14ac:dyDescent="0.25">
      <c r="D1061" s="163"/>
      <c r="E1061" s="163"/>
      <c r="F1061" s="164">
        <v>1</v>
      </c>
      <c r="G1061" s="163"/>
      <c r="H1061" s="163"/>
      <c r="I1061" s="169">
        <f>SUM(J1062)</f>
        <v>4</v>
      </c>
      <c r="J1061" s="163"/>
      <c r="K1061" s="163"/>
      <c r="L1061" s="163"/>
      <c r="M1061" s="170">
        <f>SUM(N1062)</f>
        <v>5</v>
      </c>
      <c r="N1061" s="163"/>
      <c r="O1061" s="840">
        <v>3.5</v>
      </c>
      <c r="P1061" s="841" t="s">
        <v>227</v>
      </c>
      <c r="Q1061" s="840"/>
      <c r="R1061" s="840"/>
      <c r="S1061" s="842"/>
      <c r="T1061" s="840"/>
      <c r="V1061" s="200">
        <v>1</v>
      </c>
    </row>
    <row r="1062" spans="4:22" ht="30" customHeight="1" x14ac:dyDescent="0.25">
      <c r="D1062" s="163"/>
      <c r="E1062" s="163"/>
      <c r="F1062" s="163"/>
      <c r="G1062" s="163"/>
      <c r="H1062" s="163"/>
      <c r="I1062" s="163"/>
      <c r="J1062" s="169">
        <v>4</v>
      </c>
      <c r="K1062" s="163"/>
      <c r="L1062" s="163"/>
      <c r="M1062" s="163"/>
      <c r="N1062" s="170">
        <v>5</v>
      </c>
      <c r="O1062" s="852" t="s">
        <v>2543</v>
      </c>
      <c r="P1062" s="844" t="s">
        <v>228</v>
      </c>
      <c r="Q1062" s="845"/>
      <c r="R1062" s="845"/>
      <c r="S1062" s="846"/>
      <c r="T1062" s="845"/>
    </row>
    <row r="1063" spans="4:22" ht="30" customHeight="1" x14ac:dyDescent="0.25">
      <c r="D1063" s="163"/>
      <c r="E1063" s="163"/>
      <c r="F1063" s="163"/>
      <c r="G1063" s="163"/>
      <c r="H1063" s="163"/>
      <c r="I1063" s="163"/>
      <c r="J1063" s="163"/>
      <c r="K1063" s="163"/>
      <c r="L1063" s="163"/>
      <c r="M1063" s="163"/>
      <c r="N1063" s="163"/>
      <c r="O1063" s="847" t="s">
        <v>2544</v>
      </c>
      <c r="P1063" s="873" t="s">
        <v>2545</v>
      </c>
      <c r="Q1063" s="849">
        <v>846</v>
      </c>
      <c r="R1063" s="873" t="s">
        <v>2546</v>
      </c>
      <c r="S1063" s="853">
        <v>1</v>
      </c>
      <c r="T1063" s="873"/>
    </row>
    <row r="1064" spans="4:22" ht="30" customHeight="1" x14ac:dyDescent="0.25">
      <c r="D1064" s="163"/>
      <c r="E1064" s="163"/>
      <c r="F1064" s="163"/>
      <c r="G1064" s="163"/>
      <c r="H1064" s="163"/>
      <c r="I1064" s="163"/>
      <c r="J1064" s="163"/>
      <c r="K1064" s="163"/>
      <c r="L1064" s="163"/>
      <c r="M1064" s="163"/>
      <c r="N1064" s="163"/>
      <c r="O1064" s="988" t="s">
        <v>2547</v>
      </c>
      <c r="P1064" s="990" t="s">
        <v>2548</v>
      </c>
      <c r="Q1064" s="849">
        <v>847</v>
      </c>
      <c r="R1064" s="873" t="s">
        <v>2549</v>
      </c>
      <c r="S1064" s="853">
        <v>24</v>
      </c>
      <c r="T1064" s="873"/>
    </row>
    <row r="1065" spans="4:22" ht="30" customHeight="1" x14ac:dyDescent="0.25">
      <c r="D1065" s="163"/>
      <c r="E1065" s="163"/>
      <c r="F1065" s="163"/>
      <c r="G1065" s="163"/>
      <c r="H1065" s="163"/>
      <c r="I1065" s="163"/>
      <c r="J1065" s="163"/>
      <c r="K1065" s="163"/>
      <c r="L1065" s="163"/>
      <c r="M1065" s="163"/>
      <c r="N1065" s="163"/>
      <c r="O1065" s="988"/>
      <c r="P1065" s="990"/>
      <c r="Q1065" s="849">
        <v>848</v>
      </c>
      <c r="R1065" s="873" t="s">
        <v>2550</v>
      </c>
      <c r="S1065" s="853">
        <v>2500</v>
      </c>
      <c r="T1065" s="873"/>
    </row>
    <row r="1066" spans="4:22" ht="30" customHeight="1" x14ac:dyDescent="0.25">
      <c r="D1066" s="163"/>
      <c r="E1066" s="163"/>
      <c r="F1066" s="163"/>
      <c r="G1066" s="163"/>
      <c r="H1066" s="163"/>
      <c r="I1066" s="163"/>
      <c r="J1066" s="163"/>
      <c r="K1066" s="163"/>
      <c r="L1066" s="163"/>
      <c r="M1066" s="163"/>
      <c r="N1066" s="163"/>
      <c r="O1066" s="847" t="s">
        <v>2551</v>
      </c>
      <c r="P1066" s="872" t="s">
        <v>2552</v>
      </c>
      <c r="Q1066" s="849">
        <v>849</v>
      </c>
      <c r="R1066" s="873" t="s">
        <v>2553</v>
      </c>
      <c r="S1066" s="853">
        <v>2500</v>
      </c>
      <c r="T1066" s="873"/>
    </row>
    <row r="1067" spans="4:22" ht="30" customHeight="1" x14ac:dyDescent="0.25">
      <c r="D1067" s="163"/>
      <c r="E1067" s="163"/>
      <c r="F1067" s="163"/>
      <c r="G1067" s="163"/>
      <c r="H1067" s="163"/>
      <c r="I1067" s="163"/>
      <c r="J1067" s="163"/>
      <c r="K1067" s="163"/>
      <c r="L1067" s="163"/>
      <c r="M1067" s="163"/>
      <c r="N1067" s="163"/>
      <c r="O1067" s="847" t="s">
        <v>2554</v>
      </c>
      <c r="P1067" s="872" t="s">
        <v>2555</v>
      </c>
      <c r="Q1067" s="865">
        <v>850</v>
      </c>
      <c r="R1067" s="873" t="s">
        <v>2556</v>
      </c>
      <c r="S1067" s="853">
        <v>1</v>
      </c>
      <c r="T1067" s="873"/>
    </row>
    <row r="1068" spans="4:22" ht="30" customHeight="1" x14ac:dyDescent="0.25">
      <c r="D1068" s="163"/>
      <c r="E1068" s="163"/>
      <c r="F1068" s="164">
        <v>4</v>
      </c>
      <c r="G1068" s="163"/>
      <c r="H1068" s="163"/>
      <c r="I1068" s="169">
        <f>SUM(J1069:J1084)</f>
        <v>18</v>
      </c>
      <c r="J1068" s="163"/>
      <c r="K1068" s="163"/>
      <c r="L1068" s="163"/>
      <c r="M1068" s="170">
        <f>SUM(N1069:N1084)</f>
        <v>18</v>
      </c>
      <c r="N1068" s="163"/>
      <c r="O1068" s="840">
        <v>3.6</v>
      </c>
      <c r="P1068" s="841" t="s">
        <v>2557</v>
      </c>
      <c r="Q1068" s="840"/>
      <c r="R1068" s="840"/>
      <c r="S1068" s="842"/>
      <c r="T1068" s="840"/>
      <c r="U1068" s="212">
        <v>4</v>
      </c>
    </row>
    <row r="1069" spans="4:22" ht="30" customHeight="1" x14ac:dyDescent="0.25">
      <c r="D1069" s="163"/>
      <c r="E1069" s="163"/>
      <c r="F1069" s="163"/>
      <c r="G1069" s="163"/>
      <c r="H1069" s="163"/>
      <c r="I1069" s="163"/>
      <c r="J1069" s="169">
        <v>3</v>
      </c>
      <c r="K1069" s="163"/>
      <c r="L1069" s="163"/>
      <c r="M1069" s="163"/>
      <c r="N1069" s="170">
        <v>3</v>
      </c>
      <c r="O1069" s="852" t="s">
        <v>2558</v>
      </c>
      <c r="P1069" s="844" t="s">
        <v>2559</v>
      </c>
      <c r="Q1069" s="845"/>
      <c r="R1069" s="845"/>
      <c r="S1069" s="846"/>
      <c r="T1069" s="845"/>
    </row>
    <row r="1070" spans="4:22" ht="30" customHeight="1" x14ac:dyDescent="0.25">
      <c r="D1070" s="163"/>
      <c r="E1070" s="163"/>
      <c r="F1070" s="163"/>
      <c r="G1070" s="163"/>
      <c r="H1070" s="163"/>
      <c r="I1070" s="163"/>
      <c r="J1070" s="163"/>
      <c r="K1070" s="163"/>
      <c r="L1070" s="163"/>
      <c r="M1070" s="163"/>
      <c r="N1070" s="163"/>
      <c r="O1070" s="847" t="s">
        <v>2560</v>
      </c>
      <c r="P1070" s="872" t="s">
        <v>2561</v>
      </c>
      <c r="Q1070" s="849">
        <v>851</v>
      </c>
      <c r="R1070" s="850" t="s">
        <v>485</v>
      </c>
      <c r="S1070" s="850">
        <v>200</v>
      </c>
      <c r="T1070" s="850"/>
    </row>
    <row r="1071" spans="4:22" ht="30" customHeight="1" x14ac:dyDescent="0.25">
      <c r="D1071" s="163"/>
      <c r="E1071" s="163"/>
      <c r="F1071" s="163"/>
      <c r="G1071" s="163"/>
      <c r="H1071" s="163"/>
      <c r="I1071" s="163"/>
      <c r="J1071" s="163"/>
      <c r="K1071" s="163"/>
      <c r="L1071" s="163"/>
      <c r="M1071" s="163"/>
      <c r="N1071" s="163"/>
      <c r="O1071" s="847" t="s">
        <v>2562</v>
      </c>
      <c r="P1071" s="872" t="s">
        <v>2563</v>
      </c>
      <c r="Q1071" s="849">
        <v>852</v>
      </c>
      <c r="R1071" s="874" t="s">
        <v>2564</v>
      </c>
      <c r="S1071" s="850">
        <v>40</v>
      </c>
      <c r="T1071" s="874"/>
    </row>
    <row r="1072" spans="4:22" ht="30" customHeight="1" x14ac:dyDescent="0.25">
      <c r="D1072" s="163"/>
      <c r="E1072" s="163"/>
      <c r="F1072" s="163"/>
      <c r="G1072" s="163"/>
      <c r="H1072" s="163"/>
      <c r="I1072" s="163"/>
      <c r="J1072" s="163"/>
      <c r="K1072" s="163"/>
      <c r="L1072" s="163"/>
      <c r="M1072" s="163"/>
      <c r="N1072" s="163"/>
      <c r="O1072" s="847" t="s">
        <v>2565</v>
      </c>
      <c r="P1072" s="872" t="s">
        <v>2566</v>
      </c>
      <c r="Q1072" s="849">
        <v>853</v>
      </c>
      <c r="R1072" s="850" t="s">
        <v>2564</v>
      </c>
      <c r="S1072" s="850">
        <v>40</v>
      </c>
      <c r="T1072" s="850"/>
    </row>
    <row r="1073" spans="4:20" ht="30" customHeight="1" x14ac:dyDescent="0.25">
      <c r="D1073" s="163"/>
      <c r="E1073" s="163"/>
      <c r="F1073" s="163"/>
      <c r="G1073" s="163"/>
      <c r="H1073" s="163"/>
      <c r="I1073" s="163"/>
      <c r="J1073" s="169">
        <v>4</v>
      </c>
      <c r="K1073" s="163"/>
      <c r="L1073" s="163"/>
      <c r="M1073" s="163"/>
      <c r="N1073" s="170">
        <v>4</v>
      </c>
      <c r="O1073" s="852" t="s">
        <v>2567</v>
      </c>
      <c r="P1073" s="844" t="s">
        <v>2568</v>
      </c>
      <c r="Q1073" s="845"/>
      <c r="R1073" s="845"/>
      <c r="S1073" s="846"/>
      <c r="T1073" s="845"/>
    </row>
    <row r="1074" spans="4:20" ht="30" customHeight="1" x14ac:dyDescent="0.25">
      <c r="D1074" s="163"/>
      <c r="E1074" s="163"/>
      <c r="F1074" s="163"/>
      <c r="G1074" s="163"/>
      <c r="H1074" s="163"/>
      <c r="I1074" s="163"/>
      <c r="J1074" s="163"/>
      <c r="K1074" s="163"/>
      <c r="L1074" s="163"/>
      <c r="M1074" s="163"/>
      <c r="N1074" s="163"/>
      <c r="O1074" s="847" t="s">
        <v>2569</v>
      </c>
      <c r="P1074" s="872" t="s">
        <v>2570</v>
      </c>
      <c r="Q1074" s="849">
        <v>854</v>
      </c>
      <c r="R1074" s="850" t="s">
        <v>2571</v>
      </c>
      <c r="S1074" s="853">
        <v>1</v>
      </c>
      <c r="T1074" s="850"/>
    </row>
    <row r="1075" spans="4:20" ht="30" customHeight="1" x14ac:dyDescent="0.25">
      <c r="D1075" s="163"/>
      <c r="E1075" s="163"/>
      <c r="F1075" s="163"/>
      <c r="G1075" s="163"/>
      <c r="H1075" s="163"/>
      <c r="I1075" s="163"/>
      <c r="J1075" s="163"/>
      <c r="K1075" s="163"/>
      <c r="L1075" s="163"/>
      <c r="M1075" s="163"/>
      <c r="N1075" s="163"/>
      <c r="O1075" s="847" t="s">
        <v>2572</v>
      </c>
      <c r="P1075" s="872" t="s">
        <v>2573</v>
      </c>
      <c r="Q1075" s="849">
        <v>855</v>
      </c>
      <c r="R1075" s="874" t="s">
        <v>485</v>
      </c>
      <c r="S1075" s="853">
        <v>20000</v>
      </c>
      <c r="T1075" s="874"/>
    </row>
    <row r="1076" spans="4:20" ht="30" customHeight="1" x14ac:dyDescent="0.25">
      <c r="D1076" s="163"/>
      <c r="E1076" s="163"/>
      <c r="F1076" s="163"/>
      <c r="G1076" s="163"/>
      <c r="H1076" s="163"/>
      <c r="I1076" s="163"/>
      <c r="J1076" s="163"/>
      <c r="K1076" s="163"/>
      <c r="L1076" s="163"/>
      <c r="M1076" s="163"/>
      <c r="N1076" s="163"/>
      <c r="O1076" s="847" t="s">
        <v>2574</v>
      </c>
      <c r="P1076" s="872" t="s">
        <v>2575</v>
      </c>
      <c r="Q1076" s="849">
        <v>856</v>
      </c>
      <c r="R1076" s="850" t="s">
        <v>2576</v>
      </c>
      <c r="S1076" s="853">
        <v>1</v>
      </c>
      <c r="T1076" s="850"/>
    </row>
    <row r="1077" spans="4:20" ht="30" customHeight="1" x14ac:dyDescent="0.25">
      <c r="D1077" s="163"/>
      <c r="E1077" s="163"/>
      <c r="F1077" s="163"/>
      <c r="G1077" s="163"/>
      <c r="H1077" s="163"/>
      <c r="I1077" s="163"/>
      <c r="J1077" s="163"/>
      <c r="K1077" s="163"/>
      <c r="L1077" s="163"/>
      <c r="M1077" s="163"/>
      <c r="N1077" s="163"/>
      <c r="O1077" s="847" t="s">
        <v>2577</v>
      </c>
      <c r="P1077" s="872" t="s">
        <v>2578</v>
      </c>
      <c r="Q1077" s="849">
        <v>857</v>
      </c>
      <c r="R1077" s="850" t="s">
        <v>2571</v>
      </c>
      <c r="S1077" s="853">
        <v>6</v>
      </c>
      <c r="T1077" s="850"/>
    </row>
    <row r="1078" spans="4:20" ht="30" customHeight="1" x14ac:dyDescent="0.25">
      <c r="D1078" s="163"/>
      <c r="E1078" s="163"/>
      <c r="F1078" s="163"/>
      <c r="G1078" s="163"/>
      <c r="H1078" s="163"/>
      <c r="I1078" s="163"/>
      <c r="J1078" s="169">
        <v>5</v>
      </c>
      <c r="K1078" s="163"/>
      <c r="L1078" s="163"/>
      <c r="M1078" s="163"/>
      <c r="N1078" s="170">
        <v>5</v>
      </c>
      <c r="O1078" s="852" t="s">
        <v>2579</v>
      </c>
      <c r="P1078" s="844" t="s">
        <v>2580</v>
      </c>
      <c r="Q1078" s="845"/>
      <c r="R1078" s="845"/>
      <c r="S1078" s="846"/>
      <c r="T1078" s="845"/>
    </row>
    <row r="1079" spans="4:20" ht="30" customHeight="1" x14ac:dyDescent="0.25">
      <c r="D1079" s="163"/>
      <c r="E1079" s="163"/>
      <c r="F1079" s="163"/>
      <c r="G1079" s="163"/>
      <c r="H1079" s="163"/>
      <c r="I1079" s="163"/>
      <c r="J1079" s="163"/>
      <c r="K1079" s="163"/>
      <c r="L1079" s="163"/>
      <c r="M1079" s="163"/>
      <c r="N1079" s="163"/>
      <c r="O1079" s="847" t="s">
        <v>2581</v>
      </c>
      <c r="P1079" s="872" t="s">
        <v>2582</v>
      </c>
      <c r="Q1079" s="849">
        <v>858</v>
      </c>
      <c r="R1079" s="850" t="s">
        <v>974</v>
      </c>
      <c r="S1079" s="853">
        <v>1</v>
      </c>
      <c r="T1079" s="850"/>
    </row>
    <row r="1080" spans="4:20" ht="30" customHeight="1" x14ac:dyDescent="0.25">
      <c r="D1080" s="163"/>
      <c r="E1080" s="163"/>
      <c r="F1080" s="163"/>
      <c r="G1080" s="163"/>
      <c r="H1080" s="163"/>
      <c r="I1080" s="163"/>
      <c r="J1080" s="163"/>
      <c r="K1080" s="163"/>
      <c r="L1080" s="163"/>
      <c r="M1080" s="163"/>
      <c r="N1080" s="163"/>
      <c r="O1080" s="847" t="s">
        <v>2583</v>
      </c>
      <c r="P1080" s="872" t="s">
        <v>2584</v>
      </c>
      <c r="Q1080" s="849">
        <v>859</v>
      </c>
      <c r="R1080" s="874" t="s">
        <v>2585</v>
      </c>
      <c r="S1080" s="853">
        <v>1</v>
      </c>
      <c r="T1080" s="874"/>
    </row>
    <row r="1081" spans="4:20" ht="30" customHeight="1" x14ac:dyDescent="0.25">
      <c r="D1081" s="163"/>
      <c r="E1081" s="163"/>
      <c r="F1081" s="163"/>
      <c r="G1081" s="163"/>
      <c r="H1081" s="163"/>
      <c r="I1081" s="163"/>
      <c r="J1081" s="163"/>
      <c r="K1081" s="163"/>
      <c r="L1081" s="163"/>
      <c r="M1081" s="163"/>
      <c r="N1081" s="163"/>
      <c r="O1081" s="847" t="s">
        <v>2586</v>
      </c>
      <c r="P1081" s="872" t="s">
        <v>2587</v>
      </c>
      <c r="Q1081" s="849">
        <v>860</v>
      </c>
      <c r="R1081" s="850" t="s">
        <v>2588</v>
      </c>
      <c r="S1081" s="853">
        <v>100</v>
      </c>
      <c r="T1081" s="850"/>
    </row>
    <row r="1082" spans="4:20" ht="30" customHeight="1" x14ac:dyDescent="0.25">
      <c r="D1082" s="163"/>
      <c r="E1082" s="163"/>
      <c r="F1082" s="163"/>
      <c r="G1082" s="163"/>
      <c r="H1082" s="163"/>
      <c r="I1082" s="163"/>
      <c r="J1082" s="163"/>
      <c r="K1082" s="163"/>
      <c r="L1082" s="163"/>
      <c r="M1082" s="163"/>
      <c r="N1082" s="163"/>
      <c r="O1082" s="847" t="s">
        <v>2589</v>
      </c>
      <c r="P1082" s="872" t="s">
        <v>2590</v>
      </c>
      <c r="Q1082" s="849">
        <v>861</v>
      </c>
      <c r="R1082" s="850" t="s">
        <v>742</v>
      </c>
      <c r="S1082" s="853">
        <v>1</v>
      </c>
      <c r="T1082" s="850"/>
    </row>
    <row r="1083" spans="4:20" ht="30" customHeight="1" x14ac:dyDescent="0.25">
      <c r="D1083" s="163"/>
      <c r="E1083" s="163"/>
      <c r="F1083" s="163"/>
      <c r="G1083" s="163"/>
      <c r="H1083" s="163"/>
      <c r="I1083" s="163"/>
      <c r="J1083" s="163"/>
      <c r="K1083" s="163"/>
      <c r="L1083" s="163"/>
      <c r="M1083" s="163"/>
      <c r="N1083" s="163"/>
      <c r="O1083" s="847" t="s">
        <v>2591</v>
      </c>
      <c r="P1083" s="872" t="s">
        <v>2592</v>
      </c>
      <c r="Q1083" s="849">
        <v>862</v>
      </c>
      <c r="R1083" s="850" t="s">
        <v>2564</v>
      </c>
      <c r="S1083" s="853">
        <v>40</v>
      </c>
      <c r="T1083" s="850"/>
    </row>
    <row r="1084" spans="4:20" ht="30" customHeight="1" x14ac:dyDescent="0.25">
      <c r="D1084" s="163"/>
      <c r="E1084" s="163"/>
      <c r="F1084" s="163"/>
      <c r="G1084" s="163"/>
      <c r="H1084" s="163"/>
      <c r="I1084" s="163"/>
      <c r="J1084" s="169">
        <v>6</v>
      </c>
      <c r="K1084" s="163"/>
      <c r="L1084" s="163"/>
      <c r="M1084" s="163"/>
      <c r="N1084" s="170">
        <v>6</v>
      </c>
      <c r="O1084" s="852" t="s">
        <v>2593</v>
      </c>
      <c r="P1084" s="844" t="s">
        <v>2594</v>
      </c>
      <c r="Q1084" s="845"/>
      <c r="R1084" s="845"/>
      <c r="S1084" s="846"/>
      <c r="T1084" s="845"/>
    </row>
    <row r="1085" spans="4:20" ht="30" customHeight="1" x14ac:dyDescent="0.25">
      <c r="D1085" s="163"/>
      <c r="E1085" s="163"/>
      <c r="F1085" s="163"/>
      <c r="G1085" s="163"/>
      <c r="H1085" s="163"/>
      <c r="I1085" s="163"/>
      <c r="J1085" s="163"/>
      <c r="K1085" s="163"/>
      <c r="L1085" s="163"/>
      <c r="M1085" s="163"/>
      <c r="N1085" s="163"/>
      <c r="O1085" s="847" t="s">
        <v>2595</v>
      </c>
      <c r="P1085" s="872" t="s">
        <v>2596</v>
      </c>
      <c r="Q1085" s="849">
        <v>863</v>
      </c>
      <c r="R1085" s="850" t="s">
        <v>485</v>
      </c>
      <c r="S1085" s="853">
        <v>2000</v>
      </c>
      <c r="T1085" s="850"/>
    </row>
    <row r="1086" spans="4:20" ht="30" customHeight="1" x14ac:dyDescent="0.25">
      <c r="D1086" s="163"/>
      <c r="E1086" s="163"/>
      <c r="F1086" s="163"/>
      <c r="G1086" s="163"/>
      <c r="H1086" s="163"/>
      <c r="I1086" s="163"/>
      <c r="J1086" s="163"/>
      <c r="K1086" s="163"/>
      <c r="L1086" s="163"/>
      <c r="M1086" s="163"/>
      <c r="N1086" s="163"/>
      <c r="O1086" s="847" t="s">
        <v>2597</v>
      </c>
      <c r="P1086" s="872" t="s">
        <v>2598</v>
      </c>
      <c r="Q1086" s="849">
        <v>864</v>
      </c>
      <c r="R1086" s="850" t="s">
        <v>2599</v>
      </c>
      <c r="S1086" s="853">
        <v>3</v>
      </c>
      <c r="T1086" s="850"/>
    </row>
    <row r="1087" spans="4:20" ht="30" customHeight="1" x14ac:dyDescent="0.25">
      <c r="D1087" s="163"/>
      <c r="E1087" s="163"/>
      <c r="F1087" s="163"/>
      <c r="G1087" s="163"/>
      <c r="H1087" s="163"/>
      <c r="I1087" s="163"/>
      <c r="J1087" s="163"/>
      <c r="K1087" s="163"/>
      <c r="L1087" s="163"/>
      <c r="M1087" s="163"/>
      <c r="N1087" s="163"/>
      <c r="O1087" s="847" t="s">
        <v>2600</v>
      </c>
      <c r="P1087" s="872" t="s">
        <v>2601</v>
      </c>
      <c r="Q1087" s="849">
        <v>865</v>
      </c>
      <c r="R1087" s="874" t="s">
        <v>2602</v>
      </c>
      <c r="S1087" s="853">
        <v>50</v>
      </c>
      <c r="T1087" s="874"/>
    </row>
    <row r="1088" spans="4:20" ht="30" customHeight="1" x14ac:dyDescent="0.25">
      <c r="D1088" s="163"/>
      <c r="E1088" s="163"/>
      <c r="F1088" s="163"/>
      <c r="G1088" s="163"/>
      <c r="H1088" s="163"/>
      <c r="I1088" s="163"/>
      <c r="J1088" s="163"/>
      <c r="K1088" s="163"/>
      <c r="L1088" s="163"/>
      <c r="M1088" s="163"/>
      <c r="N1088" s="163"/>
      <c r="O1088" s="847" t="s">
        <v>2603</v>
      </c>
      <c r="P1088" s="872" t="s">
        <v>2604</v>
      </c>
      <c r="Q1088" s="849">
        <v>866</v>
      </c>
      <c r="R1088" s="850" t="s">
        <v>2605</v>
      </c>
      <c r="S1088" s="853">
        <v>10000</v>
      </c>
      <c r="T1088" s="850"/>
    </row>
    <row r="1089" spans="3:22" ht="30" customHeight="1" x14ac:dyDescent="0.25">
      <c r="D1089" s="163"/>
      <c r="E1089" s="163"/>
      <c r="F1089" s="163"/>
      <c r="G1089" s="163"/>
      <c r="H1089" s="163"/>
      <c r="I1089" s="163"/>
      <c r="J1089" s="163"/>
      <c r="K1089" s="163"/>
      <c r="L1089" s="163"/>
      <c r="M1089" s="163"/>
      <c r="N1089" s="163"/>
      <c r="O1089" s="847" t="s">
        <v>2606</v>
      </c>
      <c r="P1089" s="872" t="s">
        <v>2607</v>
      </c>
      <c r="Q1089" s="849">
        <v>867</v>
      </c>
      <c r="R1089" s="850" t="s">
        <v>2608</v>
      </c>
      <c r="S1089" s="853">
        <v>3</v>
      </c>
      <c r="T1089" s="850"/>
    </row>
    <row r="1090" spans="3:22" ht="30" customHeight="1" x14ac:dyDescent="0.25">
      <c r="D1090" s="163"/>
      <c r="E1090" s="163"/>
      <c r="F1090" s="163"/>
      <c r="G1090" s="163"/>
      <c r="H1090" s="163"/>
      <c r="I1090" s="163"/>
      <c r="J1090" s="163"/>
      <c r="K1090" s="163"/>
      <c r="L1090" s="163"/>
      <c r="M1090" s="163"/>
      <c r="N1090" s="163"/>
      <c r="O1090" s="847" t="s">
        <v>2609</v>
      </c>
      <c r="P1090" s="872" t="s">
        <v>2610</v>
      </c>
      <c r="Q1090" s="849">
        <v>868</v>
      </c>
      <c r="R1090" s="850" t="s">
        <v>2611</v>
      </c>
      <c r="S1090" s="853">
        <v>1</v>
      </c>
      <c r="T1090" s="850"/>
    </row>
    <row r="1091" spans="3:22" ht="30" customHeight="1" x14ac:dyDescent="0.25">
      <c r="C1091" s="172">
        <v>4</v>
      </c>
      <c r="D1091" s="163"/>
      <c r="E1091" s="164">
        <f>SUM(F1093:F1144)</f>
        <v>19</v>
      </c>
      <c r="F1091" s="163"/>
      <c r="G1091" s="163"/>
      <c r="H1091" s="169">
        <f>SUM(I1093:I1144)</f>
        <v>77</v>
      </c>
      <c r="I1091" s="163"/>
      <c r="J1091" s="163"/>
      <c r="K1091" s="163"/>
      <c r="L1091" s="170">
        <f>SUM(M1093:M1144)</f>
        <v>82</v>
      </c>
      <c r="M1091" s="163"/>
      <c r="N1091" s="163"/>
      <c r="O1091" s="836">
        <v>4</v>
      </c>
      <c r="P1091" s="837" t="s">
        <v>2612</v>
      </c>
      <c r="Q1091" s="836"/>
      <c r="R1091" s="838"/>
      <c r="S1091" s="839"/>
      <c r="T1091" s="838"/>
    </row>
    <row r="1092" spans="3:22" ht="30" customHeight="1" x14ac:dyDescent="0.25">
      <c r="D1092" s="163"/>
      <c r="I1092" s="163"/>
      <c r="J1092" s="163"/>
      <c r="K1092" s="163"/>
      <c r="L1092" s="163"/>
      <c r="M1092" s="163"/>
      <c r="N1092" s="163"/>
      <c r="O1092" s="859"/>
      <c r="P1092" s="860" t="s">
        <v>2613</v>
      </c>
      <c r="Q1092" s="859"/>
      <c r="R1092" s="859"/>
      <c r="S1092" s="861"/>
      <c r="T1092" s="859"/>
    </row>
    <row r="1093" spans="3:22" ht="30" customHeight="1" x14ac:dyDescent="0.25">
      <c r="D1093" s="163"/>
      <c r="E1093" s="163"/>
      <c r="F1093" s="164">
        <v>6</v>
      </c>
      <c r="G1093" s="163"/>
      <c r="H1093" s="163"/>
      <c r="I1093" s="169">
        <f>SUM(J1094:J1107)</f>
        <v>13</v>
      </c>
      <c r="J1093" s="163"/>
      <c r="K1093" s="163"/>
      <c r="L1093" s="163"/>
      <c r="M1093" s="170">
        <f>SUM(N1094:N1107)</f>
        <v>16</v>
      </c>
      <c r="N1093" s="163"/>
      <c r="O1093" s="840">
        <v>4.0999999999999996</v>
      </c>
      <c r="P1093" s="841" t="s">
        <v>2614</v>
      </c>
      <c r="Q1093" s="840"/>
      <c r="R1093" s="840"/>
      <c r="S1093" s="842"/>
      <c r="T1093" s="840"/>
      <c r="U1093" s="212">
        <f>SUM(V1093:V1116)</f>
        <v>22</v>
      </c>
      <c r="V1093" s="212">
        <f>1+1+1+6</f>
        <v>9</v>
      </c>
    </row>
    <row r="1094" spans="3:22" ht="30" customHeight="1" x14ac:dyDescent="0.25">
      <c r="D1094" s="163"/>
      <c r="E1094" s="163"/>
      <c r="F1094" s="163"/>
      <c r="G1094" s="163"/>
      <c r="H1094" s="163"/>
      <c r="I1094" s="163"/>
      <c r="J1094" s="169">
        <v>1</v>
      </c>
      <c r="K1094" s="163"/>
      <c r="L1094" s="163"/>
      <c r="M1094" s="163"/>
      <c r="N1094" s="170">
        <v>2</v>
      </c>
      <c r="O1094" s="852" t="s">
        <v>2615</v>
      </c>
      <c r="P1094" s="844" t="s">
        <v>2616</v>
      </c>
      <c r="Q1094" s="845"/>
      <c r="R1094" s="845"/>
      <c r="S1094" s="846"/>
      <c r="T1094" s="845"/>
    </row>
    <row r="1095" spans="3:22" ht="30" customHeight="1" x14ac:dyDescent="0.25">
      <c r="D1095" s="163"/>
      <c r="E1095" s="163"/>
      <c r="F1095" s="163"/>
      <c r="G1095" s="163"/>
      <c r="H1095" s="163"/>
      <c r="I1095" s="163"/>
      <c r="J1095" s="163"/>
      <c r="K1095" s="163"/>
      <c r="L1095" s="163"/>
      <c r="M1095" s="163"/>
      <c r="N1095" s="163"/>
      <c r="O1095" s="988" t="s">
        <v>2617</v>
      </c>
      <c r="P1095" s="992" t="s">
        <v>2618</v>
      </c>
      <c r="Q1095" s="849">
        <v>869</v>
      </c>
      <c r="R1095" s="904" t="s">
        <v>2619</v>
      </c>
      <c r="S1095" s="853">
        <v>1</v>
      </c>
      <c r="T1095" s="904"/>
    </row>
    <row r="1096" spans="3:22" ht="30" customHeight="1" x14ac:dyDescent="0.25">
      <c r="D1096" s="163"/>
      <c r="E1096" s="163"/>
      <c r="F1096" s="163"/>
      <c r="G1096" s="163"/>
      <c r="H1096" s="163"/>
      <c r="I1096" s="163"/>
      <c r="J1096" s="163"/>
      <c r="K1096" s="163"/>
      <c r="L1096" s="163"/>
      <c r="M1096" s="163"/>
      <c r="N1096" s="163"/>
      <c r="O1096" s="988"/>
      <c r="P1096" s="992"/>
      <c r="Q1096" s="849">
        <v>870</v>
      </c>
      <c r="R1096" s="904" t="s">
        <v>480</v>
      </c>
      <c r="S1096" s="853">
        <v>1</v>
      </c>
      <c r="T1096" s="904"/>
    </row>
    <row r="1097" spans="3:22" ht="30" customHeight="1" x14ac:dyDescent="0.25">
      <c r="D1097" s="163"/>
      <c r="E1097" s="163"/>
      <c r="F1097" s="163"/>
      <c r="G1097" s="163"/>
      <c r="H1097" s="163"/>
      <c r="I1097" s="163"/>
      <c r="J1097" s="169">
        <v>1</v>
      </c>
      <c r="K1097" s="163"/>
      <c r="L1097" s="163"/>
      <c r="M1097" s="163"/>
      <c r="N1097" s="170">
        <v>1</v>
      </c>
      <c r="O1097" s="852" t="s">
        <v>2620</v>
      </c>
      <c r="P1097" s="844" t="s">
        <v>2621</v>
      </c>
      <c r="Q1097" s="845"/>
      <c r="R1097" s="845"/>
      <c r="S1097" s="846"/>
      <c r="T1097" s="845"/>
    </row>
    <row r="1098" spans="3:22" ht="30" customHeight="1" x14ac:dyDescent="0.25">
      <c r="D1098" s="163"/>
      <c r="E1098" s="163"/>
      <c r="F1098" s="163"/>
      <c r="G1098" s="163"/>
      <c r="H1098" s="163"/>
      <c r="I1098" s="163"/>
      <c r="J1098" s="163"/>
      <c r="K1098" s="163"/>
      <c r="L1098" s="163"/>
      <c r="M1098" s="163"/>
      <c r="N1098" s="163"/>
      <c r="O1098" s="847" t="s">
        <v>2622</v>
      </c>
      <c r="P1098" s="848" t="s">
        <v>2623</v>
      </c>
      <c r="Q1098" s="849">
        <v>871</v>
      </c>
      <c r="R1098" s="904" t="s">
        <v>809</v>
      </c>
      <c r="S1098" s="853">
        <v>40</v>
      </c>
      <c r="T1098" s="904"/>
    </row>
    <row r="1099" spans="3:22" ht="30" customHeight="1" x14ac:dyDescent="0.25">
      <c r="D1099" s="163"/>
      <c r="E1099" s="163"/>
      <c r="F1099" s="163"/>
      <c r="G1099" s="163"/>
      <c r="H1099" s="163"/>
      <c r="I1099" s="163"/>
      <c r="J1099" s="169">
        <v>1</v>
      </c>
      <c r="K1099" s="163"/>
      <c r="L1099" s="163"/>
      <c r="M1099" s="163"/>
      <c r="N1099" s="170">
        <v>2</v>
      </c>
      <c r="O1099" s="852" t="s">
        <v>2624</v>
      </c>
      <c r="P1099" s="844" t="s">
        <v>2625</v>
      </c>
      <c r="Q1099" s="845"/>
      <c r="R1099" s="845"/>
      <c r="S1099" s="846"/>
      <c r="T1099" s="845"/>
    </row>
    <row r="1100" spans="3:22" ht="30" customHeight="1" x14ac:dyDescent="0.25">
      <c r="D1100" s="163"/>
      <c r="E1100" s="163"/>
      <c r="F1100" s="163"/>
      <c r="G1100" s="163"/>
      <c r="H1100" s="163"/>
      <c r="I1100" s="163"/>
      <c r="J1100" s="163"/>
      <c r="K1100" s="163"/>
      <c r="L1100" s="163"/>
      <c r="M1100" s="163"/>
      <c r="N1100" s="163"/>
      <c r="O1100" s="984" t="s">
        <v>2626</v>
      </c>
      <c r="P1100" s="986" t="s">
        <v>2627</v>
      </c>
      <c r="Q1100" s="849">
        <v>872</v>
      </c>
      <c r="R1100" s="904" t="s">
        <v>2628</v>
      </c>
      <c r="S1100" s="853">
        <v>1</v>
      </c>
      <c r="T1100" s="904"/>
    </row>
    <row r="1101" spans="3:22" ht="30" customHeight="1" x14ac:dyDescent="0.25">
      <c r="D1101" s="163"/>
      <c r="E1101" s="163"/>
      <c r="F1101" s="163"/>
      <c r="G1101" s="163"/>
      <c r="H1101" s="163"/>
      <c r="I1101" s="163"/>
      <c r="J1101" s="163"/>
      <c r="K1101" s="163"/>
      <c r="L1101" s="163"/>
      <c r="M1101" s="163"/>
      <c r="N1101" s="163"/>
      <c r="O1101" s="985"/>
      <c r="P1101" s="987"/>
      <c r="Q1101" s="849">
        <v>873</v>
      </c>
      <c r="R1101" s="904" t="s">
        <v>2629</v>
      </c>
      <c r="S1101" s="853">
        <v>1</v>
      </c>
      <c r="T1101" s="904"/>
    </row>
    <row r="1102" spans="3:22" ht="30" customHeight="1" x14ac:dyDescent="0.25">
      <c r="D1102" s="163"/>
      <c r="E1102" s="163"/>
      <c r="F1102" s="163"/>
      <c r="G1102" s="163"/>
      <c r="H1102" s="163"/>
      <c r="I1102" s="163"/>
      <c r="J1102" s="169">
        <v>1</v>
      </c>
      <c r="K1102" s="163"/>
      <c r="L1102" s="163"/>
      <c r="M1102" s="163"/>
      <c r="N1102" s="170">
        <v>2</v>
      </c>
      <c r="O1102" s="852" t="s">
        <v>2630</v>
      </c>
      <c r="P1102" s="844" t="s">
        <v>2631</v>
      </c>
      <c r="Q1102" s="845"/>
      <c r="R1102" s="845"/>
      <c r="S1102" s="846"/>
      <c r="T1102" s="845"/>
    </row>
    <row r="1103" spans="3:22" ht="30" customHeight="1" x14ac:dyDescent="0.25">
      <c r="D1103" s="163"/>
      <c r="E1103" s="163"/>
      <c r="F1103" s="163"/>
      <c r="G1103" s="163"/>
      <c r="H1103" s="163"/>
      <c r="I1103" s="163"/>
      <c r="J1103" s="163"/>
      <c r="K1103" s="163"/>
      <c r="L1103" s="163"/>
      <c r="M1103" s="163"/>
      <c r="N1103" s="163"/>
      <c r="O1103" s="988" t="s">
        <v>2632</v>
      </c>
      <c r="P1103" s="992" t="s">
        <v>2633</v>
      </c>
      <c r="Q1103" s="849">
        <v>874</v>
      </c>
      <c r="R1103" s="904" t="s">
        <v>2634</v>
      </c>
      <c r="S1103" s="853">
        <v>1</v>
      </c>
      <c r="T1103" s="904"/>
    </row>
    <row r="1104" spans="3:22" ht="30" customHeight="1" x14ac:dyDescent="0.25">
      <c r="D1104" s="163"/>
      <c r="E1104" s="163"/>
      <c r="F1104" s="163"/>
      <c r="G1104" s="163"/>
      <c r="H1104" s="163"/>
      <c r="I1104" s="163"/>
      <c r="J1104" s="163"/>
      <c r="K1104" s="163"/>
      <c r="L1104" s="163"/>
      <c r="M1104" s="163"/>
      <c r="N1104" s="163"/>
      <c r="O1104" s="988"/>
      <c r="P1104" s="992"/>
      <c r="Q1104" s="849">
        <v>875</v>
      </c>
      <c r="R1104" s="904" t="s">
        <v>2635</v>
      </c>
      <c r="S1104" s="853">
        <v>1</v>
      </c>
      <c r="T1104" s="904"/>
    </row>
    <row r="1105" spans="4:22" ht="30" customHeight="1" x14ac:dyDescent="0.25">
      <c r="D1105" s="163"/>
      <c r="E1105" s="163"/>
      <c r="F1105" s="163"/>
      <c r="G1105" s="163"/>
      <c r="H1105" s="163"/>
      <c r="I1105" s="163"/>
      <c r="J1105" s="169">
        <v>1</v>
      </c>
      <c r="K1105" s="163"/>
      <c r="L1105" s="163"/>
      <c r="M1105" s="163"/>
      <c r="N1105" s="170">
        <v>1</v>
      </c>
      <c r="O1105" s="852" t="s">
        <v>2636</v>
      </c>
      <c r="P1105" s="844" t="s">
        <v>2637</v>
      </c>
      <c r="Q1105" s="845"/>
      <c r="R1105" s="845"/>
      <c r="S1105" s="846"/>
      <c r="T1105" s="845"/>
    </row>
    <row r="1106" spans="4:22" ht="30" customHeight="1" x14ac:dyDescent="0.25">
      <c r="D1106" s="163"/>
      <c r="E1106" s="163"/>
      <c r="F1106" s="163"/>
      <c r="G1106" s="163"/>
      <c r="H1106" s="163"/>
      <c r="I1106" s="163"/>
      <c r="J1106" s="163"/>
      <c r="K1106" s="163"/>
      <c r="L1106" s="163"/>
      <c r="M1106" s="163"/>
      <c r="N1106" s="163"/>
      <c r="O1106" s="847" t="s">
        <v>2638</v>
      </c>
      <c r="P1106" s="848" t="s">
        <v>2639</v>
      </c>
      <c r="Q1106" s="849">
        <v>876</v>
      </c>
      <c r="R1106" s="904" t="s">
        <v>2640</v>
      </c>
      <c r="S1106" s="853">
        <v>40</v>
      </c>
      <c r="T1106" s="904"/>
    </row>
    <row r="1107" spans="4:22" ht="30" customHeight="1" x14ac:dyDescent="0.25">
      <c r="D1107" s="163"/>
      <c r="E1107" s="163"/>
      <c r="F1107" s="163"/>
      <c r="G1107" s="163"/>
      <c r="H1107" s="163"/>
      <c r="I1107" s="163"/>
      <c r="J1107" s="169">
        <v>8</v>
      </c>
      <c r="K1107" s="163"/>
      <c r="L1107" s="163"/>
      <c r="M1107" s="163"/>
      <c r="N1107" s="170">
        <v>8</v>
      </c>
      <c r="O1107" s="852" t="s">
        <v>2641</v>
      </c>
      <c r="P1107" s="844" t="s">
        <v>2642</v>
      </c>
      <c r="Q1107" s="845"/>
      <c r="R1107" s="845"/>
      <c r="S1107" s="846"/>
      <c r="T1107" s="845"/>
    </row>
    <row r="1108" spans="4:22" ht="30" customHeight="1" x14ac:dyDescent="0.25">
      <c r="D1108" s="163"/>
      <c r="E1108" s="163"/>
      <c r="F1108" s="163"/>
      <c r="G1108" s="163"/>
      <c r="H1108" s="163"/>
      <c r="I1108" s="163"/>
      <c r="J1108" s="163"/>
      <c r="K1108" s="163"/>
      <c r="L1108" s="163"/>
      <c r="M1108" s="163"/>
      <c r="N1108" s="163"/>
      <c r="O1108" s="847" t="s">
        <v>2643</v>
      </c>
      <c r="P1108" s="848" t="s">
        <v>2644</v>
      </c>
      <c r="Q1108" s="849">
        <v>877</v>
      </c>
      <c r="R1108" s="848" t="s">
        <v>1718</v>
      </c>
      <c r="S1108" s="850">
        <v>1</v>
      </c>
      <c r="T1108" s="848"/>
    </row>
    <row r="1109" spans="4:22" ht="30" customHeight="1" x14ac:dyDescent="0.25">
      <c r="D1109" s="163"/>
      <c r="E1109" s="163"/>
      <c r="F1109" s="163"/>
      <c r="G1109" s="163"/>
      <c r="H1109" s="163"/>
      <c r="I1109" s="163"/>
      <c r="J1109" s="163"/>
      <c r="K1109" s="163"/>
      <c r="L1109" s="163"/>
      <c r="M1109" s="163"/>
      <c r="N1109" s="163"/>
      <c r="O1109" s="847" t="s">
        <v>2645</v>
      </c>
      <c r="P1109" s="848" t="s">
        <v>2646</v>
      </c>
      <c r="Q1109" s="849">
        <v>878</v>
      </c>
      <c r="R1109" s="848" t="s">
        <v>2647</v>
      </c>
      <c r="S1109" s="850">
        <v>1</v>
      </c>
      <c r="T1109" s="848"/>
    </row>
    <row r="1110" spans="4:22" ht="30" customHeight="1" x14ac:dyDescent="0.25">
      <c r="D1110" s="163"/>
      <c r="E1110" s="163"/>
      <c r="F1110" s="163"/>
      <c r="G1110" s="163"/>
      <c r="H1110" s="163"/>
      <c r="I1110" s="163"/>
      <c r="J1110" s="163"/>
      <c r="K1110" s="163"/>
      <c r="L1110" s="163"/>
      <c r="M1110" s="163"/>
      <c r="N1110" s="163"/>
      <c r="O1110" s="847" t="s">
        <v>2648</v>
      </c>
      <c r="P1110" s="848" t="s">
        <v>2649</v>
      </c>
      <c r="Q1110" s="849">
        <v>879</v>
      </c>
      <c r="R1110" s="848" t="s">
        <v>2650</v>
      </c>
      <c r="S1110" s="850">
        <v>1</v>
      </c>
      <c r="T1110" s="848"/>
    </row>
    <row r="1111" spans="4:22" ht="30" customHeight="1" x14ac:dyDescent="0.25">
      <c r="D1111" s="163"/>
      <c r="E1111" s="163"/>
      <c r="F1111" s="163"/>
      <c r="G1111" s="163"/>
      <c r="H1111" s="163"/>
      <c r="I1111" s="163"/>
      <c r="J1111" s="163"/>
      <c r="K1111" s="163"/>
      <c r="L1111" s="163"/>
      <c r="M1111" s="163"/>
      <c r="N1111" s="163"/>
      <c r="O1111" s="847" t="s">
        <v>2651</v>
      </c>
      <c r="P1111" s="848" t="s">
        <v>2652</v>
      </c>
      <c r="Q1111" s="849">
        <v>880</v>
      </c>
      <c r="R1111" s="848" t="s">
        <v>2653</v>
      </c>
      <c r="S1111" s="850">
        <v>1</v>
      </c>
      <c r="T1111" s="848"/>
    </row>
    <row r="1112" spans="4:22" ht="30" customHeight="1" x14ac:dyDescent="0.25">
      <c r="D1112" s="163"/>
      <c r="E1112" s="163"/>
      <c r="F1112" s="163"/>
      <c r="G1112" s="163"/>
      <c r="H1112" s="163"/>
      <c r="I1112" s="163"/>
      <c r="J1112" s="163"/>
      <c r="K1112" s="163"/>
      <c r="L1112" s="163"/>
      <c r="M1112" s="163"/>
      <c r="N1112" s="163"/>
      <c r="O1112" s="847" t="s">
        <v>2654</v>
      </c>
      <c r="P1112" s="848" t="s">
        <v>2655</v>
      </c>
      <c r="Q1112" s="849">
        <v>881</v>
      </c>
      <c r="R1112" s="848" t="s">
        <v>2656</v>
      </c>
      <c r="S1112" s="850">
        <v>300</v>
      </c>
      <c r="T1112" s="848"/>
    </row>
    <row r="1113" spans="4:22" ht="30" customHeight="1" x14ac:dyDescent="0.25">
      <c r="D1113" s="163"/>
      <c r="E1113" s="163"/>
      <c r="F1113" s="163"/>
      <c r="G1113" s="163"/>
      <c r="H1113" s="163"/>
      <c r="I1113" s="163"/>
      <c r="J1113" s="163"/>
      <c r="K1113" s="163"/>
      <c r="L1113" s="163"/>
      <c r="M1113" s="163"/>
      <c r="N1113" s="163"/>
      <c r="O1113" s="847" t="s">
        <v>2657</v>
      </c>
      <c r="P1113" s="880" t="s">
        <v>2658</v>
      </c>
      <c r="Q1113" s="863">
        <v>882</v>
      </c>
      <c r="R1113" s="848" t="s">
        <v>2659</v>
      </c>
      <c r="S1113" s="850">
        <v>2</v>
      </c>
      <c r="T1113" s="848"/>
    </row>
    <row r="1114" spans="4:22" ht="30" customHeight="1" x14ac:dyDescent="0.25">
      <c r="D1114" s="163"/>
      <c r="E1114" s="163"/>
      <c r="F1114" s="163"/>
      <c r="G1114" s="163"/>
      <c r="H1114" s="163"/>
      <c r="I1114" s="163"/>
      <c r="J1114" s="163"/>
      <c r="K1114" s="163"/>
      <c r="L1114" s="163"/>
      <c r="M1114" s="163"/>
      <c r="N1114" s="163"/>
      <c r="O1114" s="847" t="s">
        <v>2660</v>
      </c>
      <c r="P1114" s="848" t="s">
        <v>2661</v>
      </c>
      <c r="Q1114" s="849">
        <v>883</v>
      </c>
      <c r="R1114" s="848" t="s">
        <v>2662</v>
      </c>
      <c r="S1114" s="850">
        <v>10</v>
      </c>
      <c r="T1114" s="848"/>
    </row>
    <row r="1115" spans="4:22" ht="30" customHeight="1" x14ac:dyDescent="0.25">
      <c r="D1115" s="163"/>
      <c r="E1115" s="163"/>
      <c r="F1115" s="163"/>
      <c r="G1115" s="163"/>
      <c r="H1115" s="163"/>
      <c r="I1115" s="163"/>
      <c r="J1115" s="163"/>
      <c r="K1115" s="163"/>
      <c r="L1115" s="163"/>
      <c r="M1115" s="163"/>
      <c r="N1115" s="163"/>
      <c r="O1115" s="847" t="s">
        <v>2663</v>
      </c>
      <c r="P1115" s="848" t="s">
        <v>2664</v>
      </c>
      <c r="Q1115" s="849">
        <v>884</v>
      </c>
      <c r="R1115" s="848" t="s">
        <v>2665</v>
      </c>
      <c r="S1115" s="850">
        <v>1</v>
      </c>
      <c r="T1115" s="848"/>
    </row>
    <row r="1116" spans="4:22" ht="30" customHeight="1" x14ac:dyDescent="0.25">
      <c r="D1116" s="163"/>
      <c r="E1116" s="163"/>
      <c r="F1116" s="164">
        <v>5</v>
      </c>
      <c r="G1116" s="163"/>
      <c r="H1116" s="163"/>
      <c r="I1116" s="169">
        <f>SUM(J1117:J1131)</f>
        <v>12</v>
      </c>
      <c r="J1116" s="163"/>
      <c r="K1116" s="163"/>
      <c r="L1116" s="163"/>
      <c r="M1116" s="170">
        <f>SUM(N1117:N1131)</f>
        <v>12</v>
      </c>
      <c r="N1116" s="163"/>
      <c r="O1116" s="840">
        <v>4.2</v>
      </c>
      <c r="P1116" s="841" t="s">
        <v>2666</v>
      </c>
      <c r="Q1116" s="840"/>
      <c r="R1116" s="840"/>
      <c r="S1116" s="842"/>
      <c r="T1116" s="840"/>
      <c r="V1116" s="200">
        <f>1+4+6+2</f>
        <v>13</v>
      </c>
    </row>
    <row r="1117" spans="4:22" ht="30" customHeight="1" x14ac:dyDescent="0.25">
      <c r="D1117" s="163"/>
      <c r="E1117" s="163"/>
      <c r="F1117" s="163"/>
      <c r="G1117" s="163"/>
      <c r="H1117" s="163"/>
      <c r="I1117" s="163"/>
      <c r="J1117" s="169">
        <v>3</v>
      </c>
      <c r="K1117" s="163"/>
      <c r="L1117" s="163"/>
      <c r="M1117" s="163"/>
      <c r="N1117" s="170">
        <v>3</v>
      </c>
      <c r="O1117" s="852" t="s">
        <v>2667</v>
      </c>
      <c r="P1117" s="844" t="s">
        <v>2668</v>
      </c>
      <c r="Q1117" s="845"/>
      <c r="R1117" s="845"/>
      <c r="S1117" s="846"/>
      <c r="T1117" s="845"/>
    </row>
    <row r="1118" spans="4:22" ht="30" customHeight="1" x14ac:dyDescent="0.25">
      <c r="D1118" s="163"/>
      <c r="E1118" s="163"/>
      <c r="F1118" s="163"/>
      <c r="G1118" s="163"/>
      <c r="H1118" s="163"/>
      <c r="I1118" s="163"/>
      <c r="J1118" s="163"/>
      <c r="K1118" s="163"/>
      <c r="L1118" s="163"/>
      <c r="M1118" s="163"/>
      <c r="N1118" s="163"/>
      <c r="O1118" s="847" t="s">
        <v>2669</v>
      </c>
      <c r="P1118" s="848" t="s">
        <v>2670</v>
      </c>
      <c r="Q1118" s="849">
        <v>885</v>
      </c>
      <c r="R1118" s="848" t="s">
        <v>2671</v>
      </c>
      <c r="S1118" s="853">
        <v>5</v>
      </c>
      <c r="T1118" s="848"/>
    </row>
    <row r="1119" spans="4:22" ht="30" customHeight="1" x14ac:dyDescent="0.25">
      <c r="D1119" s="163"/>
      <c r="E1119" s="163"/>
      <c r="F1119" s="163"/>
      <c r="G1119" s="163"/>
      <c r="H1119" s="163"/>
      <c r="I1119" s="163"/>
      <c r="J1119" s="163"/>
      <c r="K1119" s="163"/>
      <c r="L1119" s="163"/>
      <c r="M1119" s="163"/>
      <c r="N1119" s="163"/>
      <c r="O1119" s="847" t="s">
        <v>2672</v>
      </c>
      <c r="P1119" s="848" t="s">
        <v>2673</v>
      </c>
      <c r="Q1119" s="849">
        <v>886</v>
      </c>
      <c r="R1119" s="848" t="s">
        <v>1001</v>
      </c>
      <c r="S1119" s="853">
        <v>5</v>
      </c>
      <c r="T1119" s="848"/>
    </row>
    <row r="1120" spans="4:22" ht="30" customHeight="1" x14ac:dyDescent="0.25">
      <c r="D1120" s="163"/>
      <c r="E1120" s="163"/>
      <c r="F1120" s="163"/>
      <c r="G1120" s="163"/>
      <c r="H1120" s="163"/>
      <c r="I1120" s="163"/>
      <c r="J1120" s="163"/>
      <c r="K1120" s="163"/>
      <c r="L1120" s="163"/>
      <c r="M1120" s="163"/>
      <c r="N1120" s="163"/>
      <c r="O1120" s="847" t="s">
        <v>2674</v>
      </c>
      <c r="P1120" s="880" t="s">
        <v>2675</v>
      </c>
      <c r="Q1120" s="863">
        <v>887</v>
      </c>
      <c r="R1120" s="880" t="s">
        <v>809</v>
      </c>
      <c r="S1120" s="905">
        <v>40</v>
      </c>
      <c r="T1120" s="880"/>
    </row>
    <row r="1121" spans="4:21" ht="30" customHeight="1" x14ac:dyDescent="0.25">
      <c r="D1121" s="163"/>
      <c r="E1121" s="163"/>
      <c r="F1121" s="163"/>
      <c r="G1121" s="163"/>
      <c r="H1121" s="163"/>
      <c r="I1121" s="163"/>
      <c r="J1121" s="169">
        <v>3</v>
      </c>
      <c r="K1121" s="163"/>
      <c r="L1121" s="163"/>
      <c r="M1121" s="163"/>
      <c r="N1121" s="170">
        <v>3</v>
      </c>
      <c r="O1121" s="852" t="s">
        <v>2676</v>
      </c>
      <c r="P1121" s="844" t="s">
        <v>2677</v>
      </c>
      <c r="Q1121" s="845"/>
      <c r="R1121" s="845"/>
      <c r="S1121" s="846"/>
      <c r="T1121" s="845"/>
    </row>
    <row r="1122" spans="4:21" ht="30" customHeight="1" x14ac:dyDescent="0.25">
      <c r="D1122" s="163"/>
      <c r="E1122" s="163"/>
      <c r="F1122" s="163"/>
      <c r="G1122" s="163"/>
      <c r="H1122" s="163"/>
      <c r="I1122" s="163"/>
      <c r="J1122" s="163"/>
      <c r="K1122" s="163"/>
      <c r="L1122" s="163"/>
      <c r="M1122" s="163"/>
      <c r="N1122" s="163"/>
      <c r="O1122" s="847" t="s">
        <v>2678</v>
      </c>
      <c r="P1122" s="872" t="s">
        <v>2679</v>
      </c>
      <c r="Q1122" s="849">
        <v>888</v>
      </c>
      <c r="R1122" s="904" t="s">
        <v>2680</v>
      </c>
      <c r="S1122" s="850">
        <v>4</v>
      </c>
      <c r="T1122" s="904"/>
    </row>
    <row r="1123" spans="4:21" ht="30" customHeight="1" x14ac:dyDescent="0.25">
      <c r="D1123" s="163"/>
      <c r="E1123" s="163"/>
      <c r="F1123" s="163"/>
      <c r="G1123" s="163"/>
      <c r="H1123" s="163"/>
      <c r="I1123" s="163"/>
      <c r="J1123" s="163"/>
      <c r="K1123" s="163"/>
      <c r="L1123" s="163"/>
      <c r="M1123" s="163"/>
      <c r="N1123" s="163"/>
      <c r="O1123" s="847" t="s">
        <v>2681</v>
      </c>
      <c r="P1123" s="872" t="s">
        <v>2682</v>
      </c>
      <c r="Q1123" s="849">
        <v>889</v>
      </c>
      <c r="R1123" s="904" t="s">
        <v>2683</v>
      </c>
      <c r="S1123" s="850">
        <v>40</v>
      </c>
      <c r="T1123" s="904"/>
    </row>
    <row r="1124" spans="4:21" ht="30" customHeight="1" x14ac:dyDescent="0.25">
      <c r="D1124" s="163"/>
      <c r="E1124" s="163"/>
      <c r="F1124" s="163"/>
      <c r="G1124" s="163"/>
      <c r="H1124" s="163"/>
      <c r="I1124" s="163"/>
      <c r="J1124" s="163"/>
      <c r="K1124" s="163"/>
      <c r="L1124" s="163"/>
      <c r="M1124" s="163"/>
      <c r="N1124" s="163"/>
      <c r="O1124" s="847" t="s">
        <v>2684</v>
      </c>
      <c r="P1124" s="872" t="s">
        <v>2685</v>
      </c>
      <c r="Q1124" s="849">
        <v>890</v>
      </c>
      <c r="R1124" s="904" t="s">
        <v>2683</v>
      </c>
      <c r="S1124" s="850">
        <v>6</v>
      </c>
      <c r="T1124" s="904"/>
    </row>
    <row r="1125" spans="4:21" ht="30" customHeight="1" x14ac:dyDescent="0.25">
      <c r="D1125" s="163"/>
      <c r="E1125" s="163"/>
      <c r="F1125" s="163"/>
      <c r="G1125" s="163"/>
      <c r="H1125" s="163"/>
      <c r="I1125" s="163"/>
      <c r="J1125" s="169">
        <v>3</v>
      </c>
      <c r="K1125" s="163"/>
      <c r="L1125" s="163"/>
      <c r="M1125" s="163"/>
      <c r="N1125" s="170">
        <v>3</v>
      </c>
      <c r="O1125" s="852" t="s">
        <v>2686</v>
      </c>
      <c r="P1125" s="844" t="s">
        <v>2687</v>
      </c>
      <c r="Q1125" s="845"/>
      <c r="R1125" s="845"/>
      <c r="S1125" s="846"/>
      <c r="T1125" s="845"/>
    </row>
    <row r="1126" spans="4:21" ht="30" customHeight="1" x14ac:dyDescent="0.25">
      <c r="D1126" s="163"/>
      <c r="E1126" s="163"/>
      <c r="F1126" s="163"/>
      <c r="G1126" s="163"/>
      <c r="H1126" s="163"/>
      <c r="I1126" s="163"/>
      <c r="J1126" s="163"/>
      <c r="K1126" s="163"/>
      <c r="L1126" s="163"/>
      <c r="M1126" s="163"/>
      <c r="N1126" s="163"/>
      <c r="O1126" s="847" t="s">
        <v>2688</v>
      </c>
      <c r="P1126" s="880" t="s">
        <v>2689</v>
      </c>
      <c r="Q1126" s="863">
        <v>891</v>
      </c>
      <c r="R1126" s="880" t="s">
        <v>2690</v>
      </c>
      <c r="S1126" s="905">
        <v>3</v>
      </c>
      <c r="T1126" s="880"/>
    </row>
    <row r="1127" spans="4:21" ht="30" customHeight="1" x14ac:dyDescent="0.25">
      <c r="D1127" s="163"/>
      <c r="E1127" s="163"/>
      <c r="F1127" s="163"/>
      <c r="G1127" s="163"/>
      <c r="H1127" s="163"/>
      <c r="I1127" s="163"/>
      <c r="J1127" s="163"/>
      <c r="K1127" s="163"/>
      <c r="L1127" s="163"/>
      <c r="M1127" s="163"/>
      <c r="N1127" s="163"/>
      <c r="O1127" s="847" t="s">
        <v>2691</v>
      </c>
      <c r="P1127" s="880" t="s">
        <v>2692</v>
      </c>
      <c r="Q1127" s="863">
        <v>892</v>
      </c>
      <c r="R1127" s="880" t="s">
        <v>2693</v>
      </c>
      <c r="S1127" s="905">
        <v>1</v>
      </c>
      <c r="T1127" s="880"/>
    </row>
    <row r="1128" spans="4:21" ht="30" customHeight="1" x14ac:dyDescent="0.25">
      <c r="D1128" s="163"/>
      <c r="E1128" s="163"/>
      <c r="F1128" s="163"/>
      <c r="G1128" s="163"/>
      <c r="H1128" s="163"/>
      <c r="I1128" s="163"/>
      <c r="J1128" s="163"/>
      <c r="K1128" s="163"/>
      <c r="L1128" s="163"/>
      <c r="M1128" s="163"/>
      <c r="N1128" s="163"/>
      <c r="O1128" s="847" t="s">
        <v>2694</v>
      </c>
      <c r="P1128" s="880" t="s">
        <v>2695</v>
      </c>
      <c r="Q1128" s="863">
        <v>893</v>
      </c>
      <c r="R1128" s="880" t="s">
        <v>2696</v>
      </c>
      <c r="S1128" s="874">
        <v>1</v>
      </c>
      <c r="T1128" s="880"/>
    </row>
    <row r="1129" spans="4:21" ht="30" customHeight="1" x14ac:dyDescent="0.25">
      <c r="D1129" s="163"/>
      <c r="E1129" s="163"/>
      <c r="F1129" s="163"/>
      <c r="G1129" s="163"/>
      <c r="H1129" s="163"/>
      <c r="I1129" s="163"/>
      <c r="J1129" s="169">
        <v>1</v>
      </c>
      <c r="K1129" s="163"/>
      <c r="L1129" s="163"/>
      <c r="M1129" s="163"/>
      <c r="N1129" s="170">
        <v>1</v>
      </c>
      <c r="O1129" s="852" t="s">
        <v>2697</v>
      </c>
      <c r="P1129" s="844" t="s">
        <v>2698</v>
      </c>
      <c r="Q1129" s="845"/>
      <c r="R1129" s="906"/>
      <c r="S1129" s="907"/>
      <c r="T1129" s="906"/>
    </row>
    <row r="1130" spans="4:21" ht="30" customHeight="1" x14ac:dyDescent="0.25">
      <c r="D1130" s="163"/>
      <c r="E1130" s="163"/>
      <c r="F1130" s="163"/>
      <c r="G1130" s="163"/>
      <c r="H1130" s="163"/>
      <c r="I1130" s="163"/>
      <c r="J1130" s="163"/>
      <c r="K1130" s="163"/>
      <c r="L1130" s="163"/>
      <c r="M1130" s="163"/>
      <c r="N1130" s="163"/>
      <c r="O1130" s="847" t="s">
        <v>2699</v>
      </c>
      <c r="P1130" s="880" t="s">
        <v>2698</v>
      </c>
      <c r="Q1130" s="908" t="s">
        <v>2700</v>
      </c>
      <c r="R1130" s="848" t="s">
        <v>2701</v>
      </c>
      <c r="S1130" s="850">
        <v>30</v>
      </c>
      <c r="T1130" s="848"/>
    </row>
    <row r="1131" spans="4:21" ht="30" customHeight="1" x14ac:dyDescent="0.25">
      <c r="D1131" s="163"/>
      <c r="E1131" s="163"/>
      <c r="F1131" s="163"/>
      <c r="G1131" s="163"/>
      <c r="H1131" s="163"/>
      <c r="I1131" s="163"/>
      <c r="J1131" s="169">
        <v>2</v>
      </c>
      <c r="K1131" s="163"/>
      <c r="L1131" s="163"/>
      <c r="M1131" s="163"/>
      <c r="N1131" s="170">
        <v>2</v>
      </c>
      <c r="O1131" s="852" t="s">
        <v>2702</v>
      </c>
      <c r="P1131" s="844" t="s">
        <v>246</v>
      </c>
      <c r="Q1131" s="845"/>
      <c r="R1131" s="845"/>
      <c r="S1131" s="846"/>
      <c r="T1131" s="845"/>
    </row>
    <row r="1132" spans="4:21" ht="30" customHeight="1" x14ac:dyDescent="0.25">
      <c r="D1132" s="163"/>
      <c r="E1132" s="163"/>
      <c r="F1132" s="163"/>
      <c r="G1132" s="163"/>
      <c r="H1132" s="163"/>
      <c r="I1132" s="163"/>
      <c r="J1132" s="163"/>
      <c r="K1132" s="163"/>
      <c r="L1132" s="163"/>
      <c r="M1132" s="163"/>
      <c r="N1132" s="163"/>
      <c r="O1132" s="847" t="s">
        <v>2703</v>
      </c>
      <c r="P1132" s="848" t="s">
        <v>2704</v>
      </c>
      <c r="Q1132" s="849">
        <v>894</v>
      </c>
      <c r="R1132" s="850" t="s">
        <v>809</v>
      </c>
      <c r="S1132" s="850">
        <v>40</v>
      </c>
      <c r="T1132" s="850"/>
    </row>
    <row r="1133" spans="4:21" ht="30" customHeight="1" x14ac:dyDescent="0.25">
      <c r="D1133" s="163"/>
      <c r="E1133" s="163"/>
      <c r="F1133" s="163"/>
      <c r="G1133" s="163"/>
      <c r="H1133" s="163"/>
      <c r="I1133" s="163"/>
      <c r="J1133" s="163"/>
      <c r="K1133" s="163"/>
      <c r="L1133" s="163"/>
      <c r="M1133" s="163"/>
      <c r="N1133" s="163"/>
      <c r="O1133" s="847" t="s">
        <v>2705</v>
      </c>
      <c r="P1133" s="848" t="s">
        <v>2706</v>
      </c>
      <c r="Q1133" s="849">
        <v>895</v>
      </c>
      <c r="R1133" s="850" t="s">
        <v>2089</v>
      </c>
      <c r="S1133" s="850">
        <v>67</v>
      </c>
      <c r="T1133" s="850"/>
    </row>
    <row r="1134" spans="4:21" ht="30" customHeight="1" x14ac:dyDescent="0.25">
      <c r="D1134" s="163"/>
      <c r="E1134" s="163"/>
      <c r="F1134" s="164">
        <v>1</v>
      </c>
      <c r="G1134" s="163"/>
      <c r="H1134" s="163"/>
      <c r="I1134" s="169">
        <f>SUM(J1135)</f>
        <v>8</v>
      </c>
      <c r="J1134" s="163"/>
      <c r="K1134" s="163"/>
      <c r="L1134" s="163"/>
      <c r="M1134" s="170">
        <f>SUM(N1135)</f>
        <v>8</v>
      </c>
      <c r="N1134" s="163"/>
      <c r="O1134" s="840">
        <v>4.3</v>
      </c>
      <c r="P1134" s="841" t="s">
        <v>247</v>
      </c>
      <c r="Q1134" s="840"/>
      <c r="R1134" s="840"/>
      <c r="S1134" s="842"/>
      <c r="T1134" s="840"/>
      <c r="U1134" s="213">
        <v>9</v>
      </c>
    </row>
    <row r="1135" spans="4:21" ht="30" customHeight="1" x14ac:dyDescent="0.25">
      <c r="D1135" s="163"/>
      <c r="E1135" s="163"/>
      <c r="F1135" s="163"/>
      <c r="G1135" s="163"/>
      <c r="H1135" s="163"/>
      <c r="I1135" s="163"/>
      <c r="J1135" s="169">
        <v>8</v>
      </c>
      <c r="K1135" s="163"/>
      <c r="L1135" s="163"/>
      <c r="M1135" s="163"/>
      <c r="N1135" s="170">
        <v>8</v>
      </c>
      <c r="O1135" s="852" t="s">
        <v>2707</v>
      </c>
      <c r="P1135" s="844" t="s">
        <v>2708</v>
      </c>
      <c r="Q1135" s="845"/>
      <c r="R1135" s="845"/>
      <c r="S1135" s="846"/>
      <c r="T1135" s="845"/>
    </row>
    <row r="1136" spans="4:21" ht="30" customHeight="1" x14ac:dyDescent="0.25">
      <c r="D1136" s="163"/>
      <c r="E1136" s="163"/>
      <c r="F1136" s="163"/>
      <c r="G1136" s="163"/>
      <c r="H1136" s="163"/>
      <c r="I1136" s="163"/>
      <c r="J1136" s="163"/>
      <c r="K1136" s="163"/>
      <c r="L1136" s="163"/>
      <c r="M1136" s="163"/>
      <c r="N1136" s="163"/>
      <c r="O1136" s="847" t="s">
        <v>2709</v>
      </c>
      <c r="P1136" s="909" t="s">
        <v>2710</v>
      </c>
      <c r="Q1136" s="849">
        <v>896</v>
      </c>
      <c r="R1136" s="848" t="s">
        <v>2711</v>
      </c>
      <c r="S1136" s="910">
        <v>0.8</v>
      </c>
      <c r="T1136" s="848"/>
    </row>
    <row r="1137" spans="4:22" ht="30" customHeight="1" x14ac:dyDescent="0.25">
      <c r="D1137" s="163"/>
      <c r="E1137" s="163"/>
      <c r="F1137" s="163"/>
      <c r="G1137" s="163"/>
      <c r="H1137" s="163"/>
      <c r="I1137" s="163"/>
      <c r="J1137" s="163"/>
      <c r="K1137" s="163"/>
      <c r="L1137" s="163"/>
      <c r="M1137" s="163"/>
      <c r="N1137" s="163"/>
      <c r="O1137" s="847" t="s">
        <v>2712</v>
      </c>
      <c r="P1137" s="909" t="s">
        <v>2713</v>
      </c>
      <c r="Q1137" s="849">
        <v>897</v>
      </c>
      <c r="R1137" s="848" t="s">
        <v>2714</v>
      </c>
      <c r="S1137" s="910">
        <v>0.2</v>
      </c>
      <c r="T1137" s="848"/>
    </row>
    <row r="1138" spans="4:22" ht="30" customHeight="1" x14ac:dyDescent="0.25">
      <c r="D1138" s="163"/>
      <c r="E1138" s="163"/>
      <c r="F1138" s="163"/>
      <c r="G1138" s="163"/>
      <c r="H1138" s="163"/>
      <c r="I1138" s="163"/>
      <c r="J1138" s="163"/>
      <c r="K1138" s="163"/>
      <c r="L1138" s="163"/>
      <c r="M1138" s="163"/>
      <c r="N1138" s="163"/>
      <c r="O1138" s="847" t="s">
        <v>2715</v>
      </c>
      <c r="P1138" s="909" t="s">
        <v>2716</v>
      </c>
      <c r="Q1138" s="849">
        <v>898</v>
      </c>
      <c r="R1138" s="848" t="s">
        <v>2717</v>
      </c>
      <c r="S1138" s="853">
        <v>4</v>
      </c>
      <c r="T1138" s="848"/>
    </row>
    <row r="1139" spans="4:22" ht="30" customHeight="1" x14ac:dyDescent="0.25">
      <c r="D1139" s="163"/>
      <c r="E1139" s="163"/>
      <c r="F1139" s="163"/>
      <c r="G1139" s="163"/>
      <c r="H1139" s="163"/>
      <c r="I1139" s="163"/>
      <c r="J1139" s="163"/>
      <c r="K1139" s="163"/>
      <c r="L1139" s="163"/>
      <c r="M1139" s="163"/>
      <c r="N1139" s="163"/>
      <c r="O1139" s="847" t="s">
        <v>2718</v>
      </c>
      <c r="P1139" s="909" t="s">
        <v>2719</v>
      </c>
      <c r="Q1139" s="849">
        <v>899</v>
      </c>
      <c r="R1139" s="848" t="s">
        <v>2720</v>
      </c>
      <c r="S1139" s="853">
        <v>1</v>
      </c>
      <c r="T1139" s="848"/>
    </row>
    <row r="1140" spans="4:22" ht="30" customHeight="1" x14ac:dyDescent="0.25">
      <c r="D1140" s="163"/>
      <c r="E1140" s="163"/>
      <c r="F1140" s="163"/>
      <c r="G1140" s="163"/>
      <c r="H1140" s="163"/>
      <c r="I1140" s="163"/>
      <c r="J1140" s="163"/>
      <c r="K1140" s="163"/>
      <c r="L1140" s="163"/>
      <c r="M1140" s="163"/>
      <c r="N1140" s="163"/>
      <c r="O1140" s="847" t="s">
        <v>2721</v>
      </c>
      <c r="P1140" s="909" t="s">
        <v>2722</v>
      </c>
      <c r="Q1140" s="865">
        <v>900</v>
      </c>
      <c r="R1140" s="848" t="s">
        <v>2723</v>
      </c>
      <c r="S1140" s="853">
        <v>1</v>
      </c>
      <c r="T1140" s="848"/>
    </row>
    <row r="1141" spans="4:22" ht="30" customHeight="1" x14ac:dyDescent="0.25">
      <c r="D1141" s="163"/>
      <c r="E1141" s="163"/>
      <c r="F1141" s="163"/>
      <c r="G1141" s="163"/>
      <c r="H1141" s="163"/>
      <c r="I1141" s="163"/>
      <c r="J1141" s="163"/>
      <c r="K1141" s="163"/>
      <c r="L1141" s="163"/>
      <c r="M1141" s="163"/>
      <c r="N1141" s="163"/>
      <c r="O1141" s="847" t="s">
        <v>2724</v>
      </c>
      <c r="P1141" s="909" t="s">
        <v>2725</v>
      </c>
      <c r="Q1141" s="849">
        <v>901</v>
      </c>
      <c r="R1141" s="848" t="s">
        <v>2726</v>
      </c>
      <c r="S1141" s="853">
        <v>8</v>
      </c>
      <c r="T1141" s="848"/>
    </row>
    <row r="1142" spans="4:22" ht="30" customHeight="1" x14ac:dyDescent="0.25">
      <c r="D1142" s="163"/>
      <c r="E1142" s="163"/>
      <c r="F1142" s="163"/>
      <c r="G1142" s="163"/>
      <c r="H1142" s="163"/>
      <c r="I1142" s="163"/>
      <c r="J1142" s="163"/>
      <c r="K1142" s="163"/>
      <c r="L1142" s="163"/>
      <c r="M1142" s="163"/>
      <c r="N1142" s="163"/>
      <c r="O1142" s="847" t="s">
        <v>2727</v>
      </c>
      <c r="P1142" s="909" t="s">
        <v>2728</v>
      </c>
      <c r="Q1142" s="849">
        <v>902</v>
      </c>
      <c r="R1142" s="848" t="s">
        <v>2729</v>
      </c>
      <c r="S1142" s="853">
        <v>500</v>
      </c>
      <c r="T1142" s="848"/>
    </row>
    <row r="1143" spans="4:22" ht="30" customHeight="1" x14ac:dyDescent="0.25">
      <c r="D1143" s="163"/>
      <c r="E1143" s="163"/>
      <c r="F1143" s="163"/>
      <c r="G1143" s="163"/>
      <c r="H1143" s="163"/>
      <c r="I1143" s="163"/>
      <c r="J1143" s="163"/>
      <c r="K1143" s="163"/>
      <c r="L1143" s="163"/>
      <c r="M1143" s="163"/>
      <c r="N1143" s="163"/>
      <c r="O1143" s="847" t="s">
        <v>2730</v>
      </c>
      <c r="P1143" s="909" t="s">
        <v>2731</v>
      </c>
      <c r="Q1143" s="849">
        <v>903</v>
      </c>
      <c r="R1143" s="848" t="s">
        <v>2732</v>
      </c>
      <c r="S1143" s="853">
        <v>4</v>
      </c>
      <c r="T1143" s="848"/>
    </row>
    <row r="1144" spans="4:22" ht="30" customHeight="1" x14ac:dyDescent="0.25">
      <c r="D1144" s="163"/>
      <c r="E1144" s="163"/>
      <c r="F1144" s="164">
        <v>7</v>
      </c>
      <c r="G1144" s="163"/>
      <c r="H1144" s="163"/>
      <c r="I1144" s="169">
        <f>SUM(J1146:J1195)</f>
        <v>44</v>
      </c>
      <c r="J1144" s="163"/>
      <c r="K1144" s="163"/>
      <c r="L1144" s="163"/>
      <c r="M1144" s="170">
        <f>SUM(N1146:N1195)</f>
        <v>46</v>
      </c>
      <c r="N1144" s="163"/>
      <c r="O1144" s="840">
        <v>4.4000000000000004</v>
      </c>
      <c r="P1144" s="841" t="s">
        <v>2733</v>
      </c>
      <c r="Q1144" s="840"/>
      <c r="R1144" s="840"/>
      <c r="S1144" s="842"/>
      <c r="T1144" s="840"/>
      <c r="U1144" s="213">
        <v>11</v>
      </c>
      <c r="V1144" s="212"/>
    </row>
    <row r="1145" spans="4:22" ht="30" customHeight="1" x14ac:dyDescent="0.25">
      <c r="D1145" s="163"/>
      <c r="E1145" s="163"/>
      <c r="F1145" s="163"/>
      <c r="G1145" s="163"/>
      <c r="H1145" s="163"/>
      <c r="I1145" s="163"/>
      <c r="J1145" s="163"/>
      <c r="K1145" s="163"/>
      <c r="L1145" s="163"/>
      <c r="M1145" s="163"/>
      <c r="N1145" s="163"/>
      <c r="O1145" s="911"/>
      <c r="P1145" s="912" t="s">
        <v>254</v>
      </c>
      <c r="Q1145" s="911"/>
      <c r="R1145" s="911"/>
      <c r="S1145" s="913"/>
      <c r="T1145" s="911"/>
    </row>
    <row r="1146" spans="4:22" ht="30" customHeight="1" x14ac:dyDescent="0.25">
      <c r="D1146" s="163"/>
      <c r="E1146" s="163"/>
      <c r="F1146" s="163"/>
      <c r="G1146" s="163"/>
      <c r="H1146" s="163"/>
      <c r="I1146" s="163"/>
      <c r="J1146" s="169">
        <v>13</v>
      </c>
      <c r="K1146" s="163"/>
      <c r="L1146" s="163"/>
      <c r="M1146" s="163"/>
      <c r="N1146" s="170">
        <v>13</v>
      </c>
      <c r="O1146" s="852" t="s">
        <v>2734</v>
      </c>
      <c r="P1146" s="844" t="s">
        <v>2735</v>
      </c>
      <c r="Q1146" s="845"/>
      <c r="R1146" s="845"/>
      <c r="S1146" s="846"/>
      <c r="T1146" s="845"/>
    </row>
    <row r="1147" spans="4:22" ht="30" customHeight="1" x14ac:dyDescent="0.25">
      <c r="D1147" s="163"/>
      <c r="E1147" s="163"/>
      <c r="F1147" s="163"/>
      <c r="G1147" s="163"/>
      <c r="H1147" s="163"/>
      <c r="I1147" s="163"/>
      <c r="J1147" s="163"/>
      <c r="K1147" s="163"/>
      <c r="L1147" s="163"/>
      <c r="M1147" s="163"/>
      <c r="N1147" s="163"/>
      <c r="O1147" s="847" t="s">
        <v>2736</v>
      </c>
      <c r="P1147" s="848" t="s">
        <v>2737</v>
      </c>
      <c r="Q1147" s="849">
        <v>904</v>
      </c>
      <c r="R1147" s="850" t="s">
        <v>2738</v>
      </c>
      <c r="S1147" s="850">
        <v>100</v>
      </c>
      <c r="T1147" s="850"/>
    </row>
    <row r="1148" spans="4:22" ht="30" customHeight="1" x14ac:dyDescent="0.25">
      <c r="D1148" s="163"/>
      <c r="E1148" s="163"/>
      <c r="F1148" s="163"/>
      <c r="G1148" s="163"/>
      <c r="H1148" s="163"/>
      <c r="I1148" s="163"/>
      <c r="J1148" s="163"/>
      <c r="K1148" s="163"/>
      <c r="L1148" s="163"/>
      <c r="M1148" s="163"/>
      <c r="N1148" s="163"/>
      <c r="O1148" s="847" t="s">
        <v>2739</v>
      </c>
      <c r="P1148" s="848" t="s">
        <v>2740</v>
      </c>
      <c r="Q1148" s="849">
        <v>905</v>
      </c>
      <c r="R1148" s="850" t="s">
        <v>2741</v>
      </c>
      <c r="S1148" s="850">
        <v>200</v>
      </c>
      <c r="T1148" s="850"/>
    </row>
    <row r="1149" spans="4:22" ht="30" customHeight="1" x14ac:dyDescent="0.25">
      <c r="D1149" s="163"/>
      <c r="E1149" s="163"/>
      <c r="F1149" s="163"/>
      <c r="G1149" s="163"/>
      <c r="H1149" s="163"/>
      <c r="I1149" s="163"/>
      <c r="J1149" s="163"/>
      <c r="K1149" s="163"/>
      <c r="L1149" s="163"/>
      <c r="M1149" s="163"/>
      <c r="N1149" s="163"/>
      <c r="O1149" s="847" t="s">
        <v>2742</v>
      </c>
      <c r="P1149" s="848" t="s">
        <v>2743</v>
      </c>
      <c r="Q1149" s="849">
        <v>906</v>
      </c>
      <c r="R1149" s="850" t="s">
        <v>2744</v>
      </c>
      <c r="S1149" s="850">
        <v>1</v>
      </c>
      <c r="T1149" s="850"/>
    </row>
    <row r="1150" spans="4:22" ht="30" customHeight="1" x14ac:dyDescent="0.25">
      <c r="D1150" s="163"/>
      <c r="E1150" s="163"/>
      <c r="F1150" s="163"/>
      <c r="G1150" s="163"/>
      <c r="H1150" s="163"/>
      <c r="I1150" s="163"/>
      <c r="J1150" s="163"/>
      <c r="K1150" s="163"/>
      <c r="L1150" s="163"/>
      <c r="M1150" s="163"/>
      <c r="N1150" s="163"/>
      <c r="O1150" s="847" t="s">
        <v>2745</v>
      </c>
      <c r="P1150" s="848" t="s">
        <v>2746</v>
      </c>
      <c r="Q1150" s="849">
        <v>907</v>
      </c>
      <c r="R1150" s="850" t="s">
        <v>2747</v>
      </c>
      <c r="S1150" s="850">
        <v>100</v>
      </c>
      <c r="T1150" s="850"/>
    </row>
    <row r="1151" spans="4:22" ht="30" customHeight="1" x14ac:dyDescent="0.25">
      <c r="D1151" s="163"/>
      <c r="E1151" s="163"/>
      <c r="F1151" s="163"/>
      <c r="G1151" s="163"/>
      <c r="H1151" s="163"/>
      <c r="I1151" s="163"/>
      <c r="J1151" s="163"/>
      <c r="K1151" s="163"/>
      <c r="L1151" s="163"/>
      <c r="M1151" s="163"/>
      <c r="N1151" s="163"/>
      <c r="O1151" s="847" t="s">
        <v>2748</v>
      </c>
      <c r="P1151" s="848" t="s">
        <v>2749</v>
      </c>
      <c r="Q1151" s="849">
        <v>908</v>
      </c>
      <c r="R1151" s="850" t="s">
        <v>742</v>
      </c>
      <c r="S1151" s="850">
        <v>3</v>
      </c>
      <c r="T1151" s="850"/>
    </row>
    <row r="1152" spans="4:22" ht="30" customHeight="1" x14ac:dyDescent="0.25">
      <c r="D1152" s="163"/>
      <c r="E1152" s="163"/>
      <c r="F1152" s="163"/>
      <c r="G1152" s="163"/>
      <c r="H1152" s="163"/>
      <c r="I1152" s="163"/>
      <c r="J1152" s="163"/>
      <c r="K1152" s="163"/>
      <c r="L1152" s="163"/>
      <c r="M1152" s="163"/>
      <c r="N1152" s="163"/>
      <c r="O1152" s="847" t="s">
        <v>2750</v>
      </c>
      <c r="P1152" s="848" t="s">
        <v>2751</v>
      </c>
      <c r="Q1152" s="849">
        <v>909</v>
      </c>
      <c r="R1152" s="850" t="s">
        <v>313</v>
      </c>
      <c r="S1152" s="850">
        <v>5</v>
      </c>
      <c r="T1152" s="850"/>
    </row>
    <row r="1153" spans="4:20" ht="30" customHeight="1" x14ac:dyDescent="0.25">
      <c r="D1153" s="163"/>
      <c r="E1153" s="163"/>
      <c r="F1153" s="163"/>
      <c r="G1153" s="163"/>
      <c r="H1153" s="163"/>
      <c r="I1153" s="163"/>
      <c r="J1153" s="163"/>
      <c r="K1153" s="163"/>
      <c r="L1153" s="163"/>
      <c r="M1153" s="163"/>
      <c r="N1153" s="163"/>
      <c r="O1153" s="847" t="s">
        <v>2752</v>
      </c>
      <c r="P1153" s="848" t="s">
        <v>2753</v>
      </c>
      <c r="Q1153" s="849">
        <v>910</v>
      </c>
      <c r="R1153" s="850" t="s">
        <v>2754</v>
      </c>
      <c r="S1153" s="850">
        <v>25</v>
      </c>
      <c r="T1153" s="850"/>
    </row>
    <row r="1154" spans="4:20" ht="30" customHeight="1" x14ac:dyDescent="0.25">
      <c r="D1154" s="163"/>
      <c r="E1154" s="163"/>
      <c r="F1154" s="163"/>
      <c r="G1154" s="163"/>
      <c r="H1154" s="163"/>
      <c r="I1154" s="163"/>
      <c r="J1154" s="163"/>
      <c r="K1154" s="163"/>
      <c r="L1154" s="163"/>
      <c r="M1154" s="163"/>
      <c r="N1154" s="163"/>
      <c r="O1154" s="847" t="s">
        <v>2755</v>
      </c>
      <c r="P1154" s="848" t="s">
        <v>2756</v>
      </c>
      <c r="Q1154" s="849">
        <v>911</v>
      </c>
      <c r="R1154" s="850" t="s">
        <v>2757</v>
      </c>
      <c r="S1154" s="850">
        <v>60</v>
      </c>
      <c r="T1154" s="850"/>
    </row>
    <row r="1155" spans="4:20" ht="30" customHeight="1" x14ac:dyDescent="0.25">
      <c r="D1155" s="163"/>
      <c r="E1155" s="163"/>
      <c r="F1155" s="163"/>
      <c r="G1155" s="163"/>
      <c r="H1155" s="163"/>
      <c r="I1155" s="163"/>
      <c r="J1155" s="163"/>
      <c r="K1155" s="163"/>
      <c r="L1155" s="163"/>
      <c r="M1155" s="163"/>
      <c r="N1155" s="163"/>
      <c r="O1155" s="847" t="s">
        <v>2758</v>
      </c>
      <c r="P1155" s="848" t="s">
        <v>2759</v>
      </c>
      <c r="Q1155" s="849">
        <v>912</v>
      </c>
      <c r="R1155" s="850" t="s">
        <v>2757</v>
      </c>
      <c r="S1155" s="850">
        <v>434</v>
      </c>
      <c r="T1155" s="850"/>
    </row>
    <row r="1156" spans="4:20" ht="30" customHeight="1" x14ac:dyDescent="0.25">
      <c r="D1156" s="163"/>
      <c r="E1156" s="163"/>
      <c r="F1156" s="163"/>
      <c r="G1156" s="163"/>
      <c r="H1156" s="163"/>
      <c r="I1156" s="163"/>
      <c r="J1156" s="163"/>
      <c r="K1156" s="163"/>
      <c r="L1156" s="163"/>
      <c r="M1156" s="163"/>
      <c r="N1156" s="163"/>
      <c r="O1156" s="847" t="s">
        <v>2760</v>
      </c>
      <c r="P1156" s="848" t="s">
        <v>2761</v>
      </c>
      <c r="Q1156" s="849">
        <v>913</v>
      </c>
      <c r="R1156" s="850" t="s">
        <v>2762</v>
      </c>
      <c r="S1156" s="850">
        <v>25</v>
      </c>
      <c r="T1156" s="850"/>
    </row>
    <row r="1157" spans="4:20" ht="30" customHeight="1" x14ac:dyDescent="0.25">
      <c r="D1157" s="163"/>
      <c r="E1157" s="163"/>
      <c r="F1157" s="163"/>
      <c r="G1157" s="163"/>
      <c r="H1157" s="163"/>
      <c r="I1157" s="163"/>
      <c r="J1157" s="163"/>
      <c r="K1157" s="163"/>
      <c r="L1157" s="163"/>
      <c r="M1157" s="163"/>
      <c r="N1157" s="163"/>
      <c r="O1157" s="847" t="s">
        <v>2763</v>
      </c>
      <c r="P1157" s="848" t="s">
        <v>2764</v>
      </c>
      <c r="Q1157" s="849">
        <v>914</v>
      </c>
      <c r="R1157" s="850" t="s">
        <v>2765</v>
      </c>
      <c r="S1157" s="850">
        <v>434</v>
      </c>
      <c r="T1157" s="850"/>
    </row>
    <row r="1158" spans="4:20" ht="30" customHeight="1" x14ac:dyDescent="0.25">
      <c r="D1158" s="163"/>
      <c r="E1158" s="163"/>
      <c r="F1158" s="163"/>
      <c r="G1158" s="163"/>
      <c r="H1158" s="163"/>
      <c r="I1158" s="163"/>
      <c r="J1158" s="163"/>
      <c r="K1158" s="163"/>
      <c r="L1158" s="163"/>
      <c r="M1158" s="163"/>
      <c r="N1158" s="163"/>
      <c r="O1158" s="847" t="s">
        <v>2766</v>
      </c>
      <c r="P1158" s="848" t="s">
        <v>2767</v>
      </c>
      <c r="Q1158" s="849">
        <v>915</v>
      </c>
      <c r="R1158" s="850" t="s">
        <v>313</v>
      </c>
      <c r="S1158" s="850">
        <v>4</v>
      </c>
      <c r="T1158" s="850"/>
    </row>
    <row r="1159" spans="4:20" ht="30" customHeight="1" x14ac:dyDescent="0.25">
      <c r="D1159" s="163"/>
      <c r="E1159" s="163"/>
      <c r="F1159" s="163"/>
      <c r="G1159" s="163"/>
      <c r="H1159" s="163"/>
      <c r="I1159" s="163"/>
      <c r="J1159" s="163"/>
      <c r="K1159" s="163"/>
      <c r="L1159" s="163"/>
      <c r="M1159" s="163"/>
      <c r="N1159" s="163"/>
      <c r="O1159" s="847" t="s">
        <v>2768</v>
      </c>
      <c r="P1159" s="848" t="s">
        <v>2769</v>
      </c>
      <c r="Q1159" s="849">
        <v>916</v>
      </c>
      <c r="R1159" s="850" t="s">
        <v>2770</v>
      </c>
      <c r="S1159" s="850">
        <v>1</v>
      </c>
      <c r="T1159" s="850"/>
    </row>
    <row r="1160" spans="4:20" ht="30" customHeight="1" x14ac:dyDescent="0.25">
      <c r="D1160" s="163"/>
      <c r="E1160" s="163"/>
      <c r="F1160" s="163"/>
      <c r="G1160" s="163"/>
      <c r="H1160" s="163"/>
      <c r="I1160" s="163"/>
      <c r="J1160" s="169">
        <v>1</v>
      </c>
      <c r="K1160" s="163"/>
      <c r="L1160" s="163"/>
      <c r="M1160" s="163"/>
      <c r="N1160" s="170">
        <v>1</v>
      </c>
      <c r="O1160" s="852" t="s">
        <v>2771</v>
      </c>
      <c r="P1160" s="844" t="s">
        <v>2772</v>
      </c>
      <c r="Q1160" s="845"/>
      <c r="R1160" s="845"/>
      <c r="S1160" s="846"/>
      <c r="T1160" s="845"/>
    </row>
    <row r="1161" spans="4:20" ht="30" customHeight="1" x14ac:dyDescent="0.25">
      <c r="D1161" s="163"/>
      <c r="E1161" s="163"/>
      <c r="F1161" s="163"/>
      <c r="G1161" s="163"/>
      <c r="H1161" s="163"/>
      <c r="I1161" s="163"/>
      <c r="J1161" s="163"/>
      <c r="K1161" s="163"/>
      <c r="L1161" s="163"/>
      <c r="M1161" s="163"/>
      <c r="N1161" s="163"/>
      <c r="O1161" s="847" t="s">
        <v>2773</v>
      </c>
      <c r="P1161" s="872" t="s">
        <v>2774</v>
      </c>
      <c r="Q1161" s="849">
        <v>917</v>
      </c>
      <c r="R1161" s="850" t="s">
        <v>1551</v>
      </c>
      <c r="S1161" s="850">
        <v>1</v>
      </c>
      <c r="T1161" s="850"/>
    </row>
    <row r="1162" spans="4:20" ht="30" customHeight="1" x14ac:dyDescent="0.25">
      <c r="D1162" s="163"/>
      <c r="E1162" s="163"/>
      <c r="F1162" s="163"/>
      <c r="G1162" s="163"/>
      <c r="H1162" s="163"/>
      <c r="I1162" s="163"/>
      <c r="J1162" s="169">
        <v>3</v>
      </c>
      <c r="K1162" s="163"/>
      <c r="L1162" s="163"/>
      <c r="M1162" s="163"/>
      <c r="N1162" s="170">
        <v>3</v>
      </c>
      <c r="O1162" s="852" t="s">
        <v>2775</v>
      </c>
      <c r="P1162" s="844" t="s">
        <v>2776</v>
      </c>
      <c r="Q1162" s="845"/>
      <c r="R1162" s="845"/>
      <c r="S1162" s="846"/>
      <c r="T1162" s="845"/>
    </row>
    <row r="1163" spans="4:20" ht="30" customHeight="1" x14ac:dyDescent="0.25">
      <c r="D1163" s="163"/>
      <c r="E1163" s="163"/>
      <c r="F1163" s="163"/>
      <c r="G1163" s="163"/>
      <c r="H1163" s="163"/>
      <c r="I1163" s="163"/>
      <c r="J1163" s="163"/>
      <c r="K1163" s="163"/>
      <c r="L1163" s="163"/>
      <c r="M1163" s="163"/>
      <c r="N1163" s="163"/>
      <c r="O1163" s="847" t="s">
        <v>2777</v>
      </c>
      <c r="P1163" s="872" t="s">
        <v>2778</v>
      </c>
      <c r="Q1163" s="849">
        <v>918</v>
      </c>
      <c r="R1163" s="850" t="s">
        <v>328</v>
      </c>
      <c r="S1163" s="850">
        <v>1</v>
      </c>
      <c r="T1163" s="850"/>
    </row>
    <row r="1164" spans="4:20" ht="30" customHeight="1" x14ac:dyDescent="0.25">
      <c r="D1164" s="163"/>
      <c r="E1164" s="163"/>
      <c r="F1164" s="163"/>
      <c r="G1164" s="163"/>
      <c r="H1164" s="163"/>
      <c r="I1164" s="163"/>
      <c r="J1164" s="163"/>
      <c r="K1164" s="163"/>
      <c r="L1164" s="163"/>
      <c r="M1164" s="163"/>
      <c r="N1164" s="163"/>
      <c r="O1164" s="847" t="s">
        <v>2779</v>
      </c>
      <c r="P1164" s="872" t="s">
        <v>2780</v>
      </c>
      <c r="Q1164" s="849">
        <v>919</v>
      </c>
      <c r="R1164" s="850" t="s">
        <v>2143</v>
      </c>
      <c r="S1164" s="850">
        <v>1</v>
      </c>
      <c r="T1164" s="850"/>
    </row>
    <row r="1165" spans="4:20" ht="30" customHeight="1" x14ac:dyDescent="0.25">
      <c r="D1165" s="163"/>
      <c r="E1165" s="163"/>
      <c r="F1165" s="163"/>
      <c r="G1165" s="163"/>
      <c r="H1165" s="163"/>
      <c r="I1165" s="163"/>
      <c r="J1165" s="163"/>
      <c r="K1165" s="163"/>
      <c r="L1165" s="163"/>
      <c r="M1165" s="163"/>
      <c r="N1165" s="163"/>
      <c r="O1165" s="847" t="s">
        <v>2781</v>
      </c>
      <c r="P1165" s="872" t="s">
        <v>2782</v>
      </c>
      <c r="Q1165" s="849">
        <v>920</v>
      </c>
      <c r="R1165" s="850" t="s">
        <v>1551</v>
      </c>
      <c r="S1165" s="850">
        <v>1</v>
      </c>
      <c r="T1165" s="850"/>
    </row>
    <row r="1166" spans="4:20" ht="30" customHeight="1" x14ac:dyDescent="0.25">
      <c r="D1166" s="163"/>
      <c r="E1166" s="163"/>
      <c r="F1166" s="163"/>
      <c r="G1166" s="163"/>
      <c r="H1166" s="163"/>
      <c r="I1166" s="163"/>
      <c r="J1166" s="169">
        <v>3</v>
      </c>
      <c r="K1166" s="163"/>
      <c r="L1166" s="163"/>
      <c r="M1166" s="163"/>
      <c r="N1166" s="170">
        <v>3</v>
      </c>
      <c r="O1166" s="852" t="s">
        <v>2783</v>
      </c>
      <c r="P1166" s="844" t="s">
        <v>2784</v>
      </c>
      <c r="Q1166" s="845"/>
      <c r="R1166" s="845"/>
      <c r="S1166" s="846"/>
      <c r="T1166" s="845"/>
    </row>
    <row r="1167" spans="4:20" ht="30" customHeight="1" x14ac:dyDescent="0.25">
      <c r="D1167" s="163"/>
      <c r="E1167" s="163"/>
      <c r="F1167" s="163"/>
      <c r="G1167" s="163"/>
      <c r="H1167" s="163"/>
      <c r="I1167" s="163"/>
      <c r="J1167" s="163"/>
      <c r="K1167" s="163"/>
      <c r="L1167" s="163"/>
      <c r="M1167" s="163"/>
      <c r="N1167" s="163"/>
      <c r="O1167" s="847" t="s">
        <v>2785</v>
      </c>
      <c r="P1167" s="848" t="s">
        <v>2786</v>
      </c>
      <c r="Q1167" s="849">
        <v>921</v>
      </c>
      <c r="R1167" s="850" t="s">
        <v>2787</v>
      </c>
      <c r="S1167" s="850">
        <v>1</v>
      </c>
      <c r="T1167" s="850"/>
    </row>
    <row r="1168" spans="4:20" ht="30" customHeight="1" x14ac:dyDescent="0.25">
      <c r="D1168" s="163"/>
      <c r="E1168" s="163"/>
      <c r="F1168" s="163"/>
      <c r="G1168" s="163"/>
      <c r="H1168" s="163"/>
      <c r="I1168" s="163"/>
      <c r="J1168" s="163"/>
      <c r="K1168" s="163"/>
      <c r="L1168" s="163"/>
      <c r="M1168" s="163"/>
      <c r="N1168" s="163"/>
      <c r="O1168" s="847" t="s">
        <v>2788</v>
      </c>
      <c r="P1168" s="848" t="s">
        <v>2789</v>
      </c>
      <c r="Q1168" s="849">
        <v>922</v>
      </c>
      <c r="R1168" s="850" t="s">
        <v>2790</v>
      </c>
      <c r="S1168" s="850">
        <v>1</v>
      </c>
      <c r="T1168" s="850"/>
    </row>
    <row r="1169" spans="4:20" ht="30" customHeight="1" x14ac:dyDescent="0.25">
      <c r="D1169" s="163"/>
      <c r="E1169" s="163"/>
      <c r="F1169" s="163"/>
      <c r="G1169" s="163"/>
      <c r="H1169" s="163"/>
      <c r="I1169" s="163"/>
      <c r="J1169" s="163"/>
      <c r="K1169" s="163"/>
      <c r="L1169" s="163"/>
      <c r="M1169" s="163"/>
      <c r="N1169" s="163"/>
      <c r="O1169" s="847" t="s">
        <v>2791</v>
      </c>
      <c r="P1169" s="848" t="s">
        <v>2792</v>
      </c>
      <c r="Q1169" s="849">
        <v>923</v>
      </c>
      <c r="R1169" s="850" t="s">
        <v>2793</v>
      </c>
      <c r="S1169" s="850">
        <v>40</v>
      </c>
      <c r="T1169" s="850"/>
    </row>
    <row r="1170" spans="4:20" ht="30" customHeight="1" x14ac:dyDescent="0.25">
      <c r="D1170" s="163"/>
      <c r="E1170" s="163"/>
      <c r="F1170" s="163"/>
      <c r="G1170" s="163"/>
      <c r="H1170" s="163"/>
      <c r="I1170" s="163"/>
      <c r="J1170" s="163"/>
      <c r="K1170" s="163"/>
      <c r="L1170" s="163"/>
      <c r="M1170" s="163"/>
      <c r="N1170" s="163"/>
      <c r="O1170" s="911"/>
      <c r="P1170" s="912" t="s">
        <v>255</v>
      </c>
      <c r="Q1170" s="911"/>
      <c r="R1170" s="911"/>
      <c r="S1170" s="913"/>
      <c r="T1170" s="911"/>
    </row>
    <row r="1171" spans="4:20" ht="30" customHeight="1" x14ac:dyDescent="0.25">
      <c r="D1171" s="163"/>
      <c r="E1171" s="163"/>
      <c r="F1171" s="163"/>
      <c r="G1171" s="163"/>
      <c r="H1171" s="163"/>
      <c r="I1171" s="163"/>
      <c r="J1171" s="169">
        <v>9</v>
      </c>
      <c r="K1171" s="163"/>
      <c r="L1171" s="163"/>
      <c r="M1171" s="163"/>
      <c r="N1171" s="170">
        <v>9</v>
      </c>
      <c r="O1171" s="852" t="s">
        <v>2794</v>
      </c>
      <c r="P1171" s="844" t="s">
        <v>2795</v>
      </c>
      <c r="Q1171" s="845"/>
      <c r="R1171" s="845"/>
      <c r="S1171" s="846"/>
      <c r="T1171" s="845"/>
    </row>
    <row r="1172" spans="4:20" ht="30" customHeight="1" x14ac:dyDescent="0.25">
      <c r="D1172" s="163"/>
      <c r="E1172" s="163"/>
      <c r="F1172" s="163"/>
      <c r="G1172" s="163"/>
      <c r="H1172" s="163"/>
      <c r="I1172" s="163"/>
      <c r="J1172" s="163"/>
      <c r="K1172" s="163"/>
      <c r="L1172" s="163"/>
      <c r="M1172" s="163"/>
      <c r="N1172" s="163"/>
      <c r="O1172" s="847" t="s">
        <v>2796</v>
      </c>
      <c r="P1172" s="872" t="s">
        <v>2797</v>
      </c>
      <c r="Q1172" s="849">
        <v>924</v>
      </c>
      <c r="R1172" s="850" t="s">
        <v>2741</v>
      </c>
      <c r="S1172" s="850">
        <v>200</v>
      </c>
      <c r="T1172" s="850"/>
    </row>
    <row r="1173" spans="4:20" ht="30" customHeight="1" x14ac:dyDescent="0.25">
      <c r="D1173" s="163"/>
      <c r="E1173" s="163"/>
      <c r="F1173" s="163"/>
      <c r="G1173" s="163"/>
      <c r="H1173" s="163"/>
      <c r="I1173" s="163"/>
      <c r="J1173" s="163"/>
      <c r="K1173" s="163"/>
      <c r="L1173" s="163"/>
      <c r="M1173" s="163"/>
      <c r="N1173" s="163"/>
      <c r="O1173" s="847" t="s">
        <v>2798</v>
      </c>
      <c r="P1173" s="872" t="s">
        <v>2799</v>
      </c>
      <c r="Q1173" s="849">
        <v>925</v>
      </c>
      <c r="R1173" s="850" t="s">
        <v>2800</v>
      </c>
      <c r="S1173" s="850">
        <v>1</v>
      </c>
      <c r="T1173" s="850"/>
    </row>
    <row r="1174" spans="4:20" ht="30" customHeight="1" x14ac:dyDescent="0.25">
      <c r="D1174" s="163"/>
      <c r="E1174" s="163"/>
      <c r="F1174" s="163"/>
      <c r="G1174" s="163"/>
      <c r="H1174" s="163"/>
      <c r="I1174" s="163"/>
      <c r="J1174" s="163"/>
      <c r="K1174" s="163"/>
      <c r="L1174" s="163"/>
      <c r="M1174" s="163"/>
      <c r="N1174" s="163"/>
      <c r="O1174" s="847" t="s">
        <v>2801</v>
      </c>
      <c r="P1174" s="872" t="s">
        <v>2802</v>
      </c>
      <c r="Q1174" s="849">
        <v>926</v>
      </c>
      <c r="R1174" s="850" t="s">
        <v>2182</v>
      </c>
      <c r="S1174" s="850">
        <v>4</v>
      </c>
      <c r="T1174" s="850"/>
    </row>
    <row r="1175" spans="4:20" ht="30" customHeight="1" x14ac:dyDescent="0.25">
      <c r="D1175" s="163"/>
      <c r="E1175" s="163"/>
      <c r="F1175" s="163"/>
      <c r="G1175" s="163"/>
      <c r="H1175" s="163"/>
      <c r="I1175" s="163"/>
      <c r="J1175" s="163"/>
      <c r="K1175" s="163"/>
      <c r="L1175" s="163"/>
      <c r="M1175" s="163"/>
      <c r="N1175" s="163"/>
      <c r="O1175" s="847" t="s">
        <v>2803</v>
      </c>
      <c r="P1175" s="872" t="s">
        <v>2804</v>
      </c>
      <c r="Q1175" s="849">
        <v>927</v>
      </c>
      <c r="R1175" s="850" t="s">
        <v>809</v>
      </c>
      <c r="S1175" s="850">
        <v>40</v>
      </c>
      <c r="T1175" s="850"/>
    </row>
    <row r="1176" spans="4:20" ht="30" customHeight="1" x14ac:dyDescent="0.25">
      <c r="D1176" s="163"/>
      <c r="E1176" s="163"/>
      <c r="F1176" s="163"/>
      <c r="G1176" s="163"/>
      <c r="H1176" s="163"/>
      <c r="I1176" s="163"/>
      <c r="J1176" s="163"/>
      <c r="K1176" s="163"/>
      <c r="L1176" s="163"/>
      <c r="M1176" s="163"/>
      <c r="N1176" s="163"/>
      <c r="O1176" s="847" t="s">
        <v>2805</v>
      </c>
      <c r="P1176" s="872" t="s">
        <v>2806</v>
      </c>
      <c r="Q1176" s="849">
        <v>928</v>
      </c>
      <c r="R1176" s="850" t="s">
        <v>742</v>
      </c>
      <c r="S1176" s="850">
        <v>1</v>
      </c>
      <c r="T1176" s="850"/>
    </row>
    <row r="1177" spans="4:20" ht="30" customHeight="1" x14ac:dyDescent="0.25">
      <c r="D1177" s="163"/>
      <c r="E1177" s="163"/>
      <c r="F1177" s="163"/>
      <c r="G1177" s="163"/>
      <c r="H1177" s="163"/>
      <c r="I1177" s="163"/>
      <c r="J1177" s="163"/>
      <c r="K1177" s="163"/>
      <c r="L1177" s="163"/>
      <c r="M1177" s="163"/>
      <c r="N1177" s="163"/>
      <c r="O1177" s="847" t="s">
        <v>2807</v>
      </c>
      <c r="P1177" s="872" t="s">
        <v>2808</v>
      </c>
      <c r="Q1177" s="849">
        <v>929</v>
      </c>
      <c r="R1177" s="850" t="s">
        <v>351</v>
      </c>
      <c r="S1177" s="850">
        <v>1</v>
      </c>
      <c r="T1177" s="850"/>
    </row>
    <row r="1178" spans="4:20" ht="30" customHeight="1" x14ac:dyDescent="0.25">
      <c r="D1178" s="163"/>
      <c r="E1178" s="163"/>
      <c r="F1178" s="163"/>
      <c r="G1178" s="163"/>
      <c r="H1178" s="163"/>
      <c r="I1178" s="163"/>
      <c r="J1178" s="163"/>
      <c r="K1178" s="163"/>
      <c r="L1178" s="163"/>
      <c r="M1178" s="163"/>
      <c r="N1178" s="163"/>
      <c r="O1178" s="847" t="s">
        <v>2809</v>
      </c>
      <c r="P1178" s="872" t="s">
        <v>2810</v>
      </c>
      <c r="Q1178" s="849">
        <v>930</v>
      </c>
      <c r="R1178" s="850" t="s">
        <v>2811</v>
      </c>
      <c r="S1178" s="850">
        <v>10</v>
      </c>
      <c r="T1178" s="850"/>
    </row>
    <row r="1179" spans="4:20" ht="30" customHeight="1" x14ac:dyDescent="0.25">
      <c r="D1179" s="163"/>
      <c r="E1179" s="163"/>
      <c r="F1179" s="163"/>
      <c r="G1179" s="163"/>
      <c r="H1179" s="163"/>
      <c r="I1179" s="163"/>
      <c r="J1179" s="163"/>
      <c r="K1179" s="163"/>
      <c r="L1179" s="163"/>
      <c r="M1179" s="163"/>
      <c r="N1179" s="163"/>
      <c r="O1179" s="847" t="s">
        <v>2812</v>
      </c>
      <c r="P1179" s="872" t="s">
        <v>2813</v>
      </c>
      <c r="Q1179" s="849">
        <v>931</v>
      </c>
      <c r="R1179" s="850" t="s">
        <v>328</v>
      </c>
      <c r="S1179" s="850">
        <v>7</v>
      </c>
      <c r="T1179" s="850"/>
    </row>
    <row r="1180" spans="4:20" ht="30" customHeight="1" x14ac:dyDescent="0.25">
      <c r="D1180" s="163"/>
      <c r="E1180" s="163"/>
      <c r="F1180" s="163"/>
      <c r="G1180" s="163"/>
      <c r="H1180" s="163"/>
      <c r="I1180" s="163"/>
      <c r="J1180" s="163"/>
      <c r="K1180" s="163"/>
      <c r="L1180" s="163"/>
      <c r="M1180" s="163"/>
      <c r="N1180" s="163"/>
      <c r="O1180" s="847" t="s">
        <v>2814</v>
      </c>
      <c r="P1180" s="872" t="s">
        <v>2815</v>
      </c>
      <c r="Q1180" s="849">
        <v>932</v>
      </c>
      <c r="R1180" s="850" t="s">
        <v>351</v>
      </c>
      <c r="S1180" s="850">
        <v>1</v>
      </c>
      <c r="T1180" s="850"/>
    </row>
    <row r="1181" spans="4:20" ht="30" customHeight="1" x14ac:dyDescent="0.25">
      <c r="D1181" s="163"/>
      <c r="E1181" s="163"/>
      <c r="F1181" s="163"/>
      <c r="G1181" s="163"/>
      <c r="H1181" s="163"/>
      <c r="I1181" s="163"/>
      <c r="J1181" s="163"/>
      <c r="K1181" s="163"/>
      <c r="L1181" s="163"/>
      <c r="M1181" s="163"/>
      <c r="N1181" s="163"/>
      <c r="O1181" s="911"/>
      <c r="P1181" s="912" t="s">
        <v>2816</v>
      </c>
      <c r="Q1181" s="911"/>
      <c r="R1181" s="911"/>
      <c r="S1181" s="913"/>
      <c r="T1181" s="911"/>
    </row>
    <row r="1182" spans="4:20" ht="30" customHeight="1" x14ac:dyDescent="0.25">
      <c r="D1182" s="163"/>
      <c r="E1182" s="163"/>
      <c r="F1182" s="163"/>
      <c r="G1182" s="163"/>
      <c r="H1182" s="163"/>
      <c r="I1182" s="163"/>
      <c r="J1182" s="169">
        <v>9</v>
      </c>
      <c r="K1182" s="163"/>
      <c r="L1182" s="163"/>
      <c r="M1182" s="163"/>
      <c r="N1182" s="170">
        <v>11</v>
      </c>
      <c r="O1182" s="852" t="s">
        <v>2817</v>
      </c>
      <c r="P1182" s="844" t="s">
        <v>2818</v>
      </c>
      <c r="Q1182" s="845"/>
      <c r="R1182" s="845"/>
      <c r="S1182" s="846"/>
      <c r="T1182" s="845"/>
    </row>
    <row r="1183" spans="4:20" ht="30" customHeight="1" x14ac:dyDescent="0.25">
      <c r="D1183" s="163"/>
      <c r="E1183" s="163"/>
      <c r="F1183" s="163"/>
      <c r="G1183" s="163"/>
      <c r="H1183" s="163"/>
      <c r="I1183" s="163"/>
      <c r="J1183" s="163"/>
      <c r="K1183" s="163"/>
      <c r="L1183" s="163"/>
      <c r="M1183" s="163"/>
      <c r="N1183" s="163"/>
      <c r="O1183" s="847" t="s">
        <v>2819</v>
      </c>
      <c r="P1183" s="848" t="s">
        <v>2820</v>
      </c>
      <c r="Q1183" s="849">
        <v>933</v>
      </c>
      <c r="R1183" s="858" t="s">
        <v>2821</v>
      </c>
      <c r="S1183" s="850">
        <v>1</v>
      </c>
      <c r="T1183" s="858"/>
    </row>
    <row r="1184" spans="4:20" ht="30" customHeight="1" x14ac:dyDescent="0.25">
      <c r="D1184" s="163"/>
      <c r="E1184" s="163"/>
      <c r="F1184" s="163"/>
      <c r="G1184" s="163"/>
      <c r="H1184" s="163"/>
      <c r="I1184" s="163"/>
      <c r="J1184" s="163"/>
      <c r="K1184" s="163"/>
      <c r="L1184" s="163"/>
      <c r="M1184" s="163"/>
      <c r="N1184" s="163"/>
      <c r="O1184" s="847" t="s">
        <v>2822</v>
      </c>
      <c r="P1184" s="848" t="s">
        <v>2823</v>
      </c>
      <c r="Q1184" s="849">
        <v>934</v>
      </c>
      <c r="R1184" s="858" t="s">
        <v>2824</v>
      </c>
      <c r="S1184" s="850">
        <v>2</v>
      </c>
      <c r="T1184" s="858"/>
    </row>
    <row r="1185" spans="4:20" ht="30" customHeight="1" x14ac:dyDescent="0.25">
      <c r="D1185" s="163"/>
      <c r="E1185" s="163"/>
      <c r="F1185" s="163"/>
      <c r="G1185" s="163"/>
      <c r="H1185" s="163"/>
      <c r="I1185" s="163"/>
      <c r="J1185" s="163"/>
      <c r="K1185" s="163"/>
      <c r="L1185" s="163"/>
      <c r="M1185" s="163"/>
      <c r="N1185" s="163"/>
      <c r="O1185" s="988" t="s">
        <v>2825</v>
      </c>
      <c r="P1185" s="992" t="s">
        <v>2826</v>
      </c>
      <c r="Q1185" s="849">
        <v>935</v>
      </c>
      <c r="R1185" s="858" t="s">
        <v>2827</v>
      </c>
      <c r="S1185" s="850">
        <v>1</v>
      </c>
      <c r="T1185" s="858"/>
    </row>
    <row r="1186" spans="4:20" ht="30" customHeight="1" x14ac:dyDescent="0.25">
      <c r="D1186" s="163"/>
      <c r="E1186" s="163"/>
      <c r="F1186" s="163"/>
      <c r="G1186" s="163"/>
      <c r="H1186" s="163"/>
      <c r="I1186" s="163"/>
      <c r="J1186" s="163"/>
      <c r="K1186" s="163"/>
      <c r="L1186" s="163"/>
      <c r="M1186" s="163"/>
      <c r="N1186" s="163"/>
      <c r="O1186" s="988"/>
      <c r="P1186" s="992"/>
      <c r="Q1186" s="849">
        <v>936</v>
      </c>
      <c r="R1186" s="858" t="s">
        <v>2828</v>
      </c>
      <c r="S1186" s="850">
        <v>2</v>
      </c>
      <c r="T1186" s="858"/>
    </row>
    <row r="1187" spans="4:20" ht="30" customHeight="1" x14ac:dyDescent="0.25">
      <c r="D1187" s="163"/>
      <c r="E1187" s="163"/>
      <c r="F1187" s="163"/>
      <c r="G1187" s="163"/>
      <c r="H1187" s="163"/>
      <c r="I1187" s="163"/>
      <c r="J1187" s="163"/>
      <c r="K1187" s="163"/>
      <c r="L1187" s="163"/>
      <c r="M1187" s="163"/>
      <c r="N1187" s="163"/>
      <c r="O1187" s="988" t="s">
        <v>2829</v>
      </c>
      <c r="P1187" s="992" t="s">
        <v>2830</v>
      </c>
      <c r="Q1187" s="849">
        <v>937</v>
      </c>
      <c r="R1187" s="858" t="s">
        <v>2831</v>
      </c>
      <c r="S1187" s="850">
        <v>449</v>
      </c>
      <c r="T1187" s="858"/>
    </row>
    <row r="1188" spans="4:20" ht="30" customHeight="1" x14ac:dyDescent="0.25">
      <c r="D1188" s="163"/>
      <c r="E1188" s="163"/>
      <c r="F1188" s="163"/>
      <c r="G1188" s="163"/>
      <c r="H1188" s="163"/>
      <c r="I1188" s="163"/>
      <c r="J1188" s="163"/>
      <c r="K1188" s="163"/>
      <c r="L1188" s="163"/>
      <c r="M1188" s="163"/>
      <c r="N1188" s="163"/>
      <c r="O1188" s="988"/>
      <c r="P1188" s="992"/>
      <c r="Q1188" s="849">
        <v>938</v>
      </c>
      <c r="R1188" s="858" t="s">
        <v>1272</v>
      </c>
      <c r="S1188" s="850">
        <v>4</v>
      </c>
      <c r="T1188" s="858"/>
    </row>
    <row r="1189" spans="4:20" ht="30" customHeight="1" x14ac:dyDescent="0.25">
      <c r="D1189" s="163"/>
      <c r="E1189" s="163"/>
      <c r="F1189" s="163"/>
      <c r="G1189" s="163"/>
      <c r="H1189" s="163"/>
      <c r="I1189" s="163"/>
      <c r="J1189" s="163"/>
      <c r="K1189" s="163"/>
      <c r="L1189" s="163"/>
      <c r="M1189" s="163"/>
      <c r="N1189" s="163"/>
      <c r="O1189" s="847" t="s">
        <v>2832</v>
      </c>
      <c r="P1189" s="848" t="s">
        <v>2833</v>
      </c>
      <c r="Q1189" s="849">
        <v>939</v>
      </c>
      <c r="R1189" s="858" t="s">
        <v>2834</v>
      </c>
      <c r="S1189" s="850">
        <v>26</v>
      </c>
      <c r="T1189" s="858"/>
    </row>
    <row r="1190" spans="4:20" ht="30" customHeight="1" x14ac:dyDescent="0.25">
      <c r="D1190" s="163"/>
      <c r="E1190" s="163"/>
      <c r="F1190" s="163"/>
      <c r="G1190" s="163"/>
      <c r="H1190" s="163"/>
      <c r="I1190" s="163"/>
      <c r="J1190" s="163"/>
      <c r="K1190" s="163"/>
      <c r="L1190" s="163"/>
      <c r="M1190" s="163"/>
      <c r="N1190" s="163"/>
      <c r="O1190" s="847" t="s">
        <v>2835</v>
      </c>
      <c r="P1190" s="848" t="s">
        <v>2836</v>
      </c>
      <c r="Q1190" s="849">
        <v>940</v>
      </c>
      <c r="R1190" s="858" t="s">
        <v>2837</v>
      </c>
      <c r="S1190" s="850">
        <v>40</v>
      </c>
      <c r="T1190" s="858"/>
    </row>
    <row r="1191" spans="4:20" ht="30" customHeight="1" x14ac:dyDescent="0.25">
      <c r="D1191" s="163"/>
      <c r="E1191" s="163"/>
      <c r="F1191" s="163"/>
      <c r="G1191" s="163"/>
      <c r="H1191" s="163"/>
      <c r="I1191" s="163"/>
      <c r="J1191" s="163"/>
      <c r="K1191" s="163"/>
      <c r="L1191" s="163"/>
      <c r="M1191" s="163"/>
      <c r="N1191" s="163"/>
      <c r="O1191" s="847" t="s">
        <v>2838</v>
      </c>
      <c r="P1191" s="848" t="s">
        <v>2839</v>
      </c>
      <c r="Q1191" s="849">
        <v>941</v>
      </c>
      <c r="R1191" s="848" t="s">
        <v>2840</v>
      </c>
      <c r="S1191" s="853">
        <v>1</v>
      </c>
      <c r="T1191" s="848"/>
    </row>
    <row r="1192" spans="4:20" ht="30" customHeight="1" x14ac:dyDescent="0.25">
      <c r="D1192" s="163"/>
      <c r="E1192" s="163"/>
      <c r="F1192" s="163"/>
      <c r="G1192" s="163"/>
      <c r="H1192" s="163"/>
      <c r="I1192" s="163"/>
      <c r="J1192" s="163"/>
      <c r="K1192" s="163"/>
      <c r="L1192" s="163"/>
      <c r="M1192" s="163"/>
      <c r="N1192" s="163"/>
      <c r="O1192" s="847" t="s">
        <v>2841</v>
      </c>
      <c r="P1192" s="848" t="s">
        <v>2842</v>
      </c>
      <c r="Q1192" s="849">
        <v>942</v>
      </c>
      <c r="R1192" s="872" t="s">
        <v>2843</v>
      </c>
      <c r="S1192" s="850">
        <v>15</v>
      </c>
      <c r="T1192" s="872"/>
    </row>
    <row r="1193" spans="4:20" ht="30" customHeight="1" x14ac:dyDescent="0.25">
      <c r="D1193" s="163"/>
      <c r="E1193" s="163"/>
      <c r="F1193" s="163"/>
      <c r="G1193" s="163"/>
      <c r="H1193" s="163"/>
      <c r="I1193" s="163"/>
      <c r="J1193" s="163"/>
      <c r="K1193" s="163"/>
      <c r="L1193" s="163"/>
      <c r="M1193" s="163"/>
      <c r="N1193" s="163"/>
      <c r="O1193" s="847" t="s">
        <v>2844</v>
      </c>
      <c r="P1193" s="848" t="s">
        <v>2845</v>
      </c>
      <c r="Q1193" s="849">
        <v>943</v>
      </c>
      <c r="R1193" s="872" t="s">
        <v>2846</v>
      </c>
      <c r="S1193" s="850">
        <v>20</v>
      </c>
      <c r="T1193" s="872"/>
    </row>
    <row r="1194" spans="4:20" ht="30" customHeight="1" x14ac:dyDescent="0.25">
      <c r="D1194" s="163"/>
      <c r="E1194" s="163"/>
      <c r="F1194" s="163"/>
      <c r="G1194" s="163"/>
      <c r="H1194" s="163"/>
      <c r="I1194" s="163"/>
      <c r="J1194" s="163"/>
      <c r="K1194" s="163"/>
      <c r="L1194" s="163"/>
      <c r="M1194" s="163"/>
      <c r="N1194" s="163"/>
      <c r="O1194" s="911"/>
      <c r="P1194" s="912" t="s">
        <v>2847</v>
      </c>
      <c r="Q1194" s="911"/>
      <c r="R1194" s="911"/>
      <c r="S1194" s="913"/>
      <c r="T1194" s="911"/>
    </row>
    <row r="1195" spans="4:20" ht="30" customHeight="1" x14ac:dyDescent="0.25">
      <c r="D1195" s="163"/>
      <c r="E1195" s="163"/>
      <c r="F1195" s="163"/>
      <c r="G1195" s="163"/>
      <c r="H1195" s="163"/>
      <c r="I1195" s="163"/>
      <c r="J1195" s="169">
        <v>6</v>
      </c>
      <c r="K1195" s="163"/>
      <c r="L1195" s="163"/>
      <c r="M1195" s="163"/>
      <c r="N1195" s="170">
        <v>6</v>
      </c>
      <c r="O1195" s="852" t="s">
        <v>2848</v>
      </c>
      <c r="P1195" s="844" t="s">
        <v>260</v>
      </c>
      <c r="Q1195" s="845"/>
      <c r="R1195" s="845"/>
      <c r="S1195" s="846"/>
      <c r="T1195" s="845"/>
    </row>
    <row r="1196" spans="4:20" ht="30" customHeight="1" x14ac:dyDescent="0.25">
      <c r="D1196" s="163"/>
      <c r="E1196" s="163"/>
      <c r="F1196" s="163"/>
      <c r="G1196" s="163"/>
      <c r="H1196" s="163"/>
      <c r="I1196" s="163"/>
      <c r="J1196" s="163"/>
      <c r="K1196" s="163"/>
      <c r="L1196" s="163"/>
      <c r="M1196" s="163"/>
      <c r="N1196" s="163"/>
      <c r="O1196" s="847" t="s">
        <v>2849</v>
      </c>
      <c r="P1196" s="848" t="s">
        <v>2850</v>
      </c>
      <c r="Q1196" s="849">
        <v>944</v>
      </c>
      <c r="R1196" s="850" t="s">
        <v>2851</v>
      </c>
      <c r="S1196" s="850">
        <v>40</v>
      </c>
      <c r="T1196" s="850"/>
    </row>
    <row r="1197" spans="4:20" ht="30" customHeight="1" x14ac:dyDescent="0.25">
      <c r="D1197" s="163"/>
      <c r="E1197" s="163"/>
      <c r="F1197" s="163"/>
      <c r="G1197" s="163"/>
      <c r="H1197" s="163"/>
      <c r="I1197" s="163"/>
      <c r="J1197" s="163"/>
      <c r="K1197" s="163"/>
      <c r="L1197" s="163"/>
      <c r="M1197" s="163"/>
      <c r="N1197" s="163"/>
      <c r="O1197" s="847" t="s">
        <v>2852</v>
      </c>
      <c r="P1197" s="848" t="s">
        <v>2853</v>
      </c>
      <c r="Q1197" s="849">
        <v>945</v>
      </c>
      <c r="R1197" s="850" t="s">
        <v>2089</v>
      </c>
      <c r="S1197" s="850">
        <v>40</v>
      </c>
      <c r="T1197" s="850"/>
    </row>
    <row r="1198" spans="4:20" ht="30" customHeight="1" x14ac:dyDescent="0.25">
      <c r="D1198" s="163"/>
      <c r="E1198" s="163"/>
      <c r="F1198" s="163"/>
      <c r="G1198" s="163"/>
      <c r="H1198" s="163"/>
      <c r="I1198" s="163"/>
      <c r="J1198" s="163"/>
      <c r="K1198" s="163"/>
      <c r="L1198" s="163"/>
      <c r="M1198" s="163"/>
      <c r="N1198" s="163"/>
      <c r="O1198" s="847" t="s">
        <v>2854</v>
      </c>
      <c r="P1198" s="848" t="s">
        <v>2855</v>
      </c>
      <c r="Q1198" s="849">
        <v>946</v>
      </c>
      <c r="R1198" s="850" t="s">
        <v>809</v>
      </c>
      <c r="S1198" s="850">
        <v>40</v>
      </c>
      <c r="T1198" s="850"/>
    </row>
    <row r="1199" spans="4:20" ht="30" customHeight="1" x14ac:dyDescent="0.25">
      <c r="D1199" s="163"/>
      <c r="E1199" s="163"/>
      <c r="F1199" s="163"/>
      <c r="G1199" s="163"/>
      <c r="H1199" s="163"/>
      <c r="I1199" s="163"/>
      <c r="J1199" s="163"/>
      <c r="K1199" s="163"/>
      <c r="L1199" s="163"/>
      <c r="M1199" s="163"/>
      <c r="N1199" s="163"/>
      <c r="O1199" s="847" t="s">
        <v>2856</v>
      </c>
      <c r="P1199" s="848" t="s">
        <v>2857</v>
      </c>
      <c r="Q1199" s="849">
        <v>947</v>
      </c>
      <c r="R1199" s="850" t="s">
        <v>2104</v>
      </c>
      <c r="S1199" s="850">
        <v>120</v>
      </c>
      <c r="T1199" s="850"/>
    </row>
    <row r="1200" spans="4:20" ht="30" customHeight="1" x14ac:dyDescent="0.25">
      <c r="D1200" s="163"/>
      <c r="E1200" s="163"/>
      <c r="F1200" s="163"/>
      <c r="G1200" s="163"/>
      <c r="H1200" s="163"/>
      <c r="I1200" s="163"/>
      <c r="J1200" s="163"/>
      <c r="K1200" s="163"/>
      <c r="L1200" s="163"/>
      <c r="M1200" s="163"/>
      <c r="N1200" s="163"/>
      <c r="O1200" s="847" t="s">
        <v>2858</v>
      </c>
      <c r="P1200" s="848" t="s">
        <v>2859</v>
      </c>
      <c r="Q1200" s="849">
        <v>948</v>
      </c>
      <c r="R1200" s="850" t="s">
        <v>2104</v>
      </c>
      <c r="S1200" s="850">
        <v>60</v>
      </c>
      <c r="T1200" s="850"/>
    </row>
    <row r="1201" spans="4:20" ht="30" customHeight="1" x14ac:dyDescent="0.25">
      <c r="D1201" s="163"/>
      <c r="E1201" s="163"/>
      <c r="F1201" s="163"/>
      <c r="G1201" s="163"/>
      <c r="H1201" s="163"/>
      <c r="I1201" s="163"/>
      <c r="J1201" s="163"/>
      <c r="K1201" s="163"/>
      <c r="L1201" s="163"/>
      <c r="M1201" s="163"/>
      <c r="N1201" s="163"/>
      <c r="O1201" s="847" t="s">
        <v>2860</v>
      </c>
      <c r="P1201" s="848" t="s">
        <v>2861</v>
      </c>
      <c r="Q1201" s="849">
        <v>949</v>
      </c>
      <c r="R1201" s="850" t="s">
        <v>2862</v>
      </c>
      <c r="S1201" s="850">
        <v>2</v>
      </c>
      <c r="T1201" s="850"/>
    </row>
  </sheetData>
  <mergeCells count="161">
    <mergeCell ref="P331:P337"/>
    <mergeCell ref="P338:P339"/>
    <mergeCell ref="P196:P197"/>
    <mergeCell ref="P94:P95"/>
    <mergeCell ref="P96:P97"/>
    <mergeCell ref="P170:P172"/>
    <mergeCell ref="P173:P174"/>
    <mergeCell ref="P175:P178"/>
    <mergeCell ref="P180:P188"/>
    <mergeCell ref="P192:P193"/>
    <mergeCell ref="P257:P261"/>
    <mergeCell ref="P262:P263"/>
    <mergeCell ref="P285:P287"/>
    <mergeCell ref="P307:P309"/>
    <mergeCell ref="P313:P320"/>
    <mergeCell ref="P321:P322"/>
    <mergeCell ref="Q208:Q209"/>
    <mergeCell ref="S208:S209"/>
    <mergeCell ref="P212:P215"/>
    <mergeCell ref="Q212:Q215"/>
    <mergeCell ref="S212:S215"/>
    <mergeCell ref="P217:P218"/>
    <mergeCell ref="O94:O95"/>
    <mergeCell ref="O96:O97"/>
    <mergeCell ref="P106:P108"/>
    <mergeCell ref="O106:O108"/>
    <mergeCell ref="P160:P164"/>
    <mergeCell ref="O160:O164"/>
    <mergeCell ref="O170:O172"/>
    <mergeCell ref="O173:O174"/>
    <mergeCell ref="O175:O178"/>
    <mergeCell ref="O180:O188"/>
    <mergeCell ref="O192:O193"/>
    <mergeCell ref="O212:O215"/>
    <mergeCell ref="P207:P209"/>
    <mergeCell ref="O196:O197"/>
    <mergeCell ref="O217:O218"/>
    <mergeCell ref="Q666:Q667"/>
    <mergeCell ref="P675:P676"/>
    <mergeCell ref="P679:P680"/>
    <mergeCell ref="P359:P360"/>
    <mergeCell ref="P361:P362"/>
    <mergeCell ref="P364:P366"/>
    <mergeCell ref="P402:P404"/>
    <mergeCell ref="P406:P408"/>
    <mergeCell ref="P410:P412"/>
    <mergeCell ref="P417:P418"/>
    <mergeCell ref="P421:P422"/>
    <mergeCell ref="P562:P563"/>
    <mergeCell ref="P497:P498"/>
    <mergeCell ref="P499:P500"/>
    <mergeCell ref="P503:P504"/>
    <mergeCell ref="P509:P510"/>
    <mergeCell ref="P513:P514"/>
    <mergeCell ref="P517:P519"/>
    <mergeCell ref="P490:P491"/>
    <mergeCell ref="P423:P428"/>
    <mergeCell ref="P429:P431"/>
    <mergeCell ref="P432:P435"/>
    <mergeCell ref="P436:P437"/>
    <mergeCell ref="P439:P440"/>
    <mergeCell ref="P1103:P1104"/>
    <mergeCell ref="P1185:P1186"/>
    <mergeCell ref="P1187:P1188"/>
    <mergeCell ref="P583:P584"/>
    <mergeCell ref="P587:P588"/>
    <mergeCell ref="P590:P591"/>
    <mergeCell ref="P639:P643"/>
    <mergeCell ref="P842:P843"/>
    <mergeCell ref="P834:P835"/>
    <mergeCell ref="P838:P839"/>
    <mergeCell ref="P846:P847"/>
    <mergeCell ref="P848:P849"/>
    <mergeCell ref="P851:P852"/>
    <mergeCell ref="P718:P719"/>
    <mergeCell ref="P734:P735"/>
    <mergeCell ref="P694:P695"/>
    <mergeCell ref="P666:P667"/>
    <mergeCell ref="P691:P692"/>
    <mergeCell ref="P1017:P1022"/>
    <mergeCell ref="P1038:P1039"/>
    <mergeCell ref="P1064:P1065"/>
    <mergeCell ref="P1095:P1096"/>
    <mergeCell ref="P443:P445"/>
    <mergeCell ref="P453:P454"/>
    <mergeCell ref="P455:P456"/>
    <mergeCell ref="P458:P459"/>
    <mergeCell ref="P482:P483"/>
    <mergeCell ref="P487:P488"/>
    <mergeCell ref="P341:P350"/>
    <mergeCell ref="O307:O309"/>
    <mergeCell ref="O313:O320"/>
    <mergeCell ref="O321:O322"/>
    <mergeCell ref="O331:O337"/>
    <mergeCell ref="O338:O339"/>
    <mergeCell ref="O443:O445"/>
    <mergeCell ref="O453:O454"/>
    <mergeCell ref="O455:O456"/>
    <mergeCell ref="O458:O459"/>
    <mergeCell ref="O482:O483"/>
    <mergeCell ref="O423:O428"/>
    <mergeCell ref="O429:O431"/>
    <mergeCell ref="O432:O435"/>
    <mergeCell ref="O436:O437"/>
    <mergeCell ref="O439:O440"/>
    <mergeCell ref="P353:P354"/>
    <mergeCell ref="P355:P356"/>
    <mergeCell ref="O487:O488"/>
    <mergeCell ref="O490:O491"/>
    <mergeCell ref="O497:O498"/>
    <mergeCell ref="O509:O510"/>
    <mergeCell ref="O513:O514"/>
    <mergeCell ref="O257:O261"/>
    <mergeCell ref="O262:O263"/>
    <mergeCell ref="O285:O287"/>
    <mergeCell ref="O364:O366"/>
    <mergeCell ref="O402:O404"/>
    <mergeCell ref="O406:O408"/>
    <mergeCell ref="O410:O412"/>
    <mergeCell ref="O421:O422"/>
    <mergeCell ref="O341:O350"/>
    <mergeCell ref="O353:O354"/>
    <mergeCell ref="O355:O356"/>
    <mergeCell ref="O359:O360"/>
    <mergeCell ref="O361:O362"/>
    <mergeCell ref="O848:O849"/>
    <mergeCell ref="O851:O852"/>
    <mergeCell ref="O639:O643"/>
    <mergeCell ref="O675:O676"/>
    <mergeCell ref="O679:O680"/>
    <mergeCell ref="O691:O692"/>
    <mergeCell ref="O694:O695"/>
    <mergeCell ref="O517:O519"/>
    <mergeCell ref="O562:O563"/>
    <mergeCell ref="O583:O584"/>
    <mergeCell ref="O587:O588"/>
    <mergeCell ref="O590:O591"/>
    <mergeCell ref="O1:T1"/>
    <mergeCell ref="B1:C1"/>
    <mergeCell ref="D1:F1"/>
    <mergeCell ref="G1:J1"/>
    <mergeCell ref="K1:N1"/>
    <mergeCell ref="O1100:O1101"/>
    <mergeCell ref="P1100:P1101"/>
    <mergeCell ref="O1187:O1188"/>
    <mergeCell ref="O207:O209"/>
    <mergeCell ref="O417:O418"/>
    <mergeCell ref="O499:O500"/>
    <mergeCell ref="O503:O504"/>
    <mergeCell ref="O734:O735"/>
    <mergeCell ref="O718:O719"/>
    <mergeCell ref="O834:O835"/>
    <mergeCell ref="O1038:O1039"/>
    <mergeCell ref="O1017:O1022"/>
    <mergeCell ref="O1064:O1065"/>
    <mergeCell ref="O1095:O1096"/>
    <mergeCell ref="O1103:O1104"/>
    <mergeCell ref="O1185:O1186"/>
    <mergeCell ref="O838:O839"/>
    <mergeCell ref="O842:O843"/>
    <mergeCell ref="O846:O847"/>
  </mergeCells>
  <phoneticPr fontId="13" type="noConversion"/>
  <printOptions horizontalCentered="1"/>
  <pageMargins left="0.31496062992125984" right="0.31496062992125984" top="0.55118110236220474" bottom="0.35433070866141736" header="0.31496062992125984" footer="0.31496062992125984"/>
  <pageSetup paperSize="300" scale="70"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59999389629810485"/>
  </sheetPr>
  <dimension ref="A1:BU60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5" customWidth="1"/>
    <col min="3" max="3" width="8.7109375" style="156" customWidth="1"/>
    <col min="4" max="4" width="52.7109375" style="20" customWidth="1"/>
    <col min="5" max="5" width="8.7109375" style="128" customWidth="1"/>
    <col min="6" max="6" width="12.7109375" style="20" customWidth="1"/>
    <col min="7" max="7" width="18.7109375" style="193" customWidth="1"/>
    <col min="8" max="8" width="10.7109375" style="7" customWidth="1"/>
    <col min="9" max="9" width="10.7109375" style="263" customWidth="1"/>
    <col min="10" max="10" width="10.7109375" style="21" customWidth="1"/>
    <col min="11" max="11" width="20.7109375" style="264" customWidth="1"/>
    <col min="12" max="12" width="10.7109375" style="20" customWidth="1"/>
    <col min="13" max="13" width="40.7109375" style="230" customWidth="1"/>
    <col min="14" max="14" width="20.7109375" style="20" customWidth="1"/>
    <col min="15" max="15" width="140.7109375" style="230" customWidth="1"/>
    <col min="16" max="16" width="36.7109375" style="20" customWidth="1"/>
    <col min="17" max="17" width="14.7109375" style="20" customWidth="1"/>
    <col min="18" max="18" width="14.5703125" style="20" customWidth="1"/>
    <col min="19" max="19" width="1.7109375" style="20" customWidth="1"/>
    <col min="20" max="20" width="15" style="7" customWidth="1"/>
    <col min="21" max="24" width="15" style="6" customWidth="1"/>
    <col min="25" max="25" width="15.140625" style="6" customWidth="1"/>
    <col min="26" max="32" width="15.140625" style="2" customWidth="1"/>
    <col min="33" max="33" width="64.7109375" style="2" customWidth="1"/>
    <col min="34" max="36" width="14.7109375" style="2" customWidth="1"/>
    <col min="37" max="37" width="50.7109375" style="2" customWidth="1"/>
    <col min="38" max="41" width="13.28515625" style="2" customWidth="1"/>
    <col min="42" max="42" width="13.28515625" style="3" customWidth="1"/>
    <col min="43"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2" width="13.28515625" style="4" customWidth="1"/>
    <col min="63" max="65" width="13.28515625" style="1" customWidth="1"/>
    <col min="66" max="66" width="13.28515625" style="3" customWidth="1"/>
    <col min="67" max="70" width="13.28515625" style="4" customWidth="1"/>
    <col min="71" max="73" width="13.28515625" style="1" customWidth="1"/>
    <col min="74" max="109" width="12.7109375" style="1" customWidth="1"/>
    <col min="110" max="16384" width="11.42578125" style="1"/>
  </cols>
  <sheetData>
    <row r="1" spans="1:73" s="184" customFormat="1" ht="30" customHeight="1" x14ac:dyDescent="0.25">
      <c r="A1" s="661"/>
      <c r="B1" s="183"/>
      <c r="D1" s="186" t="s">
        <v>2879</v>
      </c>
      <c r="E1" s="185" t="s">
        <v>2880</v>
      </c>
      <c r="F1" s="183" t="s">
        <v>2881</v>
      </c>
      <c r="G1" s="209"/>
      <c r="H1" s="185"/>
      <c r="I1" s="185"/>
      <c r="J1" s="185"/>
      <c r="K1" s="185"/>
      <c r="L1" s="185"/>
      <c r="M1" s="660" t="s">
        <v>2882</v>
      </c>
      <c r="O1" s="222" t="s">
        <v>2883</v>
      </c>
      <c r="Q1" s="660" t="s">
        <v>2882</v>
      </c>
      <c r="R1" s="183"/>
      <c r="S1" s="183"/>
      <c r="T1" s="183" t="s">
        <v>2884</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148"/>
      <c r="B2" s="106"/>
      <c r="F2" s="106" t="s">
        <v>3730</v>
      </c>
      <c r="G2" s="210"/>
      <c r="H2" s="216"/>
      <c r="I2" s="317"/>
      <c r="J2" s="216"/>
      <c r="K2" s="317"/>
      <c r="M2" s="266"/>
      <c r="O2" s="224" t="str">
        <f>+F2</f>
        <v>SECRETARÍA DE VÍCTIMAS, PAZ Y POSTCONFLICTO</v>
      </c>
      <c r="Q2" s="106"/>
      <c r="R2" s="181"/>
      <c r="S2" s="181"/>
      <c r="T2" s="181"/>
      <c r="U2" s="181"/>
      <c r="V2" s="181"/>
      <c r="X2" s="106" t="str">
        <f>+F2</f>
        <v>SECRETARÍA DE VÍCTIMAS, PAZ Y POSTCONFLICTO</v>
      </c>
      <c r="Y2" s="181"/>
      <c r="Z2" s="181"/>
      <c r="AA2" s="181"/>
      <c r="AB2" s="181"/>
      <c r="AE2" s="106"/>
      <c r="AF2" s="106"/>
      <c r="AG2" s="106"/>
      <c r="AH2" s="106" t="str">
        <f>+F2</f>
        <v>SECRETARÍA DE VÍCTIMAS, PAZ Y POSTCONFLICTO</v>
      </c>
      <c r="AI2" s="106"/>
      <c r="AJ2" s="106"/>
      <c r="AK2" s="106"/>
      <c r="AL2" s="106"/>
      <c r="AM2" s="106"/>
      <c r="AN2" s="106"/>
      <c r="AO2" s="106"/>
      <c r="AP2" s="181"/>
      <c r="AQ2" s="181"/>
      <c r="AR2" s="181"/>
      <c r="AT2" s="181"/>
      <c r="AU2" s="106" t="str">
        <f>+X2</f>
        <v>SECRETARÍA DE VÍCTIMAS, PAZ Y POSTCONFLICTO</v>
      </c>
      <c r="AV2" s="181"/>
      <c r="AW2" s="181"/>
      <c r="AX2" s="181"/>
      <c r="AY2" s="181"/>
      <c r="AZ2" s="181"/>
      <c r="BA2" s="181"/>
      <c r="BC2" s="106"/>
      <c r="BD2" s="106"/>
      <c r="BE2" s="106"/>
      <c r="BF2" s="181"/>
      <c r="BG2" s="181"/>
      <c r="BH2" s="181"/>
      <c r="BI2" s="106"/>
      <c r="BJ2" s="181"/>
      <c r="BK2" s="106" t="str">
        <f>+AU2</f>
        <v>SECRETARÍA DE VÍCTIMAS, PAZ Y POSTCONFLICTO</v>
      </c>
      <c r="BL2" s="181"/>
      <c r="BM2" s="181"/>
      <c r="BN2" s="181"/>
      <c r="BO2" s="181"/>
      <c r="BP2" s="181"/>
      <c r="BQ2" s="181"/>
      <c r="BS2" s="106"/>
      <c r="BT2" s="106"/>
      <c r="BU2" s="106"/>
    </row>
    <row r="3" spans="1:73" ht="30" customHeight="1" thickBot="1" x14ac:dyDescent="0.3">
      <c r="A3" s="105" t="s">
        <v>2888</v>
      </c>
      <c r="B3" s="1113" t="s">
        <v>2889</v>
      </c>
      <c r="C3" s="1114"/>
      <c r="D3" s="1115"/>
      <c r="E3" s="1116" t="s">
        <v>268</v>
      </c>
      <c r="F3" s="1119" t="s">
        <v>2890</v>
      </c>
      <c r="G3" s="1120"/>
      <c r="H3" s="1120"/>
      <c r="I3" s="1121"/>
      <c r="J3" s="1119" t="s">
        <v>2890</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07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ht="30" customHeight="1" x14ac:dyDescent="0.25">
      <c r="A5" s="150"/>
      <c r="B5" s="104"/>
      <c r="C5" s="921" t="s">
        <v>2934</v>
      </c>
      <c r="D5" s="321" t="s">
        <v>267</v>
      </c>
      <c r="E5" s="1118"/>
      <c r="F5" s="1075"/>
      <c r="G5" s="1127"/>
      <c r="H5" s="1073"/>
      <c r="I5" s="1073"/>
      <c r="J5" s="1075"/>
      <c r="K5" s="1075"/>
      <c r="L5" s="1075"/>
      <c r="M5" s="1075"/>
      <c r="N5" s="1077"/>
      <c r="O5" s="1138"/>
      <c r="P5" s="1149"/>
      <c r="Q5" s="1146"/>
      <c r="R5" s="1143"/>
      <c r="S5" s="110"/>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15"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14.2</v>
      </c>
      <c r="U6" s="302">
        <v>14.2</v>
      </c>
      <c r="V6" s="302">
        <v>14.2</v>
      </c>
      <c r="W6" s="302">
        <v>14.2</v>
      </c>
      <c r="X6" s="302">
        <v>14.2</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ht="40.15" customHeight="1" thickBot="1" x14ac:dyDescent="0.3">
      <c r="A7" s="679" t="s">
        <v>3731</v>
      </c>
      <c r="B7" s="8" t="s">
        <v>1914</v>
      </c>
      <c r="C7" s="252"/>
      <c r="D7" s="683"/>
      <c r="E7" s="683"/>
      <c r="F7" s="683"/>
      <c r="G7" s="684"/>
      <c r="H7" s="253"/>
      <c r="I7" s="777"/>
      <c r="J7" s="685"/>
      <c r="K7" s="778"/>
      <c r="L7" s="683"/>
      <c r="M7" s="779"/>
      <c r="N7" s="683"/>
      <c r="O7" s="686"/>
      <c r="P7" s="189"/>
      <c r="Q7" s="189"/>
      <c r="R7" s="189"/>
      <c r="S7" s="254"/>
      <c r="T7" s="255"/>
      <c r="U7" s="256"/>
      <c r="V7" s="256"/>
      <c r="W7" s="256"/>
      <c r="X7" s="256"/>
      <c r="Y7" s="256"/>
      <c r="Z7" s="278">
        <f t="shared" ref="Z7:AF7" si="0">+Z8+Z37+Z54+Z79+Z96+Z113</f>
        <v>0</v>
      </c>
      <c r="AA7" s="278">
        <f t="shared" si="0"/>
        <v>0</v>
      </c>
      <c r="AB7" s="278">
        <f t="shared" si="0"/>
        <v>0</v>
      </c>
      <c r="AC7" s="278">
        <f t="shared" si="0"/>
        <v>0</v>
      </c>
      <c r="AD7" s="278">
        <f t="shared" si="0"/>
        <v>0</v>
      </c>
      <c r="AE7" s="278">
        <f t="shared" si="0"/>
        <v>0</v>
      </c>
      <c r="AF7" s="278">
        <f t="shared" si="0"/>
        <v>0</v>
      </c>
      <c r="AG7" s="279"/>
      <c r="AH7" s="279"/>
      <c r="AI7" s="279"/>
      <c r="AJ7" s="279"/>
      <c r="AK7" s="279"/>
      <c r="AL7" s="279"/>
      <c r="AM7" s="279"/>
      <c r="AN7" s="279"/>
      <c r="AO7" s="279"/>
      <c r="AP7" s="280"/>
      <c r="AQ7" s="278">
        <f t="shared" ref="AQ7:AW7" si="1">+AQ8+AQ37+AQ54+AQ79+AQ96+AQ113</f>
        <v>0</v>
      </c>
      <c r="AR7" s="278">
        <f t="shared" si="1"/>
        <v>0</v>
      </c>
      <c r="AS7" s="278">
        <f t="shared" si="1"/>
        <v>0</v>
      </c>
      <c r="AT7" s="278">
        <f t="shared" si="1"/>
        <v>0</v>
      </c>
      <c r="AU7" s="278">
        <f t="shared" si="1"/>
        <v>0</v>
      </c>
      <c r="AV7" s="278">
        <f t="shared" si="1"/>
        <v>0</v>
      </c>
      <c r="AW7" s="278">
        <f t="shared" si="1"/>
        <v>0</v>
      </c>
      <c r="AX7" s="280"/>
      <c r="AY7" s="278">
        <f t="shared" ref="AY7:BE7" si="2">+AY8+AY37+AY54+AY79+AY96+AY113</f>
        <v>0</v>
      </c>
      <c r="AZ7" s="278">
        <f t="shared" si="2"/>
        <v>0</v>
      </c>
      <c r="BA7" s="278">
        <f t="shared" si="2"/>
        <v>0</v>
      </c>
      <c r="BB7" s="278">
        <f t="shared" si="2"/>
        <v>0</v>
      </c>
      <c r="BC7" s="278">
        <f t="shared" si="2"/>
        <v>0</v>
      </c>
      <c r="BD7" s="278">
        <f t="shared" si="2"/>
        <v>0</v>
      </c>
      <c r="BE7" s="278">
        <f t="shared" si="2"/>
        <v>0</v>
      </c>
      <c r="BF7" s="280"/>
      <c r="BG7" s="278">
        <f t="shared" ref="BG7:BM7" si="3">+BG8+BG37+BG54+BG79+BG96+BG113</f>
        <v>0</v>
      </c>
      <c r="BH7" s="278">
        <f t="shared" si="3"/>
        <v>0</v>
      </c>
      <c r="BI7" s="278">
        <f t="shared" si="3"/>
        <v>0</v>
      </c>
      <c r="BJ7" s="278">
        <f t="shared" si="3"/>
        <v>0</v>
      </c>
      <c r="BK7" s="278">
        <f t="shared" si="3"/>
        <v>0</v>
      </c>
      <c r="BL7" s="278">
        <f t="shared" si="3"/>
        <v>0</v>
      </c>
      <c r="BM7" s="278">
        <f t="shared" si="3"/>
        <v>0</v>
      </c>
      <c r="BN7" s="280"/>
      <c r="BO7" s="278">
        <f t="shared" ref="BO7:BU7" si="4">+BO8+BO37+BO54+BO79+BO96+BO113</f>
        <v>0</v>
      </c>
      <c r="BP7" s="278">
        <f t="shared" si="4"/>
        <v>0</v>
      </c>
      <c r="BQ7" s="278">
        <f t="shared" si="4"/>
        <v>0</v>
      </c>
      <c r="BR7" s="278">
        <f t="shared" si="4"/>
        <v>0</v>
      </c>
      <c r="BS7" s="278">
        <f t="shared" si="4"/>
        <v>0</v>
      </c>
      <c r="BT7" s="278">
        <f t="shared" si="4"/>
        <v>0</v>
      </c>
      <c r="BU7" s="278">
        <f t="shared" si="4"/>
        <v>0</v>
      </c>
    </row>
    <row r="8" spans="1:73" ht="40.15" customHeight="1" thickTop="1" thickBot="1" x14ac:dyDescent="0.3">
      <c r="A8" s="15"/>
      <c r="B8" s="924" t="s">
        <v>1915</v>
      </c>
      <c r="C8" s="247" t="s">
        <v>178</v>
      </c>
      <c r="D8" s="239"/>
      <c r="E8" s="239"/>
      <c r="F8" s="692"/>
      <c r="G8" s="693"/>
      <c r="H8" s="665"/>
      <c r="I8" s="780"/>
      <c r="J8" s="694"/>
      <c r="K8" s="781"/>
      <c r="L8" s="694"/>
      <c r="M8" s="781"/>
      <c r="N8" s="694"/>
      <c r="O8" s="782"/>
      <c r="P8" s="240"/>
      <c r="Q8" s="240"/>
      <c r="R8" s="240"/>
      <c r="S8" s="241"/>
      <c r="T8" s="239"/>
      <c r="U8" s="242"/>
      <c r="V8" s="242"/>
      <c r="W8" s="242"/>
      <c r="X8" s="243"/>
      <c r="Y8" s="243"/>
      <c r="Z8" s="245">
        <f t="shared" ref="Z8:AF59" si="5">+AQ8+AY8+BG8+BO8</f>
        <v>0</v>
      </c>
      <c r="AA8" s="245">
        <f t="shared" si="5"/>
        <v>0</v>
      </c>
      <c r="AB8" s="245">
        <f t="shared" si="5"/>
        <v>0</v>
      </c>
      <c r="AC8" s="245">
        <f t="shared" si="5"/>
        <v>0</v>
      </c>
      <c r="AD8" s="245">
        <f t="shared" si="5"/>
        <v>0</v>
      </c>
      <c r="AE8" s="245">
        <f t="shared" si="5"/>
        <v>0</v>
      </c>
      <c r="AF8" s="245">
        <f t="shared" si="5"/>
        <v>0</v>
      </c>
      <c r="AG8" s="246"/>
      <c r="AH8" s="246"/>
      <c r="AI8" s="246"/>
      <c r="AJ8" s="246"/>
      <c r="AK8" s="246"/>
      <c r="AL8" s="246"/>
      <c r="AM8" s="246"/>
      <c r="AN8" s="246"/>
      <c r="AO8" s="246"/>
      <c r="AP8" s="669"/>
      <c r="AQ8" s="670">
        <f t="shared" ref="AQ8" si="6">SUM(AQ9:AQ36)</f>
        <v>0</v>
      </c>
      <c r="AR8" s="670">
        <f>SUM(AR9:AR36)</f>
        <v>0</v>
      </c>
      <c r="AS8" s="670">
        <f t="shared" ref="AS8:AW8" si="7">SUM(AS9:AS36)</f>
        <v>0</v>
      </c>
      <c r="AT8" s="670">
        <f t="shared" si="7"/>
        <v>0</v>
      </c>
      <c r="AU8" s="670">
        <f t="shared" si="7"/>
        <v>0</v>
      </c>
      <c r="AV8" s="670">
        <f t="shared" si="7"/>
        <v>0</v>
      </c>
      <c r="AW8" s="670">
        <f t="shared" si="7"/>
        <v>0</v>
      </c>
      <c r="AX8" s="669"/>
      <c r="AY8" s="670">
        <f t="shared" ref="AY8" si="8">SUM(AY9:AY36)</f>
        <v>0</v>
      </c>
      <c r="AZ8" s="670">
        <f>SUM(AZ9:AZ36)</f>
        <v>0</v>
      </c>
      <c r="BA8" s="670">
        <f t="shared" ref="BA8:BE8" si="9">SUM(BA9:BA36)</f>
        <v>0</v>
      </c>
      <c r="BB8" s="670">
        <f t="shared" si="9"/>
        <v>0</v>
      </c>
      <c r="BC8" s="670">
        <f t="shared" si="9"/>
        <v>0</v>
      </c>
      <c r="BD8" s="670">
        <f t="shared" si="9"/>
        <v>0</v>
      </c>
      <c r="BE8" s="670">
        <f t="shared" si="9"/>
        <v>0</v>
      </c>
      <c r="BF8" s="669"/>
      <c r="BG8" s="670">
        <f t="shared" ref="BG8" si="10">SUM(BG9:BG36)</f>
        <v>0</v>
      </c>
      <c r="BH8" s="670">
        <f>SUM(BH9:BH36)</f>
        <v>0</v>
      </c>
      <c r="BI8" s="670">
        <f t="shared" ref="BI8:BM8" si="11">SUM(BI9:BI36)</f>
        <v>0</v>
      </c>
      <c r="BJ8" s="670">
        <f t="shared" si="11"/>
        <v>0</v>
      </c>
      <c r="BK8" s="670">
        <f t="shared" si="11"/>
        <v>0</v>
      </c>
      <c r="BL8" s="670">
        <f t="shared" si="11"/>
        <v>0</v>
      </c>
      <c r="BM8" s="670">
        <f t="shared" si="11"/>
        <v>0</v>
      </c>
      <c r="BN8" s="669"/>
      <c r="BO8" s="670">
        <f t="shared" ref="BO8" si="12">SUM(BO9:BO36)</f>
        <v>0</v>
      </c>
      <c r="BP8" s="670">
        <f>SUM(BP9:BP36)</f>
        <v>0</v>
      </c>
      <c r="BQ8" s="670">
        <f t="shared" ref="BQ8:BU8" si="13">SUM(BQ9:BQ36)</f>
        <v>0</v>
      </c>
      <c r="BR8" s="670">
        <f t="shared" si="13"/>
        <v>0</v>
      </c>
      <c r="BS8" s="670">
        <f t="shared" si="13"/>
        <v>0</v>
      </c>
      <c r="BT8" s="670">
        <f t="shared" si="13"/>
        <v>0</v>
      </c>
      <c r="BU8" s="670">
        <f t="shared" si="13"/>
        <v>0</v>
      </c>
    </row>
    <row r="9" spans="1:73" ht="40.15" customHeight="1" thickTop="1" x14ac:dyDescent="0.25">
      <c r="A9" s="151"/>
      <c r="B9" s="24"/>
      <c r="C9" s="1058" t="s">
        <v>1916</v>
      </c>
      <c r="D9" s="1049" t="s">
        <v>1917</v>
      </c>
      <c r="E9" s="1061">
        <v>602</v>
      </c>
      <c r="F9" s="1064" t="s">
        <v>3732</v>
      </c>
      <c r="G9" s="1049" t="s">
        <v>1918</v>
      </c>
      <c r="H9" s="1043" t="s">
        <v>3733</v>
      </c>
      <c r="I9" s="1049" t="s">
        <v>1918</v>
      </c>
      <c r="J9" s="1043" t="s">
        <v>3049</v>
      </c>
      <c r="K9" s="1049" t="s">
        <v>3734</v>
      </c>
      <c r="L9" s="1043" t="s">
        <v>3735</v>
      </c>
      <c r="M9" s="1049" t="s">
        <v>3736</v>
      </c>
      <c r="N9" s="1046">
        <v>2026004540035</v>
      </c>
      <c r="O9" s="1049" t="s">
        <v>3737</v>
      </c>
      <c r="P9" s="1052" t="s">
        <v>1918</v>
      </c>
      <c r="Q9" s="1055">
        <v>20000</v>
      </c>
      <c r="R9" s="1040" t="s">
        <v>2871</v>
      </c>
      <c r="S9" s="1040"/>
      <c r="T9" s="1022"/>
      <c r="U9" s="1007"/>
      <c r="V9" s="1007"/>
      <c r="W9" s="1007"/>
      <c r="X9" s="1007"/>
      <c r="Y9" s="1007"/>
      <c r="Z9" s="1004">
        <f t="shared" si="5"/>
        <v>0</v>
      </c>
      <c r="AA9" s="1004">
        <f t="shared" ref="AA9:AF9" si="14">SUM(AR9:AR12,AZ9:AZ12,BH9:BH12,BP9:BP12)</f>
        <v>0</v>
      </c>
      <c r="AB9" s="1004">
        <f t="shared" si="14"/>
        <v>0</v>
      </c>
      <c r="AC9" s="1004">
        <f t="shared" si="14"/>
        <v>0</v>
      </c>
      <c r="AD9" s="1004">
        <f t="shared" si="14"/>
        <v>0</v>
      </c>
      <c r="AE9" s="1004">
        <f t="shared" si="14"/>
        <v>0</v>
      </c>
      <c r="AF9" s="1004">
        <f t="shared" si="14"/>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ht="40.15" customHeight="1" x14ac:dyDescent="0.25">
      <c r="A10" s="151"/>
      <c r="B10" s="24"/>
      <c r="C10" s="1059"/>
      <c r="D10" s="1050"/>
      <c r="E10" s="1062"/>
      <c r="F10" s="1065"/>
      <c r="G10" s="1050"/>
      <c r="H10" s="1044"/>
      <c r="I10" s="1050"/>
      <c r="J10" s="1044"/>
      <c r="K10" s="1050"/>
      <c r="L10" s="1044"/>
      <c r="M10" s="1050"/>
      <c r="N10" s="1047"/>
      <c r="O10" s="1050"/>
      <c r="P10" s="1053"/>
      <c r="Q10" s="1056"/>
      <c r="R10" s="1041"/>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60" customHeight="1" x14ac:dyDescent="0.25">
      <c r="A11" s="151"/>
      <c r="B11" s="24"/>
      <c r="C11" s="1059"/>
      <c r="D11" s="1050"/>
      <c r="E11" s="1062"/>
      <c r="F11" s="1065"/>
      <c r="G11" s="1050"/>
      <c r="H11" s="1044"/>
      <c r="I11" s="1050"/>
      <c r="J11" s="1044"/>
      <c r="K11" s="1050"/>
      <c r="L11" s="1044"/>
      <c r="M11" s="1050"/>
      <c r="N11" s="1047"/>
      <c r="O11" s="1050"/>
      <c r="P11" s="1053"/>
      <c r="Q11" s="1056"/>
      <c r="R11" s="1041"/>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40.15" customHeight="1" thickBot="1" x14ac:dyDescent="0.3">
      <c r="A12" s="151"/>
      <c r="B12" s="24"/>
      <c r="C12" s="1060"/>
      <c r="D12" s="1051"/>
      <c r="E12" s="1063"/>
      <c r="F12" s="1066"/>
      <c r="G12" s="1051"/>
      <c r="H12" s="1045"/>
      <c r="I12" s="1051"/>
      <c r="J12" s="1045"/>
      <c r="K12" s="1051"/>
      <c r="L12" s="1045"/>
      <c r="M12" s="1051"/>
      <c r="N12" s="1048"/>
      <c r="O12" s="1051"/>
      <c r="P12" s="1054"/>
      <c r="Q12" s="1057"/>
      <c r="R12" s="1042"/>
      <c r="S12" s="1042"/>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40.15" customHeight="1" thickTop="1" x14ac:dyDescent="0.25">
      <c r="A13" s="151"/>
      <c r="B13" s="24"/>
      <c r="C13" s="1058" t="s">
        <v>1919</v>
      </c>
      <c r="D13" s="1049" t="s">
        <v>1920</v>
      </c>
      <c r="E13" s="1061">
        <v>603</v>
      </c>
      <c r="F13" s="1064" t="s">
        <v>3738</v>
      </c>
      <c r="G13" s="1049" t="s">
        <v>3739</v>
      </c>
      <c r="H13" s="1043" t="s">
        <v>2988</v>
      </c>
      <c r="I13" s="1049" t="s">
        <v>1918</v>
      </c>
      <c r="J13" s="1043" t="s">
        <v>3049</v>
      </c>
      <c r="K13" s="1049" t="s">
        <v>3734</v>
      </c>
      <c r="L13" s="1043" t="s">
        <v>3735</v>
      </c>
      <c r="M13" s="1049" t="s">
        <v>3736</v>
      </c>
      <c r="N13" s="1046">
        <v>2026004540035</v>
      </c>
      <c r="O13" s="1049" t="s">
        <v>3737</v>
      </c>
      <c r="P13" s="1052" t="s">
        <v>1921</v>
      </c>
      <c r="Q13" s="1055">
        <v>1000</v>
      </c>
      <c r="R13" s="1040" t="s">
        <v>2871</v>
      </c>
      <c r="S13" s="1040"/>
      <c r="T13" s="1022"/>
      <c r="U13" s="1007"/>
      <c r="V13" s="1007"/>
      <c r="W13" s="1007"/>
      <c r="X13" s="1007"/>
      <c r="Y13" s="1007"/>
      <c r="Z13" s="1004">
        <f t="shared" ref="Z13:Z33" si="15">+AQ13+AY13+BG13+BO13</f>
        <v>0</v>
      </c>
      <c r="AA13" s="1004">
        <f t="shared" ref="AA13:AF25" si="16">SUM(AR13:AR16,AZ13:AZ16,BH13:BH16,BP13:BP16)</f>
        <v>0</v>
      </c>
      <c r="AB13" s="1004">
        <f t="shared" si="16"/>
        <v>0</v>
      </c>
      <c r="AC13" s="1004">
        <f t="shared" si="16"/>
        <v>0</v>
      </c>
      <c r="AD13" s="1004">
        <f t="shared" si="16"/>
        <v>0</v>
      </c>
      <c r="AE13" s="1004">
        <f t="shared" si="16"/>
        <v>0</v>
      </c>
      <c r="AF13" s="1004">
        <f t="shared" si="16"/>
        <v>0</v>
      </c>
      <c r="AG13" s="714"/>
      <c r="AH13" s="593"/>
      <c r="AI13" s="593"/>
      <c r="AJ13" s="593"/>
      <c r="AK13" s="207"/>
      <c r="AL13" s="208"/>
      <c r="AM13" s="208"/>
      <c r="AN13" s="208"/>
      <c r="AO13" s="208"/>
      <c r="AP13" s="1150">
        <f>+U13</f>
        <v>0</v>
      </c>
      <c r="AQ13" s="1004">
        <f>SUM(AR13:AW16)</f>
        <v>0</v>
      </c>
      <c r="AR13" s="299"/>
      <c r="AS13" s="299"/>
      <c r="AT13" s="299"/>
      <c r="AU13" s="299"/>
      <c r="AV13" s="299"/>
      <c r="AW13" s="299"/>
      <c r="AX13" s="1150">
        <f>+V13</f>
        <v>0</v>
      </c>
      <c r="AY13" s="1004">
        <f>SUM(AZ13:BE16)</f>
        <v>0</v>
      </c>
      <c r="AZ13" s="299"/>
      <c r="BA13" s="299"/>
      <c r="BB13" s="299"/>
      <c r="BC13" s="299"/>
      <c r="BD13" s="299"/>
      <c r="BE13" s="299"/>
      <c r="BF13" s="1150">
        <f>+W13</f>
        <v>0</v>
      </c>
      <c r="BG13" s="1004">
        <f>SUM(BH13:BM16)</f>
        <v>0</v>
      </c>
      <c r="BH13" s="299"/>
      <c r="BI13" s="299"/>
      <c r="BJ13" s="299"/>
      <c r="BK13" s="299"/>
      <c r="BL13" s="299"/>
      <c r="BM13" s="299"/>
      <c r="BN13" s="1150">
        <f>+X13</f>
        <v>0</v>
      </c>
      <c r="BO13" s="1004">
        <f>SUM(BP13:BU16)</f>
        <v>0</v>
      </c>
      <c r="BP13" s="299"/>
      <c r="BQ13" s="299"/>
      <c r="BR13" s="299"/>
      <c r="BS13" s="299"/>
      <c r="BT13" s="299"/>
      <c r="BU13" s="299"/>
    </row>
    <row r="14" spans="1:73" ht="40.15" customHeight="1" x14ac:dyDescent="0.25">
      <c r="A14" s="151"/>
      <c r="B14" s="24"/>
      <c r="C14" s="1059"/>
      <c r="D14" s="1050"/>
      <c r="E14" s="1062"/>
      <c r="F14" s="1065"/>
      <c r="G14" s="1050"/>
      <c r="H14" s="1044"/>
      <c r="I14" s="1050"/>
      <c r="J14" s="1044"/>
      <c r="K14" s="1050"/>
      <c r="L14" s="1044"/>
      <c r="M14" s="1050"/>
      <c r="N14" s="1047"/>
      <c r="O14" s="1050"/>
      <c r="P14" s="1053"/>
      <c r="Q14" s="1056"/>
      <c r="R14" s="1041"/>
      <c r="S14" s="1041"/>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40.15" customHeight="1" x14ac:dyDescent="0.25">
      <c r="A15" s="151"/>
      <c r="B15" s="24"/>
      <c r="C15" s="1059"/>
      <c r="D15" s="1050"/>
      <c r="E15" s="1062"/>
      <c r="F15" s="1065"/>
      <c r="G15" s="1050"/>
      <c r="H15" s="1044"/>
      <c r="I15" s="1050"/>
      <c r="J15" s="1044"/>
      <c r="K15" s="1050"/>
      <c r="L15" s="1044"/>
      <c r="M15" s="1050"/>
      <c r="N15" s="1047"/>
      <c r="O15" s="1050"/>
      <c r="P15" s="1053"/>
      <c r="Q15" s="1056"/>
      <c r="R15" s="1041"/>
      <c r="S15" s="1041"/>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40.15" customHeight="1" thickBot="1" x14ac:dyDescent="0.3">
      <c r="A16" s="151"/>
      <c r="B16" s="24"/>
      <c r="C16" s="1060"/>
      <c r="D16" s="1051"/>
      <c r="E16" s="1063"/>
      <c r="F16" s="1066"/>
      <c r="G16" s="1051"/>
      <c r="H16" s="1045"/>
      <c r="I16" s="1051"/>
      <c r="J16" s="1045"/>
      <c r="K16" s="1051"/>
      <c r="L16" s="1045"/>
      <c r="M16" s="1051"/>
      <c r="N16" s="1048"/>
      <c r="O16" s="1051"/>
      <c r="P16" s="1054"/>
      <c r="Q16" s="1057"/>
      <c r="R16" s="1042"/>
      <c r="S16" s="1042"/>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40.15" customHeight="1" thickTop="1" x14ac:dyDescent="0.25">
      <c r="A17" s="151"/>
      <c r="B17" s="24"/>
      <c r="C17" s="1058" t="s">
        <v>1922</v>
      </c>
      <c r="D17" s="1049" t="s">
        <v>1923</v>
      </c>
      <c r="E17" s="1061">
        <v>604</v>
      </c>
      <c r="F17" s="1064" t="s">
        <v>3740</v>
      </c>
      <c r="G17" s="1049" t="s">
        <v>1924</v>
      </c>
      <c r="H17" s="1043" t="s">
        <v>3568</v>
      </c>
      <c r="I17" s="1049" t="s">
        <v>3741</v>
      </c>
      <c r="J17" s="1043" t="s">
        <v>3049</v>
      </c>
      <c r="K17" s="1049" t="s">
        <v>3734</v>
      </c>
      <c r="L17" s="1043" t="s">
        <v>3735</v>
      </c>
      <c r="M17" s="1049" t="s">
        <v>3736</v>
      </c>
      <c r="N17" s="1046">
        <v>2026004540035</v>
      </c>
      <c r="O17" s="1049" t="s">
        <v>3737</v>
      </c>
      <c r="P17" s="1052" t="s">
        <v>1924</v>
      </c>
      <c r="Q17" s="1055">
        <v>120</v>
      </c>
      <c r="R17" s="1040" t="s">
        <v>2871</v>
      </c>
      <c r="S17" s="1040"/>
      <c r="T17" s="1022"/>
      <c r="U17" s="1007"/>
      <c r="V17" s="1007"/>
      <c r="W17" s="1007"/>
      <c r="X17" s="1007"/>
      <c r="Y17" s="1007"/>
      <c r="Z17" s="1004">
        <f t="shared" si="15"/>
        <v>0</v>
      </c>
      <c r="AA17" s="1004">
        <f t="shared" si="16"/>
        <v>0</v>
      </c>
      <c r="AB17" s="1004">
        <f t="shared" si="16"/>
        <v>0</v>
      </c>
      <c r="AC17" s="1004">
        <f t="shared" si="16"/>
        <v>0</v>
      </c>
      <c r="AD17" s="1004">
        <f t="shared" si="16"/>
        <v>0</v>
      </c>
      <c r="AE17" s="1004">
        <f t="shared" si="16"/>
        <v>0</v>
      </c>
      <c r="AF17" s="1004">
        <f t="shared" si="16"/>
        <v>0</v>
      </c>
      <c r="AG17" s="714"/>
      <c r="AH17" s="593"/>
      <c r="AI17" s="593"/>
      <c r="AJ17" s="593"/>
      <c r="AK17" s="207"/>
      <c r="AL17" s="208"/>
      <c r="AM17" s="208"/>
      <c r="AN17" s="208"/>
      <c r="AO17" s="208"/>
      <c r="AP17" s="1150">
        <f>+U17</f>
        <v>0</v>
      </c>
      <c r="AQ17" s="1004">
        <f>SUM(AR17:AW20)</f>
        <v>0</v>
      </c>
      <c r="AR17" s="299"/>
      <c r="AS17" s="299"/>
      <c r="AT17" s="299"/>
      <c r="AU17" s="299"/>
      <c r="AV17" s="299"/>
      <c r="AW17" s="299"/>
      <c r="AX17" s="1150">
        <f>+V17</f>
        <v>0</v>
      </c>
      <c r="AY17" s="1004">
        <f>SUM(AZ17:BE20)</f>
        <v>0</v>
      </c>
      <c r="AZ17" s="299"/>
      <c r="BA17" s="299"/>
      <c r="BB17" s="299"/>
      <c r="BC17" s="299"/>
      <c r="BD17" s="299"/>
      <c r="BE17" s="299"/>
      <c r="BF17" s="1150">
        <f>+W17</f>
        <v>0</v>
      </c>
      <c r="BG17" s="1004">
        <f>SUM(BH17:BM20)</f>
        <v>0</v>
      </c>
      <c r="BH17" s="299"/>
      <c r="BI17" s="299"/>
      <c r="BJ17" s="299"/>
      <c r="BK17" s="299"/>
      <c r="BL17" s="299"/>
      <c r="BM17" s="299"/>
      <c r="BN17" s="1150">
        <f>+X17</f>
        <v>0</v>
      </c>
      <c r="BO17" s="1004">
        <f>SUM(BP17:BU20)</f>
        <v>0</v>
      </c>
      <c r="BP17" s="299"/>
      <c r="BQ17" s="299"/>
      <c r="BR17" s="299"/>
      <c r="BS17" s="299"/>
      <c r="BT17" s="299"/>
      <c r="BU17" s="299"/>
    </row>
    <row r="18" spans="1:73" ht="40.15" customHeight="1" x14ac:dyDescent="0.25">
      <c r="A18" s="151"/>
      <c r="B18" s="24"/>
      <c r="C18" s="1059"/>
      <c r="D18" s="1050"/>
      <c r="E18" s="1062"/>
      <c r="F18" s="1065"/>
      <c r="G18" s="1050"/>
      <c r="H18" s="1044"/>
      <c r="I18" s="1050"/>
      <c r="J18" s="1044"/>
      <c r="K18" s="1050"/>
      <c r="L18" s="1044"/>
      <c r="M18" s="1050"/>
      <c r="N18" s="1047"/>
      <c r="O18" s="1050"/>
      <c r="P18" s="1053"/>
      <c r="Q18" s="1056"/>
      <c r="R18" s="1041"/>
      <c r="S18" s="1041"/>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row>
    <row r="19" spans="1:73" ht="40.15" customHeight="1" x14ac:dyDescent="0.25">
      <c r="A19" s="151"/>
      <c r="B19" s="24"/>
      <c r="C19" s="1059"/>
      <c r="D19" s="1050"/>
      <c r="E19" s="1062"/>
      <c r="F19" s="1065"/>
      <c r="G19" s="1050"/>
      <c r="H19" s="1044"/>
      <c r="I19" s="1050"/>
      <c r="J19" s="1044"/>
      <c r="K19" s="1050"/>
      <c r="L19" s="1044"/>
      <c r="M19" s="1050"/>
      <c r="N19" s="1047"/>
      <c r="O19" s="1050"/>
      <c r="P19" s="1053"/>
      <c r="Q19" s="1056"/>
      <c r="R19" s="1041"/>
      <c r="S19" s="1041"/>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40.15" customHeight="1" thickBot="1" x14ac:dyDescent="0.3">
      <c r="A20" s="151"/>
      <c r="B20" s="24"/>
      <c r="C20" s="1060"/>
      <c r="D20" s="1051"/>
      <c r="E20" s="1063"/>
      <c r="F20" s="1066"/>
      <c r="G20" s="1051"/>
      <c r="H20" s="1045"/>
      <c r="I20" s="1051"/>
      <c r="J20" s="1045"/>
      <c r="K20" s="1051"/>
      <c r="L20" s="1045"/>
      <c r="M20" s="1051"/>
      <c r="N20" s="1048"/>
      <c r="O20" s="1051"/>
      <c r="P20" s="1054"/>
      <c r="Q20" s="1057"/>
      <c r="R20" s="1042"/>
      <c r="S20" s="1042"/>
      <c r="T20" s="1024"/>
      <c r="U20" s="1009"/>
      <c r="V20" s="1009"/>
      <c r="W20" s="1009"/>
      <c r="X20" s="1009"/>
      <c r="Y20" s="1009"/>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row>
    <row r="21" spans="1:73" ht="37.5" customHeight="1" thickTop="1" x14ac:dyDescent="0.25">
      <c r="A21" s="151"/>
      <c r="B21" s="24"/>
      <c r="C21" s="1058" t="s">
        <v>1925</v>
      </c>
      <c r="D21" s="1049" t="s">
        <v>1926</v>
      </c>
      <c r="E21" s="1061">
        <v>605</v>
      </c>
      <c r="F21" s="1064" t="s">
        <v>3742</v>
      </c>
      <c r="G21" s="1049" t="s">
        <v>1957</v>
      </c>
      <c r="H21" s="1043" t="s">
        <v>3025</v>
      </c>
      <c r="I21" s="1049" t="s">
        <v>1957</v>
      </c>
      <c r="J21" s="1043" t="s">
        <v>3049</v>
      </c>
      <c r="K21" s="1049" t="s">
        <v>3734</v>
      </c>
      <c r="L21" s="1043" t="s">
        <v>3735</v>
      </c>
      <c r="M21" s="1049" t="s">
        <v>3736</v>
      </c>
      <c r="N21" s="1046">
        <v>2026004540035</v>
      </c>
      <c r="O21" s="1049" t="s">
        <v>3737</v>
      </c>
      <c r="P21" s="1052" t="s">
        <v>1927</v>
      </c>
      <c r="Q21" s="1055">
        <v>40</v>
      </c>
      <c r="R21" s="1040" t="s">
        <v>2871</v>
      </c>
      <c r="S21" s="1040"/>
      <c r="T21" s="1022"/>
      <c r="U21" s="1007"/>
      <c r="V21" s="1007"/>
      <c r="W21" s="1007"/>
      <c r="X21" s="1007"/>
      <c r="Y21" s="1007"/>
      <c r="Z21" s="1004">
        <f t="shared" si="15"/>
        <v>0</v>
      </c>
      <c r="AA21" s="1004">
        <f t="shared" si="16"/>
        <v>0</v>
      </c>
      <c r="AB21" s="1004">
        <f t="shared" si="16"/>
        <v>0</v>
      </c>
      <c r="AC21" s="1004">
        <f t="shared" si="16"/>
        <v>0</v>
      </c>
      <c r="AD21" s="1004">
        <f t="shared" si="16"/>
        <v>0</v>
      </c>
      <c r="AE21" s="1004">
        <f t="shared" si="16"/>
        <v>0</v>
      </c>
      <c r="AF21" s="1004">
        <f t="shared" si="16"/>
        <v>0</v>
      </c>
      <c r="AG21" s="714"/>
      <c r="AH21" s="593"/>
      <c r="AI21" s="593"/>
      <c r="AJ21" s="593"/>
      <c r="AK21" s="207"/>
      <c r="AL21" s="208"/>
      <c r="AM21" s="208"/>
      <c r="AN21" s="208"/>
      <c r="AO21" s="208"/>
      <c r="AP21" s="1150">
        <f>+U21</f>
        <v>0</v>
      </c>
      <c r="AQ21" s="1004">
        <f>SUM(AR21:AW24)</f>
        <v>0</v>
      </c>
      <c r="AR21" s="299"/>
      <c r="AS21" s="299"/>
      <c r="AT21" s="299"/>
      <c r="AU21" s="299"/>
      <c r="AV21" s="299"/>
      <c r="AW21" s="299"/>
      <c r="AX21" s="1150">
        <f>+V21</f>
        <v>0</v>
      </c>
      <c r="AY21" s="1004">
        <f>SUM(AZ21:BE24)</f>
        <v>0</v>
      </c>
      <c r="AZ21" s="299"/>
      <c r="BA21" s="299"/>
      <c r="BB21" s="299"/>
      <c r="BC21" s="299"/>
      <c r="BD21" s="299"/>
      <c r="BE21" s="299"/>
      <c r="BF21" s="1150">
        <f>+W21</f>
        <v>0</v>
      </c>
      <c r="BG21" s="1004">
        <f>SUM(BH21:BM24)</f>
        <v>0</v>
      </c>
      <c r="BH21" s="299"/>
      <c r="BI21" s="299"/>
      <c r="BJ21" s="299"/>
      <c r="BK21" s="299"/>
      <c r="BL21" s="299"/>
      <c r="BM21" s="299"/>
      <c r="BN21" s="1150">
        <f>+X21</f>
        <v>0</v>
      </c>
      <c r="BO21" s="1004">
        <f>SUM(BP21:BU24)</f>
        <v>0</v>
      </c>
      <c r="BP21" s="299"/>
      <c r="BQ21" s="299"/>
      <c r="BR21" s="299"/>
      <c r="BS21" s="299"/>
      <c r="BT21" s="299"/>
      <c r="BU21" s="299"/>
    </row>
    <row r="22" spans="1:73" ht="37.5" customHeight="1" x14ac:dyDescent="0.25">
      <c r="A22" s="151"/>
      <c r="B22" s="24"/>
      <c r="C22" s="1059"/>
      <c r="D22" s="1050"/>
      <c r="E22" s="1062"/>
      <c r="F22" s="1065"/>
      <c r="G22" s="1050"/>
      <c r="H22" s="1044"/>
      <c r="I22" s="1050"/>
      <c r="J22" s="1044"/>
      <c r="K22" s="1050"/>
      <c r="L22" s="1044"/>
      <c r="M22" s="1050"/>
      <c r="N22" s="1047"/>
      <c r="O22" s="1050"/>
      <c r="P22" s="1053"/>
      <c r="Q22" s="1056"/>
      <c r="R22" s="1041"/>
      <c r="S22" s="1041"/>
      <c r="T22" s="1023"/>
      <c r="U22" s="1008"/>
      <c r="V22" s="1008"/>
      <c r="W22" s="1008"/>
      <c r="X22" s="1008"/>
      <c r="Y22" s="1008"/>
      <c r="Z22" s="1005"/>
      <c r="AA22" s="1005"/>
      <c r="AB22" s="1005"/>
      <c r="AC22" s="1005"/>
      <c r="AD22" s="1005"/>
      <c r="AE22" s="1005"/>
      <c r="AF22" s="1005"/>
      <c r="AG22" s="479"/>
      <c r="AH22" s="592"/>
      <c r="AI22" s="592"/>
      <c r="AJ22" s="592"/>
      <c r="AK22" s="196"/>
      <c r="AL22" s="197"/>
      <c r="AM22" s="197"/>
      <c r="AN22" s="197"/>
      <c r="AO22" s="197"/>
      <c r="AP22" s="1151"/>
      <c r="AQ22" s="1005"/>
      <c r="AR22" s="282"/>
      <c r="AS22" s="282"/>
      <c r="AT22" s="282"/>
      <c r="AU22" s="282"/>
      <c r="AV22" s="282"/>
      <c r="AW22" s="282"/>
      <c r="AX22" s="1151"/>
      <c r="AY22" s="1005"/>
      <c r="AZ22" s="282"/>
      <c r="BA22" s="282"/>
      <c r="BB22" s="282"/>
      <c r="BC22" s="282"/>
      <c r="BD22" s="282"/>
      <c r="BE22" s="282"/>
      <c r="BF22" s="1151"/>
      <c r="BG22" s="1005"/>
      <c r="BH22" s="282"/>
      <c r="BI22" s="282"/>
      <c r="BJ22" s="282"/>
      <c r="BK22" s="282"/>
      <c r="BL22" s="282"/>
      <c r="BM22" s="282"/>
      <c r="BN22" s="1151"/>
      <c r="BO22" s="1005"/>
      <c r="BP22" s="282"/>
      <c r="BQ22" s="282"/>
      <c r="BR22" s="282"/>
      <c r="BS22" s="282"/>
      <c r="BT22" s="282"/>
      <c r="BU22" s="282"/>
    </row>
    <row r="23" spans="1:73" ht="37.5" customHeight="1" x14ac:dyDescent="0.25">
      <c r="A23" s="151"/>
      <c r="B23" s="24"/>
      <c r="C23" s="1059"/>
      <c r="D23" s="1050"/>
      <c r="E23" s="1062"/>
      <c r="F23" s="1065"/>
      <c r="G23" s="1050"/>
      <c r="H23" s="1044"/>
      <c r="I23" s="1050"/>
      <c r="J23" s="1044"/>
      <c r="K23" s="1050"/>
      <c r="L23" s="1044"/>
      <c r="M23" s="1050"/>
      <c r="N23" s="1047"/>
      <c r="O23" s="1050"/>
      <c r="P23" s="1053"/>
      <c r="Q23" s="1056"/>
      <c r="R23" s="1041"/>
      <c r="S23" s="1041"/>
      <c r="T23" s="1023"/>
      <c r="U23" s="1008"/>
      <c r="V23" s="1008"/>
      <c r="W23" s="1008"/>
      <c r="X23" s="1008"/>
      <c r="Y23" s="1008"/>
      <c r="Z23" s="1005"/>
      <c r="AA23" s="1005"/>
      <c r="AB23" s="1005"/>
      <c r="AC23" s="1005"/>
      <c r="AD23" s="1005"/>
      <c r="AE23" s="1005"/>
      <c r="AF23" s="1005"/>
      <c r="AG23" s="196"/>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row>
    <row r="24" spans="1:73" ht="37.5" customHeight="1" thickBot="1" x14ac:dyDescent="0.3">
      <c r="A24" s="151"/>
      <c r="B24" s="24"/>
      <c r="C24" s="1060"/>
      <c r="D24" s="1051"/>
      <c r="E24" s="1063"/>
      <c r="F24" s="1066"/>
      <c r="G24" s="1051"/>
      <c r="H24" s="1045"/>
      <c r="I24" s="1051"/>
      <c r="J24" s="1045"/>
      <c r="K24" s="1051"/>
      <c r="L24" s="1045"/>
      <c r="M24" s="1051"/>
      <c r="N24" s="1048"/>
      <c r="O24" s="1051"/>
      <c r="P24" s="1054"/>
      <c r="Q24" s="1057"/>
      <c r="R24" s="1042"/>
      <c r="S24" s="1042"/>
      <c r="T24" s="1024"/>
      <c r="U24" s="1009"/>
      <c r="V24" s="1009"/>
      <c r="W24" s="1009"/>
      <c r="X24" s="1009"/>
      <c r="Y24" s="1009"/>
      <c r="Z24" s="1006"/>
      <c r="AA24" s="1006"/>
      <c r="AB24" s="1006"/>
      <c r="AC24" s="1006"/>
      <c r="AD24" s="1006"/>
      <c r="AE24" s="1006"/>
      <c r="AF24" s="1006"/>
      <c r="AG24" s="715"/>
      <c r="AH24" s="716"/>
      <c r="AI24" s="716"/>
      <c r="AJ24" s="716"/>
      <c r="AK24" s="715"/>
      <c r="AL24" s="717"/>
      <c r="AM24" s="717"/>
      <c r="AN24" s="717"/>
      <c r="AO24" s="717"/>
      <c r="AP24" s="1152"/>
      <c r="AQ24" s="1006"/>
      <c r="AR24" s="718"/>
      <c r="AS24" s="718"/>
      <c r="AT24" s="718"/>
      <c r="AU24" s="718"/>
      <c r="AV24" s="718"/>
      <c r="AW24" s="718"/>
      <c r="AX24" s="1152"/>
      <c r="AY24" s="1006"/>
      <c r="AZ24" s="718"/>
      <c r="BA24" s="718"/>
      <c r="BB24" s="718"/>
      <c r="BC24" s="718"/>
      <c r="BD24" s="718"/>
      <c r="BE24" s="718"/>
      <c r="BF24" s="1152"/>
      <c r="BG24" s="1006"/>
      <c r="BH24" s="718"/>
      <c r="BI24" s="718"/>
      <c r="BJ24" s="718"/>
      <c r="BK24" s="718"/>
      <c r="BL24" s="718"/>
      <c r="BM24" s="718"/>
      <c r="BN24" s="1152"/>
      <c r="BO24" s="1006"/>
      <c r="BP24" s="718"/>
      <c r="BQ24" s="718"/>
      <c r="BR24" s="718"/>
      <c r="BS24" s="718"/>
      <c r="BT24" s="718"/>
      <c r="BU24" s="718"/>
    </row>
    <row r="25" spans="1:73" ht="37.5" customHeight="1" thickTop="1" x14ac:dyDescent="0.25">
      <c r="A25" s="151"/>
      <c r="B25" s="24"/>
      <c r="C25" s="1058" t="s">
        <v>1928</v>
      </c>
      <c r="D25" s="1049" t="s">
        <v>1929</v>
      </c>
      <c r="E25" s="1061">
        <v>606</v>
      </c>
      <c r="F25" s="1064" t="s">
        <v>3743</v>
      </c>
      <c r="G25" s="1049" t="s">
        <v>3744</v>
      </c>
      <c r="H25" s="1043" t="s">
        <v>3200</v>
      </c>
      <c r="I25" s="1049" t="s">
        <v>3745</v>
      </c>
      <c r="J25" s="1043" t="s">
        <v>3049</v>
      </c>
      <c r="K25" s="1049" t="s">
        <v>3734</v>
      </c>
      <c r="L25" s="1043" t="s">
        <v>3735</v>
      </c>
      <c r="M25" s="1049" t="s">
        <v>3736</v>
      </c>
      <c r="N25" s="1046">
        <v>2026004540035</v>
      </c>
      <c r="O25" s="1049" t="s">
        <v>3737</v>
      </c>
      <c r="P25" s="1052" t="s">
        <v>1930</v>
      </c>
      <c r="Q25" s="1055">
        <v>600</v>
      </c>
      <c r="R25" s="1040" t="s">
        <v>2871</v>
      </c>
      <c r="S25" s="1040"/>
      <c r="T25" s="1022"/>
      <c r="U25" s="1007"/>
      <c r="V25" s="1007"/>
      <c r="W25" s="1007"/>
      <c r="X25" s="1007"/>
      <c r="Y25" s="1007"/>
      <c r="Z25" s="1004">
        <f t="shared" si="15"/>
        <v>0</v>
      </c>
      <c r="AA25" s="1004">
        <f t="shared" si="16"/>
        <v>0</v>
      </c>
      <c r="AB25" s="1004">
        <f t="shared" si="16"/>
        <v>0</v>
      </c>
      <c r="AC25" s="1004">
        <f t="shared" si="16"/>
        <v>0</v>
      </c>
      <c r="AD25" s="1004">
        <f t="shared" si="16"/>
        <v>0</v>
      </c>
      <c r="AE25" s="1004">
        <f t="shared" si="16"/>
        <v>0</v>
      </c>
      <c r="AF25" s="1004">
        <f t="shared" si="16"/>
        <v>0</v>
      </c>
      <c r="AG25" s="714"/>
      <c r="AH25" s="593"/>
      <c r="AI25" s="593"/>
      <c r="AJ25" s="593"/>
      <c r="AK25" s="207"/>
      <c r="AL25" s="208"/>
      <c r="AM25" s="208"/>
      <c r="AN25" s="208"/>
      <c r="AO25" s="208"/>
      <c r="AP25" s="1150">
        <f>+U25</f>
        <v>0</v>
      </c>
      <c r="AQ25" s="1004">
        <f>SUM(AR25:AW28)</f>
        <v>0</v>
      </c>
      <c r="AR25" s="299"/>
      <c r="AS25" s="299"/>
      <c r="AT25" s="299"/>
      <c r="AU25" s="299"/>
      <c r="AV25" s="299"/>
      <c r="AW25" s="299"/>
      <c r="AX25" s="1150">
        <f>+V25</f>
        <v>0</v>
      </c>
      <c r="AY25" s="1004">
        <f>SUM(AZ25:BE28)</f>
        <v>0</v>
      </c>
      <c r="AZ25" s="299"/>
      <c r="BA25" s="299"/>
      <c r="BB25" s="299"/>
      <c r="BC25" s="299"/>
      <c r="BD25" s="299"/>
      <c r="BE25" s="299"/>
      <c r="BF25" s="1150">
        <f>+W25</f>
        <v>0</v>
      </c>
      <c r="BG25" s="1004">
        <f>SUM(BH25:BM28)</f>
        <v>0</v>
      </c>
      <c r="BH25" s="299"/>
      <c r="BI25" s="299"/>
      <c r="BJ25" s="299"/>
      <c r="BK25" s="299"/>
      <c r="BL25" s="299"/>
      <c r="BM25" s="299"/>
      <c r="BN25" s="1150">
        <f>+X25</f>
        <v>0</v>
      </c>
      <c r="BO25" s="1004">
        <f>SUM(BP25:BU28)</f>
        <v>0</v>
      </c>
      <c r="BP25" s="299"/>
      <c r="BQ25" s="299"/>
      <c r="BR25" s="299"/>
      <c r="BS25" s="299"/>
      <c r="BT25" s="299"/>
      <c r="BU25" s="299"/>
    </row>
    <row r="26" spans="1:73" ht="37.5" customHeight="1" x14ac:dyDescent="0.25">
      <c r="A26" s="151"/>
      <c r="B26" s="24"/>
      <c r="C26" s="1059"/>
      <c r="D26" s="1050"/>
      <c r="E26" s="1062"/>
      <c r="F26" s="1065"/>
      <c r="G26" s="1050"/>
      <c r="H26" s="1044"/>
      <c r="I26" s="1050"/>
      <c r="J26" s="1044"/>
      <c r="K26" s="1050"/>
      <c r="L26" s="1044"/>
      <c r="M26" s="1050"/>
      <c r="N26" s="1047"/>
      <c r="O26" s="1050"/>
      <c r="P26" s="1053"/>
      <c r="Q26" s="1056"/>
      <c r="R26" s="1041"/>
      <c r="S26" s="1041"/>
      <c r="T26" s="1023"/>
      <c r="U26" s="1008"/>
      <c r="V26" s="1008"/>
      <c r="W26" s="1008"/>
      <c r="X26" s="1008"/>
      <c r="Y26" s="1008"/>
      <c r="Z26" s="1005"/>
      <c r="AA26" s="1005"/>
      <c r="AB26" s="1005"/>
      <c r="AC26" s="1005"/>
      <c r="AD26" s="1005"/>
      <c r="AE26" s="1005"/>
      <c r="AF26" s="1005"/>
      <c r="AG26" s="479"/>
      <c r="AH26" s="592"/>
      <c r="AI26" s="592"/>
      <c r="AJ26" s="592"/>
      <c r="AK26" s="196"/>
      <c r="AL26" s="197"/>
      <c r="AM26" s="197"/>
      <c r="AN26" s="197"/>
      <c r="AO26" s="197"/>
      <c r="AP26" s="1151"/>
      <c r="AQ26" s="1005"/>
      <c r="AR26" s="282"/>
      <c r="AS26" s="282"/>
      <c r="AT26" s="282"/>
      <c r="AU26" s="282"/>
      <c r="AV26" s="282"/>
      <c r="AW26" s="282"/>
      <c r="AX26" s="1151"/>
      <c r="AY26" s="1005"/>
      <c r="AZ26" s="282"/>
      <c r="BA26" s="282"/>
      <c r="BB26" s="282"/>
      <c r="BC26" s="282"/>
      <c r="BD26" s="282"/>
      <c r="BE26" s="282"/>
      <c r="BF26" s="1151"/>
      <c r="BG26" s="1005"/>
      <c r="BH26" s="282"/>
      <c r="BI26" s="282"/>
      <c r="BJ26" s="282"/>
      <c r="BK26" s="282"/>
      <c r="BL26" s="282"/>
      <c r="BM26" s="282"/>
      <c r="BN26" s="1151"/>
      <c r="BO26" s="1005"/>
      <c r="BP26" s="282"/>
      <c r="BQ26" s="282"/>
      <c r="BR26" s="282"/>
      <c r="BS26" s="282"/>
      <c r="BT26" s="282"/>
      <c r="BU26" s="282"/>
    </row>
    <row r="27" spans="1:73" ht="37.5" customHeight="1" x14ac:dyDescent="0.25">
      <c r="A27" s="151"/>
      <c r="B27" s="24"/>
      <c r="C27" s="1059"/>
      <c r="D27" s="1050"/>
      <c r="E27" s="1062"/>
      <c r="F27" s="1065"/>
      <c r="G27" s="1050"/>
      <c r="H27" s="1044"/>
      <c r="I27" s="1050"/>
      <c r="J27" s="1044"/>
      <c r="K27" s="1050"/>
      <c r="L27" s="1044"/>
      <c r="M27" s="1050"/>
      <c r="N27" s="1047"/>
      <c r="O27" s="1050"/>
      <c r="P27" s="1053"/>
      <c r="Q27" s="1056"/>
      <c r="R27" s="1041"/>
      <c r="S27" s="1041"/>
      <c r="T27" s="1023"/>
      <c r="U27" s="1008"/>
      <c r="V27" s="1008"/>
      <c r="W27" s="1008"/>
      <c r="X27" s="1008"/>
      <c r="Y27" s="1008"/>
      <c r="Z27" s="1005"/>
      <c r="AA27" s="1005"/>
      <c r="AB27" s="1005"/>
      <c r="AC27" s="1005"/>
      <c r="AD27" s="1005"/>
      <c r="AE27" s="1005"/>
      <c r="AF27" s="1005"/>
      <c r="AG27" s="196"/>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row>
    <row r="28" spans="1:73" ht="37.5" customHeight="1" thickBot="1" x14ac:dyDescent="0.3">
      <c r="A28" s="151"/>
      <c r="B28" s="24"/>
      <c r="C28" s="1060"/>
      <c r="D28" s="1051"/>
      <c r="E28" s="1063"/>
      <c r="F28" s="1066"/>
      <c r="G28" s="1051"/>
      <c r="H28" s="1045"/>
      <c r="I28" s="1051"/>
      <c r="J28" s="1045"/>
      <c r="K28" s="1051"/>
      <c r="L28" s="1045"/>
      <c r="M28" s="1051"/>
      <c r="N28" s="1048"/>
      <c r="O28" s="1051"/>
      <c r="P28" s="1054"/>
      <c r="Q28" s="1057"/>
      <c r="R28" s="1042"/>
      <c r="S28" s="1042"/>
      <c r="T28" s="1024"/>
      <c r="U28" s="1009"/>
      <c r="V28" s="1009"/>
      <c r="W28" s="1009"/>
      <c r="X28" s="1009"/>
      <c r="Y28" s="1009"/>
      <c r="Z28" s="1006"/>
      <c r="AA28" s="1006"/>
      <c r="AB28" s="1006"/>
      <c r="AC28" s="1006"/>
      <c r="AD28" s="1006"/>
      <c r="AE28" s="1006"/>
      <c r="AF28" s="1006"/>
      <c r="AG28" s="715"/>
      <c r="AH28" s="716"/>
      <c r="AI28" s="716"/>
      <c r="AJ28" s="716"/>
      <c r="AK28" s="715"/>
      <c r="AL28" s="717"/>
      <c r="AM28" s="717"/>
      <c r="AN28" s="717"/>
      <c r="AO28" s="717"/>
      <c r="AP28" s="1152"/>
      <c r="AQ28" s="1006"/>
      <c r="AR28" s="718"/>
      <c r="AS28" s="718"/>
      <c r="AT28" s="718"/>
      <c r="AU28" s="718"/>
      <c r="AV28" s="718"/>
      <c r="AW28" s="718"/>
      <c r="AX28" s="1152"/>
      <c r="AY28" s="1006"/>
      <c r="AZ28" s="718"/>
      <c r="BA28" s="718"/>
      <c r="BB28" s="718"/>
      <c r="BC28" s="718"/>
      <c r="BD28" s="718"/>
      <c r="BE28" s="718"/>
      <c r="BF28" s="1152"/>
      <c r="BG28" s="1006"/>
      <c r="BH28" s="718"/>
      <c r="BI28" s="718"/>
      <c r="BJ28" s="718"/>
      <c r="BK28" s="718"/>
      <c r="BL28" s="718"/>
      <c r="BM28" s="718"/>
      <c r="BN28" s="1152"/>
      <c r="BO28" s="1006"/>
      <c r="BP28" s="718"/>
      <c r="BQ28" s="718"/>
      <c r="BR28" s="718"/>
      <c r="BS28" s="718"/>
      <c r="BT28" s="718"/>
      <c r="BU28" s="718"/>
    </row>
    <row r="29" spans="1:73" ht="37.5" customHeight="1" thickTop="1" x14ac:dyDescent="0.25">
      <c r="A29" s="151"/>
      <c r="B29" s="24"/>
      <c r="C29" s="1058" t="s">
        <v>1931</v>
      </c>
      <c r="D29" s="1049" t="s">
        <v>1932</v>
      </c>
      <c r="E29" s="1061">
        <v>607</v>
      </c>
      <c r="F29" s="1064" t="s">
        <v>3746</v>
      </c>
      <c r="G29" s="1049" t="s">
        <v>3747</v>
      </c>
      <c r="H29" s="1043" t="s">
        <v>272</v>
      </c>
      <c r="I29" s="1049" t="s">
        <v>3747</v>
      </c>
      <c r="J29" s="1043" t="s">
        <v>3049</v>
      </c>
      <c r="K29" s="1049" t="s">
        <v>3734</v>
      </c>
      <c r="L29" s="1043" t="s">
        <v>3735</v>
      </c>
      <c r="M29" s="1049" t="s">
        <v>3736</v>
      </c>
      <c r="N29" s="1046">
        <v>2026004540035</v>
      </c>
      <c r="O29" s="1049" t="s">
        <v>3737</v>
      </c>
      <c r="P29" s="1052" t="s">
        <v>1933</v>
      </c>
      <c r="Q29" s="1055">
        <v>1</v>
      </c>
      <c r="R29" s="1040" t="s">
        <v>2871</v>
      </c>
      <c r="S29" s="1040"/>
      <c r="T29" s="1022"/>
      <c r="U29" s="1007"/>
      <c r="V29" s="1007"/>
      <c r="W29" s="1007"/>
      <c r="X29" s="1007"/>
      <c r="Y29" s="1007"/>
      <c r="Z29" s="1004">
        <f t="shared" si="15"/>
        <v>0</v>
      </c>
      <c r="AA29" s="1004">
        <f t="shared" ref="AA29:AF33" si="17">SUM(AR29:AR32,AZ29:AZ32,BH29:BH32,BP29:BP32)</f>
        <v>0</v>
      </c>
      <c r="AB29" s="1004">
        <f t="shared" si="17"/>
        <v>0</v>
      </c>
      <c r="AC29" s="1004">
        <f t="shared" si="17"/>
        <v>0</v>
      </c>
      <c r="AD29" s="1004">
        <f t="shared" si="17"/>
        <v>0</v>
      </c>
      <c r="AE29" s="1004">
        <f t="shared" si="17"/>
        <v>0</v>
      </c>
      <c r="AF29" s="1004">
        <f t="shared" si="17"/>
        <v>0</v>
      </c>
      <c r="AG29" s="714"/>
      <c r="AH29" s="593"/>
      <c r="AI29" s="593"/>
      <c r="AJ29" s="593"/>
      <c r="AK29" s="207"/>
      <c r="AL29" s="208"/>
      <c r="AM29" s="208"/>
      <c r="AN29" s="208"/>
      <c r="AO29" s="208"/>
      <c r="AP29" s="1150">
        <f>+U29</f>
        <v>0</v>
      </c>
      <c r="AQ29" s="1004">
        <f>SUM(AR29:AW32)</f>
        <v>0</v>
      </c>
      <c r="AR29" s="299"/>
      <c r="AS29" s="299"/>
      <c r="AT29" s="299"/>
      <c r="AU29" s="299"/>
      <c r="AV29" s="299"/>
      <c r="AW29" s="299"/>
      <c r="AX29" s="1150">
        <f>+V29</f>
        <v>0</v>
      </c>
      <c r="AY29" s="1004">
        <f>SUM(AZ29:BE32)</f>
        <v>0</v>
      </c>
      <c r="AZ29" s="299"/>
      <c r="BA29" s="299"/>
      <c r="BB29" s="299"/>
      <c r="BC29" s="299"/>
      <c r="BD29" s="299"/>
      <c r="BE29" s="299"/>
      <c r="BF29" s="1150">
        <f>+W29</f>
        <v>0</v>
      </c>
      <c r="BG29" s="1004">
        <f>SUM(BH29:BM32)</f>
        <v>0</v>
      </c>
      <c r="BH29" s="299"/>
      <c r="BI29" s="299"/>
      <c r="BJ29" s="299"/>
      <c r="BK29" s="299"/>
      <c r="BL29" s="299"/>
      <c r="BM29" s="299"/>
      <c r="BN29" s="1150">
        <f>+X29</f>
        <v>0</v>
      </c>
      <c r="BO29" s="1004">
        <f>SUM(BP29:BU32)</f>
        <v>0</v>
      </c>
      <c r="BP29" s="299"/>
      <c r="BQ29" s="299"/>
      <c r="BR29" s="299"/>
      <c r="BS29" s="299"/>
      <c r="BT29" s="299"/>
      <c r="BU29" s="299"/>
    </row>
    <row r="30" spans="1:73" ht="37.5" customHeight="1" x14ac:dyDescent="0.25">
      <c r="A30" s="151"/>
      <c r="B30" s="24"/>
      <c r="C30" s="1059"/>
      <c r="D30" s="1050"/>
      <c r="E30" s="1062"/>
      <c r="F30" s="1065"/>
      <c r="G30" s="1050"/>
      <c r="H30" s="1044"/>
      <c r="I30" s="1050"/>
      <c r="J30" s="1044"/>
      <c r="K30" s="1050"/>
      <c r="L30" s="1044"/>
      <c r="M30" s="1050"/>
      <c r="N30" s="1047"/>
      <c r="O30" s="1050"/>
      <c r="P30" s="1053"/>
      <c r="Q30" s="1056"/>
      <c r="R30" s="1041"/>
      <c r="S30" s="1041"/>
      <c r="T30" s="1023"/>
      <c r="U30" s="1008"/>
      <c r="V30" s="1008"/>
      <c r="W30" s="1008"/>
      <c r="X30" s="1008"/>
      <c r="Y30" s="1008"/>
      <c r="Z30" s="1005"/>
      <c r="AA30" s="1005"/>
      <c r="AB30" s="1005"/>
      <c r="AC30" s="1005"/>
      <c r="AD30" s="1005"/>
      <c r="AE30" s="1005"/>
      <c r="AF30" s="1005"/>
      <c r="AG30" s="479"/>
      <c r="AH30" s="592"/>
      <c r="AI30" s="592"/>
      <c r="AJ30" s="592"/>
      <c r="AK30" s="196"/>
      <c r="AL30" s="197"/>
      <c r="AM30" s="197"/>
      <c r="AN30" s="197"/>
      <c r="AO30" s="197"/>
      <c r="AP30" s="1151"/>
      <c r="AQ30" s="1005"/>
      <c r="AR30" s="282"/>
      <c r="AS30" s="282"/>
      <c r="AT30" s="282"/>
      <c r="AU30" s="282"/>
      <c r="AV30" s="282"/>
      <c r="AW30" s="282"/>
      <c r="AX30" s="1151"/>
      <c r="AY30" s="1005"/>
      <c r="AZ30" s="282"/>
      <c r="BA30" s="282"/>
      <c r="BB30" s="282"/>
      <c r="BC30" s="282"/>
      <c r="BD30" s="282"/>
      <c r="BE30" s="282"/>
      <c r="BF30" s="1151"/>
      <c r="BG30" s="1005"/>
      <c r="BH30" s="282"/>
      <c r="BI30" s="282"/>
      <c r="BJ30" s="282"/>
      <c r="BK30" s="282"/>
      <c r="BL30" s="282"/>
      <c r="BM30" s="282"/>
      <c r="BN30" s="1151"/>
      <c r="BO30" s="1005"/>
      <c r="BP30" s="282"/>
      <c r="BQ30" s="282"/>
      <c r="BR30" s="282"/>
      <c r="BS30" s="282"/>
      <c r="BT30" s="282"/>
      <c r="BU30" s="282"/>
    </row>
    <row r="31" spans="1:73" ht="37.5" customHeight="1" x14ac:dyDescent="0.25">
      <c r="A31" s="151"/>
      <c r="B31" s="24"/>
      <c r="C31" s="1059"/>
      <c r="D31" s="1050"/>
      <c r="E31" s="1062"/>
      <c r="F31" s="1065"/>
      <c r="G31" s="1050"/>
      <c r="H31" s="1044"/>
      <c r="I31" s="1050"/>
      <c r="J31" s="1044"/>
      <c r="K31" s="1050"/>
      <c r="L31" s="1044"/>
      <c r="M31" s="1050"/>
      <c r="N31" s="1047"/>
      <c r="O31" s="1050"/>
      <c r="P31" s="1053"/>
      <c r="Q31" s="1056"/>
      <c r="R31" s="1041"/>
      <c r="S31" s="1041"/>
      <c r="T31" s="1023"/>
      <c r="U31" s="1008"/>
      <c r="V31" s="1008"/>
      <c r="W31" s="1008"/>
      <c r="X31" s="1008"/>
      <c r="Y31" s="1008"/>
      <c r="Z31" s="1005"/>
      <c r="AA31" s="1005"/>
      <c r="AB31" s="1005"/>
      <c r="AC31" s="1005"/>
      <c r="AD31" s="1005"/>
      <c r="AE31" s="1005"/>
      <c r="AF31" s="1005"/>
      <c r="AG31" s="196"/>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row>
    <row r="32" spans="1:73" ht="37.5" customHeight="1" thickBot="1" x14ac:dyDescent="0.3">
      <c r="A32" s="151"/>
      <c r="B32" s="24"/>
      <c r="C32" s="1060"/>
      <c r="D32" s="1051"/>
      <c r="E32" s="1063"/>
      <c r="F32" s="1066"/>
      <c r="G32" s="1051"/>
      <c r="H32" s="1045"/>
      <c r="I32" s="1051"/>
      <c r="J32" s="1045"/>
      <c r="K32" s="1051"/>
      <c r="L32" s="1045"/>
      <c r="M32" s="1051"/>
      <c r="N32" s="1048"/>
      <c r="O32" s="1051"/>
      <c r="P32" s="1054"/>
      <c r="Q32" s="1057"/>
      <c r="R32" s="1042"/>
      <c r="S32" s="1042"/>
      <c r="T32" s="1024"/>
      <c r="U32" s="1009"/>
      <c r="V32" s="1009"/>
      <c r="W32" s="1009"/>
      <c r="X32" s="1009"/>
      <c r="Y32" s="1009"/>
      <c r="Z32" s="1006"/>
      <c r="AA32" s="1006"/>
      <c r="AB32" s="1006"/>
      <c r="AC32" s="1006"/>
      <c r="AD32" s="1006"/>
      <c r="AE32" s="1006"/>
      <c r="AF32" s="1006"/>
      <c r="AG32" s="715"/>
      <c r="AH32" s="716"/>
      <c r="AI32" s="716"/>
      <c r="AJ32" s="716"/>
      <c r="AK32" s="715"/>
      <c r="AL32" s="717"/>
      <c r="AM32" s="717"/>
      <c r="AN32" s="717"/>
      <c r="AO32" s="717"/>
      <c r="AP32" s="1152"/>
      <c r="AQ32" s="1006"/>
      <c r="AR32" s="718"/>
      <c r="AS32" s="718"/>
      <c r="AT32" s="718"/>
      <c r="AU32" s="718"/>
      <c r="AV32" s="718"/>
      <c r="AW32" s="718"/>
      <c r="AX32" s="1152"/>
      <c r="AY32" s="1006"/>
      <c r="AZ32" s="718"/>
      <c r="BA32" s="718"/>
      <c r="BB32" s="718"/>
      <c r="BC32" s="718"/>
      <c r="BD32" s="718"/>
      <c r="BE32" s="718"/>
      <c r="BF32" s="1152"/>
      <c r="BG32" s="1006"/>
      <c r="BH32" s="718"/>
      <c r="BI32" s="718"/>
      <c r="BJ32" s="718"/>
      <c r="BK32" s="718"/>
      <c r="BL32" s="718"/>
      <c r="BM32" s="718"/>
      <c r="BN32" s="1152"/>
      <c r="BO32" s="1006"/>
      <c r="BP32" s="718"/>
      <c r="BQ32" s="718"/>
      <c r="BR32" s="718"/>
      <c r="BS32" s="718"/>
      <c r="BT32" s="718"/>
      <c r="BU32" s="718"/>
    </row>
    <row r="33" spans="1:73" ht="37.5" customHeight="1" thickTop="1" x14ac:dyDescent="0.25">
      <c r="A33" s="151"/>
      <c r="B33" s="24"/>
      <c r="C33" s="1058" t="s">
        <v>1934</v>
      </c>
      <c r="D33" s="1049" t="s">
        <v>1935</v>
      </c>
      <c r="E33" s="1061">
        <v>608</v>
      </c>
      <c r="F33" s="1064" t="s">
        <v>3748</v>
      </c>
      <c r="G33" s="1049" t="s">
        <v>3749</v>
      </c>
      <c r="H33" s="1043" t="s">
        <v>272</v>
      </c>
      <c r="I33" s="1049" t="s">
        <v>3750</v>
      </c>
      <c r="J33" s="1043" t="s">
        <v>3049</v>
      </c>
      <c r="K33" s="1049" t="s">
        <v>3734</v>
      </c>
      <c r="L33" s="1043" t="s">
        <v>3735</v>
      </c>
      <c r="M33" s="1049" t="s">
        <v>3736</v>
      </c>
      <c r="N33" s="1046">
        <v>2026004540035</v>
      </c>
      <c r="O33" s="1049" t="s">
        <v>3737</v>
      </c>
      <c r="P33" s="1052" t="s">
        <v>1936</v>
      </c>
      <c r="Q33" s="1055">
        <v>1</v>
      </c>
      <c r="R33" s="1040" t="s">
        <v>2871</v>
      </c>
      <c r="S33" s="1040"/>
      <c r="T33" s="1022"/>
      <c r="U33" s="1007"/>
      <c r="V33" s="1007"/>
      <c r="W33" s="1007"/>
      <c r="X33" s="1007"/>
      <c r="Y33" s="1007"/>
      <c r="Z33" s="1004">
        <f t="shared" si="15"/>
        <v>0</v>
      </c>
      <c r="AA33" s="1004">
        <f t="shared" si="17"/>
        <v>0</v>
      </c>
      <c r="AB33" s="1004">
        <f t="shared" si="17"/>
        <v>0</v>
      </c>
      <c r="AC33" s="1004">
        <f t="shared" si="17"/>
        <v>0</v>
      </c>
      <c r="AD33" s="1004">
        <f t="shared" si="17"/>
        <v>0</v>
      </c>
      <c r="AE33" s="1004">
        <f t="shared" si="17"/>
        <v>0</v>
      </c>
      <c r="AF33" s="1004">
        <f t="shared" si="17"/>
        <v>0</v>
      </c>
      <c r="AG33" s="714"/>
      <c r="AH33" s="593"/>
      <c r="AI33" s="593"/>
      <c r="AJ33" s="593"/>
      <c r="AK33" s="207"/>
      <c r="AL33" s="208"/>
      <c r="AM33" s="208"/>
      <c r="AN33" s="208"/>
      <c r="AO33" s="208"/>
      <c r="AP33" s="1150">
        <f>+U33</f>
        <v>0</v>
      </c>
      <c r="AQ33" s="1004">
        <f>SUM(AR33:AW36)</f>
        <v>0</v>
      </c>
      <c r="AR33" s="299"/>
      <c r="AS33" s="299"/>
      <c r="AT33" s="299"/>
      <c r="AU33" s="299"/>
      <c r="AV33" s="299"/>
      <c r="AW33" s="299"/>
      <c r="AX33" s="1150">
        <f>+V33</f>
        <v>0</v>
      </c>
      <c r="AY33" s="1004">
        <f>SUM(AZ33:BE36)</f>
        <v>0</v>
      </c>
      <c r="AZ33" s="299"/>
      <c r="BA33" s="299"/>
      <c r="BB33" s="299"/>
      <c r="BC33" s="299"/>
      <c r="BD33" s="299"/>
      <c r="BE33" s="299"/>
      <c r="BF33" s="1150">
        <f>+W33</f>
        <v>0</v>
      </c>
      <c r="BG33" s="1004">
        <f>SUM(BH33:BM36)</f>
        <v>0</v>
      </c>
      <c r="BH33" s="299"/>
      <c r="BI33" s="299"/>
      <c r="BJ33" s="299"/>
      <c r="BK33" s="299"/>
      <c r="BL33" s="299"/>
      <c r="BM33" s="299"/>
      <c r="BN33" s="1150">
        <f>+X33</f>
        <v>0</v>
      </c>
      <c r="BO33" s="1004">
        <f>SUM(BP33:BU36)</f>
        <v>0</v>
      </c>
      <c r="BP33" s="299"/>
      <c r="BQ33" s="299"/>
      <c r="BR33" s="299"/>
      <c r="BS33" s="299"/>
      <c r="BT33" s="299"/>
      <c r="BU33" s="299"/>
    </row>
    <row r="34" spans="1:73" ht="37.5" customHeight="1" x14ac:dyDescent="0.25">
      <c r="A34" s="151"/>
      <c r="B34" s="24"/>
      <c r="C34" s="1059"/>
      <c r="D34" s="1050"/>
      <c r="E34" s="1062"/>
      <c r="F34" s="1065"/>
      <c r="G34" s="1050"/>
      <c r="H34" s="1044"/>
      <c r="I34" s="1050"/>
      <c r="J34" s="1044"/>
      <c r="K34" s="1050"/>
      <c r="L34" s="1044"/>
      <c r="M34" s="1050"/>
      <c r="N34" s="1047"/>
      <c r="O34" s="1050"/>
      <c r="P34" s="1053"/>
      <c r="Q34" s="1056"/>
      <c r="R34" s="1041"/>
      <c r="S34" s="1041"/>
      <c r="T34" s="1023"/>
      <c r="U34" s="1008"/>
      <c r="V34" s="1008"/>
      <c r="W34" s="1008"/>
      <c r="X34" s="1008"/>
      <c r="Y34" s="1008"/>
      <c r="Z34" s="1005"/>
      <c r="AA34" s="1005"/>
      <c r="AB34" s="1005"/>
      <c r="AC34" s="1005"/>
      <c r="AD34" s="1005"/>
      <c r="AE34" s="1005"/>
      <c r="AF34" s="1005"/>
      <c r="AG34" s="479"/>
      <c r="AH34" s="592"/>
      <c r="AI34" s="592"/>
      <c r="AJ34" s="592"/>
      <c r="AK34" s="196"/>
      <c r="AL34" s="197"/>
      <c r="AM34" s="197"/>
      <c r="AN34" s="197"/>
      <c r="AO34" s="197"/>
      <c r="AP34" s="1151"/>
      <c r="AQ34" s="1005"/>
      <c r="AR34" s="282"/>
      <c r="AS34" s="282"/>
      <c r="AT34" s="282"/>
      <c r="AU34" s="282"/>
      <c r="AV34" s="282"/>
      <c r="AW34" s="282"/>
      <c r="AX34" s="1151"/>
      <c r="AY34" s="1005"/>
      <c r="AZ34" s="282"/>
      <c r="BA34" s="282"/>
      <c r="BB34" s="282"/>
      <c r="BC34" s="282"/>
      <c r="BD34" s="282"/>
      <c r="BE34" s="282"/>
      <c r="BF34" s="1151"/>
      <c r="BG34" s="1005"/>
      <c r="BH34" s="282"/>
      <c r="BI34" s="282"/>
      <c r="BJ34" s="282"/>
      <c r="BK34" s="282"/>
      <c r="BL34" s="282"/>
      <c r="BM34" s="282"/>
      <c r="BN34" s="1151"/>
      <c r="BO34" s="1005"/>
      <c r="BP34" s="282"/>
      <c r="BQ34" s="282"/>
      <c r="BR34" s="282"/>
      <c r="BS34" s="282"/>
      <c r="BT34" s="282"/>
      <c r="BU34" s="282"/>
    </row>
    <row r="35" spans="1:73" ht="37.5" customHeight="1" x14ac:dyDescent="0.25">
      <c r="A35" s="151"/>
      <c r="B35" s="24"/>
      <c r="C35" s="1059"/>
      <c r="D35" s="1050"/>
      <c r="E35" s="1062"/>
      <c r="F35" s="1065"/>
      <c r="G35" s="1050"/>
      <c r="H35" s="1044"/>
      <c r="I35" s="1050"/>
      <c r="J35" s="1044"/>
      <c r="K35" s="1050"/>
      <c r="L35" s="1044"/>
      <c r="M35" s="1050"/>
      <c r="N35" s="1047"/>
      <c r="O35" s="1050"/>
      <c r="P35" s="1053"/>
      <c r="Q35" s="1056"/>
      <c r="R35" s="1041"/>
      <c r="S35" s="1041"/>
      <c r="T35" s="1023"/>
      <c r="U35" s="1008"/>
      <c r="V35" s="1008"/>
      <c r="W35" s="1008"/>
      <c r="X35" s="1008"/>
      <c r="Y35" s="1008"/>
      <c r="Z35" s="1005"/>
      <c r="AA35" s="1005"/>
      <c r="AB35" s="1005"/>
      <c r="AC35" s="1005"/>
      <c r="AD35" s="1005"/>
      <c r="AE35" s="1005"/>
      <c r="AF35" s="1005"/>
      <c r="AG35" s="196"/>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row>
    <row r="36" spans="1:73" ht="37.5" customHeight="1" thickBot="1" x14ac:dyDescent="0.3">
      <c r="A36" s="151"/>
      <c r="B36" s="24"/>
      <c r="C36" s="1060"/>
      <c r="D36" s="1051"/>
      <c r="E36" s="1063"/>
      <c r="F36" s="1066"/>
      <c r="G36" s="1051"/>
      <c r="H36" s="1045"/>
      <c r="I36" s="1051"/>
      <c r="J36" s="1045"/>
      <c r="K36" s="1051"/>
      <c r="L36" s="1045"/>
      <c r="M36" s="1051"/>
      <c r="N36" s="1048"/>
      <c r="O36" s="1051"/>
      <c r="P36" s="1054"/>
      <c r="Q36" s="1057"/>
      <c r="R36" s="1042"/>
      <c r="S36" s="1042"/>
      <c r="T36" s="1024"/>
      <c r="U36" s="1009"/>
      <c r="V36" s="1009"/>
      <c r="W36" s="1009"/>
      <c r="X36" s="1009"/>
      <c r="Y36" s="1009"/>
      <c r="Z36" s="1006"/>
      <c r="AA36" s="1006"/>
      <c r="AB36" s="1006"/>
      <c r="AC36" s="1006"/>
      <c r="AD36" s="1006"/>
      <c r="AE36" s="1006"/>
      <c r="AF36" s="1006"/>
      <c r="AG36" s="715"/>
      <c r="AH36" s="716"/>
      <c r="AI36" s="716"/>
      <c r="AJ36" s="716"/>
      <c r="AK36" s="715"/>
      <c r="AL36" s="717"/>
      <c r="AM36" s="717"/>
      <c r="AN36" s="717"/>
      <c r="AO36" s="717"/>
      <c r="AP36" s="1152"/>
      <c r="AQ36" s="1006"/>
      <c r="AR36" s="718"/>
      <c r="AS36" s="718"/>
      <c r="AT36" s="718"/>
      <c r="AU36" s="718"/>
      <c r="AV36" s="718"/>
      <c r="AW36" s="718"/>
      <c r="AX36" s="1152"/>
      <c r="AY36" s="1006"/>
      <c r="AZ36" s="718"/>
      <c r="BA36" s="718"/>
      <c r="BB36" s="718"/>
      <c r="BC36" s="718"/>
      <c r="BD36" s="718"/>
      <c r="BE36" s="718"/>
      <c r="BF36" s="1152"/>
      <c r="BG36" s="1006"/>
      <c r="BH36" s="718"/>
      <c r="BI36" s="718"/>
      <c r="BJ36" s="718"/>
      <c r="BK36" s="718"/>
      <c r="BL36" s="718"/>
      <c r="BM36" s="718"/>
      <c r="BN36" s="1152"/>
      <c r="BO36" s="1006"/>
      <c r="BP36" s="718"/>
      <c r="BQ36" s="718"/>
      <c r="BR36" s="718"/>
      <c r="BS36" s="718"/>
      <c r="BT36" s="718"/>
      <c r="BU36" s="718"/>
    </row>
    <row r="37" spans="1:73" ht="40.15" customHeight="1" thickTop="1" thickBot="1" x14ac:dyDescent="0.3">
      <c r="B37" s="924" t="s">
        <v>1937</v>
      </c>
      <c r="C37" s="938" t="s">
        <v>1938</v>
      </c>
      <c r="D37" s="362"/>
      <c r="E37" s="434"/>
      <c r="F37" s="446"/>
      <c r="G37" s="367"/>
      <c r="H37" s="368"/>
      <c r="I37" s="407"/>
      <c r="J37" s="369"/>
      <c r="K37" s="405"/>
      <c r="L37" s="369"/>
      <c r="M37" s="405"/>
      <c r="N37" s="370"/>
      <c r="O37" s="371"/>
      <c r="P37" s="402"/>
      <c r="Q37" s="23"/>
      <c r="R37" s="23"/>
      <c r="S37" s="947"/>
      <c r="T37" s="39"/>
      <c r="U37" s="37"/>
      <c r="V37" s="37"/>
      <c r="W37" s="37"/>
      <c r="X37" s="38"/>
      <c r="Y37" s="38"/>
      <c r="Z37" s="932">
        <f t="shared" si="5"/>
        <v>0</v>
      </c>
      <c r="AA37" s="932">
        <f t="shared" si="5"/>
        <v>0</v>
      </c>
      <c r="AB37" s="932">
        <f t="shared" si="5"/>
        <v>0</v>
      </c>
      <c r="AC37" s="932">
        <f t="shared" si="5"/>
        <v>0</v>
      </c>
      <c r="AD37" s="932">
        <f t="shared" si="5"/>
        <v>0</v>
      </c>
      <c r="AE37" s="932">
        <f t="shared" si="5"/>
        <v>0</v>
      </c>
      <c r="AF37" s="932">
        <f t="shared" si="5"/>
        <v>0</v>
      </c>
      <c r="AG37" s="195"/>
      <c r="AH37" s="195"/>
      <c r="AI37" s="195"/>
      <c r="AJ37" s="195"/>
      <c r="AK37" s="195"/>
      <c r="AL37" s="195"/>
      <c r="AM37" s="195"/>
      <c r="AN37" s="195"/>
      <c r="AO37" s="195"/>
      <c r="AP37" s="18"/>
      <c r="AQ37" s="929">
        <f t="shared" ref="AQ37" si="18">SUM(AQ38:AQ53)</f>
        <v>0</v>
      </c>
      <c r="AR37" s="929">
        <f>SUM(AR38:AR53)</f>
        <v>0</v>
      </c>
      <c r="AS37" s="929">
        <f t="shared" ref="AS37:AW37" si="19">SUM(AS38:AS53)</f>
        <v>0</v>
      </c>
      <c r="AT37" s="929">
        <f t="shared" si="19"/>
        <v>0</v>
      </c>
      <c r="AU37" s="929">
        <f t="shared" si="19"/>
        <v>0</v>
      </c>
      <c r="AV37" s="929">
        <f t="shared" si="19"/>
        <v>0</v>
      </c>
      <c r="AW37" s="929">
        <f t="shared" si="19"/>
        <v>0</v>
      </c>
      <c r="AX37" s="18"/>
      <c r="AY37" s="929">
        <f t="shared" ref="AY37" si="20">SUM(AY38:AY53)</f>
        <v>0</v>
      </c>
      <c r="AZ37" s="929">
        <f>SUM(AZ38:AZ53)</f>
        <v>0</v>
      </c>
      <c r="BA37" s="929">
        <f t="shared" ref="BA37:BE37" si="21">SUM(BA38:BA53)</f>
        <v>0</v>
      </c>
      <c r="BB37" s="929">
        <f t="shared" si="21"/>
        <v>0</v>
      </c>
      <c r="BC37" s="929">
        <f t="shared" si="21"/>
        <v>0</v>
      </c>
      <c r="BD37" s="929">
        <f t="shared" si="21"/>
        <v>0</v>
      </c>
      <c r="BE37" s="929">
        <f t="shared" si="21"/>
        <v>0</v>
      </c>
      <c r="BF37" s="18"/>
      <c r="BG37" s="929">
        <f t="shared" ref="BG37" si="22">SUM(BG38:BG53)</f>
        <v>0</v>
      </c>
      <c r="BH37" s="929">
        <f>SUM(BH38:BH53)</f>
        <v>0</v>
      </c>
      <c r="BI37" s="929">
        <f t="shared" ref="BI37:BM37" si="23">SUM(BI38:BI53)</f>
        <v>0</v>
      </c>
      <c r="BJ37" s="929">
        <f t="shared" si="23"/>
        <v>0</v>
      </c>
      <c r="BK37" s="929">
        <f t="shared" si="23"/>
        <v>0</v>
      </c>
      <c r="BL37" s="929">
        <f t="shared" si="23"/>
        <v>0</v>
      </c>
      <c r="BM37" s="929">
        <f t="shared" si="23"/>
        <v>0</v>
      </c>
      <c r="BN37" s="18"/>
      <c r="BO37" s="929">
        <f t="shared" ref="BO37" si="24">SUM(BO38:BO53)</f>
        <v>0</v>
      </c>
      <c r="BP37" s="929">
        <f>SUM(BP38:BP53)</f>
        <v>0</v>
      </c>
      <c r="BQ37" s="929">
        <f t="shared" ref="BQ37:BU37" si="25">SUM(BQ38:BQ53)</f>
        <v>0</v>
      </c>
      <c r="BR37" s="929">
        <f t="shared" si="25"/>
        <v>0</v>
      </c>
      <c r="BS37" s="929">
        <f t="shared" si="25"/>
        <v>0</v>
      </c>
      <c r="BT37" s="929">
        <f t="shared" si="25"/>
        <v>0</v>
      </c>
      <c r="BU37" s="929">
        <f t="shared" si="25"/>
        <v>0</v>
      </c>
    </row>
    <row r="38" spans="1:73" ht="40.15" customHeight="1" thickTop="1" x14ac:dyDescent="0.25">
      <c r="A38" s="151"/>
      <c r="B38" s="24"/>
      <c r="C38" s="1058" t="s">
        <v>1939</v>
      </c>
      <c r="D38" s="1049" t="s">
        <v>1940</v>
      </c>
      <c r="E38" s="1061">
        <v>609</v>
      </c>
      <c r="F38" s="1064" t="s">
        <v>3751</v>
      </c>
      <c r="G38" s="1049" t="s">
        <v>3752</v>
      </c>
      <c r="H38" s="1043" t="s">
        <v>2956</v>
      </c>
      <c r="I38" s="1049" t="s">
        <v>3752</v>
      </c>
      <c r="J38" s="1043" t="s">
        <v>3049</v>
      </c>
      <c r="K38" s="1049" t="s">
        <v>3734</v>
      </c>
      <c r="L38" s="1043" t="s">
        <v>3735</v>
      </c>
      <c r="M38" s="1049" t="s">
        <v>3736</v>
      </c>
      <c r="N38" s="1046">
        <v>2026004540035</v>
      </c>
      <c r="O38" s="1049" t="s">
        <v>3737</v>
      </c>
      <c r="P38" s="1052" t="s">
        <v>1941</v>
      </c>
      <c r="Q38" s="1055">
        <v>100</v>
      </c>
      <c r="R38" s="1040" t="s">
        <v>2871</v>
      </c>
      <c r="S38" s="1040"/>
      <c r="T38" s="1022"/>
      <c r="U38" s="1007"/>
      <c r="V38" s="1007"/>
      <c r="W38" s="1007"/>
      <c r="X38" s="1007"/>
      <c r="Y38" s="1007"/>
      <c r="Z38" s="1004">
        <f t="shared" si="5"/>
        <v>0</v>
      </c>
      <c r="AA38" s="1004">
        <f t="shared" ref="AA38:AF50" si="26">SUM(AR38:AR41,AZ38:AZ41,BH38:BH41,BP38:BP41)</f>
        <v>0</v>
      </c>
      <c r="AB38" s="1004">
        <f t="shared" si="26"/>
        <v>0</v>
      </c>
      <c r="AC38" s="1004">
        <f t="shared" si="26"/>
        <v>0</v>
      </c>
      <c r="AD38" s="1004">
        <f t="shared" si="26"/>
        <v>0</v>
      </c>
      <c r="AE38" s="1004">
        <f t="shared" si="26"/>
        <v>0</v>
      </c>
      <c r="AF38" s="1004">
        <f t="shared" si="26"/>
        <v>0</v>
      </c>
      <c r="AG38" s="714"/>
      <c r="AH38" s="593"/>
      <c r="AI38" s="593"/>
      <c r="AJ38" s="593"/>
      <c r="AK38" s="207"/>
      <c r="AL38" s="208"/>
      <c r="AM38" s="208"/>
      <c r="AN38" s="208"/>
      <c r="AO38" s="208"/>
      <c r="AP38" s="1150">
        <f>+U38</f>
        <v>0</v>
      </c>
      <c r="AQ38" s="1004">
        <f>SUM(AR38:AW41)</f>
        <v>0</v>
      </c>
      <c r="AR38" s="299"/>
      <c r="AS38" s="299"/>
      <c r="AT38" s="299"/>
      <c r="AU38" s="299"/>
      <c r="AV38" s="299"/>
      <c r="AW38" s="299"/>
      <c r="AX38" s="1150">
        <f>+V38</f>
        <v>0</v>
      </c>
      <c r="AY38" s="1004">
        <f>SUM(AZ38:BE41)</f>
        <v>0</v>
      </c>
      <c r="AZ38" s="299"/>
      <c r="BA38" s="299"/>
      <c r="BB38" s="299"/>
      <c r="BC38" s="299"/>
      <c r="BD38" s="299"/>
      <c r="BE38" s="299"/>
      <c r="BF38" s="1150">
        <f>+W38</f>
        <v>0</v>
      </c>
      <c r="BG38" s="1004">
        <f>SUM(BH38:BM41)</f>
        <v>0</v>
      </c>
      <c r="BH38" s="299"/>
      <c r="BI38" s="299"/>
      <c r="BJ38" s="299"/>
      <c r="BK38" s="299"/>
      <c r="BL38" s="299"/>
      <c r="BM38" s="299"/>
      <c r="BN38" s="1150">
        <f>+X38</f>
        <v>0</v>
      </c>
      <c r="BO38" s="1004">
        <f>SUM(BP38:BU41)</f>
        <v>0</v>
      </c>
      <c r="BP38" s="299"/>
      <c r="BQ38" s="299"/>
      <c r="BR38" s="299"/>
      <c r="BS38" s="299"/>
      <c r="BT38" s="299"/>
      <c r="BU38" s="299"/>
    </row>
    <row r="39" spans="1:73" ht="40.15" customHeight="1" x14ac:dyDescent="0.25">
      <c r="A39" s="151"/>
      <c r="B39" s="24"/>
      <c r="C39" s="1059"/>
      <c r="D39" s="1050"/>
      <c r="E39" s="1062"/>
      <c r="F39" s="1065"/>
      <c r="G39" s="1050"/>
      <c r="H39" s="1044"/>
      <c r="I39" s="1050"/>
      <c r="J39" s="1044"/>
      <c r="K39" s="1050"/>
      <c r="L39" s="1044"/>
      <c r="M39" s="1050"/>
      <c r="N39" s="1047"/>
      <c r="O39" s="1050"/>
      <c r="P39" s="1053"/>
      <c r="Q39" s="1056"/>
      <c r="R39" s="1041"/>
      <c r="S39" s="1041"/>
      <c r="T39" s="1023"/>
      <c r="U39" s="1008"/>
      <c r="V39" s="1008"/>
      <c r="W39" s="1008"/>
      <c r="X39" s="1008"/>
      <c r="Y39" s="1008"/>
      <c r="Z39" s="1005"/>
      <c r="AA39" s="1005"/>
      <c r="AB39" s="1005"/>
      <c r="AC39" s="1005"/>
      <c r="AD39" s="1005"/>
      <c r="AE39" s="1005"/>
      <c r="AF39" s="1005"/>
      <c r="AG39" s="479"/>
      <c r="AH39" s="592"/>
      <c r="AI39" s="592"/>
      <c r="AJ39" s="592"/>
      <c r="AK39" s="196"/>
      <c r="AL39" s="197"/>
      <c r="AM39" s="197"/>
      <c r="AN39" s="197"/>
      <c r="AO39" s="197"/>
      <c r="AP39" s="1151"/>
      <c r="AQ39" s="1005"/>
      <c r="AR39" s="282"/>
      <c r="AS39" s="282"/>
      <c r="AT39" s="282"/>
      <c r="AU39" s="282"/>
      <c r="AV39" s="282"/>
      <c r="AW39" s="282"/>
      <c r="AX39" s="1151"/>
      <c r="AY39" s="1005"/>
      <c r="AZ39" s="282"/>
      <c r="BA39" s="282"/>
      <c r="BB39" s="282"/>
      <c r="BC39" s="282"/>
      <c r="BD39" s="282"/>
      <c r="BE39" s="282"/>
      <c r="BF39" s="1151"/>
      <c r="BG39" s="1005"/>
      <c r="BH39" s="282"/>
      <c r="BI39" s="282"/>
      <c r="BJ39" s="282"/>
      <c r="BK39" s="282"/>
      <c r="BL39" s="282"/>
      <c r="BM39" s="282"/>
      <c r="BN39" s="1151"/>
      <c r="BO39" s="1005"/>
      <c r="BP39" s="282"/>
      <c r="BQ39" s="282"/>
      <c r="BR39" s="282"/>
      <c r="BS39" s="282"/>
      <c r="BT39" s="282"/>
      <c r="BU39" s="282"/>
    </row>
    <row r="40" spans="1:73" ht="40.15" customHeight="1" x14ac:dyDescent="0.25">
      <c r="A40" s="151"/>
      <c r="B40" s="24"/>
      <c r="C40" s="1059"/>
      <c r="D40" s="1050"/>
      <c r="E40" s="1062"/>
      <c r="F40" s="1065"/>
      <c r="G40" s="1050"/>
      <c r="H40" s="1044"/>
      <c r="I40" s="1050"/>
      <c r="J40" s="1044"/>
      <c r="K40" s="1050"/>
      <c r="L40" s="1044"/>
      <c r="M40" s="1050"/>
      <c r="N40" s="1047"/>
      <c r="O40" s="1050"/>
      <c r="P40" s="1053"/>
      <c r="Q40" s="1056"/>
      <c r="R40" s="1041"/>
      <c r="S40" s="1041"/>
      <c r="T40" s="1023"/>
      <c r="U40" s="1008"/>
      <c r="V40" s="1008"/>
      <c r="W40" s="1008"/>
      <c r="X40" s="1008"/>
      <c r="Y40" s="1008"/>
      <c r="Z40" s="1005"/>
      <c r="AA40" s="1005"/>
      <c r="AB40" s="1005"/>
      <c r="AC40" s="1005"/>
      <c r="AD40" s="1005"/>
      <c r="AE40" s="1005"/>
      <c r="AF40" s="1005"/>
      <c r="AG40" s="196"/>
      <c r="AH40" s="592"/>
      <c r="AI40" s="592"/>
      <c r="AJ40" s="592"/>
      <c r="AK40" s="196"/>
      <c r="AL40" s="197"/>
      <c r="AM40" s="197"/>
      <c r="AN40" s="197"/>
      <c r="AO40" s="197"/>
      <c r="AP40" s="1151"/>
      <c r="AQ40" s="1005"/>
      <c r="AR40" s="282"/>
      <c r="AS40" s="282"/>
      <c r="AT40" s="282"/>
      <c r="AU40" s="282"/>
      <c r="AV40" s="282"/>
      <c r="AW40" s="282"/>
      <c r="AX40" s="1151"/>
      <c r="AY40" s="1005"/>
      <c r="AZ40" s="282"/>
      <c r="BA40" s="282"/>
      <c r="BB40" s="282"/>
      <c r="BC40" s="282"/>
      <c r="BD40" s="282"/>
      <c r="BE40" s="282"/>
      <c r="BF40" s="1151"/>
      <c r="BG40" s="1005"/>
      <c r="BH40" s="282"/>
      <c r="BI40" s="282"/>
      <c r="BJ40" s="282"/>
      <c r="BK40" s="282"/>
      <c r="BL40" s="282"/>
      <c r="BM40" s="282"/>
      <c r="BN40" s="1151"/>
      <c r="BO40" s="1005"/>
      <c r="BP40" s="282"/>
      <c r="BQ40" s="282"/>
      <c r="BR40" s="282"/>
      <c r="BS40" s="282"/>
      <c r="BT40" s="282"/>
      <c r="BU40" s="282"/>
    </row>
    <row r="41" spans="1:73" ht="40.15" customHeight="1" thickBot="1" x14ac:dyDescent="0.3">
      <c r="A41" s="151"/>
      <c r="B41" s="24"/>
      <c r="C41" s="1060"/>
      <c r="D41" s="1051"/>
      <c r="E41" s="1063"/>
      <c r="F41" s="1066"/>
      <c r="G41" s="1051"/>
      <c r="H41" s="1045"/>
      <c r="I41" s="1051"/>
      <c r="J41" s="1045"/>
      <c r="K41" s="1051"/>
      <c r="L41" s="1045"/>
      <c r="M41" s="1051"/>
      <c r="N41" s="1048"/>
      <c r="O41" s="1051"/>
      <c r="P41" s="1054"/>
      <c r="Q41" s="1057"/>
      <c r="R41" s="1042"/>
      <c r="S41" s="1042"/>
      <c r="T41" s="1024"/>
      <c r="U41" s="1009"/>
      <c r="V41" s="1009"/>
      <c r="W41" s="1009"/>
      <c r="X41" s="1009"/>
      <c r="Y41" s="1009"/>
      <c r="Z41" s="1006"/>
      <c r="AA41" s="1006"/>
      <c r="AB41" s="1006"/>
      <c r="AC41" s="1006"/>
      <c r="AD41" s="1006"/>
      <c r="AE41" s="1006"/>
      <c r="AF41" s="1006"/>
      <c r="AG41" s="715"/>
      <c r="AH41" s="716"/>
      <c r="AI41" s="716"/>
      <c r="AJ41" s="716"/>
      <c r="AK41" s="715"/>
      <c r="AL41" s="717"/>
      <c r="AM41" s="717"/>
      <c r="AN41" s="717"/>
      <c r="AO41" s="717"/>
      <c r="AP41" s="1152"/>
      <c r="AQ41" s="1006"/>
      <c r="AR41" s="718"/>
      <c r="AS41" s="718"/>
      <c r="AT41" s="718"/>
      <c r="AU41" s="718"/>
      <c r="AV41" s="718"/>
      <c r="AW41" s="718"/>
      <c r="AX41" s="1152"/>
      <c r="AY41" s="1006"/>
      <c r="AZ41" s="718"/>
      <c r="BA41" s="718"/>
      <c r="BB41" s="718"/>
      <c r="BC41" s="718"/>
      <c r="BD41" s="718"/>
      <c r="BE41" s="718"/>
      <c r="BF41" s="1152"/>
      <c r="BG41" s="1006"/>
      <c r="BH41" s="718"/>
      <c r="BI41" s="718"/>
      <c r="BJ41" s="718"/>
      <c r="BK41" s="718"/>
      <c r="BL41" s="718"/>
      <c r="BM41" s="718"/>
      <c r="BN41" s="1152"/>
      <c r="BO41" s="1006"/>
      <c r="BP41" s="718"/>
      <c r="BQ41" s="718"/>
      <c r="BR41" s="718"/>
      <c r="BS41" s="718"/>
      <c r="BT41" s="718"/>
      <c r="BU41" s="718"/>
    </row>
    <row r="42" spans="1:73" ht="40.15" customHeight="1" thickTop="1" x14ac:dyDescent="0.25">
      <c r="A42" s="151"/>
      <c r="B42" s="24"/>
      <c r="C42" s="1058" t="s">
        <v>1942</v>
      </c>
      <c r="D42" s="1049" t="s">
        <v>1943</v>
      </c>
      <c r="E42" s="1061">
        <v>610</v>
      </c>
      <c r="F42" s="1064" t="s">
        <v>3751</v>
      </c>
      <c r="G42" s="1049" t="s">
        <v>3752</v>
      </c>
      <c r="H42" s="1043" t="s">
        <v>3753</v>
      </c>
      <c r="I42" s="1049" t="s">
        <v>3752</v>
      </c>
      <c r="J42" s="1043" t="s">
        <v>3049</v>
      </c>
      <c r="K42" s="1049" t="s">
        <v>3734</v>
      </c>
      <c r="L42" s="1043" t="s">
        <v>3735</v>
      </c>
      <c r="M42" s="1049" t="s">
        <v>3736</v>
      </c>
      <c r="N42" s="1046">
        <v>2026004540035</v>
      </c>
      <c r="O42" s="1049" t="s">
        <v>3737</v>
      </c>
      <c r="P42" s="1052" t="s">
        <v>1941</v>
      </c>
      <c r="Q42" s="1055">
        <v>2600</v>
      </c>
      <c r="R42" s="1040" t="s">
        <v>2871</v>
      </c>
      <c r="S42" s="1040"/>
      <c r="T42" s="1022"/>
      <c r="U42" s="1007"/>
      <c r="V42" s="1007"/>
      <c r="W42" s="1007"/>
      <c r="X42" s="1007"/>
      <c r="Y42" s="1007"/>
      <c r="Z42" s="1004">
        <f t="shared" si="5"/>
        <v>0</v>
      </c>
      <c r="AA42" s="1004">
        <f t="shared" si="26"/>
        <v>0</v>
      </c>
      <c r="AB42" s="1004">
        <f t="shared" si="26"/>
        <v>0</v>
      </c>
      <c r="AC42" s="1004">
        <f t="shared" si="26"/>
        <v>0</v>
      </c>
      <c r="AD42" s="1004">
        <f t="shared" si="26"/>
        <v>0</v>
      </c>
      <c r="AE42" s="1004">
        <f t="shared" si="26"/>
        <v>0</v>
      </c>
      <c r="AF42" s="1004">
        <f t="shared" si="26"/>
        <v>0</v>
      </c>
      <c r="AG42" s="714"/>
      <c r="AH42" s="593"/>
      <c r="AI42" s="593"/>
      <c r="AJ42" s="593"/>
      <c r="AK42" s="207"/>
      <c r="AL42" s="208"/>
      <c r="AM42" s="208"/>
      <c r="AN42" s="208"/>
      <c r="AO42" s="208"/>
      <c r="AP42" s="1150">
        <f>+U42</f>
        <v>0</v>
      </c>
      <c r="AQ42" s="1004">
        <f>SUM(AR42:AW45)</f>
        <v>0</v>
      </c>
      <c r="AR42" s="299"/>
      <c r="AS42" s="299"/>
      <c r="AT42" s="299"/>
      <c r="AU42" s="299"/>
      <c r="AV42" s="299"/>
      <c r="AW42" s="299"/>
      <c r="AX42" s="1150">
        <f>+V42</f>
        <v>0</v>
      </c>
      <c r="AY42" s="1004">
        <f>SUM(AZ42:BE45)</f>
        <v>0</v>
      </c>
      <c r="AZ42" s="299"/>
      <c r="BA42" s="299"/>
      <c r="BB42" s="299"/>
      <c r="BC42" s="299"/>
      <c r="BD42" s="299"/>
      <c r="BE42" s="299"/>
      <c r="BF42" s="1150">
        <f>+W42</f>
        <v>0</v>
      </c>
      <c r="BG42" s="1004">
        <f>SUM(BH42:BM45)</f>
        <v>0</v>
      </c>
      <c r="BH42" s="299"/>
      <c r="BI42" s="299"/>
      <c r="BJ42" s="299"/>
      <c r="BK42" s="299"/>
      <c r="BL42" s="299"/>
      <c r="BM42" s="299"/>
      <c r="BN42" s="1150">
        <f>+X42</f>
        <v>0</v>
      </c>
      <c r="BO42" s="1004">
        <f>SUM(BP42:BU45)</f>
        <v>0</v>
      </c>
      <c r="BP42" s="299"/>
      <c r="BQ42" s="299"/>
      <c r="BR42" s="299"/>
      <c r="BS42" s="299"/>
      <c r="BT42" s="299"/>
      <c r="BU42" s="299"/>
    </row>
    <row r="43" spans="1:73" ht="40.15" customHeight="1" x14ac:dyDescent="0.25">
      <c r="A43" s="151"/>
      <c r="B43" s="24"/>
      <c r="C43" s="1059"/>
      <c r="D43" s="1050"/>
      <c r="E43" s="1062"/>
      <c r="F43" s="1065"/>
      <c r="G43" s="1050"/>
      <c r="H43" s="1044"/>
      <c r="I43" s="1050"/>
      <c r="J43" s="1044"/>
      <c r="K43" s="1050"/>
      <c r="L43" s="1044"/>
      <c r="M43" s="1050"/>
      <c r="N43" s="1047"/>
      <c r="O43" s="1050"/>
      <c r="P43" s="1053"/>
      <c r="Q43" s="1056"/>
      <c r="R43" s="1041"/>
      <c r="S43" s="1041"/>
      <c r="T43" s="1023"/>
      <c r="U43" s="1008"/>
      <c r="V43" s="1008"/>
      <c r="W43" s="1008"/>
      <c r="X43" s="1008"/>
      <c r="Y43" s="1008"/>
      <c r="Z43" s="1005"/>
      <c r="AA43" s="1005"/>
      <c r="AB43" s="1005"/>
      <c r="AC43" s="1005"/>
      <c r="AD43" s="1005"/>
      <c r="AE43" s="1005"/>
      <c r="AF43" s="1005"/>
      <c r="AG43" s="479"/>
      <c r="AH43" s="592"/>
      <c r="AI43" s="592"/>
      <c r="AJ43" s="592"/>
      <c r="AK43" s="196"/>
      <c r="AL43" s="197"/>
      <c r="AM43" s="197"/>
      <c r="AN43" s="197"/>
      <c r="AO43" s="197"/>
      <c r="AP43" s="1151"/>
      <c r="AQ43" s="1005"/>
      <c r="AR43" s="282"/>
      <c r="AS43" s="282"/>
      <c r="AT43" s="282"/>
      <c r="AU43" s="282"/>
      <c r="AV43" s="282"/>
      <c r="AW43" s="282"/>
      <c r="AX43" s="1151"/>
      <c r="AY43" s="1005"/>
      <c r="AZ43" s="282"/>
      <c r="BA43" s="282"/>
      <c r="BB43" s="282"/>
      <c r="BC43" s="282"/>
      <c r="BD43" s="282"/>
      <c r="BE43" s="282"/>
      <c r="BF43" s="1151"/>
      <c r="BG43" s="1005"/>
      <c r="BH43" s="282"/>
      <c r="BI43" s="282"/>
      <c r="BJ43" s="282"/>
      <c r="BK43" s="282"/>
      <c r="BL43" s="282"/>
      <c r="BM43" s="282"/>
      <c r="BN43" s="1151"/>
      <c r="BO43" s="1005"/>
      <c r="BP43" s="282"/>
      <c r="BQ43" s="282"/>
      <c r="BR43" s="282"/>
      <c r="BS43" s="282"/>
      <c r="BT43" s="282"/>
      <c r="BU43" s="282"/>
    </row>
    <row r="44" spans="1:73" ht="40.15" customHeight="1" x14ac:dyDescent="0.25">
      <c r="A44" s="151"/>
      <c r="B44" s="24"/>
      <c r="C44" s="1059"/>
      <c r="D44" s="1050"/>
      <c r="E44" s="1062"/>
      <c r="F44" s="1065"/>
      <c r="G44" s="1050"/>
      <c r="H44" s="1044"/>
      <c r="I44" s="1050"/>
      <c r="J44" s="1044"/>
      <c r="K44" s="1050"/>
      <c r="L44" s="1044"/>
      <c r="M44" s="1050"/>
      <c r="N44" s="1047"/>
      <c r="O44" s="1050"/>
      <c r="P44" s="1053"/>
      <c r="Q44" s="1056"/>
      <c r="R44" s="1041"/>
      <c r="S44" s="1041"/>
      <c r="T44" s="1023"/>
      <c r="U44" s="1008"/>
      <c r="V44" s="1008"/>
      <c r="W44" s="1008"/>
      <c r="X44" s="1008"/>
      <c r="Y44" s="1008"/>
      <c r="Z44" s="1005"/>
      <c r="AA44" s="1005"/>
      <c r="AB44" s="1005"/>
      <c r="AC44" s="1005"/>
      <c r="AD44" s="1005"/>
      <c r="AE44" s="1005"/>
      <c r="AF44" s="1005"/>
      <c r="AG44" s="196"/>
      <c r="AH44" s="592"/>
      <c r="AI44" s="592"/>
      <c r="AJ44" s="592"/>
      <c r="AK44" s="196"/>
      <c r="AL44" s="197"/>
      <c r="AM44" s="197"/>
      <c r="AN44" s="197"/>
      <c r="AO44" s="197"/>
      <c r="AP44" s="1151"/>
      <c r="AQ44" s="1005"/>
      <c r="AR44" s="282"/>
      <c r="AS44" s="282"/>
      <c r="AT44" s="282"/>
      <c r="AU44" s="282"/>
      <c r="AV44" s="282"/>
      <c r="AW44" s="282"/>
      <c r="AX44" s="1151"/>
      <c r="AY44" s="1005"/>
      <c r="AZ44" s="282"/>
      <c r="BA44" s="282"/>
      <c r="BB44" s="282"/>
      <c r="BC44" s="282"/>
      <c r="BD44" s="282"/>
      <c r="BE44" s="282"/>
      <c r="BF44" s="1151"/>
      <c r="BG44" s="1005"/>
      <c r="BH44" s="282"/>
      <c r="BI44" s="282"/>
      <c r="BJ44" s="282"/>
      <c r="BK44" s="282"/>
      <c r="BL44" s="282"/>
      <c r="BM44" s="282"/>
      <c r="BN44" s="1151"/>
      <c r="BO44" s="1005"/>
      <c r="BP44" s="282"/>
      <c r="BQ44" s="282"/>
      <c r="BR44" s="282"/>
      <c r="BS44" s="282"/>
      <c r="BT44" s="282"/>
      <c r="BU44" s="282"/>
    </row>
    <row r="45" spans="1:73" ht="40.15" customHeight="1" thickBot="1" x14ac:dyDescent="0.3">
      <c r="A45" s="151"/>
      <c r="B45" s="24"/>
      <c r="C45" s="1060"/>
      <c r="D45" s="1051"/>
      <c r="E45" s="1063"/>
      <c r="F45" s="1066"/>
      <c r="G45" s="1051"/>
      <c r="H45" s="1045"/>
      <c r="I45" s="1051"/>
      <c r="J45" s="1045"/>
      <c r="K45" s="1051"/>
      <c r="L45" s="1045"/>
      <c r="M45" s="1051"/>
      <c r="N45" s="1048"/>
      <c r="O45" s="1051"/>
      <c r="P45" s="1054"/>
      <c r="Q45" s="1057"/>
      <c r="R45" s="1042"/>
      <c r="S45" s="1042"/>
      <c r="T45" s="1024"/>
      <c r="U45" s="1009"/>
      <c r="V45" s="1009"/>
      <c r="W45" s="1009"/>
      <c r="X45" s="1009"/>
      <c r="Y45" s="1009"/>
      <c r="Z45" s="1006"/>
      <c r="AA45" s="1006"/>
      <c r="AB45" s="1006"/>
      <c r="AC45" s="1006"/>
      <c r="AD45" s="1006"/>
      <c r="AE45" s="1006"/>
      <c r="AF45" s="1006"/>
      <c r="AG45" s="715"/>
      <c r="AH45" s="716"/>
      <c r="AI45" s="716"/>
      <c r="AJ45" s="716"/>
      <c r="AK45" s="715"/>
      <c r="AL45" s="717"/>
      <c r="AM45" s="717"/>
      <c r="AN45" s="717"/>
      <c r="AO45" s="717"/>
      <c r="AP45" s="1152"/>
      <c r="AQ45" s="1006"/>
      <c r="AR45" s="718"/>
      <c r="AS45" s="718"/>
      <c r="AT45" s="718"/>
      <c r="AU45" s="718"/>
      <c r="AV45" s="718"/>
      <c r="AW45" s="718"/>
      <c r="AX45" s="1152"/>
      <c r="AY45" s="1006"/>
      <c r="AZ45" s="718"/>
      <c r="BA45" s="718"/>
      <c r="BB45" s="718"/>
      <c r="BC45" s="718"/>
      <c r="BD45" s="718"/>
      <c r="BE45" s="718"/>
      <c r="BF45" s="1152"/>
      <c r="BG45" s="1006"/>
      <c r="BH45" s="718"/>
      <c r="BI45" s="718"/>
      <c r="BJ45" s="718"/>
      <c r="BK45" s="718"/>
      <c r="BL45" s="718"/>
      <c r="BM45" s="718"/>
      <c r="BN45" s="1152"/>
      <c r="BO45" s="1006"/>
      <c r="BP45" s="718"/>
      <c r="BQ45" s="718"/>
      <c r="BR45" s="718"/>
      <c r="BS45" s="718"/>
      <c r="BT45" s="718"/>
      <c r="BU45" s="718"/>
    </row>
    <row r="46" spans="1:73" ht="40.15" customHeight="1" thickTop="1" x14ac:dyDescent="0.25">
      <c r="A46" s="151"/>
      <c r="B46" s="24"/>
      <c r="C46" s="1058" t="s">
        <v>1944</v>
      </c>
      <c r="D46" s="1049" t="s">
        <v>1945</v>
      </c>
      <c r="E46" s="1061">
        <v>611</v>
      </c>
      <c r="F46" s="1064" t="s">
        <v>3754</v>
      </c>
      <c r="G46" s="1049" t="s">
        <v>3755</v>
      </c>
      <c r="H46" s="1043" t="s">
        <v>3756</v>
      </c>
      <c r="I46" s="1049" t="s">
        <v>3755</v>
      </c>
      <c r="J46" s="1043" t="s">
        <v>3049</v>
      </c>
      <c r="K46" s="1049" t="s">
        <v>3734</v>
      </c>
      <c r="L46" s="1043" t="s">
        <v>3735</v>
      </c>
      <c r="M46" s="1049" t="s">
        <v>3736</v>
      </c>
      <c r="N46" s="1046">
        <v>2026004540035</v>
      </c>
      <c r="O46" s="1049" t="s">
        <v>3737</v>
      </c>
      <c r="P46" s="1052" t="s">
        <v>1946</v>
      </c>
      <c r="Q46" s="1055">
        <v>2800</v>
      </c>
      <c r="R46" s="1040" t="s">
        <v>2871</v>
      </c>
      <c r="S46" s="1040"/>
      <c r="T46" s="1022"/>
      <c r="U46" s="1007"/>
      <c r="V46" s="1007"/>
      <c r="W46" s="1007"/>
      <c r="X46" s="1007"/>
      <c r="Y46" s="1007"/>
      <c r="Z46" s="1004">
        <f t="shared" si="5"/>
        <v>0</v>
      </c>
      <c r="AA46" s="1004">
        <f t="shared" si="26"/>
        <v>0</v>
      </c>
      <c r="AB46" s="1004">
        <f t="shared" si="26"/>
        <v>0</v>
      </c>
      <c r="AC46" s="1004">
        <f t="shared" si="26"/>
        <v>0</v>
      </c>
      <c r="AD46" s="1004">
        <f t="shared" si="26"/>
        <v>0</v>
      </c>
      <c r="AE46" s="1004">
        <f t="shared" si="26"/>
        <v>0</v>
      </c>
      <c r="AF46" s="1004">
        <f t="shared" si="26"/>
        <v>0</v>
      </c>
      <c r="AG46" s="714"/>
      <c r="AH46" s="593"/>
      <c r="AI46" s="593"/>
      <c r="AJ46" s="593"/>
      <c r="AK46" s="207"/>
      <c r="AL46" s="208"/>
      <c r="AM46" s="208"/>
      <c r="AN46" s="208"/>
      <c r="AO46" s="208"/>
      <c r="AP46" s="1150">
        <f>+U46</f>
        <v>0</v>
      </c>
      <c r="AQ46" s="1004">
        <f>SUM(AR46:AW49)</f>
        <v>0</v>
      </c>
      <c r="AR46" s="299"/>
      <c r="AS46" s="299"/>
      <c r="AT46" s="299"/>
      <c r="AU46" s="299"/>
      <c r="AV46" s="299"/>
      <c r="AW46" s="299"/>
      <c r="AX46" s="1150">
        <f>+V46</f>
        <v>0</v>
      </c>
      <c r="AY46" s="1004">
        <f>SUM(AZ46:BE49)</f>
        <v>0</v>
      </c>
      <c r="AZ46" s="299"/>
      <c r="BA46" s="299"/>
      <c r="BB46" s="299"/>
      <c r="BC46" s="299"/>
      <c r="BD46" s="299"/>
      <c r="BE46" s="299"/>
      <c r="BF46" s="1150">
        <f>+W46</f>
        <v>0</v>
      </c>
      <c r="BG46" s="1004">
        <f>SUM(BH46:BM49)</f>
        <v>0</v>
      </c>
      <c r="BH46" s="299"/>
      <c r="BI46" s="299"/>
      <c r="BJ46" s="299"/>
      <c r="BK46" s="299"/>
      <c r="BL46" s="299"/>
      <c r="BM46" s="299"/>
      <c r="BN46" s="1150">
        <f>+X46</f>
        <v>0</v>
      </c>
      <c r="BO46" s="1004">
        <f>SUM(BP46:BU49)</f>
        <v>0</v>
      </c>
      <c r="BP46" s="299"/>
      <c r="BQ46" s="299"/>
      <c r="BR46" s="299"/>
      <c r="BS46" s="299"/>
      <c r="BT46" s="299"/>
      <c r="BU46" s="299"/>
    </row>
    <row r="47" spans="1:73" ht="40.15" customHeight="1" x14ac:dyDescent="0.25">
      <c r="A47" s="151"/>
      <c r="B47" s="24"/>
      <c r="C47" s="1059"/>
      <c r="D47" s="1050"/>
      <c r="E47" s="1062"/>
      <c r="F47" s="1065"/>
      <c r="G47" s="1050"/>
      <c r="H47" s="1044"/>
      <c r="I47" s="1050"/>
      <c r="J47" s="1044"/>
      <c r="K47" s="1050"/>
      <c r="L47" s="1044"/>
      <c r="M47" s="1050"/>
      <c r="N47" s="1047"/>
      <c r="O47" s="1050"/>
      <c r="P47" s="1053"/>
      <c r="Q47" s="1056"/>
      <c r="R47" s="1041"/>
      <c r="S47" s="1041"/>
      <c r="T47" s="1023"/>
      <c r="U47" s="1008"/>
      <c r="V47" s="1008"/>
      <c r="W47" s="1008"/>
      <c r="X47" s="1008"/>
      <c r="Y47" s="1008"/>
      <c r="Z47" s="1005"/>
      <c r="AA47" s="1005"/>
      <c r="AB47" s="1005"/>
      <c r="AC47" s="1005"/>
      <c r="AD47" s="1005"/>
      <c r="AE47" s="1005"/>
      <c r="AF47" s="1005"/>
      <c r="AG47" s="479"/>
      <c r="AH47" s="592"/>
      <c r="AI47" s="592"/>
      <c r="AJ47" s="592"/>
      <c r="AK47" s="196"/>
      <c r="AL47" s="197"/>
      <c r="AM47" s="197"/>
      <c r="AN47" s="197"/>
      <c r="AO47" s="197"/>
      <c r="AP47" s="1151"/>
      <c r="AQ47" s="1005"/>
      <c r="AR47" s="282"/>
      <c r="AS47" s="282"/>
      <c r="AT47" s="282"/>
      <c r="AU47" s="282"/>
      <c r="AV47" s="282"/>
      <c r="AW47" s="282"/>
      <c r="AX47" s="1151"/>
      <c r="AY47" s="1005"/>
      <c r="AZ47" s="282"/>
      <c r="BA47" s="282"/>
      <c r="BB47" s="282"/>
      <c r="BC47" s="282"/>
      <c r="BD47" s="282"/>
      <c r="BE47" s="282"/>
      <c r="BF47" s="1151"/>
      <c r="BG47" s="1005"/>
      <c r="BH47" s="282"/>
      <c r="BI47" s="282"/>
      <c r="BJ47" s="282"/>
      <c r="BK47" s="282"/>
      <c r="BL47" s="282"/>
      <c r="BM47" s="282"/>
      <c r="BN47" s="1151"/>
      <c r="BO47" s="1005"/>
      <c r="BP47" s="282"/>
      <c r="BQ47" s="282"/>
      <c r="BR47" s="282"/>
      <c r="BS47" s="282"/>
      <c r="BT47" s="282"/>
      <c r="BU47" s="282"/>
    </row>
    <row r="48" spans="1:73" ht="40.15" customHeight="1" x14ac:dyDescent="0.25">
      <c r="A48" s="151"/>
      <c r="B48" s="24"/>
      <c r="C48" s="1059"/>
      <c r="D48" s="1050"/>
      <c r="E48" s="1062"/>
      <c r="F48" s="1065"/>
      <c r="G48" s="1050"/>
      <c r="H48" s="1044"/>
      <c r="I48" s="1050"/>
      <c r="J48" s="1044"/>
      <c r="K48" s="1050"/>
      <c r="L48" s="1044"/>
      <c r="M48" s="1050"/>
      <c r="N48" s="1047"/>
      <c r="O48" s="1050"/>
      <c r="P48" s="1053"/>
      <c r="Q48" s="1056"/>
      <c r="R48" s="1041"/>
      <c r="S48" s="1041"/>
      <c r="T48" s="1023"/>
      <c r="U48" s="1008"/>
      <c r="V48" s="1008"/>
      <c r="W48" s="1008"/>
      <c r="X48" s="1008"/>
      <c r="Y48" s="1008"/>
      <c r="Z48" s="1005"/>
      <c r="AA48" s="1005"/>
      <c r="AB48" s="1005"/>
      <c r="AC48" s="1005"/>
      <c r="AD48" s="1005"/>
      <c r="AE48" s="1005"/>
      <c r="AF48" s="1005"/>
      <c r="AG48" s="196"/>
      <c r="AH48" s="592"/>
      <c r="AI48" s="592"/>
      <c r="AJ48" s="592"/>
      <c r="AK48" s="196"/>
      <c r="AL48" s="197"/>
      <c r="AM48" s="197"/>
      <c r="AN48" s="197"/>
      <c r="AO48" s="197"/>
      <c r="AP48" s="1151"/>
      <c r="AQ48" s="1005"/>
      <c r="AR48" s="282"/>
      <c r="AS48" s="282"/>
      <c r="AT48" s="282"/>
      <c r="AU48" s="282"/>
      <c r="AV48" s="282"/>
      <c r="AW48" s="282"/>
      <c r="AX48" s="1151"/>
      <c r="AY48" s="1005"/>
      <c r="AZ48" s="282"/>
      <c r="BA48" s="282"/>
      <c r="BB48" s="282"/>
      <c r="BC48" s="282"/>
      <c r="BD48" s="282"/>
      <c r="BE48" s="282"/>
      <c r="BF48" s="1151"/>
      <c r="BG48" s="1005"/>
      <c r="BH48" s="282"/>
      <c r="BI48" s="282"/>
      <c r="BJ48" s="282"/>
      <c r="BK48" s="282"/>
      <c r="BL48" s="282"/>
      <c r="BM48" s="282"/>
      <c r="BN48" s="1151"/>
      <c r="BO48" s="1005"/>
      <c r="BP48" s="282"/>
      <c r="BQ48" s="282"/>
      <c r="BR48" s="282"/>
      <c r="BS48" s="282"/>
      <c r="BT48" s="282"/>
      <c r="BU48" s="282"/>
    </row>
    <row r="49" spans="1:73" ht="40.15" customHeight="1" thickBot="1" x14ac:dyDescent="0.3">
      <c r="A49" s="151"/>
      <c r="B49" s="24"/>
      <c r="C49" s="1060"/>
      <c r="D49" s="1051"/>
      <c r="E49" s="1063"/>
      <c r="F49" s="1066"/>
      <c r="G49" s="1051"/>
      <c r="H49" s="1045"/>
      <c r="I49" s="1051"/>
      <c r="J49" s="1045"/>
      <c r="K49" s="1051"/>
      <c r="L49" s="1045"/>
      <c r="M49" s="1051"/>
      <c r="N49" s="1048"/>
      <c r="O49" s="1051"/>
      <c r="P49" s="1054"/>
      <c r="Q49" s="1057"/>
      <c r="R49" s="1042"/>
      <c r="S49" s="1042"/>
      <c r="T49" s="1024"/>
      <c r="U49" s="1009"/>
      <c r="V49" s="1009"/>
      <c r="W49" s="1009"/>
      <c r="X49" s="1009"/>
      <c r="Y49" s="1009"/>
      <c r="Z49" s="1006"/>
      <c r="AA49" s="1006"/>
      <c r="AB49" s="1006"/>
      <c r="AC49" s="1006"/>
      <c r="AD49" s="1006"/>
      <c r="AE49" s="1006"/>
      <c r="AF49" s="1006"/>
      <c r="AG49" s="715"/>
      <c r="AH49" s="716"/>
      <c r="AI49" s="716"/>
      <c r="AJ49" s="716"/>
      <c r="AK49" s="715"/>
      <c r="AL49" s="717"/>
      <c r="AM49" s="717"/>
      <c r="AN49" s="717"/>
      <c r="AO49" s="717"/>
      <c r="AP49" s="1152"/>
      <c r="AQ49" s="1006"/>
      <c r="AR49" s="718"/>
      <c r="AS49" s="718"/>
      <c r="AT49" s="718"/>
      <c r="AU49" s="718"/>
      <c r="AV49" s="718"/>
      <c r="AW49" s="718"/>
      <c r="AX49" s="1152"/>
      <c r="AY49" s="1006"/>
      <c r="AZ49" s="718"/>
      <c r="BA49" s="718"/>
      <c r="BB49" s="718"/>
      <c r="BC49" s="718"/>
      <c r="BD49" s="718"/>
      <c r="BE49" s="718"/>
      <c r="BF49" s="1152"/>
      <c r="BG49" s="1006"/>
      <c r="BH49" s="718"/>
      <c r="BI49" s="718"/>
      <c r="BJ49" s="718"/>
      <c r="BK49" s="718"/>
      <c r="BL49" s="718"/>
      <c r="BM49" s="718"/>
      <c r="BN49" s="1152"/>
      <c r="BO49" s="1006"/>
      <c r="BP49" s="718"/>
      <c r="BQ49" s="718"/>
      <c r="BR49" s="718"/>
      <c r="BS49" s="718"/>
      <c r="BT49" s="718"/>
      <c r="BU49" s="718"/>
    </row>
    <row r="50" spans="1:73" ht="40.15" customHeight="1" thickTop="1" x14ac:dyDescent="0.25">
      <c r="A50" s="151"/>
      <c r="B50" s="24"/>
      <c r="C50" s="1058" t="s">
        <v>1947</v>
      </c>
      <c r="D50" s="1049" t="s">
        <v>1948</v>
      </c>
      <c r="E50" s="1061">
        <v>612</v>
      </c>
      <c r="F50" s="1064" t="s">
        <v>3751</v>
      </c>
      <c r="G50" s="1049" t="s">
        <v>3752</v>
      </c>
      <c r="H50" s="1043" t="s">
        <v>2956</v>
      </c>
      <c r="I50" s="1049" t="s">
        <v>3752</v>
      </c>
      <c r="J50" s="1043" t="s">
        <v>3049</v>
      </c>
      <c r="K50" s="1049" t="s">
        <v>3734</v>
      </c>
      <c r="L50" s="1043" t="s">
        <v>3735</v>
      </c>
      <c r="M50" s="1049" t="s">
        <v>3736</v>
      </c>
      <c r="N50" s="1046">
        <v>2026004540035</v>
      </c>
      <c r="O50" s="1049" t="s">
        <v>3737</v>
      </c>
      <c r="P50" s="1052" t="s">
        <v>1941</v>
      </c>
      <c r="Q50" s="1055">
        <v>100</v>
      </c>
      <c r="R50" s="1040" t="s">
        <v>2871</v>
      </c>
      <c r="S50" s="1040"/>
      <c r="T50" s="1022"/>
      <c r="U50" s="1007"/>
      <c r="V50" s="1007"/>
      <c r="W50" s="1007"/>
      <c r="X50" s="1007"/>
      <c r="Y50" s="1007"/>
      <c r="Z50" s="1004">
        <f t="shared" si="5"/>
        <v>0</v>
      </c>
      <c r="AA50" s="1004">
        <f t="shared" si="26"/>
        <v>0</v>
      </c>
      <c r="AB50" s="1004">
        <f t="shared" si="26"/>
        <v>0</v>
      </c>
      <c r="AC50" s="1004">
        <f t="shared" si="26"/>
        <v>0</v>
      </c>
      <c r="AD50" s="1004">
        <f t="shared" si="26"/>
        <v>0</v>
      </c>
      <c r="AE50" s="1004">
        <f t="shared" si="26"/>
        <v>0</v>
      </c>
      <c r="AF50" s="1004">
        <f t="shared" si="26"/>
        <v>0</v>
      </c>
      <c r="AG50" s="714"/>
      <c r="AH50" s="593"/>
      <c r="AI50" s="593"/>
      <c r="AJ50" s="593"/>
      <c r="AK50" s="207"/>
      <c r="AL50" s="208"/>
      <c r="AM50" s="208"/>
      <c r="AN50" s="208"/>
      <c r="AO50" s="208"/>
      <c r="AP50" s="1150">
        <f>+U50</f>
        <v>0</v>
      </c>
      <c r="AQ50" s="1004">
        <f>SUM(AR50:AW53)</f>
        <v>0</v>
      </c>
      <c r="AR50" s="299"/>
      <c r="AS50" s="299"/>
      <c r="AT50" s="299"/>
      <c r="AU50" s="299"/>
      <c r="AV50" s="299"/>
      <c r="AW50" s="299"/>
      <c r="AX50" s="1150">
        <f>+V50</f>
        <v>0</v>
      </c>
      <c r="AY50" s="1004">
        <f>SUM(AZ50:BE53)</f>
        <v>0</v>
      </c>
      <c r="AZ50" s="299"/>
      <c r="BA50" s="299"/>
      <c r="BB50" s="299"/>
      <c r="BC50" s="299"/>
      <c r="BD50" s="299"/>
      <c r="BE50" s="299"/>
      <c r="BF50" s="1150">
        <f>+W50</f>
        <v>0</v>
      </c>
      <c r="BG50" s="1004">
        <f>SUM(BH50:BM53)</f>
        <v>0</v>
      </c>
      <c r="BH50" s="299"/>
      <c r="BI50" s="299"/>
      <c r="BJ50" s="299"/>
      <c r="BK50" s="299"/>
      <c r="BL50" s="299"/>
      <c r="BM50" s="299"/>
      <c r="BN50" s="1150">
        <f>+X50</f>
        <v>0</v>
      </c>
      <c r="BO50" s="1004">
        <f>SUM(BP50:BU53)</f>
        <v>0</v>
      </c>
      <c r="BP50" s="299"/>
      <c r="BQ50" s="299"/>
      <c r="BR50" s="299"/>
      <c r="BS50" s="299"/>
      <c r="BT50" s="299"/>
      <c r="BU50" s="299"/>
    </row>
    <row r="51" spans="1:73" ht="40.15" customHeight="1" x14ac:dyDescent="0.25">
      <c r="A51" s="151"/>
      <c r="B51" s="24"/>
      <c r="C51" s="1059"/>
      <c r="D51" s="1050"/>
      <c r="E51" s="1062"/>
      <c r="F51" s="1065"/>
      <c r="G51" s="1050"/>
      <c r="H51" s="1044"/>
      <c r="I51" s="1050"/>
      <c r="J51" s="1044"/>
      <c r="K51" s="1050"/>
      <c r="L51" s="1044"/>
      <c r="M51" s="1050"/>
      <c r="N51" s="1047"/>
      <c r="O51" s="1050"/>
      <c r="P51" s="1053"/>
      <c r="Q51" s="1056"/>
      <c r="R51" s="1041"/>
      <c r="S51" s="1041"/>
      <c r="T51" s="1023"/>
      <c r="U51" s="1008"/>
      <c r="V51" s="1008"/>
      <c r="W51" s="1008"/>
      <c r="X51" s="1008"/>
      <c r="Y51" s="1008"/>
      <c r="Z51" s="1005"/>
      <c r="AA51" s="1005"/>
      <c r="AB51" s="1005"/>
      <c r="AC51" s="1005"/>
      <c r="AD51" s="1005"/>
      <c r="AE51" s="1005"/>
      <c r="AF51" s="1005"/>
      <c r="AG51" s="479"/>
      <c r="AH51" s="592"/>
      <c r="AI51" s="592"/>
      <c r="AJ51" s="592"/>
      <c r="AK51" s="196"/>
      <c r="AL51" s="197"/>
      <c r="AM51" s="197"/>
      <c r="AN51" s="197"/>
      <c r="AO51" s="197"/>
      <c r="AP51" s="1151"/>
      <c r="AQ51" s="1005"/>
      <c r="AR51" s="282"/>
      <c r="AS51" s="282"/>
      <c r="AT51" s="282"/>
      <c r="AU51" s="282"/>
      <c r="AV51" s="282"/>
      <c r="AW51" s="282"/>
      <c r="AX51" s="1151"/>
      <c r="AY51" s="1005"/>
      <c r="AZ51" s="282"/>
      <c r="BA51" s="282"/>
      <c r="BB51" s="282"/>
      <c r="BC51" s="282"/>
      <c r="BD51" s="282"/>
      <c r="BE51" s="282"/>
      <c r="BF51" s="1151"/>
      <c r="BG51" s="1005"/>
      <c r="BH51" s="282"/>
      <c r="BI51" s="282"/>
      <c r="BJ51" s="282"/>
      <c r="BK51" s="282"/>
      <c r="BL51" s="282"/>
      <c r="BM51" s="282"/>
      <c r="BN51" s="1151"/>
      <c r="BO51" s="1005"/>
      <c r="BP51" s="282"/>
      <c r="BQ51" s="282"/>
      <c r="BR51" s="282"/>
      <c r="BS51" s="282"/>
      <c r="BT51" s="282"/>
      <c r="BU51" s="282"/>
    </row>
    <row r="52" spans="1:73" ht="40.15" customHeight="1" x14ac:dyDescent="0.25">
      <c r="A52" s="151"/>
      <c r="B52" s="24"/>
      <c r="C52" s="1059"/>
      <c r="D52" s="1050"/>
      <c r="E52" s="1062"/>
      <c r="F52" s="1065"/>
      <c r="G52" s="1050"/>
      <c r="H52" s="1044"/>
      <c r="I52" s="1050"/>
      <c r="J52" s="1044"/>
      <c r="K52" s="1050"/>
      <c r="L52" s="1044"/>
      <c r="M52" s="1050"/>
      <c r="N52" s="1047"/>
      <c r="O52" s="1050"/>
      <c r="P52" s="1053"/>
      <c r="Q52" s="1056"/>
      <c r="R52" s="1041"/>
      <c r="S52" s="1041"/>
      <c r="T52" s="1023"/>
      <c r="U52" s="1008"/>
      <c r="V52" s="1008"/>
      <c r="W52" s="1008"/>
      <c r="X52" s="1008"/>
      <c r="Y52" s="1008"/>
      <c r="Z52" s="1005"/>
      <c r="AA52" s="1005"/>
      <c r="AB52" s="1005"/>
      <c r="AC52" s="1005"/>
      <c r="AD52" s="1005"/>
      <c r="AE52" s="1005"/>
      <c r="AF52" s="1005"/>
      <c r="AG52" s="196"/>
      <c r="AH52" s="592"/>
      <c r="AI52" s="592"/>
      <c r="AJ52" s="592"/>
      <c r="AK52" s="196"/>
      <c r="AL52" s="197"/>
      <c r="AM52" s="197"/>
      <c r="AN52" s="197"/>
      <c r="AO52" s="197"/>
      <c r="AP52" s="1151"/>
      <c r="AQ52" s="1005"/>
      <c r="AR52" s="282"/>
      <c r="AS52" s="282"/>
      <c r="AT52" s="282"/>
      <c r="AU52" s="282"/>
      <c r="AV52" s="282"/>
      <c r="AW52" s="282"/>
      <c r="AX52" s="1151"/>
      <c r="AY52" s="1005"/>
      <c r="AZ52" s="282"/>
      <c r="BA52" s="282"/>
      <c r="BB52" s="282"/>
      <c r="BC52" s="282"/>
      <c r="BD52" s="282"/>
      <c r="BE52" s="282"/>
      <c r="BF52" s="1151"/>
      <c r="BG52" s="1005"/>
      <c r="BH52" s="282"/>
      <c r="BI52" s="282"/>
      <c r="BJ52" s="282"/>
      <c r="BK52" s="282"/>
      <c r="BL52" s="282"/>
      <c r="BM52" s="282"/>
      <c r="BN52" s="1151"/>
      <c r="BO52" s="1005"/>
      <c r="BP52" s="282"/>
      <c r="BQ52" s="282"/>
      <c r="BR52" s="282"/>
      <c r="BS52" s="282"/>
      <c r="BT52" s="282"/>
      <c r="BU52" s="282"/>
    </row>
    <row r="53" spans="1:73" ht="40.15" customHeight="1" thickBot="1" x14ac:dyDescent="0.3">
      <c r="A53" s="151"/>
      <c r="B53" s="24"/>
      <c r="C53" s="1060"/>
      <c r="D53" s="1051"/>
      <c r="E53" s="1063"/>
      <c r="F53" s="1066"/>
      <c r="G53" s="1051"/>
      <c r="H53" s="1045"/>
      <c r="I53" s="1051"/>
      <c r="J53" s="1045"/>
      <c r="K53" s="1051"/>
      <c r="L53" s="1045"/>
      <c r="M53" s="1051"/>
      <c r="N53" s="1048"/>
      <c r="O53" s="1051"/>
      <c r="P53" s="1054"/>
      <c r="Q53" s="1057"/>
      <c r="R53" s="1042"/>
      <c r="S53" s="1042"/>
      <c r="T53" s="1024"/>
      <c r="U53" s="1009"/>
      <c r="V53" s="1009"/>
      <c r="W53" s="1009"/>
      <c r="X53" s="1009"/>
      <c r="Y53" s="1009"/>
      <c r="Z53" s="1006"/>
      <c r="AA53" s="1006"/>
      <c r="AB53" s="1006"/>
      <c r="AC53" s="1006"/>
      <c r="AD53" s="1006"/>
      <c r="AE53" s="1006"/>
      <c r="AF53" s="1006"/>
      <c r="AG53" s="715"/>
      <c r="AH53" s="716"/>
      <c r="AI53" s="716"/>
      <c r="AJ53" s="716"/>
      <c r="AK53" s="715"/>
      <c r="AL53" s="717"/>
      <c r="AM53" s="717"/>
      <c r="AN53" s="717"/>
      <c r="AO53" s="717"/>
      <c r="AP53" s="1152"/>
      <c r="AQ53" s="1006"/>
      <c r="AR53" s="718"/>
      <c r="AS53" s="718"/>
      <c r="AT53" s="718"/>
      <c r="AU53" s="718"/>
      <c r="AV53" s="718"/>
      <c r="AW53" s="718"/>
      <c r="AX53" s="1152"/>
      <c r="AY53" s="1006"/>
      <c r="AZ53" s="718"/>
      <c r="BA53" s="718"/>
      <c r="BB53" s="718"/>
      <c r="BC53" s="718"/>
      <c r="BD53" s="718"/>
      <c r="BE53" s="718"/>
      <c r="BF53" s="1152"/>
      <c r="BG53" s="1006"/>
      <c r="BH53" s="718"/>
      <c r="BI53" s="718"/>
      <c r="BJ53" s="718"/>
      <c r="BK53" s="718"/>
      <c r="BL53" s="718"/>
      <c r="BM53" s="718"/>
      <c r="BN53" s="1152"/>
      <c r="BO53" s="1006"/>
      <c r="BP53" s="718"/>
      <c r="BQ53" s="718"/>
      <c r="BR53" s="718"/>
      <c r="BS53" s="718"/>
      <c r="BT53" s="718"/>
      <c r="BU53" s="718"/>
    </row>
    <row r="54" spans="1:73" ht="40.15" customHeight="1" thickTop="1" thickBot="1" x14ac:dyDescent="0.3">
      <c r="B54" s="924" t="s">
        <v>1949</v>
      </c>
      <c r="C54" s="938" t="s">
        <v>180</v>
      </c>
      <c r="D54" s="362"/>
      <c r="E54" s="434"/>
      <c r="F54" s="446"/>
      <c r="G54" s="367"/>
      <c r="H54" s="368"/>
      <c r="I54" s="407"/>
      <c r="J54" s="369"/>
      <c r="K54" s="405"/>
      <c r="L54" s="369"/>
      <c r="M54" s="405"/>
      <c r="N54" s="370"/>
      <c r="O54" s="371"/>
      <c r="P54" s="402"/>
      <c r="Q54" s="23"/>
      <c r="R54" s="23"/>
      <c r="S54" s="947"/>
      <c r="T54" s="39"/>
      <c r="U54" s="37"/>
      <c r="V54" s="37"/>
      <c r="W54" s="37"/>
      <c r="X54" s="38"/>
      <c r="Y54" s="38"/>
      <c r="Z54" s="932">
        <f t="shared" si="5"/>
        <v>0</v>
      </c>
      <c r="AA54" s="932">
        <f t="shared" si="5"/>
        <v>0</v>
      </c>
      <c r="AB54" s="932">
        <f t="shared" si="5"/>
        <v>0</v>
      </c>
      <c r="AC54" s="932">
        <f t="shared" si="5"/>
        <v>0</v>
      </c>
      <c r="AD54" s="932">
        <f t="shared" si="5"/>
        <v>0</v>
      </c>
      <c r="AE54" s="932">
        <f t="shared" si="5"/>
        <v>0</v>
      </c>
      <c r="AF54" s="932">
        <f t="shared" si="5"/>
        <v>0</v>
      </c>
      <c r="AG54" s="195"/>
      <c r="AH54" s="195"/>
      <c r="AI54" s="195"/>
      <c r="AJ54" s="195"/>
      <c r="AK54" s="195"/>
      <c r="AL54" s="195"/>
      <c r="AM54" s="195"/>
      <c r="AN54" s="195"/>
      <c r="AO54" s="195"/>
      <c r="AP54" s="18"/>
      <c r="AQ54" s="929">
        <f t="shared" ref="AQ54" si="27">SUM(AQ55:AQ78)</f>
        <v>0</v>
      </c>
      <c r="AR54" s="929">
        <f>SUM(AR55:AR78)</f>
        <v>0</v>
      </c>
      <c r="AS54" s="929">
        <f t="shared" ref="AS54:AW54" si="28">SUM(AS55:AS78)</f>
        <v>0</v>
      </c>
      <c r="AT54" s="929">
        <f t="shared" si="28"/>
        <v>0</v>
      </c>
      <c r="AU54" s="929">
        <f t="shared" si="28"/>
        <v>0</v>
      </c>
      <c r="AV54" s="929">
        <f t="shared" si="28"/>
        <v>0</v>
      </c>
      <c r="AW54" s="929">
        <f t="shared" si="28"/>
        <v>0</v>
      </c>
      <c r="AX54" s="18"/>
      <c r="AY54" s="929">
        <f t="shared" ref="AY54" si="29">SUM(AY55:AY78)</f>
        <v>0</v>
      </c>
      <c r="AZ54" s="929">
        <f>SUM(AZ55:AZ78)</f>
        <v>0</v>
      </c>
      <c r="BA54" s="929">
        <f t="shared" ref="BA54:BE54" si="30">SUM(BA55:BA78)</f>
        <v>0</v>
      </c>
      <c r="BB54" s="929">
        <f t="shared" si="30"/>
        <v>0</v>
      </c>
      <c r="BC54" s="929">
        <f t="shared" si="30"/>
        <v>0</v>
      </c>
      <c r="BD54" s="929">
        <f t="shared" si="30"/>
        <v>0</v>
      </c>
      <c r="BE54" s="929">
        <f t="shared" si="30"/>
        <v>0</v>
      </c>
      <c r="BF54" s="18"/>
      <c r="BG54" s="929">
        <f t="shared" ref="BG54" si="31">SUM(BG55:BG78)</f>
        <v>0</v>
      </c>
      <c r="BH54" s="929">
        <f>SUM(BH55:BH78)</f>
        <v>0</v>
      </c>
      <c r="BI54" s="929">
        <f t="shared" ref="BI54:BM54" si="32">SUM(BI55:BI78)</f>
        <v>0</v>
      </c>
      <c r="BJ54" s="929">
        <f t="shared" si="32"/>
        <v>0</v>
      </c>
      <c r="BK54" s="929">
        <f t="shared" si="32"/>
        <v>0</v>
      </c>
      <c r="BL54" s="929">
        <f t="shared" si="32"/>
        <v>0</v>
      </c>
      <c r="BM54" s="929">
        <f t="shared" si="32"/>
        <v>0</v>
      </c>
      <c r="BN54" s="18"/>
      <c r="BO54" s="929">
        <f t="shared" ref="BO54" si="33">SUM(BO55:BO78)</f>
        <v>0</v>
      </c>
      <c r="BP54" s="929">
        <f>SUM(BP55:BP78)</f>
        <v>0</v>
      </c>
      <c r="BQ54" s="929">
        <f t="shared" ref="BQ54:BU54" si="34">SUM(BQ55:BQ78)</f>
        <v>0</v>
      </c>
      <c r="BR54" s="929">
        <f t="shared" si="34"/>
        <v>0</v>
      </c>
      <c r="BS54" s="929">
        <f t="shared" si="34"/>
        <v>0</v>
      </c>
      <c r="BT54" s="929">
        <f t="shared" si="34"/>
        <v>0</v>
      </c>
      <c r="BU54" s="929">
        <f t="shared" si="34"/>
        <v>0</v>
      </c>
    </row>
    <row r="55" spans="1:73" ht="40.15" customHeight="1" thickTop="1" x14ac:dyDescent="0.25">
      <c r="A55" s="151"/>
      <c r="B55" s="24"/>
      <c r="C55" s="1058" t="s">
        <v>1950</v>
      </c>
      <c r="D55" s="1049" t="s">
        <v>1951</v>
      </c>
      <c r="E55" s="1061">
        <v>613</v>
      </c>
      <c r="F55" s="1064" t="s">
        <v>3742</v>
      </c>
      <c r="G55" s="1049" t="s">
        <v>1957</v>
      </c>
      <c r="H55" s="1043" t="s">
        <v>3672</v>
      </c>
      <c r="I55" s="1049" t="s">
        <v>1957</v>
      </c>
      <c r="J55" s="1043" t="s">
        <v>3049</v>
      </c>
      <c r="K55" s="1049" t="s">
        <v>3734</v>
      </c>
      <c r="L55" s="1043" t="s">
        <v>3735</v>
      </c>
      <c r="M55" s="1049" t="s">
        <v>3736</v>
      </c>
      <c r="N55" s="1046">
        <v>2026004540035</v>
      </c>
      <c r="O55" s="1049" t="s">
        <v>3737</v>
      </c>
      <c r="P55" s="1052" t="s">
        <v>1952</v>
      </c>
      <c r="Q55" s="1055">
        <v>16</v>
      </c>
      <c r="R55" s="1040" t="s">
        <v>2871</v>
      </c>
      <c r="S55" s="1040"/>
      <c r="T55" s="1022"/>
      <c r="U55" s="1007"/>
      <c r="V55" s="1007"/>
      <c r="W55" s="1007"/>
      <c r="X55" s="1007"/>
      <c r="Y55" s="1007"/>
      <c r="Z55" s="1004">
        <f t="shared" si="5"/>
        <v>0</v>
      </c>
      <c r="AA55" s="1004">
        <f t="shared" ref="AA55:AF67" si="35">SUM(AR55:AR58,AZ55:AZ58,BH55:BH58,BP55:BP58)</f>
        <v>0</v>
      </c>
      <c r="AB55" s="1004">
        <f t="shared" si="35"/>
        <v>0</v>
      </c>
      <c r="AC55" s="1004">
        <f t="shared" si="35"/>
        <v>0</v>
      </c>
      <c r="AD55" s="1004">
        <f t="shared" si="35"/>
        <v>0</v>
      </c>
      <c r="AE55" s="1004">
        <f t="shared" si="35"/>
        <v>0</v>
      </c>
      <c r="AF55" s="1004">
        <f t="shared" si="35"/>
        <v>0</v>
      </c>
      <c r="AG55" s="714"/>
      <c r="AH55" s="593"/>
      <c r="AI55" s="593"/>
      <c r="AJ55" s="593"/>
      <c r="AK55" s="207"/>
      <c r="AL55" s="208"/>
      <c r="AM55" s="208"/>
      <c r="AN55" s="208"/>
      <c r="AO55" s="208"/>
      <c r="AP55" s="1150">
        <f>+U55</f>
        <v>0</v>
      </c>
      <c r="AQ55" s="1004">
        <f>SUM(AR55:AW58)</f>
        <v>0</v>
      </c>
      <c r="AR55" s="299"/>
      <c r="AS55" s="299"/>
      <c r="AT55" s="299"/>
      <c r="AU55" s="299"/>
      <c r="AV55" s="299"/>
      <c r="AW55" s="299"/>
      <c r="AX55" s="1150">
        <f>+V55</f>
        <v>0</v>
      </c>
      <c r="AY55" s="1004">
        <f>SUM(AZ55:BE58)</f>
        <v>0</v>
      </c>
      <c r="AZ55" s="299"/>
      <c r="BA55" s="299"/>
      <c r="BB55" s="299"/>
      <c r="BC55" s="299"/>
      <c r="BD55" s="299"/>
      <c r="BE55" s="299"/>
      <c r="BF55" s="1150">
        <f>+W55</f>
        <v>0</v>
      </c>
      <c r="BG55" s="1004">
        <f>SUM(BH55:BM58)</f>
        <v>0</v>
      </c>
      <c r="BH55" s="299"/>
      <c r="BI55" s="299"/>
      <c r="BJ55" s="299"/>
      <c r="BK55" s="299"/>
      <c r="BL55" s="299"/>
      <c r="BM55" s="299"/>
      <c r="BN55" s="1150">
        <f>+X55</f>
        <v>0</v>
      </c>
      <c r="BO55" s="1004">
        <f>SUM(BP55:BU58)</f>
        <v>0</v>
      </c>
      <c r="BP55" s="299"/>
      <c r="BQ55" s="299"/>
      <c r="BR55" s="299"/>
      <c r="BS55" s="299"/>
      <c r="BT55" s="299"/>
      <c r="BU55" s="299"/>
    </row>
    <row r="56" spans="1:73" ht="40.15" customHeight="1" x14ac:dyDescent="0.25">
      <c r="A56" s="151"/>
      <c r="B56" s="24"/>
      <c r="C56" s="1059"/>
      <c r="D56" s="1050"/>
      <c r="E56" s="1062"/>
      <c r="F56" s="1065"/>
      <c r="G56" s="1050"/>
      <c r="H56" s="1044"/>
      <c r="I56" s="1050"/>
      <c r="J56" s="1044"/>
      <c r="K56" s="1050"/>
      <c r="L56" s="1044"/>
      <c r="M56" s="1050"/>
      <c r="N56" s="1047"/>
      <c r="O56" s="1050"/>
      <c r="P56" s="1053"/>
      <c r="Q56" s="1056"/>
      <c r="R56" s="1041"/>
      <c r="S56" s="1041"/>
      <c r="T56" s="1023"/>
      <c r="U56" s="1008"/>
      <c r="V56" s="1008"/>
      <c r="W56" s="1008"/>
      <c r="X56" s="1008"/>
      <c r="Y56" s="1008"/>
      <c r="Z56" s="1005"/>
      <c r="AA56" s="1005"/>
      <c r="AB56" s="1005"/>
      <c r="AC56" s="1005"/>
      <c r="AD56" s="1005"/>
      <c r="AE56" s="1005"/>
      <c r="AF56" s="1005"/>
      <c r="AG56" s="479"/>
      <c r="AH56" s="592"/>
      <c r="AI56" s="592"/>
      <c r="AJ56" s="592"/>
      <c r="AK56" s="196"/>
      <c r="AL56" s="197"/>
      <c r="AM56" s="197"/>
      <c r="AN56" s="197"/>
      <c r="AO56" s="197"/>
      <c r="AP56" s="1151"/>
      <c r="AQ56" s="1005"/>
      <c r="AR56" s="282"/>
      <c r="AS56" s="282"/>
      <c r="AT56" s="282"/>
      <c r="AU56" s="282"/>
      <c r="AV56" s="282"/>
      <c r="AW56" s="282"/>
      <c r="AX56" s="1151"/>
      <c r="AY56" s="1005"/>
      <c r="AZ56" s="282"/>
      <c r="BA56" s="282"/>
      <c r="BB56" s="282"/>
      <c r="BC56" s="282"/>
      <c r="BD56" s="282"/>
      <c r="BE56" s="282"/>
      <c r="BF56" s="1151"/>
      <c r="BG56" s="1005"/>
      <c r="BH56" s="282"/>
      <c r="BI56" s="282"/>
      <c r="BJ56" s="282"/>
      <c r="BK56" s="282"/>
      <c r="BL56" s="282"/>
      <c r="BM56" s="282"/>
      <c r="BN56" s="1151"/>
      <c r="BO56" s="1005"/>
      <c r="BP56" s="282"/>
      <c r="BQ56" s="282"/>
      <c r="BR56" s="282"/>
      <c r="BS56" s="282"/>
      <c r="BT56" s="282"/>
      <c r="BU56" s="282"/>
    </row>
    <row r="57" spans="1:73" ht="40.15" customHeight="1" x14ac:dyDescent="0.25">
      <c r="A57" s="151"/>
      <c r="B57" s="24"/>
      <c r="C57" s="1059"/>
      <c r="D57" s="1050"/>
      <c r="E57" s="1062"/>
      <c r="F57" s="1065"/>
      <c r="G57" s="1050"/>
      <c r="H57" s="1044"/>
      <c r="I57" s="1050"/>
      <c r="J57" s="1044"/>
      <c r="K57" s="1050"/>
      <c r="L57" s="1044"/>
      <c r="M57" s="1050"/>
      <c r="N57" s="1047"/>
      <c r="O57" s="1050"/>
      <c r="P57" s="1053"/>
      <c r="Q57" s="1056"/>
      <c r="R57" s="1041"/>
      <c r="S57" s="1041"/>
      <c r="T57" s="1023"/>
      <c r="U57" s="1008"/>
      <c r="V57" s="1008"/>
      <c r="W57" s="1008"/>
      <c r="X57" s="1008"/>
      <c r="Y57" s="1008"/>
      <c r="Z57" s="1005"/>
      <c r="AA57" s="1005"/>
      <c r="AB57" s="1005"/>
      <c r="AC57" s="1005"/>
      <c r="AD57" s="1005"/>
      <c r="AE57" s="1005"/>
      <c r="AF57" s="1005"/>
      <c r="AG57" s="196"/>
      <c r="AH57" s="592"/>
      <c r="AI57" s="592"/>
      <c r="AJ57" s="592"/>
      <c r="AK57" s="196"/>
      <c r="AL57" s="197"/>
      <c r="AM57" s="197"/>
      <c r="AN57" s="197"/>
      <c r="AO57" s="197"/>
      <c r="AP57" s="1151"/>
      <c r="AQ57" s="1005"/>
      <c r="AR57" s="282"/>
      <c r="AS57" s="282"/>
      <c r="AT57" s="282"/>
      <c r="AU57" s="282"/>
      <c r="AV57" s="282"/>
      <c r="AW57" s="282"/>
      <c r="AX57" s="1151"/>
      <c r="AY57" s="1005"/>
      <c r="AZ57" s="282"/>
      <c r="BA57" s="282"/>
      <c r="BB57" s="282"/>
      <c r="BC57" s="282"/>
      <c r="BD57" s="282"/>
      <c r="BE57" s="282"/>
      <c r="BF57" s="1151"/>
      <c r="BG57" s="1005"/>
      <c r="BH57" s="282"/>
      <c r="BI57" s="282"/>
      <c r="BJ57" s="282"/>
      <c r="BK57" s="282"/>
      <c r="BL57" s="282"/>
      <c r="BM57" s="282"/>
      <c r="BN57" s="1151"/>
      <c r="BO57" s="1005"/>
      <c r="BP57" s="282"/>
      <c r="BQ57" s="282"/>
      <c r="BR57" s="282"/>
      <c r="BS57" s="282"/>
      <c r="BT57" s="282"/>
      <c r="BU57" s="282"/>
    </row>
    <row r="58" spans="1:73" ht="40.15" customHeight="1" thickBot="1" x14ac:dyDescent="0.3">
      <c r="A58" s="151"/>
      <c r="B58" s="24"/>
      <c r="C58" s="1060"/>
      <c r="D58" s="1051"/>
      <c r="E58" s="1063"/>
      <c r="F58" s="1066"/>
      <c r="G58" s="1051"/>
      <c r="H58" s="1045"/>
      <c r="I58" s="1051"/>
      <c r="J58" s="1045"/>
      <c r="K58" s="1051"/>
      <c r="L58" s="1045"/>
      <c r="M58" s="1051"/>
      <c r="N58" s="1048"/>
      <c r="O58" s="1051"/>
      <c r="P58" s="1054"/>
      <c r="Q58" s="1057"/>
      <c r="R58" s="1042"/>
      <c r="S58" s="1042"/>
      <c r="T58" s="1024"/>
      <c r="U58" s="1009"/>
      <c r="V58" s="1009"/>
      <c r="W58" s="1009"/>
      <c r="X58" s="1009"/>
      <c r="Y58" s="1009"/>
      <c r="Z58" s="1006"/>
      <c r="AA58" s="1006"/>
      <c r="AB58" s="1006"/>
      <c r="AC58" s="1006"/>
      <c r="AD58" s="1006"/>
      <c r="AE58" s="1006"/>
      <c r="AF58" s="1006"/>
      <c r="AG58" s="715"/>
      <c r="AH58" s="716"/>
      <c r="AI58" s="716"/>
      <c r="AJ58" s="716"/>
      <c r="AK58" s="715"/>
      <c r="AL58" s="717"/>
      <c r="AM58" s="717"/>
      <c r="AN58" s="717"/>
      <c r="AO58" s="717"/>
      <c r="AP58" s="1152"/>
      <c r="AQ58" s="1006"/>
      <c r="AR58" s="718"/>
      <c r="AS58" s="718"/>
      <c r="AT58" s="718"/>
      <c r="AU58" s="718"/>
      <c r="AV58" s="718"/>
      <c r="AW58" s="718"/>
      <c r="AX58" s="1152"/>
      <c r="AY58" s="1006"/>
      <c r="AZ58" s="718"/>
      <c r="BA58" s="718"/>
      <c r="BB58" s="718"/>
      <c r="BC58" s="718"/>
      <c r="BD58" s="718"/>
      <c r="BE58" s="718"/>
      <c r="BF58" s="1152"/>
      <c r="BG58" s="1006"/>
      <c r="BH58" s="718"/>
      <c r="BI58" s="718"/>
      <c r="BJ58" s="718"/>
      <c r="BK58" s="718"/>
      <c r="BL58" s="718"/>
      <c r="BM58" s="718"/>
      <c r="BN58" s="1152"/>
      <c r="BO58" s="1006"/>
      <c r="BP58" s="718"/>
      <c r="BQ58" s="718"/>
      <c r="BR58" s="718"/>
      <c r="BS58" s="718"/>
      <c r="BT58" s="718"/>
      <c r="BU58" s="718"/>
    </row>
    <row r="59" spans="1:73" ht="40.15" customHeight="1" thickTop="1" x14ac:dyDescent="0.25">
      <c r="A59" s="151"/>
      <c r="B59" s="24"/>
      <c r="C59" s="1058" t="s">
        <v>1953</v>
      </c>
      <c r="D59" s="1049" t="s">
        <v>1954</v>
      </c>
      <c r="E59" s="1061">
        <v>614</v>
      </c>
      <c r="F59" s="1064" t="s">
        <v>3742</v>
      </c>
      <c r="G59" s="1049" t="s">
        <v>1957</v>
      </c>
      <c r="H59" s="1043" t="s">
        <v>3672</v>
      </c>
      <c r="I59" s="1049" t="s">
        <v>1957</v>
      </c>
      <c r="J59" s="1043" t="s">
        <v>3049</v>
      </c>
      <c r="K59" s="1049" t="s">
        <v>3734</v>
      </c>
      <c r="L59" s="1043" t="s">
        <v>3735</v>
      </c>
      <c r="M59" s="1049" t="s">
        <v>3736</v>
      </c>
      <c r="N59" s="1046">
        <v>2026004540035</v>
      </c>
      <c r="O59" s="1049" t="s">
        <v>3737</v>
      </c>
      <c r="P59" s="1052" t="s">
        <v>1927</v>
      </c>
      <c r="Q59" s="1055">
        <v>16</v>
      </c>
      <c r="R59" s="1040" t="s">
        <v>2871</v>
      </c>
      <c r="S59" s="1040"/>
      <c r="T59" s="1022"/>
      <c r="U59" s="1007"/>
      <c r="V59" s="1007"/>
      <c r="W59" s="1007"/>
      <c r="X59" s="1007"/>
      <c r="Y59" s="1007"/>
      <c r="Z59" s="1004">
        <f t="shared" si="5"/>
        <v>0</v>
      </c>
      <c r="AA59" s="1004">
        <f t="shared" si="35"/>
        <v>0</v>
      </c>
      <c r="AB59" s="1004">
        <f t="shared" si="35"/>
        <v>0</v>
      </c>
      <c r="AC59" s="1004">
        <f t="shared" si="35"/>
        <v>0</v>
      </c>
      <c r="AD59" s="1004">
        <f t="shared" si="35"/>
        <v>0</v>
      </c>
      <c r="AE59" s="1004">
        <f t="shared" si="35"/>
        <v>0</v>
      </c>
      <c r="AF59" s="1004">
        <f t="shared" si="35"/>
        <v>0</v>
      </c>
      <c r="AG59" s="714"/>
      <c r="AH59" s="593"/>
      <c r="AI59" s="593"/>
      <c r="AJ59" s="593"/>
      <c r="AK59" s="207"/>
      <c r="AL59" s="208"/>
      <c r="AM59" s="208"/>
      <c r="AN59" s="208"/>
      <c r="AO59" s="208"/>
      <c r="AP59" s="1150">
        <f>+U59</f>
        <v>0</v>
      </c>
      <c r="AQ59" s="1004">
        <f>SUM(AR59:AW62)</f>
        <v>0</v>
      </c>
      <c r="AR59" s="299"/>
      <c r="AS59" s="299"/>
      <c r="AT59" s="299"/>
      <c r="AU59" s="299"/>
      <c r="AV59" s="299"/>
      <c r="AW59" s="299"/>
      <c r="AX59" s="1150">
        <f>+V59</f>
        <v>0</v>
      </c>
      <c r="AY59" s="1004">
        <f>SUM(AZ59:BE62)</f>
        <v>0</v>
      </c>
      <c r="AZ59" s="299"/>
      <c r="BA59" s="299"/>
      <c r="BB59" s="299"/>
      <c r="BC59" s="299"/>
      <c r="BD59" s="299"/>
      <c r="BE59" s="299"/>
      <c r="BF59" s="1150">
        <f>+W59</f>
        <v>0</v>
      </c>
      <c r="BG59" s="1004">
        <f>SUM(BH59:BM62)</f>
        <v>0</v>
      </c>
      <c r="BH59" s="299"/>
      <c r="BI59" s="299"/>
      <c r="BJ59" s="299"/>
      <c r="BK59" s="299"/>
      <c r="BL59" s="299"/>
      <c r="BM59" s="299"/>
      <c r="BN59" s="1150">
        <f>+X59</f>
        <v>0</v>
      </c>
      <c r="BO59" s="1004">
        <f>SUM(BP59:BU62)</f>
        <v>0</v>
      </c>
      <c r="BP59" s="299"/>
      <c r="BQ59" s="299"/>
      <c r="BR59" s="299"/>
      <c r="BS59" s="299"/>
      <c r="BT59" s="299"/>
      <c r="BU59" s="299"/>
    </row>
    <row r="60" spans="1:73" ht="40.15" customHeight="1" x14ac:dyDescent="0.25">
      <c r="A60" s="151"/>
      <c r="B60" s="24"/>
      <c r="C60" s="1059"/>
      <c r="D60" s="1050"/>
      <c r="E60" s="1062"/>
      <c r="F60" s="1065"/>
      <c r="G60" s="1050"/>
      <c r="H60" s="1044"/>
      <c r="I60" s="1050"/>
      <c r="J60" s="1044"/>
      <c r="K60" s="1050"/>
      <c r="L60" s="1044"/>
      <c r="M60" s="1050"/>
      <c r="N60" s="1047"/>
      <c r="O60" s="1050"/>
      <c r="P60" s="1053"/>
      <c r="Q60" s="1056"/>
      <c r="R60" s="1041"/>
      <c r="S60" s="1041"/>
      <c r="T60" s="1023"/>
      <c r="U60" s="1008"/>
      <c r="V60" s="1008"/>
      <c r="W60" s="1008"/>
      <c r="X60" s="1008"/>
      <c r="Y60" s="1008"/>
      <c r="Z60" s="1005"/>
      <c r="AA60" s="1005"/>
      <c r="AB60" s="1005"/>
      <c r="AC60" s="1005"/>
      <c r="AD60" s="1005"/>
      <c r="AE60" s="1005"/>
      <c r="AF60" s="1005"/>
      <c r="AG60" s="479"/>
      <c r="AH60" s="592"/>
      <c r="AI60" s="592"/>
      <c r="AJ60" s="592"/>
      <c r="AK60" s="196"/>
      <c r="AL60" s="197"/>
      <c r="AM60" s="197"/>
      <c r="AN60" s="197"/>
      <c r="AO60" s="197"/>
      <c r="AP60" s="1151"/>
      <c r="AQ60" s="1005"/>
      <c r="AR60" s="282"/>
      <c r="AS60" s="282"/>
      <c r="AT60" s="282"/>
      <c r="AU60" s="282"/>
      <c r="AV60" s="282"/>
      <c r="AW60" s="282"/>
      <c r="AX60" s="1151"/>
      <c r="AY60" s="1005"/>
      <c r="AZ60" s="282"/>
      <c r="BA60" s="282"/>
      <c r="BB60" s="282"/>
      <c r="BC60" s="282"/>
      <c r="BD60" s="282"/>
      <c r="BE60" s="282"/>
      <c r="BF60" s="1151"/>
      <c r="BG60" s="1005"/>
      <c r="BH60" s="282"/>
      <c r="BI60" s="282"/>
      <c r="BJ60" s="282"/>
      <c r="BK60" s="282"/>
      <c r="BL60" s="282"/>
      <c r="BM60" s="282"/>
      <c r="BN60" s="1151"/>
      <c r="BO60" s="1005"/>
      <c r="BP60" s="282"/>
      <c r="BQ60" s="282"/>
      <c r="BR60" s="282"/>
      <c r="BS60" s="282"/>
      <c r="BT60" s="282"/>
      <c r="BU60" s="282"/>
    </row>
    <row r="61" spans="1:73" ht="40.15" customHeight="1" x14ac:dyDescent="0.25">
      <c r="A61" s="151"/>
      <c r="B61" s="24"/>
      <c r="C61" s="1059"/>
      <c r="D61" s="1050"/>
      <c r="E61" s="1062"/>
      <c r="F61" s="1065"/>
      <c r="G61" s="1050"/>
      <c r="H61" s="1044"/>
      <c r="I61" s="1050"/>
      <c r="J61" s="1044"/>
      <c r="K61" s="1050"/>
      <c r="L61" s="1044"/>
      <c r="M61" s="1050"/>
      <c r="N61" s="1047"/>
      <c r="O61" s="1050"/>
      <c r="P61" s="1053"/>
      <c r="Q61" s="1056"/>
      <c r="R61" s="1041"/>
      <c r="S61" s="1041"/>
      <c r="T61" s="1023"/>
      <c r="U61" s="1008"/>
      <c r="V61" s="1008"/>
      <c r="W61" s="1008"/>
      <c r="X61" s="1008"/>
      <c r="Y61" s="1008"/>
      <c r="Z61" s="1005"/>
      <c r="AA61" s="1005"/>
      <c r="AB61" s="1005"/>
      <c r="AC61" s="1005"/>
      <c r="AD61" s="1005"/>
      <c r="AE61" s="1005"/>
      <c r="AF61" s="1005"/>
      <c r="AG61" s="196"/>
      <c r="AH61" s="592"/>
      <c r="AI61" s="592"/>
      <c r="AJ61" s="592"/>
      <c r="AK61" s="196"/>
      <c r="AL61" s="197"/>
      <c r="AM61" s="197"/>
      <c r="AN61" s="197"/>
      <c r="AO61" s="197"/>
      <c r="AP61" s="1151"/>
      <c r="AQ61" s="1005"/>
      <c r="AR61" s="282"/>
      <c r="AS61" s="282"/>
      <c r="AT61" s="282"/>
      <c r="AU61" s="282"/>
      <c r="AV61" s="282"/>
      <c r="AW61" s="282"/>
      <c r="AX61" s="1151"/>
      <c r="AY61" s="1005"/>
      <c r="AZ61" s="282"/>
      <c r="BA61" s="282"/>
      <c r="BB61" s="282"/>
      <c r="BC61" s="282"/>
      <c r="BD61" s="282"/>
      <c r="BE61" s="282"/>
      <c r="BF61" s="1151"/>
      <c r="BG61" s="1005"/>
      <c r="BH61" s="282"/>
      <c r="BI61" s="282"/>
      <c r="BJ61" s="282"/>
      <c r="BK61" s="282"/>
      <c r="BL61" s="282"/>
      <c r="BM61" s="282"/>
      <c r="BN61" s="1151"/>
      <c r="BO61" s="1005"/>
      <c r="BP61" s="282"/>
      <c r="BQ61" s="282"/>
      <c r="BR61" s="282"/>
      <c r="BS61" s="282"/>
      <c r="BT61" s="282"/>
      <c r="BU61" s="282"/>
    </row>
    <row r="62" spans="1:73" ht="40.15" customHeight="1" thickBot="1" x14ac:dyDescent="0.3">
      <c r="A62" s="151"/>
      <c r="B62" s="24"/>
      <c r="C62" s="1060"/>
      <c r="D62" s="1051"/>
      <c r="E62" s="1063"/>
      <c r="F62" s="1066"/>
      <c r="G62" s="1051"/>
      <c r="H62" s="1045"/>
      <c r="I62" s="1051"/>
      <c r="J62" s="1045"/>
      <c r="K62" s="1051"/>
      <c r="L62" s="1045"/>
      <c r="M62" s="1051"/>
      <c r="N62" s="1048"/>
      <c r="O62" s="1051"/>
      <c r="P62" s="1054"/>
      <c r="Q62" s="1057"/>
      <c r="R62" s="1042"/>
      <c r="S62" s="1042"/>
      <c r="T62" s="1024"/>
      <c r="U62" s="1009"/>
      <c r="V62" s="1009"/>
      <c r="W62" s="1009"/>
      <c r="X62" s="1009"/>
      <c r="Y62" s="1009"/>
      <c r="Z62" s="1006"/>
      <c r="AA62" s="1006"/>
      <c r="AB62" s="1006"/>
      <c r="AC62" s="1006"/>
      <c r="AD62" s="1006"/>
      <c r="AE62" s="1006"/>
      <c r="AF62" s="1006"/>
      <c r="AG62" s="715"/>
      <c r="AH62" s="716"/>
      <c r="AI62" s="716"/>
      <c r="AJ62" s="716"/>
      <c r="AK62" s="715"/>
      <c r="AL62" s="717"/>
      <c r="AM62" s="717"/>
      <c r="AN62" s="717"/>
      <c r="AO62" s="717"/>
      <c r="AP62" s="1152"/>
      <c r="AQ62" s="1006"/>
      <c r="AR62" s="718"/>
      <c r="AS62" s="718"/>
      <c r="AT62" s="718"/>
      <c r="AU62" s="718"/>
      <c r="AV62" s="718"/>
      <c r="AW62" s="718"/>
      <c r="AX62" s="1152"/>
      <c r="AY62" s="1006"/>
      <c r="AZ62" s="718"/>
      <c r="BA62" s="718"/>
      <c r="BB62" s="718"/>
      <c r="BC62" s="718"/>
      <c r="BD62" s="718"/>
      <c r="BE62" s="718"/>
      <c r="BF62" s="1152"/>
      <c r="BG62" s="1006"/>
      <c r="BH62" s="718"/>
      <c r="BI62" s="718"/>
      <c r="BJ62" s="718"/>
      <c r="BK62" s="718"/>
      <c r="BL62" s="718"/>
      <c r="BM62" s="718"/>
      <c r="BN62" s="1152"/>
      <c r="BO62" s="1006"/>
      <c r="BP62" s="718"/>
      <c r="BQ62" s="718"/>
      <c r="BR62" s="718"/>
      <c r="BS62" s="718"/>
      <c r="BT62" s="718"/>
      <c r="BU62" s="718"/>
    </row>
    <row r="63" spans="1:73" ht="40.15" customHeight="1" thickTop="1" x14ac:dyDescent="0.25">
      <c r="A63" s="151"/>
      <c r="B63" s="24"/>
      <c r="C63" s="1058" t="s">
        <v>1955</v>
      </c>
      <c r="D63" s="1049" t="s">
        <v>1956</v>
      </c>
      <c r="E63" s="1061">
        <v>615</v>
      </c>
      <c r="F63" s="1064" t="s">
        <v>3742</v>
      </c>
      <c r="G63" s="1049" t="s">
        <v>1957</v>
      </c>
      <c r="H63" s="1043" t="s">
        <v>3672</v>
      </c>
      <c r="I63" s="1049" t="s">
        <v>1957</v>
      </c>
      <c r="J63" s="1043" t="s">
        <v>3049</v>
      </c>
      <c r="K63" s="1049" t="s">
        <v>3734</v>
      </c>
      <c r="L63" s="1043" t="s">
        <v>3735</v>
      </c>
      <c r="M63" s="1049" t="s">
        <v>3736</v>
      </c>
      <c r="N63" s="1046">
        <v>2026004540035</v>
      </c>
      <c r="O63" s="1049" t="s">
        <v>3737</v>
      </c>
      <c r="P63" s="1052" t="s">
        <v>1957</v>
      </c>
      <c r="Q63" s="1055">
        <v>16</v>
      </c>
      <c r="R63" s="1040" t="s">
        <v>2871</v>
      </c>
      <c r="S63" s="1040"/>
      <c r="T63" s="1022"/>
      <c r="U63" s="1007"/>
      <c r="V63" s="1007"/>
      <c r="W63" s="1007"/>
      <c r="X63" s="1007"/>
      <c r="Y63" s="1007"/>
      <c r="Z63" s="1004">
        <f t="shared" ref="Z63:Z75" si="36">+AQ63+AY63+BG63+BO63</f>
        <v>0</v>
      </c>
      <c r="AA63" s="1004">
        <f t="shared" si="35"/>
        <v>0</v>
      </c>
      <c r="AB63" s="1004">
        <f t="shared" si="35"/>
        <v>0</v>
      </c>
      <c r="AC63" s="1004">
        <f t="shared" si="35"/>
        <v>0</v>
      </c>
      <c r="AD63" s="1004">
        <f t="shared" si="35"/>
        <v>0</v>
      </c>
      <c r="AE63" s="1004">
        <f t="shared" si="35"/>
        <v>0</v>
      </c>
      <c r="AF63" s="1004">
        <f t="shared" si="35"/>
        <v>0</v>
      </c>
      <c r="AG63" s="714"/>
      <c r="AH63" s="593"/>
      <c r="AI63" s="593"/>
      <c r="AJ63" s="593"/>
      <c r="AK63" s="207"/>
      <c r="AL63" s="208"/>
      <c r="AM63" s="208"/>
      <c r="AN63" s="208"/>
      <c r="AO63" s="208"/>
      <c r="AP63" s="1150">
        <f>+U63</f>
        <v>0</v>
      </c>
      <c r="AQ63" s="1004">
        <f>SUM(AR63:AW66)</f>
        <v>0</v>
      </c>
      <c r="AR63" s="299"/>
      <c r="AS63" s="299"/>
      <c r="AT63" s="299"/>
      <c r="AU63" s="299"/>
      <c r="AV63" s="299"/>
      <c r="AW63" s="299"/>
      <c r="AX63" s="1150">
        <f>+V63</f>
        <v>0</v>
      </c>
      <c r="AY63" s="1004">
        <f>SUM(AZ63:BE66)</f>
        <v>0</v>
      </c>
      <c r="AZ63" s="299"/>
      <c r="BA63" s="299"/>
      <c r="BB63" s="299"/>
      <c r="BC63" s="299"/>
      <c r="BD63" s="299"/>
      <c r="BE63" s="299"/>
      <c r="BF63" s="1150">
        <f>+W63</f>
        <v>0</v>
      </c>
      <c r="BG63" s="1004">
        <f>SUM(BH63:BM66)</f>
        <v>0</v>
      </c>
      <c r="BH63" s="299"/>
      <c r="BI63" s="299"/>
      <c r="BJ63" s="299"/>
      <c r="BK63" s="299"/>
      <c r="BL63" s="299"/>
      <c r="BM63" s="299"/>
      <c r="BN63" s="1150">
        <f>+X63</f>
        <v>0</v>
      </c>
      <c r="BO63" s="1004">
        <f>SUM(BP63:BU66)</f>
        <v>0</v>
      </c>
      <c r="BP63" s="299"/>
      <c r="BQ63" s="299"/>
      <c r="BR63" s="299"/>
      <c r="BS63" s="299"/>
      <c r="BT63" s="299"/>
      <c r="BU63" s="299"/>
    </row>
    <row r="64" spans="1:73" ht="40.15" customHeight="1" x14ac:dyDescent="0.25">
      <c r="A64" s="151"/>
      <c r="B64" s="24"/>
      <c r="C64" s="1059"/>
      <c r="D64" s="1050"/>
      <c r="E64" s="1062"/>
      <c r="F64" s="1065"/>
      <c r="G64" s="1050"/>
      <c r="H64" s="1044"/>
      <c r="I64" s="1050"/>
      <c r="J64" s="1044"/>
      <c r="K64" s="1050"/>
      <c r="L64" s="1044"/>
      <c r="M64" s="1050"/>
      <c r="N64" s="1047"/>
      <c r="O64" s="1050"/>
      <c r="P64" s="1053"/>
      <c r="Q64" s="1056"/>
      <c r="R64" s="1041"/>
      <c r="S64" s="1041"/>
      <c r="T64" s="1023"/>
      <c r="U64" s="1008"/>
      <c r="V64" s="1008"/>
      <c r="W64" s="1008"/>
      <c r="X64" s="1008"/>
      <c r="Y64" s="1008"/>
      <c r="Z64" s="1005"/>
      <c r="AA64" s="1005"/>
      <c r="AB64" s="1005"/>
      <c r="AC64" s="1005"/>
      <c r="AD64" s="1005"/>
      <c r="AE64" s="1005"/>
      <c r="AF64" s="1005"/>
      <c r="AG64" s="479"/>
      <c r="AH64" s="592"/>
      <c r="AI64" s="592"/>
      <c r="AJ64" s="592"/>
      <c r="AK64" s="196"/>
      <c r="AL64" s="197"/>
      <c r="AM64" s="197"/>
      <c r="AN64" s="197"/>
      <c r="AO64" s="197"/>
      <c r="AP64" s="1151"/>
      <c r="AQ64" s="1005"/>
      <c r="AR64" s="282"/>
      <c r="AS64" s="282"/>
      <c r="AT64" s="282"/>
      <c r="AU64" s="282"/>
      <c r="AV64" s="282"/>
      <c r="AW64" s="282"/>
      <c r="AX64" s="1151"/>
      <c r="AY64" s="1005"/>
      <c r="AZ64" s="282"/>
      <c r="BA64" s="282"/>
      <c r="BB64" s="282"/>
      <c r="BC64" s="282"/>
      <c r="BD64" s="282"/>
      <c r="BE64" s="282"/>
      <c r="BF64" s="1151"/>
      <c r="BG64" s="1005"/>
      <c r="BH64" s="282"/>
      <c r="BI64" s="282"/>
      <c r="BJ64" s="282"/>
      <c r="BK64" s="282"/>
      <c r="BL64" s="282"/>
      <c r="BM64" s="282"/>
      <c r="BN64" s="1151"/>
      <c r="BO64" s="1005"/>
      <c r="BP64" s="282"/>
      <c r="BQ64" s="282"/>
      <c r="BR64" s="282"/>
      <c r="BS64" s="282"/>
      <c r="BT64" s="282"/>
      <c r="BU64" s="282"/>
    </row>
    <row r="65" spans="1:73" ht="40.15" customHeight="1" x14ac:dyDescent="0.25">
      <c r="A65" s="151"/>
      <c r="B65" s="24"/>
      <c r="C65" s="1059"/>
      <c r="D65" s="1050"/>
      <c r="E65" s="1062"/>
      <c r="F65" s="1065"/>
      <c r="G65" s="1050"/>
      <c r="H65" s="1044"/>
      <c r="I65" s="1050"/>
      <c r="J65" s="1044"/>
      <c r="K65" s="1050"/>
      <c r="L65" s="1044"/>
      <c r="M65" s="1050"/>
      <c r="N65" s="1047"/>
      <c r="O65" s="1050"/>
      <c r="P65" s="1053"/>
      <c r="Q65" s="1056"/>
      <c r="R65" s="1041"/>
      <c r="S65" s="1041"/>
      <c r="T65" s="1023"/>
      <c r="U65" s="1008"/>
      <c r="V65" s="1008"/>
      <c r="W65" s="1008"/>
      <c r="X65" s="1008"/>
      <c r="Y65" s="1008"/>
      <c r="Z65" s="1005"/>
      <c r="AA65" s="1005"/>
      <c r="AB65" s="1005"/>
      <c r="AC65" s="1005"/>
      <c r="AD65" s="1005"/>
      <c r="AE65" s="1005"/>
      <c r="AF65" s="1005"/>
      <c r="AG65" s="196"/>
      <c r="AH65" s="592"/>
      <c r="AI65" s="592"/>
      <c r="AJ65" s="592"/>
      <c r="AK65" s="196"/>
      <c r="AL65" s="197"/>
      <c r="AM65" s="197"/>
      <c r="AN65" s="197"/>
      <c r="AO65" s="197"/>
      <c r="AP65" s="1151"/>
      <c r="AQ65" s="1005"/>
      <c r="AR65" s="282"/>
      <c r="AS65" s="282"/>
      <c r="AT65" s="282"/>
      <c r="AU65" s="282"/>
      <c r="AV65" s="282"/>
      <c r="AW65" s="282"/>
      <c r="AX65" s="1151"/>
      <c r="AY65" s="1005"/>
      <c r="AZ65" s="282"/>
      <c r="BA65" s="282"/>
      <c r="BB65" s="282"/>
      <c r="BC65" s="282"/>
      <c r="BD65" s="282"/>
      <c r="BE65" s="282"/>
      <c r="BF65" s="1151"/>
      <c r="BG65" s="1005"/>
      <c r="BH65" s="282"/>
      <c r="BI65" s="282"/>
      <c r="BJ65" s="282"/>
      <c r="BK65" s="282"/>
      <c r="BL65" s="282"/>
      <c r="BM65" s="282"/>
      <c r="BN65" s="1151"/>
      <c r="BO65" s="1005"/>
      <c r="BP65" s="282"/>
      <c r="BQ65" s="282"/>
      <c r="BR65" s="282"/>
      <c r="BS65" s="282"/>
      <c r="BT65" s="282"/>
      <c r="BU65" s="282"/>
    </row>
    <row r="66" spans="1:73" ht="40.15" customHeight="1" thickBot="1" x14ac:dyDescent="0.3">
      <c r="A66" s="151"/>
      <c r="B66" s="24"/>
      <c r="C66" s="1060"/>
      <c r="D66" s="1051"/>
      <c r="E66" s="1063"/>
      <c r="F66" s="1066"/>
      <c r="G66" s="1051"/>
      <c r="H66" s="1045"/>
      <c r="I66" s="1051"/>
      <c r="J66" s="1045"/>
      <c r="K66" s="1051"/>
      <c r="L66" s="1045"/>
      <c r="M66" s="1051"/>
      <c r="N66" s="1048"/>
      <c r="O66" s="1051"/>
      <c r="P66" s="1054"/>
      <c r="Q66" s="1057"/>
      <c r="R66" s="1042"/>
      <c r="S66" s="1042"/>
      <c r="T66" s="1024"/>
      <c r="U66" s="1009"/>
      <c r="V66" s="1009"/>
      <c r="W66" s="1009"/>
      <c r="X66" s="1009"/>
      <c r="Y66" s="1009"/>
      <c r="Z66" s="1006"/>
      <c r="AA66" s="1006"/>
      <c r="AB66" s="1006"/>
      <c r="AC66" s="1006"/>
      <c r="AD66" s="1006"/>
      <c r="AE66" s="1006"/>
      <c r="AF66" s="1006"/>
      <c r="AG66" s="715"/>
      <c r="AH66" s="716"/>
      <c r="AI66" s="716"/>
      <c r="AJ66" s="716"/>
      <c r="AK66" s="715"/>
      <c r="AL66" s="717"/>
      <c r="AM66" s="717"/>
      <c r="AN66" s="717"/>
      <c r="AO66" s="717"/>
      <c r="AP66" s="1152"/>
      <c r="AQ66" s="1006"/>
      <c r="AR66" s="718"/>
      <c r="AS66" s="718"/>
      <c r="AT66" s="718"/>
      <c r="AU66" s="718"/>
      <c r="AV66" s="718"/>
      <c r="AW66" s="718"/>
      <c r="AX66" s="1152"/>
      <c r="AY66" s="1006"/>
      <c r="AZ66" s="718"/>
      <c r="BA66" s="718"/>
      <c r="BB66" s="718"/>
      <c r="BC66" s="718"/>
      <c r="BD66" s="718"/>
      <c r="BE66" s="718"/>
      <c r="BF66" s="1152"/>
      <c r="BG66" s="1006"/>
      <c r="BH66" s="718"/>
      <c r="BI66" s="718"/>
      <c r="BJ66" s="718"/>
      <c r="BK66" s="718"/>
      <c r="BL66" s="718"/>
      <c r="BM66" s="718"/>
      <c r="BN66" s="1152"/>
      <c r="BO66" s="1006"/>
      <c r="BP66" s="718"/>
      <c r="BQ66" s="718"/>
      <c r="BR66" s="718"/>
      <c r="BS66" s="718"/>
      <c r="BT66" s="718"/>
      <c r="BU66" s="718"/>
    </row>
    <row r="67" spans="1:73" ht="40.15" customHeight="1" thickTop="1" x14ac:dyDescent="0.25">
      <c r="A67" s="151"/>
      <c r="B67" s="24"/>
      <c r="C67" s="1058" t="s">
        <v>1958</v>
      </c>
      <c r="D67" s="1049" t="s">
        <v>1959</v>
      </c>
      <c r="E67" s="1061">
        <v>616</v>
      </c>
      <c r="F67" s="1064" t="s">
        <v>3742</v>
      </c>
      <c r="G67" s="1049" t="s">
        <v>1957</v>
      </c>
      <c r="H67" s="1043" t="s">
        <v>3672</v>
      </c>
      <c r="I67" s="1049" t="s">
        <v>1957</v>
      </c>
      <c r="J67" s="1043" t="s">
        <v>3049</v>
      </c>
      <c r="K67" s="1049" t="s">
        <v>3734</v>
      </c>
      <c r="L67" s="1043" t="s">
        <v>3735</v>
      </c>
      <c r="M67" s="1049" t="s">
        <v>3736</v>
      </c>
      <c r="N67" s="1046">
        <v>2026004540035</v>
      </c>
      <c r="O67" s="1049" t="s">
        <v>3737</v>
      </c>
      <c r="P67" s="1052" t="s">
        <v>1927</v>
      </c>
      <c r="Q67" s="1055">
        <v>16</v>
      </c>
      <c r="R67" s="1040" t="s">
        <v>2871</v>
      </c>
      <c r="S67" s="1040"/>
      <c r="T67" s="1022"/>
      <c r="U67" s="1007"/>
      <c r="V67" s="1007"/>
      <c r="W67" s="1007"/>
      <c r="X67" s="1007"/>
      <c r="Y67" s="1007"/>
      <c r="Z67" s="1004">
        <f t="shared" si="36"/>
        <v>0</v>
      </c>
      <c r="AA67" s="1004">
        <f t="shared" si="35"/>
        <v>0</v>
      </c>
      <c r="AB67" s="1004">
        <f t="shared" si="35"/>
        <v>0</v>
      </c>
      <c r="AC67" s="1004">
        <f t="shared" si="35"/>
        <v>0</v>
      </c>
      <c r="AD67" s="1004">
        <f t="shared" si="35"/>
        <v>0</v>
      </c>
      <c r="AE67" s="1004">
        <f t="shared" si="35"/>
        <v>0</v>
      </c>
      <c r="AF67" s="1004">
        <f t="shared" si="35"/>
        <v>0</v>
      </c>
      <c r="AG67" s="714"/>
      <c r="AH67" s="593"/>
      <c r="AI67" s="593"/>
      <c r="AJ67" s="593"/>
      <c r="AK67" s="207"/>
      <c r="AL67" s="208"/>
      <c r="AM67" s="208"/>
      <c r="AN67" s="208"/>
      <c r="AO67" s="208"/>
      <c r="AP67" s="1150">
        <f>+U67</f>
        <v>0</v>
      </c>
      <c r="AQ67" s="1004">
        <f>SUM(AR67:AW70)</f>
        <v>0</v>
      </c>
      <c r="AR67" s="299"/>
      <c r="AS67" s="299"/>
      <c r="AT67" s="299"/>
      <c r="AU67" s="299"/>
      <c r="AV67" s="299"/>
      <c r="AW67" s="299"/>
      <c r="AX67" s="1150">
        <f>+V67</f>
        <v>0</v>
      </c>
      <c r="AY67" s="1004">
        <f>SUM(AZ67:BE70)</f>
        <v>0</v>
      </c>
      <c r="AZ67" s="299"/>
      <c r="BA67" s="299"/>
      <c r="BB67" s="299"/>
      <c r="BC67" s="299"/>
      <c r="BD67" s="299"/>
      <c r="BE67" s="299"/>
      <c r="BF67" s="1150">
        <f>+W67</f>
        <v>0</v>
      </c>
      <c r="BG67" s="1004">
        <f>SUM(BH67:BM70)</f>
        <v>0</v>
      </c>
      <c r="BH67" s="299"/>
      <c r="BI67" s="299"/>
      <c r="BJ67" s="299"/>
      <c r="BK67" s="299"/>
      <c r="BL67" s="299"/>
      <c r="BM67" s="299"/>
      <c r="BN67" s="1150">
        <f>+X67</f>
        <v>0</v>
      </c>
      <c r="BO67" s="1004">
        <f>SUM(BP67:BU70)</f>
        <v>0</v>
      </c>
      <c r="BP67" s="299"/>
      <c r="BQ67" s="299"/>
      <c r="BR67" s="299"/>
      <c r="BS67" s="299"/>
      <c r="BT67" s="299"/>
      <c r="BU67" s="299"/>
    </row>
    <row r="68" spans="1:73" ht="40.15" customHeight="1" x14ac:dyDescent="0.25">
      <c r="A68" s="151"/>
      <c r="B68" s="24"/>
      <c r="C68" s="1059"/>
      <c r="D68" s="1050"/>
      <c r="E68" s="1062"/>
      <c r="F68" s="1065"/>
      <c r="G68" s="1050"/>
      <c r="H68" s="1044"/>
      <c r="I68" s="1050"/>
      <c r="J68" s="1044"/>
      <c r="K68" s="1050"/>
      <c r="L68" s="1044"/>
      <c r="M68" s="1050"/>
      <c r="N68" s="1047"/>
      <c r="O68" s="1050"/>
      <c r="P68" s="1053"/>
      <c r="Q68" s="1056"/>
      <c r="R68" s="1041"/>
      <c r="S68" s="1041"/>
      <c r="T68" s="1023"/>
      <c r="U68" s="1008"/>
      <c r="V68" s="1008"/>
      <c r="W68" s="1008"/>
      <c r="X68" s="1008"/>
      <c r="Y68" s="1008"/>
      <c r="Z68" s="1005"/>
      <c r="AA68" s="1005"/>
      <c r="AB68" s="1005"/>
      <c r="AC68" s="1005"/>
      <c r="AD68" s="1005"/>
      <c r="AE68" s="1005"/>
      <c r="AF68" s="1005"/>
      <c r="AG68" s="479"/>
      <c r="AH68" s="592"/>
      <c r="AI68" s="592"/>
      <c r="AJ68" s="592"/>
      <c r="AK68" s="196"/>
      <c r="AL68" s="197"/>
      <c r="AM68" s="197"/>
      <c r="AN68" s="197"/>
      <c r="AO68" s="197"/>
      <c r="AP68" s="1151"/>
      <c r="AQ68" s="1005"/>
      <c r="AR68" s="282"/>
      <c r="AS68" s="282"/>
      <c r="AT68" s="282"/>
      <c r="AU68" s="282"/>
      <c r="AV68" s="282"/>
      <c r="AW68" s="282"/>
      <c r="AX68" s="1151"/>
      <c r="AY68" s="1005"/>
      <c r="AZ68" s="282"/>
      <c r="BA68" s="282"/>
      <c r="BB68" s="282"/>
      <c r="BC68" s="282"/>
      <c r="BD68" s="282"/>
      <c r="BE68" s="282"/>
      <c r="BF68" s="1151"/>
      <c r="BG68" s="1005"/>
      <c r="BH68" s="282"/>
      <c r="BI68" s="282"/>
      <c r="BJ68" s="282"/>
      <c r="BK68" s="282"/>
      <c r="BL68" s="282"/>
      <c r="BM68" s="282"/>
      <c r="BN68" s="1151"/>
      <c r="BO68" s="1005"/>
      <c r="BP68" s="282"/>
      <c r="BQ68" s="282"/>
      <c r="BR68" s="282"/>
      <c r="BS68" s="282"/>
      <c r="BT68" s="282"/>
      <c r="BU68" s="282"/>
    </row>
    <row r="69" spans="1:73" ht="40.15" customHeight="1" x14ac:dyDescent="0.25">
      <c r="A69" s="151"/>
      <c r="B69" s="24"/>
      <c r="C69" s="1059"/>
      <c r="D69" s="1050"/>
      <c r="E69" s="1062"/>
      <c r="F69" s="1065"/>
      <c r="G69" s="1050"/>
      <c r="H69" s="1044"/>
      <c r="I69" s="1050"/>
      <c r="J69" s="1044"/>
      <c r="K69" s="1050"/>
      <c r="L69" s="1044"/>
      <c r="M69" s="1050"/>
      <c r="N69" s="1047"/>
      <c r="O69" s="1050"/>
      <c r="P69" s="1053"/>
      <c r="Q69" s="1056"/>
      <c r="R69" s="1041"/>
      <c r="S69" s="1041"/>
      <c r="T69" s="1023"/>
      <c r="U69" s="1008"/>
      <c r="V69" s="1008"/>
      <c r="W69" s="1008"/>
      <c r="X69" s="1008"/>
      <c r="Y69" s="1008"/>
      <c r="Z69" s="1005"/>
      <c r="AA69" s="1005"/>
      <c r="AB69" s="1005"/>
      <c r="AC69" s="1005"/>
      <c r="AD69" s="1005"/>
      <c r="AE69" s="1005"/>
      <c r="AF69" s="1005"/>
      <c r="AG69" s="196"/>
      <c r="AH69" s="592"/>
      <c r="AI69" s="592"/>
      <c r="AJ69" s="592"/>
      <c r="AK69" s="196"/>
      <c r="AL69" s="197"/>
      <c r="AM69" s="197"/>
      <c r="AN69" s="197"/>
      <c r="AO69" s="197"/>
      <c r="AP69" s="1151"/>
      <c r="AQ69" s="1005"/>
      <c r="AR69" s="282"/>
      <c r="AS69" s="282"/>
      <c r="AT69" s="282"/>
      <c r="AU69" s="282"/>
      <c r="AV69" s="282"/>
      <c r="AW69" s="282"/>
      <c r="AX69" s="1151"/>
      <c r="AY69" s="1005"/>
      <c r="AZ69" s="282"/>
      <c r="BA69" s="282"/>
      <c r="BB69" s="282"/>
      <c r="BC69" s="282"/>
      <c r="BD69" s="282"/>
      <c r="BE69" s="282"/>
      <c r="BF69" s="1151"/>
      <c r="BG69" s="1005"/>
      <c r="BH69" s="282"/>
      <c r="BI69" s="282"/>
      <c r="BJ69" s="282"/>
      <c r="BK69" s="282"/>
      <c r="BL69" s="282"/>
      <c r="BM69" s="282"/>
      <c r="BN69" s="1151"/>
      <c r="BO69" s="1005"/>
      <c r="BP69" s="282"/>
      <c r="BQ69" s="282"/>
      <c r="BR69" s="282"/>
      <c r="BS69" s="282"/>
      <c r="BT69" s="282"/>
      <c r="BU69" s="282"/>
    </row>
    <row r="70" spans="1:73" ht="40.15" customHeight="1" thickBot="1" x14ac:dyDescent="0.3">
      <c r="A70" s="151"/>
      <c r="B70" s="24"/>
      <c r="C70" s="1060"/>
      <c r="D70" s="1051"/>
      <c r="E70" s="1063"/>
      <c r="F70" s="1066"/>
      <c r="G70" s="1051"/>
      <c r="H70" s="1045"/>
      <c r="I70" s="1051"/>
      <c r="J70" s="1045"/>
      <c r="K70" s="1051"/>
      <c r="L70" s="1045"/>
      <c r="M70" s="1051"/>
      <c r="N70" s="1048"/>
      <c r="O70" s="1051"/>
      <c r="P70" s="1054"/>
      <c r="Q70" s="1057"/>
      <c r="R70" s="1042"/>
      <c r="S70" s="1042"/>
      <c r="T70" s="1024"/>
      <c r="U70" s="1009"/>
      <c r="V70" s="1009"/>
      <c r="W70" s="1009"/>
      <c r="X70" s="1009"/>
      <c r="Y70" s="1009"/>
      <c r="Z70" s="1006"/>
      <c r="AA70" s="1006"/>
      <c r="AB70" s="1006"/>
      <c r="AC70" s="1006"/>
      <c r="AD70" s="1006"/>
      <c r="AE70" s="1006"/>
      <c r="AF70" s="1006"/>
      <c r="AG70" s="715"/>
      <c r="AH70" s="716"/>
      <c r="AI70" s="716"/>
      <c r="AJ70" s="716"/>
      <c r="AK70" s="715"/>
      <c r="AL70" s="717"/>
      <c r="AM70" s="717"/>
      <c r="AN70" s="717"/>
      <c r="AO70" s="717"/>
      <c r="AP70" s="1152"/>
      <c r="AQ70" s="1006"/>
      <c r="AR70" s="718"/>
      <c r="AS70" s="718"/>
      <c r="AT70" s="718"/>
      <c r="AU70" s="718"/>
      <c r="AV70" s="718"/>
      <c r="AW70" s="718"/>
      <c r="AX70" s="1152"/>
      <c r="AY70" s="1006"/>
      <c r="AZ70" s="718"/>
      <c r="BA70" s="718"/>
      <c r="BB70" s="718"/>
      <c r="BC70" s="718"/>
      <c r="BD70" s="718"/>
      <c r="BE70" s="718"/>
      <c r="BF70" s="1152"/>
      <c r="BG70" s="1006"/>
      <c r="BH70" s="718"/>
      <c r="BI70" s="718"/>
      <c r="BJ70" s="718"/>
      <c r="BK70" s="718"/>
      <c r="BL70" s="718"/>
      <c r="BM70" s="718"/>
      <c r="BN70" s="1152"/>
      <c r="BO70" s="1006"/>
      <c r="BP70" s="718"/>
      <c r="BQ70" s="718"/>
      <c r="BR70" s="718"/>
      <c r="BS70" s="718"/>
      <c r="BT70" s="718"/>
      <c r="BU70" s="718"/>
    </row>
    <row r="71" spans="1:73" ht="40.15" customHeight="1" thickTop="1" x14ac:dyDescent="0.25">
      <c r="A71" s="151"/>
      <c r="B71" s="24"/>
      <c r="C71" s="1058" t="s">
        <v>1960</v>
      </c>
      <c r="D71" s="1049" t="s">
        <v>1961</v>
      </c>
      <c r="E71" s="1061">
        <v>617</v>
      </c>
      <c r="F71" s="1064" t="s">
        <v>3742</v>
      </c>
      <c r="G71" s="1049" t="s">
        <v>1957</v>
      </c>
      <c r="H71" s="1043" t="s">
        <v>3672</v>
      </c>
      <c r="I71" s="1049" t="s">
        <v>1957</v>
      </c>
      <c r="J71" s="1043" t="s">
        <v>3049</v>
      </c>
      <c r="K71" s="1049" t="s">
        <v>3734</v>
      </c>
      <c r="L71" s="1043" t="s">
        <v>3735</v>
      </c>
      <c r="M71" s="1049" t="s">
        <v>3736</v>
      </c>
      <c r="N71" s="1046">
        <v>2026004540035</v>
      </c>
      <c r="O71" s="1049" t="s">
        <v>3737</v>
      </c>
      <c r="P71" s="1052" t="s">
        <v>1927</v>
      </c>
      <c r="Q71" s="1055">
        <v>16</v>
      </c>
      <c r="R71" s="1040" t="s">
        <v>2871</v>
      </c>
      <c r="S71" s="1040"/>
      <c r="T71" s="1022"/>
      <c r="U71" s="1007"/>
      <c r="V71" s="1007"/>
      <c r="W71" s="1007"/>
      <c r="X71" s="1007"/>
      <c r="Y71" s="1007"/>
      <c r="Z71" s="1004">
        <f t="shared" si="36"/>
        <v>0</v>
      </c>
      <c r="AA71" s="1004">
        <f t="shared" ref="AA71:AF75" si="37">SUM(AR71:AR74,AZ71:AZ74,BH71:BH74,BP71:BP74)</f>
        <v>0</v>
      </c>
      <c r="AB71" s="1004">
        <f t="shared" si="37"/>
        <v>0</v>
      </c>
      <c r="AC71" s="1004">
        <f t="shared" si="37"/>
        <v>0</v>
      </c>
      <c r="AD71" s="1004">
        <f t="shared" si="37"/>
        <v>0</v>
      </c>
      <c r="AE71" s="1004">
        <f t="shared" si="37"/>
        <v>0</v>
      </c>
      <c r="AF71" s="1004">
        <f t="shared" si="37"/>
        <v>0</v>
      </c>
      <c r="AG71" s="714"/>
      <c r="AH71" s="593"/>
      <c r="AI71" s="593"/>
      <c r="AJ71" s="593"/>
      <c r="AK71" s="207"/>
      <c r="AL71" s="208"/>
      <c r="AM71" s="208"/>
      <c r="AN71" s="208"/>
      <c r="AO71" s="208"/>
      <c r="AP71" s="1150">
        <f>+U71</f>
        <v>0</v>
      </c>
      <c r="AQ71" s="1004">
        <f>SUM(AR71:AW74)</f>
        <v>0</v>
      </c>
      <c r="AR71" s="299"/>
      <c r="AS71" s="299"/>
      <c r="AT71" s="299"/>
      <c r="AU71" s="299"/>
      <c r="AV71" s="299"/>
      <c r="AW71" s="299"/>
      <c r="AX71" s="1150">
        <f>+V71</f>
        <v>0</v>
      </c>
      <c r="AY71" s="1004">
        <f>SUM(AZ71:BE74)</f>
        <v>0</v>
      </c>
      <c r="AZ71" s="299"/>
      <c r="BA71" s="299"/>
      <c r="BB71" s="299"/>
      <c r="BC71" s="299"/>
      <c r="BD71" s="299"/>
      <c r="BE71" s="299"/>
      <c r="BF71" s="1150">
        <f>+W71</f>
        <v>0</v>
      </c>
      <c r="BG71" s="1004">
        <f>SUM(BH71:BM74)</f>
        <v>0</v>
      </c>
      <c r="BH71" s="299"/>
      <c r="BI71" s="299"/>
      <c r="BJ71" s="299"/>
      <c r="BK71" s="299"/>
      <c r="BL71" s="299"/>
      <c r="BM71" s="299"/>
      <c r="BN71" s="1150">
        <f>+X71</f>
        <v>0</v>
      </c>
      <c r="BO71" s="1004">
        <f>SUM(BP71:BU74)</f>
        <v>0</v>
      </c>
      <c r="BP71" s="299"/>
      <c r="BQ71" s="299"/>
      <c r="BR71" s="299"/>
      <c r="BS71" s="299"/>
      <c r="BT71" s="299"/>
      <c r="BU71" s="299"/>
    </row>
    <row r="72" spans="1:73" ht="40.15" customHeight="1" x14ac:dyDescent="0.25">
      <c r="A72" s="151"/>
      <c r="B72" s="24"/>
      <c r="C72" s="1059"/>
      <c r="D72" s="1050"/>
      <c r="E72" s="1062"/>
      <c r="F72" s="1065"/>
      <c r="G72" s="1050"/>
      <c r="H72" s="1044"/>
      <c r="I72" s="1050"/>
      <c r="J72" s="1044"/>
      <c r="K72" s="1050"/>
      <c r="L72" s="1044"/>
      <c r="M72" s="1050"/>
      <c r="N72" s="1047"/>
      <c r="O72" s="1050"/>
      <c r="P72" s="1053"/>
      <c r="Q72" s="1056"/>
      <c r="R72" s="1041"/>
      <c r="S72" s="1041"/>
      <c r="T72" s="1023"/>
      <c r="U72" s="1008"/>
      <c r="V72" s="1008"/>
      <c r="W72" s="1008"/>
      <c r="X72" s="1008"/>
      <c r="Y72" s="1008"/>
      <c r="Z72" s="1005"/>
      <c r="AA72" s="1005"/>
      <c r="AB72" s="1005"/>
      <c r="AC72" s="1005"/>
      <c r="AD72" s="1005"/>
      <c r="AE72" s="1005"/>
      <c r="AF72" s="1005"/>
      <c r="AG72" s="479"/>
      <c r="AH72" s="592"/>
      <c r="AI72" s="592"/>
      <c r="AJ72" s="592"/>
      <c r="AK72" s="196"/>
      <c r="AL72" s="197"/>
      <c r="AM72" s="197"/>
      <c r="AN72" s="197"/>
      <c r="AO72" s="197"/>
      <c r="AP72" s="1151"/>
      <c r="AQ72" s="1005"/>
      <c r="AR72" s="282"/>
      <c r="AS72" s="282"/>
      <c r="AT72" s="282"/>
      <c r="AU72" s="282"/>
      <c r="AV72" s="282"/>
      <c r="AW72" s="282"/>
      <c r="AX72" s="1151"/>
      <c r="AY72" s="1005"/>
      <c r="AZ72" s="282"/>
      <c r="BA72" s="282"/>
      <c r="BB72" s="282"/>
      <c r="BC72" s="282"/>
      <c r="BD72" s="282"/>
      <c r="BE72" s="282"/>
      <c r="BF72" s="1151"/>
      <c r="BG72" s="1005"/>
      <c r="BH72" s="282"/>
      <c r="BI72" s="282"/>
      <c r="BJ72" s="282"/>
      <c r="BK72" s="282"/>
      <c r="BL72" s="282"/>
      <c r="BM72" s="282"/>
      <c r="BN72" s="1151"/>
      <c r="BO72" s="1005"/>
      <c r="BP72" s="282"/>
      <c r="BQ72" s="282"/>
      <c r="BR72" s="282"/>
      <c r="BS72" s="282"/>
      <c r="BT72" s="282"/>
      <c r="BU72" s="282"/>
    </row>
    <row r="73" spans="1:73" ht="40.15" customHeight="1" x14ac:dyDescent="0.25">
      <c r="A73" s="151"/>
      <c r="B73" s="24"/>
      <c r="C73" s="1059"/>
      <c r="D73" s="1050"/>
      <c r="E73" s="1062"/>
      <c r="F73" s="1065"/>
      <c r="G73" s="1050"/>
      <c r="H73" s="1044"/>
      <c r="I73" s="1050"/>
      <c r="J73" s="1044"/>
      <c r="K73" s="1050"/>
      <c r="L73" s="1044"/>
      <c r="M73" s="1050"/>
      <c r="N73" s="1047"/>
      <c r="O73" s="1050"/>
      <c r="P73" s="1053"/>
      <c r="Q73" s="1056"/>
      <c r="R73" s="1041"/>
      <c r="S73" s="1041"/>
      <c r="T73" s="1023"/>
      <c r="U73" s="1008"/>
      <c r="V73" s="1008"/>
      <c r="W73" s="1008"/>
      <c r="X73" s="1008"/>
      <c r="Y73" s="1008"/>
      <c r="Z73" s="1005"/>
      <c r="AA73" s="1005"/>
      <c r="AB73" s="1005"/>
      <c r="AC73" s="1005"/>
      <c r="AD73" s="1005"/>
      <c r="AE73" s="1005"/>
      <c r="AF73" s="1005"/>
      <c r="AG73" s="196"/>
      <c r="AH73" s="592"/>
      <c r="AI73" s="592"/>
      <c r="AJ73" s="592"/>
      <c r="AK73" s="196"/>
      <c r="AL73" s="197"/>
      <c r="AM73" s="197"/>
      <c r="AN73" s="197"/>
      <c r="AO73" s="197"/>
      <c r="AP73" s="1151"/>
      <c r="AQ73" s="1005"/>
      <c r="AR73" s="282"/>
      <c r="AS73" s="282"/>
      <c r="AT73" s="282"/>
      <c r="AU73" s="282"/>
      <c r="AV73" s="282"/>
      <c r="AW73" s="282"/>
      <c r="AX73" s="1151"/>
      <c r="AY73" s="1005"/>
      <c r="AZ73" s="282"/>
      <c r="BA73" s="282"/>
      <c r="BB73" s="282"/>
      <c r="BC73" s="282"/>
      <c r="BD73" s="282"/>
      <c r="BE73" s="282"/>
      <c r="BF73" s="1151"/>
      <c r="BG73" s="1005"/>
      <c r="BH73" s="282"/>
      <c r="BI73" s="282"/>
      <c r="BJ73" s="282"/>
      <c r="BK73" s="282"/>
      <c r="BL73" s="282"/>
      <c r="BM73" s="282"/>
      <c r="BN73" s="1151"/>
      <c r="BO73" s="1005"/>
      <c r="BP73" s="282"/>
      <c r="BQ73" s="282"/>
      <c r="BR73" s="282"/>
      <c r="BS73" s="282"/>
      <c r="BT73" s="282"/>
      <c r="BU73" s="282"/>
    </row>
    <row r="74" spans="1:73" ht="40.15" customHeight="1" thickBot="1" x14ac:dyDescent="0.3">
      <c r="A74" s="151"/>
      <c r="B74" s="24"/>
      <c r="C74" s="1060"/>
      <c r="D74" s="1051"/>
      <c r="E74" s="1063"/>
      <c r="F74" s="1066"/>
      <c r="G74" s="1051"/>
      <c r="H74" s="1045"/>
      <c r="I74" s="1051"/>
      <c r="J74" s="1045"/>
      <c r="K74" s="1051"/>
      <c r="L74" s="1045"/>
      <c r="M74" s="1051"/>
      <c r="N74" s="1048"/>
      <c r="O74" s="1051"/>
      <c r="P74" s="1054"/>
      <c r="Q74" s="1057"/>
      <c r="R74" s="1042"/>
      <c r="S74" s="1042"/>
      <c r="T74" s="1024"/>
      <c r="U74" s="1009"/>
      <c r="V74" s="1009"/>
      <c r="W74" s="1009"/>
      <c r="X74" s="1009"/>
      <c r="Y74" s="1009"/>
      <c r="Z74" s="1006"/>
      <c r="AA74" s="1006"/>
      <c r="AB74" s="1006"/>
      <c r="AC74" s="1006"/>
      <c r="AD74" s="1006"/>
      <c r="AE74" s="1006"/>
      <c r="AF74" s="1006"/>
      <c r="AG74" s="715"/>
      <c r="AH74" s="716"/>
      <c r="AI74" s="716"/>
      <c r="AJ74" s="716"/>
      <c r="AK74" s="715"/>
      <c r="AL74" s="717"/>
      <c r="AM74" s="717"/>
      <c r="AN74" s="717"/>
      <c r="AO74" s="717"/>
      <c r="AP74" s="1152"/>
      <c r="AQ74" s="1006"/>
      <c r="AR74" s="718"/>
      <c r="AS74" s="718"/>
      <c r="AT74" s="718"/>
      <c r="AU74" s="718"/>
      <c r="AV74" s="718"/>
      <c r="AW74" s="718"/>
      <c r="AX74" s="1152"/>
      <c r="AY74" s="1006"/>
      <c r="AZ74" s="718"/>
      <c r="BA74" s="718"/>
      <c r="BB74" s="718"/>
      <c r="BC74" s="718"/>
      <c r="BD74" s="718"/>
      <c r="BE74" s="718"/>
      <c r="BF74" s="1152"/>
      <c r="BG74" s="1006"/>
      <c r="BH74" s="718"/>
      <c r="BI74" s="718"/>
      <c r="BJ74" s="718"/>
      <c r="BK74" s="718"/>
      <c r="BL74" s="718"/>
      <c r="BM74" s="718"/>
      <c r="BN74" s="1152"/>
      <c r="BO74" s="1006"/>
      <c r="BP74" s="718"/>
      <c r="BQ74" s="718"/>
      <c r="BR74" s="718"/>
      <c r="BS74" s="718"/>
      <c r="BT74" s="718"/>
      <c r="BU74" s="718"/>
    </row>
    <row r="75" spans="1:73" ht="40.15" customHeight="1" thickTop="1" x14ac:dyDescent="0.25">
      <c r="A75" s="151"/>
      <c r="B75" s="24"/>
      <c r="C75" s="1058" t="s">
        <v>1962</v>
      </c>
      <c r="D75" s="1049" t="s">
        <v>1963</v>
      </c>
      <c r="E75" s="1061">
        <v>618</v>
      </c>
      <c r="F75" s="1064" t="s">
        <v>3742</v>
      </c>
      <c r="G75" s="1049" t="s">
        <v>1957</v>
      </c>
      <c r="H75" s="1043" t="s">
        <v>3672</v>
      </c>
      <c r="I75" s="1049" t="s">
        <v>1957</v>
      </c>
      <c r="J75" s="1043" t="s">
        <v>3049</v>
      </c>
      <c r="K75" s="1049" t="s">
        <v>3734</v>
      </c>
      <c r="L75" s="1043" t="s">
        <v>3735</v>
      </c>
      <c r="M75" s="1049" t="s">
        <v>3736</v>
      </c>
      <c r="N75" s="1046">
        <v>2026004540035</v>
      </c>
      <c r="O75" s="1049" t="s">
        <v>3737</v>
      </c>
      <c r="P75" s="1052" t="s">
        <v>1964</v>
      </c>
      <c r="Q75" s="1055">
        <v>16</v>
      </c>
      <c r="R75" s="1040" t="s">
        <v>2871</v>
      </c>
      <c r="S75" s="1040"/>
      <c r="T75" s="1022"/>
      <c r="U75" s="1007"/>
      <c r="V75" s="1007"/>
      <c r="W75" s="1007"/>
      <c r="X75" s="1007"/>
      <c r="Y75" s="1007"/>
      <c r="Z75" s="1004">
        <f t="shared" si="36"/>
        <v>0</v>
      </c>
      <c r="AA75" s="1004">
        <f t="shared" si="37"/>
        <v>0</v>
      </c>
      <c r="AB75" s="1004">
        <f t="shared" si="37"/>
        <v>0</v>
      </c>
      <c r="AC75" s="1004">
        <f t="shared" si="37"/>
        <v>0</v>
      </c>
      <c r="AD75" s="1004">
        <f t="shared" si="37"/>
        <v>0</v>
      </c>
      <c r="AE75" s="1004">
        <f t="shared" si="37"/>
        <v>0</v>
      </c>
      <c r="AF75" s="1004">
        <f t="shared" si="37"/>
        <v>0</v>
      </c>
      <c r="AG75" s="714"/>
      <c r="AH75" s="593"/>
      <c r="AI75" s="593"/>
      <c r="AJ75" s="593"/>
      <c r="AK75" s="207"/>
      <c r="AL75" s="208"/>
      <c r="AM75" s="208"/>
      <c r="AN75" s="208"/>
      <c r="AO75" s="208"/>
      <c r="AP75" s="1150">
        <f>+U75</f>
        <v>0</v>
      </c>
      <c r="AQ75" s="1004">
        <f>SUM(AR75:AW78)</f>
        <v>0</v>
      </c>
      <c r="AR75" s="299"/>
      <c r="AS75" s="299"/>
      <c r="AT75" s="299"/>
      <c r="AU75" s="299"/>
      <c r="AV75" s="299"/>
      <c r="AW75" s="299"/>
      <c r="AX75" s="1150">
        <f>+V75</f>
        <v>0</v>
      </c>
      <c r="AY75" s="1004">
        <f>SUM(AZ75:BE78)</f>
        <v>0</v>
      </c>
      <c r="AZ75" s="299"/>
      <c r="BA75" s="299"/>
      <c r="BB75" s="299"/>
      <c r="BC75" s="299"/>
      <c r="BD75" s="299"/>
      <c r="BE75" s="299"/>
      <c r="BF75" s="1150">
        <f>+W75</f>
        <v>0</v>
      </c>
      <c r="BG75" s="1004">
        <f>SUM(BH75:BM78)</f>
        <v>0</v>
      </c>
      <c r="BH75" s="299"/>
      <c r="BI75" s="299"/>
      <c r="BJ75" s="299"/>
      <c r="BK75" s="299"/>
      <c r="BL75" s="299"/>
      <c r="BM75" s="299"/>
      <c r="BN75" s="1150">
        <f>+X75</f>
        <v>0</v>
      </c>
      <c r="BO75" s="1004">
        <f>SUM(BP75:BU78)</f>
        <v>0</v>
      </c>
      <c r="BP75" s="299"/>
      <c r="BQ75" s="299"/>
      <c r="BR75" s="299"/>
      <c r="BS75" s="299"/>
      <c r="BT75" s="299"/>
      <c r="BU75" s="299"/>
    </row>
    <row r="76" spans="1:73" ht="40.15" customHeight="1" x14ac:dyDescent="0.25">
      <c r="A76" s="151"/>
      <c r="B76" s="24"/>
      <c r="C76" s="1059"/>
      <c r="D76" s="1050"/>
      <c r="E76" s="1062"/>
      <c r="F76" s="1065"/>
      <c r="G76" s="1050"/>
      <c r="H76" s="1044"/>
      <c r="I76" s="1050"/>
      <c r="J76" s="1044"/>
      <c r="K76" s="1050"/>
      <c r="L76" s="1044"/>
      <c r="M76" s="1050"/>
      <c r="N76" s="1047"/>
      <c r="O76" s="1050"/>
      <c r="P76" s="1053"/>
      <c r="Q76" s="1056"/>
      <c r="R76" s="1041"/>
      <c r="S76" s="1041"/>
      <c r="T76" s="1023"/>
      <c r="U76" s="1008"/>
      <c r="V76" s="1008"/>
      <c r="W76" s="1008"/>
      <c r="X76" s="1008"/>
      <c r="Y76" s="1008"/>
      <c r="Z76" s="1005"/>
      <c r="AA76" s="1005"/>
      <c r="AB76" s="1005"/>
      <c r="AC76" s="1005"/>
      <c r="AD76" s="1005"/>
      <c r="AE76" s="1005"/>
      <c r="AF76" s="1005"/>
      <c r="AG76" s="479"/>
      <c r="AH76" s="592"/>
      <c r="AI76" s="592"/>
      <c r="AJ76" s="592"/>
      <c r="AK76" s="196"/>
      <c r="AL76" s="197"/>
      <c r="AM76" s="197"/>
      <c r="AN76" s="197"/>
      <c r="AO76" s="197"/>
      <c r="AP76" s="1151"/>
      <c r="AQ76" s="1005"/>
      <c r="AR76" s="282"/>
      <c r="AS76" s="282"/>
      <c r="AT76" s="282"/>
      <c r="AU76" s="282"/>
      <c r="AV76" s="282"/>
      <c r="AW76" s="282"/>
      <c r="AX76" s="1151"/>
      <c r="AY76" s="1005"/>
      <c r="AZ76" s="282"/>
      <c r="BA76" s="282"/>
      <c r="BB76" s="282"/>
      <c r="BC76" s="282"/>
      <c r="BD76" s="282"/>
      <c r="BE76" s="282"/>
      <c r="BF76" s="1151"/>
      <c r="BG76" s="1005"/>
      <c r="BH76" s="282"/>
      <c r="BI76" s="282"/>
      <c r="BJ76" s="282"/>
      <c r="BK76" s="282"/>
      <c r="BL76" s="282"/>
      <c r="BM76" s="282"/>
      <c r="BN76" s="1151"/>
      <c r="BO76" s="1005"/>
      <c r="BP76" s="282"/>
      <c r="BQ76" s="282"/>
      <c r="BR76" s="282"/>
      <c r="BS76" s="282"/>
      <c r="BT76" s="282"/>
      <c r="BU76" s="282"/>
    </row>
    <row r="77" spans="1:73" ht="40.15" customHeight="1" x14ac:dyDescent="0.25">
      <c r="A77" s="151"/>
      <c r="B77" s="24"/>
      <c r="C77" s="1059"/>
      <c r="D77" s="1050"/>
      <c r="E77" s="1062"/>
      <c r="F77" s="1065"/>
      <c r="G77" s="1050"/>
      <c r="H77" s="1044"/>
      <c r="I77" s="1050"/>
      <c r="J77" s="1044"/>
      <c r="K77" s="1050"/>
      <c r="L77" s="1044"/>
      <c r="M77" s="1050"/>
      <c r="N77" s="1047"/>
      <c r="O77" s="1050"/>
      <c r="P77" s="1053"/>
      <c r="Q77" s="1056"/>
      <c r="R77" s="1041"/>
      <c r="S77" s="1041"/>
      <c r="T77" s="1023"/>
      <c r="U77" s="1008"/>
      <c r="V77" s="1008"/>
      <c r="W77" s="1008"/>
      <c r="X77" s="1008"/>
      <c r="Y77" s="1008"/>
      <c r="Z77" s="1005"/>
      <c r="AA77" s="1005"/>
      <c r="AB77" s="1005"/>
      <c r="AC77" s="1005"/>
      <c r="AD77" s="1005"/>
      <c r="AE77" s="1005"/>
      <c r="AF77" s="1005"/>
      <c r="AG77" s="196"/>
      <c r="AH77" s="592"/>
      <c r="AI77" s="592"/>
      <c r="AJ77" s="592"/>
      <c r="AK77" s="196"/>
      <c r="AL77" s="197"/>
      <c r="AM77" s="197"/>
      <c r="AN77" s="197"/>
      <c r="AO77" s="197"/>
      <c r="AP77" s="1151"/>
      <c r="AQ77" s="1005"/>
      <c r="AR77" s="282"/>
      <c r="AS77" s="282"/>
      <c r="AT77" s="282"/>
      <c r="AU77" s="282"/>
      <c r="AV77" s="282"/>
      <c r="AW77" s="282"/>
      <c r="AX77" s="1151"/>
      <c r="AY77" s="1005"/>
      <c r="AZ77" s="282"/>
      <c r="BA77" s="282"/>
      <c r="BB77" s="282"/>
      <c r="BC77" s="282"/>
      <c r="BD77" s="282"/>
      <c r="BE77" s="282"/>
      <c r="BF77" s="1151"/>
      <c r="BG77" s="1005"/>
      <c r="BH77" s="282"/>
      <c r="BI77" s="282"/>
      <c r="BJ77" s="282"/>
      <c r="BK77" s="282"/>
      <c r="BL77" s="282"/>
      <c r="BM77" s="282"/>
      <c r="BN77" s="1151"/>
      <c r="BO77" s="1005"/>
      <c r="BP77" s="282"/>
      <c r="BQ77" s="282"/>
      <c r="BR77" s="282"/>
      <c r="BS77" s="282"/>
      <c r="BT77" s="282"/>
      <c r="BU77" s="282"/>
    </row>
    <row r="78" spans="1:73" ht="40.15" customHeight="1" thickBot="1" x14ac:dyDescent="0.3">
      <c r="A78" s="151"/>
      <c r="B78" s="24"/>
      <c r="C78" s="1060"/>
      <c r="D78" s="1051"/>
      <c r="E78" s="1063"/>
      <c r="F78" s="1066"/>
      <c r="G78" s="1051"/>
      <c r="H78" s="1045"/>
      <c r="I78" s="1051"/>
      <c r="J78" s="1045"/>
      <c r="K78" s="1051"/>
      <c r="L78" s="1045"/>
      <c r="M78" s="1051"/>
      <c r="N78" s="1048"/>
      <c r="O78" s="1051"/>
      <c r="P78" s="1054"/>
      <c r="Q78" s="1057"/>
      <c r="R78" s="1042"/>
      <c r="S78" s="1042"/>
      <c r="T78" s="1024"/>
      <c r="U78" s="1009"/>
      <c r="V78" s="1009"/>
      <c r="W78" s="1009"/>
      <c r="X78" s="1009"/>
      <c r="Y78" s="1009"/>
      <c r="Z78" s="1006"/>
      <c r="AA78" s="1006"/>
      <c r="AB78" s="1006"/>
      <c r="AC78" s="1006"/>
      <c r="AD78" s="1006"/>
      <c r="AE78" s="1006"/>
      <c r="AF78" s="1006"/>
      <c r="AG78" s="715"/>
      <c r="AH78" s="716"/>
      <c r="AI78" s="716"/>
      <c r="AJ78" s="716"/>
      <c r="AK78" s="715"/>
      <c r="AL78" s="717"/>
      <c r="AM78" s="717"/>
      <c r="AN78" s="717"/>
      <c r="AO78" s="717"/>
      <c r="AP78" s="1152"/>
      <c r="AQ78" s="1006"/>
      <c r="AR78" s="718"/>
      <c r="AS78" s="718"/>
      <c r="AT78" s="718"/>
      <c r="AU78" s="718"/>
      <c r="AV78" s="718"/>
      <c r="AW78" s="718"/>
      <c r="AX78" s="1152"/>
      <c r="AY78" s="1006"/>
      <c r="AZ78" s="718"/>
      <c r="BA78" s="718"/>
      <c r="BB78" s="718"/>
      <c r="BC78" s="718"/>
      <c r="BD78" s="718"/>
      <c r="BE78" s="718"/>
      <c r="BF78" s="1152"/>
      <c r="BG78" s="1006"/>
      <c r="BH78" s="718"/>
      <c r="BI78" s="718"/>
      <c r="BJ78" s="718"/>
      <c r="BK78" s="718"/>
      <c r="BL78" s="718"/>
      <c r="BM78" s="718"/>
      <c r="BN78" s="1152"/>
      <c r="BO78" s="1006"/>
      <c r="BP78" s="718"/>
      <c r="BQ78" s="718"/>
      <c r="BR78" s="718"/>
      <c r="BS78" s="718"/>
      <c r="BT78" s="718"/>
      <c r="BU78" s="718"/>
    </row>
    <row r="79" spans="1:73" ht="40.15" customHeight="1" thickTop="1" thickBot="1" x14ac:dyDescent="0.3">
      <c r="B79" s="924" t="s">
        <v>1965</v>
      </c>
      <c r="C79" s="938" t="s">
        <v>181</v>
      </c>
      <c r="D79" s="362"/>
      <c r="E79" s="434"/>
      <c r="F79" s="446"/>
      <c r="G79" s="367"/>
      <c r="H79" s="368"/>
      <c r="I79" s="407"/>
      <c r="J79" s="369"/>
      <c r="K79" s="405"/>
      <c r="L79" s="369"/>
      <c r="M79" s="405"/>
      <c r="N79" s="370"/>
      <c r="O79" s="371"/>
      <c r="P79" s="402"/>
      <c r="Q79" s="23"/>
      <c r="R79" s="23"/>
      <c r="S79" s="947"/>
      <c r="T79" s="39"/>
      <c r="U79" s="37"/>
      <c r="V79" s="37"/>
      <c r="W79" s="37"/>
      <c r="X79" s="38"/>
      <c r="Y79" s="38"/>
      <c r="Z79" s="932">
        <f t="shared" ref="Z79:AF114" si="38">+AQ79+AY79+BG79+BO79</f>
        <v>0</v>
      </c>
      <c r="AA79" s="932">
        <f t="shared" si="38"/>
        <v>0</v>
      </c>
      <c r="AB79" s="932">
        <f t="shared" si="38"/>
        <v>0</v>
      </c>
      <c r="AC79" s="932">
        <f t="shared" si="38"/>
        <v>0</v>
      </c>
      <c r="AD79" s="932">
        <f t="shared" si="38"/>
        <v>0</v>
      </c>
      <c r="AE79" s="932">
        <f t="shared" si="38"/>
        <v>0</v>
      </c>
      <c r="AF79" s="932">
        <f t="shared" si="38"/>
        <v>0</v>
      </c>
      <c r="AG79" s="195"/>
      <c r="AH79" s="195"/>
      <c r="AI79" s="195"/>
      <c r="AJ79" s="195"/>
      <c r="AK79" s="195"/>
      <c r="AL79" s="195"/>
      <c r="AM79" s="195"/>
      <c r="AN79" s="195"/>
      <c r="AO79" s="195"/>
      <c r="AP79" s="18"/>
      <c r="AQ79" s="929">
        <f t="shared" ref="AQ79" si="39">SUM(AQ80:AQ95)</f>
        <v>0</v>
      </c>
      <c r="AR79" s="929">
        <f>SUM(AR80:AR95)</f>
        <v>0</v>
      </c>
      <c r="AS79" s="929">
        <f t="shared" ref="AS79:AW79" si="40">SUM(AS80:AS95)</f>
        <v>0</v>
      </c>
      <c r="AT79" s="929">
        <f t="shared" si="40"/>
        <v>0</v>
      </c>
      <c r="AU79" s="929">
        <f t="shared" si="40"/>
        <v>0</v>
      </c>
      <c r="AV79" s="929">
        <f t="shared" si="40"/>
        <v>0</v>
      </c>
      <c r="AW79" s="929">
        <f t="shared" si="40"/>
        <v>0</v>
      </c>
      <c r="AX79" s="18"/>
      <c r="AY79" s="929">
        <f t="shared" ref="AY79" si="41">SUM(AY80:AY95)</f>
        <v>0</v>
      </c>
      <c r="AZ79" s="929">
        <f>SUM(AZ80:AZ95)</f>
        <v>0</v>
      </c>
      <c r="BA79" s="929">
        <f t="shared" ref="BA79:BE79" si="42">SUM(BA80:BA95)</f>
        <v>0</v>
      </c>
      <c r="BB79" s="929">
        <f t="shared" si="42"/>
        <v>0</v>
      </c>
      <c r="BC79" s="929">
        <f t="shared" si="42"/>
        <v>0</v>
      </c>
      <c r="BD79" s="929">
        <f t="shared" si="42"/>
        <v>0</v>
      </c>
      <c r="BE79" s="929">
        <f t="shared" si="42"/>
        <v>0</v>
      </c>
      <c r="BF79" s="18"/>
      <c r="BG79" s="929">
        <f t="shared" ref="BG79" si="43">SUM(BG80:BG95)</f>
        <v>0</v>
      </c>
      <c r="BH79" s="929">
        <f>SUM(BH80:BH95)</f>
        <v>0</v>
      </c>
      <c r="BI79" s="929">
        <f t="shared" ref="BI79:BM79" si="44">SUM(BI80:BI95)</f>
        <v>0</v>
      </c>
      <c r="BJ79" s="929">
        <f t="shared" si="44"/>
        <v>0</v>
      </c>
      <c r="BK79" s="929">
        <f t="shared" si="44"/>
        <v>0</v>
      </c>
      <c r="BL79" s="929">
        <f t="shared" si="44"/>
        <v>0</v>
      </c>
      <c r="BM79" s="929">
        <f t="shared" si="44"/>
        <v>0</v>
      </c>
      <c r="BN79" s="18"/>
      <c r="BO79" s="929">
        <f t="shared" ref="BO79" si="45">SUM(BO80:BO95)</f>
        <v>0</v>
      </c>
      <c r="BP79" s="929">
        <f>SUM(BP80:BP95)</f>
        <v>0</v>
      </c>
      <c r="BQ79" s="929">
        <f t="shared" ref="BQ79:BU79" si="46">SUM(BQ80:BQ95)</f>
        <v>0</v>
      </c>
      <c r="BR79" s="929">
        <f t="shared" si="46"/>
        <v>0</v>
      </c>
      <c r="BS79" s="929">
        <f t="shared" si="46"/>
        <v>0</v>
      </c>
      <c r="BT79" s="929">
        <f t="shared" si="46"/>
        <v>0</v>
      </c>
      <c r="BU79" s="929">
        <f t="shared" si="46"/>
        <v>0</v>
      </c>
    </row>
    <row r="80" spans="1:73" ht="40.15" customHeight="1" thickTop="1" x14ac:dyDescent="0.25">
      <c r="A80" s="151"/>
      <c r="B80" s="24"/>
      <c r="C80" s="1058" t="s">
        <v>1966</v>
      </c>
      <c r="D80" s="1049" t="s">
        <v>1967</v>
      </c>
      <c r="E80" s="1061">
        <v>619</v>
      </c>
      <c r="F80" s="1064" t="s">
        <v>3757</v>
      </c>
      <c r="G80" s="1049" t="s">
        <v>1968</v>
      </c>
      <c r="H80" s="1043" t="s">
        <v>272</v>
      </c>
      <c r="I80" s="1049" t="s">
        <v>1968</v>
      </c>
      <c r="J80" s="1043" t="s">
        <v>3049</v>
      </c>
      <c r="K80" s="1049" t="s">
        <v>3734</v>
      </c>
      <c r="L80" s="1043" t="s">
        <v>3735</v>
      </c>
      <c r="M80" s="1049" t="s">
        <v>3736</v>
      </c>
      <c r="N80" s="1046">
        <v>2026004540035</v>
      </c>
      <c r="O80" s="1049" t="s">
        <v>3737</v>
      </c>
      <c r="P80" s="1052" t="s">
        <v>1968</v>
      </c>
      <c r="Q80" s="1055">
        <v>1</v>
      </c>
      <c r="R80" s="1040" t="s">
        <v>2871</v>
      </c>
      <c r="S80" s="1040"/>
      <c r="T80" s="1022"/>
      <c r="U80" s="1007"/>
      <c r="V80" s="1007"/>
      <c r="W80" s="1007"/>
      <c r="X80" s="1007"/>
      <c r="Y80" s="1007"/>
      <c r="Z80" s="1004">
        <f t="shared" si="38"/>
        <v>0</v>
      </c>
      <c r="AA80" s="1004">
        <f t="shared" ref="AA80:AF92" si="47">SUM(AR80:AR83,AZ80:AZ83,BH80:BH83,BP80:BP83)</f>
        <v>0</v>
      </c>
      <c r="AB80" s="1004">
        <f t="shared" si="47"/>
        <v>0</v>
      </c>
      <c r="AC80" s="1004">
        <f t="shared" si="47"/>
        <v>0</v>
      </c>
      <c r="AD80" s="1004">
        <f t="shared" si="47"/>
        <v>0</v>
      </c>
      <c r="AE80" s="1004">
        <f t="shared" si="47"/>
        <v>0</v>
      </c>
      <c r="AF80" s="1004">
        <f t="shared" si="47"/>
        <v>0</v>
      </c>
      <c r="AG80" s="714"/>
      <c r="AH80" s="593"/>
      <c r="AI80" s="593"/>
      <c r="AJ80" s="593"/>
      <c r="AK80" s="207"/>
      <c r="AL80" s="208"/>
      <c r="AM80" s="208"/>
      <c r="AN80" s="208"/>
      <c r="AO80" s="208"/>
      <c r="AP80" s="1150">
        <f>+U80</f>
        <v>0</v>
      </c>
      <c r="AQ80" s="1004">
        <f>SUM(AR80:AW83)</f>
        <v>0</v>
      </c>
      <c r="AR80" s="299"/>
      <c r="AS80" s="299"/>
      <c r="AT80" s="299"/>
      <c r="AU80" s="299"/>
      <c r="AV80" s="299"/>
      <c r="AW80" s="299"/>
      <c r="AX80" s="1150">
        <f>+V80</f>
        <v>0</v>
      </c>
      <c r="AY80" s="1004">
        <f>SUM(AZ80:BE83)</f>
        <v>0</v>
      </c>
      <c r="AZ80" s="299"/>
      <c r="BA80" s="299"/>
      <c r="BB80" s="299"/>
      <c r="BC80" s="299"/>
      <c r="BD80" s="299"/>
      <c r="BE80" s="299"/>
      <c r="BF80" s="1150">
        <f>+W80</f>
        <v>0</v>
      </c>
      <c r="BG80" s="1004">
        <f>SUM(BH80:BM83)</f>
        <v>0</v>
      </c>
      <c r="BH80" s="299"/>
      <c r="BI80" s="299"/>
      <c r="BJ80" s="299"/>
      <c r="BK80" s="299"/>
      <c r="BL80" s="299"/>
      <c r="BM80" s="299"/>
      <c r="BN80" s="1150">
        <f>+X80</f>
        <v>0</v>
      </c>
      <c r="BO80" s="1004">
        <f>SUM(BP80:BU83)</f>
        <v>0</v>
      </c>
      <c r="BP80" s="299"/>
      <c r="BQ80" s="299"/>
      <c r="BR80" s="299"/>
      <c r="BS80" s="299"/>
      <c r="BT80" s="299"/>
      <c r="BU80" s="299"/>
    </row>
    <row r="81" spans="1:73" ht="40.15" customHeight="1" x14ac:dyDescent="0.25">
      <c r="A81" s="151"/>
      <c r="B81" s="24"/>
      <c r="C81" s="1059"/>
      <c r="D81" s="1050"/>
      <c r="E81" s="1062"/>
      <c r="F81" s="1065"/>
      <c r="G81" s="1050"/>
      <c r="H81" s="1044"/>
      <c r="I81" s="1050"/>
      <c r="J81" s="1044"/>
      <c r="K81" s="1050"/>
      <c r="L81" s="1044"/>
      <c r="M81" s="1050"/>
      <c r="N81" s="1047"/>
      <c r="O81" s="1050"/>
      <c r="P81" s="1053"/>
      <c r="Q81" s="1056"/>
      <c r="R81" s="1041"/>
      <c r="S81" s="1041"/>
      <c r="T81" s="1023"/>
      <c r="U81" s="1008"/>
      <c r="V81" s="1008"/>
      <c r="W81" s="1008"/>
      <c r="X81" s="1008"/>
      <c r="Y81" s="1008"/>
      <c r="Z81" s="1005"/>
      <c r="AA81" s="1005"/>
      <c r="AB81" s="1005"/>
      <c r="AC81" s="1005"/>
      <c r="AD81" s="1005"/>
      <c r="AE81" s="1005"/>
      <c r="AF81" s="1005"/>
      <c r="AG81" s="479"/>
      <c r="AH81" s="592"/>
      <c r="AI81" s="592"/>
      <c r="AJ81" s="592"/>
      <c r="AK81" s="196"/>
      <c r="AL81" s="197"/>
      <c r="AM81" s="197"/>
      <c r="AN81" s="197"/>
      <c r="AO81" s="197"/>
      <c r="AP81" s="1151"/>
      <c r="AQ81" s="1005"/>
      <c r="AR81" s="282"/>
      <c r="AS81" s="282"/>
      <c r="AT81" s="282"/>
      <c r="AU81" s="282"/>
      <c r="AV81" s="282"/>
      <c r="AW81" s="282"/>
      <c r="AX81" s="1151"/>
      <c r="AY81" s="1005"/>
      <c r="AZ81" s="282"/>
      <c r="BA81" s="282"/>
      <c r="BB81" s="282"/>
      <c r="BC81" s="282"/>
      <c r="BD81" s="282"/>
      <c r="BE81" s="282"/>
      <c r="BF81" s="1151"/>
      <c r="BG81" s="1005"/>
      <c r="BH81" s="282"/>
      <c r="BI81" s="282"/>
      <c r="BJ81" s="282"/>
      <c r="BK81" s="282"/>
      <c r="BL81" s="282"/>
      <c r="BM81" s="282"/>
      <c r="BN81" s="1151"/>
      <c r="BO81" s="1005"/>
      <c r="BP81" s="282"/>
      <c r="BQ81" s="282"/>
      <c r="BR81" s="282"/>
      <c r="BS81" s="282"/>
      <c r="BT81" s="282"/>
      <c r="BU81" s="282"/>
    </row>
    <row r="82" spans="1:73" ht="40.15" customHeight="1" x14ac:dyDescent="0.25">
      <c r="A82" s="151"/>
      <c r="B82" s="24"/>
      <c r="C82" s="1059"/>
      <c r="D82" s="1050"/>
      <c r="E82" s="1062"/>
      <c r="F82" s="1065"/>
      <c r="G82" s="1050"/>
      <c r="H82" s="1044"/>
      <c r="I82" s="1050"/>
      <c r="J82" s="1044"/>
      <c r="K82" s="1050"/>
      <c r="L82" s="1044"/>
      <c r="M82" s="1050"/>
      <c r="N82" s="1047"/>
      <c r="O82" s="1050"/>
      <c r="P82" s="1053"/>
      <c r="Q82" s="1056"/>
      <c r="R82" s="1041"/>
      <c r="S82" s="1041"/>
      <c r="T82" s="1023"/>
      <c r="U82" s="1008"/>
      <c r="V82" s="1008"/>
      <c r="W82" s="1008"/>
      <c r="X82" s="1008"/>
      <c r="Y82" s="1008"/>
      <c r="Z82" s="1005"/>
      <c r="AA82" s="1005"/>
      <c r="AB82" s="1005"/>
      <c r="AC82" s="1005"/>
      <c r="AD82" s="1005"/>
      <c r="AE82" s="1005"/>
      <c r="AF82" s="1005"/>
      <c r="AG82" s="196"/>
      <c r="AH82" s="592"/>
      <c r="AI82" s="592"/>
      <c r="AJ82" s="592"/>
      <c r="AK82" s="196"/>
      <c r="AL82" s="197"/>
      <c r="AM82" s="197"/>
      <c r="AN82" s="197"/>
      <c r="AO82" s="197"/>
      <c r="AP82" s="1151"/>
      <c r="AQ82" s="1005"/>
      <c r="AR82" s="282"/>
      <c r="AS82" s="282"/>
      <c r="AT82" s="282"/>
      <c r="AU82" s="282"/>
      <c r="AV82" s="282"/>
      <c r="AW82" s="282"/>
      <c r="AX82" s="1151"/>
      <c r="AY82" s="1005"/>
      <c r="AZ82" s="282"/>
      <c r="BA82" s="282"/>
      <c r="BB82" s="282"/>
      <c r="BC82" s="282"/>
      <c r="BD82" s="282"/>
      <c r="BE82" s="282"/>
      <c r="BF82" s="1151"/>
      <c r="BG82" s="1005"/>
      <c r="BH82" s="282"/>
      <c r="BI82" s="282"/>
      <c r="BJ82" s="282"/>
      <c r="BK82" s="282"/>
      <c r="BL82" s="282"/>
      <c r="BM82" s="282"/>
      <c r="BN82" s="1151"/>
      <c r="BO82" s="1005"/>
      <c r="BP82" s="282"/>
      <c r="BQ82" s="282"/>
      <c r="BR82" s="282"/>
      <c r="BS82" s="282"/>
      <c r="BT82" s="282"/>
      <c r="BU82" s="282"/>
    </row>
    <row r="83" spans="1:73" ht="40.15" customHeight="1" thickBot="1" x14ac:dyDescent="0.3">
      <c r="A83" s="151"/>
      <c r="B83" s="24"/>
      <c r="C83" s="1060"/>
      <c r="D83" s="1051"/>
      <c r="E83" s="1063"/>
      <c r="F83" s="1066"/>
      <c r="G83" s="1051"/>
      <c r="H83" s="1045"/>
      <c r="I83" s="1051"/>
      <c r="J83" s="1045"/>
      <c r="K83" s="1051"/>
      <c r="L83" s="1045"/>
      <c r="M83" s="1051"/>
      <c r="N83" s="1048"/>
      <c r="O83" s="1051"/>
      <c r="P83" s="1054"/>
      <c r="Q83" s="1057"/>
      <c r="R83" s="1042"/>
      <c r="S83" s="1042"/>
      <c r="T83" s="1024"/>
      <c r="U83" s="1009"/>
      <c r="V83" s="1009"/>
      <c r="W83" s="1009"/>
      <c r="X83" s="1009"/>
      <c r="Y83" s="1009"/>
      <c r="Z83" s="1006"/>
      <c r="AA83" s="1006"/>
      <c r="AB83" s="1006"/>
      <c r="AC83" s="1006"/>
      <c r="AD83" s="1006"/>
      <c r="AE83" s="1006"/>
      <c r="AF83" s="1006"/>
      <c r="AG83" s="715"/>
      <c r="AH83" s="716"/>
      <c r="AI83" s="716"/>
      <c r="AJ83" s="716"/>
      <c r="AK83" s="715"/>
      <c r="AL83" s="717"/>
      <c r="AM83" s="717"/>
      <c r="AN83" s="717"/>
      <c r="AO83" s="717"/>
      <c r="AP83" s="1152"/>
      <c r="AQ83" s="1006"/>
      <c r="AR83" s="718"/>
      <c r="AS83" s="718"/>
      <c r="AT83" s="718"/>
      <c r="AU83" s="718"/>
      <c r="AV83" s="718"/>
      <c r="AW83" s="718"/>
      <c r="AX83" s="1152"/>
      <c r="AY83" s="1006"/>
      <c r="AZ83" s="718"/>
      <c r="BA83" s="718"/>
      <c r="BB83" s="718"/>
      <c r="BC83" s="718"/>
      <c r="BD83" s="718"/>
      <c r="BE83" s="718"/>
      <c r="BF83" s="1152"/>
      <c r="BG83" s="1006"/>
      <c r="BH83" s="718"/>
      <c r="BI83" s="718"/>
      <c r="BJ83" s="718"/>
      <c r="BK83" s="718"/>
      <c r="BL83" s="718"/>
      <c r="BM83" s="718"/>
      <c r="BN83" s="1152"/>
      <c r="BO83" s="1006"/>
      <c r="BP83" s="718"/>
      <c r="BQ83" s="718"/>
      <c r="BR83" s="718"/>
      <c r="BS83" s="718"/>
      <c r="BT83" s="718"/>
      <c r="BU83" s="718"/>
    </row>
    <row r="84" spans="1:73" ht="40.15" customHeight="1" thickTop="1" x14ac:dyDescent="0.25">
      <c r="A84" s="151"/>
      <c r="B84" s="24"/>
      <c r="C84" s="1058" t="s">
        <v>1969</v>
      </c>
      <c r="D84" s="1049" t="s">
        <v>1970</v>
      </c>
      <c r="E84" s="1061">
        <v>620</v>
      </c>
      <c r="F84" s="1064" t="s">
        <v>3758</v>
      </c>
      <c r="G84" s="1049" t="s">
        <v>604</v>
      </c>
      <c r="H84" s="1043" t="s">
        <v>3025</v>
      </c>
      <c r="I84" s="1049" t="s">
        <v>604</v>
      </c>
      <c r="J84" s="1043" t="s">
        <v>3049</v>
      </c>
      <c r="K84" s="1049" t="s">
        <v>3734</v>
      </c>
      <c r="L84" s="1043" t="s">
        <v>3735</v>
      </c>
      <c r="M84" s="1049" t="s">
        <v>3736</v>
      </c>
      <c r="N84" s="1046">
        <v>2026004540035</v>
      </c>
      <c r="O84" s="1049" t="s">
        <v>3737</v>
      </c>
      <c r="P84" s="1052" t="s">
        <v>1971</v>
      </c>
      <c r="Q84" s="1055">
        <v>40</v>
      </c>
      <c r="R84" s="1040" t="s">
        <v>2871</v>
      </c>
      <c r="S84" s="1040"/>
      <c r="T84" s="1022"/>
      <c r="U84" s="1007"/>
      <c r="V84" s="1007"/>
      <c r="W84" s="1007"/>
      <c r="X84" s="1007"/>
      <c r="Y84" s="1007"/>
      <c r="Z84" s="1004">
        <f t="shared" si="38"/>
        <v>0</v>
      </c>
      <c r="AA84" s="1004">
        <f t="shared" si="47"/>
        <v>0</v>
      </c>
      <c r="AB84" s="1004">
        <f t="shared" si="47"/>
        <v>0</v>
      </c>
      <c r="AC84" s="1004">
        <f t="shared" si="47"/>
        <v>0</v>
      </c>
      <c r="AD84" s="1004">
        <f t="shared" si="47"/>
        <v>0</v>
      </c>
      <c r="AE84" s="1004">
        <f t="shared" si="47"/>
        <v>0</v>
      </c>
      <c r="AF84" s="1004">
        <f t="shared" si="47"/>
        <v>0</v>
      </c>
      <c r="AG84" s="714"/>
      <c r="AH84" s="593"/>
      <c r="AI84" s="593"/>
      <c r="AJ84" s="593"/>
      <c r="AK84" s="207"/>
      <c r="AL84" s="208"/>
      <c r="AM84" s="208"/>
      <c r="AN84" s="208"/>
      <c r="AO84" s="208"/>
      <c r="AP84" s="1150">
        <f>+U84</f>
        <v>0</v>
      </c>
      <c r="AQ84" s="1004">
        <f>SUM(AR84:AW87)</f>
        <v>0</v>
      </c>
      <c r="AR84" s="299"/>
      <c r="AS84" s="299"/>
      <c r="AT84" s="299"/>
      <c r="AU84" s="299"/>
      <c r="AV84" s="299"/>
      <c r="AW84" s="299"/>
      <c r="AX84" s="1150">
        <f>+V84</f>
        <v>0</v>
      </c>
      <c r="AY84" s="1004">
        <f>SUM(AZ84:BE87)</f>
        <v>0</v>
      </c>
      <c r="AZ84" s="299"/>
      <c r="BA84" s="299"/>
      <c r="BB84" s="299"/>
      <c r="BC84" s="299"/>
      <c r="BD84" s="299"/>
      <c r="BE84" s="299"/>
      <c r="BF84" s="1150">
        <f>+W84</f>
        <v>0</v>
      </c>
      <c r="BG84" s="1004">
        <f>SUM(BH84:BM87)</f>
        <v>0</v>
      </c>
      <c r="BH84" s="299"/>
      <c r="BI84" s="299"/>
      <c r="BJ84" s="299"/>
      <c r="BK84" s="299"/>
      <c r="BL84" s="299"/>
      <c r="BM84" s="299"/>
      <c r="BN84" s="1150">
        <f>+X84</f>
        <v>0</v>
      </c>
      <c r="BO84" s="1004">
        <f>SUM(BP84:BU87)</f>
        <v>0</v>
      </c>
      <c r="BP84" s="299"/>
      <c r="BQ84" s="299"/>
      <c r="BR84" s="299"/>
      <c r="BS84" s="299"/>
      <c r="BT84" s="299"/>
      <c r="BU84" s="299"/>
    </row>
    <row r="85" spans="1:73" ht="40.15" customHeight="1" x14ac:dyDescent="0.25">
      <c r="A85" s="151"/>
      <c r="B85" s="24"/>
      <c r="C85" s="1059"/>
      <c r="D85" s="1050"/>
      <c r="E85" s="1062"/>
      <c r="F85" s="1065"/>
      <c r="G85" s="1050"/>
      <c r="H85" s="1044"/>
      <c r="I85" s="1050"/>
      <c r="J85" s="1044"/>
      <c r="K85" s="1050"/>
      <c r="L85" s="1044"/>
      <c r="M85" s="1050"/>
      <c r="N85" s="1047"/>
      <c r="O85" s="1050"/>
      <c r="P85" s="1053"/>
      <c r="Q85" s="1056"/>
      <c r="R85" s="1041"/>
      <c r="S85" s="1041"/>
      <c r="T85" s="1023"/>
      <c r="U85" s="1008"/>
      <c r="V85" s="1008"/>
      <c r="W85" s="1008"/>
      <c r="X85" s="1008"/>
      <c r="Y85" s="1008"/>
      <c r="Z85" s="1005"/>
      <c r="AA85" s="1005"/>
      <c r="AB85" s="1005"/>
      <c r="AC85" s="1005"/>
      <c r="AD85" s="1005"/>
      <c r="AE85" s="1005"/>
      <c r="AF85" s="1005"/>
      <c r="AG85" s="479"/>
      <c r="AH85" s="592"/>
      <c r="AI85" s="592"/>
      <c r="AJ85" s="592"/>
      <c r="AK85" s="196"/>
      <c r="AL85" s="197"/>
      <c r="AM85" s="197"/>
      <c r="AN85" s="197"/>
      <c r="AO85" s="197"/>
      <c r="AP85" s="1151"/>
      <c r="AQ85" s="1005"/>
      <c r="AR85" s="282"/>
      <c r="AS85" s="282"/>
      <c r="AT85" s="282"/>
      <c r="AU85" s="282"/>
      <c r="AV85" s="282"/>
      <c r="AW85" s="282"/>
      <c r="AX85" s="1151"/>
      <c r="AY85" s="1005"/>
      <c r="AZ85" s="282"/>
      <c r="BA85" s="282"/>
      <c r="BB85" s="282"/>
      <c r="BC85" s="282"/>
      <c r="BD85" s="282"/>
      <c r="BE85" s="282"/>
      <c r="BF85" s="1151"/>
      <c r="BG85" s="1005"/>
      <c r="BH85" s="282"/>
      <c r="BI85" s="282"/>
      <c r="BJ85" s="282"/>
      <c r="BK85" s="282"/>
      <c r="BL85" s="282"/>
      <c r="BM85" s="282"/>
      <c r="BN85" s="1151"/>
      <c r="BO85" s="1005"/>
      <c r="BP85" s="282"/>
      <c r="BQ85" s="282"/>
      <c r="BR85" s="282"/>
      <c r="BS85" s="282"/>
      <c r="BT85" s="282"/>
      <c r="BU85" s="282"/>
    </row>
    <row r="86" spans="1:73" ht="40.15" customHeight="1" x14ac:dyDescent="0.25">
      <c r="A86" s="151"/>
      <c r="B86" s="24"/>
      <c r="C86" s="1059"/>
      <c r="D86" s="1050"/>
      <c r="E86" s="1062"/>
      <c r="F86" s="1065"/>
      <c r="G86" s="1050"/>
      <c r="H86" s="1044"/>
      <c r="I86" s="1050"/>
      <c r="J86" s="1044"/>
      <c r="K86" s="1050"/>
      <c r="L86" s="1044"/>
      <c r="M86" s="1050"/>
      <c r="N86" s="1047"/>
      <c r="O86" s="1050"/>
      <c r="P86" s="1053"/>
      <c r="Q86" s="1056"/>
      <c r="R86" s="1041"/>
      <c r="S86" s="1041"/>
      <c r="T86" s="1023"/>
      <c r="U86" s="1008"/>
      <c r="V86" s="1008"/>
      <c r="W86" s="1008"/>
      <c r="X86" s="1008"/>
      <c r="Y86" s="1008"/>
      <c r="Z86" s="1005"/>
      <c r="AA86" s="1005"/>
      <c r="AB86" s="1005"/>
      <c r="AC86" s="1005"/>
      <c r="AD86" s="1005"/>
      <c r="AE86" s="1005"/>
      <c r="AF86" s="1005"/>
      <c r="AG86" s="196"/>
      <c r="AH86" s="592"/>
      <c r="AI86" s="592"/>
      <c r="AJ86" s="592"/>
      <c r="AK86" s="196"/>
      <c r="AL86" s="197"/>
      <c r="AM86" s="197"/>
      <c r="AN86" s="197"/>
      <c r="AO86" s="197"/>
      <c r="AP86" s="1151"/>
      <c r="AQ86" s="1005"/>
      <c r="AR86" s="282"/>
      <c r="AS86" s="282"/>
      <c r="AT86" s="282"/>
      <c r="AU86" s="282"/>
      <c r="AV86" s="282"/>
      <c r="AW86" s="282"/>
      <c r="AX86" s="1151"/>
      <c r="AY86" s="1005"/>
      <c r="AZ86" s="282"/>
      <c r="BA86" s="282"/>
      <c r="BB86" s="282"/>
      <c r="BC86" s="282"/>
      <c r="BD86" s="282"/>
      <c r="BE86" s="282"/>
      <c r="BF86" s="1151"/>
      <c r="BG86" s="1005"/>
      <c r="BH86" s="282"/>
      <c r="BI86" s="282"/>
      <c r="BJ86" s="282"/>
      <c r="BK86" s="282"/>
      <c r="BL86" s="282"/>
      <c r="BM86" s="282"/>
      <c r="BN86" s="1151"/>
      <c r="BO86" s="1005"/>
      <c r="BP86" s="282"/>
      <c r="BQ86" s="282"/>
      <c r="BR86" s="282"/>
      <c r="BS86" s="282"/>
      <c r="BT86" s="282"/>
      <c r="BU86" s="282"/>
    </row>
    <row r="87" spans="1:73" ht="40.15" customHeight="1" thickBot="1" x14ac:dyDescent="0.3">
      <c r="A87" s="151"/>
      <c r="B87" s="24"/>
      <c r="C87" s="1060"/>
      <c r="D87" s="1051"/>
      <c r="E87" s="1063"/>
      <c r="F87" s="1066"/>
      <c r="G87" s="1051"/>
      <c r="H87" s="1045"/>
      <c r="I87" s="1051"/>
      <c r="J87" s="1045"/>
      <c r="K87" s="1051"/>
      <c r="L87" s="1045"/>
      <c r="M87" s="1051"/>
      <c r="N87" s="1048"/>
      <c r="O87" s="1051"/>
      <c r="P87" s="1054"/>
      <c r="Q87" s="1057"/>
      <c r="R87" s="1042"/>
      <c r="S87" s="1042"/>
      <c r="T87" s="1024"/>
      <c r="U87" s="1009"/>
      <c r="V87" s="1009"/>
      <c r="W87" s="1009"/>
      <c r="X87" s="1009"/>
      <c r="Y87" s="1009"/>
      <c r="Z87" s="1006"/>
      <c r="AA87" s="1006"/>
      <c r="AB87" s="1006"/>
      <c r="AC87" s="1006"/>
      <c r="AD87" s="1006"/>
      <c r="AE87" s="1006"/>
      <c r="AF87" s="1006"/>
      <c r="AG87" s="715"/>
      <c r="AH87" s="716"/>
      <c r="AI87" s="716"/>
      <c r="AJ87" s="716"/>
      <c r="AK87" s="715"/>
      <c r="AL87" s="717"/>
      <c r="AM87" s="717"/>
      <c r="AN87" s="717"/>
      <c r="AO87" s="717"/>
      <c r="AP87" s="1152"/>
      <c r="AQ87" s="1006"/>
      <c r="AR87" s="718"/>
      <c r="AS87" s="718"/>
      <c r="AT87" s="718"/>
      <c r="AU87" s="718"/>
      <c r="AV87" s="718"/>
      <c r="AW87" s="718"/>
      <c r="AX87" s="1152"/>
      <c r="AY87" s="1006"/>
      <c r="AZ87" s="718"/>
      <c r="BA87" s="718"/>
      <c r="BB87" s="718"/>
      <c r="BC87" s="718"/>
      <c r="BD87" s="718"/>
      <c r="BE87" s="718"/>
      <c r="BF87" s="1152"/>
      <c r="BG87" s="1006"/>
      <c r="BH87" s="718"/>
      <c r="BI87" s="718"/>
      <c r="BJ87" s="718"/>
      <c r="BK87" s="718"/>
      <c r="BL87" s="718"/>
      <c r="BM87" s="718"/>
      <c r="BN87" s="1152"/>
      <c r="BO87" s="1006"/>
      <c r="BP87" s="718"/>
      <c r="BQ87" s="718"/>
      <c r="BR87" s="718"/>
      <c r="BS87" s="718"/>
      <c r="BT87" s="718"/>
      <c r="BU87" s="718"/>
    </row>
    <row r="88" spans="1:73" ht="40.15" customHeight="1" thickTop="1" x14ac:dyDescent="0.25">
      <c r="A88" s="151"/>
      <c r="B88" s="24"/>
      <c r="C88" s="1058" t="s">
        <v>1972</v>
      </c>
      <c r="D88" s="1049" t="s">
        <v>1973</v>
      </c>
      <c r="E88" s="1061">
        <v>621</v>
      </c>
      <c r="F88" s="1064" t="s">
        <v>3742</v>
      </c>
      <c r="G88" s="1049" t="s">
        <v>1957</v>
      </c>
      <c r="H88" s="1043" t="s">
        <v>3030</v>
      </c>
      <c r="I88" s="1049" t="s">
        <v>1974</v>
      </c>
      <c r="J88" s="1043" t="s">
        <v>3049</v>
      </c>
      <c r="K88" s="1049" t="s">
        <v>3734</v>
      </c>
      <c r="L88" s="1043" t="s">
        <v>3735</v>
      </c>
      <c r="M88" s="1049" t="s">
        <v>3736</v>
      </c>
      <c r="N88" s="1046">
        <v>2026004540035</v>
      </c>
      <c r="O88" s="1049" t="s">
        <v>3737</v>
      </c>
      <c r="P88" s="1052" t="s">
        <v>1974</v>
      </c>
      <c r="Q88" s="1055">
        <v>24</v>
      </c>
      <c r="R88" s="1040" t="s">
        <v>2871</v>
      </c>
      <c r="S88" s="1040"/>
      <c r="T88" s="1022"/>
      <c r="U88" s="1007"/>
      <c r="V88" s="1007"/>
      <c r="W88" s="1007"/>
      <c r="X88" s="1007"/>
      <c r="Y88" s="1007"/>
      <c r="Z88" s="1004">
        <f t="shared" si="38"/>
        <v>0</v>
      </c>
      <c r="AA88" s="1004">
        <f t="shared" si="47"/>
        <v>0</v>
      </c>
      <c r="AB88" s="1004">
        <f t="shared" si="47"/>
        <v>0</v>
      </c>
      <c r="AC88" s="1004">
        <f t="shared" si="47"/>
        <v>0</v>
      </c>
      <c r="AD88" s="1004">
        <f t="shared" si="47"/>
        <v>0</v>
      </c>
      <c r="AE88" s="1004">
        <f t="shared" si="47"/>
        <v>0</v>
      </c>
      <c r="AF88" s="1004">
        <f t="shared" si="47"/>
        <v>0</v>
      </c>
      <c r="AG88" s="714"/>
      <c r="AH88" s="593"/>
      <c r="AI88" s="593"/>
      <c r="AJ88" s="593"/>
      <c r="AK88" s="207"/>
      <c r="AL88" s="208"/>
      <c r="AM88" s="208"/>
      <c r="AN88" s="208"/>
      <c r="AO88" s="208"/>
      <c r="AP88" s="1150">
        <f>+U88</f>
        <v>0</v>
      </c>
      <c r="AQ88" s="1004">
        <f>SUM(AR88:AW91)</f>
        <v>0</v>
      </c>
      <c r="AR88" s="299"/>
      <c r="AS88" s="299"/>
      <c r="AT88" s="299"/>
      <c r="AU88" s="299"/>
      <c r="AV88" s="299"/>
      <c r="AW88" s="299"/>
      <c r="AX88" s="1150">
        <f>+V88</f>
        <v>0</v>
      </c>
      <c r="AY88" s="1004">
        <f>SUM(AZ88:BE91)</f>
        <v>0</v>
      </c>
      <c r="AZ88" s="299"/>
      <c r="BA88" s="299"/>
      <c r="BB88" s="299"/>
      <c r="BC88" s="299"/>
      <c r="BD88" s="299"/>
      <c r="BE88" s="299"/>
      <c r="BF88" s="1150">
        <f>+W88</f>
        <v>0</v>
      </c>
      <c r="BG88" s="1004">
        <f>SUM(BH88:BM91)</f>
        <v>0</v>
      </c>
      <c r="BH88" s="299"/>
      <c r="BI88" s="299"/>
      <c r="BJ88" s="299"/>
      <c r="BK88" s="299"/>
      <c r="BL88" s="299"/>
      <c r="BM88" s="299"/>
      <c r="BN88" s="1150">
        <f>+X88</f>
        <v>0</v>
      </c>
      <c r="BO88" s="1004">
        <f>SUM(BP88:BU91)</f>
        <v>0</v>
      </c>
      <c r="BP88" s="299"/>
      <c r="BQ88" s="299"/>
      <c r="BR88" s="299"/>
      <c r="BS88" s="299"/>
      <c r="BT88" s="299"/>
      <c r="BU88" s="299"/>
    </row>
    <row r="89" spans="1:73" ht="40.15" customHeight="1" x14ac:dyDescent="0.25">
      <c r="A89" s="151"/>
      <c r="B89" s="24"/>
      <c r="C89" s="1059"/>
      <c r="D89" s="1050"/>
      <c r="E89" s="1062"/>
      <c r="F89" s="1065"/>
      <c r="G89" s="1050"/>
      <c r="H89" s="1044"/>
      <c r="I89" s="1050"/>
      <c r="J89" s="1044"/>
      <c r="K89" s="1050"/>
      <c r="L89" s="1044"/>
      <c r="M89" s="1050"/>
      <c r="N89" s="1047"/>
      <c r="O89" s="1050"/>
      <c r="P89" s="1053"/>
      <c r="Q89" s="1056"/>
      <c r="R89" s="1041"/>
      <c r="S89" s="1041"/>
      <c r="T89" s="1023"/>
      <c r="U89" s="1008"/>
      <c r="V89" s="1008"/>
      <c r="W89" s="1008"/>
      <c r="X89" s="1008"/>
      <c r="Y89" s="1008"/>
      <c r="Z89" s="1005"/>
      <c r="AA89" s="1005"/>
      <c r="AB89" s="1005"/>
      <c r="AC89" s="1005"/>
      <c r="AD89" s="1005"/>
      <c r="AE89" s="1005"/>
      <c r="AF89" s="1005"/>
      <c r="AG89" s="479"/>
      <c r="AH89" s="592"/>
      <c r="AI89" s="592"/>
      <c r="AJ89" s="592"/>
      <c r="AK89" s="196"/>
      <c r="AL89" s="197"/>
      <c r="AM89" s="197"/>
      <c r="AN89" s="197"/>
      <c r="AO89" s="197"/>
      <c r="AP89" s="1151"/>
      <c r="AQ89" s="1005"/>
      <c r="AR89" s="282"/>
      <c r="AS89" s="282"/>
      <c r="AT89" s="282"/>
      <c r="AU89" s="282"/>
      <c r="AV89" s="282"/>
      <c r="AW89" s="282"/>
      <c r="AX89" s="1151"/>
      <c r="AY89" s="1005"/>
      <c r="AZ89" s="282"/>
      <c r="BA89" s="282"/>
      <c r="BB89" s="282"/>
      <c r="BC89" s="282"/>
      <c r="BD89" s="282"/>
      <c r="BE89" s="282"/>
      <c r="BF89" s="1151"/>
      <c r="BG89" s="1005"/>
      <c r="BH89" s="282"/>
      <c r="BI89" s="282"/>
      <c r="BJ89" s="282"/>
      <c r="BK89" s="282"/>
      <c r="BL89" s="282"/>
      <c r="BM89" s="282"/>
      <c r="BN89" s="1151"/>
      <c r="BO89" s="1005"/>
      <c r="BP89" s="282"/>
      <c r="BQ89" s="282"/>
      <c r="BR89" s="282"/>
      <c r="BS89" s="282"/>
      <c r="BT89" s="282"/>
      <c r="BU89" s="282"/>
    </row>
    <row r="90" spans="1:73" ht="40.15" customHeight="1" x14ac:dyDescent="0.25">
      <c r="A90" s="151"/>
      <c r="B90" s="24"/>
      <c r="C90" s="1059"/>
      <c r="D90" s="1050"/>
      <c r="E90" s="1062"/>
      <c r="F90" s="1065"/>
      <c r="G90" s="1050"/>
      <c r="H90" s="1044"/>
      <c r="I90" s="1050"/>
      <c r="J90" s="1044"/>
      <c r="K90" s="1050"/>
      <c r="L90" s="1044"/>
      <c r="M90" s="1050"/>
      <c r="N90" s="1047"/>
      <c r="O90" s="1050"/>
      <c r="P90" s="1053"/>
      <c r="Q90" s="1056"/>
      <c r="R90" s="1041"/>
      <c r="S90" s="1041"/>
      <c r="T90" s="1023"/>
      <c r="U90" s="1008"/>
      <c r="V90" s="1008"/>
      <c r="W90" s="1008"/>
      <c r="X90" s="1008"/>
      <c r="Y90" s="1008"/>
      <c r="Z90" s="1005"/>
      <c r="AA90" s="1005"/>
      <c r="AB90" s="1005"/>
      <c r="AC90" s="1005"/>
      <c r="AD90" s="1005"/>
      <c r="AE90" s="1005"/>
      <c r="AF90" s="1005"/>
      <c r="AG90" s="196"/>
      <c r="AH90" s="592"/>
      <c r="AI90" s="592"/>
      <c r="AJ90" s="592"/>
      <c r="AK90" s="196"/>
      <c r="AL90" s="197"/>
      <c r="AM90" s="197"/>
      <c r="AN90" s="197"/>
      <c r="AO90" s="197"/>
      <c r="AP90" s="1151"/>
      <c r="AQ90" s="1005"/>
      <c r="AR90" s="282"/>
      <c r="AS90" s="282"/>
      <c r="AT90" s="282"/>
      <c r="AU90" s="282"/>
      <c r="AV90" s="282"/>
      <c r="AW90" s="282"/>
      <c r="AX90" s="1151"/>
      <c r="AY90" s="1005"/>
      <c r="AZ90" s="282"/>
      <c r="BA90" s="282"/>
      <c r="BB90" s="282"/>
      <c r="BC90" s="282"/>
      <c r="BD90" s="282"/>
      <c r="BE90" s="282"/>
      <c r="BF90" s="1151"/>
      <c r="BG90" s="1005"/>
      <c r="BH90" s="282"/>
      <c r="BI90" s="282"/>
      <c r="BJ90" s="282"/>
      <c r="BK90" s="282"/>
      <c r="BL90" s="282"/>
      <c r="BM90" s="282"/>
      <c r="BN90" s="1151"/>
      <c r="BO90" s="1005"/>
      <c r="BP90" s="282"/>
      <c r="BQ90" s="282"/>
      <c r="BR90" s="282"/>
      <c r="BS90" s="282"/>
      <c r="BT90" s="282"/>
      <c r="BU90" s="282"/>
    </row>
    <row r="91" spans="1:73" ht="40.15" customHeight="1" thickBot="1" x14ac:dyDescent="0.3">
      <c r="A91" s="151"/>
      <c r="B91" s="24"/>
      <c r="C91" s="1060"/>
      <c r="D91" s="1051"/>
      <c r="E91" s="1063"/>
      <c r="F91" s="1066"/>
      <c r="G91" s="1051"/>
      <c r="H91" s="1045"/>
      <c r="I91" s="1051"/>
      <c r="J91" s="1045"/>
      <c r="K91" s="1051"/>
      <c r="L91" s="1045"/>
      <c r="M91" s="1051"/>
      <c r="N91" s="1048"/>
      <c r="O91" s="1051"/>
      <c r="P91" s="1054"/>
      <c r="Q91" s="1057"/>
      <c r="R91" s="1042"/>
      <c r="S91" s="1042"/>
      <c r="T91" s="1024"/>
      <c r="U91" s="1009"/>
      <c r="V91" s="1009"/>
      <c r="W91" s="1009"/>
      <c r="X91" s="1009"/>
      <c r="Y91" s="1009"/>
      <c r="Z91" s="1006"/>
      <c r="AA91" s="1006"/>
      <c r="AB91" s="1006"/>
      <c r="AC91" s="1006"/>
      <c r="AD91" s="1006"/>
      <c r="AE91" s="1006"/>
      <c r="AF91" s="1006"/>
      <c r="AG91" s="715"/>
      <c r="AH91" s="716"/>
      <c r="AI91" s="716"/>
      <c r="AJ91" s="716"/>
      <c r="AK91" s="715"/>
      <c r="AL91" s="717"/>
      <c r="AM91" s="717"/>
      <c r="AN91" s="717"/>
      <c r="AO91" s="717"/>
      <c r="AP91" s="1152"/>
      <c r="AQ91" s="1006"/>
      <c r="AR91" s="718"/>
      <c r="AS91" s="718"/>
      <c r="AT91" s="718"/>
      <c r="AU91" s="718"/>
      <c r="AV91" s="718"/>
      <c r="AW91" s="718"/>
      <c r="AX91" s="1152"/>
      <c r="AY91" s="1006"/>
      <c r="AZ91" s="718"/>
      <c r="BA91" s="718"/>
      <c r="BB91" s="718"/>
      <c r="BC91" s="718"/>
      <c r="BD91" s="718"/>
      <c r="BE91" s="718"/>
      <c r="BF91" s="1152"/>
      <c r="BG91" s="1006"/>
      <c r="BH91" s="718"/>
      <c r="BI91" s="718"/>
      <c r="BJ91" s="718"/>
      <c r="BK91" s="718"/>
      <c r="BL91" s="718"/>
      <c r="BM91" s="718"/>
      <c r="BN91" s="1152"/>
      <c r="BO91" s="1006"/>
      <c r="BP91" s="718"/>
      <c r="BQ91" s="718"/>
      <c r="BR91" s="718"/>
      <c r="BS91" s="718"/>
      <c r="BT91" s="718"/>
      <c r="BU91" s="718"/>
    </row>
    <row r="92" spans="1:73" ht="40.15" customHeight="1" thickTop="1" x14ac:dyDescent="0.25">
      <c r="A92" s="151"/>
      <c r="B92" s="24"/>
      <c r="C92" s="1058" t="s">
        <v>1975</v>
      </c>
      <c r="D92" s="1049" t="s">
        <v>1976</v>
      </c>
      <c r="E92" s="1061">
        <v>622</v>
      </c>
      <c r="F92" s="1064" t="s">
        <v>3742</v>
      </c>
      <c r="G92" s="1049" t="s">
        <v>1957</v>
      </c>
      <c r="H92" s="1043" t="s">
        <v>3672</v>
      </c>
      <c r="I92" s="1049" t="s">
        <v>1588</v>
      </c>
      <c r="J92" s="1043" t="s">
        <v>3049</v>
      </c>
      <c r="K92" s="1049" t="s">
        <v>3734</v>
      </c>
      <c r="L92" s="1043" t="s">
        <v>3735</v>
      </c>
      <c r="M92" s="1049" t="s">
        <v>3736</v>
      </c>
      <c r="N92" s="1046">
        <v>2026004540035</v>
      </c>
      <c r="O92" s="1049" t="s">
        <v>3737</v>
      </c>
      <c r="P92" s="1052" t="s">
        <v>1974</v>
      </c>
      <c r="Q92" s="1055">
        <v>16</v>
      </c>
      <c r="R92" s="1040" t="s">
        <v>2871</v>
      </c>
      <c r="S92" s="1040"/>
      <c r="T92" s="1022"/>
      <c r="U92" s="1007"/>
      <c r="V92" s="1007"/>
      <c r="W92" s="1007"/>
      <c r="X92" s="1007"/>
      <c r="Y92" s="1007"/>
      <c r="Z92" s="1004">
        <f t="shared" si="38"/>
        <v>0</v>
      </c>
      <c r="AA92" s="1004">
        <f t="shared" si="47"/>
        <v>0</v>
      </c>
      <c r="AB92" s="1004">
        <f t="shared" si="47"/>
        <v>0</v>
      </c>
      <c r="AC92" s="1004">
        <f t="shared" si="47"/>
        <v>0</v>
      </c>
      <c r="AD92" s="1004">
        <f t="shared" si="47"/>
        <v>0</v>
      </c>
      <c r="AE92" s="1004">
        <f t="shared" si="47"/>
        <v>0</v>
      </c>
      <c r="AF92" s="1004">
        <f t="shared" si="47"/>
        <v>0</v>
      </c>
      <c r="AG92" s="714"/>
      <c r="AH92" s="593"/>
      <c r="AI92" s="593"/>
      <c r="AJ92" s="593"/>
      <c r="AK92" s="207"/>
      <c r="AL92" s="208"/>
      <c r="AM92" s="208"/>
      <c r="AN92" s="208"/>
      <c r="AO92" s="208"/>
      <c r="AP92" s="1150">
        <f>+U92</f>
        <v>0</v>
      </c>
      <c r="AQ92" s="1004">
        <f>SUM(AR92:AW95)</f>
        <v>0</v>
      </c>
      <c r="AR92" s="299"/>
      <c r="AS92" s="299"/>
      <c r="AT92" s="299"/>
      <c r="AU92" s="299"/>
      <c r="AV92" s="299"/>
      <c r="AW92" s="299"/>
      <c r="AX92" s="1150">
        <f>+V92</f>
        <v>0</v>
      </c>
      <c r="AY92" s="1004">
        <f>SUM(AZ92:BE95)</f>
        <v>0</v>
      </c>
      <c r="AZ92" s="299"/>
      <c r="BA92" s="299"/>
      <c r="BB92" s="299"/>
      <c r="BC92" s="299"/>
      <c r="BD92" s="299"/>
      <c r="BE92" s="299"/>
      <c r="BF92" s="1150">
        <f>+W92</f>
        <v>0</v>
      </c>
      <c r="BG92" s="1004">
        <f>SUM(BH92:BM95)</f>
        <v>0</v>
      </c>
      <c r="BH92" s="299"/>
      <c r="BI92" s="299"/>
      <c r="BJ92" s="299"/>
      <c r="BK92" s="299"/>
      <c r="BL92" s="299"/>
      <c r="BM92" s="299"/>
      <c r="BN92" s="1150">
        <f>+X92</f>
        <v>0</v>
      </c>
      <c r="BO92" s="1004">
        <f>SUM(BP92:BU95)</f>
        <v>0</v>
      </c>
      <c r="BP92" s="299"/>
      <c r="BQ92" s="299"/>
      <c r="BR92" s="299"/>
      <c r="BS92" s="299"/>
      <c r="BT92" s="299"/>
      <c r="BU92" s="299"/>
    </row>
    <row r="93" spans="1:73" ht="40.15" customHeight="1" x14ac:dyDescent="0.25">
      <c r="A93" s="151"/>
      <c r="B93" s="24"/>
      <c r="C93" s="1059"/>
      <c r="D93" s="1050"/>
      <c r="E93" s="1062"/>
      <c r="F93" s="1065"/>
      <c r="G93" s="1050"/>
      <c r="H93" s="1044"/>
      <c r="I93" s="1050"/>
      <c r="J93" s="1044"/>
      <c r="K93" s="1050"/>
      <c r="L93" s="1044"/>
      <c r="M93" s="1050"/>
      <c r="N93" s="1047"/>
      <c r="O93" s="1050"/>
      <c r="P93" s="1053"/>
      <c r="Q93" s="1056"/>
      <c r="R93" s="1041"/>
      <c r="S93" s="1041"/>
      <c r="T93" s="1023"/>
      <c r="U93" s="1008"/>
      <c r="V93" s="1008"/>
      <c r="W93" s="1008"/>
      <c r="X93" s="1008"/>
      <c r="Y93" s="1008"/>
      <c r="Z93" s="1005"/>
      <c r="AA93" s="1005"/>
      <c r="AB93" s="1005"/>
      <c r="AC93" s="1005"/>
      <c r="AD93" s="1005"/>
      <c r="AE93" s="1005"/>
      <c r="AF93" s="1005"/>
      <c r="AG93" s="479"/>
      <c r="AH93" s="592"/>
      <c r="AI93" s="592"/>
      <c r="AJ93" s="592"/>
      <c r="AK93" s="196"/>
      <c r="AL93" s="197"/>
      <c r="AM93" s="197"/>
      <c r="AN93" s="197"/>
      <c r="AO93" s="197"/>
      <c r="AP93" s="1151"/>
      <c r="AQ93" s="1005"/>
      <c r="AR93" s="282"/>
      <c r="AS93" s="282"/>
      <c r="AT93" s="282"/>
      <c r="AU93" s="282"/>
      <c r="AV93" s="282"/>
      <c r="AW93" s="282"/>
      <c r="AX93" s="1151"/>
      <c r="AY93" s="1005"/>
      <c r="AZ93" s="282"/>
      <c r="BA93" s="282"/>
      <c r="BB93" s="282"/>
      <c r="BC93" s="282"/>
      <c r="BD93" s="282"/>
      <c r="BE93" s="282"/>
      <c r="BF93" s="1151"/>
      <c r="BG93" s="1005"/>
      <c r="BH93" s="282"/>
      <c r="BI93" s="282"/>
      <c r="BJ93" s="282"/>
      <c r="BK93" s="282"/>
      <c r="BL93" s="282"/>
      <c r="BM93" s="282"/>
      <c r="BN93" s="1151"/>
      <c r="BO93" s="1005"/>
      <c r="BP93" s="282"/>
      <c r="BQ93" s="282"/>
      <c r="BR93" s="282"/>
      <c r="BS93" s="282"/>
      <c r="BT93" s="282"/>
      <c r="BU93" s="282"/>
    </row>
    <row r="94" spans="1:73" ht="40.15" customHeight="1" x14ac:dyDescent="0.25">
      <c r="A94" s="151"/>
      <c r="B94" s="24"/>
      <c r="C94" s="1059"/>
      <c r="D94" s="1050"/>
      <c r="E94" s="1062"/>
      <c r="F94" s="1065"/>
      <c r="G94" s="1050"/>
      <c r="H94" s="1044"/>
      <c r="I94" s="1050"/>
      <c r="J94" s="1044"/>
      <c r="K94" s="1050"/>
      <c r="L94" s="1044"/>
      <c r="M94" s="1050"/>
      <c r="N94" s="1047"/>
      <c r="O94" s="1050"/>
      <c r="P94" s="1053"/>
      <c r="Q94" s="1056"/>
      <c r="R94" s="1041"/>
      <c r="S94" s="1041"/>
      <c r="T94" s="1023"/>
      <c r="U94" s="1008"/>
      <c r="V94" s="1008"/>
      <c r="W94" s="1008"/>
      <c r="X94" s="1008"/>
      <c r="Y94" s="1008"/>
      <c r="Z94" s="1005"/>
      <c r="AA94" s="1005"/>
      <c r="AB94" s="1005"/>
      <c r="AC94" s="1005"/>
      <c r="AD94" s="1005"/>
      <c r="AE94" s="1005"/>
      <c r="AF94" s="1005"/>
      <c r="AG94" s="196"/>
      <c r="AH94" s="592"/>
      <c r="AI94" s="592"/>
      <c r="AJ94" s="592"/>
      <c r="AK94" s="196"/>
      <c r="AL94" s="197"/>
      <c r="AM94" s="197"/>
      <c r="AN94" s="197"/>
      <c r="AO94" s="197"/>
      <c r="AP94" s="1151"/>
      <c r="AQ94" s="1005"/>
      <c r="AR94" s="282"/>
      <c r="AS94" s="282"/>
      <c r="AT94" s="282"/>
      <c r="AU94" s="282"/>
      <c r="AV94" s="282"/>
      <c r="AW94" s="282"/>
      <c r="AX94" s="1151"/>
      <c r="AY94" s="1005"/>
      <c r="AZ94" s="282"/>
      <c r="BA94" s="282"/>
      <c r="BB94" s="282"/>
      <c r="BC94" s="282"/>
      <c r="BD94" s="282"/>
      <c r="BE94" s="282"/>
      <c r="BF94" s="1151"/>
      <c r="BG94" s="1005"/>
      <c r="BH94" s="282"/>
      <c r="BI94" s="282"/>
      <c r="BJ94" s="282"/>
      <c r="BK94" s="282"/>
      <c r="BL94" s="282"/>
      <c r="BM94" s="282"/>
      <c r="BN94" s="1151"/>
      <c r="BO94" s="1005"/>
      <c r="BP94" s="282"/>
      <c r="BQ94" s="282"/>
      <c r="BR94" s="282"/>
      <c r="BS94" s="282"/>
      <c r="BT94" s="282"/>
      <c r="BU94" s="282"/>
    </row>
    <row r="95" spans="1:73" ht="40.15" customHeight="1" thickBot="1" x14ac:dyDescent="0.3">
      <c r="A95" s="151"/>
      <c r="B95" s="24"/>
      <c r="C95" s="1060"/>
      <c r="D95" s="1051"/>
      <c r="E95" s="1063"/>
      <c r="F95" s="1066"/>
      <c r="G95" s="1051"/>
      <c r="H95" s="1045"/>
      <c r="I95" s="1051"/>
      <c r="J95" s="1045"/>
      <c r="K95" s="1051"/>
      <c r="L95" s="1045"/>
      <c r="M95" s="1051"/>
      <c r="N95" s="1048"/>
      <c r="O95" s="1051"/>
      <c r="P95" s="1054"/>
      <c r="Q95" s="1057"/>
      <c r="R95" s="1042"/>
      <c r="S95" s="1042"/>
      <c r="T95" s="1024"/>
      <c r="U95" s="1009"/>
      <c r="V95" s="1009"/>
      <c r="W95" s="1009"/>
      <c r="X95" s="1009"/>
      <c r="Y95" s="1009"/>
      <c r="Z95" s="1006"/>
      <c r="AA95" s="1006"/>
      <c r="AB95" s="1006"/>
      <c r="AC95" s="1006"/>
      <c r="AD95" s="1006"/>
      <c r="AE95" s="1006"/>
      <c r="AF95" s="1006"/>
      <c r="AG95" s="715"/>
      <c r="AH95" s="716"/>
      <c r="AI95" s="716"/>
      <c r="AJ95" s="716"/>
      <c r="AK95" s="715"/>
      <c r="AL95" s="717"/>
      <c r="AM95" s="717"/>
      <c r="AN95" s="717"/>
      <c r="AO95" s="717"/>
      <c r="AP95" s="1152"/>
      <c r="AQ95" s="1006"/>
      <c r="AR95" s="718"/>
      <c r="AS95" s="718"/>
      <c r="AT95" s="718"/>
      <c r="AU95" s="718"/>
      <c r="AV95" s="718"/>
      <c r="AW95" s="718"/>
      <c r="AX95" s="1152"/>
      <c r="AY95" s="1006"/>
      <c r="AZ95" s="718"/>
      <c r="BA95" s="718"/>
      <c r="BB95" s="718"/>
      <c r="BC95" s="718"/>
      <c r="BD95" s="718"/>
      <c r="BE95" s="718"/>
      <c r="BF95" s="1152"/>
      <c r="BG95" s="1006"/>
      <c r="BH95" s="718"/>
      <c r="BI95" s="718"/>
      <c r="BJ95" s="718"/>
      <c r="BK95" s="718"/>
      <c r="BL95" s="718"/>
      <c r="BM95" s="718"/>
      <c r="BN95" s="1152"/>
      <c r="BO95" s="1006"/>
      <c r="BP95" s="718"/>
      <c r="BQ95" s="718"/>
      <c r="BR95" s="718"/>
      <c r="BS95" s="718"/>
      <c r="BT95" s="718"/>
      <c r="BU95" s="718"/>
    </row>
    <row r="96" spans="1:73" ht="40.15" customHeight="1" thickTop="1" thickBot="1" x14ac:dyDescent="0.3">
      <c r="B96" s="924" t="s">
        <v>1977</v>
      </c>
      <c r="C96" s="938" t="s">
        <v>1978</v>
      </c>
      <c r="D96" s="362"/>
      <c r="E96" s="434"/>
      <c r="F96" s="446"/>
      <c r="G96" s="367"/>
      <c r="H96" s="368"/>
      <c r="I96" s="407"/>
      <c r="J96" s="369"/>
      <c r="K96" s="405"/>
      <c r="L96" s="369"/>
      <c r="M96" s="405"/>
      <c r="N96" s="370"/>
      <c r="O96" s="371"/>
      <c r="P96" s="402"/>
      <c r="Q96" s="23"/>
      <c r="R96" s="23"/>
      <c r="S96" s="947"/>
      <c r="T96" s="39"/>
      <c r="U96" s="37"/>
      <c r="V96" s="37"/>
      <c r="W96" s="37"/>
      <c r="X96" s="38"/>
      <c r="Y96" s="927"/>
      <c r="Z96" s="932">
        <f t="shared" si="38"/>
        <v>0</v>
      </c>
      <c r="AA96" s="932">
        <f t="shared" si="38"/>
        <v>0</v>
      </c>
      <c r="AB96" s="932">
        <f t="shared" si="38"/>
        <v>0</v>
      </c>
      <c r="AC96" s="932">
        <f t="shared" si="38"/>
        <v>0</v>
      </c>
      <c r="AD96" s="932">
        <f t="shared" si="38"/>
        <v>0</v>
      </c>
      <c r="AE96" s="932">
        <f t="shared" si="38"/>
        <v>0</v>
      </c>
      <c r="AF96" s="932">
        <f t="shared" si="38"/>
        <v>0</v>
      </c>
      <c r="AG96" s="195"/>
      <c r="AH96" s="195"/>
      <c r="AI96" s="195"/>
      <c r="AJ96" s="261"/>
      <c r="AK96" s="262"/>
      <c r="AL96" s="195"/>
      <c r="AM96" s="195"/>
      <c r="AN96" s="195"/>
      <c r="AO96" s="195"/>
      <c r="AP96" s="18"/>
      <c r="AQ96" s="929">
        <f t="shared" ref="AQ96" si="48">SUM(AQ97:AQ112)</f>
        <v>0</v>
      </c>
      <c r="AR96" s="929">
        <f>SUM(AR97:AR112)</f>
        <v>0</v>
      </c>
      <c r="AS96" s="929">
        <f t="shared" ref="AS96:AW96" si="49">SUM(AS97:AS112)</f>
        <v>0</v>
      </c>
      <c r="AT96" s="929">
        <f t="shared" si="49"/>
        <v>0</v>
      </c>
      <c r="AU96" s="929">
        <f t="shared" si="49"/>
        <v>0</v>
      </c>
      <c r="AV96" s="929">
        <f t="shared" si="49"/>
        <v>0</v>
      </c>
      <c r="AW96" s="929">
        <f t="shared" si="49"/>
        <v>0</v>
      </c>
      <c r="AX96" s="18"/>
      <c r="AY96" s="929">
        <f t="shared" ref="AY96" si="50">SUM(AY97:AY112)</f>
        <v>0</v>
      </c>
      <c r="AZ96" s="929">
        <f>SUM(AZ97:AZ112)</f>
        <v>0</v>
      </c>
      <c r="BA96" s="929">
        <f t="shared" ref="BA96:BE96" si="51">SUM(BA97:BA112)</f>
        <v>0</v>
      </c>
      <c r="BB96" s="929">
        <f t="shared" si="51"/>
        <v>0</v>
      </c>
      <c r="BC96" s="929">
        <f t="shared" si="51"/>
        <v>0</v>
      </c>
      <c r="BD96" s="929">
        <f t="shared" si="51"/>
        <v>0</v>
      </c>
      <c r="BE96" s="929">
        <f t="shared" si="51"/>
        <v>0</v>
      </c>
      <c r="BF96" s="18"/>
      <c r="BG96" s="929">
        <f t="shared" ref="BG96" si="52">SUM(BG97:BG112)</f>
        <v>0</v>
      </c>
      <c r="BH96" s="929">
        <f>SUM(BH97:BH112)</f>
        <v>0</v>
      </c>
      <c r="BI96" s="929">
        <f t="shared" ref="BI96:BM96" si="53">SUM(BI97:BI112)</f>
        <v>0</v>
      </c>
      <c r="BJ96" s="929">
        <f t="shared" si="53"/>
        <v>0</v>
      </c>
      <c r="BK96" s="929">
        <f t="shared" si="53"/>
        <v>0</v>
      </c>
      <c r="BL96" s="929">
        <f t="shared" si="53"/>
        <v>0</v>
      </c>
      <c r="BM96" s="929">
        <f t="shared" si="53"/>
        <v>0</v>
      </c>
      <c r="BN96" s="18"/>
      <c r="BO96" s="929">
        <f t="shared" ref="BO96" si="54">SUM(BO97:BO112)</f>
        <v>0</v>
      </c>
      <c r="BP96" s="929">
        <f>SUM(BP97:BP112)</f>
        <v>0</v>
      </c>
      <c r="BQ96" s="929">
        <f t="shared" ref="BQ96:BU96" si="55">SUM(BQ97:BQ112)</f>
        <v>0</v>
      </c>
      <c r="BR96" s="929">
        <f t="shared" si="55"/>
        <v>0</v>
      </c>
      <c r="BS96" s="929">
        <f t="shared" si="55"/>
        <v>0</v>
      </c>
      <c r="BT96" s="929">
        <f t="shared" si="55"/>
        <v>0</v>
      </c>
      <c r="BU96" s="929">
        <f t="shared" si="55"/>
        <v>0</v>
      </c>
    </row>
    <row r="97" spans="1:73" ht="40.15" customHeight="1" thickTop="1" x14ac:dyDescent="0.25">
      <c r="A97" s="151"/>
      <c r="B97" s="24"/>
      <c r="C97" s="1058" t="s">
        <v>1979</v>
      </c>
      <c r="D97" s="1049" t="s">
        <v>1980</v>
      </c>
      <c r="E97" s="1061">
        <v>623</v>
      </c>
      <c r="F97" s="1064" t="s">
        <v>3759</v>
      </c>
      <c r="G97" s="1049" t="s">
        <v>3760</v>
      </c>
      <c r="H97" s="1043" t="s">
        <v>3030</v>
      </c>
      <c r="I97" s="1049" t="s">
        <v>1981</v>
      </c>
      <c r="J97" s="1043" t="s">
        <v>3049</v>
      </c>
      <c r="K97" s="1049" t="s">
        <v>3734</v>
      </c>
      <c r="L97" s="1043" t="s">
        <v>3735</v>
      </c>
      <c r="M97" s="1049" t="s">
        <v>3736</v>
      </c>
      <c r="N97" s="1046">
        <v>2026004540035</v>
      </c>
      <c r="O97" s="1049" t="s">
        <v>3737</v>
      </c>
      <c r="P97" s="1052" t="s">
        <v>1981</v>
      </c>
      <c r="Q97" s="1055">
        <v>24</v>
      </c>
      <c r="R97" s="1040" t="s">
        <v>2871</v>
      </c>
      <c r="S97" s="1040"/>
      <c r="T97" s="1022"/>
      <c r="U97" s="1007"/>
      <c r="V97" s="1007"/>
      <c r="W97" s="1007"/>
      <c r="X97" s="1007"/>
      <c r="Y97" s="1007"/>
      <c r="Z97" s="1004">
        <f t="shared" si="38"/>
        <v>0</v>
      </c>
      <c r="AA97" s="1004">
        <f t="shared" ref="AA97:AF109" si="56">SUM(AR97:AR100,AZ97:AZ100,BH97:BH100,BP97:BP100)</f>
        <v>0</v>
      </c>
      <c r="AB97" s="1004">
        <f t="shared" si="56"/>
        <v>0</v>
      </c>
      <c r="AC97" s="1004">
        <f t="shared" si="56"/>
        <v>0</v>
      </c>
      <c r="AD97" s="1004">
        <f t="shared" si="56"/>
        <v>0</v>
      </c>
      <c r="AE97" s="1004">
        <f t="shared" si="56"/>
        <v>0</v>
      </c>
      <c r="AF97" s="1004">
        <f t="shared" si="56"/>
        <v>0</v>
      </c>
      <c r="AG97" s="714"/>
      <c r="AH97" s="593"/>
      <c r="AI97" s="593"/>
      <c r="AJ97" s="593"/>
      <c r="AK97" s="207"/>
      <c r="AL97" s="208"/>
      <c r="AM97" s="208"/>
      <c r="AN97" s="208"/>
      <c r="AO97" s="208"/>
      <c r="AP97" s="1150">
        <f>+U97</f>
        <v>0</v>
      </c>
      <c r="AQ97" s="1004">
        <f>SUM(AR97:AW100)</f>
        <v>0</v>
      </c>
      <c r="AR97" s="299"/>
      <c r="AS97" s="299"/>
      <c r="AT97" s="299"/>
      <c r="AU97" s="299"/>
      <c r="AV97" s="299"/>
      <c r="AW97" s="299"/>
      <c r="AX97" s="1150">
        <f>+V97</f>
        <v>0</v>
      </c>
      <c r="AY97" s="1004">
        <f>SUM(AZ97:BE100)</f>
        <v>0</v>
      </c>
      <c r="AZ97" s="299"/>
      <c r="BA97" s="299"/>
      <c r="BB97" s="299"/>
      <c r="BC97" s="299"/>
      <c r="BD97" s="299"/>
      <c r="BE97" s="299"/>
      <c r="BF97" s="1150">
        <f>+W97</f>
        <v>0</v>
      </c>
      <c r="BG97" s="1004">
        <f>SUM(BH97:BM100)</f>
        <v>0</v>
      </c>
      <c r="BH97" s="299"/>
      <c r="BI97" s="299"/>
      <c r="BJ97" s="299"/>
      <c r="BK97" s="299"/>
      <c r="BL97" s="299"/>
      <c r="BM97" s="299"/>
      <c r="BN97" s="1150">
        <f>+X97</f>
        <v>0</v>
      </c>
      <c r="BO97" s="1004">
        <f>SUM(BP97:BU100)</f>
        <v>0</v>
      </c>
      <c r="BP97" s="299"/>
      <c r="BQ97" s="299"/>
      <c r="BR97" s="299"/>
      <c r="BS97" s="299"/>
      <c r="BT97" s="299"/>
      <c r="BU97" s="299"/>
    </row>
    <row r="98" spans="1:73" ht="40.15" customHeight="1" x14ac:dyDescent="0.25">
      <c r="A98" s="151"/>
      <c r="B98" s="24"/>
      <c r="C98" s="1059"/>
      <c r="D98" s="1050"/>
      <c r="E98" s="1062"/>
      <c r="F98" s="1065"/>
      <c r="G98" s="1050"/>
      <c r="H98" s="1044"/>
      <c r="I98" s="1050"/>
      <c r="J98" s="1044"/>
      <c r="K98" s="1050"/>
      <c r="L98" s="1044"/>
      <c r="M98" s="1050"/>
      <c r="N98" s="1047"/>
      <c r="O98" s="1050"/>
      <c r="P98" s="1053"/>
      <c r="Q98" s="1056"/>
      <c r="R98" s="1041"/>
      <c r="S98" s="1041"/>
      <c r="T98" s="1023"/>
      <c r="U98" s="1008"/>
      <c r="V98" s="1008"/>
      <c r="W98" s="1008"/>
      <c r="X98" s="1008"/>
      <c r="Y98" s="1008"/>
      <c r="Z98" s="1005"/>
      <c r="AA98" s="1005"/>
      <c r="AB98" s="1005"/>
      <c r="AC98" s="1005"/>
      <c r="AD98" s="1005"/>
      <c r="AE98" s="1005"/>
      <c r="AF98" s="1005"/>
      <c r="AG98" s="479"/>
      <c r="AH98" s="592"/>
      <c r="AI98" s="592"/>
      <c r="AJ98" s="592"/>
      <c r="AK98" s="196"/>
      <c r="AL98" s="197"/>
      <c r="AM98" s="197"/>
      <c r="AN98" s="197"/>
      <c r="AO98" s="197"/>
      <c r="AP98" s="1151"/>
      <c r="AQ98" s="1005"/>
      <c r="AR98" s="282"/>
      <c r="AS98" s="282"/>
      <c r="AT98" s="282"/>
      <c r="AU98" s="282"/>
      <c r="AV98" s="282"/>
      <c r="AW98" s="282"/>
      <c r="AX98" s="1151"/>
      <c r="AY98" s="1005"/>
      <c r="AZ98" s="282"/>
      <c r="BA98" s="282"/>
      <c r="BB98" s="282"/>
      <c r="BC98" s="282"/>
      <c r="BD98" s="282"/>
      <c r="BE98" s="282"/>
      <c r="BF98" s="1151"/>
      <c r="BG98" s="1005"/>
      <c r="BH98" s="282"/>
      <c r="BI98" s="282"/>
      <c r="BJ98" s="282"/>
      <c r="BK98" s="282"/>
      <c r="BL98" s="282"/>
      <c r="BM98" s="282"/>
      <c r="BN98" s="1151"/>
      <c r="BO98" s="1005"/>
      <c r="BP98" s="282"/>
      <c r="BQ98" s="282"/>
      <c r="BR98" s="282"/>
      <c r="BS98" s="282"/>
      <c r="BT98" s="282"/>
      <c r="BU98" s="282"/>
    </row>
    <row r="99" spans="1:73" ht="40.15" customHeight="1" x14ac:dyDescent="0.25">
      <c r="A99" s="151"/>
      <c r="B99" s="24"/>
      <c r="C99" s="1059"/>
      <c r="D99" s="1050"/>
      <c r="E99" s="1062"/>
      <c r="F99" s="1065"/>
      <c r="G99" s="1050"/>
      <c r="H99" s="1044"/>
      <c r="I99" s="1050"/>
      <c r="J99" s="1044"/>
      <c r="K99" s="1050"/>
      <c r="L99" s="1044"/>
      <c r="M99" s="1050"/>
      <c r="N99" s="1047"/>
      <c r="O99" s="1050"/>
      <c r="P99" s="1053"/>
      <c r="Q99" s="1056"/>
      <c r="R99" s="1041"/>
      <c r="S99" s="1041"/>
      <c r="T99" s="1023"/>
      <c r="U99" s="1008"/>
      <c r="V99" s="1008"/>
      <c r="W99" s="1008"/>
      <c r="X99" s="1008"/>
      <c r="Y99" s="1008"/>
      <c r="Z99" s="1005"/>
      <c r="AA99" s="1005"/>
      <c r="AB99" s="1005"/>
      <c r="AC99" s="1005"/>
      <c r="AD99" s="1005"/>
      <c r="AE99" s="1005"/>
      <c r="AF99" s="1005"/>
      <c r="AG99" s="196"/>
      <c r="AH99" s="592"/>
      <c r="AI99" s="592"/>
      <c r="AJ99" s="592"/>
      <c r="AK99" s="196"/>
      <c r="AL99" s="197"/>
      <c r="AM99" s="197"/>
      <c r="AN99" s="197"/>
      <c r="AO99" s="197"/>
      <c r="AP99" s="1151"/>
      <c r="AQ99" s="1005"/>
      <c r="AR99" s="282"/>
      <c r="AS99" s="282"/>
      <c r="AT99" s="282"/>
      <c r="AU99" s="282"/>
      <c r="AV99" s="282"/>
      <c r="AW99" s="282"/>
      <c r="AX99" s="1151"/>
      <c r="AY99" s="1005"/>
      <c r="AZ99" s="282"/>
      <c r="BA99" s="282"/>
      <c r="BB99" s="282"/>
      <c r="BC99" s="282"/>
      <c r="BD99" s="282"/>
      <c r="BE99" s="282"/>
      <c r="BF99" s="1151"/>
      <c r="BG99" s="1005"/>
      <c r="BH99" s="282"/>
      <c r="BI99" s="282"/>
      <c r="BJ99" s="282"/>
      <c r="BK99" s="282"/>
      <c r="BL99" s="282"/>
      <c r="BM99" s="282"/>
      <c r="BN99" s="1151"/>
      <c r="BO99" s="1005"/>
      <c r="BP99" s="282"/>
      <c r="BQ99" s="282"/>
      <c r="BR99" s="282"/>
      <c r="BS99" s="282"/>
      <c r="BT99" s="282"/>
      <c r="BU99" s="282"/>
    </row>
    <row r="100" spans="1:73" ht="40.15" customHeight="1" thickBot="1" x14ac:dyDescent="0.3">
      <c r="A100" s="151"/>
      <c r="B100" s="24"/>
      <c r="C100" s="1060"/>
      <c r="D100" s="1051"/>
      <c r="E100" s="1063"/>
      <c r="F100" s="1066"/>
      <c r="G100" s="1051"/>
      <c r="H100" s="1045"/>
      <c r="I100" s="1051"/>
      <c r="J100" s="1045"/>
      <c r="K100" s="1051"/>
      <c r="L100" s="1045"/>
      <c r="M100" s="1051"/>
      <c r="N100" s="1048"/>
      <c r="O100" s="1051"/>
      <c r="P100" s="1054"/>
      <c r="Q100" s="1057"/>
      <c r="R100" s="1042"/>
      <c r="S100" s="1042"/>
      <c r="T100" s="1024"/>
      <c r="U100" s="1009"/>
      <c r="V100" s="1009"/>
      <c r="W100" s="1009"/>
      <c r="X100" s="1009"/>
      <c r="Y100" s="1009"/>
      <c r="Z100" s="1006"/>
      <c r="AA100" s="1006"/>
      <c r="AB100" s="1006"/>
      <c r="AC100" s="1006"/>
      <c r="AD100" s="1006"/>
      <c r="AE100" s="1006"/>
      <c r="AF100" s="1006"/>
      <c r="AG100" s="715"/>
      <c r="AH100" s="716"/>
      <c r="AI100" s="716"/>
      <c r="AJ100" s="716"/>
      <c r="AK100" s="715"/>
      <c r="AL100" s="717"/>
      <c r="AM100" s="717"/>
      <c r="AN100" s="717"/>
      <c r="AO100" s="717"/>
      <c r="AP100" s="1152"/>
      <c r="AQ100" s="1006"/>
      <c r="AR100" s="718"/>
      <c r="AS100" s="718"/>
      <c r="AT100" s="718"/>
      <c r="AU100" s="718"/>
      <c r="AV100" s="718"/>
      <c r="AW100" s="718"/>
      <c r="AX100" s="1152"/>
      <c r="AY100" s="1006"/>
      <c r="AZ100" s="718"/>
      <c r="BA100" s="718"/>
      <c r="BB100" s="718"/>
      <c r="BC100" s="718"/>
      <c r="BD100" s="718"/>
      <c r="BE100" s="718"/>
      <c r="BF100" s="1152"/>
      <c r="BG100" s="1006"/>
      <c r="BH100" s="718"/>
      <c r="BI100" s="718"/>
      <c r="BJ100" s="718"/>
      <c r="BK100" s="718"/>
      <c r="BL100" s="718"/>
      <c r="BM100" s="718"/>
      <c r="BN100" s="1152"/>
      <c r="BO100" s="1006"/>
      <c r="BP100" s="718"/>
      <c r="BQ100" s="718"/>
      <c r="BR100" s="718"/>
      <c r="BS100" s="718"/>
      <c r="BT100" s="718"/>
      <c r="BU100" s="718"/>
    </row>
    <row r="101" spans="1:73" ht="40.15" customHeight="1" thickTop="1" x14ac:dyDescent="0.25">
      <c r="A101" s="151"/>
      <c r="B101" s="24"/>
      <c r="C101" s="1058" t="s">
        <v>1982</v>
      </c>
      <c r="D101" s="1049" t="s">
        <v>1983</v>
      </c>
      <c r="E101" s="1061">
        <v>624</v>
      </c>
      <c r="F101" s="1064" t="s">
        <v>3751</v>
      </c>
      <c r="G101" s="1049" t="s">
        <v>3752</v>
      </c>
      <c r="H101" s="1043" t="s">
        <v>2956</v>
      </c>
      <c r="I101" s="1049" t="s">
        <v>1941</v>
      </c>
      <c r="J101" s="1043" t="s">
        <v>3049</v>
      </c>
      <c r="K101" s="1049" t="s">
        <v>3734</v>
      </c>
      <c r="L101" s="1043" t="s">
        <v>3735</v>
      </c>
      <c r="M101" s="1049" t="s">
        <v>3736</v>
      </c>
      <c r="N101" s="1046">
        <v>2026004540035</v>
      </c>
      <c r="O101" s="1049" t="s">
        <v>3737</v>
      </c>
      <c r="P101" s="1052" t="s">
        <v>1941</v>
      </c>
      <c r="Q101" s="1055">
        <v>100</v>
      </c>
      <c r="R101" s="1040" t="s">
        <v>2871</v>
      </c>
      <c r="S101" s="1040"/>
      <c r="T101" s="1022"/>
      <c r="U101" s="1007"/>
      <c r="V101" s="1007"/>
      <c r="W101" s="1007"/>
      <c r="X101" s="1007"/>
      <c r="Y101" s="1007"/>
      <c r="Z101" s="1004">
        <f t="shared" si="38"/>
        <v>0</v>
      </c>
      <c r="AA101" s="1004">
        <f t="shared" si="56"/>
        <v>0</v>
      </c>
      <c r="AB101" s="1004">
        <f t="shared" si="56"/>
        <v>0</v>
      </c>
      <c r="AC101" s="1004">
        <f t="shared" si="56"/>
        <v>0</v>
      </c>
      <c r="AD101" s="1004">
        <f t="shared" si="56"/>
        <v>0</v>
      </c>
      <c r="AE101" s="1004">
        <f t="shared" si="56"/>
        <v>0</v>
      </c>
      <c r="AF101" s="1004">
        <f t="shared" si="56"/>
        <v>0</v>
      </c>
      <c r="AG101" s="714"/>
      <c r="AH101" s="593"/>
      <c r="AI101" s="593"/>
      <c r="AJ101" s="593"/>
      <c r="AK101" s="207"/>
      <c r="AL101" s="208"/>
      <c r="AM101" s="208"/>
      <c r="AN101" s="208"/>
      <c r="AO101" s="208"/>
      <c r="AP101" s="1150">
        <f>+U101</f>
        <v>0</v>
      </c>
      <c r="AQ101" s="1004">
        <f>SUM(AR101:AW104)</f>
        <v>0</v>
      </c>
      <c r="AR101" s="299"/>
      <c r="AS101" s="299"/>
      <c r="AT101" s="299"/>
      <c r="AU101" s="299"/>
      <c r="AV101" s="299"/>
      <c r="AW101" s="299"/>
      <c r="AX101" s="1150">
        <f>+V101</f>
        <v>0</v>
      </c>
      <c r="AY101" s="1004">
        <f>SUM(AZ101:BE104)</f>
        <v>0</v>
      </c>
      <c r="AZ101" s="299"/>
      <c r="BA101" s="299"/>
      <c r="BB101" s="299"/>
      <c r="BC101" s="299"/>
      <c r="BD101" s="299"/>
      <c r="BE101" s="299"/>
      <c r="BF101" s="1150">
        <f>+W101</f>
        <v>0</v>
      </c>
      <c r="BG101" s="1004">
        <f>SUM(BH101:BM104)</f>
        <v>0</v>
      </c>
      <c r="BH101" s="299"/>
      <c r="BI101" s="299"/>
      <c r="BJ101" s="299"/>
      <c r="BK101" s="299"/>
      <c r="BL101" s="299"/>
      <c r="BM101" s="299"/>
      <c r="BN101" s="1150">
        <f>+X101</f>
        <v>0</v>
      </c>
      <c r="BO101" s="1004">
        <f>SUM(BP101:BU104)</f>
        <v>0</v>
      </c>
      <c r="BP101" s="299"/>
      <c r="BQ101" s="299"/>
      <c r="BR101" s="299"/>
      <c r="BS101" s="299"/>
      <c r="BT101" s="299"/>
      <c r="BU101" s="299"/>
    </row>
    <row r="102" spans="1:73" ht="40.15" customHeight="1" x14ac:dyDescent="0.25">
      <c r="A102" s="151"/>
      <c r="B102" s="24"/>
      <c r="C102" s="1059"/>
      <c r="D102" s="1050"/>
      <c r="E102" s="1062"/>
      <c r="F102" s="1065"/>
      <c r="G102" s="1050"/>
      <c r="H102" s="1044"/>
      <c r="I102" s="1050"/>
      <c r="J102" s="1044"/>
      <c r="K102" s="1050"/>
      <c r="L102" s="1044"/>
      <c r="M102" s="1050"/>
      <c r="N102" s="1047"/>
      <c r="O102" s="1050"/>
      <c r="P102" s="1053"/>
      <c r="Q102" s="1056"/>
      <c r="R102" s="1041"/>
      <c r="S102" s="1041"/>
      <c r="T102" s="1023"/>
      <c r="U102" s="1008"/>
      <c r="V102" s="1008"/>
      <c r="W102" s="1008"/>
      <c r="X102" s="1008"/>
      <c r="Y102" s="1008"/>
      <c r="Z102" s="1005"/>
      <c r="AA102" s="1005"/>
      <c r="AB102" s="1005"/>
      <c r="AC102" s="1005"/>
      <c r="AD102" s="1005"/>
      <c r="AE102" s="1005"/>
      <c r="AF102" s="1005"/>
      <c r="AG102" s="479"/>
      <c r="AH102" s="592"/>
      <c r="AI102" s="592"/>
      <c r="AJ102" s="592"/>
      <c r="AK102" s="196"/>
      <c r="AL102" s="197"/>
      <c r="AM102" s="197"/>
      <c r="AN102" s="197"/>
      <c r="AO102" s="197"/>
      <c r="AP102" s="1151"/>
      <c r="AQ102" s="1005"/>
      <c r="AR102" s="282"/>
      <c r="AS102" s="282"/>
      <c r="AT102" s="282"/>
      <c r="AU102" s="282"/>
      <c r="AV102" s="282"/>
      <c r="AW102" s="282"/>
      <c r="AX102" s="1151"/>
      <c r="AY102" s="1005"/>
      <c r="AZ102" s="282"/>
      <c r="BA102" s="282"/>
      <c r="BB102" s="282"/>
      <c r="BC102" s="282"/>
      <c r="BD102" s="282"/>
      <c r="BE102" s="282"/>
      <c r="BF102" s="1151"/>
      <c r="BG102" s="1005"/>
      <c r="BH102" s="282"/>
      <c r="BI102" s="282"/>
      <c r="BJ102" s="282"/>
      <c r="BK102" s="282"/>
      <c r="BL102" s="282"/>
      <c r="BM102" s="282"/>
      <c r="BN102" s="1151"/>
      <c r="BO102" s="1005"/>
      <c r="BP102" s="282"/>
      <c r="BQ102" s="282"/>
      <c r="BR102" s="282"/>
      <c r="BS102" s="282"/>
      <c r="BT102" s="282"/>
      <c r="BU102" s="282"/>
    </row>
    <row r="103" spans="1:73" ht="40.15" customHeight="1" x14ac:dyDescent="0.25">
      <c r="A103" s="151"/>
      <c r="B103" s="24"/>
      <c r="C103" s="1059"/>
      <c r="D103" s="1050"/>
      <c r="E103" s="1062"/>
      <c r="F103" s="1065"/>
      <c r="G103" s="1050"/>
      <c r="H103" s="1044"/>
      <c r="I103" s="1050"/>
      <c r="J103" s="1044"/>
      <c r="K103" s="1050"/>
      <c r="L103" s="1044"/>
      <c r="M103" s="1050"/>
      <c r="N103" s="1047"/>
      <c r="O103" s="1050"/>
      <c r="P103" s="1053"/>
      <c r="Q103" s="1056"/>
      <c r="R103" s="1041"/>
      <c r="S103" s="1041"/>
      <c r="T103" s="1023"/>
      <c r="U103" s="1008"/>
      <c r="V103" s="1008"/>
      <c r="W103" s="1008"/>
      <c r="X103" s="1008"/>
      <c r="Y103" s="1008"/>
      <c r="Z103" s="1005"/>
      <c r="AA103" s="1005"/>
      <c r="AB103" s="1005"/>
      <c r="AC103" s="1005"/>
      <c r="AD103" s="1005"/>
      <c r="AE103" s="1005"/>
      <c r="AF103" s="1005"/>
      <c r="AG103" s="196"/>
      <c r="AH103" s="592"/>
      <c r="AI103" s="592"/>
      <c r="AJ103" s="592"/>
      <c r="AK103" s="196"/>
      <c r="AL103" s="197"/>
      <c r="AM103" s="197"/>
      <c r="AN103" s="197"/>
      <c r="AO103" s="197"/>
      <c r="AP103" s="1151"/>
      <c r="AQ103" s="1005"/>
      <c r="AR103" s="282"/>
      <c r="AS103" s="282"/>
      <c r="AT103" s="282"/>
      <c r="AU103" s="282"/>
      <c r="AV103" s="282"/>
      <c r="AW103" s="282"/>
      <c r="AX103" s="1151"/>
      <c r="AY103" s="1005"/>
      <c r="AZ103" s="282"/>
      <c r="BA103" s="282"/>
      <c r="BB103" s="282"/>
      <c r="BC103" s="282"/>
      <c r="BD103" s="282"/>
      <c r="BE103" s="282"/>
      <c r="BF103" s="1151"/>
      <c r="BG103" s="1005"/>
      <c r="BH103" s="282"/>
      <c r="BI103" s="282"/>
      <c r="BJ103" s="282"/>
      <c r="BK103" s="282"/>
      <c r="BL103" s="282"/>
      <c r="BM103" s="282"/>
      <c r="BN103" s="1151"/>
      <c r="BO103" s="1005"/>
      <c r="BP103" s="282"/>
      <c r="BQ103" s="282"/>
      <c r="BR103" s="282"/>
      <c r="BS103" s="282"/>
      <c r="BT103" s="282"/>
      <c r="BU103" s="282"/>
    </row>
    <row r="104" spans="1:73" ht="40.15" customHeight="1" thickBot="1" x14ac:dyDescent="0.3">
      <c r="A104" s="151"/>
      <c r="B104" s="24"/>
      <c r="C104" s="1060"/>
      <c r="D104" s="1051"/>
      <c r="E104" s="1063"/>
      <c r="F104" s="1066"/>
      <c r="G104" s="1051"/>
      <c r="H104" s="1045"/>
      <c r="I104" s="1051"/>
      <c r="J104" s="1045"/>
      <c r="K104" s="1051"/>
      <c r="L104" s="1045"/>
      <c r="M104" s="1051"/>
      <c r="N104" s="1048"/>
      <c r="O104" s="1051"/>
      <c r="P104" s="1054"/>
      <c r="Q104" s="1057"/>
      <c r="R104" s="1042"/>
      <c r="S104" s="1042"/>
      <c r="T104" s="1024"/>
      <c r="U104" s="1009"/>
      <c r="V104" s="1009"/>
      <c r="W104" s="1009"/>
      <c r="X104" s="1009"/>
      <c r="Y104" s="1009"/>
      <c r="Z104" s="1006"/>
      <c r="AA104" s="1006"/>
      <c r="AB104" s="1006"/>
      <c r="AC104" s="1006"/>
      <c r="AD104" s="1006"/>
      <c r="AE104" s="1006"/>
      <c r="AF104" s="1006"/>
      <c r="AG104" s="715"/>
      <c r="AH104" s="716"/>
      <c r="AI104" s="716"/>
      <c r="AJ104" s="716"/>
      <c r="AK104" s="715"/>
      <c r="AL104" s="717"/>
      <c r="AM104" s="717"/>
      <c r="AN104" s="717"/>
      <c r="AO104" s="717"/>
      <c r="AP104" s="1152"/>
      <c r="AQ104" s="1006"/>
      <c r="AR104" s="718"/>
      <c r="AS104" s="718"/>
      <c r="AT104" s="718"/>
      <c r="AU104" s="718"/>
      <c r="AV104" s="718"/>
      <c r="AW104" s="718"/>
      <c r="AX104" s="1152"/>
      <c r="AY104" s="1006"/>
      <c r="AZ104" s="718"/>
      <c r="BA104" s="718"/>
      <c r="BB104" s="718"/>
      <c r="BC104" s="718"/>
      <c r="BD104" s="718"/>
      <c r="BE104" s="718"/>
      <c r="BF104" s="1152"/>
      <c r="BG104" s="1006"/>
      <c r="BH104" s="718"/>
      <c r="BI104" s="718"/>
      <c r="BJ104" s="718"/>
      <c r="BK104" s="718"/>
      <c r="BL104" s="718"/>
      <c r="BM104" s="718"/>
      <c r="BN104" s="1152"/>
      <c r="BO104" s="1006"/>
      <c r="BP104" s="718"/>
      <c r="BQ104" s="718"/>
      <c r="BR104" s="718"/>
      <c r="BS104" s="718"/>
      <c r="BT104" s="718"/>
      <c r="BU104" s="718"/>
    </row>
    <row r="105" spans="1:73" ht="40.15" customHeight="1" thickTop="1" x14ac:dyDescent="0.25">
      <c r="A105" s="151"/>
      <c r="B105" s="24"/>
      <c r="C105" s="1058" t="s">
        <v>1984</v>
      </c>
      <c r="D105" s="1049" t="s">
        <v>1985</v>
      </c>
      <c r="E105" s="1061">
        <v>625</v>
      </c>
      <c r="F105" s="1064" t="s">
        <v>3759</v>
      </c>
      <c r="G105" s="1049" t="s">
        <v>3760</v>
      </c>
      <c r="H105" s="1043" t="s">
        <v>2978</v>
      </c>
      <c r="I105" s="1049" t="s">
        <v>1981</v>
      </c>
      <c r="J105" s="1043" t="s">
        <v>3049</v>
      </c>
      <c r="K105" s="1049" t="s">
        <v>3734</v>
      </c>
      <c r="L105" s="1043" t="s">
        <v>3735</v>
      </c>
      <c r="M105" s="1049" t="s">
        <v>3736</v>
      </c>
      <c r="N105" s="1046">
        <v>2026004540035</v>
      </c>
      <c r="O105" s="1049" t="s">
        <v>3737</v>
      </c>
      <c r="P105" s="1052" t="s">
        <v>1986</v>
      </c>
      <c r="Q105" s="1055">
        <v>8</v>
      </c>
      <c r="R105" s="1040" t="s">
        <v>2871</v>
      </c>
      <c r="S105" s="1040"/>
      <c r="T105" s="1022"/>
      <c r="U105" s="1007"/>
      <c r="V105" s="1007"/>
      <c r="W105" s="1007"/>
      <c r="X105" s="1007"/>
      <c r="Y105" s="1007"/>
      <c r="Z105" s="1004">
        <f t="shared" si="38"/>
        <v>0</v>
      </c>
      <c r="AA105" s="1004">
        <f t="shared" si="56"/>
        <v>0</v>
      </c>
      <c r="AB105" s="1004">
        <f t="shared" si="56"/>
        <v>0</v>
      </c>
      <c r="AC105" s="1004">
        <f t="shared" si="56"/>
        <v>0</v>
      </c>
      <c r="AD105" s="1004">
        <f t="shared" si="56"/>
        <v>0</v>
      </c>
      <c r="AE105" s="1004">
        <f t="shared" si="56"/>
        <v>0</v>
      </c>
      <c r="AF105" s="1004">
        <f t="shared" si="56"/>
        <v>0</v>
      </c>
      <c r="AG105" s="714"/>
      <c r="AH105" s="593"/>
      <c r="AI105" s="593"/>
      <c r="AJ105" s="593"/>
      <c r="AK105" s="207"/>
      <c r="AL105" s="208"/>
      <c r="AM105" s="208"/>
      <c r="AN105" s="208"/>
      <c r="AO105" s="208"/>
      <c r="AP105" s="1150">
        <f>+U105</f>
        <v>0</v>
      </c>
      <c r="AQ105" s="1004">
        <f>SUM(AR105:AW108)</f>
        <v>0</v>
      </c>
      <c r="AR105" s="299"/>
      <c r="AS105" s="299"/>
      <c r="AT105" s="299"/>
      <c r="AU105" s="299"/>
      <c r="AV105" s="299"/>
      <c r="AW105" s="299"/>
      <c r="AX105" s="1150">
        <f>+V105</f>
        <v>0</v>
      </c>
      <c r="AY105" s="1004">
        <f>SUM(AZ105:BE108)</f>
        <v>0</v>
      </c>
      <c r="AZ105" s="299"/>
      <c r="BA105" s="299"/>
      <c r="BB105" s="299"/>
      <c r="BC105" s="299"/>
      <c r="BD105" s="299"/>
      <c r="BE105" s="299"/>
      <c r="BF105" s="1150">
        <f>+W105</f>
        <v>0</v>
      </c>
      <c r="BG105" s="1004">
        <f>SUM(BH105:BM108)</f>
        <v>0</v>
      </c>
      <c r="BH105" s="299"/>
      <c r="BI105" s="299"/>
      <c r="BJ105" s="299"/>
      <c r="BK105" s="299"/>
      <c r="BL105" s="299"/>
      <c r="BM105" s="299"/>
      <c r="BN105" s="1150">
        <f>+X105</f>
        <v>0</v>
      </c>
      <c r="BO105" s="1004">
        <f>SUM(BP105:BU108)</f>
        <v>0</v>
      </c>
      <c r="BP105" s="299"/>
      <c r="BQ105" s="299"/>
      <c r="BR105" s="299"/>
      <c r="BS105" s="299"/>
      <c r="BT105" s="299"/>
      <c r="BU105" s="299"/>
    </row>
    <row r="106" spans="1:73" ht="40.15" customHeight="1" x14ac:dyDescent="0.25">
      <c r="A106" s="151"/>
      <c r="B106" s="24"/>
      <c r="C106" s="1059"/>
      <c r="D106" s="1050"/>
      <c r="E106" s="1062"/>
      <c r="F106" s="1065"/>
      <c r="G106" s="1050"/>
      <c r="H106" s="1044"/>
      <c r="I106" s="1050"/>
      <c r="J106" s="1044"/>
      <c r="K106" s="1050"/>
      <c r="L106" s="1044"/>
      <c r="M106" s="1050"/>
      <c r="N106" s="1047"/>
      <c r="O106" s="1050"/>
      <c r="P106" s="1053"/>
      <c r="Q106" s="1056"/>
      <c r="R106" s="1041"/>
      <c r="S106" s="1041"/>
      <c r="T106" s="1023"/>
      <c r="U106" s="1008"/>
      <c r="V106" s="1008"/>
      <c r="W106" s="1008"/>
      <c r="X106" s="1008"/>
      <c r="Y106" s="1008"/>
      <c r="Z106" s="1005"/>
      <c r="AA106" s="1005"/>
      <c r="AB106" s="1005"/>
      <c r="AC106" s="1005"/>
      <c r="AD106" s="1005"/>
      <c r="AE106" s="1005"/>
      <c r="AF106" s="1005"/>
      <c r="AG106" s="479"/>
      <c r="AH106" s="592"/>
      <c r="AI106" s="592"/>
      <c r="AJ106" s="592"/>
      <c r="AK106" s="196"/>
      <c r="AL106" s="197"/>
      <c r="AM106" s="197"/>
      <c r="AN106" s="197"/>
      <c r="AO106" s="197"/>
      <c r="AP106" s="1151"/>
      <c r="AQ106" s="1005"/>
      <c r="AR106" s="282"/>
      <c r="AS106" s="282"/>
      <c r="AT106" s="282"/>
      <c r="AU106" s="282"/>
      <c r="AV106" s="282"/>
      <c r="AW106" s="282"/>
      <c r="AX106" s="1151"/>
      <c r="AY106" s="1005"/>
      <c r="AZ106" s="282"/>
      <c r="BA106" s="282"/>
      <c r="BB106" s="282"/>
      <c r="BC106" s="282"/>
      <c r="BD106" s="282"/>
      <c r="BE106" s="282"/>
      <c r="BF106" s="1151"/>
      <c r="BG106" s="1005"/>
      <c r="BH106" s="282"/>
      <c r="BI106" s="282"/>
      <c r="BJ106" s="282"/>
      <c r="BK106" s="282"/>
      <c r="BL106" s="282"/>
      <c r="BM106" s="282"/>
      <c r="BN106" s="1151"/>
      <c r="BO106" s="1005"/>
      <c r="BP106" s="282"/>
      <c r="BQ106" s="282"/>
      <c r="BR106" s="282"/>
      <c r="BS106" s="282"/>
      <c r="BT106" s="282"/>
      <c r="BU106" s="282"/>
    </row>
    <row r="107" spans="1:73" ht="40.15" customHeight="1" x14ac:dyDescent="0.25">
      <c r="A107" s="151"/>
      <c r="B107" s="24"/>
      <c r="C107" s="1059"/>
      <c r="D107" s="1050"/>
      <c r="E107" s="1062"/>
      <c r="F107" s="1065"/>
      <c r="G107" s="1050"/>
      <c r="H107" s="1044"/>
      <c r="I107" s="1050"/>
      <c r="J107" s="1044"/>
      <c r="K107" s="1050"/>
      <c r="L107" s="1044"/>
      <c r="M107" s="1050"/>
      <c r="N107" s="1047"/>
      <c r="O107" s="1050"/>
      <c r="P107" s="1053"/>
      <c r="Q107" s="1056"/>
      <c r="R107" s="1041"/>
      <c r="S107" s="1041"/>
      <c r="T107" s="1023"/>
      <c r="U107" s="1008"/>
      <c r="V107" s="1008"/>
      <c r="W107" s="1008"/>
      <c r="X107" s="1008"/>
      <c r="Y107" s="1008"/>
      <c r="Z107" s="1005"/>
      <c r="AA107" s="1005"/>
      <c r="AB107" s="1005"/>
      <c r="AC107" s="1005"/>
      <c r="AD107" s="1005"/>
      <c r="AE107" s="1005"/>
      <c r="AF107" s="1005"/>
      <c r="AG107" s="196"/>
      <c r="AH107" s="592"/>
      <c r="AI107" s="592"/>
      <c r="AJ107" s="592"/>
      <c r="AK107" s="196"/>
      <c r="AL107" s="197"/>
      <c r="AM107" s="197"/>
      <c r="AN107" s="197"/>
      <c r="AO107" s="197"/>
      <c r="AP107" s="1151"/>
      <c r="AQ107" s="1005"/>
      <c r="AR107" s="282"/>
      <c r="AS107" s="282"/>
      <c r="AT107" s="282"/>
      <c r="AU107" s="282"/>
      <c r="AV107" s="282"/>
      <c r="AW107" s="282"/>
      <c r="AX107" s="1151"/>
      <c r="AY107" s="1005"/>
      <c r="AZ107" s="282"/>
      <c r="BA107" s="282"/>
      <c r="BB107" s="282"/>
      <c r="BC107" s="282"/>
      <c r="BD107" s="282"/>
      <c r="BE107" s="282"/>
      <c r="BF107" s="1151"/>
      <c r="BG107" s="1005"/>
      <c r="BH107" s="282"/>
      <c r="BI107" s="282"/>
      <c r="BJ107" s="282"/>
      <c r="BK107" s="282"/>
      <c r="BL107" s="282"/>
      <c r="BM107" s="282"/>
      <c r="BN107" s="1151"/>
      <c r="BO107" s="1005"/>
      <c r="BP107" s="282"/>
      <c r="BQ107" s="282"/>
      <c r="BR107" s="282"/>
      <c r="BS107" s="282"/>
      <c r="BT107" s="282"/>
      <c r="BU107" s="282"/>
    </row>
    <row r="108" spans="1:73" ht="40.15" customHeight="1" thickBot="1" x14ac:dyDescent="0.3">
      <c r="A108" s="151"/>
      <c r="B108" s="24"/>
      <c r="C108" s="1060"/>
      <c r="D108" s="1051"/>
      <c r="E108" s="1063"/>
      <c r="F108" s="1066"/>
      <c r="G108" s="1051"/>
      <c r="H108" s="1045"/>
      <c r="I108" s="1051"/>
      <c r="J108" s="1045"/>
      <c r="K108" s="1051"/>
      <c r="L108" s="1045"/>
      <c r="M108" s="1051"/>
      <c r="N108" s="1048"/>
      <c r="O108" s="1051"/>
      <c r="P108" s="1054"/>
      <c r="Q108" s="1057"/>
      <c r="R108" s="1042"/>
      <c r="S108" s="1042"/>
      <c r="T108" s="1024"/>
      <c r="U108" s="1009"/>
      <c r="V108" s="1009"/>
      <c r="W108" s="1009"/>
      <c r="X108" s="1009"/>
      <c r="Y108" s="1009"/>
      <c r="Z108" s="1006"/>
      <c r="AA108" s="1006"/>
      <c r="AB108" s="1006"/>
      <c r="AC108" s="1006"/>
      <c r="AD108" s="1006"/>
      <c r="AE108" s="1006"/>
      <c r="AF108" s="1006"/>
      <c r="AG108" s="715"/>
      <c r="AH108" s="716"/>
      <c r="AI108" s="716"/>
      <c r="AJ108" s="716"/>
      <c r="AK108" s="715"/>
      <c r="AL108" s="717"/>
      <c r="AM108" s="717"/>
      <c r="AN108" s="717"/>
      <c r="AO108" s="717"/>
      <c r="AP108" s="1152"/>
      <c r="AQ108" s="1006"/>
      <c r="AR108" s="718"/>
      <c r="AS108" s="718"/>
      <c r="AT108" s="718"/>
      <c r="AU108" s="718"/>
      <c r="AV108" s="718"/>
      <c r="AW108" s="718"/>
      <c r="AX108" s="1152"/>
      <c r="AY108" s="1006"/>
      <c r="AZ108" s="718"/>
      <c r="BA108" s="718"/>
      <c r="BB108" s="718"/>
      <c r="BC108" s="718"/>
      <c r="BD108" s="718"/>
      <c r="BE108" s="718"/>
      <c r="BF108" s="1152"/>
      <c r="BG108" s="1006"/>
      <c r="BH108" s="718"/>
      <c r="BI108" s="718"/>
      <c r="BJ108" s="718"/>
      <c r="BK108" s="718"/>
      <c r="BL108" s="718"/>
      <c r="BM108" s="718"/>
      <c r="BN108" s="1152"/>
      <c r="BO108" s="1006"/>
      <c r="BP108" s="718"/>
      <c r="BQ108" s="718"/>
      <c r="BR108" s="718"/>
      <c r="BS108" s="718"/>
      <c r="BT108" s="718"/>
      <c r="BU108" s="718"/>
    </row>
    <row r="109" spans="1:73" ht="40.15" customHeight="1" thickTop="1" x14ac:dyDescent="0.25">
      <c r="A109" s="151"/>
      <c r="B109" s="24"/>
      <c r="C109" s="1058" t="s">
        <v>1987</v>
      </c>
      <c r="D109" s="1049" t="s">
        <v>3761</v>
      </c>
      <c r="E109" s="1061">
        <v>626</v>
      </c>
      <c r="F109" s="1064" t="s">
        <v>3759</v>
      </c>
      <c r="G109" s="1049" t="s">
        <v>3760</v>
      </c>
      <c r="H109" s="1043" t="s">
        <v>3004</v>
      </c>
      <c r="I109" s="1049" t="s">
        <v>1981</v>
      </c>
      <c r="J109" s="1043" t="s">
        <v>3049</v>
      </c>
      <c r="K109" s="1049" t="s">
        <v>3734</v>
      </c>
      <c r="L109" s="1043" t="s">
        <v>3735</v>
      </c>
      <c r="M109" s="1049" t="s">
        <v>3736</v>
      </c>
      <c r="N109" s="1046">
        <v>2026004540035</v>
      </c>
      <c r="O109" s="1049" t="s">
        <v>3737</v>
      </c>
      <c r="P109" s="1052" t="s">
        <v>1986</v>
      </c>
      <c r="Q109" s="1055">
        <v>20</v>
      </c>
      <c r="R109" s="1040" t="s">
        <v>2871</v>
      </c>
      <c r="S109" s="1040"/>
      <c r="T109" s="1022"/>
      <c r="U109" s="1007"/>
      <c r="V109" s="1007"/>
      <c r="W109" s="1007"/>
      <c r="X109" s="1007"/>
      <c r="Y109" s="1007"/>
      <c r="Z109" s="1004">
        <f t="shared" si="38"/>
        <v>0</v>
      </c>
      <c r="AA109" s="1004">
        <f t="shared" si="56"/>
        <v>0</v>
      </c>
      <c r="AB109" s="1004">
        <f t="shared" si="56"/>
        <v>0</v>
      </c>
      <c r="AC109" s="1004">
        <f t="shared" si="56"/>
        <v>0</v>
      </c>
      <c r="AD109" s="1004">
        <f t="shared" si="56"/>
        <v>0</v>
      </c>
      <c r="AE109" s="1004">
        <f t="shared" si="56"/>
        <v>0</v>
      </c>
      <c r="AF109" s="1004">
        <f t="shared" si="56"/>
        <v>0</v>
      </c>
      <c r="AG109" s="714"/>
      <c r="AH109" s="593"/>
      <c r="AI109" s="593"/>
      <c r="AJ109" s="593"/>
      <c r="AK109" s="207"/>
      <c r="AL109" s="208"/>
      <c r="AM109" s="208"/>
      <c r="AN109" s="208"/>
      <c r="AO109" s="208"/>
      <c r="AP109" s="1150">
        <f>+U109</f>
        <v>0</v>
      </c>
      <c r="AQ109" s="1004">
        <f>SUM(AR109:AW112)</f>
        <v>0</v>
      </c>
      <c r="AR109" s="299"/>
      <c r="AS109" s="299"/>
      <c r="AT109" s="299"/>
      <c r="AU109" s="299"/>
      <c r="AV109" s="299"/>
      <c r="AW109" s="299"/>
      <c r="AX109" s="1150">
        <f>+V109</f>
        <v>0</v>
      </c>
      <c r="AY109" s="1004">
        <f>SUM(AZ109:BE112)</f>
        <v>0</v>
      </c>
      <c r="AZ109" s="299"/>
      <c r="BA109" s="299"/>
      <c r="BB109" s="299"/>
      <c r="BC109" s="299"/>
      <c r="BD109" s="299"/>
      <c r="BE109" s="299"/>
      <c r="BF109" s="1150">
        <f>+W109</f>
        <v>0</v>
      </c>
      <c r="BG109" s="1004">
        <f>SUM(BH109:BM112)</f>
        <v>0</v>
      </c>
      <c r="BH109" s="299"/>
      <c r="BI109" s="299"/>
      <c r="BJ109" s="299"/>
      <c r="BK109" s="299"/>
      <c r="BL109" s="299"/>
      <c r="BM109" s="299"/>
      <c r="BN109" s="1150">
        <f>+X109</f>
        <v>0</v>
      </c>
      <c r="BO109" s="1004">
        <f>SUM(BP109:BU112)</f>
        <v>0</v>
      </c>
      <c r="BP109" s="299"/>
      <c r="BQ109" s="299"/>
      <c r="BR109" s="299"/>
      <c r="BS109" s="299"/>
      <c r="BT109" s="299"/>
      <c r="BU109" s="299"/>
    </row>
    <row r="110" spans="1:73" ht="40.15" customHeight="1" x14ac:dyDescent="0.25">
      <c r="A110" s="151"/>
      <c r="B110" s="24"/>
      <c r="C110" s="1059"/>
      <c r="D110" s="1050"/>
      <c r="E110" s="1062"/>
      <c r="F110" s="1065"/>
      <c r="G110" s="1050"/>
      <c r="H110" s="1044"/>
      <c r="I110" s="1050"/>
      <c r="J110" s="1044"/>
      <c r="K110" s="1050"/>
      <c r="L110" s="1044"/>
      <c r="M110" s="1050"/>
      <c r="N110" s="1047"/>
      <c r="O110" s="1050"/>
      <c r="P110" s="1053"/>
      <c r="Q110" s="1056"/>
      <c r="R110" s="1041"/>
      <c r="S110" s="1041"/>
      <c r="T110" s="1023"/>
      <c r="U110" s="1008"/>
      <c r="V110" s="1008"/>
      <c r="W110" s="1008"/>
      <c r="X110" s="1008"/>
      <c r="Y110" s="1008"/>
      <c r="Z110" s="1005"/>
      <c r="AA110" s="1005"/>
      <c r="AB110" s="1005"/>
      <c r="AC110" s="1005"/>
      <c r="AD110" s="1005"/>
      <c r="AE110" s="1005"/>
      <c r="AF110" s="1005"/>
      <c r="AG110" s="479"/>
      <c r="AH110" s="592"/>
      <c r="AI110" s="592"/>
      <c r="AJ110" s="592"/>
      <c r="AK110" s="196"/>
      <c r="AL110" s="197"/>
      <c r="AM110" s="197"/>
      <c r="AN110" s="197"/>
      <c r="AO110" s="197"/>
      <c r="AP110" s="1151"/>
      <c r="AQ110" s="1005"/>
      <c r="AR110" s="282"/>
      <c r="AS110" s="282"/>
      <c r="AT110" s="282"/>
      <c r="AU110" s="282"/>
      <c r="AV110" s="282"/>
      <c r="AW110" s="282"/>
      <c r="AX110" s="1151"/>
      <c r="AY110" s="1005"/>
      <c r="AZ110" s="282"/>
      <c r="BA110" s="282"/>
      <c r="BB110" s="282"/>
      <c r="BC110" s="282"/>
      <c r="BD110" s="282"/>
      <c r="BE110" s="282"/>
      <c r="BF110" s="1151"/>
      <c r="BG110" s="1005"/>
      <c r="BH110" s="282"/>
      <c r="BI110" s="282"/>
      <c r="BJ110" s="282"/>
      <c r="BK110" s="282"/>
      <c r="BL110" s="282"/>
      <c r="BM110" s="282"/>
      <c r="BN110" s="1151"/>
      <c r="BO110" s="1005"/>
      <c r="BP110" s="282"/>
      <c r="BQ110" s="282"/>
      <c r="BR110" s="282"/>
      <c r="BS110" s="282"/>
      <c r="BT110" s="282"/>
      <c r="BU110" s="282"/>
    </row>
    <row r="111" spans="1:73" ht="40.15" customHeight="1" x14ac:dyDescent="0.25">
      <c r="A111" s="151"/>
      <c r="B111" s="24"/>
      <c r="C111" s="1059"/>
      <c r="D111" s="1050"/>
      <c r="E111" s="1062"/>
      <c r="F111" s="1065"/>
      <c r="G111" s="1050"/>
      <c r="H111" s="1044"/>
      <c r="I111" s="1050"/>
      <c r="J111" s="1044"/>
      <c r="K111" s="1050"/>
      <c r="L111" s="1044"/>
      <c r="M111" s="1050"/>
      <c r="N111" s="1047"/>
      <c r="O111" s="1050"/>
      <c r="P111" s="1053"/>
      <c r="Q111" s="1056"/>
      <c r="R111" s="1041"/>
      <c r="S111" s="1041"/>
      <c r="T111" s="1023"/>
      <c r="U111" s="1008"/>
      <c r="V111" s="1008"/>
      <c r="W111" s="1008"/>
      <c r="X111" s="1008"/>
      <c r="Y111" s="1008"/>
      <c r="Z111" s="1005"/>
      <c r="AA111" s="1005"/>
      <c r="AB111" s="1005"/>
      <c r="AC111" s="1005"/>
      <c r="AD111" s="1005"/>
      <c r="AE111" s="1005"/>
      <c r="AF111" s="1005"/>
      <c r="AG111" s="196"/>
      <c r="AH111" s="592"/>
      <c r="AI111" s="592"/>
      <c r="AJ111" s="592"/>
      <c r="AK111" s="196"/>
      <c r="AL111" s="197"/>
      <c r="AM111" s="197"/>
      <c r="AN111" s="197"/>
      <c r="AO111" s="197"/>
      <c r="AP111" s="1151"/>
      <c r="AQ111" s="1005"/>
      <c r="AR111" s="282"/>
      <c r="AS111" s="282"/>
      <c r="AT111" s="282"/>
      <c r="AU111" s="282"/>
      <c r="AV111" s="282"/>
      <c r="AW111" s="282"/>
      <c r="AX111" s="1151"/>
      <c r="AY111" s="1005"/>
      <c r="AZ111" s="282"/>
      <c r="BA111" s="282"/>
      <c r="BB111" s="282"/>
      <c r="BC111" s="282"/>
      <c r="BD111" s="282"/>
      <c r="BE111" s="282"/>
      <c r="BF111" s="1151"/>
      <c r="BG111" s="1005"/>
      <c r="BH111" s="282"/>
      <c r="BI111" s="282"/>
      <c r="BJ111" s="282"/>
      <c r="BK111" s="282"/>
      <c r="BL111" s="282"/>
      <c r="BM111" s="282"/>
      <c r="BN111" s="1151"/>
      <c r="BO111" s="1005"/>
      <c r="BP111" s="282"/>
      <c r="BQ111" s="282"/>
      <c r="BR111" s="282"/>
      <c r="BS111" s="282"/>
      <c r="BT111" s="282"/>
      <c r="BU111" s="282"/>
    </row>
    <row r="112" spans="1:73" ht="40.15" customHeight="1" thickBot="1" x14ac:dyDescent="0.3">
      <c r="A112" s="151"/>
      <c r="B112" s="24"/>
      <c r="C112" s="1060"/>
      <c r="D112" s="1051"/>
      <c r="E112" s="1063"/>
      <c r="F112" s="1066"/>
      <c r="G112" s="1051"/>
      <c r="H112" s="1045"/>
      <c r="I112" s="1051"/>
      <c r="J112" s="1045"/>
      <c r="K112" s="1051"/>
      <c r="L112" s="1045"/>
      <c r="M112" s="1051"/>
      <c r="N112" s="1048"/>
      <c r="O112" s="1051"/>
      <c r="P112" s="1054"/>
      <c r="Q112" s="1057"/>
      <c r="R112" s="1042"/>
      <c r="S112" s="1042"/>
      <c r="T112" s="1024"/>
      <c r="U112" s="1009"/>
      <c r="V112" s="1009"/>
      <c r="W112" s="1009"/>
      <c r="X112" s="1009"/>
      <c r="Y112" s="1009"/>
      <c r="Z112" s="1006"/>
      <c r="AA112" s="1006"/>
      <c r="AB112" s="1006"/>
      <c r="AC112" s="1006"/>
      <c r="AD112" s="1006"/>
      <c r="AE112" s="1006"/>
      <c r="AF112" s="1006"/>
      <c r="AG112" s="715"/>
      <c r="AH112" s="716"/>
      <c r="AI112" s="716"/>
      <c r="AJ112" s="716"/>
      <c r="AK112" s="715"/>
      <c r="AL112" s="717"/>
      <c r="AM112" s="717"/>
      <c r="AN112" s="717"/>
      <c r="AO112" s="717"/>
      <c r="AP112" s="1152"/>
      <c r="AQ112" s="1006"/>
      <c r="AR112" s="718"/>
      <c r="AS112" s="718"/>
      <c r="AT112" s="718"/>
      <c r="AU112" s="718"/>
      <c r="AV112" s="718"/>
      <c r="AW112" s="718"/>
      <c r="AX112" s="1152"/>
      <c r="AY112" s="1006"/>
      <c r="AZ112" s="718"/>
      <c r="BA112" s="718"/>
      <c r="BB112" s="718"/>
      <c r="BC112" s="718"/>
      <c r="BD112" s="718"/>
      <c r="BE112" s="718"/>
      <c r="BF112" s="1152"/>
      <c r="BG112" s="1006"/>
      <c r="BH112" s="718"/>
      <c r="BI112" s="718"/>
      <c r="BJ112" s="718"/>
      <c r="BK112" s="718"/>
      <c r="BL112" s="718"/>
      <c r="BM112" s="718"/>
      <c r="BN112" s="1152"/>
      <c r="BO112" s="1006"/>
      <c r="BP112" s="718"/>
      <c r="BQ112" s="718"/>
      <c r="BR112" s="718"/>
      <c r="BS112" s="718"/>
      <c r="BT112" s="718"/>
      <c r="BU112" s="718"/>
    </row>
    <row r="113" spans="1:73" ht="40.15" customHeight="1" thickTop="1" thickBot="1" x14ac:dyDescent="0.3">
      <c r="B113" s="924" t="s">
        <v>1989</v>
      </c>
      <c r="C113" s="938" t="s">
        <v>1990</v>
      </c>
      <c r="D113" s="362"/>
      <c r="E113" s="434"/>
      <c r="F113" s="446"/>
      <c r="G113" s="367"/>
      <c r="H113" s="368"/>
      <c r="I113" s="407"/>
      <c r="J113" s="369"/>
      <c r="K113" s="405"/>
      <c r="L113" s="369"/>
      <c r="M113" s="405"/>
      <c r="N113" s="370"/>
      <c r="O113" s="371"/>
      <c r="P113" s="402"/>
      <c r="Q113" s="23"/>
      <c r="R113" s="23"/>
      <c r="S113" s="947"/>
      <c r="T113" s="39"/>
      <c r="U113" s="37"/>
      <c r="V113" s="37"/>
      <c r="W113" s="37"/>
      <c r="X113" s="38"/>
      <c r="Y113" s="38"/>
      <c r="Z113" s="932">
        <f t="shared" si="38"/>
        <v>0</v>
      </c>
      <c r="AA113" s="932">
        <f t="shared" si="38"/>
        <v>0</v>
      </c>
      <c r="AB113" s="932">
        <f t="shared" si="38"/>
        <v>0</v>
      </c>
      <c r="AC113" s="932">
        <f t="shared" si="38"/>
        <v>0</v>
      </c>
      <c r="AD113" s="932">
        <f t="shared" si="38"/>
        <v>0</v>
      </c>
      <c r="AE113" s="932">
        <f t="shared" si="38"/>
        <v>0</v>
      </c>
      <c r="AF113" s="932">
        <f t="shared" si="38"/>
        <v>0</v>
      </c>
      <c r="AG113" s="195"/>
      <c r="AH113" s="195"/>
      <c r="AI113" s="195"/>
      <c r="AJ113" s="195"/>
      <c r="AK113" s="195"/>
      <c r="AL113" s="195"/>
      <c r="AM113" s="195"/>
      <c r="AN113" s="195"/>
      <c r="AO113" s="195"/>
      <c r="AP113" s="18"/>
      <c r="AQ113" s="929">
        <f t="shared" ref="AQ113" si="57">SUM(AQ114:AQ149)</f>
        <v>0</v>
      </c>
      <c r="AR113" s="929">
        <f>SUM(AR114:AR149)</f>
        <v>0</v>
      </c>
      <c r="AS113" s="929">
        <f t="shared" ref="AS113:AW113" si="58">SUM(AS114:AS149)</f>
        <v>0</v>
      </c>
      <c r="AT113" s="929">
        <f t="shared" si="58"/>
        <v>0</v>
      </c>
      <c r="AU113" s="929">
        <f t="shared" si="58"/>
        <v>0</v>
      </c>
      <c r="AV113" s="929">
        <f t="shared" si="58"/>
        <v>0</v>
      </c>
      <c r="AW113" s="929">
        <f t="shared" si="58"/>
        <v>0</v>
      </c>
      <c r="AX113" s="18"/>
      <c r="AY113" s="929">
        <f t="shared" ref="AY113" si="59">SUM(AY114:AY149)</f>
        <v>0</v>
      </c>
      <c r="AZ113" s="929">
        <f>SUM(AZ114:AZ149)</f>
        <v>0</v>
      </c>
      <c r="BA113" s="929">
        <f t="shared" ref="BA113:BE113" si="60">SUM(BA114:BA149)</f>
        <v>0</v>
      </c>
      <c r="BB113" s="929">
        <f t="shared" si="60"/>
        <v>0</v>
      </c>
      <c r="BC113" s="929">
        <f t="shared" si="60"/>
        <v>0</v>
      </c>
      <c r="BD113" s="929">
        <f t="shared" si="60"/>
        <v>0</v>
      </c>
      <c r="BE113" s="929">
        <f t="shared" si="60"/>
        <v>0</v>
      </c>
      <c r="BF113" s="18"/>
      <c r="BG113" s="929">
        <f t="shared" ref="BG113" si="61">SUM(BG114:BG149)</f>
        <v>0</v>
      </c>
      <c r="BH113" s="929">
        <f>SUM(BH114:BH149)</f>
        <v>0</v>
      </c>
      <c r="BI113" s="929">
        <f t="shared" ref="BI113:BM113" si="62">SUM(BI114:BI149)</f>
        <v>0</v>
      </c>
      <c r="BJ113" s="929">
        <f t="shared" si="62"/>
        <v>0</v>
      </c>
      <c r="BK113" s="929">
        <f t="shared" si="62"/>
        <v>0</v>
      </c>
      <c r="BL113" s="929">
        <f t="shared" si="62"/>
        <v>0</v>
      </c>
      <c r="BM113" s="929">
        <f t="shared" si="62"/>
        <v>0</v>
      </c>
      <c r="BN113" s="18"/>
      <c r="BO113" s="929">
        <f t="shared" ref="BO113" si="63">SUM(BO114:BO149)</f>
        <v>0</v>
      </c>
      <c r="BP113" s="929">
        <f>SUM(BP114:BP149)</f>
        <v>0</v>
      </c>
      <c r="BQ113" s="929">
        <f t="shared" ref="BQ113:BU113" si="64">SUM(BQ114:BQ149)</f>
        <v>0</v>
      </c>
      <c r="BR113" s="929">
        <f t="shared" si="64"/>
        <v>0</v>
      </c>
      <c r="BS113" s="929">
        <f t="shared" si="64"/>
        <v>0</v>
      </c>
      <c r="BT113" s="929">
        <f t="shared" si="64"/>
        <v>0</v>
      </c>
      <c r="BU113" s="929">
        <f t="shared" si="64"/>
        <v>0</v>
      </c>
    </row>
    <row r="114" spans="1:73" ht="40.15" customHeight="1" thickTop="1" x14ac:dyDescent="0.25">
      <c r="A114" s="151"/>
      <c r="B114" s="24"/>
      <c r="C114" s="1058" t="s">
        <v>1991</v>
      </c>
      <c r="D114" s="1049" t="s">
        <v>1992</v>
      </c>
      <c r="E114" s="1061">
        <v>627</v>
      </c>
      <c r="F114" s="1064" t="s">
        <v>3748</v>
      </c>
      <c r="G114" s="1049" t="s">
        <v>3749</v>
      </c>
      <c r="H114" s="1043" t="s">
        <v>272</v>
      </c>
      <c r="I114" s="1049" t="s">
        <v>3750</v>
      </c>
      <c r="J114" s="1043" t="s">
        <v>3049</v>
      </c>
      <c r="K114" s="1049" t="s">
        <v>3734</v>
      </c>
      <c r="L114" s="1043" t="s">
        <v>3735</v>
      </c>
      <c r="M114" s="1049" t="s">
        <v>3736</v>
      </c>
      <c r="N114" s="1046">
        <v>2026004540035</v>
      </c>
      <c r="O114" s="1049" t="s">
        <v>3737</v>
      </c>
      <c r="P114" s="1052" t="s">
        <v>1936</v>
      </c>
      <c r="Q114" s="1055">
        <v>1</v>
      </c>
      <c r="R114" s="1040" t="s">
        <v>2871</v>
      </c>
      <c r="S114" s="1040"/>
      <c r="T114" s="1022"/>
      <c r="U114" s="1007"/>
      <c r="V114" s="1007"/>
      <c r="W114" s="1007"/>
      <c r="X114" s="1007"/>
      <c r="Y114" s="1007"/>
      <c r="Z114" s="1004">
        <f t="shared" si="38"/>
        <v>0</v>
      </c>
      <c r="AA114" s="1004">
        <f t="shared" ref="AA114:AF126" si="65">SUM(AR114:AR117,AZ114:AZ117,BH114:BH117,BP114:BP117)</f>
        <v>0</v>
      </c>
      <c r="AB114" s="1004">
        <f t="shared" si="65"/>
        <v>0</v>
      </c>
      <c r="AC114" s="1004">
        <f t="shared" si="65"/>
        <v>0</v>
      </c>
      <c r="AD114" s="1004">
        <f t="shared" si="65"/>
        <v>0</v>
      </c>
      <c r="AE114" s="1004">
        <f t="shared" si="65"/>
        <v>0</v>
      </c>
      <c r="AF114" s="1004">
        <f t="shared" si="65"/>
        <v>0</v>
      </c>
      <c r="AG114" s="714"/>
      <c r="AH114" s="593"/>
      <c r="AI114" s="593"/>
      <c r="AJ114" s="593"/>
      <c r="AK114" s="207"/>
      <c r="AL114" s="208"/>
      <c r="AM114" s="208"/>
      <c r="AN114" s="208"/>
      <c r="AO114" s="208"/>
      <c r="AP114" s="1150">
        <f>+U114</f>
        <v>0</v>
      </c>
      <c r="AQ114" s="1004">
        <f>SUM(AR114:AW117)</f>
        <v>0</v>
      </c>
      <c r="AR114" s="299"/>
      <c r="AS114" s="299"/>
      <c r="AT114" s="299"/>
      <c r="AU114" s="299"/>
      <c r="AV114" s="299"/>
      <c r="AW114" s="299"/>
      <c r="AX114" s="1150">
        <f>+V114</f>
        <v>0</v>
      </c>
      <c r="AY114" s="1004">
        <f>SUM(AZ114:BE117)</f>
        <v>0</v>
      </c>
      <c r="AZ114" s="299"/>
      <c r="BA114" s="299"/>
      <c r="BB114" s="299"/>
      <c r="BC114" s="299"/>
      <c r="BD114" s="299"/>
      <c r="BE114" s="299"/>
      <c r="BF114" s="1150">
        <f>+W114</f>
        <v>0</v>
      </c>
      <c r="BG114" s="1004">
        <f>SUM(BH114:BM117)</f>
        <v>0</v>
      </c>
      <c r="BH114" s="299"/>
      <c r="BI114" s="299"/>
      <c r="BJ114" s="299"/>
      <c r="BK114" s="299"/>
      <c r="BL114" s="299"/>
      <c r="BM114" s="299"/>
      <c r="BN114" s="1150">
        <f>+X114</f>
        <v>0</v>
      </c>
      <c r="BO114" s="1004">
        <f>SUM(BP114:BU117)</f>
        <v>0</v>
      </c>
      <c r="BP114" s="299"/>
      <c r="BQ114" s="299"/>
      <c r="BR114" s="299"/>
      <c r="BS114" s="299"/>
      <c r="BT114" s="299"/>
      <c r="BU114" s="299"/>
    </row>
    <row r="115" spans="1:73" ht="40.15" customHeight="1" x14ac:dyDescent="0.25">
      <c r="A115" s="151"/>
      <c r="B115" s="24"/>
      <c r="C115" s="1059"/>
      <c r="D115" s="1050"/>
      <c r="E115" s="1062"/>
      <c r="F115" s="1065"/>
      <c r="G115" s="1050"/>
      <c r="H115" s="1044"/>
      <c r="I115" s="1050"/>
      <c r="J115" s="1044"/>
      <c r="K115" s="1050"/>
      <c r="L115" s="1044"/>
      <c r="M115" s="1050"/>
      <c r="N115" s="1047"/>
      <c r="O115" s="1050"/>
      <c r="P115" s="1053"/>
      <c r="Q115" s="1056"/>
      <c r="R115" s="1041"/>
      <c r="S115" s="1041"/>
      <c r="T115" s="1023"/>
      <c r="U115" s="1008"/>
      <c r="V115" s="1008"/>
      <c r="W115" s="1008"/>
      <c r="X115" s="1008"/>
      <c r="Y115" s="1008"/>
      <c r="Z115" s="1005"/>
      <c r="AA115" s="1005"/>
      <c r="AB115" s="1005"/>
      <c r="AC115" s="1005"/>
      <c r="AD115" s="1005"/>
      <c r="AE115" s="1005"/>
      <c r="AF115" s="1005"/>
      <c r="AG115" s="479"/>
      <c r="AH115" s="592"/>
      <c r="AI115" s="592"/>
      <c r="AJ115" s="592"/>
      <c r="AK115" s="196"/>
      <c r="AL115" s="197"/>
      <c r="AM115" s="197"/>
      <c r="AN115" s="197"/>
      <c r="AO115" s="197"/>
      <c r="AP115" s="1151"/>
      <c r="AQ115" s="1005"/>
      <c r="AR115" s="282"/>
      <c r="AS115" s="282"/>
      <c r="AT115" s="282"/>
      <c r="AU115" s="282"/>
      <c r="AV115" s="282"/>
      <c r="AW115" s="282"/>
      <c r="AX115" s="1151"/>
      <c r="AY115" s="1005"/>
      <c r="AZ115" s="282"/>
      <c r="BA115" s="282"/>
      <c r="BB115" s="282"/>
      <c r="BC115" s="282"/>
      <c r="BD115" s="282"/>
      <c r="BE115" s="282"/>
      <c r="BF115" s="1151"/>
      <c r="BG115" s="1005"/>
      <c r="BH115" s="282"/>
      <c r="BI115" s="282"/>
      <c r="BJ115" s="282"/>
      <c r="BK115" s="282"/>
      <c r="BL115" s="282"/>
      <c r="BM115" s="282"/>
      <c r="BN115" s="1151"/>
      <c r="BO115" s="1005"/>
      <c r="BP115" s="282"/>
      <c r="BQ115" s="282"/>
      <c r="BR115" s="282"/>
      <c r="BS115" s="282"/>
      <c r="BT115" s="282"/>
      <c r="BU115" s="282"/>
    </row>
    <row r="116" spans="1:73" ht="40.15" customHeight="1" x14ac:dyDescent="0.25">
      <c r="A116" s="151"/>
      <c r="B116" s="24"/>
      <c r="C116" s="1059"/>
      <c r="D116" s="1050"/>
      <c r="E116" s="1062"/>
      <c r="F116" s="1065"/>
      <c r="G116" s="1050"/>
      <c r="H116" s="1044"/>
      <c r="I116" s="1050"/>
      <c r="J116" s="1044"/>
      <c r="K116" s="1050"/>
      <c r="L116" s="1044"/>
      <c r="M116" s="1050"/>
      <c r="N116" s="1047"/>
      <c r="O116" s="1050"/>
      <c r="P116" s="1053"/>
      <c r="Q116" s="1056"/>
      <c r="R116" s="1041"/>
      <c r="S116" s="1041"/>
      <c r="T116" s="1023"/>
      <c r="U116" s="1008"/>
      <c r="V116" s="1008"/>
      <c r="W116" s="1008"/>
      <c r="X116" s="1008"/>
      <c r="Y116" s="1008"/>
      <c r="Z116" s="1005"/>
      <c r="AA116" s="1005"/>
      <c r="AB116" s="1005"/>
      <c r="AC116" s="1005"/>
      <c r="AD116" s="1005"/>
      <c r="AE116" s="1005"/>
      <c r="AF116" s="1005"/>
      <c r="AG116" s="196"/>
      <c r="AH116" s="592"/>
      <c r="AI116" s="592"/>
      <c r="AJ116" s="592"/>
      <c r="AK116" s="196"/>
      <c r="AL116" s="197"/>
      <c r="AM116" s="197"/>
      <c r="AN116" s="197"/>
      <c r="AO116" s="197"/>
      <c r="AP116" s="1151"/>
      <c r="AQ116" s="1005"/>
      <c r="AR116" s="282"/>
      <c r="AS116" s="282"/>
      <c r="AT116" s="282"/>
      <c r="AU116" s="282"/>
      <c r="AV116" s="282"/>
      <c r="AW116" s="282"/>
      <c r="AX116" s="1151"/>
      <c r="AY116" s="1005"/>
      <c r="AZ116" s="282"/>
      <c r="BA116" s="282"/>
      <c r="BB116" s="282"/>
      <c r="BC116" s="282"/>
      <c r="BD116" s="282"/>
      <c r="BE116" s="282"/>
      <c r="BF116" s="1151"/>
      <c r="BG116" s="1005"/>
      <c r="BH116" s="282"/>
      <c r="BI116" s="282"/>
      <c r="BJ116" s="282"/>
      <c r="BK116" s="282"/>
      <c r="BL116" s="282"/>
      <c r="BM116" s="282"/>
      <c r="BN116" s="1151"/>
      <c r="BO116" s="1005"/>
      <c r="BP116" s="282"/>
      <c r="BQ116" s="282"/>
      <c r="BR116" s="282"/>
      <c r="BS116" s="282"/>
      <c r="BT116" s="282"/>
      <c r="BU116" s="282"/>
    </row>
    <row r="117" spans="1:73" ht="40.15" customHeight="1" thickBot="1" x14ac:dyDescent="0.3">
      <c r="A117" s="151"/>
      <c r="B117" s="24"/>
      <c r="C117" s="1060"/>
      <c r="D117" s="1051"/>
      <c r="E117" s="1063"/>
      <c r="F117" s="1066"/>
      <c r="G117" s="1051"/>
      <c r="H117" s="1045"/>
      <c r="I117" s="1051"/>
      <c r="J117" s="1045"/>
      <c r="K117" s="1051"/>
      <c r="L117" s="1045"/>
      <c r="M117" s="1051"/>
      <c r="N117" s="1048"/>
      <c r="O117" s="1051"/>
      <c r="P117" s="1054"/>
      <c r="Q117" s="1057"/>
      <c r="R117" s="1042"/>
      <c r="S117" s="1042"/>
      <c r="T117" s="1024"/>
      <c r="U117" s="1009"/>
      <c r="V117" s="1009"/>
      <c r="W117" s="1009"/>
      <c r="X117" s="1009"/>
      <c r="Y117" s="1009"/>
      <c r="Z117" s="1006"/>
      <c r="AA117" s="1006"/>
      <c r="AB117" s="1006"/>
      <c r="AC117" s="1006"/>
      <c r="AD117" s="1006"/>
      <c r="AE117" s="1006"/>
      <c r="AF117" s="1006"/>
      <c r="AG117" s="715"/>
      <c r="AH117" s="716"/>
      <c r="AI117" s="716"/>
      <c r="AJ117" s="716"/>
      <c r="AK117" s="715"/>
      <c r="AL117" s="717"/>
      <c r="AM117" s="717"/>
      <c r="AN117" s="717"/>
      <c r="AO117" s="717"/>
      <c r="AP117" s="1152"/>
      <c r="AQ117" s="1006"/>
      <c r="AR117" s="718"/>
      <c r="AS117" s="718"/>
      <c r="AT117" s="718"/>
      <c r="AU117" s="718"/>
      <c r="AV117" s="718"/>
      <c r="AW117" s="718"/>
      <c r="AX117" s="1152"/>
      <c r="AY117" s="1006"/>
      <c r="AZ117" s="718"/>
      <c r="BA117" s="718"/>
      <c r="BB117" s="718"/>
      <c r="BC117" s="718"/>
      <c r="BD117" s="718"/>
      <c r="BE117" s="718"/>
      <c r="BF117" s="1152"/>
      <c r="BG117" s="1006"/>
      <c r="BH117" s="718"/>
      <c r="BI117" s="718"/>
      <c r="BJ117" s="718"/>
      <c r="BK117" s="718"/>
      <c r="BL117" s="718"/>
      <c r="BM117" s="718"/>
      <c r="BN117" s="1152"/>
      <c r="BO117" s="1006"/>
      <c r="BP117" s="718"/>
      <c r="BQ117" s="718"/>
      <c r="BR117" s="718"/>
      <c r="BS117" s="718"/>
      <c r="BT117" s="718"/>
      <c r="BU117" s="718"/>
    </row>
    <row r="118" spans="1:73" ht="40.15" customHeight="1" thickTop="1" x14ac:dyDescent="0.25">
      <c r="A118" s="151"/>
      <c r="B118" s="24"/>
      <c r="C118" s="1058" t="s">
        <v>1993</v>
      </c>
      <c r="D118" s="1049" t="s">
        <v>1994</v>
      </c>
      <c r="E118" s="1061">
        <v>628</v>
      </c>
      <c r="F118" s="1064" t="s">
        <v>3759</v>
      </c>
      <c r="G118" s="1049" t="s">
        <v>3760</v>
      </c>
      <c r="H118" s="1043" t="s">
        <v>3019</v>
      </c>
      <c r="I118" s="1049" t="s">
        <v>1986</v>
      </c>
      <c r="J118" s="1043" t="s">
        <v>3049</v>
      </c>
      <c r="K118" s="1049" t="s">
        <v>3734</v>
      </c>
      <c r="L118" s="1043" t="s">
        <v>3735</v>
      </c>
      <c r="M118" s="1049" t="s">
        <v>3736</v>
      </c>
      <c r="N118" s="1046">
        <v>2026004540035</v>
      </c>
      <c r="O118" s="1049" t="s">
        <v>3737</v>
      </c>
      <c r="P118" s="1052" t="s">
        <v>1986</v>
      </c>
      <c r="Q118" s="1055">
        <v>30</v>
      </c>
      <c r="R118" s="1040" t="s">
        <v>2871</v>
      </c>
      <c r="S118" s="1040"/>
      <c r="T118" s="1022"/>
      <c r="U118" s="1007"/>
      <c r="V118" s="1007"/>
      <c r="W118" s="1007"/>
      <c r="X118" s="1007"/>
      <c r="Y118" s="1007"/>
      <c r="Z118" s="1004">
        <f t="shared" ref="Z118:Z146" si="66">+AQ118+AY118+BG118+BO118</f>
        <v>0</v>
      </c>
      <c r="AA118" s="1004">
        <f t="shared" si="65"/>
        <v>0</v>
      </c>
      <c r="AB118" s="1004">
        <f t="shared" si="65"/>
        <v>0</v>
      </c>
      <c r="AC118" s="1004">
        <f t="shared" si="65"/>
        <v>0</v>
      </c>
      <c r="AD118" s="1004">
        <f t="shared" si="65"/>
        <v>0</v>
      </c>
      <c r="AE118" s="1004">
        <f t="shared" si="65"/>
        <v>0</v>
      </c>
      <c r="AF118" s="1004">
        <f t="shared" si="65"/>
        <v>0</v>
      </c>
      <c r="AG118" s="714"/>
      <c r="AH118" s="593"/>
      <c r="AI118" s="593"/>
      <c r="AJ118" s="593"/>
      <c r="AK118" s="207"/>
      <c r="AL118" s="208"/>
      <c r="AM118" s="208"/>
      <c r="AN118" s="208"/>
      <c r="AO118" s="208"/>
      <c r="AP118" s="1150">
        <f>+U118</f>
        <v>0</v>
      </c>
      <c r="AQ118" s="1004">
        <f>SUM(AR118:AW121)</f>
        <v>0</v>
      </c>
      <c r="AR118" s="299"/>
      <c r="AS118" s="299"/>
      <c r="AT118" s="299"/>
      <c r="AU118" s="299"/>
      <c r="AV118" s="299"/>
      <c r="AW118" s="299"/>
      <c r="AX118" s="1150">
        <f>+V118</f>
        <v>0</v>
      </c>
      <c r="AY118" s="1004">
        <f>SUM(AZ118:BE121)</f>
        <v>0</v>
      </c>
      <c r="AZ118" s="299"/>
      <c r="BA118" s="299"/>
      <c r="BB118" s="299"/>
      <c r="BC118" s="299"/>
      <c r="BD118" s="299"/>
      <c r="BE118" s="299"/>
      <c r="BF118" s="1150">
        <f>+W118</f>
        <v>0</v>
      </c>
      <c r="BG118" s="1004">
        <f>SUM(BH118:BM121)</f>
        <v>0</v>
      </c>
      <c r="BH118" s="299"/>
      <c r="BI118" s="299"/>
      <c r="BJ118" s="299"/>
      <c r="BK118" s="299"/>
      <c r="BL118" s="299"/>
      <c r="BM118" s="299"/>
      <c r="BN118" s="1150">
        <f>+X118</f>
        <v>0</v>
      </c>
      <c r="BO118" s="1004">
        <f>SUM(BP118:BU121)</f>
        <v>0</v>
      </c>
      <c r="BP118" s="299"/>
      <c r="BQ118" s="299"/>
      <c r="BR118" s="299"/>
      <c r="BS118" s="299"/>
      <c r="BT118" s="299"/>
      <c r="BU118" s="299"/>
    </row>
    <row r="119" spans="1:73" ht="40.15" customHeight="1" x14ac:dyDescent="0.25">
      <c r="A119" s="151"/>
      <c r="B119" s="24"/>
      <c r="C119" s="1059"/>
      <c r="D119" s="1050"/>
      <c r="E119" s="1062"/>
      <c r="F119" s="1065"/>
      <c r="G119" s="1050"/>
      <c r="H119" s="1044"/>
      <c r="I119" s="1050"/>
      <c r="J119" s="1044"/>
      <c r="K119" s="1050"/>
      <c r="L119" s="1044"/>
      <c r="M119" s="1050"/>
      <c r="N119" s="1047"/>
      <c r="O119" s="1050"/>
      <c r="P119" s="1053"/>
      <c r="Q119" s="1056"/>
      <c r="R119" s="1041"/>
      <c r="S119" s="1041"/>
      <c r="T119" s="1023"/>
      <c r="U119" s="1008"/>
      <c r="V119" s="1008"/>
      <c r="W119" s="1008"/>
      <c r="X119" s="1008"/>
      <c r="Y119" s="1008"/>
      <c r="Z119" s="1005"/>
      <c r="AA119" s="1005"/>
      <c r="AB119" s="1005"/>
      <c r="AC119" s="1005"/>
      <c r="AD119" s="1005"/>
      <c r="AE119" s="1005"/>
      <c r="AF119" s="1005"/>
      <c r="AG119" s="479"/>
      <c r="AH119" s="592"/>
      <c r="AI119" s="592"/>
      <c r="AJ119" s="592"/>
      <c r="AK119" s="196"/>
      <c r="AL119" s="197"/>
      <c r="AM119" s="197"/>
      <c r="AN119" s="197"/>
      <c r="AO119" s="197"/>
      <c r="AP119" s="1151"/>
      <c r="AQ119" s="1005"/>
      <c r="AR119" s="282"/>
      <c r="AS119" s="282"/>
      <c r="AT119" s="282"/>
      <c r="AU119" s="282"/>
      <c r="AV119" s="282"/>
      <c r="AW119" s="282"/>
      <c r="AX119" s="1151"/>
      <c r="AY119" s="1005"/>
      <c r="AZ119" s="282"/>
      <c r="BA119" s="282"/>
      <c r="BB119" s="282"/>
      <c r="BC119" s="282"/>
      <c r="BD119" s="282"/>
      <c r="BE119" s="282"/>
      <c r="BF119" s="1151"/>
      <c r="BG119" s="1005"/>
      <c r="BH119" s="282"/>
      <c r="BI119" s="282"/>
      <c r="BJ119" s="282"/>
      <c r="BK119" s="282"/>
      <c r="BL119" s="282"/>
      <c r="BM119" s="282"/>
      <c r="BN119" s="1151"/>
      <c r="BO119" s="1005"/>
      <c r="BP119" s="282"/>
      <c r="BQ119" s="282"/>
      <c r="BR119" s="282"/>
      <c r="BS119" s="282"/>
      <c r="BT119" s="282"/>
      <c r="BU119" s="282"/>
    </row>
    <row r="120" spans="1:73" ht="40.15" customHeight="1" x14ac:dyDescent="0.25">
      <c r="A120" s="151"/>
      <c r="B120" s="24"/>
      <c r="C120" s="1059"/>
      <c r="D120" s="1050"/>
      <c r="E120" s="1062"/>
      <c r="F120" s="1065"/>
      <c r="G120" s="1050"/>
      <c r="H120" s="1044"/>
      <c r="I120" s="1050"/>
      <c r="J120" s="1044"/>
      <c r="K120" s="1050"/>
      <c r="L120" s="1044"/>
      <c r="M120" s="1050"/>
      <c r="N120" s="1047"/>
      <c r="O120" s="1050"/>
      <c r="P120" s="1053"/>
      <c r="Q120" s="1056"/>
      <c r="R120" s="1041"/>
      <c r="S120" s="1041"/>
      <c r="T120" s="1023"/>
      <c r="U120" s="1008"/>
      <c r="V120" s="1008"/>
      <c r="W120" s="1008"/>
      <c r="X120" s="1008"/>
      <c r="Y120" s="1008"/>
      <c r="Z120" s="1005"/>
      <c r="AA120" s="1005"/>
      <c r="AB120" s="1005"/>
      <c r="AC120" s="1005"/>
      <c r="AD120" s="1005"/>
      <c r="AE120" s="1005"/>
      <c r="AF120" s="1005"/>
      <c r="AG120" s="196"/>
      <c r="AH120" s="592"/>
      <c r="AI120" s="592"/>
      <c r="AJ120" s="592"/>
      <c r="AK120" s="196"/>
      <c r="AL120" s="197"/>
      <c r="AM120" s="197"/>
      <c r="AN120" s="197"/>
      <c r="AO120" s="197"/>
      <c r="AP120" s="1151"/>
      <c r="AQ120" s="1005"/>
      <c r="AR120" s="282"/>
      <c r="AS120" s="282"/>
      <c r="AT120" s="282"/>
      <c r="AU120" s="282"/>
      <c r="AV120" s="282"/>
      <c r="AW120" s="282"/>
      <c r="AX120" s="1151"/>
      <c r="AY120" s="1005"/>
      <c r="AZ120" s="282"/>
      <c r="BA120" s="282"/>
      <c r="BB120" s="282"/>
      <c r="BC120" s="282"/>
      <c r="BD120" s="282"/>
      <c r="BE120" s="282"/>
      <c r="BF120" s="1151"/>
      <c r="BG120" s="1005"/>
      <c r="BH120" s="282"/>
      <c r="BI120" s="282"/>
      <c r="BJ120" s="282"/>
      <c r="BK120" s="282"/>
      <c r="BL120" s="282"/>
      <c r="BM120" s="282"/>
      <c r="BN120" s="1151"/>
      <c r="BO120" s="1005"/>
      <c r="BP120" s="282"/>
      <c r="BQ120" s="282"/>
      <c r="BR120" s="282"/>
      <c r="BS120" s="282"/>
      <c r="BT120" s="282"/>
      <c r="BU120" s="282"/>
    </row>
    <row r="121" spans="1:73" ht="40.15" customHeight="1" thickBot="1" x14ac:dyDescent="0.3">
      <c r="A121" s="151"/>
      <c r="B121" s="24"/>
      <c r="C121" s="1060"/>
      <c r="D121" s="1051"/>
      <c r="E121" s="1063"/>
      <c r="F121" s="1066"/>
      <c r="G121" s="1051"/>
      <c r="H121" s="1045"/>
      <c r="I121" s="1051"/>
      <c r="J121" s="1045"/>
      <c r="K121" s="1051"/>
      <c r="L121" s="1045"/>
      <c r="M121" s="1051"/>
      <c r="N121" s="1048"/>
      <c r="O121" s="1051"/>
      <c r="P121" s="1054"/>
      <c r="Q121" s="1057"/>
      <c r="R121" s="1042"/>
      <c r="S121" s="1042"/>
      <c r="T121" s="1024"/>
      <c r="U121" s="1009"/>
      <c r="V121" s="1009"/>
      <c r="W121" s="1009"/>
      <c r="X121" s="1009"/>
      <c r="Y121" s="1009"/>
      <c r="Z121" s="1006"/>
      <c r="AA121" s="1006"/>
      <c r="AB121" s="1006"/>
      <c r="AC121" s="1006"/>
      <c r="AD121" s="1006"/>
      <c r="AE121" s="1006"/>
      <c r="AF121" s="1006"/>
      <c r="AG121" s="715"/>
      <c r="AH121" s="716"/>
      <c r="AI121" s="716"/>
      <c r="AJ121" s="716"/>
      <c r="AK121" s="715"/>
      <c r="AL121" s="717"/>
      <c r="AM121" s="717"/>
      <c r="AN121" s="717"/>
      <c r="AO121" s="717"/>
      <c r="AP121" s="1152"/>
      <c r="AQ121" s="1006"/>
      <c r="AR121" s="718"/>
      <c r="AS121" s="718"/>
      <c r="AT121" s="718"/>
      <c r="AU121" s="718"/>
      <c r="AV121" s="718"/>
      <c r="AW121" s="718"/>
      <c r="AX121" s="1152"/>
      <c r="AY121" s="1006"/>
      <c r="AZ121" s="718"/>
      <c r="BA121" s="718"/>
      <c r="BB121" s="718"/>
      <c r="BC121" s="718"/>
      <c r="BD121" s="718"/>
      <c r="BE121" s="718"/>
      <c r="BF121" s="1152"/>
      <c r="BG121" s="1006"/>
      <c r="BH121" s="718"/>
      <c r="BI121" s="718"/>
      <c r="BJ121" s="718"/>
      <c r="BK121" s="718"/>
      <c r="BL121" s="718"/>
      <c r="BM121" s="718"/>
      <c r="BN121" s="1152"/>
      <c r="BO121" s="1006"/>
      <c r="BP121" s="718"/>
      <c r="BQ121" s="718"/>
      <c r="BR121" s="718"/>
      <c r="BS121" s="718"/>
      <c r="BT121" s="718"/>
      <c r="BU121" s="718"/>
    </row>
    <row r="122" spans="1:73" ht="40.15" customHeight="1" thickTop="1" x14ac:dyDescent="0.25">
      <c r="A122" s="151"/>
      <c r="B122" s="24"/>
      <c r="C122" s="1058" t="s">
        <v>1995</v>
      </c>
      <c r="D122" s="1049" t="s">
        <v>1996</v>
      </c>
      <c r="E122" s="1061">
        <v>629</v>
      </c>
      <c r="F122" s="1064" t="s">
        <v>3759</v>
      </c>
      <c r="G122" s="1049" t="s">
        <v>3760</v>
      </c>
      <c r="H122" s="1043" t="s">
        <v>3133</v>
      </c>
      <c r="I122" s="1049" t="s">
        <v>1986</v>
      </c>
      <c r="J122" s="1043" t="s">
        <v>3049</v>
      </c>
      <c r="K122" s="1049" t="s">
        <v>3734</v>
      </c>
      <c r="L122" s="1043" t="s">
        <v>3735</v>
      </c>
      <c r="M122" s="1049" t="s">
        <v>3736</v>
      </c>
      <c r="N122" s="1046">
        <v>2026004540035</v>
      </c>
      <c r="O122" s="1049" t="s">
        <v>3737</v>
      </c>
      <c r="P122" s="1052" t="s">
        <v>1986</v>
      </c>
      <c r="Q122" s="1055">
        <v>10</v>
      </c>
      <c r="R122" s="1040" t="s">
        <v>2871</v>
      </c>
      <c r="S122" s="1040"/>
      <c r="T122" s="1022"/>
      <c r="U122" s="1007"/>
      <c r="V122" s="1007"/>
      <c r="W122" s="1007"/>
      <c r="X122" s="1007"/>
      <c r="Y122" s="1007"/>
      <c r="Z122" s="1004">
        <f t="shared" si="66"/>
        <v>0</v>
      </c>
      <c r="AA122" s="1004">
        <f t="shared" si="65"/>
        <v>0</v>
      </c>
      <c r="AB122" s="1004">
        <f t="shared" si="65"/>
        <v>0</v>
      </c>
      <c r="AC122" s="1004">
        <f t="shared" si="65"/>
        <v>0</v>
      </c>
      <c r="AD122" s="1004">
        <f t="shared" si="65"/>
        <v>0</v>
      </c>
      <c r="AE122" s="1004">
        <f t="shared" si="65"/>
        <v>0</v>
      </c>
      <c r="AF122" s="1004">
        <f t="shared" si="65"/>
        <v>0</v>
      </c>
      <c r="AG122" s="714"/>
      <c r="AH122" s="593"/>
      <c r="AI122" s="593"/>
      <c r="AJ122" s="593"/>
      <c r="AK122" s="207"/>
      <c r="AL122" s="208"/>
      <c r="AM122" s="208"/>
      <c r="AN122" s="208"/>
      <c r="AO122" s="208"/>
      <c r="AP122" s="1150">
        <f>+U122</f>
        <v>0</v>
      </c>
      <c r="AQ122" s="1004">
        <f>SUM(AR122:AW125)</f>
        <v>0</v>
      </c>
      <c r="AR122" s="299"/>
      <c r="AS122" s="299"/>
      <c r="AT122" s="299"/>
      <c r="AU122" s="299"/>
      <c r="AV122" s="299"/>
      <c r="AW122" s="299"/>
      <c r="AX122" s="1150">
        <f>+V122</f>
        <v>0</v>
      </c>
      <c r="AY122" s="1004">
        <f>SUM(AZ122:BE125)</f>
        <v>0</v>
      </c>
      <c r="AZ122" s="299"/>
      <c r="BA122" s="299"/>
      <c r="BB122" s="299"/>
      <c r="BC122" s="299"/>
      <c r="BD122" s="299"/>
      <c r="BE122" s="299"/>
      <c r="BF122" s="1150">
        <f>+W122</f>
        <v>0</v>
      </c>
      <c r="BG122" s="1004">
        <f>SUM(BH122:BM125)</f>
        <v>0</v>
      </c>
      <c r="BH122" s="299"/>
      <c r="BI122" s="299"/>
      <c r="BJ122" s="299"/>
      <c r="BK122" s="299"/>
      <c r="BL122" s="299"/>
      <c r="BM122" s="299"/>
      <c r="BN122" s="1150">
        <f>+X122</f>
        <v>0</v>
      </c>
      <c r="BO122" s="1004">
        <f>SUM(BP122:BU125)</f>
        <v>0</v>
      </c>
      <c r="BP122" s="299"/>
      <c r="BQ122" s="299"/>
      <c r="BR122" s="299"/>
      <c r="BS122" s="299"/>
      <c r="BT122" s="299"/>
      <c r="BU122" s="299"/>
    </row>
    <row r="123" spans="1:73" ht="40.15" customHeight="1" x14ac:dyDescent="0.25">
      <c r="A123" s="151"/>
      <c r="B123" s="24"/>
      <c r="C123" s="1059"/>
      <c r="D123" s="1050"/>
      <c r="E123" s="1062"/>
      <c r="F123" s="1065"/>
      <c r="G123" s="1050"/>
      <c r="H123" s="1044"/>
      <c r="I123" s="1050"/>
      <c r="J123" s="1044"/>
      <c r="K123" s="1050"/>
      <c r="L123" s="1044"/>
      <c r="M123" s="1050"/>
      <c r="N123" s="1047"/>
      <c r="O123" s="1050"/>
      <c r="P123" s="1053"/>
      <c r="Q123" s="1056"/>
      <c r="R123" s="1041"/>
      <c r="S123" s="1041"/>
      <c r="T123" s="1023"/>
      <c r="U123" s="1008"/>
      <c r="V123" s="1008"/>
      <c r="W123" s="1008"/>
      <c r="X123" s="1008"/>
      <c r="Y123" s="1008"/>
      <c r="Z123" s="1005"/>
      <c r="AA123" s="1005"/>
      <c r="AB123" s="1005"/>
      <c r="AC123" s="1005"/>
      <c r="AD123" s="1005"/>
      <c r="AE123" s="1005"/>
      <c r="AF123" s="1005"/>
      <c r="AG123" s="479"/>
      <c r="AH123" s="592"/>
      <c r="AI123" s="592"/>
      <c r="AJ123" s="592"/>
      <c r="AK123" s="196"/>
      <c r="AL123" s="197"/>
      <c r="AM123" s="197"/>
      <c r="AN123" s="197"/>
      <c r="AO123" s="197"/>
      <c r="AP123" s="1151"/>
      <c r="AQ123" s="1005"/>
      <c r="AR123" s="282"/>
      <c r="AS123" s="282"/>
      <c r="AT123" s="282"/>
      <c r="AU123" s="282"/>
      <c r="AV123" s="282"/>
      <c r="AW123" s="282"/>
      <c r="AX123" s="1151"/>
      <c r="AY123" s="1005"/>
      <c r="AZ123" s="282"/>
      <c r="BA123" s="282"/>
      <c r="BB123" s="282"/>
      <c r="BC123" s="282"/>
      <c r="BD123" s="282"/>
      <c r="BE123" s="282"/>
      <c r="BF123" s="1151"/>
      <c r="BG123" s="1005"/>
      <c r="BH123" s="282"/>
      <c r="BI123" s="282"/>
      <c r="BJ123" s="282"/>
      <c r="BK123" s="282"/>
      <c r="BL123" s="282"/>
      <c r="BM123" s="282"/>
      <c r="BN123" s="1151"/>
      <c r="BO123" s="1005"/>
      <c r="BP123" s="282"/>
      <c r="BQ123" s="282"/>
      <c r="BR123" s="282"/>
      <c r="BS123" s="282"/>
      <c r="BT123" s="282"/>
      <c r="BU123" s="282"/>
    </row>
    <row r="124" spans="1:73" ht="40.15" customHeight="1" x14ac:dyDescent="0.25">
      <c r="A124" s="151"/>
      <c r="B124" s="24"/>
      <c r="C124" s="1059"/>
      <c r="D124" s="1050"/>
      <c r="E124" s="1062"/>
      <c r="F124" s="1065"/>
      <c r="G124" s="1050"/>
      <c r="H124" s="1044"/>
      <c r="I124" s="1050"/>
      <c r="J124" s="1044"/>
      <c r="K124" s="1050"/>
      <c r="L124" s="1044"/>
      <c r="M124" s="1050"/>
      <c r="N124" s="1047"/>
      <c r="O124" s="1050"/>
      <c r="P124" s="1053"/>
      <c r="Q124" s="1056"/>
      <c r="R124" s="1041"/>
      <c r="S124" s="1041"/>
      <c r="T124" s="1023"/>
      <c r="U124" s="1008"/>
      <c r="V124" s="1008"/>
      <c r="W124" s="1008"/>
      <c r="X124" s="1008"/>
      <c r="Y124" s="1008"/>
      <c r="Z124" s="1005"/>
      <c r="AA124" s="1005"/>
      <c r="AB124" s="1005"/>
      <c r="AC124" s="1005"/>
      <c r="AD124" s="1005"/>
      <c r="AE124" s="1005"/>
      <c r="AF124" s="1005"/>
      <c r="AG124" s="196"/>
      <c r="AH124" s="592"/>
      <c r="AI124" s="592"/>
      <c r="AJ124" s="592"/>
      <c r="AK124" s="196"/>
      <c r="AL124" s="197"/>
      <c r="AM124" s="197"/>
      <c r="AN124" s="197"/>
      <c r="AO124" s="197"/>
      <c r="AP124" s="1151"/>
      <c r="AQ124" s="1005"/>
      <c r="AR124" s="282"/>
      <c r="AS124" s="282"/>
      <c r="AT124" s="282"/>
      <c r="AU124" s="282"/>
      <c r="AV124" s="282"/>
      <c r="AW124" s="282"/>
      <c r="AX124" s="1151"/>
      <c r="AY124" s="1005"/>
      <c r="AZ124" s="282"/>
      <c r="BA124" s="282"/>
      <c r="BB124" s="282"/>
      <c r="BC124" s="282"/>
      <c r="BD124" s="282"/>
      <c r="BE124" s="282"/>
      <c r="BF124" s="1151"/>
      <c r="BG124" s="1005"/>
      <c r="BH124" s="282"/>
      <c r="BI124" s="282"/>
      <c r="BJ124" s="282"/>
      <c r="BK124" s="282"/>
      <c r="BL124" s="282"/>
      <c r="BM124" s="282"/>
      <c r="BN124" s="1151"/>
      <c r="BO124" s="1005"/>
      <c r="BP124" s="282"/>
      <c r="BQ124" s="282"/>
      <c r="BR124" s="282"/>
      <c r="BS124" s="282"/>
      <c r="BT124" s="282"/>
      <c r="BU124" s="282"/>
    </row>
    <row r="125" spans="1:73" ht="40.15" customHeight="1" thickBot="1" x14ac:dyDescent="0.3">
      <c r="A125" s="151"/>
      <c r="B125" s="24"/>
      <c r="C125" s="1060"/>
      <c r="D125" s="1051"/>
      <c r="E125" s="1063"/>
      <c r="F125" s="1066"/>
      <c r="G125" s="1051"/>
      <c r="H125" s="1045"/>
      <c r="I125" s="1051"/>
      <c r="J125" s="1045"/>
      <c r="K125" s="1051"/>
      <c r="L125" s="1045"/>
      <c r="M125" s="1051"/>
      <c r="N125" s="1048"/>
      <c r="O125" s="1051"/>
      <c r="P125" s="1054"/>
      <c r="Q125" s="1057"/>
      <c r="R125" s="1042"/>
      <c r="S125" s="1042"/>
      <c r="T125" s="1024"/>
      <c r="U125" s="1009"/>
      <c r="V125" s="1009"/>
      <c r="W125" s="1009"/>
      <c r="X125" s="1009"/>
      <c r="Y125" s="1009"/>
      <c r="Z125" s="1006"/>
      <c r="AA125" s="1006"/>
      <c r="AB125" s="1006"/>
      <c r="AC125" s="1006"/>
      <c r="AD125" s="1006"/>
      <c r="AE125" s="1006"/>
      <c r="AF125" s="1006"/>
      <c r="AG125" s="715"/>
      <c r="AH125" s="716"/>
      <c r="AI125" s="716"/>
      <c r="AJ125" s="716"/>
      <c r="AK125" s="715"/>
      <c r="AL125" s="717"/>
      <c r="AM125" s="717"/>
      <c r="AN125" s="717"/>
      <c r="AO125" s="717"/>
      <c r="AP125" s="1152"/>
      <c r="AQ125" s="1006"/>
      <c r="AR125" s="718"/>
      <c r="AS125" s="718"/>
      <c r="AT125" s="718"/>
      <c r="AU125" s="718"/>
      <c r="AV125" s="718"/>
      <c r="AW125" s="718"/>
      <c r="AX125" s="1152"/>
      <c r="AY125" s="1006"/>
      <c r="AZ125" s="718"/>
      <c r="BA125" s="718"/>
      <c r="BB125" s="718"/>
      <c r="BC125" s="718"/>
      <c r="BD125" s="718"/>
      <c r="BE125" s="718"/>
      <c r="BF125" s="1152"/>
      <c r="BG125" s="1006"/>
      <c r="BH125" s="718"/>
      <c r="BI125" s="718"/>
      <c r="BJ125" s="718"/>
      <c r="BK125" s="718"/>
      <c r="BL125" s="718"/>
      <c r="BM125" s="718"/>
      <c r="BN125" s="1152"/>
      <c r="BO125" s="1006"/>
      <c r="BP125" s="718"/>
      <c r="BQ125" s="718"/>
      <c r="BR125" s="718"/>
      <c r="BS125" s="718"/>
      <c r="BT125" s="718"/>
      <c r="BU125" s="718"/>
    </row>
    <row r="126" spans="1:73" ht="40.15" customHeight="1" thickTop="1" x14ac:dyDescent="0.25">
      <c r="A126" s="151"/>
      <c r="B126" s="24"/>
      <c r="C126" s="1058" t="s">
        <v>1997</v>
      </c>
      <c r="D126" s="1049" t="s">
        <v>1998</v>
      </c>
      <c r="E126" s="1061">
        <v>630</v>
      </c>
      <c r="F126" s="1064" t="s">
        <v>3762</v>
      </c>
      <c r="G126" s="1049" t="s">
        <v>1351</v>
      </c>
      <c r="H126" s="1043" t="s">
        <v>3025</v>
      </c>
      <c r="I126" s="1049" t="s">
        <v>1999</v>
      </c>
      <c r="J126" s="1043" t="s">
        <v>3049</v>
      </c>
      <c r="K126" s="1049" t="s">
        <v>3734</v>
      </c>
      <c r="L126" s="1043" t="s">
        <v>3735</v>
      </c>
      <c r="M126" s="1049" t="s">
        <v>3736</v>
      </c>
      <c r="N126" s="1046">
        <v>2026004540035</v>
      </c>
      <c r="O126" s="1049" t="s">
        <v>3737</v>
      </c>
      <c r="P126" s="1052" t="s">
        <v>1999</v>
      </c>
      <c r="Q126" s="1055">
        <v>40</v>
      </c>
      <c r="R126" s="1040" t="s">
        <v>2871</v>
      </c>
      <c r="S126" s="1040"/>
      <c r="T126" s="1022"/>
      <c r="U126" s="1007"/>
      <c r="V126" s="1007"/>
      <c r="W126" s="1007"/>
      <c r="X126" s="1007"/>
      <c r="Y126" s="1007"/>
      <c r="Z126" s="1004">
        <f t="shared" si="66"/>
        <v>0</v>
      </c>
      <c r="AA126" s="1004">
        <f t="shared" si="65"/>
        <v>0</v>
      </c>
      <c r="AB126" s="1004">
        <f t="shared" si="65"/>
        <v>0</v>
      </c>
      <c r="AC126" s="1004">
        <f t="shared" si="65"/>
        <v>0</v>
      </c>
      <c r="AD126" s="1004">
        <f t="shared" si="65"/>
        <v>0</v>
      </c>
      <c r="AE126" s="1004">
        <f t="shared" si="65"/>
        <v>0</v>
      </c>
      <c r="AF126" s="1004">
        <f t="shared" si="65"/>
        <v>0</v>
      </c>
      <c r="AG126" s="714"/>
      <c r="AH126" s="593"/>
      <c r="AI126" s="593"/>
      <c r="AJ126" s="593"/>
      <c r="AK126" s="207"/>
      <c r="AL126" s="208"/>
      <c r="AM126" s="208"/>
      <c r="AN126" s="208"/>
      <c r="AO126" s="208"/>
      <c r="AP126" s="1150">
        <f>+U126</f>
        <v>0</v>
      </c>
      <c r="AQ126" s="1004">
        <f>SUM(AR126:AW129)</f>
        <v>0</v>
      </c>
      <c r="AR126" s="299"/>
      <c r="AS126" s="299"/>
      <c r="AT126" s="299"/>
      <c r="AU126" s="299"/>
      <c r="AV126" s="299"/>
      <c r="AW126" s="299"/>
      <c r="AX126" s="1150">
        <f>+V126</f>
        <v>0</v>
      </c>
      <c r="AY126" s="1004">
        <f>SUM(AZ126:BE129)</f>
        <v>0</v>
      </c>
      <c r="AZ126" s="299"/>
      <c r="BA126" s="299"/>
      <c r="BB126" s="299"/>
      <c r="BC126" s="299"/>
      <c r="BD126" s="299"/>
      <c r="BE126" s="299"/>
      <c r="BF126" s="1150">
        <f>+W126</f>
        <v>0</v>
      </c>
      <c r="BG126" s="1004">
        <f>SUM(BH126:BM129)</f>
        <v>0</v>
      </c>
      <c r="BH126" s="299"/>
      <c r="BI126" s="299"/>
      <c r="BJ126" s="299"/>
      <c r="BK126" s="299"/>
      <c r="BL126" s="299"/>
      <c r="BM126" s="299"/>
      <c r="BN126" s="1150">
        <f>+X126</f>
        <v>0</v>
      </c>
      <c r="BO126" s="1004">
        <f>SUM(BP126:BU129)</f>
        <v>0</v>
      </c>
      <c r="BP126" s="299"/>
      <c r="BQ126" s="299"/>
      <c r="BR126" s="299"/>
      <c r="BS126" s="299"/>
      <c r="BT126" s="299"/>
      <c r="BU126" s="299"/>
    </row>
    <row r="127" spans="1:73" ht="40.15" customHeight="1" x14ac:dyDescent="0.25">
      <c r="A127" s="151"/>
      <c r="B127" s="24"/>
      <c r="C127" s="1059"/>
      <c r="D127" s="1050"/>
      <c r="E127" s="1062"/>
      <c r="F127" s="1065"/>
      <c r="G127" s="1050"/>
      <c r="H127" s="1044"/>
      <c r="I127" s="1050"/>
      <c r="J127" s="1044"/>
      <c r="K127" s="1050"/>
      <c r="L127" s="1044"/>
      <c r="M127" s="1050"/>
      <c r="N127" s="1047"/>
      <c r="O127" s="1050"/>
      <c r="P127" s="1053"/>
      <c r="Q127" s="1056"/>
      <c r="R127" s="1041"/>
      <c r="S127" s="1041"/>
      <c r="T127" s="1023"/>
      <c r="U127" s="1008"/>
      <c r="V127" s="1008"/>
      <c r="W127" s="1008"/>
      <c r="X127" s="1008"/>
      <c r="Y127" s="1008"/>
      <c r="Z127" s="1005"/>
      <c r="AA127" s="1005"/>
      <c r="AB127" s="1005"/>
      <c r="AC127" s="1005"/>
      <c r="AD127" s="1005"/>
      <c r="AE127" s="1005"/>
      <c r="AF127" s="1005"/>
      <c r="AG127" s="479"/>
      <c r="AH127" s="592"/>
      <c r="AI127" s="592"/>
      <c r="AJ127" s="592"/>
      <c r="AK127" s="196"/>
      <c r="AL127" s="197"/>
      <c r="AM127" s="197"/>
      <c r="AN127" s="197"/>
      <c r="AO127" s="197"/>
      <c r="AP127" s="1151"/>
      <c r="AQ127" s="1005"/>
      <c r="AR127" s="282"/>
      <c r="AS127" s="282"/>
      <c r="AT127" s="282"/>
      <c r="AU127" s="282"/>
      <c r="AV127" s="282"/>
      <c r="AW127" s="282"/>
      <c r="AX127" s="1151"/>
      <c r="AY127" s="1005"/>
      <c r="AZ127" s="282"/>
      <c r="BA127" s="282"/>
      <c r="BB127" s="282"/>
      <c r="BC127" s="282"/>
      <c r="BD127" s="282"/>
      <c r="BE127" s="282"/>
      <c r="BF127" s="1151"/>
      <c r="BG127" s="1005"/>
      <c r="BH127" s="282"/>
      <c r="BI127" s="282"/>
      <c r="BJ127" s="282"/>
      <c r="BK127" s="282"/>
      <c r="BL127" s="282"/>
      <c r="BM127" s="282"/>
      <c r="BN127" s="1151"/>
      <c r="BO127" s="1005"/>
      <c r="BP127" s="282"/>
      <c r="BQ127" s="282"/>
      <c r="BR127" s="282"/>
      <c r="BS127" s="282"/>
      <c r="BT127" s="282"/>
      <c r="BU127" s="282"/>
    </row>
    <row r="128" spans="1:73" ht="40.15" customHeight="1" x14ac:dyDescent="0.25">
      <c r="A128" s="151"/>
      <c r="B128" s="24"/>
      <c r="C128" s="1059"/>
      <c r="D128" s="1050"/>
      <c r="E128" s="1062"/>
      <c r="F128" s="1065"/>
      <c r="G128" s="1050"/>
      <c r="H128" s="1044"/>
      <c r="I128" s="1050"/>
      <c r="J128" s="1044"/>
      <c r="K128" s="1050"/>
      <c r="L128" s="1044"/>
      <c r="M128" s="1050"/>
      <c r="N128" s="1047"/>
      <c r="O128" s="1050"/>
      <c r="P128" s="1053"/>
      <c r="Q128" s="1056"/>
      <c r="R128" s="1041"/>
      <c r="S128" s="1041"/>
      <c r="T128" s="1023"/>
      <c r="U128" s="1008"/>
      <c r="V128" s="1008"/>
      <c r="W128" s="1008"/>
      <c r="X128" s="1008"/>
      <c r="Y128" s="1008"/>
      <c r="Z128" s="1005"/>
      <c r="AA128" s="1005"/>
      <c r="AB128" s="1005"/>
      <c r="AC128" s="1005"/>
      <c r="AD128" s="1005"/>
      <c r="AE128" s="1005"/>
      <c r="AF128" s="1005"/>
      <c r="AG128" s="196"/>
      <c r="AH128" s="592"/>
      <c r="AI128" s="592"/>
      <c r="AJ128" s="592"/>
      <c r="AK128" s="196"/>
      <c r="AL128" s="197"/>
      <c r="AM128" s="197"/>
      <c r="AN128" s="197"/>
      <c r="AO128" s="197"/>
      <c r="AP128" s="1151"/>
      <c r="AQ128" s="1005"/>
      <c r="AR128" s="282"/>
      <c r="AS128" s="282"/>
      <c r="AT128" s="282"/>
      <c r="AU128" s="282"/>
      <c r="AV128" s="282"/>
      <c r="AW128" s="282"/>
      <c r="AX128" s="1151"/>
      <c r="AY128" s="1005"/>
      <c r="AZ128" s="282"/>
      <c r="BA128" s="282"/>
      <c r="BB128" s="282"/>
      <c r="BC128" s="282"/>
      <c r="BD128" s="282"/>
      <c r="BE128" s="282"/>
      <c r="BF128" s="1151"/>
      <c r="BG128" s="1005"/>
      <c r="BH128" s="282"/>
      <c r="BI128" s="282"/>
      <c r="BJ128" s="282"/>
      <c r="BK128" s="282"/>
      <c r="BL128" s="282"/>
      <c r="BM128" s="282"/>
      <c r="BN128" s="1151"/>
      <c r="BO128" s="1005"/>
      <c r="BP128" s="282"/>
      <c r="BQ128" s="282"/>
      <c r="BR128" s="282"/>
      <c r="BS128" s="282"/>
      <c r="BT128" s="282"/>
      <c r="BU128" s="282"/>
    </row>
    <row r="129" spans="1:73" ht="40.15" customHeight="1" thickBot="1" x14ac:dyDescent="0.3">
      <c r="A129" s="151"/>
      <c r="B129" s="24"/>
      <c r="C129" s="1060"/>
      <c r="D129" s="1051"/>
      <c r="E129" s="1063"/>
      <c r="F129" s="1066"/>
      <c r="G129" s="1051"/>
      <c r="H129" s="1045"/>
      <c r="I129" s="1051"/>
      <c r="J129" s="1045"/>
      <c r="K129" s="1051"/>
      <c r="L129" s="1045"/>
      <c r="M129" s="1051"/>
      <c r="N129" s="1048"/>
      <c r="O129" s="1051"/>
      <c r="P129" s="1054"/>
      <c r="Q129" s="1057"/>
      <c r="R129" s="1042"/>
      <c r="S129" s="1042"/>
      <c r="T129" s="1024"/>
      <c r="U129" s="1009"/>
      <c r="V129" s="1009"/>
      <c r="W129" s="1009"/>
      <c r="X129" s="1009"/>
      <c r="Y129" s="1009"/>
      <c r="Z129" s="1006"/>
      <c r="AA129" s="1006"/>
      <c r="AB129" s="1006"/>
      <c r="AC129" s="1006"/>
      <c r="AD129" s="1006"/>
      <c r="AE129" s="1006"/>
      <c r="AF129" s="1006"/>
      <c r="AG129" s="715"/>
      <c r="AH129" s="716"/>
      <c r="AI129" s="716"/>
      <c r="AJ129" s="716"/>
      <c r="AK129" s="715"/>
      <c r="AL129" s="717"/>
      <c r="AM129" s="717"/>
      <c r="AN129" s="717"/>
      <c r="AO129" s="717"/>
      <c r="AP129" s="1152"/>
      <c r="AQ129" s="1006"/>
      <c r="AR129" s="718"/>
      <c r="AS129" s="718"/>
      <c r="AT129" s="718"/>
      <c r="AU129" s="718"/>
      <c r="AV129" s="718"/>
      <c r="AW129" s="718"/>
      <c r="AX129" s="1152"/>
      <c r="AY129" s="1006"/>
      <c r="AZ129" s="718"/>
      <c r="BA129" s="718"/>
      <c r="BB129" s="718"/>
      <c r="BC129" s="718"/>
      <c r="BD129" s="718"/>
      <c r="BE129" s="718"/>
      <c r="BF129" s="1152"/>
      <c r="BG129" s="1006"/>
      <c r="BH129" s="718"/>
      <c r="BI129" s="718"/>
      <c r="BJ129" s="718"/>
      <c r="BK129" s="718"/>
      <c r="BL129" s="718"/>
      <c r="BM129" s="718"/>
      <c r="BN129" s="1152"/>
      <c r="BO129" s="1006"/>
      <c r="BP129" s="718"/>
      <c r="BQ129" s="718"/>
      <c r="BR129" s="718"/>
      <c r="BS129" s="718"/>
      <c r="BT129" s="718"/>
      <c r="BU129" s="718"/>
    </row>
    <row r="130" spans="1:73" ht="40.15" customHeight="1" thickTop="1" x14ac:dyDescent="0.25">
      <c r="A130" s="151"/>
      <c r="B130" s="24"/>
      <c r="C130" s="1058" t="s">
        <v>2000</v>
      </c>
      <c r="D130" s="1049" t="s">
        <v>2001</v>
      </c>
      <c r="E130" s="1061">
        <v>631</v>
      </c>
      <c r="F130" s="1064" t="s">
        <v>3751</v>
      </c>
      <c r="G130" s="1049" t="s">
        <v>3752</v>
      </c>
      <c r="H130" s="1043" t="s">
        <v>3133</v>
      </c>
      <c r="I130" s="1049" t="s">
        <v>1941</v>
      </c>
      <c r="J130" s="1043" t="s">
        <v>3049</v>
      </c>
      <c r="K130" s="1049" t="s">
        <v>3734</v>
      </c>
      <c r="L130" s="1043" t="s">
        <v>3735</v>
      </c>
      <c r="M130" s="1049" t="s">
        <v>3736</v>
      </c>
      <c r="N130" s="1046">
        <v>2026004540035</v>
      </c>
      <c r="O130" s="1049" t="s">
        <v>3737</v>
      </c>
      <c r="P130" s="1052" t="s">
        <v>1941</v>
      </c>
      <c r="Q130" s="1055">
        <v>10</v>
      </c>
      <c r="R130" s="1040" t="s">
        <v>2871</v>
      </c>
      <c r="S130" s="1040"/>
      <c r="T130" s="1022"/>
      <c r="U130" s="1007"/>
      <c r="V130" s="1007"/>
      <c r="W130" s="1007"/>
      <c r="X130" s="1007"/>
      <c r="Y130" s="1007"/>
      <c r="Z130" s="1004">
        <f t="shared" si="66"/>
        <v>0</v>
      </c>
      <c r="AA130" s="1004">
        <f t="shared" ref="AA130:AF142" si="67">SUM(AR130:AR133,AZ130:AZ133,BH130:BH133,BP130:BP133)</f>
        <v>0</v>
      </c>
      <c r="AB130" s="1004">
        <f t="shared" si="67"/>
        <v>0</v>
      </c>
      <c r="AC130" s="1004">
        <f t="shared" si="67"/>
        <v>0</v>
      </c>
      <c r="AD130" s="1004">
        <f t="shared" si="67"/>
        <v>0</v>
      </c>
      <c r="AE130" s="1004">
        <f t="shared" si="67"/>
        <v>0</v>
      </c>
      <c r="AF130" s="1004">
        <f t="shared" si="67"/>
        <v>0</v>
      </c>
      <c r="AG130" s="714"/>
      <c r="AH130" s="593"/>
      <c r="AI130" s="593"/>
      <c r="AJ130" s="593"/>
      <c r="AK130" s="207"/>
      <c r="AL130" s="208"/>
      <c r="AM130" s="208"/>
      <c r="AN130" s="208"/>
      <c r="AO130" s="208"/>
      <c r="AP130" s="1150">
        <f>+U130</f>
        <v>0</v>
      </c>
      <c r="AQ130" s="1004">
        <f>SUM(AR130:AW133)</f>
        <v>0</v>
      </c>
      <c r="AR130" s="299"/>
      <c r="AS130" s="299"/>
      <c r="AT130" s="299"/>
      <c r="AU130" s="299"/>
      <c r="AV130" s="299"/>
      <c r="AW130" s="299"/>
      <c r="AX130" s="1150">
        <f>+V130</f>
        <v>0</v>
      </c>
      <c r="AY130" s="1004">
        <f>SUM(AZ130:BE133)</f>
        <v>0</v>
      </c>
      <c r="AZ130" s="299"/>
      <c r="BA130" s="299"/>
      <c r="BB130" s="299"/>
      <c r="BC130" s="299"/>
      <c r="BD130" s="299"/>
      <c r="BE130" s="299"/>
      <c r="BF130" s="1150">
        <f>+W130</f>
        <v>0</v>
      </c>
      <c r="BG130" s="1004">
        <f>SUM(BH130:BM133)</f>
        <v>0</v>
      </c>
      <c r="BH130" s="299"/>
      <c r="BI130" s="299"/>
      <c r="BJ130" s="299"/>
      <c r="BK130" s="299"/>
      <c r="BL130" s="299"/>
      <c r="BM130" s="299"/>
      <c r="BN130" s="1150">
        <f>+X130</f>
        <v>0</v>
      </c>
      <c r="BO130" s="1004">
        <f>SUM(BP130:BU133)</f>
        <v>0</v>
      </c>
      <c r="BP130" s="299"/>
      <c r="BQ130" s="299"/>
      <c r="BR130" s="299"/>
      <c r="BS130" s="299"/>
      <c r="BT130" s="299"/>
      <c r="BU130" s="299"/>
    </row>
    <row r="131" spans="1:73" ht="40.15" customHeight="1" x14ac:dyDescent="0.25">
      <c r="A131" s="151"/>
      <c r="B131" s="24"/>
      <c r="C131" s="1059"/>
      <c r="D131" s="1050"/>
      <c r="E131" s="1062"/>
      <c r="F131" s="1065"/>
      <c r="G131" s="1050"/>
      <c r="H131" s="1044"/>
      <c r="I131" s="1050"/>
      <c r="J131" s="1044"/>
      <c r="K131" s="1050"/>
      <c r="L131" s="1044"/>
      <c r="M131" s="1050"/>
      <c r="N131" s="1047"/>
      <c r="O131" s="1050"/>
      <c r="P131" s="1053"/>
      <c r="Q131" s="1056"/>
      <c r="R131" s="1041"/>
      <c r="S131" s="1041"/>
      <c r="T131" s="1023"/>
      <c r="U131" s="1008"/>
      <c r="V131" s="1008"/>
      <c r="W131" s="1008"/>
      <c r="X131" s="1008"/>
      <c r="Y131" s="1008"/>
      <c r="Z131" s="1005"/>
      <c r="AA131" s="1005"/>
      <c r="AB131" s="1005"/>
      <c r="AC131" s="1005"/>
      <c r="AD131" s="1005"/>
      <c r="AE131" s="1005"/>
      <c r="AF131" s="1005"/>
      <c r="AG131" s="479"/>
      <c r="AH131" s="592"/>
      <c r="AI131" s="592"/>
      <c r="AJ131" s="592"/>
      <c r="AK131" s="196"/>
      <c r="AL131" s="197"/>
      <c r="AM131" s="197"/>
      <c r="AN131" s="197"/>
      <c r="AO131" s="197"/>
      <c r="AP131" s="1151"/>
      <c r="AQ131" s="1005"/>
      <c r="AR131" s="282"/>
      <c r="AS131" s="282"/>
      <c r="AT131" s="282"/>
      <c r="AU131" s="282"/>
      <c r="AV131" s="282"/>
      <c r="AW131" s="282"/>
      <c r="AX131" s="1151"/>
      <c r="AY131" s="1005"/>
      <c r="AZ131" s="282"/>
      <c r="BA131" s="282"/>
      <c r="BB131" s="282"/>
      <c r="BC131" s="282"/>
      <c r="BD131" s="282"/>
      <c r="BE131" s="282"/>
      <c r="BF131" s="1151"/>
      <c r="BG131" s="1005"/>
      <c r="BH131" s="282"/>
      <c r="BI131" s="282"/>
      <c r="BJ131" s="282"/>
      <c r="BK131" s="282"/>
      <c r="BL131" s="282"/>
      <c r="BM131" s="282"/>
      <c r="BN131" s="1151"/>
      <c r="BO131" s="1005"/>
      <c r="BP131" s="282"/>
      <c r="BQ131" s="282"/>
      <c r="BR131" s="282"/>
      <c r="BS131" s="282"/>
      <c r="BT131" s="282"/>
      <c r="BU131" s="282"/>
    </row>
    <row r="132" spans="1:73" ht="40.15" customHeight="1" x14ac:dyDescent="0.25">
      <c r="A132" s="151"/>
      <c r="B132" s="24"/>
      <c r="C132" s="1059"/>
      <c r="D132" s="1050"/>
      <c r="E132" s="1062"/>
      <c r="F132" s="1065"/>
      <c r="G132" s="1050"/>
      <c r="H132" s="1044"/>
      <c r="I132" s="1050"/>
      <c r="J132" s="1044"/>
      <c r="K132" s="1050"/>
      <c r="L132" s="1044"/>
      <c r="M132" s="1050"/>
      <c r="N132" s="1047"/>
      <c r="O132" s="1050"/>
      <c r="P132" s="1053"/>
      <c r="Q132" s="1056"/>
      <c r="R132" s="1041"/>
      <c r="S132" s="1041"/>
      <c r="T132" s="1023"/>
      <c r="U132" s="1008"/>
      <c r="V132" s="1008"/>
      <c r="W132" s="1008"/>
      <c r="X132" s="1008"/>
      <c r="Y132" s="1008"/>
      <c r="Z132" s="1005"/>
      <c r="AA132" s="1005"/>
      <c r="AB132" s="1005"/>
      <c r="AC132" s="1005"/>
      <c r="AD132" s="1005"/>
      <c r="AE132" s="1005"/>
      <c r="AF132" s="1005"/>
      <c r="AG132" s="196"/>
      <c r="AH132" s="592"/>
      <c r="AI132" s="592"/>
      <c r="AJ132" s="592"/>
      <c r="AK132" s="196"/>
      <c r="AL132" s="197"/>
      <c r="AM132" s="197"/>
      <c r="AN132" s="197"/>
      <c r="AO132" s="197"/>
      <c r="AP132" s="1151"/>
      <c r="AQ132" s="1005"/>
      <c r="AR132" s="282"/>
      <c r="AS132" s="282"/>
      <c r="AT132" s="282"/>
      <c r="AU132" s="282"/>
      <c r="AV132" s="282"/>
      <c r="AW132" s="282"/>
      <c r="AX132" s="1151"/>
      <c r="AY132" s="1005"/>
      <c r="AZ132" s="282"/>
      <c r="BA132" s="282"/>
      <c r="BB132" s="282"/>
      <c r="BC132" s="282"/>
      <c r="BD132" s="282"/>
      <c r="BE132" s="282"/>
      <c r="BF132" s="1151"/>
      <c r="BG132" s="1005"/>
      <c r="BH132" s="282"/>
      <c r="BI132" s="282"/>
      <c r="BJ132" s="282"/>
      <c r="BK132" s="282"/>
      <c r="BL132" s="282"/>
      <c r="BM132" s="282"/>
      <c r="BN132" s="1151"/>
      <c r="BO132" s="1005"/>
      <c r="BP132" s="282"/>
      <c r="BQ132" s="282"/>
      <c r="BR132" s="282"/>
      <c r="BS132" s="282"/>
      <c r="BT132" s="282"/>
      <c r="BU132" s="282"/>
    </row>
    <row r="133" spans="1:73" ht="40.15" customHeight="1" thickBot="1" x14ac:dyDescent="0.3">
      <c r="A133" s="151"/>
      <c r="B133" s="24"/>
      <c r="C133" s="1060"/>
      <c r="D133" s="1051"/>
      <c r="E133" s="1063"/>
      <c r="F133" s="1066"/>
      <c r="G133" s="1051"/>
      <c r="H133" s="1045"/>
      <c r="I133" s="1051"/>
      <c r="J133" s="1045"/>
      <c r="K133" s="1051"/>
      <c r="L133" s="1045"/>
      <c r="M133" s="1051"/>
      <c r="N133" s="1048"/>
      <c r="O133" s="1051"/>
      <c r="P133" s="1054"/>
      <c r="Q133" s="1057"/>
      <c r="R133" s="1042"/>
      <c r="S133" s="1042"/>
      <c r="T133" s="1024"/>
      <c r="U133" s="1009"/>
      <c r="V133" s="1009"/>
      <c r="W133" s="1009"/>
      <c r="X133" s="1009"/>
      <c r="Y133" s="1009"/>
      <c r="Z133" s="1006"/>
      <c r="AA133" s="1006"/>
      <c r="AB133" s="1006"/>
      <c r="AC133" s="1006"/>
      <c r="AD133" s="1006"/>
      <c r="AE133" s="1006"/>
      <c r="AF133" s="1006"/>
      <c r="AG133" s="715"/>
      <c r="AH133" s="716"/>
      <c r="AI133" s="716"/>
      <c r="AJ133" s="716"/>
      <c r="AK133" s="715"/>
      <c r="AL133" s="717"/>
      <c r="AM133" s="717"/>
      <c r="AN133" s="717"/>
      <c r="AO133" s="717"/>
      <c r="AP133" s="1152"/>
      <c r="AQ133" s="1006"/>
      <c r="AR133" s="718"/>
      <c r="AS133" s="718"/>
      <c r="AT133" s="718"/>
      <c r="AU133" s="718"/>
      <c r="AV133" s="718"/>
      <c r="AW133" s="718"/>
      <c r="AX133" s="1152"/>
      <c r="AY133" s="1006"/>
      <c r="AZ133" s="718"/>
      <c r="BA133" s="718"/>
      <c r="BB133" s="718"/>
      <c r="BC133" s="718"/>
      <c r="BD133" s="718"/>
      <c r="BE133" s="718"/>
      <c r="BF133" s="1152"/>
      <c r="BG133" s="1006"/>
      <c r="BH133" s="718"/>
      <c r="BI133" s="718"/>
      <c r="BJ133" s="718"/>
      <c r="BK133" s="718"/>
      <c r="BL133" s="718"/>
      <c r="BM133" s="718"/>
      <c r="BN133" s="1152"/>
      <c r="BO133" s="1006"/>
      <c r="BP133" s="718"/>
      <c r="BQ133" s="718"/>
      <c r="BR133" s="718"/>
      <c r="BS133" s="718"/>
      <c r="BT133" s="718"/>
      <c r="BU133" s="718"/>
    </row>
    <row r="134" spans="1:73" ht="40.15" customHeight="1" thickTop="1" x14ac:dyDescent="0.25">
      <c r="A134" s="151"/>
      <c r="B134" s="24"/>
      <c r="C134" s="1058" t="s">
        <v>2002</v>
      </c>
      <c r="D134" s="1049" t="s">
        <v>2003</v>
      </c>
      <c r="E134" s="1061">
        <v>632</v>
      </c>
      <c r="F134" s="1064" t="s">
        <v>3746</v>
      </c>
      <c r="G134" s="1049" t="s">
        <v>3747</v>
      </c>
      <c r="H134" s="1043" t="s">
        <v>272</v>
      </c>
      <c r="I134" s="1049" t="s">
        <v>3747</v>
      </c>
      <c r="J134" s="1043" t="s">
        <v>3049</v>
      </c>
      <c r="K134" s="1049" t="s">
        <v>3734</v>
      </c>
      <c r="L134" s="1043" t="s">
        <v>3735</v>
      </c>
      <c r="M134" s="1049" t="s">
        <v>3736</v>
      </c>
      <c r="N134" s="1046">
        <v>2026004540035</v>
      </c>
      <c r="O134" s="1049" t="s">
        <v>3737</v>
      </c>
      <c r="P134" s="1052" t="s">
        <v>2004</v>
      </c>
      <c r="Q134" s="1055">
        <v>1</v>
      </c>
      <c r="R134" s="1040" t="s">
        <v>2871</v>
      </c>
      <c r="S134" s="1040"/>
      <c r="T134" s="1022"/>
      <c r="U134" s="1007"/>
      <c r="V134" s="1007"/>
      <c r="W134" s="1007"/>
      <c r="X134" s="1007"/>
      <c r="Y134" s="1007"/>
      <c r="Z134" s="1004">
        <f t="shared" si="66"/>
        <v>0</v>
      </c>
      <c r="AA134" s="1004">
        <f t="shared" si="67"/>
        <v>0</v>
      </c>
      <c r="AB134" s="1004">
        <f t="shared" si="67"/>
        <v>0</v>
      </c>
      <c r="AC134" s="1004">
        <f t="shared" si="67"/>
        <v>0</v>
      </c>
      <c r="AD134" s="1004">
        <f t="shared" si="67"/>
        <v>0</v>
      </c>
      <c r="AE134" s="1004">
        <f t="shared" si="67"/>
        <v>0</v>
      </c>
      <c r="AF134" s="1004">
        <f t="shared" si="67"/>
        <v>0</v>
      </c>
      <c r="AG134" s="714"/>
      <c r="AH134" s="593"/>
      <c r="AI134" s="593"/>
      <c r="AJ134" s="593"/>
      <c r="AK134" s="207"/>
      <c r="AL134" s="208"/>
      <c r="AM134" s="208"/>
      <c r="AN134" s="208"/>
      <c r="AO134" s="208"/>
      <c r="AP134" s="1150">
        <f>+U134</f>
        <v>0</v>
      </c>
      <c r="AQ134" s="1004">
        <f>SUM(AR134:AW137)</f>
        <v>0</v>
      </c>
      <c r="AR134" s="299"/>
      <c r="AS134" s="299"/>
      <c r="AT134" s="299"/>
      <c r="AU134" s="299"/>
      <c r="AV134" s="299"/>
      <c r="AW134" s="299"/>
      <c r="AX134" s="1150">
        <f>+V134</f>
        <v>0</v>
      </c>
      <c r="AY134" s="1004">
        <f>SUM(AZ134:BE137)</f>
        <v>0</v>
      </c>
      <c r="AZ134" s="299"/>
      <c r="BA134" s="299"/>
      <c r="BB134" s="299"/>
      <c r="BC134" s="299"/>
      <c r="BD134" s="299"/>
      <c r="BE134" s="299"/>
      <c r="BF134" s="1150">
        <f>+W134</f>
        <v>0</v>
      </c>
      <c r="BG134" s="1004">
        <f>SUM(BH134:BM137)</f>
        <v>0</v>
      </c>
      <c r="BH134" s="299"/>
      <c r="BI134" s="299"/>
      <c r="BJ134" s="299"/>
      <c r="BK134" s="299"/>
      <c r="BL134" s="299"/>
      <c r="BM134" s="299"/>
      <c r="BN134" s="1150">
        <f>+X134</f>
        <v>0</v>
      </c>
      <c r="BO134" s="1004">
        <f>SUM(BP134:BU137)</f>
        <v>0</v>
      </c>
      <c r="BP134" s="299"/>
      <c r="BQ134" s="299"/>
      <c r="BR134" s="299"/>
      <c r="BS134" s="299"/>
      <c r="BT134" s="299"/>
      <c r="BU134" s="299"/>
    </row>
    <row r="135" spans="1:73" ht="40.15" customHeight="1" x14ac:dyDescent="0.25">
      <c r="A135" s="151"/>
      <c r="B135" s="24"/>
      <c r="C135" s="1059"/>
      <c r="D135" s="1050"/>
      <c r="E135" s="1062"/>
      <c r="F135" s="1065"/>
      <c r="G135" s="1050"/>
      <c r="H135" s="1044"/>
      <c r="I135" s="1050"/>
      <c r="J135" s="1044"/>
      <c r="K135" s="1050"/>
      <c r="L135" s="1044"/>
      <c r="M135" s="1050"/>
      <c r="N135" s="1047"/>
      <c r="O135" s="1050"/>
      <c r="P135" s="1053"/>
      <c r="Q135" s="1056"/>
      <c r="R135" s="1041"/>
      <c r="S135" s="1041"/>
      <c r="T135" s="1023"/>
      <c r="U135" s="1008"/>
      <c r="V135" s="1008"/>
      <c r="W135" s="1008"/>
      <c r="X135" s="1008"/>
      <c r="Y135" s="1008"/>
      <c r="Z135" s="1005"/>
      <c r="AA135" s="1005"/>
      <c r="AB135" s="1005"/>
      <c r="AC135" s="1005"/>
      <c r="AD135" s="1005"/>
      <c r="AE135" s="1005"/>
      <c r="AF135" s="1005"/>
      <c r="AG135" s="479"/>
      <c r="AH135" s="592"/>
      <c r="AI135" s="592"/>
      <c r="AJ135" s="592"/>
      <c r="AK135" s="196"/>
      <c r="AL135" s="197"/>
      <c r="AM135" s="197"/>
      <c r="AN135" s="197"/>
      <c r="AO135" s="197"/>
      <c r="AP135" s="1151"/>
      <c r="AQ135" s="1005"/>
      <c r="AR135" s="282"/>
      <c r="AS135" s="282"/>
      <c r="AT135" s="282"/>
      <c r="AU135" s="282"/>
      <c r="AV135" s="282"/>
      <c r="AW135" s="282"/>
      <c r="AX135" s="1151"/>
      <c r="AY135" s="1005"/>
      <c r="AZ135" s="282"/>
      <c r="BA135" s="282"/>
      <c r="BB135" s="282"/>
      <c r="BC135" s="282"/>
      <c r="BD135" s="282"/>
      <c r="BE135" s="282"/>
      <c r="BF135" s="1151"/>
      <c r="BG135" s="1005"/>
      <c r="BH135" s="282"/>
      <c r="BI135" s="282"/>
      <c r="BJ135" s="282"/>
      <c r="BK135" s="282"/>
      <c r="BL135" s="282"/>
      <c r="BM135" s="282"/>
      <c r="BN135" s="1151"/>
      <c r="BO135" s="1005"/>
      <c r="BP135" s="282"/>
      <c r="BQ135" s="282"/>
      <c r="BR135" s="282"/>
      <c r="BS135" s="282"/>
      <c r="BT135" s="282"/>
      <c r="BU135" s="282"/>
    </row>
    <row r="136" spans="1:73" ht="40.15" customHeight="1" x14ac:dyDescent="0.25">
      <c r="A136" s="151"/>
      <c r="B136" s="24"/>
      <c r="C136" s="1059"/>
      <c r="D136" s="1050"/>
      <c r="E136" s="1062"/>
      <c r="F136" s="1065"/>
      <c r="G136" s="1050"/>
      <c r="H136" s="1044"/>
      <c r="I136" s="1050"/>
      <c r="J136" s="1044"/>
      <c r="K136" s="1050"/>
      <c r="L136" s="1044"/>
      <c r="M136" s="1050"/>
      <c r="N136" s="1047"/>
      <c r="O136" s="1050"/>
      <c r="P136" s="1053"/>
      <c r="Q136" s="1056"/>
      <c r="R136" s="1041"/>
      <c r="S136" s="1041"/>
      <c r="T136" s="1023"/>
      <c r="U136" s="1008"/>
      <c r="V136" s="1008"/>
      <c r="W136" s="1008"/>
      <c r="X136" s="1008"/>
      <c r="Y136" s="1008"/>
      <c r="Z136" s="1005"/>
      <c r="AA136" s="1005"/>
      <c r="AB136" s="1005"/>
      <c r="AC136" s="1005"/>
      <c r="AD136" s="1005"/>
      <c r="AE136" s="1005"/>
      <c r="AF136" s="1005"/>
      <c r="AG136" s="196"/>
      <c r="AH136" s="592"/>
      <c r="AI136" s="592"/>
      <c r="AJ136" s="592"/>
      <c r="AK136" s="196"/>
      <c r="AL136" s="197"/>
      <c r="AM136" s="197"/>
      <c r="AN136" s="197"/>
      <c r="AO136" s="197"/>
      <c r="AP136" s="1151"/>
      <c r="AQ136" s="1005"/>
      <c r="AR136" s="282"/>
      <c r="AS136" s="282"/>
      <c r="AT136" s="282"/>
      <c r="AU136" s="282"/>
      <c r="AV136" s="282"/>
      <c r="AW136" s="282"/>
      <c r="AX136" s="1151"/>
      <c r="AY136" s="1005"/>
      <c r="AZ136" s="282"/>
      <c r="BA136" s="282"/>
      <c r="BB136" s="282"/>
      <c r="BC136" s="282"/>
      <c r="BD136" s="282"/>
      <c r="BE136" s="282"/>
      <c r="BF136" s="1151"/>
      <c r="BG136" s="1005"/>
      <c r="BH136" s="282"/>
      <c r="BI136" s="282"/>
      <c r="BJ136" s="282"/>
      <c r="BK136" s="282"/>
      <c r="BL136" s="282"/>
      <c r="BM136" s="282"/>
      <c r="BN136" s="1151"/>
      <c r="BO136" s="1005"/>
      <c r="BP136" s="282"/>
      <c r="BQ136" s="282"/>
      <c r="BR136" s="282"/>
      <c r="BS136" s="282"/>
      <c r="BT136" s="282"/>
      <c r="BU136" s="282"/>
    </row>
    <row r="137" spans="1:73" ht="40.15" customHeight="1" thickBot="1" x14ac:dyDescent="0.3">
      <c r="A137" s="151"/>
      <c r="B137" s="24"/>
      <c r="C137" s="1060"/>
      <c r="D137" s="1051"/>
      <c r="E137" s="1063"/>
      <c r="F137" s="1066"/>
      <c r="G137" s="1051"/>
      <c r="H137" s="1045"/>
      <c r="I137" s="1051"/>
      <c r="J137" s="1045"/>
      <c r="K137" s="1051"/>
      <c r="L137" s="1045"/>
      <c r="M137" s="1051"/>
      <c r="N137" s="1048"/>
      <c r="O137" s="1051"/>
      <c r="P137" s="1054"/>
      <c r="Q137" s="1057"/>
      <c r="R137" s="1042"/>
      <c r="S137" s="1042"/>
      <c r="T137" s="1024"/>
      <c r="U137" s="1009"/>
      <c r="V137" s="1009"/>
      <c r="W137" s="1009"/>
      <c r="X137" s="1009"/>
      <c r="Y137" s="1009"/>
      <c r="Z137" s="1006"/>
      <c r="AA137" s="1006"/>
      <c r="AB137" s="1006"/>
      <c r="AC137" s="1006"/>
      <c r="AD137" s="1006"/>
      <c r="AE137" s="1006"/>
      <c r="AF137" s="1006"/>
      <c r="AG137" s="715"/>
      <c r="AH137" s="716"/>
      <c r="AI137" s="716"/>
      <c r="AJ137" s="716"/>
      <c r="AK137" s="715"/>
      <c r="AL137" s="717"/>
      <c r="AM137" s="717"/>
      <c r="AN137" s="717"/>
      <c r="AO137" s="717"/>
      <c r="AP137" s="1152"/>
      <c r="AQ137" s="1006"/>
      <c r="AR137" s="718"/>
      <c r="AS137" s="718"/>
      <c r="AT137" s="718"/>
      <c r="AU137" s="718"/>
      <c r="AV137" s="718"/>
      <c r="AW137" s="718"/>
      <c r="AX137" s="1152"/>
      <c r="AY137" s="1006"/>
      <c r="AZ137" s="718"/>
      <c r="BA137" s="718"/>
      <c r="BB137" s="718"/>
      <c r="BC137" s="718"/>
      <c r="BD137" s="718"/>
      <c r="BE137" s="718"/>
      <c r="BF137" s="1152"/>
      <c r="BG137" s="1006"/>
      <c r="BH137" s="718"/>
      <c r="BI137" s="718"/>
      <c r="BJ137" s="718"/>
      <c r="BK137" s="718"/>
      <c r="BL137" s="718"/>
      <c r="BM137" s="718"/>
      <c r="BN137" s="1152"/>
      <c r="BO137" s="1006"/>
      <c r="BP137" s="718"/>
      <c r="BQ137" s="718"/>
      <c r="BR137" s="718"/>
      <c r="BS137" s="718"/>
      <c r="BT137" s="718"/>
      <c r="BU137" s="718"/>
    </row>
    <row r="138" spans="1:73" ht="40.15" customHeight="1" thickTop="1" x14ac:dyDescent="0.25">
      <c r="A138" s="151"/>
      <c r="B138" s="24"/>
      <c r="C138" s="1058" t="s">
        <v>2005</v>
      </c>
      <c r="D138" s="1049" t="s">
        <v>2006</v>
      </c>
      <c r="E138" s="1061">
        <v>633</v>
      </c>
      <c r="F138" s="1064" t="s">
        <v>3762</v>
      </c>
      <c r="G138" s="1049" t="s">
        <v>1351</v>
      </c>
      <c r="H138" s="1043" t="s">
        <v>3025</v>
      </c>
      <c r="I138" s="1049" t="s">
        <v>1999</v>
      </c>
      <c r="J138" s="1043" t="s">
        <v>3049</v>
      </c>
      <c r="K138" s="1049" t="s">
        <v>3734</v>
      </c>
      <c r="L138" s="1043" t="s">
        <v>3735</v>
      </c>
      <c r="M138" s="1049" t="s">
        <v>3736</v>
      </c>
      <c r="N138" s="1046">
        <v>2026004540035</v>
      </c>
      <c r="O138" s="1049" t="s">
        <v>3737</v>
      </c>
      <c r="P138" s="1052" t="s">
        <v>1999</v>
      </c>
      <c r="Q138" s="1055">
        <v>40</v>
      </c>
      <c r="R138" s="1040" t="s">
        <v>2871</v>
      </c>
      <c r="S138" s="1040"/>
      <c r="T138" s="1022"/>
      <c r="U138" s="1007"/>
      <c r="V138" s="1007"/>
      <c r="W138" s="1007"/>
      <c r="X138" s="1007"/>
      <c r="Y138" s="1007"/>
      <c r="Z138" s="1004">
        <f t="shared" si="66"/>
        <v>0</v>
      </c>
      <c r="AA138" s="1004">
        <f t="shared" si="67"/>
        <v>0</v>
      </c>
      <c r="AB138" s="1004">
        <f t="shared" si="67"/>
        <v>0</v>
      </c>
      <c r="AC138" s="1004">
        <f t="shared" si="67"/>
        <v>0</v>
      </c>
      <c r="AD138" s="1004">
        <f t="shared" si="67"/>
        <v>0</v>
      </c>
      <c r="AE138" s="1004">
        <f t="shared" si="67"/>
        <v>0</v>
      </c>
      <c r="AF138" s="1004">
        <f t="shared" si="67"/>
        <v>0</v>
      </c>
      <c r="AG138" s="714"/>
      <c r="AH138" s="593"/>
      <c r="AI138" s="593"/>
      <c r="AJ138" s="593"/>
      <c r="AK138" s="207"/>
      <c r="AL138" s="208"/>
      <c r="AM138" s="208"/>
      <c r="AN138" s="208"/>
      <c r="AO138" s="208"/>
      <c r="AP138" s="1150">
        <f>+U138</f>
        <v>0</v>
      </c>
      <c r="AQ138" s="1004">
        <f>SUM(AR138:AW141)</f>
        <v>0</v>
      </c>
      <c r="AR138" s="299"/>
      <c r="AS138" s="299"/>
      <c r="AT138" s="299"/>
      <c r="AU138" s="299"/>
      <c r="AV138" s="299"/>
      <c r="AW138" s="299"/>
      <c r="AX138" s="1150">
        <f>+V138</f>
        <v>0</v>
      </c>
      <c r="AY138" s="1004">
        <f>SUM(AZ138:BE141)</f>
        <v>0</v>
      </c>
      <c r="AZ138" s="299"/>
      <c r="BA138" s="299"/>
      <c r="BB138" s="299"/>
      <c r="BC138" s="299"/>
      <c r="BD138" s="299"/>
      <c r="BE138" s="299"/>
      <c r="BF138" s="1150">
        <f>+W138</f>
        <v>0</v>
      </c>
      <c r="BG138" s="1004">
        <f>SUM(BH138:BM141)</f>
        <v>0</v>
      </c>
      <c r="BH138" s="299"/>
      <c r="BI138" s="299"/>
      <c r="BJ138" s="299"/>
      <c r="BK138" s="299"/>
      <c r="BL138" s="299"/>
      <c r="BM138" s="299"/>
      <c r="BN138" s="1150">
        <f>+X138</f>
        <v>0</v>
      </c>
      <c r="BO138" s="1004">
        <f>SUM(BP138:BU141)</f>
        <v>0</v>
      </c>
      <c r="BP138" s="299"/>
      <c r="BQ138" s="299"/>
      <c r="BR138" s="299"/>
      <c r="BS138" s="299"/>
      <c r="BT138" s="299"/>
      <c r="BU138" s="299"/>
    </row>
    <row r="139" spans="1:73" ht="40.15" customHeight="1" x14ac:dyDescent="0.25">
      <c r="A139" s="151"/>
      <c r="B139" s="24"/>
      <c r="C139" s="1059"/>
      <c r="D139" s="1050"/>
      <c r="E139" s="1062"/>
      <c r="F139" s="1065"/>
      <c r="G139" s="1050"/>
      <c r="H139" s="1044"/>
      <c r="I139" s="1050"/>
      <c r="J139" s="1044"/>
      <c r="K139" s="1050"/>
      <c r="L139" s="1044"/>
      <c r="M139" s="1050"/>
      <c r="N139" s="1047"/>
      <c r="O139" s="1050"/>
      <c r="P139" s="1053"/>
      <c r="Q139" s="1056"/>
      <c r="R139" s="1041"/>
      <c r="S139" s="1041"/>
      <c r="T139" s="1023"/>
      <c r="U139" s="1008"/>
      <c r="V139" s="1008"/>
      <c r="W139" s="1008"/>
      <c r="X139" s="1008"/>
      <c r="Y139" s="1008"/>
      <c r="Z139" s="1005"/>
      <c r="AA139" s="1005"/>
      <c r="AB139" s="1005"/>
      <c r="AC139" s="1005"/>
      <c r="AD139" s="1005"/>
      <c r="AE139" s="1005"/>
      <c r="AF139" s="1005"/>
      <c r="AG139" s="479"/>
      <c r="AH139" s="592"/>
      <c r="AI139" s="592"/>
      <c r="AJ139" s="592"/>
      <c r="AK139" s="196"/>
      <c r="AL139" s="197"/>
      <c r="AM139" s="197"/>
      <c r="AN139" s="197"/>
      <c r="AO139" s="197"/>
      <c r="AP139" s="1151"/>
      <c r="AQ139" s="1005"/>
      <c r="AR139" s="282"/>
      <c r="AS139" s="282"/>
      <c r="AT139" s="282"/>
      <c r="AU139" s="282"/>
      <c r="AV139" s="282"/>
      <c r="AW139" s="282"/>
      <c r="AX139" s="1151"/>
      <c r="AY139" s="1005"/>
      <c r="AZ139" s="282"/>
      <c r="BA139" s="282"/>
      <c r="BB139" s="282"/>
      <c r="BC139" s="282"/>
      <c r="BD139" s="282"/>
      <c r="BE139" s="282"/>
      <c r="BF139" s="1151"/>
      <c r="BG139" s="1005"/>
      <c r="BH139" s="282"/>
      <c r="BI139" s="282"/>
      <c r="BJ139" s="282"/>
      <c r="BK139" s="282"/>
      <c r="BL139" s="282"/>
      <c r="BM139" s="282"/>
      <c r="BN139" s="1151"/>
      <c r="BO139" s="1005"/>
      <c r="BP139" s="282"/>
      <c r="BQ139" s="282"/>
      <c r="BR139" s="282"/>
      <c r="BS139" s="282"/>
      <c r="BT139" s="282"/>
      <c r="BU139" s="282"/>
    </row>
    <row r="140" spans="1:73" ht="40.15" customHeight="1" x14ac:dyDescent="0.25">
      <c r="A140" s="151"/>
      <c r="B140" s="24"/>
      <c r="C140" s="1059"/>
      <c r="D140" s="1050"/>
      <c r="E140" s="1062"/>
      <c r="F140" s="1065"/>
      <c r="G140" s="1050"/>
      <c r="H140" s="1044"/>
      <c r="I140" s="1050"/>
      <c r="J140" s="1044"/>
      <c r="K140" s="1050"/>
      <c r="L140" s="1044"/>
      <c r="M140" s="1050"/>
      <c r="N140" s="1047"/>
      <c r="O140" s="1050"/>
      <c r="P140" s="1053"/>
      <c r="Q140" s="1056"/>
      <c r="R140" s="1041"/>
      <c r="S140" s="1041"/>
      <c r="T140" s="1023"/>
      <c r="U140" s="1008"/>
      <c r="V140" s="1008"/>
      <c r="W140" s="1008"/>
      <c r="X140" s="1008"/>
      <c r="Y140" s="1008"/>
      <c r="Z140" s="1005"/>
      <c r="AA140" s="1005"/>
      <c r="AB140" s="1005"/>
      <c r="AC140" s="1005"/>
      <c r="AD140" s="1005"/>
      <c r="AE140" s="1005"/>
      <c r="AF140" s="1005"/>
      <c r="AG140" s="196"/>
      <c r="AH140" s="592"/>
      <c r="AI140" s="592"/>
      <c r="AJ140" s="592"/>
      <c r="AK140" s="196"/>
      <c r="AL140" s="197"/>
      <c r="AM140" s="197"/>
      <c r="AN140" s="197"/>
      <c r="AO140" s="197"/>
      <c r="AP140" s="1151"/>
      <c r="AQ140" s="1005"/>
      <c r="AR140" s="282"/>
      <c r="AS140" s="282"/>
      <c r="AT140" s="282"/>
      <c r="AU140" s="282"/>
      <c r="AV140" s="282"/>
      <c r="AW140" s="282"/>
      <c r="AX140" s="1151"/>
      <c r="AY140" s="1005"/>
      <c r="AZ140" s="282"/>
      <c r="BA140" s="282"/>
      <c r="BB140" s="282"/>
      <c r="BC140" s="282"/>
      <c r="BD140" s="282"/>
      <c r="BE140" s="282"/>
      <c r="BF140" s="1151"/>
      <c r="BG140" s="1005"/>
      <c r="BH140" s="282"/>
      <c r="BI140" s="282"/>
      <c r="BJ140" s="282"/>
      <c r="BK140" s="282"/>
      <c r="BL140" s="282"/>
      <c r="BM140" s="282"/>
      <c r="BN140" s="1151"/>
      <c r="BO140" s="1005"/>
      <c r="BP140" s="282"/>
      <c r="BQ140" s="282"/>
      <c r="BR140" s="282"/>
      <c r="BS140" s="282"/>
      <c r="BT140" s="282"/>
      <c r="BU140" s="282"/>
    </row>
    <row r="141" spans="1:73" ht="40.15" customHeight="1" thickBot="1" x14ac:dyDescent="0.3">
      <c r="A141" s="151"/>
      <c r="B141" s="24"/>
      <c r="C141" s="1060"/>
      <c r="D141" s="1051"/>
      <c r="E141" s="1063"/>
      <c r="F141" s="1066"/>
      <c r="G141" s="1051"/>
      <c r="H141" s="1045"/>
      <c r="I141" s="1051"/>
      <c r="J141" s="1045"/>
      <c r="K141" s="1051"/>
      <c r="L141" s="1045"/>
      <c r="M141" s="1051"/>
      <c r="N141" s="1048"/>
      <c r="O141" s="1051"/>
      <c r="P141" s="1054"/>
      <c r="Q141" s="1057"/>
      <c r="R141" s="1042"/>
      <c r="S141" s="1042"/>
      <c r="T141" s="1024"/>
      <c r="U141" s="1009"/>
      <c r="V141" s="1009"/>
      <c r="W141" s="1009"/>
      <c r="X141" s="1009"/>
      <c r="Y141" s="1009"/>
      <c r="Z141" s="1006"/>
      <c r="AA141" s="1006"/>
      <c r="AB141" s="1006"/>
      <c r="AC141" s="1006"/>
      <c r="AD141" s="1006"/>
      <c r="AE141" s="1006"/>
      <c r="AF141" s="1006"/>
      <c r="AG141" s="715"/>
      <c r="AH141" s="716"/>
      <c r="AI141" s="716"/>
      <c r="AJ141" s="716"/>
      <c r="AK141" s="715"/>
      <c r="AL141" s="717"/>
      <c r="AM141" s="717"/>
      <c r="AN141" s="717"/>
      <c r="AO141" s="717"/>
      <c r="AP141" s="1152"/>
      <c r="AQ141" s="1006"/>
      <c r="AR141" s="718"/>
      <c r="AS141" s="718"/>
      <c r="AT141" s="718"/>
      <c r="AU141" s="718"/>
      <c r="AV141" s="718"/>
      <c r="AW141" s="718"/>
      <c r="AX141" s="1152"/>
      <c r="AY141" s="1006"/>
      <c r="AZ141" s="718"/>
      <c r="BA141" s="718"/>
      <c r="BB141" s="718"/>
      <c r="BC141" s="718"/>
      <c r="BD141" s="718"/>
      <c r="BE141" s="718"/>
      <c r="BF141" s="1152"/>
      <c r="BG141" s="1006"/>
      <c r="BH141" s="718"/>
      <c r="BI141" s="718"/>
      <c r="BJ141" s="718"/>
      <c r="BK141" s="718"/>
      <c r="BL141" s="718"/>
      <c r="BM141" s="718"/>
      <c r="BN141" s="1152"/>
      <c r="BO141" s="1006"/>
      <c r="BP141" s="718"/>
      <c r="BQ141" s="718"/>
      <c r="BR141" s="718"/>
      <c r="BS141" s="718"/>
      <c r="BT141" s="718"/>
      <c r="BU141" s="718"/>
    </row>
    <row r="142" spans="1:73" ht="40.15" customHeight="1" thickTop="1" x14ac:dyDescent="0.25">
      <c r="A142" s="151"/>
      <c r="B142" s="24"/>
      <c r="C142" s="1058" t="s">
        <v>2007</v>
      </c>
      <c r="D142" s="1049" t="s">
        <v>2008</v>
      </c>
      <c r="E142" s="1061">
        <v>634</v>
      </c>
      <c r="F142" s="1064" t="s">
        <v>3751</v>
      </c>
      <c r="G142" s="1049" t="s">
        <v>3752</v>
      </c>
      <c r="H142" s="1043" t="s">
        <v>3133</v>
      </c>
      <c r="I142" s="1049" t="s">
        <v>1941</v>
      </c>
      <c r="J142" s="1043" t="s">
        <v>3049</v>
      </c>
      <c r="K142" s="1049" t="s">
        <v>3734</v>
      </c>
      <c r="L142" s="1043" t="s">
        <v>3735</v>
      </c>
      <c r="M142" s="1049" t="s">
        <v>3736</v>
      </c>
      <c r="N142" s="1046">
        <v>2026004540035</v>
      </c>
      <c r="O142" s="1049" t="s">
        <v>3737</v>
      </c>
      <c r="P142" s="1052" t="s">
        <v>1941</v>
      </c>
      <c r="Q142" s="1055">
        <v>10</v>
      </c>
      <c r="R142" s="1040" t="s">
        <v>2871</v>
      </c>
      <c r="S142" s="1040"/>
      <c r="T142" s="1022"/>
      <c r="U142" s="1007"/>
      <c r="V142" s="1007"/>
      <c r="W142" s="1007"/>
      <c r="X142" s="1007"/>
      <c r="Y142" s="1007"/>
      <c r="Z142" s="1004">
        <f t="shared" si="66"/>
        <v>0</v>
      </c>
      <c r="AA142" s="1004">
        <f t="shared" si="67"/>
        <v>0</v>
      </c>
      <c r="AB142" s="1004">
        <f t="shared" si="67"/>
        <v>0</v>
      </c>
      <c r="AC142" s="1004">
        <f t="shared" si="67"/>
        <v>0</v>
      </c>
      <c r="AD142" s="1004">
        <f t="shared" si="67"/>
        <v>0</v>
      </c>
      <c r="AE142" s="1004">
        <f t="shared" si="67"/>
        <v>0</v>
      </c>
      <c r="AF142" s="1004">
        <f t="shared" si="67"/>
        <v>0</v>
      </c>
      <c r="AG142" s="714"/>
      <c r="AH142" s="593"/>
      <c r="AI142" s="593"/>
      <c r="AJ142" s="593"/>
      <c r="AK142" s="207"/>
      <c r="AL142" s="208"/>
      <c r="AM142" s="208"/>
      <c r="AN142" s="208"/>
      <c r="AO142" s="208"/>
      <c r="AP142" s="1150">
        <f>+U142</f>
        <v>0</v>
      </c>
      <c r="AQ142" s="1004">
        <f>SUM(AR142:AW145)</f>
        <v>0</v>
      </c>
      <c r="AR142" s="299"/>
      <c r="AS142" s="299"/>
      <c r="AT142" s="299"/>
      <c r="AU142" s="299"/>
      <c r="AV142" s="299"/>
      <c r="AW142" s="299"/>
      <c r="AX142" s="1150">
        <f>+V142</f>
        <v>0</v>
      </c>
      <c r="AY142" s="1004">
        <f>SUM(AZ142:BE145)</f>
        <v>0</v>
      </c>
      <c r="AZ142" s="299"/>
      <c r="BA142" s="299"/>
      <c r="BB142" s="299"/>
      <c r="BC142" s="299"/>
      <c r="BD142" s="299"/>
      <c r="BE142" s="299"/>
      <c r="BF142" s="1150">
        <f>+W142</f>
        <v>0</v>
      </c>
      <c r="BG142" s="1004">
        <f>SUM(BH142:BM145)</f>
        <v>0</v>
      </c>
      <c r="BH142" s="299"/>
      <c r="BI142" s="299"/>
      <c r="BJ142" s="299"/>
      <c r="BK142" s="299"/>
      <c r="BL142" s="299"/>
      <c r="BM142" s="299"/>
      <c r="BN142" s="1150">
        <f>+X142</f>
        <v>0</v>
      </c>
      <c r="BO142" s="1004">
        <f>SUM(BP142:BU145)</f>
        <v>0</v>
      </c>
      <c r="BP142" s="299"/>
      <c r="BQ142" s="299"/>
      <c r="BR142" s="299"/>
      <c r="BS142" s="299"/>
      <c r="BT142" s="299"/>
      <c r="BU142" s="299"/>
    </row>
    <row r="143" spans="1:73" ht="40.15" customHeight="1" x14ac:dyDescent="0.25">
      <c r="A143" s="151"/>
      <c r="B143" s="24"/>
      <c r="C143" s="1059"/>
      <c r="D143" s="1050"/>
      <c r="E143" s="1062"/>
      <c r="F143" s="1065"/>
      <c r="G143" s="1050"/>
      <c r="H143" s="1044"/>
      <c r="I143" s="1050"/>
      <c r="J143" s="1044"/>
      <c r="K143" s="1050"/>
      <c r="L143" s="1044"/>
      <c r="M143" s="1050"/>
      <c r="N143" s="1047"/>
      <c r="O143" s="1050"/>
      <c r="P143" s="1053"/>
      <c r="Q143" s="1056"/>
      <c r="R143" s="1041"/>
      <c r="S143" s="1041"/>
      <c r="T143" s="1023"/>
      <c r="U143" s="1008"/>
      <c r="V143" s="1008"/>
      <c r="W143" s="1008"/>
      <c r="X143" s="1008"/>
      <c r="Y143" s="1008"/>
      <c r="Z143" s="1005"/>
      <c r="AA143" s="1005"/>
      <c r="AB143" s="1005"/>
      <c r="AC143" s="1005"/>
      <c r="AD143" s="1005"/>
      <c r="AE143" s="1005"/>
      <c r="AF143" s="1005"/>
      <c r="AG143" s="479"/>
      <c r="AH143" s="592"/>
      <c r="AI143" s="592"/>
      <c r="AJ143" s="592"/>
      <c r="AK143" s="196"/>
      <c r="AL143" s="197"/>
      <c r="AM143" s="197"/>
      <c r="AN143" s="197"/>
      <c r="AO143" s="197"/>
      <c r="AP143" s="1151"/>
      <c r="AQ143" s="1005"/>
      <c r="AR143" s="282"/>
      <c r="AS143" s="282"/>
      <c r="AT143" s="282"/>
      <c r="AU143" s="282"/>
      <c r="AV143" s="282"/>
      <c r="AW143" s="282"/>
      <c r="AX143" s="1151"/>
      <c r="AY143" s="1005"/>
      <c r="AZ143" s="282"/>
      <c r="BA143" s="282"/>
      <c r="BB143" s="282"/>
      <c r="BC143" s="282"/>
      <c r="BD143" s="282"/>
      <c r="BE143" s="282"/>
      <c r="BF143" s="1151"/>
      <c r="BG143" s="1005"/>
      <c r="BH143" s="282"/>
      <c r="BI143" s="282"/>
      <c r="BJ143" s="282"/>
      <c r="BK143" s="282"/>
      <c r="BL143" s="282"/>
      <c r="BM143" s="282"/>
      <c r="BN143" s="1151"/>
      <c r="BO143" s="1005"/>
      <c r="BP143" s="282"/>
      <c r="BQ143" s="282"/>
      <c r="BR143" s="282"/>
      <c r="BS143" s="282"/>
      <c r="BT143" s="282"/>
      <c r="BU143" s="282"/>
    </row>
    <row r="144" spans="1:73" ht="40.15" customHeight="1" x14ac:dyDescent="0.25">
      <c r="A144" s="151"/>
      <c r="B144" s="24"/>
      <c r="C144" s="1059"/>
      <c r="D144" s="1050"/>
      <c r="E144" s="1062"/>
      <c r="F144" s="1065"/>
      <c r="G144" s="1050"/>
      <c r="H144" s="1044"/>
      <c r="I144" s="1050"/>
      <c r="J144" s="1044"/>
      <c r="K144" s="1050"/>
      <c r="L144" s="1044"/>
      <c r="M144" s="1050"/>
      <c r="N144" s="1047"/>
      <c r="O144" s="1050"/>
      <c r="P144" s="1053"/>
      <c r="Q144" s="1056"/>
      <c r="R144" s="1041"/>
      <c r="S144" s="1041"/>
      <c r="T144" s="1023"/>
      <c r="U144" s="1008"/>
      <c r="V144" s="1008"/>
      <c r="W144" s="1008"/>
      <c r="X144" s="1008"/>
      <c r="Y144" s="1008"/>
      <c r="Z144" s="1005"/>
      <c r="AA144" s="1005"/>
      <c r="AB144" s="1005"/>
      <c r="AC144" s="1005"/>
      <c r="AD144" s="1005"/>
      <c r="AE144" s="1005"/>
      <c r="AF144" s="1005"/>
      <c r="AG144" s="196"/>
      <c r="AH144" s="592"/>
      <c r="AI144" s="592"/>
      <c r="AJ144" s="592"/>
      <c r="AK144" s="196"/>
      <c r="AL144" s="197"/>
      <c r="AM144" s="197"/>
      <c r="AN144" s="197"/>
      <c r="AO144" s="197"/>
      <c r="AP144" s="1151"/>
      <c r="AQ144" s="1005"/>
      <c r="AR144" s="282"/>
      <c r="AS144" s="282"/>
      <c r="AT144" s="282"/>
      <c r="AU144" s="282"/>
      <c r="AV144" s="282"/>
      <c r="AW144" s="282"/>
      <c r="AX144" s="1151"/>
      <c r="AY144" s="1005"/>
      <c r="AZ144" s="282"/>
      <c r="BA144" s="282"/>
      <c r="BB144" s="282"/>
      <c r="BC144" s="282"/>
      <c r="BD144" s="282"/>
      <c r="BE144" s="282"/>
      <c r="BF144" s="1151"/>
      <c r="BG144" s="1005"/>
      <c r="BH144" s="282"/>
      <c r="BI144" s="282"/>
      <c r="BJ144" s="282"/>
      <c r="BK144" s="282"/>
      <c r="BL144" s="282"/>
      <c r="BM144" s="282"/>
      <c r="BN144" s="1151"/>
      <c r="BO144" s="1005"/>
      <c r="BP144" s="282"/>
      <c r="BQ144" s="282"/>
      <c r="BR144" s="282"/>
      <c r="BS144" s="282"/>
      <c r="BT144" s="282"/>
      <c r="BU144" s="282"/>
    </row>
    <row r="145" spans="1:73" ht="40.15" customHeight="1" thickBot="1" x14ac:dyDescent="0.3">
      <c r="A145" s="151"/>
      <c r="B145" s="24"/>
      <c r="C145" s="1060"/>
      <c r="D145" s="1051"/>
      <c r="E145" s="1063"/>
      <c r="F145" s="1066"/>
      <c r="G145" s="1051"/>
      <c r="H145" s="1045"/>
      <c r="I145" s="1051"/>
      <c r="J145" s="1045"/>
      <c r="K145" s="1051"/>
      <c r="L145" s="1045"/>
      <c r="M145" s="1051"/>
      <c r="N145" s="1048"/>
      <c r="O145" s="1051"/>
      <c r="P145" s="1054"/>
      <c r="Q145" s="1057"/>
      <c r="R145" s="1042"/>
      <c r="S145" s="1042"/>
      <c r="T145" s="1024"/>
      <c r="U145" s="1009"/>
      <c r="V145" s="1009"/>
      <c r="W145" s="1009"/>
      <c r="X145" s="1009"/>
      <c r="Y145" s="1009"/>
      <c r="Z145" s="1006"/>
      <c r="AA145" s="1006"/>
      <c r="AB145" s="1006"/>
      <c r="AC145" s="1006"/>
      <c r="AD145" s="1006"/>
      <c r="AE145" s="1006"/>
      <c r="AF145" s="1006"/>
      <c r="AG145" s="715"/>
      <c r="AH145" s="716"/>
      <c r="AI145" s="716"/>
      <c r="AJ145" s="716"/>
      <c r="AK145" s="715"/>
      <c r="AL145" s="717"/>
      <c r="AM145" s="717"/>
      <c r="AN145" s="717"/>
      <c r="AO145" s="717"/>
      <c r="AP145" s="1152"/>
      <c r="AQ145" s="1006"/>
      <c r="AR145" s="718"/>
      <c r="AS145" s="718"/>
      <c r="AT145" s="718"/>
      <c r="AU145" s="718"/>
      <c r="AV145" s="718"/>
      <c r="AW145" s="718"/>
      <c r="AX145" s="1152"/>
      <c r="AY145" s="1006"/>
      <c r="AZ145" s="718"/>
      <c r="BA145" s="718"/>
      <c r="BB145" s="718"/>
      <c r="BC145" s="718"/>
      <c r="BD145" s="718"/>
      <c r="BE145" s="718"/>
      <c r="BF145" s="1152"/>
      <c r="BG145" s="1006"/>
      <c r="BH145" s="718"/>
      <c r="BI145" s="718"/>
      <c r="BJ145" s="718"/>
      <c r="BK145" s="718"/>
      <c r="BL145" s="718"/>
      <c r="BM145" s="718"/>
      <c r="BN145" s="1152"/>
      <c r="BO145" s="1006"/>
      <c r="BP145" s="718"/>
      <c r="BQ145" s="718"/>
      <c r="BR145" s="718"/>
      <c r="BS145" s="718"/>
      <c r="BT145" s="718"/>
      <c r="BU145" s="718"/>
    </row>
    <row r="146" spans="1:73" ht="40.15" customHeight="1" thickTop="1" x14ac:dyDescent="0.25">
      <c r="A146" s="151"/>
      <c r="B146" s="24"/>
      <c r="C146" s="1058" t="s">
        <v>2009</v>
      </c>
      <c r="D146" s="1049" t="s">
        <v>2010</v>
      </c>
      <c r="E146" s="1061">
        <v>635</v>
      </c>
      <c r="F146" s="1064" t="s">
        <v>3754</v>
      </c>
      <c r="G146" s="1049" t="s">
        <v>3755</v>
      </c>
      <c r="H146" s="1043" t="s">
        <v>2956</v>
      </c>
      <c r="I146" s="1049" t="s">
        <v>3755</v>
      </c>
      <c r="J146" s="1043" t="s">
        <v>3049</v>
      </c>
      <c r="K146" s="1049" t="s">
        <v>3734</v>
      </c>
      <c r="L146" s="1043" t="s">
        <v>3735</v>
      </c>
      <c r="M146" s="1049" t="s">
        <v>3736</v>
      </c>
      <c r="N146" s="1046">
        <v>2026004540035</v>
      </c>
      <c r="O146" s="1049" t="s">
        <v>3737</v>
      </c>
      <c r="P146" s="1052" t="s">
        <v>1946</v>
      </c>
      <c r="Q146" s="1055">
        <v>100</v>
      </c>
      <c r="R146" s="1040" t="s">
        <v>2871</v>
      </c>
      <c r="S146" s="1040"/>
      <c r="T146" s="1022"/>
      <c r="U146" s="1007"/>
      <c r="V146" s="1007"/>
      <c r="W146" s="1007"/>
      <c r="X146" s="1007"/>
      <c r="Y146" s="1007"/>
      <c r="Z146" s="1004">
        <f t="shared" si="66"/>
        <v>0</v>
      </c>
      <c r="AA146" s="1004">
        <f t="shared" ref="AA146:AF146" si="68">SUM(AR146:AR149,AZ146:AZ149,BH146:BH149,BP146:BP149)</f>
        <v>0</v>
      </c>
      <c r="AB146" s="1004">
        <f t="shared" si="68"/>
        <v>0</v>
      </c>
      <c r="AC146" s="1004">
        <f t="shared" si="68"/>
        <v>0</v>
      </c>
      <c r="AD146" s="1004">
        <f t="shared" si="68"/>
        <v>0</v>
      </c>
      <c r="AE146" s="1004">
        <f t="shared" si="68"/>
        <v>0</v>
      </c>
      <c r="AF146" s="1004">
        <f t="shared" si="68"/>
        <v>0</v>
      </c>
      <c r="AG146" s="714"/>
      <c r="AH146" s="593"/>
      <c r="AI146" s="593"/>
      <c r="AJ146" s="593"/>
      <c r="AK146" s="207"/>
      <c r="AL146" s="208"/>
      <c r="AM146" s="208"/>
      <c r="AN146" s="208"/>
      <c r="AO146" s="208"/>
      <c r="AP146" s="1150">
        <f>+U146</f>
        <v>0</v>
      </c>
      <c r="AQ146" s="1004">
        <f>SUM(AR146:AW149)</f>
        <v>0</v>
      </c>
      <c r="AR146" s="299"/>
      <c r="AS146" s="299"/>
      <c r="AT146" s="299"/>
      <c r="AU146" s="299"/>
      <c r="AV146" s="299"/>
      <c r="AW146" s="299"/>
      <c r="AX146" s="1150">
        <f>+V146</f>
        <v>0</v>
      </c>
      <c r="AY146" s="1004">
        <f>SUM(AZ146:BE149)</f>
        <v>0</v>
      </c>
      <c r="AZ146" s="299"/>
      <c r="BA146" s="299"/>
      <c r="BB146" s="299"/>
      <c r="BC146" s="299"/>
      <c r="BD146" s="299"/>
      <c r="BE146" s="299"/>
      <c r="BF146" s="1150">
        <f>+W146</f>
        <v>0</v>
      </c>
      <c r="BG146" s="1004">
        <f>SUM(BH146:BM149)</f>
        <v>0</v>
      </c>
      <c r="BH146" s="299"/>
      <c r="BI146" s="299"/>
      <c r="BJ146" s="299"/>
      <c r="BK146" s="299"/>
      <c r="BL146" s="299"/>
      <c r="BM146" s="299"/>
      <c r="BN146" s="1150">
        <f>+X146</f>
        <v>0</v>
      </c>
      <c r="BO146" s="1004">
        <f>SUM(BP146:BU149)</f>
        <v>0</v>
      </c>
      <c r="BP146" s="299"/>
      <c r="BQ146" s="299"/>
      <c r="BR146" s="299"/>
      <c r="BS146" s="299"/>
      <c r="BT146" s="299"/>
      <c r="BU146" s="299"/>
    </row>
    <row r="147" spans="1:73" ht="40.15" customHeight="1" x14ac:dyDescent="0.25">
      <c r="A147" s="151"/>
      <c r="B147" s="24"/>
      <c r="C147" s="1059"/>
      <c r="D147" s="1050"/>
      <c r="E147" s="1062"/>
      <c r="F147" s="1065"/>
      <c r="G147" s="1050"/>
      <c r="H147" s="1044"/>
      <c r="I147" s="1050"/>
      <c r="J147" s="1044"/>
      <c r="K147" s="1050"/>
      <c r="L147" s="1044"/>
      <c r="M147" s="1050"/>
      <c r="N147" s="1047"/>
      <c r="O147" s="1050"/>
      <c r="P147" s="1053"/>
      <c r="Q147" s="1056"/>
      <c r="R147" s="1041"/>
      <c r="S147" s="1041"/>
      <c r="T147" s="1023"/>
      <c r="U147" s="1008"/>
      <c r="V147" s="1008"/>
      <c r="W147" s="1008"/>
      <c r="X147" s="1008"/>
      <c r="Y147" s="1008"/>
      <c r="Z147" s="1005"/>
      <c r="AA147" s="1005"/>
      <c r="AB147" s="1005"/>
      <c r="AC147" s="1005"/>
      <c r="AD147" s="1005"/>
      <c r="AE147" s="1005"/>
      <c r="AF147" s="1005"/>
      <c r="AG147" s="479"/>
      <c r="AH147" s="592"/>
      <c r="AI147" s="592"/>
      <c r="AJ147" s="592"/>
      <c r="AK147" s="196"/>
      <c r="AL147" s="197"/>
      <c r="AM147" s="197"/>
      <c r="AN147" s="197"/>
      <c r="AO147" s="197"/>
      <c r="AP147" s="1151"/>
      <c r="AQ147" s="1005"/>
      <c r="AR147" s="282"/>
      <c r="AS147" s="282"/>
      <c r="AT147" s="282"/>
      <c r="AU147" s="282"/>
      <c r="AV147" s="282"/>
      <c r="AW147" s="282"/>
      <c r="AX147" s="1151"/>
      <c r="AY147" s="1005"/>
      <c r="AZ147" s="282"/>
      <c r="BA147" s="282"/>
      <c r="BB147" s="282"/>
      <c r="BC147" s="282"/>
      <c r="BD147" s="282"/>
      <c r="BE147" s="282"/>
      <c r="BF147" s="1151"/>
      <c r="BG147" s="1005"/>
      <c r="BH147" s="282"/>
      <c r="BI147" s="282"/>
      <c r="BJ147" s="282"/>
      <c r="BK147" s="282"/>
      <c r="BL147" s="282"/>
      <c r="BM147" s="282"/>
      <c r="BN147" s="1151"/>
      <c r="BO147" s="1005"/>
      <c r="BP147" s="282"/>
      <c r="BQ147" s="282"/>
      <c r="BR147" s="282"/>
      <c r="BS147" s="282"/>
      <c r="BT147" s="282"/>
      <c r="BU147" s="282"/>
    </row>
    <row r="148" spans="1:73" ht="40.15" customHeight="1" x14ac:dyDescent="0.25">
      <c r="A148" s="151"/>
      <c r="B148" s="24"/>
      <c r="C148" s="1059"/>
      <c r="D148" s="1050"/>
      <c r="E148" s="1062"/>
      <c r="F148" s="1065"/>
      <c r="G148" s="1050"/>
      <c r="H148" s="1044"/>
      <c r="I148" s="1050"/>
      <c r="J148" s="1044"/>
      <c r="K148" s="1050"/>
      <c r="L148" s="1044"/>
      <c r="M148" s="1050"/>
      <c r="N148" s="1047"/>
      <c r="O148" s="1050"/>
      <c r="P148" s="1053"/>
      <c r="Q148" s="1056"/>
      <c r="R148" s="1041"/>
      <c r="S148" s="1041"/>
      <c r="T148" s="1023"/>
      <c r="U148" s="1008"/>
      <c r="V148" s="1008"/>
      <c r="W148" s="1008"/>
      <c r="X148" s="1008"/>
      <c r="Y148" s="1008"/>
      <c r="Z148" s="1005"/>
      <c r="AA148" s="1005"/>
      <c r="AB148" s="1005"/>
      <c r="AC148" s="1005"/>
      <c r="AD148" s="1005"/>
      <c r="AE148" s="1005"/>
      <c r="AF148" s="1005"/>
      <c r="AG148" s="196"/>
      <c r="AH148" s="592"/>
      <c r="AI148" s="592"/>
      <c r="AJ148" s="592"/>
      <c r="AK148" s="196"/>
      <c r="AL148" s="197"/>
      <c r="AM148" s="197"/>
      <c r="AN148" s="197"/>
      <c r="AO148" s="197"/>
      <c r="AP148" s="1151"/>
      <c r="AQ148" s="1005"/>
      <c r="AR148" s="282"/>
      <c r="AS148" s="282"/>
      <c r="AT148" s="282"/>
      <c r="AU148" s="282"/>
      <c r="AV148" s="282"/>
      <c r="AW148" s="282"/>
      <c r="AX148" s="1151"/>
      <c r="AY148" s="1005"/>
      <c r="AZ148" s="282"/>
      <c r="BA148" s="282"/>
      <c r="BB148" s="282"/>
      <c r="BC148" s="282"/>
      <c r="BD148" s="282"/>
      <c r="BE148" s="282"/>
      <c r="BF148" s="1151"/>
      <c r="BG148" s="1005"/>
      <c r="BH148" s="282"/>
      <c r="BI148" s="282"/>
      <c r="BJ148" s="282"/>
      <c r="BK148" s="282"/>
      <c r="BL148" s="282"/>
      <c r="BM148" s="282"/>
      <c r="BN148" s="1151"/>
      <c r="BO148" s="1005"/>
      <c r="BP148" s="282"/>
      <c r="BQ148" s="282"/>
      <c r="BR148" s="282"/>
      <c r="BS148" s="282"/>
      <c r="BT148" s="282"/>
      <c r="BU148" s="282"/>
    </row>
    <row r="149" spans="1:73" ht="40.15" customHeight="1" thickBot="1" x14ac:dyDescent="0.3">
      <c r="A149" s="151"/>
      <c r="B149" s="24"/>
      <c r="C149" s="1060"/>
      <c r="D149" s="1051"/>
      <c r="E149" s="1063"/>
      <c r="F149" s="1066"/>
      <c r="G149" s="1051"/>
      <c r="H149" s="1045"/>
      <c r="I149" s="1051"/>
      <c r="J149" s="1045"/>
      <c r="K149" s="1051"/>
      <c r="L149" s="1045"/>
      <c r="M149" s="1051"/>
      <c r="N149" s="1048"/>
      <c r="O149" s="1051"/>
      <c r="P149" s="1054"/>
      <c r="Q149" s="1057"/>
      <c r="R149" s="1042"/>
      <c r="S149" s="1042"/>
      <c r="T149" s="1024"/>
      <c r="U149" s="1009"/>
      <c r="V149" s="1009"/>
      <c r="W149" s="1009"/>
      <c r="X149" s="1009"/>
      <c r="Y149" s="1009"/>
      <c r="Z149" s="1006"/>
      <c r="AA149" s="1006"/>
      <c r="AB149" s="1006"/>
      <c r="AC149" s="1006"/>
      <c r="AD149" s="1006"/>
      <c r="AE149" s="1006"/>
      <c r="AF149" s="1006"/>
      <c r="AG149" s="715"/>
      <c r="AH149" s="716"/>
      <c r="AI149" s="716"/>
      <c r="AJ149" s="716"/>
      <c r="AK149" s="715"/>
      <c r="AL149" s="717"/>
      <c r="AM149" s="717"/>
      <c r="AN149" s="717"/>
      <c r="AO149" s="717"/>
      <c r="AP149" s="1152"/>
      <c r="AQ149" s="1006"/>
      <c r="AR149" s="718"/>
      <c r="AS149" s="718"/>
      <c r="AT149" s="718"/>
      <c r="AU149" s="718"/>
      <c r="AV149" s="718"/>
      <c r="AW149" s="718"/>
      <c r="AX149" s="1152"/>
      <c r="AY149" s="1006"/>
      <c r="AZ149" s="718"/>
      <c r="BA149" s="718"/>
      <c r="BB149" s="718"/>
      <c r="BC149" s="718"/>
      <c r="BD149" s="718"/>
      <c r="BE149" s="718"/>
      <c r="BF149" s="1152"/>
      <c r="BG149" s="1006"/>
      <c r="BH149" s="718"/>
      <c r="BI149" s="718"/>
      <c r="BJ149" s="718"/>
      <c r="BK149" s="718"/>
      <c r="BL149" s="718"/>
      <c r="BM149" s="718"/>
      <c r="BN149" s="1152"/>
      <c r="BO149" s="1006"/>
      <c r="BP149" s="718"/>
      <c r="BQ149" s="718"/>
      <c r="BR149" s="718"/>
      <c r="BS149" s="718"/>
      <c r="BT149" s="718"/>
      <c r="BU149" s="718"/>
    </row>
    <row r="150" spans="1:73" ht="40.15" customHeight="1" thickTop="1" x14ac:dyDescent="0.25">
      <c r="D150" s="348"/>
      <c r="E150" s="439"/>
      <c r="F150" s="444"/>
      <c r="G150" s="350"/>
      <c r="H150" s="351"/>
      <c r="I150" s="408"/>
      <c r="J150" s="352"/>
      <c r="K150" s="406"/>
      <c r="L150" s="348"/>
      <c r="M150" s="353"/>
      <c r="N150" s="348"/>
      <c r="O150" s="353"/>
      <c r="P150" s="348"/>
    </row>
    <row r="151" spans="1:73" ht="40.15" customHeight="1" x14ac:dyDescent="0.25">
      <c r="D151" s="348"/>
      <c r="E151" s="439"/>
      <c r="F151" s="444"/>
      <c r="G151" s="350"/>
      <c r="H151" s="351"/>
      <c r="I151" s="408"/>
      <c r="J151" s="352"/>
      <c r="K151" s="406"/>
      <c r="L151" s="348"/>
      <c r="M151" s="353"/>
      <c r="N151" s="348"/>
      <c r="O151" s="353"/>
      <c r="P151" s="348"/>
    </row>
    <row r="152" spans="1:73" ht="40.15" customHeight="1" x14ac:dyDescent="0.25">
      <c r="D152" s="348"/>
      <c r="E152" s="439"/>
      <c r="F152" s="444"/>
      <c r="G152" s="350"/>
      <c r="H152" s="351"/>
      <c r="I152" s="408"/>
      <c r="J152" s="352"/>
      <c r="K152" s="406"/>
      <c r="L152" s="348"/>
      <c r="M152" s="353"/>
      <c r="N152" s="348"/>
      <c r="O152" s="353"/>
      <c r="P152" s="348"/>
    </row>
    <row r="153" spans="1:73" ht="40.15" customHeight="1" x14ac:dyDescent="0.25">
      <c r="D153" s="348"/>
      <c r="E153" s="439"/>
      <c r="F153" s="444"/>
      <c r="G153" s="350"/>
      <c r="H153" s="351"/>
      <c r="I153" s="408"/>
      <c r="J153" s="352"/>
      <c r="K153" s="406"/>
      <c r="L153" s="348"/>
      <c r="M153" s="353"/>
      <c r="N153" s="348"/>
      <c r="O153" s="353"/>
      <c r="P153" s="348"/>
    </row>
    <row r="154" spans="1:73" ht="40.15" customHeight="1" x14ac:dyDescent="0.25">
      <c r="D154" s="348"/>
      <c r="E154" s="439"/>
      <c r="F154" s="444"/>
      <c r="G154" s="350"/>
      <c r="H154" s="351"/>
      <c r="I154" s="408"/>
      <c r="J154" s="352"/>
      <c r="K154" s="406"/>
      <c r="L154" s="348"/>
      <c r="M154" s="353"/>
      <c r="N154" s="348"/>
      <c r="O154" s="353"/>
      <c r="P154" s="348"/>
    </row>
    <row r="155" spans="1:73" ht="40.15" customHeight="1" x14ac:dyDescent="0.25">
      <c r="D155" s="348"/>
      <c r="E155" s="439"/>
      <c r="F155" s="444"/>
      <c r="G155" s="350"/>
      <c r="H155" s="351"/>
      <c r="I155" s="408"/>
      <c r="J155" s="352"/>
      <c r="K155" s="406"/>
      <c r="L155" s="348"/>
      <c r="M155" s="353"/>
      <c r="N155" s="348"/>
      <c r="O155" s="353"/>
      <c r="P155" s="348"/>
    </row>
    <row r="156" spans="1:73" ht="40.15" customHeight="1" x14ac:dyDescent="0.25">
      <c r="D156" s="348"/>
      <c r="E156" s="439"/>
      <c r="F156" s="444"/>
      <c r="G156" s="350"/>
      <c r="H156" s="351"/>
      <c r="I156" s="408"/>
      <c r="J156" s="352"/>
      <c r="K156" s="406"/>
      <c r="L156" s="348"/>
      <c r="M156" s="353"/>
      <c r="N156" s="348"/>
      <c r="O156" s="353"/>
      <c r="P156" s="348"/>
    </row>
    <row r="157" spans="1:73" ht="40.15" customHeight="1" x14ac:dyDescent="0.25">
      <c r="D157" s="348"/>
      <c r="E157" s="439"/>
      <c r="F157" s="444"/>
      <c r="G157" s="350"/>
      <c r="H157" s="351"/>
      <c r="I157" s="408"/>
      <c r="J157" s="352"/>
      <c r="K157" s="406"/>
      <c r="L157" s="348"/>
      <c r="M157" s="353"/>
      <c r="N157" s="348"/>
      <c r="O157" s="353"/>
      <c r="P157" s="348"/>
    </row>
    <row r="158" spans="1:73" ht="40.15" customHeight="1" x14ac:dyDescent="0.25">
      <c r="D158" s="348"/>
      <c r="E158" s="439"/>
      <c r="F158" s="444"/>
      <c r="G158" s="350"/>
      <c r="H158" s="351"/>
      <c r="I158" s="408"/>
      <c r="J158" s="352"/>
      <c r="K158" s="406"/>
      <c r="L158" s="348"/>
      <c r="M158" s="353"/>
      <c r="N158" s="348"/>
      <c r="O158" s="353"/>
      <c r="P158" s="348"/>
    </row>
    <row r="159" spans="1:73" ht="40.15" customHeight="1" x14ac:dyDescent="0.25">
      <c r="D159" s="348"/>
      <c r="E159" s="439"/>
      <c r="F159" s="444"/>
      <c r="G159" s="350"/>
      <c r="H159" s="351"/>
      <c r="I159" s="408"/>
      <c r="J159" s="352"/>
      <c r="K159" s="406"/>
      <c r="L159" s="348"/>
      <c r="M159" s="353"/>
      <c r="N159" s="348"/>
      <c r="O159" s="353"/>
      <c r="P159" s="348"/>
    </row>
    <row r="160" spans="1:73" ht="40.15" customHeight="1" x14ac:dyDescent="0.25">
      <c r="D160" s="348"/>
      <c r="E160" s="439"/>
      <c r="F160" s="444"/>
      <c r="G160" s="350"/>
      <c r="H160" s="351"/>
      <c r="I160" s="408"/>
      <c r="J160" s="352"/>
      <c r="K160" s="406"/>
      <c r="L160" s="348"/>
      <c r="M160" s="353"/>
      <c r="N160" s="348"/>
      <c r="O160" s="353"/>
      <c r="P160" s="348"/>
    </row>
    <row r="161" spans="4:16" ht="40.15" customHeight="1" x14ac:dyDescent="0.25">
      <c r="D161" s="348"/>
      <c r="E161" s="439"/>
      <c r="F161" s="444"/>
      <c r="G161" s="350"/>
      <c r="H161" s="351"/>
      <c r="I161" s="408"/>
      <c r="J161" s="352"/>
      <c r="K161" s="406"/>
      <c r="L161" s="348"/>
      <c r="M161" s="353"/>
      <c r="N161" s="348"/>
      <c r="O161" s="353"/>
      <c r="P161" s="348"/>
    </row>
    <row r="162" spans="4:16" ht="40.15" customHeight="1" x14ac:dyDescent="0.25">
      <c r="D162" s="348"/>
      <c r="E162" s="439"/>
      <c r="F162" s="444"/>
      <c r="G162" s="350"/>
      <c r="H162" s="351"/>
      <c r="I162" s="408"/>
      <c r="J162" s="352"/>
      <c r="K162" s="406"/>
      <c r="L162" s="348"/>
      <c r="M162" s="353"/>
      <c r="N162" s="348"/>
      <c r="O162" s="353"/>
      <c r="P162" s="348"/>
    </row>
    <row r="163" spans="4:16" ht="40.15" customHeight="1" x14ac:dyDescent="0.25">
      <c r="D163" s="348"/>
      <c r="E163" s="439"/>
      <c r="F163" s="444"/>
      <c r="G163" s="350"/>
      <c r="H163" s="351"/>
      <c r="I163" s="408"/>
      <c r="J163" s="352"/>
      <c r="K163" s="406"/>
      <c r="L163" s="348"/>
      <c r="M163" s="353"/>
      <c r="N163" s="348"/>
      <c r="O163" s="353"/>
      <c r="P163" s="348"/>
    </row>
    <row r="164" spans="4:16" ht="40.15" customHeight="1" x14ac:dyDescent="0.25">
      <c r="D164" s="348"/>
      <c r="E164" s="439"/>
      <c r="F164" s="444"/>
      <c r="G164" s="350"/>
      <c r="H164" s="351"/>
      <c r="I164" s="408"/>
      <c r="J164" s="352"/>
      <c r="K164" s="406"/>
      <c r="L164" s="348"/>
      <c r="M164" s="353"/>
      <c r="N164" s="348"/>
      <c r="O164" s="353"/>
      <c r="P164" s="348"/>
    </row>
    <row r="165" spans="4:16" ht="40.15" customHeight="1" x14ac:dyDescent="0.25">
      <c r="D165" s="348"/>
      <c r="E165" s="439"/>
      <c r="F165" s="444"/>
      <c r="G165" s="350"/>
      <c r="H165" s="351"/>
      <c r="I165" s="408"/>
      <c r="J165" s="352"/>
      <c r="K165" s="406"/>
      <c r="L165" s="348"/>
      <c r="M165" s="353"/>
      <c r="N165" s="348"/>
      <c r="O165" s="353"/>
      <c r="P165" s="348"/>
    </row>
    <row r="166" spans="4:16" ht="40.15" customHeight="1" x14ac:dyDescent="0.25">
      <c r="D166" s="348"/>
      <c r="E166" s="439"/>
      <c r="F166" s="444"/>
      <c r="G166" s="350"/>
      <c r="H166" s="351"/>
      <c r="I166" s="408"/>
      <c r="J166" s="352"/>
      <c r="K166" s="406"/>
      <c r="L166" s="348"/>
      <c r="M166" s="353"/>
      <c r="N166" s="348"/>
      <c r="O166" s="353"/>
      <c r="P166" s="348"/>
    </row>
    <row r="167" spans="4:16" ht="40.15" customHeight="1" x14ac:dyDescent="0.25">
      <c r="D167" s="348"/>
      <c r="E167" s="439"/>
      <c r="F167" s="444"/>
      <c r="G167" s="350"/>
      <c r="H167" s="351"/>
      <c r="I167" s="408"/>
      <c r="J167" s="352"/>
      <c r="K167" s="406"/>
      <c r="L167" s="348"/>
      <c r="M167" s="353"/>
      <c r="N167" s="348"/>
      <c r="O167" s="353"/>
      <c r="P167" s="348"/>
    </row>
    <row r="168" spans="4:16" ht="40.15" customHeight="1" x14ac:dyDescent="0.25">
      <c r="D168" s="348"/>
      <c r="E168" s="439"/>
      <c r="F168" s="444"/>
      <c r="G168" s="350"/>
      <c r="H168" s="351"/>
      <c r="I168" s="408"/>
      <c r="J168" s="352"/>
      <c r="K168" s="406"/>
      <c r="L168" s="348"/>
      <c r="M168" s="353"/>
      <c r="N168" s="348"/>
      <c r="O168" s="353"/>
      <c r="P168" s="348"/>
    </row>
    <row r="169" spans="4:16" ht="40.15" customHeight="1" x14ac:dyDescent="0.25">
      <c r="D169" s="348"/>
      <c r="E169" s="439"/>
      <c r="F169" s="444"/>
      <c r="G169" s="350"/>
      <c r="H169" s="351"/>
      <c r="I169" s="408"/>
      <c r="J169" s="352"/>
      <c r="K169" s="406"/>
      <c r="L169" s="348"/>
      <c r="M169" s="353"/>
      <c r="N169" s="348"/>
      <c r="O169" s="353"/>
      <c r="P169" s="348"/>
    </row>
    <row r="170" spans="4:16" ht="40.15" customHeight="1" x14ac:dyDescent="0.25">
      <c r="D170" s="348"/>
      <c r="E170" s="439"/>
      <c r="F170" s="444"/>
      <c r="G170" s="350"/>
      <c r="H170" s="351"/>
      <c r="I170" s="408"/>
      <c r="J170" s="352"/>
      <c r="K170" s="406"/>
      <c r="L170" s="348"/>
      <c r="M170" s="353"/>
      <c r="N170" s="348"/>
      <c r="O170" s="353"/>
      <c r="P170" s="348"/>
    </row>
    <row r="171" spans="4:16" ht="40.15" customHeight="1" x14ac:dyDescent="0.25">
      <c r="D171" s="348"/>
      <c r="E171" s="439"/>
      <c r="F171" s="444"/>
      <c r="G171" s="350"/>
      <c r="H171" s="351"/>
      <c r="I171" s="408"/>
      <c r="J171" s="352"/>
      <c r="K171" s="406"/>
      <c r="L171" s="348"/>
      <c r="M171" s="353"/>
      <c r="N171" s="348"/>
      <c r="O171" s="353"/>
      <c r="P171" s="348"/>
    </row>
    <row r="172" spans="4:16" ht="40.15" customHeight="1" x14ac:dyDescent="0.25">
      <c r="D172" s="348"/>
      <c r="E172" s="439"/>
      <c r="F172" s="444"/>
      <c r="G172" s="350"/>
      <c r="H172" s="351"/>
      <c r="I172" s="408"/>
      <c r="J172" s="352"/>
      <c r="K172" s="406"/>
      <c r="L172" s="348"/>
      <c r="M172" s="353"/>
      <c r="N172" s="348"/>
      <c r="O172" s="353"/>
      <c r="P172" s="348"/>
    </row>
    <row r="173" spans="4:16" ht="40.15" customHeight="1" x14ac:dyDescent="0.25">
      <c r="D173" s="348"/>
      <c r="E173" s="439"/>
      <c r="F173" s="444"/>
      <c r="G173" s="350"/>
      <c r="H173" s="351"/>
      <c r="I173" s="408"/>
      <c r="J173" s="352"/>
      <c r="K173" s="406"/>
      <c r="L173" s="348"/>
      <c r="M173" s="353"/>
      <c r="N173" s="348"/>
      <c r="O173" s="353"/>
      <c r="P173" s="348"/>
    </row>
    <row r="174" spans="4:16" ht="40.15" customHeight="1" x14ac:dyDescent="0.25">
      <c r="D174" s="348"/>
      <c r="E174" s="439"/>
      <c r="F174" s="444"/>
      <c r="G174" s="350"/>
      <c r="H174" s="351"/>
      <c r="I174" s="408"/>
      <c r="J174" s="352"/>
      <c r="K174" s="406"/>
      <c r="L174" s="348"/>
      <c r="M174" s="353"/>
      <c r="N174" s="348"/>
      <c r="O174" s="353"/>
      <c r="P174" s="348"/>
    </row>
    <row r="175" spans="4:16" ht="40.15" customHeight="1" x14ac:dyDescent="0.25">
      <c r="D175" s="348"/>
      <c r="E175" s="439"/>
      <c r="F175" s="444"/>
      <c r="G175" s="350"/>
      <c r="H175" s="351"/>
      <c r="I175" s="408"/>
      <c r="J175" s="352"/>
      <c r="K175" s="406"/>
      <c r="L175" s="348"/>
      <c r="M175" s="353"/>
      <c r="N175" s="348"/>
      <c r="O175" s="353"/>
      <c r="P175" s="348"/>
    </row>
    <row r="176" spans="4:16" ht="40.15" customHeight="1" x14ac:dyDescent="0.25">
      <c r="D176" s="348"/>
      <c r="E176" s="439"/>
      <c r="F176" s="444"/>
      <c r="G176" s="350"/>
      <c r="H176" s="351"/>
      <c r="I176" s="408"/>
      <c r="J176" s="352"/>
      <c r="K176" s="406"/>
      <c r="L176" s="348"/>
      <c r="M176" s="353"/>
      <c r="N176" s="348"/>
      <c r="O176" s="353"/>
      <c r="P176" s="348"/>
    </row>
    <row r="177" spans="4:16" ht="40.15" customHeight="1" x14ac:dyDescent="0.25">
      <c r="D177" s="348"/>
      <c r="E177" s="439"/>
      <c r="F177" s="444"/>
      <c r="G177" s="350"/>
      <c r="H177" s="351"/>
      <c r="I177" s="408"/>
      <c r="J177" s="352"/>
      <c r="K177" s="406"/>
      <c r="L177" s="348"/>
      <c r="M177" s="353"/>
      <c r="N177" s="348"/>
      <c r="O177" s="353"/>
      <c r="P177" s="348"/>
    </row>
    <row r="178" spans="4:16" ht="40.15" customHeight="1" x14ac:dyDescent="0.25">
      <c r="D178" s="348"/>
      <c r="E178" s="439"/>
      <c r="F178" s="444"/>
      <c r="G178" s="350"/>
      <c r="H178" s="351"/>
      <c r="I178" s="408"/>
      <c r="J178" s="352"/>
      <c r="K178" s="406"/>
      <c r="L178" s="348"/>
      <c r="M178" s="353"/>
      <c r="N178" s="348"/>
      <c r="O178" s="353"/>
      <c r="P178" s="348"/>
    </row>
    <row r="179" spans="4:16" ht="40.15" customHeight="1" x14ac:dyDescent="0.25">
      <c r="D179" s="348"/>
      <c r="E179" s="439"/>
      <c r="F179" s="444"/>
      <c r="G179" s="350"/>
      <c r="H179" s="351"/>
      <c r="I179" s="408"/>
      <c r="J179" s="352"/>
      <c r="K179" s="406"/>
      <c r="L179" s="348"/>
      <c r="M179" s="353"/>
      <c r="N179" s="348"/>
      <c r="O179" s="353"/>
      <c r="P179" s="348"/>
    </row>
    <row r="180" spans="4:16" ht="40.15" customHeight="1" x14ac:dyDescent="0.25">
      <c r="D180" s="348"/>
      <c r="E180" s="439"/>
      <c r="F180" s="444"/>
      <c r="G180" s="350"/>
      <c r="H180" s="351"/>
      <c r="I180" s="408"/>
      <c r="J180" s="352"/>
      <c r="K180" s="406"/>
      <c r="L180" s="348"/>
      <c r="M180" s="353"/>
      <c r="N180" s="348"/>
      <c r="O180" s="353"/>
      <c r="P180" s="348"/>
    </row>
    <row r="181" spans="4:16" ht="40.15" customHeight="1" x14ac:dyDescent="0.25">
      <c r="D181" s="348"/>
      <c r="E181" s="439"/>
      <c r="F181" s="444"/>
      <c r="G181" s="350"/>
      <c r="H181" s="351"/>
      <c r="I181" s="408"/>
      <c r="J181" s="352"/>
      <c r="K181" s="406"/>
      <c r="L181" s="348"/>
      <c r="M181" s="353"/>
      <c r="N181" s="348"/>
      <c r="O181" s="353"/>
      <c r="P181" s="348"/>
    </row>
    <row r="182" spans="4:16" ht="40.15" customHeight="1" x14ac:dyDescent="0.25">
      <c r="D182" s="348"/>
      <c r="E182" s="439"/>
      <c r="F182" s="444"/>
      <c r="G182" s="350"/>
      <c r="H182" s="351"/>
      <c r="I182" s="408"/>
      <c r="J182" s="352"/>
      <c r="K182" s="406"/>
      <c r="L182" s="348"/>
      <c r="M182" s="353"/>
      <c r="N182" s="348"/>
      <c r="O182" s="353"/>
      <c r="P182" s="348"/>
    </row>
    <row r="183" spans="4:16" ht="40.15" customHeight="1" x14ac:dyDescent="0.25">
      <c r="D183" s="348"/>
      <c r="E183" s="439"/>
      <c r="F183" s="444"/>
      <c r="G183" s="350"/>
      <c r="H183" s="351"/>
      <c r="I183" s="408"/>
      <c r="J183" s="352"/>
      <c r="K183" s="406"/>
      <c r="L183" s="348"/>
      <c r="M183" s="353"/>
      <c r="N183" s="348"/>
      <c r="O183" s="353"/>
      <c r="P183" s="348"/>
    </row>
    <row r="184" spans="4:16" ht="40.15" customHeight="1" x14ac:dyDescent="0.25">
      <c r="D184" s="348"/>
      <c r="E184" s="439"/>
      <c r="F184" s="444"/>
      <c r="G184" s="350"/>
      <c r="H184" s="351"/>
      <c r="I184" s="408"/>
      <c r="J184" s="352"/>
      <c r="K184" s="406"/>
      <c r="L184" s="348"/>
      <c r="M184" s="353"/>
      <c r="N184" s="348"/>
      <c r="O184" s="353"/>
      <c r="P184" s="348"/>
    </row>
    <row r="185" spans="4:16" ht="40.15" customHeight="1" x14ac:dyDescent="0.25">
      <c r="D185" s="348"/>
      <c r="E185" s="439"/>
      <c r="F185" s="444"/>
      <c r="G185" s="350"/>
      <c r="H185" s="351"/>
      <c r="I185" s="408"/>
      <c r="J185" s="352"/>
      <c r="K185" s="406"/>
      <c r="L185" s="348"/>
      <c r="M185" s="353"/>
      <c r="N185" s="348"/>
      <c r="O185" s="353"/>
      <c r="P185" s="348"/>
    </row>
    <row r="186" spans="4:16" ht="40.15" customHeight="1" x14ac:dyDescent="0.25">
      <c r="D186" s="348"/>
      <c r="E186" s="439"/>
      <c r="F186" s="444"/>
      <c r="G186" s="350"/>
      <c r="H186" s="351"/>
      <c r="I186" s="408"/>
      <c r="J186" s="352"/>
      <c r="K186" s="406"/>
      <c r="L186" s="348"/>
      <c r="M186" s="353"/>
      <c r="N186" s="348"/>
      <c r="O186" s="353"/>
      <c r="P186" s="348"/>
    </row>
    <row r="187" spans="4:16" ht="40.15" customHeight="1" x14ac:dyDescent="0.25">
      <c r="D187" s="348"/>
      <c r="E187" s="439"/>
      <c r="F187" s="444"/>
      <c r="G187" s="350"/>
      <c r="H187" s="351"/>
      <c r="I187" s="408"/>
      <c r="J187" s="352"/>
      <c r="K187" s="406"/>
      <c r="L187" s="348"/>
      <c r="M187" s="353"/>
      <c r="N187" s="348"/>
      <c r="O187" s="353"/>
      <c r="P187" s="348"/>
    </row>
    <row r="188" spans="4:16" ht="40.15" customHeight="1" x14ac:dyDescent="0.25">
      <c r="D188" s="348"/>
      <c r="E188" s="439"/>
      <c r="F188" s="444"/>
      <c r="G188" s="350"/>
      <c r="H188" s="351"/>
      <c r="I188" s="408"/>
      <c r="J188" s="352"/>
      <c r="K188" s="406"/>
      <c r="L188" s="348"/>
      <c r="M188" s="353"/>
      <c r="N188" s="348"/>
      <c r="O188" s="353"/>
      <c r="P188" s="348"/>
    </row>
    <row r="189" spans="4:16" ht="40.15" customHeight="1" x14ac:dyDescent="0.25">
      <c r="D189" s="348"/>
      <c r="E189" s="439"/>
      <c r="F189" s="444"/>
      <c r="G189" s="350"/>
      <c r="H189" s="351"/>
      <c r="I189" s="408"/>
      <c r="J189" s="352"/>
      <c r="K189" s="406"/>
      <c r="L189" s="348"/>
      <c r="M189" s="353"/>
      <c r="N189" s="348"/>
      <c r="O189" s="353"/>
      <c r="P189" s="348"/>
    </row>
    <row r="190" spans="4:16" ht="40.15" customHeight="1" x14ac:dyDescent="0.25">
      <c r="D190" s="348"/>
      <c r="E190" s="439"/>
      <c r="F190" s="444"/>
      <c r="G190" s="350"/>
      <c r="H190" s="351"/>
      <c r="I190" s="408"/>
      <c r="J190" s="352"/>
      <c r="K190" s="406"/>
      <c r="L190" s="348"/>
      <c r="M190" s="353"/>
      <c r="N190" s="348"/>
      <c r="O190" s="353"/>
      <c r="P190" s="348"/>
    </row>
    <row r="191" spans="4:16" ht="40.15" customHeight="1" x14ac:dyDescent="0.25">
      <c r="D191" s="348"/>
      <c r="E191" s="439"/>
      <c r="F191" s="444"/>
      <c r="G191" s="350"/>
      <c r="H191" s="351"/>
      <c r="I191" s="408"/>
      <c r="J191" s="352"/>
      <c r="K191" s="406"/>
      <c r="L191" s="348"/>
      <c r="M191" s="353"/>
      <c r="N191" s="348"/>
      <c r="O191" s="353"/>
      <c r="P191" s="348"/>
    </row>
    <row r="192" spans="4:16" ht="40.15" customHeight="1" x14ac:dyDescent="0.25">
      <c r="D192" s="348"/>
      <c r="E192" s="439"/>
      <c r="F192" s="444"/>
      <c r="G192" s="350"/>
      <c r="H192" s="351"/>
      <c r="I192" s="408"/>
      <c r="J192" s="352"/>
      <c r="K192" s="406"/>
      <c r="L192" s="348"/>
      <c r="M192" s="353"/>
      <c r="N192" s="348"/>
      <c r="O192" s="353"/>
      <c r="P192" s="348"/>
    </row>
    <row r="193" spans="4:16" ht="40.15" customHeight="1" x14ac:dyDescent="0.25">
      <c r="D193" s="348"/>
      <c r="E193" s="439"/>
      <c r="F193" s="444"/>
      <c r="G193" s="350"/>
      <c r="H193" s="351"/>
      <c r="I193" s="408"/>
      <c r="J193" s="352"/>
      <c r="K193" s="406"/>
      <c r="L193" s="348"/>
      <c r="M193" s="353"/>
      <c r="N193" s="348"/>
      <c r="O193" s="353"/>
      <c r="P193" s="348"/>
    </row>
    <row r="194" spans="4:16" ht="40.15" customHeight="1" x14ac:dyDescent="0.25">
      <c r="D194" s="348"/>
      <c r="E194" s="439"/>
      <c r="F194" s="444"/>
      <c r="G194" s="350"/>
      <c r="H194" s="351"/>
      <c r="I194" s="408"/>
      <c r="J194" s="352"/>
      <c r="K194" s="406"/>
      <c r="L194" s="348"/>
      <c r="M194" s="353"/>
      <c r="N194" s="348"/>
      <c r="O194" s="353"/>
      <c r="P194" s="348"/>
    </row>
    <row r="195" spans="4:16" ht="40.15" customHeight="1" x14ac:dyDescent="0.25">
      <c r="D195" s="348"/>
      <c r="E195" s="439"/>
      <c r="F195" s="444"/>
      <c r="G195" s="350"/>
      <c r="H195" s="351"/>
      <c r="I195" s="408"/>
      <c r="J195" s="352"/>
      <c r="K195" s="406"/>
      <c r="L195" s="348"/>
      <c r="M195" s="353"/>
      <c r="N195" s="348"/>
      <c r="O195" s="353"/>
      <c r="P195" s="348"/>
    </row>
    <row r="196" spans="4:16" ht="40.15" customHeight="1" x14ac:dyDescent="0.25">
      <c r="D196" s="348"/>
      <c r="E196" s="439"/>
      <c r="F196" s="444"/>
      <c r="G196" s="350"/>
      <c r="H196" s="351"/>
      <c r="I196" s="408"/>
      <c r="J196" s="352"/>
      <c r="K196" s="406"/>
      <c r="L196" s="348"/>
      <c r="M196" s="353"/>
      <c r="N196" s="348"/>
      <c r="O196" s="353"/>
      <c r="P196" s="348"/>
    </row>
    <row r="197" spans="4:16" ht="40.15" customHeight="1" x14ac:dyDescent="0.25">
      <c r="D197" s="348"/>
      <c r="E197" s="439"/>
      <c r="F197" s="444"/>
      <c r="G197" s="350"/>
      <c r="H197" s="351"/>
      <c r="I197" s="408"/>
      <c r="J197" s="352"/>
      <c r="K197" s="406"/>
      <c r="L197" s="348"/>
      <c r="M197" s="353"/>
      <c r="N197" s="348"/>
      <c r="O197" s="353"/>
      <c r="P197" s="348"/>
    </row>
    <row r="198" spans="4:16" ht="40.15" customHeight="1" x14ac:dyDescent="0.25">
      <c r="D198" s="348"/>
      <c r="E198" s="439"/>
      <c r="F198" s="444"/>
      <c r="G198" s="350"/>
      <c r="H198" s="351"/>
      <c r="I198" s="408"/>
      <c r="J198" s="352"/>
      <c r="K198" s="406"/>
      <c r="L198" s="348"/>
      <c r="M198" s="353"/>
      <c r="N198" s="348"/>
      <c r="O198" s="353"/>
      <c r="P198" s="348"/>
    </row>
    <row r="199" spans="4:16" ht="40.15" customHeight="1" x14ac:dyDescent="0.25">
      <c r="D199" s="348"/>
      <c r="E199" s="439"/>
      <c r="F199" s="444"/>
      <c r="G199" s="350"/>
      <c r="H199" s="351"/>
      <c r="I199" s="408"/>
      <c r="J199" s="352"/>
      <c r="K199" s="406"/>
      <c r="L199" s="348"/>
      <c r="M199" s="353"/>
      <c r="N199" s="348"/>
      <c r="O199" s="353"/>
      <c r="P199" s="348"/>
    </row>
    <row r="200" spans="4:16" ht="40.15" customHeight="1" x14ac:dyDescent="0.25">
      <c r="D200" s="348"/>
      <c r="E200" s="439"/>
      <c r="F200" s="444"/>
      <c r="G200" s="350"/>
      <c r="H200" s="351"/>
      <c r="I200" s="408"/>
      <c r="J200" s="352"/>
      <c r="K200" s="406"/>
      <c r="L200" s="348"/>
      <c r="M200" s="353"/>
      <c r="N200" s="348"/>
      <c r="O200" s="353"/>
      <c r="P200" s="348"/>
    </row>
    <row r="201" spans="4:16" ht="40.15" customHeight="1" x14ac:dyDescent="0.25">
      <c r="D201" s="348"/>
      <c r="E201" s="439"/>
      <c r="F201" s="444"/>
      <c r="G201" s="350"/>
      <c r="H201" s="351"/>
      <c r="I201" s="408"/>
      <c r="J201" s="352"/>
      <c r="K201" s="406"/>
      <c r="L201" s="348"/>
      <c r="M201" s="353"/>
      <c r="N201" s="348"/>
      <c r="O201" s="353"/>
      <c r="P201" s="348"/>
    </row>
    <row r="202" spans="4:16" ht="40.15" customHeight="1" x14ac:dyDescent="0.25">
      <c r="D202" s="348"/>
      <c r="E202" s="439"/>
      <c r="F202" s="444"/>
      <c r="G202" s="350"/>
      <c r="H202" s="351"/>
      <c r="I202" s="408"/>
      <c r="J202" s="352"/>
      <c r="K202" s="406"/>
      <c r="L202" s="348"/>
      <c r="M202" s="353"/>
      <c r="N202" s="348"/>
      <c r="O202" s="353"/>
      <c r="P202" s="348"/>
    </row>
    <row r="203" spans="4:16" ht="40.15" customHeight="1" x14ac:dyDescent="0.25">
      <c r="D203" s="348"/>
      <c r="E203" s="439"/>
      <c r="F203" s="444"/>
      <c r="G203" s="350"/>
      <c r="H203" s="351"/>
      <c r="I203" s="408"/>
      <c r="J203" s="352"/>
      <c r="K203" s="406"/>
      <c r="L203" s="348"/>
      <c r="M203" s="353"/>
      <c r="N203" s="348"/>
      <c r="O203" s="353"/>
      <c r="P203" s="348"/>
    </row>
    <row r="204" spans="4:16" ht="40.15" customHeight="1" x14ac:dyDescent="0.25">
      <c r="D204" s="348"/>
      <c r="E204" s="439"/>
      <c r="F204" s="444"/>
      <c r="G204" s="350"/>
      <c r="H204" s="351"/>
      <c r="I204" s="408"/>
      <c r="J204" s="352"/>
      <c r="K204" s="406"/>
      <c r="L204" s="348"/>
      <c r="M204" s="353"/>
      <c r="N204" s="348"/>
      <c r="O204" s="353"/>
      <c r="P204" s="348"/>
    </row>
    <row r="205" spans="4:16" ht="40.15" customHeight="1" x14ac:dyDescent="0.25">
      <c r="D205" s="348"/>
      <c r="E205" s="439"/>
      <c r="F205" s="444"/>
      <c r="G205" s="350"/>
      <c r="H205" s="351"/>
      <c r="I205" s="408"/>
      <c r="J205" s="352"/>
      <c r="K205" s="406"/>
      <c r="L205" s="348"/>
      <c r="M205" s="353"/>
      <c r="N205" s="348"/>
      <c r="O205" s="353"/>
      <c r="P205" s="348"/>
    </row>
    <row r="206" spans="4:16" ht="40.15" customHeight="1" x14ac:dyDescent="0.25">
      <c r="D206" s="348"/>
      <c r="E206" s="439"/>
      <c r="F206" s="444"/>
      <c r="G206" s="350"/>
      <c r="H206" s="351"/>
      <c r="I206" s="408"/>
      <c r="J206" s="352"/>
      <c r="K206" s="406"/>
      <c r="L206" s="348"/>
      <c r="M206" s="353"/>
      <c r="N206" s="348"/>
      <c r="O206" s="353"/>
      <c r="P206" s="348"/>
    </row>
    <row r="207" spans="4:16" ht="40.15" customHeight="1" x14ac:dyDescent="0.25">
      <c r="D207" s="348"/>
      <c r="E207" s="439"/>
      <c r="F207" s="444"/>
      <c r="G207" s="350"/>
      <c r="H207" s="351"/>
      <c r="I207" s="408"/>
      <c r="J207" s="352"/>
      <c r="K207" s="406"/>
      <c r="L207" s="348"/>
      <c r="M207" s="353"/>
      <c r="N207" s="348"/>
      <c r="O207" s="353"/>
      <c r="P207" s="348"/>
    </row>
    <row r="208" spans="4:16" ht="40.15" customHeight="1" x14ac:dyDescent="0.25">
      <c r="D208" s="348"/>
      <c r="E208" s="439"/>
      <c r="F208" s="444"/>
      <c r="G208" s="350"/>
      <c r="H208" s="351"/>
      <c r="I208" s="408"/>
      <c r="J208" s="352"/>
      <c r="K208" s="406"/>
      <c r="L208" s="348"/>
      <c r="M208" s="353"/>
      <c r="N208" s="348"/>
      <c r="O208" s="353"/>
      <c r="P208" s="348"/>
    </row>
    <row r="209" spans="4:16" ht="40.15" customHeight="1" x14ac:dyDescent="0.25">
      <c r="D209" s="348"/>
      <c r="E209" s="439"/>
      <c r="F209" s="444"/>
      <c r="G209" s="350"/>
      <c r="H209" s="351"/>
      <c r="I209" s="408"/>
      <c r="J209" s="352"/>
      <c r="K209" s="406"/>
      <c r="L209" s="348"/>
      <c r="M209" s="353"/>
      <c r="N209" s="348"/>
      <c r="O209" s="353"/>
      <c r="P209" s="348"/>
    </row>
    <row r="210" spans="4:16" ht="40.15" customHeight="1" x14ac:dyDescent="0.25">
      <c r="D210" s="348"/>
      <c r="E210" s="439"/>
      <c r="F210" s="444"/>
      <c r="G210" s="350"/>
      <c r="H210" s="351"/>
      <c r="I210" s="408"/>
      <c r="J210" s="352"/>
      <c r="K210" s="406"/>
      <c r="L210" s="348"/>
      <c r="M210" s="353"/>
      <c r="N210" s="348"/>
      <c r="O210" s="353"/>
      <c r="P210" s="348"/>
    </row>
    <row r="211" spans="4:16" ht="40.15" customHeight="1" x14ac:dyDescent="0.25">
      <c r="D211" s="348"/>
      <c r="E211" s="439"/>
      <c r="F211" s="444"/>
      <c r="G211" s="350"/>
      <c r="H211" s="351"/>
      <c r="I211" s="408"/>
      <c r="J211" s="352"/>
      <c r="K211" s="406"/>
      <c r="L211" s="348"/>
      <c r="M211" s="353"/>
      <c r="N211" s="348"/>
      <c r="O211" s="353"/>
      <c r="P211" s="348"/>
    </row>
    <row r="212" spans="4:16" ht="40.15" customHeight="1" x14ac:dyDescent="0.25">
      <c r="D212" s="348"/>
      <c r="E212" s="439"/>
      <c r="F212" s="444"/>
      <c r="G212" s="350"/>
      <c r="H212" s="351"/>
      <c r="I212" s="408"/>
      <c r="J212" s="352"/>
      <c r="K212" s="406"/>
      <c r="L212" s="348"/>
      <c r="M212" s="353"/>
      <c r="N212" s="348"/>
      <c r="O212" s="353"/>
      <c r="P212" s="348"/>
    </row>
    <row r="213" spans="4:16" ht="40.15" customHeight="1" x14ac:dyDescent="0.25">
      <c r="D213" s="348"/>
      <c r="E213" s="439"/>
      <c r="F213" s="444"/>
      <c r="G213" s="350"/>
      <c r="H213" s="351"/>
      <c r="I213" s="408"/>
      <c r="J213" s="352"/>
      <c r="K213" s="406"/>
      <c r="L213" s="348"/>
      <c r="M213" s="353"/>
      <c r="N213" s="348"/>
      <c r="O213" s="353"/>
      <c r="P213" s="348"/>
    </row>
    <row r="214" spans="4:16" ht="40.15" customHeight="1" x14ac:dyDescent="0.25">
      <c r="D214" s="348"/>
      <c r="E214" s="439"/>
      <c r="F214" s="444"/>
      <c r="G214" s="350"/>
      <c r="H214" s="351"/>
      <c r="I214" s="408"/>
      <c r="J214" s="352"/>
      <c r="K214" s="406"/>
      <c r="L214" s="348"/>
      <c r="M214" s="353"/>
      <c r="N214" s="348"/>
      <c r="O214" s="353"/>
      <c r="P214" s="348"/>
    </row>
    <row r="215" spans="4:16" ht="40.15" customHeight="1" x14ac:dyDescent="0.25">
      <c r="D215" s="348"/>
      <c r="E215" s="439"/>
      <c r="F215" s="444"/>
      <c r="G215" s="350"/>
      <c r="H215" s="351"/>
      <c r="I215" s="408"/>
      <c r="J215" s="352"/>
      <c r="K215" s="406"/>
      <c r="L215" s="348"/>
      <c r="M215" s="353"/>
      <c r="N215" s="348"/>
      <c r="O215" s="353"/>
      <c r="P215" s="348"/>
    </row>
    <row r="216" spans="4:16" ht="40.15" customHeight="1" x14ac:dyDescent="0.25">
      <c r="D216" s="348"/>
      <c r="E216" s="439"/>
      <c r="F216" s="444"/>
      <c r="G216" s="350"/>
      <c r="H216" s="351"/>
      <c r="I216" s="408"/>
      <c r="J216" s="352"/>
      <c r="K216" s="406"/>
      <c r="L216" s="348"/>
      <c r="M216" s="353"/>
      <c r="N216" s="348"/>
      <c r="O216" s="353"/>
      <c r="P216" s="348"/>
    </row>
    <row r="217" spans="4:16" ht="40.15" customHeight="1" x14ac:dyDescent="0.25">
      <c r="D217" s="348"/>
      <c r="E217" s="439"/>
      <c r="F217" s="444"/>
      <c r="G217" s="350"/>
      <c r="H217" s="351"/>
      <c r="I217" s="408"/>
      <c r="J217" s="352"/>
      <c r="K217" s="406"/>
      <c r="L217" s="348"/>
      <c r="M217" s="353"/>
      <c r="N217" s="348"/>
      <c r="O217" s="353"/>
      <c r="P217" s="348"/>
    </row>
    <row r="218" spans="4:16" ht="40.15" customHeight="1" x14ac:dyDescent="0.25">
      <c r="D218" s="348"/>
      <c r="E218" s="439"/>
      <c r="F218" s="444"/>
      <c r="G218" s="350"/>
      <c r="H218" s="351"/>
      <c r="I218" s="408"/>
      <c r="J218" s="352"/>
      <c r="K218" s="406"/>
      <c r="L218" s="348"/>
      <c r="M218" s="353"/>
      <c r="N218" s="348"/>
      <c r="O218" s="353"/>
      <c r="P218" s="348"/>
    </row>
    <row r="219" spans="4:16" ht="40.15" customHeight="1" x14ac:dyDescent="0.25">
      <c r="D219" s="348"/>
      <c r="E219" s="439"/>
      <c r="F219" s="444"/>
      <c r="G219" s="350"/>
      <c r="H219" s="351"/>
      <c r="I219" s="408"/>
      <c r="J219" s="352"/>
      <c r="K219" s="406"/>
      <c r="L219" s="348"/>
      <c r="M219" s="353"/>
      <c r="N219" s="348"/>
      <c r="O219" s="353"/>
      <c r="P219" s="348"/>
    </row>
    <row r="220" spans="4:16" ht="40.15" customHeight="1" x14ac:dyDescent="0.25">
      <c r="D220" s="348"/>
      <c r="E220" s="439"/>
      <c r="F220" s="444"/>
      <c r="G220" s="350"/>
      <c r="H220" s="351"/>
      <c r="I220" s="408"/>
      <c r="J220" s="352"/>
      <c r="K220" s="406"/>
      <c r="L220" s="348"/>
      <c r="M220" s="353"/>
      <c r="N220" s="348"/>
      <c r="O220" s="353"/>
      <c r="P220" s="348"/>
    </row>
    <row r="221" spans="4:16" ht="40.15" customHeight="1" x14ac:dyDescent="0.25">
      <c r="D221" s="348"/>
      <c r="E221" s="439"/>
      <c r="F221" s="444"/>
      <c r="G221" s="350"/>
      <c r="H221" s="351"/>
      <c r="I221" s="408"/>
      <c r="J221" s="352"/>
      <c r="K221" s="406"/>
      <c r="L221" s="348"/>
      <c r="M221" s="353"/>
      <c r="N221" s="348"/>
      <c r="O221" s="353"/>
      <c r="P221" s="348"/>
    </row>
    <row r="222" spans="4:16" ht="40.15" customHeight="1" x14ac:dyDescent="0.25">
      <c r="D222" s="348"/>
      <c r="E222" s="439"/>
      <c r="F222" s="444"/>
      <c r="G222" s="350"/>
      <c r="H222" s="351"/>
      <c r="I222" s="408"/>
      <c r="J222" s="352"/>
      <c r="K222" s="406"/>
      <c r="L222" s="348"/>
      <c r="M222" s="353"/>
      <c r="N222" s="348"/>
      <c r="O222" s="353"/>
      <c r="P222" s="348"/>
    </row>
    <row r="223" spans="4:16" ht="40.15" customHeight="1" x14ac:dyDescent="0.25">
      <c r="D223" s="348"/>
      <c r="E223" s="439"/>
      <c r="F223" s="444"/>
      <c r="G223" s="350"/>
      <c r="H223" s="351"/>
      <c r="I223" s="408"/>
      <c r="J223" s="352"/>
      <c r="K223" s="406"/>
      <c r="L223" s="348"/>
      <c r="M223" s="353"/>
      <c r="N223" s="348"/>
      <c r="O223" s="353"/>
      <c r="P223" s="348"/>
    </row>
    <row r="224" spans="4:16" ht="40.15" customHeight="1" x14ac:dyDescent="0.25">
      <c r="D224" s="348"/>
      <c r="E224" s="439"/>
      <c r="F224" s="444"/>
      <c r="G224" s="350"/>
      <c r="H224" s="351"/>
      <c r="I224" s="408"/>
      <c r="J224" s="352"/>
      <c r="K224" s="406"/>
      <c r="L224" s="348"/>
      <c r="M224" s="353"/>
      <c r="N224" s="348"/>
      <c r="O224" s="353"/>
      <c r="P224" s="348"/>
    </row>
    <row r="225" spans="4:16" ht="40.15" customHeight="1" x14ac:dyDescent="0.25">
      <c r="D225" s="348"/>
      <c r="E225" s="439"/>
      <c r="F225" s="444"/>
      <c r="G225" s="350"/>
      <c r="H225" s="351"/>
      <c r="I225" s="408"/>
      <c r="J225" s="352"/>
      <c r="K225" s="406"/>
      <c r="L225" s="348"/>
      <c r="M225" s="353"/>
      <c r="N225" s="348"/>
      <c r="O225" s="353"/>
      <c r="P225" s="348"/>
    </row>
    <row r="226" spans="4:16" ht="40.15" customHeight="1" x14ac:dyDescent="0.25">
      <c r="D226" s="348"/>
      <c r="E226" s="439"/>
      <c r="F226" s="444"/>
      <c r="G226" s="350"/>
      <c r="H226" s="351"/>
      <c r="I226" s="408"/>
      <c r="J226" s="352"/>
      <c r="K226" s="406"/>
      <c r="L226" s="348"/>
      <c r="M226" s="353"/>
      <c r="N226" s="348"/>
      <c r="O226" s="353"/>
      <c r="P226" s="348"/>
    </row>
    <row r="227" spans="4:16" ht="40.15" customHeight="1" x14ac:dyDescent="0.25">
      <c r="D227" s="348"/>
      <c r="E227" s="439"/>
      <c r="F227" s="444"/>
      <c r="G227" s="350"/>
      <c r="H227" s="351"/>
      <c r="I227" s="408"/>
      <c r="J227" s="352"/>
      <c r="K227" s="406"/>
      <c r="L227" s="348"/>
      <c r="M227" s="353"/>
      <c r="N227" s="348"/>
      <c r="O227" s="353"/>
      <c r="P227" s="348"/>
    </row>
    <row r="228" spans="4:16" ht="40.15" customHeight="1" x14ac:dyDescent="0.25">
      <c r="D228" s="348"/>
      <c r="E228" s="439"/>
      <c r="F228" s="444"/>
      <c r="G228" s="350"/>
      <c r="H228" s="351"/>
      <c r="I228" s="408"/>
      <c r="J228" s="352"/>
      <c r="K228" s="406"/>
      <c r="L228" s="348"/>
      <c r="M228" s="353"/>
      <c r="N228" s="348"/>
      <c r="O228" s="353"/>
      <c r="P228" s="348"/>
    </row>
    <row r="229" spans="4:16" ht="40.15" customHeight="1" x14ac:dyDescent="0.25">
      <c r="D229" s="348"/>
      <c r="E229" s="439"/>
      <c r="F229" s="444"/>
      <c r="G229" s="350"/>
      <c r="H229" s="351"/>
      <c r="I229" s="408"/>
      <c r="J229" s="352"/>
      <c r="K229" s="406"/>
      <c r="L229" s="348"/>
      <c r="M229" s="353"/>
      <c r="N229" s="348"/>
      <c r="O229" s="353"/>
      <c r="P229" s="348"/>
    </row>
    <row r="230" spans="4:16" ht="40.15" customHeight="1" x14ac:dyDescent="0.25">
      <c r="D230" s="348"/>
      <c r="E230" s="439"/>
      <c r="F230" s="444"/>
      <c r="G230" s="350"/>
      <c r="H230" s="351"/>
      <c r="I230" s="408"/>
      <c r="J230" s="352"/>
      <c r="K230" s="406"/>
      <c r="L230" s="348"/>
      <c r="M230" s="353"/>
      <c r="N230" s="348"/>
      <c r="O230" s="353"/>
      <c r="P230" s="348"/>
    </row>
    <row r="231" spans="4:16" ht="40.15" customHeight="1" x14ac:dyDescent="0.25">
      <c r="D231" s="348"/>
      <c r="E231" s="439"/>
      <c r="F231" s="444"/>
      <c r="G231" s="350"/>
      <c r="H231" s="351"/>
      <c r="I231" s="408"/>
      <c r="J231" s="352"/>
      <c r="K231" s="406"/>
      <c r="L231" s="348"/>
      <c r="M231" s="353"/>
      <c r="N231" s="348"/>
      <c r="O231" s="353"/>
      <c r="P231" s="348"/>
    </row>
    <row r="232" spans="4:16" ht="40.15" customHeight="1" x14ac:dyDescent="0.25">
      <c r="D232" s="348"/>
      <c r="E232" s="439"/>
      <c r="F232" s="444"/>
      <c r="G232" s="350"/>
      <c r="H232" s="351"/>
      <c r="I232" s="408"/>
      <c r="J232" s="352"/>
      <c r="K232" s="406"/>
      <c r="L232" s="348"/>
      <c r="M232" s="353"/>
      <c r="N232" s="348"/>
      <c r="O232" s="353"/>
      <c r="P232" s="348"/>
    </row>
    <row r="233" spans="4:16" ht="40.15" customHeight="1" x14ac:dyDescent="0.25">
      <c r="D233" s="348"/>
      <c r="E233" s="439"/>
      <c r="F233" s="444"/>
      <c r="G233" s="350"/>
      <c r="H233" s="351"/>
      <c r="I233" s="408"/>
      <c r="J233" s="352"/>
      <c r="K233" s="406"/>
      <c r="L233" s="348"/>
      <c r="M233" s="353"/>
      <c r="N233" s="348"/>
      <c r="O233" s="353"/>
      <c r="P233" s="348"/>
    </row>
    <row r="234" spans="4:16" ht="40.15" customHeight="1" x14ac:dyDescent="0.25">
      <c r="D234" s="348"/>
      <c r="E234" s="439"/>
      <c r="F234" s="444"/>
      <c r="G234" s="350"/>
      <c r="H234" s="351"/>
      <c r="I234" s="408"/>
      <c r="J234" s="352"/>
      <c r="K234" s="406"/>
      <c r="L234" s="348"/>
      <c r="M234" s="353"/>
      <c r="N234" s="348"/>
      <c r="O234" s="353"/>
      <c r="P234" s="348"/>
    </row>
    <row r="235" spans="4:16" ht="40.15" customHeight="1" x14ac:dyDescent="0.25">
      <c r="D235" s="348"/>
      <c r="E235" s="439"/>
      <c r="F235" s="444"/>
      <c r="G235" s="350"/>
      <c r="H235" s="351"/>
      <c r="I235" s="408"/>
      <c r="J235" s="352"/>
      <c r="K235" s="406"/>
      <c r="L235" s="348"/>
      <c r="M235" s="353"/>
      <c r="N235" s="348"/>
      <c r="O235" s="353"/>
      <c r="P235" s="348"/>
    </row>
    <row r="236" spans="4:16" ht="40.15" customHeight="1" x14ac:dyDescent="0.25">
      <c r="D236" s="348"/>
      <c r="E236" s="439"/>
      <c r="F236" s="444"/>
      <c r="G236" s="350"/>
      <c r="H236" s="351"/>
      <c r="I236" s="408"/>
      <c r="J236" s="352"/>
      <c r="K236" s="406"/>
      <c r="L236" s="348"/>
      <c r="M236" s="353"/>
      <c r="N236" s="348"/>
      <c r="O236" s="353"/>
      <c r="P236" s="348"/>
    </row>
    <row r="237" spans="4:16" ht="40.15" customHeight="1" x14ac:dyDescent="0.25">
      <c r="D237" s="348"/>
      <c r="E237" s="439"/>
      <c r="F237" s="444"/>
      <c r="G237" s="350"/>
      <c r="H237" s="351"/>
      <c r="I237" s="408"/>
      <c r="J237" s="352"/>
      <c r="K237" s="406"/>
      <c r="L237" s="348"/>
      <c r="M237" s="353"/>
      <c r="N237" s="348"/>
      <c r="O237" s="353"/>
      <c r="P237" s="348"/>
    </row>
    <row r="238" spans="4:16" ht="40.15" customHeight="1" x14ac:dyDescent="0.25">
      <c r="D238" s="348"/>
      <c r="E238" s="439"/>
      <c r="F238" s="444"/>
      <c r="G238" s="350"/>
      <c r="H238" s="351"/>
      <c r="I238" s="408"/>
      <c r="J238" s="352"/>
      <c r="K238" s="406"/>
      <c r="L238" s="348"/>
      <c r="M238" s="353"/>
      <c r="N238" s="348"/>
      <c r="O238" s="353"/>
      <c r="P238" s="348"/>
    </row>
    <row r="239" spans="4:16" ht="40.15" customHeight="1" x14ac:dyDescent="0.25">
      <c r="D239" s="348"/>
      <c r="E239" s="439"/>
      <c r="F239" s="444"/>
      <c r="G239" s="350"/>
      <c r="H239" s="351"/>
      <c r="I239" s="408"/>
      <c r="J239" s="352"/>
      <c r="K239" s="406"/>
      <c r="L239" s="348"/>
      <c r="M239" s="353"/>
      <c r="N239" s="348"/>
      <c r="O239" s="353"/>
      <c r="P239" s="348"/>
    </row>
    <row r="240" spans="4:16" ht="40.15" customHeight="1" x14ac:dyDescent="0.25">
      <c r="D240" s="348"/>
      <c r="E240" s="439"/>
      <c r="F240" s="444"/>
      <c r="G240" s="350"/>
      <c r="H240" s="351"/>
      <c r="I240" s="408"/>
      <c r="J240" s="352"/>
      <c r="K240" s="406"/>
      <c r="L240" s="348"/>
      <c r="M240" s="353"/>
      <c r="N240" s="348"/>
      <c r="O240" s="353"/>
      <c r="P240" s="348"/>
    </row>
    <row r="241" spans="4:16" ht="40.15" customHeight="1" x14ac:dyDescent="0.25">
      <c r="D241" s="348"/>
      <c r="E241" s="439"/>
      <c r="F241" s="444"/>
      <c r="G241" s="350"/>
      <c r="H241" s="351"/>
      <c r="I241" s="408"/>
      <c r="J241" s="352"/>
      <c r="K241" s="406"/>
      <c r="L241" s="348"/>
      <c r="M241" s="353"/>
      <c r="N241" s="348"/>
      <c r="O241" s="353"/>
      <c r="P241" s="348"/>
    </row>
    <row r="242" spans="4:16" ht="40.15" customHeight="1" x14ac:dyDescent="0.25">
      <c r="D242" s="348"/>
      <c r="E242" s="439"/>
      <c r="F242" s="444"/>
      <c r="G242" s="350"/>
      <c r="H242" s="351"/>
      <c r="I242" s="408"/>
      <c r="J242" s="352"/>
      <c r="K242" s="406"/>
      <c r="L242" s="348"/>
      <c r="M242" s="353"/>
      <c r="N242" s="348"/>
      <c r="O242" s="353"/>
      <c r="P242" s="348"/>
    </row>
    <row r="243" spans="4:16" ht="40.15" customHeight="1" x14ac:dyDescent="0.25">
      <c r="D243" s="348"/>
      <c r="E243" s="439"/>
      <c r="F243" s="444"/>
      <c r="G243" s="350"/>
      <c r="H243" s="351"/>
      <c r="I243" s="408"/>
      <c r="J243" s="352"/>
      <c r="K243" s="406"/>
      <c r="L243" s="348"/>
      <c r="M243" s="353"/>
      <c r="N243" s="348"/>
      <c r="O243" s="353"/>
      <c r="P243" s="348"/>
    </row>
    <row r="244" spans="4:16" ht="40.15" customHeight="1" x14ac:dyDescent="0.25">
      <c r="D244" s="348"/>
      <c r="E244" s="439"/>
      <c r="F244" s="444"/>
      <c r="G244" s="350"/>
      <c r="H244" s="351"/>
      <c r="I244" s="408"/>
      <c r="J244" s="352"/>
      <c r="K244" s="406"/>
      <c r="L244" s="348"/>
      <c r="M244" s="353"/>
      <c r="N244" s="348"/>
      <c r="O244" s="353"/>
      <c r="P244" s="348"/>
    </row>
    <row r="245" spans="4:16" ht="40.15" customHeight="1" x14ac:dyDescent="0.25">
      <c r="D245" s="348"/>
      <c r="E245" s="439"/>
      <c r="F245" s="444"/>
      <c r="G245" s="350"/>
      <c r="H245" s="351"/>
      <c r="I245" s="408"/>
      <c r="J245" s="352"/>
      <c r="K245" s="406"/>
      <c r="L245" s="348"/>
      <c r="M245" s="353"/>
      <c r="N245" s="348"/>
      <c r="O245" s="353"/>
      <c r="P245" s="348"/>
    </row>
    <row r="246" spans="4:16" ht="40.15" customHeight="1" x14ac:dyDescent="0.25">
      <c r="D246" s="348"/>
      <c r="E246" s="439"/>
      <c r="F246" s="444"/>
      <c r="G246" s="350"/>
      <c r="H246" s="351"/>
      <c r="I246" s="408"/>
      <c r="J246" s="352"/>
      <c r="K246" s="406"/>
      <c r="L246" s="348"/>
      <c r="M246" s="353"/>
      <c r="N246" s="348"/>
      <c r="O246" s="353"/>
      <c r="P246" s="348"/>
    </row>
    <row r="247" spans="4:16" ht="40.15" customHeight="1" x14ac:dyDescent="0.25">
      <c r="D247" s="348"/>
      <c r="E247" s="439"/>
      <c r="F247" s="444"/>
      <c r="G247" s="350"/>
      <c r="H247" s="351"/>
      <c r="I247" s="408"/>
      <c r="J247" s="352"/>
      <c r="K247" s="406"/>
      <c r="L247" s="348"/>
      <c r="M247" s="353"/>
      <c r="N247" s="348"/>
      <c r="O247" s="353"/>
      <c r="P247" s="348"/>
    </row>
    <row r="248" spans="4:16" ht="40.15" customHeight="1" x14ac:dyDescent="0.25">
      <c r="D248" s="348"/>
      <c r="E248" s="439"/>
      <c r="F248" s="444"/>
      <c r="G248" s="350"/>
      <c r="H248" s="351"/>
      <c r="I248" s="408"/>
      <c r="J248" s="352"/>
      <c r="K248" s="406"/>
      <c r="L248" s="348"/>
      <c r="M248" s="353"/>
      <c r="N248" s="348"/>
      <c r="O248" s="353"/>
      <c r="P248" s="348"/>
    </row>
    <row r="249" spans="4:16" ht="40.15" customHeight="1" x14ac:dyDescent="0.25">
      <c r="D249" s="348"/>
      <c r="E249" s="439"/>
      <c r="F249" s="444"/>
      <c r="G249" s="350"/>
      <c r="H249" s="351"/>
      <c r="I249" s="408"/>
      <c r="J249" s="352"/>
      <c r="K249" s="406"/>
      <c r="L249" s="348"/>
      <c r="M249" s="353"/>
      <c r="N249" s="348"/>
      <c r="O249" s="353"/>
      <c r="P249" s="348"/>
    </row>
    <row r="250" spans="4:16" ht="40.15" customHeight="1" x14ac:dyDescent="0.25">
      <c r="D250" s="348"/>
      <c r="E250" s="439"/>
      <c r="F250" s="444"/>
      <c r="G250" s="350"/>
      <c r="H250" s="351"/>
      <c r="I250" s="408"/>
      <c r="J250" s="352"/>
      <c r="K250" s="406"/>
      <c r="L250" s="348"/>
      <c r="M250" s="353"/>
      <c r="N250" s="348"/>
      <c r="O250" s="353"/>
      <c r="P250" s="348"/>
    </row>
    <row r="251" spans="4:16" ht="40.15" customHeight="1" x14ac:dyDescent="0.25">
      <c r="D251" s="348"/>
      <c r="E251" s="439"/>
      <c r="F251" s="444"/>
      <c r="G251" s="350"/>
      <c r="H251" s="351"/>
      <c r="I251" s="408"/>
      <c r="J251" s="352"/>
      <c r="K251" s="406"/>
      <c r="L251" s="348"/>
      <c r="M251" s="353"/>
      <c r="N251" s="348"/>
      <c r="O251" s="353"/>
      <c r="P251" s="348"/>
    </row>
    <row r="252" spans="4:16" ht="40.15" customHeight="1" x14ac:dyDescent="0.25">
      <c r="D252" s="348"/>
      <c r="E252" s="439"/>
      <c r="F252" s="444"/>
      <c r="G252" s="350"/>
      <c r="H252" s="351"/>
      <c r="I252" s="408"/>
      <c r="J252" s="352"/>
      <c r="K252" s="406"/>
      <c r="L252" s="348"/>
      <c r="M252" s="353"/>
      <c r="N252" s="348"/>
      <c r="O252" s="353"/>
      <c r="P252" s="348"/>
    </row>
    <row r="253" spans="4:16" ht="40.15" customHeight="1" x14ac:dyDescent="0.25">
      <c r="D253" s="348"/>
      <c r="E253" s="439"/>
      <c r="F253" s="444"/>
      <c r="G253" s="350"/>
      <c r="H253" s="351"/>
      <c r="I253" s="408"/>
      <c r="J253" s="352"/>
      <c r="K253" s="406"/>
      <c r="L253" s="348"/>
      <c r="M253" s="353"/>
      <c r="N253" s="348"/>
      <c r="O253" s="353"/>
      <c r="P253" s="348"/>
    </row>
    <row r="254" spans="4:16" ht="40.15" customHeight="1" x14ac:dyDescent="0.25">
      <c r="D254" s="348"/>
      <c r="E254" s="439"/>
      <c r="F254" s="444"/>
      <c r="G254" s="350"/>
      <c r="H254" s="351"/>
      <c r="I254" s="408"/>
      <c r="J254" s="352"/>
      <c r="K254" s="406"/>
      <c r="L254" s="348"/>
      <c r="M254" s="353"/>
      <c r="N254" s="348"/>
      <c r="O254" s="353"/>
      <c r="P254" s="348"/>
    </row>
    <row r="255" spans="4:16" ht="40.15" customHeight="1" x14ac:dyDescent="0.25">
      <c r="D255" s="348"/>
      <c r="E255" s="439"/>
      <c r="F255" s="444"/>
      <c r="G255" s="350"/>
      <c r="H255" s="351"/>
      <c r="I255" s="408"/>
      <c r="J255" s="352"/>
      <c r="K255" s="406"/>
      <c r="L255" s="348"/>
      <c r="M255" s="353"/>
      <c r="N255" s="348"/>
      <c r="O255" s="353"/>
      <c r="P255" s="348"/>
    </row>
    <row r="256" spans="4:16" ht="40.15" customHeight="1" x14ac:dyDescent="0.25">
      <c r="D256" s="348"/>
      <c r="E256" s="439"/>
      <c r="F256" s="444"/>
      <c r="G256" s="350"/>
      <c r="H256" s="351"/>
      <c r="I256" s="408"/>
      <c r="J256" s="352"/>
      <c r="K256" s="406"/>
      <c r="L256" s="348"/>
      <c r="M256" s="353"/>
      <c r="N256" s="348"/>
      <c r="O256" s="353"/>
      <c r="P256" s="348"/>
    </row>
    <row r="257" spans="4:16" ht="40.15" customHeight="1" x14ac:dyDescent="0.25">
      <c r="D257" s="348"/>
      <c r="E257" s="439"/>
      <c r="F257" s="444"/>
      <c r="G257" s="350"/>
      <c r="H257" s="351"/>
      <c r="I257" s="408"/>
      <c r="J257" s="352"/>
      <c r="K257" s="406"/>
      <c r="L257" s="348"/>
      <c r="M257" s="353"/>
      <c r="N257" s="348"/>
      <c r="O257" s="353"/>
      <c r="P257" s="348"/>
    </row>
    <row r="258" spans="4:16" ht="40.15" customHeight="1" x14ac:dyDescent="0.25">
      <c r="D258" s="348"/>
      <c r="E258" s="439"/>
      <c r="F258" s="444"/>
      <c r="G258" s="350"/>
      <c r="H258" s="351"/>
      <c r="I258" s="408"/>
      <c r="J258" s="352"/>
      <c r="K258" s="406"/>
      <c r="L258" s="348"/>
      <c r="M258" s="353"/>
      <c r="N258" s="348"/>
      <c r="O258" s="353"/>
      <c r="P258" s="348"/>
    </row>
    <row r="259" spans="4:16" ht="40.15" customHeight="1" x14ac:dyDescent="0.25">
      <c r="D259" s="348"/>
      <c r="E259" s="439"/>
      <c r="F259" s="444"/>
      <c r="G259" s="350"/>
      <c r="H259" s="351"/>
      <c r="I259" s="408"/>
      <c r="J259" s="352"/>
      <c r="K259" s="406"/>
      <c r="L259" s="348"/>
      <c r="M259" s="353"/>
      <c r="N259" s="348"/>
      <c r="O259" s="353"/>
      <c r="P259" s="348"/>
    </row>
    <row r="260" spans="4:16" ht="40.15" customHeight="1" x14ac:dyDescent="0.25">
      <c r="D260" s="348"/>
      <c r="E260" s="439"/>
      <c r="F260" s="444"/>
      <c r="G260" s="350"/>
      <c r="H260" s="351"/>
      <c r="I260" s="408"/>
      <c r="J260" s="352"/>
      <c r="K260" s="406"/>
      <c r="L260" s="348"/>
      <c r="M260" s="353"/>
      <c r="N260" s="348"/>
      <c r="O260" s="353"/>
      <c r="P260" s="348"/>
    </row>
    <row r="261" spans="4:16" ht="40.15" customHeight="1" x14ac:dyDescent="0.25">
      <c r="D261" s="348"/>
      <c r="E261" s="439"/>
      <c r="F261" s="444"/>
      <c r="G261" s="350"/>
      <c r="H261" s="351"/>
      <c r="I261" s="408"/>
      <c r="J261" s="352"/>
      <c r="K261" s="406"/>
      <c r="L261" s="348"/>
      <c r="M261" s="353"/>
      <c r="N261" s="348"/>
      <c r="O261" s="353"/>
      <c r="P261" s="348"/>
    </row>
    <row r="262" spans="4:16" ht="40.15" customHeight="1" x14ac:dyDescent="0.25">
      <c r="D262" s="348"/>
      <c r="E262" s="439"/>
      <c r="F262" s="444"/>
      <c r="G262" s="350"/>
      <c r="H262" s="351"/>
      <c r="I262" s="408"/>
      <c r="J262" s="352"/>
      <c r="K262" s="406"/>
      <c r="L262" s="348"/>
      <c r="M262" s="353"/>
      <c r="N262" s="348"/>
      <c r="O262" s="353"/>
      <c r="P262" s="348"/>
    </row>
    <row r="263" spans="4:16" ht="40.15" customHeight="1" x14ac:dyDescent="0.25">
      <c r="D263" s="348"/>
      <c r="E263" s="439"/>
      <c r="F263" s="444"/>
      <c r="G263" s="350"/>
      <c r="H263" s="351"/>
      <c r="I263" s="408"/>
      <c r="J263" s="352"/>
      <c r="K263" s="406"/>
      <c r="L263" s="348"/>
      <c r="M263" s="353"/>
      <c r="N263" s="348"/>
      <c r="O263" s="353"/>
      <c r="P263" s="348"/>
    </row>
    <row r="264" spans="4:16" ht="40.15" customHeight="1" x14ac:dyDescent="0.25">
      <c r="D264" s="348"/>
      <c r="E264" s="439"/>
      <c r="F264" s="444"/>
      <c r="G264" s="350"/>
      <c r="H264" s="351"/>
      <c r="I264" s="408"/>
      <c r="J264" s="352"/>
      <c r="K264" s="406"/>
      <c r="L264" s="348"/>
      <c r="M264" s="353"/>
      <c r="N264" s="348"/>
      <c r="O264" s="353"/>
      <c r="P264" s="348"/>
    </row>
    <row r="265" spans="4:16" ht="40.15" customHeight="1" x14ac:dyDescent="0.25">
      <c r="D265" s="348"/>
      <c r="E265" s="439"/>
      <c r="F265" s="444"/>
      <c r="G265" s="350"/>
      <c r="H265" s="351"/>
      <c r="I265" s="408"/>
      <c r="J265" s="352"/>
      <c r="K265" s="406"/>
      <c r="L265" s="348"/>
      <c r="M265" s="353"/>
      <c r="N265" s="348"/>
      <c r="O265" s="353"/>
      <c r="P265" s="348"/>
    </row>
    <row r="266" spans="4:16" ht="40.15" customHeight="1" x14ac:dyDescent="0.25">
      <c r="D266" s="348"/>
      <c r="E266" s="439"/>
      <c r="F266" s="444"/>
      <c r="G266" s="350"/>
      <c r="H266" s="351"/>
      <c r="I266" s="408"/>
      <c r="J266" s="352"/>
      <c r="K266" s="406"/>
      <c r="L266" s="348"/>
      <c r="M266" s="353"/>
      <c r="N266" s="348"/>
      <c r="O266" s="353"/>
      <c r="P266" s="348"/>
    </row>
    <row r="267" spans="4:16" ht="40.15" customHeight="1" x14ac:dyDescent="0.25">
      <c r="D267" s="348"/>
      <c r="E267" s="439"/>
      <c r="F267" s="444"/>
      <c r="G267" s="350"/>
      <c r="H267" s="351"/>
      <c r="I267" s="408"/>
      <c r="J267" s="352"/>
      <c r="K267" s="406"/>
      <c r="L267" s="348"/>
      <c r="M267" s="353"/>
      <c r="N267" s="348"/>
      <c r="O267" s="353"/>
      <c r="P267" s="348"/>
    </row>
    <row r="268" spans="4:16" ht="40.15" customHeight="1" x14ac:dyDescent="0.25">
      <c r="D268" s="348"/>
      <c r="E268" s="439"/>
      <c r="F268" s="444"/>
      <c r="G268" s="350"/>
      <c r="H268" s="351"/>
      <c r="I268" s="408"/>
      <c r="J268" s="352"/>
      <c r="K268" s="406"/>
      <c r="L268" s="348"/>
      <c r="M268" s="353"/>
      <c r="N268" s="348"/>
      <c r="O268" s="353"/>
      <c r="P268" s="348"/>
    </row>
    <row r="269" spans="4:16" ht="40.15" customHeight="1" x14ac:dyDescent="0.25">
      <c r="D269" s="348"/>
      <c r="E269" s="439"/>
      <c r="F269" s="444"/>
      <c r="G269" s="350"/>
      <c r="H269" s="351"/>
      <c r="I269" s="408"/>
      <c r="J269" s="352"/>
      <c r="K269" s="406"/>
      <c r="L269" s="348"/>
      <c r="M269" s="353"/>
      <c r="N269" s="348"/>
      <c r="O269" s="353"/>
      <c r="P269" s="348"/>
    </row>
    <row r="270" spans="4:16" ht="40.15" customHeight="1" x14ac:dyDescent="0.25">
      <c r="D270" s="348"/>
      <c r="E270" s="439"/>
      <c r="F270" s="444"/>
      <c r="G270" s="350"/>
      <c r="H270" s="351"/>
      <c r="I270" s="408"/>
      <c r="J270" s="352"/>
      <c r="K270" s="406"/>
      <c r="L270" s="348"/>
      <c r="M270" s="353"/>
      <c r="N270" s="348"/>
      <c r="O270" s="353"/>
      <c r="P270" s="348"/>
    </row>
    <row r="271" spans="4:16" ht="40.15" customHeight="1" x14ac:dyDescent="0.25">
      <c r="D271" s="348"/>
      <c r="E271" s="439"/>
      <c r="F271" s="444"/>
      <c r="G271" s="350"/>
      <c r="H271" s="351"/>
      <c r="I271" s="408"/>
      <c r="J271" s="352"/>
      <c r="K271" s="406"/>
      <c r="L271" s="348"/>
      <c r="M271" s="353"/>
      <c r="N271" s="348"/>
      <c r="O271" s="353"/>
      <c r="P271" s="348"/>
    </row>
    <row r="272" spans="4:16" ht="40.15" customHeight="1" x14ac:dyDescent="0.25">
      <c r="D272" s="348"/>
      <c r="E272" s="439"/>
      <c r="F272" s="444"/>
      <c r="G272" s="350"/>
      <c r="H272" s="351"/>
      <c r="I272" s="408"/>
      <c r="J272" s="352"/>
      <c r="K272" s="406"/>
      <c r="L272" s="348"/>
      <c r="M272" s="353"/>
      <c r="N272" s="348"/>
      <c r="O272" s="353"/>
      <c r="P272" s="348"/>
    </row>
    <row r="273" spans="4:16" ht="40.15" customHeight="1" x14ac:dyDescent="0.25">
      <c r="D273" s="348"/>
      <c r="E273" s="439"/>
      <c r="F273" s="444"/>
      <c r="G273" s="350"/>
      <c r="H273" s="351"/>
      <c r="I273" s="408"/>
      <c r="J273" s="352"/>
      <c r="K273" s="406"/>
      <c r="L273" s="348"/>
      <c r="M273" s="353"/>
      <c r="N273" s="348"/>
      <c r="O273" s="353"/>
      <c r="P273" s="348"/>
    </row>
    <row r="274" spans="4:16" ht="40.15" customHeight="1" x14ac:dyDescent="0.25">
      <c r="D274" s="348"/>
      <c r="E274" s="439"/>
      <c r="F274" s="444"/>
      <c r="G274" s="350"/>
      <c r="H274" s="351"/>
      <c r="I274" s="408"/>
      <c r="J274" s="352"/>
      <c r="K274" s="406"/>
      <c r="L274" s="348"/>
      <c r="M274" s="353"/>
      <c r="N274" s="348"/>
      <c r="O274" s="353"/>
      <c r="P274" s="348"/>
    </row>
    <row r="275" spans="4:16" ht="40.15" customHeight="1" x14ac:dyDescent="0.25">
      <c r="D275" s="348"/>
      <c r="E275" s="439"/>
      <c r="F275" s="444"/>
      <c r="G275" s="350"/>
      <c r="H275" s="351"/>
      <c r="I275" s="408"/>
      <c r="J275" s="352"/>
      <c r="K275" s="406"/>
      <c r="L275" s="348"/>
      <c r="M275" s="353"/>
      <c r="N275" s="348"/>
      <c r="O275" s="353"/>
      <c r="P275" s="348"/>
    </row>
    <row r="276" spans="4:16" ht="40.15" customHeight="1" x14ac:dyDescent="0.25">
      <c r="D276" s="348"/>
      <c r="E276" s="439"/>
      <c r="F276" s="444"/>
      <c r="G276" s="350"/>
      <c r="H276" s="351"/>
      <c r="I276" s="408"/>
      <c r="J276" s="352"/>
      <c r="K276" s="406"/>
      <c r="L276" s="348"/>
      <c r="M276" s="353"/>
      <c r="N276" s="348"/>
      <c r="O276" s="353"/>
      <c r="P276" s="348"/>
    </row>
    <row r="277" spans="4:16" ht="40.15" customHeight="1" x14ac:dyDescent="0.25">
      <c r="D277" s="348"/>
      <c r="E277" s="439"/>
      <c r="F277" s="444"/>
      <c r="G277" s="350"/>
      <c r="H277" s="351"/>
      <c r="I277" s="408"/>
      <c r="J277" s="352"/>
      <c r="K277" s="406"/>
      <c r="L277" s="348"/>
      <c r="M277" s="353"/>
      <c r="N277" s="348"/>
      <c r="O277" s="353"/>
      <c r="P277" s="348"/>
    </row>
    <row r="278" spans="4:16" ht="40.15" customHeight="1" x14ac:dyDescent="0.25">
      <c r="D278" s="348"/>
      <c r="E278" s="439"/>
      <c r="F278" s="444"/>
      <c r="G278" s="350"/>
      <c r="H278" s="351"/>
      <c r="I278" s="408"/>
      <c r="J278" s="352"/>
      <c r="K278" s="406"/>
      <c r="L278" s="348"/>
      <c r="M278" s="353"/>
      <c r="N278" s="348"/>
      <c r="O278" s="353"/>
      <c r="P278" s="348"/>
    </row>
    <row r="279" spans="4:16" ht="40.15" customHeight="1" x14ac:dyDescent="0.25">
      <c r="D279" s="348"/>
      <c r="E279" s="439"/>
      <c r="F279" s="444"/>
      <c r="G279" s="350"/>
      <c r="H279" s="351"/>
      <c r="I279" s="408"/>
      <c r="J279" s="352"/>
      <c r="K279" s="406"/>
      <c r="L279" s="348"/>
      <c r="M279" s="353"/>
      <c r="N279" s="348"/>
      <c r="O279" s="353"/>
      <c r="P279" s="348"/>
    </row>
    <row r="280" spans="4:16" ht="40.15" customHeight="1" x14ac:dyDescent="0.25">
      <c r="D280" s="348"/>
      <c r="E280" s="439"/>
      <c r="F280" s="444"/>
      <c r="G280" s="350"/>
      <c r="H280" s="351"/>
      <c r="I280" s="408"/>
      <c r="J280" s="352"/>
      <c r="K280" s="406"/>
      <c r="L280" s="348"/>
      <c r="M280" s="353"/>
      <c r="N280" s="348"/>
      <c r="O280" s="353"/>
      <c r="P280" s="348"/>
    </row>
    <row r="281" spans="4:16" ht="40.15" customHeight="1" x14ac:dyDescent="0.25">
      <c r="D281" s="348"/>
      <c r="E281" s="439"/>
      <c r="F281" s="444"/>
      <c r="G281" s="350"/>
      <c r="H281" s="351"/>
      <c r="I281" s="408"/>
      <c r="J281" s="352"/>
      <c r="K281" s="406"/>
      <c r="L281" s="348"/>
      <c r="M281" s="353"/>
      <c r="N281" s="348"/>
      <c r="O281" s="353"/>
      <c r="P281" s="348"/>
    </row>
    <row r="282" spans="4:16" ht="40.15" customHeight="1" x14ac:dyDescent="0.25">
      <c r="D282" s="348"/>
      <c r="E282" s="439"/>
      <c r="F282" s="444"/>
      <c r="G282" s="350"/>
      <c r="H282" s="351"/>
      <c r="I282" s="408"/>
      <c r="J282" s="352"/>
      <c r="K282" s="406"/>
      <c r="L282" s="348"/>
      <c r="M282" s="353"/>
      <c r="N282" s="348"/>
      <c r="O282" s="353"/>
      <c r="P282" s="348"/>
    </row>
    <row r="283" spans="4:16" ht="40.15" customHeight="1" x14ac:dyDescent="0.25">
      <c r="D283" s="348"/>
      <c r="E283" s="439"/>
      <c r="F283" s="444"/>
      <c r="G283" s="350"/>
      <c r="H283" s="351"/>
      <c r="I283" s="408"/>
      <c r="J283" s="352"/>
      <c r="K283" s="406"/>
      <c r="L283" s="348"/>
      <c r="M283" s="353"/>
      <c r="N283" s="348"/>
      <c r="O283" s="353"/>
      <c r="P283" s="348"/>
    </row>
    <row r="284" spans="4:16" ht="40.15" customHeight="1" x14ac:dyDescent="0.25">
      <c r="D284" s="348"/>
      <c r="E284" s="439"/>
      <c r="F284" s="444"/>
      <c r="G284" s="350"/>
      <c r="H284" s="351"/>
      <c r="I284" s="408"/>
      <c r="J284" s="352"/>
      <c r="K284" s="406"/>
      <c r="L284" s="348"/>
      <c r="M284" s="353"/>
      <c r="N284" s="348"/>
      <c r="O284" s="353"/>
      <c r="P284" s="348"/>
    </row>
    <row r="285" spans="4:16" ht="40.15" customHeight="1" x14ac:dyDescent="0.25">
      <c r="D285" s="348"/>
      <c r="E285" s="439"/>
      <c r="F285" s="444"/>
      <c r="G285" s="350"/>
      <c r="H285" s="351"/>
      <c r="I285" s="408"/>
      <c r="J285" s="352"/>
      <c r="K285" s="406"/>
      <c r="L285" s="348"/>
      <c r="M285" s="353"/>
      <c r="N285" s="348"/>
      <c r="O285" s="353"/>
      <c r="P285" s="348"/>
    </row>
    <row r="286" spans="4:16" ht="40.15" customHeight="1" x14ac:dyDescent="0.25">
      <c r="D286" s="348"/>
      <c r="E286" s="439"/>
      <c r="F286" s="444"/>
      <c r="G286" s="350"/>
      <c r="H286" s="351"/>
      <c r="I286" s="408"/>
      <c r="J286" s="352"/>
      <c r="K286" s="406"/>
      <c r="L286" s="348"/>
      <c r="M286" s="353"/>
      <c r="N286" s="348"/>
      <c r="O286" s="353"/>
      <c r="P286" s="348"/>
    </row>
    <row r="287" spans="4:16" ht="40.15" customHeight="1" x14ac:dyDescent="0.25">
      <c r="D287" s="348"/>
      <c r="E287" s="439"/>
      <c r="F287" s="444"/>
      <c r="G287" s="350"/>
      <c r="H287" s="351"/>
      <c r="I287" s="408"/>
      <c r="J287" s="352"/>
      <c r="K287" s="406"/>
      <c r="L287" s="348"/>
      <c r="M287" s="353"/>
      <c r="N287" s="348"/>
      <c r="O287" s="353"/>
      <c r="P287" s="348"/>
    </row>
    <row r="288" spans="4:16" ht="40.15" customHeight="1" x14ac:dyDescent="0.25">
      <c r="D288" s="348"/>
      <c r="E288" s="439"/>
      <c r="F288" s="444"/>
      <c r="G288" s="350"/>
      <c r="H288" s="351"/>
      <c r="I288" s="408"/>
      <c r="J288" s="352"/>
      <c r="K288" s="406"/>
      <c r="L288" s="348"/>
      <c r="M288" s="353"/>
      <c r="N288" s="348"/>
      <c r="O288" s="353"/>
      <c r="P288" s="348"/>
    </row>
    <row r="289" spans="4:16" ht="40.15" customHeight="1" x14ac:dyDescent="0.25">
      <c r="D289" s="348"/>
      <c r="E289" s="439"/>
      <c r="F289" s="444"/>
      <c r="G289" s="350"/>
      <c r="H289" s="351"/>
      <c r="I289" s="408"/>
      <c r="J289" s="352"/>
      <c r="K289" s="406"/>
      <c r="L289" s="348"/>
      <c r="M289" s="353"/>
      <c r="N289" s="348"/>
      <c r="O289" s="353"/>
      <c r="P289" s="348"/>
    </row>
    <row r="290" spans="4:16" ht="40.15" customHeight="1" x14ac:dyDescent="0.25">
      <c r="D290" s="348"/>
      <c r="E290" s="439"/>
      <c r="F290" s="444"/>
      <c r="G290" s="350"/>
      <c r="H290" s="351"/>
      <c r="I290" s="408"/>
      <c r="J290" s="352"/>
      <c r="K290" s="406"/>
      <c r="L290" s="348"/>
      <c r="M290" s="353"/>
      <c r="N290" s="348"/>
      <c r="O290" s="353"/>
      <c r="P290" s="348"/>
    </row>
    <row r="291" spans="4:16" ht="40.15" customHeight="1" x14ac:dyDescent="0.25">
      <c r="D291" s="348"/>
      <c r="E291" s="439"/>
      <c r="F291" s="444"/>
      <c r="G291" s="350"/>
      <c r="H291" s="351"/>
      <c r="I291" s="408"/>
      <c r="J291" s="352"/>
      <c r="K291" s="406"/>
      <c r="L291" s="348"/>
      <c r="M291" s="353"/>
      <c r="N291" s="348"/>
      <c r="O291" s="353"/>
      <c r="P291" s="348"/>
    </row>
    <row r="292" spans="4:16" ht="40.15" customHeight="1" x14ac:dyDescent="0.25">
      <c r="D292" s="348"/>
      <c r="E292" s="439"/>
      <c r="F292" s="444"/>
      <c r="G292" s="350"/>
      <c r="H292" s="351"/>
      <c r="I292" s="408"/>
      <c r="J292" s="352"/>
      <c r="K292" s="406"/>
      <c r="L292" s="348"/>
      <c r="M292" s="353"/>
      <c r="N292" s="348"/>
      <c r="O292" s="353"/>
      <c r="P292" s="348"/>
    </row>
    <row r="293" spans="4:16" ht="40.15" customHeight="1" x14ac:dyDescent="0.25">
      <c r="D293" s="348"/>
      <c r="E293" s="439"/>
      <c r="F293" s="444"/>
      <c r="G293" s="350"/>
      <c r="H293" s="351"/>
      <c r="I293" s="408"/>
      <c r="J293" s="352"/>
      <c r="K293" s="406"/>
      <c r="L293" s="348"/>
      <c r="M293" s="353"/>
      <c r="N293" s="348"/>
      <c r="O293" s="353"/>
      <c r="P293" s="348"/>
    </row>
    <row r="294" spans="4:16" ht="40.15" customHeight="1" x14ac:dyDescent="0.25">
      <c r="D294" s="348"/>
      <c r="E294" s="439"/>
      <c r="F294" s="444"/>
      <c r="G294" s="350"/>
      <c r="H294" s="351"/>
      <c r="I294" s="408"/>
      <c r="J294" s="352"/>
      <c r="K294" s="406"/>
      <c r="L294" s="348"/>
      <c r="M294" s="353"/>
      <c r="N294" s="348"/>
      <c r="O294" s="353"/>
      <c r="P294" s="348"/>
    </row>
    <row r="295" spans="4:16" ht="40.15" customHeight="1" x14ac:dyDescent="0.25">
      <c r="D295" s="348"/>
      <c r="E295" s="439"/>
      <c r="F295" s="444"/>
      <c r="G295" s="350"/>
      <c r="H295" s="351"/>
      <c r="I295" s="408"/>
      <c r="J295" s="352"/>
      <c r="K295" s="406"/>
      <c r="L295" s="348"/>
      <c r="M295" s="353"/>
      <c r="N295" s="348"/>
      <c r="O295" s="353"/>
      <c r="P295" s="348"/>
    </row>
    <row r="296" spans="4:16" ht="40.15" customHeight="1" x14ac:dyDescent="0.25">
      <c r="D296" s="348"/>
      <c r="E296" s="439"/>
      <c r="F296" s="444"/>
      <c r="G296" s="350"/>
      <c r="H296" s="351"/>
      <c r="I296" s="408"/>
      <c r="J296" s="352"/>
      <c r="K296" s="406"/>
      <c r="L296" s="348"/>
      <c r="M296" s="353"/>
      <c r="N296" s="348"/>
      <c r="O296" s="353"/>
      <c r="P296" s="348"/>
    </row>
    <row r="297" spans="4:16" ht="40.15" customHeight="1" x14ac:dyDescent="0.25">
      <c r="D297" s="348"/>
      <c r="E297" s="439"/>
      <c r="F297" s="444"/>
      <c r="G297" s="350"/>
      <c r="H297" s="351"/>
      <c r="I297" s="408"/>
      <c r="J297" s="352"/>
      <c r="K297" s="406"/>
      <c r="L297" s="348"/>
      <c r="M297" s="353"/>
      <c r="N297" s="348"/>
      <c r="O297" s="353"/>
      <c r="P297" s="348"/>
    </row>
    <row r="298" spans="4:16" ht="40.15" customHeight="1" x14ac:dyDescent="0.25">
      <c r="D298" s="348"/>
      <c r="E298" s="439"/>
      <c r="F298" s="444"/>
      <c r="G298" s="350"/>
      <c r="H298" s="351"/>
      <c r="I298" s="408"/>
      <c r="J298" s="352"/>
      <c r="K298" s="406"/>
      <c r="L298" s="348"/>
      <c r="M298" s="353"/>
      <c r="N298" s="348"/>
      <c r="O298" s="353"/>
      <c r="P298" s="348"/>
    </row>
    <row r="299" spans="4:16" ht="40.15" customHeight="1" x14ac:dyDescent="0.25">
      <c r="D299" s="348"/>
      <c r="E299" s="439"/>
      <c r="F299" s="444"/>
      <c r="G299" s="350"/>
      <c r="H299" s="351"/>
      <c r="I299" s="408"/>
      <c r="J299" s="352"/>
      <c r="K299" s="406"/>
      <c r="L299" s="348"/>
      <c r="M299" s="353"/>
      <c r="N299" s="348"/>
      <c r="O299" s="353"/>
      <c r="P299" s="348"/>
    </row>
    <row r="300" spans="4:16" ht="40.15" customHeight="1" x14ac:dyDescent="0.25">
      <c r="D300" s="348"/>
      <c r="E300" s="439"/>
      <c r="F300" s="444"/>
      <c r="G300" s="350"/>
      <c r="H300" s="351"/>
      <c r="I300" s="408"/>
      <c r="J300" s="352"/>
      <c r="K300" s="406"/>
      <c r="L300" s="348"/>
      <c r="M300" s="353"/>
      <c r="N300" s="348"/>
      <c r="O300" s="353"/>
      <c r="P300" s="348"/>
    </row>
    <row r="301" spans="4:16" ht="40.15" customHeight="1" x14ac:dyDescent="0.25">
      <c r="D301" s="348"/>
      <c r="E301" s="439"/>
      <c r="F301" s="444"/>
      <c r="G301" s="350"/>
      <c r="H301" s="351"/>
      <c r="I301" s="408"/>
      <c r="J301" s="352"/>
      <c r="K301" s="406"/>
      <c r="L301" s="348"/>
      <c r="M301" s="353"/>
      <c r="N301" s="348"/>
      <c r="O301" s="353"/>
      <c r="P301" s="348"/>
    </row>
    <row r="302" spans="4:16" ht="40.15" customHeight="1" x14ac:dyDescent="0.25">
      <c r="D302" s="348"/>
      <c r="E302" s="439"/>
      <c r="F302" s="444"/>
      <c r="G302" s="350"/>
      <c r="H302" s="351"/>
      <c r="I302" s="408"/>
      <c r="J302" s="352"/>
      <c r="K302" s="406"/>
      <c r="L302" s="348"/>
      <c r="M302" s="353"/>
      <c r="N302" s="348"/>
      <c r="O302" s="353"/>
      <c r="P302" s="348"/>
    </row>
    <row r="303" spans="4:16" ht="40.15" customHeight="1" x14ac:dyDescent="0.25">
      <c r="D303" s="348"/>
      <c r="E303" s="439"/>
      <c r="F303" s="444"/>
      <c r="G303" s="350"/>
      <c r="H303" s="351"/>
      <c r="I303" s="408"/>
      <c r="J303" s="352"/>
      <c r="K303" s="406"/>
      <c r="L303" s="348"/>
      <c r="M303" s="353"/>
      <c r="N303" s="348"/>
      <c r="O303" s="353"/>
      <c r="P303" s="348"/>
    </row>
    <row r="304" spans="4:16" ht="40.15" customHeight="1" x14ac:dyDescent="0.25">
      <c r="D304" s="348"/>
      <c r="E304" s="439"/>
      <c r="F304" s="444"/>
      <c r="G304" s="350"/>
      <c r="H304" s="351"/>
      <c r="I304" s="408"/>
      <c r="J304" s="352"/>
      <c r="K304" s="406"/>
      <c r="L304" s="348"/>
      <c r="M304" s="353"/>
      <c r="N304" s="348"/>
      <c r="O304" s="353"/>
      <c r="P304" s="348"/>
    </row>
    <row r="305" spans="4:16" ht="40.15" customHeight="1" x14ac:dyDescent="0.25">
      <c r="D305" s="348"/>
      <c r="E305" s="439"/>
      <c r="F305" s="444"/>
      <c r="G305" s="350"/>
      <c r="H305" s="351"/>
      <c r="I305" s="408"/>
      <c r="J305" s="352"/>
      <c r="K305" s="406"/>
      <c r="L305" s="348"/>
      <c r="M305" s="353"/>
      <c r="N305" s="348"/>
      <c r="O305" s="353"/>
      <c r="P305" s="348"/>
    </row>
    <row r="306" spans="4:16" ht="40.15" customHeight="1" x14ac:dyDescent="0.25">
      <c r="D306" s="348"/>
      <c r="E306" s="439"/>
      <c r="F306" s="444"/>
      <c r="G306" s="350"/>
      <c r="H306" s="351"/>
      <c r="I306" s="408"/>
      <c r="J306" s="352"/>
      <c r="K306" s="406"/>
      <c r="L306" s="348"/>
      <c r="M306" s="353"/>
      <c r="N306" s="348"/>
      <c r="O306" s="353"/>
      <c r="P306" s="348"/>
    </row>
    <row r="307" spans="4:16" ht="40.15" customHeight="1" x14ac:dyDescent="0.25">
      <c r="D307" s="348"/>
      <c r="E307" s="439"/>
      <c r="F307" s="444"/>
      <c r="G307" s="350"/>
      <c r="H307" s="351"/>
      <c r="I307" s="408"/>
      <c r="J307" s="352"/>
      <c r="K307" s="406"/>
      <c r="L307" s="348"/>
      <c r="M307" s="353"/>
      <c r="N307" s="348"/>
      <c r="O307" s="353"/>
      <c r="P307" s="348"/>
    </row>
    <row r="308" spans="4:16" ht="40.15" customHeight="1" x14ac:dyDescent="0.25">
      <c r="D308" s="348"/>
      <c r="E308" s="439"/>
      <c r="F308" s="444"/>
      <c r="G308" s="350"/>
      <c r="H308" s="351"/>
      <c r="I308" s="408"/>
      <c r="J308" s="352"/>
      <c r="K308" s="406"/>
      <c r="L308" s="348"/>
      <c r="M308" s="353"/>
      <c r="N308" s="348"/>
      <c r="O308" s="353"/>
      <c r="P308" s="348"/>
    </row>
    <row r="309" spans="4:16" ht="40.15" customHeight="1" x14ac:dyDescent="0.25">
      <c r="D309" s="348"/>
      <c r="E309" s="439"/>
      <c r="F309" s="444"/>
      <c r="G309" s="350"/>
      <c r="H309" s="351"/>
      <c r="I309" s="408"/>
      <c r="J309" s="352"/>
      <c r="K309" s="406"/>
      <c r="L309" s="348"/>
      <c r="M309" s="353"/>
      <c r="N309" s="348"/>
      <c r="O309" s="353"/>
      <c r="P309" s="348"/>
    </row>
    <row r="310" spans="4:16" ht="40.15" customHeight="1" x14ac:dyDescent="0.25">
      <c r="D310" s="348"/>
      <c r="E310" s="439"/>
      <c r="F310" s="444"/>
      <c r="G310" s="350"/>
      <c r="H310" s="351"/>
      <c r="I310" s="408"/>
      <c r="J310" s="352"/>
      <c r="K310" s="406"/>
      <c r="L310" s="348"/>
      <c r="M310" s="353"/>
      <c r="N310" s="348"/>
      <c r="O310" s="353"/>
      <c r="P310" s="348"/>
    </row>
    <row r="311" spans="4:16" ht="40.15" customHeight="1" x14ac:dyDescent="0.25">
      <c r="D311" s="348"/>
      <c r="E311" s="439"/>
      <c r="F311" s="444"/>
      <c r="G311" s="350"/>
      <c r="H311" s="351"/>
      <c r="I311" s="408"/>
      <c r="J311" s="352"/>
      <c r="K311" s="406"/>
      <c r="L311" s="348"/>
      <c r="M311" s="353"/>
      <c r="N311" s="348"/>
      <c r="O311" s="353"/>
      <c r="P311" s="348"/>
    </row>
    <row r="312" spans="4:16" ht="40.15" customHeight="1" x14ac:dyDescent="0.25">
      <c r="D312" s="348"/>
      <c r="E312" s="439"/>
      <c r="F312" s="444"/>
      <c r="G312" s="350"/>
      <c r="H312" s="351"/>
      <c r="I312" s="408"/>
      <c r="J312" s="352"/>
      <c r="K312" s="406"/>
      <c r="L312" s="348"/>
      <c r="M312" s="353"/>
      <c r="N312" s="348"/>
      <c r="O312" s="353"/>
      <c r="P312" s="348"/>
    </row>
    <row r="313" spans="4:16" ht="40.15" customHeight="1" x14ac:dyDescent="0.25">
      <c r="D313" s="348"/>
      <c r="E313" s="439"/>
      <c r="F313" s="444"/>
      <c r="G313" s="350"/>
      <c r="H313" s="351"/>
      <c r="I313" s="408"/>
      <c r="J313" s="352"/>
      <c r="K313" s="406"/>
      <c r="L313" s="348"/>
      <c r="M313" s="353"/>
      <c r="N313" s="348"/>
      <c r="O313" s="353"/>
      <c r="P313" s="348"/>
    </row>
    <row r="314" spans="4:16" ht="40.15" customHeight="1" x14ac:dyDescent="0.25">
      <c r="D314" s="348"/>
      <c r="E314" s="439"/>
      <c r="F314" s="444"/>
      <c r="G314" s="350"/>
      <c r="H314" s="351"/>
      <c r="I314" s="408"/>
      <c r="J314" s="352"/>
      <c r="K314" s="406"/>
      <c r="L314" s="348"/>
      <c r="M314" s="353"/>
      <c r="N314" s="348"/>
      <c r="O314" s="353"/>
      <c r="P314" s="348"/>
    </row>
    <row r="315" spans="4:16" ht="40.15" customHeight="1" x14ac:dyDescent="0.25">
      <c r="D315" s="348"/>
      <c r="E315" s="439"/>
      <c r="F315" s="444"/>
      <c r="G315" s="350"/>
      <c r="H315" s="351"/>
      <c r="I315" s="408"/>
      <c r="J315" s="352"/>
      <c r="K315" s="406"/>
      <c r="L315" s="348"/>
      <c r="M315" s="353"/>
      <c r="N315" s="348"/>
      <c r="O315" s="353"/>
      <c r="P315" s="348"/>
    </row>
    <row r="316" spans="4:16" ht="40.15" customHeight="1" x14ac:dyDescent="0.25">
      <c r="D316" s="348"/>
      <c r="E316" s="439"/>
      <c r="F316" s="444"/>
      <c r="G316" s="350"/>
      <c r="H316" s="351"/>
      <c r="I316" s="408"/>
      <c r="J316" s="352"/>
      <c r="K316" s="406"/>
      <c r="L316" s="348"/>
      <c r="M316" s="353"/>
      <c r="N316" s="348"/>
      <c r="O316" s="353"/>
      <c r="P316" s="348"/>
    </row>
    <row r="317" spans="4:16" ht="40.15" customHeight="1" x14ac:dyDescent="0.25">
      <c r="D317" s="348"/>
      <c r="E317" s="439"/>
      <c r="F317" s="444"/>
      <c r="G317" s="350"/>
      <c r="H317" s="351"/>
      <c r="I317" s="408"/>
      <c r="J317" s="352"/>
      <c r="K317" s="406"/>
      <c r="L317" s="348"/>
      <c r="M317" s="353"/>
      <c r="N317" s="348"/>
      <c r="O317" s="353"/>
      <c r="P317" s="348"/>
    </row>
    <row r="318" spans="4:16" ht="40.15" customHeight="1" x14ac:dyDescent="0.25">
      <c r="D318" s="348"/>
      <c r="E318" s="439"/>
      <c r="F318" s="444"/>
      <c r="G318" s="350"/>
      <c r="H318" s="351"/>
      <c r="I318" s="408"/>
      <c r="J318" s="352"/>
      <c r="K318" s="406"/>
      <c r="L318" s="348"/>
      <c r="M318" s="353"/>
      <c r="N318" s="348"/>
      <c r="O318" s="353"/>
      <c r="P318" s="348"/>
    </row>
    <row r="319" spans="4:16" ht="40.15" customHeight="1" x14ac:dyDescent="0.25">
      <c r="D319" s="348"/>
      <c r="E319" s="439"/>
      <c r="F319" s="444"/>
      <c r="G319" s="350"/>
      <c r="H319" s="351"/>
      <c r="I319" s="408"/>
      <c r="J319" s="352"/>
      <c r="K319" s="406"/>
      <c r="L319" s="348"/>
      <c r="M319" s="353"/>
      <c r="N319" s="348"/>
      <c r="O319" s="353"/>
      <c r="P319" s="348"/>
    </row>
    <row r="320" spans="4:16" ht="40.15" customHeight="1" x14ac:dyDescent="0.25">
      <c r="D320" s="348"/>
      <c r="E320" s="439"/>
      <c r="F320" s="444"/>
      <c r="G320" s="350"/>
      <c r="H320" s="351"/>
      <c r="I320" s="408"/>
      <c r="J320" s="352"/>
      <c r="K320" s="406"/>
      <c r="L320" s="348"/>
      <c r="M320" s="353"/>
      <c r="N320" s="348"/>
      <c r="O320" s="353"/>
      <c r="P320" s="348"/>
    </row>
    <row r="321" spans="4:16" ht="40.15" customHeight="1" x14ac:dyDescent="0.25">
      <c r="D321" s="348"/>
      <c r="E321" s="439"/>
      <c r="F321" s="444"/>
      <c r="G321" s="350"/>
      <c r="H321" s="351"/>
      <c r="I321" s="408"/>
      <c r="J321" s="352"/>
      <c r="K321" s="406"/>
      <c r="L321" s="348"/>
      <c r="M321" s="353"/>
      <c r="N321" s="348"/>
      <c r="O321" s="353"/>
      <c r="P321" s="348"/>
    </row>
    <row r="322" spans="4:16" ht="40.15" customHeight="1" x14ac:dyDescent="0.25">
      <c r="D322" s="348"/>
      <c r="E322" s="439"/>
      <c r="F322" s="444"/>
      <c r="G322" s="350"/>
      <c r="H322" s="351"/>
      <c r="I322" s="408"/>
      <c r="J322" s="352"/>
      <c r="K322" s="406"/>
      <c r="L322" s="348"/>
      <c r="M322" s="353"/>
      <c r="N322" s="348"/>
      <c r="O322" s="353"/>
      <c r="P322" s="348"/>
    </row>
    <row r="323" spans="4:16" ht="40.15" customHeight="1" x14ac:dyDescent="0.25">
      <c r="D323" s="348"/>
      <c r="E323" s="439"/>
      <c r="F323" s="444"/>
      <c r="G323" s="350"/>
      <c r="H323" s="351"/>
      <c r="I323" s="408"/>
      <c r="J323" s="352"/>
      <c r="K323" s="406"/>
      <c r="L323" s="348"/>
      <c r="M323" s="353"/>
      <c r="N323" s="348"/>
      <c r="O323" s="353"/>
      <c r="P323" s="348"/>
    </row>
    <row r="324" spans="4:16" ht="40.15" customHeight="1" x14ac:dyDescent="0.25">
      <c r="D324" s="348"/>
      <c r="E324" s="439"/>
      <c r="F324" s="444"/>
      <c r="G324" s="350"/>
      <c r="H324" s="351"/>
      <c r="I324" s="408"/>
      <c r="J324" s="352"/>
      <c r="K324" s="406"/>
      <c r="L324" s="348"/>
      <c r="M324" s="353"/>
      <c r="N324" s="348"/>
      <c r="O324" s="353"/>
      <c r="P324" s="348"/>
    </row>
    <row r="325" spans="4:16" ht="40.15" customHeight="1" x14ac:dyDescent="0.25">
      <c r="D325" s="348"/>
      <c r="E325" s="439"/>
      <c r="F325" s="444"/>
      <c r="G325" s="350"/>
      <c r="H325" s="351"/>
      <c r="I325" s="408"/>
      <c r="J325" s="352"/>
      <c r="K325" s="406"/>
      <c r="L325" s="348"/>
      <c r="M325" s="353"/>
      <c r="N325" s="348"/>
      <c r="O325" s="353"/>
      <c r="P325" s="348"/>
    </row>
    <row r="326" spans="4:16" ht="40.15" customHeight="1" x14ac:dyDescent="0.25">
      <c r="D326" s="348"/>
      <c r="E326" s="439"/>
      <c r="F326" s="444"/>
      <c r="G326" s="350"/>
      <c r="H326" s="351"/>
      <c r="I326" s="408"/>
      <c r="J326" s="352"/>
      <c r="K326" s="406"/>
      <c r="L326" s="348"/>
      <c r="M326" s="353"/>
      <c r="N326" s="348"/>
      <c r="O326" s="353"/>
      <c r="P326" s="348"/>
    </row>
    <row r="327" spans="4:16" ht="40.15" customHeight="1" x14ac:dyDescent="0.25">
      <c r="D327" s="348"/>
      <c r="E327" s="439"/>
      <c r="F327" s="444"/>
      <c r="G327" s="350"/>
      <c r="H327" s="351"/>
      <c r="I327" s="408"/>
      <c r="J327" s="352"/>
      <c r="K327" s="406"/>
      <c r="L327" s="348"/>
      <c r="M327" s="353"/>
      <c r="N327" s="348"/>
      <c r="O327" s="353"/>
      <c r="P327" s="348"/>
    </row>
    <row r="328" spans="4:16" ht="40.15" customHeight="1" x14ac:dyDescent="0.25">
      <c r="D328" s="348"/>
      <c r="E328" s="439"/>
      <c r="F328" s="444"/>
      <c r="G328" s="350"/>
      <c r="H328" s="351"/>
      <c r="I328" s="408"/>
      <c r="J328" s="352"/>
      <c r="K328" s="406"/>
      <c r="L328" s="348"/>
      <c r="M328" s="353"/>
      <c r="N328" s="348"/>
      <c r="O328" s="353"/>
      <c r="P328" s="348"/>
    </row>
    <row r="329" spans="4:16" ht="40.15" customHeight="1" x14ac:dyDescent="0.25">
      <c r="D329" s="348"/>
      <c r="E329" s="439"/>
      <c r="F329" s="444"/>
      <c r="G329" s="350"/>
      <c r="H329" s="351"/>
      <c r="I329" s="408"/>
      <c r="J329" s="352"/>
      <c r="K329" s="406"/>
      <c r="L329" s="348"/>
      <c r="M329" s="353"/>
      <c r="N329" s="348"/>
      <c r="O329" s="353"/>
      <c r="P329" s="348"/>
    </row>
    <row r="330" spans="4:16" ht="40.15" customHeight="1" x14ac:dyDescent="0.25">
      <c r="D330" s="348"/>
      <c r="E330" s="439"/>
      <c r="F330" s="444"/>
      <c r="G330" s="350"/>
      <c r="H330" s="351"/>
      <c r="I330" s="408"/>
      <c r="J330" s="352"/>
      <c r="K330" s="406"/>
      <c r="L330" s="348"/>
      <c r="M330" s="353"/>
      <c r="N330" s="348"/>
      <c r="O330" s="353"/>
      <c r="P330" s="348"/>
    </row>
    <row r="331" spans="4:16" ht="40.15" customHeight="1" x14ac:dyDescent="0.25">
      <c r="D331" s="348"/>
      <c r="E331" s="439"/>
      <c r="F331" s="444"/>
      <c r="G331" s="350"/>
      <c r="H331" s="351"/>
      <c r="I331" s="408"/>
      <c r="J331" s="352"/>
      <c r="K331" s="406"/>
      <c r="L331" s="348"/>
      <c r="M331" s="353"/>
      <c r="N331" s="348"/>
      <c r="O331" s="353"/>
      <c r="P331" s="348"/>
    </row>
    <row r="332" spans="4:16" ht="40.15" customHeight="1" x14ac:dyDescent="0.25">
      <c r="D332" s="348"/>
      <c r="E332" s="439"/>
      <c r="F332" s="444"/>
      <c r="G332" s="350"/>
      <c r="H332" s="351"/>
      <c r="I332" s="408"/>
      <c r="J332" s="352"/>
      <c r="K332" s="406"/>
      <c r="L332" s="348"/>
      <c r="M332" s="353"/>
      <c r="N332" s="348"/>
      <c r="O332" s="353"/>
      <c r="P332" s="348"/>
    </row>
    <row r="333" spans="4:16" ht="40.15" customHeight="1" x14ac:dyDescent="0.25">
      <c r="D333" s="348"/>
      <c r="E333" s="439"/>
      <c r="F333" s="444"/>
      <c r="G333" s="350"/>
      <c r="H333" s="351"/>
      <c r="I333" s="408"/>
      <c r="J333" s="352"/>
      <c r="K333" s="406"/>
      <c r="L333" s="348"/>
      <c r="M333" s="353"/>
      <c r="N333" s="348"/>
      <c r="O333" s="353"/>
      <c r="P333" s="348"/>
    </row>
    <row r="334" spans="4:16" ht="40.15" customHeight="1" x14ac:dyDescent="0.25">
      <c r="D334" s="348"/>
      <c r="E334" s="439"/>
      <c r="F334" s="444"/>
      <c r="G334" s="350"/>
      <c r="H334" s="351"/>
      <c r="I334" s="408"/>
      <c r="J334" s="352"/>
      <c r="K334" s="406"/>
      <c r="L334" s="348"/>
      <c r="M334" s="353"/>
      <c r="N334" s="348"/>
      <c r="O334" s="353"/>
      <c r="P334" s="348"/>
    </row>
    <row r="335" spans="4:16" ht="40.15" customHeight="1" x14ac:dyDescent="0.25">
      <c r="D335" s="348"/>
      <c r="E335" s="439"/>
      <c r="F335" s="444"/>
      <c r="G335" s="350"/>
      <c r="H335" s="351"/>
      <c r="I335" s="408"/>
      <c r="J335" s="352"/>
      <c r="K335" s="406"/>
      <c r="L335" s="348"/>
      <c r="M335" s="353"/>
      <c r="N335" s="348"/>
      <c r="O335" s="353"/>
      <c r="P335" s="348"/>
    </row>
    <row r="336" spans="4:16" ht="40.15" customHeight="1" x14ac:dyDescent="0.25">
      <c r="D336" s="348"/>
      <c r="E336" s="439"/>
      <c r="F336" s="444"/>
      <c r="G336" s="350"/>
      <c r="H336" s="351"/>
      <c r="I336" s="408"/>
      <c r="J336" s="352"/>
      <c r="K336" s="406"/>
      <c r="L336" s="348"/>
      <c r="M336" s="353"/>
      <c r="N336" s="348"/>
      <c r="O336" s="353"/>
      <c r="P336" s="348"/>
    </row>
    <row r="337" spans="4:16" ht="40.15" customHeight="1" x14ac:dyDescent="0.25">
      <c r="D337" s="348"/>
      <c r="E337" s="439"/>
      <c r="F337" s="444"/>
      <c r="G337" s="350"/>
      <c r="H337" s="351"/>
      <c r="I337" s="408"/>
      <c r="J337" s="352"/>
      <c r="K337" s="406"/>
      <c r="L337" s="348"/>
      <c r="M337" s="353"/>
      <c r="N337" s="348"/>
      <c r="O337" s="353"/>
      <c r="P337" s="348"/>
    </row>
    <row r="338" spans="4:16" ht="40.15" customHeight="1" x14ac:dyDescent="0.25">
      <c r="D338" s="348"/>
      <c r="E338" s="439"/>
      <c r="F338" s="444"/>
      <c r="G338" s="350"/>
      <c r="H338" s="351"/>
      <c r="I338" s="408"/>
      <c r="J338" s="352"/>
      <c r="K338" s="406"/>
      <c r="L338" s="348"/>
      <c r="M338" s="353"/>
      <c r="N338" s="348"/>
      <c r="O338" s="353"/>
      <c r="P338" s="348"/>
    </row>
    <row r="339" spans="4:16" ht="40.15" customHeight="1" x14ac:dyDescent="0.25">
      <c r="D339" s="348"/>
      <c r="E339" s="439"/>
      <c r="F339" s="444"/>
      <c r="G339" s="350"/>
      <c r="H339" s="351"/>
      <c r="I339" s="408"/>
      <c r="J339" s="352"/>
      <c r="K339" s="406"/>
      <c r="L339" s="348"/>
      <c r="M339" s="353"/>
      <c r="N339" s="348"/>
      <c r="O339" s="353"/>
      <c r="P339" s="348"/>
    </row>
    <row r="340" spans="4:16" ht="40.15" customHeight="1" x14ac:dyDescent="0.25">
      <c r="D340" s="348"/>
      <c r="E340" s="439"/>
      <c r="F340" s="444"/>
      <c r="G340" s="350"/>
      <c r="H340" s="351"/>
      <c r="I340" s="408"/>
      <c r="J340" s="352"/>
      <c r="K340" s="406"/>
      <c r="L340" s="348"/>
      <c r="M340" s="353"/>
      <c r="N340" s="348"/>
      <c r="O340" s="353"/>
      <c r="P340" s="348"/>
    </row>
    <row r="341" spans="4:16" ht="40.15" customHeight="1" x14ac:dyDescent="0.25">
      <c r="D341" s="348"/>
      <c r="E341" s="439"/>
      <c r="F341" s="444"/>
      <c r="G341" s="350"/>
      <c r="H341" s="351"/>
      <c r="I341" s="408"/>
      <c r="J341" s="352"/>
      <c r="K341" s="406"/>
      <c r="L341" s="348"/>
      <c r="M341" s="353"/>
      <c r="N341" s="348"/>
      <c r="O341" s="353"/>
      <c r="P341" s="348"/>
    </row>
    <row r="342" spans="4:16" ht="40.15" customHeight="1" x14ac:dyDescent="0.25">
      <c r="D342" s="348"/>
      <c r="E342" s="439"/>
      <c r="F342" s="444"/>
      <c r="G342" s="350"/>
      <c r="H342" s="351"/>
      <c r="I342" s="408"/>
      <c r="J342" s="352"/>
      <c r="K342" s="406"/>
      <c r="L342" s="348"/>
      <c r="M342" s="353"/>
      <c r="N342" s="348"/>
      <c r="O342" s="353"/>
      <c r="P342" s="348"/>
    </row>
    <row r="343" spans="4:16" ht="40.15" customHeight="1" x14ac:dyDescent="0.25">
      <c r="D343" s="348"/>
      <c r="E343" s="439"/>
      <c r="F343" s="444"/>
      <c r="G343" s="350"/>
      <c r="H343" s="351"/>
      <c r="I343" s="408"/>
      <c r="J343" s="352"/>
      <c r="K343" s="406"/>
      <c r="L343" s="348"/>
      <c r="M343" s="353"/>
      <c r="N343" s="348"/>
      <c r="O343" s="353"/>
      <c r="P343" s="348"/>
    </row>
    <row r="344" spans="4:16" ht="40.15" customHeight="1" x14ac:dyDescent="0.25">
      <c r="D344" s="348"/>
      <c r="E344" s="439"/>
      <c r="F344" s="444"/>
      <c r="G344" s="350"/>
      <c r="H344" s="351"/>
      <c r="I344" s="408"/>
      <c r="J344" s="352"/>
      <c r="K344" s="406"/>
      <c r="L344" s="348"/>
      <c r="M344" s="353"/>
      <c r="N344" s="348"/>
      <c r="O344" s="353"/>
      <c r="P344" s="348"/>
    </row>
    <row r="345" spans="4:16" ht="40.15" customHeight="1" x14ac:dyDescent="0.25">
      <c r="D345" s="348"/>
      <c r="E345" s="439"/>
      <c r="F345" s="444"/>
      <c r="G345" s="350"/>
      <c r="H345" s="351"/>
      <c r="I345" s="408"/>
      <c r="J345" s="352"/>
      <c r="K345" s="406"/>
      <c r="L345" s="348"/>
      <c r="M345" s="353"/>
      <c r="N345" s="348"/>
      <c r="O345" s="353"/>
      <c r="P345" s="348"/>
    </row>
    <row r="346" spans="4:16" ht="40.15" customHeight="1" x14ac:dyDescent="0.25">
      <c r="D346" s="348"/>
      <c r="E346" s="439"/>
      <c r="F346" s="444"/>
      <c r="G346" s="350"/>
      <c r="H346" s="351"/>
      <c r="I346" s="408"/>
      <c r="J346" s="352"/>
      <c r="K346" s="406"/>
      <c r="L346" s="348"/>
      <c r="M346" s="353"/>
      <c r="N346" s="348"/>
      <c r="O346" s="353"/>
      <c r="P346" s="348"/>
    </row>
    <row r="347" spans="4:16" ht="40.15" customHeight="1" x14ac:dyDescent="0.25">
      <c r="D347" s="348"/>
      <c r="E347" s="439"/>
      <c r="F347" s="444"/>
      <c r="G347" s="350"/>
      <c r="H347" s="351"/>
      <c r="I347" s="408"/>
      <c r="J347" s="352"/>
      <c r="K347" s="406"/>
      <c r="L347" s="348"/>
      <c r="M347" s="353"/>
      <c r="N347" s="348"/>
      <c r="O347" s="353"/>
      <c r="P347" s="348"/>
    </row>
    <row r="348" spans="4:16" ht="40.15" customHeight="1" x14ac:dyDescent="0.25">
      <c r="D348" s="348"/>
      <c r="E348" s="439"/>
      <c r="F348" s="444"/>
      <c r="G348" s="350"/>
      <c r="H348" s="351"/>
      <c r="I348" s="408"/>
      <c r="J348" s="352"/>
      <c r="K348" s="406"/>
      <c r="L348" s="348"/>
      <c r="M348" s="353"/>
      <c r="N348" s="348"/>
      <c r="O348" s="353"/>
      <c r="P348" s="348"/>
    </row>
    <row r="349" spans="4:16" ht="40.15" customHeight="1" x14ac:dyDescent="0.25">
      <c r="D349" s="348"/>
      <c r="E349" s="439"/>
      <c r="F349" s="444"/>
      <c r="G349" s="350"/>
      <c r="H349" s="351"/>
      <c r="I349" s="408"/>
      <c r="J349" s="352"/>
      <c r="K349" s="406"/>
      <c r="L349" s="348"/>
      <c r="M349" s="353"/>
      <c r="N349" s="348"/>
      <c r="O349" s="353"/>
      <c r="P349" s="348"/>
    </row>
    <row r="350" spans="4:16" ht="40.15" customHeight="1" x14ac:dyDescent="0.25">
      <c r="D350" s="348"/>
      <c r="E350" s="439"/>
      <c r="F350" s="444"/>
      <c r="G350" s="350"/>
      <c r="H350" s="351"/>
      <c r="I350" s="408"/>
      <c r="J350" s="352"/>
      <c r="K350" s="406"/>
      <c r="L350" s="348"/>
      <c r="M350" s="353"/>
      <c r="N350" s="348"/>
      <c r="O350" s="353"/>
      <c r="P350" s="348"/>
    </row>
    <row r="351" spans="4:16" ht="40.15" customHeight="1" x14ac:dyDescent="0.25">
      <c r="D351" s="348"/>
      <c r="E351" s="439"/>
      <c r="F351" s="444"/>
      <c r="G351" s="350"/>
      <c r="H351" s="351"/>
      <c r="I351" s="408"/>
      <c r="J351" s="352"/>
      <c r="K351" s="406"/>
      <c r="L351" s="348"/>
      <c r="M351" s="353"/>
      <c r="N351" s="348"/>
      <c r="O351" s="353"/>
      <c r="P351" s="348"/>
    </row>
    <row r="352" spans="4:16" ht="40.15" customHeight="1" x14ac:dyDescent="0.25">
      <c r="D352" s="348"/>
      <c r="E352" s="439"/>
      <c r="F352" s="444"/>
      <c r="G352" s="350"/>
      <c r="H352" s="351"/>
      <c r="I352" s="408"/>
      <c r="J352" s="352"/>
      <c r="K352" s="406"/>
      <c r="L352" s="348"/>
      <c r="M352" s="353"/>
      <c r="N352" s="348"/>
      <c r="O352" s="353"/>
      <c r="P352" s="348"/>
    </row>
    <row r="353" spans="4:16" ht="40.15" customHeight="1" x14ac:dyDescent="0.25">
      <c r="D353" s="348"/>
      <c r="E353" s="439"/>
      <c r="F353" s="444"/>
      <c r="G353" s="350"/>
      <c r="H353" s="351"/>
      <c r="I353" s="408"/>
      <c r="J353" s="352"/>
      <c r="K353" s="406"/>
      <c r="L353" s="348"/>
      <c r="M353" s="353"/>
      <c r="N353" s="348"/>
      <c r="O353" s="353"/>
      <c r="P353" s="348"/>
    </row>
    <row r="354" spans="4:16" ht="40.15" customHeight="1" x14ac:dyDescent="0.25">
      <c r="D354" s="348"/>
      <c r="E354" s="439"/>
      <c r="F354" s="444"/>
      <c r="G354" s="350"/>
      <c r="H354" s="351"/>
      <c r="I354" s="408"/>
      <c r="J354" s="352"/>
      <c r="K354" s="406"/>
      <c r="L354" s="348"/>
      <c r="M354" s="353"/>
      <c r="N354" s="348"/>
      <c r="O354" s="353"/>
      <c r="P354" s="348"/>
    </row>
    <row r="355" spans="4:16" ht="40.15" customHeight="1" x14ac:dyDescent="0.25">
      <c r="D355" s="348"/>
      <c r="E355" s="439"/>
      <c r="F355" s="444"/>
      <c r="G355" s="350"/>
      <c r="H355" s="351"/>
      <c r="I355" s="408"/>
      <c r="J355" s="352"/>
      <c r="K355" s="406"/>
      <c r="L355" s="348"/>
      <c r="M355" s="353"/>
      <c r="N355" s="348"/>
      <c r="O355" s="353"/>
      <c r="P355" s="348"/>
    </row>
    <row r="356" spans="4:16" ht="40.15" customHeight="1" x14ac:dyDescent="0.25">
      <c r="D356" s="348"/>
      <c r="E356" s="439"/>
      <c r="F356" s="444"/>
      <c r="G356" s="350"/>
      <c r="H356" s="351"/>
      <c r="I356" s="408"/>
      <c r="J356" s="352"/>
      <c r="K356" s="406"/>
      <c r="L356" s="348"/>
      <c r="M356" s="353"/>
      <c r="N356" s="348"/>
      <c r="O356" s="353"/>
      <c r="P356" s="348"/>
    </row>
    <row r="357" spans="4:16" ht="40.15" customHeight="1" x14ac:dyDescent="0.25">
      <c r="D357" s="348"/>
      <c r="E357" s="439"/>
      <c r="F357" s="444"/>
      <c r="G357" s="350"/>
      <c r="H357" s="351"/>
      <c r="I357" s="408"/>
      <c r="J357" s="352"/>
      <c r="K357" s="406"/>
      <c r="L357" s="348"/>
      <c r="M357" s="353"/>
      <c r="N357" s="348"/>
      <c r="O357" s="353"/>
      <c r="P357" s="348"/>
    </row>
    <row r="358" spans="4:16" ht="40.15" customHeight="1" x14ac:dyDescent="0.25">
      <c r="D358" s="348"/>
      <c r="E358" s="439"/>
      <c r="F358" s="444"/>
      <c r="G358" s="350"/>
      <c r="H358" s="351"/>
      <c r="I358" s="408"/>
      <c r="J358" s="352"/>
      <c r="K358" s="406"/>
      <c r="L358" s="348"/>
      <c r="M358" s="353"/>
      <c r="N358" s="348"/>
      <c r="O358" s="353"/>
      <c r="P358" s="348"/>
    </row>
    <row r="359" spans="4:16" ht="40.15" customHeight="1" x14ac:dyDescent="0.25">
      <c r="D359" s="348"/>
      <c r="E359" s="439"/>
      <c r="F359" s="444"/>
      <c r="G359" s="350"/>
      <c r="H359" s="351"/>
      <c r="I359" s="408"/>
      <c r="J359" s="352"/>
      <c r="K359" s="406"/>
      <c r="L359" s="348"/>
      <c r="M359" s="353"/>
      <c r="N359" s="348"/>
      <c r="O359" s="353"/>
      <c r="P359" s="348"/>
    </row>
    <row r="360" spans="4:16" ht="40.15" customHeight="1" x14ac:dyDescent="0.25">
      <c r="D360" s="348"/>
      <c r="E360" s="439"/>
      <c r="F360" s="444"/>
      <c r="G360" s="350"/>
      <c r="H360" s="351"/>
      <c r="I360" s="408"/>
      <c r="J360" s="352"/>
      <c r="K360" s="406"/>
      <c r="L360" s="348"/>
      <c r="M360" s="353"/>
      <c r="N360" s="348"/>
      <c r="O360" s="353"/>
      <c r="P360" s="348"/>
    </row>
    <row r="361" spans="4:16" ht="40.15" customHeight="1" x14ac:dyDescent="0.25">
      <c r="D361" s="348"/>
      <c r="E361" s="439"/>
      <c r="F361" s="444"/>
      <c r="G361" s="350"/>
      <c r="H361" s="351"/>
      <c r="I361" s="408"/>
      <c r="J361" s="352"/>
      <c r="K361" s="406"/>
      <c r="L361" s="348"/>
      <c r="M361" s="353"/>
      <c r="N361" s="348"/>
      <c r="O361" s="353"/>
      <c r="P361" s="348"/>
    </row>
    <row r="362" spans="4:16" ht="40.15" customHeight="1" x14ac:dyDescent="0.25">
      <c r="D362" s="348"/>
      <c r="E362" s="439"/>
      <c r="F362" s="444"/>
      <c r="G362" s="350"/>
      <c r="H362" s="351"/>
      <c r="I362" s="408"/>
      <c r="J362" s="352"/>
      <c r="K362" s="406"/>
      <c r="L362" s="348"/>
      <c r="M362" s="353"/>
      <c r="N362" s="348"/>
      <c r="O362" s="353"/>
      <c r="P362" s="348"/>
    </row>
    <row r="363" spans="4:16" ht="40.15" customHeight="1" x14ac:dyDescent="0.25">
      <c r="D363" s="348"/>
      <c r="E363" s="439"/>
      <c r="F363" s="444"/>
      <c r="G363" s="350"/>
      <c r="H363" s="351"/>
      <c r="I363" s="408"/>
      <c r="J363" s="352"/>
      <c r="K363" s="406"/>
      <c r="L363" s="348"/>
      <c r="M363" s="353"/>
      <c r="N363" s="348"/>
      <c r="O363" s="353"/>
      <c r="P363" s="348"/>
    </row>
    <row r="364" spans="4:16" ht="40.15" customHeight="1" x14ac:dyDescent="0.25">
      <c r="D364" s="348"/>
      <c r="E364" s="439"/>
      <c r="F364" s="444"/>
      <c r="G364" s="350"/>
      <c r="H364" s="351"/>
      <c r="I364" s="408"/>
      <c r="J364" s="352"/>
      <c r="K364" s="406"/>
      <c r="L364" s="348"/>
      <c r="M364" s="353"/>
      <c r="N364" s="348"/>
      <c r="O364" s="353"/>
      <c r="P364" s="348"/>
    </row>
    <row r="365" spans="4:16" ht="40.15" customHeight="1" x14ac:dyDescent="0.25">
      <c r="D365" s="348"/>
      <c r="E365" s="439"/>
      <c r="F365" s="444"/>
      <c r="G365" s="350"/>
      <c r="H365" s="351"/>
      <c r="I365" s="408"/>
      <c r="J365" s="352"/>
      <c r="K365" s="406"/>
      <c r="L365" s="348"/>
      <c r="M365" s="353"/>
      <c r="N365" s="348"/>
      <c r="O365" s="353"/>
      <c r="P365" s="348"/>
    </row>
    <row r="366" spans="4:16" ht="40.15" customHeight="1" x14ac:dyDescent="0.25">
      <c r="D366" s="348"/>
      <c r="E366" s="439"/>
      <c r="F366" s="444"/>
      <c r="G366" s="350"/>
      <c r="H366" s="351"/>
      <c r="I366" s="408"/>
      <c r="J366" s="352"/>
      <c r="K366" s="406"/>
      <c r="L366" s="348"/>
      <c r="M366" s="353"/>
      <c r="N366" s="348"/>
      <c r="O366" s="353"/>
      <c r="P366" s="348"/>
    </row>
    <row r="367" spans="4:16" ht="40.15" customHeight="1" x14ac:dyDescent="0.25">
      <c r="D367" s="348"/>
      <c r="E367" s="439"/>
      <c r="F367" s="444"/>
      <c r="G367" s="350"/>
      <c r="H367" s="351"/>
      <c r="I367" s="408"/>
      <c r="J367" s="352"/>
      <c r="K367" s="406"/>
      <c r="L367" s="348"/>
      <c r="M367" s="353"/>
      <c r="N367" s="348"/>
      <c r="O367" s="353"/>
      <c r="P367" s="348"/>
    </row>
    <row r="368" spans="4:16" ht="40.15" customHeight="1" x14ac:dyDescent="0.25">
      <c r="D368" s="348"/>
      <c r="E368" s="439"/>
      <c r="F368" s="444"/>
      <c r="G368" s="350"/>
      <c r="H368" s="351"/>
      <c r="I368" s="408"/>
      <c r="J368" s="352"/>
      <c r="K368" s="406"/>
      <c r="L368" s="348"/>
      <c r="M368" s="353"/>
      <c r="N368" s="348"/>
      <c r="O368" s="353"/>
      <c r="P368" s="348"/>
    </row>
    <row r="369" spans="4:16" ht="40.15" customHeight="1" x14ac:dyDescent="0.25">
      <c r="D369" s="348"/>
      <c r="E369" s="439"/>
      <c r="F369" s="444"/>
      <c r="G369" s="350"/>
      <c r="H369" s="351"/>
      <c r="I369" s="408"/>
      <c r="J369" s="352"/>
      <c r="K369" s="406"/>
      <c r="L369" s="348"/>
      <c r="M369" s="353"/>
      <c r="N369" s="348"/>
      <c r="O369" s="353"/>
      <c r="P369" s="348"/>
    </row>
    <row r="370" spans="4:16" ht="40.15" customHeight="1" x14ac:dyDescent="0.25">
      <c r="D370" s="348"/>
      <c r="E370" s="439"/>
      <c r="F370" s="444"/>
      <c r="G370" s="350"/>
      <c r="H370" s="351"/>
      <c r="I370" s="408"/>
      <c r="J370" s="352"/>
      <c r="K370" s="406"/>
      <c r="L370" s="348"/>
      <c r="M370" s="353"/>
      <c r="N370" s="348"/>
      <c r="O370" s="353"/>
      <c r="P370" s="348"/>
    </row>
    <row r="371" spans="4:16" ht="40.15" customHeight="1" x14ac:dyDescent="0.25">
      <c r="D371" s="348"/>
      <c r="E371" s="439"/>
      <c r="F371" s="444"/>
      <c r="G371" s="350"/>
      <c r="H371" s="351"/>
      <c r="I371" s="408"/>
      <c r="J371" s="352"/>
      <c r="K371" s="406"/>
      <c r="L371" s="348"/>
      <c r="M371" s="353"/>
      <c r="N371" s="348"/>
      <c r="O371" s="353"/>
      <c r="P371" s="348"/>
    </row>
    <row r="372" spans="4:16" ht="40.15" customHeight="1" x14ac:dyDescent="0.25">
      <c r="D372" s="348"/>
      <c r="E372" s="439"/>
      <c r="F372" s="444"/>
      <c r="G372" s="350"/>
      <c r="H372" s="351"/>
      <c r="I372" s="408"/>
      <c r="J372" s="352"/>
      <c r="K372" s="406"/>
      <c r="L372" s="348"/>
      <c r="M372" s="353"/>
      <c r="N372" s="348"/>
      <c r="O372" s="353"/>
      <c r="P372" s="348"/>
    </row>
    <row r="373" spans="4:16" ht="40.15" customHeight="1" x14ac:dyDescent="0.25">
      <c r="D373" s="348"/>
      <c r="E373" s="439"/>
      <c r="F373" s="444"/>
      <c r="G373" s="350"/>
      <c r="H373" s="351"/>
      <c r="I373" s="408"/>
      <c r="J373" s="352"/>
      <c r="K373" s="406"/>
      <c r="L373" s="348"/>
      <c r="M373" s="353"/>
      <c r="N373" s="348"/>
      <c r="O373" s="353"/>
      <c r="P373" s="348"/>
    </row>
    <row r="374" spans="4:16" ht="40.15" customHeight="1" x14ac:dyDescent="0.25">
      <c r="D374" s="348"/>
      <c r="E374" s="439"/>
      <c r="F374" s="444"/>
      <c r="G374" s="350"/>
      <c r="H374" s="351"/>
      <c r="I374" s="408"/>
      <c r="J374" s="352"/>
      <c r="K374" s="406"/>
      <c r="L374" s="348"/>
      <c r="M374" s="353"/>
      <c r="N374" s="348"/>
      <c r="O374" s="353"/>
      <c r="P374" s="348"/>
    </row>
    <row r="375" spans="4:16" ht="40.15" customHeight="1" x14ac:dyDescent="0.25">
      <c r="D375" s="348"/>
      <c r="E375" s="439"/>
      <c r="F375" s="444"/>
      <c r="G375" s="350"/>
      <c r="H375" s="351"/>
      <c r="I375" s="408"/>
      <c r="J375" s="352"/>
      <c r="K375" s="406"/>
      <c r="L375" s="348"/>
      <c r="M375" s="353"/>
      <c r="N375" s="348"/>
      <c r="O375" s="353"/>
      <c r="P375" s="348"/>
    </row>
    <row r="376" spans="4:16" ht="40.15" customHeight="1" x14ac:dyDescent="0.25">
      <c r="D376" s="348"/>
      <c r="E376" s="439"/>
      <c r="F376" s="444"/>
      <c r="G376" s="350"/>
      <c r="H376" s="351"/>
      <c r="I376" s="408"/>
      <c r="J376" s="352"/>
      <c r="K376" s="406"/>
      <c r="L376" s="348"/>
      <c r="M376" s="353"/>
      <c r="N376" s="348"/>
      <c r="O376" s="353"/>
      <c r="P376" s="348"/>
    </row>
    <row r="377" spans="4:16" ht="40.15" customHeight="1" x14ac:dyDescent="0.25">
      <c r="D377" s="348"/>
      <c r="E377" s="439"/>
      <c r="F377" s="444"/>
      <c r="G377" s="350"/>
      <c r="H377" s="351"/>
      <c r="I377" s="408"/>
      <c r="J377" s="352"/>
      <c r="K377" s="406"/>
      <c r="L377" s="348"/>
      <c r="M377" s="353"/>
      <c r="N377" s="348"/>
      <c r="O377" s="353"/>
      <c r="P377" s="348"/>
    </row>
    <row r="378" spans="4:16" ht="40.15" customHeight="1" x14ac:dyDescent="0.25">
      <c r="D378" s="348"/>
      <c r="E378" s="439"/>
      <c r="F378" s="444"/>
      <c r="G378" s="350"/>
      <c r="H378" s="351"/>
      <c r="I378" s="408"/>
      <c r="J378" s="352"/>
      <c r="K378" s="406"/>
      <c r="L378" s="348"/>
      <c r="M378" s="353"/>
      <c r="N378" s="348"/>
      <c r="O378" s="353"/>
      <c r="P378" s="348"/>
    </row>
    <row r="379" spans="4:16" ht="40.15" customHeight="1" x14ac:dyDescent="0.25">
      <c r="D379" s="348"/>
      <c r="E379" s="439"/>
      <c r="F379" s="444"/>
      <c r="G379" s="350"/>
      <c r="H379" s="351"/>
      <c r="I379" s="408"/>
      <c r="J379" s="352"/>
      <c r="K379" s="406"/>
      <c r="L379" s="348"/>
      <c r="M379" s="353"/>
      <c r="N379" s="348"/>
      <c r="O379" s="353"/>
      <c r="P379" s="348"/>
    </row>
    <row r="380" spans="4:16" ht="40.15" customHeight="1" x14ac:dyDescent="0.25">
      <c r="D380" s="348"/>
      <c r="E380" s="439"/>
      <c r="F380" s="444"/>
      <c r="G380" s="350"/>
      <c r="H380" s="351"/>
      <c r="I380" s="408"/>
      <c r="J380" s="352"/>
      <c r="K380" s="406"/>
      <c r="L380" s="348"/>
      <c r="M380" s="353"/>
      <c r="N380" s="348"/>
      <c r="O380" s="353"/>
      <c r="P380" s="348"/>
    </row>
    <row r="381" spans="4:16" ht="40.15" customHeight="1" x14ac:dyDescent="0.25">
      <c r="D381" s="348"/>
      <c r="E381" s="439"/>
      <c r="F381" s="444"/>
      <c r="G381" s="350"/>
      <c r="H381" s="351"/>
      <c r="I381" s="408"/>
      <c r="J381" s="352"/>
      <c r="K381" s="406"/>
      <c r="L381" s="348"/>
      <c r="M381" s="353"/>
      <c r="N381" s="348"/>
      <c r="O381" s="353"/>
      <c r="P381" s="348"/>
    </row>
    <row r="382" spans="4:16" ht="40.15" customHeight="1" x14ac:dyDescent="0.25">
      <c r="D382" s="348"/>
      <c r="E382" s="439"/>
      <c r="F382" s="444"/>
      <c r="G382" s="350"/>
      <c r="H382" s="351"/>
      <c r="I382" s="408"/>
      <c r="J382" s="352"/>
      <c r="K382" s="406"/>
      <c r="L382" s="348"/>
      <c r="M382" s="353"/>
      <c r="N382" s="348"/>
      <c r="O382" s="353"/>
      <c r="P382" s="348"/>
    </row>
    <row r="383" spans="4:16" ht="40.15" customHeight="1" x14ac:dyDescent="0.25">
      <c r="D383" s="348"/>
      <c r="E383" s="439"/>
      <c r="F383" s="444"/>
      <c r="G383" s="350"/>
      <c r="H383" s="351"/>
      <c r="I383" s="408"/>
      <c r="J383" s="352"/>
      <c r="K383" s="406"/>
      <c r="L383" s="348"/>
      <c r="M383" s="353"/>
      <c r="N383" s="348"/>
      <c r="O383" s="353"/>
      <c r="P383" s="348"/>
    </row>
    <row r="384" spans="4:16" ht="40.15" customHeight="1" x14ac:dyDescent="0.25">
      <c r="D384" s="348"/>
      <c r="E384" s="439"/>
      <c r="F384" s="444"/>
      <c r="G384" s="350"/>
      <c r="H384" s="351"/>
      <c r="I384" s="408"/>
      <c r="J384" s="352"/>
      <c r="K384" s="406"/>
      <c r="L384" s="348"/>
      <c r="M384" s="353"/>
      <c r="N384" s="348"/>
      <c r="O384" s="353"/>
      <c r="P384" s="348"/>
    </row>
    <row r="385" spans="4:16" ht="40.15" customHeight="1" x14ac:dyDescent="0.25">
      <c r="D385" s="348"/>
      <c r="E385" s="439"/>
      <c r="F385" s="444"/>
      <c r="G385" s="350"/>
      <c r="H385" s="351"/>
      <c r="I385" s="408"/>
      <c r="J385" s="352"/>
      <c r="K385" s="406"/>
      <c r="L385" s="348"/>
      <c r="M385" s="353"/>
      <c r="N385" s="348"/>
      <c r="O385" s="353"/>
      <c r="P385" s="348"/>
    </row>
    <row r="386" spans="4:16" ht="40.15" customHeight="1" x14ac:dyDescent="0.25">
      <c r="D386" s="348"/>
      <c r="E386" s="439"/>
      <c r="F386" s="444"/>
      <c r="G386" s="350"/>
      <c r="H386" s="351"/>
      <c r="I386" s="408"/>
      <c r="J386" s="352"/>
      <c r="K386" s="406"/>
      <c r="L386" s="348"/>
      <c r="M386" s="353"/>
      <c r="N386" s="348"/>
      <c r="O386" s="353"/>
      <c r="P386" s="348"/>
    </row>
    <row r="387" spans="4:16" ht="40.15" customHeight="1" x14ac:dyDescent="0.25">
      <c r="D387" s="348"/>
      <c r="E387" s="439"/>
      <c r="F387" s="444"/>
      <c r="G387" s="350"/>
      <c r="H387" s="351"/>
      <c r="I387" s="408"/>
      <c r="J387" s="352"/>
      <c r="K387" s="406"/>
      <c r="L387" s="348"/>
      <c r="M387" s="353"/>
      <c r="N387" s="348"/>
      <c r="O387" s="353"/>
      <c r="P387" s="348"/>
    </row>
    <row r="388" spans="4:16" ht="40.15" customHeight="1" x14ac:dyDescent="0.25">
      <c r="D388" s="348"/>
      <c r="E388" s="439"/>
      <c r="F388" s="444"/>
      <c r="G388" s="350"/>
      <c r="H388" s="351"/>
      <c r="I388" s="408"/>
      <c r="J388" s="352"/>
      <c r="K388" s="406"/>
      <c r="L388" s="348"/>
      <c r="M388" s="353"/>
      <c r="N388" s="348"/>
      <c r="O388" s="353"/>
      <c r="P388" s="348"/>
    </row>
    <row r="389" spans="4:16" ht="40.15" customHeight="1" x14ac:dyDescent="0.25">
      <c r="D389" s="348"/>
      <c r="E389" s="439"/>
      <c r="F389" s="444"/>
      <c r="G389" s="350"/>
      <c r="H389" s="351"/>
      <c r="I389" s="408"/>
      <c r="J389" s="352"/>
      <c r="K389" s="406"/>
      <c r="L389" s="348"/>
      <c r="M389" s="353"/>
      <c r="N389" s="348"/>
      <c r="O389" s="353"/>
      <c r="P389" s="348"/>
    </row>
    <row r="390" spans="4:16" ht="40.15" customHeight="1" x14ac:dyDescent="0.25">
      <c r="D390" s="348"/>
      <c r="E390" s="439"/>
      <c r="F390" s="444"/>
      <c r="G390" s="350"/>
      <c r="H390" s="351"/>
      <c r="I390" s="408"/>
      <c r="J390" s="352"/>
      <c r="K390" s="406"/>
      <c r="L390" s="348"/>
      <c r="M390" s="353"/>
      <c r="N390" s="348"/>
      <c r="O390" s="353"/>
      <c r="P390" s="348"/>
    </row>
    <row r="391" spans="4:16" ht="40.15" customHeight="1" x14ac:dyDescent="0.25">
      <c r="D391" s="348"/>
      <c r="E391" s="439"/>
      <c r="F391" s="444"/>
      <c r="G391" s="350"/>
      <c r="H391" s="351"/>
      <c r="I391" s="408"/>
      <c r="J391" s="352"/>
      <c r="K391" s="406"/>
      <c r="L391" s="348"/>
      <c r="M391" s="353"/>
      <c r="N391" s="348"/>
      <c r="O391" s="353"/>
      <c r="P391" s="348"/>
    </row>
    <row r="392" spans="4:16" ht="40.15" customHeight="1" x14ac:dyDescent="0.25">
      <c r="D392" s="348"/>
      <c r="E392" s="439"/>
      <c r="F392" s="444"/>
      <c r="G392" s="350"/>
      <c r="H392" s="351"/>
      <c r="I392" s="408"/>
      <c r="J392" s="352"/>
      <c r="K392" s="406"/>
      <c r="L392" s="348"/>
      <c r="M392" s="353"/>
      <c r="N392" s="348"/>
      <c r="O392" s="353"/>
      <c r="P392" s="348"/>
    </row>
    <row r="393" spans="4:16" ht="40.15" customHeight="1" x14ac:dyDescent="0.25">
      <c r="D393" s="348"/>
      <c r="E393" s="439"/>
      <c r="F393" s="444"/>
      <c r="G393" s="350"/>
      <c r="H393" s="351"/>
      <c r="I393" s="408"/>
      <c r="J393" s="352"/>
      <c r="K393" s="406"/>
      <c r="L393" s="348"/>
      <c r="M393" s="353"/>
      <c r="N393" s="348"/>
      <c r="O393" s="353"/>
      <c r="P393" s="348"/>
    </row>
    <row r="394" spans="4:16" ht="40.15" customHeight="1" x14ac:dyDescent="0.25">
      <c r="D394" s="348"/>
      <c r="E394" s="439"/>
      <c r="F394" s="444"/>
      <c r="G394" s="350"/>
      <c r="H394" s="351"/>
      <c r="I394" s="408"/>
      <c r="J394" s="352"/>
      <c r="K394" s="406"/>
      <c r="L394" s="348"/>
      <c r="M394" s="353"/>
      <c r="N394" s="348"/>
      <c r="O394" s="353"/>
      <c r="P394" s="348"/>
    </row>
    <row r="395" spans="4:16" ht="40.15" customHeight="1" x14ac:dyDescent="0.25">
      <c r="D395" s="348"/>
      <c r="E395" s="439"/>
      <c r="F395" s="444"/>
      <c r="G395" s="350"/>
      <c r="H395" s="351"/>
      <c r="I395" s="408"/>
      <c r="J395" s="352"/>
      <c r="K395" s="406"/>
      <c r="L395" s="348"/>
      <c r="M395" s="353"/>
      <c r="N395" s="348"/>
      <c r="O395" s="353"/>
      <c r="P395" s="348"/>
    </row>
    <row r="396" spans="4:16" ht="40.15" customHeight="1" x14ac:dyDescent="0.25">
      <c r="D396" s="348"/>
      <c r="E396" s="439"/>
      <c r="F396" s="444"/>
      <c r="G396" s="350"/>
      <c r="H396" s="351"/>
      <c r="I396" s="408"/>
      <c r="J396" s="352"/>
      <c r="K396" s="406"/>
      <c r="L396" s="348"/>
      <c r="M396" s="353"/>
      <c r="N396" s="348"/>
      <c r="O396" s="353"/>
      <c r="P396" s="348"/>
    </row>
    <row r="397" spans="4:16" ht="40.15" customHeight="1" x14ac:dyDescent="0.25">
      <c r="D397" s="348"/>
      <c r="E397" s="439"/>
      <c r="F397" s="444"/>
      <c r="G397" s="350"/>
      <c r="H397" s="351"/>
      <c r="I397" s="408"/>
      <c r="J397" s="352"/>
      <c r="K397" s="406"/>
      <c r="L397" s="348"/>
      <c r="M397" s="353"/>
      <c r="N397" s="348"/>
      <c r="O397" s="353"/>
      <c r="P397" s="348"/>
    </row>
    <row r="398" spans="4:16" ht="40.15" customHeight="1" x14ac:dyDescent="0.25">
      <c r="D398" s="348"/>
      <c r="E398" s="439"/>
      <c r="F398" s="444"/>
      <c r="G398" s="350"/>
      <c r="H398" s="351"/>
      <c r="I398" s="408"/>
      <c r="J398" s="352"/>
      <c r="K398" s="406"/>
      <c r="L398" s="348"/>
      <c r="M398" s="353"/>
      <c r="N398" s="348"/>
      <c r="O398" s="353"/>
      <c r="P398" s="348"/>
    </row>
    <row r="399" spans="4:16" ht="40.15" customHeight="1" x14ac:dyDescent="0.25">
      <c r="D399" s="348"/>
      <c r="E399" s="439"/>
      <c r="F399" s="444"/>
      <c r="G399" s="350"/>
      <c r="H399" s="351"/>
      <c r="I399" s="408"/>
      <c r="J399" s="352"/>
      <c r="K399" s="406"/>
      <c r="L399" s="348"/>
      <c r="M399" s="353"/>
      <c r="N399" s="348"/>
      <c r="O399" s="353"/>
      <c r="P399" s="348"/>
    </row>
    <row r="400" spans="4:16" ht="40.15" customHeight="1" x14ac:dyDescent="0.25">
      <c r="D400" s="348"/>
      <c r="E400" s="439"/>
      <c r="F400" s="444"/>
      <c r="G400" s="350"/>
      <c r="H400" s="351"/>
      <c r="I400" s="408"/>
      <c r="J400" s="352"/>
      <c r="K400" s="406"/>
      <c r="L400" s="348"/>
      <c r="M400" s="353"/>
      <c r="N400" s="348"/>
      <c r="O400" s="353"/>
      <c r="P400" s="348"/>
    </row>
    <row r="401" spans="4:16" ht="40.15" customHeight="1" x14ac:dyDescent="0.25">
      <c r="D401" s="348"/>
      <c r="E401" s="439"/>
      <c r="F401" s="444"/>
      <c r="G401" s="350"/>
      <c r="H401" s="351"/>
      <c r="I401" s="408"/>
      <c r="J401" s="352"/>
      <c r="K401" s="406"/>
      <c r="L401" s="348"/>
      <c r="M401" s="353"/>
      <c r="N401" s="348"/>
      <c r="O401" s="353"/>
      <c r="P401" s="348"/>
    </row>
    <row r="402" spans="4:16" ht="40.15" customHeight="1" x14ac:dyDescent="0.25">
      <c r="D402" s="348"/>
      <c r="E402" s="439"/>
      <c r="F402" s="444"/>
      <c r="G402" s="350"/>
      <c r="H402" s="351"/>
      <c r="I402" s="408"/>
      <c r="J402" s="352"/>
      <c r="K402" s="406"/>
      <c r="L402" s="348"/>
      <c r="M402" s="353"/>
      <c r="N402" s="348"/>
      <c r="O402" s="353"/>
      <c r="P402" s="348"/>
    </row>
    <row r="403" spans="4:16" ht="40.15" customHeight="1" x14ac:dyDescent="0.25">
      <c r="D403" s="348"/>
      <c r="E403" s="439"/>
      <c r="F403" s="444"/>
      <c r="G403" s="350"/>
      <c r="H403" s="351"/>
      <c r="I403" s="408"/>
      <c r="J403" s="352"/>
      <c r="K403" s="406"/>
      <c r="L403" s="348"/>
      <c r="M403" s="353"/>
      <c r="N403" s="348"/>
      <c r="O403" s="353"/>
      <c r="P403" s="348"/>
    </row>
    <row r="404" spans="4:16" ht="40.15" customHeight="1" x14ac:dyDescent="0.25">
      <c r="D404" s="348"/>
      <c r="E404" s="439"/>
      <c r="F404" s="444"/>
      <c r="G404" s="350"/>
      <c r="H404" s="351"/>
      <c r="I404" s="408"/>
      <c r="J404" s="352"/>
      <c r="K404" s="406"/>
      <c r="L404" s="348"/>
      <c r="M404" s="353"/>
      <c r="N404" s="348"/>
      <c r="O404" s="353"/>
      <c r="P404" s="348"/>
    </row>
    <row r="405" spans="4:16" ht="40.15" customHeight="1" x14ac:dyDescent="0.25">
      <c r="D405" s="348"/>
      <c r="E405" s="439"/>
      <c r="F405" s="444"/>
      <c r="G405" s="350"/>
      <c r="H405" s="351"/>
      <c r="I405" s="408"/>
      <c r="J405" s="352"/>
      <c r="K405" s="406"/>
      <c r="L405" s="348"/>
      <c r="M405" s="353"/>
      <c r="N405" s="348"/>
      <c r="O405" s="353"/>
      <c r="P405" s="348"/>
    </row>
    <row r="406" spans="4:16" ht="40.15" customHeight="1" x14ac:dyDescent="0.25">
      <c r="D406" s="348"/>
      <c r="E406" s="439"/>
      <c r="F406" s="444"/>
      <c r="G406" s="350"/>
      <c r="H406" s="351"/>
      <c r="I406" s="408"/>
      <c r="J406" s="352"/>
      <c r="K406" s="406"/>
      <c r="L406" s="348"/>
      <c r="M406" s="353"/>
      <c r="N406" s="348"/>
      <c r="O406" s="353"/>
      <c r="P406" s="348"/>
    </row>
    <row r="407" spans="4:16" ht="40.15" customHeight="1" x14ac:dyDescent="0.25">
      <c r="D407" s="348"/>
      <c r="E407" s="439"/>
      <c r="F407" s="444"/>
      <c r="G407" s="350"/>
      <c r="H407" s="351"/>
      <c r="I407" s="408"/>
      <c r="J407" s="352"/>
      <c r="K407" s="406"/>
      <c r="L407" s="348"/>
      <c r="M407" s="353"/>
      <c r="N407" s="348"/>
      <c r="O407" s="353"/>
      <c r="P407" s="348"/>
    </row>
    <row r="408" spans="4:16" ht="40.15" customHeight="1" x14ac:dyDescent="0.25">
      <c r="D408" s="348"/>
      <c r="E408" s="439"/>
      <c r="F408" s="444"/>
      <c r="G408" s="350"/>
      <c r="H408" s="351"/>
      <c r="I408" s="408"/>
      <c r="J408" s="352"/>
      <c r="K408" s="406"/>
      <c r="L408" s="348"/>
      <c r="M408" s="353"/>
      <c r="N408" s="348"/>
      <c r="O408" s="353"/>
      <c r="P408" s="348"/>
    </row>
    <row r="409" spans="4:16" ht="40.15" customHeight="1" x14ac:dyDescent="0.25">
      <c r="D409" s="348"/>
      <c r="E409" s="439"/>
      <c r="F409" s="444"/>
      <c r="G409" s="350"/>
      <c r="H409" s="351"/>
      <c r="I409" s="408"/>
      <c r="J409" s="352"/>
      <c r="K409" s="406"/>
      <c r="L409" s="348"/>
      <c r="M409" s="353"/>
      <c r="N409" s="348"/>
      <c r="O409" s="353"/>
      <c r="P409" s="348"/>
    </row>
    <row r="410" spans="4:16" ht="40.15" customHeight="1" x14ac:dyDescent="0.25">
      <c r="D410" s="348"/>
      <c r="E410" s="439"/>
      <c r="F410" s="444"/>
      <c r="G410" s="350"/>
      <c r="H410" s="351"/>
      <c r="I410" s="408"/>
      <c r="J410" s="352"/>
      <c r="K410" s="406"/>
      <c r="L410" s="348"/>
      <c r="M410" s="353"/>
      <c r="N410" s="348"/>
      <c r="O410" s="353"/>
      <c r="P410" s="348"/>
    </row>
    <row r="411" spans="4:16" ht="40.15" customHeight="1" x14ac:dyDescent="0.25">
      <c r="D411" s="348"/>
      <c r="E411" s="439"/>
      <c r="F411" s="444"/>
      <c r="G411" s="350"/>
      <c r="H411" s="351"/>
      <c r="I411" s="408"/>
      <c r="J411" s="352"/>
      <c r="K411" s="406"/>
      <c r="L411" s="348"/>
      <c r="M411" s="353"/>
      <c r="N411" s="348"/>
      <c r="O411" s="353"/>
      <c r="P411" s="348"/>
    </row>
    <row r="412" spans="4:16" ht="40.15" customHeight="1" x14ac:dyDescent="0.25">
      <c r="D412" s="348"/>
      <c r="E412" s="439"/>
      <c r="F412" s="444"/>
      <c r="G412" s="350"/>
      <c r="H412" s="351"/>
      <c r="I412" s="408"/>
      <c r="J412" s="352"/>
      <c r="K412" s="406"/>
      <c r="L412" s="348"/>
      <c r="M412" s="353"/>
      <c r="N412" s="348"/>
      <c r="O412" s="353"/>
      <c r="P412" s="348"/>
    </row>
    <row r="413" spans="4:16" ht="40.15" customHeight="1" x14ac:dyDescent="0.25">
      <c r="D413" s="348"/>
      <c r="E413" s="439"/>
      <c r="F413" s="444"/>
      <c r="G413" s="350"/>
      <c r="H413" s="351"/>
      <c r="I413" s="408"/>
      <c r="J413" s="352"/>
      <c r="K413" s="406"/>
      <c r="L413" s="348"/>
      <c r="M413" s="353"/>
      <c r="N413" s="348"/>
      <c r="O413" s="353"/>
      <c r="P413" s="348"/>
    </row>
    <row r="414" spans="4:16" ht="40.15" customHeight="1" x14ac:dyDescent="0.25">
      <c r="D414" s="348"/>
      <c r="E414" s="439"/>
      <c r="F414" s="444"/>
      <c r="G414" s="350"/>
      <c r="H414" s="351"/>
      <c r="I414" s="408"/>
      <c r="J414" s="352"/>
      <c r="K414" s="406"/>
      <c r="L414" s="348"/>
      <c r="M414" s="353"/>
      <c r="N414" s="348"/>
      <c r="O414" s="353"/>
      <c r="P414" s="348"/>
    </row>
    <row r="415" spans="4:16" ht="40.15" customHeight="1" x14ac:dyDescent="0.25">
      <c r="D415" s="348"/>
      <c r="E415" s="439"/>
      <c r="F415" s="444"/>
      <c r="G415" s="350"/>
      <c r="H415" s="351"/>
      <c r="I415" s="408"/>
      <c r="J415" s="352"/>
      <c r="K415" s="406"/>
      <c r="L415" s="348"/>
      <c r="M415" s="353"/>
      <c r="N415" s="348"/>
      <c r="O415" s="353"/>
      <c r="P415" s="348"/>
    </row>
    <row r="416" spans="4:16" ht="40.15" customHeight="1" x14ac:dyDescent="0.25">
      <c r="D416" s="348"/>
      <c r="E416" s="439"/>
      <c r="F416" s="444"/>
      <c r="G416" s="350"/>
      <c r="H416" s="351"/>
      <c r="I416" s="408"/>
      <c r="J416" s="352"/>
      <c r="K416" s="406"/>
      <c r="L416" s="348"/>
      <c r="M416" s="353"/>
      <c r="N416" s="348"/>
      <c r="O416" s="353"/>
      <c r="P416" s="348"/>
    </row>
    <row r="417" spans="4:16" ht="40.15" customHeight="1" x14ac:dyDescent="0.25">
      <c r="D417" s="348"/>
      <c r="E417" s="439"/>
      <c r="F417" s="444"/>
      <c r="G417" s="350"/>
      <c r="H417" s="351"/>
      <c r="I417" s="408"/>
      <c r="J417" s="352"/>
      <c r="K417" s="406"/>
      <c r="L417" s="348"/>
      <c r="M417" s="353"/>
      <c r="N417" s="348"/>
      <c r="O417" s="353"/>
      <c r="P417" s="348"/>
    </row>
    <row r="418" spans="4:16" ht="40.15" customHeight="1" x14ac:dyDescent="0.25">
      <c r="D418" s="348"/>
      <c r="E418" s="439"/>
      <c r="F418" s="444"/>
      <c r="G418" s="350"/>
      <c r="H418" s="351"/>
      <c r="I418" s="408"/>
      <c r="J418" s="352"/>
      <c r="K418" s="406"/>
      <c r="L418" s="348"/>
      <c r="M418" s="353"/>
      <c r="N418" s="348"/>
      <c r="O418" s="353"/>
      <c r="P418" s="348"/>
    </row>
    <row r="419" spans="4:16" ht="40.15" customHeight="1" x14ac:dyDescent="0.25">
      <c r="D419" s="348"/>
      <c r="E419" s="439"/>
      <c r="F419" s="444"/>
      <c r="G419" s="350"/>
      <c r="H419" s="351"/>
      <c r="I419" s="408"/>
      <c r="J419" s="352"/>
      <c r="K419" s="406"/>
      <c r="L419" s="348"/>
      <c r="M419" s="353"/>
      <c r="N419" s="348"/>
      <c r="O419" s="353"/>
      <c r="P419" s="348"/>
    </row>
    <row r="420" spans="4:16" ht="40.15" customHeight="1" x14ac:dyDescent="0.25">
      <c r="D420" s="348"/>
      <c r="E420" s="439"/>
      <c r="F420" s="444"/>
      <c r="G420" s="350"/>
      <c r="H420" s="351"/>
      <c r="I420" s="408"/>
      <c r="J420" s="352"/>
      <c r="K420" s="406"/>
      <c r="L420" s="348"/>
      <c r="M420" s="353"/>
      <c r="N420" s="348"/>
      <c r="O420" s="353"/>
      <c r="P420" s="348"/>
    </row>
    <row r="421" spans="4:16" ht="40.15" customHeight="1" x14ac:dyDescent="0.25">
      <c r="D421" s="348"/>
      <c r="E421" s="439"/>
      <c r="F421" s="444"/>
      <c r="G421" s="350"/>
      <c r="H421" s="351"/>
      <c r="I421" s="408"/>
      <c r="J421" s="352"/>
      <c r="K421" s="406"/>
      <c r="L421" s="348"/>
      <c r="M421" s="353"/>
      <c r="N421" s="348"/>
      <c r="O421" s="353"/>
      <c r="P421" s="348"/>
    </row>
    <row r="422" spans="4:16" ht="40.15" customHeight="1" x14ac:dyDescent="0.25">
      <c r="D422" s="348"/>
      <c r="E422" s="439"/>
      <c r="F422" s="444"/>
      <c r="G422" s="350"/>
      <c r="H422" s="351"/>
      <c r="I422" s="408"/>
      <c r="J422" s="352"/>
      <c r="K422" s="406"/>
      <c r="L422" s="348"/>
      <c r="M422" s="353"/>
      <c r="N422" s="348"/>
      <c r="O422" s="353"/>
      <c r="P422" s="348"/>
    </row>
    <row r="423" spans="4:16" ht="40.15" customHeight="1" x14ac:dyDescent="0.25">
      <c r="D423" s="348"/>
      <c r="E423" s="439"/>
      <c r="F423" s="444"/>
      <c r="G423" s="350"/>
      <c r="H423" s="351"/>
      <c r="I423" s="408"/>
      <c r="J423" s="352"/>
      <c r="K423" s="406"/>
      <c r="L423" s="348"/>
      <c r="M423" s="353"/>
      <c r="N423" s="348"/>
      <c r="O423" s="353"/>
      <c r="P423" s="348"/>
    </row>
    <row r="424" spans="4:16" ht="40.15" customHeight="1" x14ac:dyDescent="0.25">
      <c r="D424" s="348"/>
      <c r="E424" s="439"/>
      <c r="F424" s="444"/>
      <c r="G424" s="350"/>
      <c r="H424" s="351"/>
      <c r="I424" s="408"/>
      <c r="J424" s="352"/>
      <c r="K424" s="406"/>
      <c r="L424" s="348"/>
      <c r="M424" s="353"/>
      <c r="N424" s="348"/>
      <c r="O424" s="353"/>
      <c r="P424" s="348"/>
    </row>
    <row r="425" spans="4:16" ht="40.15" customHeight="1" x14ac:dyDescent="0.25">
      <c r="D425" s="348"/>
      <c r="E425" s="439"/>
      <c r="F425" s="444"/>
      <c r="G425" s="350"/>
      <c r="H425" s="351"/>
      <c r="I425" s="408"/>
      <c r="J425" s="352"/>
      <c r="K425" s="406"/>
      <c r="L425" s="348"/>
      <c r="M425" s="353"/>
      <c r="N425" s="348"/>
      <c r="O425" s="353"/>
      <c r="P425" s="348"/>
    </row>
    <row r="426" spans="4:16" ht="40.15" customHeight="1" x14ac:dyDescent="0.25">
      <c r="D426" s="348"/>
      <c r="E426" s="439"/>
      <c r="F426" s="444"/>
      <c r="G426" s="350"/>
      <c r="H426" s="351"/>
      <c r="I426" s="408"/>
      <c r="J426" s="352"/>
      <c r="K426" s="406"/>
      <c r="L426" s="348"/>
      <c r="M426" s="353"/>
      <c r="N426" s="348"/>
      <c r="O426" s="353"/>
      <c r="P426" s="348"/>
    </row>
    <row r="427" spans="4:16" ht="40.15" customHeight="1" x14ac:dyDescent="0.25">
      <c r="D427" s="348"/>
      <c r="E427" s="439"/>
      <c r="F427" s="444"/>
      <c r="G427" s="350"/>
      <c r="H427" s="351"/>
      <c r="I427" s="408"/>
      <c r="J427" s="352"/>
      <c r="K427" s="406"/>
      <c r="L427" s="348"/>
      <c r="M427" s="353"/>
      <c r="N427" s="348"/>
      <c r="O427" s="353"/>
      <c r="P427" s="348"/>
    </row>
    <row r="428" spans="4:16" ht="40.15" customHeight="1" x14ac:dyDescent="0.25">
      <c r="D428" s="348"/>
      <c r="E428" s="439"/>
      <c r="F428" s="444"/>
      <c r="G428" s="350"/>
      <c r="H428" s="351"/>
      <c r="I428" s="408"/>
      <c r="J428" s="352"/>
      <c r="K428" s="406"/>
      <c r="L428" s="348"/>
      <c r="M428" s="353"/>
      <c r="N428" s="348"/>
      <c r="O428" s="353"/>
      <c r="P428" s="348"/>
    </row>
    <row r="429" spans="4:16" ht="40.15" customHeight="1" x14ac:dyDescent="0.25">
      <c r="D429" s="348"/>
      <c r="E429" s="439"/>
      <c r="F429" s="444"/>
      <c r="G429" s="350"/>
      <c r="H429" s="351"/>
      <c r="I429" s="408"/>
      <c r="J429" s="352"/>
      <c r="K429" s="406"/>
      <c r="L429" s="348"/>
      <c r="M429" s="353"/>
      <c r="N429" s="348"/>
      <c r="O429" s="353"/>
      <c r="P429" s="348"/>
    </row>
    <row r="430" spans="4:16" ht="40.15" customHeight="1" x14ac:dyDescent="0.25">
      <c r="D430" s="348"/>
      <c r="E430" s="439"/>
      <c r="F430" s="444"/>
      <c r="G430" s="350"/>
      <c r="H430" s="351"/>
      <c r="I430" s="408"/>
      <c r="J430" s="352"/>
      <c r="K430" s="406"/>
      <c r="L430" s="348"/>
      <c r="M430" s="353"/>
      <c r="N430" s="348"/>
      <c r="O430" s="353"/>
      <c r="P430" s="348"/>
    </row>
    <row r="431" spans="4:16" ht="40.15" customHeight="1" x14ac:dyDescent="0.25">
      <c r="D431" s="348"/>
      <c r="E431" s="439"/>
      <c r="F431" s="444"/>
      <c r="G431" s="350"/>
      <c r="H431" s="351"/>
      <c r="I431" s="408"/>
      <c r="J431" s="352"/>
      <c r="K431" s="406"/>
      <c r="L431" s="348"/>
      <c r="M431" s="353"/>
      <c r="N431" s="348"/>
      <c r="O431" s="353"/>
      <c r="P431" s="348"/>
    </row>
    <row r="432" spans="4:16" ht="40.15" customHeight="1" x14ac:dyDescent="0.25">
      <c r="D432" s="348"/>
      <c r="E432" s="439"/>
      <c r="F432" s="444"/>
      <c r="G432" s="350"/>
      <c r="H432" s="351"/>
      <c r="I432" s="408"/>
      <c r="J432" s="352"/>
      <c r="K432" s="406"/>
      <c r="L432" s="348"/>
      <c r="M432" s="353"/>
      <c r="N432" s="348"/>
      <c r="O432" s="353"/>
      <c r="P432" s="348"/>
    </row>
    <row r="433" spans="4:16" ht="40.15" customHeight="1" x14ac:dyDescent="0.25">
      <c r="D433" s="348"/>
      <c r="E433" s="439"/>
      <c r="F433" s="444"/>
      <c r="G433" s="350"/>
      <c r="H433" s="351"/>
      <c r="I433" s="408"/>
      <c r="J433" s="352"/>
      <c r="K433" s="406"/>
      <c r="L433" s="348"/>
      <c r="M433" s="353"/>
      <c r="N433" s="348"/>
      <c r="O433" s="353"/>
      <c r="P433" s="348"/>
    </row>
    <row r="434" spans="4:16" ht="40.15" customHeight="1" x14ac:dyDescent="0.25">
      <c r="D434" s="348"/>
      <c r="E434" s="439"/>
      <c r="F434" s="444"/>
      <c r="G434" s="350"/>
      <c r="H434" s="351"/>
      <c r="I434" s="408"/>
      <c r="J434" s="352"/>
      <c r="K434" s="406"/>
      <c r="L434" s="348"/>
      <c r="M434" s="353"/>
      <c r="N434" s="348"/>
      <c r="O434" s="353"/>
      <c r="P434" s="348"/>
    </row>
    <row r="435" spans="4:16" ht="40.15" customHeight="1" x14ac:dyDescent="0.25">
      <c r="D435" s="348"/>
      <c r="E435" s="439"/>
      <c r="F435" s="444"/>
      <c r="G435" s="350"/>
      <c r="H435" s="351"/>
      <c r="I435" s="408"/>
      <c r="J435" s="352"/>
      <c r="K435" s="406"/>
      <c r="L435" s="348"/>
      <c r="M435" s="353"/>
      <c r="N435" s="348"/>
      <c r="O435" s="353"/>
      <c r="P435" s="348"/>
    </row>
    <row r="436" spans="4:16" ht="40.15" customHeight="1" x14ac:dyDescent="0.25">
      <c r="D436" s="348"/>
      <c r="E436" s="439"/>
      <c r="F436" s="444"/>
      <c r="G436" s="350"/>
      <c r="H436" s="351"/>
      <c r="I436" s="408"/>
      <c r="J436" s="352"/>
      <c r="K436" s="406"/>
      <c r="L436" s="348"/>
      <c r="M436" s="353"/>
      <c r="N436" s="348"/>
      <c r="O436" s="353"/>
      <c r="P436" s="348"/>
    </row>
    <row r="437" spans="4:16" ht="40.15" customHeight="1" x14ac:dyDescent="0.25">
      <c r="D437" s="348"/>
      <c r="E437" s="439"/>
      <c r="F437" s="444"/>
      <c r="G437" s="350"/>
      <c r="H437" s="351"/>
      <c r="I437" s="408"/>
      <c r="J437" s="352"/>
      <c r="K437" s="406"/>
      <c r="L437" s="348"/>
      <c r="M437" s="353"/>
      <c r="N437" s="348"/>
      <c r="O437" s="353"/>
      <c r="P437" s="348"/>
    </row>
    <row r="438" spans="4:16" ht="40.15" customHeight="1" x14ac:dyDescent="0.25">
      <c r="D438" s="348"/>
      <c r="E438" s="439"/>
      <c r="F438" s="444"/>
      <c r="G438" s="350"/>
      <c r="H438" s="351"/>
      <c r="I438" s="408"/>
      <c r="J438" s="352"/>
      <c r="K438" s="406"/>
      <c r="L438" s="348"/>
      <c r="M438" s="353"/>
      <c r="N438" s="348"/>
      <c r="O438" s="353"/>
      <c r="P438" s="348"/>
    </row>
    <row r="439" spans="4:16" ht="40.15" customHeight="1" x14ac:dyDescent="0.25">
      <c r="D439" s="348"/>
      <c r="E439" s="439"/>
      <c r="F439" s="444"/>
      <c r="G439" s="350"/>
      <c r="H439" s="351"/>
      <c r="I439" s="408"/>
      <c r="J439" s="352"/>
      <c r="K439" s="406"/>
      <c r="L439" s="348"/>
      <c r="M439" s="353"/>
      <c r="N439" s="348"/>
      <c r="O439" s="353"/>
      <c r="P439" s="348"/>
    </row>
    <row r="440" spans="4:16" ht="40.15" customHeight="1" x14ac:dyDescent="0.25">
      <c r="D440" s="348"/>
      <c r="E440" s="439"/>
      <c r="F440" s="444"/>
      <c r="G440" s="350"/>
      <c r="H440" s="351"/>
      <c r="I440" s="408"/>
      <c r="J440" s="352"/>
      <c r="K440" s="406"/>
      <c r="L440" s="348"/>
      <c r="M440" s="353"/>
      <c r="N440" s="348"/>
      <c r="O440" s="353"/>
      <c r="P440" s="348"/>
    </row>
    <row r="441" spans="4:16" ht="40.15" customHeight="1" x14ac:dyDescent="0.25">
      <c r="D441" s="348"/>
      <c r="E441" s="439"/>
      <c r="F441" s="444"/>
      <c r="G441" s="350"/>
      <c r="H441" s="351"/>
      <c r="I441" s="408"/>
      <c r="J441" s="352"/>
      <c r="K441" s="406"/>
      <c r="L441" s="348"/>
      <c r="M441" s="353"/>
      <c r="N441" s="348"/>
      <c r="O441" s="353"/>
      <c r="P441" s="348"/>
    </row>
    <row r="442" spans="4:16" ht="40.15" customHeight="1" x14ac:dyDescent="0.25">
      <c r="D442" s="348"/>
      <c r="E442" s="439"/>
      <c r="F442" s="444"/>
      <c r="G442" s="350"/>
      <c r="H442" s="351"/>
      <c r="I442" s="408"/>
      <c r="J442" s="352"/>
      <c r="K442" s="406"/>
      <c r="L442" s="348"/>
      <c r="M442" s="353"/>
      <c r="N442" s="348"/>
      <c r="O442" s="353"/>
      <c r="P442" s="348"/>
    </row>
    <row r="443" spans="4:16" ht="40.15" customHeight="1" x14ac:dyDescent="0.25">
      <c r="D443" s="348"/>
      <c r="E443" s="439"/>
      <c r="F443" s="444"/>
      <c r="G443" s="350"/>
      <c r="H443" s="351"/>
      <c r="I443" s="408"/>
      <c r="J443" s="352"/>
      <c r="K443" s="406"/>
      <c r="L443" s="348"/>
      <c r="M443" s="353"/>
      <c r="N443" s="348"/>
      <c r="O443" s="353"/>
      <c r="P443" s="348"/>
    </row>
    <row r="444" spans="4:16" ht="40.15" customHeight="1" x14ac:dyDescent="0.25">
      <c r="D444" s="348"/>
      <c r="E444" s="439"/>
      <c r="F444" s="444"/>
      <c r="G444" s="350"/>
      <c r="H444" s="351"/>
      <c r="I444" s="408"/>
      <c r="J444" s="352"/>
      <c r="K444" s="406"/>
      <c r="L444" s="348"/>
      <c r="M444" s="353"/>
      <c r="N444" s="348"/>
      <c r="O444" s="353"/>
      <c r="P444" s="348"/>
    </row>
    <row r="445" spans="4:16" ht="40.15" customHeight="1" x14ac:dyDescent="0.25">
      <c r="D445" s="348"/>
      <c r="E445" s="439"/>
      <c r="F445" s="444"/>
      <c r="G445" s="350"/>
      <c r="H445" s="351"/>
      <c r="I445" s="408"/>
      <c r="J445" s="352"/>
      <c r="K445" s="406"/>
      <c r="L445" s="348"/>
      <c r="M445" s="353"/>
      <c r="N445" s="348"/>
      <c r="O445" s="353"/>
      <c r="P445" s="348"/>
    </row>
    <row r="446" spans="4:16" ht="40.15" customHeight="1" x14ac:dyDescent="0.25">
      <c r="D446" s="348"/>
      <c r="E446" s="439"/>
      <c r="F446" s="444"/>
      <c r="G446" s="350"/>
      <c r="H446" s="351"/>
      <c r="I446" s="408"/>
      <c r="J446" s="352"/>
      <c r="K446" s="406"/>
      <c r="L446" s="348"/>
      <c r="M446" s="353"/>
      <c r="N446" s="348"/>
      <c r="O446" s="353"/>
      <c r="P446" s="348"/>
    </row>
    <row r="447" spans="4:16" ht="40.15" customHeight="1" x14ac:dyDescent="0.25">
      <c r="D447" s="348"/>
      <c r="E447" s="439"/>
      <c r="F447" s="444"/>
      <c r="G447" s="350"/>
      <c r="H447" s="351"/>
      <c r="I447" s="408"/>
      <c r="J447" s="352"/>
      <c r="K447" s="406"/>
      <c r="L447" s="348"/>
      <c r="M447" s="353"/>
      <c r="N447" s="348"/>
      <c r="O447" s="353"/>
      <c r="P447" s="348"/>
    </row>
    <row r="448" spans="4:16" ht="40.15" customHeight="1" x14ac:dyDescent="0.25">
      <c r="D448" s="348"/>
      <c r="E448" s="439"/>
      <c r="F448" s="444"/>
      <c r="G448" s="350"/>
      <c r="H448" s="351"/>
      <c r="I448" s="408"/>
      <c r="J448" s="352"/>
      <c r="K448" s="406"/>
      <c r="L448" s="348"/>
      <c r="M448" s="353"/>
      <c r="N448" s="348"/>
      <c r="O448" s="353"/>
      <c r="P448" s="348"/>
    </row>
    <row r="449" spans="4:16" ht="40.15" customHeight="1" x14ac:dyDescent="0.25">
      <c r="D449" s="348"/>
      <c r="E449" s="439"/>
      <c r="F449" s="444"/>
      <c r="G449" s="350"/>
      <c r="H449" s="351"/>
      <c r="I449" s="408"/>
      <c r="J449" s="352"/>
      <c r="K449" s="406"/>
      <c r="L449" s="348"/>
      <c r="M449" s="353"/>
      <c r="N449" s="348"/>
      <c r="O449" s="353"/>
      <c r="P449" s="348"/>
    </row>
    <row r="450" spans="4:16" ht="40.15" customHeight="1" x14ac:dyDescent="0.25">
      <c r="D450" s="348"/>
      <c r="E450" s="439"/>
      <c r="F450" s="444"/>
      <c r="G450" s="350"/>
      <c r="H450" s="351"/>
      <c r="I450" s="408"/>
      <c r="J450" s="352"/>
      <c r="K450" s="406"/>
      <c r="L450" s="348"/>
      <c r="M450" s="353"/>
      <c r="N450" s="348"/>
      <c r="O450" s="353"/>
      <c r="P450" s="348"/>
    </row>
    <row r="451" spans="4:16" ht="40.15" customHeight="1" x14ac:dyDescent="0.25">
      <c r="D451" s="348"/>
      <c r="E451" s="439"/>
      <c r="F451" s="444"/>
      <c r="G451" s="350"/>
      <c r="H451" s="351"/>
      <c r="I451" s="408"/>
      <c r="J451" s="352"/>
      <c r="K451" s="406"/>
      <c r="L451" s="348"/>
      <c r="M451" s="353"/>
      <c r="N451" s="348"/>
      <c r="O451" s="353"/>
      <c r="P451" s="348"/>
    </row>
    <row r="452" spans="4:16" ht="40.15" customHeight="1" x14ac:dyDescent="0.25">
      <c r="D452" s="348"/>
      <c r="E452" s="439"/>
      <c r="F452" s="444"/>
      <c r="G452" s="350"/>
      <c r="H452" s="351"/>
      <c r="I452" s="408"/>
      <c r="J452" s="352"/>
      <c r="K452" s="406"/>
      <c r="L452" s="348"/>
      <c r="M452" s="353"/>
      <c r="N452" s="348"/>
      <c r="O452" s="353"/>
      <c r="P452" s="348"/>
    </row>
    <row r="453" spans="4:16" ht="40.15" customHeight="1" x14ac:dyDescent="0.25">
      <c r="D453" s="348"/>
      <c r="E453" s="439"/>
      <c r="F453" s="444"/>
      <c r="G453" s="350"/>
      <c r="H453" s="351"/>
      <c r="I453" s="408"/>
      <c r="J453" s="352"/>
      <c r="K453" s="406"/>
      <c r="L453" s="348"/>
      <c r="M453" s="353"/>
      <c r="N453" s="348"/>
      <c r="O453" s="353"/>
      <c r="P453" s="348"/>
    </row>
    <row r="454" spans="4:16" ht="40.15" customHeight="1" x14ac:dyDescent="0.25">
      <c r="D454" s="348"/>
      <c r="E454" s="439"/>
      <c r="F454" s="444"/>
      <c r="G454" s="350"/>
      <c r="H454" s="351"/>
      <c r="I454" s="408"/>
      <c r="J454" s="352"/>
      <c r="K454" s="406"/>
      <c r="L454" s="348"/>
      <c r="M454" s="353"/>
      <c r="N454" s="348"/>
      <c r="O454" s="353"/>
      <c r="P454" s="348"/>
    </row>
    <row r="455" spans="4:16" ht="40.15" customHeight="1" x14ac:dyDescent="0.25">
      <c r="D455" s="348"/>
      <c r="E455" s="439"/>
      <c r="F455" s="444"/>
      <c r="G455" s="350"/>
      <c r="H455" s="351"/>
      <c r="I455" s="408"/>
      <c r="J455" s="352"/>
      <c r="K455" s="406"/>
      <c r="L455" s="348"/>
      <c r="M455" s="353"/>
      <c r="N455" s="348"/>
      <c r="O455" s="353"/>
      <c r="P455" s="348"/>
    </row>
    <row r="456" spans="4:16" ht="40.15" customHeight="1" x14ac:dyDescent="0.25">
      <c r="D456" s="348"/>
      <c r="E456" s="439"/>
      <c r="F456" s="444"/>
      <c r="G456" s="350"/>
      <c r="H456" s="351"/>
      <c r="I456" s="408"/>
      <c r="J456" s="352"/>
      <c r="K456" s="406"/>
      <c r="L456" s="348"/>
      <c r="M456" s="353"/>
      <c r="N456" s="348"/>
      <c r="O456" s="353"/>
      <c r="P456" s="348"/>
    </row>
    <row r="457" spans="4:16" ht="40.15" customHeight="1" x14ac:dyDescent="0.25">
      <c r="D457" s="348"/>
      <c r="E457" s="439"/>
      <c r="F457" s="444"/>
      <c r="G457" s="350"/>
      <c r="H457" s="351"/>
      <c r="I457" s="408"/>
      <c r="J457" s="352"/>
      <c r="K457" s="406"/>
      <c r="L457" s="348"/>
      <c r="M457" s="353"/>
      <c r="N457" s="348"/>
      <c r="O457" s="353"/>
      <c r="P457" s="348"/>
    </row>
    <row r="458" spans="4:16" ht="40.15" customHeight="1" x14ac:dyDescent="0.25">
      <c r="D458" s="348"/>
      <c r="E458" s="439"/>
      <c r="F458" s="444"/>
      <c r="G458" s="350"/>
      <c r="H458" s="351"/>
      <c r="I458" s="408"/>
      <c r="J458" s="352"/>
      <c r="K458" s="406"/>
      <c r="L458" s="348"/>
      <c r="M458" s="353"/>
      <c r="N458" s="348"/>
      <c r="O458" s="353"/>
      <c r="P458" s="348"/>
    </row>
    <row r="459" spans="4:16" ht="40.15" customHeight="1" x14ac:dyDescent="0.25">
      <c r="D459" s="348"/>
      <c r="E459" s="439"/>
      <c r="F459" s="444"/>
      <c r="G459" s="350"/>
      <c r="H459" s="351"/>
      <c r="I459" s="408"/>
      <c r="J459" s="352"/>
      <c r="K459" s="406"/>
      <c r="L459" s="348"/>
      <c r="M459" s="353"/>
      <c r="N459" s="348"/>
      <c r="O459" s="353"/>
      <c r="P459" s="348"/>
    </row>
    <row r="460" spans="4:16" ht="40.15" customHeight="1" x14ac:dyDescent="0.25">
      <c r="D460" s="348"/>
      <c r="E460" s="439"/>
      <c r="F460" s="444"/>
      <c r="G460" s="350"/>
      <c r="H460" s="351"/>
      <c r="I460" s="408"/>
      <c r="J460" s="352"/>
      <c r="K460" s="406"/>
      <c r="L460" s="348"/>
      <c r="M460" s="353"/>
      <c r="N460" s="348"/>
      <c r="O460" s="353"/>
      <c r="P460" s="348"/>
    </row>
    <row r="461" spans="4:16" ht="40.15" customHeight="1" x14ac:dyDescent="0.25">
      <c r="D461" s="348"/>
      <c r="E461" s="439"/>
      <c r="F461" s="444"/>
      <c r="G461" s="350"/>
      <c r="H461" s="351"/>
      <c r="I461" s="408"/>
      <c r="J461" s="352"/>
      <c r="K461" s="406"/>
      <c r="L461" s="348"/>
      <c r="M461" s="353"/>
      <c r="N461" s="348"/>
      <c r="O461" s="353"/>
      <c r="P461" s="348"/>
    </row>
    <row r="462" spans="4:16" ht="40.15" customHeight="1" x14ac:dyDescent="0.25">
      <c r="D462" s="348"/>
      <c r="E462" s="439"/>
      <c r="F462" s="444"/>
      <c r="G462" s="350"/>
      <c r="H462" s="351"/>
      <c r="I462" s="408"/>
      <c r="J462" s="352"/>
      <c r="K462" s="406"/>
      <c r="L462" s="348"/>
      <c r="M462" s="353"/>
      <c r="N462" s="348"/>
      <c r="O462" s="353"/>
      <c r="P462" s="348"/>
    </row>
    <row r="463" spans="4:16" ht="40.15" customHeight="1" x14ac:dyDescent="0.25">
      <c r="D463" s="348"/>
      <c r="E463" s="439"/>
      <c r="F463" s="444"/>
      <c r="G463" s="350"/>
      <c r="H463" s="351"/>
      <c r="I463" s="408"/>
      <c r="J463" s="352"/>
      <c r="K463" s="406"/>
      <c r="L463" s="348"/>
      <c r="M463" s="353"/>
      <c r="N463" s="348"/>
      <c r="O463" s="353"/>
      <c r="P463" s="348"/>
    </row>
    <row r="464" spans="4:16" ht="40.15" customHeight="1" x14ac:dyDescent="0.25">
      <c r="D464" s="348"/>
      <c r="E464" s="439"/>
      <c r="F464" s="444"/>
      <c r="G464" s="350"/>
      <c r="H464" s="351"/>
      <c r="I464" s="408"/>
      <c r="J464" s="352"/>
      <c r="K464" s="406"/>
      <c r="L464" s="348"/>
      <c r="M464" s="353"/>
      <c r="N464" s="348"/>
      <c r="O464" s="353"/>
      <c r="P464" s="348"/>
    </row>
    <row r="465" spans="4:16" ht="40.15" customHeight="1" x14ac:dyDescent="0.25">
      <c r="D465" s="348"/>
      <c r="E465" s="439"/>
      <c r="F465" s="444"/>
      <c r="G465" s="350"/>
      <c r="H465" s="351"/>
      <c r="I465" s="408"/>
      <c r="J465" s="352"/>
      <c r="K465" s="406"/>
      <c r="L465" s="348"/>
      <c r="M465" s="353"/>
      <c r="N465" s="348"/>
      <c r="O465" s="353"/>
      <c r="P465" s="348"/>
    </row>
    <row r="466" spans="4:16" ht="40.15" customHeight="1" x14ac:dyDescent="0.25">
      <c r="D466" s="348"/>
      <c r="E466" s="439"/>
      <c r="F466" s="444"/>
      <c r="G466" s="350"/>
      <c r="H466" s="351"/>
      <c r="I466" s="408"/>
      <c r="J466" s="352"/>
      <c r="K466" s="406"/>
      <c r="L466" s="348"/>
      <c r="M466" s="353"/>
      <c r="N466" s="348"/>
      <c r="O466" s="353"/>
      <c r="P466" s="348"/>
    </row>
    <row r="467" spans="4:16" ht="40.15" customHeight="1" x14ac:dyDescent="0.25">
      <c r="D467" s="348"/>
      <c r="E467" s="439"/>
      <c r="F467" s="444"/>
      <c r="G467" s="350"/>
      <c r="H467" s="351"/>
      <c r="I467" s="408"/>
      <c r="J467" s="352"/>
      <c r="K467" s="406"/>
      <c r="L467" s="348"/>
      <c r="M467" s="353"/>
      <c r="N467" s="348"/>
      <c r="O467" s="353"/>
      <c r="P467" s="348"/>
    </row>
    <row r="468" spans="4:16" ht="40.15" customHeight="1" x14ac:dyDescent="0.25">
      <c r="D468" s="348"/>
      <c r="E468" s="439"/>
      <c r="F468" s="444"/>
      <c r="G468" s="350"/>
      <c r="H468" s="351"/>
      <c r="I468" s="408"/>
      <c r="J468" s="352"/>
      <c r="K468" s="406"/>
      <c r="L468" s="348"/>
      <c r="M468" s="353"/>
      <c r="N468" s="348"/>
      <c r="O468" s="353"/>
      <c r="P468" s="348"/>
    </row>
    <row r="469" spans="4:16" ht="40.15" customHeight="1" x14ac:dyDescent="0.25">
      <c r="D469" s="348"/>
      <c r="E469" s="439"/>
      <c r="F469" s="444"/>
      <c r="G469" s="350"/>
      <c r="H469" s="351"/>
      <c r="I469" s="408"/>
      <c r="J469" s="352"/>
      <c r="K469" s="406"/>
      <c r="L469" s="348"/>
      <c r="M469" s="353"/>
      <c r="N469" s="348"/>
      <c r="O469" s="353"/>
      <c r="P469" s="348"/>
    </row>
    <row r="470" spans="4:16" ht="40.15" customHeight="1" x14ac:dyDescent="0.25">
      <c r="D470" s="348"/>
      <c r="E470" s="439"/>
      <c r="F470" s="444"/>
      <c r="G470" s="350"/>
      <c r="H470" s="351"/>
      <c r="I470" s="408"/>
      <c r="J470" s="352"/>
      <c r="K470" s="406"/>
      <c r="L470" s="348"/>
      <c r="M470" s="353"/>
      <c r="N470" s="348"/>
      <c r="O470" s="353"/>
      <c r="P470" s="348"/>
    </row>
    <row r="471" spans="4:16" ht="40.15" customHeight="1" x14ac:dyDescent="0.25">
      <c r="D471" s="348"/>
      <c r="E471" s="439"/>
      <c r="F471" s="444"/>
      <c r="G471" s="350"/>
      <c r="H471" s="351"/>
      <c r="I471" s="408"/>
      <c r="J471" s="352"/>
      <c r="K471" s="406"/>
      <c r="L471" s="348"/>
      <c r="M471" s="353"/>
      <c r="N471" s="348"/>
      <c r="O471" s="353"/>
      <c r="P471" s="348"/>
    </row>
    <row r="472" spans="4:16" ht="40.15" customHeight="1" x14ac:dyDescent="0.25">
      <c r="D472" s="348"/>
      <c r="E472" s="439"/>
      <c r="F472" s="444"/>
      <c r="G472" s="350"/>
      <c r="H472" s="351"/>
      <c r="I472" s="408"/>
      <c r="J472" s="352"/>
      <c r="K472" s="406"/>
      <c r="L472" s="348"/>
      <c r="M472" s="353"/>
      <c r="N472" s="348"/>
      <c r="O472" s="353"/>
      <c r="P472" s="348"/>
    </row>
    <row r="473" spans="4:16" ht="40.15" customHeight="1" x14ac:dyDescent="0.25">
      <c r="D473" s="348"/>
      <c r="E473" s="439"/>
      <c r="F473" s="444"/>
      <c r="G473" s="350"/>
      <c r="H473" s="351"/>
      <c r="I473" s="408"/>
      <c r="J473" s="352"/>
      <c r="K473" s="406"/>
      <c r="L473" s="348"/>
      <c r="M473" s="353"/>
      <c r="N473" s="348"/>
      <c r="O473" s="353"/>
      <c r="P473" s="348"/>
    </row>
    <row r="474" spans="4:16" ht="40.15" customHeight="1" x14ac:dyDescent="0.25">
      <c r="D474" s="348"/>
      <c r="E474" s="439"/>
      <c r="F474" s="444"/>
      <c r="G474" s="350"/>
      <c r="H474" s="351"/>
      <c r="I474" s="408"/>
      <c r="J474" s="352"/>
      <c r="K474" s="406"/>
      <c r="L474" s="348"/>
      <c r="M474" s="353"/>
      <c r="N474" s="348"/>
      <c r="O474" s="353"/>
      <c r="P474" s="348"/>
    </row>
    <row r="475" spans="4:16" ht="40.15" customHeight="1" x14ac:dyDescent="0.25">
      <c r="D475" s="348"/>
      <c r="E475" s="439"/>
      <c r="F475" s="444"/>
      <c r="G475" s="350"/>
      <c r="H475" s="351"/>
      <c r="I475" s="408"/>
      <c r="J475" s="352"/>
      <c r="K475" s="406"/>
      <c r="L475" s="348"/>
      <c r="M475" s="353"/>
      <c r="N475" s="348"/>
      <c r="O475" s="353"/>
      <c r="P475" s="348"/>
    </row>
    <row r="476" spans="4:16" ht="40.15" customHeight="1" x14ac:dyDescent="0.25">
      <c r="D476" s="348"/>
      <c r="E476" s="439"/>
      <c r="F476" s="444"/>
      <c r="G476" s="350"/>
      <c r="H476" s="351"/>
      <c r="I476" s="408"/>
      <c r="J476" s="352"/>
      <c r="K476" s="406"/>
      <c r="L476" s="348"/>
      <c r="M476" s="353"/>
      <c r="N476" s="348"/>
      <c r="O476" s="353"/>
      <c r="P476" s="348"/>
    </row>
    <row r="477" spans="4:16" ht="40.15" customHeight="1" x14ac:dyDescent="0.25">
      <c r="D477" s="348"/>
      <c r="E477" s="439"/>
      <c r="F477" s="444"/>
      <c r="G477" s="350"/>
      <c r="H477" s="351"/>
      <c r="I477" s="408"/>
      <c r="J477" s="352"/>
      <c r="K477" s="406"/>
      <c r="L477" s="348"/>
      <c r="M477" s="353"/>
      <c r="N477" s="348"/>
      <c r="O477" s="353"/>
      <c r="P477" s="348"/>
    </row>
    <row r="478" spans="4:16" ht="40.15" customHeight="1" x14ac:dyDescent="0.25">
      <c r="D478" s="348"/>
      <c r="E478" s="439"/>
      <c r="F478" s="444"/>
      <c r="G478" s="350"/>
      <c r="H478" s="351"/>
      <c r="I478" s="408"/>
      <c r="J478" s="352"/>
      <c r="K478" s="406"/>
      <c r="L478" s="348"/>
      <c r="M478" s="353"/>
      <c r="N478" s="348"/>
      <c r="O478" s="353"/>
      <c r="P478" s="348"/>
    </row>
    <row r="479" spans="4:16" ht="40.15" customHeight="1" x14ac:dyDescent="0.25">
      <c r="D479" s="348"/>
      <c r="E479" s="439"/>
      <c r="F479" s="444"/>
      <c r="G479" s="350"/>
      <c r="H479" s="351"/>
      <c r="I479" s="408"/>
      <c r="J479" s="352"/>
      <c r="K479" s="406"/>
      <c r="L479" s="348"/>
      <c r="M479" s="353"/>
      <c r="N479" s="348"/>
      <c r="O479" s="353"/>
      <c r="P479" s="348"/>
    </row>
    <row r="480" spans="4:16" ht="40.15" customHeight="1" x14ac:dyDescent="0.25">
      <c r="D480" s="348"/>
      <c r="E480" s="439"/>
      <c r="F480" s="444"/>
      <c r="G480" s="350"/>
      <c r="H480" s="351"/>
      <c r="I480" s="408"/>
      <c r="J480" s="352"/>
      <c r="K480" s="406"/>
      <c r="L480" s="348"/>
      <c r="M480" s="353"/>
      <c r="N480" s="348"/>
      <c r="O480" s="353"/>
      <c r="P480" s="348"/>
    </row>
    <row r="481" spans="4:16" ht="40.15" customHeight="1" x14ac:dyDescent="0.25">
      <c r="D481" s="348"/>
      <c r="E481" s="439"/>
      <c r="F481" s="444"/>
      <c r="G481" s="350"/>
      <c r="H481" s="351"/>
      <c r="I481" s="408"/>
      <c r="J481" s="352"/>
      <c r="K481" s="406"/>
      <c r="L481" s="348"/>
      <c r="M481" s="353"/>
      <c r="N481" s="348"/>
      <c r="O481" s="353"/>
      <c r="P481" s="348"/>
    </row>
    <row r="482" spans="4:16" ht="40.15" customHeight="1" x14ac:dyDescent="0.25">
      <c r="D482" s="348"/>
      <c r="E482" s="439"/>
      <c r="F482" s="444"/>
      <c r="G482" s="350"/>
      <c r="H482" s="351"/>
      <c r="I482" s="408"/>
      <c r="J482" s="352"/>
      <c r="K482" s="406"/>
      <c r="L482" s="348"/>
      <c r="M482" s="353"/>
      <c r="N482" s="348"/>
      <c r="O482" s="353"/>
      <c r="P482" s="348"/>
    </row>
    <row r="483" spans="4:16" ht="40.15" customHeight="1" x14ac:dyDescent="0.25">
      <c r="D483" s="348"/>
      <c r="E483" s="439"/>
      <c r="F483" s="444"/>
      <c r="G483" s="350"/>
      <c r="H483" s="351"/>
      <c r="I483" s="408"/>
      <c r="J483" s="352"/>
      <c r="K483" s="406"/>
      <c r="L483" s="348"/>
      <c r="M483" s="353"/>
      <c r="N483" s="348"/>
      <c r="O483" s="353"/>
      <c r="P483" s="348"/>
    </row>
    <row r="484" spans="4:16" ht="40.15" customHeight="1" x14ac:dyDescent="0.25">
      <c r="D484" s="348"/>
      <c r="E484" s="439"/>
      <c r="F484" s="444"/>
      <c r="G484" s="350"/>
      <c r="H484" s="351"/>
      <c r="I484" s="408"/>
      <c r="J484" s="352"/>
      <c r="K484" s="406"/>
      <c r="L484" s="348"/>
      <c r="M484" s="353"/>
      <c r="N484" s="348"/>
      <c r="O484" s="353"/>
      <c r="P484" s="348"/>
    </row>
    <row r="485" spans="4:16" ht="40.15" customHeight="1" x14ac:dyDescent="0.25">
      <c r="D485" s="348"/>
      <c r="E485" s="439"/>
      <c r="F485" s="444"/>
      <c r="G485" s="350"/>
      <c r="H485" s="351"/>
      <c r="I485" s="408"/>
      <c r="J485" s="352"/>
      <c r="K485" s="406"/>
      <c r="L485" s="348"/>
      <c r="M485" s="353"/>
      <c r="N485" s="348"/>
      <c r="O485" s="353"/>
      <c r="P485" s="348"/>
    </row>
    <row r="486" spans="4:16" ht="40.15" customHeight="1" x14ac:dyDescent="0.25">
      <c r="D486" s="348"/>
      <c r="E486" s="439"/>
      <c r="F486" s="444"/>
      <c r="G486" s="350"/>
      <c r="H486" s="351"/>
      <c r="I486" s="408"/>
      <c r="J486" s="352"/>
      <c r="K486" s="406"/>
      <c r="L486" s="348"/>
      <c r="M486" s="353"/>
      <c r="N486" s="348"/>
      <c r="O486" s="353"/>
      <c r="P486" s="348"/>
    </row>
    <row r="487" spans="4:16" ht="40.15" customHeight="1" x14ac:dyDescent="0.25">
      <c r="D487" s="348"/>
      <c r="E487" s="439"/>
      <c r="F487" s="444"/>
      <c r="G487" s="350"/>
      <c r="H487" s="351"/>
      <c r="I487" s="408"/>
      <c r="J487" s="352"/>
      <c r="K487" s="406"/>
      <c r="L487" s="348"/>
      <c r="M487" s="353"/>
      <c r="N487" s="348"/>
      <c r="O487" s="353"/>
      <c r="P487" s="348"/>
    </row>
    <row r="488" spans="4:16" ht="40.15" customHeight="1" x14ac:dyDescent="0.25">
      <c r="D488" s="348"/>
      <c r="E488" s="439"/>
      <c r="F488" s="444"/>
      <c r="G488" s="350"/>
      <c r="H488" s="351"/>
      <c r="I488" s="408"/>
      <c r="J488" s="352"/>
      <c r="K488" s="406"/>
      <c r="L488" s="348"/>
      <c r="M488" s="353"/>
      <c r="N488" s="348"/>
      <c r="O488" s="353"/>
      <c r="P488" s="348"/>
    </row>
    <row r="489" spans="4:16" ht="40.15" customHeight="1" x14ac:dyDescent="0.25">
      <c r="D489" s="348"/>
      <c r="E489" s="439"/>
      <c r="F489" s="444"/>
      <c r="G489" s="350"/>
      <c r="H489" s="351"/>
      <c r="I489" s="408"/>
      <c r="J489" s="352"/>
      <c r="K489" s="406"/>
      <c r="L489" s="348"/>
      <c r="M489" s="353"/>
      <c r="N489" s="348"/>
      <c r="O489" s="353"/>
      <c r="P489" s="348"/>
    </row>
    <row r="490" spans="4:16" ht="40.15" customHeight="1" x14ac:dyDescent="0.25">
      <c r="D490" s="348"/>
      <c r="E490" s="439"/>
      <c r="F490" s="444"/>
      <c r="G490" s="350"/>
      <c r="H490" s="351"/>
      <c r="I490" s="408"/>
      <c r="J490" s="352"/>
      <c r="K490" s="406"/>
      <c r="L490" s="348"/>
      <c r="M490" s="353"/>
      <c r="N490" s="348"/>
      <c r="O490" s="353"/>
      <c r="P490" s="348"/>
    </row>
    <row r="491" spans="4:16" ht="40.15" customHeight="1" x14ac:dyDescent="0.25">
      <c r="D491" s="348"/>
      <c r="E491" s="439"/>
      <c r="F491" s="444"/>
      <c r="G491" s="350"/>
      <c r="H491" s="351"/>
      <c r="I491" s="408"/>
      <c r="J491" s="352"/>
      <c r="K491" s="406"/>
      <c r="L491" s="348"/>
      <c r="M491" s="353"/>
      <c r="N491" s="348"/>
      <c r="O491" s="353"/>
      <c r="P491" s="348"/>
    </row>
    <row r="492" spans="4:16" ht="40.15" customHeight="1" x14ac:dyDescent="0.25">
      <c r="D492" s="348"/>
      <c r="E492" s="439"/>
      <c r="F492" s="444"/>
      <c r="G492" s="350"/>
      <c r="H492" s="351"/>
      <c r="I492" s="408"/>
      <c r="J492" s="352"/>
      <c r="K492" s="406"/>
      <c r="L492" s="348"/>
      <c r="M492" s="353"/>
      <c r="N492" s="348"/>
      <c r="O492" s="353"/>
      <c r="P492" s="348"/>
    </row>
    <row r="493" spans="4:16" ht="40.15" customHeight="1" x14ac:dyDescent="0.25">
      <c r="D493" s="348"/>
      <c r="E493" s="439"/>
      <c r="F493" s="444"/>
      <c r="G493" s="350"/>
      <c r="H493" s="351"/>
      <c r="I493" s="408"/>
      <c r="J493" s="352"/>
      <c r="K493" s="406"/>
      <c r="L493" s="348"/>
      <c r="M493" s="353"/>
      <c r="N493" s="348"/>
      <c r="O493" s="353"/>
      <c r="P493" s="348"/>
    </row>
    <row r="494" spans="4:16" ht="40.15" customHeight="1" x14ac:dyDescent="0.25">
      <c r="D494" s="348"/>
      <c r="E494" s="439"/>
      <c r="F494" s="444"/>
      <c r="G494" s="350"/>
      <c r="H494" s="351"/>
      <c r="I494" s="408"/>
      <c r="J494" s="352"/>
      <c r="K494" s="406"/>
      <c r="L494" s="348"/>
      <c r="M494" s="353"/>
      <c r="N494" s="348"/>
      <c r="O494" s="353"/>
      <c r="P494" s="348"/>
    </row>
    <row r="495" spans="4:16" ht="40.15" customHeight="1" x14ac:dyDescent="0.25">
      <c r="D495" s="348"/>
      <c r="E495" s="439"/>
      <c r="F495" s="444"/>
      <c r="G495" s="350"/>
      <c r="H495" s="351"/>
      <c r="I495" s="408"/>
      <c r="J495" s="352"/>
      <c r="K495" s="406"/>
      <c r="L495" s="348"/>
      <c r="M495" s="353"/>
      <c r="N495" s="348"/>
      <c r="O495" s="353"/>
      <c r="P495" s="348"/>
    </row>
    <row r="496" spans="4:16" ht="40.15" customHeight="1" x14ac:dyDescent="0.25">
      <c r="D496" s="348"/>
      <c r="E496" s="439"/>
      <c r="F496" s="444"/>
      <c r="G496" s="350"/>
      <c r="H496" s="351"/>
      <c r="I496" s="408"/>
      <c r="J496" s="352"/>
      <c r="K496" s="406"/>
      <c r="L496" s="348"/>
      <c r="M496" s="353"/>
      <c r="N496" s="348"/>
      <c r="O496" s="353"/>
      <c r="P496" s="348"/>
    </row>
    <row r="497" spans="4:16" ht="40.15" customHeight="1" x14ac:dyDescent="0.25">
      <c r="D497" s="348"/>
      <c r="E497" s="439"/>
      <c r="F497" s="444"/>
      <c r="G497" s="350"/>
      <c r="H497" s="351"/>
      <c r="I497" s="408"/>
      <c r="J497" s="352"/>
      <c r="K497" s="406"/>
      <c r="L497" s="348"/>
      <c r="M497" s="353"/>
      <c r="N497" s="348"/>
      <c r="O497" s="353"/>
      <c r="P497" s="348"/>
    </row>
    <row r="498" spans="4:16" ht="40.15" customHeight="1" x14ac:dyDescent="0.25">
      <c r="D498" s="348"/>
      <c r="E498" s="439"/>
      <c r="F498" s="444"/>
      <c r="G498" s="350"/>
      <c r="H498" s="351"/>
      <c r="I498" s="408"/>
      <c r="J498" s="352"/>
      <c r="K498" s="406"/>
      <c r="L498" s="348"/>
      <c r="M498" s="353"/>
      <c r="N498" s="348"/>
      <c r="O498" s="353"/>
      <c r="P498" s="348"/>
    </row>
    <row r="499" spans="4:16" ht="40.15" customHeight="1" x14ac:dyDescent="0.25">
      <c r="D499" s="348"/>
      <c r="E499" s="439"/>
      <c r="F499" s="444"/>
      <c r="G499" s="350"/>
      <c r="H499" s="351"/>
      <c r="I499" s="408"/>
      <c r="J499" s="352"/>
      <c r="K499" s="406"/>
      <c r="L499" s="348"/>
      <c r="M499" s="353"/>
      <c r="N499" s="348"/>
      <c r="O499" s="353"/>
      <c r="P499" s="348"/>
    </row>
    <row r="500" spans="4:16" ht="40.15" customHeight="1" x14ac:dyDescent="0.25">
      <c r="D500" s="348"/>
      <c r="E500" s="439"/>
      <c r="F500" s="444"/>
      <c r="G500" s="350"/>
      <c r="H500" s="351"/>
      <c r="I500" s="408"/>
      <c r="J500" s="352"/>
      <c r="K500" s="406"/>
      <c r="L500" s="348"/>
      <c r="M500" s="353"/>
      <c r="N500" s="348"/>
      <c r="O500" s="353"/>
      <c r="P500" s="348"/>
    </row>
    <row r="501" spans="4:16" ht="40.15" customHeight="1" x14ac:dyDescent="0.25">
      <c r="D501" s="348"/>
      <c r="E501" s="439"/>
      <c r="F501" s="444"/>
      <c r="G501" s="350"/>
      <c r="H501" s="351"/>
      <c r="I501" s="408"/>
      <c r="J501" s="352"/>
      <c r="K501" s="406"/>
      <c r="L501" s="348"/>
      <c r="M501" s="353"/>
      <c r="N501" s="348"/>
      <c r="O501" s="353"/>
      <c r="P501" s="348"/>
    </row>
    <row r="502" spans="4:16" ht="40.15" customHeight="1" x14ac:dyDescent="0.25">
      <c r="D502" s="348"/>
      <c r="E502" s="439"/>
      <c r="F502" s="444"/>
      <c r="G502" s="350"/>
      <c r="H502" s="351"/>
      <c r="I502" s="408"/>
      <c r="J502" s="352"/>
      <c r="K502" s="406"/>
      <c r="L502" s="348"/>
      <c r="M502" s="353"/>
      <c r="N502" s="348"/>
      <c r="O502" s="353"/>
      <c r="P502" s="348"/>
    </row>
    <row r="503" spans="4:16" ht="40.15" customHeight="1" x14ac:dyDescent="0.25">
      <c r="D503" s="348"/>
      <c r="E503" s="439"/>
      <c r="F503" s="444"/>
      <c r="G503" s="350"/>
      <c r="H503" s="351"/>
      <c r="I503" s="408"/>
      <c r="J503" s="352"/>
      <c r="K503" s="406"/>
      <c r="L503" s="348"/>
      <c r="M503" s="353"/>
      <c r="N503" s="348"/>
      <c r="O503" s="353"/>
      <c r="P503" s="348"/>
    </row>
    <row r="504" spans="4:16" ht="40.15" customHeight="1" x14ac:dyDescent="0.25">
      <c r="D504" s="348"/>
      <c r="E504" s="439"/>
      <c r="F504" s="444"/>
      <c r="G504" s="350"/>
      <c r="H504" s="351"/>
      <c r="I504" s="408"/>
      <c r="J504" s="352"/>
      <c r="K504" s="406"/>
      <c r="L504" s="348"/>
      <c r="M504" s="353"/>
      <c r="N504" s="348"/>
      <c r="O504" s="353"/>
      <c r="P504" s="348"/>
    </row>
    <row r="505" spans="4:16" ht="40.15" customHeight="1" x14ac:dyDescent="0.25">
      <c r="D505" s="348"/>
      <c r="E505" s="439"/>
      <c r="F505" s="444"/>
      <c r="G505" s="350"/>
      <c r="H505" s="351"/>
      <c r="I505" s="408"/>
      <c r="J505" s="352"/>
      <c r="K505" s="406"/>
      <c r="L505" s="348"/>
      <c r="M505" s="353"/>
      <c r="N505" s="348"/>
      <c r="O505" s="353"/>
      <c r="P505" s="348"/>
    </row>
    <row r="506" spans="4:16" ht="40.15" customHeight="1" x14ac:dyDescent="0.25">
      <c r="D506" s="348"/>
      <c r="E506" s="439"/>
      <c r="F506" s="444"/>
      <c r="G506" s="350"/>
      <c r="H506" s="351"/>
      <c r="I506" s="408"/>
      <c r="J506" s="352"/>
      <c r="K506" s="406"/>
      <c r="L506" s="348"/>
      <c r="M506" s="353"/>
      <c r="N506" s="348"/>
      <c r="O506" s="353"/>
      <c r="P506" s="348"/>
    </row>
    <row r="507" spans="4:16" ht="40.15" customHeight="1" x14ac:dyDescent="0.25">
      <c r="D507" s="348"/>
      <c r="E507" s="439"/>
      <c r="F507" s="444"/>
      <c r="G507" s="350"/>
      <c r="H507" s="351"/>
      <c r="I507" s="408"/>
      <c r="J507" s="352"/>
      <c r="K507" s="406"/>
      <c r="L507" s="348"/>
      <c r="M507" s="353"/>
      <c r="N507" s="348"/>
      <c r="O507" s="353"/>
      <c r="P507" s="348"/>
    </row>
    <row r="508" spans="4:16" ht="40.15" customHeight="1" x14ac:dyDescent="0.25">
      <c r="D508" s="348"/>
      <c r="E508" s="439"/>
      <c r="F508" s="444"/>
      <c r="G508" s="350"/>
      <c r="H508" s="351"/>
      <c r="I508" s="408"/>
      <c r="J508" s="352"/>
      <c r="K508" s="406"/>
      <c r="L508" s="348"/>
      <c r="M508" s="353"/>
      <c r="N508" s="348"/>
      <c r="O508" s="353"/>
      <c r="P508" s="348"/>
    </row>
    <row r="509" spans="4:16" ht="40.15" customHeight="1" x14ac:dyDescent="0.25">
      <c r="D509" s="348"/>
      <c r="E509" s="439"/>
      <c r="F509" s="444"/>
      <c r="G509" s="350"/>
      <c r="H509" s="351"/>
      <c r="I509" s="408"/>
      <c r="J509" s="352"/>
      <c r="K509" s="406"/>
      <c r="L509" s="348"/>
      <c r="M509" s="353"/>
      <c r="N509" s="348"/>
      <c r="O509" s="353"/>
      <c r="P509" s="348"/>
    </row>
    <row r="510" spans="4:16" ht="40.15" customHeight="1" x14ac:dyDescent="0.25">
      <c r="D510" s="348"/>
      <c r="E510" s="439"/>
      <c r="F510" s="444"/>
      <c r="G510" s="350"/>
      <c r="H510" s="351"/>
      <c r="I510" s="408"/>
      <c r="J510" s="352"/>
      <c r="K510" s="406"/>
      <c r="L510" s="348"/>
      <c r="M510" s="353"/>
      <c r="N510" s="348"/>
      <c r="O510" s="353"/>
      <c r="P510" s="348"/>
    </row>
    <row r="511" spans="4:16" ht="40.15" customHeight="1" x14ac:dyDescent="0.25">
      <c r="D511" s="348"/>
      <c r="E511" s="439"/>
      <c r="F511" s="444"/>
      <c r="G511" s="350"/>
      <c r="H511" s="351"/>
      <c r="I511" s="408"/>
      <c r="J511" s="352"/>
      <c r="K511" s="406"/>
      <c r="L511" s="348"/>
      <c r="M511" s="353"/>
      <c r="N511" s="348"/>
      <c r="O511" s="353"/>
      <c r="P511" s="348"/>
    </row>
    <row r="512" spans="4:16" ht="40.15" customHeight="1" x14ac:dyDescent="0.25">
      <c r="D512" s="348"/>
      <c r="E512" s="439"/>
      <c r="F512" s="444"/>
      <c r="G512" s="350"/>
      <c r="H512" s="351"/>
      <c r="I512" s="408"/>
      <c r="J512" s="352"/>
      <c r="K512" s="406"/>
      <c r="L512" s="348"/>
      <c r="M512" s="353"/>
      <c r="N512" s="348"/>
      <c r="O512" s="353"/>
      <c r="P512" s="348"/>
    </row>
    <row r="513" spans="4:16" ht="40.15" customHeight="1" x14ac:dyDescent="0.25">
      <c r="D513" s="348"/>
      <c r="E513" s="439"/>
      <c r="F513" s="444"/>
      <c r="G513" s="350"/>
      <c r="H513" s="351"/>
      <c r="I513" s="408"/>
      <c r="J513" s="352"/>
      <c r="K513" s="406"/>
      <c r="L513" s="348"/>
      <c r="M513" s="353"/>
      <c r="N513" s="348"/>
      <c r="O513" s="353"/>
      <c r="P513" s="348"/>
    </row>
    <row r="514" spans="4:16" ht="40.15" customHeight="1" x14ac:dyDescent="0.25">
      <c r="D514" s="348"/>
      <c r="E514" s="439"/>
      <c r="F514" s="444"/>
      <c r="G514" s="350"/>
      <c r="H514" s="351"/>
      <c r="I514" s="408"/>
      <c r="J514" s="352"/>
      <c r="K514" s="406"/>
      <c r="L514" s="348"/>
      <c r="M514" s="353"/>
      <c r="N514" s="348"/>
      <c r="O514" s="353"/>
      <c r="P514" s="348"/>
    </row>
    <row r="515" spans="4:16" ht="40.15" customHeight="1" x14ac:dyDescent="0.25">
      <c r="D515" s="348"/>
      <c r="E515" s="439"/>
      <c r="F515" s="444"/>
      <c r="G515" s="350"/>
      <c r="H515" s="351"/>
      <c r="I515" s="408"/>
      <c r="J515" s="352"/>
      <c r="K515" s="406"/>
      <c r="L515" s="348"/>
      <c r="M515" s="353"/>
      <c r="N515" s="348"/>
      <c r="O515" s="353"/>
      <c r="P515" s="348"/>
    </row>
    <row r="516" spans="4:16" ht="40.15" customHeight="1" x14ac:dyDescent="0.25">
      <c r="D516" s="348"/>
      <c r="E516" s="439"/>
      <c r="F516" s="444"/>
      <c r="G516" s="350"/>
      <c r="H516" s="351"/>
      <c r="I516" s="408"/>
      <c r="J516" s="352"/>
      <c r="K516" s="406"/>
      <c r="L516" s="348"/>
      <c r="M516" s="353"/>
      <c r="N516" s="348"/>
      <c r="O516" s="353"/>
      <c r="P516" s="348"/>
    </row>
    <row r="517" spans="4:16" ht="40.15" customHeight="1" x14ac:dyDescent="0.25">
      <c r="D517" s="348"/>
      <c r="E517" s="439"/>
      <c r="F517" s="444"/>
      <c r="G517" s="350"/>
      <c r="H517" s="351"/>
      <c r="I517" s="408"/>
      <c r="J517" s="352"/>
      <c r="K517" s="406"/>
      <c r="L517" s="348"/>
      <c r="M517" s="353"/>
      <c r="N517" s="348"/>
      <c r="O517" s="353"/>
      <c r="P517" s="348"/>
    </row>
    <row r="518" spans="4:16" ht="40.15" customHeight="1" x14ac:dyDescent="0.25">
      <c r="D518" s="348"/>
      <c r="E518" s="439"/>
      <c r="F518" s="444"/>
      <c r="G518" s="350"/>
      <c r="H518" s="351"/>
      <c r="I518" s="408"/>
      <c r="J518" s="352"/>
      <c r="K518" s="406"/>
      <c r="L518" s="348"/>
      <c r="M518" s="353"/>
      <c r="N518" s="348"/>
      <c r="O518" s="353"/>
      <c r="P518" s="348"/>
    </row>
    <row r="519" spans="4:16" ht="40.15" customHeight="1" x14ac:dyDescent="0.25">
      <c r="D519" s="348"/>
      <c r="E519" s="439"/>
      <c r="F519" s="444"/>
      <c r="G519" s="350"/>
      <c r="H519" s="351"/>
      <c r="I519" s="408"/>
      <c r="J519" s="352"/>
      <c r="K519" s="406"/>
      <c r="L519" s="348"/>
      <c r="M519" s="353"/>
      <c r="N519" s="348"/>
      <c r="O519" s="353"/>
      <c r="P519" s="348"/>
    </row>
    <row r="520" spans="4:16" ht="40.15" customHeight="1" x14ac:dyDescent="0.25">
      <c r="D520" s="348"/>
      <c r="E520" s="439"/>
      <c r="F520" s="444"/>
      <c r="G520" s="350"/>
      <c r="H520" s="351"/>
      <c r="I520" s="408"/>
      <c r="J520" s="352"/>
      <c r="K520" s="406"/>
      <c r="L520" s="348"/>
      <c r="M520" s="353"/>
      <c r="N520" s="348"/>
      <c r="O520" s="353"/>
      <c r="P520" s="348"/>
    </row>
    <row r="521" spans="4:16" ht="40.15" customHeight="1" x14ac:dyDescent="0.25">
      <c r="D521" s="348"/>
      <c r="E521" s="439"/>
      <c r="F521" s="444"/>
      <c r="G521" s="350"/>
      <c r="H521" s="351"/>
      <c r="I521" s="408"/>
      <c r="J521" s="352"/>
      <c r="K521" s="406"/>
      <c r="L521" s="348"/>
      <c r="M521" s="353"/>
      <c r="N521" s="348"/>
      <c r="O521" s="353"/>
      <c r="P521" s="348"/>
    </row>
    <row r="522" spans="4:16" ht="40.15" customHeight="1" x14ac:dyDescent="0.25">
      <c r="D522" s="348"/>
      <c r="E522" s="439"/>
      <c r="F522" s="444"/>
      <c r="G522" s="350"/>
      <c r="H522" s="351"/>
      <c r="I522" s="408"/>
      <c r="J522" s="352"/>
      <c r="K522" s="406"/>
      <c r="L522" s="348"/>
      <c r="M522" s="353"/>
      <c r="N522" s="348"/>
      <c r="O522" s="353"/>
      <c r="P522" s="348"/>
    </row>
    <row r="523" spans="4:16" ht="40.15" customHeight="1" x14ac:dyDescent="0.25">
      <c r="D523" s="348"/>
      <c r="E523" s="439"/>
      <c r="F523" s="444"/>
      <c r="G523" s="350"/>
      <c r="H523" s="351"/>
      <c r="I523" s="408"/>
      <c r="J523" s="352"/>
      <c r="K523" s="406"/>
      <c r="L523" s="348"/>
      <c r="M523" s="353"/>
      <c r="N523" s="348"/>
      <c r="O523" s="353"/>
      <c r="P523" s="348"/>
    </row>
    <row r="524" spans="4:16" ht="40.15" customHeight="1" x14ac:dyDescent="0.25">
      <c r="D524" s="348"/>
      <c r="E524" s="439"/>
      <c r="F524" s="444"/>
      <c r="G524" s="350"/>
      <c r="H524" s="351"/>
      <c r="I524" s="408"/>
      <c r="J524" s="352"/>
      <c r="K524" s="406"/>
      <c r="L524" s="348"/>
      <c r="M524" s="353"/>
      <c r="N524" s="348"/>
      <c r="O524" s="353"/>
      <c r="P524" s="348"/>
    </row>
    <row r="525" spans="4:16" ht="40.15" customHeight="1" x14ac:dyDescent="0.25">
      <c r="D525" s="348"/>
      <c r="E525" s="439"/>
      <c r="F525" s="444"/>
      <c r="G525" s="350"/>
      <c r="H525" s="351"/>
      <c r="I525" s="408"/>
      <c r="J525" s="352"/>
      <c r="K525" s="406"/>
      <c r="L525" s="348"/>
      <c r="M525" s="353"/>
      <c r="N525" s="348"/>
      <c r="O525" s="353"/>
      <c r="P525" s="348"/>
    </row>
    <row r="526" spans="4:16" ht="40.15" customHeight="1" x14ac:dyDescent="0.25">
      <c r="D526" s="348"/>
      <c r="E526" s="439"/>
      <c r="F526" s="444"/>
      <c r="G526" s="350"/>
      <c r="H526" s="351"/>
      <c r="I526" s="408"/>
      <c r="J526" s="352"/>
      <c r="K526" s="406"/>
      <c r="L526" s="348"/>
      <c r="M526" s="353"/>
      <c r="N526" s="348"/>
      <c r="O526" s="353"/>
      <c r="P526" s="348"/>
    </row>
    <row r="527" spans="4:16" ht="40.15" customHeight="1" x14ac:dyDescent="0.25">
      <c r="D527" s="348"/>
      <c r="E527" s="439"/>
      <c r="F527" s="444"/>
      <c r="G527" s="350"/>
      <c r="H527" s="351"/>
      <c r="I527" s="408"/>
      <c r="J527" s="352"/>
      <c r="K527" s="406"/>
      <c r="L527" s="348"/>
      <c r="M527" s="353"/>
      <c r="N527" s="348"/>
      <c r="O527" s="353"/>
      <c r="P527" s="348"/>
    </row>
    <row r="528" spans="4:16" ht="40.15" customHeight="1" x14ac:dyDescent="0.25">
      <c r="D528" s="348"/>
      <c r="E528" s="439"/>
      <c r="F528" s="444"/>
      <c r="G528" s="350"/>
      <c r="H528" s="351"/>
      <c r="I528" s="408"/>
      <c r="J528" s="352"/>
      <c r="K528" s="406"/>
      <c r="L528" s="348"/>
      <c r="M528" s="353"/>
      <c r="N528" s="348"/>
      <c r="O528" s="353"/>
      <c r="P528" s="348"/>
    </row>
    <row r="529" spans="4:16" ht="40.15" customHeight="1" x14ac:dyDescent="0.25">
      <c r="D529" s="348"/>
      <c r="E529" s="439"/>
      <c r="F529" s="444"/>
      <c r="G529" s="350"/>
      <c r="H529" s="351"/>
      <c r="I529" s="408"/>
      <c r="J529" s="352"/>
      <c r="K529" s="406"/>
      <c r="L529" s="348"/>
      <c r="M529" s="353"/>
      <c r="N529" s="348"/>
      <c r="O529" s="353"/>
      <c r="P529" s="348"/>
    </row>
    <row r="530" spans="4:16" ht="40.15" customHeight="1" x14ac:dyDescent="0.25">
      <c r="D530" s="348"/>
      <c r="E530" s="439"/>
      <c r="F530" s="444"/>
      <c r="G530" s="350"/>
      <c r="H530" s="351"/>
      <c r="I530" s="408"/>
      <c r="J530" s="352"/>
      <c r="K530" s="406"/>
      <c r="L530" s="348"/>
      <c r="M530" s="353"/>
      <c r="N530" s="348"/>
      <c r="O530" s="353"/>
      <c r="P530" s="348"/>
    </row>
    <row r="531" spans="4:16" ht="40.15" customHeight="1" x14ac:dyDescent="0.25">
      <c r="D531" s="348"/>
      <c r="E531" s="439"/>
      <c r="F531" s="444"/>
      <c r="G531" s="350"/>
      <c r="H531" s="351"/>
      <c r="I531" s="408"/>
      <c r="J531" s="352"/>
      <c r="K531" s="406"/>
      <c r="L531" s="348"/>
      <c r="M531" s="353"/>
      <c r="N531" s="348"/>
      <c r="O531" s="353"/>
      <c r="P531" s="348"/>
    </row>
    <row r="532" spans="4:16" ht="40.15" customHeight="1" x14ac:dyDescent="0.25">
      <c r="D532" s="348"/>
      <c r="E532" s="439"/>
      <c r="F532" s="444"/>
      <c r="G532" s="350"/>
      <c r="H532" s="351"/>
      <c r="I532" s="408"/>
      <c r="J532" s="352"/>
      <c r="K532" s="406"/>
      <c r="L532" s="348"/>
      <c r="M532" s="353"/>
      <c r="N532" s="348"/>
      <c r="O532" s="353"/>
      <c r="P532" s="348"/>
    </row>
    <row r="533" spans="4:16" ht="40.15" customHeight="1" x14ac:dyDescent="0.25">
      <c r="D533" s="348"/>
      <c r="E533" s="439"/>
      <c r="F533" s="444"/>
      <c r="G533" s="350"/>
      <c r="H533" s="351"/>
      <c r="I533" s="408"/>
      <c r="J533" s="352"/>
      <c r="K533" s="406"/>
      <c r="L533" s="348"/>
      <c r="M533" s="353"/>
      <c r="N533" s="348"/>
      <c r="O533" s="353"/>
      <c r="P533" s="348"/>
    </row>
    <row r="534" spans="4:16" ht="40.15" customHeight="1" x14ac:dyDescent="0.25">
      <c r="D534" s="348"/>
      <c r="E534" s="439"/>
      <c r="F534" s="444"/>
      <c r="G534" s="350"/>
      <c r="H534" s="351"/>
      <c r="I534" s="408"/>
      <c r="J534" s="352"/>
      <c r="K534" s="406"/>
      <c r="L534" s="348"/>
      <c r="M534" s="353"/>
      <c r="N534" s="348"/>
      <c r="O534" s="353"/>
      <c r="P534" s="348"/>
    </row>
    <row r="535" spans="4:16" ht="40.15" customHeight="1" x14ac:dyDescent="0.25">
      <c r="D535" s="348"/>
      <c r="E535" s="439"/>
      <c r="F535" s="444"/>
      <c r="G535" s="350"/>
      <c r="H535" s="351"/>
      <c r="I535" s="408"/>
      <c r="J535" s="352"/>
      <c r="K535" s="406"/>
      <c r="L535" s="348"/>
      <c r="M535" s="353"/>
      <c r="N535" s="348"/>
      <c r="O535" s="353"/>
      <c r="P535" s="348"/>
    </row>
    <row r="536" spans="4:16" ht="40.15" customHeight="1" x14ac:dyDescent="0.25">
      <c r="D536" s="348"/>
      <c r="E536" s="439"/>
      <c r="F536" s="444"/>
      <c r="G536" s="350"/>
      <c r="H536" s="351"/>
      <c r="I536" s="408"/>
      <c r="J536" s="352"/>
      <c r="K536" s="406"/>
      <c r="L536" s="348"/>
      <c r="M536" s="353"/>
      <c r="N536" s="348"/>
      <c r="O536" s="353"/>
      <c r="P536" s="348"/>
    </row>
    <row r="537" spans="4:16" ht="40.15" customHeight="1" x14ac:dyDescent="0.25">
      <c r="D537" s="348"/>
      <c r="E537" s="439"/>
      <c r="F537" s="444"/>
      <c r="G537" s="350"/>
      <c r="H537" s="351"/>
      <c r="I537" s="408"/>
      <c r="J537" s="352"/>
      <c r="K537" s="406"/>
      <c r="L537" s="348"/>
      <c r="M537" s="353"/>
      <c r="N537" s="348"/>
      <c r="O537" s="353"/>
      <c r="P537" s="348"/>
    </row>
    <row r="538" spans="4:16" ht="40.15" customHeight="1" x14ac:dyDescent="0.25">
      <c r="D538" s="348"/>
      <c r="E538" s="439"/>
      <c r="F538" s="444"/>
      <c r="G538" s="350"/>
      <c r="H538" s="351"/>
      <c r="I538" s="408"/>
      <c r="J538" s="352"/>
      <c r="K538" s="406"/>
      <c r="L538" s="348"/>
      <c r="M538" s="353"/>
      <c r="N538" s="348"/>
      <c r="O538" s="353"/>
      <c r="P538" s="348"/>
    </row>
    <row r="539" spans="4:16" ht="40.15" customHeight="1" x14ac:dyDescent="0.25">
      <c r="D539" s="348"/>
      <c r="E539" s="439"/>
      <c r="F539" s="444"/>
      <c r="G539" s="350"/>
      <c r="H539" s="351"/>
      <c r="I539" s="408"/>
      <c r="J539" s="352"/>
      <c r="K539" s="406"/>
      <c r="L539" s="348"/>
      <c r="M539" s="353"/>
      <c r="N539" s="348"/>
      <c r="O539" s="353"/>
      <c r="P539" s="348"/>
    </row>
    <row r="540" spans="4:16" ht="40.15" customHeight="1" x14ac:dyDescent="0.25">
      <c r="D540" s="348"/>
      <c r="E540" s="439"/>
      <c r="F540" s="444"/>
      <c r="G540" s="350"/>
      <c r="H540" s="351"/>
      <c r="I540" s="408"/>
      <c r="J540" s="352"/>
      <c r="K540" s="406"/>
      <c r="L540" s="348"/>
      <c r="M540" s="353"/>
      <c r="N540" s="348"/>
      <c r="O540" s="353"/>
      <c r="P540" s="348"/>
    </row>
    <row r="541" spans="4:16" ht="40.15" customHeight="1" x14ac:dyDescent="0.25">
      <c r="D541" s="348"/>
      <c r="E541" s="439"/>
      <c r="F541" s="444"/>
      <c r="G541" s="350"/>
      <c r="H541" s="351"/>
      <c r="I541" s="408"/>
      <c r="J541" s="352"/>
      <c r="K541" s="406"/>
      <c r="L541" s="348"/>
      <c r="M541" s="353"/>
      <c r="N541" s="348"/>
      <c r="O541" s="353"/>
      <c r="P541" s="348"/>
    </row>
    <row r="542" spans="4:16" ht="40.15" customHeight="1" x14ac:dyDescent="0.25">
      <c r="D542" s="348"/>
      <c r="E542" s="439"/>
      <c r="F542" s="444"/>
      <c r="G542" s="350"/>
      <c r="H542" s="351"/>
      <c r="I542" s="408"/>
      <c r="J542" s="352"/>
      <c r="K542" s="406"/>
      <c r="L542" s="348"/>
      <c r="M542" s="353"/>
      <c r="N542" s="348"/>
      <c r="O542" s="353"/>
      <c r="P542" s="348"/>
    </row>
    <row r="543" spans="4:16" ht="40.15" customHeight="1" x14ac:dyDescent="0.25">
      <c r="D543" s="348"/>
      <c r="E543" s="439"/>
      <c r="F543" s="444"/>
      <c r="G543" s="350"/>
      <c r="H543" s="351"/>
      <c r="I543" s="408"/>
      <c r="J543" s="352"/>
      <c r="K543" s="406"/>
      <c r="L543" s="348"/>
      <c r="M543" s="353"/>
      <c r="N543" s="348"/>
      <c r="O543" s="353"/>
      <c r="P543" s="348"/>
    </row>
    <row r="544" spans="4:16" ht="40.15" customHeight="1" x14ac:dyDescent="0.25">
      <c r="D544" s="348"/>
      <c r="E544" s="439"/>
      <c r="F544" s="444"/>
      <c r="G544" s="350"/>
      <c r="H544" s="351"/>
      <c r="I544" s="408"/>
      <c r="J544" s="352"/>
      <c r="K544" s="406"/>
      <c r="L544" s="348"/>
      <c r="M544" s="353"/>
      <c r="N544" s="348"/>
      <c r="O544" s="353"/>
      <c r="P544" s="348"/>
    </row>
    <row r="545" spans="4:16" ht="40.15" customHeight="1" x14ac:dyDescent="0.25">
      <c r="D545" s="348"/>
      <c r="E545" s="439"/>
      <c r="F545" s="444"/>
      <c r="G545" s="350"/>
      <c r="H545" s="351"/>
      <c r="I545" s="408"/>
      <c r="J545" s="352"/>
      <c r="K545" s="406"/>
      <c r="L545" s="348"/>
      <c r="M545" s="353"/>
      <c r="N545" s="348"/>
      <c r="O545" s="353"/>
      <c r="P545" s="348"/>
    </row>
    <row r="546" spans="4:16" ht="40.15" customHeight="1" x14ac:dyDescent="0.25">
      <c r="D546" s="348"/>
      <c r="E546" s="439"/>
      <c r="F546" s="444"/>
      <c r="G546" s="350"/>
      <c r="H546" s="351"/>
      <c r="I546" s="408"/>
      <c r="J546" s="352"/>
      <c r="K546" s="406"/>
      <c r="L546" s="348"/>
      <c r="M546" s="353"/>
      <c r="N546" s="348"/>
      <c r="O546" s="353"/>
      <c r="P546" s="348"/>
    </row>
    <row r="547" spans="4:16" ht="40.15" customHeight="1" x14ac:dyDescent="0.25">
      <c r="D547" s="348"/>
      <c r="E547" s="439"/>
      <c r="F547" s="444"/>
      <c r="G547" s="350"/>
      <c r="H547" s="351"/>
      <c r="I547" s="408"/>
      <c r="J547" s="352"/>
      <c r="K547" s="406"/>
      <c r="L547" s="348"/>
      <c r="M547" s="353"/>
      <c r="N547" s="348"/>
      <c r="O547" s="353"/>
      <c r="P547" s="348"/>
    </row>
    <row r="548" spans="4:16" ht="40.15" customHeight="1" x14ac:dyDescent="0.25">
      <c r="D548" s="348"/>
      <c r="E548" s="439"/>
      <c r="F548" s="444"/>
      <c r="G548" s="350"/>
      <c r="H548" s="351"/>
      <c r="I548" s="408"/>
      <c r="J548" s="352"/>
      <c r="K548" s="406"/>
      <c r="L548" s="348"/>
      <c r="M548" s="353"/>
      <c r="N548" s="348"/>
      <c r="O548" s="353"/>
      <c r="P548" s="348"/>
    </row>
    <row r="549" spans="4:16" ht="40.15" customHeight="1" x14ac:dyDescent="0.25">
      <c r="D549" s="348"/>
      <c r="E549" s="439"/>
      <c r="F549" s="444"/>
      <c r="G549" s="350"/>
      <c r="H549" s="351"/>
      <c r="I549" s="408"/>
      <c r="J549" s="352"/>
      <c r="K549" s="406"/>
      <c r="L549" s="348"/>
      <c r="M549" s="353"/>
      <c r="N549" s="348"/>
      <c r="O549" s="353"/>
      <c r="P549" s="348"/>
    </row>
    <row r="550" spans="4:16" ht="40.15" customHeight="1" x14ac:dyDescent="0.25">
      <c r="D550" s="348"/>
      <c r="E550" s="439"/>
      <c r="F550" s="444"/>
      <c r="G550" s="350"/>
      <c r="H550" s="351"/>
      <c r="I550" s="408"/>
      <c r="J550" s="352"/>
      <c r="K550" s="406"/>
      <c r="L550" s="348"/>
      <c r="M550" s="353"/>
      <c r="N550" s="348"/>
      <c r="O550" s="353"/>
      <c r="P550" s="348"/>
    </row>
    <row r="551" spans="4:16" ht="40.15" customHeight="1" x14ac:dyDescent="0.25">
      <c r="D551" s="348"/>
      <c r="E551" s="439"/>
      <c r="F551" s="444"/>
      <c r="G551" s="350"/>
      <c r="H551" s="351"/>
      <c r="I551" s="408"/>
      <c r="J551" s="352"/>
      <c r="K551" s="406"/>
      <c r="L551" s="348"/>
      <c r="M551" s="353"/>
      <c r="N551" s="348"/>
      <c r="O551" s="353"/>
      <c r="P551" s="348"/>
    </row>
    <row r="552" spans="4:16" ht="40.15" customHeight="1" x14ac:dyDescent="0.25">
      <c r="D552" s="348"/>
      <c r="E552" s="439"/>
      <c r="F552" s="444"/>
      <c r="G552" s="350"/>
      <c r="H552" s="351"/>
      <c r="I552" s="408"/>
      <c r="J552" s="352"/>
      <c r="K552" s="406"/>
      <c r="L552" s="348"/>
      <c r="M552" s="353"/>
      <c r="N552" s="348"/>
      <c r="O552" s="353"/>
      <c r="P552" s="348"/>
    </row>
    <row r="553" spans="4:16" ht="40.15" customHeight="1" x14ac:dyDescent="0.25">
      <c r="D553" s="348"/>
      <c r="E553" s="439"/>
      <c r="F553" s="444"/>
      <c r="G553" s="350"/>
      <c r="H553" s="351"/>
      <c r="I553" s="408"/>
      <c r="J553" s="352"/>
      <c r="K553" s="406"/>
      <c r="L553" s="348"/>
      <c r="M553" s="353"/>
      <c r="N553" s="348"/>
      <c r="O553" s="353"/>
      <c r="P553" s="348"/>
    </row>
    <row r="554" spans="4:16" ht="40.15" customHeight="1" x14ac:dyDescent="0.25">
      <c r="D554" s="348"/>
      <c r="E554" s="439"/>
      <c r="F554" s="444"/>
      <c r="G554" s="350"/>
      <c r="H554" s="351"/>
      <c r="I554" s="408"/>
      <c r="J554" s="352"/>
      <c r="K554" s="406"/>
      <c r="L554" s="348"/>
      <c r="M554" s="353"/>
      <c r="N554" s="348"/>
      <c r="O554" s="353"/>
      <c r="P554" s="348"/>
    </row>
    <row r="555" spans="4:16" ht="40.15" customHeight="1" x14ac:dyDescent="0.25">
      <c r="D555" s="348"/>
      <c r="E555" s="439"/>
      <c r="F555" s="444"/>
      <c r="G555" s="350"/>
      <c r="H555" s="351"/>
      <c r="I555" s="408"/>
      <c r="J555" s="352"/>
      <c r="K555" s="406"/>
      <c r="L555" s="348"/>
      <c r="M555" s="353"/>
      <c r="N555" s="348"/>
      <c r="O555" s="353"/>
      <c r="P555" s="348"/>
    </row>
    <row r="556" spans="4:16" ht="40.15" customHeight="1" x14ac:dyDescent="0.25">
      <c r="D556" s="348"/>
      <c r="E556" s="439"/>
      <c r="F556" s="444"/>
      <c r="G556" s="350"/>
      <c r="H556" s="351"/>
      <c r="I556" s="408"/>
      <c r="J556" s="352"/>
      <c r="K556" s="406"/>
      <c r="L556" s="348"/>
      <c r="M556" s="353"/>
      <c r="N556" s="348"/>
      <c r="O556" s="353"/>
      <c r="P556" s="348"/>
    </row>
    <row r="557" spans="4:16" ht="40.15" customHeight="1" x14ac:dyDescent="0.25">
      <c r="D557" s="348"/>
      <c r="E557" s="439"/>
      <c r="F557" s="444"/>
      <c r="G557" s="350"/>
      <c r="H557" s="351"/>
      <c r="I557" s="408"/>
      <c r="J557" s="352"/>
      <c r="K557" s="406"/>
      <c r="L557" s="348"/>
      <c r="M557" s="353"/>
      <c r="N557" s="348"/>
      <c r="O557" s="353"/>
      <c r="P557" s="348"/>
    </row>
    <row r="558" spans="4:16" ht="40.15" customHeight="1" x14ac:dyDescent="0.25">
      <c r="D558" s="348"/>
      <c r="E558" s="439"/>
      <c r="F558" s="444"/>
      <c r="G558" s="350"/>
      <c r="H558" s="351"/>
      <c r="I558" s="408"/>
      <c r="J558" s="352"/>
      <c r="K558" s="406"/>
      <c r="L558" s="348"/>
      <c r="M558" s="353"/>
      <c r="N558" s="348"/>
      <c r="O558" s="353"/>
      <c r="P558" s="348"/>
    </row>
    <row r="559" spans="4:16" ht="40.15" customHeight="1" x14ac:dyDescent="0.25">
      <c r="D559" s="348"/>
      <c r="E559" s="439"/>
      <c r="F559" s="444"/>
      <c r="G559" s="350"/>
      <c r="H559" s="351"/>
      <c r="I559" s="408"/>
      <c r="J559" s="352"/>
      <c r="K559" s="406"/>
      <c r="L559" s="348"/>
      <c r="M559" s="353"/>
      <c r="N559" s="348"/>
      <c r="O559" s="353"/>
      <c r="P559" s="348"/>
    </row>
    <row r="560" spans="4:16" ht="40.15" customHeight="1" x14ac:dyDescent="0.25">
      <c r="D560" s="348"/>
      <c r="E560" s="439"/>
      <c r="F560" s="444"/>
      <c r="G560" s="350"/>
      <c r="H560" s="351"/>
      <c r="I560" s="408"/>
      <c r="J560" s="352"/>
      <c r="K560" s="406"/>
      <c r="L560" s="348"/>
      <c r="M560" s="353"/>
      <c r="N560" s="348"/>
      <c r="O560" s="353"/>
      <c r="P560" s="348"/>
    </row>
    <row r="561" spans="4:16" ht="40.15" customHeight="1" x14ac:dyDescent="0.25">
      <c r="D561" s="348"/>
      <c r="E561" s="439"/>
      <c r="F561" s="444"/>
      <c r="G561" s="350"/>
      <c r="H561" s="351"/>
      <c r="I561" s="408"/>
      <c r="J561" s="352"/>
      <c r="K561" s="406"/>
      <c r="L561" s="348"/>
      <c r="M561" s="353"/>
      <c r="N561" s="348"/>
      <c r="O561" s="353"/>
      <c r="P561" s="348"/>
    </row>
    <row r="562" spans="4:16" ht="40.15" customHeight="1" x14ac:dyDescent="0.25">
      <c r="D562" s="348"/>
      <c r="E562" s="439"/>
      <c r="F562" s="444"/>
      <c r="G562" s="350"/>
      <c r="H562" s="351"/>
      <c r="I562" s="408"/>
      <c r="J562" s="352"/>
      <c r="K562" s="406"/>
      <c r="L562" s="348"/>
      <c r="M562" s="353"/>
      <c r="N562" s="348"/>
      <c r="O562" s="353"/>
      <c r="P562" s="348"/>
    </row>
    <row r="563" spans="4:16" ht="40.15" customHeight="1" x14ac:dyDescent="0.25">
      <c r="D563" s="348"/>
      <c r="E563" s="439"/>
      <c r="F563" s="444"/>
      <c r="G563" s="350"/>
      <c r="H563" s="351"/>
      <c r="I563" s="408"/>
      <c r="J563" s="352"/>
      <c r="K563" s="406"/>
      <c r="L563" s="348"/>
      <c r="M563" s="353"/>
      <c r="N563" s="348"/>
      <c r="O563" s="353"/>
      <c r="P563" s="348"/>
    </row>
    <row r="564" spans="4:16" ht="40.15" customHeight="1" x14ac:dyDescent="0.25">
      <c r="D564" s="348"/>
      <c r="E564" s="439"/>
      <c r="F564" s="444"/>
      <c r="G564" s="350"/>
      <c r="H564" s="351"/>
      <c r="I564" s="408"/>
      <c r="J564" s="352"/>
      <c r="K564" s="406"/>
      <c r="L564" s="348"/>
      <c r="M564" s="353"/>
      <c r="N564" s="348"/>
      <c r="O564" s="353"/>
      <c r="P564" s="348"/>
    </row>
    <row r="565" spans="4:16" ht="40.15" customHeight="1" x14ac:dyDescent="0.25">
      <c r="D565" s="348"/>
      <c r="E565" s="439"/>
      <c r="F565" s="444"/>
      <c r="G565" s="350"/>
      <c r="H565" s="351"/>
      <c r="I565" s="408"/>
      <c r="J565" s="352"/>
      <c r="K565" s="406"/>
      <c r="L565" s="348"/>
      <c r="M565" s="353"/>
      <c r="N565" s="348"/>
      <c r="O565" s="353"/>
      <c r="P565" s="348"/>
    </row>
    <row r="566" spans="4:16" ht="40.15" customHeight="1" x14ac:dyDescent="0.25">
      <c r="D566" s="348"/>
      <c r="E566" s="439"/>
      <c r="F566" s="444"/>
      <c r="G566" s="350"/>
      <c r="H566" s="351"/>
      <c r="I566" s="408"/>
      <c r="J566" s="352"/>
      <c r="K566" s="406"/>
      <c r="L566" s="348"/>
      <c r="M566" s="353"/>
      <c r="N566" s="348"/>
      <c r="O566" s="353"/>
      <c r="P566" s="348"/>
    </row>
    <row r="567" spans="4:16" ht="40.15" customHeight="1" x14ac:dyDescent="0.25">
      <c r="D567" s="348"/>
      <c r="E567" s="439"/>
      <c r="F567" s="444"/>
      <c r="G567" s="350"/>
      <c r="H567" s="351"/>
      <c r="I567" s="408"/>
      <c r="J567" s="352"/>
      <c r="K567" s="406"/>
      <c r="L567" s="348"/>
      <c r="M567" s="353"/>
      <c r="N567" s="348"/>
      <c r="O567" s="353"/>
      <c r="P567" s="348"/>
    </row>
    <row r="568" spans="4:16" ht="40.15" customHeight="1" x14ac:dyDescent="0.25">
      <c r="D568" s="348"/>
      <c r="E568" s="439"/>
      <c r="F568" s="444"/>
      <c r="G568" s="350"/>
      <c r="H568" s="351"/>
      <c r="I568" s="408"/>
      <c r="J568" s="352"/>
      <c r="K568" s="406"/>
      <c r="L568" s="348"/>
      <c r="M568" s="353"/>
      <c r="N568" s="348"/>
      <c r="O568" s="353"/>
      <c r="P568" s="348"/>
    </row>
    <row r="569" spans="4:16" ht="40.15" customHeight="1" x14ac:dyDescent="0.25">
      <c r="D569" s="348"/>
      <c r="E569" s="439"/>
      <c r="F569" s="444"/>
      <c r="G569" s="350"/>
      <c r="H569" s="351"/>
      <c r="I569" s="408"/>
      <c r="J569" s="352"/>
      <c r="K569" s="406"/>
      <c r="L569" s="348"/>
      <c r="M569" s="353"/>
      <c r="N569" s="348"/>
      <c r="O569" s="353"/>
      <c r="P569" s="348"/>
    </row>
    <row r="570" spans="4:16" ht="40.15" customHeight="1" x14ac:dyDescent="0.25">
      <c r="D570" s="348"/>
      <c r="E570" s="439"/>
      <c r="F570" s="444"/>
      <c r="G570" s="350"/>
      <c r="H570" s="351"/>
      <c r="I570" s="408"/>
      <c r="J570" s="352"/>
      <c r="K570" s="406"/>
      <c r="L570" s="348"/>
      <c r="M570" s="353"/>
      <c r="N570" s="348"/>
      <c r="O570" s="353"/>
      <c r="P570" s="348"/>
    </row>
    <row r="571" spans="4:16" ht="40.15" customHeight="1" x14ac:dyDescent="0.25">
      <c r="D571" s="348"/>
      <c r="E571" s="439"/>
      <c r="F571" s="444"/>
      <c r="G571" s="350"/>
      <c r="H571" s="351"/>
      <c r="I571" s="408"/>
      <c r="J571" s="352"/>
      <c r="K571" s="406"/>
      <c r="L571" s="348"/>
      <c r="M571" s="353"/>
      <c r="N571" s="348"/>
      <c r="O571" s="353"/>
      <c r="P571" s="348"/>
    </row>
    <row r="572" spans="4:16" ht="40.15" customHeight="1" x14ac:dyDescent="0.25">
      <c r="D572" s="348"/>
      <c r="E572" s="439"/>
      <c r="F572" s="444"/>
      <c r="G572" s="350"/>
      <c r="H572" s="351"/>
      <c r="I572" s="408"/>
      <c r="J572" s="352"/>
      <c r="K572" s="406"/>
      <c r="L572" s="348"/>
      <c r="M572" s="353"/>
      <c r="N572" s="348"/>
      <c r="O572" s="353"/>
      <c r="P572" s="348"/>
    </row>
    <row r="573" spans="4:16" ht="40.15" customHeight="1" x14ac:dyDescent="0.25">
      <c r="D573" s="348"/>
      <c r="E573" s="439"/>
      <c r="F573" s="444"/>
      <c r="G573" s="350"/>
      <c r="H573" s="351"/>
      <c r="I573" s="408"/>
      <c r="J573" s="352"/>
      <c r="K573" s="406"/>
      <c r="L573" s="348"/>
      <c r="M573" s="353"/>
      <c r="N573" s="348"/>
      <c r="O573" s="353"/>
      <c r="P573" s="348"/>
    </row>
    <row r="574" spans="4:16" ht="40.15" customHeight="1" x14ac:dyDescent="0.25">
      <c r="D574" s="348"/>
      <c r="E574" s="439"/>
      <c r="F574" s="444"/>
      <c r="G574" s="350"/>
      <c r="H574" s="351"/>
      <c r="I574" s="408"/>
      <c r="J574" s="352"/>
      <c r="K574" s="406"/>
      <c r="L574" s="348"/>
      <c r="M574" s="353"/>
      <c r="N574" s="348"/>
      <c r="O574" s="353"/>
      <c r="P574" s="348"/>
    </row>
    <row r="575" spans="4:16" ht="40.15" customHeight="1" x14ac:dyDescent="0.25">
      <c r="D575" s="348"/>
      <c r="E575" s="439"/>
      <c r="F575" s="444"/>
      <c r="G575" s="350"/>
      <c r="H575" s="351"/>
      <c r="I575" s="408"/>
      <c r="J575" s="352"/>
      <c r="K575" s="406"/>
      <c r="L575" s="348"/>
      <c r="M575" s="353"/>
      <c r="N575" s="348"/>
      <c r="O575" s="353"/>
      <c r="P575" s="348"/>
    </row>
    <row r="576" spans="4:16" ht="40.15" customHeight="1" x14ac:dyDescent="0.25">
      <c r="D576" s="348"/>
      <c r="E576" s="439"/>
      <c r="F576" s="444"/>
      <c r="G576" s="350"/>
      <c r="H576" s="351"/>
      <c r="I576" s="408"/>
      <c r="J576" s="352"/>
      <c r="K576" s="406"/>
      <c r="L576" s="348"/>
      <c r="M576" s="353"/>
      <c r="N576" s="348"/>
      <c r="O576" s="353"/>
      <c r="P576" s="348"/>
    </row>
    <row r="577" spans="4:16" ht="40.15" customHeight="1" x14ac:dyDescent="0.25">
      <c r="D577" s="348"/>
      <c r="E577" s="439"/>
      <c r="F577" s="444"/>
      <c r="G577" s="350"/>
      <c r="H577" s="351"/>
      <c r="I577" s="408"/>
      <c r="J577" s="352"/>
      <c r="K577" s="406"/>
      <c r="L577" s="348"/>
      <c r="M577" s="353"/>
      <c r="N577" s="348"/>
      <c r="O577" s="353"/>
      <c r="P577" s="348"/>
    </row>
    <row r="578" spans="4:16" ht="40.15" customHeight="1" x14ac:dyDescent="0.25">
      <c r="D578" s="348"/>
      <c r="E578" s="439"/>
      <c r="F578" s="444"/>
      <c r="G578" s="350"/>
      <c r="H578" s="351"/>
      <c r="I578" s="408"/>
      <c r="J578" s="352"/>
      <c r="K578" s="406"/>
      <c r="L578" s="348"/>
      <c r="M578" s="353"/>
      <c r="N578" s="348"/>
      <c r="O578" s="353"/>
      <c r="P578" s="348"/>
    </row>
    <row r="579" spans="4:16" ht="40.15" customHeight="1" x14ac:dyDescent="0.25">
      <c r="D579" s="348"/>
      <c r="E579" s="439"/>
      <c r="F579" s="444"/>
      <c r="G579" s="350"/>
      <c r="H579" s="351"/>
      <c r="I579" s="408"/>
      <c r="J579" s="352"/>
      <c r="K579" s="406"/>
      <c r="L579" s="348"/>
      <c r="M579" s="353"/>
      <c r="N579" s="348"/>
      <c r="O579" s="353"/>
      <c r="P579" s="348"/>
    </row>
    <row r="580" spans="4:16" ht="40.15" customHeight="1" x14ac:dyDescent="0.25">
      <c r="D580" s="348"/>
      <c r="E580" s="439"/>
      <c r="F580" s="444"/>
      <c r="G580" s="350"/>
      <c r="H580" s="351"/>
      <c r="I580" s="408"/>
      <c r="J580" s="352"/>
      <c r="K580" s="406"/>
      <c r="L580" s="348"/>
      <c r="M580" s="353"/>
      <c r="N580" s="348"/>
      <c r="O580" s="353"/>
      <c r="P580" s="348"/>
    </row>
    <row r="581" spans="4:16" ht="40.15" customHeight="1" x14ac:dyDescent="0.25">
      <c r="D581" s="348"/>
      <c r="E581" s="439"/>
      <c r="F581" s="444"/>
      <c r="G581" s="350"/>
      <c r="H581" s="351"/>
      <c r="I581" s="408"/>
      <c r="J581" s="352"/>
      <c r="K581" s="406"/>
      <c r="L581" s="348"/>
      <c r="M581" s="353"/>
      <c r="N581" s="348"/>
      <c r="O581" s="353"/>
      <c r="P581" s="348"/>
    </row>
    <row r="582" spans="4:16" ht="40.15" customHeight="1" x14ac:dyDescent="0.25">
      <c r="D582" s="348"/>
      <c r="E582" s="439"/>
      <c r="F582" s="444"/>
      <c r="G582" s="350"/>
      <c r="H582" s="351"/>
      <c r="I582" s="408"/>
      <c r="J582" s="352"/>
      <c r="K582" s="406"/>
      <c r="L582" s="348"/>
      <c r="M582" s="353"/>
      <c r="N582" s="348"/>
      <c r="O582" s="353"/>
      <c r="P582" s="348"/>
    </row>
    <row r="583" spans="4:16" ht="40.15" customHeight="1" x14ac:dyDescent="0.25">
      <c r="D583" s="348"/>
      <c r="E583" s="439"/>
      <c r="F583" s="444"/>
      <c r="G583" s="350"/>
      <c r="H583" s="351"/>
      <c r="I583" s="408"/>
      <c r="J583" s="352"/>
      <c r="K583" s="406"/>
      <c r="L583" s="348"/>
      <c r="M583" s="353"/>
      <c r="N583" s="348"/>
      <c r="O583" s="353"/>
      <c r="P583" s="348"/>
    </row>
    <row r="584" spans="4:16" ht="40.15" customHeight="1" x14ac:dyDescent="0.25">
      <c r="D584" s="326"/>
      <c r="E584" s="439"/>
      <c r="F584" s="156"/>
      <c r="G584" s="328"/>
      <c r="H584" s="324"/>
      <c r="I584" s="325"/>
      <c r="J584" s="329"/>
      <c r="K584" s="331"/>
      <c r="L584" s="326"/>
      <c r="M584" s="330"/>
      <c r="N584" s="326"/>
      <c r="O584" s="330"/>
      <c r="P584" s="326"/>
    </row>
    <row r="585" spans="4:16" x14ac:dyDescent="0.25">
      <c r="F585" s="156"/>
    </row>
    <row r="586" spans="4:16" x14ac:dyDescent="0.25">
      <c r="F586" s="156"/>
    </row>
    <row r="587" spans="4:16" x14ac:dyDescent="0.25">
      <c r="F587" s="156"/>
    </row>
    <row r="588" spans="4:16" x14ac:dyDescent="0.25">
      <c r="F588" s="15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row r="597" spans="6:6" x14ac:dyDescent="0.25">
      <c r="F597" s="156"/>
    </row>
    <row r="598" spans="6:6" x14ac:dyDescent="0.25">
      <c r="F598" s="156"/>
    </row>
    <row r="599" spans="6:6" x14ac:dyDescent="0.25">
      <c r="F599" s="156"/>
    </row>
    <row r="600" spans="6:6" x14ac:dyDescent="0.25">
      <c r="F600" s="156"/>
    </row>
    <row r="601" spans="6:6" x14ac:dyDescent="0.25">
      <c r="F601" s="156"/>
    </row>
  </sheetData>
  <mergeCells count="1355">
    <mergeCell ref="AP146:AP149"/>
    <mergeCell ref="AQ146:AQ149"/>
    <mergeCell ref="AX146:AX149"/>
    <mergeCell ref="AY146:AY149"/>
    <mergeCell ref="BF146:BF149"/>
    <mergeCell ref="BG146:BG149"/>
    <mergeCell ref="BN146:BN149"/>
    <mergeCell ref="BO146:BO149"/>
    <mergeCell ref="Q3:Q5"/>
    <mergeCell ref="R3:R5"/>
    <mergeCell ref="P3:P5"/>
    <mergeCell ref="AP134:AP137"/>
    <mergeCell ref="AQ134:AQ137"/>
    <mergeCell ref="AX134:AX137"/>
    <mergeCell ref="AY134:AY137"/>
    <mergeCell ref="BF134:BF137"/>
    <mergeCell ref="BG134:BG137"/>
    <mergeCell ref="BN134:BN137"/>
    <mergeCell ref="BO134:BO137"/>
    <mergeCell ref="AP138:AP141"/>
    <mergeCell ref="AQ138:AQ141"/>
    <mergeCell ref="AX138:AX141"/>
    <mergeCell ref="AY138:AY141"/>
    <mergeCell ref="BF138:BF141"/>
    <mergeCell ref="BG138:BG141"/>
    <mergeCell ref="BN138:BN141"/>
    <mergeCell ref="BO138:BO141"/>
    <mergeCell ref="AP142:AP145"/>
    <mergeCell ref="AQ142:AQ145"/>
    <mergeCell ref="AX142:AX145"/>
    <mergeCell ref="AY142:AY145"/>
    <mergeCell ref="BF142:BF145"/>
    <mergeCell ref="BG142:BG145"/>
    <mergeCell ref="BN142:BN145"/>
    <mergeCell ref="BO142:BO145"/>
    <mergeCell ref="AP122:AP125"/>
    <mergeCell ref="AQ122:AQ125"/>
    <mergeCell ref="AX122:AX125"/>
    <mergeCell ref="AY122:AY125"/>
    <mergeCell ref="BF122:BF125"/>
    <mergeCell ref="BG122:BG125"/>
    <mergeCell ref="BN122:BN125"/>
    <mergeCell ref="BO122:BO125"/>
    <mergeCell ref="AP126:AP129"/>
    <mergeCell ref="AQ126:AQ129"/>
    <mergeCell ref="AX126:AX129"/>
    <mergeCell ref="AY126:AY129"/>
    <mergeCell ref="BF126:BF129"/>
    <mergeCell ref="BG126:BG129"/>
    <mergeCell ref="BN126:BN129"/>
    <mergeCell ref="BO126:BO129"/>
    <mergeCell ref="AP130:AP133"/>
    <mergeCell ref="AQ130:AQ133"/>
    <mergeCell ref="AX130:AX133"/>
    <mergeCell ref="AY130:AY133"/>
    <mergeCell ref="BF130:BF133"/>
    <mergeCell ref="BG130:BG133"/>
    <mergeCell ref="BN130:BN133"/>
    <mergeCell ref="BO130:BO133"/>
    <mergeCell ref="AP109:AP112"/>
    <mergeCell ref="AQ109:AQ112"/>
    <mergeCell ref="AX109:AX112"/>
    <mergeCell ref="AY109:AY112"/>
    <mergeCell ref="BF109:BF112"/>
    <mergeCell ref="BG109:BG112"/>
    <mergeCell ref="BN109:BN112"/>
    <mergeCell ref="BO109:BO112"/>
    <mergeCell ref="AP114:AP117"/>
    <mergeCell ref="AQ114:AQ117"/>
    <mergeCell ref="AX114:AX117"/>
    <mergeCell ref="AY114:AY117"/>
    <mergeCell ref="BF114:BF117"/>
    <mergeCell ref="BG114:BG117"/>
    <mergeCell ref="BN114:BN117"/>
    <mergeCell ref="BO114:BO117"/>
    <mergeCell ref="AP118:AP121"/>
    <mergeCell ref="AQ118:AQ121"/>
    <mergeCell ref="AX118:AX121"/>
    <mergeCell ref="AY118:AY121"/>
    <mergeCell ref="BF118:BF121"/>
    <mergeCell ref="BG118:BG121"/>
    <mergeCell ref="BN118:BN121"/>
    <mergeCell ref="BO118:BO121"/>
    <mergeCell ref="AP97:AP100"/>
    <mergeCell ref="AQ97:AQ100"/>
    <mergeCell ref="AX97:AX100"/>
    <mergeCell ref="AY97:AY100"/>
    <mergeCell ref="BF97:BF100"/>
    <mergeCell ref="BG97:BG100"/>
    <mergeCell ref="BN97:BN100"/>
    <mergeCell ref="BO97:BO100"/>
    <mergeCell ref="AP101:AP104"/>
    <mergeCell ref="AQ101:AQ104"/>
    <mergeCell ref="AX101:AX104"/>
    <mergeCell ref="AY101:AY104"/>
    <mergeCell ref="BF101:BF104"/>
    <mergeCell ref="BG101:BG104"/>
    <mergeCell ref="BN101:BN104"/>
    <mergeCell ref="BO101:BO104"/>
    <mergeCell ref="AP105:AP108"/>
    <mergeCell ref="AQ105:AQ108"/>
    <mergeCell ref="AX105:AX108"/>
    <mergeCell ref="AY105:AY108"/>
    <mergeCell ref="BF105:BF108"/>
    <mergeCell ref="BG105:BG108"/>
    <mergeCell ref="BN105:BN108"/>
    <mergeCell ref="BO105:BO108"/>
    <mergeCell ref="AP84:AP87"/>
    <mergeCell ref="AQ84:AQ87"/>
    <mergeCell ref="AX84:AX87"/>
    <mergeCell ref="AY84:AY87"/>
    <mergeCell ref="BF84:BF87"/>
    <mergeCell ref="BG84:BG87"/>
    <mergeCell ref="BN84:BN87"/>
    <mergeCell ref="BO84:BO87"/>
    <mergeCell ref="AP88:AP91"/>
    <mergeCell ref="AQ88:AQ91"/>
    <mergeCell ref="AX88:AX91"/>
    <mergeCell ref="AY88:AY91"/>
    <mergeCell ref="BF88:BF91"/>
    <mergeCell ref="BG88:BG91"/>
    <mergeCell ref="BN88:BN91"/>
    <mergeCell ref="BO88:BO91"/>
    <mergeCell ref="AP92:AP95"/>
    <mergeCell ref="AQ92:AQ95"/>
    <mergeCell ref="AX92:AX95"/>
    <mergeCell ref="AY92:AY95"/>
    <mergeCell ref="BF92:BF95"/>
    <mergeCell ref="BG92:BG95"/>
    <mergeCell ref="BN92:BN95"/>
    <mergeCell ref="BO92:BO95"/>
    <mergeCell ref="AP71:AP74"/>
    <mergeCell ref="AQ71:AQ74"/>
    <mergeCell ref="AX71:AX74"/>
    <mergeCell ref="AY71:AY74"/>
    <mergeCell ref="BF71:BF74"/>
    <mergeCell ref="BG71:BG74"/>
    <mergeCell ref="BN71:BN74"/>
    <mergeCell ref="BO71:BO74"/>
    <mergeCell ref="AP75:AP78"/>
    <mergeCell ref="AQ75:AQ78"/>
    <mergeCell ref="AX75:AX78"/>
    <mergeCell ref="AY75:AY78"/>
    <mergeCell ref="BF75:BF78"/>
    <mergeCell ref="BG75:BG78"/>
    <mergeCell ref="BN75:BN78"/>
    <mergeCell ref="BO75:BO78"/>
    <mergeCell ref="AP80:AP83"/>
    <mergeCell ref="AQ80:AQ83"/>
    <mergeCell ref="AX80:AX83"/>
    <mergeCell ref="AY80:AY83"/>
    <mergeCell ref="BF80:BF83"/>
    <mergeCell ref="BG80:BG83"/>
    <mergeCell ref="BN80:BN83"/>
    <mergeCell ref="BO80:BO83"/>
    <mergeCell ref="AP59:AP62"/>
    <mergeCell ref="AQ59:AQ62"/>
    <mergeCell ref="AX59:AX62"/>
    <mergeCell ref="AY59:AY62"/>
    <mergeCell ref="BF59:BF62"/>
    <mergeCell ref="BG59:BG62"/>
    <mergeCell ref="BN59:BN62"/>
    <mergeCell ref="BO59:BO62"/>
    <mergeCell ref="AP63:AP66"/>
    <mergeCell ref="AQ63:AQ66"/>
    <mergeCell ref="AX63:AX66"/>
    <mergeCell ref="AY63:AY66"/>
    <mergeCell ref="BF63:BF66"/>
    <mergeCell ref="BG63:BG66"/>
    <mergeCell ref="BN63:BN66"/>
    <mergeCell ref="BO63:BO66"/>
    <mergeCell ref="AP67:AP70"/>
    <mergeCell ref="AQ67:AQ70"/>
    <mergeCell ref="AX67:AX70"/>
    <mergeCell ref="AY67:AY70"/>
    <mergeCell ref="BF67:BF70"/>
    <mergeCell ref="BG67:BG70"/>
    <mergeCell ref="BN67:BN70"/>
    <mergeCell ref="BO67:BO70"/>
    <mergeCell ref="AP46:AP49"/>
    <mergeCell ref="AQ46:AQ49"/>
    <mergeCell ref="AX46:AX49"/>
    <mergeCell ref="AY46:AY49"/>
    <mergeCell ref="BF46:BF49"/>
    <mergeCell ref="BG46:BG49"/>
    <mergeCell ref="BN46:BN49"/>
    <mergeCell ref="BO46:BO49"/>
    <mergeCell ref="AP50:AP53"/>
    <mergeCell ref="AQ50:AQ53"/>
    <mergeCell ref="AX50:AX53"/>
    <mergeCell ref="AY50:AY53"/>
    <mergeCell ref="BF50:BF53"/>
    <mergeCell ref="BG50:BG53"/>
    <mergeCell ref="BN50:BN53"/>
    <mergeCell ref="BO50:BO53"/>
    <mergeCell ref="AP55:AP58"/>
    <mergeCell ref="AQ55:AQ58"/>
    <mergeCell ref="AX55:AX58"/>
    <mergeCell ref="AY55:AY58"/>
    <mergeCell ref="BF55:BF58"/>
    <mergeCell ref="BG55:BG58"/>
    <mergeCell ref="BN55:BN58"/>
    <mergeCell ref="BO55:BO58"/>
    <mergeCell ref="AP33:AP36"/>
    <mergeCell ref="AQ33:AQ36"/>
    <mergeCell ref="AX33:AX36"/>
    <mergeCell ref="AY33:AY36"/>
    <mergeCell ref="BF33:BF36"/>
    <mergeCell ref="BG33:BG36"/>
    <mergeCell ref="BN33:BN36"/>
    <mergeCell ref="BO33:BO36"/>
    <mergeCell ref="AP38:AP41"/>
    <mergeCell ref="AQ38:AQ41"/>
    <mergeCell ref="AX38:AX41"/>
    <mergeCell ref="AY38:AY41"/>
    <mergeCell ref="BF38:BF41"/>
    <mergeCell ref="BG38:BG41"/>
    <mergeCell ref="BN38:BN41"/>
    <mergeCell ref="BO38:BO41"/>
    <mergeCell ref="AP42:AP45"/>
    <mergeCell ref="AQ42:AQ45"/>
    <mergeCell ref="AX42:AX45"/>
    <mergeCell ref="AY42:AY45"/>
    <mergeCell ref="BF42:BF45"/>
    <mergeCell ref="BG42:BG45"/>
    <mergeCell ref="BN42:BN45"/>
    <mergeCell ref="BO42:BO45"/>
    <mergeCell ref="AP21:AP24"/>
    <mergeCell ref="AQ21:AQ24"/>
    <mergeCell ref="AX21:AX24"/>
    <mergeCell ref="AY21:AY24"/>
    <mergeCell ref="BF21:BF24"/>
    <mergeCell ref="BG21:BG24"/>
    <mergeCell ref="BN21:BN24"/>
    <mergeCell ref="BO21:BO24"/>
    <mergeCell ref="AP25:AP28"/>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P17:AP20"/>
    <mergeCell ref="AQ17:AQ20"/>
    <mergeCell ref="AX17:AX20"/>
    <mergeCell ref="AY17:AY20"/>
    <mergeCell ref="BF17:BF20"/>
    <mergeCell ref="BG17:BG20"/>
    <mergeCell ref="BN17:BN20"/>
    <mergeCell ref="BO17:BO20"/>
    <mergeCell ref="AE146:AE149"/>
    <mergeCell ref="AF146:AF149"/>
    <mergeCell ref="X146:X149"/>
    <mergeCell ref="Y146:Y149"/>
    <mergeCell ref="Z146:Z149"/>
    <mergeCell ref="AA146:AA149"/>
    <mergeCell ref="AB146:AB149"/>
    <mergeCell ref="AC146:AC149"/>
    <mergeCell ref="R146:R149"/>
    <mergeCell ref="S146:S149"/>
    <mergeCell ref="T146:T149"/>
    <mergeCell ref="U146:U149"/>
    <mergeCell ref="V146:V149"/>
    <mergeCell ref="W146:W149"/>
    <mergeCell ref="L146:L149"/>
    <mergeCell ref="M146:M149"/>
    <mergeCell ref="N146:N149"/>
    <mergeCell ref="O146:O149"/>
    <mergeCell ref="P146:P149"/>
    <mergeCell ref="Q146:Q149"/>
    <mergeCell ref="C146:C149"/>
    <mergeCell ref="D146:D149"/>
    <mergeCell ref="E146:E149"/>
    <mergeCell ref="F146:F149"/>
    <mergeCell ref="G146:G149"/>
    <mergeCell ref="H146:H149"/>
    <mergeCell ref="I146:I149"/>
    <mergeCell ref="J146:J149"/>
    <mergeCell ref="K146:K149"/>
    <mergeCell ref="Z142:Z145"/>
    <mergeCell ref="AA142:AA145"/>
    <mergeCell ref="AB142:AB145"/>
    <mergeCell ref="AC142:AC145"/>
    <mergeCell ref="AD142:AD145"/>
    <mergeCell ref="AE142:AE145"/>
    <mergeCell ref="T142:T145"/>
    <mergeCell ref="U142:U145"/>
    <mergeCell ref="V142:V145"/>
    <mergeCell ref="W142:W145"/>
    <mergeCell ref="X142:X145"/>
    <mergeCell ref="Y142:Y145"/>
    <mergeCell ref="N142:N145"/>
    <mergeCell ref="O142:O145"/>
    <mergeCell ref="P142:P145"/>
    <mergeCell ref="Q142:Q145"/>
    <mergeCell ref="R142:R145"/>
    <mergeCell ref="S142:S145"/>
    <mergeCell ref="H142:H145"/>
    <mergeCell ref="I142:I145"/>
    <mergeCell ref="J142:J145"/>
    <mergeCell ref="K142:K145"/>
    <mergeCell ref="AD146:AD149"/>
    <mergeCell ref="L142:L145"/>
    <mergeCell ref="M142:M145"/>
    <mergeCell ref="AB138:AB141"/>
    <mergeCell ref="AC138:AC141"/>
    <mergeCell ref="AD138:AD141"/>
    <mergeCell ref="AE138:AE141"/>
    <mergeCell ref="AF138:AF141"/>
    <mergeCell ref="C142:C145"/>
    <mergeCell ref="D142:D145"/>
    <mergeCell ref="E142:E145"/>
    <mergeCell ref="F142:F145"/>
    <mergeCell ref="G142:G145"/>
    <mergeCell ref="V138:V141"/>
    <mergeCell ref="W138:W141"/>
    <mergeCell ref="X138:X141"/>
    <mergeCell ref="Y138:Y141"/>
    <mergeCell ref="Z138:Z141"/>
    <mergeCell ref="AA138:AA141"/>
    <mergeCell ref="P138:P141"/>
    <mergeCell ref="Q138:Q141"/>
    <mergeCell ref="R138:R141"/>
    <mergeCell ref="S138:S141"/>
    <mergeCell ref="T138:T141"/>
    <mergeCell ref="U138:U141"/>
    <mergeCell ref="J138:J141"/>
    <mergeCell ref="K138:K141"/>
    <mergeCell ref="L138:L141"/>
    <mergeCell ref="M138:M141"/>
    <mergeCell ref="N138:N141"/>
    <mergeCell ref="O138:O141"/>
    <mergeCell ref="AF142:AF145"/>
    <mergeCell ref="AF134:AF137"/>
    <mergeCell ref="C138:C141"/>
    <mergeCell ref="D138:D141"/>
    <mergeCell ref="E138:E141"/>
    <mergeCell ref="F138:F141"/>
    <mergeCell ref="G138:G141"/>
    <mergeCell ref="H138:H141"/>
    <mergeCell ref="I138:I141"/>
    <mergeCell ref="X134:X137"/>
    <mergeCell ref="Y134:Y137"/>
    <mergeCell ref="Z134:Z137"/>
    <mergeCell ref="AA134:AA137"/>
    <mergeCell ref="AB134:AB137"/>
    <mergeCell ref="AC134:AC137"/>
    <mergeCell ref="R134:R137"/>
    <mergeCell ref="S134:S137"/>
    <mergeCell ref="T134:T137"/>
    <mergeCell ref="U134:U137"/>
    <mergeCell ref="V134:V137"/>
    <mergeCell ref="W134:W137"/>
    <mergeCell ref="L134:L137"/>
    <mergeCell ref="M134:M137"/>
    <mergeCell ref="N134:N137"/>
    <mergeCell ref="O134:O137"/>
    <mergeCell ref="P134:P137"/>
    <mergeCell ref="Q134:Q137"/>
    <mergeCell ref="C134:C137"/>
    <mergeCell ref="D134:D137"/>
    <mergeCell ref="E134:E137"/>
    <mergeCell ref="F134:F137"/>
    <mergeCell ref="G134:G137"/>
    <mergeCell ref="H134:H137"/>
    <mergeCell ref="K134:K137"/>
    <mergeCell ref="Z130:Z133"/>
    <mergeCell ref="AA130:AA133"/>
    <mergeCell ref="AB130:AB133"/>
    <mergeCell ref="AC130:AC133"/>
    <mergeCell ref="AD130:AD133"/>
    <mergeCell ref="AE130:AE133"/>
    <mergeCell ref="T130:T133"/>
    <mergeCell ref="U130:U133"/>
    <mergeCell ref="V130:V133"/>
    <mergeCell ref="W130:W133"/>
    <mergeCell ref="X130:X133"/>
    <mergeCell ref="Y130:Y133"/>
    <mergeCell ref="N130:N133"/>
    <mergeCell ref="O130:O133"/>
    <mergeCell ref="P130:P133"/>
    <mergeCell ref="Q130:Q133"/>
    <mergeCell ref="R130:R133"/>
    <mergeCell ref="S130:S133"/>
    <mergeCell ref="J130:J133"/>
    <mergeCell ref="K130:K133"/>
    <mergeCell ref="AD134:AD137"/>
    <mergeCell ref="L130:L133"/>
    <mergeCell ref="M130:M133"/>
    <mergeCell ref="AE134:AE137"/>
    <mergeCell ref="AC126:AC129"/>
    <mergeCell ref="AD126:AD129"/>
    <mergeCell ref="AE126:AE129"/>
    <mergeCell ref="AF126:AF129"/>
    <mergeCell ref="C130:C133"/>
    <mergeCell ref="D130:D133"/>
    <mergeCell ref="E130:E133"/>
    <mergeCell ref="F130:F133"/>
    <mergeCell ref="G130:G133"/>
    <mergeCell ref="V126:V129"/>
    <mergeCell ref="W126:W129"/>
    <mergeCell ref="X126:X129"/>
    <mergeCell ref="Y126:Y129"/>
    <mergeCell ref="Z126:Z129"/>
    <mergeCell ref="AA126:AA129"/>
    <mergeCell ref="P126:P129"/>
    <mergeCell ref="Q126:Q129"/>
    <mergeCell ref="R126:R129"/>
    <mergeCell ref="S126:S129"/>
    <mergeCell ref="T126:T129"/>
    <mergeCell ref="U126:U129"/>
    <mergeCell ref="J126:J129"/>
    <mergeCell ref="K126:K129"/>
    <mergeCell ref="L126:L129"/>
    <mergeCell ref="I134:I137"/>
    <mergeCell ref="J134:J137"/>
    <mergeCell ref="O126:O129"/>
    <mergeCell ref="AF130:AF133"/>
    <mergeCell ref="AF122:AF125"/>
    <mergeCell ref="C126:C129"/>
    <mergeCell ref="D126:D129"/>
    <mergeCell ref="E126:E129"/>
    <mergeCell ref="F126:F129"/>
    <mergeCell ref="G126:G129"/>
    <mergeCell ref="H126:H129"/>
    <mergeCell ref="I126:I129"/>
    <mergeCell ref="X122:X125"/>
    <mergeCell ref="Y122:Y125"/>
    <mergeCell ref="Z122:Z125"/>
    <mergeCell ref="AA122:AA125"/>
    <mergeCell ref="AB122:AB125"/>
    <mergeCell ref="AC122:AC125"/>
    <mergeCell ref="R122:R125"/>
    <mergeCell ref="S122:S125"/>
    <mergeCell ref="T122:T125"/>
    <mergeCell ref="U122:U125"/>
    <mergeCell ref="V122:V125"/>
    <mergeCell ref="W122:W125"/>
    <mergeCell ref="L122:L125"/>
    <mergeCell ref="M122:M125"/>
    <mergeCell ref="N122:N125"/>
    <mergeCell ref="O122:O125"/>
    <mergeCell ref="P122:P125"/>
    <mergeCell ref="Q122:Q125"/>
    <mergeCell ref="C122:C125"/>
    <mergeCell ref="D122:D125"/>
    <mergeCell ref="H130:H133"/>
    <mergeCell ref="I130:I133"/>
    <mergeCell ref="G122:G125"/>
    <mergeCell ref="AB126:AB129"/>
    <mergeCell ref="H122:H125"/>
    <mergeCell ref="I122:I125"/>
    <mergeCell ref="J122:J125"/>
    <mergeCell ref="K122:K125"/>
    <mergeCell ref="Z118:Z121"/>
    <mergeCell ref="AA118:AA121"/>
    <mergeCell ref="AB118:AB121"/>
    <mergeCell ref="AC118:AC121"/>
    <mergeCell ref="AD118:AD121"/>
    <mergeCell ref="AE118:AE121"/>
    <mergeCell ref="T118:T121"/>
    <mergeCell ref="U118:U121"/>
    <mergeCell ref="V118:V121"/>
    <mergeCell ref="W118:W121"/>
    <mergeCell ref="X118:X121"/>
    <mergeCell ref="Y118:Y121"/>
    <mergeCell ref="N118:N121"/>
    <mergeCell ref="O118:O121"/>
    <mergeCell ref="P118:P121"/>
    <mergeCell ref="Q118:Q121"/>
    <mergeCell ref="R118:R121"/>
    <mergeCell ref="S118:S121"/>
    <mergeCell ref="H118:H121"/>
    <mergeCell ref="I118:I121"/>
    <mergeCell ref="J118:J121"/>
    <mergeCell ref="K118:K121"/>
    <mergeCell ref="AD122:AD125"/>
    <mergeCell ref="L118:L121"/>
    <mergeCell ref="M126:M129"/>
    <mergeCell ref="N126:N129"/>
    <mergeCell ref="M118:M121"/>
    <mergeCell ref="AE122:AE125"/>
    <mergeCell ref="AC114:AC117"/>
    <mergeCell ref="AD114:AD117"/>
    <mergeCell ref="AE114:AE117"/>
    <mergeCell ref="AF114:AF117"/>
    <mergeCell ref="C118:C121"/>
    <mergeCell ref="D118:D121"/>
    <mergeCell ref="E118:E121"/>
    <mergeCell ref="F118:F121"/>
    <mergeCell ref="G118:G121"/>
    <mergeCell ref="V114:V117"/>
    <mergeCell ref="W114:W117"/>
    <mergeCell ref="X114:X117"/>
    <mergeCell ref="Y114:Y117"/>
    <mergeCell ref="Z114:Z117"/>
    <mergeCell ref="AA114:AA117"/>
    <mergeCell ref="P114:P117"/>
    <mergeCell ref="Q114:Q117"/>
    <mergeCell ref="R114:R117"/>
    <mergeCell ref="S114:S117"/>
    <mergeCell ref="T114:T117"/>
    <mergeCell ref="U114:U117"/>
    <mergeCell ref="J114:J117"/>
    <mergeCell ref="K114:K117"/>
    <mergeCell ref="L114:L117"/>
    <mergeCell ref="M114:M117"/>
    <mergeCell ref="N114:N117"/>
    <mergeCell ref="O114:O117"/>
    <mergeCell ref="AF118:AF121"/>
    <mergeCell ref="E122:E125"/>
    <mergeCell ref="F122:F125"/>
    <mergeCell ref="AF109:AF112"/>
    <mergeCell ref="C114:C117"/>
    <mergeCell ref="D114:D117"/>
    <mergeCell ref="E114:E117"/>
    <mergeCell ref="F114:F117"/>
    <mergeCell ref="G114:G117"/>
    <mergeCell ref="H114:H117"/>
    <mergeCell ref="I114:I117"/>
    <mergeCell ref="X109:X112"/>
    <mergeCell ref="Y109:Y112"/>
    <mergeCell ref="Z109:Z112"/>
    <mergeCell ref="AA109:AA112"/>
    <mergeCell ref="AB109:AB112"/>
    <mergeCell ref="AC109:AC112"/>
    <mergeCell ref="R109:R112"/>
    <mergeCell ref="S109:S112"/>
    <mergeCell ref="T109:T112"/>
    <mergeCell ref="U109:U112"/>
    <mergeCell ref="V109:V112"/>
    <mergeCell ref="W109:W112"/>
    <mergeCell ref="L109:L112"/>
    <mergeCell ref="M109:M112"/>
    <mergeCell ref="N109:N112"/>
    <mergeCell ref="O109:O112"/>
    <mergeCell ref="P109:P112"/>
    <mergeCell ref="Q109:Q112"/>
    <mergeCell ref="C109:C112"/>
    <mergeCell ref="D109:D112"/>
    <mergeCell ref="E109:E112"/>
    <mergeCell ref="F109:F112"/>
    <mergeCell ref="G109:G112"/>
    <mergeCell ref="AB114:AB117"/>
    <mergeCell ref="H109:H112"/>
    <mergeCell ref="I109:I112"/>
    <mergeCell ref="J109:J112"/>
    <mergeCell ref="K109:K112"/>
    <mergeCell ref="Z105:Z108"/>
    <mergeCell ref="AA105:AA108"/>
    <mergeCell ref="AB105:AB108"/>
    <mergeCell ref="AC105:AC108"/>
    <mergeCell ref="AD105:AD108"/>
    <mergeCell ref="AE105:AE108"/>
    <mergeCell ref="T105:T108"/>
    <mergeCell ref="U105:U108"/>
    <mergeCell ref="V105:V108"/>
    <mergeCell ref="W105:W108"/>
    <mergeCell ref="X105:X108"/>
    <mergeCell ref="Y105:Y108"/>
    <mergeCell ref="N105:N108"/>
    <mergeCell ref="O105:O108"/>
    <mergeCell ref="P105:P108"/>
    <mergeCell ref="Q105:Q108"/>
    <mergeCell ref="R105:R108"/>
    <mergeCell ref="S105:S108"/>
    <mergeCell ref="H105:H108"/>
    <mergeCell ref="I105:I108"/>
    <mergeCell ref="J105:J108"/>
    <mergeCell ref="K105:K108"/>
    <mergeCell ref="AD109:AD112"/>
    <mergeCell ref="L105:L108"/>
    <mergeCell ref="M105:M108"/>
    <mergeCell ref="AE109:AE112"/>
    <mergeCell ref="AC101:AC104"/>
    <mergeCell ref="AD101:AD104"/>
    <mergeCell ref="AE101:AE104"/>
    <mergeCell ref="AF101:AF104"/>
    <mergeCell ref="C105:C108"/>
    <mergeCell ref="D105:D108"/>
    <mergeCell ref="E105:E108"/>
    <mergeCell ref="F105:F108"/>
    <mergeCell ref="G105:G108"/>
    <mergeCell ref="V101:V104"/>
    <mergeCell ref="W101:W104"/>
    <mergeCell ref="X101:X104"/>
    <mergeCell ref="Y101:Y104"/>
    <mergeCell ref="Z101:Z104"/>
    <mergeCell ref="AA101:AA104"/>
    <mergeCell ref="P101:P104"/>
    <mergeCell ref="Q101:Q104"/>
    <mergeCell ref="R101:R104"/>
    <mergeCell ref="S101:S104"/>
    <mergeCell ref="T101:T104"/>
    <mergeCell ref="U101:U104"/>
    <mergeCell ref="J101:J104"/>
    <mergeCell ref="K101:K104"/>
    <mergeCell ref="L101:L104"/>
    <mergeCell ref="M101:M104"/>
    <mergeCell ref="N101:N104"/>
    <mergeCell ref="O101:O104"/>
    <mergeCell ref="AF105:AF108"/>
    <mergeCell ref="AF97:AF100"/>
    <mergeCell ref="C101:C104"/>
    <mergeCell ref="D101:D104"/>
    <mergeCell ref="E101:E104"/>
    <mergeCell ref="F101:F104"/>
    <mergeCell ref="G101:G104"/>
    <mergeCell ref="H101:H104"/>
    <mergeCell ref="I101:I104"/>
    <mergeCell ref="X97:X100"/>
    <mergeCell ref="Y97:Y100"/>
    <mergeCell ref="Z97:Z100"/>
    <mergeCell ref="AA97:AA100"/>
    <mergeCell ref="AB97:AB100"/>
    <mergeCell ref="AC97:AC100"/>
    <mergeCell ref="R97:R100"/>
    <mergeCell ref="S97:S100"/>
    <mergeCell ref="T97:T100"/>
    <mergeCell ref="U97:U100"/>
    <mergeCell ref="V97:V100"/>
    <mergeCell ref="W97:W100"/>
    <mergeCell ref="L97:L100"/>
    <mergeCell ref="M97:M100"/>
    <mergeCell ref="N97:N100"/>
    <mergeCell ref="O97:O100"/>
    <mergeCell ref="P97:P100"/>
    <mergeCell ref="Q97:Q100"/>
    <mergeCell ref="C97:C100"/>
    <mergeCell ref="D97:D100"/>
    <mergeCell ref="E97:E100"/>
    <mergeCell ref="F97:F100"/>
    <mergeCell ref="G97:G100"/>
    <mergeCell ref="AB101:AB104"/>
    <mergeCell ref="H97:H100"/>
    <mergeCell ref="I97:I100"/>
    <mergeCell ref="J97:J100"/>
    <mergeCell ref="K97:K100"/>
    <mergeCell ref="Z92:Z95"/>
    <mergeCell ref="AA92:AA95"/>
    <mergeCell ref="AB92:AB95"/>
    <mergeCell ref="AC92:AC95"/>
    <mergeCell ref="AD92:AD95"/>
    <mergeCell ref="AE92:AE95"/>
    <mergeCell ref="T92:T95"/>
    <mergeCell ref="U92:U95"/>
    <mergeCell ref="V92:V95"/>
    <mergeCell ref="W92:W95"/>
    <mergeCell ref="X92:X95"/>
    <mergeCell ref="Y92:Y95"/>
    <mergeCell ref="N92:N95"/>
    <mergeCell ref="O92:O95"/>
    <mergeCell ref="P92:P95"/>
    <mergeCell ref="Q92:Q95"/>
    <mergeCell ref="R92:R95"/>
    <mergeCell ref="S92:S95"/>
    <mergeCell ref="H92:H95"/>
    <mergeCell ref="I92:I95"/>
    <mergeCell ref="J92:J95"/>
    <mergeCell ref="K92:K95"/>
    <mergeCell ref="AD97:AD100"/>
    <mergeCell ref="L92:L95"/>
    <mergeCell ref="M92:M95"/>
    <mergeCell ref="AE97:AE100"/>
    <mergeCell ref="AC88:AC91"/>
    <mergeCell ref="AD88:AD91"/>
    <mergeCell ref="AE88:AE91"/>
    <mergeCell ref="AF88:AF91"/>
    <mergeCell ref="C92:C95"/>
    <mergeCell ref="D92:D95"/>
    <mergeCell ref="E92:E95"/>
    <mergeCell ref="F92:F95"/>
    <mergeCell ref="G92:G95"/>
    <mergeCell ref="V88:V91"/>
    <mergeCell ref="W88:W91"/>
    <mergeCell ref="X88:X91"/>
    <mergeCell ref="Y88:Y91"/>
    <mergeCell ref="Z88:Z91"/>
    <mergeCell ref="AA88:AA91"/>
    <mergeCell ref="P88:P91"/>
    <mergeCell ref="Q88:Q91"/>
    <mergeCell ref="R88:R91"/>
    <mergeCell ref="S88:S91"/>
    <mergeCell ref="T88:T91"/>
    <mergeCell ref="U88:U91"/>
    <mergeCell ref="J88:J91"/>
    <mergeCell ref="K88:K91"/>
    <mergeCell ref="L88:L91"/>
    <mergeCell ref="M88:M91"/>
    <mergeCell ref="N88:N91"/>
    <mergeCell ref="O88:O91"/>
    <mergeCell ref="AF92:AF95"/>
    <mergeCell ref="AF84:AF87"/>
    <mergeCell ref="C88:C91"/>
    <mergeCell ref="D88:D91"/>
    <mergeCell ref="E88:E91"/>
    <mergeCell ref="F88:F91"/>
    <mergeCell ref="G88:G91"/>
    <mergeCell ref="H88:H91"/>
    <mergeCell ref="I88:I91"/>
    <mergeCell ref="X84:X87"/>
    <mergeCell ref="Y84:Y87"/>
    <mergeCell ref="Z84:Z87"/>
    <mergeCell ref="AA84:AA87"/>
    <mergeCell ref="AB84:AB87"/>
    <mergeCell ref="AC84:AC87"/>
    <mergeCell ref="R84:R87"/>
    <mergeCell ref="S84:S87"/>
    <mergeCell ref="T84:T87"/>
    <mergeCell ref="U84:U87"/>
    <mergeCell ref="V84:V87"/>
    <mergeCell ref="W84:W87"/>
    <mergeCell ref="L84:L87"/>
    <mergeCell ref="M84:M87"/>
    <mergeCell ref="N84:N87"/>
    <mergeCell ref="O84:O87"/>
    <mergeCell ref="P84:P87"/>
    <mergeCell ref="Q84:Q87"/>
    <mergeCell ref="C84:C87"/>
    <mergeCell ref="D84:D87"/>
    <mergeCell ref="E84:E87"/>
    <mergeCell ref="F84:F87"/>
    <mergeCell ref="G84:G87"/>
    <mergeCell ref="AB88:AB91"/>
    <mergeCell ref="H84:H87"/>
    <mergeCell ref="I84:I87"/>
    <mergeCell ref="J84:J87"/>
    <mergeCell ref="K84:K87"/>
    <mergeCell ref="Z80:Z83"/>
    <mergeCell ref="AA80:AA83"/>
    <mergeCell ref="AB80:AB83"/>
    <mergeCell ref="AC80:AC83"/>
    <mergeCell ref="AD80:AD83"/>
    <mergeCell ref="AE80:AE83"/>
    <mergeCell ref="T80:T83"/>
    <mergeCell ref="U80:U83"/>
    <mergeCell ref="V80:V83"/>
    <mergeCell ref="W80:W83"/>
    <mergeCell ref="X80:X83"/>
    <mergeCell ref="Y80:Y83"/>
    <mergeCell ref="N80:N83"/>
    <mergeCell ref="O80:O83"/>
    <mergeCell ref="P80:P83"/>
    <mergeCell ref="Q80:Q83"/>
    <mergeCell ref="R80:R83"/>
    <mergeCell ref="S80:S83"/>
    <mergeCell ref="H80:H83"/>
    <mergeCell ref="I80:I83"/>
    <mergeCell ref="J80:J83"/>
    <mergeCell ref="K80:K83"/>
    <mergeCell ref="AD84:AD87"/>
    <mergeCell ref="L80:L83"/>
    <mergeCell ref="M80:M83"/>
    <mergeCell ref="AE84:AE87"/>
    <mergeCell ref="AC75:AC78"/>
    <mergeCell ref="AD75:AD78"/>
    <mergeCell ref="AE75:AE78"/>
    <mergeCell ref="AF75:AF78"/>
    <mergeCell ref="C80:C83"/>
    <mergeCell ref="D80:D83"/>
    <mergeCell ref="E80:E83"/>
    <mergeCell ref="F80:F83"/>
    <mergeCell ref="G80:G83"/>
    <mergeCell ref="V75:V78"/>
    <mergeCell ref="W75:W78"/>
    <mergeCell ref="X75:X78"/>
    <mergeCell ref="Y75:Y78"/>
    <mergeCell ref="Z75:Z78"/>
    <mergeCell ref="AA75:AA78"/>
    <mergeCell ref="P75:P78"/>
    <mergeCell ref="Q75:Q78"/>
    <mergeCell ref="R75:R78"/>
    <mergeCell ref="S75:S78"/>
    <mergeCell ref="T75:T78"/>
    <mergeCell ref="U75:U78"/>
    <mergeCell ref="J75:J78"/>
    <mergeCell ref="K75:K78"/>
    <mergeCell ref="L75:L78"/>
    <mergeCell ref="M75:M78"/>
    <mergeCell ref="N75:N78"/>
    <mergeCell ref="O75:O78"/>
    <mergeCell ref="AF80:AF83"/>
    <mergeCell ref="AF71:AF74"/>
    <mergeCell ref="C75:C78"/>
    <mergeCell ref="D75:D78"/>
    <mergeCell ref="E75:E78"/>
    <mergeCell ref="F75:F78"/>
    <mergeCell ref="G75:G78"/>
    <mergeCell ref="H75:H78"/>
    <mergeCell ref="I75:I78"/>
    <mergeCell ref="X71:X74"/>
    <mergeCell ref="Y71:Y74"/>
    <mergeCell ref="Z71:Z74"/>
    <mergeCell ref="AA71:AA74"/>
    <mergeCell ref="AB71:AB74"/>
    <mergeCell ref="AC71:AC74"/>
    <mergeCell ref="R71:R74"/>
    <mergeCell ref="S71:S74"/>
    <mergeCell ref="T71:T74"/>
    <mergeCell ref="U71:U74"/>
    <mergeCell ref="V71:V74"/>
    <mergeCell ref="W71:W74"/>
    <mergeCell ref="L71:L74"/>
    <mergeCell ref="M71:M74"/>
    <mergeCell ref="N71:N74"/>
    <mergeCell ref="O71:O74"/>
    <mergeCell ref="P71:P74"/>
    <mergeCell ref="Q71:Q74"/>
    <mergeCell ref="C71:C74"/>
    <mergeCell ref="D71:D74"/>
    <mergeCell ref="E71:E74"/>
    <mergeCell ref="F71:F74"/>
    <mergeCell ref="G71:G74"/>
    <mergeCell ref="AB75:AB78"/>
    <mergeCell ref="H71:H74"/>
    <mergeCell ref="I71:I74"/>
    <mergeCell ref="J71:J74"/>
    <mergeCell ref="K71:K74"/>
    <mergeCell ref="Z67:Z70"/>
    <mergeCell ref="AA67:AA70"/>
    <mergeCell ref="AB67:AB70"/>
    <mergeCell ref="AC67:AC70"/>
    <mergeCell ref="AD67:AD70"/>
    <mergeCell ref="AE67:AE70"/>
    <mergeCell ref="T67:T70"/>
    <mergeCell ref="U67:U70"/>
    <mergeCell ref="V67:V70"/>
    <mergeCell ref="W67:W70"/>
    <mergeCell ref="X67:X70"/>
    <mergeCell ref="Y67:Y70"/>
    <mergeCell ref="N67:N70"/>
    <mergeCell ref="O67:O70"/>
    <mergeCell ref="P67:P70"/>
    <mergeCell ref="Q67:Q70"/>
    <mergeCell ref="R67:R70"/>
    <mergeCell ref="S67:S70"/>
    <mergeCell ref="H67:H70"/>
    <mergeCell ref="I67:I70"/>
    <mergeCell ref="J67:J70"/>
    <mergeCell ref="K67:K70"/>
    <mergeCell ref="AD71:AD74"/>
    <mergeCell ref="L67:L70"/>
    <mergeCell ref="M67:M70"/>
    <mergeCell ref="AE71:AE74"/>
    <mergeCell ref="AC63:AC66"/>
    <mergeCell ref="AD63:AD66"/>
    <mergeCell ref="AE63:AE66"/>
    <mergeCell ref="AF63:AF66"/>
    <mergeCell ref="C67:C70"/>
    <mergeCell ref="D67:D70"/>
    <mergeCell ref="E67:E70"/>
    <mergeCell ref="F67:F70"/>
    <mergeCell ref="G67:G70"/>
    <mergeCell ref="V63:V66"/>
    <mergeCell ref="W63:W66"/>
    <mergeCell ref="X63:X66"/>
    <mergeCell ref="Y63:Y66"/>
    <mergeCell ref="Z63:Z66"/>
    <mergeCell ref="AA63:AA66"/>
    <mergeCell ref="P63:P66"/>
    <mergeCell ref="Q63:Q66"/>
    <mergeCell ref="R63:R66"/>
    <mergeCell ref="S63:S66"/>
    <mergeCell ref="T63:T66"/>
    <mergeCell ref="U63:U66"/>
    <mergeCell ref="J63:J66"/>
    <mergeCell ref="K63:K66"/>
    <mergeCell ref="L63:L66"/>
    <mergeCell ref="M63:M66"/>
    <mergeCell ref="N63:N66"/>
    <mergeCell ref="O63:O66"/>
    <mergeCell ref="AF67:AF70"/>
    <mergeCell ref="AF59:AF62"/>
    <mergeCell ref="C63:C66"/>
    <mergeCell ref="D63:D66"/>
    <mergeCell ref="E63:E66"/>
    <mergeCell ref="F63:F66"/>
    <mergeCell ref="G63:G66"/>
    <mergeCell ref="H63:H66"/>
    <mergeCell ref="I63:I66"/>
    <mergeCell ref="X59:X62"/>
    <mergeCell ref="Y59:Y62"/>
    <mergeCell ref="Z59:Z62"/>
    <mergeCell ref="AA59:AA62"/>
    <mergeCell ref="AB59:AB62"/>
    <mergeCell ref="AC59:AC62"/>
    <mergeCell ref="R59:R62"/>
    <mergeCell ref="S59:S62"/>
    <mergeCell ref="T59:T62"/>
    <mergeCell ref="U59:U62"/>
    <mergeCell ref="V59:V62"/>
    <mergeCell ref="W59:W62"/>
    <mergeCell ref="L59:L62"/>
    <mergeCell ref="M59:M62"/>
    <mergeCell ref="N59:N62"/>
    <mergeCell ref="O59:O62"/>
    <mergeCell ref="P59:P62"/>
    <mergeCell ref="Q59:Q62"/>
    <mergeCell ref="C59:C62"/>
    <mergeCell ref="D59:D62"/>
    <mergeCell ref="E59:E62"/>
    <mergeCell ref="F59:F62"/>
    <mergeCell ref="G59:G62"/>
    <mergeCell ref="AB63:AB66"/>
    <mergeCell ref="H59:H62"/>
    <mergeCell ref="I59:I62"/>
    <mergeCell ref="J59:J62"/>
    <mergeCell ref="K59:K62"/>
    <mergeCell ref="Z55:Z58"/>
    <mergeCell ref="AA55:AA58"/>
    <mergeCell ref="AB55:AB58"/>
    <mergeCell ref="AC55:AC58"/>
    <mergeCell ref="AD55:AD58"/>
    <mergeCell ref="AE55:AE58"/>
    <mergeCell ref="T55:T58"/>
    <mergeCell ref="U55:U58"/>
    <mergeCell ref="V55:V58"/>
    <mergeCell ref="W55:W58"/>
    <mergeCell ref="X55:X58"/>
    <mergeCell ref="Y55:Y58"/>
    <mergeCell ref="N55:N58"/>
    <mergeCell ref="O55:O58"/>
    <mergeCell ref="P55:P58"/>
    <mergeCell ref="Q55:Q58"/>
    <mergeCell ref="R55:R58"/>
    <mergeCell ref="S55:S58"/>
    <mergeCell ref="H55:H58"/>
    <mergeCell ref="I55:I58"/>
    <mergeCell ref="J55:J58"/>
    <mergeCell ref="K55:K58"/>
    <mergeCell ref="AD59:AD62"/>
    <mergeCell ref="L55:L58"/>
    <mergeCell ref="M55:M58"/>
    <mergeCell ref="AE59:AE62"/>
    <mergeCell ref="AC50:AC53"/>
    <mergeCell ref="AD50:AD53"/>
    <mergeCell ref="AE50:AE53"/>
    <mergeCell ref="AF50:AF53"/>
    <mergeCell ref="C55:C58"/>
    <mergeCell ref="D55:D58"/>
    <mergeCell ref="E55:E58"/>
    <mergeCell ref="F55:F58"/>
    <mergeCell ref="G55:G58"/>
    <mergeCell ref="V50:V53"/>
    <mergeCell ref="W50:W53"/>
    <mergeCell ref="X50:X53"/>
    <mergeCell ref="Y50:Y53"/>
    <mergeCell ref="Z50:Z53"/>
    <mergeCell ref="AA50:AA53"/>
    <mergeCell ref="P50:P53"/>
    <mergeCell ref="Q50:Q53"/>
    <mergeCell ref="R50:R53"/>
    <mergeCell ref="S50:S53"/>
    <mergeCell ref="T50:T53"/>
    <mergeCell ref="U50:U53"/>
    <mergeCell ref="J50:J53"/>
    <mergeCell ref="K50:K53"/>
    <mergeCell ref="L50:L53"/>
    <mergeCell ref="M50:M53"/>
    <mergeCell ref="N50:N53"/>
    <mergeCell ref="O50:O53"/>
    <mergeCell ref="AF55:AF58"/>
    <mergeCell ref="AF46:AF49"/>
    <mergeCell ref="C50:C53"/>
    <mergeCell ref="D50:D53"/>
    <mergeCell ref="E50:E53"/>
    <mergeCell ref="F50:F53"/>
    <mergeCell ref="G50:G53"/>
    <mergeCell ref="H50:H53"/>
    <mergeCell ref="I50:I53"/>
    <mergeCell ref="X46:X49"/>
    <mergeCell ref="Y46:Y49"/>
    <mergeCell ref="Z46:Z49"/>
    <mergeCell ref="AA46:AA49"/>
    <mergeCell ref="AB46:AB49"/>
    <mergeCell ref="AC46:AC49"/>
    <mergeCell ref="R46:R49"/>
    <mergeCell ref="S46:S49"/>
    <mergeCell ref="T46:T49"/>
    <mergeCell ref="U46:U49"/>
    <mergeCell ref="V46:V49"/>
    <mergeCell ref="W46:W49"/>
    <mergeCell ref="L46:L49"/>
    <mergeCell ref="M46:M49"/>
    <mergeCell ref="N46:N49"/>
    <mergeCell ref="O46:O49"/>
    <mergeCell ref="P46:P49"/>
    <mergeCell ref="Q46:Q49"/>
    <mergeCell ref="C46:C49"/>
    <mergeCell ref="D46:D49"/>
    <mergeCell ref="E46:E49"/>
    <mergeCell ref="F46:F49"/>
    <mergeCell ref="G46:G49"/>
    <mergeCell ref="AB50:AB53"/>
    <mergeCell ref="H46:H49"/>
    <mergeCell ref="I46:I49"/>
    <mergeCell ref="J46:J49"/>
    <mergeCell ref="K46:K49"/>
    <mergeCell ref="Z42:Z45"/>
    <mergeCell ref="AA42:AA45"/>
    <mergeCell ref="AB42:AB45"/>
    <mergeCell ref="AC42:AC45"/>
    <mergeCell ref="AD42:AD45"/>
    <mergeCell ref="AE42:AE45"/>
    <mergeCell ref="T42:T45"/>
    <mergeCell ref="U42:U45"/>
    <mergeCell ref="V42:V45"/>
    <mergeCell ref="W42:W45"/>
    <mergeCell ref="X42:X45"/>
    <mergeCell ref="Y42:Y45"/>
    <mergeCell ref="N42:N45"/>
    <mergeCell ref="O42:O45"/>
    <mergeCell ref="P42:P45"/>
    <mergeCell ref="Q42:Q45"/>
    <mergeCell ref="R42:R45"/>
    <mergeCell ref="S42:S45"/>
    <mergeCell ref="H42:H45"/>
    <mergeCell ref="I42:I45"/>
    <mergeCell ref="J42:J45"/>
    <mergeCell ref="K42:K45"/>
    <mergeCell ref="AD46:AD49"/>
    <mergeCell ref="L42:L45"/>
    <mergeCell ref="M42:M45"/>
    <mergeCell ref="AE46:AE49"/>
    <mergeCell ref="AD38:AD41"/>
    <mergeCell ref="AE38:AE41"/>
    <mergeCell ref="AF38:AF41"/>
    <mergeCell ref="C42:C45"/>
    <mergeCell ref="D42:D45"/>
    <mergeCell ref="E42:E45"/>
    <mergeCell ref="F42:F45"/>
    <mergeCell ref="G42:G45"/>
    <mergeCell ref="V38:V41"/>
    <mergeCell ref="W38:W41"/>
    <mergeCell ref="X38:X41"/>
    <mergeCell ref="Y38:Y41"/>
    <mergeCell ref="Z38:Z41"/>
    <mergeCell ref="AA38:AA41"/>
    <mergeCell ref="P38:P41"/>
    <mergeCell ref="Q38:Q41"/>
    <mergeCell ref="R38:R41"/>
    <mergeCell ref="S38:S41"/>
    <mergeCell ref="T38:T41"/>
    <mergeCell ref="U38:U41"/>
    <mergeCell ref="J38:J41"/>
    <mergeCell ref="K38:K41"/>
    <mergeCell ref="L38:L41"/>
    <mergeCell ref="M38:M41"/>
    <mergeCell ref="N38:N41"/>
    <mergeCell ref="O38:O41"/>
    <mergeCell ref="AF42:AF45"/>
    <mergeCell ref="C38:C41"/>
    <mergeCell ref="D38:D41"/>
    <mergeCell ref="E38:E41"/>
    <mergeCell ref="F38:F41"/>
    <mergeCell ref="G38:G41"/>
    <mergeCell ref="X33:X36"/>
    <mergeCell ref="Y33:Y36"/>
    <mergeCell ref="Z33:Z36"/>
    <mergeCell ref="AA33:AA36"/>
    <mergeCell ref="AB33:AB36"/>
    <mergeCell ref="AC33:AC36"/>
    <mergeCell ref="R33:R36"/>
    <mergeCell ref="S33:S36"/>
    <mergeCell ref="T33:T36"/>
    <mergeCell ref="U33:U36"/>
    <mergeCell ref="V33:V36"/>
    <mergeCell ref="W33:W36"/>
    <mergeCell ref="L33:L36"/>
    <mergeCell ref="M33:M36"/>
    <mergeCell ref="N33:N36"/>
    <mergeCell ref="O33:O36"/>
    <mergeCell ref="P33:P36"/>
    <mergeCell ref="Q33:Q36"/>
    <mergeCell ref="E33:E36"/>
    <mergeCell ref="F33:F36"/>
    <mergeCell ref="G33:G36"/>
    <mergeCell ref="AB38:AB41"/>
    <mergeCell ref="AC38:AC41"/>
    <mergeCell ref="AF29:AF32"/>
    <mergeCell ref="H33:H36"/>
    <mergeCell ref="I33:I36"/>
    <mergeCell ref="J33:J36"/>
    <mergeCell ref="K33:K36"/>
    <mergeCell ref="Z29:Z32"/>
    <mergeCell ref="AA29:AA32"/>
    <mergeCell ref="AB29:AB32"/>
    <mergeCell ref="AC29:AC32"/>
    <mergeCell ref="AD29:AD32"/>
    <mergeCell ref="AE29:AE32"/>
    <mergeCell ref="T29:T32"/>
    <mergeCell ref="U29:U32"/>
    <mergeCell ref="V29:V32"/>
    <mergeCell ref="W29:W32"/>
    <mergeCell ref="X29:X32"/>
    <mergeCell ref="Y29:Y32"/>
    <mergeCell ref="N29:N32"/>
    <mergeCell ref="O29:O32"/>
    <mergeCell ref="P29:P32"/>
    <mergeCell ref="Q29:Q32"/>
    <mergeCell ref="R29:R32"/>
    <mergeCell ref="S29:S32"/>
    <mergeCell ref="H29:H32"/>
    <mergeCell ref="I29:I32"/>
    <mergeCell ref="H38:H41"/>
    <mergeCell ref="I38:I41"/>
    <mergeCell ref="J29:J32"/>
    <mergeCell ref="K29:K32"/>
    <mergeCell ref="AD33:AD36"/>
    <mergeCell ref="L29:L32"/>
    <mergeCell ref="M29:M32"/>
    <mergeCell ref="AE33:AE36"/>
    <mergeCell ref="AF33:AF36"/>
    <mergeCell ref="C29:C32"/>
    <mergeCell ref="D29:D32"/>
    <mergeCell ref="E29:E32"/>
    <mergeCell ref="F29:F32"/>
    <mergeCell ref="G29:G32"/>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L25:L28"/>
    <mergeCell ref="M25:M28"/>
    <mergeCell ref="N25:N28"/>
    <mergeCell ref="O25:O28"/>
    <mergeCell ref="C33:C36"/>
    <mergeCell ref="D33:D36"/>
    <mergeCell ref="AE21:AE24"/>
    <mergeCell ref="AF21:AF24"/>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B25:AB28"/>
    <mergeCell ref="AC25:AC28"/>
    <mergeCell ref="AD25:AD28"/>
    <mergeCell ref="AE25:AE28"/>
    <mergeCell ref="AF25:AF28"/>
    <mergeCell ref="C21:C24"/>
    <mergeCell ref="D21:D24"/>
    <mergeCell ref="E21:E24"/>
    <mergeCell ref="F21:F24"/>
    <mergeCell ref="G21:G24"/>
    <mergeCell ref="H21:H24"/>
    <mergeCell ref="I21:I24"/>
    <mergeCell ref="J21:J24"/>
    <mergeCell ref="K21:K24"/>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Q17:Q20"/>
    <mergeCell ref="R17:R20"/>
    <mergeCell ref="S17:S20"/>
    <mergeCell ref="H17:H20"/>
    <mergeCell ref="I17:I20"/>
    <mergeCell ref="J17:J20"/>
    <mergeCell ref="K17:K20"/>
    <mergeCell ref="AD21:AD24"/>
    <mergeCell ref="Q9:Q12"/>
    <mergeCell ref="L17:L20"/>
    <mergeCell ref="M17:M20"/>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L13:L16"/>
    <mergeCell ref="M13:M16"/>
    <mergeCell ref="N13:N16"/>
    <mergeCell ref="O13:O16"/>
    <mergeCell ref="AF17:AF20"/>
    <mergeCell ref="B3:D3"/>
    <mergeCell ref="E3:E5"/>
    <mergeCell ref="F3:I3"/>
    <mergeCell ref="AF4:AF5"/>
    <mergeCell ref="AP4:AP5"/>
    <mergeCell ref="AQ4:AQ5"/>
    <mergeCell ref="AR4:AU4"/>
    <mergeCell ref="T4:T5"/>
    <mergeCell ref="AD9:AD12"/>
    <mergeCell ref="AE9:AE12"/>
    <mergeCell ref="AF9:AF12"/>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Y4:Y5"/>
    <mergeCell ref="Z4:Z5"/>
    <mergeCell ref="BU4:BU5"/>
    <mergeCell ref="C9:C12"/>
    <mergeCell ref="D9:D12"/>
    <mergeCell ref="E9:E12"/>
    <mergeCell ref="F9:F12"/>
    <mergeCell ref="G9:G12"/>
    <mergeCell ref="H9:H12"/>
    <mergeCell ref="I9:I12"/>
    <mergeCell ref="J9:J12"/>
    <mergeCell ref="K9:K12"/>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G3:AG5"/>
    <mergeCell ref="AH3:AH5"/>
    <mergeCell ref="AI3:AI5"/>
    <mergeCell ref="N9:N12"/>
    <mergeCell ref="O9:O12"/>
    <mergeCell ref="P9:P12"/>
    <mergeCell ref="J3:K3"/>
    <mergeCell ref="L3:M3"/>
    <mergeCell ref="N3:O3"/>
    <mergeCell ref="N4:N5"/>
    <mergeCell ref="O4:O5"/>
    <mergeCell ref="U4:U5"/>
    <mergeCell ref="V4:V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AV4:AV5"/>
    <mergeCell ref="AW4:AW5"/>
    <mergeCell ref="AX4:AX5"/>
    <mergeCell ref="AY4:AY5"/>
    <mergeCell ref="T3:X3"/>
    <mergeCell ref="Y3:AF3"/>
    <mergeCell ref="AJ3:AJ5"/>
    <mergeCell ref="W4:W5"/>
    <mergeCell ref="X4:X5"/>
  </mergeCells>
  <conditionalFormatting sqref="S9 S13 S17 S21 S25 S29 S33">
    <cfRule type="expression" dxfId="322" priority="27">
      <formula>T9=U9+V9+W9+X9</formula>
    </cfRule>
    <cfRule type="expression" dxfId="321" priority="28">
      <formula>T9&lt;&gt;U9+V9+W9+X9</formula>
    </cfRule>
  </conditionalFormatting>
  <conditionalFormatting sqref="S38 S42 S46 S50">
    <cfRule type="expression" dxfId="320" priority="25">
      <formula>T38=U38+V38+W38+X38</formula>
    </cfRule>
    <cfRule type="expression" dxfId="319" priority="26">
      <formula>T38&lt;&gt;U38+V38+W38+X38</formula>
    </cfRule>
  </conditionalFormatting>
  <conditionalFormatting sqref="S55 S59 S63 S67 S71 S75">
    <cfRule type="expression" dxfId="318" priority="23">
      <formula>T55=U55+V55+W55+X55</formula>
    </cfRule>
    <cfRule type="expression" dxfId="317" priority="24">
      <formula>T55&lt;&gt;U55+V55+W55+X55</formula>
    </cfRule>
  </conditionalFormatting>
  <conditionalFormatting sqref="S80 S84 S88 S92">
    <cfRule type="expression" dxfId="316" priority="21">
      <formula>T80=U80+V80+W80+X80</formula>
    </cfRule>
    <cfRule type="expression" dxfId="315" priority="22">
      <formula>T80&lt;&gt;U80+V80+W80+X80</formula>
    </cfRule>
  </conditionalFormatting>
  <conditionalFormatting sqref="S97 S101 S105 S109">
    <cfRule type="expression" dxfId="314" priority="19">
      <formula>T97=U97+V97+W97+X97</formula>
    </cfRule>
    <cfRule type="expression" dxfId="313" priority="20">
      <formula>T97&lt;&gt;U97+V97+W97+X97</formula>
    </cfRule>
  </conditionalFormatting>
  <conditionalFormatting sqref="S114 S118 S122 S126 S130 S134 S138 S142 S146">
    <cfRule type="expression" dxfId="312" priority="17">
      <formula>T114=U114+V114+W114+X114</formula>
    </cfRule>
    <cfRule type="expression" dxfId="311" priority="18">
      <formula>T114&lt;&gt;U114+V114+W114+X114</formula>
    </cfRule>
  </conditionalFormatting>
  <conditionalFormatting sqref="Y9">
    <cfRule type="expression" dxfId="310" priority="7">
      <formula>Y9&lt;&gt;Z9</formula>
    </cfRule>
  </conditionalFormatting>
  <conditionalFormatting sqref="Y13 Y17 Y21 Y25 Y29 Y33">
    <cfRule type="expression" dxfId="309" priority="6">
      <formula>Y13&lt;&gt;Z13</formula>
    </cfRule>
  </conditionalFormatting>
  <conditionalFormatting sqref="Y38 Y42 Y46 Y50">
    <cfRule type="expression" dxfId="308" priority="5">
      <formula>Y38&lt;&gt;Z38</formula>
    </cfRule>
  </conditionalFormatting>
  <conditionalFormatting sqref="Y55 Y59 Y63 Y67 Y71 Y75">
    <cfRule type="expression" dxfId="307" priority="4">
      <formula>Y55&lt;&gt;Z55</formula>
    </cfRule>
  </conditionalFormatting>
  <conditionalFormatting sqref="Y80 Y84 Y88 Y92">
    <cfRule type="expression" dxfId="306" priority="3">
      <formula>Y80&lt;&gt;Z80</formula>
    </cfRule>
  </conditionalFormatting>
  <conditionalFormatting sqref="Y96:Y97 Y101 Y105 Y109">
    <cfRule type="expression" dxfId="305" priority="2">
      <formula>Y96&lt;&gt;Z96</formula>
    </cfRule>
  </conditionalFormatting>
  <conditionalFormatting sqref="Y114 Y118 Y122 Y126 Y130 Y134 Y138 Y142 Y146">
    <cfRule type="expression" dxfId="304" priority="1">
      <formula>Y114&lt;&gt;Z114</formula>
    </cfRule>
  </conditionalFormatting>
  <conditionalFormatting sqref="Z7:AO7">
    <cfRule type="expression" dxfId="303" priority="30">
      <formula>Z$5=#REF!</formula>
    </cfRule>
  </conditionalFormatting>
  <conditionalFormatting sqref="AQ7:AW7">
    <cfRule type="expression" dxfId="302" priority="29">
      <formula>AQ$5=#REF!</formula>
    </cfRule>
  </conditionalFormatting>
  <conditionalFormatting sqref="AY7:BE7">
    <cfRule type="expression" dxfId="301" priority="10">
      <formula>AY$5=#REF!</formula>
    </cfRule>
  </conditionalFormatting>
  <conditionalFormatting sqref="BG7:BM7">
    <cfRule type="expression" dxfId="300" priority="9">
      <formula>BG$5=#REF!</formula>
    </cfRule>
  </conditionalFormatting>
  <conditionalFormatting sqref="BO7:BU7">
    <cfRule type="expression" dxfId="299" priority="8">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2" manualBreakCount="2">
    <brk id="53" max="72" man="1"/>
    <brk id="112" max="72" man="1"/>
  </rowBreaks>
  <colBreaks count="5" manualBreakCount="5">
    <brk id="13" max="147" man="1"/>
    <brk id="17" max="147" man="1"/>
    <brk id="32" max="150" man="1"/>
    <brk id="41" max="147" man="1"/>
    <brk id="57" max="147" man="1"/>
  </colBreaks>
  <extLst>
    <ext xmlns:x14="http://schemas.microsoft.com/office/spreadsheetml/2009/9/main" uri="{CCE6A557-97BC-4b89-ADB6-D9C93CAAB3DF}">
      <x14:dataValidations xmlns:xm="http://schemas.microsoft.com/office/excel/2006/main" count="3">
        <x14:dataValidation type="list" allowBlank="1" showInputMessage="1" showErrorMessage="1" xr:uid="{4F67B76C-32BF-4799-B692-189EBFEAD183}">
          <x14:formula1>
            <xm:f>ListaS!$G$10:$G$11</xm:f>
          </x14:formula1>
          <xm:sqref>AJ9:AJ36 AJ38:AJ53 AJ55:AJ78 AJ80:AJ95 AJ97:AJ112 AJ114:AJ149</xm:sqref>
        </x14:dataValidation>
        <x14:dataValidation type="list" allowBlank="1" showInputMessage="1" showErrorMessage="1" xr:uid="{29D6F5C9-7F0B-4527-9241-3AD981FC69F4}">
          <x14:formula1>
            <xm:f>ListaS!$C$10:$C$13</xm:f>
          </x14:formula1>
          <xm:sqref>AH9:AH36 AH38:AH53 AH55:AH78 AH80:AH95 AH97:AH112 AH114:AH149</xm:sqref>
        </x14:dataValidation>
        <x14:dataValidation type="list" allowBlank="1" showInputMessage="1" showErrorMessage="1" xr:uid="{990AE86D-E50D-4CBB-ADE5-AE9374DD7876}">
          <x14:formula1>
            <xm:f>ListaS!$E$10:$E$13</xm:f>
          </x14:formula1>
          <xm:sqref>AI9:AI36 AI38:AI53 AI55:AI78 AI80:AI95 AI97:AI112 AI114:AI149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59999389629810485"/>
  </sheetPr>
  <dimension ref="A1:BU597"/>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5" customWidth="1"/>
    <col min="3" max="3" width="8.7109375" style="156" customWidth="1"/>
    <col min="4" max="4" width="52.7109375" style="20" customWidth="1"/>
    <col min="5" max="5" width="8.7109375" style="128" customWidth="1"/>
    <col min="6" max="6" width="12.7109375" style="20" customWidth="1"/>
    <col min="7" max="7" width="18.7109375" style="193" customWidth="1"/>
    <col min="8" max="9" width="10.7109375" style="7" customWidth="1"/>
    <col min="10" max="10" width="10.7109375" style="21" customWidth="1"/>
    <col min="11" max="11" width="20.7109375" style="21" customWidth="1"/>
    <col min="12" max="12" width="10.7109375" style="20" customWidth="1"/>
    <col min="13" max="13" width="40.7109375" style="20" customWidth="1"/>
    <col min="14" max="14" width="20.7109375" style="20" customWidth="1"/>
    <col min="15" max="15" width="140.7109375" style="230" customWidth="1"/>
    <col min="16" max="16" width="36.7109375" style="20" customWidth="1"/>
    <col min="17" max="17" width="14.7109375" style="20" customWidth="1"/>
    <col min="18" max="18" width="14.5703125" style="20" customWidth="1"/>
    <col min="19" max="19" width="1.7109375" style="20" customWidth="1"/>
    <col min="20" max="20" width="15" style="7" customWidth="1"/>
    <col min="21" max="24" width="15" style="6" customWidth="1"/>
    <col min="25" max="25" width="15.140625" style="6" customWidth="1"/>
    <col min="26" max="32" width="15.140625" style="2" customWidth="1"/>
    <col min="33" max="33" width="64.7109375" style="2" customWidth="1"/>
    <col min="34" max="36" width="14.7109375" style="2" customWidth="1"/>
    <col min="37" max="37" width="50.7109375" style="2" customWidth="1"/>
    <col min="38" max="41" width="13.28515625" style="2" customWidth="1"/>
    <col min="42" max="42" width="13.28515625" style="3" customWidth="1"/>
    <col min="43"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2" width="13.28515625" style="4" customWidth="1"/>
    <col min="63" max="65" width="13.28515625" style="1" customWidth="1"/>
    <col min="66" max="66" width="13.28515625" style="3" customWidth="1"/>
    <col min="67" max="70" width="13.28515625" style="4" customWidth="1"/>
    <col min="71" max="73" width="13.28515625" style="1" customWidth="1"/>
    <col min="74" max="109" width="12.5703125" style="1" customWidth="1"/>
    <col min="110" max="16384" width="11.42578125" style="1"/>
  </cols>
  <sheetData>
    <row r="1" spans="1:73" s="184" customFormat="1" ht="30" customHeight="1" x14ac:dyDescent="0.25">
      <c r="A1" s="661"/>
      <c r="B1" s="183"/>
      <c r="D1" s="186" t="s">
        <v>2879</v>
      </c>
      <c r="E1" s="185" t="s">
        <v>2880</v>
      </c>
      <c r="F1" s="183" t="s">
        <v>2881</v>
      </c>
      <c r="G1" s="209"/>
      <c r="H1" s="185"/>
      <c r="I1" s="185"/>
      <c r="J1" s="185"/>
      <c r="K1" s="185"/>
      <c r="L1" s="185"/>
      <c r="M1" s="660" t="s">
        <v>2882</v>
      </c>
      <c r="O1" s="222" t="s">
        <v>2883</v>
      </c>
      <c r="Q1" s="660" t="s">
        <v>2882</v>
      </c>
      <c r="R1" s="183"/>
      <c r="S1" s="183"/>
      <c r="T1" s="183" t="s">
        <v>2884</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148"/>
      <c r="B2" s="106"/>
      <c r="F2" s="313" t="s">
        <v>3763</v>
      </c>
      <c r="G2" s="318"/>
      <c r="H2" s="318"/>
      <c r="I2" s="318"/>
      <c r="J2" s="318"/>
      <c r="K2" s="318"/>
      <c r="O2" s="224" t="str">
        <f>+F2</f>
        <v>CONSEJERÍA DEPARTAMENTAL PARA LA DISCAPACIDAD  /  CENTRO DE REHABILITACIÓN CNM</v>
      </c>
      <c r="Q2" s="106"/>
      <c r="R2" s="181"/>
      <c r="S2" s="181"/>
      <c r="T2" s="181"/>
      <c r="U2" s="181"/>
      <c r="V2" s="181"/>
      <c r="X2" s="106" t="str">
        <f>+F2</f>
        <v>CONSEJERÍA DEPARTAMENTAL PARA LA DISCAPACIDAD  /  CENTRO DE REHABILITACIÓN CNM</v>
      </c>
      <c r="Y2" s="181"/>
      <c r="Z2" s="181"/>
      <c r="AA2" s="181"/>
      <c r="AB2" s="181"/>
      <c r="AE2" s="106"/>
      <c r="AF2" s="106"/>
      <c r="AG2" s="106"/>
      <c r="AH2" s="106" t="str">
        <f>+F2</f>
        <v>CONSEJERÍA DEPARTAMENTAL PARA LA DISCAPACIDAD  /  CENTRO DE REHABILITACIÓN CNM</v>
      </c>
      <c r="AI2" s="106"/>
      <c r="AJ2" s="106"/>
      <c r="AK2" s="106"/>
      <c r="AL2" s="106"/>
      <c r="AM2" s="106"/>
      <c r="AN2" s="106"/>
      <c r="AO2" s="106"/>
      <c r="AP2" s="181"/>
      <c r="AQ2" s="181"/>
      <c r="AR2" s="181"/>
      <c r="AT2" s="181"/>
      <c r="AU2" s="106" t="str">
        <f>+X2</f>
        <v>CONSEJERÍA DEPARTAMENTAL PARA LA DISCAPACIDAD  /  CENTRO DE REHABILITACIÓN CNM</v>
      </c>
      <c r="AV2" s="181"/>
      <c r="AW2" s="181"/>
      <c r="AX2" s="181"/>
      <c r="AY2" s="181"/>
      <c r="AZ2" s="181"/>
      <c r="BA2" s="181"/>
      <c r="BC2" s="106"/>
      <c r="BD2" s="106"/>
      <c r="BE2" s="106"/>
      <c r="BF2" s="181"/>
      <c r="BG2" s="181"/>
      <c r="BH2" s="181"/>
      <c r="BI2" s="106"/>
      <c r="BJ2" s="181"/>
      <c r="BK2" s="106" t="str">
        <f>+AU2</f>
        <v>CONSEJERÍA DEPARTAMENTAL PARA LA DISCAPACIDAD  /  CENTRO DE REHABILITACIÓN CNM</v>
      </c>
      <c r="BL2" s="181"/>
      <c r="BM2" s="181"/>
      <c r="BN2" s="181"/>
      <c r="BO2" s="181"/>
      <c r="BP2" s="181"/>
      <c r="BQ2" s="181"/>
      <c r="BS2" s="106"/>
      <c r="BT2" s="106"/>
      <c r="BU2" s="106"/>
    </row>
    <row r="3" spans="1:73" ht="30" customHeight="1" thickBot="1" x14ac:dyDescent="0.3">
      <c r="A3" s="105" t="s">
        <v>2888</v>
      </c>
      <c r="B3" s="1113" t="s">
        <v>2889</v>
      </c>
      <c r="C3" s="1114"/>
      <c r="D3" s="1115"/>
      <c r="E3" s="1116" t="s">
        <v>268</v>
      </c>
      <c r="F3" s="1119" t="s">
        <v>2890</v>
      </c>
      <c r="G3" s="1120"/>
      <c r="H3" s="1120"/>
      <c r="I3" s="1121"/>
      <c r="J3" s="1119" t="s">
        <v>2890</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07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ht="30" customHeight="1" x14ac:dyDescent="0.25">
      <c r="A5" s="150"/>
      <c r="B5" s="104"/>
      <c r="C5" s="921" t="s">
        <v>2934</v>
      </c>
      <c r="D5" s="321" t="s">
        <v>267</v>
      </c>
      <c r="E5" s="1118"/>
      <c r="F5" s="1075"/>
      <c r="G5" s="1127"/>
      <c r="H5" s="1073"/>
      <c r="I5" s="1073"/>
      <c r="J5" s="1075"/>
      <c r="K5" s="1075"/>
      <c r="L5" s="1075"/>
      <c r="M5" s="1075"/>
      <c r="N5" s="1077"/>
      <c r="O5" s="1138"/>
      <c r="P5" s="1149"/>
      <c r="Q5" s="1146"/>
      <c r="R5" s="1143"/>
      <c r="S5" s="110"/>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15"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14.2</v>
      </c>
      <c r="U6" s="302">
        <v>14.2</v>
      </c>
      <c r="V6" s="302">
        <v>14.2</v>
      </c>
      <c r="W6" s="302">
        <v>14.2</v>
      </c>
      <c r="X6" s="302">
        <v>14.2</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ht="40.15" customHeight="1" thickBot="1" x14ac:dyDescent="0.3">
      <c r="A7" s="679" t="s">
        <v>3764</v>
      </c>
      <c r="B7" s="8" t="s">
        <v>2011</v>
      </c>
      <c r="C7" s="155"/>
      <c r="D7" s="46"/>
      <c r="E7" s="46"/>
      <c r="F7" s="46"/>
      <c r="G7" s="192"/>
      <c r="H7" s="121"/>
      <c r="I7" s="121"/>
      <c r="J7" s="108"/>
      <c r="K7" s="108"/>
      <c r="L7" s="46"/>
      <c r="M7" s="46"/>
      <c r="N7" s="46"/>
      <c r="O7" s="227"/>
      <c r="P7" s="122"/>
      <c r="Q7" s="122"/>
      <c r="R7" s="122"/>
      <c r="S7" s="19"/>
      <c r="T7" s="680"/>
      <c r="U7" s="945"/>
      <c r="V7" s="945"/>
      <c r="W7" s="945"/>
      <c r="X7" s="945"/>
      <c r="Y7" s="681"/>
      <c r="Z7" s="931">
        <f>+Z8+Z53+Z66+Z87</f>
        <v>756</v>
      </c>
      <c r="AA7" s="931">
        <f t="shared" ref="AA7:AF7" si="0">+AA8+AA53+AA66+AA87</f>
        <v>756</v>
      </c>
      <c r="AB7" s="931">
        <f t="shared" si="0"/>
        <v>0</v>
      </c>
      <c r="AC7" s="931">
        <f t="shared" si="0"/>
        <v>0</v>
      </c>
      <c r="AD7" s="931">
        <f t="shared" si="0"/>
        <v>0</v>
      </c>
      <c r="AE7" s="931">
        <f t="shared" si="0"/>
        <v>0</v>
      </c>
      <c r="AF7" s="931">
        <f t="shared" si="0"/>
        <v>0</v>
      </c>
      <c r="AG7" s="194"/>
      <c r="AH7" s="194"/>
      <c r="AI7" s="194"/>
      <c r="AJ7" s="194"/>
      <c r="AK7" s="194"/>
      <c r="AL7" s="194"/>
      <c r="AM7" s="194"/>
      <c r="AN7" s="194"/>
      <c r="AO7" s="194"/>
      <c r="AP7" s="17"/>
      <c r="AQ7" s="931">
        <f t="shared" ref="AQ7:AW7" si="1">+AQ8+AQ53+AQ66+AQ87</f>
        <v>189</v>
      </c>
      <c r="AR7" s="931">
        <f t="shared" si="1"/>
        <v>189</v>
      </c>
      <c r="AS7" s="931">
        <f t="shared" si="1"/>
        <v>0</v>
      </c>
      <c r="AT7" s="931">
        <f t="shared" si="1"/>
        <v>0</v>
      </c>
      <c r="AU7" s="931">
        <f t="shared" si="1"/>
        <v>0</v>
      </c>
      <c r="AV7" s="931">
        <f t="shared" si="1"/>
        <v>0</v>
      </c>
      <c r="AW7" s="931">
        <f t="shared" si="1"/>
        <v>0</v>
      </c>
      <c r="AX7" s="17"/>
      <c r="AY7" s="931">
        <f t="shared" ref="AY7:BE7" si="2">+AY8+AY53+AY66+AY87</f>
        <v>189</v>
      </c>
      <c r="AZ7" s="931">
        <f t="shared" si="2"/>
        <v>189</v>
      </c>
      <c r="BA7" s="931">
        <f t="shared" si="2"/>
        <v>0</v>
      </c>
      <c r="BB7" s="931">
        <f t="shared" si="2"/>
        <v>0</v>
      </c>
      <c r="BC7" s="931">
        <f t="shared" si="2"/>
        <v>0</v>
      </c>
      <c r="BD7" s="931">
        <f t="shared" si="2"/>
        <v>0</v>
      </c>
      <c r="BE7" s="931">
        <f t="shared" si="2"/>
        <v>0</v>
      </c>
      <c r="BF7" s="17"/>
      <c r="BG7" s="931">
        <f t="shared" ref="BG7:BM7" si="3">+BG8+BG53+BG66+BG87</f>
        <v>189</v>
      </c>
      <c r="BH7" s="931">
        <f t="shared" si="3"/>
        <v>189</v>
      </c>
      <c r="BI7" s="931">
        <f t="shared" si="3"/>
        <v>0</v>
      </c>
      <c r="BJ7" s="931">
        <f t="shared" si="3"/>
        <v>0</v>
      </c>
      <c r="BK7" s="931">
        <f t="shared" si="3"/>
        <v>0</v>
      </c>
      <c r="BL7" s="931">
        <f t="shared" si="3"/>
        <v>0</v>
      </c>
      <c r="BM7" s="931">
        <f t="shared" si="3"/>
        <v>0</v>
      </c>
      <c r="BN7" s="17"/>
      <c r="BO7" s="931">
        <f t="shared" ref="BO7:BU7" si="4">+BO8+BO53+BO66+BO87</f>
        <v>189</v>
      </c>
      <c r="BP7" s="931">
        <f t="shared" si="4"/>
        <v>189</v>
      </c>
      <c r="BQ7" s="931">
        <f t="shared" si="4"/>
        <v>0</v>
      </c>
      <c r="BR7" s="931">
        <f t="shared" si="4"/>
        <v>0</v>
      </c>
      <c r="BS7" s="931">
        <f t="shared" si="4"/>
        <v>0</v>
      </c>
      <c r="BT7" s="931">
        <f t="shared" si="4"/>
        <v>0</v>
      </c>
      <c r="BU7" s="931">
        <f t="shared" si="4"/>
        <v>0</v>
      </c>
    </row>
    <row r="8" spans="1:73" ht="40.15" customHeight="1" thickTop="1" thickBot="1" x14ac:dyDescent="0.3">
      <c r="A8" s="151"/>
      <c r="B8" s="924" t="s">
        <v>2012</v>
      </c>
      <c r="C8" s="238" t="s">
        <v>186</v>
      </c>
      <c r="D8" s="421"/>
      <c r="E8" s="662"/>
      <c r="F8" s="447"/>
      <c r="G8" s="373"/>
      <c r="H8" s="375"/>
      <c r="I8" s="375"/>
      <c r="J8" s="376"/>
      <c r="K8" s="376"/>
      <c r="L8" s="421"/>
      <c r="M8" s="423"/>
      <c r="N8" s="663"/>
      <c r="O8" s="664"/>
      <c r="P8" s="664"/>
      <c r="Q8" s="666"/>
      <c r="R8" s="698"/>
      <c r="S8" s="698"/>
      <c r="T8" s="783"/>
      <c r="U8" s="668"/>
      <c r="V8" s="668"/>
      <c r="W8" s="668"/>
      <c r="X8" s="668"/>
      <c r="Y8" s="248"/>
      <c r="Z8" s="700">
        <f t="shared" ref="Z8:AF62" si="5">+AQ8+AY8+BG8+BO8</f>
        <v>0</v>
      </c>
      <c r="AA8" s="700">
        <f t="shared" si="5"/>
        <v>0</v>
      </c>
      <c r="AB8" s="700">
        <f t="shared" si="5"/>
        <v>0</v>
      </c>
      <c r="AC8" s="700">
        <f t="shared" si="5"/>
        <v>0</v>
      </c>
      <c r="AD8" s="700">
        <f t="shared" si="5"/>
        <v>0</v>
      </c>
      <c r="AE8" s="700">
        <f t="shared" si="5"/>
        <v>0</v>
      </c>
      <c r="AF8" s="700">
        <f t="shared" si="5"/>
        <v>0</v>
      </c>
      <c r="AG8" s="246"/>
      <c r="AH8" s="246"/>
      <c r="AI8" s="246"/>
      <c r="AJ8" s="246"/>
      <c r="AK8" s="246"/>
      <c r="AL8" s="246"/>
      <c r="AM8" s="246"/>
      <c r="AN8" s="246"/>
      <c r="AO8" s="246"/>
      <c r="AP8" s="784"/>
      <c r="AQ8" s="670">
        <f t="shared" ref="AQ8" si="6">SUM(AQ9:AQ52)</f>
        <v>0</v>
      </c>
      <c r="AR8" s="670">
        <f>SUM(AR9:AR52)</f>
        <v>0</v>
      </c>
      <c r="AS8" s="670">
        <f t="shared" ref="AS8:AW8" si="7">SUM(AS9:AS52)</f>
        <v>0</v>
      </c>
      <c r="AT8" s="670">
        <f t="shared" si="7"/>
        <v>0</v>
      </c>
      <c r="AU8" s="670">
        <f t="shared" si="7"/>
        <v>0</v>
      </c>
      <c r="AV8" s="670">
        <f t="shared" si="7"/>
        <v>0</v>
      </c>
      <c r="AW8" s="670">
        <f t="shared" si="7"/>
        <v>0</v>
      </c>
      <c r="AX8" s="784"/>
      <c r="AY8" s="670">
        <f t="shared" ref="AY8" si="8">SUM(AY9:AY52)</f>
        <v>0</v>
      </c>
      <c r="AZ8" s="670">
        <f>SUM(AZ9:AZ52)</f>
        <v>0</v>
      </c>
      <c r="BA8" s="670">
        <f t="shared" ref="BA8:BE8" si="9">SUM(BA9:BA52)</f>
        <v>0</v>
      </c>
      <c r="BB8" s="670">
        <f t="shared" si="9"/>
        <v>0</v>
      </c>
      <c r="BC8" s="670">
        <f t="shared" si="9"/>
        <v>0</v>
      </c>
      <c r="BD8" s="670">
        <f t="shared" si="9"/>
        <v>0</v>
      </c>
      <c r="BE8" s="670">
        <f t="shared" si="9"/>
        <v>0</v>
      </c>
      <c r="BF8" s="784"/>
      <c r="BG8" s="670">
        <f t="shared" ref="BG8" si="10">SUM(BG9:BG52)</f>
        <v>0</v>
      </c>
      <c r="BH8" s="670">
        <f>SUM(BH9:BH52)</f>
        <v>0</v>
      </c>
      <c r="BI8" s="670">
        <f t="shared" ref="BI8:BM8" si="11">SUM(BI9:BI52)</f>
        <v>0</v>
      </c>
      <c r="BJ8" s="670">
        <f t="shared" si="11"/>
        <v>0</v>
      </c>
      <c r="BK8" s="670">
        <f t="shared" si="11"/>
        <v>0</v>
      </c>
      <c r="BL8" s="670">
        <f t="shared" si="11"/>
        <v>0</v>
      </c>
      <c r="BM8" s="670">
        <f t="shared" si="11"/>
        <v>0</v>
      </c>
      <c r="BN8" s="784"/>
      <c r="BO8" s="670">
        <f t="shared" ref="BO8" si="12">SUM(BO9:BO52)</f>
        <v>0</v>
      </c>
      <c r="BP8" s="670">
        <f>SUM(BP9:BP52)</f>
        <v>0</v>
      </c>
      <c r="BQ8" s="670">
        <f t="shared" ref="BQ8:BU8" si="13">SUM(BQ9:BQ52)</f>
        <v>0</v>
      </c>
      <c r="BR8" s="670">
        <f t="shared" si="13"/>
        <v>0</v>
      </c>
      <c r="BS8" s="670">
        <f t="shared" si="13"/>
        <v>0</v>
      </c>
      <c r="BT8" s="670">
        <f t="shared" si="13"/>
        <v>0</v>
      </c>
      <c r="BU8" s="670">
        <f t="shared" si="13"/>
        <v>0</v>
      </c>
    </row>
    <row r="9" spans="1:73" ht="40.15" customHeight="1" thickTop="1" x14ac:dyDescent="0.25">
      <c r="A9" s="151"/>
      <c r="B9" s="24"/>
      <c r="C9" s="1058" t="s">
        <v>2013</v>
      </c>
      <c r="D9" s="1049" t="s">
        <v>2014</v>
      </c>
      <c r="E9" s="1061">
        <v>636</v>
      </c>
      <c r="F9" s="1064">
        <v>410402000</v>
      </c>
      <c r="G9" s="1049" t="s">
        <v>2015</v>
      </c>
      <c r="H9" s="1043">
        <v>2000</v>
      </c>
      <c r="I9" s="1043" t="s">
        <v>3765</v>
      </c>
      <c r="J9" s="1043">
        <v>41</v>
      </c>
      <c r="K9" s="1049" t="s">
        <v>3766</v>
      </c>
      <c r="L9" s="1043">
        <v>4104</v>
      </c>
      <c r="M9" s="1049" t="s">
        <v>3656</v>
      </c>
      <c r="N9" s="1046">
        <v>2026004540023</v>
      </c>
      <c r="O9" s="1049" t="s">
        <v>3767</v>
      </c>
      <c r="P9" s="1052" t="s">
        <v>2015</v>
      </c>
      <c r="Q9" s="1055">
        <v>2000</v>
      </c>
      <c r="R9" s="1040" t="s">
        <v>2871</v>
      </c>
      <c r="S9" s="1040"/>
      <c r="T9" s="1022"/>
      <c r="U9" s="1007"/>
      <c r="V9" s="1007"/>
      <c r="W9" s="1007"/>
      <c r="X9" s="1007"/>
      <c r="Y9" s="1007"/>
      <c r="Z9" s="1004">
        <f t="shared" si="5"/>
        <v>0</v>
      </c>
      <c r="AA9" s="1004">
        <f t="shared" ref="AA9:AF21" si="14">SUM(AR9:AR12,AZ9:AZ12,BH9:BH12,BP9:BP12)</f>
        <v>0</v>
      </c>
      <c r="AB9" s="1004">
        <f t="shared" si="14"/>
        <v>0</v>
      </c>
      <c r="AC9" s="1004">
        <f t="shared" si="14"/>
        <v>0</v>
      </c>
      <c r="AD9" s="1004">
        <f t="shared" si="14"/>
        <v>0</v>
      </c>
      <c r="AE9" s="1004">
        <f t="shared" si="14"/>
        <v>0</v>
      </c>
      <c r="AF9" s="1004">
        <f t="shared" si="14"/>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ht="40.15" customHeight="1" x14ac:dyDescent="0.25">
      <c r="A10" s="151"/>
      <c r="B10" s="24"/>
      <c r="C10" s="1059"/>
      <c r="D10" s="1050"/>
      <c r="E10" s="1062"/>
      <c r="F10" s="1065"/>
      <c r="G10" s="1050"/>
      <c r="H10" s="1044"/>
      <c r="I10" s="1044"/>
      <c r="J10" s="1044"/>
      <c r="K10" s="1050"/>
      <c r="L10" s="1044"/>
      <c r="M10" s="1050"/>
      <c r="N10" s="1047"/>
      <c r="O10" s="1050"/>
      <c r="P10" s="1053"/>
      <c r="Q10" s="1056"/>
      <c r="R10" s="1041"/>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40.15" customHeight="1" x14ac:dyDescent="0.25">
      <c r="A11" s="151"/>
      <c r="B11" s="24"/>
      <c r="C11" s="1059"/>
      <c r="D11" s="1050"/>
      <c r="E11" s="1062"/>
      <c r="F11" s="1065"/>
      <c r="G11" s="1050"/>
      <c r="H11" s="1044"/>
      <c r="I11" s="1044"/>
      <c r="J11" s="1044"/>
      <c r="K11" s="1050"/>
      <c r="L11" s="1044"/>
      <c r="M11" s="1050"/>
      <c r="N11" s="1047"/>
      <c r="O11" s="1050"/>
      <c r="P11" s="1053"/>
      <c r="Q11" s="1056"/>
      <c r="R11" s="1041"/>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40.15" customHeight="1" thickBot="1" x14ac:dyDescent="0.3">
      <c r="A12" s="151"/>
      <c r="B12" s="24"/>
      <c r="C12" s="1060"/>
      <c r="D12" s="1051"/>
      <c r="E12" s="1063"/>
      <c r="F12" s="1066"/>
      <c r="G12" s="1051"/>
      <c r="H12" s="1045"/>
      <c r="I12" s="1045"/>
      <c r="J12" s="1045"/>
      <c r="K12" s="1051"/>
      <c r="L12" s="1045"/>
      <c r="M12" s="1051"/>
      <c r="N12" s="1048"/>
      <c r="O12" s="1051"/>
      <c r="P12" s="1054"/>
      <c r="Q12" s="1057"/>
      <c r="R12" s="1042"/>
      <c r="S12" s="1042"/>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40.15" customHeight="1" thickTop="1" x14ac:dyDescent="0.25">
      <c r="A13" s="151"/>
      <c r="B13" s="24"/>
      <c r="C13" s="1058" t="s">
        <v>2016</v>
      </c>
      <c r="D13" s="1049" t="s">
        <v>2017</v>
      </c>
      <c r="E13" s="1061">
        <v>637</v>
      </c>
      <c r="F13" s="1064">
        <v>410402000</v>
      </c>
      <c r="G13" s="1049" t="s">
        <v>2015</v>
      </c>
      <c r="H13" s="1043" t="s">
        <v>2954</v>
      </c>
      <c r="I13" s="1043" t="s">
        <v>3456</v>
      </c>
      <c r="J13" s="1043">
        <v>41</v>
      </c>
      <c r="K13" s="1049" t="s">
        <v>3766</v>
      </c>
      <c r="L13" s="1043">
        <v>4104</v>
      </c>
      <c r="M13" s="1049" t="s">
        <v>3656</v>
      </c>
      <c r="N13" s="1046">
        <v>2026004540023</v>
      </c>
      <c r="O13" s="1049" t="s">
        <v>3767</v>
      </c>
      <c r="P13" s="1052" t="s">
        <v>2015</v>
      </c>
      <c r="Q13" s="1055">
        <v>200</v>
      </c>
      <c r="R13" s="1040" t="s">
        <v>2871</v>
      </c>
      <c r="S13" s="1040"/>
      <c r="T13" s="1022"/>
      <c r="U13" s="1007"/>
      <c r="V13" s="1007"/>
      <c r="W13" s="1007"/>
      <c r="X13" s="1007"/>
      <c r="Y13" s="1007"/>
      <c r="Z13" s="1004">
        <f t="shared" si="5"/>
        <v>0</v>
      </c>
      <c r="AA13" s="1004">
        <f t="shared" si="14"/>
        <v>0</v>
      </c>
      <c r="AB13" s="1004">
        <f t="shared" si="14"/>
        <v>0</v>
      </c>
      <c r="AC13" s="1004">
        <f t="shared" si="14"/>
        <v>0</v>
      </c>
      <c r="AD13" s="1004">
        <f t="shared" si="14"/>
        <v>0</v>
      </c>
      <c r="AE13" s="1004">
        <f t="shared" si="14"/>
        <v>0</v>
      </c>
      <c r="AF13" s="1004">
        <f t="shared" si="14"/>
        <v>0</v>
      </c>
      <c r="AG13" s="714"/>
      <c r="AH13" s="593"/>
      <c r="AI13" s="593"/>
      <c r="AJ13" s="593"/>
      <c r="AK13" s="207"/>
      <c r="AL13" s="208"/>
      <c r="AM13" s="208"/>
      <c r="AN13" s="208"/>
      <c r="AO13" s="208"/>
      <c r="AP13" s="1150">
        <f>+U13</f>
        <v>0</v>
      </c>
      <c r="AQ13" s="1004">
        <f>SUM(AR13:AW16)</f>
        <v>0</v>
      </c>
      <c r="AR13" s="299"/>
      <c r="AS13" s="299"/>
      <c r="AT13" s="299"/>
      <c r="AU13" s="299"/>
      <c r="AV13" s="299"/>
      <c r="AW13" s="299"/>
      <c r="AX13" s="1150">
        <f>+V13</f>
        <v>0</v>
      </c>
      <c r="AY13" s="1004">
        <f>SUM(AZ13:BE16)</f>
        <v>0</v>
      </c>
      <c r="AZ13" s="299"/>
      <c r="BA13" s="299"/>
      <c r="BB13" s="299"/>
      <c r="BC13" s="299"/>
      <c r="BD13" s="299"/>
      <c r="BE13" s="299"/>
      <c r="BF13" s="1150">
        <f>+W13</f>
        <v>0</v>
      </c>
      <c r="BG13" s="1004">
        <f>SUM(BH13:BM16)</f>
        <v>0</v>
      </c>
      <c r="BH13" s="299"/>
      <c r="BI13" s="299"/>
      <c r="BJ13" s="299"/>
      <c r="BK13" s="299"/>
      <c r="BL13" s="299"/>
      <c r="BM13" s="299"/>
      <c r="BN13" s="1150">
        <f>+X13</f>
        <v>0</v>
      </c>
      <c r="BO13" s="1004">
        <f>SUM(BP13:BU16)</f>
        <v>0</v>
      </c>
      <c r="BP13" s="299"/>
      <c r="BQ13" s="299"/>
      <c r="BR13" s="299"/>
      <c r="BS13" s="299"/>
      <c r="BT13" s="299"/>
      <c r="BU13" s="299"/>
    </row>
    <row r="14" spans="1:73" ht="40.15" customHeight="1" x14ac:dyDescent="0.25">
      <c r="A14" s="151"/>
      <c r="B14" s="24"/>
      <c r="C14" s="1059"/>
      <c r="D14" s="1050"/>
      <c r="E14" s="1062"/>
      <c r="F14" s="1065"/>
      <c r="G14" s="1050"/>
      <c r="H14" s="1044"/>
      <c r="I14" s="1044"/>
      <c r="J14" s="1044"/>
      <c r="K14" s="1050"/>
      <c r="L14" s="1044"/>
      <c r="M14" s="1050"/>
      <c r="N14" s="1047"/>
      <c r="O14" s="1050"/>
      <c r="P14" s="1053"/>
      <c r="Q14" s="1056"/>
      <c r="R14" s="1041"/>
      <c r="S14" s="1041"/>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40.15" customHeight="1" x14ac:dyDescent="0.25">
      <c r="A15" s="151"/>
      <c r="B15" s="24"/>
      <c r="C15" s="1059"/>
      <c r="D15" s="1050"/>
      <c r="E15" s="1062"/>
      <c r="F15" s="1065"/>
      <c r="G15" s="1050"/>
      <c r="H15" s="1044"/>
      <c r="I15" s="1044"/>
      <c r="J15" s="1044"/>
      <c r="K15" s="1050"/>
      <c r="L15" s="1044"/>
      <c r="M15" s="1050"/>
      <c r="N15" s="1047"/>
      <c r="O15" s="1050"/>
      <c r="P15" s="1053"/>
      <c r="Q15" s="1056"/>
      <c r="R15" s="1041"/>
      <c r="S15" s="1041"/>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40.15" customHeight="1" thickBot="1" x14ac:dyDescent="0.3">
      <c r="A16" s="151"/>
      <c r="B16" s="24"/>
      <c r="C16" s="1060"/>
      <c r="D16" s="1051"/>
      <c r="E16" s="1063"/>
      <c r="F16" s="1066"/>
      <c r="G16" s="1051"/>
      <c r="H16" s="1045"/>
      <c r="I16" s="1045"/>
      <c r="J16" s="1045"/>
      <c r="K16" s="1051"/>
      <c r="L16" s="1045"/>
      <c r="M16" s="1051"/>
      <c r="N16" s="1048"/>
      <c r="O16" s="1051"/>
      <c r="P16" s="1054"/>
      <c r="Q16" s="1057"/>
      <c r="R16" s="1042"/>
      <c r="S16" s="1042"/>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40.15" customHeight="1" thickTop="1" x14ac:dyDescent="0.25">
      <c r="A17" s="151"/>
      <c r="B17" s="24"/>
      <c r="C17" s="1058" t="s">
        <v>2018</v>
      </c>
      <c r="D17" s="1049" t="s">
        <v>2019</v>
      </c>
      <c r="E17" s="1061">
        <v>638</v>
      </c>
      <c r="F17" s="1064">
        <v>410402000</v>
      </c>
      <c r="G17" s="1049" t="s">
        <v>2015</v>
      </c>
      <c r="H17" s="1043" t="s">
        <v>3057</v>
      </c>
      <c r="I17" s="1043" t="s">
        <v>3765</v>
      </c>
      <c r="J17" s="1043">
        <v>41</v>
      </c>
      <c r="K17" s="1049" t="s">
        <v>3766</v>
      </c>
      <c r="L17" s="1043">
        <v>4104</v>
      </c>
      <c r="M17" s="1049" t="s">
        <v>3656</v>
      </c>
      <c r="N17" s="1046">
        <v>2026004540023</v>
      </c>
      <c r="O17" s="1049" t="s">
        <v>3767</v>
      </c>
      <c r="P17" s="1052" t="s">
        <v>2015</v>
      </c>
      <c r="Q17" s="1055">
        <v>2000</v>
      </c>
      <c r="R17" s="1040" t="s">
        <v>2871</v>
      </c>
      <c r="S17" s="1040"/>
      <c r="T17" s="1022"/>
      <c r="U17" s="1007"/>
      <c r="V17" s="1007"/>
      <c r="W17" s="1007"/>
      <c r="X17" s="1007"/>
      <c r="Y17" s="1007"/>
      <c r="Z17" s="1004">
        <f t="shared" si="5"/>
        <v>0</v>
      </c>
      <c r="AA17" s="1004">
        <f t="shared" si="14"/>
        <v>0</v>
      </c>
      <c r="AB17" s="1004">
        <f t="shared" si="14"/>
        <v>0</v>
      </c>
      <c r="AC17" s="1004">
        <f t="shared" si="14"/>
        <v>0</v>
      </c>
      <c r="AD17" s="1004">
        <f t="shared" si="14"/>
        <v>0</v>
      </c>
      <c r="AE17" s="1004">
        <f t="shared" si="14"/>
        <v>0</v>
      </c>
      <c r="AF17" s="1004">
        <f t="shared" si="14"/>
        <v>0</v>
      </c>
      <c r="AG17" s="714"/>
      <c r="AH17" s="593"/>
      <c r="AI17" s="593"/>
      <c r="AJ17" s="593"/>
      <c r="AK17" s="207"/>
      <c r="AL17" s="208"/>
      <c r="AM17" s="208"/>
      <c r="AN17" s="208"/>
      <c r="AO17" s="208"/>
      <c r="AP17" s="1150">
        <f>+U17</f>
        <v>0</v>
      </c>
      <c r="AQ17" s="1004">
        <f>SUM(AR17:AW20)</f>
        <v>0</v>
      </c>
      <c r="AR17" s="299"/>
      <c r="AS17" s="299"/>
      <c r="AT17" s="299"/>
      <c r="AU17" s="299"/>
      <c r="AV17" s="299"/>
      <c r="AW17" s="299"/>
      <c r="AX17" s="1150">
        <f>+V17</f>
        <v>0</v>
      </c>
      <c r="AY17" s="1004">
        <f>SUM(AZ17:BE20)</f>
        <v>0</v>
      </c>
      <c r="AZ17" s="299"/>
      <c r="BA17" s="299"/>
      <c r="BB17" s="299"/>
      <c r="BC17" s="299"/>
      <c r="BD17" s="299"/>
      <c r="BE17" s="299"/>
      <c r="BF17" s="1150">
        <f>+W17</f>
        <v>0</v>
      </c>
      <c r="BG17" s="1004">
        <f>SUM(BH17:BM20)</f>
        <v>0</v>
      </c>
      <c r="BH17" s="299"/>
      <c r="BI17" s="299"/>
      <c r="BJ17" s="299"/>
      <c r="BK17" s="299"/>
      <c r="BL17" s="299"/>
      <c r="BM17" s="299"/>
      <c r="BN17" s="1150">
        <f>+X17</f>
        <v>0</v>
      </c>
      <c r="BO17" s="1004">
        <f>SUM(BP17:BU20)</f>
        <v>0</v>
      </c>
      <c r="BP17" s="299"/>
      <c r="BQ17" s="299"/>
      <c r="BR17" s="299"/>
      <c r="BS17" s="299"/>
      <c r="BT17" s="299"/>
      <c r="BU17" s="299"/>
    </row>
    <row r="18" spans="1:73" ht="40.15" customHeight="1" x14ac:dyDescent="0.25">
      <c r="A18" s="151"/>
      <c r="B18" s="24"/>
      <c r="C18" s="1059"/>
      <c r="D18" s="1050"/>
      <c r="E18" s="1062"/>
      <c r="F18" s="1065"/>
      <c r="G18" s="1050"/>
      <c r="H18" s="1044"/>
      <c r="I18" s="1044"/>
      <c r="J18" s="1044"/>
      <c r="K18" s="1050"/>
      <c r="L18" s="1044"/>
      <c r="M18" s="1050"/>
      <c r="N18" s="1047"/>
      <c r="O18" s="1050"/>
      <c r="P18" s="1053"/>
      <c r="Q18" s="1056"/>
      <c r="R18" s="1041"/>
      <c r="S18" s="1041"/>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row>
    <row r="19" spans="1:73" ht="40.15" customHeight="1" x14ac:dyDescent="0.25">
      <c r="A19" s="151"/>
      <c r="B19" s="24"/>
      <c r="C19" s="1059"/>
      <c r="D19" s="1050"/>
      <c r="E19" s="1062"/>
      <c r="F19" s="1065"/>
      <c r="G19" s="1050"/>
      <c r="H19" s="1044"/>
      <c r="I19" s="1044"/>
      <c r="J19" s="1044"/>
      <c r="K19" s="1050"/>
      <c r="L19" s="1044"/>
      <c r="M19" s="1050"/>
      <c r="N19" s="1047"/>
      <c r="O19" s="1050"/>
      <c r="P19" s="1053"/>
      <c r="Q19" s="1056"/>
      <c r="R19" s="1041"/>
      <c r="S19" s="1041"/>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40.15" customHeight="1" thickBot="1" x14ac:dyDescent="0.3">
      <c r="A20" s="151"/>
      <c r="B20" s="24"/>
      <c r="C20" s="1060"/>
      <c r="D20" s="1051"/>
      <c r="E20" s="1063"/>
      <c r="F20" s="1066"/>
      <c r="G20" s="1051"/>
      <c r="H20" s="1045"/>
      <c r="I20" s="1045"/>
      <c r="J20" s="1045"/>
      <c r="K20" s="1051"/>
      <c r="L20" s="1045"/>
      <c r="M20" s="1051"/>
      <c r="N20" s="1048"/>
      <c r="O20" s="1051"/>
      <c r="P20" s="1054"/>
      <c r="Q20" s="1057"/>
      <c r="R20" s="1042"/>
      <c r="S20" s="1042"/>
      <c r="T20" s="1024"/>
      <c r="U20" s="1009"/>
      <c r="V20" s="1009"/>
      <c r="W20" s="1009"/>
      <c r="X20" s="1009"/>
      <c r="Y20" s="1009"/>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row>
    <row r="21" spans="1:73" ht="40.15" customHeight="1" thickTop="1" x14ac:dyDescent="0.25">
      <c r="A21" s="151"/>
      <c r="B21" s="24"/>
      <c r="C21" s="1058" t="s">
        <v>2020</v>
      </c>
      <c r="D21" s="1049" t="s">
        <v>2021</v>
      </c>
      <c r="E21" s="1061">
        <v>639</v>
      </c>
      <c r="F21" s="1064">
        <v>410402000</v>
      </c>
      <c r="G21" s="1049" t="s">
        <v>2015</v>
      </c>
      <c r="H21" s="1043" t="s">
        <v>2988</v>
      </c>
      <c r="I21" s="1043" t="s">
        <v>3765</v>
      </c>
      <c r="J21" s="1043">
        <v>41</v>
      </c>
      <c r="K21" s="1049" t="s">
        <v>3766</v>
      </c>
      <c r="L21" s="1043">
        <v>4104</v>
      </c>
      <c r="M21" s="1049" t="s">
        <v>3656</v>
      </c>
      <c r="N21" s="1046">
        <v>2026004540023</v>
      </c>
      <c r="O21" s="1049" t="s">
        <v>3767</v>
      </c>
      <c r="P21" s="1052" t="s">
        <v>2015</v>
      </c>
      <c r="Q21" s="1055">
        <v>1000</v>
      </c>
      <c r="R21" s="1040" t="s">
        <v>2871</v>
      </c>
      <c r="S21" s="1040"/>
      <c r="T21" s="1022"/>
      <c r="U21" s="1007"/>
      <c r="V21" s="1007"/>
      <c r="W21" s="1007"/>
      <c r="X21" s="1007"/>
      <c r="Y21" s="1007"/>
      <c r="Z21" s="1004">
        <f t="shared" si="5"/>
        <v>0</v>
      </c>
      <c r="AA21" s="1004">
        <f t="shared" si="14"/>
        <v>0</v>
      </c>
      <c r="AB21" s="1004">
        <f t="shared" si="14"/>
        <v>0</v>
      </c>
      <c r="AC21" s="1004">
        <f t="shared" si="14"/>
        <v>0</v>
      </c>
      <c r="AD21" s="1004">
        <f t="shared" si="14"/>
        <v>0</v>
      </c>
      <c r="AE21" s="1004">
        <f t="shared" si="14"/>
        <v>0</v>
      </c>
      <c r="AF21" s="1004">
        <f t="shared" si="14"/>
        <v>0</v>
      </c>
      <c r="AG21" s="714"/>
      <c r="AH21" s="593"/>
      <c r="AI21" s="593"/>
      <c r="AJ21" s="593"/>
      <c r="AK21" s="207"/>
      <c r="AL21" s="208"/>
      <c r="AM21" s="208"/>
      <c r="AN21" s="208"/>
      <c r="AO21" s="208"/>
      <c r="AP21" s="1150">
        <f>+U21</f>
        <v>0</v>
      </c>
      <c r="AQ21" s="1004">
        <f>SUM(AR21:AW24)</f>
        <v>0</v>
      </c>
      <c r="AR21" s="299"/>
      <c r="AS21" s="299"/>
      <c r="AT21" s="299"/>
      <c r="AU21" s="299"/>
      <c r="AV21" s="299"/>
      <c r="AW21" s="299"/>
      <c r="AX21" s="1150">
        <f>+V21</f>
        <v>0</v>
      </c>
      <c r="AY21" s="1004">
        <f>SUM(AZ21:BE24)</f>
        <v>0</v>
      </c>
      <c r="AZ21" s="299"/>
      <c r="BA21" s="299"/>
      <c r="BB21" s="299"/>
      <c r="BC21" s="299"/>
      <c r="BD21" s="299"/>
      <c r="BE21" s="299"/>
      <c r="BF21" s="1150">
        <f>+W21</f>
        <v>0</v>
      </c>
      <c r="BG21" s="1004">
        <f>SUM(BH21:BM24)</f>
        <v>0</v>
      </c>
      <c r="BH21" s="299"/>
      <c r="BI21" s="299"/>
      <c r="BJ21" s="299"/>
      <c r="BK21" s="299"/>
      <c r="BL21" s="299"/>
      <c r="BM21" s="299"/>
      <c r="BN21" s="1150">
        <f>+X21</f>
        <v>0</v>
      </c>
      <c r="BO21" s="1004">
        <f>SUM(BP21:BU24)</f>
        <v>0</v>
      </c>
      <c r="BP21" s="299"/>
      <c r="BQ21" s="299"/>
      <c r="BR21" s="299"/>
      <c r="BS21" s="299"/>
      <c r="BT21" s="299"/>
      <c r="BU21" s="299"/>
    </row>
    <row r="22" spans="1:73" ht="40.15" customHeight="1" x14ac:dyDescent="0.25">
      <c r="A22" s="151"/>
      <c r="B22" s="24"/>
      <c r="C22" s="1059"/>
      <c r="D22" s="1050"/>
      <c r="E22" s="1062"/>
      <c r="F22" s="1065"/>
      <c r="G22" s="1050"/>
      <c r="H22" s="1044"/>
      <c r="I22" s="1044"/>
      <c r="J22" s="1044"/>
      <c r="K22" s="1050"/>
      <c r="L22" s="1044"/>
      <c r="M22" s="1050"/>
      <c r="N22" s="1047"/>
      <c r="O22" s="1050"/>
      <c r="P22" s="1053"/>
      <c r="Q22" s="1056"/>
      <c r="R22" s="1041"/>
      <c r="S22" s="1041"/>
      <c r="T22" s="1023"/>
      <c r="U22" s="1008"/>
      <c r="V22" s="1008"/>
      <c r="W22" s="1008"/>
      <c r="X22" s="1008"/>
      <c r="Y22" s="1008"/>
      <c r="Z22" s="1005"/>
      <c r="AA22" s="1005"/>
      <c r="AB22" s="1005"/>
      <c r="AC22" s="1005"/>
      <c r="AD22" s="1005"/>
      <c r="AE22" s="1005"/>
      <c r="AF22" s="1005"/>
      <c r="AG22" s="479"/>
      <c r="AH22" s="592"/>
      <c r="AI22" s="592"/>
      <c r="AJ22" s="592"/>
      <c r="AK22" s="196"/>
      <c r="AL22" s="197"/>
      <c r="AM22" s="197"/>
      <c r="AN22" s="197"/>
      <c r="AO22" s="197"/>
      <c r="AP22" s="1151"/>
      <c r="AQ22" s="1005"/>
      <c r="AR22" s="282"/>
      <c r="AS22" s="282"/>
      <c r="AT22" s="282"/>
      <c r="AU22" s="282"/>
      <c r="AV22" s="282"/>
      <c r="AW22" s="282"/>
      <c r="AX22" s="1151"/>
      <c r="AY22" s="1005"/>
      <c r="AZ22" s="282"/>
      <c r="BA22" s="282"/>
      <c r="BB22" s="282"/>
      <c r="BC22" s="282"/>
      <c r="BD22" s="282"/>
      <c r="BE22" s="282"/>
      <c r="BF22" s="1151"/>
      <c r="BG22" s="1005"/>
      <c r="BH22" s="282"/>
      <c r="BI22" s="282"/>
      <c r="BJ22" s="282"/>
      <c r="BK22" s="282"/>
      <c r="BL22" s="282"/>
      <c r="BM22" s="282"/>
      <c r="BN22" s="1151"/>
      <c r="BO22" s="1005"/>
      <c r="BP22" s="282"/>
      <c r="BQ22" s="282"/>
      <c r="BR22" s="282"/>
      <c r="BS22" s="282"/>
      <c r="BT22" s="282"/>
      <c r="BU22" s="282"/>
    </row>
    <row r="23" spans="1:73" ht="40.15" customHeight="1" x14ac:dyDescent="0.25">
      <c r="A23" s="151"/>
      <c r="B23" s="24"/>
      <c r="C23" s="1059"/>
      <c r="D23" s="1050"/>
      <c r="E23" s="1062"/>
      <c r="F23" s="1065"/>
      <c r="G23" s="1050"/>
      <c r="H23" s="1044"/>
      <c r="I23" s="1044"/>
      <c r="J23" s="1044"/>
      <c r="K23" s="1050"/>
      <c r="L23" s="1044"/>
      <c r="M23" s="1050"/>
      <c r="N23" s="1047"/>
      <c r="O23" s="1050"/>
      <c r="P23" s="1053"/>
      <c r="Q23" s="1056"/>
      <c r="R23" s="1041"/>
      <c r="S23" s="1041"/>
      <c r="T23" s="1023"/>
      <c r="U23" s="1008"/>
      <c r="V23" s="1008"/>
      <c r="W23" s="1008"/>
      <c r="X23" s="1008"/>
      <c r="Y23" s="1008"/>
      <c r="Z23" s="1005"/>
      <c r="AA23" s="1005"/>
      <c r="AB23" s="1005"/>
      <c r="AC23" s="1005"/>
      <c r="AD23" s="1005"/>
      <c r="AE23" s="1005"/>
      <c r="AF23" s="1005"/>
      <c r="AG23" s="196"/>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row>
    <row r="24" spans="1:73" ht="40.15" customHeight="1" thickBot="1" x14ac:dyDescent="0.3">
      <c r="A24" s="151"/>
      <c r="B24" s="24"/>
      <c r="C24" s="1060"/>
      <c r="D24" s="1051"/>
      <c r="E24" s="1063"/>
      <c r="F24" s="1066"/>
      <c r="G24" s="1051"/>
      <c r="H24" s="1045"/>
      <c r="I24" s="1045"/>
      <c r="J24" s="1045"/>
      <c r="K24" s="1051"/>
      <c r="L24" s="1045"/>
      <c r="M24" s="1051"/>
      <c r="N24" s="1048"/>
      <c r="O24" s="1051"/>
      <c r="P24" s="1054"/>
      <c r="Q24" s="1057"/>
      <c r="R24" s="1042"/>
      <c r="S24" s="1042"/>
      <c r="T24" s="1024"/>
      <c r="U24" s="1009"/>
      <c r="V24" s="1009"/>
      <c r="W24" s="1009"/>
      <c r="X24" s="1009"/>
      <c r="Y24" s="1009"/>
      <c r="Z24" s="1006"/>
      <c r="AA24" s="1006"/>
      <c r="AB24" s="1006"/>
      <c r="AC24" s="1006"/>
      <c r="AD24" s="1006"/>
      <c r="AE24" s="1006"/>
      <c r="AF24" s="1006"/>
      <c r="AG24" s="715"/>
      <c r="AH24" s="716"/>
      <c r="AI24" s="716"/>
      <c r="AJ24" s="716"/>
      <c r="AK24" s="715"/>
      <c r="AL24" s="717"/>
      <c r="AM24" s="717"/>
      <c r="AN24" s="717"/>
      <c r="AO24" s="717"/>
      <c r="AP24" s="1152"/>
      <c r="AQ24" s="1006"/>
      <c r="AR24" s="718"/>
      <c r="AS24" s="718"/>
      <c r="AT24" s="718"/>
      <c r="AU24" s="718"/>
      <c r="AV24" s="718"/>
      <c r="AW24" s="718"/>
      <c r="AX24" s="1152"/>
      <c r="AY24" s="1006"/>
      <c r="AZ24" s="718"/>
      <c r="BA24" s="718"/>
      <c r="BB24" s="718"/>
      <c r="BC24" s="718"/>
      <c r="BD24" s="718"/>
      <c r="BE24" s="718"/>
      <c r="BF24" s="1152"/>
      <c r="BG24" s="1006"/>
      <c r="BH24" s="718"/>
      <c r="BI24" s="718"/>
      <c r="BJ24" s="718"/>
      <c r="BK24" s="718"/>
      <c r="BL24" s="718"/>
      <c r="BM24" s="718"/>
      <c r="BN24" s="1152"/>
      <c r="BO24" s="1006"/>
      <c r="BP24" s="718"/>
      <c r="BQ24" s="718"/>
      <c r="BR24" s="718"/>
      <c r="BS24" s="718"/>
      <c r="BT24" s="718"/>
      <c r="BU24" s="718"/>
    </row>
    <row r="25" spans="1:73" ht="40.15" customHeight="1" thickTop="1" x14ac:dyDescent="0.25">
      <c r="A25" s="151"/>
      <c r="B25" s="24"/>
      <c r="C25" s="1058" t="s">
        <v>2022</v>
      </c>
      <c r="D25" s="1049" t="s">
        <v>2023</v>
      </c>
      <c r="E25" s="1061">
        <v>640</v>
      </c>
      <c r="F25" s="1064">
        <v>410402000</v>
      </c>
      <c r="G25" s="1049" t="s">
        <v>2015</v>
      </c>
      <c r="H25" s="1043" t="s">
        <v>3104</v>
      </c>
      <c r="I25" s="1043" t="s">
        <v>3765</v>
      </c>
      <c r="J25" s="1043">
        <v>41</v>
      </c>
      <c r="K25" s="1049" t="s">
        <v>3766</v>
      </c>
      <c r="L25" s="1043">
        <v>4104</v>
      </c>
      <c r="M25" s="1049" t="s">
        <v>3656</v>
      </c>
      <c r="N25" s="1046">
        <v>2026004540023</v>
      </c>
      <c r="O25" s="1049" t="s">
        <v>3767</v>
      </c>
      <c r="P25" s="1052" t="s">
        <v>2015</v>
      </c>
      <c r="Q25" s="1055">
        <v>400</v>
      </c>
      <c r="R25" s="1040" t="s">
        <v>2871</v>
      </c>
      <c r="S25" s="1040"/>
      <c r="T25" s="1022"/>
      <c r="U25" s="1007"/>
      <c r="V25" s="1007"/>
      <c r="W25" s="1007"/>
      <c r="X25" s="1007"/>
      <c r="Y25" s="1007"/>
      <c r="Z25" s="1004">
        <f t="shared" si="5"/>
        <v>0</v>
      </c>
      <c r="AA25" s="1004">
        <f t="shared" ref="AA25:AF37" si="15">SUM(AR25:AR28,AZ25:AZ28,BH25:BH28,BP25:BP28)</f>
        <v>0</v>
      </c>
      <c r="AB25" s="1004">
        <f t="shared" si="15"/>
        <v>0</v>
      </c>
      <c r="AC25" s="1004">
        <f t="shared" si="15"/>
        <v>0</v>
      </c>
      <c r="AD25" s="1004">
        <f t="shared" si="15"/>
        <v>0</v>
      </c>
      <c r="AE25" s="1004">
        <f t="shared" si="15"/>
        <v>0</v>
      </c>
      <c r="AF25" s="1004">
        <f t="shared" si="15"/>
        <v>0</v>
      </c>
      <c r="AG25" s="714"/>
      <c r="AH25" s="593"/>
      <c r="AI25" s="593"/>
      <c r="AJ25" s="593"/>
      <c r="AK25" s="207"/>
      <c r="AL25" s="208"/>
      <c r="AM25" s="208"/>
      <c r="AN25" s="208"/>
      <c r="AO25" s="208"/>
      <c r="AP25" s="1150">
        <f>+U25</f>
        <v>0</v>
      </c>
      <c r="AQ25" s="1004">
        <f>SUM(AR25:AW28)</f>
        <v>0</v>
      </c>
      <c r="AR25" s="299"/>
      <c r="AS25" s="299"/>
      <c r="AT25" s="299"/>
      <c r="AU25" s="299"/>
      <c r="AV25" s="299"/>
      <c r="AW25" s="299"/>
      <c r="AX25" s="1150">
        <f>+V25</f>
        <v>0</v>
      </c>
      <c r="AY25" s="1004">
        <f>SUM(AZ25:BE28)</f>
        <v>0</v>
      </c>
      <c r="AZ25" s="299"/>
      <c r="BA25" s="299"/>
      <c r="BB25" s="299"/>
      <c r="BC25" s="299"/>
      <c r="BD25" s="299"/>
      <c r="BE25" s="299"/>
      <c r="BF25" s="1150">
        <f>+W25</f>
        <v>0</v>
      </c>
      <c r="BG25" s="1004">
        <f>SUM(BH25:BM28)</f>
        <v>0</v>
      </c>
      <c r="BH25" s="299"/>
      <c r="BI25" s="299"/>
      <c r="BJ25" s="299"/>
      <c r="BK25" s="299"/>
      <c r="BL25" s="299"/>
      <c r="BM25" s="299"/>
      <c r="BN25" s="1150">
        <f>+X25</f>
        <v>0</v>
      </c>
      <c r="BO25" s="1004">
        <f>SUM(BP25:BU28)</f>
        <v>0</v>
      </c>
      <c r="BP25" s="299"/>
      <c r="BQ25" s="299"/>
      <c r="BR25" s="299"/>
      <c r="BS25" s="299"/>
      <c r="BT25" s="299"/>
      <c r="BU25" s="299"/>
    </row>
    <row r="26" spans="1:73" ht="57" customHeight="1" x14ac:dyDescent="0.25">
      <c r="A26" s="151"/>
      <c r="B26" s="24"/>
      <c r="C26" s="1059"/>
      <c r="D26" s="1050"/>
      <c r="E26" s="1062"/>
      <c r="F26" s="1065"/>
      <c r="G26" s="1050"/>
      <c r="H26" s="1044"/>
      <c r="I26" s="1044"/>
      <c r="J26" s="1044"/>
      <c r="K26" s="1050"/>
      <c r="L26" s="1044"/>
      <c r="M26" s="1050"/>
      <c r="N26" s="1047"/>
      <c r="O26" s="1050"/>
      <c r="P26" s="1053"/>
      <c r="Q26" s="1056"/>
      <c r="R26" s="1041"/>
      <c r="S26" s="1041"/>
      <c r="T26" s="1023"/>
      <c r="U26" s="1008"/>
      <c r="V26" s="1008"/>
      <c r="W26" s="1008"/>
      <c r="X26" s="1008"/>
      <c r="Y26" s="1008"/>
      <c r="Z26" s="1005"/>
      <c r="AA26" s="1005"/>
      <c r="AB26" s="1005"/>
      <c r="AC26" s="1005"/>
      <c r="AD26" s="1005"/>
      <c r="AE26" s="1005"/>
      <c r="AF26" s="1005"/>
      <c r="AG26" s="479"/>
      <c r="AH26" s="592"/>
      <c r="AI26" s="592"/>
      <c r="AJ26" s="592"/>
      <c r="AK26" s="196"/>
      <c r="AL26" s="197"/>
      <c r="AM26" s="197"/>
      <c r="AN26" s="197"/>
      <c r="AO26" s="197"/>
      <c r="AP26" s="1151"/>
      <c r="AQ26" s="1005"/>
      <c r="AR26" s="282"/>
      <c r="AS26" s="282"/>
      <c r="AT26" s="282"/>
      <c r="AU26" s="282"/>
      <c r="AV26" s="282"/>
      <c r="AW26" s="282"/>
      <c r="AX26" s="1151"/>
      <c r="AY26" s="1005"/>
      <c r="AZ26" s="282"/>
      <c r="BA26" s="282"/>
      <c r="BB26" s="282"/>
      <c r="BC26" s="282"/>
      <c r="BD26" s="282"/>
      <c r="BE26" s="282"/>
      <c r="BF26" s="1151"/>
      <c r="BG26" s="1005"/>
      <c r="BH26" s="282"/>
      <c r="BI26" s="282"/>
      <c r="BJ26" s="282"/>
      <c r="BK26" s="282"/>
      <c r="BL26" s="282"/>
      <c r="BM26" s="282"/>
      <c r="BN26" s="1151"/>
      <c r="BO26" s="1005"/>
      <c r="BP26" s="282"/>
      <c r="BQ26" s="282"/>
      <c r="BR26" s="282"/>
      <c r="BS26" s="282"/>
      <c r="BT26" s="282"/>
      <c r="BU26" s="282"/>
    </row>
    <row r="27" spans="1:73" ht="40.15" customHeight="1" x14ac:dyDescent="0.25">
      <c r="A27" s="151"/>
      <c r="B27" s="24"/>
      <c r="C27" s="1059"/>
      <c r="D27" s="1050"/>
      <c r="E27" s="1062"/>
      <c r="F27" s="1065"/>
      <c r="G27" s="1050"/>
      <c r="H27" s="1044"/>
      <c r="I27" s="1044"/>
      <c r="J27" s="1044"/>
      <c r="K27" s="1050"/>
      <c r="L27" s="1044"/>
      <c r="M27" s="1050"/>
      <c r="N27" s="1047"/>
      <c r="O27" s="1050"/>
      <c r="P27" s="1053"/>
      <c r="Q27" s="1056"/>
      <c r="R27" s="1041"/>
      <c r="S27" s="1041"/>
      <c r="T27" s="1023"/>
      <c r="U27" s="1008"/>
      <c r="V27" s="1008"/>
      <c r="W27" s="1008"/>
      <c r="X27" s="1008"/>
      <c r="Y27" s="1008"/>
      <c r="Z27" s="1005"/>
      <c r="AA27" s="1005"/>
      <c r="AB27" s="1005"/>
      <c r="AC27" s="1005"/>
      <c r="AD27" s="1005"/>
      <c r="AE27" s="1005"/>
      <c r="AF27" s="1005"/>
      <c r="AG27" s="196"/>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row>
    <row r="28" spans="1:73" ht="40.15" customHeight="1" thickBot="1" x14ac:dyDescent="0.3">
      <c r="A28" s="151"/>
      <c r="B28" s="24"/>
      <c r="C28" s="1060"/>
      <c r="D28" s="1051"/>
      <c r="E28" s="1063"/>
      <c r="F28" s="1066"/>
      <c r="G28" s="1051"/>
      <c r="H28" s="1045"/>
      <c r="I28" s="1045"/>
      <c r="J28" s="1045"/>
      <c r="K28" s="1051"/>
      <c r="L28" s="1045"/>
      <c r="M28" s="1051"/>
      <c r="N28" s="1048"/>
      <c r="O28" s="1051"/>
      <c r="P28" s="1054"/>
      <c r="Q28" s="1057"/>
      <c r="R28" s="1042"/>
      <c r="S28" s="1042"/>
      <c r="T28" s="1024"/>
      <c r="U28" s="1009"/>
      <c r="V28" s="1009"/>
      <c r="W28" s="1009"/>
      <c r="X28" s="1009"/>
      <c r="Y28" s="1009"/>
      <c r="Z28" s="1006"/>
      <c r="AA28" s="1006"/>
      <c r="AB28" s="1006"/>
      <c r="AC28" s="1006"/>
      <c r="AD28" s="1006"/>
      <c r="AE28" s="1006"/>
      <c r="AF28" s="1006"/>
      <c r="AG28" s="715"/>
      <c r="AH28" s="716"/>
      <c r="AI28" s="716"/>
      <c r="AJ28" s="716"/>
      <c r="AK28" s="715"/>
      <c r="AL28" s="717"/>
      <c r="AM28" s="717"/>
      <c r="AN28" s="717"/>
      <c r="AO28" s="717"/>
      <c r="AP28" s="1152"/>
      <c r="AQ28" s="1006"/>
      <c r="AR28" s="718"/>
      <c r="AS28" s="718"/>
      <c r="AT28" s="718"/>
      <c r="AU28" s="718"/>
      <c r="AV28" s="718"/>
      <c r="AW28" s="718"/>
      <c r="AX28" s="1152"/>
      <c r="AY28" s="1006"/>
      <c r="AZ28" s="718"/>
      <c r="BA28" s="718"/>
      <c r="BB28" s="718"/>
      <c r="BC28" s="718"/>
      <c r="BD28" s="718"/>
      <c r="BE28" s="718"/>
      <c r="BF28" s="1152"/>
      <c r="BG28" s="1006"/>
      <c r="BH28" s="718"/>
      <c r="BI28" s="718"/>
      <c r="BJ28" s="718"/>
      <c r="BK28" s="718"/>
      <c r="BL28" s="718"/>
      <c r="BM28" s="718"/>
      <c r="BN28" s="1152"/>
      <c r="BO28" s="1006"/>
      <c r="BP28" s="718"/>
      <c r="BQ28" s="718"/>
      <c r="BR28" s="718"/>
      <c r="BS28" s="718"/>
      <c r="BT28" s="718"/>
      <c r="BU28" s="718"/>
    </row>
    <row r="29" spans="1:73" ht="40.15" customHeight="1" thickTop="1" x14ac:dyDescent="0.25">
      <c r="A29" s="151"/>
      <c r="B29" s="24"/>
      <c r="C29" s="1058" t="s">
        <v>2024</v>
      </c>
      <c r="D29" s="1049" t="s">
        <v>3768</v>
      </c>
      <c r="E29" s="1061">
        <v>641</v>
      </c>
      <c r="F29" s="1064">
        <v>410402000</v>
      </c>
      <c r="G29" s="1049" t="s">
        <v>2015</v>
      </c>
      <c r="H29" s="1043" t="s">
        <v>3104</v>
      </c>
      <c r="I29" s="1043" t="s">
        <v>3765</v>
      </c>
      <c r="J29" s="1043">
        <v>41</v>
      </c>
      <c r="K29" s="1049" t="s">
        <v>3766</v>
      </c>
      <c r="L29" s="1043">
        <v>4104</v>
      </c>
      <c r="M29" s="1049" t="s">
        <v>3656</v>
      </c>
      <c r="N29" s="1046">
        <v>2026004540023</v>
      </c>
      <c r="O29" s="1049" t="s">
        <v>3767</v>
      </c>
      <c r="P29" s="1052" t="s">
        <v>2015</v>
      </c>
      <c r="Q29" s="1055">
        <v>400</v>
      </c>
      <c r="R29" s="1040" t="s">
        <v>2871</v>
      </c>
      <c r="S29" s="1040"/>
      <c r="T29" s="1022"/>
      <c r="U29" s="1007"/>
      <c r="V29" s="1007"/>
      <c r="W29" s="1007"/>
      <c r="X29" s="1007"/>
      <c r="Y29" s="1007"/>
      <c r="Z29" s="1004">
        <f t="shared" si="5"/>
        <v>0</v>
      </c>
      <c r="AA29" s="1004">
        <f t="shared" si="15"/>
        <v>0</v>
      </c>
      <c r="AB29" s="1004">
        <f t="shared" si="15"/>
        <v>0</v>
      </c>
      <c r="AC29" s="1004">
        <f t="shared" si="15"/>
        <v>0</v>
      </c>
      <c r="AD29" s="1004">
        <f t="shared" si="15"/>
        <v>0</v>
      </c>
      <c r="AE29" s="1004">
        <f t="shared" si="15"/>
        <v>0</v>
      </c>
      <c r="AF29" s="1004">
        <f t="shared" si="15"/>
        <v>0</v>
      </c>
      <c r="AG29" s="714"/>
      <c r="AH29" s="593"/>
      <c r="AI29" s="593"/>
      <c r="AJ29" s="593"/>
      <c r="AK29" s="207"/>
      <c r="AL29" s="208"/>
      <c r="AM29" s="208"/>
      <c r="AN29" s="208"/>
      <c r="AO29" s="208"/>
      <c r="AP29" s="1150">
        <f>+U29</f>
        <v>0</v>
      </c>
      <c r="AQ29" s="1004">
        <f>SUM(AR29:AW32)</f>
        <v>0</v>
      </c>
      <c r="AR29" s="299"/>
      <c r="AS29" s="299"/>
      <c r="AT29" s="299"/>
      <c r="AU29" s="299"/>
      <c r="AV29" s="299"/>
      <c r="AW29" s="299"/>
      <c r="AX29" s="1150">
        <f>+V29</f>
        <v>0</v>
      </c>
      <c r="AY29" s="1004">
        <f>SUM(AZ29:BE32)</f>
        <v>0</v>
      </c>
      <c r="AZ29" s="299"/>
      <c r="BA29" s="299"/>
      <c r="BB29" s="299"/>
      <c r="BC29" s="299"/>
      <c r="BD29" s="299"/>
      <c r="BE29" s="299"/>
      <c r="BF29" s="1150">
        <f>+W29</f>
        <v>0</v>
      </c>
      <c r="BG29" s="1004">
        <f>SUM(BH29:BM32)</f>
        <v>0</v>
      </c>
      <c r="BH29" s="299"/>
      <c r="BI29" s="299"/>
      <c r="BJ29" s="299"/>
      <c r="BK29" s="299"/>
      <c r="BL29" s="299"/>
      <c r="BM29" s="299"/>
      <c r="BN29" s="1150">
        <f>+X29</f>
        <v>0</v>
      </c>
      <c r="BO29" s="1004">
        <f>SUM(BP29:BU32)</f>
        <v>0</v>
      </c>
      <c r="BP29" s="299"/>
      <c r="BQ29" s="299"/>
      <c r="BR29" s="299"/>
      <c r="BS29" s="299"/>
      <c r="BT29" s="299"/>
      <c r="BU29" s="299"/>
    </row>
    <row r="30" spans="1:73" ht="40.15" customHeight="1" x14ac:dyDescent="0.25">
      <c r="A30" s="151"/>
      <c r="B30" s="24"/>
      <c r="C30" s="1059"/>
      <c r="D30" s="1050"/>
      <c r="E30" s="1062"/>
      <c r="F30" s="1065"/>
      <c r="G30" s="1050"/>
      <c r="H30" s="1044"/>
      <c r="I30" s="1044"/>
      <c r="J30" s="1044"/>
      <c r="K30" s="1050"/>
      <c r="L30" s="1044"/>
      <c r="M30" s="1050"/>
      <c r="N30" s="1047"/>
      <c r="O30" s="1050"/>
      <c r="P30" s="1053"/>
      <c r="Q30" s="1056"/>
      <c r="R30" s="1041"/>
      <c r="S30" s="1041"/>
      <c r="T30" s="1023"/>
      <c r="U30" s="1008"/>
      <c r="V30" s="1008"/>
      <c r="W30" s="1008"/>
      <c r="X30" s="1008"/>
      <c r="Y30" s="1008"/>
      <c r="Z30" s="1005"/>
      <c r="AA30" s="1005"/>
      <c r="AB30" s="1005"/>
      <c r="AC30" s="1005"/>
      <c r="AD30" s="1005"/>
      <c r="AE30" s="1005"/>
      <c r="AF30" s="1005"/>
      <c r="AG30" s="479"/>
      <c r="AH30" s="592"/>
      <c r="AI30" s="592"/>
      <c r="AJ30" s="592"/>
      <c r="AK30" s="196"/>
      <c r="AL30" s="197"/>
      <c r="AM30" s="197"/>
      <c r="AN30" s="197"/>
      <c r="AO30" s="197"/>
      <c r="AP30" s="1151"/>
      <c r="AQ30" s="1005"/>
      <c r="AR30" s="282"/>
      <c r="AS30" s="282"/>
      <c r="AT30" s="282"/>
      <c r="AU30" s="282"/>
      <c r="AV30" s="282"/>
      <c r="AW30" s="282"/>
      <c r="AX30" s="1151"/>
      <c r="AY30" s="1005"/>
      <c r="AZ30" s="282"/>
      <c r="BA30" s="282"/>
      <c r="BB30" s="282"/>
      <c r="BC30" s="282"/>
      <c r="BD30" s="282"/>
      <c r="BE30" s="282"/>
      <c r="BF30" s="1151"/>
      <c r="BG30" s="1005"/>
      <c r="BH30" s="282"/>
      <c r="BI30" s="282"/>
      <c r="BJ30" s="282"/>
      <c r="BK30" s="282"/>
      <c r="BL30" s="282"/>
      <c r="BM30" s="282"/>
      <c r="BN30" s="1151"/>
      <c r="BO30" s="1005"/>
      <c r="BP30" s="282"/>
      <c r="BQ30" s="282"/>
      <c r="BR30" s="282"/>
      <c r="BS30" s="282"/>
      <c r="BT30" s="282"/>
      <c r="BU30" s="282"/>
    </row>
    <row r="31" spans="1:73" ht="40.15" customHeight="1" x14ac:dyDescent="0.25">
      <c r="A31" s="151"/>
      <c r="B31" s="24"/>
      <c r="C31" s="1059"/>
      <c r="D31" s="1050"/>
      <c r="E31" s="1062"/>
      <c r="F31" s="1065"/>
      <c r="G31" s="1050"/>
      <c r="H31" s="1044"/>
      <c r="I31" s="1044"/>
      <c r="J31" s="1044"/>
      <c r="K31" s="1050"/>
      <c r="L31" s="1044"/>
      <c r="M31" s="1050"/>
      <c r="N31" s="1047"/>
      <c r="O31" s="1050"/>
      <c r="P31" s="1053"/>
      <c r="Q31" s="1056"/>
      <c r="R31" s="1041"/>
      <c r="S31" s="1041"/>
      <c r="T31" s="1023"/>
      <c r="U31" s="1008"/>
      <c r="V31" s="1008"/>
      <c r="W31" s="1008"/>
      <c r="X31" s="1008"/>
      <c r="Y31" s="1008"/>
      <c r="Z31" s="1005"/>
      <c r="AA31" s="1005"/>
      <c r="AB31" s="1005"/>
      <c r="AC31" s="1005"/>
      <c r="AD31" s="1005"/>
      <c r="AE31" s="1005"/>
      <c r="AF31" s="1005"/>
      <c r="AG31" s="196"/>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row>
    <row r="32" spans="1:73" ht="40.15" customHeight="1" thickBot="1" x14ac:dyDescent="0.3">
      <c r="A32" s="151"/>
      <c r="B32" s="24"/>
      <c r="C32" s="1060"/>
      <c r="D32" s="1051"/>
      <c r="E32" s="1063"/>
      <c r="F32" s="1066"/>
      <c r="G32" s="1051"/>
      <c r="H32" s="1045"/>
      <c r="I32" s="1045"/>
      <c r="J32" s="1045"/>
      <c r="K32" s="1051"/>
      <c r="L32" s="1045"/>
      <c r="M32" s="1051"/>
      <c r="N32" s="1048"/>
      <c r="O32" s="1051"/>
      <c r="P32" s="1054"/>
      <c r="Q32" s="1057"/>
      <c r="R32" s="1042"/>
      <c r="S32" s="1042"/>
      <c r="T32" s="1024"/>
      <c r="U32" s="1009"/>
      <c r="V32" s="1009"/>
      <c r="W32" s="1009"/>
      <c r="X32" s="1009"/>
      <c r="Y32" s="1009"/>
      <c r="Z32" s="1006"/>
      <c r="AA32" s="1006"/>
      <c r="AB32" s="1006"/>
      <c r="AC32" s="1006"/>
      <c r="AD32" s="1006"/>
      <c r="AE32" s="1006"/>
      <c r="AF32" s="1006"/>
      <c r="AG32" s="715"/>
      <c r="AH32" s="716"/>
      <c r="AI32" s="716"/>
      <c r="AJ32" s="716"/>
      <c r="AK32" s="715"/>
      <c r="AL32" s="717"/>
      <c r="AM32" s="717"/>
      <c r="AN32" s="717"/>
      <c r="AO32" s="717"/>
      <c r="AP32" s="1152"/>
      <c r="AQ32" s="1006"/>
      <c r="AR32" s="718"/>
      <c r="AS32" s="718"/>
      <c r="AT32" s="718"/>
      <c r="AU32" s="718"/>
      <c r="AV32" s="718"/>
      <c r="AW32" s="718"/>
      <c r="AX32" s="1152"/>
      <c r="AY32" s="1006"/>
      <c r="AZ32" s="718"/>
      <c r="BA32" s="718"/>
      <c r="BB32" s="718"/>
      <c r="BC32" s="718"/>
      <c r="BD32" s="718"/>
      <c r="BE32" s="718"/>
      <c r="BF32" s="1152"/>
      <c r="BG32" s="1006"/>
      <c r="BH32" s="718"/>
      <c r="BI32" s="718"/>
      <c r="BJ32" s="718"/>
      <c r="BK32" s="718"/>
      <c r="BL32" s="718"/>
      <c r="BM32" s="718"/>
      <c r="BN32" s="1152"/>
      <c r="BO32" s="1006"/>
      <c r="BP32" s="718"/>
      <c r="BQ32" s="718"/>
      <c r="BR32" s="718"/>
      <c r="BS32" s="718"/>
      <c r="BT32" s="718"/>
      <c r="BU32" s="718"/>
    </row>
    <row r="33" spans="1:73" ht="40.15" customHeight="1" thickTop="1" x14ac:dyDescent="0.25">
      <c r="A33" s="151"/>
      <c r="B33" s="24"/>
      <c r="C33" s="1058" t="s">
        <v>2026</v>
      </c>
      <c r="D33" s="1049" t="s">
        <v>2027</v>
      </c>
      <c r="E33" s="1061">
        <v>642</v>
      </c>
      <c r="F33" s="1064">
        <v>410402000</v>
      </c>
      <c r="G33" s="1049" t="s">
        <v>2015</v>
      </c>
      <c r="H33" s="1043" t="s">
        <v>3465</v>
      </c>
      <c r="I33" s="1043" t="s">
        <v>3765</v>
      </c>
      <c r="J33" s="1043">
        <v>41</v>
      </c>
      <c r="K33" s="1049" t="s">
        <v>3766</v>
      </c>
      <c r="L33" s="1043">
        <v>4104</v>
      </c>
      <c r="M33" s="1049" t="s">
        <v>3656</v>
      </c>
      <c r="N33" s="1046">
        <v>2026004540023</v>
      </c>
      <c r="O33" s="1049" t="s">
        <v>3767</v>
      </c>
      <c r="P33" s="1052" t="s">
        <v>2015</v>
      </c>
      <c r="Q33" s="1055">
        <v>1200</v>
      </c>
      <c r="R33" s="1040" t="s">
        <v>2871</v>
      </c>
      <c r="S33" s="1040"/>
      <c r="T33" s="1022"/>
      <c r="U33" s="1007"/>
      <c r="V33" s="1007"/>
      <c r="W33" s="1007"/>
      <c r="X33" s="1007"/>
      <c r="Y33" s="1007"/>
      <c r="Z33" s="1004">
        <f t="shared" si="5"/>
        <v>0</v>
      </c>
      <c r="AA33" s="1004">
        <f t="shared" si="15"/>
        <v>0</v>
      </c>
      <c r="AB33" s="1004">
        <f t="shared" si="15"/>
        <v>0</v>
      </c>
      <c r="AC33" s="1004">
        <f t="shared" si="15"/>
        <v>0</v>
      </c>
      <c r="AD33" s="1004">
        <f t="shared" si="15"/>
        <v>0</v>
      </c>
      <c r="AE33" s="1004">
        <f t="shared" si="15"/>
        <v>0</v>
      </c>
      <c r="AF33" s="1004">
        <f t="shared" si="15"/>
        <v>0</v>
      </c>
      <c r="AG33" s="714"/>
      <c r="AH33" s="593"/>
      <c r="AI33" s="593"/>
      <c r="AJ33" s="593"/>
      <c r="AK33" s="207"/>
      <c r="AL33" s="208"/>
      <c r="AM33" s="208"/>
      <c r="AN33" s="208"/>
      <c r="AO33" s="208"/>
      <c r="AP33" s="1150">
        <f>+U33</f>
        <v>0</v>
      </c>
      <c r="AQ33" s="1004">
        <f>SUM(AR33:AW36)</f>
        <v>0</v>
      </c>
      <c r="AR33" s="299"/>
      <c r="AS33" s="299"/>
      <c r="AT33" s="299"/>
      <c r="AU33" s="299"/>
      <c r="AV33" s="299"/>
      <c r="AW33" s="299"/>
      <c r="AX33" s="1150">
        <f>+V33</f>
        <v>0</v>
      </c>
      <c r="AY33" s="1004">
        <f>SUM(AZ33:BE36)</f>
        <v>0</v>
      </c>
      <c r="AZ33" s="299"/>
      <c r="BA33" s="299"/>
      <c r="BB33" s="299"/>
      <c r="BC33" s="299"/>
      <c r="BD33" s="299"/>
      <c r="BE33" s="299"/>
      <c r="BF33" s="1150">
        <f>+W33</f>
        <v>0</v>
      </c>
      <c r="BG33" s="1004">
        <f>SUM(BH33:BM36)</f>
        <v>0</v>
      </c>
      <c r="BH33" s="299"/>
      <c r="BI33" s="299"/>
      <c r="BJ33" s="299"/>
      <c r="BK33" s="299"/>
      <c r="BL33" s="299"/>
      <c r="BM33" s="299"/>
      <c r="BN33" s="1150">
        <f>+X33</f>
        <v>0</v>
      </c>
      <c r="BO33" s="1004">
        <f>SUM(BP33:BU36)</f>
        <v>0</v>
      </c>
      <c r="BP33" s="299"/>
      <c r="BQ33" s="299"/>
      <c r="BR33" s="299"/>
      <c r="BS33" s="299"/>
      <c r="BT33" s="299"/>
      <c r="BU33" s="299"/>
    </row>
    <row r="34" spans="1:73" ht="40.15" customHeight="1" x14ac:dyDescent="0.25">
      <c r="A34" s="151"/>
      <c r="B34" s="24"/>
      <c r="C34" s="1059"/>
      <c r="D34" s="1050"/>
      <c r="E34" s="1062"/>
      <c r="F34" s="1065"/>
      <c r="G34" s="1050"/>
      <c r="H34" s="1044"/>
      <c r="I34" s="1044"/>
      <c r="J34" s="1044"/>
      <c r="K34" s="1050"/>
      <c r="L34" s="1044"/>
      <c r="M34" s="1050"/>
      <c r="N34" s="1047"/>
      <c r="O34" s="1050"/>
      <c r="P34" s="1053"/>
      <c r="Q34" s="1056"/>
      <c r="R34" s="1041"/>
      <c r="S34" s="1041"/>
      <c r="T34" s="1023"/>
      <c r="U34" s="1008"/>
      <c r="V34" s="1008"/>
      <c r="W34" s="1008"/>
      <c r="X34" s="1008"/>
      <c r="Y34" s="1008"/>
      <c r="Z34" s="1005"/>
      <c r="AA34" s="1005"/>
      <c r="AB34" s="1005"/>
      <c r="AC34" s="1005"/>
      <c r="AD34" s="1005"/>
      <c r="AE34" s="1005"/>
      <c r="AF34" s="1005"/>
      <c r="AG34" s="479"/>
      <c r="AH34" s="592"/>
      <c r="AI34" s="592"/>
      <c r="AJ34" s="592"/>
      <c r="AK34" s="196"/>
      <c r="AL34" s="197"/>
      <c r="AM34" s="197"/>
      <c r="AN34" s="197"/>
      <c r="AO34" s="197"/>
      <c r="AP34" s="1151"/>
      <c r="AQ34" s="1005"/>
      <c r="AR34" s="282"/>
      <c r="AS34" s="282"/>
      <c r="AT34" s="282"/>
      <c r="AU34" s="282"/>
      <c r="AV34" s="282"/>
      <c r="AW34" s="282"/>
      <c r="AX34" s="1151"/>
      <c r="AY34" s="1005"/>
      <c r="AZ34" s="282"/>
      <c r="BA34" s="282"/>
      <c r="BB34" s="282"/>
      <c r="BC34" s="282"/>
      <c r="BD34" s="282"/>
      <c r="BE34" s="282"/>
      <c r="BF34" s="1151"/>
      <c r="BG34" s="1005"/>
      <c r="BH34" s="282"/>
      <c r="BI34" s="282"/>
      <c r="BJ34" s="282"/>
      <c r="BK34" s="282"/>
      <c r="BL34" s="282"/>
      <c r="BM34" s="282"/>
      <c r="BN34" s="1151"/>
      <c r="BO34" s="1005"/>
      <c r="BP34" s="282"/>
      <c r="BQ34" s="282"/>
      <c r="BR34" s="282"/>
      <c r="BS34" s="282"/>
      <c r="BT34" s="282"/>
      <c r="BU34" s="282"/>
    </row>
    <row r="35" spans="1:73" ht="40.15" customHeight="1" x14ac:dyDescent="0.25">
      <c r="A35" s="151"/>
      <c r="B35" s="24"/>
      <c r="C35" s="1059"/>
      <c r="D35" s="1050"/>
      <c r="E35" s="1062"/>
      <c r="F35" s="1065"/>
      <c r="G35" s="1050"/>
      <c r="H35" s="1044"/>
      <c r="I35" s="1044"/>
      <c r="J35" s="1044"/>
      <c r="K35" s="1050"/>
      <c r="L35" s="1044"/>
      <c r="M35" s="1050"/>
      <c r="N35" s="1047"/>
      <c r="O35" s="1050"/>
      <c r="P35" s="1053"/>
      <c r="Q35" s="1056"/>
      <c r="R35" s="1041"/>
      <c r="S35" s="1041"/>
      <c r="T35" s="1023"/>
      <c r="U35" s="1008"/>
      <c r="V35" s="1008"/>
      <c r="W35" s="1008"/>
      <c r="X35" s="1008"/>
      <c r="Y35" s="1008"/>
      <c r="Z35" s="1005"/>
      <c r="AA35" s="1005"/>
      <c r="AB35" s="1005"/>
      <c r="AC35" s="1005"/>
      <c r="AD35" s="1005"/>
      <c r="AE35" s="1005"/>
      <c r="AF35" s="1005"/>
      <c r="AG35" s="196"/>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row>
    <row r="36" spans="1:73" ht="40.15" customHeight="1" thickBot="1" x14ac:dyDescent="0.3">
      <c r="A36" s="151"/>
      <c r="B36" s="24"/>
      <c r="C36" s="1060"/>
      <c r="D36" s="1051"/>
      <c r="E36" s="1063"/>
      <c r="F36" s="1066"/>
      <c r="G36" s="1051"/>
      <c r="H36" s="1045"/>
      <c r="I36" s="1045"/>
      <c r="J36" s="1045"/>
      <c r="K36" s="1051"/>
      <c r="L36" s="1045"/>
      <c r="M36" s="1051"/>
      <c r="N36" s="1048"/>
      <c r="O36" s="1051"/>
      <c r="P36" s="1054"/>
      <c r="Q36" s="1057"/>
      <c r="R36" s="1042"/>
      <c r="S36" s="1042"/>
      <c r="T36" s="1024"/>
      <c r="U36" s="1009"/>
      <c r="V36" s="1009"/>
      <c r="W36" s="1009"/>
      <c r="X36" s="1009"/>
      <c r="Y36" s="1009"/>
      <c r="Z36" s="1006"/>
      <c r="AA36" s="1006"/>
      <c r="AB36" s="1006"/>
      <c r="AC36" s="1006"/>
      <c r="AD36" s="1006"/>
      <c r="AE36" s="1006"/>
      <c r="AF36" s="1006"/>
      <c r="AG36" s="715"/>
      <c r="AH36" s="716"/>
      <c r="AI36" s="716"/>
      <c r="AJ36" s="716"/>
      <c r="AK36" s="715"/>
      <c r="AL36" s="717"/>
      <c r="AM36" s="717"/>
      <c r="AN36" s="717"/>
      <c r="AO36" s="717"/>
      <c r="AP36" s="1152"/>
      <c r="AQ36" s="1006"/>
      <c r="AR36" s="718"/>
      <c r="AS36" s="718"/>
      <c r="AT36" s="718"/>
      <c r="AU36" s="718"/>
      <c r="AV36" s="718"/>
      <c r="AW36" s="718"/>
      <c r="AX36" s="1152"/>
      <c r="AY36" s="1006"/>
      <c r="AZ36" s="718"/>
      <c r="BA36" s="718"/>
      <c r="BB36" s="718"/>
      <c r="BC36" s="718"/>
      <c r="BD36" s="718"/>
      <c r="BE36" s="718"/>
      <c r="BF36" s="1152"/>
      <c r="BG36" s="1006"/>
      <c r="BH36" s="718"/>
      <c r="BI36" s="718"/>
      <c r="BJ36" s="718"/>
      <c r="BK36" s="718"/>
      <c r="BL36" s="718"/>
      <c r="BM36" s="718"/>
      <c r="BN36" s="1152"/>
      <c r="BO36" s="1006"/>
      <c r="BP36" s="718"/>
      <c r="BQ36" s="718"/>
      <c r="BR36" s="718"/>
      <c r="BS36" s="718"/>
      <c r="BT36" s="718"/>
      <c r="BU36" s="718"/>
    </row>
    <row r="37" spans="1:73" ht="40.15" customHeight="1" thickTop="1" x14ac:dyDescent="0.25">
      <c r="A37" s="151"/>
      <c r="B37" s="24"/>
      <c r="C37" s="1058" t="s">
        <v>2028</v>
      </c>
      <c r="D37" s="1049" t="s">
        <v>2029</v>
      </c>
      <c r="E37" s="1061">
        <v>643</v>
      </c>
      <c r="F37" s="1064">
        <v>410402000</v>
      </c>
      <c r="G37" s="1049" t="s">
        <v>2015</v>
      </c>
      <c r="H37" s="1043" t="s">
        <v>3057</v>
      </c>
      <c r="I37" s="1043" t="s">
        <v>3765</v>
      </c>
      <c r="J37" s="1043">
        <v>41</v>
      </c>
      <c r="K37" s="1049" t="s">
        <v>3766</v>
      </c>
      <c r="L37" s="1043">
        <v>4104</v>
      </c>
      <c r="M37" s="1049" t="s">
        <v>3656</v>
      </c>
      <c r="N37" s="1046">
        <v>2026004540023</v>
      </c>
      <c r="O37" s="1049" t="s">
        <v>3767</v>
      </c>
      <c r="P37" s="1052" t="s">
        <v>2015</v>
      </c>
      <c r="Q37" s="1055">
        <v>2000</v>
      </c>
      <c r="R37" s="1040" t="s">
        <v>2871</v>
      </c>
      <c r="S37" s="1040"/>
      <c r="T37" s="1022"/>
      <c r="U37" s="1007"/>
      <c r="V37" s="1007"/>
      <c r="W37" s="1007"/>
      <c r="X37" s="1007"/>
      <c r="Y37" s="1007"/>
      <c r="Z37" s="1004">
        <f t="shared" si="5"/>
        <v>0</v>
      </c>
      <c r="AA37" s="1004">
        <f t="shared" si="15"/>
        <v>0</v>
      </c>
      <c r="AB37" s="1004">
        <f t="shared" si="15"/>
        <v>0</v>
      </c>
      <c r="AC37" s="1004">
        <f t="shared" si="15"/>
        <v>0</v>
      </c>
      <c r="AD37" s="1004">
        <f t="shared" si="15"/>
        <v>0</v>
      </c>
      <c r="AE37" s="1004">
        <f t="shared" si="15"/>
        <v>0</v>
      </c>
      <c r="AF37" s="1004">
        <f t="shared" si="15"/>
        <v>0</v>
      </c>
      <c r="AG37" s="714"/>
      <c r="AH37" s="593"/>
      <c r="AI37" s="593"/>
      <c r="AJ37" s="593"/>
      <c r="AK37" s="207"/>
      <c r="AL37" s="208"/>
      <c r="AM37" s="208"/>
      <c r="AN37" s="208"/>
      <c r="AO37" s="208"/>
      <c r="AP37" s="1150">
        <f>+U37</f>
        <v>0</v>
      </c>
      <c r="AQ37" s="1004">
        <f>SUM(AR37:AW40)</f>
        <v>0</v>
      </c>
      <c r="AR37" s="299"/>
      <c r="AS37" s="299"/>
      <c r="AT37" s="299"/>
      <c r="AU37" s="299"/>
      <c r="AV37" s="299"/>
      <c r="AW37" s="299"/>
      <c r="AX37" s="1150">
        <f>+V37</f>
        <v>0</v>
      </c>
      <c r="AY37" s="1004">
        <f>SUM(AZ37:BE40)</f>
        <v>0</v>
      </c>
      <c r="AZ37" s="299"/>
      <c r="BA37" s="299"/>
      <c r="BB37" s="299"/>
      <c r="BC37" s="299"/>
      <c r="BD37" s="299"/>
      <c r="BE37" s="299"/>
      <c r="BF37" s="1150">
        <f>+W37</f>
        <v>0</v>
      </c>
      <c r="BG37" s="1004">
        <f>SUM(BH37:BM40)</f>
        <v>0</v>
      </c>
      <c r="BH37" s="299"/>
      <c r="BI37" s="299"/>
      <c r="BJ37" s="299"/>
      <c r="BK37" s="299"/>
      <c r="BL37" s="299"/>
      <c r="BM37" s="299"/>
      <c r="BN37" s="1150">
        <f>+X37</f>
        <v>0</v>
      </c>
      <c r="BO37" s="1004">
        <f>SUM(BP37:BU40)</f>
        <v>0</v>
      </c>
      <c r="BP37" s="299"/>
      <c r="BQ37" s="299"/>
      <c r="BR37" s="299"/>
      <c r="BS37" s="299"/>
      <c r="BT37" s="299"/>
      <c r="BU37" s="299"/>
    </row>
    <row r="38" spans="1:73" ht="40.15" customHeight="1" x14ac:dyDescent="0.25">
      <c r="A38" s="151"/>
      <c r="B38" s="24"/>
      <c r="C38" s="1059"/>
      <c r="D38" s="1050"/>
      <c r="E38" s="1062"/>
      <c r="F38" s="1065"/>
      <c r="G38" s="1050"/>
      <c r="H38" s="1044"/>
      <c r="I38" s="1044"/>
      <c r="J38" s="1044"/>
      <c r="K38" s="1050"/>
      <c r="L38" s="1044"/>
      <c r="M38" s="1050"/>
      <c r="N38" s="1047"/>
      <c r="O38" s="1050"/>
      <c r="P38" s="1053"/>
      <c r="Q38" s="1056"/>
      <c r="R38" s="1041"/>
      <c r="S38" s="1041"/>
      <c r="T38" s="1023"/>
      <c r="U38" s="1008"/>
      <c r="V38" s="1008"/>
      <c r="W38" s="1008"/>
      <c r="X38" s="1008"/>
      <c r="Y38" s="1008"/>
      <c r="Z38" s="1005"/>
      <c r="AA38" s="1005"/>
      <c r="AB38" s="1005"/>
      <c r="AC38" s="1005"/>
      <c r="AD38" s="1005"/>
      <c r="AE38" s="1005"/>
      <c r="AF38" s="1005"/>
      <c r="AG38" s="479"/>
      <c r="AH38" s="592"/>
      <c r="AI38" s="592"/>
      <c r="AJ38" s="592"/>
      <c r="AK38" s="196"/>
      <c r="AL38" s="197"/>
      <c r="AM38" s="197"/>
      <c r="AN38" s="197"/>
      <c r="AO38" s="197"/>
      <c r="AP38" s="1151"/>
      <c r="AQ38" s="1005"/>
      <c r="AR38" s="282"/>
      <c r="AS38" s="282"/>
      <c r="AT38" s="282"/>
      <c r="AU38" s="282"/>
      <c r="AV38" s="282"/>
      <c r="AW38" s="282"/>
      <c r="AX38" s="1151"/>
      <c r="AY38" s="1005"/>
      <c r="AZ38" s="282"/>
      <c r="BA38" s="282"/>
      <c r="BB38" s="282"/>
      <c r="BC38" s="282"/>
      <c r="BD38" s="282"/>
      <c r="BE38" s="282"/>
      <c r="BF38" s="1151"/>
      <c r="BG38" s="1005"/>
      <c r="BH38" s="282"/>
      <c r="BI38" s="282"/>
      <c r="BJ38" s="282"/>
      <c r="BK38" s="282"/>
      <c r="BL38" s="282"/>
      <c r="BM38" s="282"/>
      <c r="BN38" s="1151"/>
      <c r="BO38" s="1005"/>
      <c r="BP38" s="282"/>
      <c r="BQ38" s="282"/>
      <c r="BR38" s="282"/>
      <c r="BS38" s="282"/>
      <c r="BT38" s="282"/>
      <c r="BU38" s="282"/>
    </row>
    <row r="39" spans="1:73" ht="40.15" customHeight="1" x14ac:dyDescent="0.25">
      <c r="A39" s="151"/>
      <c r="B39" s="24"/>
      <c r="C39" s="1059"/>
      <c r="D39" s="1050"/>
      <c r="E39" s="1062"/>
      <c r="F39" s="1065"/>
      <c r="G39" s="1050"/>
      <c r="H39" s="1044"/>
      <c r="I39" s="1044"/>
      <c r="J39" s="1044"/>
      <c r="K39" s="1050"/>
      <c r="L39" s="1044"/>
      <c r="M39" s="1050"/>
      <c r="N39" s="1047"/>
      <c r="O39" s="1050"/>
      <c r="P39" s="1053"/>
      <c r="Q39" s="1056"/>
      <c r="R39" s="1041"/>
      <c r="S39" s="1041"/>
      <c r="T39" s="1023"/>
      <c r="U39" s="1008"/>
      <c r="V39" s="1008"/>
      <c r="W39" s="1008"/>
      <c r="X39" s="1008"/>
      <c r="Y39" s="1008"/>
      <c r="Z39" s="1005"/>
      <c r="AA39" s="1005"/>
      <c r="AB39" s="1005"/>
      <c r="AC39" s="1005"/>
      <c r="AD39" s="1005"/>
      <c r="AE39" s="1005"/>
      <c r="AF39" s="1005"/>
      <c r="AG39" s="196"/>
      <c r="AH39" s="592"/>
      <c r="AI39" s="592"/>
      <c r="AJ39" s="592"/>
      <c r="AK39" s="196"/>
      <c r="AL39" s="197"/>
      <c r="AM39" s="197"/>
      <c r="AN39" s="197"/>
      <c r="AO39" s="197"/>
      <c r="AP39" s="1151"/>
      <c r="AQ39" s="1005"/>
      <c r="AR39" s="282"/>
      <c r="AS39" s="282"/>
      <c r="AT39" s="282"/>
      <c r="AU39" s="282"/>
      <c r="AV39" s="282"/>
      <c r="AW39" s="282"/>
      <c r="AX39" s="1151"/>
      <c r="AY39" s="1005"/>
      <c r="AZ39" s="282"/>
      <c r="BA39" s="282"/>
      <c r="BB39" s="282"/>
      <c r="BC39" s="282"/>
      <c r="BD39" s="282"/>
      <c r="BE39" s="282"/>
      <c r="BF39" s="1151"/>
      <c r="BG39" s="1005"/>
      <c r="BH39" s="282"/>
      <c r="BI39" s="282"/>
      <c r="BJ39" s="282"/>
      <c r="BK39" s="282"/>
      <c r="BL39" s="282"/>
      <c r="BM39" s="282"/>
      <c r="BN39" s="1151"/>
      <c r="BO39" s="1005"/>
      <c r="BP39" s="282"/>
      <c r="BQ39" s="282"/>
      <c r="BR39" s="282"/>
      <c r="BS39" s="282"/>
      <c r="BT39" s="282"/>
      <c r="BU39" s="282"/>
    </row>
    <row r="40" spans="1:73" ht="40.15" customHeight="1" thickBot="1" x14ac:dyDescent="0.3">
      <c r="A40" s="151"/>
      <c r="B40" s="24"/>
      <c r="C40" s="1060"/>
      <c r="D40" s="1051"/>
      <c r="E40" s="1063"/>
      <c r="F40" s="1066"/>
      <c r="G40" s="1051"/>
      <c r="H40" s="1045"/>
      <c r="I40" s="1045"/>
      <c r="J40" s="1045"/>
      <c r="K40" s="1051"/>
      <c r="L40" s="1045"/>
      <c r="M40" s="1051"/>
      <c r="N40" s="1048"/>
      <c r="O40" s="1051"/>
      <c r="P40" s="1054"/>
      <c r="Q40" s="1057"/>
      <c r="R40" s="1042"/>
      <c r="S40" s="1042"/>
      <c r="T40" s="1024"/>
      <c r="U40" s="1009"/>
      <c r="V40" s="1009"/>
      <c r="W40" s="1009"/>
      <c r="X40" s="1009"/>
      <c r="Y40" s="1009"/>
      <c r="Z40" s="1006"/>
      <c r="AA40" s="1006"/>
      <c r="AB40" s="1006"/>
      <c r="AC40" s="1006"/>
      <c r="AD40" s="1006"/>
      <c r="AE40" s="1006"/>
      <c r="AF40" s="1006"/>
      <c r="AG40" s="715"/>
      <c r="AH40" s="716"/>
      <c r="AI40" s="716"/>
      <c r="AJ40" s="716"/>
      <c r="AK40" s="715"/>
      <c r="AL40" s="717"/>
      <c r="AM40" s="717"/>
      <c r="AN40" s="717"/>
      <c r="AO40" s="717"/>
      <c r="AP40" s="1152"/>
      <c r="AQ40" s="1006"/>
      <c r="AR40" s="718"/>
      <c r="AS40" s="718"/>
      <c r="AT40" s="718"/>
      <c r="AU40" s="718"/>
      <c r="AV40" s="718"/>
      <c r="AW40" s="718"/>
      <c r="AX40" s="1152"/>
      <c r="AY40" s="1006"/>
      <c r="AZ40" s="718"/>
      <c r="BA40" s="718"/>
      <c r="BB40" s="718"/>
      <c r="BC40" s="718"/>
      <c r="BD40" s="718"/>
      <c r="BE40" s="718"/>
      <c r="BF40" s="1152"/>
      <c r="BG40" s="1006"/>
      <c r="BH40" s="718"/>
      <c r="BI40" s="718"/>
      <c r="BJ40" s="718"/>
      <c r="BK40" s="718"/>
      <c r="BL40" s="718"/>
      <c r="BM40" s="718"/>
      <c r="BN40" s="1152"/>
      <c r="BO40" s="1006"/>
      <c r="BP40" s="718"/>
      <c r="BQ40" s="718"/>
      <c r="BR40" s="718"/>
      <c r="BS40" s="718"/>
      <c r="BT40" s="718"/>
      <c r="BU40" s="718"/>
    </row>
    <row r="41" spans="1:73" ht="40.15" customHeight="1" thickTop="1" x14ac:dyDescent="0.25">
      <c r="A41" s="151"/>
      <c r="B41" s="24"/>
      <c r="C41" s="1058" t="s">
        <v>2030</v>
      </c>
      <c r="D41" s="1049" t="s">
        <v>2031</v>
      </c>
      <c r="E41" s="1061">
        <v>644</v>
      </c>
      <c r="F41" s="1064"/>
      <c r="G41" s="1049" t="s">
        <v>594</v>
      </c>
      <c r="H41" s="1043" t="s">
        <v>272</v>
      </c>
      <c r="I41" s="1043"/>
      <c r="J41" s="1043"/>
      <c r="K41" s="1043"/>
      <c r="L41" s="1043"/>
      <c r="M41" s="1043"/>
      <c r="N41" s="1046"/>
      <c r="O41" s="1049"/>
      <c r="P41" s="1052" t="s">
        <v>594</v>
      </c>
      <c r="Q41" s="1055">
        <v>1</v>
      </c>
      <c r="R41" s="1040" t="s">
        <v>2871</v>
      </c>
      <c r="S41" s="1040"/>
      <c r="T41" s="1022"/>
      <c r="U41" s="1007"/>
      <c r="V41" s="1007"/>
      <c r="W41" s="1007"/>
      <c r="X41" s="1007"/>
      <c r="Y41" s="1007"/>
      <c r="Z41" s="1004">
        <f t="shared" si="5"/>
        <v>0</v>
      </c>
      <c r="AA41" s="1004">
        <f t="shared" ref="AA41:AF49" si="16">SUM(AR41:AR44,AZ41:AZ44,BH41:BH44,BP41:BP44)</f>
        <v>0</v>
      </c>
      <c r="AB41" s="1004">
        <f t="shared" si="16"/>
        <v>0</v>
      </c>
      <c r="AC41" s="1004">
        <f t="shared" si="16"/>
        <v>0</v>
      </c>
      <c r="AD41" s="1004">
        <f t="shared" si="16"/>
        <v>0</v>
      </c>
      <c r="AE41" s="1004">
        <f t="shared" si="16"/>
        <v>0</v>
      </c>
      <c r="AF41" s="1004">
        <f t="shared" si="16"/>
        <v>0</v>
      </c>
      <c r="AG41" s="714"/>
      <c r="AH41" s="593"/>
      <c r="AI41" s="593"/>
      <c r="AJ41" s="593"/>
      <c r="AK41" s="207"/>
      <c r="AL41" s="208"/>
      <c r="AM41" s="208"/>
      <c r="AN41" s="208"/>
      <c r="AO41" s="208"/>
      <c r="AP41" s="1150">
        <f>+U41</f>
        <v>0</v>
      </c>
      <c r="AQ41" s="1004">
        <f>SUM(AR41:AW44)</f>
        <v>0</v>
      </c>
      <c r="AR41" s="299"/>
      <c r="AS41" s="299"/>
      <c r="AT41" s="299"/>
      <c r="AU41" s="299"/>
      <c r="AV41" s="299"/>
      <c r="AW41" s="299"/>
      <c r="AX41" s="1150">
        <f>+V41</f>
        <v>0</v>
      </c>
      <c r="AY41" s="1004">
        <f>SUM(AZ41:BE44)</f>
        <v>0</v>
      </c>
      <c r="AZ41" s="299"/>
      <c r="BA41" s="299"/>
      <c r="BB41" s="299"/>
      <c r="BC41" s="299"/>
      <c r="BD41" s="299"/>
      <c r="BE41" s="299"/>
      <c r="BF41" s="1150">
        <f>+W41</f>
        <v>0</v>
      </c>
      <c r="BG41" s="1004">
        <f>SUM(BH41:BM44)</f>
        <v>0</v>
      </c>
      <c r="BH41" s="299"/>
      <c r="BI41" s="299"/>
      <c r="BJ41" s="299"/>
      <c r="BK41" s="299"/>
      <c r="BL41" s="299"/>
      <c r="BM41" s="299"/>
      <c r="BN41" s="1150">
        <f>+X41</f>
        <v>0</v>
      </c>
      <c r="BO41" s="1004">
        <f>SUM(BP41:BU44)</f>
        <v>0</v>
      </c>
      <c r="BP41" s="299"/>
      <c r="BQ41" s="299"/>
      <c r="BR41" s="299"/>
      <c r="BS41" s="299"/>
      <c r="BT41" s="299"/>
      <c r="BU41" s="299"/>
    </row>
    <row r="42" spans="1:73" ht="40.15" customHeight="1" x14ac:dyDescent="0.25">
      <c r="A42" s="151"/>
      <c r="B42" s="24"/>
      <c r="C42" s="1059"/>
      <c r="D42" s="1050"/>
      <c r="E42" s="1062"/>
      <c r="F42" s="1065"/>
      <c r="G42" s="1050"/>
      <c r="H42" s="1044"/>
      <c r="I42" s="1044"/>
      <c r="J42" s="1044"/>
      <c r="K42" s="1044"/>
      <c r="L42" s="1044"/>
      <c r="M42" s="1044"/>
      <c r="N42" s="1047"/>
      <c r="O42" s="1050"/>
      <c r="P42" s="1053"/>
      <c r="Q42" s="1056"/>
      <c r="R42" s="1041"/>
      <c r="S42" s="1041"/>
      <c r="T42" s="1023"/>
      <c r="U42" s="1008"/>
      <c r="V42" s="1008"/>
      <c r="W42" s="1008"/>
      <c r="X42" s="1008"/>
      <c r="Y42" s="1008"/>
      <c r="Z42" s="1005"/>
      <c r="AA42" s="1005"/>
      <c r="AB42" s="1005"/>
      <c r="AC42" s="1005"/>
      <c r="AD42" s="1005"/>
      <c r="AE42" s="1005"/>
      <c r="AF42" s="1005"/>
      <c r="AG42" s="479"/>
      <c r="AH42" s="592"/>
      <c r="AI42" s="592"/>
      <c r="AJ42" s="592"/>
      <c r="AK42" s="196"/>
      <c r="AL42" s="197"/>
      <c r="AM42" s="197"/>
      <c r="AN42" s="197"/>
      <c r="AO42" s="197"/>
      <c r="AP42" s="1151"/>
      <c r="AQ42" s="1005"/>
      <c r="AR42" s="282"/>
      <c r="AS42" s="282"/>
      <c r="AT42" s="282"/>
      <c r="AU42" s="282"/>
      <c r="AV42" s="282"/>
      <c r="AW42" s="282"/>
      <c r="AX42" s="1151"/>
      <c r="AY42" s="1005"/>
      <c r="AZ42" s="282"/>
      <c r="BA42" s="282"/>
      <c r="BB42" s="282"/>
      <c r="BC42" s="282"/>
      <c r="BD42" s="282"/>
      <c r="BE42" s="282"/>
      <c r="BF42" s="1151"/>
      <c r="BG42" s="1005"/>
      <c r="BH42" s="282"/>
      <c r="BI42" s="282"/>
      <c r="BJ42" s="282"/>
      <c r="BK42" s="282"/>
      <c r="BL42" s="282"/>
      <c r="BM42" s="282"/>
      <c r="BN42" s="1151"/>
      <c r="BO42" s="1005"/>
      <c r="BP42" s="282"/>
      <c r="BQ42" s="282"/>
      <c r="BR42" s="282"/>
      <c r="BS42" s="282"/>
      <c r="BT42" s="282"/>
      <c r="BU42" s="282"/>
    </row>
    <row r="43" spans="1:73" ht="40.15" customHeight="1" x14ac:dyDescent="0.25">
      <c r="A43" s="151"/>
      <c r="B43" s="24"/>
      <c r="C43" s="1059"/>
      <c r="D43" s="1050"/>
      <c r="E43" s="1062"/>
      <c r="F43" s="1065"/>
      <c r="G43" s="1050"/>
      <c r="H43" s="1044"/>
      <c r="I43" s="1044"/>
      <c r="J43" s="1044"/>
      <c r="K43" s="1044"/>
      <c r="L43" s="1044"/>
      <c r="M43" s="1044"/>
      <c r="N43" s="1047"/>
      <c r="O43" s="1050"/>
      <c r="P43" s="1053"/>
      <c r="Q43" s="1056"/>
      <c r="R43" s="1041"/>
      <c r="S43" s="1041"/>
      <c r="T43" s="1023"/>
      <c r="U43" s="1008"/>
      <c r="V43" s="1008"/>
      <c r="W43" s="1008"/>
      <c r="X43" s="1008"/>
      <c r="Y43" s="1008"/>
      <c r="Z43" s="1005"/>
      <c r="AA43" s="1005"/>
      <c r="AB43" s="1005"/>
      <c r="AC43" s="1005"/>
      <c r="AD43" s="1005"/>
      <c r="AE43" s="1005"/>
      <c r="AF43" s="1005"/>
      <c r="AG43" s="196"/>
      <c r="AH43" s="592"/>
      <c r="AI43" s="592"/>
      <c r="AJ43" s="592"/>
      <c r="AK43" s="196"/>
      <c r="AL43" s="197"/>
      <c r="AM43" s="197"/>
      <c r="AN43" s="197"/>
      <c r="AO43" s="197"/>
      <c r="AP43" s="1151"/>
      <c r="AQ43" s="1005"/>
      <c r="AR43" s="282"/>
      <c r="AS43" s="282"/>
      <c r="AT43" s="282"/>
      <c r="AU43" s="282"/>
      <c r="AV43" s="282"/>
      <c r="AW43" s="282"/>
      <c r="AX43" s="1151"/>
      <c r="AY43" s="1005"/>
      <c r="AZ43" s="282"/>
      <c r="BA43" s="282"/>
      <c r="BB43" s="282"/>
      <c r="BC43" s="282"/>
      <c r="BD43" s="282"/>
      <c r="BE43" s="282"/>
      <c r="BF43" s="1151"/>
      <c r="BG43" s="1005"/>
      <c r="BH43" s="282"/>
      <c r="BI43" s="282"/>
      <c r="BJ43" s="282"/>
      <c r="BK43" s="282"/>
      <c r="BL43" s="282"/>
      <c r="BM43" s="282"/>
      <c r="BN43" s="1151"/>
      <c r="BO43" s="1005"/>
      <c r="BP43" s="282"/>
      <c r="BQ43" s="282"/>
      <c r="BR43" s="282"/>
      <c r="BS43" s="282"/>
      <c r="BT43" s="282"/>
      <c r="BU43" s="282"/>
    </row>
    <row r="44" spans="1:73" ht="40.15" customHeight="1" thickBot="1" x14ac:dyDescent="0.3">
      <c r="A44" s="151"/>
      <c r="B44" s="24"/>
      <c r="C44" s="1060"/>
      <c r="D44" s="1051"/>
      <c r="E44" s="1063"/>
      <c r="F44" s="1066"/>
      <c r="G44" s="1051"/>
      <c r="H44" s="1045"/>
      <c r="I44" s="1045"/>
      <c r="J44" s="1045"/>
      <c r="K44" s="1045"/>
      <c r="L44" s="1045"/>
      <c r="M44" s="1045"/>
      <c r="N44" s="1048"/>
      <c r="O44" s="1051"/>
      <c r="P44" s="1054"/>
      <c r="Q44" s="1057"/>
      <c r="R44" s="1042"/>
      <c r="S44" s="1042"/>
      <c r="T44" s="1024"/>
      <c r="U44" s="1009"/>
      <c r="V44" s="1009"/>
      <c r="W44" s="1009"/>
      <c r="X44" s="1009"/>
      <c r="Y44" s="1009"/>
      <c r="Z44" s="1006"/>
      <c r="AA44" s="1006"/>
      <c r="AB44" s="1006"/>
      <c r="AC44" s="1006"/>
      <c r="AD44" s="1006"/>
      <c r="AE44" s="1006"/>
      <c r="AF44" s="1006"/>
      <c r="AG44" s="715"/>
      <c r="AH44" s="716"/>
      <c r="AI44" s="716"/>
      <c r="AJ44" s="716"/>
      <c r="AK44" s="715"/>
      <c r="AL44" s="717"/>
      <c r="AM44" s="717"/>
      <c r="AN44" s="717"/>
      <c r="AO44" s="717"/>
      <c r="AP44" s="1152"/>
      <c r="AQ44" s="1006"/>
      <c r="AR44" s="718"/>
      <c r="AS44" s="718"/>
      <c r="AT44" s="718"/>
      <c r="AU44" s="718"/>
      <c r="AV44" s="718"/>
      <c r="AW44" s="718"/>
      <c r="AX44" s="1152"/>
      <c r="AY44" s="1006"/>
      <c r="AZ44" s="718"/>
      <c r="BA44" s="718"/>
      <c r="BB44" s="718"/>
      <c r="BC44" s="718"/>
      <c r="BD44" s="718"/>
      <c r="BE44" s="718"/>
      <c r="BF44" s="1152"/>
      <c r="BG44" s="1006"/>
      <c r="BH44" s="718"/>
      <c r="BI44" s="718"/>
      <c r="BJ44" s="718"/>
      <c r="BK44" s="718"/>
      <c r="BL44" s="718"/>
      <c r="BM44" s="718"/>
      <c r="BN44" s="1152"/>
      <c r="BO44" s="1006"/>
      <c r="BP44" s="718"/>
      <c r="BQ44" s="718"/>
      <c r="BR44" s="718"/>
      <c r="BS44" s="718"/>
      <c r="BT44" s="718"/>
      <c r="BU44" s="718"/>
    </row>
    <row r="45" spans="1:73" ht="40.15" customHeight="1" thickTop="1" x14ac:dyDescent="0.25">
      <c r="A45" s="151"/>
      <c r="B45" s="24"/>
      <c r="C45" s="1058" t="s">
        <v>2032</v>
      </c>
      <c r="D45" s="1049" t="s">
        <v>2033</v>
      </c>
      <c r="E45" s="1061">
        <v>645</v>
      </c>
      <c r="F45" s="1064"/>
      <c r="G45" s="1049" t="s">
        <v>1335</v>
      </c>
      <c r="H45" s="1043" t="s">
        <v>3007</v>
      </c>
      <c r="I45" s="1043"/>
      <c r="J45" s="1043"/>
      <c r="K45" s="1043"/>
      <c r="L45" s="1043"/>
      <c r="M45" s="1043"/>
      <c r="N45" s="1046"/>
      <c r="O45" s="1049"/>
      <c r="P45" s="1052" t="s">
        <v>1335</v>
      </c>
      <c r="Q45" s="1055">
        <v>12</v>
      </c>
      <c r="R45" s="1040" t="s">
        <v>2867</v>
      </c>
      <c r="S45" s="1040"/>
      <c r="T45" s="1022"/>
      <c r="U45" s="1007"/>
      <c r="V45" s="1007"/>
      <c r="W45" s="1007"/>
      <c r="X45" s="1007"/>
      <c r="Y45" s="1007"/>
      <c r="Z45" s="1004">
        <f t="shared" si="5"/>
        <v>0</v>
      </c>
      <c r="AA45" s="1004">
        <f t="shared" si="16"/>
        <v>0</v>
      </c>
      <c r="AB45" s="1004">
        <f t="shared" si="16"/>
        <v>0</v>
      </c>
      <c r="AC45" s="1004">
        <f t="shared" si="16"/>
        <v>0</v>
      </c>
      <c r="AD45" s="1004">
        <f t="shared" si="16"/>
        <v>0</v>
      </c>
      <c r="AE45" s="1004">
        <f t="shared" si="16"/>
        <v>0</v>
      </c>
      <c r="AF45" s="1004">
        <f t="shared" si="16"/>
        <v>0</v>
      </c>
      <c r="AG45" s="714"/>
      <c r="AH45" s="593"/>
      <c r="AI45" s="593"/>
      <c r="AJ45" s="593"/>
      <c r="AK45" s="207"/>
      <c r="AL45" s="208"/>
      <c r="AM45" s="208"/>
      <c r="AN45" s="208"/>
      <c r="AO45" s="208"/>
      <c r="AP45" s="1150">
        <f>+U45</f>
        <v>0</v>
      </c>
      <c r="AQ45" s="1004">
        <f>SUM(AR45:AW48)</f>
        <v>0</v>
      </c>
      <c r="AR45" s="299"/>
      <c r="AS45" s="299"/>
      <c r="AT45" s="299"/>
      <c r="AU45" s="299"/>
      <c r="AV45" s="299"/>
      <c r="AW45" s="299"/>
      <c r="AX45" s="1150">
        <f>+V45</f>
        <v>0</v>
      </c>
      <c r="AY45" s="1004">
        <f>SUM(AZ45:BE48)</f>
        <v>0</v>
      </c>
      <c r="AZ45" s="299"/>
      <c r="BA45" s="299"/>
      <c r="BB45" s="299"/>
      <c r="BC45" s="299"/>
      <c r="BD45" s="299"/>
      <c r="BE45" s="299"/>
      <c r="BF45" s="1150">
        <f>+W45</f>
        <v>0</v>
      </c>
      <c r="BG45" s="1004">
        <f>SUM(BH45:BM48)</f>
        <v>0</v>
      </c>
      <c r="BH45" s="299"/>
      <c r="BI45" s="299"/>
      <c r="BJ45" s="299"/>
      <c r="BK45" s="299"/>
      <c r="BL45" s="299"/>
      <c r="BM45" s="299"/>
      <c r="BN45" s="1150">
        <f>+X45</f>
        <v>0</v>
      </c>
      <c r="BO45" s="1004">
        <f>SUM(BP45:BU48)</f>
        <v>0</v>
      </c>
      <c r="BP45" s="299"/>
      <c r="BQ45" s="299"/>
      <c r="BR45" s="299"/>
      <c r="BS45" s="299"/>
      <c r="BT45" s="299"/>
      <c r="BU45" s="299"/>
    </row>
    <row r="46" spans="1:73" ht="40.15" customHeight="1" x14ac:dyDescent="0.25">
      <c r="A46" s="151"/>
      <c r="B46" s="24"/>
      <c r="C46" s="1059"/>
      <c r="D46" s="1050"/>
      <c r="E46" s="1062"/>
      <c r="F46" s="1065"/>
      <c r="G46" s="1050"/>
      <c r="H46" s="1044"/>
      <c r="I46" s="1044"/>
      <c r="J46" s="1044"/>
      <c r="K46" s="1044"/>
      <c r="L46" s="1044"/>
      <c r="M46" s="1044"/>
      <c r="N46" s="1047"/>
      <c r="O46" s="1050"/>
      <c r="P46" s="1053"/>
      <c r="Q46" s="1056"/>
      <c r="R46" s="1041"/>
      <c r="S46" s="1041"/>
      <c r="T46" s="1023"/>
      <c r="U46" s="1008"/>
      <c r="V46" s="1008"/>
      <c r="W46" s="1008"/>
      <c r="X46" s="1008"/>
      <c r="Y46" s="1008"/>
      <c r="Z46" s="1005"/>
      <c r="AA46" s="1005"/>
      <c r="AB46" s="1005"/>
      <c r="AC46" s="1005"/>
      <c r="AD46" s="1005"/>
      <c r="AE46" s="1005"/>
      <c r="AF46" s="1005"/>
      <c r="AG46" s="479"/>
      <c r="AH46" s="592"/>
      <c r="AI46" s="592"/>
      <c r="AJ46" s="592"/>
      <c r="AK46" s="196"/>
      <c r="AL46" s="197"/>
      <c r="AM46" s="197"/>
      <c r="AN46" s="197"/>
      <c r="AO46" s="197"/>
      <c r="AP46" s="1151"/>
      <c r="AQ46" s="1005"/>
      <c r="AR46" s="282"/>
      <c r="AS46" s="282"/>
      <c r="AT46" s="282"/>
      <c r="AU46" s="282"/>
      <c r="AV46" s="282"/>
      <c r="AW46" s="282"/>
      <c r="AX46" s="1151"/>
      <c r="AY46" s="1005"/>
      <c r="AZ46" s="282"/>
      <c r="BA46" s="282"/>
      <c r="BB46" s="282"/>
      <c r="BC46" s="282"/>
      <c r="BD46" s="282"/>
      <c r="BE46" s="282"/>
      <c r="BF46" s="1151"/>
      <c r="BG46" s="1005"/>
      <c r="BH46" s="282"/>
      <c r="BI46" s="282"/>
      <c r="BJ46" s="282"/>
      <c r="BK46" s="282"/>
      <c r="BL46" s="282"/>
      <c r="BM46" s="282"/>
      <c r="BN46" s="1151"/>
      <c r="BO46" s="1005"/>
      <c r="BP46" s="282"/>
      <c r="BQ46" s="282"/>
      <c r="BR46" s="282"/>
      <c r="BS46" s="282"/>
      <c r="BT46" s="282"/>
      <c r="BU46" s="282"/>
    </row>
    <row r="47" spans="1:73" ht="40.15" customHeight="1" x14ac:dyDescent="0.25">
      <c r="A47" s="151"/>
      <c r="B47" s="24"/>
      <c r="C47" s="1059"/>
      <c r="D47" s="1050"/>
      <c r="E47" s="1062"/>
      <c r="F47" s="1065"/>
      <c r="G47" s="1050"/>
      <c r="H47" s="1044"/>
      <c r="I47" s="1044"/>
      <c r="J47" s="1044"/>
      <c r="K47" s="1044"/>
      <c r="L47" s="1044"/>
      <c r="M47" s="1044"/>
      <c r="N47" s="1047"/>
      <c r="O47" s="1050"/>
      <c r="P47" s="1053"/>
      <c r="Q47" s="1056"/>
      <c r="R47" s="1041"/>
      <c r="S47" s="1041"/>
      <c r="T47" s="1023"/>
      <c r="U47" s="1008"/>
      <c r="V47" s="1008"/>
      <c r="W47" s="1008"/>
      <c r="X47" s="1008"/>
      <c r="Y47" s="1008"/>
      <c r="Z47" s="1005"/>
      <c r="AA47" s="1005"/>
      <c r="AB47" s="1005"/>
      <c r="AC47" s="1005"/>
      <c r="AD47" s="1005"/>
      <c r="AE47" s="1005"/>
      <c r="AF47" s="1005"/>
      <c r="AG47" s="196"/>
      <c r="AH47" s="592"/>
      <c r="AI47" s="592"/>
      <c r="AJ47" s="592"/>
      <c r="AK47" s="196"/>
      <c r="AL47" s="197"/>
      <c r="AM47" s="197"/>
      <c r="AN47" s="197"/>
      <c r="AO47" s="197"/>
      <c r="AP47" s="1151"/>
      <c r="AQ47" s="1005"/>
      <c r="AR47" s="282"/>
      <c r="AS47" s="282"/>
      <c r="AT47" s="282"/>
      <c r="AU47" s="282"/>
      <c r="AV47" s="282"/>
      <c r="AW47" s="282"/>
      <c r="AX47" s="1151"/>
      <c r="AY47" s="1005"/>
      <c r="AZ47" s="282"/>
      <c r="BA47" s="282"/>
      <c r="BB47" s="282"/>
      <c r="BC47" s="282"/>
      <c r="BD47" s="282"/>
      <c r="BE47" s="282"/>
      <c r="BF47" s="1151"/>
      <c r="BG47" s="1005"/>
      <c r="BH47" s="282"/>
      <c r="BI47" s="282"/>
      <c r="BJ47" s="282"/>
      <c r="BK47" s="282"/>
      <c r="BL47" s="282"/>
      <c r="BM47" s="282"/>
      <c r="BN47" s="1151"/>
      <c r="BO47" s="1005"/>
      <c r="BP47" s="282"/>
      <c r="BQ47" s="282"/>
      <c r="BR47" s="282"/>
      <c r="BS47" s="282"/>
      <c r="BT47" s="282"/>
      <c r="BU47" s="282"/>
    </row>
    <row r="48" spans="1:73" ht="40.15" customHeight="1" thickBot="1" x14ac:dyDescent="0.3">
      <c r="A48" s="151"/>
      <c r="B48" s="24"/>
      <c r="C48" s="1060"/>
      <c r="D48" s="1051"/>
      <c r="E48" s="1063"/>
      <c r="F48" s="1066"/>
      <c r="G48" s="1051"/>
      <c r="H48" s="1045"/>
      <c r="I48" s="1045"/>
      <c r="J48" s="1045"/>
      <c r="K48" s="1045"/>
      <c r="L48" s="1045"/>
      <c r="M48" s="1045"/>
      <c r="N48" s="1048"/>
      <c r="O48" s="1051"/>
      <c r="P48" s="1054"/>
      <c r="Q48" s="1057"/>
      <c r="R48" s="1042"/>
      <c r="S48" s="1042"/>
      <c r="T48" s="1024"/>
      <c r="U48" s="1009"/>
      <c r="V48" s="1009"/>
      <c r="W48" s="1009"/>
      <c r="X48" s="1009"/>
      <c r="Y48" s="1009"/>
      <c r="Z48" s="1006"/>
      <c r="AA48" s="1006"/>
      <c r="AB48" s="1006"/>
      <c r="AC48" s="1006"/>
      <c r="AD48" s="1006"/>
      <c r="AE48" s="1006"/>
      <c r="AF48" s="1006"/>
      <c r="AG48" s="715"/>
      <c r="AH48" s="716"/>
      <c r="AI48" s="716"/>
      <c r="AJ48" s="716"/>
      <c r="AK48" s="715"/>
      <c r="AL48" s="717"/>
      <c r="AM48" s="717"/>
      <c r="AN48" s="717"/>
      <c r="AO48" s="717"/>
      <c r="AP48" s="1152"/>
      <c r="AQ48" s="1006"/>
      <c r="AR48" s="718"/>
      <c r="AS48" s="718"/>
      <c r="AT48" s="718"/>
      <c r="AU48" s="718"/>
      <c r="AV48" s="718"/>
      <c r="AW48" s="718"/>
      <c r="AX48" s="1152"/>
      <c r="AY48" s="1006"/>
      <c r="AZ48" s="718"/>
      <c r="BA48" s="718"/>
      <c r="BB48" s="718"/>
      <c r="BC48" s="718"/>
      <c r="BD48" s="718"/>
      <c r="BE48" s="718"/>
      <c r="BF48" s="1152"/>
      <c r="BG48" s="1006"/>
      <c r="BH48" s="718"/>
      <c r="BI48" s="718"/>
      <c r="BJ48" s="718"/>
      <c r="BK48" s="718"/>
      <c r="BL48" s="718"/>
      <c r="BM48" s="718"/>
      <c r="BN48" s="1152"/>
      <c r="BO48" s="1006"/>
      <c r="BP48" s="718"/>
      <c r="BQ48" s="718"/>
      <c r="BR48" s="718"/>
      <c r="BS48" s="718"/>
      <c r="BT48" s="718"/>
      <c r="BU48" s="718"/>
    </row>
    <row r="49" spans="1:73" ht="40.15" customHeight="1" thickTop="1" x14ac:dyDescent="0.25">
      <c r="A49" s="151"/>
      <c r="B49" s="24"/>
      <c r="C49" s="1058" t="s">
        <v>2034</v>
      </c>
      <c r="D49" s="1049" t="s">
        <v>2035</v>
      </c>
      <c r="E49" s="1061">
        <v>646</v>
      </c>
      <c r="F49" s="1064"/>
      <c r="G49" s="1049" t="s">
        <v>1335</v>
      </c>
      <c r="H49" s="1043" t="s">
        <v>3672</v>
      </c>
      <c r="I49" s="1043"/>
      <c r="J49" s="1043"/>
      <c r="K49" s="1043"/>
      <c r="L49" s="1043"/>
      <c r="M49" s="1043"/>
      <c r="N49" s="1046"/>
      <c r="O49" s="1049"/>
      <c r="P49" s="1052" t="s">
        <v>1335</v>
      </c>
      <c r="Q49" s="1055">
        <v>16</v>
      </c>
      <c r="R49" s="1040" t="s">
        <v>2871</v>
      </c>
      <c r="S49" s="1040"/>
      <c r="T49" s="1022"/>
      <c r="U49" s="1007"/>
      <c r="V49" s="1007"/>
      <c r="W49" s="1007"/>
      <c r="X49" s="1007"/>
      <c r="Y49" s="1007"/>
      <c r="Z49" s="1004">
        <f t="shared" si="5"/>
        <v>0</v>
      </c>
      <c r="AA49" s="1004">
        <f t="shared" si="16"/>
        <v>0</v>
      </c>
      <c r="AB49" s="1004">
        <f t="shared" si="16"/>
        <v>0</v>
      </c>
      <c r="AC49" s="1004">
        <f t="shared" si="16"/>
        <v>0</v>
      </c>
      <c r="AD49" s="1004">
        <f t="shared" si="16"/>
        <v>0</v>
      </c>
      <c r="AE49" s="1004">
        <f t="shared" si="16"/>
        <v>0</v>
      </c>
      <c r="AF49" s="1004">
        <f t="shared" si="16"/>
        <v>0</v>
      </c>
      <c r="AG49" s="714"/>
      <c r="AH49" s="593"/>
      <c r="AI49" s="593"/>
      <c r="AJ49" s="593"/>
      <c r="AK49" s="207"/>
      <c r="AL49" s="208"/>
      <c r="AM49" s="208"/>
      <c r="AN49" s="208"/>
      <c r="AO49" s="208"/>
      <c r="AP49" s="1150">
        <f>+U49</f>
        <v>0</v>
      </c>
      <c r="AQ49" s="1004">
        <f>SUM(AR49:AW52)</f>
        <v>0</v>
      </c>
      <c r="AR49" s="299"/>
      <c r="AS49" s="299"/>
      <c r="AT49" s="299"/>
      <c r="AU49" s="299"/>
      <c r="AV49" s="299"/>
      <c r="AW49" s="299"/>
      <c r="AX49" s="1150">
        <f>+V49</f>
        <v>0</v>
      </c>
      <c r="AY49" s="1004">
        <f>SUM(AZ49:BE52)</f>
        <v>0</v>
      </c>
      <c r="AZ49" s="299"/>
      <c r="BA49" s="299"/>
      <c r="BB49" s="299"/>
      <c r="BC49" s="299"/>
      <c r="BD49" s="299"/>
      <c r="BE49" s="299"/>
      <c r="BF49" s="1150">
        <f>+W49</f>
        <v>0</v>
      </c>
      <c r="BG49" s="1004">
        <f>SUM(BH49:BM52)</f>
        <v>0</v>
      </c>
      <c r="BH49" s="299"/>
      <c r="BI49" s="299"/>
      <c r="BJ49" s="299"/>
      <c r="BK49" s="299"/>
      <c r="BL49" s="299"/>
      <c r="BM49" s="299"/>
      <c r="BN49" s="1150">
        <f>+X49</f>
        <v>0</v>
      </c>
      <c r="BO49" s="1004">
        <f>SUM(BP49:BU52)</f>
        <v>0</v>
      </c>
      <c r="BP49" s="299"/>
      <c r="BQ49" s="299"/>
      <c r="BR49" s="299"/>
      <c r="BS49" s="299"/>
      <c r="BT49" s="299"/>
      <c r="BU49" s="299"/>
    </row>
    <row r="50" spans="1:73" ht="40.15" customHeight="1" x14ac:dyDescent="0.25">
      <c r="A50" s="151"/>
      <c r="B50" s="24"/>
      <c r="C50" s="1059"/>
      <c r="D50" s="1050"/>
      <c r="E50" s="1062"/>
      <c r="F50" s="1065"/>
      <c r="G50" s="1050"/>
      <c r="H50" s="1044"/>
      <c r="I50" s="1044"/>
      <c r="J50" s="1044"/>
      <c r="K50" s="1044"/>
      <c r="L50" s="1044"/>
      <c r="M50" s="1044"/>
      <c r="N50" s="1047"/>
      <c r="O50" s="1050"/>
      <c r="P50" s="1053"/>
      <c r="Q50" s="1056"/>
      <c r="R50" s="1041"/>
      <c r="S50" s="1041"/>
      <c r="T50" s="1023"/>
      <c r="U50" s="1008"/>
      <c r="V50" s="1008"/>
      <c r="W50" s="1008"/>
      <c r="X50" s="1008"/>
      <c r="Y50" s="1008"/>
      <c r="Z50" s="1005"/>
      <c r="AA50" s="1005"/>
      <c r="AB50" s="1005"/>
      <c r="AC50" s="1005"/>
      <c r="AD50" s="1005"/>
      <c r="AE50" s="1005"/>
      <c r="AF50" s="1005"/>
      <c r="AG50" s="479"/>
      <c r="AH50" s="592"/>
      <c r="AI50" s="592"/>
      <c r="AJ50" s="592"/>
      <c r="AK50" s="196"/>
      <c r="AL50" s="197"/>
      <c r="AM50" s="197"/>
      <c r="AN50" s="197"/>
      <c r="AO50" s="197"/>
      <c r="AP50" s="1151"/>
      <c r="AQ50" s="1005"/>
      <c r="AR50" s="282"/>
      <c r="AS50" s="282"/>
      <c r="AT50" s="282"/>
      <c r="AU50" s="282"/>
      <c r="AV50" s="282"/>
      <c r="AW50" s="282"/>
      <c r="AX50" s="1151"/>
      <c r="AY50" s="1005"/>
      <c r="AZ50" s="282"/>
      <c r="BA50" s="282"/>
      <c r="BB50" s="282"/>
      <c r="BC50" s="282"/>
      <c r="BD50" s="282"/>
      <c r="BE50" s="282"/>
      <c r="BF50" s="1151"/>
      <c r="BG50" s="1005"/>
      <c r="BH50" s="282"/>
      <c r="BI50" s="282"/>
      <c r="BJ50" s="282"/>
      <c r="BK50" s="282"/>
      <c r="BL50" s="282"/>
      <c r="BM50" s="282"/>
      <c r="BN50" s="1151"/>
      <c r="BO50" s="1005"/>
      <c r="BP50" s="282"/>
      <c r="BQ50" s="282"/>
      <c r="BR50" s="282"/>
      <c r="BS50" s="282"/>
      <c r="BT50" s="282"/>
      <c r="BU50" s="282"/>
    </row>
    <row r="51" spans="1:73" ht="40.15" customHeight="1" x14ac:dyDescent="0.25">
      <c r="A51" s="151"/>
      <c r="B51" s="24"/>
      <c r="C51" s="1059"/>
      <c r="D51" s="1050"/>
      <c r="E51" s="1062"/>
      <c r="F51" s="1065"/>
      <c r="G51" s="1050"/>
      <c r="H51" s="1044"/>
      <c r="I51" s="1044"/>
      <c r="J51" s="1044"/>
      <c r="K51" s="1044"/>
      <c r="L51" s="1044"/>
      <c r="M51" s="1044"/>
      <c r="N51" s="1047"/>
      <c r="O51" s="1050"/>
      <c r="P51" s="1053"/>
      <c r="Q51" s="1056"/>
      <c r="R51" s="1041"/>
      <c r="S51" s="1041"/>
      <c r="T51" s="1023"/>
      <c r="U51" s="1008"/>
      <c r="V51" s="1008"/>
      <c r="W51" s="1008"/>
      <c r="X51" s="1008"/>
      <c r="Y51" s="1008"/>
      <c r="Z51" s="1005"/>
      <c r="AA51" s="1005"/>
      <c r="AB51" s="1005"/>
      <c r="AC51" s="1005"/>
      <c r="AD51" s="1005"/>
      <c r="AE51" s="1005"/>
      <c r="AF51" s="1005"/>
      <c r="AG51" s="196"/>
      <c r="AH51" s="592"/>
      <c r="AI51" s="592"/>
      <c r="AJ51" s="592"/>
      <c r="AK51" s="196"/>
      <c r="AL51" s="197"/>
      <c r="AM51" s="197"/>
      <c r="AN51" s="197"/>
      <c r="AO51" s="197"/>
      <c r="AP51" s="1151"/>
      <c r="AQ51" s="1005"/>
      <c r="AR51" s="282"/>
      <c r="AS51" s="282"/>
      <c r="AT51" s="282"/>
      <c r="AU51" s="282"/>
      <c r="AV51" s="282"/>
      <c r="AW51" s="282"/>
      <c r="AX51" s="1151"/>
      <c r="AY51" s="1005"/>
      <c r="AZ51" s="282"/>
      <c r="BA51" s="282"/>
      <c r="BB51" s="282"/>
      <c r="BC51" s="282"/>
      <c r="BD51" s="282"/>
      <c r="BE51" s="282"/>
      <c r="BF51" s="1151"/>
      <c r="BG51" s="1005"/>
      <c r="BH51" s="282"/>
      <c r="BI51" s="282"/>
      <c r="BJ51" s="282"/>
      <c r="BK51" s="282"/>
      <c r="BL51" s="282"/>
      <c r="BM51" s="282"/>
      <c r="BN51" s="1151"/>
      <c r="BO51" s="1005"/>
      <c r="BP51" s="282"/>
      <c r="BQ51" s="282"/>
      <c r="BR51" s="282"/>
      <c r="BS51" s="282"/>
      <c r="BT51" s="282"/>
      <c r="BU51" s="282"/>
    </row>
    <row r="52" spans="1:73" ht="40.15" customHeight="1" thickBot="1" x14ac:dyDescent="0.3">
      <c r="A52" s="151"/>
      <c r="B52" s="24"/>
      <c r="C52" s="1060"/>
      <c r="D52" s="1051"/>
      <c r="E52" s="1063"/>
      <c r="F52" s="1066"/>
      <c r="G52" s="1051"/>
      <c r="H52" s="1045"/>
      <c r="I52" s="1045"/>
      <c r="J52" s="1045"/>
      <c r="K52" s="1045"/>
      <c r="L52" s="1045"/>
      <c r="M52" s="1045"/>
      <c r="N52" s="1048"/>
      <c r="O52" s="1051"/>
      <c r="P52" s="1054"/>
      <c r="Q52" s="1057"/>
      <c r="R52" s="1042"/>
      <c r="S52" s="1042"/>
      <c r="T52" s="1024"/>
      <c r="U52" s="1009"/>
      <c r="V52" s="1009"/>
      <c r="W52" s="1009"/>
      <c r="X52" s="1009"/>
      <c r="Y52" s="1009"/>
      <c r="Z52" s="1006"/>
      <c r="AA52" s="1006"/>
      <c r="AB52" s="1006"/>
      <c r="AC52" s="1006"/>
      <c r="AD52" s="1006"/>
      <c r="AE52" s="1006"/>
      <c r="AF52" s="1006"/>
      <c r="AG52" s="715"/>
      <c r="AH52" s="716"/>
      <c r="AI52" s="716"/>
      <c r="AJ52" s="716"/>
      <c r="AK52" s="715"/>
      <c r="AL52" s="717"/>
      <c r="AM52" s="717"/>
      <c r="AN52" s="717"/>
      <c r="AO52" s="717"/>
      <c r="AP52" s="1152"/>
      <c r="AQ52" s="1006"/>
      <c r="AR52" s="718"/>
      <c r="AS52" s="718"/>
      <c r="AT52" s="718"/>
      <c r="AU52" s="718"/>
      <c r="AV52" s="718"/>
      <c r="AW52" s="718"/>
      <c r="AX52" s="1152"/>
      <c r="AY52" s="1006"/>
      <c r="AZ52" s="718"/>
      <c r="BA52" s="718"/>
      <c r="BB52" s="718"/>
      <c r="BC52" s="718"/>
      <c r="BD52" s="718"/>
      <c r="BE52" s="718"/>
      <c r="BF52" s="1152"/>
      <c r="BG52" s="1006"/>
      <c r="BH52" s="718"/>
      <c r="BI52" s="718"/>
      <c r="BJ52" s="718"/>
      <c r="BK52" s="718"/>
      <c r="BL52" s="718"/>
      <c r="BM52" s="718"/>
      <c r="BN52" s="1152"/>
      <c r="BO52" s="1006"/>
      <c r="BP52" s="718"/>
      <c r="BQ52" s="718"/>
      <c r="BR52" s="718"/>
      <c r="BS52" s="718"/>
      <c r="BT52" s="718"/>
      <c r="BU52" s="718"/>
    </row>
    <row r="53" spans="1:73" ht="40.15" customHeight="1" thickTop="1" thickBot="1" x14ac:dyDescent="0.3">
      <c r="B53" s="924" t="s">
        <v>2036</v>
      </c>
      <c r="C53" s="938" t="s">
        <v>2037</v>
      </c>
      <c r="D53" s="362"/>
      <c r="E53" s="434"/>
      <c r="F53" s="446"/>
      <c r="G53" s="367"/>
      <c r="H53" s="368"/>
      <c r="I53" s="368"/>
      <c r="J53" s="369"/>
      <c r="K53" s="369"/>
      <c r="L53" s="369"/>
      <c r="M53" s="369"/>
      <c r="N53" s="370"/>
      <c r="O53" s="371"/>
      <c r="P53" s="402"/>
      <c r="Q53" s="23"/>
      <c r="R53" s="23"/>
      <c r="S53" s="947"/>
      <c r="T53" s="39"/>
      <c r="U53" s="37"/>
      <c r="V53" s="37"/>
      <c r="W53" s="37"/>
      <c r="X53" s="38"/>
      <c r="Y53" s="927">
        <v>463</v>
      </c>
      <c r="Z53" s="932">
        <f t="shared" si="5"/>
        <v>0</v>
      </c>
      <c r="AA53" s="932">
        <f t="shared" si="5"/>
        <v>0</v>
      </c>
      <c r="AB53" s="932">
        <f t="shared" si="5"/>
        <v>0</v>
      </c>
      <c r="AC53" s="932">
        <f t="shared" si="5"/>
        <v>0</v>
      </c>
      <c r="AD53" s="932">
        <f t="shared" si="5"/>
        <v>0</v>
      </c>
      <c r="AE53" s="932">
        <f t="shared" si="5"/>
        <v>0</v>
      </c>
      <c r="AF53" s="932">
        <f t="shared" si="5"/>
        <v>0</v>
      </c>
      <c r="AG53" s="195"/>
      <c r="AH53" s="195"/>
      <c r="AI53" s="195"/>
      <c r="AJ53" s="195"/>
      <c r="AK53" s="245"/>
      <c r="AL53" s="246"/>
      <c r="AM53" s="246"/>
      <c r="AN53" s="246"/>
      <c r="AO53" s="246"/>
      <c r="AP53" s="18"/>
      <c r="AQ53" s="929">
        <f t="shared" ref="AQ53" si="17">SUM(AQ54:AQ65)</f>
        <v>0</v>
      </c>
      <c r="AR53" s="929">
        <f>SUM(AR54:AR65)</f>
        <v>0</v>
      </c>
      <c r="AS53" s="929">
        <f t="shared" ref="AS53:AW53" si="18">SUM(AS54:AS65)</f>
        <v>0</v>
      </c>
      <c r="AT53" s="929">
        <f t="shared" si="18"/>
        <v>0</v>
      </c>
      <c r="AU53" s="929">
        <f t="shared" si="18"/>
        <v>0</v>
      </c>
      <c r="AV53" s="929">
        <f t="shared" si="18"/>
        <v>0</v>
      </c>
      <c r="AW53" s="929">
        <f t="shared" si="18"/>
        <v>0</v>
      </c>
      <c r="AX53" s="18"/>
      <c r="AY53" s="929">
        <f t="shared" ref="AY53" si="19">SUM(AY54:AY65)</f>
        <v>0</v>
      </c>
      <c r="AZ53" s="929">
        <f>SUM(AZ54:AZ65)</f>
        <v>0</v>
      </c>
      <c r="BA53" s="929">
        <f t="shared" ref="BA53:BE53" si="20">SUM(BA54:BA65)</f>
        <v>0</v>
      </c>
      <c r="BB53" s="929">
        <f t="shared" si="20"/>
        <v>0</v>
      </c>
      <c r="BC53" s="929">
        <f t="shared" si="20"/>
        <v>0</v>
      </c>
      <c r="BD53" s="929">
        <f t="shared" si="20"/>
        <v>0</v>
      </c>
      <c r="BE53" s="929">
        <f t="shared" si="20"/>
        <v>0</v>
      </c>
      <c r="BF53" s="18"/>
      <c r="BG53" s="929">
        <f t="shared" ref="BG53" si="21">SUM(BG54:BG65)</f>
        <v>0</v>
      </c>
      <c r="BH53" s="929">
        <f>SUM(BH54:BH65)</f>
        <v>0</v>
      </c>
      <c r="BI53" s="929">
        <f t="shared" ref="BI53:BM53" si="22">SUM(BI54:BI65)</f>
        <v>0</v>
      </c>
      <c r="BJ53" s="929">
        <f t="shared" si="22"/>
        <v>0</v>
      </c>
      <c r="BK53" s="929">
        <f t="shared" si="22"/>
        <v>0</v>
      </c>
      <c r="BL53" s="929">
        <f t="shared" si="22"/>
        <v>0</v>
      </c>
      <c r="BM53" s="929">
        <f t="shared" si="22"/>
        <v>0</v>
      </c>
      <c r="BN53" s="18"/>
      <c r="BO53" s="929">
        <f t="shared" ref="BO53" si="23">SUM(BO54:BO65)</f>
        <v>0</v>
      </c>
      <c r="BP53" s="929">
        <f>SUM(BP54:BP65)</f>
        <v>0</v>
      </c>
      <c r="BQ53" s="929">
        <f t="shared" ref="BQ53:BU53" si="24">SUM(BQ54:BQ65)</f>
        <v>0</v>
      </c>
      <c r="BR53" s="929">
        <f t="shared" si="24"/>
        <v>0</v>
      </c>
      <c r="BS53" s="929">
        <f t="shared" si="24"/>
        <v>0</v>
      </c>
      <c r="BT53" s="929">
        <f t="shared" si="24"/>
        <v>0</v>
      </c>
      <c r="BU53" s="929">
        <f t="shared" si="24"/>
        <v>0</v>
      </c>
    </row>
    <row r="54" spans="1:73" ht="40.15" customHeight="1" thickTop="1" x14ac:dyDescent="0.25">
      <c r="A54" s="151"/>
      <c r="B54" s="24"/>
      <c r="C54" s="1058" t="s">
        <v>2038</v>
      </c>
      <c r="D54" s="1049" t="s">
        <v>2039</v>
      </c>
      <c r="E54" s="1061">
        <v>647</v>
      </c>
      <c r="F54" s="1064">
        <v>410402000</v>
      </c>
      <c r="G54" s="1049" t="s">
        <v>2015</v>
      </c>
      <c r="H54" s="1043" t="s">
        <v>3769</v>
      </c>
      <c r="I54" s="1043" t="s">
        <v>3765</v>
      </c>
      <c r="J54" s="1043">
        <v>41</v>
      </c>
      <c r="K54" s="1049" t="s">
        <v>3766</v>
      </c>
      <c r="L54" s="1043">
        <v>4104</v>
      </c>
      <c r="M54" s="1049" t="s">
        <v>3656</v>
      </c>
      <c r="N54" s="1046">
        <v>2026004540023</v>
      </c>
      <c r="O54" s="1049" t="s">
        <v>3767</v>
      </c>
      <c r="P54" s="1052" t="s">
        <v>2015</v>
      </c>
      <c r="Q54" s="1055">
        <v>140</v>
      </c>
      <c r="R54" s="1040" t="s">
        <v>2871</v>
      </c>
      <c r="S54" s="1040"/>
      <c r="T54" s="1022"/>
      <c r="U54" s="1007"/>
      <c r="V54" s="1007"/>
      <c r="W54" s="1007"/>
      <c r="X54" s="1007"/>
      <c r="Y54" s="1007"/>
      <c r="Z54" s="1004">
        <f t="shared" si="5"/>
        <v>0</v>
      </c>
      <c r="AA54" s="1004">
        <f t="shared" ref="AA54:AF62" si="25">SUM(AR54:AR57,AZ54:AZ57,BH54:BH57,BP54:BP57)</f>
        <v>0</v>
      </c>
      <c r="AB54" s="1004">
        <f t="shared" si="25"/>
        <v>0</v>
      </c>
      <c r="AC54" s="1004">
        <f t="shared" si="25"/>
        <v>0</v>
      </c>
      <c r="AD54" s="1004">
        <f t="shared" si="25"/>
        <v>0</v>
      </c>
      <c r="AE54" s="1004">
        <f t="shared" si="25"/>
        <v>0</v>
      </c>
      <c r="AF54" s="1004">
        <f t="shared" si="25"/>
        <v>0</v>
      </c>
      <c r="AG54" s="714"/>
      <c r="AH54" s="593"/>
      <c r="AI54" s="593"/>
      <c r="AJ54" s="593"/>
      <c r="AK54" s="207"/>
      <c r="AL54" s="208"/>
      <c r="AM54" s="208"/>
      <c r="AN54" s="208"/>
      <c r="AO54" s="208"/>
      <c r="AP54" s="1150">
        <f>+U54</f>
        <v>0</v>
      </c>
      <c r="AQ54" s="1004">
        <f>SUM(AR54:AW57)</f>
        <v>0</v>
      </c>
      <c r="AR54" s="299"/>
      <c r="AS54" s="299"/>
      <c r="AT54" s="299"/>
      <c r="AU54" s="299"/>
      <c r="AV54" s="299"/>
      <c r="AW54" s="299"/>
      <c r="AX54" s="1150">
        <f>+V54</f>
        <v>0</v>
      </c>
      <c r="AY54" s="1004">
        <f>SUM(AZ54:BE57)</f>
        <v>0</v>
      </c>
      <c r="AZ54" s="299"/>
      <c r="BA54" s="299"/>
      <c r="BB54" s="299"/>
      <c r="BC54" s="299"/>
      <c r="BD54" s="299"/>
      <c r="BE54" s="299"/>
      <c r="BF54" s="1150">
        <f>+W54</f>
        <v>0</v>
      </c>
      <c r="BG54" s="1004">
        <f>SUM(BH54:BM57)</f>
        <v>0</v>
      </c>
      <c r="BH54" s="299"/>
      <c r="BI54" s="299"/>
      <c r="BJ54" s="299"/>
      <c r="BK54" s="299"/>
      <c r="BL54" s="299"/>
      <c r="BM54" s="299"/>
      <c r="BN54" s="1150">
        <f>+X54</f>
        <v>0</v>
      </c>
      <c r="BO54" s="1004">
        <f>SUM(BP54:BU57)</f>
        <v>0</v>
      </c>
      <c r="BP54" s="299"/>
      <c r="BQ54" s="299"/>
      <c r="BR54" s="299"/>
      <c r="BS54" s="299"/>
      <c r="BT54" s="299"/>
      <c r="BU54" s="299"/>
    </row>
    <row r="55" spans="1:73" ht="40.15" customHeight="1" x14ac:dyDescent="0.25">
      <c r="A55" s="151"/>
      <c r="B55" s="24"/>
      <c r="C55" s="1059"/>
      <c r="D55" s="1050"/>
      <c r="E55" s="1062"/>
      <c r="F55" s="1065"/>
      <c r="G55" s="1050"/>
      <c r="H55" s="1044"/>
      <c r="I55" s="1044"/>
      <c r="J55" s="1044"/>
      <c r="K55" s="1050"/>
      <c r="L55" s="1044"/>
      <c r="M55" s="1050"/>
      <c r="N55" s="1047"/>
      <c r="O55" s="1050"/>
      <c r="P55" s="1053"/>
      <c r="Q55" s="1056"/>
      <c r="R55" s="1041"/>
      <c r="S55" s="1041"/>
      <c r="T55" s="1023"/>
      <c r="U55" s="1008"/>
      <c r="V55" s="1008"/>
      <c r="W55" s="1008"/>
      <c r="X55" s="1008"/>
      <c r="Y55" s="1008"/>
      <c r="Z55" s="1005"/>
      <c r="AA55" s="1005"/>
      <c r="AB55" s="1005"/>
      <c r="AC55" s="1005"/>
      <c r="AD55" s="1005"/>
      <c r="AE55" s="1005"/>
      <c r="AF55" s="1005"/>
      <c r="AG55" s="479"/>
      <c r="AH55" s="592"/>
      <c r="AI55" s="592"/>
      <c r="AJ55" s="592"/>
      <c r="AK55" s="196"/>
      <c r="AL55" s="197"/>
      <c r="AM55" s="197"/>
      <c r="AN55" s="197"/>
      <c r="AO55" s="197"/>
      <c r="AP55" s="1151"/>
      <c r="AQ55" s="1005"/>
      <c r="AR55" s="282"/>
      <c r="AS55" s="282"/>
      <c r="AT55" s="282"/>
      <c r="AU55" s="282"/>
      <c r="AV55" s="282"/>
      <c r="AW55" s="282"/>
      <c r="AX55" s="1151"/>
      <c r="AY55" s="1005"/>
      <c r="AZ55" s="282"/>
      <c r="BA55" s="282"/>
      <c r="BB55" s="282"/>
      <c r="BC55" s="282"/>
      <c r="BD55" s="282"/>
      <c r="BE55" s="282"/>
      <c r="BF55" s="1151"/>
      <c r="BG55" s="1005"/>
      <c r="BH55" s="282"/>
      <c r="BI55" s="282"/>
      <c r="BJ55" s="282"/>
      <c r="BK55" s="282"/>
      <c r="BL55" s="282"/>
      <c r="BM55" s="282"/>
      <c r="BN55" s="1151"/>
      <c r="BO55" s="1005"/>
      <c r="BP55" s="282"/>
      <c r="BQ55" s="282"/>
      <c r="BR55" s="282"/>
      <c r="BS55" s="282"/>
      <c r="BT55" s="282"/>
      <c r="BU55" s="282"/>
    </row>
    <row r="56" spans="1:73" ht="40.15" customHeight="1" x14ac:dyDescent="0.25">
      <c r="A56" s="151"/>
      <c r="B56" s="24"/>
      <c r="C56" s="1059"/>
      <c r="D56" s="1050"/>
      <c r="E56" s="1062"/>
      <c r="F56" s="1065"/>
      <c r="G56" s="1050"/>
      <c r="H56" s="1044"/>
      <c r="I56" s="1044"/>
      <c r="J56" s="1044"/>
      <c r="K56" s="1050"/>
      <c r="L56" s="1044"/>
      <c r="M56" s="1050"/>
      <c r="N56" s="1047"/>
      <c r="O56" s="1050"/>
      <c r="P56" s="1053"/>
      <c r="Q56" s="1056"/>
      <c r="R56" s="1041"/>
      <c r="S56" s="1041"/>
      <c r="T56" s="1023"/>
      <c r="U56" s="1008"/>
      <c r="V56" s="1008"/>
      <c r="W56" s="1008"/>
      <c r="X56" s="1008"/>
      <c r="Y56" s="1008"/>
      <c r="Z56" s="1005"/>
      <c r="AA56" s="1005"/>
      <c r="AB56" s="1005"/>
      <c r="AC56" s="1005"/>
      <c r="AD56" s="1005"/>
      <c r="AE56" s="1005"/>
      <c r="AF56" s="1005"/>
      <c r="AG56" s="196"/>
      <c r="AH56" s="592"/>
      <c r="AI56" s="592"/>
      <c r="AJ56" s="592"/>
      <c r="AK56" s="196"/>
      <c r="AL56" s="197"/>
      <c r="AM56" s="197"/>
      <c r="AN56" s="197"/>
      <c r="AO56" s="197"/>
      <c r="AP56" s="1151"/>
      <c r="AQ56" s="1005"/>
      <c r="AR56" s="282"/>
      <c r="AS56" s="282"/>
      <c r="AT56" s="282"/>
      <c r="AU56" s="282"/>
      <c r="AV56" s="282"/>
      <c r="AW56" s="282"/>
      <c r="AX56" s="1151"/>
      <c r="AY56" s="1005"/>
      <c r="AZ56" s="282"/>
      <c r="BA56" s="282"/>
      <c r="BB56" s="282"/>
      <c r="BC56" s="282"/>
      <c r="BD56" s="282"/>
      <c r="BE56" s="282"/>
      <c r="BF56" s="1151"/>
      <c r="BG56" s="1005"/>
      <c r="BH56" s="282"/>
      <c r="BI56" s="282"/>
      <c r="BJ56" s="282"/>
      <c r="BK56" s="282"/>
      <c r="BL56" s="282"/>
      <c r="BM56" s="282"/>
      <c r="BN56" s="1151"/>
      <c r="BO56" s="1005"/>
      <c r="BP56" s="282"/>
      <c r="BQ56" s="282"/>
      <c r="BR56" s="282"/>
      <c r="BS56" s="282"/>
      <c r="BT56" s="282"/>
      <c r="BU56" s="282"/>
    </row>
    <row r="57" spans="1:73" ht="40.15" customHeight="1" thickBot="1" x14ac:dyDescent="0.3">
      <c r="A57" s="151"/>
      <c r="B57" s="24"/>
      <c r="C57" s="1060"/>
      <c r="D57" s="1051"/>
      <c r="E57" s="1063"/>
      <c r="F57" s="1066"/>
      <c r="G57" s="1051"/>
      <c r="H57" s="1045"/>
      <c r="I57" s="1045"/>
      <c r="J57" s="1045"/>
      <c r="K57" s="1051"/>
      <c r="L57" s="1045"/>
      <c r="M57" s="1051"/>
      <c r="N57" s="1048"/>
      <c r="O57" s="1051"/>
      <c r="P57" s="1054"/>
      <c r="Q57" s="1057"/>
      <c r="R57" s="1042"/>
      <c r="S57" s="1042"/>
      <c r="T57" s="1024"/>
      <c r="U57" s="1009"/>
      <c r="V57" s="1009"/>
      <c r="W57" s="1009"/>
      <c r="X57" s="1009"/>
      <c r="Y57" s="1009"/>
      <c r="Z57" s="1006"/>
      <c r="AA57" s="1006"/>
      <c r="AB57" s="1006"/>
      <c r="AC57" s="1006"/>
      <c r="AD57" s="1006"/>
      <c r="AE57" s="1006"/>
      <c r="AF57" s="1006"/>
      <c r="AG57" s="715"/>
      <c r="AH57" s="716"/>
      <c r="AI57" s="716"/>
      <c r="AJ57" s="716"/>
      <c r="AK57" s="715"/>
      <c r="AL57" s="717"/>
      <c r="AM57" s="717"/>
      <c r="AN57" s="717"/>
      <c r="AO57" s="717"/>
      <c r="AP57" s="1152"/>
      <c r="AQ57" s="1006"/>
      <c r="AR57" s="718"/>
      <c r="AS57" s="718"/>
      <c r="AT57" s="718"/>
      <c r="AU57" s="718"/>
      <c r="AV57" s="718"/>
      <c r="AW57" s="718"/>
      <c r="AX57" s="1152"/>
      <c r="AY57" s="1006"/>
      <c r="AZ57" s="718"/>
      <c r="BA57" s="718"/>
      <c r="BB57" s="718"/>
      <c r="BC57" s="718"/>
      <c r="BD57" s="718"/>
      <c r="BE57" s="718"/>
      <c r="BF57" s="1152"/>
      <c r="BG57" s="1006"/>
      <c r="BH57" s="718"/>
      <c r="BI57" s="718"/>
      <c r="BJ57" s="718"/>
      <c r="BK57" s="718"/>
      <c r="BL57" s="718"/>
      <c r="BM57" s="718"/>
      <c r="BN57" s="1152"/>
      <c r="BO57" s="1006"/>
      <c r="BP57" s="718"/>
      <c r="BQ57" s="718"/>
      <c r="BR57" s="718"/>
      <c r="BS57" s="718"/>
      <c r="BT57" s="718"/>
      <c r="BU57" s="718"/>
    </row>
    <row r="58" spans="1:73" ht="40.15" customHeight="1" thickTop="1" x14ac:dyDescent="0.25">
      <c r="A58" s="151"/>
      <c r="B58" s="24"/>
      <c r="C58" s="1058" t="s">
        <v>2040</v>
      </c>
      <c r="D58" s="1049" t="s">
        <v>2041</v>
      </c>
      <c r="E58" s="1061">
        <v>648</v>
      </c>
      <c r="F58" s="1064">
        <v>410402000</v>
      </c>
      <c r="G58" s="1049" t="s">
        <v>2015</v>
      </c>
      <c r="H58" s="1043" t="s">
        <v>2954</v>
      </c>
      <c r="I58" s="1043" t="s">
        <v>3765</v>
      </c>
      <c r="J58" s="1043">
        <v>41</v>
      </c>
      <c r="K58" s="1049" t="s">
        <v>3766</v>
      </c>
      <c r="L58" s="1043">
        <v>4104</v>
      </c>
      <c r="M58" s="1049" t="s">
        <v>3656</v>
      </c>
      <c r="N58" s="1046">
        <v>2026004540023</v>
      </c>
      <c r="O58" s="1049" t="s">
        <v>3767</v>
      </c>
      <c r="P58" s="1052" t="s">
        <v>2015</v>
      </c>
      <c r="Q58" s="1055">
        <v>200</v>
      </c>
      <c r="R58" s="1040" t="s">
        <v>2871</v>
      </c>
      <c r="S58" s="1040"/>
      <c r="T58" s="1022"/>
      <c r="U58" s="1007"/>
      <c r="V58" s="1007"/>
      <c r="W58" s="1007"/>
      <c r="X58" s="1007"/>
      <c r="Y58" s="1007"/>
      <c r="Z58" s="1004">
        <f t="shared" si="5"/>
        <v>0</v>
      </c>
      <c r="AA58" s="1004">
        <f t="shared" si="25"/>
        <v>0</v>
      </c>
      <c r="AB58" s="1004">
        <f t="shared" si="25"/>
        <v>0</v>
      </c>
      <c r="AC58" s="1004">
        <f t="shared" si="25"/>
        <v>0</v>
      </c>
      <c r="AD58" s="1004">
        <f t="shared" si="25"/>
        <v>0</v>
      </c>
      <c r="AE58" s="1004">
        <f t="shared" si="25"/>
        <v>0</v>
      </c>
      <c r="AF58" s="1004">
        <f t="shared" si="25"/>
        <v>0</v>
      </c>
      <c r="AG58" s="714"/>
      <c r="AH58" s="593"/>
      <c r="AI58" s="593"/>
      <c r="AJ58" s="593"/>
      <c r="AK58" s="207"/>
      <c r="AL58" s="208"/>
      <c r="AM58" s="208"/>
      <c r="AN58" s="208"/>
      <c r="AO58" s="208"/>
      <c r="AP58" s="1150">
        <f>+U58</f>
        <v>0</v>
      </c>
      <c r="AQ58" s="1004">
        <f>SUM(AR58:AW61)</f>
        <v>0</v>
      </c>
      <c r="AR58" s="299"/>
      <c r="AS58" s="299"/>
      <c r="AT58" s="299"/>
      <c r="AU58" s="299"/>
      <c r="AV58" s="299"/>
      <c r="AW58" s="299"/>
      <c r="AX58" s="1150">
        <f>+V58</f>
        <v>0</v>
      </c>
      <c r="AY58" s="1004">
        <f>SUM(AZ58:BE61)</f>
        <v>0</v>
      </c>
      <c r="AZ58" s="299"/>
      <c r="BA58" s="299"/>
      <c r="BB58" s="299"/>
      <c r="BC58" s="299"/>
      <c r="BD58" s="299"/>
      <c r="BE58" s="299"/>
      <c r="BF58" s="1150">
        <f>+W58</f>
        <v>0</v>
      </c>
      <c r="BG58" s="1004">
        <f>SUM(BH58:BM61)</f>
        <v>0</v>
      </c>
      <c r="BH58" s="299"/>
      <c r="BI58" s="299"/>
      <c r="BJ58" s="299"/>
      <c r="BK58" s="299"/>
      <c r="BL58" s="299"/>
      <c r="BM58" s="299"/>
      <c r="BN58" s="1150">
        <f>+X58</f>
        <v>0</v>
      </c>
      <c r="BO58" s="1004">
        <f>SUM(BP58:BU61)</f>
        <v>0</v>
      </c>
      <c r="BP58" s="299"/>
      <c r="BQ58" s="299"/>
      <c r="BR58" s="299"/>
      <c r="BS58" s="299"/>
      <c r="BT58" s="299"/>
      <c r="BU58" s="299"/>
    </row>
    <row r="59" spans="1:73" ht="40.15" customHeight="1" x14ac:dyDescent="0.25">
      <c r="A59" s="151"/>
      <c r="B59" s="24"/>
      <c r="C59" s="1059"/>
      <c r="D59" s="1050"/>
      <c r="E59" s="1062"/>
      <c r="F59" s="1065"/>
      <c r="G59" s="1050"/>
      <c r="H59" s="1044"/>
      <c r="I59" s="1044"/>
      <c r="J59" s="1044"/>
      <c r="K59" s="1050"/>
      <c r="L59" s="1044"/>
      <c r="M59" s="1050"/>
      <c r="N59" s="1047"/>
      <c r="O59" s="1050"/>
      <c r="P59" s="1053"/>
      <c r="Q59" s="1056"/>
      <c r="R59" s="1041"/>
      <c r="S59" s="1041"/>
      <c r="T59" s="1023"/>
      <c r="U59" s="1008"/>
      <c r="V59" s="1008"/>
      <c r="W59" s="1008"/>
      <c r="X59" s="1008"/>
      <c r="Y59" s="1008"/>
      <c r="Z59" s="1005"/>
      <c r="AA59" s="1005"/>
      <c r="AB59" s="1005"/>
      <c r="AC59" s="1005"/>
      <c r="AD59" s="1005"/>
      <c r="AE59" s="1005"/>
      <c r="AF59" s="1005"/>
      <c r="AG59" s="479"/>
      <c r="AH59" s="592"/>
      <c r="AI59" s="592"/>
      <c r="AJ59" s="592"/>
      <c r="AK59" s="196"/>
      <c r="AL59" s="197"/>
      <c r="AM59" s="197"/>
      <c r="AN59" s="197"/>
      <c r="AO59" s="197"/>
      <c r="AP59" s="1151"/>
      <c r="AQ59" s="1005"/>
      <c r="AR59" s="282"/>
      <c r="AS59" s="282"/>
      <c r="AT59" s="282"/>
      <c r="AU59" s="282"/>
      <c r="AV59" s="282"/>
      <c r="AW59" s="282"/>
      <c r="AX59" s="1151"/>
      <c r="AY59" s="1005"/>
      <c r="AZ59" s="282"/>
      <c r="BA59" s="282"/>
      <c r="BB59" s="282"/>
      <c r="BC59" s="282"/>
      <c r="BD59" s="282"/>
      <c r="BE59" s="282"/>
      <c r="BF59" s="1151"/>
      <c r="BG59" s="1005"/>
      <c r="BH59" s="282"/>
      <c r="BI59" s="282"/>
      <c r="BJ59" s="282"/>
      <c r="BK59" s="282"/>
      <c r="BL59" s="282"/>
      <c r="BM59" s="282"/>
      <c r="BN59" s="1151"/>
      <c r="BO59" s="1005"/>
      <c r="BP59" s="282"/>
      <c r="BQ59" s="282"/>
      <c r="BR59" s="282"/>
      <c r="BS59" s="282"/>
      <c r="BT59" s="282"/>
      <c r="BU59" s="282"/>
    </row>
    <row r="60" spans="1:73" ht="40.15" customHeight="1" x14ac:dyDescent="0.25">
      <c r="A60" s="151"/>
      <c r="B60" s="24"/>
      <c r="C60" s="1059"/>
      <c r="D60" s="1050"/>
      <c r="E60" s="1062"/>
      <c r="F60" s="1065"/>
      <c r="G60" s="1050"/>
      <c r="H60" s="1044"/>
      <c r="I60" s="1044"/>
      <c r="J60" s="1044"/>
      <c r="K60" s="1050"/>
      <c r="L60" s="1044"/>
      <c r="M60" s="1050"/>
      <c r="N60" s="1047"/>
      <c r="O60" s="1050"/>
      <c r="P60" s="1053"/>
      <c r="Q60" s="1056"/>
      <c r="R60" s="1041"/>
      <c r="S60" s="1041"/>
      <c r="T60" s="1023"/>
      <c r="U60" s="1008"/>
      <c r="V60" s="1008"/>
      <c r="W60" s="1008"/>
      <c r="X60" s="1008"/>
      <c r="Y60" s="1008"/>
      <c r="Z60" s="1005"/>
      <c r="AA60" s="1005"/>
      <c r="AB60" s="1005"/>
      <c r="AC60" s="1005"/>
      <c r="AD60" s="1005"/>
      <c r="AE60" s="1005"/>
      <c r="AF60" s="1005"/>
      <c r="AG60" s="196"/>
      <c r="AH60" s="592"/>
      <c r="AI60" s="592"/>
      <c r="AJ60" s="592"/>
      <c r="AK60" s="196"/>
      <c r="AL60" s="197"/>
      <c r="AM60" s="197"/>
      <c r="AN60" s="197"/>
      <c r="AO60" s="197"/>
      <c r="AP60" s="1151"/>
      <c r="AQ60" s="1005"/>
      <c r="AR60" s="282"/>
      <c r="AS60" s="282"/>
      <c r="AT60" s="282"/>
      <c r="AU60" s="282"/>
      <c r="AV60" s="282"/>
      <c r="AW60" s="282"/>
      <c r="AX60" s="1151"/>
      <c r="AY60" s="1005"/>
      <c r="AZ60" s="282"/>
      <c r="BA60" s="282"/>
      <c r="BB60" s="282"/>
      <c r="BC60" s="282"/>
      <c r="BD60" s="282"/>
      <c r="BE60" s="282"/>
      <c r="BF60" s="1151"/>
      <c r="BG60" s="1005"/>
      <c r="BH60" s="282"/>
      <c r="BI60" s="282"/>
      <c r="BJ60" s="282"/>
      <c r="BK60" s="282"/>
      <c r="BL60" s="282"/>
      <c r="BM60" s="282"/>
      <c r="BN60" s="1151"/>
      <c r="BO60" s="1005"/>
      <c r="BP60" s="282"/>
      <c r="BQ60" s="282"/>
      <c r="BR60" s="282"/>
      <c r="BS60" s="282"/>
      <c r="BT60" s="282"/>
      <c r="BU60" s="282"/>
    </row>
    <row r="61" spans="1:73" ht="40.15" customHeight="1" thickBot="1" x14ac:dyDescent="0.3">
      <c r="A61" s="151"/>
      <c r="B61" s="24"/>
      <c r="C61" s="1060"/>
      <c r="D61" s="1051"/>
      <c r="E61" s="1063"/>
      <c r="F61" s="1066"/>
      <c r="G61" s="1051"/>
      <c r="H61" s="1045"/>
      <c r="I61" s="1045"/>
      <c r="J61" s="1045"/>
      <c r="K61" s="1051"/>
      <c r="L61" s="1045"/>
      <c r="M61" s="1051"/>
      <c r="N61" s="1048"/>
      <c r="O61" s="1051"/>
      <c r="P61" s="1054"/>
      <c r="Q61" s="1057"/>
      <c r="R61" s="1042"/>
      <c r="S61" s="1042"/>
      <c r="T61" s="1024"/>
      <c r="U61" s="1009"/>
      <c r="V61" s="1009"/>
      <c r="W61" s="1009"/>
      <c r="X61" s="1009"/>
      <c r="Y61" s="1009"/>
      <c r="Z61" s="1006"/>
      <c r="AA61" s="1006"/>
      <c r="AB61" s="1006"/>
      <c r="AC61" s="1006"/>
      <c r="AD61" s="1006"/>
      <c r="AE61" s="1006"/>
      <c r="AF61" s="1006"/>
      <c r="AG61" s="715"/>
      <c r="AH61" s="716"/>
      <c r="AI61" s="716"/>
      <c r="AJ61" s="716"/>
      <c r="AK61" s="715"/>
      <c r="AL61" s="717"/>
      <c r="AM61" s="717"/>
      <c r="AN61" s="717"/>
      <c r="AO61" s="717"/>
      <c r="AP61" s="1152"/>
      <c r="AQ61" s="1006"/>
      <c r="AR61" s="718"/>
      <c r="AS61" s="718"/>
      <c r="AT61" s="718"/>
      <c r="AU61" s="718"/>
      <c r="AV61" s="718"/>
      <c r="AW61" s="718"/>
      <c r="AX61" s="1152"/>
      <c r="AY61" s="1006"/>
      <c r="AZ61" s="718"/>
      <c r="BA61" s="718"/>
      <c r="BB61" s="718"/>
      <c r="BC61" s="718"/>
      <c r="BD61" s="718"/>
      <c r="BE61" s="718"/>
      <c r="BF61" s="1152"/>
      <c r="BG61" s="1006"/>
      <c r="BH61" s="718"/>
      <c r="BI61" s="718"/>
      <c r="BJ61" s="718"/>
      <c r="BK61" s="718"/>
      <c r="BL61" s="718"/>
      <c r="BM61" s="718"/>
      <c r="BN61" s="1152"/>
      <c r="BO61" s="1006"/>
      <c r="BP61" s="718"/>
      <c r="BQ61" s="718"/>
      <c r="BR61" s="718"/>
      <c r="BS61" s="718"/>
      <c r="BT61" s="718"/>
      <c r="BU61" s="718"/>
    </row>
    <row r="62" spans="1:73" ht="40.15" customHeight="1" thickTop="1" x14ac:dyDescent="0.25">
      <c r="A62" s="151"/>
      <c r="B62" s="24"/>
      <c r="C62" s="1058" t="s">
        <v>2042</v>
      </c>
      <c r="D62" s="1049" t="s">
        <v>2043</v>
      </c>
      <c r="E62" s="1061">
        <v>649</v>
      </c>
      <c r="F62" s="1064">
        <v>410402000</v>
      </c>
      <c r="G62" s="1049" t="s">
        <v>2015</v>
      </c>
      <c r="H62" s="1043" t="s">
        <v>2956</v>
      </c>
      <c r="I62" s="1043" t="s">
        <v>3765</v>
      </c>
      <c r="J62" s="1043">
        <v>41</v>
      </c>
      <c r="K62" s="1049" t="s">
        <v>3766</v>
      </c>
      <c r="L62" s="1043">
        <v>4104</v>
      </c>
      <c r="M62" s="1049" t="s">
        <v>3656</v>
      </c>
      <c r="N62" s="1046">
        <v>2026004540023</v>
      </c>
      <c r="O62" s="1049" t="s">
        <v>3767</v>
      </c>
      <c r="P62" s="1052" t="s">
        <v>2015</v>
      </c>
      <c r="Q62" s="1055">
        <v>100</v>
      </c>
      <c r="R62" s="1040" t="s">
        <v>2871</v>
      </c>
      <c r="S62" s="1040"/>
      <c r="T62" s="1022"/>
      <c r="U62" s="1007"/>
      <c r="V62" s="1007"/>
      <c r="W62" s="1007"/>
      <c r="X62" s="1007"/>
      <c r="Y62" s="1007"/>
      <c r="Z62" s="1004">
        <f t="shared" si="5"/>
        <v>0</v>
      </c>
      <c r="AA62" s="1004">
        <f t="shared" si="25"/>
        <v>0</v>
      </c>
      <c r="AB62" s="1004">
        <f t="shared" si="25"/>
        <v>0</v>
      </c>
      <c r="AC62" s="1004">
        <f t="shared" si="25"/>
        <v>0</v>
      </c>
      <c r="AD62" s="1004">
        <f t="shared" si="25"/>
        <v>0</v>
      </c>
      <c r="AE62" s="1004">
        <f t="shared" si="25"/>
        <v>0</v>
      </c>
      <c r="AF62" s="1004">
        <f t="shared" si="25"/>
        <v>0</v>
      </c>
      <c r="AG62" s="714"/>
      <c r="AH62" s="593"/>
      <c r="AI62" s="593"/>
      <c r="AJ62" s="593"/>
      <c r="AK62" s="207"/>
      <c r="AL62" s="208"/>
      <c r="AM62" s="208"/>
      <c r="AN62" s="208"/>
      <c r="AO62" s="208"/>
      <c r="AP62" s="1150">
        <f>+U62</f>
        <v>0</v>
      </c>
      <c r="AQ62" s="1004">
        <f>SUM(AR62:AW65)</f>
        <v>0</v>
      </c>
      <c r="AR62" s="299"/>
      <c r="AS62" s="299"/>
      <c r="AT62" s="299"/>
      <c r="AU62" s="299"/>
      <c r="AV62" s="299"/>
      <c r="AW62" s="299"/>
      <c r="AX62" s="1150">
        <f>+V62</f>
        <v>0</v>
      </c>
      <c r="AY62" s="1004">
        <f>SUM(AZ62:BE65)</f>
        <v>0</v>
      </c>
      <c r="AZ62" s="299"/>
      <c r="BA62" s="299"/>
      <c r="BB62" s="299"/>
      <c r="BC62" s="299"/>
      <c r="BD62" s="299"/>
      <c r="BE62" s="299"/>
      <c r="BF62" s="1150">
        <f>+W62</f>
        <v>0</v>
      </c>
      <c r="BG62" s="1004">
        <f>SUM(BH62:BM65)</f>
        <v>0</v>
      </c>
      <c r="BH62" s="299"/>
      <c r="BI62" s="299"/>
      <c r="BJ62" s="299"/>
      <c r="BK62" s="299"/>
      <c r="BL62" s="299"/>
      <c r="BM62" s="299"/>
      <c r="BN62" s="1150">
        <f>+X62</f>
        <v>0</v>
      </c>
      <c r="BO62" s="1004">
        <f>SUM(BP62:BU65)</f>
        <v>0</v>
      </c>
      <c r="BP62" s="299"/>
      <c r="BQ62" s="299"/>
      <c r="BR62" s="299"/>
      <c r="BS62" s="299"/>
      <c r="BT62" s="299"/>
      <c r="BU62" s="299"/>
    </row>
    <row r="63" spans="1:73" ht="40.15" customHeight="1" x14ac:dyDescent="0.25">
      <c r="A63" s="151"/>
      <c r="B63" s="24"/>
      <c r="C63" s="1059"/>
      <c r="D63" s="1050"/>
      <c r="E63" s="1062"/>
      <c r="F63" s="1065"/>
      <c r="G63" s="1050"/>
      <c r="H63" s="1044"/>
      <c r="I63" s="1044"/>
      <c r="J63" s="1044"/>
      <c r="K63" s="1050"/>
      <c r="L63" s="1044"/>
      <c r="M63" s="1050"/>
      <c r="N63" s="1047"/>
      <c r="O63" s="1050"/>
      <c r="P63" s="1053"/>
      <c r="Q63" s="1056"/>
      <c r="R63" s="1041"/>
      <c r="S63" s="1041"/>
      <c r="T63" s="1023"/>
      <c r="U63" s="1008"/>
      <c r="V63" s="1008"/>
      <c r="W63" s="1008"/>
      <c r="X63" s="1008"/>
      <c r="Y63" s="1008"/>
      <c r="Z63" s="1005"/>
      <c r="AA63" s="1005"/>
      <c r="AB63" s="1005"/>
      <c r="AC63" s="1005"/>
      <c r="AD63" s="1005"/>
      <c r="AE63" s="1005"/>
      <c r="AF63" s="1005"/>
      <c r="AG63" s="479"/>
      <c r="AH63" s="592"/>
      <c r="AI63" s="592"/>
      <c r="AJ63" s="592"/>
      <c r="AK63" s="196"/>
      <c r="AL63" s="197"/>
      <c r="AM63" s="197"/>
      <c r="AN63" s="197"/>
      <c r="AO63" s="197"/>
      <c r="AP63" s="1151"/>
      <c r="AQ63" s="1005"/>
      <c r="AR63" s="282"/>
      <c r="AS63" s="282"/>
      <c r="AT63" s="282"/>
      <c r="AU63" s="282"/>
      <c r="AV63" s="282"/>
      <c r="AW63" s="282"/>
      <c r="AX63" s="1151"/>
      <c r="AY63" s="1005"/>
      <c r="AZ63" s="282"/>
      <c r="BA63" s="282"/>
      <c r="BB63" s="282"/>
      <c r="BC63" s="282"/>
      <c r="BD63" s="282"/>
      <c r="BE63" s="282"/>
      <c r="BF63" s="1151"/>
      <c r="BG63" s="1005"/>
      <c r="BH63" s="282"/>
      <c r="BI63" s="282"/>
      <c r="BJ63" s="282"/>
      <c r="BK63" s="282"/>
      <c r="BL63" s="282"/>
      <c r="BM63" s="282"/>
      <c r="BN63" s="1151"/>
      <c r="BO63" s="1005"/>
      <c r="BP63" s="282"/>
      <c r="BQ63" s="282"/>
      <c r="BR63" s="282"/>
      <c r="BS63" s="282"/>
      <c r="BT63" s="282"/>
      <c r="BU63" s="282"/>
    </row>
    <row r="64" spans="1:73" ht="40.15" customHeight="1" x14ac:dyDescent="0.25">
      <c r="A64" s="151"/>
      <c r="B64" s="24"/>
      <c r="C64" s="1059"/>
      <c r="D64" s="1050"/>
      <c r="E64" s="1062"/>
      <c r="F64" s="1065"/>
      <c r="G64" s="1050"/>
      <c r="H64" s="1044"/>
      <c r="I64" s="1044"/>
      <c r="J64" s="1044"/>
      <c r="K64" s="1050"/>
      <c r="L64" s="1044"/>
      <c r="M64" s="1050"/>
      <c r="N64" s="1047"/>
      <c r="O64" s="1050"/>
      <c r="P64" s="1053"/>
      <c r="Q64" s="1056"/>
      <c r="R64" s="1041"/>
      <c r="S64" s="1041"/>
      <c r="T64" s="1023"/>
      <c r="U64" s="1008"/>
      <c r="V64" s="1008"/>
      <c r="W64" s="1008"/>
      <c r="X64" s="1008"/>
      <c r="Y64" s="1008"/>
      <c r="Z64" s="1005"/>
      <c r="AA64" s="1005"/>
      <c r="AB64" s="1005"/>
      <c r="AC64" s="1005"/>
      <c r="AD64" s="1005"/>
      <c r="AE64" s="1005"/>
      <c r="AF64" s="1005"/>
      <c r="AG64" s="196"/>
      <c r="AH64" s="592"/>
      <c r="AI64" s="592"/>
      <c r="AJ64" s="592"/>
      <c r="AK64" s="196"/>
      <c r="AL64" s="197"/>
      <c r="AM64" s="197"/>
      <c r="AN64" s="197"/>
      <c r="AO64" s="197"/>
      <c r="AP64" s="1151"/>
      <c r="AQ64" s="1005"/>
      <c r="AR64" s="282"/>
      <c r="AS64" s="282"/>
      <c r="AT64" s="282"/>
      <c r="AU64" s="282"/>
      <c r="AV64" s="282"/>
      <c r="AW64" s="282"/>
      <c r="AX64" s="1151"/>
      <c r="AY64" s="1005"/>
      <c r="AZ64" s="282"/>
      <c r="BA64" s="282"/>
      <c r="BB64" s="282"/>
      <c r="BC64" s="282"/>
      <c r="BD64" s="282"/>
      <c r="BE64" s="282"/>
      <c r="BF64" s="1151"/>
      <c r="BG64" s="1005"/>
      <c r="BH64" s="282"/>
      <c r="BI64" s="282"/>
      <c r="BJ64" s="282"/>
      <c r="BK64" s="282"/>
      <c r="BL64" s="282"/>
      <c r="BM64" s="282"/>
      <c r="BN64" s="1151"/>
      <c r="BO64" s="1005"/>
      <c r="BP64" s="282"/>
      <c r="BQ64" s="282"/>
      <c r="BR64" s="282"/>
      <c r="BS64" s="282"/>
      <c r="BT64" s="282"/>
      <c r="BU64" s="282"/>
    </row>
    <row r="65" spans="1:73" ht="40.15" customHeight="1" thickBot="1" x14ac:dyDescent="0.3">
      <c r="A65" s="151"/>
      <c r="B65" s="24"/>
      <c r="C65" s="1060"/>
      <c r="D65" s="1051"/>
      <c r="E65" s="1063"/>
      <c r="F65" s="1066"/>
      <c r="G65" s="1051"/>
      <c r="H65" s="1045"/>
      <c r="I65" s="1045"/>
      <c r="J65" s="1045"/>
      <c r="K65" s="1051"/>
      <c r="L65" s="1045"/>
      <c r="M65" s="1051"/>
      <c r="N65" s="1048"/>
      <c r="O65" s="1051"/>
      <c r="P65" s="1054"/>
      <c r="Q65" s="1057"/>
      <c r="R65" s="1042"/>
      <c r="S65" s="1042"/>
      <c r="T65" s="1024"/>
      <c r="U65" s="1009"/>
      <c r="V65" s="1009"/>
      <c r="W65" s="1009"/>
      <c r="X65" s="1009"/>
      <c r="Y65" s="1009"/>
      <c r="Z65" s="1006"/>
      <c r="AA65" s="1006"/>
      <c r="AB65" s="1006"/>
      <c r="AC65" s="1006"/>
      <c r="AD65" s="1006"/>
      <c r="AE65" s="1006"/>
      <c r="AF65" s="1006"/>
      <c r="AG65" s="715"/>
      <c r="AH65" s="716"/>
      <c r="AI65" s="716"/>
      <c r="AJ65" s="716"/>
      <c r="AK65" s="715"/>
      <c r="AL65" s="717"/>
      <c r="AM65" s="717"/>
      <c r="AN65" s="717"/>
      <c r="AO65" s="717"/>
      <c r="AP65" s="1152"/>
      <c r="AQ65" s="1006"/>
      <c r="AR65" s="718"/>
      <c r="AS65" s="718"/>
      <c r="AT65" s="718"/>
      <c r="AU65" s="718"/>
      <c r="AV65" s="718"/>
      <c r="AW65" s="718"/>
      <c r="AX65" s="1152"/>
      <c r="AY65" s="1006"/>
      <c r="AZ65" s="718"/>
      <c r="BA65" s="718"/>
      <c r="BB65" s="718"/>
      <c r="BC65" s="718"/>
      <c r="BD65" s="718"/>
      <c r="BE65" s="718"/>
      <c r="BF65" s="1152"/>
      <c r="BG65" s="1006"/>
      <c r="BH65" s="718"/>
      <c r="BI65" s="718"/>
      <c r="BJ65" s="718"/>
      <c r="BK65" s="718"/>
      <c r="BL65" s="718"/>
      <c r="BM65" s="718"/>
      <c r="BN65" s="1152"/>
      <c r="BO65" s="1006"/>
      <c r="BP65" s="718"/>
      <c r="BQ65" s="718"/>
      <c r="BR65" s="718"/>
      <c r="BS65" s="718"/>
      <c r="BT65" s="718"/>
      <c r="BU65" s="718"/>
    </row>
    <row r="66" spans="1:73" ht="40.15" customHeight="1" thickTop="1" thickBot="1" x14ac:dyDescent="0.3">
      <c r="B66" s="924" t="s">
        <v>2044</v>
      </c>
      <c r="C66" s="938" t="s">
        <v>188</v>
      </c>
      <c r="D66" s="362"/>
      <c r="E66" s="434"/>
      <c r="F66" s="446"/>
      <c r="G66" s="367"/>
      <c r="H66" s="368"/>
      <c r="I66" s="368"/>
      <c r="J66" s="369"/>
      <c r="K66" s="369"/>
      <c r="L66" s="369"/>
      <c r="M66" s="369"/>
      <c r="N66" s="370"/>
      <c r="O66" s="371"/>
      <c r="P66" s="402"/>
      <c r="Q66" s="23"/>
      <c r="R66" s="23"/>
      <c r="S66" s="947"/>
      <c r="T66" s="39"/>
      <c r="U66" s="37"/>
      <c r="V66" s="37"/>
      <c r="W66" s="37"/>
      <c r="X66" s="38"/>
      <c r="Y66" s="927">
        <v>604</v>
      </c>
      <c r="Z66" s="932">
        <f t="shared" ref="Z66:AF83" si="26">+AQ66+AY66+BG66+BO66</f>
        <v>0</v>
      </c>
      <c r="AA66" s="932">
        <f t="shared" si="26"/>
        <v>0</v>
      </c>
      <c r="AB66" s="932">
        <f t="shared" si="26"/>
        <v>0</v>
      </c>
      <c r="AC66" s="932">
        <f t="shared" si="26"/>
        <v>0</v>
      </c>
      <c r="AD66" s="932">
        <f t="shared" si="26"/>
        <v>0</v>
      </c>
      <c r="AE66" s="932">
        <f t="shared" si="26"/>
        <v>0</v>
      </c>
      <c r="AF66" s="932">
        <f t="shared" si="26"/>
        <v>0</v>
      </c>
      <c r="AG66" s="195"/>
      <c r="AH66" s="195"/>
      <c r="AI66" s="195"/>
      <c r="AJ66" s="195"/>
      <c r="AK66" s="245"/>
      <c r="AL66" s="246"/>
      <c r="AM66" s="246"/>
      <c r="AN66" s="246"/>
      <c r="AO66" s="246"/>
      <c r="AP66" s="18"/>
      <c r="AQ66" s="929">
        <f t="shared" ref="AQ66" si="27">SUM(AQ67:AQ86)</f>
        <v>0</v>
      </c>
      <c r="AR66" s="929">
        <f>SUM(AR67:AR86)</f>
        <v>0</v>
      </c>
      <c r="AS66" s="929">
        <f t="shared" ref="AS66:AW66" si="28">SUM(AS67:AS86)</f>
        <v>0</v>
      </c>
      <c r="AT66" s="929">
        <f t="shared" si="28"/>
        <v>0</v>
      </c>
      <c r="AU66" s="929">
        <f t="shared" si="28"/>
        <v>0</v>
      </c>
      <c r="AV66" s="929">
        <f t="shared" si="28"/>
        <v>0</v>
      </c>
      <c r="AW66" s="929">
        <f t="shared" si="28"/>
        <v>0</v>
      </c>
      <c r="AX66" s="18"/>
      <c r="AY66" s="929">
        <f t="shared" ref="AY66" si="29">SUM(AY67:AY86)</f>
        <v>0</v>
      </c>
      <c r="AZ66" s="929">
        <f>SUM(AZ67:AZ86)</f>
        <v>0</v>
      </c>
      <c r="BA66" s="929">
        <f t="shared" ref="BA66:BE66" si="30">SUM(BA67:BA86)</f>
        <v>0</v>
      </c>
      <c r="BB66" s="929">
        <f t="shared" si="30"/>
        <v>0</v>
      </c>
      <c r="BC66" s="929">
        <f t="shared" si="30"/>
        <v>0</v>
      </c>
      <c r="BD66" s="929">
        <f t="shared" si="30"/>
        <v>0</v>
      </c>
      <c r="BE66" s="929">
        <f t="shared" si="30"/>
        <v>0</v>
      </c>
      <c r="BF66" s="18"/>
      <c r="BG66" s="929">
        <f t="shared" ref="BG66" si="31">SUM(BG67:BG86)</f>
        <v>0</v>
      </c>
      <c r="BH66" s="929">
        <f>SUM(BH67:BH86)</f>
        <v>0</v>
      </c>
      <c r="BI66" s="929">
        <f t="shared" ref="BI66:BM66" si="32">SUM(BI67:BI86)</f>
        <v>0</v>
      </c>
      <c r="BJ66" s="929">
        <f t="shared" si="32"/>
        <v>0</v>
      </c>
      <c r="BK66" s="929">
        <f t="shared" si="32"/>
        <v>0</v>
      </c>
      <c r="BL66" s="929">
        <f t="shared" si="32"/>
        <v>0</v>
      </c>
      <c r="BM66" s="929">
        <f t="shared" si="32"/>
        <v>0</v>
      </c>
      <c r="BN66" s="18"/>
      <c r="BO66" s="929">
        <f t="shared" ref="BO66" si="33">SUM(BO67:BO86)</f>
        <v>0</v>
      </c>
      <c r="BP66" s="929">
        <f>SUM(BP67:BP86)</f>
        <v>0</v>
      </c>
      <c r="BQ66" s="929">
        <f t="shared" ref="BQ66:BU66" si="34">SUM(BQ67:BQ86)</f>
        <v>0</v>
      </c>
      <c r="BR66" s="929">
        <f t="shared" si="34"/>
        <v>0</v>
      </c>
      <c r="BS66" s="929">
        <f t="shared" si="34"/>
        <v>0</v>
      </c>
      <c r="BT66" s="929">
        <f t="shared" si="34"/>
        <v>0</v>
      </c>
      <c r="BU66" s="929">
        <f t="shared" si="34"/>
        <v>0</v>
      </c>
    </row>
    <row r="67" spans="1:73" ht="40.15" customHeight="1" thickTop="1" x14ac:dyDescent="0.25">
      <c r="A67" s="151"/>
      <c r="B67" s="24"/>
      <c r="C67" s="1058" t="s">
        <v>2045</v>
      </c>
      <c r="D67" s="1049" t="s">
        <v>2046</v>
      </c>
      <c r="E67" s="1061">
        <v>650</v>
      </c>
      <c r="F67" s="1064">
        <v>410402000</v>
      </c>
      <c r="G67" s="1049" t="s">
        <v>2015</v>
      </c>
      <c r="H67" s="1043" t="s">
        <v>3770</v>
      </c>
      <c r="I67" s="1043" t="s">
        <v>3765</v>
      </c>
      <c r="J67" s="1043">
        <v>41</v>
      </c>
      <c r="K67" s="1049" t="s">
        <v>3766</v>
      </c>
      <c r="L67" s="1043">
        <v>4104</v>
      </c>
      <c r="M67" s="1049" t="s">
        <v>3656</v>
      </c>
      <c r="N67" s="1046">
        <v>2026004540023</v>
      </c>
      <c r="O67" s="1049" t="s">
        <v>3767</v>
      </c>
      <c r="P67" s="1052" t="s">
        <v>2015</v>
      </c>
      <c r="Q67" s="1055">
        <v>2200</v>
      </c>
      <c r="R67" s="1040"/>
      <c r="S67" s="1040"/>
      <c r="T67" s="1022"/>
      <c r="U67" s="1007"/>
      <c r="V67" s="1007"/>
      <c r="W67" s="1007"/>
      <c r="X67" s="1007"/>
      <c r="Y67" s="1007"/>
      <c r="Z67" s="1004">
        <f t="shared" si="26"/>
        <v>0</v>
      </c>
      <c r="AA67" s="1004">
        <f t="shared" ref="AA67:AF79" si="35">SUM(AR67:AR70,AZ67:AZ70,BH67:BH70,BP67:BP70)</f>
        <v>0</v>
      </c>
      <c r="AB67" s="1004">
        <f t="shared" si="35"/>
        <v>0</v>
      </c>
      <c r="AC67" s="1004">
        <f t="shared" si="35"/>
        <v>0</v>
      </c>
      <c r="AD67" s="1004">
        <f t="shared" si="35"/>
        <v>0</v>
      </c>
      <c r="AE67" s="1004">
        <f t="shared" si="35"/>
        <v>0</v>
      </c>
      <c r="AF67" s="1004">
        <f t="shared" si="35"/>
        <v>0</v>
      </c>
      <c r="AG67" s="714"/>
      <c r="AH67" s="593"/>
      <c r="AI67" s="593"/>
      <c r="AJ67" s="593"/>
      <c r="AK67" s="207"/>
      <c r="AL67" s="208"/>
      <c r="AM67" s="208"/>
      <c r="AN67" s="208"/>
      <c r="AO67" s="208"/>
      <c r="AP67" s="1150">
        <f>+U67</f>
        <v>0</v>
      </c>
      <c r="AQ67" s="1004">
        <f>SUM(AR67:AW70)</f>
        <v>0</v>
      </c>
      <c r="AR67" s="299"/>
      <c r="AS67" s="299"/>
      <c r="AT67" s="299"/>
      <c r="AU67" s="299"/>
      <c r="AV67" s="299"/>
      <c r="AW67" s="299"/>
      <c r="AX67" s="1150">
        <f>+V67</f>
        <v>0</v>
      </c>
      <c r="AY67" s="1004">
        <f>SUM(AZ67:BE70)</f>
        <v>0</v>
      </c>
      <c r="AZ67" s="299"/>
      <c r="BA67" s="299"/>
      <c r="BB67" s="299"/>
      <c r="BC67" s="299"/>
      <c r="BD67" s="299"/>
      <c r="BE67" s="299"/>
      <c r="BF67" s="1150">
        <f>+W67</f>
        <v>0</v>
      </c>
      <c r="BG67" s="1004">
        <f>SUM(BH67:BM70)</f>
        <v>0</v>
      </c>
      <c r="BH67" s="299"/>
      <c r="BI67" s="299"/>
      <c r="BJ67" s="299"/>
      <c r="BK67" s="299"/>
      <c r="BL67" s="299"/>
      <c r="BM67" s="299"/>
      <c r="BN67" s="1150">
        <f>+X67</f>
        <v>0</v>
      </c>
      <c r="BO67" s="1004">
        <f>SUM(BP67:BU70)</f>
        <v>0</v>
      </c>
      <c r="BP67" s="299"/>
      <c r="BQ67" s="299"/>
      <c r="BR67" s="299"/>
      <c r="BS67" s="299"/>
      <c r="BT67" s="299"/>
      <c r="BU67" s="299"/>
    </row>
    <row r="68" spans="1:73" ht="40.15" customHeight="1" x14ac:dyDescent="0.25">
      <c r="A68" s="151"/>
      <c r="B68" s="24"/>
      <c r="C68" s="1059"/>
      <c r="D68" s="1050"/>
      <c r="E68" s="1062"/>
      <c r="F68" s="1065"/>
      <c r="G68" s="1050"/>
      <c r="H68" s="1044"/>
      <c r="I68" s="1044"/>
      <c r="J68" s="1044"/>
      <c r="K68" s="1050"/>
      <c r="L68" s="1044"/>
      <c r="M68" s="1050"/>
      <c r="N68" s="1047"/>
      <c r="O68" s="1050"/>
      <c r="P68" s="1053"/>
      <c r="Q68" s="1056"/>
      <c r="R68" s="1041"/>
      <c r="S68" s="1041"/>
      <c r="T68" s="1023"/>
      <c r="U68" s="1008"/>
      <c r="V68" s="1008"/>
      <c r="W68" s="1008"/>
      <c r="X68" s="1008"/>
      <c r="Y68" s="1008"/>
      <c r="Z68" s="1005"/>
      <c r="AA68" s="1005"/>
      <c r="AB68" s="1005"/>
      <c r="AC68" s="1005"/>
      <c r="AD68" s="1005"/>
      <c r="AE68" s="1005"/>
      <c r="AF68" s="1005"/>
      <c r="AG68" s="479"/>
      <c r="AH68" s="592"/>
      <c r="AI68" s="592"/>
      <c r="AJ68" s="592"/>
      <c r="AK68" s="196"/>
      <c r="AL68" s="197"/>
      <c r="AM68" s="197"/>
      <c r="AN68" s="197"/>
      <c r="AO68" s="197"/>
      <c r="AP68" s="1151"/>
      <c r="AQ68" s="1005"/>
      <c r="AR68" s="282"/>
      <c r="AS68" s="282"/>
      <c r="AT68" s="282"/>
      <c r="AU68" s="282"/>
      <c r="AV68" s="282"/>
      <c r="AW68" s="282"/>
      <c r="AX68" s="1151"/>
      <c r="AY68" s="1005"/>
      <c r="AZ68" s="282"/>
      <c r="BA68" s="282"/>
      <c r="BB68" s="282"/>
      <c r="BC68" s="282"/>
      <c r="BD68" s="282"/>
      <c r="BE68" s="282"/>
      <c r="BF68" s="1151"/>
      <c r="BG68" s="1005"/>
      <c r="BH68" s="282"/>
      <c r="BI68" s="282"/>
      <c r="BJ68" s="282"/>
      <c r="BK68" s="282"/>
      <c r="BL68" s="282"/>
      <c r="BM68" s="282"/>
      <c r="BN68" s="1151"/>
      <c r="BO68" s="1005"/>
      <c r="BP68" s="282"/>
      <c r="BQ68" s="282"/>
      <c r="BR68" s="282"/>
      <c r="BS68" s="282"/>
      <c r="BT68" s="282"/>
      <c r="BU68" s="282"/>
    </row>
    <row r="69" spans="1:73" ht="40.15" customHeight="1" x14ac:dyDescent="0.25">
      <c r="A69" s="151"/>
      <c r="B69" s="24"/>
      <c r="C69" s="1059"/>
      <c r="D69" s="1050"/>
      <c r="E69" s="1062"/>
      <c r="F69" s="1065"/>
      <c r="G69" s="1050"/>
      <c r="H69" s="1044"/>
      <c r="I69" s="1044"/>
      <c r="J69" s="1044"/>
      <c r="K69" s="1050"/>
      <c r="L69" s="1044"/>
      <c r="M69" s="1050"/>
      <c r="N69" s="1047"/>
      <c r="O69" s="1050"/>
      <c r="P69" s="1053"/>
      <c r="Q69" s="1056"/>
      <c r="R69" s="1041"/>
      <c r="S69" s="1041"/>
      <c r="T69" s="1023"/>
      <c r="U69" s="1008"/>
      <c r="V69" s="1008"/>
      <c r="W69" s="1008"/>
      <c r="X69" s="1008"/>
      <c r="Y69" s="1008"/>
      <c r="Z69" s="1005"/>
      <c r="AA69" s="1005"/>
      <c r="AB69" s="1005"/>
      <c r="AC69" s="1005"/>
      <c r="AD69" s="1005"/>
      <c r="AE69" s="1005"/>
      <c r="AF69" s="1005"/>
      <c r="AG69" s="196"/>
      <c r="AH69" s="592"/>
      <c r="AI69" s="592"/>
      <c r="AJ69" s="592"/>
      <c r="AK69" s="196"/>
      <c r="AL69" s="197"/>
      <c r="AM69" s="197"/>
      <c r="AN69" s="197"/>
      <c r="AO69" s="197"/>
      <c r="AP69" s="1151"/>
      <c r="AQ69" s="1005"/>
      <c r="AR69" s="282"/>
      <c r="AS69" s="282"/>
      <c r="AT69" s="282"/>
      <c r="AU69" s="282"/>
      <c r="AV69" s="282"/>
      <c r="AW69" s="282"/>
      <c r="AX69" s="1151"/>
      <c r="AY69" s="1005"/>
      <c r="AZ69" s="282"/>
      <c r="BA69" s="282"/>
      <c r="BB69" s="282"/>
      <c r="BC69" s="282"/>
      <c r="BD69" s="282"/>
      <c r="BE69" s="282"/>
      <c r="BF69" s="1151"/>
      <c r="BG69" s="1005"/>
      <c r="BH69" s="282"/>
      <c r="BI69" s="282"/>
      <c r="BJ69" s="282"/>
      <c r="BK69" s="282"/>
      <c r="BL69" s="282"/>
      <c r="BM69" s="282"/>
      <c r="BN69" s="1151"/>
      <c r="BO69" s="1005"/>
      <c r="BP69" s="282"/>
      <c r="BQ69" s="282"/>
      <c r="BR69" s="282"/>
      <c r="BS69" s="282"/>
      <c r="BT69" s="282"/>
      <c r="BU69" s="282"/>
    </row>
    <row r="70" spans="1:73" ht="40.15" customHeight="1" thickBot="1" x14ac:dyDescent="0.3">
      <c r="A70" s="151"/>
      <c r="B70" s="24"/>
      <c r="C70" s="1060"/>
      <c r="D70" s="1051"/>
      <c r="E70" s="1063"/>
      <c r="F70" s="1066"/>
      <c r="G70" s="1051"/>
      <c r="H70" s="1045"/>
      <c r="I70" s="1045"/>
      <c r="J70" s="1045"/>
      <c r="K70" s="1051"/>
      <c r="L70" s="1045"/>
      <c r="M70" s="1051"/>
      <c r="N70" s="1048"/>
      <c r="O70" s="1051"/>
      <c r="P70" s="1054"/>
      <c r="Q70" s="1057"/>
      <c r="R70" s="1042"/>
      <c r="S70" s="1042"/>
      <c r="T70" s="1024"/>
      <c r="U70" s="1009"/>
      <c r="V70" s="1009"/>
      <c r="W70" s="1009"/>
      <c r="X70" s="1009"/>
      <c r="Y70" s="1009"/>
      <c r="Z70" s="1006"/>
      <c r="AA70" s="1006"/>
      <c r="AB70" s="1006"/>
      <c r="AC70" s="1006"/>
      <c r="AD70" s="1006"/>
      <c r="AE70" s="1006"/>
      <c r="AF70" s="1006"/>
      <c r="AG70" s="715"/>
      <c r="AH70" s="716"/>
      <c r="AI70" s="716"/>
      <c r="AJ70" s="716"/>
      <c r="AK70" s="715"/>
      <c r="AL70" s="717"/>
      <c r="AM70" s="717"/>
      <c r="AN70" s="717"/>
      <c r="AO70" s="717"/>
      <c r="AP70" s="1152"/>
      <c r="AQ70" s="1006"/>
      <c r="AR70" s="718"/>
      <c r="AS70" s="718"/>
      <c r="AT70" s="718"/>
      <c r="AU70" s="718"/>
      <c r="AV70" s="718"/>
      <c r="AW70" s="718"/>
      <c r="AX70" s="1152"/>
      <c r="AY70" s="1006"/>
      <c r="AZ70" s="718"/>
      <c r="BA70" s="718"/>
      <c r="BB70" s="718"/>
      <c r="BC70" s="718"/>
      <c r="BD70" s="718"/>
      <c r="BE70" s="718"/>
      <c r="BF70" s="1152"/>
      <c r="BG70" s="1006"/>
      <c r="BH70" s="718"/>
      <c r="BI70" s="718"/>
      <c r="BJ70" s="718"/>
      <c r="BK70" s="718"/>
      <c r="BL70" s="718"/>
      <c r="BM70" s="718"/>
      <c r="BN70" s="1152"/>
      <c r="BO70" s="1006"/>
      <c r="BP70" s="718"/>
      <c r="BQ70" s="718"/>
      <c r="BR70" s="718"/>
      <c r="BS70" s="718"/>
      <c r="BT70" s="718"/>
      <c r="BU70" s="718"/>
    </row>
    <row r="71" spans="1:73" ht="40.15" customHeight="1" thickTop="1" x14ac:dyDescent="0.25">
      <c r="A71" s="151"/>
      <c r="B71" s="24"/>
      <c r="C71" s="1058" t="s">
        <v>2047</v>
      </c>
      <c r="D71" s="1049" t="s">
        <v>2048</v>
      </c>
      <c r="E71" s="1061">
        <v>651</v>
      </c>
      <c r="F71" s="1064">
        <v>410402000</v>
      </c>
      <c r="G71" s="1049" t="s">
        <v>2015</v>
      </c>
      <c r="H71" s="1043" t="s">
        <v>3109</v>
      </c>
      <c r="I71" s="1043" t="s">
        <v>3765</v>
      </c>
      <c r="J71" s="1043">
        <v>41</v>
      </c>
      <c r="K71" s="1049" t="s">
        <v>3766</v>
      </c>
      <c r="L71" s="1043">
        <v>4104</v>
      </c>
      <c r="M71" s="1049" t="s">
        <v>3656</v>
      </c>
      <c r="N71" s="1046">
        <v>2026004540023</v>
      </c>
      <c r="O71" s="1049" t="s">
        <v>3767</v>
      </c>
      <c r="P71" s="1052" t="s">
        <v>2015</v>
      </c>
      <c r="Q71" s="1055">
        <v>500</v>
      </c>
      <c r="R71" s="1040"/>
      <c r="S71" s="1040"/>
      <c r="T71" s="1022"/>
      <c r="U71" s="1007"/>
      <c r="V71" s="1007"/>
      <c r="W71" s="1007"/>
      <c r="X71" s="1007"/>
      <c r="Y71" s="1007"/>
      <c r="Z71" s="1004">
        <f t="shared" si="26"/>
        <v>0</v>
      </c>
      <c r="AA71" s="1004">
        <f t="shared" si="35"/>
        <v>0</v>
      </c>
      <c r="AB71" s="1004">
        <f t="shared" si="35"/>
        <v>0</v>
      </c>
      <c r="AC71" s="1004">
        <f t="shared" si="35"/>
        <v>0</v>
      </c>
      <c r="AD71" s="1004">
        <f t="shared" si="35"/>
        <v>0</v>
      </c>
      <c r="AE71" s="1004">
        <f t="shared" si="35"/>
        <v>0</v>
      </c>
      <c r="AF71" s="1004">
        <f t="shared" si="35"/>
        <v>0</v>
      </c>
      <c r="AG71" s="714"/>
      <c r="AH71" s="593"/>
      <c r="AI71" s="593"/>
      <c r="AJ71" s="593"/>
      <c r="AK71" s="207"/>
      <c r="AL71" s="208"/>
      <c r="AM71" s="208"/>
      <c r="AN71" s="208"/>
      <c r="AO71" s="208"/>
      <c r="AP71" s="1150">
        <f>+U71</f>
        <v>0</v>
      </c>
      <c r="AQ71" s="1004">
        <f>SUM(AR71:AW74)</f>
        <v>0</v>
      </c>
      <c r="AR71" s="299"/>
      <c r="AS71" s="299"/>
      <c r="AT71" s="299"/>
      <c r="AU71" s="299"/>
      <c r="AV71" s="299"/>
      <c r="AW71" s="299"/>
      <c r="AX71" s="1150">
        <f>+V71</f>
        <v>0</v>
      </c>
      <c r="AY71" s="1004">
        <f>SUM(AZ71:BE74)</f>
        <v>0</v>
      </c>
      <c r="AZ71" s="299"/>
      <c r="BA71" s="299"/>
      <c r="BB71" s="299"/>
      <c r="BC71" s="299"/>
      <c r="BD71" s="299"/>
      <c r="BE71" s="299"/>
      <c r="BF71" s="1150">
        <f>+W71</f>
        <v>0</v>
      </c>
      <c r="BG71" s="1004">
        <f>SUM(BH71:BM74)</f>
        <v>0</v>
      </c>
      <c r="BH71" s="299"/>
      <c r="BI71" s="299"/>
      <c r="BJ71" s="299"/>
      <c r="BK71" s="299"/>
      <c r="BL71" s="299"/>
      <c r="BM71" s="299"/>
      <c r="BN71" s="1150">
        <f>+X71</f>
        <v>0</v>
      </c>
      <c r="BO71" s="1004">
        <f>SUM(BP71:BU74)</f>
        <v>0</v>
      </c>
      <c r="BP71" s="299"/>
      <c r="BQ71" s="299"/>
      <c r="BR71" s="299"/>
      <c r="BS71" s="299"/>
      <c r="BT71" s="299"/>
      <c r="BU71" s="299"/>
    </row>
    <row r="72" spans="1:73" ht="40.15" customHeight="1" x14ac:dyDescent="0.25">
      <c r="A72" s="151"/>
      <c r="B72" s="24"/>
      <c r="C72" s="1059"/>
      <c r="D72" s="1050"/>
      <c r="E72" s="1062"/>
      <c r="F72" s="1065"/>
      <c r="G72" s="1050"/>
      <c r="H72" s="1044"/>
      <c r="I72" s="1044"/>
      <c r="J72" s="1044"/>
      <c r="K72" s="1050"/>
      <c r="L72" s="1044"/>
      <c r="M72" s="1050"/>
      <c r="N72" s="1047"/>
      <c r="O72" s="1050"/>
      <c r="P72" s="1053"/>
      <c r="Q72" s="1056"/>
      <c r="R72" s="1041"/>
      <c r="S72" s="1041"/>
      <c r="T72" s="1023"/>
      <c r="U72" s="1008"/>
      <c r="V72" s="1008"/>
      <c r="W72" s="1008"/>
      <c r="X72" s="1008"/>
      <c r="Y72" s="1008"/>
      <c r="Z72" s="1005"/>
      <c r="AA72" s="1005"/>
      <c r="AB72" s="1005"/>
      <c r="AC72" s="1005"/>
      <c r="AD72" s="1005"/>
      <c r="AE72" s="1005"/>
      <c r="AF72" s="1005"/>
      <c r="AG72" s="479"/>
      <c r="AH72" s="592"/>
      <c r="AI72" s="592"/>
      <c r="AJ72" s="592"/>
      <c r="AK72" s="196"/>
      <c r="AL72" s="197"/>
      <c r="AM72" s="197"/>
      <c r="AN72" s="197"/>
      <c r="AO72" s="197"/>
      <c r="AP72" s="1151"/>
      <c r="AQ72" s="1005"/>
      <c r="AR72" s="282"/>
      <c r="AS72" s="282"/>
      <c r="AT72" s="282"/>
      <c r="AU72" s="282"/>
      <c r="AV72" s="282"/>
      <c r="AW72" s="282"/>
      <c r="AX72" s="1151"/>
      <c r="AY72" s="1005"/>
      <c r="AZ72" s="282"/>
      <c r="BA72" s="282"/>
      <c r="BB72" s="282"/>
      <c r="BC72" s="282"/>
      <c r="BD72" s="282"/>
      <c r="BE72" s="282"/>
      <c r="BF72" s="1151"/>
      <c r="BG72" s="1005"/>
      <c r="BH72" s="282"/>
      <c r="BI72" s="282"/>
      <c r="BJ72" s="282"/>
      <c r="BK72" s="282"/>
      <c r="BL72" s="282"/>
      <c r="BM72" s="282"/>
      <c r="BN72" s="1151"/>
      <c r="BO72" s="1005"/>
      <c r="BP72" s="282"/>
      <c r="BQ72" s="282"/>
      <c r="BR72" s="282"/>
      <c r="BS72" s="282"/>
      <c r="BT72" s="282"/>
      <c r="BU72" s="282"/>
    </row>
    <row r="73" spans="1:73" ht="40.15" customHeight="1" x14ac:dyDescent="0.25">
      <c r="A73" s="151"/>
      <c r="B73" s="24"/>
      <c r="C73" s="1059"/>
      <c r="D73" s="1050"/>
      <c r="E73" s="1062"/>
      <c r="F73" s="1065"/>
      <c r="G73" s="1050"/>
      <c r="H73" s="1044"/>
      <c r="I73" s="1044"/>
      <c r="J73" s="1044"/>
      <c r="K73" s="1050"/>
      <c r="L73" s="1044"/>
      <c r="M73" s="1050"/>
      <c r="N73" s="1047"/>
      <c r="O73" s="1050"/>
      <c r="P73" s="1053"/>
      <c r="Q73" s="1056"/>
      <c r="R73" s="1041"/>
      <c r="S73" s="1041"/>
      <c r="T73" s="1023"/>
      <c r="U73" s="1008"/>
      <c r="V73" s="1008"/>
      <c r="W73" s="1008"/>
      <c r="X73" s="1008"/>
      <c r="Y73" s="1008"/>
      <c r="Z73" s="1005"/>
      <c r="AA73" s="1005"/>
      <c r="AB73" s="1005"/>
      <c r="AC73" s="1005"/>
      <c r="AD73" s="1005"/>
      <c r="AE73" s="1005"/>
      <c r="AF73" s="1005"/>
      <c r="AG73" s="196"/>
      <c r="AH73" s="592"/>
      <c r="AI73" s="592"/>
      <c r="AJ73" s="592"/>
      <c r="AK73" s="196"/>
      <c r="AL73" s="197"/>
      <c r="AM73" s="197"/>
      <c r="AN73" s="197"/>
      <c r="AO73" s="197"/>
      <c r="AP73" s="1151"/>
      <c r="AQ73" s="1005"/>
      <c r="AR73" s="282"/>
      <c r="AS73" s="282"/>
      <c r="AT73" s="282"/>
      <c r="AU73" s="282"/>
      <c r="AV73" s="282"/>
      <c r="AW73" s="282"/>
      <c r="AX73" s="1151"/>
      <c r="AY73" s="1005"/>
      <c r="AZ73" s="282"/>
      <c r="BA73" s="282"/>
      <c r="BB73" s="282"/>
      <c r="BC73" s="282"/>
      <c r="BD73" s="282"/>
      <c r="BE73" s="282"/>
      <c r="BF73" s="1151"/>
      <c r="BG73" s="1005"/>
      <c r="BH73" s="282"/>
      <c r="BI73" s="282"/>
      <c r="BJ73" s="282"/>
      <c r="BK73" s="282"/>
      <c r="BL73" s="282"/>
      <c r="BM73" s="282"/>
      <c r="BN73" s="1151"/>
      <c r="BO73" s="1005"/>
      <c r="BP73" s="282"/>
      <c r="BQ73" s="282"/>
      <c r="BR73" s="282"/>
      <c r="BS73" s="282"/>
      <c r="BT73" s="282"/>
      <c r="BU73" s="282"/>
    </row>
    <row r="74" spans="1:73" ht="40.15" customHeight="1" thickBot="1" x14ac:dyDescent="0.3">
      <c r="A74" s="151"/>
      <c r="B74" s="24"/>
      <c r="C74" s="1060"/>
      <c r="D74" s="1051"/>
      <c r="E74" s="1063"/>
      <c r="F74" s="1066"/>
      <c r="G74" s="1051"/>
      <c r="H74" s="1045"/>
      <c r="I74" s="1045"/>
      <c r="J74" s="1045"/>
      <c r="K74" s="1051"/>
      <c r="L74" s="1045"/>
      <c r="M74" s="1051"/>
      <c r="N74" s="1048"/>
      <c r="O74" s="1051"/>
      <c r="P74" s="1054"/>
      <c r="Q74" s="1057"/>
      <c r="R74" s="1042"/>
      <c r="S74" s="1042"/>
      <c r="T74" s="1024"/>
      <c r="U74" s="1009"/>
      <c r="V74" s="1009"/>
      <c r="W74" s="1009"/>
      <c r="X74" s="1009"/>
      <c r="Y74" s="1009"/>
      <c r="Z74" s="1006"/>
      <c r="AA74" s="1006"/>
      <c r="AB74" s="1006"/>
      <c r="AC74" s="1006"/>
      <c r="AD74" s="1006"/>
      <c r="AE74" s="1006"/>
      <c r="AF74" s="1006"/>
      <c r="AG74" s="715"/>
      <c r="AH74" s="716"/>
      <c r="AI74" s="716"/>
      <c r="AJ74" s="716"/>
      <c r="AK74" s="715"/>
      <c r="AL74" s="717"/>
      <c r="AM74" s="717"/>
      <c r="AN74" s="717"/>
      <c r="AO74" s="717"/>
      <c r="AP74" s="1152"/>
      <c r="AQ74" s="1006"/>
      <c r="AR74" s="718"/>
      <c r="AS74" s="718"/>
      <c r="AT74" s="718"/>
      <c r="AU74" s="718"/>
      <c r="AV74" s="718"/>
      <c r="AW74" s="718"/>
      <c r="AX74" s="1152"/>
      <c r="AY74" s="1006"/>
      <c r="AZ74" s="718"/>
      <c r="BA74" s="718"/>
      <c r="BB74" s="718"/>
      <c r="BC74" s="718"/>
      <c r="BD74" s="718"/>
      <c r="BE74" s="718"/>
      <c r="BF74" s="1152"/>
      <c r="BG74" s="1006"/>
      <c r="BH74" s="718"/>
      <c r="BI74" s="718"/>
      <c r="BJ74" s="718"/>
      <c r="BK74" s="718"/>
      <c r="BL74" s="718"/>
      <c r="BM74" s="718"/>
      <c r="BN74" s="1152"/>
      <c r="BO74" s="1006"/>
      <c r="BP74" s="718"/>
      <c r="BQ74" s="718"/>
      <c r="BR74" s="718"/>
      <c r="BS74" s="718"/>
      <c r="BT74" s="718"/>
      <c r="BU74" s="718"/>
    </row>
    <row r="75" spans="1:73" ht="40.15" customHeight="1" thickTop="1" x14ac:dyDescent="0.25">
      <c r="A75" s="151"/>
      <c r="B75" s="24"/>
      <c r="C75" s="1058" t="s">
        <v>2049</v>
      </c>
      <c r="D75" s="1049" t="s">
        <v>2050</v>
      </c>
      <c r="E75" s="1061">
        <v>652</v>
      </c>
      <c r="F75" s="1064">
        <v>410402000</v>
      </c>
      <c r="G75" s="1049" t="s">
        <v>2015</v>
      </c>
      <c r="H75" s="1043" t="s">
        <v>2988</v>
      </c>
      <c r="I75" s="1043" t="s">
        <v>3765</v>
      </c>
      <c r="J75" s="1043">
        <v>41</v>
      </c>
      <c r="K75" s="1049" t="s">
        <v>3766</v>
      </c>
      <c r="L75" s="1043">
        <v>4104</v>
      </c>
      <c r="M75" s="1049" t="s">
        <v>3656</v>
      </c>
      <c r="N75" s="1046">
        <v>2026004540023</v>
      </c>
      <c r="O75" s="1049" t="s">
        <v>3767</v>
      </c>
      <c r="P75" s="1052" t="s">
        <v>2015</v>
      </c>
      <c r="Q75" s="1055">
        <v>1000</v>
      </c>
      <c r="R75" s="1040"/>
      <c r="S75" s="1040"/>
      <c r="T75" s="1022"/>
      <c r="U75" s="1007"/>
      <c r="V75" s="1007"/>
      <c r="W75" s="1007"/>
      <c r="X75" s="1007"/>
      <c r="Y75" s="1007"/>
      <c r="Z75" s="1004">
        <f t="shared" si="26"/>
        <v>0</v>
      </c>
      <c r="AA75" s="1004">
        <f t="shared" si="35"/>
        <v>0</v>
      </c>
      <c r="AB75" s="1004">
        <f t="shared" si="35"/>
        <v>0</v>
      </c>
      <c r="AC75" s="1004">
        <f t="shared" si="35"/>
        <v>0</v>
      </c>
      <c r="AD75" s="1004">
        <f t="shared" si="35"/>
        <v>0</v>
      </c>
      <c r="AE75" s="1004">
        <f t="shared" si="35"/>
        <v>0</v>
      </c>
      <c r="AF75" s="1004">
        <f t="shared" si="35"/>
        <v>0</v>
      </c>
      <c r="AG75" s="714"/>
      <c r="AH75" s="593"/>
      <c r="AI75" s="593"/>
      <c r="AJ75" s="593"/>
      <c r="AK75" s="207"/>
      <c r="AL75" s="208"/>
      <c r="AM75" s="208"/>
      <c r="AN75" s="208"/>
      <c r="AO75" s="208"/>
      <c r="AP75" s="1150">
        <f>+U75</f>
        <v>0</v>
      </c>
      <c r="AQ75" s="1004">
        <f>SUM(AR75:AW78)</f>
        <v>0</v>
      </c>
      <c r="AR75" s="299"/>
      <c r="AS75" s="299"/>
      <c r="AT75" s="299"/>
      <c r="AU75" s="299"/>
      <c r="AV75" s="299"/>
      <c r="AW75" s="299"/>
      <c r="AX75" s="1150">
        <f>+V75</f>
        <v>0</v>
      </c>
      <c r="AY75" s="1004">
        <f>SUM(AZ75:BE78)</f>
        <v>0</v>
      </c>
      <c r="AZ75" s="299"/>
      <c r="BA75" s="299"/>
      <c r="BB75" s="299"/>
      <c r="BC75" s="299"/>
      <c r="BD75" s="299"/>
      <c r="BE75" s="299"/>
      <c r="BF75" s="1150">
        <f>+W75</f>
        <v>0</v>
      </c>
      <c r="BG75" s="1004">
        <f>SUM(BH75:BM78)</f>
        <v>0</v>
      </c>
      <c r="BH75" s="299"/>
      <c r="BI75" s="299"/>
      <c r="BJ75" s="299"/>
      <c r="BK75" s="299"/>
      <c r="BL75" s="299"/>
      <c r="BM75" s="299"/>
      <c r="BN75" s="1150">
        <f>+X75</f>
        <v>0</v>
      </c>
      <c r="BO75" s="1004">
        <f>SUM(BP75:BU78)</f>
        <v>0</v>
      </c>
      <c r="BP75" s="299"/>
      <c r="BQ75" s="299"/>
      <c r="BR75" s="299"/>
      <c r="BS75" s="299"/>
      <c r="BT75" s="299"/>
      <c r="BU75" s="299"/>
    </row>
    <row r="76" spans="1:73" ht="40.15" customHeight="1" x14ac:dyDescent="0.25">
      <c r="A76" s="151"/>
      <c r="B76" s="24"/>
      <c r="C76" s="1059"/>
      <c r="D76" s="1050"/>
      <c r="E76" s="1062"/>
      <c r="F76" s="1065"/>
      <c r="G76" s="1050"/>
      <c r="H76" s="1044"/>
      <c r="I76" s="1044"/>
      <c r="J76" s="1044"/>
      <c r="K76" s="1050"/>
      <c r="L76" s="1044"/>
      <c r="M76" s="1050"/>
      <c r="N76" s="1047"/>
      <c r="O76" s="1050"/>
      <c r="P76" s="1053"/>
      <c r="Q76" s="1056"/>
      <c r="R76" s="1041"/>
      <c r="S76" s="1041"/>
      <c r="T76" s="1023"/>
      <c r="U76" s="1008"/>
      <c r="V76" s="1008"/>
      <c r="W76" s="1008"/>
      <c r="X76" s="1008"/>
      <c r="Y76" s="1008"/>
      <c r="Z76" s="1005"/>
      <c r="AA76" s="1005"/>
      <c r="AB76" s="1005"/>
      <c r="AC76" s="1005"/>
      <c r="AD76" s="1005"/>
      <c r="AE76" s="1005"/>
      <c r="AF76" s="1005"/>
      <c r="AG76" s="479"/>
      <c r="AH76" s="592"/>
      <c r="AI76" s="592"/>
      <c r="AJ76" s="592"/>
      <c r="AK76" s="196"/>
      <c r="AL76" s="197"/>
      <c r="AM76" s="197"/>
      <c r="AN76" s="197"/>
      <c r="AO76" s="197"/>
      <c r="AP76" s="1151"/>
      <c r="AQ76" s="1005"/>
      <c r="AR76" s="282"/>
      <c r="AS76" s="282"/>
      <c r="AT76" s="282"/>
      <c r="AU76" s="282"/>
      <c r="AV76" s="282"/>
      <c r="AW76" s="282"/>
      <c r="AX76" s="1151"/>
      <c r="AY76" s="1005"/>
      <c r="AZ76" s="282"/>
      <c r="BA76" s="282"/>
      <c r="BB76" s="282"/>
      <c r="BC76" s="282"/>
      <c r="BD76" s="282"/>
      <c r="BE76" s="282"/>
      <c r="BF76" s="1151"/>
      <c r="BG76" s="1005"/>
      <c r="BH76" s="282"/>
      <c r="BI76" s="282"/>
      <c r="BJ76" s="282"/>
      <c r="BK76" s="282"/>
      <c r="BL76" s="282"/>
      <c r="BM76" s="282"/>
      <c r="BN76" s="1151"/>
      <c r="BO76" s="1005"/>
      <c r="BP76" s="282"/>
      <c r="BQ76" s="282"/>
      <c r="BR76" s="282"/>
      <c r="BS76" s="282"/>
      <c r="BT76" s="282"/>
      <c r="BU76" s="282"/>
    </row>
    <row r="77" spans="1:73" ht="40.15" customHeight="1" x14ac:dyDescent="0.25">
      <c r="A77" s="151"/>
      <c r="B77" s="24"/>
      <c r="C77" s="1059"/>
      <c r="D77" s="1050"/>
      <c r="E77" s="1062"/>
      <c r="F77" s="1065"/>
      <c r="G77" s="1050"/>
      <c r="H77" s="1044"/>
      <c r="I77" s="1044"/>
      <c r="J77" s="1044"/>
      <c r="K77" s="1050"/>
      <c r="L77" s="1044"/>
      <c r="M77" s="1050"/>
      <c r="N77" s="1047"/>
      <c r="O77" s="1050"/>
      <c r="P77" s="1053"/>
      <c r="Q77" s="1056"/>
      <c r="R77" s="1041"/>
      <c r="S77" s="1041"/>
      <c r="T77" s="1023"/>
      <c r="U77" s="1008"/>
      <c r="V77" s="1008"/>
      <c r="W77" s="1008"/>
      <c r="X77" s="1008"/>
      <c r="Y77" s="1008"/>
      <c r="Z77" s="1005"/>
      <c r="AA77" s="1005"/>
      <c r="AB77" s="1005"/>
      <c r="AC77" s="1005"/>
      <c r="AD77" s="1005"/>
      <c r="AE77" s="1005"/>
      <c r="AF77" s="1005"/>
      <c r="AG77" s="196"/>
      <c r="AH77" s="592"/>
      <c r="AI77" s="592"/>
      <c r="AJ77" s="592"/>
      <c r="AK77" s="196"/>
      <c r="AL77" s="197"/>
      <c r="AM77" s="197"/>
      <c r="AN77" s="197"/>
      <c r="AO77" s="197"/>
      <c r="AP77" s="1151"/>
      <c r="AQ77" s="1005"/>
      <c r="AR77" s="282"/>
      <c r="AS77" s="282"/>
      <c r="AT77" s="282"/>
      <c r="AU77" s="282"/>
      <c r="AV77" s="282"/>
      <c r="AW77" s="282"/>
      <c r="AX77" s="1151"/>
      <c r="AY77" s="1005"/>
      <c r="AZ77" s="282"/>
      <c r="BA77" s="282"/>
      <c r="BB77" s="282"/>
      <c r="BC77" s="282"/>
      <c r="BD77" s="282"/>
      <c r="BE77" s="282"/>
      <c r="BF77" s="1151"/>
      <c r="BG77" s="1005"/>
      <c r="BH77" s="282"/>
      <c r="BI77" s="282"/>
      <c r="BJ77" s="282"/>
      <c r="BK77" s="282"/>
      <c r="BL77" s="282"/>
      <c r="BM77" s="282"/>
      <c r="BN77" s="1151"/>
      <c r="BO77" s="1005"/>
      <c r="BP77" s="282"/>
      <c r="BQ77" s="282"/>
      <c r="BR77" s="282"/>
      <c r="BS77" s="282"/>
      <c r="BT77" s="282"/>
      <c r="BU77" s="282"/>
    </row>
    <row r="78" spans="1:73" ht="40.15" customHeight="1" thickBot="1" x14ac:dyDescent="0.3">
      <c r="A78" s="151"/>
      <c r="B78" s="24"/>
      <c r="C78" s="1060"/>
      <c r="D78" s="1051"/>
      <c r="E78" s="1063"/>
      <c r="F78" s="1066"/>
      <c r="G78" s="1051"/>
      <c r="H78" s="1045"/>
      <c r="I78" s="1045"/>
      <c r="J78" s="1045"/>
      <c r="K78" s="1051"/>
      <c r="L78" s="1045"/>
      <c r="M78" s="1051"/>
      <c r="N78" s="1048"/>
      <c r="O78" s="1051"/>
      <c r="P78" s="1054"/>
      <c r="Q78" s="1057"/>
      <c r="R78" s="1042"/>
      <c r="S78" s="1042"/>
      <c r="T78" s="1024"/>
      <c r="U78" s="1009"/>
      <c r="V78" s="1009"/>
      <c r="W78" s="1009"/>
      <c r="X78" s="1009"/>
      <c r="Y78" s="1009"/>
      <c r="Z78" s="1006"/>
      <c r="AA78" s="1006"/>
      <c r="AB78" s="1006"/>
      <c r="AC78" s="1006"/>
      <c r="AD78" s="1006"/>
      <c r="AE78" s="1006"/>
      <c r="AF78" s="1006"/>
      <c r="AG78" s="715"/>
      <c r="AH78" s="716"/>
      <c r="AI78" s="716"/>
      <c r="AJ78" s="716"/>
      <c r="AK78" s="715"/>
      <c r="AL78" s="717"/>
      <c r="AM78" s="717"/>
      <c r="AN78" s="717"/>
      <c r="AO78" s="717"/>
      <c r="AP78" s="1152"/>
      <c r="AQ78" s="1006"/>
      <c r="AR78" s="718"/>
      <c r="AS78" s="718"/>
      <c r="AT78" s="718"/>
      <c r="AU78" s="718"/>
      <c r="AV78" s="718"/>
      <c r="AW78" s="718"/>
      <c r="AX78" s="1152"/>
      <c r="AY78" s="1006"/>
      <c r="AZ78" s="718"/>
      <c r="BA78" s="718"/>
      <c r="BB78" s="718"/>
      <c r="BC78" s="718"/>
      <c r="BD78" s="718"/>
      <c r="BE78" s="718"/>
      <c r="BF78" s="1152"/>
      <c r="BG78" s="1006"/>
      <c r="BH78" s="718"/>
      <c r="BI78" s="718"/>
      <c r="BJ78" s="718"/>
      <c r="BK78" s="718"/>
      <c r="BL78" s="718"/>
      <c r="BM78" s="718"/>
      <c r="BN78" s="1152"/>
      <c r="BO78" s="1006"/>
      <c r="BP78" s="718"/>
      <c r="BQ78" s="718"/>
      <c r="BR78" s="718"/>
      <c r="BS78" s="718"/>
      <c r="BT78" s="718"/>
      <c r="BU78" s="718"/>
    </row>
    <row r="79" spans="1:73" ht="40.15" customHeight="1" thickTop="1" x14ac:dyDescent="0.25">
      <c r="A79" s="151"/>
      <c r="B79" s="24"/>
      <c r="C79" s="1058" t="s">
        <v>2051</v>
      </c>
      <c r="D79" s="1049" t="s">
        <v>2052</v>
      </c>
      <c r="E79" s="1061">
        <v>653</v>
      </c>
      <c r="F79" s="1064">
        <v>410402000</v>
      </c>
      <c r="G79" s="1049" t="s">
        <v>2015</v>
      </c>
      <c r="H79" s="1043" t="s">
        <v>2954</v>
      </c>
      <c r="I79" s="1043" t="s">
        <v>3765</v>
      </c>
      <c r="J79" s="1043">
        <v>41</v>
      </c>
      <c r="K79" s="1049" t="s">
        <v>3766</v>
      </c>
      <c r="L79" s="1043">
        <v>4104</v>
      </c>
      <c r="M79" s="1049" t="s">
        <v>3656</v>
      </c>
      <c r="N79" s="1046">
        <v>2026004540023</v>
      </c>
      <c r="O79" s="1049" t="s">
        <v>3767</v>
      </c>
      <c r="P79" s="1052" t="s">
        <v>2015</v>
      </c>
      <c r="Q79" s="1055">
        <v>200</v>
      </c>
      <c r="R79" s="1040"/>
      <c r="S79" s="1040"/>
      <c r="T79" s="1022"/>
      <c r="U79" s="1007"/>
      <c r="V79" s="1007"/>
      <c r="W79" s="1007"/>
      <c r="X79" s="1007"/>
      <c r="Y79" s="1007"/>
      <c r="Z79" s="1004">
        <f t="shared" si="26"/>
        <v>0</v>
      </c>
      <c r="AA79" s="1004">
        <f t="shared" si="35"/>
        <v>0</v>
      </c>
      <c r="AB79" s="1004">
        <f t="shared" si="35"/>
        <v>0</v>
      </c>
      <c r="AC79" s="1004">
        <f t="shared" si="35"/>
        <v>0</v>
      </c>
      <c r="AD79" s="1004">
        <f t="shared" si="35"/>
        <v>0</v>
      </c>
      <c r="AE79" s="1004">
        <f t="shared" si="35"/>
        <v>0</v>
      </c>
      <c r="AF79" s="1004">
        <f t="shared" si="35"/>
        <v>0</v>
      </c>
      <c r="AG79" s="714"/>
      <c r="AH79" s="593"/>
      <c r="AI79" s="593"/>
      <c r="AJ79" s="593"/>
      <c r="AK79" s="207"/>
      <c r="AL79" s="208"/>
      <c r="AM79" s="208"/>
      <c r="AN79" s="208"/>
      <c r="AO79" s="208"/>
      <c r="AP79" s="1150">
        <f>+U79</f>
        <v>0</v>
      </c>
      <c r="AQ79" s="1004">
        <f>SUM(AR79:AW82)</f>
        <v>0</v>
      </c>
      <c r="AR79" s="299"/>
      <c r="AS79" s="299"/>
      <c r="AT79" s="299"/>
      <c r="AU79" s="299"/>
      <c r="AV79" s="299"/>
      <c r="AW79" s="299"/>
      <c r="AX79" s="1150">
        <f>+V79</f>
        <v>0</v>
      </c>
      <c r="AY79" s="1004">
        <f>SUM(AZ79:BE82)</f>
        <v>0</v>
      </c>
      <c r="AZ79" s="299"/>
      <c r="BA79" s="299"/>
      <c r="BB79" s="299"/>
      <c r="BC79" s="299"/>
      <c r="BD79" s="299"/>
      <c r="BE79" s="299"/>
      <c r="BF79" s="1150">
        <f>+W79</f>
        <v>0</v>
      </c>
      <c r="BG79" s="1004">
        <f>SUM(BH79:BM82)</f>
        <v>0</v>
      </c>
      <c r="BH79" s="299"/>
      <c r="BI79" s="299"/>
      <c r="BJ79" s="299"/>
      <c r="BK79" s="299"/>
      <c r="BL79" s="299"/>
      <c r="BM79" s="299"/>
      <c r="BN79" s="1150">
        <f>+X79</f>
        <v>0</v>
      </c>
      <c r="BO79" s="1004">
        <f>SUM(BP79:BU82)</f>
        <v>0</v>
      </c>
      <c r="BP79" s="299"/>
      <c r="BQ79" s="299"/>
      <c r="BR79" s="299"/>
      <c r="BS79" s="299"/>
      <c r="BT79" s="299"/>
      <c r="BU79" s="299"/>
    </row>
    <row r="80" spans="1:73" ht="40.15" customHeight="1" x14ac:dyDescent="0.25">
      <c r="A80" s="151"/>
      <c r="B80" s="24"/>
      <c r="C80" s="1059"/>
      <c r="D80" s="1050"/>
      <c r="E80" s="1062"/>
      <c r="F80" s="1065"/>
      <c r="G80" s="1050"/>
      <c r="H80" s="1044"/>
      <c r="I80" s="1044"/>
      <c r="J80" s="1044"/>
      <c r="K80" s="1050"/>
      <c r="L80" s="1044"/>
      <c r="M80" s="1050"/>
      <c r="N80" s="1047"/>
      <c r="O80" s="1050"/>
      <c r="P80" s="1053"/>
      <c r="Q80" s="1056"/>
      <c r="R80" s="1041"/>
      <c r="S80" s="1041"/>
      <c r="T80" s="1023"/>
      <c r="U80" s="1008"/>
      <c r="V80" s="1008"/>
      <c r="W80" s="1008"/>
      <c r="X80" s="1008"/>
      <c r="Y80" s="1008"/>
      <c r="Z80" s="1005"/>
      <c r="AA80" s="1005"/>
      <c r="AB80" s="1005"/>
      <c r="AC80" s="1005"/>
      <c r="AD80" s="1005"/>
      <c r="AE80" s="1005"/>
      <c r="AF80" s="1005"/>
      <c r="AG80" s="479"/>
      <c r="AH80" s="592"/>
      <c r="AI80" s="592"/>
      <c r="AJ80" s="592"/>
      <c r="AK80" s="196"/>
      <c r="AL80" s="197"/>
      <c r="AM80" s="197"/>
      <c r="AN80" s="197"/>
      <c r="AO80" s="197"/>
      <c r="AP80" s="1151"/>
      <c r="AQ80" s="1005"/>
      <c r="AR80" s="282"/>
      <c r="AS80" s="282"/>
      <c r="AT80" s="282"/>
      <c r="AU80" s="282"/>
      <c r="AV80" s="282"/>
      <c r="AW80" s="282"/>
      <c r="AX80" s="1151"/>
      <c r="AY80" s="1005"/>
      <c r="AZ80" s="282"/>
      <c r="BA80" s="282"/>
      <c r="BB80" s="282"/>
      <c r="BC80" s="282"/>
      <c r="BD80" s="282"/>
      <c r="BE80" s="282"/>
      <c r="BF80" s="1151"/>
      <c r="BG80" s="1005"/>
      <c r="BH80" s="282"/>
      <c r="BI80" s="282"/>
      <c r="BJ80" s="282"/>
      <c r="BK80" s="282"/>
      <c r="BL80" s="282"/>
      <c r="BM80" s="282"/>
      <c r="BN80" s="1151"/>
      <c r="BO80" s="1005"/>
      <c r="BP80" s="282"/>
      <c r="BQ80" s="282"/>
      <c r="BR80" s="282"/>
      <c r="BS80" s="282"/>
      <c r="BT80" s="282"/>
      <c r="BU80" s="282"/>
    </row>
    <row r="81" spans="1:73" ht="40.15" customHeight="1" x14ac:dyDescent="0.25">
      <c r="A81" s="151"/>
      <c r="B81" s="24"/>
      <c r="C81" s="1059"/>
      <c r="D81" s="1050"/>
      <c r="E81" s="1062"/>
      <c r="F81" s="1065"/>
      <c r="G81" s="1050"/>
      <c r="H81" s="1044"/>
      <c r="I81" s="1044"/>
      <c r="J81" s="1044"/>
      <c r="K81" s="1050"/>
      <c r="L81" s="1044"/>
      <c r="M81" s="1050"/>
      <c r="N81" s="1047"/>
      <c r="O81" s="1050"/>
      <c r="P81" s="1053"/>
      <c r="Q81" s="1056"/>
      <c r="R81" s="1041"/>
      <c r="S81" s="1041"/>
      <c r="T81" s="1023"/>
      <c r="U81" s="1008"/>
      <c r="V81" s="1008"/>
      <c r="W81" s="1008"/>
      <c r="X81" s="1008"/>
      <c r="Y81" s="1008"/>
      <c r="Z81" s="1005"/>
      <c r="AA81" s="1005"/>
      <c r="AB81" s="1005"/>
      <c r="AC81" s="1005"/>
      <c r="AD81" s="1005"/>
      <c r="AE81" s="1005"/>
      <c r="AF81" s="1005"/>
      <c r="AG81" s="196"/>
      <c r="AH81" s="592"/>
      <c r="AI81" s="592"/>
      <c r="AJ81" s="592"/>
      <c r="AK81" s="196"/>
      <c r="AL81" s="197"/>
      <c r="AM81" s="197"/>
      <c r="AN81" s="197"/>
      <c r="AO81" s="197"/>
      <c r="AP81" s="1151"/>
      <c r="AQ81" s="1005"/>
      <c r="AR81" s="282"/>
      <c r="AS81" s="282"/>
      <c r="AT81" s="282"/>
      <c r="AU81" s="282"/>
      <c r="AV81" s="282"/>
      <c r="AW81" s="282"/>
      <c r="AX81" s="1151"/>
      <c r="AY81" s="1005"/>
      <c r="AZ81" s="282"/>
      <c r="BA81" s="282"/>
      <c r="BB81" s="282"/>
      <c r="BC81" s="282"/>
      <c r="BD81" s="282"/>
      <c r="BE81" s="282"/>
      <c r="BF81" s="1151"/>
      <c r="BG81" s="1005"/>
      <c r="BH81" s="282"/>
      <c r="BI81" s="282"/>
      <c r="BJ81" s="282"/>
      <c r="BK81" s="282"/>
      <c r="BL81" s="282"/>
      <c r="BM81" s="282"/>
      <c r="BN81" s="1151"/>
      <c r="BO81" s="1005"/>
      <c r="BP81" s="282"/>
      <c r="BQ81" s="282"/>
      <c r="BR81" s="282"/>
      <c r="BS81" s="282"/>
      <c r="BT81" s="282"/>
      <c r="BU81" s="282"/>
    </row>
    <row r="82" spans="1:73" ht="40.15" customHeight="1" thickBot="1" x14ac:dyDescent="0.3">
      <c r="A82" s="151"/>
      <c r="B82" s="24"/>
      <c r="C82" s="1060"/>
      <c r="D82" s="1051"/>
      <c r="E82" s="1063"/>
      <c r="F82" s="1066"/>
      <c r="G82" s="1051"/>
      <c r="H82" s="1045"/>
      <c r="I82" s="1045"/>
      <c r="J82" s="1045"/>
      <c r="K82" s="1051"/>
      <c r="L82" s="1045"/>
      <c r="M82" s="1051"/>
      <c r="N82" s="1048"/>
      <c r="O82" s="1051"/>
      <c r="P82" s="1054"/>
      <c r="Q82" s="1057"/>
      <c r="R82" s="1042"/>
      <c r="S82" s="1042"/>
      <c r="T82" s="1024"/>
      <c r="U82" s="1009"/>
      <c r="V82" s="1009"/>
      <c r="W82" s="1009"/>
      <c r="X82" s="1009"/>
      <c r="Y82" s="1009"/>
      <c r="Z82" s="1006"/>
      <c r="AA82" s="1006"/>
      <c r="AB82" s="1006"/>
      <c r="AC82" s="1006"/>
      <c r="AD82" s="1006"/>
      <c r="AE82" s="1006"/>
      <c r="AF82" s="1006"/>
      <c r="AG82" s="715"/>
      <c r="AH82" s="716"/>
      <c r="AI82" s="716"/>
      <c r="AJ82" s="716"/>
      <c r="AK82" s="715"/>
      <c r="AL82" s="717"/>
      <c r="AM82" s="717"/>
      <c r="AN82" s="717"/>
      <c r="AO82" s="717"/>
      <c r="AP82" s="1152"/>
      <c r="AQ82" s="1006"/>
      <c r="AR82" s="718"/>
      <c r="AS82" s="718"/>
      <c r="AT82" s="718"/>
      <c r="AU82" s="718"/>
      <c r="AV82" s="718"/>
      <c r="AW82" s="718"/>
      <c r="AX82" s="1152"/>
      <c r="AY82" s="1006"/>
      <c r="AZ82" s="718"/>
      <c r="BA82" s="718"/>
      <c r="BB82" s="718"/>
      <c r="BC82" s="718"/>
      <c r="BD82" s="718"/>
      <c r="BE82" s="718"/>
      <c r="BF82" s="1152"/>
      <c r="BG82" s="1006"/>
      <c r="BH82" s="718"/>
      <c r="BI82" s="718"/>
      <c r="BJ82" s="718"/>
      <c r="BK82" s="718"/>
      <c r="BL82" s="718"/>
      <c r="BM82" s="718"/>
      <c r="BN82" s="1152"/>
      <c r="BO82" s="1006"/>
      <c r="BP82" s="718"/>
      <c r="BQ82" s="718"/>
      <c r="BR82" s="718"/>
      <c r="BS82" s="718"/>
      <c r="BT82" s="718"/>
      <c r="BU82" s="718"/>
    </row>
    <row r="83" spans="1:73" ht="40.15" customHeight="1" thickTop="1" x14ac:dyDescent="0.25">
      <c r="A83" s="151"/>
      <c r="B83" s="24"/>
      <c r="C83" s="1058" t="s">
        <v>2053</v>
      </c>
      <c r="D83" s="1049" t="s">
        <v>2054</v>
      </c>
      <c r="E83" s="1061">
        <v>654</v>
      </c>
      <c r="F83" s="1064">
        <v>410402000</v>
      </c>
      <c r="G83" s="1049" t="s">
        <v>2015</v>
      </c>
      <c r="H83" s="1043" t="s">
        <v>3272</v>
      </c>
      <c r="I83" s="1043" t="s">
        <v>3765</v>
      </c>
      <c r="J83" s="1043">
        <v>41</v>
      </c>
      <c r="K83" s="1049" t="s">
        <v>3766</v>
      </c>
      <c r="L83" s="1043">
        <v>4104</v>
      </c>
      <c r="M83" s="1049" t="s">
        <v>3656</v>
      </c>
      <c r="N83" s="1046">
        <v>2026004540023</v>
      </c>
      <c r="O83" s="1049" t="s">
        <v>3767</v>
      </c>
      <c r="P83" s="1052" t="s">
        <v>2015</v>
      </c>
      <c r="Q83" s="1055">
        <v>4000</v>
      </c>
      <c r="R83" s="1040"/>
      <c r="S83" s="1040"/>
      <c r="T83" s="1022"/>
      <c r="U83" s="1007"/>
      <c r="V83" s="1007"/>
      <c r="W83" s="1007"/>
      <c r="X83" s="1007"/>
      <c r="Y83" s="1007"/>
      <c r="Z83" s="1004">
        <f t="shared" si="26"/>
        <v>0</v>
      </c>
      <c r="AA83" s="1004">
        <f t="shared" ref="AA83:AF83" si="36">SUM(AR83:AR86,AZ83:AZ86,BH83:BH86,BP83:BP86)</f>
        <v>0</v>
      </c>
      <c r="AB83" s="1004">
        <f t="shared" si="36"/>
        <v>0</v>
      </c>
      <c r="AC83" s="1004">
        <f t="shared" si="36"/>
        <v>0</v>
      </c>
      <c r="AD83" s="1004">
        <f t="shared" si="36"/>
        <v>0</v>
      </c>
      <c r="AE83" s="1004">
        <f t="shared" si="36"/>
        <v>0</v>
      </c>
      <c r="AF83" s="1004">
        <f t="shared" si="36"/>
        <v>0</v>
      </c>
      <c r="AG83" s="714"/>
      <c r="AH83" s="593"/>
      <c r="AI83" s="593"/>
      <c r="AJ83" s="593"/>
      <c r="AK83" s="207"/>
      <c r="AL83" s="208"/>
      <c r="AM83" s="208"/>
      <c r="AN83" s="208"/>
      <c r="AO83" s="208"/>
      <c r="AP83" s="1150">
        <f>+U83</f>
        <v>0</v>
      </c>
      <c r="AQ83" s="1004">
        <f>SUM(AR83:AW86)</f>
        <v>0</v>
      </c>
      <c r="AR83" s="299"/>
      <c r="AS83" s="299"/>
      <c r="AT83" s="299"/>
      <c r="AU83" s="299"/>
      <c r="AV83" s="299"/>
      <c r="AW83" s="299"/>
      <c r="AX83" s="1150">
        <f>+V83</f>
        <v>0</v>
      </c>
      <c r="AY83" s="1004">
        <f>SUM(AZ83:BE86)</f>
        <v>0</v>
      </c>
      <c r="AZ83" s="299"/>
      <c r="BA83" s="299"/>
      <c r="BB83" s="299"/>
      <c r="BC83" s="299"/>
      <c r="BD83" s="299"/>
      <c r="BE83" s="299"/>
      <c r="BF83" s="1150">
        <f>+W83</f>
        <v>0</v>
      </c>
      <c r="BG83" s="1004">
        <f>SUM(BH83:BM86)</f>
        <v>0</v>
      </c>
      <c r="BH83" s="299"/>
      <c r="BI83" s="299"/>
      <c r="BJ83" s="299"/>
      <c r="BK83" s="299"/>
      <c r="BL83" s="299"/>
      <c r="BM83" s="299"/>
      <c r="BN83" s="1150">
        <f>+X83</f>
        <v>0</v>
      </c>
      <c r="BO83" s="1004">
        <f>SUM(BP83:BU86)</f>
        <v>0</v>
      </c>
      <c r="BP83" s="299"/>
      <c r="BQ83" s="299"/>
      <c r="BR83" s="299"/>
      <c r="BS83" s="299"/>
      <c r="BT83" s="299"/>
      <c r="BU83" s="299"/>
    </row>
    <row r="84" spans="1:73" ht="40.15" customHeight="1" x14ac:dyDescent="0.25">
      <c r="A84" s="151"/>
      <c r="B84" s="24"/>
      <c r="C84" s="1059"/>
      <c r="D84" s="1050"/>
      <c r="E84" s="1062"/>
      <c r="F84" s="1065"/>
      <c r="G84" s="1050"/>
      <c r="H84" s="1044"/>
      <c r="I84" s="1044"/>
      <c r="J84" s="1044"/>
      <c r="K84" s="1050"/>
      <c r="L84" s="1044"/>
      <c r="M84" s="1050"/>
      <c r="N84" s="1047"/>
      <c r="O84" s="1050"/>
      <c r="P84" s="1053"/>
      <c r="Q84" s="1056"/>
      <c r="R84" s="1041"/>
      <c r="S84" s="1041"/>
      <c r="T84" s="1023"/>
      <c r="U84" s="1008"/>
      <c r="V84" s="1008"/>
      <c r="W84" s="1008"/>
      <c r="X84" s="1008"/>
      <c r="Y84" s="1008"/>
      <c r="Z84" s="1005"/>
      <c r="AA84" s="1005"/>
      <c r="AB84" s="1005"/>
      <c r="AC84" s="1005"/>
      <c r="AD84" s="1005"/>
      <c r="AE84" s="1005"/>
      <c r="AF84" s="1005"/>
      <c r="AG84" s="479"/>
      <c r="AH84" s="592"/>
      <c r="AI84" s="592"/>
      <c r="AJ84" s="592"/>
      <c r="AK84" s="196"/>
      <c r="AL84" s="197"/>
      <c r="AM84" s="197"/>
      <c r="AN84" s="197"/>
      <c r="AO84" s="197"/>
      <c r="AP84" s="1151"/>
      <c r="AQ84" s="1005"/>
      <c r="AR84" s="282"/>
      <c r="AS84" s="282"/>
      <c r="AT84" s="282"/>
      <c r="AU84" s="282"/>
      <c r="AV84" s="282"/>
      <c r="AW84" s="282"/>
      <c r="AX84" s="1151"/>
      <c r="AY84" s="1005"/>
      <c r="AZ84" s="282"/>
      <c r="BA84" s="282"/>
      <c r="BB84" s="282"/>
      <c r="BC84" s="282"/>
      <c r="BD84" s="282"/>
      <c r="BE84" s="282"/>
      <c r="BF84" s="1151"/>
      <c r="BG84" s="1005"/>
      <c r="BH84" s="282"/>
      <c r="BI84" s="282"/>
      <c r="BJ84" s="282"/>
      <c r="BK84" s="282"/>
      <c r="BL84" s="282"/>
      <c r="BM84" s="282"/>
      <c r="BN84" s="1151"/>
      <c r="BO84" s="1005"/>
      <c r="BP84" s="282"/>
      <c r="BQ84" s="282"/>
      <c r="BR84" s="282"/>
      <c r="BS84" s="282"/>
      <c r="BT84" s="282"/>
      <c r="BU84" s="282"/>
    </row>
    <row r="85" spans="1:73" ht="40.15" customHeight="1" x14ac:dyDescent="0.25">
      <c r="A85" s="151"/>
      <c r="B85" s="24"/>
      <c r="C85" s="1059"/>
      <c r="D85" s="1050"/>
      <c r="E85" s="1062"/>
      <c r="F85" s="1065"/>
      <c r="G85" s="1050"/>
      <c r="H85" s="1044"/>
      <c r="I85" s="1044"/>
      <c r="J85" s="1044"/>
      <c r="K85" s="1050"/>
      <c r="L85" s="1044"/>
      <c r="M85" s="1050"/>
      <c r="N85" s="1047"/>
      <c r="O85" s="1050"/>
      <c r="P85" s="1053"/>
      <c r="Q85" s="1056"/>
      <c r="R85" s="1041"/>
      <c r="S85" s="1041"/>
      <c r="T85" s="1023"/>
      <c r="U85" s="1008"/>
      <c r="V85" s="1008"/>
      <c r="W85" s="1008"/>
      <c r="X85" s="1008"/>
      <c r="Y85" s="1008"/>
      <c r="Z85" s="1005"/>
      <c r="AA85" s="1005"/>
      <c r="AB85" s="1005"/>
      <c r="AC85" s="1005"/>
      <c r="AD85" s="1005"/>
      <c r="AE85" s="1005"/>
      <c r="AF85" s="1005"/>
      <c r="AG85" s="196"/>
      <c r="AH85" s="592"/>
      <c r="AI85" s="592"/>
      <c r="AJ85" s="592"/>
      <c r="AK85" s="196"/>
      <c r="AL85" s="197"/>
      <c r="AM85" s="197"/>
      <c r="AN85" s="197"/>
      <c r="AO85" s="197"/>
      <c r="AP85" s="1151"/>
      <c r="AQ85" s="1005"/>
      <c r="AR85" s="282"/>
      <c r="AS85" s="282"/>
      <c r="AT85" s="282"/>
      <c r="AU85" s="282"/>
      <c r="AV85" s="282"/>
      <c r="AW85" s="282"/>
      <c r="AX85" s="1151"/>
      <c r="AY85" s="1005"/>
      <c r="AZ85" s="282"/>
      <c r="BA85" s="282"/>
      <c r="BB85" s="282"/>
      <c r="BC85" s="282"/>
      <c r="BD85" s="282"/>
      <c r="BE85" s="282"/>
      <c r="BF85" s="1151"/>
      <c r="BG85" s="1005"/>
      <c r="BH85" s="282"/>
      <c r="BI85" s="282"/>
      <c r="BJ85" s="282"/>
      <c r="BK85" s="282"/>
      <c r="BL85" s="282"/>
      <c r="BM85" s="282"/>
      <c r="BN85" s="1151"/>
      <c r="BO85" s="1005"/>
      <c r="BP85" s="282"/>
      <c r="BQ85" s="282"/>
      <c r="BR85" s="282"/>
      <c r="BS85" s="282"/>
      <c r="BT85" s="282"/>
      <c r="BU85" s="282"/>
    </row>
    <row r="86" spans="1:73" ht="40.15" customHeight="1" thickBot="1" x14ac:dyDescent="0.3">
      <c r="A86" s="151"/>
      <c r="B86" s="24"/>
      <c r="C86" s="1060"/>
      <c r="D86" s="1051"/>
      <c r="E86" s="1063"/>
      <c r="F86" s="1066"/>
      <c r="G86" s="1051"/>
      <c r="H86" s="1045"/>
      <c r="I86" s="1045"/>
      <c r="J86" s="1045"/>
      <c r="K86" s="1051"/>
      <c r="L86" s="1045"/>
      <c r="M86" s="1051"/>
      <c r="N86" s="1048"/>
      <c r="O86" s="1051"/>
      <c r="P86" s="1054"/>
      <c r="Q86" s="1057"/>
      <c r="R86" s="1042"/>
      <c r="S86" s="1042"/>
      <c r="T86" s="1024"/>
      <c r="U86" s="1009"/>
      <c r="V86" s="1009"/>
      <c r="W86" s="1009"/>
      <c r="X86" s="1009"/>
      <c r="Y86" s="1009"/>
      <c r="Z86" s="1006"/>
      <c r="AA86" s="1006"/>
      <c r="AB86" s="1006"/>
      <c r="AC86" s="1006"/>
      <c r="AD86" s="1006"/>
      <c r="AE86" s="1006"/>
      <c r="AF86" s="1006"/>
      <c r="AG86" s="715"/>
      <c r="AH86" s="716"/>
      <c r="AI86" s="716"/>
      <c r="AJ86" s="716"/>
      <c r="AK86" s="715"/>
      <c r="AL86" s="717"/>
      <c r="AM86" s="717"/>
      <c r="AN86" s="717"/>
      <c r="AO86" s="717"/>
      <c r="AP86" s="1152"/>
      <c r="AQ86" s="1006"/>
      <c r="AR86" s="718"/>
      <c r="AS86" s="718"/>
      <c r="AT86" s="718"/>
      <c r="AU86" s="718"/>
      <c r="AV86" s="718"/>
      <c r="AW86" s="718"/>
      <c r="AX86" s="1152"/>
      <c r="AY86" s="1006"/>
      <c r="AZ86" s="718"/>
      <c r="BA86" s="718"/>
      <c r="BB86" s="718"/>
      <c r="BC86" s="718"/>
      <c r="BD86" s="718"/>
      <c r="BE86" s="718"/>
      <c r="BF86" s="1152"/>
      <c r="BG86" s="1006"/>
      <c r="BH86" s="718"/>
      <c r="BI86" s="718"/>
      <c r="BJ86" s="718"/>
      <c r="BK86" s="718"/>
      <c r="BL86" s="718"/>
      <c r="BM86" s="718"/>
      <c r="BN86" s="1152"/>
      <c r="BO86" s="1006"/>
      <c r="BP86" s="718"/>
      <c r="BQ86" s="718"/>
      <c r="BR86" s="718"/>
      <c r="BS86" s="718"/>
      <c r="BT86" s="718"/>
      <c r="BU86" s="718"/>
    </row>
    <row r="87" spans="1:73" ht="40.15" customHeight="1" thickTop="1" thickBot="1" x14ac:dyDescent="0.3">
      <c r="A87"/>
      <c r="B87" s="924" t="s">
        <v>2055</v>
      </c>
      <c r="C87" s="938" t="s">
        <v>2056</v>
      </c>
      <c r="D87" s="362"/>
      <c r="E87" s="434"/>
      <c r="F87" s="446"/>
      <c r="G87" s="367"/>
      <c r="H87" s="588"/>
      <c r="I87" s="588"/>
      <c r="J87" s="369"/>
      <c r="K87" s="369"/>
      <c r="L87" s="369"/>
      <c r="M87" s="369"/>
      <c r="N87" s="370"/>
      <c r="O87" s="371"/>
      <c r="P87" s="402"/>
      <c r="Q87" s="23"/>
      <c r="R87" s="23"/>
      <c r="S87" s="947"/>
      <c r="T87" s="39"/>
      <c r="U87" s="37"/>
      <c r="V87" s="37"/>
      <c r="W87" s="37"/>
      <c r="X87" s="38"/>
      <c r="Y87" s="948">
        <v>756</v>
      </c>
      <c r="Z87" s="932">
        <v>756</v>
      </c>
      <c r="AA87" s="932">
        <v>756</v>
      </c>
      <c r="AB87" s="932">
        <v>0</v>
      </c>
      <c r="AC87" s="932">
        <v>0</v>
      </c>
      <c r="AD87" s="932">
        <v>0</v>
      </c>
      <c r="AE87" s="932">
        <v>0</v>
      </c>
      <c r="AF87" s="932">
        <v>0</v>
      </c>
      <c r="AG87" s="195"/>
      <c r="AH87" s="195"/>
      <c r="AI87" s="195"/>
      <c r="AJ87" s="195"/>
      <c r="AK87" s="195"/>
      <c r="AL87" s="245"/>
      <c r="AM87" s="246"/>
      <c r="AN87" s="246"/>
      <c r="AO87" s="246"/>
      <c r="AP87" s="18"/>
      <c r="AQ87" s="929">
        <v>189</v>
      </c>
      <c r="AR87" s="929">
        <v>189</v>
      </c>
      <c r="AS87" s="929">
        <v>0</v>
      </c>
      <c r="AT87" s="929">
        <v>0</v>
      </c>
      <c r="AU87" s="929">
        <v>0</v>
      </c>
      <c r="AV87" s="929">
        <v>0</v>
      </c>
      <c r="AW87" s="929">
        <v>0</v>
      </c>
      <c r="AX87" s="18"/>
      <c r="AY87" s="929">
        <v>189</v>
      </c>
      <c r="AZ87" s="929">
        <v>189</v>
      </c>
      <c r="BA87" s="929">
        <v>0</v>
      </c>
      <c r="BB87" s="929">
        <v>0</v>
      </c>
      <c r="BC87" s="929">
        <v>0</v>
      </c>
      <c r="BD87" s="929">
        <v>0</v>
      </c>
      <c r="BE87" s="929">
        <v>0</v>
      </c>
      <c r="BF87" s="18"/>
      <c r="BG87" s="929">
        <v>189</v>
      </c>
      <c r="BH87" s="929">
        <v>189</v>
      </c>
      <c r="BI87" s="929">
        <v>0</v>
      </c>
      <c r="BJ87" s="929">
        <v>0</v>
      </c>
      <c r="BK87" s="929">
        <v>0</v>
      </c>
      <c r="BL87" s="929">
        <v>0</v>
      </c>
      <c r="BM87" s="929">
        <v>0</v>
      </c>
      <c r="BN87" s="18"/>
      <c r="BO87" s="929">
        <v>189</v>
      </c>
      <c r="BP87" s="929">
        <v>189</v>
      </c>
      <c r="BQ87" s="929">
        <v>0</v>
      </c>
      <c r="BR87" s="929">
        <v>0</v>
      </c>
      <c r="BS87" s="929">
        <v>0</v>
      </c>
      <c r="BT87" s="929">
        <v>0</v>
      </c>
      <c r="BU87" s="929">
        <v>0</v>
      </c>
    </row>
    <row r="88" spans="1:73" ht="40.15" customHeight="1" thickTop="1" x14ac:dyDescent="0.25">
      <c r="A88" s="589"/>
      <c r="B88" s="590"/>
      <c r="C88" s="1608" t="s">
        <v>2057</v>
      </c>
      <c r="D88" s="1610" t="s">
        <v>2058</v>
      </c>
      <c r="E88" s="1618">
        <v>655</v>
      </c>
      <c r="F88" s="1602" t="s">
        <v>3771</v>
      </c>
      <c r="G88" s="1604" t="s">
        <v>3772</v>
      </c>
      <c r="H88" s="1606">
        <v>576</v>
      </c>
      <c r="I88" s="1606" t="s">
        <v>3456</v>
      </c>
      <c r="J88" s="1606" t="s">
        <v>3443</v>
      </c>
      <c r="K88" s="1606" t="s">
        <v>3773</v>
      </c>
      <c r="L88" s="1606" t="s">
        <v>3445</v>
      </c>
      <c r="M88" s="1606" t="s">
        <v>3446</v>
      </c>
      <c r="N88" s="1612">
        <v>2026004540072</v>
      </c>
      <c r="O88" s="1604" t="s">
        <v>3774</v>
      </c>
      <c r="P88" s="1610" t="s">
        <v>2059</v>
      </c>
      <c r="Q88" s="1614">
        <v>144</v>
      </c>
      <c r="R88" s="1616" t="s">
        <v>2871</v>
      </c>
      <c r="S88" s="1040"/>
      <c r="T88" s="1022"/>
      <c r="U88" s="1007"/>
      <c r="V88" s="1007"/>
      <c r="W88" s="1007"/>
      <c r="X88" s="1007"/>
      <c r="Y88" s="1007"/>
      <c r="Z88" s="1004">
        <f t="shared" ref="Z88" si="37">+AQ88+AY88+BG88+BO88</f>
        <v>0</v>
      </c>
      <c r="AA88" s="1004">
        <f t="shared" ref="AA88" si="38">SUM(AR88:AR91,AZ88:AZ91,BH88:BH91,BP88:BP91)</f>
        <v>0</v>
      </c>
      <c r="AB88" s="1004">
        <f t="shared" ref="AB88" si="39">SUM(AS88:AS91,BA88:BA91,BI88:BI91,BQ88:BQ91)</f>
        <v>0</v>
      </c>
      <c r="AC88" s="1004">
        <f t="shared" ref="AC88" si="40">SUM(AT88:AT91,BB88:BB91,BJ88:BJ91,BR88:BR91)</f>
        <v>0</v>
      </c>
      <c r="AD88" s="1004">
        <f t="shared" ref="AD88" si="41">SUM(AU88:AU91,BC88:BC91,BK88:BK91,BS88:BS91)</f>
        <v>0</v>
      </c>
      <c r="AE88" s="1004">
        <f t="shared" ref="AE88" si="42">SUM(AV88:AV91,BD88:BD91,BL88:BL91,BT88:BT91)</f>
        <v>0</v>
      </c>
      <c r="AF88" s="1004">
        <f t="shared" ref="AF88" si="43">SUM(AW88:AW91,BE88:BE91,BM88:BM91,BU88:BU91)</f>
        <v>0</v>
      </c>
      <c r="AG88" s="714"/>
      <c r="AH88" s="593"/>
      <c r="AI88" s="593"/>
      <c r="AJ88" s="593"/>
      <c r="AK88" s="207"/>
      <c r="AL88" s="208"/>
      <c r="AM88" s="208"/>
      <c r="AN88" s="208"/>
      <c r="AO88" s="208"/>
      <c r="AP88" s="1150">
        <f t="shared" ref="AP88" si="44">+U88</f>
        <v>0</v>
      </c>
      <c r="AQ88" s="1004">
        <f t="shared" ref="AQ88" si="45">SUM(AR88:AW91)</f>
        <v>0</v>
      </c>
      <c r="AR88" s="299"/>
      <c r="AS88" s="299"/>
      <c r="AT88" s="299"/>
      <c r="AU88" s="299"/>
      <c r="AV88" s="299"/>
      <c r="AW88" s="299"/>
      <c r="AX88" s="1150">
        <f t="shared" ref="AX88" si="46">+V88</f>
        <v>0</v>
      </c>
      <c r="AY88" s="1004">
        <f t="shared" ref="AY88" si="47">SUM(AZ88:BE91)</f>
        <v>0</v>
      </c>
      <c r="AZ88" s="299"/>
      <c r="BA88" s="299"/>
      <c r="BB88" s="299"/>
      <c r="BC88" s="299"/>
      <c r="BD88" s="299"/>
      <c r="BE88" s="299"/>
      <c r="BF88" s="1150">
        <f t="shared" ref="BF88" si="48">+W88</f>
        <v>0</v>
      </c>
      <c r="BG88" s="1004">
        <f t="shared" ref="BG88" si="49">SUM(BH88:BM91)</f>
        <v>0</v>
      </c>
      <c r="BH88" s="299"/>
      <c r="BI88" s="299"/>
      <c r="BJ88" s="299"/>
      <c r="BK88" s="299"/>
      <c r="BL88" s="299"/>
      <c r="BM88" s="299"/>
      <c r="BN88" s="1150">
        <f t="shared" ref="BN88" si="50">+X88</f>
        <v>0</v>
      </c>
      <c r="BO88" s="1004">
        <f t="shared" ref="BO88" si="51">SUM(BP88:BU91)</f>
        <v>0</v>
      </c>
      <c r="BP88" s="299"/>
      <c r="BQ88" s="299"/>
      <c r="BR88" s="299"/>
      <c r="BS88" s="299"/>
      <c r="BT88" s="299"/>
      <c r="BU88" s="299"/>
    </row>
    <row r="89" spans="1:73" ht="40.15" customHeight="1" x14ac:dyDescent="0.25">
      <c r="A89" s="589"/>
      <c r="B89" s="590"/>
      <c r="C89" s="1609"/>
      <c r="D89" s="1611"/>
      <c r="E89" s="1619"/>
      <c r="F89" s="1603"/>
      <c r="G89" s="1605"/>
      <c r="H89" s="1607"/>
      <c r="I89" s="1607"/>
      <c r="J89" s="1607"/>
      <c r="K89" s="1607"/>
      <c r="L89" s="1607"/>
      <c r="M89" s="1607"/>
      <c r="N89" s="1613"/>
      <c r="O89" s="1605"/>
      <c r="P89" s="1611"/>
      <c r="Q89" s="1615"/>
      <c r="R89" s="1617"/>
      <c r="S89" s="1041"/>
      <c r="T89" s="1023"/>
      <c r="U89" s="1008"/>
      <c r="V89" s="1008"/>
      <c r="W89" s="1008"/>
      <c r="X89" s="1008"/>
      <c r="Y89" s="1008"/>
      <c r="Z89" s="1005"/>
      <c r="AA89" s="1005"/>
      <c r="AB89" s="1005"/>
      <c r="AC89" s="1005"/>
      <c r="AD89" s="1005"/>
      <c r="AE89" s="1005"/>
      <c r="AF89" s="1005"/>
      <c r="AG89" s="479"/>
      <c r="AH89" s="592"/>
      <c r="AI89" s="592"/>
      <c r="AJ89" s="592"/>
      <c r="AK89" s="196"/>
      <c r="AL89" s="197"/>
      <c r="AM89" s="197"/>
      <c r="AN89" s="197"/>
      <c r="AO89" s="197"/>
      <c r="AP89" s="1151"/>
      <c r="AQ89" s="1005"/>
      <c r="AR89" s="282"/>
      <c r="AS89" s="282"/>
      <c r="AT89" s="282"/>
      <c r="AU89" s="282"/>
      <c r="AV89" s="282"/>
      <c r="AW89" s="282"/>
      <c r="AX89" s="1151"/>
      <c r="AY89" s="1005"/>
      <c r="AZ89" s="282"/>
      <c r="BA89" s="282"/>
      <c r="BB89" s="282"/>
      <c r="BC89" s="282"/>
      <c r="BD89" s="282"/>
      <c r="BE89" s="282"/>
      <c r="BF89" s="1151"/>
      <c r="BG89" s="1005"/>
      <c r="BH89" s="282"/>
      <c r="BI89" s="282"/>
      <c r="BJ89" s="282"/>
      <c r="BK89" s="282"/>
      <c r="BL89" s="282"/>
      <c r="BM89" s="282"/>
      <c r="BN89" s="1151"/>
      <c r="BO89" s="1005"/>
      <c r="BP89" s="282"/>
      <c r="BQ89" s="282"/>
      <c r="BR89" s="282"/>
      <c r="BS89" s="282"/>
      <c r="BT89" s="282"/>
      <c r="BU89" s="282"/>
    </row>
    <row r="90" spans="1:73" ht="40.15" customHeight="1" x14ac:dyDescent="0.25">
      <c r="A90" s="589"/>
      <c r="B90" s="590"/>
      <c r="C90" s="1609"/>
      <c r="D90" s="1611"/>
      <c r="E90" s="1619"/>
      <c r="F90" s="1603"/>
      <c r="G90" s="1605"/>
      <c r="H90" s="1607"/>
      <c r="I90" s="1607"/>
      <c r="J90" s="1607"/>
      <c r="K90" s="1607"/>
      <c r="L90" s="1607"/>
      <c r="M90" s="1607"/>
      <c r="N90" s="1613"/>
      <c r="O90" s="1605"/>
      <c r="P90" s="1611"/>
      <c r="Q90" s="1615"/>
      <c r="R90" s="1617"/>
      <c r="S90" s="1041"/>
      <c r="T90" s="1023"/>
      <c r="U90" s="1008"/>
      <c r="V90" s="1008"/>
      <c r="W90" s="1008"/>
      <c r="X90" s="1008"/>
      <c r="Y90" s="1008"/>
      <c r="Z90" s="1005"/>
      <c r="AA90" s="1005"/>
      <c r="AB90" s="1005"/>
      <c r="AC90" s="1005"/>
      <c r="AD90" s="1005"/>
      <c r="AE90" s="1005"/>
      <c r="AF90" s="1005"/>
      <c r="AG90" s="196"/>
      <c r="AH90" s="592"/>
      <c r="AI90" s="592"/>
      <c r="AJ90" s="592"/>
      <c r="AK90" s="196"/>
      <c r="AL90" s="197"/>
      <c r="AM90" s="197"/>
      <c r="AN90" s="197"/>
      <c r="AO90" s="197"/>
      <c r="AP90" s="1151"/>
      <c r="AQ90" s="1005"/>
      <c r="AR90" s="282"/>
      <c r="AS90" s="282"/>
      <c r="AT90" s="282"/>
      <c r="AU90" s="282"/>
      <c r="AV90" s="282"/>
      <c r="AW90" s="282"/>
      <c r="AX90" s="1151"/>
      <c r="AY90" s="1005"/>
      <c r="AZ90" s="282"/>
      <c r="BA90" s="282"/>
      <c r="BB90" s="282"/>
      <c r="BC90" s="282"/>
      <c r="BD90" s="282"/>
      <c r="BE90" s="282"/>
      <c r="BF90" s="1151"/>
      <c r="BG90" s="1005"/>
      <c r="BH90" s="282"/>
      <c r="BI90" s="282"/>
      <c r="BJ90" s="282"/>
      <c r="BK90" s="282"/>
      <c r="BL90" s="282"/>
      <c r="BM90" s="282"/>
      <c r="BN90" s="1151"/>
      <c r="BO90" s="1005"/>
      <c r="BP90" s="282"/>
      <c r="BQ90" s="282"/>
      <c r="BR90" s="282"/>
      <c r="BS90" s="282"/>
      <c r="BT90" s="282"/>
      <c r="BU90" s="282"/>
    </row>
    <row r="91" spans="1:73" ht="40.15" customHeight="1" thickBot="1" x14ac:dyDescent="0.3">
      <c r="A91" s="589"/>
      <c r="B91" s="590"/>
      <c r="C91" s="1609"/>
      <c r="D91" s="1611"/>
      <c r="E91" s="1619"/>
      <c r="F91" s="1603"/>
      <c r="G91" s="1605"/>
      <c r="H91" s="1607"/>
      <c r="I91" s="1607"/>
      <c r="J91" s="1607"/>
      <c r="K91" s="1607"/>
      <c r="L91" s="1607"/>
      <c r="M91" s="1607"/>
      <c r="N91" s="1613"/>
      <c r="O91" s="1605"/>
      <c r="P91" s="1611"/>
      <c r="Q91" s="1615"/>
      <c r="R91" s="1617"/>
      <c r="S91" s="1042"/>
      <c r="T91" s="1024"/>
      <c r="U91" s="1009"/>
      <c r="V91" s="1009"/>
      <c r="W91" s="1009"/>
      <c r="X91" s="1009"/>
      <c r="Y91" s="1009"/>
      <c r="Z91" s="1006"/>
      <c r="AA91" s="1006"/>
      <c r="AB91" s="1006"/>
      <c r="AC91" s="1006"/>
      <c r="AD91" s="1006"/>
      <c r="AE91" s="1006"/>
      <c r="AF91" s="1006"/>
      <c r="AG91" s="715"/>
      <c r="AH91" s="716"/>
      <c r="AI91" s="716"/>
      <c r="AJ91" s="716"/>
      <c r="AK91" s="715"/>
      <c r="AL91" s="717"/>
      <c r="AM91" s="717"/>
      <c r="AN91" s="717"/>
      <c r="AO91" s="717"/>
      <c r="AP91" s="1152"/>
      <c r="AQ91" s="1006"/>
      <c r="AR91" s="718"/>
      <c r="AS91" s="718"/>
      <c r="AT91" s="718"/>
      <c r="AU91" s="718"/>
      <c r="AV91" s="718"/>
      <c r="AW91" s="718"/>
      <c r="AX91" s="1152"/>
      <c r="AY91" s="1006"/>
      <c r="AZ91" s="718"/>
      <c r="BA91" s="718"/>
      <c r="BB91" s="718"/>
      <c r="BC91" s="718"/>
      <c r="BD91" s="718"/>
      <c r="BE91" s="718"/>
      <c r="BF91" s="1152"/>
      <c r="BG91" s="1006"/>
      <c r="BH91" s="718"/>
      <c r="BI91" s="718"/>
      <c r="BJ91" s="718"/>
      <c r="BK91" s="718"/>
      <c r="BL91" s="718"/>
      <c r="BM91" s="718"/>
      <c r="BN91" s="1152"/>
      <c r="BO91" s="1006"/>
      <c r="BP91" s="718"/>
      <c r="BQ91" s="718"/>
      <c r="BR91" s="718"/>
      <c r="BS91" s="718"/>
      <c r="BT91" s="718"/>
      <c r="BU91" s="718"/>
    </row>
    <row r="92" spans="1:73" ht="40.15" customHeight="1" thickTop="1" x14ac:dyDescent="0.25">
      <c r="A92" s="589"/>
      <c r="B92" s="590"/>
      <c r="C92" s="1609"/>
      <c r="D92" s="1611"/>
      <c r="E92" s="1618">
        <v>656</v>
      </c>
      <c r="F92" s="1602" t="s">
        <v>3533</v>
      </c>
      <c r="G92" s="1604" t="s">
        <v>809</v>
      </c>
      <c r="H92" s="1606">
        <v>10</v>
      </c>
      <c r="I92" s="1606" t="s">
        <v>3456</v>
      </c>
      <c r="J92" s="1606" t="s">
        <v>3443</v>
      </c>
      <c r="K92" s="1606" t="s">
        <v>3773</v>
      </c>
      <c r="L92" s="1606" t="s">
        <v>3445</v>
      </c>
      <c r="M92" s="1606" t="s">
        <v>3446</v>
      </c>
      <c r="N92" s="1612">
        <v>2026004540072</v>
      </c>
      <c r="O92" s="1604" t="s">
        <v>3774</v>
      </c>
      <c r="P92" s="1610" t="s">
        <v>2060</v>
      </c>
      <c r="Q92" s="1614">
        <v>10</v>
      </c>
      <c r="R92" s="1616" t="s">
        <v>2871</v>
      </c>
      <c r="S92" s="1040"/>
      <c r="T92" s="1022"/>
      <c r="U92" s="1007"/>
      <c r="V92" s="1007"/>
      <c r="W92" s="1007"/>
      <c r="X92" s="1007"/>
      <c r="Y92" s="1007"/>
      <c r="Z92" s="1004">
        <f t="shared" ref="Z92" si="52">+AQ92+AY92+BG92+BO92</f>
        <v>0</v>
      </c>
      <c r="AA92" s="1004">
        <f t="shared" ref="AA92" si="53">SUM(AR92:AR95,AZ92:AZ95,BH92:BH95,BP92:BP95)</f>
        <v>0</v>
      </c>
      <c r="AB92" s="1004">
        <f t="shared" ref="AB92" si="54">SUM(AS92:AS95,BA92:BA95,BI92:BI95,BQ92:BQ95)</f>
        <v>0</v>
      </c>
      <c r="AC92" s="1004">
        <f t="shared" ref="AC92" si="55">SUM(AT92:AT95,BB92:BB95,BJ92:BJ95,BR92:BR95)</f>
        <v>0</v>
      </c>
      <c r="AD92" s="1004">
        <f t="shared" ref="AD92" si="56">SUM(AU92:AU95,BC92:BC95,BK92:BK95,BS92:BS95)</f>
        <v>0</v>
      </c>
      <c r="AE92" s="1004">
        <f t="shared" ref="AE92" si="57">SUM(AV92:AV95,BD92:BD95,BL92:BL95,BT92:BT95)</f>
        <v>0</v>
      </c>
      <c r="AF92" s="1004">
        <f t="shared" ref="AF92" si="58">SUM(AW92:AW95,BE92:BE95,BM92:BM95,BU92:BU95)</f>
        <v>0</v>
      </c>
      <c r="AG92" s="714"/>
      <c r="AH92" s="593"/>
      <c r="AI92" s="593"/>
      <c r="AJ92" s="593"/>
      <c r="AK92" s="207"/>
      <c r="AL92" s="208"/>
      <c r="AM92" s="208"/>
      <c r="AN92" s="208"/>
      <c r="AO92" s="208"/>
      <c r="AP92" s="1150">
        <f t="shared" ref="AP92" si="59">+U92</f>
        <v>0</v>
      </c>
      <c r="AQ92" s="1004">
        <f t="shared" ref="AQ92" si="60">SUM(AR92:AW95)</f>
        <v>0</v>
      </c>
      <c r="AR92" s="299"/>
      <c r="AS92" s="299"/>
      <c r="AT92" s="299"/>
      <c r="AU92" s="299"/>
      <c r="AV92" s="299"/>
      <c r="AW92" s="299"/>
      <c r="AX92" s="1150">
        <f t="shared" ref="AX92" si="61">+V92</f>
        <v>0</v>
      </c>
      <c r="AY92" s="1004">
        <f t="shared" ref="AY92" si="62">SUM(AZ92:BE95)</f>
        <v>0</v>
      </c>
      <c r="AZ92" s="299"/>
      <c r="BA92" s="299"/>
      <c r="BB92" s="299"/>
      <c r="BC92" s="299"/>
      <c r="BD92" s="299"/>
      <c r="BE92" s="299"/>
      <c r="BF92" s="1150">
        <f t="shared" ref="BF92" si="63">+W92</f>
        <v>0</v>
      </c>
      <c r="BG92" s="1004">
        <f t="shared" ref="BG92" si="64">SUM(BH92:BM95)</f>
        <v>0</v>
      </c>
      <c r="BH92" s="299"/>
      <c r="BI92" s="299"/>
      <c r="BJ92" s="299"/>
      <c r="BK92" s="299"/>
      <c r="BL92" s="299"/>
      <c r="BM92" s="299"/>
      <c r="BN92" s="1150">
        <f t="shared" ref="BN92" si="65">+X92</f>
        <v>0</v>
      </c>
      <c r="BO92" s="1004">
        <f t="shared" ref="BO92" si="66">SUM(BP92:BU95)</f>
        <v>0</v>
      </c>
      <c r="BP92" s="299"/>
      <c r="BQ92" s="299"/>
      <c r="BR92" s="299"/>
      <c r="BS92" s="299"/>
      <c r="BT92" s="299"/>
      <c r="BU92" s="299"/>
    </row>
    <row r="93" spans="1:73" ht="40.15" customHeight="1" x14ac:dyDescent="0.25">
      <c r="A93" s="589"/>
      <c r="B93" s="590"/>
      <c r="C93" s="1609"/>
      <c r="D93" s="1611"/>
      <c r="E93" s="1619"/>
      <c r="F93" s="1603"/>
      <c r="G93" s="1605"/>
      <c r="H93" s="1607"/>
      <c r="I93" s="1607"/>
      <c r="J93" s="1607"/>
      <c r="K93" s="1607"/>
      <c r="L93" s="1607"/>
      <c r="M93" s="1607"/>
      <c r="N93" s="1613"/>
      <c r="O93" s="1605"/>
      <c r="P93" s="1611"/>
      <c r="Q93" s="1615"/>
      <c r="R93" s="1617"/>
      <c r="S93" s="1041"/>
      <c r="T93" s="1023"/>
      <c r="U93" s="1008"/>
      <c r="V93" s="1008"/>
      <c r="W93" s="1008"/>
      <c r="X93" s="1008"/>
      <c r="Y93" s="1008"/>
      <c r="Z93" s="1005"/>
      <c r="AA93" s="1005"/>
      <c r="AB93" s="1005"/>
      <c r="AC93" s="1005"/>
      <c r="AD93" s="1005"/>
      <c r="AE93" s="1005"/>
      <c r="AF93" s="1005"/>
      <c r="AG93" s="479"/>
      <c r="AH93" s="592"/>
      <c r="AI93" s="592"/>
      <c r="AJ93" s="592"/>
      <c r="AK93" s="196"/>
      <c r="AL93" s="197"/>
      <c r="AM93" s="197"/>
      <c r="AN93" s="197"/>
      <c r="AO93" s="197"/>
      <c r="AP93" s="1151"/>
      <c r="AQ93" s="1005"/>
      <c r="AR93" s="282"/>
      <c r="AS93" s="282"/>
      <c r="AT93" s="282"/>
      <c r="AU93" s="282"/>
      <c r="AV93" s="282"/>
      <c r="AW93" s="282"/>
      <c r="AX93" s="1151"/>
      <c r="AY93" s="1005"/>
      <c r="AZ93" s="282"/>
      <c r="BA93" s="282"/>
      <c r="BB93" s="282"/>
      <c r="BC93" s="282"/>
      <c r="BD93" s="282"/>
      <c r="BE93" s="282"/>
      <c r="BF93" s="1151"/>
      <c r="BG93" s="1005"/>
      <c r="BH93" s="282"/>
      <c r="BI93" s="282"/>
      <c r="BJ93" s="282"/>
      <c r="BK93" s="282"/>
      <c r="BL93" s="282"/>
      <c r="BM93" s="282"/>
      <c r="BN93" s="1151"/>
      <c r="BO93" s="1005"/>
      <c r="BP93" s="282"/>
      <c r="BQ93" s="282"/>
      <c r="BR93" s="282"/>
      <c r="BS93" s="282"/>
      <c r="BT93" s="282"/>
      <c r="BU93" s="282"/>
    </row>
    <row r="94" spans="1:73" ht="40.15" customHeight="1" x14ac:dyDescent="0.25">
      <c r="A94" s="589"/>
      <c r="B94" s="590"/>
      <c r="C94" s="1609"/>
      <c r="D94" s="1611"/>
      <c r="E94" s="1619"/>
      <c r="F94" s="1603"/>
      <c r="G94" s="1605"/>
      <c r="H94" s="1607"/>
      <c r="I94" s="1607"/>
      <c r="J94" s="1607"/>
      <c r="K94" s="1607"/>
      <c r="L94" s="1607"/>
      <c r="M94" s="1607"/>
      <c r="N94" s="1613"/>
      <c r="O94" s="1605"/>
      <c r="P94" s="1611"/>
      <c r="Q94" s="1615"/>
      <c r="R94" s="1617"/>
      <c r="S94" s="1041"/>
      <c r="T94" s="1023"/>
      <c r="U94" s="1008"/>
      <c r="V94" s="1008"/>
      <c r="W94" s="1008"/>
      <c r="X94" s="1008"/>
      <c r="Y94" s="1008"/>
      <c r="Z94" s="1005"/>
      <c r="AA94" s="1005"/>
      <c r="AB94" s="1005"/>
      <c r="AC94" s="1005"/>
      <c r="AD94" s="1005"/>
      <c r="AE94" s="1005"/>
      <c r="AF94" s="1005"/>
      <c r="AG94" s="196"/>
      <c r="AH94" s="592"/>
      <c r="AI94" s="592"/>
      <c r="AJ94" s="592"/>
      <c r="AK94" s="196"/>
      <c r="AL94" s="197"/>
      <c r="AM94" s="197"/>
      <c r="AN94" s="197"/>
      <c r="AO94" s="197"/>
      <c r="AP94" s="1151"/>
      <c r="AQ94" s="1005"/>
      <c r="AR94" s="282"/>
      <c r="AS94" s="282"/>
      <c r="AT94" s="282"/>
      <c r="AU94" s="282"/>
      <c r="AV94" s="282"/>
      <c r="AW94" s="282"/>
      <c r="AX94" s="1151"/>
      <c r="AY94" s="1005"/>
      <c r="AZ94" s="282"/>
      <c r="BA94" s="282"/>
      <c r="BB94" s="282"/>
      <c r="BC94" s="282"/>
      <c r="BD94" s="282"/>
      <c r="BE94" s="282"/>
      <c r="BF94" s="1151"/>
      <c r="BG94" s="1005"/>
      <c r="BH94" s="282"/>
      <c r="BI94" s="282"/>
      <c r="BJ94" s="282"/>
      <c r="BK94" s="282"/>
      <c r="BL94" s="282"/>
      <c r="BM94" s="282"/>
      <c r="BN94" s="1151"/>
      <c r="BO94" s="1005"/>
      <c r="BP94" s="282"/>
      <c r="BQ94" s="282"/>
      <c r="BR94" s="282"/>
      <c r="BS94" s="282"/>
      <c r="BT94" s="282"/>
      <c r="BU94" s="282"/>
    </row>
    <row r="95" spans="1:73" ht="40.15" customHeight="1" thickBot="1" x14ac:dyDescent="0.3">
      <c r="A95" s="589"/>
      <c r="B95" s="590"/>
      <c r="C95" s="1609"/>
      <c r="D95" s="1611"/>
      <c r="E95" s="1619"/>
      <c r="F95" s="1603"/>
      <c r="G95" s="1605"/>
      <c r="H95" s="1607"/>
      <c r="I95" s="1607"/>
      <c r="J95" s="1607"/>
      <c r="K95" s="1607"/>
      <c r="L95" s="1607"/>
      <c r="M95" s="1607"/>
      <c r="N95" s="1613"/>
      <c r="O95" s="1605"/>
      <c r="P95" s="1611"/>
      <c r="Q95" s="1615"/>
      <c r="R95" s="1617"/>
      <c r="S95" s="1042"/>
      <c r="T95" s="1024"/>
      <c r="U95" s="1009"/>
      <c r="V95" s="1009"/>
      <c r="W95" s="1009"/>
      <c r="X95" s="1009"/>
      <c r="Y95" s="1009"/>
      <c r="Z95" s="1006"/>
      <c r="AA95" s="1006"/>
      <c r="AB95" s="1006"/>
      <c r="AC95" s="1006"/>
      <c r="AD95" s="1006"/>
      <c r="AE95" s="1006"/>
      <c r="AF95" s="1006"/>
      <c r="AG95" s="715"/>
      <c r="AH95" s="716"/>
      <c r="AI95" s="716"/>
      <c r="AJ95" s="716"/>
      <c r="AK95" s="715"/>
      <c r="AL95" s="717"/>
      <c r="AM95" s="717"/>
      <c r="AN95" s="717"/>
      <c r="AO95" s="717"/>
      <c r="AP95" s="1152"/>
      <c r="AQ95" s="1006"/>
      <c r="AR95" s="718"/>
      <c r="AS95" s="718"/>
      <c r="AT95" s="718"/>
      <c r="AU95" s="718"/>
      <c r="AV95" s="718"/>
      <c r="AW95" s="718"/>
      <c r="AX95" s="1152"/>
      <c r="AY95" s="1006"/>
      <c r="AZ95" s="718"/>
      <c r="BA95" s="718"/>
      <c r="BB95" s="718"/>
      <c r="BC95" s="718"/>
      <c r="BD95" s="718"/>
      <c r="BE95" s="718"/>
      <c r="BF95" s="1152"/>
      <c r="BG95" s="1006"/>
      <c r="BH95" s="718"/>
      <c r="BI95" s="718"/>
      <c r="BJ95" s="718"/>
      <c r="BK95" s="718"/>
      <c r="BL95" s="718"/>
      <c r="BM95" s="718"/>
      <c r="BN95" s="1152"/>
      <c r="BO95" s="1006"/>
      <c r="BP95" s="718"/>
      <c r="BQ95" s="718"/>
      <c r="BR95" s="718"/>
      <c r="BS95" s="718"/>
      <c r="BT95" s="718"/>
      <c r="BU95" s="718"/>
    </row>
    <row r="96" spans="1:73" ht="40.15" customHeight="1" thickTop="1" x14ac:dyDescent="0.25">
      <c r="D96" s="348"/>
      <c r="E96" s="439"/>
      <c r="F96" s="444"/>
      <c r="G96" s="350"/>
      <c r="H96" s="351"/>
      <c r="I96" s="351"/>
      <c r="J96" s="352"/>
      <c r="K96" s="352"/>
      <c r="L96" s="348"/>
      <c r="M96" s="348"/>
      <c r="N96" s="348"/>
      <c r="O96" s="353"/>
      <c r="P96" s="348"/>
    </row>
    <row r="97" spans="4:16" ht="40.15" customHeight="1" x14ac:dyDescent="0.25">
      <c r="D97" s="348"/>
      <c r="E97" s="439"/>
      <c r="F97" s="444"/>
      <c r="G97" s="350"/>
      <c r="H97" s="351"/>
      <c r="I97" s="351"/>
      <c r="J97" s="352"/>
      <c r="K97" s="352"/>
      <c r="L97" s="348"/>
      <c r="M97" s="348"/>
      <c r="N97" s="348"/>
      <c r="O97" s="353"/>
      <c r="P97" s="348"/>
    </row>
    <row r="98" spans="4:16" ht="40.15" customHeight="1" x14ac:dyDescent="0.25">
      <c r="D98" s="348"/>
      <c r="E98" s="439"/>
      <c r="F98" s="444"/>
      <c r="G98" s="350"/>
      <c r="H98" s="351"/>
      <c r="I98" s="351"/>
      <c r="J98" s="352"/>
      <c r="K98" s="352"/>
      <c r="L98" s="348"/>
      <c r="M98" s="348"/>
      <c r="N98" s="348"/>
      <c r="O98" s="353"/>
      <c r="P98" s="348"/>
    </row>
    <row r="99" spans="4:16" ht="40.15" customHeight="1" x14ac:dyDescent="0.25">
      <c r="D99" s="348"/>
      <c r="E99" s="439"/>
      <c r="F99" s="444"/>
      <c r="G99" s="350"/>
      <c r="H99" s="351"/>
      <c r="I99" s="351"/>
      <c r="J99" s="352"/>
      <c r="K99" s="352"/>
      <c r="L99" s="348"/>
      <c r="M99" s="348"/>
      <c r="N99" s="348"/>
      <c r="O99" s="353"/>
      <c r="P99" s="348"/>
    </row>
    <row r="100" spans="4:16" ht="40.15" customHeight="1" x14ac:dyDescent="0.25">
      <c r="D100" s="348"/>
      <c r="E100" s="439"/>
      <c r="F100" s="444"/>
      <c r="G100" s="350"/>
      <c r="H100" s="351"/>
      <c r="I100" s="351"/>
      <c r="J100" s="352"/>
      <c r="K100" s="352"/>
      <c r="L100" s="348"/>
      <c r="M100" s="348"/>
      <c r="N100" s="348"/>
      <c r="O100" s="353"/>
      <c r="P100" s="348"/>
    </row>
    <row r="101" spans="4:16" ht="40.15" customHeight="1" x14ac:dyDescent="0.25">
      <c r="D101" s="348"/>
      <c r="E101" s="439"/>
      <c r="F101" s="444"/>
      <c r="G101" s="350"/>
      <c r="H101" s="351"/>
      <c r="I101" s="351"/>
      <c r="J101" s="352"/>
      <c r="K101" s="352"/>
      <c r="L101" s="348"/>
      <c r="M101" s="348"/>
      <c r="N101" s="348"/>
      <c r="O101" s="353"/>
      <c r="P101" s="348"/>
    </row>
    <row r="102" spans="4:16" ht="40.15" customHeight="1" x14ac:dyDescent="0.25">
      <c r="D102" s="348"/>
      <c r="E102" s="439"/>
      <c r="F102" s="444"/>
      <c r="G102" s="350"/>
      <c r="H102" s="351"/>
      <c r="I102" s="351"/>
      <c r="J102" s="352"/>
      <c r="K102" s="352"/>
      <c r="L102" s="348"/>
      <c r="M102" s="348"/>
      <c r="N102" s="348"/>
      <c r="O102" s="353"/>
      <c r="P102" s="348"/>
    </row>
    <row r="103" spans="4:16" ht="40.15" customHeight="1" x14ac:dyDescent="0.25">
      <c r="D103" s="348"/>
      <c r="E103" s="439"/>
      <c r="F103" s="444"/>
      <c r="G103" s="350"/>
      <c r="H103" s="351"/>
      <c r="I103" s="351"/>
      <c r="J103" s="352"/>
      <c r="K103" s="352"/>
      <c r="L103" s="348"/>
      <c r="M103" s="348"/>
      <c r="N103" s="348"/>
      <c r="O103" s="353"/>
      <c r="P103" s="348"/>
    </row>
    <row r="104" spans="4:16" ht="40.15" customHeight="1" x14ac:dyDescent="0.25">
      <c r="D104" s="348"/>
      <c r="E104" s="439"/>
      <c r="F104" s="444"/>
      <c r="G104" s="350"/>
      <c r="H104" s="351"/>
      <c r="I104" s="351"/>
      <c r="J104" s="352"/>
      <c r="K104" s="352"/>
      <c r="L104" s="348"/>
      <c r="M104" s="348"/>
      <c r="N104" s="348"/>
      <c r="O104" s="353"/>
      <c r="P104" s="348"/>
    </row>
    <row r="105" spans="4:16" ht="40.15" customHeight="1" x14ac:dyDescent="0.25">
      <c r="D105" s="348"/>
      <c r="E105" s="439"/>
      <c r="F105" s="444"/>
      <c r="G105" s="350"/>
      <c r="H105" s="351"/>
      <c r="I105" s="351"/>
      <c r="J105" s="352"/>
      <c r="K105" s="352"/>
      <c r="L105" s="348"/>
      <c r="M105" s="348"/>
      <c r="N105" s="348"/>
      <c r="O105" s="353"/>
      <c r="P105" s="348"/>
    </row>
    <row r="106" spans="4:16" ht="40.15" customHeight="1" x14ac:dyDescent="0.25">
      <c r="D106" s="348"/>
      <c r="E106" s="439"/>
      <c r="F106" s="444"/>
      <c r="G106" s="350"/>
      <c r="H106" s="351"/>
      <c r="I106" s="351"/>
      <c r="J106" s="352"/>
      <c r="K106" s="352"/>
      <c r="L106" s="348"/>
      <c r="M106" s="348"/>
      <c r="N106" s="348"/>
      <c r="O106" s="353"/>
      <c r="P106" s="348"/>
    </row>
    <row r="107" spans="4:16" ht="40.15" customHeight="1" x14ac:dyDescent="0.25">
      <c r="D107" s="348"/>
      <c r="E107" s="439"/>
      <c r="F107" s="444"/>
      <c r="G107" s="350"/>
      <c r="H107" s="351"/>
      <c r="I107" s="351"/>
      <c r="J107" s="352"/>
      <c r="K107" s="352"/>
      <c r="L107" s="348"/>
      <c r="M107" s="348"/>
      <c r="N107" s="348"/>
      <c r="O107" s="353"/>
      <c r="P107" s="348"/>
    </row>
    <row r="108" spans="4:16" ht="40.15" customHeight="1" x14ac:dyDescent="0.25">
      <c r="D108" s="348"/>
      <c r="E108" s="439"/>
      <c r="F108" s="444"/>
      <c r="G108" s="350"/>
      <c r="H108" s="351"/>
      <c r="I108" s="351"/>
      <c r="J108" s="352"/>
      <c r="K108" s="352"/>
      <c r="L108" s="348"/>
      <c r="M108" s="348"/>
      <c r="N108" s="348"/>
      <c r="O108" s="353"/>
      <c r="P108" s="348"/>
    </row>
    <row r="109" spans="4:16" ht="40.15" customHeight="1" x14ac:dyDescent="0.25">
      <c r="D109" s="348"/>
      <c r="E109" s="439"/>
      <c r="F109" s="444"/>
      <c r="G109" s="350"/>
      <c r="H109" s="351"/>
      <c r="I109" s="351"/>
      <c r="J109" s="352"/>
      <c r="K109" s="352"/>
      <c r="L109" s="348"/>
      <c r="M109" s="348"/>
      <c r="N109" s="348"/>
      <c r="O109" s="353"/>
      <c r="P109" s="348"/>
    </row>
    <row r="110" spans="4:16" ht="40.15" customHeight="1" x14ac:dyDescent="0.25">
      <c r="D110" s="348"/>
      <c r="E110" s="439"/>
      <c r="F110" s="444"/>
      <c r="G110" s="350"/>
      <c r="H110" s="351"/>
      <c r="I110" s="351"/>
      <c r="J110" s="352"/>
      <c r="K110" s="352"/>
      <c r="L110" s="348"/>
      <c r="M110" s="348"/>
      <c r="N110" s="348"/>
      <c r="O110" s="353"/>
      <c r="P110" s="348"/>
    </row>
    <row r="111" spans="4:16" ht="40.15" customHeight="1" x14ac:dyDescent="0.25">
      <c r="D111" s="348"/>
      <c r="E111" s="439"/>
      <c r="F111" s="444"/>
      <c r="G111" s="350"/>
      <c r="H111" s="351"/>
      <c r="I111" s="351"/>
      <c r="J111" s="352"/>
      <c r="K111" s="352"/>
      <c r="L111" s="348"/>
      <c r="M111" s="348"/>
      <c r="N111" s="348"/>
      <c r="O111" s="353"/>
      <c r="P111" s="348"/>
    </row>
    <row r="112" spans="4:16" ht="40.15" customHeight="1" x14ac:dyDescent="0.25">
      <c r="D112" s="348"/>
      <c r="E112" s="439"/>
      <c r="F112" s="444"/>
      <c r="G112" s="350"/>
      <c r="H112" s="351"/>
      <c r="I112" s="351"/>
      <c r="J112" s="352"/>
      <c r="K112" s="352"/>
      <c r="L112" s="348"/>
      <c r="M112" s="348"/>
      <c r="N112" s="348"/>
      <c r="O112" s="353"/>
      <c r="P112" s="348"/>
    </row>
    <row r="113" spans="4:16" ht="40.15" customHeight="1" x14ac:dyDescent="0.25">
      <c r="D113" s="348"/>
      <c r="E113" s="439"/>
      <c r="F113" s="444"/>
      <c r="G113" s="350"/>
      <c r="H113" s="351"/>
      <c r="I113" s="351"/>
      <c r="J113" s="352"/>
      <c r="K113" s="352"/>
      <c r="L113" s="348"/>
      <c r="M113" s="348"/>
      <c r="N113" s="348"/>
      <c r="O113" s="353"/>
      <c r="P113" s="348"/>
    </row>
    <row r="114" spans="4:16" ht="40.15" customHeight="1" x14ac:dyDescent="0.25">
      <c r="D114" s="348"/>
      <c r="E114" s="439"/>
      <c r="F114" s="444"/>
      <c r="G114" s="350"/>
      <c r="H114" s="351"/>
      <c r="I114" s="351"/>
      <c r="J114" s="352"/>
      <c r="K114" s="352"/>
      <c r="L114" s="348"/>
      <c r="M114" s="348"/>
      <c r="N114" s="348"/>
      <c r="O114" s="353"/>
      <c r="P114" s="348"/>
    </row>
    <row r="115" spans="4:16" ht="40.15" customHeight="1" x14ac:dyDescent="0.25">
      <c r="D115" s="348"/>
      <c r="E115" s="439"/>
      <c r="F115" s="444"/>
      <c r="G115" s="350"/>
      <c r="H115" s="351"/>
      <c r="I115" s="351"/>
      <c r="J115" s="352"/>
      <c r="K115" s="352"/>
      <c r="L115" s="348"/>
      <c r="M115" s="348"/>
      <c r="N115" s="348"/>
      <c r="O115" s="353"/>
      <c r="P115" s="348"/>
    </row>
    <row r="116" spans="4:16" ht="40.15" customHeight="1" x14ac:dyDescent="0.25">
      <c r="D116" s="348"/>
      <c r="E116" s="439"/>
      <c r="F116" s="444"/>
      <c r="G116" s="350"/>
      <c r="H116" s="351"/>
      <c r="I116" s="351"/>
      <c r="J116" s="352"/>
      <c r="K116" s="352"/>
      <c r="L116" s="348"/>
      <c r="M116" s="348"/>
      <c r="N116" s="348"/>
      <c r="O116" s="353"/>
      <c r="P116" s="348"/>
    </row>
    <row r="117" spans="4:16" ht="40.15" customHeight="1" x14ac:dyDescent="0.25">
      <c r="D117" s="348"/>
      <c r="E117" s="439"/>
      <c r="F117" s="444"/>
      <c r="G117" s="350"/>
      <c r="H117" s="351"/>
      <c r="I117" s="351"/>
      <c r="J117" s="352"/>
      <c r="K117" s="352"/>
      <c r="L117" s="348"/>
      <c r="M117" s="348"/>
      <c r="N117" s="348"/>
      <c r="O117" s="353"/>
      <c r="P117" s="348"/>
    </row>
    <row r="118" spans="4:16" ht="40.15" customHeight="1" x14ac:dyDescent="0.25">
      <c r="D118" s="348"/>
      <c r="E118" s="439"/>
      <c r="F118" s="444"/>
      <c r="G118" s="350"/>
      <c r="H118" s="351"/>
      <c r="I118" s="351"/>
      <c r="J118" s="352"/>
      <c r="K118" s="352"/>
      <c r="L118" s="348"/>
      <c r="M118" s="348"/>
      <c r="N118" s="348"/>
      <c r="O118" s="353"/>
      <c r="P118" s="348"/>
    </row>
    <row r="119" spans="4:16" ht="40.15" customHeight="1" x14ac:dyDescent="0.25">
      <c r="D119" s="348"/>
      <c r="E119" s="439"/>
      <c r="F119" s="444"/>
      <c r="G119" s="350"/>
      <c r="H119" s="351"/>
      <c r="I119" s="351"/>
      <c r="J119" s="352"/>
      <c r="K119" s="352"/>
      <c r="L119" s="348"/>
      <c r="M119" s="348"/>
      <c r="N119" s="348"/>
      <c r="O119" s="353"/>
      <c r="P119" s="348"/>
    </row>
    <row r="120" spans="4:16" ht="40.15" customHeight="1" x14ac:dyDescent="0.25">
      <c r="D120" s="348"/>
      <c r="E120" s="439"/>
      <c r="F120" s="444"/>
      <c r="G120" s="350"/>
      <c r="H120" s="351"/>
      <c r="I120" s="351"/>
      <c r="J120" s="352"/>
      <c r="K120" s="352"/>
      <c r="L120" s="348"/>
      <c r="M120" s="348"/>
      <c r="N120" s="348"/>
      <c r="O120" s="353"/>
      <c r="P120" s="348"/>
    </row>
    <row r="121" spans="4:16" ht="40.15" customHeight="1" x14ac:dyDescent="0.25">
      <c r="D121" s="348"/>
      <c r="E121" s="439"/>
      <c r="F121" s="444"/>
      <c r="G121" s="350"/>
      <c r="H121" s="351"/>
      <c r="I121" s="351"/>
      <c r="J121" s="352"/>
      <c r="K121" s="352"/>
      <c r="L121" s="348"/>
      <c r="M121" s="348"/>
      <c r="N121" s="348"/>
      <c r="O121" s="353"/>
      <c r="P121" s="348"/>
    </row>
    <row r="122" spans="4:16" ht="40.15" customHeight="1" x14ac:dyDescent="0.25">
      <c r="D122" s="348"/>
      <c r="E122" s="439"/>
      <c r="F122" s="444"/>
      <c r="G122" s="350"/>
      <c r="H122" s="351"/>
      <c r="I122" s="351"/>
      <c r="J122" s="352"/>
      <c r="K122" s="352"/>
      <c r="L122" s="348"/>
      <c r="M122" s="348"/>
      <c r="N122" s="348"/>
      <c r="O122" s="353"/>
      <c r="P122" s="348"/>
    </row>
    <row r="123" spans="4:16" ht="40.15" customHeight="1" x14ac:dyDescent="0.25">
      <c r="D123" s="348"/>
      <c r="E123" s="439"/>
      <c r="F123" s="444"/>
      <c r="G123" s="350"/>
      <c r="H123" s="351"/>
      <c r="I123" s="351"/>
      <c r="J123" s="352"/>
      <c r="K123" s="352"/>
      <c r="L123" s="348"/>
      <c r="M123" s="348"/>
      <c r="N123" s="348"/>
      <c r="O123" s="353"/>
      <c r="P123" s="348"/>
    </row>
    <row r="124" spans="4:16" ht="40.15" customHeight="1" x14ac:dyDescent="0.25">
      <c r="D124" s="348"/>
      <c r="E124" s="439"/>
      <c r="F124" s="444"/>
      <c r="G124" s="350"/>
      <c r="H124" s="351"/>
      <c r="I124" s="351"/>
      <c r="J124" s="352"/>
      <c r="K124" s="352"/>
      <c r="L124" s="348"/>
      <c r="M124" s="348"/>
      <c r="N124" s="348"/>
      <c r="O124" s="353"/>
      <c r="P124" s="348"/>
    </row>
    <row r="125" spans="4:16" ht="40.15" customHeight="1" x14ac:dyDescent="0.25">
      <c r="D125" s="348"/>
      <c r="E125" s="439"/>
      <c r="F125" s="444"/>
      <c r="G125" s="350"/>
      <c r="H125" s="351"/>
      <c r="I125" s="351"/>
      <c r="J125" s="352"/>
      <c r="K125" s="352"/>
      <c r="L125" s="348"/>
      <c r="M125" s="348"/>
      <c r="N125" s="348"/>
      <c r="O125" s="353"/>
      <c r="P125" s="348"/>
    </row>
    <row r="126" spans="4:16" ht="40.15" customHeight="1" x14ac:dyDescent="0.25">
      <c r="D126" s="348"/>
      <c r="E126" s="439"/>
      <c r="F126" s="444"/>
      <c r="G126" s="350"/>
      <c r="H126" s="351"/>
      <c r="I126" s="351"/>
      <c r="J126" s="352"/>
      <c r="K126" s="352"/>
      <c r="L126" s="348"/>
      <c r="M126" s="348"/>
      <c r="N126" s="348"/>
      <c r="O126" s="353"/>
      <c r="P126" s="348"/>
    </row>
    <row r="127" spans="4:16" ht="40.15" customHeight="1" x14ac:dyDescent="0.25">
      <c r="D127" s="348"/>
      <c r="E127" s="439"/>
      <c r="F127" s="444"/>
      <c r="G127" s="350"/>
      <c r="H127" s="351"/>
      <c r="I127" s="351"/>
      <c r="J127" s="352"/>
      <c r="K127" s="352"/>
      <c r="L127" s="348"/>
      <c r="M127" s="348"/>
      <c r="N127" s="348"/>
      <c r="O127" s="353"/>
      <c r="P127" s="348"/>
    </row>
    <row r="128" spans="4:16" ht="40.15" customHeight="1" x14ac:dyDescent="0.25">
      <c r="D128" s="348"/>
      <c r="E128" s="439"/>
      <c r="F128" s="444"/>
      <c r="G128" s="350"/>
      <c r="H128" s="351"/>
      <c r="I128" s="351"/>
      <c r="J128" s="352"/>
      <c r="K128" s="352"/>
      <c r="L128" s="348"/>
      <c r="M128" s="348"/>
      <c r="N128" s="348"/>
      <c r="O128" s="353"/>
      <c r="P128" s="348"/>
    </row>
    <row r="129" spans="4:16" ht="40.15" customHeight="1" x14ac:dyDescent="0.25">
      <c r="D129" s="348"/>
      <c r="E129" s="439"/>
      <c r="F129" s="444"/>
      <c r="G129" s="350"/>
      <c r="H129" s="351"/>
      <c r="I129" s="351"/>
      <c r="J129" s="352"/>
      <c r="K129" s="352"/>
      <c r="L129" s="348"/>
      <c r="M129" s="348"/>
      <c r="N129" s="348"/>
      <c r="O129" s="353"/>
      <c r="P129" s="348"/>
    </row>
    <row r="130" spans="4:16" ht="40.15" customHeight="1" x14ac:dyDescent="0.25">
      <c r="D130" s="348"/>
      <c r="E130" s="439"/>
      <c r="F130" s="444"/>
      <c r="G130" s="350"/>
      <c r="H130" s="351"/>
      <c r="I130" s="351"/>
      <c r="J130" s="352"/>
      <c r="K130" s="352"/>
      <c r="L130" s="348"/>
      <c r="M130" s="348"/>
      <c r="N130" s="348"/>
      <c r="O130" s="353"/>
      <c r="P130" s="348"/>
    </row>
    <row r="131" spans="4:16" ht="40.15" customHeight="1" x14ac:dyDescent="0.25">
      <c r="D131" s="348"/>
      <c r="E131" s="439"/>
      <c r="F131" s="444"/>
      <c r="G131" s="350"/>
      <c r="H131" s="351"/>
      <c r="I131" s="351"/>
      <c r="J131" s="352"/>
      <c r="K131" s="352"/>
      <c r="L131" s="348"/>
      <c r="M131" s="348"/>
      <c r="N131" s="348"/>
      <c r="O131" s="353"/>
      <c r="P131" s="348"/>
    </row>
    <row r="132" spans="4:16" ht="40.15" customHeight="1" x14ac:dyDescent="0.25">
      <c r="D132" s="348"/>
      <c r="E132" s="439"/>
      <c r="F132" s="444"/>
      <c r="G132" s="350"/>
      <c r="H132" s="351"/>
      <c r="I132" s="351"/>
      <c r="J132" s="352"/>
      <c r="K132" s="352"/>
      <c r="L132" s="348"/>
      <c r="M132" s="348"/>
      <c r="N132" s="348"/>
      <c r="O132" s="353"/>
      <c r="P132" s="348"/>
    </row>
    <row r="133" spans="4:16" ht="40.15" customHeight="1" x14ac:dyDescent="0.25">
      <c r="D133" s="348"/>
      <c r="E133" s="439"/>
      <c r="F133" s="444"/>
      <c r="G133" s="350"/>
      <c r="H133" s="351"/>
      <c r="I133" s="351"/>
      <c r="J133" s="352"/>
      <c r="K133" s="352"/>
      <c r="L133" s="348"/>
      <c r="M133" s="348"/>
      <c r="N133" s="348"/>
      <c r="O133" s="353"/>
      <c r="P133" s="348"/>
    </row>
    <row r="134" spans="4:16" ht="40.15" customHeight="1" x14ac:dyDescent="0.25">
      <c r="D134" s="348"/>
      <c r="E134" s="439"/>
      <c r="F134" s="444"/>
      <c r="G134" s="350"/>
      <c r="H134" s="351"/>
      <c r="I134" s="351"/>
      <c r="J134" s="352"/>
      <c r="K134" s="352"/>
      <c r="L134" s="348"/>
      <c r="M134" s="348"/>
      <c r="N134" s="348"/>
      <c r="O134" s="353"/>
      <c r="P134" s="348"/>
    </row>
    <row r="135" spans="4:16" ht="40.15" customHeight="1" x14ac:dyDescent="0.25">
      <c r="D135" s="348"/>
      <c r="E135" s="439"/>
      <c r="F135" s="444"/>
      <c r="G135" s="350"/>
      <c r="H135" s="351"/>
      <c r="I135" s="351"/>
      <c r="J135" s="352"/>
      <c r="K135" s="352"/>
      <c r="L135" s="348"/>
      <c r="M135" s="348"/>
      <c r="N135" s="348"/>
      <c r="O135" s="353"/>
      <c r="P135" s="348"/>
    </row>
    <row r="136" spans="4:16" ht="40.15" customHeight="1" x14ac:dyDescent="0.25">
      <c r="D136" s="348"/>
      <c r="E136" s="439"/>
      <c r="F136" s="444"/>
      <c r="G136" s="350"/>
      <c r="H136" s="351"/>
      <c r="I136" s="351"/>
      <c r="J136" s="352"/>
      <c r="K136" s="352"/>
      <c r="L136" s="348"/>
      <c r="M136" s="348"/>
      <c r="N136" s="348"/>
      <c r="O136" s="353"/>
      <c r="P136" s="348"/>
    </row>
    <row r="137" spans="4:16" ht="40.15" customHeight="1" x14ac:dyDescent="0.25">
      <c r="D137" s="348"/>
      <c r="E137" s="439"/>
      <c r="F137" s="444"/>
      <c r="G137" s="350"/>
      <c r="H137" s="351"/>
      <c r="I137" s="351"/>
      <c r="J137" s="352"/>
      <c r="K137" s="352"/>
      <c r="L137" s="348"/>
      <c r="M137" s="348"/>
      <c r="N137" s="348"/>
      <c r="O137" s="353"/>
      <c r="P137" s="348"/>
    </row>
    <row r="138" spans="4:16" ht="40.15" customHeight="1" x14ac:dyDescent="0.25">
      <c r="D138" s="348"/>
      <c r="E138" s="439"/>
      <c r="F138" s="444"/>
      <c r="G138" s="350"/>
      <c r="H138" s="351"/>
      <c r="I138" s="351"/>
      <c r="J138" s="352"/>
      <c r="K138" s="352"/>
      <c r="L138" s="348"/>
      <c r="M138" s="348"/>
      <c r="N138" s="348"/>
      <c r="O138" s="353"/>
      <c r="P138" s="348"/>
    </row>
    <row r="139" spans="4:16" ht="40.15" customHeight="1" x14ac:dyDescent="0.25">
      <c r="D139" s="348"/>
      <c r="E139" s="439"/>
      <c r="F139" s="444"/>
      <c r="G139" s="350"/>
      <c r="H139" s="351"/>
      <c r="I139" s="351"/>
      <c r="J139" s="352"/>
      <c r="K139" s="352"/>
      <c r="L139" s="348"/>
      <c r="M139" s="348"/>
      <c r="N139" s="348"/>
      <c r="O139" s="353"/>
      <c r="P139" s="348"/>
    </row>
    <row r="140" spans="4:16" ht="40.15" customHeight="1" x14ac:dyDescent="0.25">
      <c r="D140" s="348"/>
      <c r="E140" s="439"/>
      <c r="F140" s="444"/>
      <c r="G140" s="350"/>
      <c r="H140" s="351"/>
      <c r="I140" s="351"/>
      <c r="J140" s="352"/>
      <c r="K140" s="352"/>
      <c r="L140" s="348"/>
      <c r="M140" s="348"/>
      <c r="N140" s="348"/>
      <c r="O140" s="353"/>
      <c r="P140" s="348"/>
    </row>
    <row r="141" spans="4:16" ht="40.15" customHeight="1" x14ac:dyDescent="0.25">
      <c r="D141" s="348"/>
      <c r="E141" s="439"/>
      <c r="F141" s="444"/>
      <c r="G141" s="350"/>
      <c r="H141" s="351"/>
      <c r="I141" s="351"/>
      <c r="J141" s="352"/>
      <c r="K141" s="352"/>
      <c r="L141" s="348"/>
      <c r="M141" s="348"/>
      <c r="N141" s="348"/>
      <c r="O141" s="353"/>
      <c r="P141" s="348"/>
    </row>
    <row r="142" spans="4:16" ht="40.15" customHeight="1" x14ac:dyDescent="0.25">
      <c r="D142" s="348"/>
      <c r="E142" s="439"/>
      <c r="F142" s="444"/>
      <c r="G142" s="350"/>
      <c r="H142" s="351"/>
      <c r="I142" s="351"/>
      <c r="J142" s="352"/>
      <c r="K142" s="352"/>
      <c r="L142" s="348"/>
      <c r="M142" s="348"/>
      <c r="N142" s="348"/>
      <c r="O142" s="353"/>
      <c r="P142" s="348"/>
    </row>
    <row r="143" spans="4:16" ht="40.15" customHeight="1" x14ac:dyDescent="0.25">
      <c r="D143" s="348"/>
      <c r="E143" s="439"/>
      <c r="F143" s="444"/>
      <c r="G143" s="350"/>
      <c r="H143" s="351"/>
      <c r="I143" s="351"/>
      <c r="J143" s="352"/>
      <c r="K143" s="352"/>
      <c r="L143" s="348"/>
      <c r="M143" s="348"/>
      <c r="N143" s="348"/>
      <c r="O143" s="353"/>
      <c r="P143" s="348"/>
    </row>
    <row r="144" spans="4:16" ht="40.15" customHeight="1" x14ac:dyDescent="0.25">
      <c r="D144" s="348"/>
      <c r="E144" s="439"/>
      <c r="F144" s="444"/>
      <c r="G144" s="350"/>
      <c r="H144" s="351"/>
      <c r="I144" s="351"/>
      <c r="J144" s="352"/>
      <c r="K144" s="352"/>
      <c r="L144" s="348"/>
      <c r="M144" s="348"/>
      <c r="N144" s="348"/>
      <c r="O144" s="353"/>
      <c r="P144" s="348"/>
    </row>
    <row r="145" spans="4:16" ht="40.15" customHeight="1" x14ac:dyDescent="0.25">
      <c r="D145" s="348"/>
      <c r="E145" s="439"/>
      <c r="F145" s="444"/>
      <c r="G145" s="350"/>
      <c r="H145" s="351"/>
      <c r="I145" s="351"/>
      <c r="J145" s="352"/>
      <c r="K145" s="352"/>
      <c r="L145" s="348"/>
      <c r="M145" s="348"/>
      <c r="N145" s="348"/>
      <c r="O145" s="353"/>
      <c r="P145" s="348"/>
    </row>
    <row r="146" spans="4:16" ht="40.15" customHeight="1" x14ac:dyDescent="0.25">
      <c r="D146" s="348"/>
      <c r="E146" s="439"/>
      <c r="F146" s="444"/>
      <c r="G146" s="350"/>
      <c r="H146" s="351"/>
      <c r="I146" s="351"/>
      <c r="J146" s="352"/>
      <c r="K146" s="352"/>
      <c r="L146" s="348"/>
      <c r="M146" s="348"/>
      <c r="N146" s="348"/>
      <c r="O146" s="353"/>
      <c r="P146" s="348"/>
    </row>
    <row r="147" spans="4:16" ht="40.15" customHeight="1" x14ac:dyDescent="0.25">
      <c r="D147" s="348"/>
      <c r="E147" s="439"/>
      <c r="F147" s="444"/>
      <c r="G147" s="350"/>
      <c r="H147" s="351"/>
      <c r="I147" s="351"/>
      <c r="J147" s="352"/>
      <c r="K147" s="352"/>
      <c r="L147" s="348"/>
      <c r="M147" s="348"/>
      <c r="N147" s="348"/>
      <c r="O147" s="353"/>
      <c r="P147" s="348"/>
    </row>
    <row r="148" spans="4:16" ht="40.15" customHeight="1" x14ac:dyDescent="0.25">
      <c r="D148" s="348"/>
      <c r="E148" s="439"/>
      <c r="F148" s="444"/>
      <c r="G148" s="350"/>
      <c r="H148" s="351"/>
      <c r="I148" s="351"/>
      <c r="J148" s="352"/>
      <c r="K148" s="352"/>
      <c r="L148" s="348"/>
      <c r="M148" s="348"/>
      <c r="N148" s="348"/>
      <c r="O148" s="353"/>
      <c r="P148" s="348"/>
    </row>
    <row r="149" spans="4:16" ht="40.15" customHeight="1" x14ac:dyDescent="0.25">
      <c r="D149" s="348"/>
      <c r="E149" s="439"/>
      <c r="F149" s="444"/>
      <c r="G149" s="350"/>
      <c r="H149" s="351"/>
      <c r="I149" s="351"/>
      <c r="J149" s="352"/>
      <c r="K149" s="352"/>
      <c r="L149" s="348"/>
      <c r="M149" s="348"/>
      <c r="N149" s="348"/>
      <c r="O149" s="353"/>
      <c r="P149" s="348"/>
    </row>
    <row r="150" spans="4:16" ht="40.15" customHeight="1" x14ac:dyDescent="0.25">
      <c r="D150" s="348"/>
      <c r="E150" s="439"/>
      <c r="F150" s="444"/>
      <c r="G150" s="350"/>
      <c r="H150" s="351"/>
      <c r="I150" s="351"/>
      <c r="J150" s="352"/>
      <c r="K150" s="352"/>
      <c r="L150" s="348"/>
      <c r="M150" s="348"/>
      <c r="N150" s="348"/>
      <c r="O150" s="353"/>
      <c r="P150" s="348"/>
    </row>
    <row r="151" spans="4:16" ht="40.15" customHeight="1" x14ac:dyDescent="0.25">
      <c r="D151" s="348"/>
      <c r="E151" s="439"/>
      <c r="F151" s="444"/>
      <c r="G151" s="350"/>
      <c r="H151" s="351"/>
      <c r="I151" s="351"/>
      <c r="J151" s="352"/>
      <c r="K151" s="352"/>
      <c r="L151" s="348"/>
      <c r="M151" s="348"/>
      <c r="N151" s="348"/>
      <c r="O151" s="353"/>
      <c r="P151" s="348"/>
    </row>
    <row r="152" spans="4:16" ht="40.15" customHeight="1" x14ac:dyDescent="0.25">
      <c r="D152" s="348"/>
      <c r="E152" s="439"/>
      <c r="F152" s="444"/>
      <c r="G152" s="350"/>
      <c r="H152" s="351"/>
      <c r="I152" s="351"/>
      <c r="J152" s="352"/>
      <c r="K152" s="352"/>
      <c r="L152" s="348"/>
      <c r="M152" s="348"/>
      <c r="N152" s="348"/>
      <c r="O152" s="353"/>
      <c r="P152" s="348"/>
    </row>
    <row r="153" spans="4:16" ht="40.15" customHeight="1" x14ac:dyDescent="0.25">
      <c r="D153" s="348"/>
      <c r="E153" s="439"/>
      <c r="F153" s="444"/>
      <c r="G153" s="350"/>
      <c r="H153" s="351"/>
      <c r="I153" s="351"/>
      <c r="J153" s="352"/>
      <c r="K153" s="352"/>
      <c r="L153" s="348"/>
      <c r="M153" s="348"/>
      <c r="N153" s="348"/>
      <c r="O153" s="353"/>
      <c r="P153" s="348"/>
    </row>
    <row r="154" spans="4:16" ht="40.15" customHeight="1" x14ac:dyDescent="0.25">
      <c r="D154" s="348"/>
      <c r="E154" s="439"/>
      <c r="F154" s="444"/>
      <c r="G154" s="350"/>
      <c r="H154" s="351"/>
      <c r="I154" s="351"/>
      <c r="J154" s="352"/>
      <c r="K154" s="352"/>
      <c r="L154" s="348"/>
      <c r="M154" s="348"/>
      <c r="N154" s="348"/>
      <c r="O154" s="353"/>
      <c r="P154" s="348"/>
    </row>
    <row r="155" spans="4:16" ht="40.15" customHeight="1" x14ac:dyDescent="0.25">
      <c r="D155" s="348"/>
      <c r="E155" s="439"/>
      <c r="F155" s="444"/>
      <c r="G155" s="350"/>
      <c r="H155" s="351"/>
      <c r="I155" s="351"/>
      <c r="J155" s="352"/>
      <c r="K155" s="352"/>
      <c r="L155" s="348"/>
      <c r="M155" s="348"/>
      <c r="N155" s="348"/>
      <c r="O155" s="353"/>
      <c r="P155" s="348"/>
    </row>
    <row r="156" spans="4:16" ht="40.15" customHeight="1" x14ac:dyDescent="0.25">
      <c r="D156" s="348"/>
      <c r="E156" s="439"/>
      <c r="F156" s="444"/>
      <c r="G156" s="350"/>
      <c r="H156" s="351"/>
      <c r="I156" s="351"/>
      <c r="J156" s="352"/>
      <c r="K156" s="352"/>
      <c r="L156" s="348"/>
      <c r="M156" s="348"/>
      <c r="N156" s="348"/>
      <c r="O156" s="353"/>
      <c r="P156" s="348"/>
    </row>
    <row r="157" spans="4:16" ht="40.15" customHeight="1" x14ac:dyDescent="0.25">
      <c r="D157" s="348"/>
      <c r="E157" s="439"/>
      <c r="F157" s="444"/>
      <c r="G157" s="350"/>
      <c r="H157" s="351"/>
      <c r="I157" s="351"/>
      <c r="J157" s="352"/>
      <c r="K157" s="352"/>
      <c r="L157" s="348"/>
      <c r="M157" s="348"/>
      <c r="N157" s="348"/>
      <c r="O157" s="353"/>
      <c r="P157" s="348"/>
    </row>
    <row r="158" spans="4:16" ht="40.15" customHeight="1" x14ac:dyDescent="0.25">
      <c r="D158" s="348"/>
      <c r="E158" s="439"/>
      <c r="F158" s="444"/>
      <c r="G158" s="350"/>
      <c r="H158" s="351"/>
      <c r="I158" s="351"/>
      <c r="J158" s="352"/>
      <c r="K158" s="352"/>
      <c r="L158" s="348"/>
      <c r="M158" s="348"/>
      <c r="N158" s="348"/>
      <c r="O158" s="353"/>
      <c r="P158" s="348"/>
    </row>
    <row r="159" spans="4:16" ht="40.15" customHeight="1" x14ac:dyDescent="0.25">
      <c r="D159" s="348"/>
      <c r="E159" s="439"/>
      <c r="F159" s="444"/>
      <c r="G159" s="350"/>
      <c r="H159" s="351"/>
      <c r="I159" s="351"/>
      <c r="J159" s="352"/>
      <c r="K159" s="352"/>
      <c r="L159" s="348"/>
      <c r="M159" s="348"/>
      <c r="N159" s="348"/>
      <c r="O159" s="353"/>
      <c r="P159" s="348"/>
    </row>
    <row r="160" spans="4:16" ht="40.15" customHeight="1" x14ac:dyDescent="0.25">
      <c r="D160" s="348"/>
      <c r="E160" s="439"/>
      <c r="F160" s="444"/>
      <c r="G160" s="350"/>
      <c r="H160" s="351"/>
      <c r="I160" s="351"/>
      <c r="J160" s="352"/>
      <c r="K160" s="352"/>
      <c r="L160" s="348"/>
      <c r="M160" s="348"/>
      <c r="N160" s="348"/>
      <c r="O160" s="353"/>
      <c r="P160" s="348"/>
    </row>
    <row r="161" spans="4:16" ht="40.15" customHeight="1" x14ac:dyDescent="0.25">
      <c r="D161" s="348"/>
      <c r="E161" s="439"/>
      <c r="F161" s="444"/>
      <c r="G161" s="350"/>
      <c r="H161" s="351"/>
      <c r="I161" s="351"/>
      <c r="J161" s="352"/>
      <c r="K161" s="352"/>
      <c r="L161" s="348"/>
      <c r="M161" s="348"/>
      <c r="N161" s="348"/>
      <c r="O161" s="353"/>
      <c r="P161" s="348"/>
    </row>
    <row r="162" spans="4:16" ht="40.15" customHeight="1" x14ac:dyDescent="0.25">
      <c r="D162" s="348"/>
      <c r="E162" s="439"/>
      <c r="F162" s="444"/>
      <c r="G162" s="350"/>
      <c r="H162" s="351"/>
      <c r="I162" s="351"/>
      <c r="J162" s="352"/>
      <c r="K162" s="352"/>
      <c r="L162" s="348"/>
      <c r="M162" s="348"/>
      <c r="N162" s="348"/>
      <c r="O162" s="353"/>
      <c r="P162" s="348"/>
    </row>
    <row r="163" spans="4:16" ht="40.15" customHeight="1" x14ac:dyDescent="0.25">
      <c r="D163" s="348"/>
      <c r="E163" s="439"/>
      <c r="F163" s="444"/>
      <c r="G163" s="350"/>
      <c r="H163" s="351"/>
      <c r="I163" s="351"/>
      <c r="J163" s="352"/>
      <c r="K163" s="352"/>
      <c r="L163" s="348"/>
      <c r="M163" s="348"/>
      <c r="N163" s="348"/>
      <c r="O163" s="353"/>
      <c r="P163" s="348"/>
    </row>
    <row r="164" spans="4:16" ht="40.15" customHeight="1" x14ac:dyDescent="0.25">
      <c r="D164" s="348"/>
      <c r="E164" s="439"/>
      <c r="F164" s="444"/>
      <c r="G164" s="350"/>
      <c r="H164" s="351"/>
      <c r="I164" s="351"/>
      <c r="J164" s="352"/>
      <c r="K164" s="352"/>
      <c r="L164" s="348"/>
      <c r="M164" s="348"/>
      <c r="N164" s="348"/>
      <c r="O164" s="353"/>
      <c r="P164" s="348"/>
    </row>
    <row r="165" spans="4:16" ht="40.15" customHeight="1" x14ac:dyDescent="0.25">
      <c r="D165" s="348"/>
      <c r="E165" s="439"/>
      <c r="F165" s="444"/>
      <c r="G165" s="350"/>
      <c r="H165" s="351"/>
      <c r="I165" s="351"/>
      <c r="J165" s="352"/>
      <c r="K165" s="352"/>
      <c r="L165" s="348"/>
      <c r="M165" s="348"/>
      <c r="N165" s="348"/>
      <c r="O165" s="353"/>
      <c r="P165" s="348"/>
    </row>
    <row r="166" spans="4:16" ht="40.15" customHeight="1" x14ac:dyDescent="0.25">
      <c r="D166" s="348"/>
      <c r="E166" s="439"/>
      <c r="F166" s="444"/>
      <c r="G166" s="350"/>
      <c r="H166" s="351"/>
      <c r="I166" s="351"/>
      <c r="J166" s="352"/>
      <c r="K166" s="352"/>
      <c r="L166" s="348"/>
      <c r="M166" s="348"/>
      <c r="N166" s="348"/>
      <c r="O166" s="353"/>
      <c r="P166" s="348"/>
    </row>
    <row r="167" spans="4:16" ht="40.15" customHeight="1" x14ac:dyDescent="0.25">
      <c r="D167" s="348"/>
      <c r="E167" s="439"/>
      <c r="F167" s="444"/>
      <c r="G167" s="350"/>
      <c r="H167" s="351"/>
      <c r="I167" s="351"/>
      <c r="J167" s="352"/>
      <c r="K167" s="352"/>
      <c r="L167" s="348"/>
      <c r="M167" s="348"/>
      <c r="N167" s="348"/>
      <c r="O167" s="353"/>
      <c r="P167" s="348"/>
    </row>
    <row r="168" spans="4:16" ht="40.15" customHeight="1" x14ac:dyDescent="0.25">
      <c r="D168" s="348"/>
      <c r="E168" s="439"/>
      <c r="F168" s="444"/>
      <c r="G168" s="350"/>
      <c r="H168" s="351"/>
      <c r="I168" s="351"/>
      <c r="J168" s="352"/>
      <c r="K168" s="352"/>
      <c r="L168" s="348"/>
      <c r="M168" s="348"/>
      <c r="N168" s="348"/>
      <c r="O168" s="353"/>
      <c r="P168" s="348"/>
    </row>
    <row r="169" spans="4:16" ht="40.15" customHeight="1" x14ac:dyDescent="0.25">
      <c r="D169" s="348"/>
      <c r="E169" s="439"/>
      <c r="F169" s="444"/>
      <c r="G169" s="350"/>
      <c r="H169" s="351"/>
      <c r="I169" s="351"/>
      <c r="J169" s="352"/>
      <c r="K169" s="352"/>
      <c r="L169" s="348"/>
      <c r="M169" s="348"/>
      <c r="N169" s="348"/>
      <c r="O169" s="353"/>
      <c r="P169" s="348"/>
    </row>
    <row r="170" spans="4:16" ht="40.15" customHeight="1" x14ac:dyDescent="0.25">
      <c r="D170" s="348"/>
      <c r="E170" s="439"/>
      <c r="F170" s="444"/>
      <c r="G170" s="350"/>
      <c r="H170" s="351"/>
      <c r="I170" s="351"/>
      <c r="J170" s="352"/>
      <c r="K170" s="352"/>
      <c r="L170" s="348"/>
      <c r="M170" s="348"/>
      <c r="N170" s="348"/>
      <c r="O170" s="353"/>
      <c r="P170" s="348"/>
    </row>
    <row r="171" spans="4:16" ht="40.15" customHeight="1" x14ac:dyDescent="0.25">
      <c r="D171" s="348"/>
      <c r="E171" s="439"/>
      <c r="F171" s="444"/>
      <c r="G171" s="350"/>
      <c r="H171" s="351"/>
      <c r="I171" s="351"/>
      <c r="J171" s="352"/>
      <c r="K171" s="352"/>
      <c r="L171" s="348"/>
      <c r="M171" s="348"/>
      <c r="N171" s="348"/>
      <c r="O171" s="353"/>
      <c r="P171" s="348"/>
    </row>
    <row r="172" spans="4:16" ht="40.15" customHeight="1" x14ac:dyDescent="0.25">
      <c r="D172" s="348"/>
      <c r="E172" s="439"/>
      <c r="F172" s="444"/>
      <c r="G172" s="350"/>
      <c r="H172" s="351"/>
      <c r="I172" s="351"/>
      <c r="J172" s="352"/>
      <c r="K172" s="352"/>
      <c r="L172" s="348"/>
      <c r="M172" s="348"/>
      <c r="N172" s="348"/>
      <c r="O172" s="353"/>
      <c r="P172" s="348"/>
    </row>
    <row r="173" spans="4:16" ht="40.15" customHeight="1" x14ac:dyDescent="0.25">
      <c r="D173" s="348"/>
      <c r="E173" s="439"/>
      <c r="F173" s="444"/>
      <c r="G173" s="350"/>
      <c r="H173" s="351"/>
      <c r="I173" s="351"/>
      <c r="J173" s="352"/>
      <c r="K173" s="352"/>
      <c r="L173" s="348"/>
      <c r="M173" s="348"/>
      <c r="N173" s="348"/>
      <c r="O173" s="353"/>
      <c r="P173" s="348"/>
    </row>
    <row r="174" spans="4:16" ht="40.15" customHeight="1" x14ac:dyDescent="0.25">
      <c r="D174" s="348"/>
      <c r="E174" s="439"/>
      <c r="F174" s="444"/>
      <c r="G174" s="350"/>
      <c r="H174" s="351"/>
      <c r="I174" s="351"/>
      <c r="J174" s="352"/>
      <c r="K174" s="352"/>
      <c r="L174" s="348"/>
      <c r="M174" s="348"/>
      <c r="N174" s="348"/>
      <c r="O174" s="353"/>
      <c r="P174" s="348"/>
    </row>
    <row r="175" spans="4:16" ht="40.15" customHeight="1" x14ac:dyDescent="0.25">
      <c r="D175" s="348"/>
      <c r="E175" s="439"/>
      <c r="F175" s="444"/>
      <c r="G175" s="350"/>
      <c r="H175" s="351"/>
      <c r="I175" s="351"/>
      <c r="J175" s="352"/>
      <c r="K175" s="352"/>
      <c r="L175" s="348"/>
      <c r="M175" s="348"/>
      <c r="N175" s="348"/>
      <c r="O175" s="353"/>
      <c r="P175" s="348"/>
    </row>
    <row r="176" spans="4:16" ht="40.15" customHeight="1" x14ac:dyDescent="0.25">
      <c r="D176" s="348"/>
      <c r="E176" s="439"/>
      <c r="F176" s="444"/>
      <c r="G176" s="350"/>
      <c r="H176" s="351"/>
      <c r="I176" s="351"/>
      <c r="J176" s="352"/>
      <c r="K176" s="352"/>
      <c r="L176" s="348"/>
      <c r="M176" s="348"/>
      <c r="N176" s="348"/>
      <c r="O176" s="353"/>
      <c r="P176" s="348"/>
    </row>
    <row r="177" spans="4:16" ht="40.15" customHeight="1" x14ac:dyDescent="0.25">
      <c r="D177" s="348"/>
      <c r="E177" s="439"/>
      <c r="F177" s="444"/>
      <c r="G177" s="350"/>
      <c r="H177" s="351"/>
      <c r="I177" s="351"/>
      <c r="J177" s="352"/>
      <c r="K177" s="352"/>
      <c r="L177" s="348"/>
      <c r="M177" s="348"/>
      <c r="N177" s="348"/>
      <c r="O177" s="353"/>
      <c r="P177" s="348"/>
    </row>
    <row r="178" spans="4:16" ht="40.15" customHeight="1" x14ac:dyDescent="0.25">
      <c r="D178" s="348"/>
      <c r="E178" s="439"/>
      <c r="F178" s="444"/>
      <c r="G178" s="350"/>
      <c r="H178" s="351"/>
      <c r="I178" s="351"/>
      <c r="J178" s="352"/>
      <c r="K178" s="352"/>
      <c r="L178" s="348"/>
      <c r="M178" s="348"/>
      <c r="N178" s="348"/>
      <c r="O178" s="353"/>
      <c r="P178" s="348"/>
    </row>
    <row r="179" spans="4:16" ht="40.15" customHeight="1" x14ac:dyDescent="0.25">
      <c r="D179" s="348"/>
      <c r="E179" s="439"/>
      <c r="F179" s="444"/>
      <c r="G179" s="350"/>
      <c r="H179" s="351"/>
      <c r="I179" s="351"/>
      <c r="J179" s="352"/>
      <c r="K179" s="352"/>
      <c r="L179" s="348"/>
      <c r="M179" s="348"/>
      <c r="N179" s="348"/>
      <c r="O179" s="353"/>
      <c r="P179" s="348"/>
    </row>
    <row r="180" spans="4:16" ht="40.15" customHeight="1" x14ac:dyDescent="0.25">
      <c r="D180" s="348"/>
      <c r="E180" s="439"/>
      <c r="F180" s="444"/>
      <c r="G180" s="350"/>
      <c r="H180" s="351"/>
      <c r="I180" s="351"/>
      <c r="J180" s="352"/>
      <c r="K180" s="352"/>
      <c r="L180" s="348"/>
      <c r="M180" s="348"/>
      <c r="N180" s="348"/>
      <c r="O180" s="353"/>
      <c r="P180" s="348"/>
    </row>
    <row r="181" spans="4:16" ht="40.15" customHeight="1" x14ac:dyDescent="0.25">
      <c r="D181" s="348"/>
      <c r="E181" s="439"/>
      <c r="F181" s="444"/>
      <c r="G181" s="350"/>
      <c r="H181" s="351"/>
      <c r="I181" s="351"/>
      <c r="J181" s="352"/>
      <c r="K181" s="352"/>
      <c r="L181" s="348"/>
      <c r="M181" s="348"/>
      <c r="N181" s="348"/>
      <c r="O181" s="353"/>
      <c r="P181" s="348"/>
    </row>
    <row r="182" spans="4:16" ht="40.15" customHeight="1" x14ac:dyDescent="0.25">
      <c r="D182" s="348"/>
      <c r="E182" s="439"/>
      <c r="F182" s="444"/>
      <c r="G182" s="350"/>
      <c r="H182" s="351"/>
      <c r="I182" s="351"/>
      <c r="J182" s="352"/>
      <c r="K182" s="352"/>
      <c r="L182" s="348"/>
      <c r="M182" s="348"/>
      <c r="N182" s="348"/>
      <c r="O182" s="353"/>
      <c r="P182" s="348"/>
    </row>
    <row r="183" spans="4:16" ht="40.15" customHeight="1" x14ac:dyDescent="0.25">
      <c r="D183" s="348"/>
      <c r="E183" s="439"/>
      <c r="F183" s="444"/>
      <c r="G183" s="350"/>
      <c r="H183" s="351"/>
      <c r="I183" s="351"/>
      <c r="J183" s="352"/>
      <c r="K183" s="352"/>
      <c r="L183" s="348"/>
      <c r="M183" s="348"/>
      <c r="N183" s="348"/>
      <c r="O183" s="353"/>
      <c r="P183" s="348"/>
    </row>
    <row r="184" spans="4:16" ht="40.15" customHeight="1" x14ac:dyDescent="0.25">
      <c r="D184" s="348"/>
      <c r="E184" s="439"/>
      <c r="F184" s="444"/>
      <c r="G184" s="350"/>
      <c r="H184" s="351"/>
      <c r="I184" s="351"/>
      <c r="J184" s="352"/>
      <c r="K184" s="352"/>
      <c r="L184" s="348"/>
      <c r="M184" s="348"/>
      <c r="N184" s="348"/>
      <c r="O184" s="353"/>
      <c r="P184" s="348"/>
    </row>
    <row r="185" spans="4:16" ht="40.15" customHeight="1" x14ac:dyDescent="0.25">
      <c r="D185" s="348"/>
      <c r="E185" s="439"/>
      <c r="F185" s="444"/>
      <c r="G185" s="350"/>
      <c r="H185" s="351"/>
      <c r="I185" s="351"/>
      <c r="J185" s="352"/>
      <c r="K185" s="352"/>
      <c r="L185" s="348"/>
      <c r="M185" s="348"/>
      <c r="N185" s="348"/>
      <c r="O185" s="353"/>
      <c r="P185" s="348"/>
    </row>
    <row r="186" spans="4:16" ht="40.15" customHeight="1" x14ac:dyDescent="0.25">
      <c r="D186" s="348"/>
      <c r="E186" s="439"/>
      <c r="F186" s="444"/>
      <c r="G186" s="350"/>
      <c r="H186" s="351"/>
      <c r="I186" s="351"/>
      <c r="J186" s="352"/>
      <c r="K186" s="352"/>
      <c r="L186" s="348"/>
      <c r="M186" s="348"/>
      <c r="N186" s="348"/>
      <c r="O186" s="353"/>
      <c r="P186" s="348"/>
    </row>
    <row r="187" spans="4:16" ht="40.15" customHeight="1" x14ac:dyDescent="0.25">
      <c r="D187" s="348"/>
      <c r="E187" s="439"/>
      <c r="F187" s="444"/>
      <c r="G187" s="350"/>
      <c r="H187" s="351"/>
      <c r="I187" s="351"/>
      <c r="J187" s="352"/>
      <c r="K187" s="352"/>
      <c r="L187" s="348"/>
      <c r="M187" s="348"/>
      <c r="N187" s="348"/>
      <c r="O187" s="353"/>
      <c r="P187" s="348"/>
    </row>
    <row r="188" spans="4:16" ht="40.15" customHeight="1" x14ac:dyDescent="0.25">
      <c r="D188" s="348"/>
      <c r="E188" s="439"/>
      <c r="F188" s="444"/>
      <c r="G188" s="350"/>
      <c r="H188" s="351"/>
      <c r="I188" s="351"/>
      <c r="J188" s="352"/>
      <c r="K188" s="352"/>
      <c r="L188" s="348"/>
      <c r="M188" s="348"/>
      <c r="N188" s="348"/>
      <c r="O188" s="353"/>
      <c r="P188" s="348"/>
    </row>
    <row r="189" spans="4:16" ht="40.15" customHeight="1" x14ac:dyDescent="0.25">
      <c r="D189" s="348"/>
      <c r="E189" s="439"/>
      <c r="F189" s="444"/>
      <c r="G189" s="350"/>
      <c r="H189" s="351"/>
      <c r="I189" s="351"/>
      <c r="J189" s="352"/>
      <c r="K189" s="352"/>
      <c r="L189" s="348"/>
      <c r="M189" s="348"/>
      <c r="N189" s="348"/>
      <c r="O189" s="353"/>
      <c r="P189" s="348"/>
    </row>
    <row r="190" spans="4:16" ht="40.15" customHeight="1" x14ac:dyDescent="0.25">
      <c r="D190" s="348"/>
      <c r="E190" s="439"/>
      <c r="F190" s="444"/>
      <c r="G190" s="350"/>
      <c r="H190" s="351"/>
      <c r="I190" s="351"/>
      <c r="J190" s="352"/>
      <c r="K190" s="352"/>
      <c r="L190" s="348"/>
      <c r="M190" s="348"/>
      <c r="N190" s="348"/>
      <c r="O190" s="353"/>
      <c r="P190" s="348"/>
    </row>
    <row r="191" spans="4:16" ht="40.15" customHeight="1" x14ac:dyDescent="0.25">
      <c r="D191" s="348"/>
      <c r="E191" s="439"/>
      <c r="F191" s="444"/>
      <c r="G191" s="350"/>
      <c r="H191" s="351"/>
      <c r="I191" s="351"/>
      <c r="J191" s="352"/>
      <c r="K191" s="352"/>
      <c r="L191" s="348"/>
      <c r="M191" s="348"/>
      <c r="N191" s="348"/>
      <c r="O191" s="353"/>
      <c r="P191" s="348"/>
    </row>
    <row r="192" spans="4:16" ht="40.15" customHeight="1" x14ac:dyDescent="0.25">
      <c r="D192" s="348"/>
      <c r="E192" s="439"/>
      <c r="F192" s="444"/>
      <c r="G192" s="350"/>
      <c r="H192" s="351"/>
      <c r="I192" s="351"/>
      <c r="J192" s="352"/>
      <c r="K192" s="352"/>
      <c r="L192" s="348"/>
      <c r="M192" s="348"/>
      <c r="N192" s="348"/>
      <c r="O192" s="353"/>
      <c r="P192" s="348"/>
    </row>
    <row r="193" spans="4:16" ht="40.15" customHeight="1" x14ac:dyDescent="0.25">
      <c r="D193" s="348"/>
      <c r="E193" s="439"/>
      <c r="F193" s="444"/>
      <c r="G193" s="350"/>
      <c r="H193" s="351"/>
      <c r="I193" s="351"/>
      <c r="J193" s="352"/>
      <c r="K193" s="352"/>
      <c r="L193" s="348"/>
      <c r="M193" s="348"/>
      <c r="N193" s="348"/>
      <c r="O193" s="353"/>
      <c r="P193" s="348"/>
    </row>
    <row r="194" spans="4:16" ht="40.15" customHeight="1" x14ac:dyDescent="0.25">
      <c r="D194" s="348"/>
      <c r="E194" s="439"/>
      <c r="F194" s="444"/>
      <c r="G194" s="350"/>
      <c r="H194" s="351"/>
      <c r="I194" s="351"/>
      <c r="J194" s="352"/>
      <c r="K194" s="352"/>
      <c r="L194" s="348"/>
      <c r="M194" s="348"/>
      <c r="N194" s="348"/>
      <c r="O194" s="353"/>
      <c r="P194" s="348"/>
    </row>
    <row r="195" spans="4:16" ht="40.15" customHeight="1" x14ac:dyDescent="0.25">
      <c r="D195" s="348"/>
      <c r="E195" s="439"/>
      <c r="F195" s="444"/>
      <c r="G195" s="350"/>
      <c r="H195" s="351"/>
      <c r="I195" s="351"/>
      <c r="J195" s="352"/>
      <c r="K195" s="352"/>
      <c r="L195" s="348"/>
      <c r="M195" s="348"/>
      <c r="N195" s="348"/>
      <c r="O195" s="353"/>
      <c r="P195" s="348"/>
    </row>
    <row r="196" spans="4:16" ht="40.15" customHeight="1" x14ac:dyDescent="0.25">
      <c r="D196" s="348"/>
      <c r="E196" s="439"/>
      <c r="F196" s="444"/>
      <c r="G196" s="350"/>
      <c r="H196" s="351"/>
      <c r="I196" s="351"/>
      <c r="J196" s="352"/>
      <c r="K196" s="352"/>
      <c r="L196" s="348"/>
      <c r="M196" s="348"/>
      <c r="N196" s="348"/>
      <c r="O196" s="353"/>
      <c r="P196" s="348"/>
    </row>
    <row r="197" spans="4:16" ht="40.15" customHeight="1" x14ac:dyDescent="0.25">
      <c r="D197" s="348"/>
      <c r="E197" s="439"/>
      <c r="F197" s="444"/>
      <c r="G197" s="350"/>
      <c r="H197" s="351"/>
      <c r="I197" s="351"/>
      <c r="J197" s="352"/>
      <c r="K197" s="352"/>
      <c r="L197" s="348"/>
      <c r="M197" s="348"/>
      <c r="N197" s="348"/>
      <c r="O197" s="353"/>
      <c r="P197" s="348"/>
    </row>
    <row r="198" spans="4:16" ht="40.15" customHeight="1" x14ac:dyDescent="0.25">
      <c r="D198" s="348"/>
      <c r="E198" s="439"/>
      <c r="F198" s="444"/>
      <c r="G198" s="350"/>
      <c r="H198" s="351"/>
      <c r="I198" s="351"/>
      <c r="J198" s="352"/>
      <c r="K198" s="352"/>
      <c r="L198" s="348"/>
      <c r="M198" s="348"/>
      <c r="N198" s="348"/>
      <c r="O198" s="353"/>
      <c r="P198" s="348"/>
    </row>
    <row r="199" spans="4:16" ht="40.15" customHeight="1" x14ac:dyDescent="0.25">
      <c r="D199" s="348"/>
      <c r="E199" s="439"/>
      <c r="F199" s="444"/>
      <c r="G199" s="350"/>
      <c r="H199" s="351"/>
      <c r="I199" s="351"/>
      <c r="J199" s="352"/>
      <c r="K199" s="352"/>
      <c r="L199" s="348"/>
      <c r="M199" s="348"/>
      <c r="N199" s="348"/>
      <c r="O199" s="353"/>
      <c r="P199" s="348"/>
    </row>
    <row r="200" spans="4:16" ht="40.15" customHeight="1" x14ac:dyDescent="0.25">
      <c r="D200" s="348"/>
      <c r="E200" s="439"/>
      <c r="F200" s="444"/>
      <c r="G200" s="350"/>
      <c r="H200" s="351"/>
      <c r="I200" s="351"/>
      <c r="J200" s="352"/>
      <c r="K200" s="352"/>
      <c r="L200" s="348"/>
      <c r="M200" s="348"/>
      <c r="N200" s="348"/>
      <c r="O200" s="353"/>
      <c r="P200" s="348"/>
    </row>
    <row r="201" spans="4:16" ht="40.15" customHeight="1" x14ac:dyDescent="0.25">
      <c r="D201" s="348"/>
      <c r="E201" s="439"/>
      <c r="F201" s="444"/>
      <c r="G201" s="350"/>
      <c r="H201" s="351"/>
      <c r="I201" s="351"/>
      <c r="J201" s="352"/>
      <c r="K201" s="352"/>
      <c r="L201" s="348"/>
      <c r="M201" s="348"/>
      <c r="N201" s="348"/>
      <c r="O201" s="353"/>
      <c r="P201" s="348"/>
    </row>
    <row r="202" spans="4:16" ht="40.15" customHeight="1" x14ac:dyDescent="0.25">
      <c r="D202" s="348"/>
      <c r="E202" s="439"/>
      <c r="F202" s="444"/>
      <c r="G202" s="350"/>
      <c r="H202" s="351"/>
      <c r="I202" s="351"/>
      <c r="J202" s="352"/>
      <c r="K202" s="352"/>
      <c r="L202" s="348"/>
      <c r="M202" s="348"/>
      <c r="N202" s="348"/>
      <c r="O202" s="353"/>
      <c r="P202" s="348"/>
    </row>
    <row r="203" spans="4:16" ht="40.15" customHeight="1" x14ac:dyDescent="0.25">
      <c r="D203" s="348"/>
      <c r="E203" s="439"/>
      <c r="F203" s="444"/>
      <c r="G203" s="350"/>
      <c r="H203" s="351"/>
      <c r="I203" s="351"/>
      <c r="J203" s="352"/>
      <c r="K203" s="352"/>
      <c r="L203" s="348"/>
      <c r="M203" s="348"/>
      <c r="N203" s="348"/>
      <c r="O203" s="353"/>
      <c r="P203" s="348"/>
    </row>
    <row r="204" spans="4:16" ht="40.15" customHeight="1" x14ac:dyDescent="0.25">
      <c r="D204" s="348"/>
      <c r="E204" s="439"/>
      <c r="F204" s="444"/>
      <c r="G204" s="350"/>
      <c r="H204" s="351"/>
      <c r="I204" s="351"/>
      <c r="J204" s="352"/>
      <c r="K204" s="352"/>
      <c r="L204" s="348"/>
      <c r="M204" s="348"/>
      <c r="N204" s="348"/>
      <c r="O204" s="353"/>
      <c r="P204" s="348"/>
    </row>
    <row r="205" spans="4:16" ht="40.15" customHeight="1" x14ac:dyDescent="0.25">
      <c r="D205" s="348"/>
      <c r="E205" s="439"/>
      <c r="F205" s="444"/>
      <c r="G205" s="350"/>
      <c r="H205" s="351"/>
      <c r="I205" s="351"/>
      <c r="J205" s="352"/>
      <c r="K205" s="352"/>
      <c r="L205" s="348"/>
      <c r="M205" s="348"/>
      <c r="N205" s="348"/>
      <c r="O205" s="353"/>
      <c r="P205" s="348"/>
    </row>
    <row r="206" spans="4:16" ht="40.15" customHeight="1" x14ac:dyDescent="0.25">
      <c r="D206" s="348"/>
      <c r="E206" s="439"/>
      <c r="F206" s="444"/>
      <c r="G206" s="350"/>
      <c r="H206" s="351"/>
      <c r="I206" s="351"/>
      <c r="J206" s="352"/>
      <c r="K206" s="352"/>
      <c r="L206" s="348"/>
      <c r="M206" s="348"/>
      <c r="N206" s="348"/>
      <c r="O206" s="353"/>
      <c r="P206" s="348"/>
    </row>
    <row r="207" spans="4:16" ht="40.15" customHeight="1" x14ac:dyDescent="0.25">
      <c r="D207" s="348"/>
      <c r="E207" s="439"/>
      <c r="F207" s="444"/>
      <c r="G207" s="350"/>
      <c r="H207" s="351"/>
      <c r="I207" s="351"/>
      <c r="J207" s="352"/>
      <c r="K207" s="352"/>
      <c r="L207" s="348"/>
      <c r="M207" s="348"/>
      <c r="N207" s="348"/>
      <c r="O207" s="353"/>
      <c r="P207" s="348"/>
    </row>
    <row r="208" spans="4:16" ht="40.15" customHeight="1" x14ac:dyDescent="0.25">
      <c r="D208" s="348"/>
      <c r="E208" s="439"/>
      <c r="F208" s="444"/>
      <c r="G208" s="350"/>
      <c r="H208" s="351"/>
      <c r="I208" s="351"/>
      <c r="J208" s="352"/>
      <c r="K208" s="352"/>
      <c r="L208" s="348"/>
      <c r="M208" s="348"/>
      <c r="N208" s="348"/>
      <c r="O208" s="353"/>
      <c r="P208" s="348"/>
    </row>
    <row r="209" spans="4:16" ht="40.15" customHeight="1" x14ac:dyDescent="0.25">
      <c r="D209" s="348"/>
      <c r="E209" s="439"/>
      <c r="F209" s="444"/>
      <c r="G209" s="350"/>
      <c r="H209" s="351"/>
      <c r="I209" s="351"/>
      <c r="J209" s="352"/>
      <c r="K209" s="352"/>
      <c r="L209" s="348"/>
      <c r="M209" s="348"/>
      <c r="N209" s="348"/>
      <c r="O209" s="353"/>
      <c r="P209" s="348"/>
    </row>
    <row r="210" spans="4:16" ht="40.15" customHeight="1" x14ac:dyDescent="0.25">
      <c r="D210" s="348"/>
      <c r="E210" s="439"/>
      <c r="F210" s="444"/>
      <c r="G210" s="350"/>
      <c r="H210" s="351"/>
      <c r="I210" s="351"/>
      <c r="J210" s="352"/>
      <c r="K210" s="352"/>
      <c r="L210" s="348"/>
      <c r="M210" s="348"/>
      <c r="N210" s="348"/>
      <c r="O210" s="353"/>
      <c r="P210" s="348"/>
    </row>
    <row r="211" spans="4:16" ht="40.15" customHeight="1" x14ac:dyDescent="0.25">
      <c r="D211" s="348"/>
      <c r="E211" s="439"/>
      <c r="F211" s="444"/>
      <c r="G211" s="350"/>
      <c r="H211" s="351"/>
      <c r="I211" s="351"/>
      <c r="J211" s="352"/>
      <c r="K211" s="352"/>
      <c r="L211" s="348"/>
      <c r="M211" s="348"/>
      <c r="N211" s="348"/>
      <c r="O211" s="353"/>
      <c r="P211" s="348"/>
    </row>
    <row r="212" spans="4:16" ht="40.15" customHeight="1" x14ac:dyDescent="0.25">
      <c r="D212" s="348"/>
      <c r="E212" s="439"/>
      <c r="F212" s="444"/>
      <c r="G212" s="350"/>
      <c r="H212" s="351"/>
      <c r="I212" s="351"/>
      <c r="J212" s="352"/>
      <c r="K212" s="352"/>
      <c r="L212" s="348"/>
      <c r="M212" s="348"/>
      <c r="N212" s="348"/>
      <c r="O212" s="353"/>
      <c r="P212" s="348"/>
    </row>
    <row r="213" spans="4:16" ht="40.15" customHeight="1" x14ac:dyDescent="0.25">
      <c r="D213" s="348"/>
      <c r="E213" s="439"/>
      <c r="F213" s="444"/>
      <c r="G213" s="350"/>
      <c r="H213" s="351"/>
      <c r="I213" s="351"/>
      <c r="J213" s="352"/>
      <c r="K213" s="352"/>
      <c r="L213" s="348"/>
      <c r="M213" s="348"/>
      <c r="N213" s="348"/>
      <c r="O213" s="353"/>
      <c r="P213" s="348"/>
    </row>
    <row r="214" spans="4:16" ht="40.15" customHeight="1" x14ac:dyDescent="0.25">
      <c r="D214" s="348"/>
      <c r="E214" s="439"/>
      <c r="F214" s="444"/>
      <c r="G214" s="350"/>
      <c r="H214" s="351"/>
      <c r="I214" s="351"/>
      <c r="J214" s="352"/>
      <c r="K214" s="352"/>
      <c r="L214" s="348"/>
      <c r="M214" s="348"/>
      <c r="N214" s="348"/>
      <c r="O214" s="353"/>
      <c r="P214" s="348"/>
    </row>
    <row r="215" spans="4:16" ht="40.15" customHeight="1" x14ac:dyDescent="0.25">
      <c r="D215" s="348"/>
      <c r="E215" s="439"/>
      <c r="F215" s="444"/>
      <c r="G215" s="350"/>
      <c r="H215" s="351"/>
      <c r="I215" s="351"/>
      <c r="J215" s="352"/>
      <c r="K215" s="352"/>
      <c r="L215" s="348"/>
      <c r="M215" s="348"/>
      <c r="N215" s="348"/>
      <c r="O215" s="353"/>
      <c r="P215" s="348"/>
    </row>
    <row r="216" spans="4:16" ht="40.15" customHeight="1" x14ac:dyDescent="0.25">
      <c r="D216" s="348"/>
      <c r="E216" s="439"/>
      <c r="F216" s="444"/>
      <c r="G216" s="350"/>
      <c r="H216" s="351"/>
      <c r="I216" s="351"/>
      <c r="J216" s="352"/>
      <c r="K216" s="352"/>
      <c r="L216" s="348"/>
      <c r="M216" s="348"/>
      <c r="N216" s="348"/>
      <c r="O216" s="353"/>
      <c r="P216" s="348"/>
    </row>
    <row r="217" spans="4:16" ht="40.15" customHeight="1" x14ac:dyDescent="0.25">
      <c r="D217" s="348"/>
      <c r="E217" s="439"/>
      <c r="F217" s="444"/>
      <c r="G217" s="350"/>
      <c r="H217" s="351"/>
      <c r="I217" s="351"/>
      <c r="J217" s="352"/>
      <c r="K217" s="352"/>
      <c r="L217" s="348"/>
      <c r="M217" s="348"/>
      <c r="N217" s="348"/>
      <c r="O217" s="353"/>
      <c r="P217" s="348"/>
    </row>
    <row r="218" spans="4:16" ht="40.15" customHeight="1" x14ac:dyDescent="0.25">
      <c r="D218" s="348"/>
      <c r="E218" s="439"/>
      <c r="F218" s="444"/>
      <c r="G218" s="350"/>
      <c r="H218" s="351"/>
      <c r="I218" s="351"/>
      <c r="J218" s="352"/>
      <c r="K218" s="352"/>
      <c r="L218" s="348"/>
      <c r="M218" s="348"/>
      <c r="N218" s="348"/>
      <c r="O218" s="353"/>
      <c r="P218" s="348"/>
    </row>
    <row r="219" spans="4:16" ht="40.15" customHeight="1" x14ac:dyDescent="0.25">
      <c r="D219" s="348"/>
      <c r="E219" s="439"/>
      <c r="F219" s="444"/>
      <c r="G219" s="350"/>
      <c r="H219" s="351"/>
      <c r="I219" s="351"/>
      <c r="J219" s="352"/>
      <c r="K219" s="352"/>
      <c r="L219" s="348"/>
      <c r="M219" s="348"/>
      <c r="N219" s="348"/>
      <c r="O219" s="353"/>
      <c r="P219" s="348"/>
    </row>
    <row r="220" spans="4:16" ht="40.15" customHeight="1" x14ac:dyDescent="0.25">
      <c r="D220" s="348"/>
      <c r="E220" s="439"/>
      <c r="F220" s="444"/>
      <c r="G220" s="350"/>
      <c r="H220" s="351"/>
      <c r="I220" s="351"/>
      <c r="J220" s="352"/>
      <c r="K220" s="352"/>
      <c r="L220" s="348"/>
      <c r="M220" s="348"/>
      <c r="N220" s="348"/>
      <c r="O220" s="353"/>
      <c r="P220" s="348"/>
    </row>
    <row r="221" spans="4:16" ht="40.15" customHeight="1" x14ac:dyDescent="0.25">
      <c r="D221" s="348"/>
      <c r="E221" s="439"/>
      <c r="F221" s="444"/>
      <c r="G221" s="350"/>
      <c r="H221" s="351"/>
      <c r="I221" s="351"/>
      <c r="J221" s="352"/>
      <c r="K221" s="352"/>
      <c r="L221" s="348"/>
      <c r="M221" s="348"/>
      <c r="N221" s="348"/>
      <c r="O221" s="353"/>
      <c r="P221" s="348"/>
    </row>
    <row r="222" spans="4:16" ht="40.15" customHeight="1" x14ac:dyDescent="0.25">
      <c r="D222" s="348"/>
      <c r="E222" s="439"/>
      <c r="F222" s="444"/>
      <c r="G222" s="350"/>
      <c r="H222" s="351"/>
      <c r="I222" s="351"/>
      <c r="J222" s="352"/>
      <c r="K222" s="352"/>
      <c r="L222" s="348"/>
      <c r="M222" s="348"/>
      <c r="N222" s="348"/>
      <c r="O222" s="353"/>
      <c r="P222" s="348"/>
    </row>
    <row r="223" spans="4:16" ht="40.15" customHeight="1" x14ac:dyDescent="0.25">
      <c r="D223" s="348"/>
      <c r="E223" s="439"/>
      <c r="F223" s="444"/>
      <c r="G223" s="350"/>
      <c r="H223" s="351"/>
      <c r="I223" s="351"/>
      <c r="J223" s="352"/>
      <c r="K223" s="352"/>
      <c r="L223" s="348"/>
      <c r="M223" s="348"/>
      <c r="N223" s="348"/>
      <c r="O223" s="353"/>
      <c r="P223" s="348"/>
    </row>
    <row r="224" spans="4:16" ht="40.15" customHeight="1" x14ac:dyDescent="0.25">
      <c r="D224" s="348"/>
      <c r="E224" s="439"/>
      <c r="F224" s="444"/>
      <c r="G224" s="350"/>
      <c r="H224" s="351"/>
      <c r="I224" s="351"/>
      <c r="J224" s="352"/>
      <c r="K224" s="352"/>
      <c r="L224" s="348"/>
      <c r="M224" s="348"/>
      <c r="N224" s="348"/>
      <c r="O224" s="353"/>
      <c r="P224" s="348"/>
    </row>
    <row r="225" spans="4:16" ht="40.15" customHeight="1" x14ac:dyDescent="0.25">
      <c r="D225" s="348"/>
      <c r="E225" s="439"/>
      <c r="F225" s="444"/>
      <c r="G225" s="350"/>
      <c r="H225" s="351"/>
      <c r="I225" s="351"/>
      <c r="J225" s="352"/>
      <c r="K225" s="352"/>
      <c r="L225" s="348"/>
      <c r="M225" s="348"/>
      <c r="N225" s="348"/>
      <c r="O225" s="353"/>
      <c r="P225" s="348"/>
    </row>
    <row r="226" spans="4:16" ht="40.15" customHeight="1" x14ac:dyDescent="0.25">
      <c r="D226" s="348"/>
      <c r="E226" s="439"/>
      <c r="F226" s="444"/>
      <c r="G226" s="350"/>
      <c r="H226" s="351"/>
      <c r="I226" s="351"/>
      <c r="J226" s="352"/>
      <c r="K226" s="352"/>
      <c r="L226" s="348"/>
      <c r="M226" s="348"/>
      <c r="N226" s="348"/>
      <c r="O226" s="353"/>
      <c r="P226" s="348"/>
    </row>
    <row r="227" spans="4:16" ht="40.15" customHeight="1" x14ac:dyDescent="0.25">
      <c r="D227" s="348"/>
      <c r="E227" s="439"/>
      <c r="F227" s="444"/>
      <c r="G227" s="350"/>
      <c r="H227" s="351"/>
      <c r="I227" s="351"/>
      <c r="J227" s="352"/>
      <c r="K227" s="352"/>
      <c r="L227" s="348"/>
      <c r="M227" s="348"/>
      <c r="N227" s="348"/>
      <c r="O227" s="353"/>
      <c r="P227" s="348"/>
    </row>
    <row r="228" spans="4:16" ht="40.15" customHeight="1" x14ac:dyDescent="0.25">
      <c r="D228" s="348"/>
      <c r="E228" s="439"/>
      <c r="F228" s="444"/>
      <c r="G228" s="350"/>
      <c r="H228" s="351"/>
      <c r="I228" s="351"/>
      <c r="J228" s="352"/>
      <c r="K228" s="352"/>
      <c r="L228" s="348"/>
      <c r="M228" s="348"/>
      <c r="N228" s="348"/>
      <c r="O228" s="353"/>
      <c r="P228" s="348"/>
    </row>
    <row r="229" spans="4:16" ht="40.15" customHeight="1" x14ac:dyDescent="0.25">
      <c r="D229" s="348"/>
      <c r="E229" s="439"/>
      <c r="F229" s="444"/>
      <c r="G229" s="350"/>
      <c r="H229" s="351"/>
      <c r="I229" s="351"/>
      <c r="J229" s="352"/>
      <c r="K229" s="352"/>
      <c r="L229" s="348"/>
      <c r="M229" s="348"/>
      <c r="N229" s="348"/>
      <c r="O229" s="353"/>
      <c r="P229" s="348"/>
    </row>
    <row r="230" spans="4:16" ht="40.15" customHeight="1" x14ac:dyDescent="0.25">
      <c r="D230" s="348"/>
      <c r="E230" s="439"/>
      <c r="F230" s="444"/>
      <c r="G230" s="350"/>
      <c r="H230" s="351"/>
      <c r="I230" s="351"/>
      <c r="J230" s="352"/>
      <c r="K230" s="352"/>
      <c r="L230" s="348"/>
      <c r="M230" s="348"/>
      <c r="N230" s="348"/>
      <c r="O230" s="353"/>
      <c r="P230" s="348"/>
    </row>
    <row r="231" spans="4:16" ht="40.15" customHeight="1" x14ac:dyDescent="0.25">
      <c r="D231" s="348"/>
      <c r="E231" s="439"/>
      <c r="F231" s="444"/>
      <c r="G231" s="350"/>
      <c r="H231" s="351"/>
      <c r="I231" s="351"/>
      <c r="J231" s="352"/>
      <c r="K231" s="352"/>
      <c r="L231" s="348"/>
      <c r="M231" s="348"/>
      <c r="N231" s="348"/>
      <c r="O231" s="353"/>
      <c r="P231" s="348"/>
    </row>
    <row r="232" spans="4:16" ht="40.15" customHeight="1" x14ac:dyDescent="0.25">
      <c r="D232" s="348"/>
      <c r="E232" s="439"/>
      <c r="F232" s="444"/>
      <c r="G232" s="350"/>
      <c r="H232" s="351"/>
      <c r="I232" s="351"/>
      <c r="J232" s="352"/>
      <c r="K232" s="352"/>
      <c r="L232" s="348"/>
      <c r="M232" s="348"/>
      <c r="N232" s="348"/>
      <c r="O232" s="353"/>
      <c r="P232" s="348"/>
    </row>
    <row r="233" spans="4:16" ht="40.15" customHeight="1" x14ac:dyDescent="0.25">
      <c r="D233" s="348"/>
      <c r="E233" s="439"/>
      <c r="F233" s="444"/>
      <c r="G233" s="350"/>
      <c r="H233" s="351"/>
      <c r="I233" s="351"/>
      <c r="J233" s="352"/>
      <c r="K233" s="352"/>
      <c r="L233" s="348"/>
      <c r="M233" s="348"/>
      <c r="N233" s="348"/>
      <c r="O233" s="353"/>
      <c r="P233" s="348"/>
    </row>
    <row r="234" spans="4:16" ht="40.15" customHeight="1" x14ac:dyDescent="0.25">
      <c r="D234" s="348"/>
      <c r="E234" s="439"/>
      <c r="F234" s="444"/>
      <c r="G234" s="350"/>
      <c r="H234" s="351"/>
      <c r="I234" s="351"/>
      <c r="J234" s="352"/>
      <c r="K234" s="352"/>
      <c r="L234" s="348"/>
      <c r="M234" s="348"/>
      <c r="N234" s="348"/>
      <c r="O234" s="353"/>
      <c r="P234" s="348"/>
    </row>
    <row r="235" spans="4:16" ht="40.15" customHeight="1" x14ac:dyDescent="0.25">
      <c r="D235" s="348"/>
      <c r="E235" s="439"/>
      <c r="F235" s="444"/>
      <c r="G235" s="350"/>
      <c r="H235" s="351"/>
      <c r="I235" s="351"/>
      <c r="J235" s="352"/>
      <c r="K235" s="352"/>
      <c r="L235" s="348"/>
      <c r="M235" s="348"/>
      <c r="N235" s="348"/>
      <c r="O235" s="353"/>
      <c r="P235" s="348"/>
    </row>
    <row r="236" spans="4:16" ht="40.15" customHeight="1" x14ac:dyDescent="0.25">
      <c r="D236" s="348"/>
      <c r="E236" s="439"/>
      <c r="F236" s="444"/>
      <c r="G236" s="350"/>
      <c r="H236" s="351"/>
      <c r="I236" s="351"/>
      <c r="J236" s="352"/>
      <c r="K236" s="352"/>
      <c r="L236" s="348"/>
      <c r="M236" s="348"/>
      <c r="N236" s="348"/>
      <c r="O236" s="353"/>
      <c r="P236" s="348"/>
    </row>
    <row r="237" spans="4:16" ht="40.15" customHeight="1" x14ac:dyDescent="0.25">
      <c r="D237" s="348"/>
      <c r="E237" s="439"/>
      <c r="F237" s="444"/>
      <c r="G237" s="350"/>
      <c r="H237" s="351"/>
      <c r="I237" s="351"/>
      <c r="J237" s="352"/>
      <c r="K237" s="352"/>
      <c r="L237" s="348"/>
      <c r="M237" s="348"/>
      <c r="N237" s="348"/>
      <c r="O237" s="353"/>
      <c r="P237" s="348"/>
    </row>
    <row r="238" spans="4:16" ht="40.15" customHeight="1" x14ac:dyDescent="0.25">
      <c r="D238" s="348"/>
      <c r="E238" s="439"/>
      <c r="F238" s="444"/>
      <c r="G238" s="350"/>
      <c r="H238" s="351"/>
      <c r="I238" s="351"/>
      <c r="J238" s="352"/>
      <c r="K238" s="352"/>
      <c r="L238" s="348"/>
      <c r="M238" s="348"/>
      <c r="N238" s="348"/>
      <c r="O238" s="353"/>
      <c r="P238" s="348"/>
    </row>
    <row r="239" spans="4:16" ht="40.15" customHeight="1" x14ac:dyDescent="0.25">
      <c r="D239" s="348"/>
      <c r="E239" s="439"/>
      <c r="F239" s="444"/>
      <c r="G239" s="350"/>
      <c r="H239" s="351"/>
      <c r="I239" s="351"/>
      <c r="J239" s="352"/>
      <c r="K239" s="352"/>
      <c r="L239" s="348"/>
      <c r="M239" s="348"/>
      <c r="N239" s="348"/>
      <c r="O239" s="353"/>
      <c r="P239" s="348"/>
    </row>
    <row r="240" spans="4:16" ht="40.15" customHeight="1" x14ac:dyDescent="0.25">
      <c r="D240" s="348"/>
      <c r="E240" s="439"/>
      <c r="F240" s="444"/>
      <c r="G240" s="350"/>
      <c r="H240" s="351"/>
      <c r="I240" s="351"/>
      <c r="J240" s="352"/>
      <c r="K240" s="352"/>
      <c r="L240" s="348"/>
      <c r="M240" s="348"/>
      <c r="N240" s="348"/>
      <c r="O240" s="353"/>
      <c r="P240" s="348"/>
    </row>
    <row r="241" spans="4:16" ht="40.15" customHeight="1" x14ac:dyDescent="0.25">
      <c r="D241" s="348"/>
      <c r="E241" s="439"/>
      <c r="F241" s="444"/>
      <c r="G241" s="350"/>
      <c r="H241" s="351"/>
      <c r="I241" s="351"/>
      <c r="J241" s="352"/>
      <c r="K241" s="352"/>
      <c r="L241" s="348"/>
      <c r="M241" s="348"/>
      <c r="N241" s="348"/>
      <c r="O241" s="353"/>
      <c r="P241" s="348"/>
    </row>
    <row r="242" spans="4:16" ht="40.15" customHeight="1" x14ac:dyDescent="0.25">
      <c r="D242" s="348"/>
      <c r="E242" s="439"/>
      <c r="F242" s="444"/>
      <c r="G242" s="350"/>
      <c r="H242" s="351"/>
      <c r="I242" s="351"/>
      <c r="J242" s="352"/>
      <c r="K242" s="352"/>
      <c r="L242" s="348"/>
      <c r="M242" s="348"/>
      <c r="N242" s="348"/>
      <c r="O242" s="353"/>
      <c r="P242" s="348"/>
    </row>
    <row r="243" spans="4:16" ht="40.15" customHeight="1" x14ac:dyDescent="0.25">
      <c r="D243" s="348"/>
      <c r="E243" s="439"/>
      <c r="F243" s="444"/>
      <c r="G243" s="350"/>
      <c r="H243" s="351"/>
      <c r="I243" s="351"/>
      <c r="J243" s="352"/>
      <c r="K243" s="352"/>
      <c r="L243" s="348"/>
      <c r="M243" s="348"/>
      <c r="N243" s="348"/>
      <c r="O243" s="353"/>
      <c r="P243" s="348"/>
    </row>
    <row r="244" spans="4:16" ht="40.15" customHeight="1" x14ac:dyDescent="0.25">
      <c r="D244" s="348"/>
      <c r="E244" s="439"/>
      <c r="F244" s="444"/>
      <c r="G244" s="350"/>
      <c r="H244" s="351"/>
      <c r="I244" s="351"/>
      <c r="J244" s="352"/>
      <c r="K244" s="352"/>
      <c r="L244" s="348"/>
      <c r="M244" s="348"/>
      <c r="N244" s="348"/>
      <c r="O244" s="353"/>
      <c r="P244" s="348"/>
    </row>
    <row r="245" spans="4:16" ht="40.15" customHeight="1" x14ac:dyDescent="0.25">
      <c r="D245" s="348"/>
      <c r="E245" s="439"/>
      <c r="F245" s="444"/>
      <c r="G245" s="350"/>
      <c r="H245" s="351"/>
      <c r="I245" s="351"/>
      <c r="J245" s="352"/>
      <c r="K245" s="352"/>
      <c r="L245" s="348"/>
      <c r="M245" s="348"/>
      <c r="N245" s="348"/>
      <c r="O245" s="353"/>
      <c r="P245" s="348"/>
    </row>
    <row r="246" spans="4:16" ht="40.15" customHeight="1" x14ac:dyDescent="0.25">
      <c r="D246" s="348"/>
      <c r="E246" s="439"/>
      <c r="F246" s="444"/>
      <c r="G246" s="350"/>
      <c r="H246" s="351"/>
      <c r="I246" s="351"/>
      <c r="J246" s="352"/>
      <c r="K246" s="352"/>
      <c r="L246" s="348"/>
      <c r="M246" s="348"/>
      <c r="N246" s="348"/>
      <c r="O246" s="353"/>
      <c r="P246" s="348"/>
    </row>
    <row r="247" spans="4:16" ht="40.15" customHeight="1" x14ac:dyDescent="0.25">
      <c r="D247" s="348"/>
      <c r="E247" s="439"/>
      <c r="F247" s="444"/>
      <c r="G247" s="350"/>
      <c r="H247" s="351"/>
      <c r="I247" s="351"/>
      <c r="J247" s="352"/>
      <c r="K247" s="352"/>
      <c r="L247" s="348"/>
      <c r="M247" s="348"/>
      <c r="N247" s="348"/>
      <c r="O247" s="353"/>
      <c r="P247" s="348"/>
    </row>
    <row r="248" spans="4:16" ht="40.15" customHeight="1" x14ac:dyDescent="0.25">
      <c r="D248" s="348"/>
      <c r="E248" s="439"/>
      <c r="F248" s="444"/>
      <c r="G248" s="350"/>
      <c r="H248" s="351"/>
      <c r="I248" s="351"/>
      <c r="J248" s="352"/>
      <c r="K248" s="352"/>
      <c r="L248" s="348"/>
      <c r="M248" s="348"/>
      <c r="N248" s="348"/>
      <c r="O248" s="353"/>
      <c r="P248" s="348"/>
    </row>
    <row r="249" spans="4:16" ht="40.15" customHeight="1" x14ac:dyDescent="0.25">
      <c r="D249" s="348"/>
      <c r="E249" s="439"/>
      <c r="F249" s="444"/>
      <c r="G249" s="350"/>
      <c r="H249" s="351"/>
      <c r="I249" s="351"/>
      <c r="J249" s="352"/>
      <c r="K249" s="352"/>
      <c r="L249" s="348"/>
      <c r="M249" s="348"/>
      <c r="N249" s="348"/>
      <c r="O249" s="353"/>
      <c r="P249" s="348"/>
    </row>
    <row r="250" spans="4:16" ht="40.15" customHeight="1" x14ac:dyDescent="0.25">
      <c r="D250" s="348"/>
      <c r="E250" s="439"/>
      <c r="F250" s="444"/>
      <c r="G250" s="350"/>
      <c r="H250" s="351"/>
      <c r="I250" s="351"/>
      <c r="J250" s="352"/>
      <c r="K250" s="352"/>
      <c r="L250" s="348"/>
      <c r="M250" s="348"/>
      <c r="N250" s="348"/>
      <c r="O250" s="353"/>
      <c r="P250" s="348"/>
    </row>
    <row r="251" spans="4:16" ht="40.15" customHeight="1" x14ac:dyDescent="0.25">
      <c r="D251" s="348"/>
      <c r="E251" s="439"/>
      <c r="F251" s="444"/>
      <c r="G251" s="350"/>
      <c r="H251" s="351"/>
      <c r="I251" s="351"/>
      <c r="J251" s="352"/>
      <c r="K251" s="352"/>
      <c r="L251" s="348"/>
      <c r="M251" s="348"/>
      <c r="N251" s="348"/>
      <c r="O251" s="353"/>
      <c r="P251" s="348"/>
    </row>
    <row r="252" spans="4:16" ht="40.15" customHeight="1" x14ac:dyDescent="0.25">
      <c r="D252" s="348"/>
      <c r="E252" s="439"/>
      <c r="F252" s="444"/>
      <c r="G252" s="350"/>
      <c r="H252" s="351"/>
      <c r="I252" s="351"/>
      <c r="J252" s="352"/>
      <c r="K252" s="352"/>
      <c r="L252" s="348"/>
      <c r="M252" s="348"/>
      <c r="N252" s="348"/>
      <c r="O252" s="353"/>
      <c r="P252" s="348"/>
    </row>
    <row r="253" spans="4:16" ht="40.15" customHeight="1" x14ac:dyDescent="0.25">
      <c r="D253" s="348"/>
      <c r="E253" s="439"/>
      <c r="F253" s="444"/>
      <c r="G253" s="350"/>
      <c r="H253" s="351"/>
      <c r="I253" s="351"/>
      <c r="J253" s="352"/>
      <c r="K253" s="352"/>
      <c r="L253" s="348"/>
      <c r="M253" s="348"/>
      <c r="N253" s="348"/>
      <c r="O253" s="353"/>
      <c r="P253" s="348"/>
    </row>
    <row r="254" spans="4:16" ht="40.15" customHeight="1" x14ac:dyDescent="0.25">
      <c r="D254" s="348"/>
      <c r="E254" s="439"/>
      <c r="F254" s="444"/>
      <c r="G254" s="350"/>
      <c r="H254" s="351"/>
      <c r="I254" s="351"/>
      <c r="J254" s="352"/>
      <c r="K254" s="352"/>
      <c r="L254" s="348"/>
      <c r="M254" s="348"/>
      <c r="N254" s="348"/>
      <c r="O254" s="353"/>
      <c r="P254" s="348"/>
    </row>
    <row r="255" spans="4:16" ht="40.15" customHeight="1" x14ac:dyDescent="0.25">
      <c r="D255" s="348"/>
      <c r="E255" s="439"/>
      <c r="F255" s="444"/>
      <c r="G255" s="350"/>
      <c r="H255" s="351"/>
      <c r="I255" s="351"/>
      <c r="J255" s="352"/>
      <c r="K255" s="352"/>
      <c r="L255" s="348"/>
      <c r="M255" s="348"/>
      <c r="N255" s="348"/>
      <c r="O255" s="353"/>
      <c r="P255" s="348"/>
    </row>
    <row r="256" spans="4:16" ht="40.15" customHeight="1" x14ac:dyDescent="0.25">
      <c r="D256" s="348"/>
      <c r="E256" s="439"/>
      <c r="F256" s="444"/>
      <c r="G256" s="350"/>
      <c r="H256" s="351"/>
      <c r="I256" s="351"/>
      <c r="J256" s="352"/>
      <c r="K256" s="352"/>
      <c r="L256" s="348"/>
      <c r="M256" s="348"/>
      <c r="N256" s="348"/>
      <c r="O256" s="353"/>
      <c r="P256" s="348"/>
    </row>
    <row r="257" spans="4:16" ht="40.15" customHeight="1" x14ac:dyDescent="0.25">
      <c r="D257" s="348"/>
      <c r="E257" s="439"/>
      <c r="F257" s="444"/>
      <c r="G257" s="350"/>
      <c r="H257" s="351"/>
      <c r="I257" s="351"/>
      <c r="J257" s="352"/>
      <c r="K257" s="352"/>
      <c r="L257" s="348"/>
      <c r="M257" s="348"/>
      <c r="N257" s="348"/>
      <c r="O257" s="353"/>
      <c r="P257" s="348"/>
    </row>
    <row r="258" spans="4:16" ht="40.15" customHeight="1" x14ac:dyDescent="0.25">
      <c r="D258" s="348"/>
      <c r="E258" s="439"/>
      <c r="F258" s="444"/>
      <c r="G258" s="350"/>
      <c r="H258" s="351"/>
      <c r="I258" s="351"/>
      <c r="J258" s="352"/>
      <c r="K258" s="352"/>
      <c r="L258" s="348"/>
      <c r="M258" s="348"/>
      <c r="N258" s="348"/>
      <c r="O258" s="353"/>
      <c r="P258" s="348"/>
    </row>
    <row r="259" spans="4:16" ht="40.15" customHeight="1" x14ac:dyDescent="0.25">
      <c r="D259" s="348"/>
      <c r="E259" s="439"/>
      <c r="F259" s="444"/>
      <c r="G259" s="350"/>
      <c r="H259" s="351"/>
      <c r="I259" s="351"/>
      <c r="J259" s="352"/>
      <c r="K259" s="352"/>
      <c r="L259" s="348"/>
      <c r="M259" s="348"/>
      <c r="N259" s="348"/>
      <c r="O259" s="353"/>
      <c r="P259" s="348"/>
    </row>
    <row r="260" spans="4:16" ht="40.15" customHeight="1" x14ac:dyDescent="0.25">
      <c r="D260" s="348"/>
      <c r="E260" s="439"/>
      <c r="F260" s="444"/>
      <c r="G260" s="350"/>
      <c r="H260" s="351"/>
      <c r="I260" s="351"/>
      <c r="J260" s="352"/>
      <c r="K260" s="352"/>
      <c r="L260" s="348"/>
      <c r="M260" s="348"/>
      <c r="N260" s="348"/>
      <c r="O260" s="353"/>
      <c r="P260" s="348"/>
    </row>
    <row r="261" spans="4:16" ht="40.15" customHeight="1" x14ac:dyDescent="0.25">
      <c r="D261" s="348"/>
      <c r="E261" s="439"/>
      <c r="F261" s="444"/>
      <c r="G261" s="350"/>
      <c r="H261" s="351"/>
      <c r="I261" s="351"/>
      <c r="J261" s="352"/>
      <c r="K261" s="352"/>
      <c r="L261" s="348"/>
      <c r="M261" s="348"/>
      <c r="N261" s="348"/>
      <c r="O261" s="353"/>
      <c r="P261" s="348"/>
    </row>
    <row r="262" spans="4:16" ht="40.15" customHeight="1" x14ac:dyDescent="0.25">
      <c r="D262" s="348"/>
      <c r="E262" s="439"/>
      <c r="F262" s="444"/>
      <c r="G262" s="350"/>
      <c r="H262" s="351"/>
      <c r="I262" s="351"/>
      <c r="J262" s="352"/>
      <c r="K262" s="352"/>
      <c r="L262" s="348"/>
      <c r="M262" s="348"/>
      <c r="N262" s="348"/>
      <c r="O262" s="353"/>
      <c r="P262" s="348"/>
    </row>
    <row r="263" spans="4:16" ht="40.15" customHeight="1" x14ac:dyDescent="0.25">
      <c r="D263" s="348"/>
      <c r="E263" s="439"/>
      <c r="F263" s="444"/>
      <c r="G263" s="350"/>
      <c r="H263" s="351"/>
      <c r="I263" s="351"/>
      <c r="J263" s="352"/>
      <c r="K263" s="352"/>
      <c r="L263" s="348"/>
      <c r="M263" s="348"/>
      <c r="N263" s="348"/>
      <c r="O263" s="353"/>
      <c r="P263" s="348"/>
    </row>
    <row r="264" spans="4:16" ht="40.15" customHeight="1" x14ac:dyDescent="0.25">
      <c r="D264" s="348"/>
      <c r="E264" s="439"/>
      <c r="F264" s="444"/>
      <c r="G264" s="350"/>
      <c r="H264" s="351"/>
      <c r="I264" s="351"/>
      <c r="J264" s="352"/>
      <c r="K264" s="352"/>
      <c r="L264" s="348"/>
      <c r="M264" s="348"/>
      <c r="N264" s="348"/>
      <c r="O264" s="353"/>
      <c r="P264" s="348"/>
    </row>
    <row r="265" spans="4:16" ht="40.15" customHeight="1" x14ac:dyDescent="0.25">
      <c r="D265" s="348"/>
      <c r="E265" s="439"/>
      <c r="F265" s="444"/>
      <c r="G265" s="350"/>
      <c r="H265" s="351"/>
      <c r="I265" s="351"/>
      <c r="J265" s="352"/>
      <c r="K265" s="352"/>
      <c r="L265" s="348"/>
      <c r="M265" s="348"/>
      <c r="N265" s="348"/>
      <c r="O265" s="353"/>
      <c r="P265" s="348"/>
    </row>
    <row r="266" spans="4:16" ht="40.15" customHeight="1" x14ac:dyDescent="0.25">
      <c r="D266" s="348"/>
      <c r="E266" s="439"/>
      <c r="F266" s="444"/>
      <c r="G266" s="350"/>
      <c r="H266" s="351"/>
      <c r="I266" s="351"/>
      <c r="J266" s="352"/>
      <c r="K266" s="352"/>
      <c r="L266" s="348"/>
      <c r="M266" s="348"/>
      <c r="N266" s="348"/>
      <c r="O266" s="353"/>
      <c r="P266" s="348"/>
    </row>
    <row r="267" spans="4:16" ht="40.15" customHeight="1" x14ac:dyDescent="0.25">
      <c r="D267" s="348"/>
      <c r="E267" s="439"/>
      <c r="F267" s="444"/>
      <c r="G267" s="350"/>
      <c r="H267" s="351"/>
      <c r="I267" s="351"/>
      <c r="J267" s="352"/>
      <c r="K267" s="352"/>
      <c r="L267" s="348"/>
      <c r="M267" s="348"/>
      <c r="N267" s="348"/>
      <c r="O267" s="353"/>
      <c r="P267" s="348"/>
    </row>
    <row r="268" spans="4:16" ht="40.15" customHeight="1" x14ac:dyDescent="0.25">
      <c r="D268" s="348"/>
      <c r="E268" s="439"/>
      <c r="F268" s="444"/>
      <c r="G268" s="350"/>
      <c r="H268" s="351"/>
      <c r="I268" s="351"/>
      <c r="J268" s="352"/>
      <c r="K268" s="352"/>
      <c r="L268" s="348"/>
      <c r="M268" s="348"/>
      <c r="N268" s="348"/>
      <c r="O268" s="353"/>
      <c r="P268" s="348"/>
    </row>
    <row r="269" spans="4:16" ht="40.15" customHeight="1" x14ac:dyDescent="0.25">
      <c r="D269" s="348"/>
      <c r="E269" s="439"/>
      <c r="F269" s="444"/>
      <c r="G269" s="350"/>
      <c r="H269" s="351"/>
      <c r="I269" s="351"/>
      <c r="J269" s="352"/>
      <c r="K269" s="352"/>
      <c r="L269" s="348"/>
      <c r="M269" s="348"/>
      <c r="N269" s="348"/>
      <c r="O269" s="353"/>
      <c r="P269" s="348"/>
    </row>
    <row r="270" spans="4:16" ht="40.15" customHeight="1" x14ac:dyDescent="0.25">
      <c r="D270" s="348"/>
      <c r="E270" s="439"/>
      <c r="F270" s="444"/>
      <c r="G270" s="350"/>
      <c r="H270" s="351"/>
      <c r="I270" s="351"/>
      <c r="J270" s="352"/>
      <c r="K270" s="352"/>
      <c r="L270" s="348"/>
      <c r="M270" s="348"/>
      <c r="N270" s="348"/>
      <c r="O270" s="353"/>
      <c r="P270" s="348"/>
    </row>
    <row r="271" spans="4:16" ht="40.15" customHeight="1" x14ac:dyDescent="0.25">
      <c r="D271" s="348"/>
      <c r="E271" s="439"/>
      <c r="F271" s="444"/>
      <c r="G271" s="350"/>
      <c r="H271" s="351"/>
      <c r="I271" s="351"/>
      <c r="J271" s="352"/>
      <c r="K271" s="352"/>
      <c r="L271" s="348"/>
      <c r="M271" s="348"/>
      <c r="N271" s="348"/>
      <c r="O271" s="353"/>
      <c r="P271" s="348"/>
    </row>
    <row r="272" spans="4:16" ht="40.15" customHeight="1" x14ac:dyDescent="0.25">
      <c r="D272" s="348"/>
      <c r="E272" s="439"/>
      <c r="F272" s="444"/>
      <c r="G272" s="350"/>
      <c r="H272" s="351"/>
      <c r="I272" s="351"/>
      <c r="J272" s="352"/>
      <c r="K272" s="352"/>
      <c r="L272" s="348"/>
      <c r="M272" s="348"/>
      <c r="N272" s="348"/>
      <c r="O272" s="353"/>
      <c r="P272" s="348"/>
    </row>
    <row r="273" spans="4:16" ht="40.15" customHeight="1" x14ac:dyDescent="0.25">
      <c r="D273" s="348"/>
      <c r="E273" s="439"/>
      <c r="F273" s="444"/>
      <c r="G273" s="350"/>
      <c r="H273" s="351"/>
      <c r="I273" s="351"/>
      <c r="J273" s="352"/>
      <c r="K273" s="352"/>
      <c r="L273" s="348"/>
      <c r="M273" s="348"/>
      <c r="N273" s="348"/>
      <c r="O273" s="353"/>
      <c r="P273" s="348"/>
    </row>
    <row r="274" spans="4:16" ht="40.15" customHeight="1" x14ac:dyDescent="0.25">
      <c r="D274" s="348"/>
      <c r="E274" s="439"/>
      <c r="F274" s="444"/>
      <c r="G274" s="350"/>
      <c r="H274" s="351"/>
      <c r="I274" s="351"/>
      <c r="J274" s="352"/>
      <c r="K274" s="352"/>
      <c r="L274" s="348"/>
      <c r="M274" s="348"/>
      <c r="N274" s="348"/>
      <c r="O274" s="353"/>
      <c r="P274" s="348"/>
    </row>
    <row r="275" spans="4:16" ht="40.15" customHeight="1" x14ac:dyDescent="0.25">
      <c r="D275" s="348"/>
      <c r="E275" s="439"/>
      <c r="F275" s="444"/>
      <c r="G275" s="350"/>
      <c r="H275" s="351"/>
      <c r="I275" s="351"/>
      <c r="J275" s="352"/>
      <c r="K275" s="352"/>
      <c r="L275" s="348"/>
      <c r="M275" s="348"/>
      <c r="N275" s="348"/>
      <c r="O275" s="353"/>
      <c r="P275" s="348"/>
    </row>
    <row r="276" spans="4:16" ht="40.15" customHeight="1" x14ac:dyDescent="0.25">
      <c r="D276" s="348"/>
      <c r="E276" s="439"/>
      <c r="F276" s="444"/>
      <c r="G276" s="350"/>
      <c r="H276" s="351"/>
      <c r="I276" s="351"/>
      <c r="J276" s="352"/>
      <c r="K276" s="352"/>
      <c r="L276" s="348"/>
      <c r="M276" s="348"/>
      <c r="N276" s="348"/>
      <c r="O276" s="353"/>
      <c r="P276" s="348"/>
    </row>
    <row r="277" spans="4:16" ht="40.15" customHeight="1" x14ac:dyDescent="0.25">
      <c r="D277" s="348"/>
      <c r="E277" s="439"/>
      <c r="F277" s="444"/>
      <c r="G277" s="350"/>
      <c r="H277" s="351"/>
      <c r="I277" s="351"/>
      <c r="J277" s="352"/>
      <c r="K277" s="352"/>
      <c r="L277" s="348"/>
      <c r="M277" s="348"/>
      <c r="N277" s="348"/>
      <c r="O277" s="353"/>
      <c r="P277" s="348"/>
    </row>
    <row r="278" spans="4:16" ht="40.15" customHeight="1" x14ac:dyDescent="0.25">
      <c r="D278" s="348"/>
      <c r="E278" s="439"/>
      <c r="F278" s="444"/>
      <c r="G278" s="350"/>
      <c r="H278" s="351"/>
      <c r="I278" s="351"/>
      <c r="J278" s="352"/>
      <c r="K278" s="352"/>
      <c r="L278" s="348"/>
      <c r="M278" s="348"/>
      <c r="N278" s="348"/>
      <c r="O278" s="353"/>
      <c r="P278" s="348"/>
    </row>
    <row r="279" spans="4:16" ht="40.15" customHeight="1" x14ac:dyDescent="0.25">
      <c r="D279" s="348"/>
      <c r="E279" s="439"/>
      <c r="F279" s="444"/>
      <c r="G279" s="350"/>
      <c r="H279" s="351"/>
      <c r="I279" s="351"/>
      <c r="J279" s="352"/>
      <c r="K279" s="352"/>
      <c r="L279" s="348"/>
      <c r="M279" s="348"/>
      <c r="N279" s="348"/>
      <c r="O279" s="353"/>
      <c r="P279" s="348"/>
    </row>
    <row r="280" spans="4:16" ht="40.15" customHeight="1" x14ac:dyDescent="0.25">
      <c r="D280" s="348"/>
      <c r="E280" s="439"/>
      <c r="F280" s="444"/>
      <c r="G280" s="350"/>
      <c r="H280" s="351"/>
      <c r="I280" s="351"/>
      <c r="J280" s="352"/>
      <c r="K280" s="352"/>
      <c r="L280" s="348"/>
      <c r="M280" s="348"/>
      <c r="N280" s="348"/>
      <c r="O280" s="353"/>
      <c r="P280" s="348"/>
    </row>
    <row r="281" spans="4:16" ht="40.15" customHeight="1" x14ac:dyDescent="0.25">
      <c r="D281" s="348"/>
      <c r="E281" s="439"/>
      <c r="F281" s="444"/>
      <c r="G281" s="350"/>
      <c r="H281" s="351"/>
      <c r="I281" s="351"/>
      <c r="J281" s="352"/>
      <c r="K281" s="352"/>
      <c r="L281" s="348"/>
      <c r="M281" s="348"/>
      <c r="N281" s="348"/>
      <c r="O281" s="353"/>
      <c r="P281" s="348"/>
    </row>
    <row r="282" spans="4:16" ht="40.15" customHeight="1" x14ac:dyDescent="0.25">
      <c r="D282" s="348"/>
      <c r="E282" s="439"/>
      <c r="F282" s="444"/>
      <c r="G282" s="350"/>
      <c r="H282" s="351"/>
      <c r="I282" s="351"/>
      <c r="J282" s="352"/>
      <c r="K282" s="352"/>
      <c r="L282" s="348"/>
      <c r="M282" s="348"/>
      <c r="N282" s="348"/>
      <c r="O282" s="353"/>
      <c r="P282" s="348"/>
    </row>
    <row r="283" spans="4:16" ht="40.15" customHeight="1" x14ac:dyDescent="0.25">
      <c r="D283" s="348"/>
      <c r="E283" s="439"/>
      <c r="F283" s="444"/>
      <c r="G283" s="350"/>
      <c r="H283" s="351"/>
      <c r="I283" s="351"/>
      <c r="J283" s="352"/>
      <c r="K283" s="352"/>
      <c r="L283" s="348"/>
      <c r="M283" s="348"/>
      <c r="N283" s="348"/>
      <c r="O283" s="353"/>
      <c r="P283" s="348"/>
    </row>
    <row r="284" spans="4:16" ht="40.15" customHeight="1" x14ac:dyDescent="0.25">
      <c r="D284" s="348"/>
      <c r="E284" s="439"/>
      <c r="F284" s="444"/>
      <c r="G284" s="350"/>
      <c r="H284" s="351"/>
      <c r="I284" s="351"/>
      <c r="J284" s="352"/>
      <c r="K284" s="352"/>
      <c r="L284" s="348"/>
      <c r="M284" s="348"/>
      <c r="N284" s="348"/>
      <c r="O284" s="353"/>
      <c r="P284" s="348"/>
    </row>
    <row r="285" spans="4:16" ht="40.15" customHeight="1" x14ac:dyDescent="0.25">
      <c r="D285" s="348"/>
      <c r="E285" s="439"/>
      <c r="F285" s="444"/>
      <c r="G285" s="350"/>
      <c r="H285" s="351"/>
      <c r="I285" s="351"/>
      <c r="J285" s="352"/>
      <c r="K285" s="352"/>
      <c r="L285" s="348"/>
      <c r="M285" s="348"/>
      <c r="N285" s="348"/>
      <c r="O285" s="353"/>
      <c r="P285" s="348"/>
    </row>
    <row r="286" spans="4:16" ht="40.15" customHeight="1" x14ac:dyDescent="0.25">
      <c r="D286" s="348"/>
      <c r="E286" s="439"/>
      <c r="F286" s="444"/>
      <c r="G286" s="350"/>
      <c r="H286" s="351"/>
      <c r="I286" s="351"/>
      <c r="J286" s="352"/>
      <c r="K286" s="352"/>
      <c r="L286" s="348"/>
      <c r="M286" s="348"/>
      <c r="N286" s="348"/>
      <c r="O286" s="353"/>
      <c r="P286" s="348"/>
    </row>
    <row r="287" spans="4:16" ht="40.15" customHeight="1" x14ac:dyDescent="0.25">
      <c r="D287" s="348"/>
      <c r="E287" s="439"/>
      <c r="F287" s="444"/>
      <c r="G287" s="350"/>
      <c r="H287" s="351"/>
      <c r="I287" s="351"/>
      <c r="J287" s="352"/>
      <c r="K287" s="352"/>
      <c r="L287" s="348"/>
      <c r="M287" s="348"/>
      <c r="N287" s="348"/>
      <c r="O287" s="353"/>
      <c r="P287" s="348"/>
    </row>
    <row r="288" spans="4:16" ht="40.15" customHeight="1" x14ac:dyDescent="0.25">
      <c r="D288" s="348"/>
      <c r="E288" s="439"/>
      <c r="F288" s="444"/>
      <c r="G288" s="350"/>
      <c r="H288" s="351"/>
      <c r="I288" s="351"/>
      <c r="J288" s="352"/>
      <c r="K288" s="352"/>
      <c r="L288" s="348"/>
      <c r="M288" s="348"/>
      <c r="N288" s="348"/>
      <c r="O288" s="353"/>
      <c r="P288" s="348"/>
    </row>
    <row r="289" spans="4:16" ht="40.15" customHeight="1" x14ac:dyDescent="0.25">
      <c r="D289" s="348"/>
      <c r="E289" s="439"/>
      <c r="F289" s="444"/>
      <c r="G289" s="350"/>
      <c r="H289" s="351"/>
      <c r="I289" s="351"/>
      <c r="J289" s="352"/>
      <c r="K289" s="352"/>
      <c r="L289" s="348"/>
      <c r="M289" s="348"/>
      <c r="N289" s="348"/>
      <c r="O289" s="353"/>
      <c r="P289" s="348"/>
    </row>
    <row r="290" spans="4:16" ht="40.15" customHeight="1" x14ac:dyDescent="0.25">
      <c r="D290" s="348"/>
      <c r="E290" s="439"/>
      <c r="F290" s="444"/>
      <c r="G290" s="350"/>
      <c r="H290" s="351"/>
      <c r="I290" s="351"/>
      <c r="J290" s="352"/>
      <c r="K290" s="352"/>
      <c r="L290" s="348"/>
      <c r="M290" s="348"/>
      <c r="N290" s="348"/>
      <c r="O290" s="353"/>
      <c r="P290" s="348"/>
    </row>
    <row r="291" spans="4:16" ht="40.15" customHeight="1" x14ac:dyDescent="0.25">
      <c r="D291" s="348"/>
      <c r="E291" s="439"/>
      <c r="F291" s="444"/>
      <c r="G291" s="350"/>
      <c r="H291" s="351"/>
      <c r="I291" s="351"/>
      <c r="J291" s="352"/>
      <c r="K291" s="352"/>
      <c r="L291" s="348"/>
      <c r="M291" s="348"/>
      <c r="N291" s="348"/>
      <c r="O291" s="353"/>
      <c r="P291" s="348"/>
    </row>
    <row r="292" spans="4:16" ht="40.15" customHeight="1" x14ac:dyDescent="0.25">
      <c r="D292" s="348"/>
      <c r="E292" s="439"/>
      <c r="F292" s="444"/>
      <c r="G292" s="350"/>
      <c r="H292" s="351"/>
      <c r="I292" s="351"/>
      <c r="J292" s="352"/>
      <c r="K292" s="352"/>
      <c r="L292" s="348"/>
      <c r="M292" s="348"/>
      <c r="N292" s="348"/>
      <c r="O292" s="353"/>
      <c r="P292" s="348"/>
    </row>
    <row r="293" spans="4:16" ht="40.15" customHeight="1" x14ac:dyDescent="0.25">
      <c r="D293" s="348"/>
      <c r="E293" s="439"/>
      <c r="F293" s="444"/>
      <c r="G293" s="350"/>
      <c r="H293" s="351"/>
      <c r="I293" s="351"/>
      <c r="J293" s="352"/>
      <c r="K293" s="352"/>
      <c r="L293" s="348"/>
      <c r="M293" s="348"/>
      <c r="N293" s="348"/>
      <c r="O293" s="353"/>
      <c r="P293" s="348"/>
    </row>
    <row r="294" spans="4:16" ht="40.15" customHeight="1" x14ac:dyDescent="0.25">
      <c r="D294" s="348"/>
      <c r="E294" s="439"/>
      <c r="F294" s="444"/>
      <c r="G294" s="350"/>
      <c r="H294" s="351"/>
      <c r="I294" s="351"/>
      <c r="J294" s="352"/>
      <c r="K294" s="352"/>
      <c r="L294" s="348"/>
      <c r="M294" s="348"/>
      <c r="N294" s="348"/>
      <c r="O294" s="353"/>
      <c r="P294" s="348"/>
    </row>
    <row r="295" spans="4:16" ht="40.15" customHeight="1" x14ac:dyDescent="0.25">
      <c r="D295" s="348"/>
      <c r="E295" s="439"/>
      <c r="F295" s="444"/>
      <c r="G295" s="350"/>
      <c r="H295" s="351"/>
      <c r="I295" s="351"/>
      <c r="J295" s="352"/>
      <c r="K295" s="352"/>
      <c r="L295" s="348"/>
      <c r="M295" s="348"/>
      <c r="N295" s="348"/>
      <c r="O295" s="353"/>
      <c r="P295" s="348"/>
    </row>
    <row r="296" spans="4:16" ht="40.15" customHeight="1" x14ac:dyDescent="0.25">
      <c r="D296" s="348"/>
      <c r="E296" s="439"/>
      <c r="F296" s="444"/>
      <c r="G296" s="350"/>
      <c r="H296" s="351"/>
      <c r="I296" s="351"/>
      <c r="J296" s="352"/>
      <c r="K296" s="352"/>
      <c r="L296" s="348"/>
      <c r="M296" s="348"/>
      <c r="N296" s="348"/>
      <c r="O296" s="353"/>
      <c r="P296" s="348"/>
    </row>
    <row r="297" spans="4:16" ht="40.15" customHeight="1" x14ac:dyDescent="0.25">
      <c r="D297" s="348"/>
      <c r="E297" s="439"/>
      <c r="F297" s="444"/>
      <c r="G297" s="350"/>
      <c r="H297" s="351"/>
      <c r="I297" s="351"/>
      <c r="J297" s="352"/>
      <c r="K297" s="352"/>
      <c r="L297" s="348"/>
      <c r="M297" s="348"/>
      <c r="N297" s="348"/>
      <c r="O297" s="353"/>
      <c r="P297" s="348"/>
    </row>
    <row r="298" spans="4:16" ht="40.15" customHeight="1" x14ac:dyDescent="0.25">
      <c r="D298" s="348"/>
      <c r="E298" s="439"/>
      <c r="F298" s="444"/>
      <c r="G298" s="350"/>
      <c r="H298" s="351"/>
      <c r="I298" s="351"/>
      <c r="J298" s="352"/>
      <c r="K298" s="352"/>
      <c r="L298" s="348"/>
      <c r="M298" s="348"/>
      <c r="N298" s="348"/>
      <c r="O298" s="353"/>
      <c r="P298" s="348"/>
    </row>
    <row r="299" spans="4:16" ht="40.15" customHeight="1" x14ac:dyDescent="0.25">
      <c r="D299" s="348"/>
      <c r="E299" s="439"/>
      <c r="F299" s="444"/>
      <c r="G299" s="350"/>
      <c r="H299" s="351"/>
      <c r="I299" s="351"/>
      <c r="J299" s="352"/>
      <c r="K299" s="352"/>
      <c r="L299" s="348"/>
      <c r="M299" s="348"/>
      <c r="N299" s="348"/>
      <c r="O299" s="353"/>
      <c r="P299" s="348"/>
    </row>
    <row r="300" spans="4:16" ht="40.15" customHeight="1" x14ac:dyDescent="0.25">
      <c r="D300" s="348"/>
      <c r="E300" s="439"/>
      <c r="F300" s="444"/>
      <c r="G300" s="350"/>
      <c r="H300" s="351"/>
      <c r="I300" s="351"/>
      <c r="J300" s="352"/>
      <c r="K300" s="352"/>
      <c r="L300" s="348"/>
      <c r="M300" s="348"/>
      <c r="N300" s="348"/>
      <c r="O300" s="353"/>
      <c r="P300" s="348"/>
    </row>
    <row r="301" spans="4:16" ht="40.15" customHeight="1" x14ac:dyDescent="0.25">
      <c r="D301" s="348"/>
      <c r="E301" s="439"/>
      <c r="F301" s="444"/>
      <c r="G301" s="350"/>
      <c r="H301" s="351"/>
      <c r="I301" s="351"/>
      <c r="J301" s="352"/>
      <c r="K301" s="352"/>
      <c r="L301" s="348"/>
      <c r="M301" s="348"/>
      <c r="N301" s="348"/>
      <c r="O301" s="353"/>
      <c r="P301" s="348"/>
    </row>
    <row r="302" spans="4:16" ht="40.15" customHeight="1" x14ac:dyDescent="0.25">
      <c r="D302" s="348"/>
      <c r="E302" s="439"/>
      <c r="F302" s="444"/>
      <c r="G302" s="350"/>
      <c r="H302" s="351"/>
      <c r="I302" s="351"/>
      <c r="J302" s="352"/>
      <c r="K302" s="352"/>
      <c r="L302" s="348"/>
      <c r="M302" s="348"/>
      <c r="N302" s="348"/>
      <c r="O302" s="353"/>
      <c r="P302" s="348"/>
    </row>
    <row r="303" spans="4:16" ht="40.15" customHeight="1" x14ac:dyDescent="0.25">
      <c r="D303" s="348"/>
      <c r="E303" s="439"/>
      <c r="F303" s="444"/>
      <c r="G303" s="350"/>
      <c r="H303" s="351"/>
      <c r="I303" s="351"/>
      <c r="J303" s="352"/>
      <c r="K303" s="352"/>
      <c r="L303" s="348"/>
      <c r="M303" s="348"/>
      <c r="N303" s="348"/>
      <c r="O303" s="353"/>
      <c r="P303" s="348"/>
    </row>
    <row r="304" spans="4:16" ht="40.15" customHeight="1" x14ac:dyDescent="0.25">
      <c r="D304" s="348"/>
      <c r="E304" s="439"/>
      <c r="F304" s="444"/>
      <c r="G304" s="350"/>
      <c r="H304" s="351"/>
      <c r="I304" s="351"/>
      <c r="J304" s="352"/>
      <c r="K304" s="352"/>
      <c r="L304" s="348"/>
      <c r="M304" s="348"/>
      <c r="N304" s="348"/>
      <c r="O304" s="353"/>
      <c r="P304" s="348"/>
    </row>
    <row r="305" spans="4:16" ht="40.15" customHeight="1" x14ac:dyDescent="0.25">
      <c r="D305" s="348"/>
      <c r="E305" s="439"/>
      <c r="F305" s="444"/>
      <c r="G305" s="350"/>
      <c r="H305" s="351"/>
      <c r="I305" s="351"/>
      <c r="J305" s="352"/>
      <c r="K305" s="352"/>
      <c r="L305" s="348"/>
      <c r="M305" s="348"/>
      <c r="N305" s="348"/>
      <c r="O305" s="353"/>
      <c r="P305" s="348"/>
    </row>
    <row r="306" spans="4:16" ht="40.15" customHeight="1" x14ac:dyDescent="0.25">
      <c r="D306" s="348"/>
      <c r="E306" s="439"/>
      <c r="F306" s="444"/>
      <c r="G306" s="350"/>
      <c r="H306" s="351"/>
      <c r="I306" s="351"/>
      <c r="J306" s="352"/>
      <c r="K306" s="352"/>
      <c r="L306" s="348"/>
      <c r="M306" s="348"/>
      <c r="N306" s="348"/>
      <c r="O306" s="353"/>
      <c r="P306" s="348"/>
    </row>
    <row r="307" spans="4:16" ht="40.15" customHeight="1" x14ac:dyDescent="0.25">
      <c r="D307" s="348"/>
      <c r="E307" s="439"/>
      <c r="F307" s="444"/>
      <c r="G307" s="350"/>
      <c r="H307" s="351"/>
      <c r="I307" s="351"/>
      <c r="J307" s="352"/>
      <c r="K307" s="352"/>
      <c r="L307" s="348"/>
      <c r="M307" s="348"/>
      <c r="N307" s="348"/>
      <c r="O307" s="353"/>
      <c r="P307" s="348"/>
    </row>
    <row r="308" spans="4:16" ht="40.15" customHeight="1" x14ac:dyDescent="0.25">
      <c r="D308" s="348"/>
      <c r="E308" s="439"/>
      <c r="F308" s="444"/>
      <c r="G308" s="350"/>
      <c r="H308" s="351"/>
      <c r="I308" s="351"/>
      <c r="J308" s="352"/>
      <c r="K308" s="352"/>
      <c r="L308" s="348"/>
      <c r="M308" s="348"/>
      <c r="N308" s="348"/>
      <c r="O308" s="353"/>
      <c r="P308" s="348"/>
    </row>
    <row r="309" spans="4:16" ht="40.15" customHeight="1" x14ac:dyDescent="0.25">
      <c r="D309" s="348"/>
      <c r="E309" s="439"/>
      <c r="F309" s="444"/>
      <c r="G309" s="350"/>
      <c r="H309" s="351"/>
      <c r="I309" s="351"/>
      <c r="J309" s="352"/>
      <c r="K309" s="352"/>
      <c r="L309" s="348"/>
      <c r="M309" s="348"/>
      <c r="N309" s="348"/>
      <c r="O309" s="353"/>
      <c r="P309" s="348"/>
    </row>
    <row r="310" spans="4:16" ht="40.15" customHeight="1" x14ac:dyDescent="0.25">
      <c r="D310" s="348"/>
      <c r="E310" s="439"/>
      <c r="F310" s="444"/>
      <c r="G310" s="350"/>
      <c r="H310" s="351"/>
      <c r="I310" s="351"/>
      <c r="J310" s="352"/>
      <c r="K310" s="352"/>
      <c r="L310" s="348"/>
      <c r="M310" s="348"/>
      <c r="N310" s="348"/>
      <c r="O310" s="353"/>
      <c r="P310" s="348"/>
    </row>
    <row r="311" spans="4:16" ht="40.15" customHeight="1" x14ac:dyDescent="0.25">
      <c r="D311" s="348"/>
      <c r="E311" s="439"/>
      <c r="F311" s="444"/>
      <c r="G311" s="350"/>
      <c r="H311" s="351"/>
      <c r="I311" s="351"/>
      <c r="J311" s="352"/>
      <c r="K311" s="352"/>
      <c r="L311" s="348"/>
      <c r="M311" s="348"/>
      <c r="N311" s="348"/>
      <c r="O311" s="353"/>
      <c r="P311" s="348"/>
    </row>
    <row r="312" spans="4:16" ht="40.15" customHeight="1" x14ac:dyDescent="0.25">
      <c r="D312" s="348"/>
      <c r="E312" s="439"/>
      <c r="F312" s="444"/>
      <c r="G312" s="350"/>
      <c r="H312" s="351"/>
      <c r="I312" s="351"/>
      <c r="J312" s="352"/>
      <c r="K312" s="352"/>
      <c r="L312" s="348"/>
      <c r="M312" s="348"/>
      <c r="N312" s="348"/>
      <c r="O312" s="353"/>
      <c r="P312" s="348"/>
    </row>
    <row r="313" spans="4:16" ht="40.15" customHeight="1" x14ac:dyDescent="0.25">
      <c r="D313" s="348"/>
      <c r="E313" s="439"/>
      <c r="F313" s="444"/>
      <c r="G313" s="350"/>
      <c r="H313" s="351"/>
      <c r="I313" s="351"/>
      <c r="J313" s="352"/>
      <c r="K313" s="352"/>
      <c r="L313" s="348"/>
      <c r="M313" s="348"/>
      <c r="N313" s="348"/>
      <c r="O313" s="353"/>
      <c r="P313" s="348"/>
    </row>
    <row r="314" spans="4:16" ht="40.15" customHeight="1" x14ac:dyDescent="0.25">
      <c r="D314" s="348"/>
      <c r="E314" s="439"/>
      <c r="F314" s="444"/>
      <c r="G314" s="350"/>
      <c r="H314" s="351"/>
      <c r="I314" s="351"/>
      <c r="J314" s="352"/>
      <c r="K314" s="352"/>
      <c r="L314" s="348"/>
      <c r="M314" s="348"/>
      <c r="N314" s="348"/>
      <c r="O314" s="353"/>
      <c r="P314" s="348"/>
    </row>
    <row r="315" spans="4:16" ht="40.15" customHeight="1" x14ac:dyDescent="0.25">
      <c r="D315" s="348"/>
      <c r="E315" s="439"/>
      <c r="F315" s="444"/>
      <c r="G315" s="350"/>
      <c r="H315" s="351"/>
      <c r="I315" s="351"/>
      <c r="J315" s="352"/>
      <c r="K315" s="352"/>
      <c r="L315" s="348"/>
      <c r="M315" s="348"/>
      <c r="N315" s="348"/>
      <c r="O315" s="353"/>
      <c r="P315" s="348"/>
    </row>
    <row r="316" spans="4:16" ht="40.15" customHeight="1" x14ac:dyDescent="0.25">
      <c r="D316" s="348"/>
      <c r="E316" s="439"/>
      <c r="F316" s="444"/>
      <c r="G316" s="350"/>
      <c r="H316" s="351"/>
      <c r="I316" s="351"/>
      <c r="J316" s="352"/>
      <c r="K316" s="352"/>
      <c r="L316" s="348"/>
      <c r="M316" s="348"/>
      <c r="N316" s="348"/>
      <c r="O316" s="353"/>
      <c r="P316" s="348"/>
    </row>
    <row r="317" spans="4:16" ht="40.15" customHeight="1" x14ac:dyDescent="0.25">
      <c r="D317" s="348"/>
      <c r="E317" s="439"/>
      <c r="F317" s="444"/>
      <c r="G317" s="350"/>
      <c r="H317" s="351"/>
      <c r="I317" s="351"/>
      <c r="J317" s="352"/>
      <c r="K317" s="352"/>
      <c r="L317" s="348"/>
      <c r="M317" s="348"/>
      <c r="N317" s="348"/>
      <c r="O317" s="353"/>
      <c r="P317" s="348"/>
    </row>
    <row r="318" spans="4:16" ht="40.15" customHeight="1" x14ac:dyDescent="0.25">
      <c r="D318" s="348"/>
      <c r="E318" s="439"/>
      <c r="F318" s="444"/>
      <c r="G318" s="350"/>
      <c r="H318" s="351"/>
      <c r="I318" s="351"/>
      <c r="J318" s="352"/>
      <c r="K318" s="352"/>
      <c r="L318" s="348"/>
      <c r="M318" s="348"/>
      <c r="N318" s="348"/>
      <c r="O318" s="353"/>
      <c r="P318" s="348"/>
    </row>
    <row r="319" spans="4:16" ht="40.15" customHeight="1" x14ac:dyDescent="0.25">
      <c r="D319" s="348"/>
      <c r="E319" s="439"/>
      <c r="F319" s="444"/>
      <c r="G319" s="350"/>
      <c r="H319" s="351"/>
      <c r="I319" s="351"/>
      <c r="J319" s="352"/>
      <c r="K319" s="352"/>
      <c r="L319" s="348"/>
      <c r="M319" s="348"/>
      <c r="N319" s="348"/>
      <c r="O319" s="353"/>
      <c r="P319" s="348"/>
    </row>
    <row r="320" spans="4:16" ht="40.15" customHeight="1" x14ac:dyDescent="0.25">
      <c r="D320" s="348"/>
      <c r="E320" s="439"/>
      <c r="F320" s="444"/>
      <c r="G320" s="350"/>
      <c r="H320" s="351"/>
      <c r="I320" s="351"/>
      <c r="J320" s="352"/>
      <c r="K320" s="352"/>
      <c r="L320" s="348"/>
      <c r="M320" s="348"/>
      <c r="N320" s="348"/>
      <c r="O320" s="353"/>
      <c r="P320" s="348"/>
    </row>
    <row r="321" spans="4:16" ht="40.15" customHeight="1" x14ac:dyDescent="0.25">
      <c r="D321" s="348"/>
      <c r="E321" s="439"/>
      <c r="F321" s="444"/>
      <c r="G321" s="350"/>
      <c r="H321" s="351"/>
      <c r="I321" s="351"/>
      <c r="J321" s="352"/>
      <c r="K321" s="352"/>
      <c r="L321" s="348"/>
      <c r="M321" s="348"/>
      <c r="N321" s="348"/>
      <c r="O321" s="353"/>
      <c r="P321" s="348"/>
    </row>
    <row r="322" spans="4:16" ht="40.15" customHeight="1" x14ac:dyDescent="0.25">
      <c r="D322" s="348"/>
      <c r="E322" s="439"/>
      <c r="F322" s="444"/>
      <c r="G322" s="350"/>
      <c r="H322" s="351"/>
      <c r="I322" s="351"/>
      <c r="J322" s="352"/>
      <c r="K322" s="352"/>
      <c r="L322" s="348"/>
      <c r="M322" s="348"/>
      <c r="N322" s="348"/>
      <c r="O322" s="353"/>
      <c r="P322" s="348"/>
    </row>
    <row r="323" spans="4:16" ht="40.15" customHeight="1" x14ac:dyDescent="0.25">
      <c r="D323" s="348"/>
      <c r="E323" s="439"/>
      <c r="F323" s="444"/>
      <c r="G323" s="350"/>
      <c r="H323" s="351"/>
      <c r="I323" s="351"/>
      <c r="J323" s="352"/>
      <c r="K323" s="352"/>
      <c r="L323" s="348"/>
      <c r="M323" s="348"/>
      <c r="N323" s="348"/>
      <c r="O323" s="353"/>
      <c r="P323" s="348"/>
    </row>
    <row r="324" spans="4:16" ht="40.15" customHeight="1" x14ac:dyDescent="0.25">
      <c r="D324" s="348"/>
      <c r="E324" s="439"/>
      <c r="F324" s="444"/>
      <c r="G324" s="350"/>
      <c r="H324" s="351"/>
      <c r="I324" s="351"/>
      <c r="J324" s="352"/>
      <c r="K324" s="352"/>
      <c r="L324" s="348"/>
      <c r="M324" s="348"/>
      <c r="N324" s="348"/>
      <c r="O324" s="353"/>
      <c r="P324" s="348"/>
    </row>
    <row r="325" spans="4:16" ht="40.15" customHeight="1" x14ac:dyDescent="0.25">
      <c r="D325" s="348"/>
      <c r="E325" s="439"/>
      <c r="F325" s="444"/>
      <c r="G325" s="350"/>
      <c r="H325" s="351"/>
      <c r="I325" s="351"/>
      <c r="J325" s="352"/>
      <c r="K325" s="352"/>
      <c r="L325" s="348"/>
      <c r="M325" s="348"/>
      <c r="N325" s="348"/>
      <c r="O325" s="353"/>
      <c r="P325" s="348"/>
    </row>
    <row r="326" spans="4:16" ht="40.15" customHeight="1" x14ac:dyDescent="0.25">
      <c r="D326" s="348"/>
      <c r="E326" s="439"/>
      <c r="F326" s="444"/>
      <c r="G326" s="350"/>
      <c r="H326" s="351"/>
      <c r="I326" s="351"/>
      <c r="J326" s="352"/>
      <c r="K326" s="352"/>
      <c r="L326" s="348"/>
      <c r="M326" s="348"/>
      <c r="N326" s="348"/>
      <c r="O326" s="353"/>
      <c r="P326" s="348"/>
    </row>
    <row r="327" spans="4:16" ht="40.15" customHeight="1" x14ac:dyDescent="0.25">
      <c r="D327" s="348"/>
      <c r="E327" s="439"/>
      <c r="F327" s="444"/>
      <c r="G327" s="350"/>
      <c r="H327" s="351"/>
      <c r="I327" s="351"/>
      <c r="J327" s="352"/>
      <c r="K327" s="352"/>
      <c r="L327" s="348"/>
      <c r="M327" s="348"/>
      <c r="N327" s="348"/>
      <c r="O327" s="353"/>
      <c r="P327" s="348"/>
    </row>
    <row r="328" spans="4:16" ht="40.15" customHeight="1" x14ac:dyDescent="0.25">
      <c r="D328" s="348"/>
      <c r="E328" s="439"/>
      <c r="F328" s="444"/>
      <c r="G328" s="350"/>
      <c r="H328" s="351"/>
      <c r="I328" s="351"/>
      <c r="J328" s="352"/>
      <c r="K328" s="352"/>
      <c r="L328" s="348"/>
      <c r="M328" s="348"/>
      <c r="N328" s="348"/>
      <c r="O328" s="353"/>
      <c r="P328" s="348"/>
    </row>
    <row r="329" spans="4:16" ht="40.15" customHeight="1" x14ac:dyDescent="0.25">
      <c r="D329" s="348"/>
      <c r="E329" s="439"/>
      <c r="F329" s="444"/>
      <c r="G329" s="350"/>
      <c r="H329" s="351"/>
      <c r="I329" s="351"/>
      <c r="J329" s="352"/>
      <c r="K329" s="352"/>
      <c r="L329" s="348"/>
      <c r="M329" s="348"/>
      <c r="N329" s="348"/>
      <c r="O329" s="353"/>
      <c r="P329" s="348"/>
    </row>
    <row r="330" spans="4:16" ht="40.15" customHeight="1" x14ac:dyDescent="0.25">
      <c r="D330" s="348"/>
      <c r="E330" s="439"/>
      <c r="F330" s="444"/>
      <c r="G330" s="350"/>
      <c r="H330" s="351"/>
      <c r="I330" s="351"/>
      <c r="J330" s="352"/>
      <c r="K330" s="352"/>
      <c r="L330" s="348"/>
      <c r="M330" s="348"/>
      <c r="N330" s="348"/>
      <c r="O330" s="353"/>
      <c r="P330" s="348"/>
    </row>
    <row r="331" spans="4:16" ht="40.15" customHeight="1" x14ac:dyDescent="0.25">
      <c r="D331" s="348"/>
      <c r="E331" s="439"/>
      <c r="F331" s="444"/>
      <c r="G331" s="350"/>
      <c r="H331" s="351"/>
      <c r="I331" s="351"/>
      <c r="J331" s="352"/>
      <c r="K331" s="352"/>
      <c r="L331" s="348"/>
      <c r="M331" s="348"/>
      <c r="N331" s="348"/>
      <c r="O331" s="353"/>
      <c r="P331" s="348"/>
    </row>
    <row r="332" spans="4:16" ht="40.15" customHeight="1" x14ac:dyDescent="0.25">
      <c r="D332" s="348"/>
      <c r="E332" s="439"/>
      <c r="F332" s="444"/>
      <c r="G332" s="350"/>
      <c r="H332" s="351"/>
      <c r="I332" s="351"/>
      <c r="J332" s="352"/>
      <c r="K332" s="352"/>
      <c r="L332" s="348"/>
      <c r="M332" s="348"/>
      <c r="N332" s="348"/>
      <c r="O332" s="353"/>
      <c r="P332" s="348"/>
    </row>
    <row r="333" spans="4:16" ht="40.15" customHeight="1" x14ac:dyDescent="0.25">
      <c r="D333" s="348"/>
      <c r="E333" s="439"/>
      <c r="F333" s="444"/>
      <c r="G333" s="350"/>
      <c r="H333" s="351"/>
      <c r="I333" s="351"/>
      <c r="J333" s="352"/>
      <c r="K333" s="352"/>
      <c r="L333" s="348"/>
      <c r="M333" s="348"/>
      <c r="N333" s="348"/>
      <c r="O333" s="353"/>
      <c r="P333" s="348"/>
    </row>
    <row r="334" spans="4:16" ht="40.15" customHeight="1" x14ac:dyDescent="0.25">
      <c r="D334" s="348"/>
      <c r="E334" s="439"/>
      <c r="F334" s="444"/>
      <c r="G334" s="350"/>
      <c r="H334" s="351"/>
      <c r="I334" s="351"/>
      <c r="J334" s="352"/>
      <c r="K334" s="352"/>
      <c r="L334" s="348"/>
      <c r="M334" s="348"/>
      <c r="N334" s="348"/>
      <c r="O334" s="353"/>
      <c r="P334" s="348"/>
    </row>
    <row r="335" spans="4:16" ht="40.15" customHeight="1" x14ac:dyDescent="0.25">
      <c r="D335" s="348"/>
      <c r="E335" s="439"/>
      <c r="F335" s="444"/>
      <c r="G335" s="350"/>
      <c r="H335" s="351"/>
      <c r="I335" s="351"/>
      <c r="J335" s="352"/>
      <c r="K335" s="352"/>
      <c r="L335" s="348"/>
      <c r="M335" s="348"/>
      <c r="N335" s="348"/>
      <c r="O335" s="353"/>
      <c r="P335" s="348"/>
    </row>
    <row r="336" spans="4:16" ht="40.15" customHeight="1" x14ac:dyDescent="0.25">
      <c r="D336" s="348"/>
      <c r="E336" s="439"/>
      <c r="F336" s="444"/>
      <c r="G336" s="350"/>
      <c r="H336" s="351"/>
      <c r="I336" s="351"/>
      <c r="J336" s="352"/>
      <c r="K336" s="352"/>
      <c r="L336" s="348"/>
      <c r="M336" s="348"/>
      <c r="N336" s="348"/>
      <c r="O336" s="353"/>
      <c r="P336" s="348"/>
    </row>
    <row r="337" spans="4:16" ht="40.15" customHeight="1" x14ac:dyDescent="0.25">
      <c r="D337" s="348"/>
      <c r="E337" s="439"/>
      <c r="F337" s="444"/>
      <c r="G337" s="350"/>
      <c r="H337" s="351"/>
      <c r="I337" s="351"/>
      <c r="J337" s="352"/>
      <c r="K337" s="352"/>
      <c r="L337" s="348"/>
      <c r="M337" s="348"/>
      <c r="N337" s="348"/>
      <c r="O337" s="353"/>
      <c r="P337" s="348"/>
    </row>
    <row r="338" spans="4:16" ht="40.15" customHeight="1" x14ac:dyDescent="0.25">
      <c r="D338" s="348"/>
      <c r="E338" s="439"/>
      <c r="F338" s="444"/>
      <c r="G338" s="350"/>
      <c r="H338" s="351"/>
      <c r="I338" s="351"/>
      <c r="J338" s="352"/>
      <c r="K338" s="352"/>
      <c r="L338" s="348"/>
      <c r="M338" s="348"/>
      <c r="N338" s="348"/>
      <c r="O338" s="353"/>
      <c r="P338" s="348"/>
    </row>
    <row r="339" spans="4:16" ht="40.15" customHeight="1" x14ac:dyDescent="0.25">
      <c r="D339" s="348"/>
      <c r="E339" s="439"/>
      <c r="F339" s="444"/>
      <c r="G339" s="350"/>
      <c r="H339" s="351"/>
      <c r="I339" s="351"/>
      <c r="J339" s="352"/>
      <c r="K339" s="352"/>
      <c r="L339" s="348"/>
      <c r="M339" s="348"/>
      <c r="N339" s="348"/>
      <c r="O339" s="353"/>
      <c r="P339" s="348"/>
    </row>
    <row r="340" spans="4:16" ht="40.15" customHeight="1" x14ac:dyDescent="0.25">
      <c r="D340" s="348"/>
      <c r="E340" s="439"/>
      <c r="F340" s="444"/>
      <c r="G340" s="350"/>
      <c r="H340" s="351"/>
      <c r="I340" s="351"/>
      <c r="J340" s="352"/>
      <c r="K340" s="352"/>
      <c r="L340" s="348"/>
      <c r="M340" s="348"/>
      <c r="N340" s="348"/>
      <c r="O340" s="353"/>
      <c r="P340" s="348"/>
    </row>
    <row r="341" spans="4:16" ht="40.15" customHeight="1" x14ac:dyDescent="0.25">
      <c r="D341" s="348"/>
      <c r="E341" s="439"/>
      <c r="F341" s="444"/>
      <c r="G341" s="350"/>
      <c r="H341" s="351"/>
      <c r="I341" s="351"/>
      <c r="J341" s="352"/>
      <c r="K341" s="352"/>
      <c r="L341" s="348"/>
      <c r="M341" s="348"/>
      <c r="N341" s="348"/>
      <c r="O341" s="353"/>
      <c r="P341" s="348"/>
    </row>
    <row r="342" spans="4:16" ht="40.15" customHeight="1" x14ac:dyDescent="0.25">
      <c r="D342" s="348"/>
      <c r="E342" s="439"/>
      <c r="F342" s="444"/>
      <c r="G342" s="350"/>
      <c r="H342" s="351"/>
      <c r="I342" s="351"/>
      <c r="J342" s="352"/>
      <c r="K342" s="352"/>
      <c r="L342" s="348"/>
      <c r="M342" s="348"/>
      <c r="N342" s="348"/>
      <c r="O342" s="353"/>
      <c r="P342" s="348"/>
    </row>
    <row r="343" spans="4:16" ht="40.15" customHeight="1" x14ac:dyDescent="0.25">
      <c r="D343" s="348"/>
      <c r="E343" s="439"/>
      <c r="F343" s="444"/>
      <c r="G343" s="350"/>
      <c r="H343" s="351"/>
      <c r="I343" s="351"/>
      <c r="J343" s="352"/>
      <c r="K343" s="352"/>
      <c r="L343" s="348"/>
      <c r="M343" s="348"/>
      <c r="N343" s="348"/>
      <c r="O343" s="353"/>
      <c r="P343" s="348"/>
    </row>
    <row r="344" spans="4:16" ht="40.15" customHeight="1" x14ac:dyDescent="0.25">
      <c r="D344" s="348"/>
      <c r="E344" s="439"/>
      <c r="F344" s="444"/>
      <c r="G344" s="350"/>
      <c r="H344" s="351"/>
      <c r="I344" s="351"/>
      <c r="J344" s="352"/>
      <c r="K344" s="352"/>
      <c r="L344" s="348"/>
      <c r="M344" s="348"/>
      <c r="N344" s="348"/>
      <c r="O344" s="353"/>
      <c r="P344" s="348"/>
    </row>
    <row r="345" spans="4:16" ht="40.15" customHeight="1" x14ac:dyDescent="0.25">
      <c r="D345" s="348"/>
      <c r="E345" s="439"/>
      <c r="F345" s="444"/>
      <c r="G345" s="350"/>
      <c r="H345" s="351"/>
      <c r="I345" s="351"/>
      <c r="J345" s="352"/>
      <c r="K345" s="352"/>
      <c r="L345" s="348"/>
      <c r="M345" s="348"/>
      <c r="N345" s="348"/>
      <c r="O345" s="353"/>
      <c r="P345" s="348"/>
    </row>
    <row r="346" spans="4:16" ht="40.15" customHeight="1" x14ac:dyDescent="0.25">
      <c r="D346" s="348"/>
      <c r="E346" s="439"/>
      <c r="F346" s="444"/>
      <c r="G346" s="350"/>
      <c r="H346" s="351"/>
      <c r="I346" s="351"/>
      <c r="J346" s="352"/>
      <c r="K346" s="352"/>
      <c r="L346" s="348"/>
      <c r="M346" s="348"/>
      <c r="N346" s="348"/>
      <c r="O346" s="353"/>
      <c r="P346" s="348"/>
    </row>
    <row r="347" spans="4:16" ht="40.15" customHeight="1" x14ac:dyDescent="0.25">
      <c r="D347" s="348"/>
      <c r="E347" s="439"/>
      <c r="F347" s="444"/>
      <c r="G347" s="350"/>
      <c r="H347" s="351"/>
      <c r="I347" s="351"/>
      <c r="J347" s="352"/>
      <c r="K347" s="352"/>
      <c r="L347" s="348"/>
      <c r="M347" s="348"/>
      <c r="N347" s="348"/>
      <c r="O347" s="353"/>
      <c r="P347" s="348"/>
    </row>
    <row r="348" spans="4:16" ht="40.15" customHeight="1" x14ac:dyDescent="0.25">
      <c r="D348" s="348"/>
      <c r="E348" s="439"/>
      <c r="F348" s="444"/>
      <c r="G348" s="350"/>
      <c r="H348" s="351"/>
      <c r="I348" s="351"/>
      <c r="J348" s="352"/>
      <c r="K348" s="352"/>
      <c r="L348" s="348"/>
      <c r="M348" s="348"/>
      <c r="N348" s="348"/>
      <c r="O348" s="353"/>
      <c r="P348" s="348"/>
    </row>
    <row r="349" spans="4:16" ht="40.15" customHeight="1" x14ac:dyDescent="0.25">
      <c r="D349" s="348"/>
      <c r="E349" s="439"/>
      <c r="F349" s="444"/>
      <c r="G349" s="350"/>
      <c r="H349" s="351"/>
      <c r="I349" s="351"/>
      <c r="J349" s="352"/>
      <c r="K349" s="352"/>
      <c r="L349" s="348"/>
      <c r="M349" s="348"/>
      <c r="N349" s="348"/>
      <c r="O349" s="353"/>
      <c r="P349" s="348"/>
    </row>
    <row r="350" spans="4:16" ht="40.15" customHeight="1" x14ac:dyDescent="0.25">
      <c r="D350" s="348"/>
      <c r="E350" s="439"/>
      <c r="F350" s="444"/>
      <c r="G350" s="350"/>
      <c r="H350" s="351"/>
      <c r="I350" s="351"/>
      <c r="J350" s="352"/>
      <c r="K350" s="352"/>
      <c r="L350" s="348"/>
      <c r="M350" s="348"/>
      <c r="N350" s="348"/>
      <c r="O350" s="353"/>
      <c r="P350" s="348"/>
    </row>
    <row r="351" spans="4:16" ht="40.15" customHeight="1" x14ac:dyDescent="0.25">
      <c r="D351" s="348"/>
      <c r="E351" s="439"/>
      <c r="F351" s="444"/>
      <c r="G351" s="350"/>
      <c r="H351" s="351"/>
      <c r="I351" s="351"/>
      <c r="J351" s="352"/>
      <c r="K351" s="352"/>
      <c r="L351" s="348"/>
      <c r="M351" s="348"/>
      <c r="N351" s="348"/>
      <c r="O351" s="353"/>
      <c r="P351" s="348"/>
    </row>
    <row r="352" spans="4:16" ht="40.15" customHeight="1" x14ac:dyDescent="0.25">
      <c r="D352" s="348"/>
      <c r="E352" s="439"/>
      <c r="F352" s="444"/>
      <c r="G352" s="350"/>
      <c r="H352" s="351"/>
      <c r="I352" s="351"/>
      <c r="J352" s="352"/>
      <c r="K352" s="352"/>
      <c r="L352" s="348"/>
      <c r="M352" s="348"/>
      <c r="N352" s="348"/>
      <c r="O352" s="353"/>
      <c r="P352" s="348"/>
    </row>
    <row r="353" spans="4:16" ht="40.15" customHeight="1" x14ac:dyDescent="0.25">
      <c r="D353" s="348"/>
      <c r="E353" s="439"/>
      <c r="F353" s="444"/>
      <c r="G353" s="350"/>
      <c r="H353" s="351"/>
      <c r="I353" s="351"/>
      <c r="J353" s="352"/>
      <c r="K353" s="352"/>
      <c r="L353" s="348"/>
      <c r="M353" s="348"/>
      <c r="N353" s="348"/>
      <c r="O353" s="353"/>
      <c r="P353" s="348"/>
    </row>
    <row r="354" spans="4:16" ht="40.15" customHeight="1" x14ac:dyDescent="0.25">
      <c r="D354" s="348"/>
      <c r="E354" s="439"/>
      <c r="F354" s="444"/>
      <c r="G354" s="350"/>
      <c r="H354" s="351"/>
      <c r="I354" s="351"/>
      <c r="J354" s="352"/>
      <c r="K354" s="352"/>
      <c r="L354" s="348"/>
      <c r="M354" s="348"/>
      <c r="N354" s="348"/>
      <c r="O354" s="353"/>
      <c r="P354" s="348"/>
    </row>
    <row r="355" spans="4:16" ht="40.15" customHeight="1" x14ac:dyDescent="0.25">
      <c r="D355" s="348"/>
      <c r="E355" s="439"/>
      <c r="F355" s="444"/>
      <c r="G355" s="350"/>
      <c r="H355" s="351"/>
      <c r="I355" s="351"/>
      <c r="J355" s="352"/>
      <c r="K355" s="352"/>
      <c r="L355" s="348"/>
      <c r="M355" s="348"/>
      <c r="N355" s="348"/>
      <c r="O355" s="353"/>
      <c r="P355" s="348"/>
    </row>
    <row r="356" spans="4:16" ht="40.15" customHeight="1" x14ac:dyDescent="0.25">
      <c r="D356" s="348"/>
      <c r="E356" s="439"/>
      <c r="F356" s="444"/>
      <c r="G356" s="350"/>
      <c r="H356" s="351"/>
      <c r="I356" s="351"/>
      <c r="J356" s="352"/>
      <c r="K356" s="352"/>
      <c r="L356" s="348"/>
      <c r="M356" s="348"/>
      <c r="N356" s="348"/>
      <c r="O356" s="353"/>
      <c r="P356" s="348"/>
    </row>
    <row r="357" spans="4:16" ht="40.15" customHeight="1" x14ac:dyDescent="0.25">
      <c r="D357" s="348"/>
      <c r="E357" s="439"/>
      <c r="F357" s="444"/>
      <c r="G357" s="350"/>
      <c r="H357" s="351"/>
      <c r="I357" s="351"/>
      <c r="J357" s="352"/>
      <c r="K357" s="352"/>
      <c r="L357" s="348"/>
      <c r="M357" s="348"/>
      <c r="N357" s="348"/>
      <c r="O357" s="353"/>
      <c r="P357" s="348"/>
    </row>
    <row r="358" spans="4:16" ht="40.15" customHeight="1" x14ac:dyDescent="0.25">
      <c r="D358" s="348"/>
      <c r="E358" s="439"/>
      <c r="F358" s="444"/>
      <c r="G358" s="350"/>
      <c r="H358" s="351"/>
      <c r="I358" s="351"/>
      <c r="J358" s="352"/>
      <c r="K358" s="352"/>
      <c r="L358" s="348"/>
      <c r="M358" s="348"/>
      <c r="N358" s="348"/>
      <c r="O358" s="353"/>
      <c r="P358" s="348"/>
    </row>
    <row r="359" spans="4:16" ht="40.15" customHeight="1" x14ac:dyDescent="0.25">
      <c r="D359" s="348"/>
      <c r="E359" s="439"/>
      <c r="F359" s="444"/>
      <c r="G359" s="350"/>
      <c r="H359" s="351"/>
      <c r="I359" s="351"/>
      <c r="J359" s="352"/>
      <c r="K359" s="352"/>
      <c r="L359" s="348"/>
      <c r="M359" s="348"/>
      <c r="N359" s="348"/>
      <c r="O359" s="353"/>
      <c r="P359" s="348"/>
    </row>
    <row r="360" spans="4:16" ht="40.15" customHeight="1" x14ac:dyDescent="0.25">
      <c r="D360" s="348"/>
      <c r="E360" s="439"/>
      <c r="F360" s="444"/>
      <c r="G360" s="350"/>
      <c r="H360" s="351"/>
      <c r="I360" s="351"/>
      <c r="J360" s="352"/>
      <c r="K360" s="352"/>
      <c r="L360" s="348"/>
      <c r="M360" s="348"/>
      <c r="N360" s="348"/>
      <c r="O360" s="353"/>
      <c r="P360" s="348"/>
    </row>
    <row r="361" spans="4:16" ht="40.15" customHeight="1" x14ac:dyDescent="0.25">
      <c r="D361" s="348"/>
      <c r="E361" s="439"/>
      <c r="F361" s="444"/>
      <c r="G361" s="350"/>
      <c r="H361" s="351"/>
      <c r="I361" s="351"/>
      <c r="J361" s="352"/>
      <c r="K361" s="352"/>
      <c r="L361" s="348"/>
      <c r="M361" s="348"/>
      <c r="N361" s="348"/>
      <c r="O361" s="353"/>
      <c r="P361" s="348"/>
    </row>
    <row r="362" spans="4:16" ht="40.15" customHeight="1" x14ac:dyDescent="0.25">
      <c r="D362" s="348"/>
      <c r="E362" s="439"/>
      <c r="F362" s="444"/>
      <c r="G362" s="350"/>
      <c r="H362" s="351"/>
      <c r="I362" s="351"/>
      <c r="J362" s="352"/>
      <c r="K362" s="352"/>
      <c r="L362" s="348"/>
      <c r="M362" s="348"/>
      <c r="N362" s="348"/>
      <c r="O362" s="353"/>
      <c r="P362" s="348"/>
    </row>
    <row r="363" spans="4:16" ht="40.15" customHeight="1" x14ac:dyDescent="0.25">
      <c r="D363" s="348"/>
      <c r="E363" s="439"/>
      <c r="F363" s="444"/>
      <c r="G363" s="350"/>
      <c r="H363" s="351"/>
      <c r="I363" s="351"/>
      <c r="J363" s="352"/>
      <c r="K363" s="352"/>
      <c r="L363" s="348"/>
      <c r="M363" s="348"/>
      <c r="N363" s="348"/>
      <c r="O363" s="353"/>
      <c r="P363" s="348"/>
    </row>
    <row r="364" spans="4:16" ht="40.15" customHeight="1" x14ac:dyDescent="0.25">
      <c r="D364" s="348"/>
      <c r="E364" s="439"/>
      <c r="F364" s="444"/>
      <c r="G364" s="350"/>
      <c r="H364" s="351"/>
      <c r="I364" s="351"/>
      <c r="J364" s="352"/>
      <c r="K364" s="352"/>
      <c r="L364" s="348"/>
      <c r="M364" s="348"/>
      <c r="N364" s="348"/>
      <c r="O364" s="353"/>
      <c r="P364" s="348"/>
    </row>
    <row r="365" spans="4:16" ht="40.15" customHeight="1" x14ac:dyDescent="0.25">
      <c r="D365" s="348"/>
      <c r="E365" s="439"/>
      <c r="F365" s="444"/>
      <c r="G365" s="350"/>
      <c r="H365" s="351"/>
      <c r="I365" s="351"/>
      <c r="J365" s="352"/>
      <c r="K365" s="352"/>
      <c r="L365" s="348"/>
      <c r="M365" s="348"/>
      <c r="N365" s="348"/>
      <c r="O365" s="353"/>
      <c r="P365" s="348"/>
    </row>
    <row r="366" spans="4:16" ht="40.15" customHeight="1" x14ac:dyDescent="0.25">
      <c r="D366" s="348"/>
      <c r="E366" s="439"/>
      <c r="F366" s="444"/>
      <c r="G366" s="350"/>
      <c r="H366" s="351"/>
      <c r="I366" s="351"/>
      <c r="J366" s="352"/>
      <c r="K366" s="352"/>
      <c r="L366" s="348"/>
      <c r="M366" s="348"/>
      <c r="N366" s="348"/>
      <c r="O366" s="353"/>
      <c r="P366" s="348"/>
    </row>
    <row r="367" spans="4:16" ht="40.15" customHeight="1" x14ac:dyDescent="0.25">
      <c r="D367" s="348"/>
      <c r="E367" s="439"/>
      <c r="F367" s="444"/>
      <c r="G367" s="350"/>
      <c r="H367" s="351"/>
      <c r="I367" s="351"/>
      <c r="J367" s="352"/>
      <c r="K367" s="352"/>
      <c r="L367" s="348"/>
      <c r="M367" s="348"/>
      <c r="N367" s="348"/>
      <c r="O367" s="353"/>
      <c r="P367" s="348"/>
    </row>
    <row r="368" spans="4:16" ht="40.15" customHeight="1" x14ac:dyDescent="0.25">
      <c r="D368" s="348"/>
      <c r="E368" s="439"/>
      <c r="F368" s="444"/>
      <c r="G368" s="350"/>
      <c r="H368" s="351"/>
      <c r="I368" s="351"/>
      <c r="J368" s="352"/>
      <c r="K368" s="352"/>
      <c r="L368" s="348"/>
      <c r="M368" s="348"/>
      <c r="N368" s="348"/>
      <c r="O368" s="353"/>
      <c r="P368" s="348"/>
    </row>
    <row r="369" spans="4:16" ht="40.15" customHeight="1" x14ac:dyDescent="0.25">
      <c r="D369" s="348"/>
      <c r="E369" s="439"/>
      <c r="F369" s="444"/>
      <c r="G369" s="350"/>
      <c r="H369" s="351"/>
      <c r="I369" s="351"/>
      <c r="J369" s="352"/>
      <c r="K369" s="352"/>
      <c r="L369" s="348"/>
      <c r="M369" s="348"/>
      <c r="N369" s="348"/>
      <c r="O369" s="353"/>
      <c r="P369" s="348"/>
    </row>
    <row r="370" spans="4:16" ht="40.15" customHeight="1" x14ac:dyDescent="0.25">
      <c r="D370" s="348"/>
      <c r="E370" s="439"/>
      <c r="F370" s="444"/>
      <c r="G370" s="350"/>
      <c r="H370" s="351"/>
      <c r="I370" s="351"/>
      <c r="J370" s="352"/>
      <c r="K370" s="352"/>
      <c r="L370" s="348"/>
      <c r="M370" s="348"/>
      <c r="N370" s="348"/>
      <c r="O370" s="353"/>
      <c r="P370" s="348"/>
    </row>
    <row r="371" spans="4:16" ht="40.15" customHeight="1" x14ac:dyDescent="0.25">
      <c r="D371" s="348"/>
      <c r="E371" s="439"/>
      <c r="F371" s="444"/>
      <c r="G371" s="350"/>
      <c r="H371" s="351"/>
      <c r="I371" s="351"/>
      <c r="J371" s="352"/>
      <c r="K371" s="352"/>
      <c r="L371" s="348"/>
      <c r="M371" s="348"/>
      <c r="N371" s="348"/>
      <c r="O371" s="353"/>
      <c r="P371" s="348"/>
    </row>
    <row r="372" spans="4:16" ht="40.15" customHeight="1" x14ac:dyDescent="0.25">
      <c r="D372" s="348"/>
      <c r="E372" s="439"/>
      <c r="F372" s="444"/>
      <c r="G372" s="350"/>
      <c r="H372" s="351"/>
      <c r="I372" s="351"/>
      <c r="J372" s="352"/>
      <c r="K372" s="352"/>
      <c r="L372" s="348"/>
      <c r="M372" s="348"/>
      <c r="N372" s="348"/>
      <c r="O372" s="353"/>
      <c r="P372" s="348"/>
    </row>
    <row r="373" spans="4:16" ht="40.15" customHeight="1" x14ac:dyDescent="0.25">
      <c r="D373" s="348"/>
      <c r="E373" s="439"/>
      <c r="F373" s="444"/>
      <c r="G373" s="350"/>
      <c r="H373" s="351"/>
      <c r="I373" s="351"/>
      <c r="J373" s="352"/>
      <c r="K373" s="352"/>
      <c r="L373" s="348"/>
      <c r="M373" s="348"/>
      <c r="N373" s="348"/>
      <c r="O373" s="353"/>
      <c r="P373" s="348"/>
    </row>
    <row r="374" spans="4:16" ht="40.15" customHeight="1" x14ac:dyDescent="0.25">
      <c r="D374" s="348"/>
      <c r="E374" s="439"/>
      <c r="F374" s="444"/>
      <c r="G374" s="350"/>
      <c r="H374" s="351"/>
      <c r="I374" s="351"/>
      <c r="J374" s="352"/>
      <c r="K374" s="352"/>
      <c r="L374" s="348"/>
      <c r="M374" s="348"/>
      <c r="N374" s="348"/>
      <c r="O374" s="353"/>
      <c r="P374" s="348"/>
    </row>
    <row r="375" spans="4:16" ht="40.15" customHeight="1" x14ac:dyDescent="0.25">
      <c r="D375" s="348"/>
      <c r="E375" s="439"/>
      <c r="F375" s="444"/>
      <c r="G375" s="350"/>
      <c r="H375" s="351"/>
      <c r="I375" s="351"/>
      <c r="J375" s="352"/>
      <c r="K375" s="352"/>
      <c r="L375" s="348"/>
      <c r="M375" s="348"/>
      <c r="N375" s="348"/>
      <c r="O375" s="353"/>
      <c r="P375" s="348"/>
    </row>
    <row r="376" spans="4:16" ht="40.15" customHeight="1" x14ac:dyDescent="0.25">
      <c r="D376" s="348"/>
      <c r="E376" s="439"/>
      <c r="F376" s="444"/>
      <c r="G376" s="350"/>
      <c r="H376" s="351"/>
      <c r="I376" s="351"/>
      <c r="J376" s="352"/>
      <c r="K376" s="352"/>
      <c r="L376" s="348"/>
      <c r="M376" s="348"/>
      <c r="N376" s="348"/>
      <c r="O376" s="353"/>
      <c r="P376" s="348"/>
    </row>
    <row r="377" spans="4:16" ht="40.15" customHeight="1" x14ac:dyDescent="0.25">
      <c r="D377" s="348"/>
      <c r="E377" s="439"/>
      <c r="F377" s="444"/>
      <c r="G377" s="350"/>
      <c r="H377" s="351"/>
      <c r="I377" s="351"/>
      <c r="J377" s="352"/>
      <c r="K377" s="352"/>
      <c r="L377" s="348"/>
      <c r="M377" s="348"/>
      <c r="N377" s="348"/>
      <c r="O377" s="353"/>
      <c r="P377" s="348"/>
    </row>
    <row r="378" spans="4:16" ht="40.15" customHeight="1" x14ac:dyDescent="0.25">
      <c r="D378" s="348"/>
      <c r="E378" s="439"/>
      <c r="F378" s="444"/>
      <c r="G378" s="350"/>
      <c r="H378" s="351"/>
      <c r="I378" s="351"/>
      <c r="J378" s="352"/>
      <c r="K378" s="352"/>
      <c r="L378" s="348"/>
      <c r="M378" s="348"/>
      <c r="N378" s="348"/>
      <c r="O378" s="353"/>
      <c r="P378" s="348"/>
    </row>
    <row r="379" spans="4:16" ht="40.15" customHeight="1" x14ac:dyDescent="0.25">
      <c r="D379" s="348"/>
      <c r="E379" s="439"/>
      <c r="F379" s="444"/>
      <c r="G379" s="350"/>
      <c r="H379" s="351"/>
      <c r="I379" s="351"/>
      <c r="J379" s="352"/>
      <c r="K379" s="352"/>
      <c r="L379" s="348"/>
      <c r="M379" s="348"/>
      <c r="N379" s="348"/>
      <c r="O379" s="353"/>
      <c r="P379" s="348"/>
    </row>
    <row r="380" spans="4:16" ht="40.15" customHeight="1" x14ac:dyDescent="0.25">
      <c r="D380" s="348"/>
      <c r="E380" s="439"/>
      <c r="F380" s="444"/>
      <c r="G380" s="350"/>
      <c r="H380" s="351"/>
      <c r="I380" s="351"/>
      <c r="J380" s="352"/>
      <c r="K380" s="352"/>
      <c r="L380" s="348"/>
      <c r="M380" s="348"/>
      <c r="N380" s="348"/>
      <c r="O380" s="353"/>
      <c r="P380" s="348"/>
    </row>
    <row r="381" spans="4:16" ht="40.15" customHeight="1" x14ac:dyDescent="0.25">
      <c r="D381" s="348"/>
      <c r="E381" s="439"/>
      <c r="F381" s="444"/>
      <c r="G381" s="350"/>
      <c r="H381" s="351"/>
      <c r="I381" s="351"/>
      <c r="J381" s="352"/>
      <c r="K381" s="352"/>
      <c r="L381" s="348"/>
      <c r="M381" s="348"/>
      <c r="N381" s="348"/>
      <c r="O381" s="353"/>
      <c r="P381" s="348"/>
    </row>
    <row r="382" spans="4:16" ht="40.15" customHeight="1" x14ac:dyDescent="0.25">
      <c r="D382" s="348"/>
      <c r="E382" s="439"/>
      <c r="F382" s="444"/>
      <c r="G382" s="350"/>
      <c r="H382" s="351"/>
      <c r="I382" s="351"/>
      <c r="J382" s="352"/>
      <c r="K382" s="352"/>
      <c r="L382" s="348"/>
      <c r="M382" s="348"/>
      <c r="N382" s="348"/>
      <c r="O382" s="353"/>
      <c r="P382" s="348"/>
    </row>
    <row r="383" spans="4:16" ht="40.15" customHeight="1" x14ac:dyDescent="0.25">
      <c r="D383" s="348"/>
      <c r="E383" s="439"/>
      <c r="F383" s="444"/>
      <c r="G383" s="350"/>
      <c r="H383" s="351"/>
      <c r="I383" s="351"/>
      <c r="J383" s="352"/>
      <c r="K383" s="352"/>
      <c r="L383" s="348"/>
      <c r="M383" s="348"/>
      <c r="N383" s="348"/>
      <c r="O383" s="353"/>
      <c r="P383" s="348"/>
    </row>
    <row r="384" spans="4:16" ht="40.15" customHeight="1" x14ac:dyDescent="0.25">
      <c r="D384" s="348"/>
      <c r="E384" s="439"/>
      <c r="F384" s="444"/>
      <c r="G384" s="350"/>
      <c r="H384" s="351"/>
      <c r="I384" s="351"/>
      <c r="J384" s="352"/>
      <c r="K384" s="352"/>
      <c r="L384" s="348"/>
      <c r="M384" s="348"/>
      <c r="N384" s="348"/>
      <c r="O384" s="353"/>
      <c r="P384" s="348"/>
    </row>
    <row r="385" spans="4:16" ht="40.15" customHeight="1" x14ac:dyDescent="0.25">
      <c r="D385" s="348"/>
      <c r="E385" s="439"/>
      <c r="F385" s="444"/>
      <c r="G385" s="350"/>
      <c r="H385" s="351"/>
      <c r="I385" s="351"/>
      <c r="J385" s="352"/>
      <c r="K385" s="352"/>
      <c r="L385" s="348"/>
      <c r="M385" s="348"/>
      <c r="N385" s="348"/>
      <c r="O385" s="353"/>
      <c r="P385" s="348"/>
    </row>
    <row r="386" spans="4:16" ht="40.15" customHeight="1" x14ac:dyDescent="0.25">
      <c r="D386" s="348"/>
      <c r="E386" s="439"/>
      <c r="F386" s="444"/>
      <c r="G386" s="350"/>
      <c r="H386" s="351"/>
      <c r="I386" s="351"/>
      <c r="J386" s="352"/>
      <c r="K386" s="352"/>
      <c r="L386" s="348"/>
      <c r="M386" s="348"/>
      <c r="N386" s="348"/>
      <c r="O386" s="353"/>
      <c r="P386" s="348"/>
    </row>
    <row r="387" spans="4:16" ht="40.15" customHeight="1" x14ac:dyDescent="0.25">
      <c r="D387" s="348"/>
      <c r="E387" s="439"/>
      <c r="F387" s="444"/>
      <c r="G387" s="350"/>
      <c r="H387" s="351"/>
      <c r="I387" s="351"/>
      <c r="J387" s="352"/>
      <c r="K387" s="352"/>
      <c r="L387" s="348"/>
      <c r="M387" s="348"/>
      <c r="N387" s="348"/>
      <c r="O387" s="353"/>
      <c r="P387" s="348"/>
    </row>
    <row r="388" spans="4:16" ht="40.15" customHeight="1" x14ac:dyDescent="0.25">
      <c r="D388" s="348"/>
      <c r="E388" s="439"/>
      <c r="F388" s="444"/>
      <c r="G388" s="350"/>
      <c r="H388" s="351"/>
      <c r="I388" s="351"/>
      <c r="J388" s="352"/>
      <c r="K388" s="352"/>
      <c r="L388" s="348"/>
      <c r="M388" s="348"/>
      <c r="N388" s="348"/>
      <c r="O388" s="353"/>
      <c r="P388" s="348"/>
    </row>
    <row r="389" spans="4:16" ht="40.15" customHeight="1" x14ac:dyDescent="0.25">
      <c r="D389" s="348"/>
      <c r="E389" s="439"/>
      <c r="F389" s="444"/>
      <c r="G389" s="350"/>
      <c r="H389" s="351"/>
      <c r="I389" s="351"/>
      <c r="J389" s="352"/>
      <c r="K389" s="352"/>
      <c r="L389" s="348"/>
      <c r="M389" s="348"/>
      <c r="N389" s="348"/>
      <c r="O389" s="353"/>
      <c r="P389" s="348"/>
    </row>
    <row r="390" spans="4:16" ht="40.15" customHeight="1" x14ac:dyDescent="0.25">
      <c r="D390" s="348"/>
      <c r="E390" s="439"/>
      <c r="F390" s="444"/>
      <c r="G390" s="350"/>
      <c r="H390" s="351"/>
      <c r="I390" s="351"/>
      <c r="J390" s="352"/>
      <c r="K390" s="352"/>
      <c r="L390" s="348"/>
      <c r="M390" s="348"/>
      <c r="N390" s="348"/>
      <c r="O390" s="353"/>
      <c r="P390" s="348"/>
    </row>
    <row r="391" spans="4:16" ht="40.15" customHeight="1" x14ac:dyDescent="0.25">
      <c r="D391" s="348"/>
      <c r="E391" s="439"/>
      <c r="F391" s="444"/>
      <c r="G391" s="350"/>
      <c r="H391" s="351"/>
      <c r="I391" s="351"/>
      <c r="J391" s="352"/>
      <c r="K391" s="352"/>
      <c r="L391" s="348"/>
      <c r="M391" s="348"/>
      <c r="N391" s="348"/>
      <c r="O391" s="353"/>
      <c r="P391" s="348"/>
    </row>
    <row r="392" spans="4:16" ht="40.15" customHeight="1" x14ac:dyDescent="0.25">
      <c r="D392" s="348"/>
      <c r="E392" s="439"/>
      <c r="F392" s="444"/>
      <c r="G392" s="350"/>
      <c r="H392" s="351"/>
      <c r="I392" s="351"/>
      <c r="J392" s="352"/>
      <c r="K392" s="352"/>
      <c r="L392" s="348"/>
      <c r="M392" s="348"/>
      <c r="N392" s="348"/>
      <c r="O392" s="353"/>
      <c r="P392" s="348"/>
    </row>
    <row r="393" spans="4:16" ht="40.15" customHeight="1" x14ac:dyDescent="0.25">
      <c r="D393" s="348"/>
      <c r="E393" s="439"/>
      <c r="F393" s="444"/>
      <c r="G393" s="350"/>
      <c r="H393" s="351"/>
      <c r="I393" s="351"/>
      <c r="J393" s="352"/>
      <c r="K393" s="352"/>
      <c r="L393" s="348"/>
      <c r="M393" s="348"/>
      <c r="N393" s="348"/>
      <c r="O393" s="353"/>
      <c r="P393" s="348"/>
    </row>
    <row r="394" spans="4:16" ht="40.15" customHeight="1" x14ac:dyDescent="0.25">
      <c r="D394" s="348"/>
      <c r="E394" s="439"/>
      <c r="F394" s="444"/>
      <c r="G394" s="350"/>
      <c r="H394" s="351"/>
      <c r="I394" s="351"/>
      <c r="J394" s="352"/>
      <c r="K394" s="352"/>
      <c r="L394" s="348"/>
      <c r="M394" s="348"/>
      <c r="N394" s="348"/>
      <c r="O394" s="353"/>
      <c r="P394" s="348"/>
    </row>
    <row r="395" spans="4:16" ht="40.15" customHeight="1" x14ac:dyDescent="0.25">
      <c r="D395" s="348"/>
      <c r="E395" s="439"/>
      <c r="F395" s="444"/>
      <c r="G395" s="350"/>
      <c r="H395" s="351"/>
      <c r="I395" s="351"/>
      <c r="J395" s="352"/>
      <c r="K395" s="352"/>
      <c r="L395" s="348"/>
      <c r="M395" s="348"/>
      <c r="N395" s="348"/>
      <c r="O395" s="353"/>
      <c r="P395" s="348"/>
    </row>
    <row r="396" spans="4:16" ht="40.15" customHeight="1" x14ac:dyDescent="0.25">
      <c r="D396" s="348"/>
      <c r="E396" s="439"/>
      <c r="F396" s="444"/>
      <c r="G396" s="350"/>
      <c r="H396" s="351"/>
      <c r="I396" s="351"/>
      <c r="J396" s="352"/>
      <c r="K396" s="352"/>
      <c r="L396" s="348"/>
      <c r="M396" s="348"/>
      <c r="N396" s="348"/>
      <c r="O396" s="353"/>
      <c r="P396" s="348"/>
    </row>
    <row r="397" spans="4:16" ht="40.15" customHeight="1" x14ac:dyDescent="0.25">
      <c r="D397" s="348"/>
      <c r="E397" s="439"/>
      <c r="F397" s="444"/>
      <c r="G397" s="350"/>
      <c r="H397" s="351"/>
      <c r="I397" s="351"/>
      <c r="J397" s="352"/>
      <c r="K397" s="352"/>
      <c r="L397" s="348"/>
      <c r="M397" s="348"/>
      <c r="N397" s="348"/>
      <c r="O397" s="353"/>
      <c r="P397" s="348"/>
    </row>
    <row r="398" spans="4:16" ht="40.15" customHeight="1" x14ac:dyDescent="0.25">
      <c r="D398" s="348"/>
      <c r="E398" s="439"/>
      <c r="F398" s="444"/>
      <c r="G398" s="350"/>
      <c r="H398" s="351"/>
      <c r="I398" s="351"/>
      <c r="J398" s="352"/>
      <c r="K398" s="352"/>
      <c r="L398" s="348"/>
      <c r="M398" s="348"/>
      <c r="N398" s="348"/>
      <c r="O398" s="353"/>
      <c r="P398" s="348"/>
    </row>
    <row r="399" spans="4:16" ht="40.15" customHeight="1" x14ac:dyDescent="0.25">
      <c r="D399" s="348"/>
      <c r="E399" s="439"/>
      <c r="F399" s="444"/>
      <c r="G399" s="350"/>
      <c r="H399" s="351"/>
      <c r="I399" s="351"/>
      <c r="J399" s="352"/>
      <c r="K399" s="352"/>
      <c r="L399" s="348"/>
      <c r="M399" s="348"/>
      <c r="N399" s="348"/>
      <c r="O399" s="353"/>
      <c r="P399" s="348"/>
    </row>
    <row r="400" spans="4:16" ht="40.15" customHeight="1" x14ac:dyDescent="0.25">
      <c r="D400" s="348"/>
      <c r="E400" s="439"/>
      <c r="F400" s="444"/>
      <c r="G400" s="350"/>
      <c r="H400" s="351"/>
      <c r="I400" s="351"/>
      <c r="J400" s="352"/>
      <c r="K400" s="352"/>
      <c r="L400" s="348"/>
      <c r="M400" s="348"/>
      <c r="N400" s="348"/>
      <c r="O400" s="353"/>
      <c r="P400" s="348"/>
    </row>
    <row r="401" spans="4:16" ht="40.15" customHeight="1" x14ac:dyDescent="0.25">
      <c r="D401" s="348"/>
      <c r="E401" s="439"/>
      <c r="F401" s="444"/>
      <c r="G401" s="350"/>
      <c r="H401" s="351"/>
      <c r="I401" s="351"/>
      <c r="J401" s="352"/>
      <c r="K401" s="352"/>
      <c r="L401" s="348"/>
      <c r="M401" s="348"/>
      <c r="N401" s="348"/>
      <c r="O401" s="353"/>
      <c r="P401" s="348"/>
    </row>
    <row r="402" spans="4:16" ht="40.15" customHeight="1" x14ac:dyDescent="0.25">
      <c r="D402" s="348"/>
      <c r="E402" s="439"/>
      <c r="F402" s="444"/>
      <c r="G402" s="350"/>
      <c r="H402" s="351"/>
      <c r="I402" s="351"/>
      <c r="J402" s="352"/>
      <c r="K402" s="352"/>
      <c r="L402" s="348"/>
      <c r="M402" s="348"/>
      <c r="N402" s="348"/>
      <c r="O402" s="353"/>
      <c r="P402" s="348"/>
    </row>
    <row r="403" spans="4:16" ht="40.15" customHeight="1" x14ac:dyDescent="0.25">
      <c r="D403" s="348"/>
      <c r="E403" s="439"/>
      <c r="F403" s="444"/>
      <c r="G403" s="350"/>
      <c r="H403" s="351"/>
      <c r="I403" s="351"/>
      <c r="J403" s="352"/>
      <c r="K403" s="352"/>
      <c r="L403" s="348"/>
      <c r="M403" s="348"/>
      <c r="N403" s="348"/>
      <c r="O403" s="353"/>
      <c r="P403" s="348"/>
    </row>
    <row r="404" spans="4:16" ht="40.15" customHeight="1" x14ac:dyDescent="0.25">
      <c r="D404" s="348"/>
      <c r="E404" s="439"/>
      <c r="F404" s="444"/>
      <c r="G404" s="350"/>
      <c r="H404" s="351"/>
      <c r="I404" s="351"/>
      <c r="J404" s="352"/>
      <c r="K404" s="352"/>
      <c r="L404" s="348"/>
      <c r="M404" s="348"/>
      <c r="N404" s="348"/>
      <c r="O404" s="353"/>
      <c r="P404" s="348"/>
    </row>
    <row r="405" spans="4:16" ht="40.15" customHeight="1" x14ac:dyDescent="0.25">
      <c r="D405" s="348"/>
      <c r="E405" s="439"/>
      <c r="F405" s="444"/>
      <c r="G405" s="350"/>
      <c r="H405" s="351"/>
      <c r="I405" s="351"/>
      <c r="J405" s="352"/>
      <c r="K405" s="352"/>
      <c r="L405" s="348"/>
      <c r="M405" s="348"/>
      <c r="N405" s="348"/>
      <c r="O405" s="353"/>
      <c r="P405" s="348"/>
    </row>
    <row r="406" spans="4:16" ht="40.15" customHeight="1" x14ac:dyDescent="0.25">
      <c r="D406" s="348"/>
      <c r="E406" s="439"/>
      <c r="F406" s="444"/>
      <c r="G406" s="350"/>
      <c r="H406" s="351"/>
      <c r="I406" s="351"/>
      <c r="J406" s="352"/>
      <c r="K406" s="352"/>
      <c r="L406" s="348"/>
      <c r="M406" s="348"/>
      <c r="N406" s="348"/>
      <c r="O406" s="353"/>
      <c r="P406" s="348"/>
    </row>
    <row r="407" spans="4:16" ht="40.15" customHeight="1" x14ac:dyDescent="0.25">
      <c r="D407" s="348"/>
      <c r="E407" s="439"/>
      <c r="F407" s="444"/>
      <c r="G407" s="350"/>
      <c r="H407" s="351"/>
      <c r="I407" s="351"/>
      <c r="J407" s="352"/>
      <c r="K407" s="352"/>
      <c r="L407" s="348"/>
      <c r="M407" s="348"/>
      <c r="N407" s="348"/>
      <c r="O407" s="353"/>
      <c r="P407" s="348"/>
    </row>
    <row r="408" spans="4:16" ht="40.15" customHeight="1" x14ac:dyDescent="0.25">
      <c r="D408" s="348"/>
      <c r="E408" s="439"/>
      <c r="F408" s="444"/>
      <c r="G408" s="350"/>
      <c r="H408" s="351"/>
      <c r="I408" s="351"/>
      <c r="J408" s="352"/>
      <c r="K408" s="352"/>
      <c r="L408" s="348"/>
      <c r="M408" s="348"/>
      <c r="N408" s="348"/>
      <c r="O408" s="353"/>
      <c r="P408" s="348"/>
    </row>
    <row r="409" spans="4:16" ht="40.15" customHeight="1" x14ac:dyDescent="0.25">
      <c r="D409" s="348"/>
      <c r="E409" s="439"/>
      <c r="F409" s="444"/>
      <c r="G409" s="350"/>
      <c r="H409" s="351"/>
      <c r="I409" s="351"/>
      <c r="J409" s="352"/>
      <c r="K409" s="352"/>
      <c r="L409" s="348"/>
      <c r="M409" s="348"/>
      <c r="N409" s="348"/>
      <c r="O409" s="353"/>
      <c r="P409" s="348"/>
    </row>
    <row r="410" spans="4:16" ht="40.15" customHeight="1" x14ac:dyDescent="0.25">
      <c r="D410" s="348"/>
      <c r="E410" s="439"/>
      <c r="F410" s="444"/>
      <c r="G410" s="350"/>
      <c r="H410" s="351"/>
      <c r="I410" s="351"/>
      <c r="J410" s="352"/>
      <c r="K410" s="352"/>
      <c r="L410" s="348"/>
      <c r="M410" s="348"/>
      <c r="N410" s="348"/>
      <c r="O410" s="353"/>
      <c r="P410" s="348"/>
    </row>
    <row r="411" spans="4:16" ht="40.15" customHeight="1" x14ac:dyDescent="0.25">
      <c r="D411" s="348"/>
      <c r="E411" s="439"/>
      <c r="F411" s="444"/>
      <c r="G411" s="350"/>
      <c r="H411" s="351"/>
      <c r="I411" s="351"/>
      <c r="J411" s="352"/>
      <c r="K411" s="352"/>
      <c r="L411" s="348"/>
      <c r="M411" s="348"/>
      <c r="N411" s="348"/>
      <c r="O411" s="353"/>
      <c r="P411" s="348"/>
    </row>
    <row r="412" spans="4:16" ht="40.15" customHeight="1" x14ac:dyDescent="0.25">
      <c r="D412" s="348"/>
      <c r="E412" s="439"/>
      <c r="F412" s="444"/>
      <c r="G412" s="350"/>
      <c r="H412" s="351"/>
      <c r="I412" s="351"/>
      <c r="J412" s="352"/>
      <c r="K412" s="352"/>
      <c r="L412" s="348"/>
      <c r="M412" s="348"/>
      <c r="N412" s="348"/>
      <c r="O412" s="353"/>
      <c r="P412" s="348"/>
    </row>
    <row r="413" spans="4:16" ht="40.15" customHeight="1" x14ac:dyDescent="0.25">
      <c r="D413" s="348"/>
      <c r="E413" s="439"/>
      <c r="F413" s="444"/>
      <c r="G413" s="350"/>
      <c r="H413" s="351"/>
      <c r="I413" s="351"/>
      <c r="J413" s="352"/>
      <c r="K413" s="352"/>
      <c r="L413" s="348"/>
      <c r="M413" s="348"/>
      <c r="N413" s="348"/>
      <c r="O413" s="353"/>
      <c r="P413" s="348"/>
    </row>
    <row r="414" spans="4:16" ht="40.15" customHeight="1" x14ac:dyDescent="0.25">
      <c r="D414" s="348"/>
      <c r="E414" s="439"/>
      <c r="F414" s="444"/>
      <c r="G414" s="350"/>
      <c r="H414" s="351"/>
      <c r="I414" s="351"/>
      <c r="J414" s="352"/>
      <c r="K414" s="352"/>
      <c r="L414" s="348"/>
      <c r="M414" s="348"/>
      <c r="N414" s="348"/>
      <c r="O414" s="353"/>
      <c r="P414" s="348"/>
    </row>
    <row r="415" spans="4:16" ht="40.15" customHeight="1" x14ac:dyDescent="0.25">
      <c r="D415" s="348"/>
      <c r="E415" s="439"/>
      <c r="F415" s="444"/>
      <c r="G415" s="350"/>
      <c r="H415" s="351"/>
      <c r="I415" s="351"/>
      <c r="J415" s="352"/>
      <c r="K415" s="352"/>
      <c r="L415" s="348"/>
      <c r="M415" s="348"/>
      <c r="N415" s="348"/>
      <c r="O415" s="353"/>
      <c r="P415" s="348"/>
    </row>
    <row r="416" spans="4:16" ht="40.15" customHeight="1" x14ac:dyDescent="0.25">
      <c r="D416" s="348"/>
      <c r="E416" s="439"/>
      <c r="F416" s="444"/>
      <c r="G416" s="350"/>
      <c r="H416" s="351"/>
      <c r="I416" s="351"/>
      <c r="J416" s="352"/>
      <c r="K416" s="352"/>
      <c r="L416" s="348"/>
      <c r="M416" s="348"/>
      <c r="N416" s="348"/>
      <c r="O416" s="353"/>
      <c r="P416" s="348"/>
    </row>
    <row r="417" spans="4:16" ht="40.15" customHeight="1" x14ac:dyDescent="0.25">
      <c r="D417" s="348"/>
      <c r="E417" s="439"/>
      <c r="F417" s="444"/>
      <c r="G417" s="350"/>
      <c r="H417" s="351"/>
      <c r="I417" s="351"/>
      <c r="J417" s="352"/>
      <c r="K417" s="352"/>
      <c r="L417" s="348"/>
      <c r="M417" s="348"/>
      <c r="N417" s="348"/>
      <c r="O417" s="353"/>
      <c r="P417" s="348"/>
    </row>
    <row r="418" spans="4:16" ht="40.15" customHeight="1" x14ac:dyDescent="0.25">
      <c r="D418" s="348"/>
      <c r="E418" s="439"/>
      <c r="F418" s="444"/>
      <c r="G418" s="350"/>
      <c r="H418" s="351"/>
      <c r="I418" s="351"/>
      <c r="J418" s="352"/>
      <c r="K418" s="352"/>
      <c r="L418" s="348"/>
      <c r="M418" s="348"/>
      <c r="N418" s="348"/>
      <c r="O418" s="353"/>
      <c r="P418" s="348"/>
    </row>
    <row r="419" spans="4:16" ht="40.15" customHeight="1" x14ac:dyDescent="0.25">
      <c r="D419" s="348"/>
      <c r="E419" s="439"/>
      <c r="F419" s="444"/>
      <c r="G419" s="350"/>
      <c r="H419" s="351"/>
      <c r="I419" s="351"/>
      <c r="J419" s="352"/>
      <c r="K419" s="352"/>
      <c r="L419" s="348"/>
      <c r="M419" s="348"/>
      <c r="N419" s="348"/>
      <c r="O419" s="353"/>
      <c r="P419" s="348"/>
    </row>
    <row r="420" spans="4:16" ht="40.15" customHeight="1" x14ac:dyDescent="0.25">
      <c r="D420" s="348"/>
      <c r="E420" s="439"/>
      <c r="F420" s="444"/>
      <c r="G420" s="350"/>
      <c r="H420" s="351"/>
      <c r="I420" s="351"/>
      <c r="J420" s="352"/>
      <c r="K420" s="352"/>
      <c r="L420" s="348"/>
      <c r="M420" s="348"/>
      <c r="N420" s="348"/>
      <c r="O420" s="353"/>
      <c r="P420" s="348"/>
    </row>
    <row r="421" spans="4:16" ht="40.15" customHeight="1" x14ac:dyDescent="0.25">
      <c r="D421" s="348"/>
      <c r="E421" s="439"/>
      <c r="F421" s="444"/>
      <c r="G421" s="350"/>
      <c r="H421" s="351"/>
      <c r="I421" s="351"/>
      <c r="J421" s="352"/>
      <c r="K421" s="352"/>
      <c r="L421" s="348"/>
      <c r="M421" s="348"/>
      <c r="N421" s="348"/>
      <c r="O421" s="353"/>
      <c r="P421" s="348"/>
    </row>
    <row r="422" spans="4:16" ht="40.15" customHeight="1" x14ac:dyDescent="0.25">
      <c r="D422" s="348"/>
      <c r="E422" s="439"/>
      <c r="F422" s="444"/>
      <c r="G422" s="350"/>
      <c r="H422" s="351"/>
      <c r="I422" s="351"/>
      <c r="J422" s="352"/>
      <c r="K422" s="352"/>
      <c r="L422" s="348"/>
      <c r="M422" s="348"/>
      <c r="N422" s="348"/>
      <c r="O422" s="353"/>
      <c r="P422" s="348"/>
    </row>
    <row r="423" spans="4:16" ht="40.15" customHeight="1" x14ac:dyDescent="0.25">
      <c r="D423" s="348"/>
      <c r="E423" s="439"/>
      <c r="F423" s="444"/>
      <c r="G423" s="350"/>
      <c r="H423" s="351"/>
      <c r="I423" s="351"/>
      <c r="J423" s="352"/>
      <c r="K423" s="352"/>
      <c r="L423" s="348"/>
      <c r="M423" s="348"/>
      <c r="N423" s="348"/>
      <c r="O423" s="353"/>
      <c r="P423" s="348"/>
    </row>
    <row r="424" spans="4:16" ht="40.15" customHeight="1" x14ac:dyDescent="0.25">
      <c r="D424" s="348"/>
      <c r="E424" s="439"/>
      <c r="F424" s="444"/>
      <c r="G424" s="350"/>
      <c r="H424" s="351"/>
      <c r="I424" s="351"/>
      <c r="J424" s="352"/>
      <c r="K424" s="352"/>
      <c r="L424" s="348"/>
      <c r="M424" s="348"/>
      <c r="N424" s="348"/>
      <c r="O424" s="353"/>
      <c r="P424" s="348"/>
    </row>
    <row r="425" spans="4:16" ht="40.15" customHeight="1" x14ac:dyDescent="0.25">
      <c r="D425" s="348"/>
      <c r="E425" s="439"/>
      <c r="F425" s="444"/>
      <c r="G425" s="350"/>
      <c r="H425" s="351"/>
      <c r="I425" s="351"/>
      <c r="J425" s="352"/>
      <c r="K425" s="352"/>
      <c r="L425" s="348"/>
      <c r="M425" s="348"/>
      <c r="N425" s="348"/>
      <c r="O425" s="353"/>
      <c r="P425" s="348"/>
    </row>
    <row r="426" spans="4:16" ht="40.15" customHeight="1" x14ac:dyDescent="0.25">
      <c r="D426" s="348"/>
      <c r="E426" s="439"/>
      <c r="F426" s="444"/>
      <c r="G426" s="350"/>
      <c r="H426" s="351"/>
      <c r="I426" s="351"/>
      <c r="J426" s="352"/>
      <c r="K426" s="352"/>
      <c r="L426" s="348"/>
      <c r="M426" s="348"/>
      <c r="N426" s="348"/>
      <c r="O426" s="353"/>
      <c r="P426" s="348"/>
    </row>
    <row r="427" spans="4:16" ht="40.15" customHeight="1" x14ac:dyDescent="0.25">
      <c r="D427" s="348"/>
      <c r="E427" s="439"/>
      <c r="F427" s="444"/>
      <c r="G427" s="350"/>
      <c r="H427" s="351"/>
      <c r="I427" s="351"/>
      <c r="J427" s="352"/>
      <c r="K427" s="352"/>
      <c r="L427" s="348"/>
      <c r="M427" s="348"/>
      <c r="N427" s="348"/>
      <c r="O427" s="353"/>
      <c r="P427" s="348"/>
    </row>
    <row r="428" spans="4:16" ht="40.15" customHeight="1" x14ac:dyDescent="0.25">
      <c r="D428" s="348"/>
      <c r="E428" s="439"/>
      <c r="F428" s="444"/>
      <c r="G428" s="350"/>
      <c r="H428" s="351"/>
      <c r="I428" s="351"/>
      <c r="J428" s="352"/>
      <c r="K428" s="352"/>
      <c r="L428" s="348"/>
      <c r="M428" s="348"/>
      <c r="N428" s="348"/>
      <c r="O428" s="353"/>
      <c r="P428" s="348"/>
    </row>
    <row r="429" spans="4:16" ht="40.15" customHeight="1" x14ac:dyDescent="0.25">
      <c r="D429" s="348"/>
      <c r="E429" s="439"/>
      <c r="F429" s="444"/>
      <c r="G429" s="350"/>
      <c r="H429" s="351"/>
      <c r="I429" s="351"/>
      <c r="J429" s="352"/>
      <c r="K429" s="352"/>
      <c r="L429" s="348"/>
      <c r="M429" s="348"/>
      <c r="N429" s="348"/>
      <c r="O429" s="353"/>
      <c r="P429" s="348"/>
    </row>
    <row r="430" spans="4:16" ht="40.15" customHeight="1" x14ac:dyDescent="0.25">
      <c r="D430" s="348"/>
      <c r="E430" s="439"/>
      <c r="F430" s="444"/>
      <c r="G430" s="350"/>
      <c r="H430" s="351"/>
      <c r="I430" s="351"/>
      <c r="J430" s="352"/>
      <c r="K430" s="352"/>
      <c r="L430" s="348"/>
      <c r="M430" s="348"/>
      <c r="N430" s="348"/>
      <c r="O430" s="353"/>
      <c r="P430" s="348"/>
    </row>
    <row r="431" spans="4:16" ht="40.15" customHeight="1" x14ac:dyDescent="0.25">
      <c r="D431" s="348"/>
      <c r="E431" s="439"/>
      <c r="F431" s="444"/>
      <c r="G431" s="350"/>
      <c r="H431" s="351"/>
      <c r="I431" s="351"/>
      <c r="J431" s="352"/>
      <c r="K431" s="352"/>
      <c r="L431" s="348"/>
      <c r="M431" s="348"/>
      <c r="N431" s="348"/>
      <c r="O431" s="353"/>
      <c r="P431" s="348"/>
    </row>
    <row r="432" spans="4:16" ht="40.15" customHeight="1" x14ac:dyDescent="0.25">
      <c r="D432" s="348"/>
      <c r="E432" s="439"/>
      <c r="F432" s="444"/>
      <c r="G432" s="350"/>
      <c r="H432" s="351"/>
      <c r="I432" s="351"/>
      <c r="J432" s="352"/>
      <c r="K432" s="352"/>
      <c r="L432" s="348"/>
      <c r="M432" s="348"/>
      <c r="N432" s="348"/>
      <c r="O432" s="353"/>
      <c r="P432" s="348"/>
    </row>
    <row r="433" spans="4:16" ht="40.15" customHeight="1" x14ac:dyDescent="0.25">
      <c r="D433" s="348"/>
      <c r="E433" s="439"/>
      <c r="F433" s="444"/>
      <c r="G433" s="350"/>
      <c r="H433" s="351"/>
      <c r="I433" s="351"/>
      <c r="J433" s="352"/>
      <c r="K433" s="352"/>
      <c r="L433" s="348"/>
      <c r="M433" s="348"/>
      <c r="N433" s="348"/>
      <c r="O433" s="353"/>
      <c r="P433" s="348"/>
    </row>
    <row r="434" spans="4:16" ht="40.15" customHeight="1" x14ac:dyDescent="0.25">
      <c r="D434" s="348"/>
      <c r="E434" s="439"/>
      <c r="F434" s="444"/>
      <c r="G434" s="350"/>
      <c r="H434" s="351"/>
      <c r="I434" s="351"/>
      <c r="J434" s="352"/>
      <c r="K434" s="352"/>
      <c r="L434" s="348"/>
      <c r="M434" s="348"/>
      <c r="N434" s="348"/>
      <c r="O434" s="353"/>
      <c r="P434" s="348"/>
    </row>
    <row r="435" spans="4:16" ht="40.15" customHeight="1" x14ac:dyDescent="0.25">
      <c r="D435" s="348"/>
      <c r="E435" s="439"/>
      <c r="F435" s="444"/>
      <c r="G435" s="350"/>
      <c r="H435" s="351"/>
      <c r="I435" s="351"/>
      <c r="J435" s="352"/>
      <c r="K435" s="352"/>
      <c r="L435" s="348"/>
      <c r="M435" s="348"/>
      <c r="N435" s="348"/>
      <c r="O435" s="353"/>
      <c r="P435" s="348"/>
    </row>
    <row r="436" spans="4:16" ht="40.15" customHeight="1" x14ac:dyDescent="0.25">
      <c r="D436" s="348"/>
      <c r="E436" s="439"/>
      <c r="F436" s="444"/>
      <c r="G436" s="350"/>
      <c r="H436" s="351"/>
      <c r="I436" s="351"/>
      <c r="J436" s="352"/>
      <c r="K436" s="352"/>
      <c r="L436" s="348"/>
      <c r="M436" s="348"/>
      <c r="N436" s="348"/>
      <c r="O436" s="353"/>
      <c r="P436" s="348"/>
    </row>
    <row r="437" spans="4:16" ht="40.15" customHeight="1" x14ac:dyDescent="0.25">
      <c r="D437" s="348"/>
      <c r="E437" s="439"/>
      <c r="F437" s="444"/>
      <c r="G437" s="350"/>
      <c r="H437" s="351"/>
      <c r="I437" s="351"/>
      <c r="J437" s="352"/>
      <c r="K437" s="352"/>
      <c r="L437" s="348"/>
      <c r="M437" s="348"/>
      <c r="N437" s="348"/>
      <c r="O437" s="353"/>
      <c r="P437" s="348"/>
    </row>
    <row r="438" spans="4:16" ht="40.15" customHeight="1" x14ac:dyDescent="0.25">
      <c r="D438" s="348"/>
      <c r="E438" s="439"/>
      <c r="F438" s="444"/>
      <c r="G438" s="350"/>
      <c r="H438" s="351"/>
      <c r="I438" s="351"/>
      <c r="J438" s="352"/>
      <c r="K438" s="352"/>
      <c r="L438" s="348"/>
      <c r="M438" s="348"/>
      <c r="N438" s="348"/>
      <c r="O438" s="353"/>
      <c r="P438" s="348"/>
    </row>
    <row r="439" spans="4:16" ht="40.15" customHeight="1" x14ac:dyDescent="0.25">
      <c r="D439" s="348"/>
      <c r="E439" s="439"/>
      <c r="F439" s="444"/>
      <c r="G439" s="350"/>
      <c r="H439" s="351"/>
      <c r="I439" s="351"/>
      <c r="J439" s="352"/>
      <c r="K439" s="352"/>
      <c r="L439" s="348"/>
      <c r="M439" s="348"/>
      <c r="N439" s="348"/>
      <c r="O439" s="353"/>
      <c r="P439" s="348"/>
    </row>
    <row r="440" spans="4:16" ht="40.15" customHeight="1" x14ac:dyDescent="0.25">
      <c r="D440" s="348"/>
      <c r="E440" s="439"/>
      <c r="F440" s="444"/>
      <c r="G440" s="350"/>
      <c r="H440" s="351"/>
      <c r="I440" s="351"/>
      <c r="J440" s="352"/>
      <c r="K440" s="352"/>
      <c r="L440" s="348"/>
      <c r="M440" s="348"/>
      <c r="N440" s="348"/>
      <c r="O440" s="353"/>
      <c r="P440" s="348"/>
    </row>
    <row r="441" spans="4:16" ht="40.15" customHeight="1" x14ac:dyDescent="0.25">
      <c r="D441" s="348"/>
      <c r="E441" s="439"/>
      <c r="F441" s="444"/>
      <c r="G441" s="350"/>
      <c r="H441" s="351"/>
      <c r="I441" s="351"/>
      <c r="J441" s="352"/>
      <c r="K441" s="352"/>
      <c r="L441" s="348"/>
      <c r="M441" s="348"/>
      <c r="N441" s="348"/>
      <c r="O441" s="353"/>
      <c r="P441" s="348"/>
    </row>
    <row r="442" spans="4:16" ht="40.15" customHeight="1" x14ac:dyDescent="0.25">
      <c r="D442" s="348"/>
      <c r="E442" s="439"/>
      <c r="F442" s="444"/>
      <c r="G442" s="350"/>
      <c r="H442" s="351"/>
      <c r="I442" s="351"/>
      <c r="J442" s="352"/>
      <c r="K442" s="352"/>
      <c r="L442" s="348"/>
      <c r="M442" s="348"/>
      <c r="N442" s="348"/>
      <c r="O442" s="353"/>
      <c r="P442" s="348"/>
    </row>
    <row r="443" spans="4:16" ht="40.15" customHeight="1" x14ac:dyDescent="0.25">
      <c r="D443" s="348"/>
      <c r="E443" s="439"/>
      <c r="F443" s="444"/>
      <c r="G443" s="350"/>
      <c r="H443" s="351"/>
      <c r="I443" s="351"/>
      <c r="J443" s="352"/>
      <c r="K443" s="352"/>
      <c r="L443" s="348"/>
      <c r="M443" s="348"/>
      <c r="N443" s="348"/>
      <c r="O443" s="353"/>
      <c r="P443" s="348"/>
    </row>
    <row r="444" spans="4:16" ht="40.15" customHeight="1" x14ac:dyDescent="0.25">
      <c r="D444" s="348"/>
      <c r="E444" s="439"/>
      <c r="F444" s="444"/>
      <c r="G444" s="350"/>
      <c r="H444" s="351"/>
      <c r="I444" s="351"/>
      <c r="J444" s="352"/>
      <c r="K444" s="352"/>
      <c r="L444" s="348"/>
      <c r="M444" s="348"/>
      <c r="N444" s="348"/>
      <c r="O444" s="353"/>
      <c r="P444" s="348"/>
    </row>
    <row r="445" spans="4:16" ht="40.15" customHeight="1" x14ac:dyDescent="0.25">
      <c r="D445" s="348"/>
      <c r="E445" s="439"/>
      <c r="F445" s="444"/>
      <c r="G445" s="350"/>
      <c r="H445" s="351"/>
      <c r="I445" s="351"/>
      <c r="J445" s="352"/>
      <c r="K445" s="352"/>
      <c r="L445" s="348"/>
      <c r="M445" s="348"/>
      <c r="N445" s="348"/>
      <c r="O445" s="353"/>
      <c r="P445" s="348"/>
    </row>
    <row r="446" spans="4:16" ht="40.15" customHeight="1" x14ac:dyDescent="0.25">
      <c r="D446" s="348"/>
      <c r="E446" s="439"/>
      <c r="F446" s="444"/>
      <c r="G446" s="350"/>
      <c r="H446" s="351"/>
      <c r="I446" s="351"/>
      <c r="J446" s="352"/>
      <c r="K446" s="352"/>
      <c r="L446" s="348"/>
      <c r="M446" s="348"/>
      <c r="N446" s="348"/>
      <c r="O446" s="353"/>
      <c r="P446" s="348"/>
    </row>
    <row r="447" spans="4:16" ht="40.15" customHeight="1" x14ac:dyDescent="0.25">
      <c r="D447" s="348"/>
      <c r="E447" s="439"/>
      <c r="F447" s="444"/>
      <c r="G447" s="350"/>
      <c r="H447" s="351"/>
      <c r="I447" s="351"/>
      <c r="J447" s="352"/>
      <c r="K447" s="352"/>
      <c r="L447" s="348"/>
      <c r="M447" s="348"/>
      <c r="N447" s="348"/>
      <c r="O447" s="353"/>
      <c r="P447" s="348"/>
    </row>
    <row r="448" spans="4:16" ht="40.15" customHeight="1" x14ac:dyDescent="0.25">
      <c r="D448" s="348"/>
      <c r="E448" s="439"/>
      <c r="F448" s="444"/>
      <c r="G448" s="350"/>
      <c r="H448" s="351"/>
      <c r="I448" s="351"/>
      <c r="J448" s="352"/>
      <c r="K448" s="352"/>
      <c r="L448" s="348"/>
      <c r="M448" s="348"/>
      <c r="N448" s="348"/>
      <c r="O448" s="353"/>
      <c r="P448" s="348"/>
    </row>
    <row r="449" spans="4:16" ht="40.15" customHeight="1" x14ac:dyDescent="0.25">
      <c r="D449" s="348"/>
      <c r="E449" s="439"/>
      <c r="F449" s="444"/>
      <c r="G449" s="350"/>
      <c r="H449" s="351"/>
      <c r="I449" s="351"/>
      <c r="J449" s="352"/>
      <c r="K449" s="352"/>
      <c r="L449" s="348"/>
      <c r="M449" s="348"/>
      <c r="N449" s="348"/>
      <c r="O449" s="353"/>
      <c r="P449" s="348"/>
    </row>
    <row r="450" spans="4:16" ht="40.15" customHeight="1" x14ac:dyDescent="0.25">
      <c r="D450" s="348"/>
      <c r="E450" s="439"/>
      <c r="F450" s="444"/>
      <c r="G450" s="350"/>
      <c r="H450" s="351"/>
      <c r="I450" s="351"/>
      <c r="J450" s="352"/>
      <c r="K450" s="352"/>
      <c r="L450" s="348"/>
      <c r="M450" s="348"/>
      <c r="N450" s="348"/>
      <c r="O450" s="353"/>
      <c r="P450" s="348"/>
    </row>
    <row r="451" spans="4:16" ht="40.15" customHeight="1" x14ac:dyDescent="0.25">
      <c r="D451" s="348"/>
      <c r="E451" s="439"/>
      <c r="F451" s="444"/>
      <c r="G451" s="350"/>
      <c r="H451" s="351"/>
      <c r="I451" s="351"/>
      <c r="J451" s="352"/>
      <c r="K451" s="352"/>
      <c r="L451" s="348"/>
      <c r="M451" s="348"/>
      <c r="N451" s="348"/>
      <c r="O451" s="353"/>
      <c r="P451" s="348"/>
    </row>
    <row r="452" spans="4:16" ht="40.15" customHeight="1" x14ac:dyDescent="0.25">
      <c r="D452" s="348"/>
      <c r="E452" s="439"/>
      <c r="F452" s="444"/>
      <c r="G452" s="350"/>
      <c r="H452" s="351"/>
      <c r="I452" s="351"/>
      <c r="J452" s="352"/>
      <c r="K452" s="352"/>
      <c r="L452" s="348"/>
      <c r="M452" s="348"/>
      <c r="N452" s="348"/>
      <c r="O452" s="353"/>
      <c r="P452" s="348"/>
    </row>
    <row r="453" spans="4:16" ht="40.15" customHeight="1" x14ac:dyDescent="0.25">
      <c r="D453" s="348"/>
      <c r="E453" s="439"/>
      <c r="F453" s="444"/>
      <c r="G453" s="350"/>
      <c r="H453" s="351"/>
      <c r="I453" s="351"/>
      <c r="J453" s="352"/>
      <c r="K453" s="352"/>
      <c r="L453" s="348"/>
      <c r="M453" s="348"/>
      <c r="N453" s="348"/>
      <c r="O453" s="353"/>
      <c r="P453" s="348"/>
    </row>
    <row r="454" spans="4:16" ht="40.15" customHeight="1" x14ac:dyDescent="0.25">
      <c r="D454" s="348"/>
      <c r="E454" s="439"/>
      <c r="F454" s="444"/>
      <c r="G454" s="350"/>
      <c r="H454" s="351"/>
      <c r="I454" s="351"/>
      <c r="J454" s="352"/>
      <c r="K454" s="352"/>
      <c r="L454" s="348"/>
      <c r="M454" s="348"/>
      <c r="N454" s="348"/>
      <c r="O454" s="353"/>
      <c r="P454" s="348"/>
    </row>
    <row r="455" spans="4:16" ht="40.15" customHeight="1" x14ac:dyDescent="0.25">
      <c r="D455" s="348"/>
      <c r="E455" s="439"/>
      <c r="F455" s="444"/>
      <c r="G455" s="350"/>
      <c r="H455" s="351"/>
      <c r="I455" s="351"/>
      <c r="J455" s="352"/>
      <c r="K455" s="352"/>
      <c r="L455" s="348"/>
      <c r="M455" s="348"/>
      <c r="N455" s="348"/>
      <c r="O455" s="353"/>
      <c r="P455" s="348"/>
    </row>
    <row r="456" spans="4:16" ht="40.15" customHeight="1" x14ac:dyDescent="0.25">
      <c r="D456" s="348"/>
      <c r="E456" s="439"/>
      <c r="F456" s="444"/>
      <c r="G456" s="350"/>
      <c r="H456" s="351"/>
      <c r="I456" s="351"/>
      <c r="J456" s="352"/>
      <c r="K456" s="352"/>
      <c r="L456" s="348"/>
      <c r="M456" s="348"/>
      <c r="N456" s="348"/>
      <c r="O456" s="353"/>
      <c r="P456" s="348"/>
    </row>
    <row r="457" spans="4:16" ht="40.15" customHeight="1" x14ac:dyDescent="0.25">
      <c r="D457" s="348"/>
      <c r="E457" s="439"/>
      <c r="F457" s="444"/>
      <c r="G457" s="350"/>
      <c r="H457" s="351"/>
      <c r="I457" s="351"/>
      <c r="J457" s="352"/>
      <c r="K457" s="352"/>
      <c r="L457" s="348"/>
      <c r="M457" s="348"/>
      <c r="N457" s="348"/>
      <c r="O457" s="353"/>
      <c r="P457" s="348"/>
    </row>
    <row r="458" spans="4:16" ht="40.15" customHeight="1" x14ac:dyDescent="0.25">
      <c r="D458" s="348"/>
      <c r="E458" s="439"/>
      <c r="F458" s="444"/>
      <c r="G458" s="350"/>
      <c r="H458" s="351"/>
      <c r="I458" s="351"/>
      <c r="J458" s="352"/>
      <c r="K458" s="352"/>
      <c r="L458" s="348"/>
      <c r="M458" s="348"/>
      <c r="N458" s="348"/>
      <c r="O458" s="353"/>
      <c r="P458" s="348"/>
    </row>
    <row r="459" spans="4:16" ht="40.15" customHeight="1" x14ac:dyDescent="0.25">
      <c r="D459" s="348"/>
      <c r="E459" s="439"/>
      <c r="F459" s="444"/>
      <c r="G459" s="350"/>
      <c r="H459" s="351"/>
      <c r="I459" s="351"/>
      <c r="J459" s="352"/>
      <c r="K459" s="352"/>
      <c r="L459" s="348"/>
      <c r="M459" s="348"/>
      <c r="N459" s="348"/>
      <c r="O459" s="353"/>
      <c r="P459" s="348"/>
    </row>
    <row r="460" spans="4:16" ht="40.15" customHeight="1" x14ac:dyDescent="0.25">
      <c r="D460" s="348"/>
      <c r="E460" s="439"/>
      <c r="F460" s="444"/>
      <c r="G460" s="350"/>
      <c r="H460" s="351"/>
      <c r="I460" s="351"/>
      <c r="J460" s="352"/>
      <c r="K460" s="352"/>
      <c r="L460" s="348"/>
      <c r="M460" s="348"/>
      <c r="N460" s="348"/>
      <c r="O460" s="353"/>
      <c r="P460" s="348"/>
    </row>
    <row r="461" spans="4:16" ht="40.15" customHeight="1" x14ac:dyDescent="0.25">
      <c r="D461" s="348"/>
      <c r="E461" s="439"/>
      <c r="F461" s="444"/>
      <c r="G461" s="350"/>
      <c r="H461" s="351"/>
      <c r="I461" s="351"/>
      <c r="J461" s="352"/>
      <c r="K461" s="352"/>
      <c r="L461" s="348"/>
      <c r="M461" s="348"/>
      <c r="N461" s="348"/>
      <c r="O461" s="353"/>
      <c r="P461" s="348"/>
    </row>
    <row r="462" spans="4:16" ht="40.15" customHeight="1" x14ac:dyDescent="0.25">
      <c r="D462" s="348"/>
      <c r="E462" s="439"/>
      <c r="F462" s="444"/>
      <c r="G462" s="350"/>
      <c r="H462" s="351"/>
      <c r="I462" s="351"/>
      <c r="J462" s="352"/>
      <c r="K462" s="352"/>
      <c r="L462" s="348"/>
      <c r="M462" s="348"/>
      <c r="N462" s="348"/>
      <c r="O462" s="353"/>
      <c r="P462" s="348"/>
    </row>
    <row r="463" spans="4:16" ht="40.15" customHeight="1" x14ac:dyDescent="0.25">
      <c r="D463" s="348"/>
      <c r="E463" s="439"/>
      <c r="F463" s="444"/>
      <c r="G463" s="350"/>
      <c r="H463" s="351"/>
      <c r="I463" s="351"/>
      <c r="J463" s="352"/>
      <c r="K463" s="352"/>
      <c r="L463" s="348"/>
      <c r="M463" s="348"/>
      <c r="N463" s="348"/>
      <c r="O463" s="353"/>
      <c r="P463" s="348"/>
    </row>
    <row r="464" spans="4:16" ht="40.15" customHeight="1" x14ac:dyDescent="0.25">
      <c r="D464" s="348"/>
      <c r="E464" s="439"/>
      <c r="F464" s="444"/>
      <c r="G464" s="350"/>
      <c r="H464" s="351"/>
      <c r="I464" s="351"/>
      <c r="J464" s="352"/>
      <c r="K464" s="352"/>
      <c r="L464" s="348"/>
      <c r="M464" s="348"/>
      <c r="N464" s="348"/>
      <c r="O464" s="353"/>
      <c r="P464" s="348"/>
    </row>
    <row r="465" spans="4:16" ht="40.15" customHeight="1" x14ac:dyDescent="0.25">
      <c r="D465" s="348"/>
      <c r="E465" s="439"/>
      <c r="F465" s="444"/>
      <c r="G465" s="350"/>
      <c r="H465" s="351"/>
      <c r="I465" s="351"/>
      <c r="J465" s="352"/>
      <c r="K465" s="352"/>
      <c r="L465" s="348"/>
      <c r="M465" s="348"/>
      <c r="N465" s="348"/>
      <c r="O465" s="353"/>
      <c r="P465" s="348"/>
    </row>
    <row r="466" spans="4:16" ht="40.15" customHeight="1" x14ac:dyDescent="0.25">
      <c r="D466" s="348"/>
      <c r="E466" s="439"/>
      <c r="F466" s="444"/>
      <c r="G466" s="350"/>
      <c r="H466" s="351"/>
      <c r="I466" s="351"/>
      <c r="J466" s="352"/>
      <c r="K466" s="352"/>
      <c r="L466" s="348"/>
      <c r="M466" s="348"/>
      <c r="N466" s="348"/>
      <c r="O466" s="353"/>
      <c r="P466" s="348"/>
    </row>
    <row r="467" spans="4:16" ht="40.15" customHeight="1" x14ac:dyDescent="0.25">
      <c r="D467" s="348"/>
      <c r="E467" s="439"/>
      <c r="F467" s="444"/>
      <c r="G467" s="350"/>
      <c r="H467" s="351"/>
      <c r="I467" s="351"/>
      <c r="J467" s="352"/>
      <c r="K467" s="352"/>
      <c r="L467" s="348"/>
      <c r="M467" s="348"/>
      <c r="N467" s="348"/>
      <c r="O467" s="353"/>
      <c r="P467" s="348"/>
    </row>
    <row r="468" spans="4:16" ht="40.15" customHeight="1" x14ac:dyDescent="0.25">
      <c r="D468" s="348"/>
      <c r="E468" s="439"/>
      <c r="F468" s="444"/>
      <c r="G468" s="350"/>
      <c r="H468" s="351"/>
      <c r="I468" s="351"/>
      <c r="J468" s="352"/>
      <c r="K468" s="352"/>
      <c r="L468" s="348"/>
      <c r="M468" s="348"/>
      <c r="N468" s="348"/>
      <c r="O468" s="353"/>
      <c r="P468" s="348"/>
    </row>
    <row r="469" spans="4:16" ht="40.15" customHeight="1" x14ac:dyDescent="0.25">
      <c r="D469" s="348"/>
      <c r="E469" s="439"/>
      <c r="F469" s="444"/>
      <c r="G469" s="350"/>
      <c r="H469" s="351"/>
      <c r="I469" s="351"/>
      <c r="J469" s="352"/>
      <c r="K469" s="352"/>
      <c r="L469" s="348"/>
      <c r="M469" s="348"/>
      <c r="N469" s="348"/>
      <c r="O469" s="353"/>
      <c r="P469" s="348"/>
    </row>
    <row r="470" spans="4:16" ht="40.15" customHeight="1" x14ac:dyDescent="0.25">
      <c r="D470" s="348"/>
      <c r="E470" s="439"/>
      <c r="F470" s="444"/>
      <c r="G470" s="350"/>
      <c r="H470" s="351"/>
      <c r="I470" s="351"/>
      <c r="J470" s="352"/>
      <c r="K470" s="352"/>
      <c r="L470" s="348"/>
      <c r="M470" s="348"/>
      <c r="N470" s="348"/>
      <c r="O470" s="353"/>
      <c r="P470" s="348"/>
    </row>
    <row r="471" spans="4:16" ht="40.15" customHeight="1" x14ac:dyDescent="0.25">
      <c r="D471" s="348"/>
      <c r="E471" s="439"/>
      <c r="F471" s="444"/>
      <c r="G471" s="350"/>
      <c r="H471" s="351"/>
      <c r="I471" s="351"/>
      <c r="J471" s="352"/>
      <c r="K471" s="352"/>
      <c r="L471" s="348"/>
      <c r="M471" s="348"/>
      <c r="N471" s="348"/>
      <c r="O471" s="353"/>
      <c r="P471" s="348"/>
    </row>
    <row r="472" spans="4:16" ht="40.15" customHeight="1" x14ac:dyDescent="0.25">
      <c r="D472" s="348"/>
      <c r="E472" s="439"/>
      <c r="F472" s="444"/>
      <c r="G472" s="350"/>
      <c r="H472" s="351"/>
      <c r="I472" s="351"/>
      <c r="J472" s="352"/>
      <c r="K472" s="352"/>
      <c r="L472" s="348"/>
      <c r="M472" s="348"/>
      <c r="N472" s="348"/>
      <c r="O472" s="353"/>
      <c r="P472" s="348"/>
    </row>
    <row r="473" spans="4:16" ht="40.15" customHeight="1" x14ac:dyDescent="0.25">
      <c r="D473" s="348"/>
      <c r="E473" s="439"/>
      <c r="F473" s="444"/>
      <c r="G473" s="350"/>
      <c r="H473" s="351"/>
      <c r="I473" s="351"/>
      <c r="J473" s="352"/>
      <c r="K473" s="352"/>
      <c r="L473" s="348"/>
      <c r="M473" s="348"/>
      <c r="N473" s="348"/>
      <c r="O473" s="353"/>
      <c r="P473" s="348"/>
    </row>
    <row r="474" spans="4:16" ht="40.15" customHeight="1" x14ac:dyDescent="0.25">
      <c r="D474" s="348"/>
      <c r="E474" s="439"/>
      <c r="F474" s="444"/>
      <c r="G474" s="350"/>
      <c r="H474" s="351"/>
      <c r="I474" s="351"/>
      <c r="J474" s="352"/>
      <c r="K474" s="352"/>
      <c r="L474" s="348"/>
      <c r="M474" s="348"/>
      <c r="N474" s="348"/>
      <c r="O474" s="353"/>
      <c r="P474" s="348"/>
    </row>
    <row r="475" spans="4:16" ht="40.15" customHeight="1" x14ac:dyDescent="0.25">
      <c r="D475" s="348"/>
      <c r="E475" s="439"/>
      <c r="F475" s="444"/>
      <c r="G475" s="350"/>
      <c r="H475" s="351"/>
      <c r="I475" s="351"/>
      <c r="J475" s="352"/>
      <c r="K475" s="352"/>
      <c r="L475" s="348"/>
      <c r="M475" s="348"/>
      <c r="N475" s="348"/>
      <c r="O475" s="353"/>
      <c r="P475" s="348"/>
    </row>
    <row r="476" spans="4:16" ht="40.15" customHeight="1" x14ac:dyDescent="0.25">
      <c r="D476" s="348"/>
      <c r="E476" s="439"/>
      <c r="F476" s="444"/>
      <c r="G476" s="350"/>
      <c r="H476" s="351"/>
      <c r="I476" s="351"/>
      <c r="J476" s="352"/>
      <c r="K476" s="352"/>
      <c r="L476" s="348"/>
      <c r="M476" s="348"/>
      <c r="N476" s="348"/>
      <c r="O476" s="353"/>
      <c r="P476" s="348"/>
    </row>
    <row r="477" spans="4:16" ht="40.15" customHeight="1" x14ac:dyDescent="0.25">
      <c r="D477" s="348"/>
      <c r="E477" s="439"/>
      <c r="F477" s="444"/>
      <c r="G477" s="350"/>
      <c r="H477" s="351"/>
      <c r="I477" s="351"/>
      <c r="J477" s="352"/>
      <c r="K477" s="352"/>
      <c r="L477" s="348"/>
      <c r="M477" s="348"/>
      <c r="N477" s="348"/>
      <c r="O477" s="353"/>
      <c r="P477" s="348"/>
    </row>
    <row r="478" spans="4:16" ht="40.15" customHeight="1" x14ac:dyDescent="0.25">
      <c r="D478" s="348"/>
      <c r="E478" s="439"/>
      <c r="F478" s="444"/>
      <c r="G478" s="350"/>
      <c r="H478" s="351"/>
      <c r="I478" s="351"/>
      <c r="J478" s="352"/>
      <c r="K478" s="352"/>
      <c r="L478" s="348"/>
      <c r="M478" s="348"/>
      <c r="N478" s="348"/>
      <c r="O478" s="353"/>
      <c r="P478" s="348"/>
    </row>
    <row r="479" spans="4:16" ht="40.15" customHeight="1" x14ac:dyDescent="0.25">
      <c r="D479" s="348"/>
      <c r="E479" s="439"/>
      <c r="F479" s="444"/>
      <c r="G479" s="350"/>
      <c r="H479" s="351"/>
      <c r="I479" s="351"/>
      <c r="J479" s="352"/>
      <c r="K479" s="352"/>
      <c r="L479" s="348"/>
      <c r="M479" s="348"/>
      <c r="N479" s="348"/>
      <c r="O479" s="353"/>
      <c r="P479" s="348"/>
    </row>
    <row r="480" spans="4:16" ht="40.15" customHeight="1" x14ac:dyDescent="0.25">
      <c r="D480" s="348"/>
      <c r="E480" s="439"/>
      <c r="F480" s="444"/>
      <c r="G480" s="350"/>
      <c r="H480" s="351"/>
      <c r="I480" s="351"/>
      <c r="J480" s="352"/>
      <c r="K480" s="352"/>
      <c r="L480" s="348"/>
      <c r="M480" s="348"/>
      <c r="N480" s="348"/>
      <c r="O480" s="353"/>
      <c r="P480" s="348"/>
    </row>
    <row r="481" spans="4:16" ht="40.15" customHeight="1" x14ac:dyDescent="0.25">
      <c r="D481" s="348"/>
      <c r="E481" s="439"/>
      <c r="F481" s="444"/>
      <c r="G481" s="350"/>
      <c r="H481" s="351"/>
      <c r="I481" s="351"/>
      <c r="J481" s="352"/>
      <c r="K481" s="352"/>
      <c r="L481" s="348"/>
      <c r="M481" s="348"/>
      <c r="N481" s="348"/>
      <c r="O481" s="353"/>
      <c r="P481" s="348"/>
    </row>
    <row r="482" spans="4:16" ht="40.15" customHeight="1" x14ac:dyDescent="0.25">
      <c r="D482" s="348"/>
      <c r="E482" s="439"/>
      <c r="F482" s="444"/>
      <c r="G482" s="350"/>
      <c r="H482" s="351"/>
      <c r="I482" s="351"/>
      <c r="J482" s="352"/>
      <c r="K482" s="352"/>
      <c r="L482" s="348"/>
      <c r="M482" s="348"/>
      <c r="N482" s="348"/>
      <c r="O482" s="353"/>
      <c r="P482" s="348"/>
    </row>
    <row r="483" spans="4:16" ht="40.15" customHeight="1" x14ac:dyDescent="0.25">
      <c r="D483" s="348"/>
      <c r="E483" s="439"/>
      <c r="F483" s="444"/>
      <c r="G483" s="350"/>
      <c r="H483" s="351"/>
      <c r="I483" s="351"/>
      <c r="J483" s="352"/>
      <c r="K483" s="352"/>
      <c r="L483" s="348"/>
      <c r="M483" s="348"/>
      <c r="N483" s="348"/>
      <c r="O483" s="353"/>
      <c r="P483" s="348"/>
    </row>
    <row r="484" spans="4:16" ht="40.15" customHeight="1" x14ac:dyDescent="0.25">
      <c r="D484" s="348"/>
      <c r="E484" s="439"/>
      <c r="F484" s="444"/>
      <c r="G484" s="350"/>
      <c r="H484" s="351"/>
      <c r="I484" s="351"/>
      <c r="J484" s="352"/>
      <c r="K484" s="352"/>
      <c r="L484" s="348"/>
      <c r="M484" s="348"/>
      <c r="N484" s="348"/>
      <c r="O484" s="353"/>
      <c r="P484" s="348"/>
    </row>
    <row r="485" spans="4:16" ht="40.15" customHeight="1" x14ac:dyDescent="0.25">
      <c r="D485" s="348"/>
      <c r="E485" s="439"/>
      <c r="F485" s="444"/>
      <c r="G485" s="350"/>
      <c r="H485" s="351"/>
      <c r="I485" s="351"/>
      <c r="J485" s="352"/>
      <c r="K485" s="352"/>
      <c r="L485" s="348"/>
      <c r="M485" s="348"/>
      <c r="N485" s="348"/>
      <c r="O485" s="353"/>
      <c r="P485" s="348"/>
    </row>
    <row r="486" spans="4:16" ht="40.15" customHeight="1" x14ac:dyDescent="0.25">
      <c r="D486" s="348"/>
      <c r="E486" s="439"/>
      <c r="F486" s="444"/>
      <c r="G486" s="350"/>
      <c r="H486" s="351"/>
      <c r="I486" s="351"/>
      <c r="J486" s="352"/>
      <c r="K486" s="352"/>
      <c r="L486" s="348"/>
      <c r="M486" s="348"/>
      <c r="N486" s="348"/>
      <c r="O486" s="353"/>
      <c r="P486" s="348"/>
    </row>
    <row r="487" spans="4:16" ht="40.15" customHeight="1" x14ac:dyDescent="0.25">
      <c r="D487" s="348"/>
      <c r="E487" s="439"/>
      <c r="F487" s="444"/>
      <c r="G487" s="350"/>
      <c r="H487" s="351"/>
      <c r="I487" s="351"/>
      <c r="J487" s="352"/>
      <c r="K487" s="352"/>
      <c r="L487" s="348"/>
      <c r="M487" s="348"/>
      <c r="N487" s="348"/>
      <c r="O487" s="353"/>
      <c r="P487" s="348"/>
    </row>
    <row r="488" spans="4:16" ht="40.15" customHeight="1" x14ac:dyDescent="0.25">
      <c r="D488" s="348"/>
      <c r="E488" s="439"/>
      <c r="F488" s="444"/>
      <c r="G488" s="350"/>
      <c r="H488" s="351"/>
      <c r="I488" s="351"/>
      <c r="J488" s="352"/>
      <c r="K488" s="352"/>
      <c r="L488" s="348"/>
      <c r="M488" s="348"/>
      <c r="N488" s="348"/>
      <c r="O488" s="353"/>
      <c r="P488" s="348"/>
    </row>
    <row r="489" spans="4:16" ht="40.15" customHeight="1" x14ac:dyDescent="0.25">
      <c r="D489" s="348"/>
      <c r="E489" s="439"/>
      <c r="F489" s="444"/>
      <c r="G489" s="350"/>
      <c r="H489" s="351"/>
      <c r="I489" s="351"/>
      <c r="J489" s="352"/>
      <c r="K489" s="352"/>
      <c r="L489" s="348"/>
      <c r="M489" s="348"/>
      <c r="N489" s="348"/>
      <c r="O489" s="353"/>
      <c r="P489" s="348"/>
    </row>
    <row r="490" spans="4:16" ht="40.15" customHeight="1" x14ac:dyDescent="0.25">
      <c r="D490" s="348"/>
      <c r="E490" s="439"/>
      <c r="F490" s="444"/>
      <c r="G490" s="350"/>
      <c r="H490" s="351"/>
      <c r="I490" s="351"/>
      <c r="J490" s="352"/>
      <c r="K490" s="352"/>
      <c r="L490" s="348"/>
      <c r="M490" s="348"/>
      <c r="N490" s="348"/>
      <c r="O490" s="353"/>
      <c r="P490" s="348"/>
    </row>
    <row r="491" spans="4:16" ht="40.15" customHeight="1" x14ac:dyDescent="0.25">
      <c r="D491" s="348"/>
      <c r="E491" s="439"/>
      <c r="F491" s="444"/>
      <c r="G491" s="350"/>
      <c r="H491" s="351"/>
      <c r="I491" s="351"/>
      <c r="J491" s="352"/>
      <c r="K491" s="352"/>
      <c r="L491" s="348"/>
      <c r="M491" s="348"/>
      <c r="N491" s="348"/>
      <c r="O491" s="353"/>
      <c r="P491" s="348"/>
    </row>
    <row r="492" spans="4:16" ht="40.15" customHeight="1" x14ac:dyDescent="0.25">
      <c r="D492" s="348"/>
      <c r="E492" s="439"/>
      <c r="F492" s="444"/>
      <c r="G492" s="350"/>
      <c r="H492" s="351"/>
      <c r="I492" s="351"/>
      <c r="J492" s="352"/>
      <c r="K492" s="352"/>
      <c r="L492" s="348"/>
      <c r="M492" s="348"/>
      <c r="N492" s="348"/>
      <c r="O492" s="353"/>
      <c r="P492" s="348"/>
    </row>
    <row r="493" spans="4:16" ht="40.15" customHeight="1" x14ac:dyDescent="0.25">
      <c r="D493" s="348"/>
      <c r="E493" s="439"/>
      <c r="F493" s="444"/>
      <c r="G493" s="350"/>
      <c r="H493" s="351"/>
      <c r="I493" s="351"/>
      <c r="J493" s="352"/>
      <c r="K493" s="352"/>
      <c r="L493" s="348"/>
      <c r="M493" s="348"/>
      <c r="N493" s="348"/>
      <c r="O493" s="353"/>
      <c r="P493" s="348"/>
    </row>
    <row r="494" spans="4:16" ht="40.15" customHeight="1" x14ac:dyDescent="0.25">
      <c r="D494" s="348"/>
      <c r="E494" s="439"/>
      <c r="F494" s="444"/>
      <c r="G494" s="350"/>
      <c r="H494" s="351"/>
      <c r="I494" s="351"/>
      <c r="J494" s="352"/>
      <c r="K494" s="352"/>
      <c r="L494" s="348"/>
      <c r="M494" s="348"/>
      <c r="N494" s="348"/>
      <c r="O494" s="353"/>
      <c r="P494" s="348"/>
    </row>
    <row r="495" spans="4:16" ht="40.15" customHeight="1" x14ac:dyDescent="0.25">
      <c r="D495" s="348"/>
      <c r="E495" s="439"/>
      <c r="F495" s="444"/>
      <c r="G495" s="350"/>
      <c r="H495" s="351"/>
      <c r="I495" s="351"/>
      <c r="J495" s="352"/>
      <c r="K495" s="352"/>
      <c r="L495" s="348"/>
      <c r="M495" s="348"/>
      <c r="N495" s="348"/>
      <c r="O495" s="353"/>
      <c r="P495" s="348"/>
    </row>
    <row r="496" spans="4:16" ht="40.15" customHeight="1" x14ac:dyDescent="0.25">
      <c r="D496" s="348"/>
      <c r="E496" s="439"/>
      <c r="F496" s="444"/>
      <c r="G496" s="350"/>
      <c r="H496" s="351"/>
      <c r="I496" s="351"/>
      <c r="J496" s="352"/>
      <c r="K496" s="352"/>
      <c r="L496" s="348"/>
      <c r="M496" s="348"/>
      <c r="N496" s="348"/>
      <c r="O496" s="353"/>
      <c r="P496" s="348"/>
    </row>
    <row r="497" spans="4:16" ht="40.15" customHeight="1" x14ac:dyDescent="0.25">
      <c r="D497" s="348"/>
      <c r="E497" s="439"/>
      <c r="F497" s="444"/>
      <c r="G497" s="350"/>
      <c r="H497" s="351"/>
      <c r="I497" s="351"/>
      <c r="J497" s="352"/>
      <c r="K497" s="352"/>
      <c r="L497" s="348"/>
      <c r="M497" s="348"/>
      <c r="N497" s="348"/>
      <c r="O497" s="353"/>
      <c r="P497" s="348"/>
    </row>
    <row r="498" spans="4:16" ht="40.15" customHeight="1" x14ac:dyDescent="0.25">
      <c r="D498" s="348"/>
      <c r="E498" s="439"/>
      <c r="F498" s="444"/>
      <c r="G498" s="350"/>
      <c r="H498" s="351"/>
      <c r="I498" s="351"/>
      <c r="J498" s="352"/>
      <c r="K498" s="352"/>
      <c r="L498" s="348"/>
      <c r="M498" s="348"/>
      <c r="N498" s="348"/>
      <c r="O498" s="353"/>
      <c r="P498" s="348"/>
    </row>
    <row r="499" spans="4:16" ht="40.15" customHeight="1" x14ac:dyDescent="0.25">
      <c r="D499" s="348"/>
      <c r="E499" s="439"/>
      <c r="F499" s="444"/>
      <c r="G499" s="350"/>
      <c r="H499" s="351"/>
      <c r="I499" s="351"/>
      <c r="J499" s="352"/>
      <c r="K499" s="352"/>
      <c r="L499" s="348"/>
      <c r="M499" s="348"/>
      <c r="N499" s="348"/>
      <c r="O499" s="353"/>
      <c r="P499" s="348"/>
    </row>
    <row r="500" spans="4:16" ht="40.15" customHeight="1" x14ac:dyDescent="0.25">
      <c r="D500" s="348"/>
      <c r="E500" s="439"/>
      <c r="F500" s="444"/>
      <c r="G500" s="350"/>
      <c r="H500" s="351"/>
      <c r="I500" s="351"/>
      <c r="J500" s="352"/>
      <c r="K500" s="352"/>
      <c r="L500" s="348"/>
      <c r="M500" s="348"/>
      <c r="N500" s="348"/>
      <c r="O500" s="353"/>
      <c r="P500" s="348"/>
    </row>
    <row r="501" spans="4:16" ht="40.15" customHeight="1" x14ac:dyDescent="0.25">
      <c r="D501" s="348"/>
      <c r="E501" s="439"/>
      <c r="F501" s="444"/>
      <c r="G501" s="350"/>
      <c r="H501" s="351"/>
      <c r="I501" s="351"/>
      <c r="J501" s="352"/>
      <c r="K501" s="352"/>
      <c r="L501" s="348"/>
      <c r="M501" s="348"/>
      <c r="N501" s="348"/>
      <c r="O501" s="353"/>
      <c r="P501" s="348"/>
    </row>
    <row r="502" spans="4:16" ht="40.15" customHeight="1" x14ac:dyDescent="0.25">
      <c r="D502" s="348"/>
      <c r="E502" s="439"/>
      <c r="F502" s="444"/>
      <c r="G502" s="350"/>
      <c r="H502" s="351"/>
      <c r="I502" s="351"/>
      <c r="J502" s="352"/>
      <c r="K502" s="352"/>
      <c r="L502" s="348"/>
      <c r="M502" s="348"/>
      <c r="N502" s="348"/>
      <c r="O502" s="353"/>
      <c r="P502" s="348"/>
    </row>
    <row r="503" spans="4:16" ht="40.15" customHeight="1" x14ac:dyDescent="0.25">
      <c r="D503" s="348"/>
      <c r="E503" s="439"/>
      <c r="F503" s="444"/>
      <c r="G503" s="350"/>
      <c r="H503" s="351"/>
      <c r="I503" s="351"/>
      <c r="J503" s="352"/>
      <c r="K503" s="352"/>
      <c r="L503" s="348"/>
      <c r="M503" s="348"/>
      <c r="N503" s="348"/>
      <c r="O503" s="353"/>
      <c r="P503" s="348"/>
    </row>
    <row r="504" spans="4:16" ht="40.15" customHeight="1" x14ac:dyDescent="0.25">
      <c r="D504" s="348"/>
      <c r="E504" s="439"/>
      <c r="F504" s="444"/>
      <c r="G504" s="350"/>
      <c r="H504" s="351"/>
      <c r="I504" s="351"/>
      <c r="J504" s="352"/>
      <c r="K504" s="352"/>
      <c r="L504" s="348"/>
      <c r="M504" s="348"/>
      <c r="N504" s="348"/>
      <c r="O504" s="353"/>
      <c r="P504" s="348"/>
    </row>
    <row r="505" spans="4:16" ht="40.15" customHeight="1" x14ac:dyDescent="0.25">
      <c r="D505" s="348"/>
      <c r="E505" s="439"/>
      <c r="F505" s="444"/>
      <c r="G505" s="350"/>
      <c r="H505" s="351"/>
      <c r="I505" s="351"/>
      <c r="J505" s="352"/>
      <c r="K505" s="352"/>
      <c r="L505" s="348"/>
      <c r="M505" s="348"/>
      <c r="N505" s="348"/>
      <c r="O505" s="353"/>
      <c r="P505" s="348"/>
    </row>
    <row r="506" spans="4:16" ht="40.15" customHeight="1" x14ac:dyDescent="0.25">
      <c r="D506" s="348"/>
      <c r="E506" s="439"/>
      <c r="F506" s="444"/>
      <c r="G506" s="350"/>
      <c r="H506" s="351"/>
      <c r="I506" s="351"/>
      <c r="J506" s="352"/>
      <c r="K506" s="352"/>
      <c r="L506" s="348"/>
      <c r="M506" s="348"/>
      <c r="N506" s="348"/>
      <c r="O506" s="353"/>
      <c r="P506" s="348"/>
    </row>
    <row r="507" spans="4:16" ht="40.15" customHeight="1" x14ac:dyDescent="0.25">
      <c r="D507" s="348"/>
      <c r="E507" s="439"/>
      <c r="F507" s="444"/>
      <c r="G507" s="350"/>
      <c r="H507" s="351"/>
      <c r="I507" s="351"/>
      <c r="J507" s="352"/>
      <c r="K507" s="352"/>
      <c r="L507" s="348"/>
      <c r="M507" s="348"/>
      <c r="N507" s="348"/>
      <c r="O507" s="353"/>
      <c r="P507" s="348"/>
    </row>
    <row r="508" spans="4:16" ht="40.15" customHeight="1" x14ac:dyDescent="0.25">
      <c r="D508" s="348"/>
      <c r="E508" s="439"/>
      <c r="F508" s="444"/>
      <c r="G508" s="350"/>
      <c r="H508" s="351"/>
      <c r="I508" s="351"/>
      <c r="J508" s="352"/>
      <c r="K508" s="352"/>
      <c r="L508" s="348"/>
      <c r="M508" s="348"/>
      <c r="N508" s="348"/>
      <c r="O508" s="353"/>
      <c r="P508" s="348"/>
    </row>
    <row r="509" spans="4:16" ht="40.15" customHeight="1" x14ac:dyDescent="0.25">
      <c r="D509" s="348"/>
      <c r="E509" s="439"/>
      <c r="F509" s="444"/>
      <c r="G509" s="350"/>
      <c r="H509" s="351"/>
      <c r="I509" s="351"/>
      <c r="J509" s="352"/>
      <c r="K509" s="352"/>
      <c r="L509" s="348"/>
      <c r="M509" s="348"/>
      <c r="N509" s="348"/>
      <c r="O509" s="353"/>
      <c r="P509" s="348"/>
    </row>
    <row r="510" spans="4:16" ht="40.15" customHeight="1" x14ac:dyDescent="0.25">
      <c r="D510" s="348"/>
      <c r="E510" s="439"/>
      <c r="F510" s="444"/>
      <c r="G510" s="350"/>
      <c r="H510" s="351"/>
      <c r="I510" s="351"/>
      <c r="J510" s="352"/>
      <c r="K510" s="352"/>
      <c r="L510" s="348"/>
      <c r="M510" s="348"/>
      <c r="N510" s="348"/>
      <c r="O510" s="353"/>
      <c r="P510" s="348"/>
    </row>
    <row r="511" spans="4:16" ht="40.15" customHeight="1" x14ac:dyDescent="0.25">
      <c r="D511" s="348"/>
      <c r="E511" s="439"/>
      <c r="F511" s="444"/>
      <c r="G511" s="350"/>
      <c r="H511" s="351"/>
      <c r="I511" s="351"/>
      <c r="J511" s="352"/>
      <c r="K511" s="352"/>
      <c r="L511" s="348"/>
      <c r="M511" s="348"/>
      <c r="N511" s="348"/>
      <c r="O511" s="353"/>
      <c r="P511" s="348"/>
    </row>
    <row r="512" spans="4:16" ht="40.15" customHeight="1" x14ac:dyDescent="0.25">
      <c r="D512" s="348"/>
      <c r="E512" s="439"/>
      <c r="F512" s="444"/>
      <c r="G512" s="350"/>
      <c r="H512" s="351"/>
      <c r="I512" s="351"/>
      <c r="J512" s="352"/>
      <c r="K512" s="352"/>
      <c r="L512" s="348"/>
      <c r="M512" s="348"/>
      <c r="N512" s="348"/>
      <c r="O512" s="353"/>
      <c r="P512" s="348"/>
    </row>
    <row r="513" spans="4:16" ht="40.15" customHeight="1" x14ac:dyDescent="0.25">
      <c r="D513" s="348"/>
      <c r="E513" s="439"/>
      <c r="F513" s="444"/>
      <c r="G513" s="350"/>
      <c r="H513" s="351"/>
      <c r="I513" s="351"/>
      <c r="J513" s="352"/>
      <c r="K513" s="352"/>
      <c r="L513" s="348"/>
      <c r="M513" s="348"/>
      <c r="N513" s="348"/>
      <c r="O513" s="353"/>
      <c r="P513" s="348"/>
    </row>
    <row r="514" spans="4:16" ht="40.15" customHeight="1" x14ac:dyDescent="0.25">
      <c r="D514" s="348"/>
      <c r="E514" s="439"/>
      <c r="F514" s="444"/>
      <c r="G514" s="350"/>
      <c r="H514" s="351"/>
      <c r="I514" s="351"/>
      <c r="J514" s="352"/>
      <c r="K514" s="352"/>
      <c r="L514" s="348"/>
      <c r="M514" s="348"/>
      <c r="N514" s="348"/>
      <c r="O514" s="353"/>
      <c r="P514" s="348"/>
    </row>
    <row r="515" spans="4:16" ht="40.15" customHeight="1" x14ac:dyDescent="0.25">
      <c r="D515" s="348"/>
      <c r="E515" s="439"/>
      <c r="F515" s="444"/>
      <c r="G515" s="350"/>
      <c r="H515" s="351"/>
      <c r="I515" s="351"/>
      <c r="J515" s="352"/>
      <c r="K515" s="352"/>
      <c r="L515" s="348"/>
      <c r="M515" s="348"/>
      <c r="N515" s="348"/>
      <c r="O515" s="353"/>
      <c r="P515" s="348"/>
    </row>
    <row r="516" spans="4:16" ht="40.15" customHeight="1" x14ac:dyDescent="0.25">
      <c r="D516" s="348"/>
      <c r="E516" s="439"/>
      <c r="F516" s="444"/>
      <c r="G516" s="350"/>
      <c r="H516" s="351"/>
      <c r="I516" s="351"/>
      <c r="J516" s="352"/>
      <c r="K516" s="352"/>
      <c r="L516" s="348"/>
      <c r="M516" s="348"/>
      <c r="N516" s="348"/>
      <c r="O516" s="353"/>
      <c r="P516" s="348"/>
    </row>
    <row r="517" spans="4:16" ht="40.15" customHeight="1" x14ac:dyDescent="0.25">
      <c r="D517" s="348"/>
      <c r="E517" s="439"/>
      <c r="F517" s="444"/>
      <c r="G517" s="350"/>
      <c r="H517" s="351"/>
      <c r="I517" s="351"/>
      <c r="J517" s="352"/>
      <c r="K517" s="352"/>
      <c r="L517" s="348"/>
      <c r="M517" s="348"/>
      <c r="N517" s="348"/>
      <c r="O517" s="353"/>
      <c r="P517" s="348"/>
    </row>
    <row r="518" spans="4:16" ht="40.15" customHeight="1" x14ac:dyDescent="0.25">
      <c r="D518" s="348"/>
      <c r="E518" s="439"/>
      <c r="F518" s="444"/>
      <c r="G518" s="350"/>
      <c r="H518" s="351"/>
      <c r="I518" s="351"/>
      <c r="J518" s="352"/>
      <c r="K518" s="352"/>
      <c r="L518" s="348"/>
      <c r="M518" s="348"/>
      <c r="N518" s="348"/>
      <c r="O518" s="353"/>
      <c r="P518" s="348"/>
    </row>
    <row r="519" spans="4:16" ht="40.15" customHeight="1" x14ac:dyDescent="0.25">
      <c r="D519" s="348"/>
      <c r="E519" s="439"/>
      <c r="F519" s="444"/>
      <c r="G519" s="350"/>
      <c r="H519" s="351"/>
      <c r="I519" s="351"/>
      <c r="J519" s="352"/>
      <c r="K519" s="352"/>
      <c r="L519" s="348"/>
      <c r="M519" s="348"/>
      <c r="N519" s="348"/>
      <c r="O519" s="353"/>
      <c r="P519" s="348"/>
    </row>
    <row r="520" spans="4:16" ht="40.15" customHeight="1" x14ac:dyDescent="0.25">
      <c r="D520" s="348"/>
      <c r="E520" s="439"/>
      <c r="F520" s="444"/>
      <c r="G520" s="350"/>
      <c r="H520" s="351"/>
      <c r="I520" s="351"/>
      <c r="J520" s="352"/>
      <c r="K520" s="352"/>
      <c r="L520" s="348"/>
      <c r="M520" s="348"/>
      <c r="N520" s="348"/>
      <c r="O520" s="353"/>
      <c r="P520" s="348"/>
    </row>
    <row r="521" spans="4:16" ht="40.15" customHeight="1" x14ac:dyDescent="0.25">
      <c r="D521" s="348"/>
      <c r="E521" s="439"/>
      <c r="F521" s="444"/>
      <c r="G521" s="350"/>
      <c r="H521" s="351"/>
      <c r="I521" s="351"/>
      <c r="J521" s="352"/>
      <c r="K521" s="352"/>
      <c r="L521" s="348"/>
      <c r="M521" s="348"/>
      <c r="N521" s="348"/>
      <c r="O521" s="353"/>
      <c r="P521" s="348"/>
    </row>
    <row r="522" spans="4:16" ht="40.15" customHeight="1" x14ac:dyDescent="0.25">
      <c r="D522" s="348"/>
      <c r="E522" s="439"/>
      <c r="F522" s="444"/>
      <c r="G522" s="350"/>
      <c r="H522" s="351"/>
      <c r="I522" s="351"/>
      <c r="J522" s="352"/>
      <c r="K522" s="352"/>
      <c r="L522" s="348"/>
      <c r="M522" s="348"/>
      <c r="N522" s="348"/>
      <c r="O522" s="353"/>
      <c r="P522" s="348"/>
    </row>
    <row r="523" spans="4:16" ht="40.15" customHeight="1" x14ac:dyDescent="0.25">
      <c r="D523" s="348"/>
      <c r="E523" s="439"/>
      <c r="F523" s="444"/>
      <c r="G523" s="350"/>
      <c r="H523" s="351"/>
      <c r="I523" s="351"/>
      <c r="J523" s="352"/>
      <c r="K523" s="352"/>
      <c r="L523" s="348"/>
      <c r="M523" s="348"/>
      <c r="N523" s="348"/>
      <c r="O523" s="353"/>
      <c r="P523" s="348"/>
    </row>
    <row r="524" spans="4:16" ht="40.15" customHeight="1" x14ac:dyDescent="0.25">
      <c r="D524" s="348"/>
      <c r="E524" s="439"/>
      <c r="F524" s="444"/>
      <c r="G524" s="350"/>
      <c r="H524" s="351"/>
      <c r="I524" s="351"/>
      <c r="J524" s="352"/>
      <c r="K524" s="352"/>
      <c r="L524" s="348"/>
      <c r="M524" s="348"/>
      <c r="N524" s="348"/>
      <c r="O524" s="353"/>
      <c r="P524" s="348"/>
    </row>
    <row r="525" spans="4:16" ht="40.15" customHeight="1" x14ac:dyDescent="0.25">
      <c r="D525" s="348"/>
      <c r="E525" s="439"/>
      <c r="F525" s="444"/>
      <c r="G525" s="350"/>
      <c r="H525" s="351"/>
      <c r="I525" s="351"/>
      <c r="J525" s="352"/>
      <c r="K525" s="352"/>
      <c r="L525" s="348"/>
      <c r="M525" s="348"/>
      <c r="N525" s="348"/>
      <c r="O525" s="353"/>
      <c r="P525" s="348"/>
    </row>
    <row r="526" spans="4:16" ht="40.15" customHeight="1" x14ac:dyDescent="0.25">
      <c r="D526" s="348"/>
      <c r="E526" s="439"/>
      <c r="F526" s="444"/>
      <c r="G526" s="350"/>
      <c r="H526" s="351"/>
      <c r="I526" s="351"/>
      <c r="J526" s="352"/>
      <c r="K526" s="352"/>
      <c r="L526" s="348"/>
      <c r="M526" s="348"/>
      <c r="N526" s="348"/>
      <c r="O526" s="353"/>
      <c r="P526" s="348"/>
    </row>
    <row r="527" spans="4:16" ht="40.15" customHeight="1" x14ac:dyDescent="0.25">
      <c r="D527" s="348"/>
      <c r="E527" s="439"/>
      <c r="F527" s="444"/>
      <c r="G527" s="350"/>
      <c r="H527" s="351"/>
      <c r="I527" s="351"/>
      <c r="J527" s="352"/>
      <c r="K527" s="352"/>
      <c r="L527" s="348"/>
      <c r="M527" s="348"/>
      <c r="N527" s="348"/>
      <c r="O527" s="353"/>
      <c r="P527" s="348"/>
    </row>
    <row r="528" spans="4:16" ht="40.15" customHeight="1" x14ac:dyDescent="0.25">
      <c r="D528" s="348"/>
      <c r="E528" s="439"/>
      <c r="F528" s="444"/>
      <c r="G528" s="350"/>
      <c r="H528" s="351"/>
      <c r="I528" s="351"/>
      <c r="J528" s="352"/>
      <c r="K528" s="352"/>
      <c r="L528" s="348"/>
      <c r="M528" s="348"/>
      <c r="N528" s="348"/>
      <c r="O528" s="353"/>
      <c r="P528" s="348"/>
    </row>
    <row r="529" spans="4:16" ht="40.15" customHeight="1" x14ac:dyDescent="0.25">
      <c r="D529" s="348"/>
      <c r="E529" s="439"/>
      <c r="F529" s="444"/>
      <c r="G529" s="350"/>
      <c r="H529" s="351"/>
      <c r="I529" s="351"/>
      <c r="J529" s="352"/>
      <c r="K529" s="352"/>
      <c r="L529" s="348"/>
      <c r="M529" s="348"/>
      <c r="N529" s="348"/>
      <c r="O529" s="353"/>
      <c r="P529" s="348"/>
    </row>
    <row r="530" spans="4:16" ht="40.15" customHeight="1" x14ac:dyDescent="0.25">
      <c r="D530" s="348"/>
      <c r="E530" s="439"/>
      <c r="F530" s="444"/>
      <c r="G530" s="350"/>
      <c r="H530" s="351"/>
      <c r="I530" s="351"/>
      <c r="J530" s="352"/>
      <c r="K530" s="352"/>
      <c r="L530" s="348"/>
      <c r="M530" s="348"/>
      <c r="N530" s="348"/>
      <c r="O530" s="353"/>
      <c r="P530" s="348"/>
    </row>
    <row r="531" spans="4:16" ht="40.15" customHeight="1" x14ac:dyDescent="0.25">
      <c r="D531" s="348"/>
      <c r="E531" s="439"/>
      <c r="F531" s="444"/>
      <c r="G531" s="350"/>
      <c r="H531" s="351"/>
      <c r="I531" s="351"/>
      <c r="J531" s="352"/>
      <c r="K531" s="352"/>
      <c r="L531" s="348"/>
      <c r="M531" s="348"/>
      <c r="N531" s="348"/>
      <c r="O531" s="353"/>
      <c r="P531" s="348"/>
    </row>
    <row r="532" spans="4:16" ht="40.15" customHeight="1" x14ac:dyDescent="0.25">
      <c r="D532" s="348"/>
      <c r="E532" s="439"/>
      <c r="F532" s="444"/>
      <c r="G532" s="350"/>
      <c r="H532" s="351"/>
      <c r="I532" s="351"/>
      <c r="J532" s="352"/>
      <c r="K532" s="352"/>
      <c r="L532" s="348"/>
      <c r="M532" s="348"/>
      <c r="N532" s="348"/>
      <c r="O532" s="353"/>
      <c r="P532" s="348"/>
    </row>
    <row r="533" spans="4:16" ht="40.15" customHeight="1" x14ac:dyDescent="0.25">
      <c r="D533" s="348"/>
      <c r="E533" s="439"/>
      <c r="F533" s="444"/>
      <c r="G533" s="350"/>
      <c r="H533" s="351"/>
      <c r="I533" s="351"/>
      <c r="J533" s="352"/>
      <c r="K533" s="352"/>
      <c r="L533" s="348"/>
      <c r="M533" s="348"/>
      <c r="N533" s="348"/>
      <c r="O533" s="353"/>
      <c r="P533" s="348"/>
    </row>
    <row r="534" spans="4:16" ht="40.15" customHeight="1" x14ac:dyDescent="0.25">
      <c r="D534" s="348"/>
      <c r="E534" s="439"/>
      <c r="F534" s="444"/>
      <c r="G534" s="350"/>
      <c r="H534" s="351"/>
      <c r="I534" s="351"/>
      <c r="J534" s="352"/>
      <c r="K534" s="352"/>
      <c r="L534" s="348"/>
      <c r="M534" s="348"/>
      <c r="N534" s="348"/>
      <c r="O534" s="353"/>
      <c r="P534" s="348"/>
    </row>
    <row r="535" spans="4:16" ht="40.15" customHeight="1" x14ac:dyDescent="0.25">
      <c r="D535" s="348"/>
      <c r="E535" s="439"/>
      <c r="F535" s="444"/>
      <c r="G535" s="350"/>
      <c r="H535" s="351"/>
      <c r="I535" s="351"/>
      <c r="J535" s="352"/>
      <c r="K535" s="352"/>
      <c r="L535" s="348"/>
      <c r="M535" s="348"/>
      <c r="N535" s="348"/>
      <c r="O535" s="353"/>
      <c r="P535" s="348"/>
    </row>
    <row r="536" spans="4:16" ht="40.15" customHeight="1" x14ac:dyDescent="0.25">
      <c r="D536" s="348"/>
      <c r="E536" s="439"/>
      <c r="F536" s="444"/>
      <c r="G536" s="350"/>
      <c r="H536" s="351"/>
      <c r="I536" s="351"/>
      <c r="J536" s="352"/>
      <c r="K536" s="352"/>
      <c r="L536" s="348"/>
      <c r="M536" s="348"/>
      <c r="N536" s="348"/>
      <c r="O536" s="353"/>
      <c r="P536" s="348"/>
    </row>
    <row r="537" spans="4:16" ht="40.15" customHeight="1" x14ac:dyDescent="0.25">
      <c r="D537" s="348"/>
      <c r="E537" s="439"/>
      <c r="F537" s="444"/>
      <c r="G537" s="350"/>
      <c r="H537" s="351"/>
      <c r="I537" s="351"/>
      <c r="J537" s="352"/>
      <c r="K537" s="352"/>
      <c r="L537" s="348"/>
      <c r="M537" s="348"/>
      <c r="N537" s="348"/>
      <c r="O537" s="353"/>
      <c r="P537" s="348"/>
    </row>
    <row r="538" spans="4:16" ht="40.15" customHeight="1" x14ac:dyDescent="0.25">
      <c r="D538" s="348"/>
      <c r="E538" s="439"/>
      <c r="F538" s="444"/>
      <c r="G538" s="350"/>
      <c r="H538" s="351"/>
      <c r="I538" s="351"/>
      <c r="J538" s="352"/>
      <c r="K538" s="352"/>
      <c r="L538" s="348"/>
      <c r="M538" s="348"/>
      <c r="N538" s="348"/>
      <c r="O538" s="353"/>
      <c r="P538" s="348"/>
    </row>
    <row r="539" spans="4:16" ht="40.15" customHeight="1" x14ac:dyDescent="0.25">
      <c r="D539" s="348"/>
      <c r="E539" s="439"/>
      <c r="F539" s="444"/>
      <c r="G539" s="350"/>
      <c r="H539" s="351"/>
      <c r="I539" s="351"/>
      <c r="J539" s="352"/>
      <c r="K539" s="352"/>
      <c r="L539" s="348"/>
      <c r="M539" s="348"/>
      <c r="N539" s="348"/>
      <c r="O539" s="353"/>
      <c r="P539" s="348"/>
    </row>
    <row r="540" spans="4:16" ht="40.15" customHeight="1" x14ac:dyDescent="0.25">
      <c r="D540" s="348"/>
      <c r="E540" s="439"/>
      <c r="F540" s="444"/>
      <c r="G540" s="350"/>
      <c r="H540" s="351"/>
      <c r="I540" s="351"/>
      <c r="J540" s="352"/>
      <c r="K540" s="352"/>
      <c r="L540" s="348"/>
      <c r="M540" s="348"/>
      <c r="N540" s="348"/>
      <c r="O540" s="353"/>
      <c r="P540" s="348"/>
    </row>
    <row r="541" spans="4:16" ht="40.15" customHeight="1" x14ac:dyDescent="0.25">
      <c r="D541" s="348"/>
      <c r="E541" s="439"/>
      <c r="F541" s="444"/>
      <c r="G541" s="350"/>
      <c r="H541" s="351"/>
      <c r="I541" s="351"/>
      <c r="J541" s="352"/>
      <c r="K541" s="352"/>
      <c r="L541" s="348"/>
      <c r="M541" s="348"/>
      <c r="N541" s="348"/>
      <c r="O541" s="353"/>
      <c r="P541" s="348"/>
    </row>
    <row r="542" spans="4:16" ht="40.15" customHeight="1" x14ac:dyDescent="0.25">
      <c r="D542" s="348"/>
      <c r="E542" s="439"/>
      <c r="F542" s="444"/>
      <c r="G542" s="350"/>
      <c r="H542" s="351"/>
      <c r="I542" s="351"/>
      <c r="J542" s="352"/>
      <c r="K542" s="352"/>
      <c r="L542" s="348"/>
      <c r="M542" s="348"/>
      <c r="N542" s="348"/>
      <c r="O542" s="353"/>
      <c r="P542" s="348"/>
    </row>
    <row r="543" spans="4:16" ht="40.15" customHeight="1" x14ac:dyDescent="0.25">
      <c r="D543" s="348"/>
      <c r="E543" s="439"/>
      <c r="F543" s="444"/>
      <c r="G543" s="350"/>
      <c r="H543" s="351"/>
      <c r="I543" s="351"/>
      <c r="J543" s="352"/>
      <c r="K543" s="352"/>
      <c r="L543" s="348"/>
      <c r="M543" s="348"/>
      <c r="N543" s="348"/>
      <c r="O543" s="353"/>
      <c r="P543" s="348"/>
    </row>
    <row r="544" spans="4:16" ht="40.15" customHeight="1" x14ac:dyDescent="0.25">
      <c r="D544" s="348"/>
      <c r="E544" s="439"/>
      <c r="F544" s="444"/>
      <c r="G544" s="350"/>
      <c r="H544" s="351"/>
      <c r="I544" s="351"/>
      <c r="J544" s="352"/>
      <c r="K544" s="352"/>
      <c r="L544" s="348"/>
      <c r="M544" s="348"/>
      <c r="N544" s="348"/>
      <c r="O544" s="353"/>
      <c r="P544" s="348"/>
    </row>
    <row r="545" spans="4:16" ht="40.15" customHeight="1" x14ac:dyDescent="0.25">
      <c r="D545" s="348"/>
      <c r="E545" s="439"/>
      <c r="F545" s="444"/>
      <c r="G545" s="350"/>
      <c r="H545" s="351"/>
      <c r="I545" s="351"/>
      <c r="J545" s="352"/>
      <c r="K545" s="352"/>
      <c r="L545" s="348"/>
      <c r="M545" s="348"/>
      <c r="N545" s="348"/>
      <c r="O545" s="353"/>
      <c r="P545" s="348"/>
    </row>
    <row r="546" spans="4:16" ht="40.15" customHeight="1" x14ac:dyDescent="0.25">
      <c r="D546" s="348"/>
      <c r="E546" s="439"/>
      <c r="F546" s="444"/>
      <c r="G546" s="350"/>
      <c r="H546" s="351"/>
      <c r="I546" s="351"/>
      <c r="J546" s="352"/>
      <c r="K546" s="352"/>
      <c r="L546" s="348"/>
      <c r="M546" s="348"/>
      <c r="N546" s="348"/>
      <c r="O546" s="353"/>
      <c r="P546" s="348"/>
    </row>
    <row r="547" spans="4:16" ht="40.15" customHeight="1" x14ac:dyDescent="0.25">
      <c r="D547" s="348"/>
      <c r="E547" s="439"/>
      <c r="F547" s="444"/>
      <c r="G547" s="350"/>
      <c r="H547" s="351"/>
      <c r="I547" s="351"/>
      <c r="J547" s="352"/>
      <c r="K547" s="352"/>
      <c r="L547" s="348"/>
      <c r="M547" s="348"/>
      <c r="N547" s="348"/>
      <c r="O547" s="353"/>
      <c r="P547" s="348"/>
    </row>
    <row r="548" spans="4:16" ht="40.15" customHeight="1" x14ac:dyDescent="0.25">
      <c r="D548" s="348"/>
      <c r="E548" s="439"/>
      <c r="F548" s="444"/>
      <c r="G548" s="350"/>
      <c r="H548" s="351"/>
      <c r="I548" s="351"/>
      <c r="J548" s="352"/>
      <c r="K548" s="352"/>
      <c r="L548" s="348"/>
      <c r="M548" s="348"/>
      <c r="N548" s="348"/>
      <c r="O548" s="353"/>
      <c r="P548" s="348"/>
    </row>
    <row r="549" spans="4:16" ht="40.15" customHeight="1" x14ac:dyDescent="0.25">
      <c r="D549" s="348"/>
      <c r="E549" s="439"/>
      <c r="F549" s="444"/>
      <c r="G549" s="350"/>
      <c r="H549" s="351"/>
      <c r="I549" s="351"/>
      <c r="J549" s="352"/>
      <c r="K549" s="352"/>
      <c r="L549" s="348"/>
      <c r="M549" s="348"/>
      <c r="N549" s="348"/>
      <c r="O549" s="353"/>
      <c r="P549" s="348"/>
    </row>
    <row r="550" spans="4:16" ht="40.15" customHeight="1" x14ac:dyDescent="0.25">
      <c r="D550" s="348"/>
      <c r="E550" s="439"/>
      <c r="F550" s="444"/>
      <c r="G550" s="350"/>
      <c r="H550" s="351"/>
      <c r="I550" s="351"/>
      <c r="J550" s="352"/>
      <c r="K550" s="352"/>
      <c r="L550" s="348"/>
      <c r="M550" s="348"/>
      <c r="N550" s="348"/>
      <c r="O550" s="353"/>
      <c r="P550" s="348"/>
    </row>
    <row r="551" spans="4:16" ht="40.15" customHeight="1" x14ac:dyDescent="0.25">
      <c r="D551" s="348"/>
      <c r="E551" s="439"/>
      <c r="F551" s="444"/>
      <c r="G551" s="350"/>
      <c r="H551" s="351"/>
      <c r="I551" s="351"/>
      <c r="J551" s="352"/>
      <c r="K551" s="352"/>
      <c r="L551" s="348"/>
      <c r="M551" s="348"/>
      <c r="N551" s="348"/>
      <c r="O551" s="353"/>
      <c r="P551" s="348"/>
    </row>
    <row r="552" spans="4:16" ht="40.15" customHeight="1" x14ac:dyDescent="0.25">
      <c r="D552" s="348"/>
      <c r="E552" s="439"/>
      <c r="F552" s="444"/>
      <c r="G552" s="350"/>
      <c r="H552" s="351"/>
      <c r="I552" s="351"/>
      <c r="J552" s="352"/>
      <c r="K552" s="352"/>
      <c r="L552" s="348"/>
      <c r="M552" s="348"/>
      <c r="N552" s="348"/>
      <c r="O552" s="353"/>
      <c r="P552" s="348"/>
    </row>
    <row r="553" spans="4:16" ht="40.15" customHeight="1" x14ac:dyDescent="0.25">
      <c r="D553" s="348"/>
      <c r="E553" s="439"/>
      <c r="F553" s="444"/>
      <c r="G553" s="350"/>
      <c r="H553" s="351"/>
      <c r="I553" s="351"/>
      <c r="J553" s="352"/>
      <c r="K553" s="352"/>
      <c r="L553" s="348"/>
      <c r="M553" s="348"/>
      <c r="N553" s="348"/>
      <c r="O553" s="353"/>
      <c r="P553" s="348"/>
    </row>
    <row r="554" spans="4:16" ht="40.15" customHeight="1" x14ac:dyDescent="0.25">
      <c r="D554" s="348"/>
      <c r="E554" s="439"/>
      <c r="F554" s="444"/>
      <c r="G554" s="350"/>
      <c r="H554" s="351"/>
      <c r="I554" s="351"/>
      <c r="J554" s="352"/>
      <c r="K554" s="352"/>
      <c r="L554" s="348"/>
      <c r="M554" s="348"/>
      <c r="N554" s="348"/>
      <c r="O554" s="353"/>
      <c r="P554" s="348"/>
    </row>
    <row r="555" spans="4:16" ht="40.15" customHeight="1" x14ac:dyDescent="0.25">
      <c r="D555" s="348"/>
      <c r="E555" s="439"/>
      <c r="F555" s="444"/>
      <c r="G555" s="350"/>
      <c r="H555" s="351"/>
      <c r="I555" s="351"/>
      <c r="J555" s="352"/>
      <c r="K555" s="352"/>
      <c r="L555" s="348"/>
      <c r="M555" s="348"/>
      <c r="N555" s="348"/>
      <c r="O555" s="353"/>
      <c r="P555" s="348"/>
    </row>
    <row r="556" spans="4:16" ht="40.15" customHeight="1" x14ac:dyDescent="0.25">
      <c r="D556" s="348"/>
      <c r="E556" s="439"/>
      <c r="F556" s="444"/>
      <c r="G556" s="350"/>
      <c r="H556" s="351"/>
      <c r="I556" s="351"/>
      <c r="J556" s="352"/>
      <c r="K556" s="352"/>
      <c r="L556" s="348"/>
      <c r="M556" s="348"/>
      <c r="N556" s="348"/>
      <c r="O556" s="353"/>
      <c r="P556" s="348"/>
    </row>
    <row r="557" spans="4:16" ht="40.15" customHeight="1" x14ac:dyDescent="0.25">
      <c r="D557" s="348"/>
      <c r="E557" s="439"/>
      <c r="F557" s="444"/>
      <c r="G557" s="350"/>
      <c r="H557" s="351"/>
      <c r="I557" s="351"/>
      <c r="J557" s="352"/>
      <c r="K557" s="352"/>
      <c r="L557" s="348"/>
      <c r="M557" s="348"/>
      <c r="N557" s="348"/>
      <c r="O557" s="353"/>
      <c r="P557" s="348"/>
    </row>
    <row r="558" spans="4:16" ht="40.15" customHeight="1" x14ac:dyDescent="0.25">
      <c r="D558" s="348"/>
      <c r="E558" s="439"/>
      <c r="F558" s="444"/>
      <c r="G558" s="350"/>
      <c r="H558" s="351"/>
      <c r="I558" s="351"/>
      <c r="J558" s="352"/>
      <c r="K558" s="352"/>
      <c r="L558" s="348"/>
      <c r="M558" s="348"/>
      <c r="N558" s="348"/>
      <c r="O558" s="353"/>
      <c r="P558" s="348"/>
    </row>
    <row r="559" spans="4:16" ht="40.15" customHeight="1" x14ac:dyDescent="0.25">
      <c r="D559" s="348"/>
      <c r="E559" s="439"/>
      <c r="F559" s="444"/>
      <c r="G559" s="350"/>
      <c r="H559" s="351"/>
      <c r="I559" s="351"/>
      <c r="J559" s="352"/>
      <c r="K559" s="352"/>
      <c r="L559" s="348"/>
      <c r="M559" s="348"/>
      <c r="N559" s="348"/>
      <c r="O559" s="353"/>
      <c r="P559" s="348"/>
    </row>
    <row r="560" spans="4:16" ht="40.15" customHeight="1" x14ac:dyDescent="0.25">
      <c r="D560" s="348"/>
      <c r="E560" s="439"/>
      <c r="F560" s="444"/>
      <c r="G560" s="350"/>
      <c r="H560" s="351"/>
      <c r="I560" s="351"/>
      <c r="J560" s="352"/>
      <c r="K560" s="352"/>
      <c r="L560" s="348"/>
      <c r="M560" s="348"/>
      <c r="N560" s="348"/>
      <c r="O560" s="353"/>
      <c r="P560" s="348"/>
    </row>
    <row r="561" spans="4:16" ht="40.15" customHeight="1" x14ac:dyDescent="0.25">
      <c r="D561" s="348"/>
      <c r="E561" s="439"/>
      <c r="F561" s="444"/>
      <c r="G561" s="350"/>
      <c r="H561" s="351"/>
      <c r="I561" s="351"/>
      <c r="J561" s="352"/>
      <c r="K561" s="352"/>
      <c r="L561" s="348"/>
      <c r="M561" s="348"/>
      <c r="N561" s="348"/>
      <c r="O561" s="353"/>
      <c r="P561" s="348"/>
    </row>
    <row r="562" spans="4:16" ht="40.15" customHeight="1" x14ac:dyDescent="0.25">
      <c r="D562" s="348"/>
      <c r="E562" s="439"/>
      <c r="F562" s="444"/>
      <c r="G562" s="350"/>
      <c r="H562" s="351"/>
      <c r="I562" s="351"/>
      <c r="J562" s="352"/>
      <c r="K562" s="352"/>
      <c r="L562" s="348"/>
      <c r="M562" s="348"/>
      <c r="N562" s="348"/>
      <c r="O562" s="353"/>
      <c r="P562" s="348"/>
    </row>
    <row r="563" spans="4:16" ht="40.15" customHeight="1" x14ac:dyDescent="0.25">
      <c r="D563" s="348"/>
      <c r="E563" s="439"/>
      <c r="F563" s="444"/>
      <c r="G563" s="350"/>
      <c r="H563" s="351"/>
      <c r="I563" s="351"/>
      <c r="J563" s="352"/>
      <c r="K563" s="352"/>
      <c r="L563" s="348"/>
      <c r="M563" s="348"/>
      <c r="N563" s="348"/>
      <c r="O563" s="353"/>
      <c r="P563" s="348"/>
    </row>
    <row r="564" spans="4:16" ht="40.15" customHeight="1" x14ac:dyDescent="0.25">
      <c r="D564" s="348"/>
      <c r="E564" s="439"/>
      <c r="F564" s="444"/>
      <c r="G564" s="350"/>
      <c r="H564" s="351"/>
      <c r="I564" s="351"/>
      <c r="J564" s="352"/>
      <c r="K564" s="352"/>
      <c r="L564" s="348"/>
      <c r="M564" s="348"/>
      <c r="N564" s="348"/>
      <c r="O564" s="353"/>
      <c r="P564" s="348"/>
    </row>
    <row r="565" spans="4:16" ht="40.15" customHeight="1" x14ac:dyDescent="0.25">
      <c r="D565" s="348"/>
      <c r="E565" s="439"/>
      <c r="F565" s="444"/>
      <c r="G565" s="350"/>
      <c r="H565" s="351"/>
      <c r="I565" s="351"/>
      <c r="J565" s="352"/>
      <c r="K565" s="352"/>
      <c r="L565" s="348"/>
      <c r="M565" s="348"/>
      <c r="N565" s="348"/>
      <c r="O565" s="353"/>
      <c r="P565" s="348"/>
    </row>
    <row r="566" spans="4:16" ht="40.15" customHeight="1" x14ac:dyDescent="0.25">
      <c r="D566" s="348"/>
      <c r="E566" s="439"/>
      <c r="F566" s="444"/>
      <c r="G566" s="350"/>
      <c r="H566" s="351"/>
      <c r="I566" s="351"/>
      <c r="J566" s="352"/>
      <c r="K566" s="352"/>
      <c r="L566" s="348"/>
      <c r="M566" s="348"/>
      <c r="N566" s="348"/>
      <c r="O566" s="353"/>
      <c r="P566" s="348"/>
    </row>
    <row r="567" spans="4:16" ht="40.15" customHeight="1" x14ac:dyDescent="0.25">
      <c r="D567" s="348"/>
      <c r="E567" s="439"/>
      <c r="F567" s="444"/>
      <c r="G567" s="350"/>
      <c r="H567" s="351"/>
      <c r="I567" s="351"/>
      <c r="J567" s="352"/>
      <c r="K567" s="352"/>
      <c r="L567" s="348"/>
      <c r="M567" s="348"/>
      <c r="N567" s="348"/>
      <c r="O567" s="353"/>
      <c r="P567" s="348"/>
    </row>
    <row r="568" spans="4:16" ht="40.15" customHeight="1" x14ac:dyDescent="0.25">
      <c r="D568" s="348"/>
      <c r="E568" s="439"/>
      <c r="F568" s="444"/>
      <c r="G568" s="350"/>
      <c r="H568" s="351"/>
      <c r="I568" s="351"/>
      <c r="J568" s="352"/>
      <c r="K568" s="352"/>
      <c r="L568" s="348"/>
      <c r="M568" s="348"/>
      <c r="N568" s="348"/>
      <c r="O568" s="353"/>
      <c r="P568" s="348"/>
    </row>
    <row r="569" spans="4:16" ht="40.15" customHeight="1" x14ac:dyDescent="0.25">
      <c r="D569" s="348"/>
      <c r="E569" s="439"/>
      <c r="F569" s="444"/>
      <c r="G569" s="350"/>
      <c r="H569" s="351"/>
      <c r="I569" s="351"/>
      <c r="J569" s="352"/>
      <c r="K569" s="352"/>
      <c r="L569" s="348"/>
      <c r="M569" s="348"/>
      <c r="N569" s="348"/>
      <c r="O569" s="353"/>
      <c r="P569" s="348"/>
    </row>
    <row r="570" spans="4:16" ht="40.15" customHeight="1" x14ac:dyDescent="0.25">
      <c r="D570" s="348"/>
      <c r="E570" s="439"/>
      <c r="F570" s="444"/>
      <c r="G570" s="350"/>
      <c r="H570" s="351"/>
      <c r="I570" s="351"/>
      <c r="J570" s="352"/>
      <c r="K570" s="352"/>
      <c r="L570" s="348"/>
      <c r="M570" s="348"/>
      <c r="N570" s="348"/>
      <c r="O570" s="353"/>
      <c r="P570" s="348"/>
    </row>
    <row r="571" spans="4:16" ht="40.15" customHeight="1" x14ac:dyDescent="0.25">
      <c r="D571" s="348"/>
      <c r="E571" s="439"/>
      <c r="F571" s="444"/>
      <c r="G571" s="350"/>
      <c r="H571" s="351"/>
      <c r="I571" s="351"/>
      <c r="J571" s="352"/>
      <c r="K571" s="352"/>
      <c r="L571" s="348"/>
      <c r="M571" s="348"/>
      <c r="N571" s="348"/>
      <c r="O571" s="353"/>
      <c r="P571" s="348"/>
    </row>
    <row r="572" spans="4:16" ht="40.15" customHeight="1" x14ac:dyDescent="0.25">
      <c r="D572" s="348"/>
      <c r="E572" s="439"/>
      <c r="F572" s="444"/>
      <c r="G572" s="350"/>
      <c r="H572" s="351"/>
      <c r="I572" s="351"/>
      <c r="J572" s="352"/>
      <c r="K572" s="352"/>
      <c r="L572" s="348"/>
      <c r="M572" s="348"/>
      <c r="N572" s="348"/>
      <c r="O572" s="353"/>
      <c r="P572" s="348"/>
    </row>
    <row r="573" spans="4:16" ht="40.15" customHeight="1" x14ac:dyDescent="0.25">
      <c r="D573" s="348"/>
      <c r="E573" s="439"/>
      <c r="F573" s="444"/>
      <c r="G573" s="350"/>
      <c r="H573" s="351"/>
      <c r="I573" s="351"/>
      <c r="J573" s="352"/>
      <c r="K573" s="352"/>
      <c r="L573" s="348"/>
      <c r="M573" s="348"/>
      <c r="N573" s="348"/>
      <c r="O573" s="353"/>
      <c r="P573" s="348"/>
    </row>
    <row r="574" spans="4:16" ht="40.15" customHeight="1" x14ac:dyDescent="0.25">
      <c r="D574" s="348"/>
      <c r="E574" s="439"/>
      <c r="F574" s="444"/>
      <c r="G574" s="350"/>
      <c r="H574" s="351"/>
      <c r="I574" s="351"/>
      <c r="J574" s="352"/>
      <c r="K574" s="352"/>
      <c r="L574" s="348"/>
      <c r="M574" s="348"/>
      <c r="N574" s="348"/>
      <c r="O574" s="353"/>
      <c r="P574" s="348"/>
    </row>
    <row r="575" spans="4:16" ht="40.15" customHeight="1" x14ac:dyDescent="0.25">
      <c r="D575" s="348"/>
      <c r="E575" s="439"/>
      <c r="F575" s="444"/>
      <c r="G575" s="350"/>
      <c r="H575" s="351"/>
      <c r="I575" s="351"/>
      <c r="J575" s="352"/>
      <c r="K575" s="352"/>
      <c r="L575" s="348"/>
      <c r="M575" s="348"/>
      <c r="N575" s="348"/>
      <c r="O575" s="353"/>
      <c r="P575" s="348"/>
    </row>
    <row r="576" spans="4:16" ht="40.15" customHeight="1" x14ac:dyDescent="0.25">
      <c r="D576" s="348"/>
      <c r="E576" s="439"/>
      <c r="F576" s="444"/>
      <c r="G576" s="350"/>
      <c r="H576" s="351"/>
      <c r="I576" s="351"/>
      <c r="J576" s="352"/>
      <c r="K576" s="352"/>
      <c r="L576" s="348"/>
      <c r="M576" s="348"/>
      <c r="N576" s="348"/>
      <c r="O576" s="353"/>
      <c r="P576" s="348"/>
    </row>
    <row r="577" spans="4:16" ht="40.15" customHeight="1" x14ac:dyDescent="0.25">
      <c r="D577" s="348"/>
      <c r="E577" s="439"/>
      <c r="F577" s="444"/>
      <c r="G577" s="350"/>
      <c r="H577" s="351"/>
      <c r="I577" s="351"/>
      <c r="J577" s="352"/>
      <c r="K577" s="352"/>
      <c r="L577" s="348"/>
      <c r="M577" s="348"/>
      <c r="N577" s="348"/>
      <c r="O577" s="353"/>
      <c r="P577" s="348"/>
    </row>
    <row r="578" spans="4:16" ht="40.15" customHeight="1" x14ac:dyDescent="0.25">
      <c r="D578" s="348"/>
      <c r="E578" s="439"/>
      <c r="F578" s="444"/>
      <c r="G578" s="350"/>
      <c r="H578" s="351"/>
      <c r="I578" s="351"/>
      <c r="J578" s="352"/>
      <c r="K578" s="352"/>
      <c r="L578" s="348"/>
      <c r="M578" s="348"/>
      <c r="N578" s="348"/>
      <c r="O578" s="353"/>
      <c r="P578" s="348"/>
    </row>
    <row r="579" spans="4:16" ht="40.15" customHeight="1" x14ac:dyDescent="0.25">
      <c r="D579" s="348"/>
      <c r="E579" s="439"/>
      <c r="F579" s="444"/>
      <c r="G579" s="350"/>
      <c r="H579" s="351"/>
      <c r="I579" s="351"/>
      <c r="J579" s="352"/>
      <c r="K579" s="352"/>
      <c r="L579" s="348"/>
      <c r="M579" s="348"/>
      <c r="N579" s="348"/>
      <c r="O579" s="353"/>
      <c r="P579" s="348"/>
    </row>
    <row r="580" spans="4:16" ht="40.15" customHeight="1" x14ac:dyDescent="0.25">
      <c r="D580" s="326"/>
      <c r="E580" s="439"/>
      <c r="F580" s="156"/>
      <c r="G580" s="328"/>
      <c r="H580" s="324"/>
      <c r="I580" s="324"/>
      <c r="J580" s="329"/>
      <c r="K580" s="329"/>
      <c r="L580" s="326"/>
      <c r="M580" s="326"/>
      <c r="N580" s="326"/>
      <c r="O580" s="330"/>
      <c r="P580" s="326"/>
    </row>
    <row r="581" spans="4:16" x14ac:dyDescent="0.25">
      <c r="F581" s="156"/>
    </row>
    <row r="582" spans="4:16" x14ac:dyDescent="0.25">
      <c r="F582" s="156"/>
    </row>
    <row r="583" spans="4:16" x14ac:dyDescent="0.25">
      <c r="F583" s="156"/>
    </row>
    <row r="584" spans="4:16" x14ac:dyDescent="0.25">
      <c r="F584" s="156"/>
    </row>
    <row r="585" spans="4:16" x14ac:dyDescent="0.25">
      <c r="F585" s="156"/>
    </row>
    <row r="586" spans="4:16" x14ac:dyDescent="0.25">
      <c r="F586" s="156"/>
    </row>
    <row r="587" spans="4:16" x14ac:dyDescent="0.25">
      <c r="F587" s="156"/>
    </row>
    <row r="588" spans="4:16" x14ac:dyDescent="0.25">
      <c r="F588" s="15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row r="597" spans="6:6" x14ac:dyDescent="0.25">
      <c r="F597" s="156"/>
    </row>
  </sheetData>
  <mergeCells count="859">
    <mergeCell ref="AP88:AP91"/>
    <mergeCell ref="AQ88:AQ91"/>
    <mergeCell ref="AX88:AX91"/>
    <mergeCell ref="AY88:AY91"/>
    <mergeCell ref="BF88:BF91"/>
    <mergeCell ref="BG88:BG91"/>
    <mergeCell ref="BN88:BN91"/>
    <mergeCell ref="BO88:BO91"/>
    <mergeCell ref="AD88:AD91"/>
    <mergeCell ref="AE88:AE91"/>
    <mergeCell ref="AF88:AF91"/>
    <mergeCell ref="U88:U91"/>
    <mergeCell ref="V88:V91"/>
    <mergeCell ref="W88:W91"/>
    <mergeCell ref="X88:X91"/>
    <mergeCell ref="Y88:Y91"/>
    <mergeCell ref="Z88:Z91"/>
    <mergeCell ref="AA88:AA91"/>
    <mergeCell ref="AB88:AB91"/>
    <mergeCell ref="AC88:AC91"/>
    <mergeCell ref="L88:L91"/>
    <mergeCell ref="M88:M91"/>
    <mergeCell ref="N88:N91"/>
    <mergeCell ref="O88:O91"/>
    <mergeCell ref="P88:P91"/>
    <mergeCell ref="Q88:Q91"/>
    <mergeCell ref="R88:R91"/>
    <mergeCell ref="S88:S91"/>
    <mergeCell ref="T88:T91"/>
    <mergeCell ref="AP92:AP95"/>
    <mergeCell ref="AQ92:AQ95"/>
    <mergeCell ref="AX92:AX95"/>
    <mergeCell ref="AF92:AF95"/>
    <mergeCell ref="Z92:Z95"/>
    <mergeCell ref="AA92:AA95"/>
    <mergeCell ref="AB92:AB95"/>
    <mergeCell ref="AC92:AC95"/>
    <mergeCell ref="AD92:AD95"/>
    <mergeCell ref="AE92:AE95"/>
    <mergeCell ref="T92:T95"/>
    <mergeCell ref="U92:U95"/>
    <mergeCell ref="V92:V95"/>
    <mergeCell ref="W92:W95"/>
    <mergeCell ref="X92:X95"/>
    <mergeCell ref="Y92:Y95"/>
    <mergeCell ref="C88:C95"/>
    <mergeCell ref="D88:D95"/>
    <mergeCell ref="N92:N95"/>
    <mergeCell ref="O92:O95"/>
    <mergeCell ref="P92:P95"/>
    <mergeCell ref="Q92:Q95"/>
    <mergeCell ref="R92:R95"/>
    <mergeCell ref="S92:S95"/>
    <mergeCell ref="E92:E95"/>
    <mergeCell ref="F92:F95"/>
    <mergeCell ref="G92:G95"/>
    <mergeCell ref="H92:H95"/>
    <mergeCell ref="I92:I95"/>
    <mergeCell ref="J92:J95"/>
    <mergeCell ref="K92:K95"/>
    <mergeCell ref="L92:L95"/>
    <mergeCell ref="M92:M95"/>
    <mergeCell ref="E88:E91"/>
    <mergeCell ref="F88:F91"/>
    <mergeCell ref="G88:G91"/>
    <mergeCell ref="H88:H91"/>
    <mergeCell ref="I88:I91"/>
    <mergeCell ref="J88:J91"/>
    <mergeCell ref="K88:K91"/>
    <mergeCell ref="Q3:Q5"/>
    <mergeCell ref="R3:R5"/>
    <mergeCell ref="AP83:AP86"/>
    <mergeCell ref="AP49:AP52"/>
    <mergeCell ref="AP33:AP36"/>
    <mergeCell ref="AP25:AP28"/>
    <mergeCell ref="AP17:AP20"/>
    <mergeCell ref="AP9:AP12"/>
    <mergeCell ref="AB83:AB86"/>
    <mergeCell ref="AC83:AC86"/>
    <mergeCell ref="AD83:AD86"/>
    <mergeCell ref="O83:O86"/>
    <mergeCell ref="AE83:AE86"/>
    <mergeCell ref="AF83:AF86"/>
    <mergeCell ref="V83:V86"/>
    <mergeCell ref="W83:W86"/>
    <mergeCell ref="X83:X86"/>
    <mergeCell ref="Y83:Y86"/>
    <mergeCell ref="AQ83:AQ86"/>
    <mergeCell ref="AX83:AX86"/>
    <mergeCell ref="AY83:AY86"/>
    <mergeCell ref="BF83:BF86"/>
    <mergeCell ref="BG83:BG86"/>
    <mergeCell ref="BN83:BN86"/>
    <mergeCell ref="AP58:AP61"/>
    <mergeCell ref="AQ58:AQ61"/>
    <mergeCell ref="AX58:AX61"/>
    <mergeCell ref="AY58:AY61"/>
    <mergeCell ref="BF58:BF61"/>
    <mergeCell ref="BG58:BG61"/>
    <mergeCell ref="BN58:BN61"/>
    <mergeCell ref="BO75:BO78"/>
    <mergeCell ref="AP79:AP82"/>
    <mergeCell ref="AQ79:AQ82"/>
    <mergeCell ref="AX79:AX82"/>
    <mergeCell ref="AY79:AY82"/>
    <mergeCell ref="BF79:BF82"/>
    <mergeCell ref="BG79:BG82"/>
    <mergeCell ref="BN79:BN82"/>
    <mergeCell ref="BO79:BO82"/>
    <mergeCell ref="AX75:AX78"/>
    <mergeCell ref="AY75:AY78"/>
    <mergeCell ref="BF75:BF78"/>
    <mergeCell ref="BG75:BG78"/>
    <mergeCell ref="BN75:BN78"/>
    <mergeCell ref="BF92:BF95"/>
    <mergeCell ref="BG92:BG95"/>
    <mergeCell ref="BN92:BN95"/>
    <mergeCell ref="BO92:BO95"/>
    <mergeCell ref="AY92:AY95"/>
    <mergeCell ref="AP67:AP70"/>
    <mergeCell ref="AQ67:AQ70"/>
    <mergeCell ref="AX67:AX70"/>
    <mergeCell ref="AY67:AY70"/>
    <mergeCell ref="BF67:BF70"/>
    <mergeCell ref="BG67:BG70"/>
    <mergeCell ref="BN67:BN70"/>
    <mergeCell ref="BO67:BO70"/>
    <mergeCell ref="AP71:AP74"/>
    <mergeCell ref="AQ71:AQ74"/>
    <mergeCell ref="AX71:AX74"/>
    <mergeCell ref="AY71:AY74"/>
    <mergeCell ref="BF71:BF74"/>
    <mergeCell ref="BG71:BG74"/>
    <mergeCell ref="BN71:BN74"/>
    <mergeCell ref="BO71:BO74"/>
    <mergeCell ref="BO83:BO86"/>
    <mergeCell ref="AP75:AP78"/>
    <mergeCell ref="AQ75:AQ78"/>
    <mergeCell ref="BO58:BO61"/>
    <mergeCell ref="AP62:AP65"/>
    <mergeCell ref="AQ62:AQ65"/>
    <mergeCell ref="AX62:AX65"/>
    <mergeCell ref="AY62:AY65"/>
    <mergeCell ref="BF62:BF65"/>
    <mergeCell ref="BG62:BG65"/>
    <mergeCell ref="BN62:BN65"/>
    <mergeCell ref="BO62:BO65"/>
    <mergeCell ref="BO49:BO52"/>
    <mergeCell ref="AP54:AP57"/>
    <mergeCell ref="AQ54:AQ57"/>
    <mergeCell ref="AX54:AX57"/>
    <mergeCell ref="AY54:AY57"/>
    <mergeCell ref="BF54:BF57"/>
    <mergeCell ref="BG54:BG57"/>
    <mergeCell ref="BN54:BN57"/>
    <mergeCell ref="BO54:BO57"/>
    <mergeCell ref="AQ49:AQ52"/>
    <mergeCell ref="AX49:AX52"/>
    <mergeCell ref="AY49:AY52"/>
    <mergeCell ref="BF49:BF52"/>
    <mergeCell ref="BG49:BG52"/>
    <mergeCell ref="BN49:BN52"/>
    <mergeCell ref="BO41:BO44"/>
    <mergeCell ref="AP45:AP48"/>
    <mergeCell ref="AQ45:AQ48"/>
    <mergeCell ref="AX45:AX48"/>
    <mergeCell ref="AY45:AY48"/>
    <mergeCell ref="BF45:BF48"/>
    <mergeCell ref="BG45:BG48"/>
    <mergeCell ref="BN45:BN48"/>
    <mergeCell ref="BO45:BO48"/>
    <mergeCell ref="AP41:AP44"/>
    <mergeCell ref="AQ41:AQ44"/>
    <mergeCell ref="AX41:AX44"/>
    <mergeCell ref="AY41:AY44"/>
    <mergeCell ref="BF41:BF44"/>
    <mergeCell ref="BG41:BG44"/>
    <mergeCell ref="BN41:BN44"/>
    <mergeCell ref="AQ33:AQ36"/>
    <mergeCell ref="AX33:AX36"/>
    <mergeCell ref="AY33:AY36"/>
    <mergeCell ref="BF33:BF36"/>
    <mergeCell ref="BG33:BG36"/>
    <mergeCell ref="BN33:BN36"/>
    <mergeCell ref="BO33:BO36"/>
    <mergeCell ref="AP37:AP40"/>
    <mergeCell ref="AQ37:AQ40"/>
    <mergeCell ref="AX37:AX40"/>
    <mergeCell ref="AY37:AY40"/>
    <mergeCell ref="BF37:BF40"/>
    <mergeCell ref="BG37:BG40"/>
    <mergeCell ref="BN37:BN40"/>
    <mergeCell ref="BO37:BO40"/>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Z83:Z86"/>
    <mergeCell ref="AA83:AA86"/>
    <mergeCell ref="P83:P86"/>
    <mergeCell ref="Q83:Q86"/>
    <mergeCell ref="R83:R86"/>
    <mergeCell ref="S83:S86"/>
    <mergeCell ref="T83:T86"/>
    <mergeCell ref="U83:U86"/>
    <mergeCell ref="J83:J86"/>
    <mergeCell ref="K83:K86"/>
    <mergeCell ref="L83:L86"/>
    <mergeCell ref="M83:M86"/>
    <mergeCell ref="N83:N86"/>
    <mergeCell ref="AD79:AD82"/>
    <mergeCell ref="AE79:AE82"/>
    <mergeCell ref="AF79:AF82"/>
    <mergeCell ref="C83:C86"/>
    <mergeCell ref="D83:D86"/>
    <mergeCell ref="E83:E86"/>
    <mergeCell ref="F83:F86"/>
    <mergeCell ref="G83:G86"/>
    <mergeCell ref="H83:H86"/>
    <mergeCell ref="I83:I86"/>
    <mergeCell ref="X79:X82"/>
    <mergeCell ref="Y79:Y82"/>
    <mergeCell ref="Z79:Z82"/>
    <mergeCell ref="AA79:AA82"/>
    <mergeCell ref="AB79:AB82"/>
    <mergeCell ref="AC79:AC82"/>
    <mergeCell ref="R79:R82"/>
    <mergeCell ref="S79:S82"/>
    <mergeCell ref="T79:T82"/>
    <mergeCell ref="U79:U82"/>
    <mergeCell ref="V79:V82"/>
    <mergeCell ref="W79:W82"/>
    <mergeCell ref="L79:L82"/>
    <mergeCell ref="M79:M82"/>
    <mergeCell ref="N79:N82"/>
    <mergeCell ref="O79:O82"/>
    <mergeCell ref="P79:P82"/>
    <mergeCell ref="Q79:Q82"/>
    <mergeCell ref="AF75:AF78"/>
    <mergeCell ref="C79:C82"/>
    <mergeCell ref="D79:D82"/>
    <mergeCell ref="E79:E82"/>
    <mergeCell ref="F79:F82"/>
    <mergeCell ref="G79:G82"/>
    <mergeCell ref="H79:H82"/>
    <mergeCell ref="I79:I82"/>
    <mergeCell ref="J79:J82"/>
    <mergeCell ref="K79:K82"/>
    <mergeCell ref="Z75:Z78"/>
    <mergeCell ref="AA75:AA78"/>
    <mergeCell ref="AB75:AB78"/>
    <mergeCell ref="AC75:AC78"/>
    <mergeCell ref="AD75:AD78"/>
    <mergeCell ref="AE75:AE78"/>
    <mergeCell ref="T75:T78"/>
    <mergeCell ref="U75:U78"/>
    <mergeCell ref="V75:V78"/>
    <mergeCell ref="W75:W78"/>
    <mergeCell ref="X75:X78"/>
    <mergeCell ref="Y75:Y78"/>
    <mergeCell ref="N75:N78"/>
    <mergeCell ref="O75:O78"/>
    <mergeCell ref="P75:P78"/>
    <mergeCell ref="Q75:Q78"/>
    <mergeCell ref="R75:R78"/>
    <mergeCell ref="S75:S78"/>
    <mergeCell ref="H75:H78"/>
    <mergeCell ref="I75:I78"/>
    <mergeCell ref="J75:J78"/>
    <mergeCell ref="K75:K78"/>
    <mergeCell ref="L75:L78"/>
    <mergeCell ref="M75:M78"/>
    <mergeCell ref="AB71:AB74"/>
    <mergeCell ref="AC71:AC74"/>
    <mergeCell ref="AD71:AD74"/>
    <mergeCell ref="AE71:AE74"/>
    <mergeCell ref="AF71:AF74"/>
    <mergeCell ref="C75:C78"/>
    <mergeCell ref="D75:D78"/>
    <mergeCell ref="E75:E78"/>
    <mergeCell ref="F75:F78"/>
    <mergeCell ref="G75:G78"/>
    <mergeCell ref="V71:V74"/>
    <mergeCell ref="W71:W74"/>
    <mergeCell ref="X71:X74"/>
    <mergeCell ref="Y71:Y74"/>
    <mergeCell ref="Z71:Z74"/>
    <mergeCell ref="AA71:AA74"/>
    <mergeCell ref="P71:P74"/>
    <mergeCell ref="Q71:Q74"/>
    <mergeCell ref="R71:R74"/>
    <mergeCell ref="S71:S74"/>
    <mergeCell ref="T71:T74"/>
    <mergeCell ref="U71:U74"/>
    <mergeCell ref="J71:J74"/>
    <mergeCell ref="K71:K74"/>
    <mergeCell ref="L71:L74"/>
    <mergeCell ref="M71:M74"/>
    <mergeCell ref="N71:N74"/>
    <mergeCell ref="O71:O74"/>
    <mergeCell ref="AD67:AD70"/>
    <mergeCell ref="AE67:AE70"/>
    <mergeCell ref="AF67:AF70"/>
    <mergeCell ref="C71:C74"/>
    <mergeCell ref="D71:D74"/>
    <mergeCell ref="E71:E74"/>
    <mergeCell ref="F71:F74"/>
    <mergeCell ref="G71:G74"/>
    <mergeCell ref="H71:H74"/>
    <mergeCell ref="I71:I74"/>
    <mergeCell ref="X67:X70"/>
    <mergeCell ref="Y67:Y70"/>
    <mergeCell ref="Z67:Z70"/>
    <mergeCell ref="AA67:AA70"/>
    <mergeCell ref="AB67:AB70"/>
    <mergeCell ref="AC67:AC70"/>
    <mergeCell ref="R67:R70"/>
    <mergeCell ref="S67:S70"/>
    <mergeCell ref="T67:T70"/>
    <mergeCell ref="U67:U70"/>
    <mergeCell ref="V67:V70"/>
    <mergeCell ref="W67:W70"/>
    <mergeCell ref="L67:L70"/>
    <mergeCell ref="M67:M70"/>
    <mergeCell ref="N67:N70"/>
    <mergeCell ref="O67:O70"/>
    <mergeCell ref="P67:P70"/>
    <mergeCell ref="Q67:Q70"/>
    <mergeCell ref="AF62:AF65"/>
    <mergeCell ref="Z62:Z65"/>
    <mergeCell ref="AA62:AA65"/>
    <mergeCell ref="AB62:AB65"/>
    <mergeCell ref="AC62:AC65"/>
    <mergeCell ref="AD62:AD65"/>
    <mergeCell ref="AE62:AE65"/>
    <mergeCell ref="T62:T65"/>
    <mergeCell ref="U62:U65"/>
    <mergeCell ref="V62:V65"/>
    <mergeCell ref="W62:W65"/>
    <mergeCell ref="X62:X65"/>
    <mergeCell ref="Y62:Y65"/>
    <mergeCell ref="N62:N65"/>
    <mergeCell ref="O62:O65"/>
    <mergeCell ref="P62:P65"/>
    <mergeCell ref="C67:C70"/>
    <mergeCell ref="D67:D70"/>
    <mergeCell ref="E67:E70"/>
    <mergeCell ref="F67:F70"/>
    <mergeCell ref="G67:G70"/>
    <mergeCell ref="H67:H70"/>
    <mergeCell ref="I67:I70"/>
    <mergeCell ref="J67:J70"/>
    <mergeCell ref="K67:K70"/>
    <mergeCell ref="Q62:Q65"/>
    <mergeCell ref="R62:R65"/>
    <mergeCell ref="S62:S65"/>
    <mergeCell ref="H62:H65"/>
    <mergeCell ref="I62:I65"/>
    <mergeCell ref="J62:J65"/>
    <mergeCell ref="K62:K65"/>
    <mergeCell ref="L62:L65"/>
    <mergeCell ref="M62:M65"/>
    <mergeCell ref="AB58:AB61"/>
    <mergeCell ref="AC58:AC61"/>
    <mergeCell ref="AD58:AD61"/>
    <mergeCell ref="AE58:AE61"/>
    <mergeCell ref="AF58:AF61"/>
    <mergeCell ref="C62:C65"/>
    <mergeCell ref="D62:D65"/>
    <mergeCell ref="E62:E65"/>
    <mergeCell ref="F62:F65"/>
    <mergeCell ref="G62:G65"/>
    <mergeCell ref="V58:V61"/>
    <mergeCell ref="W58:W61"/>
    <mergeCell ref="X58:X61"/>
    <mergeCell ref="Y58:Y61"/>
    <mergeCell ref="Z58:Z61"/>
    <mergeCell ref="AA58:AA61"/>
    <mergeCell ref="P58:P61"/>
    <mergeCell ref="Q58:Q61"/>
    <mergeCell ref="R58:R61"/>
    <mergeCell ref="S58:S61"/>
    <mergeCell ref="T58:T61"/>
    <mergeCell ref="U58:U61"/>
    <mergeCell ref="J58:J61"/>
    <mergeCell ref="K58:K61"/>
    <mergeCell ref="L58:L61"/>
    <mergeCell ref="M58:M61"/>
    <mergeCell ref="N58:N61"/>
    <mergeCell ref="O58:O61"/>
    <mergeCell ref="AD54:AD57"/>
    <mergeCell ref="AE54:AE57"/>
    <mergeCell ref="AF54:AF57"/>
    <mergeCell ref="C58:C61"/>
    <mergeCell ref="D58:D61"/>
    <mergeCell ref="E58:E61"/>
    <mergeCell ref="F58:F61"/>
    <mergeCell ref="G58:G61"/>
    <mergeCell ref="H58:H61"/>
    <mergeCell ref="I58:I61"/>
    <mergeCell ref="X54:X57"/>
    <mergeCell ref="Y54:Y57"/>
    <mergeCell ref="Z54:Z57"/>
    <mergeCell ref="AA54:AA57"/>
    <mergeCell ref="AB54:AB57"/>
    <mergeCell ref="AC54:AC57"/>
    <mergeCell ref="R54:R57"/>
    <mergeCell ref="S54:S57"/>
    <mergeCell ref="T54:T57"/>
    <mergeCell ref="U54:U57"/>
    <mergeCell ref="V54:V57"/>
    <mergeCell ref="W54:W57"/>
    <mergeCell ref="L54:L57"/>
    <mergeCell ref="M54:M57"/>
    <mergeCell ref="N54:N57"/>
    <mergeCell ref="O54:O57"/>
    <mergeCell ref="P54:P57"/>
    <mergeCell ref="Q54:Q57"/>
    <mergeCell ref="AF49:AF52"/>
    <mergeCell ref="Z49:Z52"/>
    <mergeCell ref="AA49:AA52"/>
    <mergeCell ref="AB49:AB52"/>
    <mergeCell ref="AC49:AC52"/>
    <mergeCell ref="AD49:AD52"/>
    <mergeCell ref="AE49:AE52"/>
    <mergeCell ref="T49:T52"/>
    <mergeCell ref="U49:U52"/>
    <mergeCell ref="V49:V52"/>
    <mergeCell ref="W49:W52"/>
    <mergeCell ref="X49:X52"/>
    <mergeCell ref="Y49:Y52"/>
    <mergeCell ref="N49:N52"/>
    <mergeCell ref="O49:O52"/>
    <mergeCell ref="P49:P52"/>
    <mergeCell ref="C54:C57"/>
    <mergeCell ref="D54:D57"/>
    <mergeCell ref="E54:E57"/>
    <mergeCell ref="F54:F57"/>
    <mergeCell ref="G54:G57"/>
    <mergeCell ref="H54:H57"/>
    <mergeCell ref="I54:I57"/>
    <mergeCell ref="J54:J57"/>
    <mergeCell ref="K54:K57"/>
    <mergeCell ref="Q49:Q52"/>
    <mergeCell ref="R49:R52"/>
    <mergeCell ref="S49:S52"/>
    <mergeCell ref="H49:H52"/>
    <mergeCell ref="I49:I52"/>
    <mergeCell ref="J49:J52"/>
    <mergeCell ref="K49:K52"/>
    <mergeCell ref="L49:L52"/>
    <mergeCell ref="M49:M52"/>
    <mergeCell ref="AB45:AB48"/>
    <mergeCell ref="AC45:AC48"/>
    <mergeCell ref="AD45:AD48"/>
    <mergeCell ref="AE45:AE48"/>
    <mergeCell ref="AF45:AF48"/>
    <mergeCell ref="C49:C52"/>
    <mergeCell ref="D49:D52"/>
    <mergeCell ref="E49:E52"/>
    <mergeCell ref="F49:F52"/>
    <mergeCell ref="G49:G52"/>
    <mergeCell ref="V45:V48"/>
    <mergeCell ref="W45:W48"/>
    <mergeCell ref="X45:X48"/>
    <mergeCell ref="Y45:Y48"/>
    <mergeCell ref="Z45:Z48"/>
    <mergeCell ref="AA45:AA48"/>
    <mergeCell ref="P45:P48"/>
    <mergeCell ref="Q45:Q48"/>
    <mergeCell ref="R45:R48"/>
    <mergeCell ref="S45:S48"/>
    <mergeCell ref="T45:T48"/>
    <mergeCell ref="U45:U48"/>
    <mergeCell ref="J45:J48"/>
    <mergeCell ref="K45:K48"/>
    <mergeCell ref="L45:L48"/>
    <mergeCell ref="M45:M48"/>
    <mergeCell ref="N45:N48"/>
    <mergeCell ref="O45:O48"/>
    <mergeCell ref="AD41:AD44"/>
    <mergeCell ref="AE41:AE44"/>
    <mergeCell ref="AF41:AF44"/>
    <mergeCell ref="C45:C48"/>
    <mergeCell ref="D45:D48"/>
    <mergeCell ref="E45:E48"/>
    <mergeCell ref="F45:F48"/>
    <mergeCell ref="G45:G48"/>
    <mergeCell ref="H45:H48"/>
    <mergeCell ref="I45:I48"/>
    <mergeCell ref="X41:X44"/>
    <mergeCell ref="Y41:Y44"/>
    <mergeCell ref="Z41:Z44"/>
    <mergeCell ref="AA41:AA44"/>
    <mergeCell ref="AB41:AB44"/>
    <mergeCell ref="AC41:AC44"/>
    <mergeCell ref="R41:R44"/>
    <mergeCell ref="S41:S44"/>
    <mergeCell ref="T41:T44"/>
    <mergeCell ref="U41:U44"/>
    <mergeCell ref="V41:V44"/>
    <mergeCell ref="W41:W44"/>
    <mergeCell ref="L41:L44"/>
    <mergeCell ref="M41:M44"/>
    <mergeCell ref="N41:N44"/>
    <mergeCell ref="O41:O44"/>
    <mergeCell ref="P41:P44"/>
    <mergeCell ref="Q41:Q44"/>
    <mergeCell ref="AF37:AF40"/>
    <mergeCell ref="Z37:Z40"/>
    <mergeCell ref="AA37:AA40"/>
    <mergeCell ref="AB37:AB40"/>
    <mergeCell ref="AC37:AC40"/>
    <mergeCell ref="AD37:AD40"/>
    <mergeCell ref="AE37:AE40"/>
    <mergeCell ref="T37:T40"/>
    <mergeCell ref="U37:U40"/>
    <mergeCell ref="V37:V40"/>
    <mergeCell ref="W37:W40"/>
    <mergeCell ref="X37:X40"/>
    <mergeCell ref="Y37:Y40"/>
    <mergeCell ref="N37:N40"/>
    <mergeCell ref="O37:O40"/>
    <mergeCell ref="P37:P40"/>
    <mergeCell ref="C41:C44"/>
    <mergeCell ref="D41:D44"/>
    <mergeCell ref="E41:E44"/>
    <mergeCell ref="F41:F44"/>
    <mergeCell ref="G41:G44"/>
    <mergeCell ref="H41:H44"/>
    <mergeCell ref="I41:I44"/>
    <mergeCell ref="J41:J44"/>
    <mergeCell ref="K41:K44"/>
    <mergeCell ref="Q37:Q40"/>
    <mergeCell ref="R37:R40"/>
    <mergeCell ref="S37:S40"/>
    <mergeCell ref="H37:H40"/>
    <mergeCell ref="I37:I40"/>
    <mergeCell ref="J37:J40"/>
    <mergeCell ref="K37:K40"/>
    <mergeCell ref="L37:L40"/>
    <mergeCell ref="M37:M40"/>
    <mergeCell ref="AB33:AB36"/>
    <mergeCell ref="AC33:AC36"/>
    <mergeCell ref="AD33:AD36"/>
    <mergeCell ref="AE33:AE36"/>
    <mergeCell ref="AF33:AF36"/>
    <mergeCell ref="C37:C40"/>
    <mergeCell ref="D37:D40"/>
    <mergeCell ref="E37:E40"/>
    <mergeCell ref="F37:F40"/>
    <mergeCell ref="G37:G40"/>
    <mergeCell ref="V33:V36"/>
    <mergeCell ref="W33:W36"/>
    <mergeCell ref="X33:X36"/>
    <mergeCell ref="Y33:Y36"/>
    <mergeCell ref="Z33:Z36"/>
    <mergeCell ref="AA33:AA36"/>
    <mergeCell ref="P33:P36"/>
    <mergeCell ref="Q33:Q36"/>
    <mergeCell ref="R33:R36"/>
    <mergeCell ref="S33:S36"/>
    <mergeCell ref="T33:T36"/>
    <mergeCell ref="U33:U36"/>
    <mergeCell ref="J33:J36"/>
    <mergeCell ref="K33:K36"/>
    <mergeCell ref="L33:L36"/>
    <mergeCell ref="M33:M36"/>
    <mergeCell ref="N33:N36"/>
    <mergeCell ref="O33:O36"/>
    <mergeCell ref="AD29:AD32"/>
    <mergeCell ref="AE29:AE32"/>
    <mergeCell ref="AF29:AF32"/>
    <mergeCell ref="C33:C36"/>
    <mergeCell ref="D33:D36"/>
    <mergeCell ref="E33:E36"/>
    <mergeCell ref="F33:F36"/>
    <mergeCell ref="G33:G36"/>
    <mergeCell ref="H33:H36"/>
    <mergeCell ref="I33:I36"/>
    <mergeCell ref="X29:X32"/>
    <mergeCell ref="Y29:Y32"/>
    <mergeCell ref="Z29:Z32"/>
    <mergeCell ref="AA29:AA32"/>
    <mergeCell ref="AB29:AB32"/>
    <mergeCell ref="AC29:AC32"/>
    <mergeCell ref="R29:R32"/>
    <mergeCell ref="S29:S32"/>
    <mergeCell ref="T29:T32"/>
    <mergeCell ref="U29:U32"/>
    <mergeCell ref="V29:V32"/>
    <mergeCell ref="W29:W32"/>
    <mergeCell ref="L29:L32"/>
    <mergeCell ref="M29:M32"/>
    <mergeCell ref="N29:N32"/>
    <mergeCell ref="O29:O32"/>
    <mergeCell ref="P29:P32"/>
    <mergeCell ref="Q29:Q32"/>
    <mergeCell ref="AF25:AF28"/>
    <mergeCell ref="Z25:Z28"/>
    <mergeCell ref="AA25:AA28"/>
    <mergeCell ref="AB25:AB28"/>
    <mergeCell ref="AC25:AC28"/>
    <mergeCell ref="AD25:AD28"/>
    <mergeCell ref="AE25:AE28"/>
    <mergeCell ref="T25:T28"/>
    <mergeCell ref="U25:U28"/>
    <mergeCell ref="V25:V28"/>
    <mergeCell ref="W25:W28"/>
    <mergeCell ref="X25:X28"/>
    <mergeCell ref="Y25:Y28"/>
    <mergeCell ref="N25:N28"/>
    <mergeCell ref="O25:O28"/>
    <mergeCell ref="P25:P28"/>
    <mergeCell ref="C29:C32"/>
    <mergeCell ref="D29:D32"/>
    <mergeCell ref="E29:E32"/>
    <mergeCell ref="F29:F32"/>
    <mergeCell ref="G29:G32"/>
    <mergeCell ref="H29:H32"/>
    <mergeCell ref="I29:I32"/>
    <mergeCell ref="J29:J32"/>
    <mergeCell ref="K29:K32"/>
    <mergeCell ref="Q25:Q28"/>
    <mergeCell ref="R25:R28"/>
    <mergeCell ref="S25:S28"/>
    <mergeCell ref="H25:H28"/>
    <mergeCell ref="I25:I28"/>
    <mergeCell ref="J25:J28"/>
    <mergeCell ref="K25:K28"/>
    <mergeCell ref="L25:L28"/>
    <mergeCell ref="M25:M28"/>
    <mergeCell ref="AB21:AB24"/>
    <mergeCell ref="AC21:AC24"/>
    <mergeCell ref="AD21:AD24"/>
    <mergeCell ref="AE21:AE24"/>
    <mergeCell ref="AF21:AF24"/>
    <mergeCell ref="C25:C28"/>
    <mergeCell ref="D25:D28"/>
    <mergeCell ref="E25:E28"/>
    <mergeCell ref="F25:F28"/>
    <mergeCell ref="G25:G28"/>
    <mergeCell ref="V21:V24"/>
    <mergeCell ref="W21:W24"/>
    <mergeCell ref="X21:X24"/>
    <mergeCell ref="Y21:Y24"/>
    <mergeCell ref="Z21:Z24"/>
    <mergeCell ref="AA21:AA24"/>
    <mergeCell ref="P21:P24"/>
    <mergeCell ref="Q21:Q24"/>
    <mergeCell ref="R21:R24"/>
    <mergeCell ref="S21:S24"/>
    <mergeCell ref="T21:T24"/>
    <mergeCell ref="U21:U24"/>
    <mergeCell ref="J21:J24"/>
    <mergeCell ref="K21:K24"/>
    <mergeCell ref="L21:L24"/>
    <mergeCell ref="M21:M24"/>
    <mergeCell ref="N21:N24"/>
    <mergeCell ref="O21:O24"/>
    <mergeCell ref="AD17:AD20"/>
    <mergeCell ref="AE17:AE20"/>
    <mergeCell ref="AF17:AF20"/>
    <mergeCell ref="C21:C24"/>
    <mergeCell ref="D21:D24"/>
    <mergeCell ref="E21:E24"/>
    <mergeCell ref="F21:F24"/>
    <mergeCell ref="G21:G24"/>
    <mergeCell ref="H21:H24"/>
    <mergeCell ref="I21:I24"/>
    <mergeCell ref="X17:X20"/>
    <mergeCell ref="Y17:Y20"/>
    <mergeCell ref="Z17:Z20"/>
    <mergeCell ref="AA17:AA20"/>
    <mergeCell ref="AB17:AB20"/>
    <mergeCell ref="AC17:AC20"/>
    <mergeCell ref="R17:R20"/>
    <mergeCell ref="S17:S20"/>
    <mergeCell ref="T17:T20"/>
    <mergeCell ref="U17:U20"/>
    <mergeCell ref="V17:V20"/>
    <mergeCell ref="W17:W20"/>
    <mergeCell ref="L17:L20"/>
    <mergeCell ref="M17:M20"/>
    <mergeCell ref="N17:N20"/>
    <mergeCell ref="O17:O20"/>
    <mergeCell ref="P17:P20"/>
    <mergeCell ref="Q17:Q20"/>
    <mergeCell ref="AF13:AF16"/>
    <mergeCell ref="Z13:Z16"/>
    <mergeCell ref="AA13:AA16"/>
    <mergeCell ref="AB13:AB16"/>
    <mergeCell ref="AC13:AC16"/>
    <mergeCell ref="AD13:AD16"/>
    <mergeCell ref="AE13:AE16"/>
    <mergeCell ref="T13:T16"/>
    <mergeCell ref="U13:U16"/>
    <mergeCell ref="V13:V16"/>
    <mergeCell ref="W13:W16"/>
    <mergeCell ref="X13:X16"/>
    <mergeCell ref="Y13:Y16"/>
    <mergeCell ref="N13:N16"/>
    <mergeCell ref="O13:O16"/>
    <mergeCell ref="P13:P16"/>
    <mergeCell ref="C17:C20"/>
    <mergeCell ref="D17:D20"/>
    <mergeCell ref="E17:E20"/>
    <mergeCell ref="F17:F20"/>
    <mergeCell ref="G17:G20"/>
    <mergeCell ref="H17:H20"/>
    <mergeCell ref="I17:I20"/>
    <mergeCell ref="J17:J20"/>
    <mergeCell ref="K17:K20"/>
    <mergeCell ref="Q13:Q16"/>
    <mergeCell ref="R13:R16"/>
    <mergeCell ref="S13:S16"/>
    <mergeCell ref="H13:H16"/>
    <mergeCell ref="I13:I16"/>
    <mergeCell ref="J13:J16"/>
    <mergeCell ref="K13:K16"/>
    <mergeCell ref="L13:L16"/>
    <mergeCell ref="M13:M16"/>
    <mergeCell ref="AB9:AB12"/>
    <mergeCell ref="AC9:AC12"/>
    <mergeCell ref="AD9:AD12"/>
    <mergeCell ref="AE9:AE12"/>
    <mergeCell ref="AF9:AF12"/>
    <mergeCell ref="C13:C16"/>
    <mergeCell ref="D13:D16"/>
    <mergeCell ref="E13:E16"/>
    <mergeCell ref="F13:F16"/>
    <mergeCell ref="G13:G16"/>
    <mergeCell ref="V9:V12"/>
    <mergeCell ref="W9:W12"/>
    <mergeCell ref="X9:X12"/>
    <mergeCell ref="Y9:Y12"/>
    <mergeCell ref="Z9:Z12"/>
    <mergeCell ref="AA9:AA12"/>
    <mergeCell ref="P9:P12"/>
    <mergeCell ref="Q9:Q12"/>
    <mergeCell ref="R9:R12"/>
    <mergeCell ref="S9:S12"/>
    <mergeCell ref="T9:T12"/>
    <mergeCell ref="U9:U12"/>
    <mergeCell ref="J9:J12"/>
    <mergeCell ref="K9:K12"/>
    <mergeCell ref="L9:L12"/>
    <mergeCell ref="M9:M12"/>
    <mergeCell ref="N9:N12"/>
    <mergeCell ref="O9:O12"/>
    <mergeCell ref="BP4:BS4"/>
    <mergeCell ref="BT4:BT5"/>
    <mergeCell ref="BU4:BU5"/>
    <mergeCell ref="C9:C12"/>
    <mergeCell ref="D9:D12"/>
    <mergeCell ref="E9:E12"/>
    <mergeCell ref="F9:F12"/>
    <mergeCell ref="G9:G12"/>
    <mergeCell ref="H9:H12"/>
    <mergeCell ref="I9:I12"/>
    <mergeCell ref="BG4:BG5"/>
    <mergeCell ref="BH4:BK4"/>
    <mergeCell ref="BL4:BL5"/>
    <mergeCell ref="BM4:BM5"/>
    <mergeCell ref="BN4:BN5"/>
    <mergeCell ref="BO4:BO5"/>
    <mergeCell ref="AX4:AX5"/>
    <mergeCell ref="AY4:AY5"/>
    <mergeCell ref="AZ4:BC4"/>
    <mergeCell ref="BD4:BD5"/>
    <mergeCell ref="AV4:AV5"/>
    <mergeCell ref="AW4:AW5"/>
    <mergeCell ref="N3:O3"/>
    <mergeCell ref="T3:X3"/>
    <mergeCell ref="Y3:AF3"/>
    <mergeCell ref="AG3:AG5"/>
    <mergeCell ref="N4:N5"/>
    <mergeCell ref="BE4:BE5"/>
    <mergeCell ref="BF4:BF5"/>
    <mergeCell ref="Y4:Y5"/>
    <mergeCell ref="Z4:Z5"/>
    <mergeCell ref="AA4:AD4"/>
    <mergeCell ref="AE4:AE5"/>
    <mergeCell ref="AF4:AF5"/>
    <mergeCell ref="AP4:AP5"/>
    <mergeCell ref="T4:T5"/>
    <mergeCell ref="U4:U5"/>
    <mergeCell ref="V4:V5"/>
    <mergeCell ref="W4:W5"/>
    <mergeCell ref="X4:X5"/>
    <mergeCell ref="AH3:AH5"/>
    <mergeCell ref="AI3:AI5"/>
    <mergeCell ref="BF3:BM3"/>
    <mergeCell ref="P3:P5"/>
    <mergeCell ref="O4:O5"/>
    <mergeCell ref="B3:D3"/>
    <mergeCell ref="E3:E5"/>
    <mergeCell ref="F3:I3"/>
    <mergeCell ref="J3:K3"/>
    <mergeCell ref="L3:M3"/>
    <mergeCell ref="M4:M5"/>
    <mergeCell ref="BN3:BU3"/>
    <mergeCell ref="C4:D4"/>
    <mergeCell ref="F4:F5"/>
    <mergeCell ref="G4:G5"/>
    <mergeCell ref="H4:H5"/>
    <mergeCell ref="I4:I5"/>
    <mergeCell ref="J4:J5"/>
    <mergeCell ref="K4:K5"/>
    <mergeCell ref="L4:L5"/>
    <mergeCell ref="AJ3:AJ5"/>
    <mergeCell ref="AK3:AK5"/>
    <mergeCell ref="AL3:AM3"/>
    <mergeCell ref="AN3:AO3"/>
    <mergeCell ref="AP3:AW3"/>
    <mergeCell ref="AX3:BE3"/>
    <mergeCell ref="AQ4:AQ5"/>
    <mergeCell ref="AR4:AU4"/>
  </mergeCells>
  <conditionalFormatting sqref="S9 S13 S17 S21 S25 S29 S33 S37 S41 S45 S49">
    <cfRule type="expression" dxfId="298" priority="29">
      <formula>T9=U9+V9+W9+X9</formula>
    </cfRule>
    <cfRule type="expression" dxfId="297" priority="30">
      <formula>T9&lt;&gt;U9+V9+W9+X9</formula>
    </cfRule>
  </conditionalFormatting>
  <conditionalFormatting sqref="S54 S58 S62">
    <cfRule type="expression" dxfId="296" priority="27">
      <formula>T54=U54+V54+W54+X54</formula>
    </cfRule>
    <cfRule type="expression" dxfId="295" priority="28">
      <formula>T54&lt;&gt;U54+V54+W54+X54</formula>
    </cfRule>
  </conditionalFormatting>
  <conditionalFormatting sqref="S67 S71 S75 S79 S83">
    <cfRule type="expression" dxfId="294" priority="25">
      <formula>T67=U67+V67+W67+X67</formula>
    </cfRule>
    <cfRule type="expression" dxfId="293" priority="26">
      <formula>T67&lt;&gt;U67+V67+W67+X67</formula>
    </cfRule>
  </conditionalFormatting>
  <conditionalFormatting sqref="S88 S92">
    <cfRule type="expression" dxfId="292" priority="4">
      <formula>T88=U88+V88+W88+X88</formula>
    </cfRule>
    <cfRule type="expression" dxfId="291" priority="5">
      <formula>T88&lt;&gt;U88+V88+W88+X88</formula>
    </cfRule>
  </conditionalFormatting>
  <conditionalFormatting sqref="Y7:Y9">
    <cfRule type="expression" dxfId="290" priority="1">
      <formula>Y7&lt;&gt;Z7</formula>
    </cfRule>
  </conditionalFormatting>
  <conditionalFormatting sqref="Y13 Y17 Y21 Y25 Y29 Y33 Y37 Y41 Y45 Y49">
    <cfRule type="expression" dxfId="289" priority="8">
      <formula>Y13&lt;&gt;Z13</formula>
    </cfRule>
  </conditionalFormatting>
  <conditionalFormatting sqref="Y53:Y54 Y58 Y62">
    <cfRule type="expression" dxfId="288" priority="7">
      <formula>Y53&lt;&gt;Z53</formula>
    </cfRule>
  </conditionalFormatting>
  <conditionalFormatting sqref="Y66:Y67 Y71 Y75 Y79 Y83">
    <cfRule type="expression" dxfId="287" priority="6">
      <formula>Y66&lt;&gt;Z66</formula>
    </cfRule>
  </conditionalFormatting>
  <conditionalFormatting sqref="Y88 Y92">
    <cfRule type="expression" dxfId="286" priority="2">
      <formula>Y88&lt;&gt;Z88</formula>
    </cfRule>
  </conditionalFormatting>
  <conditionalFormatting sqref="Z7:AO7">
    <cfRule type="expression" dxfId="285" priority="32">
      <formula>Z$5=#REF!</formula>
    </cfRule>
  </conditionalFormatting>
  <conditionalFormatting sqref="AQ7:AW7">
    <cfRule type="expression" dxfId="284" priority="12">
      <formula>AQ$5=#REF!</formula>
    </cfRule>
  </conditionalFormatting>
  <conditionalFormatting sqref="AY7:BE7">
    <cfRule type="expression" dxfId="283" priority="11">
      <formula>AY$5=#REF!</formula>
    </cfRule>
  </conditionalFormatting>
  <conditionalFormatting sqref="BG7:BM7">
    <cfRule type="expression" dxfId="282" priority="10">
      <formula>BG$5=#REF!</formula>
    </cfRule>
  </conditionalFormatting>
  <conditionalFormatting sqref="BO7:BU7">
    <cfRule type="expression" dxfId="281" priority="9">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colBreaks count="5" manualBreakCount="5">
    <brk id="13" max="94" man="1"/>
    <brk id="17" max="94" man="1"/>
    <brk id="32" max="94" man="1"/>
    <brk id="41" max="94" man="1"/>
    <brk id="57" max="94"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tint="0.59999389629810485"/>
  </sheetPr>
  <dimension ref="A1:BU60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5" customWidth="1"/>
    <col min="3" max="3" width="8.7109375" style="156" customWidth="1"/>
    <col min="4" max="4" width="52.7109375" style="20" customWidth="1"/>
    <col min="5" max="5" width="8.7109375" style="20" customWidth="1"/>
    <col min="6" max="6" width="12.7109375" style="20" customWidth="1"/>
    <col min="7" max="7" width="18.7109375" style="193" customWidth="1"/>
    <col min="8" max="9" width="10.7109375" style="7" customWidth="1"/>
    <col min="10" max="10" width="10.7109375" style="21" customWidth="1"/>
    <col min="11" max="11" width="20.7109375" style="21" customWidth="1"/>
    <col min="12" max="12" width="10.7109375" style="20" customWidth="1"/>
    <col min="13" max="13" width="40.7109375" style="20" customWidth="1"/>
    <col min="14" max="14" width="20.7109375" style="20" customWidth="1"/>
    <col min="15" max="15" width="140.7109375" style="230" customWidth="1"/>
    <col min="16" max="16" width="36.7109375" style="20" customWidth="1"/>
    <col min="17" max="17" width="14.7109375" style="20" customWidth="1"/>
    <col min="18" max="18" width="14.5703125" style="20" customWidth="1"/>
    <col min="19" max="19" width="1.7109375" style="20" customWidth="1"/>
    <col min="20" max="20" width="15" style="7" customWidth="1"/>
    <col min="21" max="24" width="15" style="6" customWidth="1"/>
    <col min="25" max="25" width="15.140625" style="6" customWidth="1"/>
    <col min="26" max="32" width="15.140625" style="2" customWidth="1"/>
    <col min="33" max="33" width="64.7109375" style="2" customWidth="1"/>
    <col min="34" max="36" width="14.7109375" style="2" customWidth="1"/>
    <col min="37" max="37" width="50.7109375" style="2" customWidth="1"/>
    <col min="38" max="41" width="13.28515625" style="2" customWidth="1"/>
    <col min="42" max="42" width="13.28515625" style="3" customWidth="1"/>
    <col min="43"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2" width="13.28515625" style="4" customWidth="1"/>
    <col min="63" max="65" width="13.28515625" style="1" customWidth="1"/>
    <col min="66" max="66" width="13.28515625" style="3" customWidth="1"/>
    <col min="67" max="70" width="13.28515625" style="4" customWidth="1"/>
    <col min="71" max="73" width="13.28515625" style="1" customWidth="1"/>
    <col min="74" max="109" width="12.7109375" style="1" customWidth="1"/>
    <col min="110" max="16384" width="11.42578125" style="1"/>
  </cols>
  <sheetData>
    <row r="1" spans="1:73" s="184" customFormat="1" ht="30" customHeight="1" x14ac:dyDescent="0.25">
      <c r="A1" s="661"/>
      <c r="B1" s="183"/>
      <c r="D1" s="186" t="s">
        <v>2879</v>
      </c>
      <c r="E1" s="185" t="s">
        <v>2880</v>
      </c>
      <c r="F1" s="183" t="s">
        <v>2881</v>
      </c>
      <c r="G1" s="209"/>
      <c r="H1" s="185"/>
      <c r="I1" s="185"/>
      <c r="J1" s="185"/>
      <c r="K1" s="185"/>
      <c r="L1" s="185"/>
      <c r="M1" s="660" t="s">
        <v>2882</v>
      </c>
      <c r="O1" s="222" t="s">
        <v>2883</v>
      </c>
      <c r="Q1" s="660" t="s">
        <v>2882</v>
      </c>
      <c r="R1" s="183"/>
      <c r="S1" s="183"/>
      <c r="T1" s="183" t="s">
        <v>2884</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148"/>
      <c r="B2" s="106"/>
      <c r="F2" s="106" t="s">
        <v>3775</v>
      </c>
      <c r="G2" s="210"/>
      <c r="H2" s="216"/>
      <c r="I2" s="216"/>
      <c r="J2" s="216"/>
      <c r="K2" s="216"/>
      <c r="O2" s="224" t="str">
        <f>+F2</f>
        <v xml:space="preserve">CONSEJERÍA DEPARTAMENTAL PARA ASUNTOS RELIGIOSOS </v>
      </c>
      <c r="Q2" s="106"/>
      <c r="R2" s="181"/>
      <c r="S2" s="181"/>
      <c r="T2" s="181"/>
      <c r="U2" s="181"/>
      <c r="V2" s="181"/>
      <c r="X2" s="106" t="str">
        <f>+F2</f>
        <v xml:space="preserve">CONSEJERÍA DEPARTAMENTAL PARA ASUNTOS RELIGIOSOS </v>
      </c>
      <c r="Y2" s="181"/>
      <c r="Z2" s="181"/>
      <c r="AA2" s="181"/>
      <c r="AB2" s="181"/>
      <c r="AE2" s="106"/>
      <c r="AF2" s="106"/>
      <c r="AG2" s="106"/>
      <c r="AH2" s="106" t="str">
        <f>+F2</f>
        <v xml:space="preserve">CONSEJERÍA DEPARTAMENTAL PARA ASUNTOS RELIGIOSOS </v>
      </c>
      <c r="AI2" s="106"/>
      <c r="AJ2" s="106"/>
      <c r="AK2" s="106"/>
      <c r="AL2" s="106"/>
      <c r="AM2" s="106"/>
      <c r="AN2" s="106"/>
      <c r="AO2" s="106"/>
      <c r="AP2" s="181"/>
      <c r="AQ2" s="181"/>
      <c r="AR2" s="181"/>
      <c r="AT2" s="181"/>
      <c r="AU2" s="106" t="str">
        <f>+X2</f>
        <v xml:space="preserve">CONSEJERÍA DEPARTAMENTAL PARA ASUNTOS RELIGIOSOS </v>
      </c>
      <c r="AV2" s="181"/>
      <c r="AW2" s="181"/>
      <c r="AX2" s="181"/>
      <c r="AY2" s="181"/>
      <c r="AZ2" s="181"/>
      <c r="BA2" s="181"/>
      <c r="BC2" s="106"/>
      <c r="BD2" s="106"/>
      <c r="BE2" s="106"/>
      <c r="BF2" s="181"/>
      <c r="BG2" s="181"/>
      <c r="BH2" s="181"/>
      <c r="BI2" s="106"/>
      <c r="BJ2" s="181"/>
      <c r="BK2" s="106" t="str">
        <f>+AU2</f>
        <v xml:space="preserve">CONSEJERÍA DEPARTAMENTAL PARA ASUNTOS RELIGIOSOS </v>
      </c>
      <c r="BL2" s="181"/>
      <c r="BM2" s="181"/>
      <c r="BN2" s="181"/>
      <c r="BO2" s="181"/>
      <c r="BP2" s="181"/>
      <c r="BQ2" s="181"/>
      <c r="BS2" s="106"/>
      <c r="BT2" s="106"/>
      <c r="BU2" s="106"/>
    </row>
    <row r="3" spans="1:73" ht="30" customHeight="1" thickBot="1" x14ac:dyDescent="0.3">
      <c r="A3" s="105" t="s">
        <v>2888</v>
      </c>
      <c r="B3" s="1113" t="s">
        <v>2889</v>
      </c>
      <c r="C3" s="1114"/>
      <c r="D3" s="1115"/>
      <c r="E3" s="1116" t="s">
        <v>268</v>
      </c>
      <c r="F3" s="1119" t="s">
        <v>2890</v>
      </c>
      <c r="G3" s="1120"/>
      <c r="H3" s="1120"/>
      <c r="I3" s="1121"/>
      <c r="J3" s="1119" t="s">
        <v>2890</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07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ht="30" customHeight="1" x14ac:dyDescent="0.25">
      <c r="A5" s="150"/>
      <c r="B5" s="104"/>
      <c r="C5" s="921" t="s">
        <v>2934</v>
      </c>
      <c r="D5" s="321" t="s">
        <v>267</v>
      </c>
      <c r="E5" s="1118"/>
      <c r="F5" s="1075"/>
      <c r="G5" s="1127"/>
      <c r="H5" s="1073"/>
      <c r="I5" s="1073"/>
      <c r="J5" s="1075"/>
      <c r="K5" s="1075"/>
      <c r="L5" s="1075"/>
      <c r="M5" s="1075"/>
      <c r="N5" s="1077"/>
      <c r="O5" s="1138"/>
      <c r="P5" s="1149"/>
      <c r="Q5" s="1146"/>
      <c r="R5" s="1143"/>
      <c r="S5" s="110"/>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15"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14.2</v>
      </c>
      <c r="U6" s="302">
        <v>14.2</v>
      </c>
      <c r="V6" s="302">
        <v>14.2</v>
      </c>
      <c r="W6" s="302">
        <v>14.2</v>
      </c>
      <c r="X6" s="302">
        <v>14.2</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ht="40.15" customHeight="1" thickBot="1" x14ac:dyDescent="0.3">
      <c r="A7" s="679" t="s">
        <v>3776</v>
      </c>
      <c r="B7" s="8" t="s">
        <v>2105</v>
      </c>
      <c r="C7" s="252"/>
      <c r="D7" s="683"/>
      <c r="E7" s="683"/>
      <c r="F7" s="683"/>
      <c r="G7" s="684"/>
      <c r="H7" s="253"/>
      <c r="I7" s="253"/>
      <c r="J7" s="685"/>
      <c r="K7" s="685"/>
      <c r="L7" s="683"/>
      <c r="M7" s="683"/>
      <c r="N7" s="683"/>
      <c r="O7" s="686"/>
      <c r="P7" s="189"/>
      <c r="Q7" s="189"/>
      <c r="R7" s="189"/>
      <c r="S7" s="701"/>
      <c r="T7" s="255"/>
      <c r="U7" s="256"/>
      <c r="V7" s="256"/>
      <c r="W7" s="256"/>
      <c r="X7" s="256"/>
      <c r="Y7" s="256"/>
      <c r="Z7" s="278">
        <f>+Z8</f>
        <v>0</v>
      </c>
      <c r="AA7" s="278">
        <f t="shared" ref="AA7:AF7" si="0">+AA8</f>
        <v>0</v>
      </c>
      <c r="AB7" s="278">
        <f t="shared" si="0"/>
        <v>0</v>
      </c>
      <c r="AC7" s="278">
        <f t="shared" si="0"/>
        <v>0</v>
      </c>
      <c r="AD7" s="278">
        <f t="shared" si="0"/>
        <v>0</v>
      </c>
      <c r="AE7" s="278">
        <f t="shared" si="0"/>
        <v>0</v>
      </c>
      <c r="AF7" s="278">
        <f t="shared" si="0"/>
        <v>0</v>
      </c>
      <c r="AG7" s="279"/>
      <c r="AH7" s="279"/>
      <c r="AI7" s="279"/>
      <c r="AJ7" s="279"/>
      <c r="AK7" s="279"/>
      <c r="AL7" s="279"/>
      <c r="AM7" s="279"/>
      <c r="AN7" s="279"/>
      <c r="AO7" s="279"/>
      <c r="AP7" s="280"/>
      <c r="AQ7" s="278">
        <f t="shared" ref="AQ7:BU7" si="1">+AQ8</f>
        <v>0</v>
      </c>
      <c r="AR7" s="278">
        <f t="shared" si="1"/>
        <v>0</v>
      </c>
      <c r="AS7" s="278">
        <f t="shared" si="1"/>
        <v>0</v>
      </c>
      <c r="AT7" s="278">
        <f t="shared" si="1"/>
        <v>0</v>
      </c>
      <c r="AU7" s="278">
        <f t="shared" si="1"/>
        <v>0</v>
      </c>
      <c r="AV7" s="278">
        <f t="shared" si="1"/>
        <v>0</v>
      </c>
      <c r="AW7" s="278">
        <f t="shared" si="1"/>
        <v>0</v>
      </c>
      <c r="AX7" s="280"/>
      <c r="AY7" s="278">
        <f t="shared" si="1"/>
        <v>0</v>
      </c>
      <c r="AZ7" s="278">
        <f t="shared" si="1"/>
        <v>0</v>
      </c>
      <c r="BA7" s="278">
        <f t="shared" si="1"/>
        <v>0</v>
      </c>
      <c r="BB7" s="278">
        <f t="shared" si="1"/>
        <v>0</v>
      </c>
      <c r="BC7" s="278">
        <f t="shared" si="1"/>
        <v>0</v>
      </c>
      <c r="BD7" s="278">
        <f t="shared" si="1"/>
        <v>0</v>
      </c>
      <c r="BE7" s="278">
        <f t="shared" si="1"/>
        <v>0</v>
      </c>
      <c r="BF7" s="280"/>
      <c r="BG7" s="278">
        <f t="shared" si="1"/>
        <v>0</v>
      </c>
      <c r="BH7" s="278">
        <f t="shared" si="1"/>
        <v>0</v>
      </c>
      <c r="BI7" s="278">
        <f t="shared" si="1"/>
        <v>0</v>
      </c>
      <c r="BJ7" s="278">
        <f t="shared" si="1"/>
        <v>0</v>
      </c>
      <c r="BK7" s="278">
        <f t="shared" si="1"/>
        <v>0</v>
      </c>
      <c r="BL7" s="278">
        <f t="shared" si="1"/>
        <v>0</v>
      </c>
      <c r="BM7" s="278">
        <f t="shared" si="1"/>
        <v>0</v>
      </c>
      <c r="BN7" s="280"/>
      <c r="BO7" s="278">
        <f t="shared" si="1"/>
        <v>0</v>
      </c>
      <c r="BP7" s="278">
        <f t="shared" si="1"/>
        <v>0</v>
      </c>
      <c r="BQ7" s="278">
        <f t="shared" si="1"/>
        <v>0</v>
      </c>
      <c r="BR7" s="278">
        <f t="shared" si="1"/>
        <v>0</v>
      </c>
      <c r="BS7" s="278">
        <f t="shared" si="1"/>
        <v>0</v>
      </c>
      <c r="BT7" s="278">
        <f t="shared" si="1"/>
        <v>0</v>
      </c>
      <c r="BU7" s="278">
        <f t="shared" si="1"/>
        <v>0</v>
      </c>
    </row>
    <row r="8" spans="1:73" ht="40.15" customHeight="1" thickTop="1" thickBot="1" x14ac:dyDescent="0.3">
      <c r="A8" s="15"/>
      <c r="B8" s="924" t="s">
        <v>2106</v>
      </c>
      <c r="C8" s="238" t="s">
        <v>197</v>
      </c>
      <c r="D8" s="692"/>
      <c r="E8" s="692"/>
      <c r="F8" s="692"/>
      <c r="G8" s="693"/>
      <c r="H8" s="665"/>
      <c r="I8" s="665"/>
      <c r="J8" s="694"/>
      <c r="K8" s="694"/>
      <c r="L8" s="692"/>
      <c r="M8" s="310"/>
      <c r="N8" s="695"/>
      <c r="O8" s="666"/>
      <c r="P8" s="666"/>
      <c r="Q8" s="666"/>
      <c r="R8" s="666"/>
      <c r="S8" s="710"/>
      <c r="T8" s="239"/>
      <c r="U8" s="242"/>
      <c r="V8" s="242"/>
      <c r="W8" s="242"/>
      <c r="X8" s="243"/>
      <c r="Y8" s="243"/>
      <c r="Z8" s="245">
        <f t="shared" ref="Z8:AF9" si="2">+AQ8+AY8+BG8+BO8</f>
        <v>0</v>
      </c>
      <c r="AA8" s="245">
        <f t="shared" si="2"/>
        <v>0</v>
      </c>
      <c r="AB8" s="245">
        <f t="shared" si="2"/>
        <v>0</v>
      </c>
      <c r="AC8" s="245">
        <f t="shared" si="2"/>
        <v>0</v>
      </c>
      <c r="AD8" s="245">
        <f t="shared" si="2"/>
        <v>0</v>
      </c>
      <c r="AE8" s="245">
        <f t="shared" si="2"/>
        <v>0</v>
      </c>
      <c r="AF8" s="245">
        <f t="shared" si="2"/>
        <v>0</v>
      </c>
      <c r="AG8" s="246"/>
      <c r="AH8" s="246"/>
      <c r="AI8" s="246"/>
      <c r="AJ8" s="246"/>
      <c r="AK8" s="246"/>
      <c r="AL8" s="246"/>
      <c r="AM8" s="246"/>
      <c r="AN8" s="246"/>
      <c r="AO8" s="246"/>
      <c r="AP8" s="669"/>
      <c r="AQ8" s="670">
        <f t="shared" ref="AQ8" si="3">SUM(AQ9:AQ52)</f>
        <v>0</v>
      </c>
      <c r="AR8" s="670">
        <f>SUM(AR9:AR52)</f>
        <v>0</v>
      </c>
      <c r="AS8" s="670">
        <f t="shared" ref="AS8:AW8" si="4">SUM(AS9:AS52)</f>
        <v>0</v>
      </c>
      <c r="AT8" s="670">
        <f t="shared" si="4"/>
        <v>0</v>
      </c>
      <c r="AU8" s="670">
        <f t="shared" si="4"/>
        <v>0</v>
      </c>
      <c r="AV8" s="670">
        <f t="shared" si="4"/>
        <v>0</v>
      </c>
      <c r="AW8" s="670">
        <f t="shared" si="4"/>
        <v>0</v>
      </c>
      <c r="AX8" s="669"/>
      <c r="AY8" s="670">
        <f t="shared" ref="AY8" si="5">SUM(AY9:AY52)</f>
        <v>0</v>
      </c>
      <c r="AZ8" s="670">
        <f>SUM(AZ9:AZ52)</f>
        <v>0</v>
      </c>
      <c r="BA8" s="670">
        <f t="shared" ref="BA8:BE8" si="6">SUM(BA9:BA52)</f>
        <v>0</v>
      </c>
      <c r="BB8" s="670">
        <f t="shared" si="6"/>
        <v>0</v>
      </c>
      <c r="BC8" s="670">
        <f t="shared" si="6"/>
        <v>0</v>
      </c>
      <c r="BD8" s="670">
        <f t="shared" si="6"/>
        <v>0</v>
      </c>
      <c r="BE8" s="670">
        <f t="shared" si="6"/>
        <v>0</v>
      </c>
      <c r="BF8" s="669"/>
      <c r="BG8" s="670">
        <f t="shared" ref="BG8" si="7">SUM(BG9:BG52)</f>
        <v>0</v>
      </c>
      <c r="BH8" s="670">
        <f>SUM(BH9:BH52)</f>
        <v>0</v>
      </c>
      <c r="BI8" s="670">
        <f t="shared" ref="BI8:BM8" si="8">SUM(BI9:BI52)</f>
        <v>0</v>
      </c>
      <c r="BJ8" s="670">
        <f t="shared" si="8"/>
        <v>0</v>
      </c>
      <c r="BK8" s="670">
        <f t="shared" si="8"/>
        <v>0</v>
      </c>
      <c r="BL8" s="670">
        <f t="shared" si="8"/>
        <v>0</v>
      </c>
      <c r="BM8" s="670">
        <f t="shared" si="8"/>
        <v>0</v>
      </c>
      <c r="BN8" s="669"/>
      <c r="BO8" s="670">
        <f t="shared" ref="BO8" si="9">SUM(BO9:BO52)</f>
        <v>0</v>
      </c>
      <c r="BP8" s="670">
        <f>SUM(BP9:BP52)</f>
        <v>0</v>
      </c>
      <c r="BQ8" s="670">
        <f t="shared" ref="BQ8:BU8" si="10">SUM(BQ9:BQ52)</f>
        <v>0</v>
      </c>
      <c r="BR8" s="670">
        <f t="shared" si="10"/>
        <v>0</v>
      </c>
      <c r="BS8" s="670">
        <f t="shared" si="10"/>
        <v>0</v>
      </c>
      <c r="BT8" s="670">
        <f t="shared" si="10"/>
        <v>0</v>
      </c>
      <c r="BU8" s="670">
        <f t="shared" si="10"/>
        <v>0</v>
      </c>
    </row>
    <row r="9" spans="1:73" ht="40.15" customHeight="1" thickTop="1" x14ac:dyDescent="0.25">
      <c r="A9" s="151"/>
      <c r="B9" s="24"/>
      <c r="C9" s="1059" t="s">
        <v>2107</v>
      </c>
      <c r="D9" s="1050" t="s">
        <v>2108</v>
      </c>
      <c r="E9" s="1062">
        <v>676</v>
      </c>
      <c r="F9" s="1065">
        <v>450202207</v>
      </c>
      <c r="G9" s="1050" t="s">
        <v>3705</v>
      </c>
      <c r="H9" s="1044" t="s">
        <v>272</v>
      </c>
      <c r="I9" s="1044" t="s">
        <v>3092</v>
      </c>
      <c r="J9" s="1044" t="s">
        <v>3058</v>
      </c>
      <c r="K9" s="1044" t="s">
        <v>3625</v>
      </c>
      <c r="L9" s="1044">
        <v>4502</v>
      </c>
      <c r="M9" s="1050" t="s">
        <v>3627</v>
      </c>
      <c r="N9" s="1047">
        <v>2026004540025</v>
      </c>
      <c r="O9" s="1050" t="s">
        <v>3777</v>
      </c>
      <c r="P9" s="1053" t="s">
        <v>2109</v>
      </c>
      <c r="Q9" s="1620">
        <v>1</v>
      </c>
      <c r="R9" s="1622" t="s">
        <v>2871</v>
      </c>
      <c r="S9" s="1041"/>
      <c r="T9" s="1022"/>
      <c r="U9" s="1007"/>
      <c r="V9" s="1007"/>
      <c r="W9" s="1007"/>
      <c r="X9" s="1007"/>
      <c r="Y9" s="1007"/>
      <c r="Z9" s="1004">
        <f t="shared" si="2"/>
        <v>0</v>
      </c>
      <c r="AA9" s="1004">
        <f t="shared" ref="AA9:AF9" si="11">SUM(AR9:AR12,AZ9:AZ12,BH9:BH12,BP9:BP12)</f>
        <v>0</v>
      </c>
      <c r="AB9" s="1004">
        <f t="shared" si="11"/>
        <v>0</v>
      </c>
      <c r="AC9" s="1004">
        <f t="shared" si="11"/>
        <v>0</v>
      </c>
      <c r="AD9" s="1004">
        <f t="shared" si="11"/>
        <v>0</v>
      </c>
      <c r="AE9" s="1004">
        <f t="shared" si="11"/>
        <v>0</v>
      </c>
      <c r="AF9" s="1004">
        <f t="shared" si="11"/>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ht="40.15" customHeight="1" x14ac:dyDescent="0.25">
      <c r="A10" s="151"/>
      <c r="B10" s="24"/>
      <c r="C10" s="1059"/>
      <c r="D10" s="1050"/>
      <c r="E10" s="1062"/>
      <c r="F10" s="1065"/>
      <c r="G10" s="1050"/>
      <c r="H10" s="1044"/>
      <c r="I10" s="1044"/>
      <c r="J10" s="1044"/>
      <c r="K10" s="1044"/>
      <c r="L10" s="1044"/>
      <c r="M10" s="1050"/>
      <c r="N10" s="1047"/>
      <c r="O10" s="1050"/>
      <c r="P10" s="1053"/>
      <c r="Q10" s="1620"/>
      <c r="R10" s="1622"/>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40.15" customHeight="1" x14ac:dyDescent="0.25">
      <c r="A11" s="151"/>
      <c r="B11" s="24"/>
      <c r="C11" s="1059"/>
      <c r="D11" s="1050"/>
      <c r="E11" s="1062"/>
      <c r="F11" s="1065"/>
      <c r="G11" s="1050"/>
      <c r="H11" s="1044"/>
      <c r="I11" s="1044"/>
      <c r="J11" s="1044"/>
      <c r="K11" s="1044"/>
      <c r="L11" s="1044"/>
      <c r="M11" s="1050"/>
      <c r="N11" s="1047"/>
      <c r="O11" s="1050"/>
      <c r="P11" s="1053"/>
      <c r="Q11" s="1620"/>
      <c r="R11" s="1622"/>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40.15" customHeight="1" thickBot="1" x14ac:dyDescent="0.3">
      <c r="A12" s="151"/>
      <c r="B12" s="24"/>
      <c r="C12" s="1060"/>
      <c r="D12" s="1051"/>
      <c r="E12" s="1063"/>
      <c r="F12" s="1066"/>
      <c r="G12" s="1051"/>
      <c r="H12" s="1045"/>
      <c r="I12" s="1045"/>
      <c r="J12" s="1045"/>
      <c r="K12" s="1045"/>
      <c r="L12" s="1045"/>
      <c r="M12" s="1051"/>
      <c r="N12" s="1048"/>
      <c r="O12" s="1051"/>
      <c r="P12" s="1054"/>
      <c r="Q12" s="1621"/>
      <c r="R12" s="1623"/>
      <c r="S12" s="1042"/>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40.15" customHeight="1" thickTop="1" x14ac:dyDescent="0.25">
      <c r="A13" s="151"/>
      <c r="B13" s="24"/>
      <c r="C13" s="1058" t="s">
        <v>2110</v>
      </c>
      <c r="D13" s="1049" t="s">
        <v>2111</v>
      </c>
      <c r="E13" s="1061">
        <v>677</v>
      </c>
      <c r="F13" s="1064">
        <v>450202207</v>
      </c>
      <c r="G13" s="1049" t="s">
        <v>3705</v>
      </c>
      <c r="H13" s="1043" t="s">
        <v>272</v>
      </c>
      <c r="I13" s="1049" t="s">
        <v>3778</v>
      </c>
      <c r="J13" s="1043" t="s">
        <v>3058</v>
      </c>
      <c r="K13" s="1043" t="s">
        <v>3625</v>
      </c>
      <c r="L13" s="1043">
        <v>4502</v>
      </c>
      <c r="M13" s="1049" t="s">
        <v>3627</v>
      </c>
      <c r="N13" s="1046">
        <v>2026004540025</v>
      </c>
      <c r="O13" s="1049" t="s">
        <v>3777</v>
      </c>
      <c r="P13" s="1052" t="s">
        <v>2112</v>
      </c>
      <c r="Q13" s="1624">
        <v>1</v>
      </c>
      <c r="R13" s="1625" t="s">
        <v>2871</v>
      </c>
      <c r="S13" s="1040"/>
      <c r="T13" s="1022"/>
      <c r="U13" s="1007"/>
      <c r="V13" s="1007"/>
      <c r="W13" s="1007"/>
      <c r="X13" s="1007"/>
      <c r="Y13" s="1007"/>
      <c r="Z13" s="1004">
        <f t="shared" ref="Z13:Z49" si="12">+AQ13+AY13+BG13+BO13</f>
        <v>0</v>
      </c>
      <c r="AA13" s="1004">
        <f t="shared" ref="AA13:AF25" si="13">SUM(AR13:AR16,AZ13:AZ16,BH13:BH16,BP13:BP16)</f>
        <v>0</v>
      </c>
      <c r="AB13" s="1004">
        <f t="shared" si="13"/>
        <v>0</v>
      </c>
      <c r="AC13" s="1004">
        <f t="shared" si="13"/>
        <v>0</v>
      </c>
      <c r="AD13" s="1004">
        <f t="shared" si="13"/>
        <v>0</v>
      </c>
      <c r="AE13" s="1004">
        <f t="shared" si="13"/>
        <v>0</v>
      </c>
      <c r="AF13" s="1004">
        <f t="shared" si="13"/>
        <v>0</v>
      </c>
      <c r="AG13" s="714"/>
      <c r="AH13" s="593"/>
      <c r="AI13" s="593"/>
      <c r="AJ13" s="593"/>
      <c r="AK13" s="207"/>
      <c r="AL13" s="208"/>
      <c r="AM13" s="208"/>
      <c r="AN13" s="208"/>
      <c r="AO13" s="208"/>
      <c r="AP13" s="1150">
        <f>+U13</f>
        <v>0</v>
      </c>
      <c r="AQ13" s="1004">
        <f>SUM(AR13:AW16)</f>
        <v>0</v>
      </c>
      <c r="AR13" s="299"/>
      <c r="AS13" s="299"/>
      <c r="AT13" s="299"/>
      <c r="AU13" s="299"/>
      <c r="AV13" s="299"/>
      <c r="AW13" s="299"/>
      <c r="AX13" s="1150">
        <f>+V13</f>
        <v>0</v>
      </c>
      <c r="AY13" s="1004">
        <f>SUM(AZ13:BE16)</f>
        <v>0</v>
      </c>
      <c r="AZ13" s="299"/>
      <c r="BA13" s="299"/>
      <c r="BB13" s="299"/>
      <c r="BC13" s="299"/>
      <c r="BD13" s="299"/>
      <c r="BE13" s="299"/>
      <c r="BF13" s="1150">
        <f>+W13</f>
        <v>0</v>
      </c>
      <c r="BG13" s="1004">
        <f>SUM(BH13:BM16)</f>
        <v>0</v>
      </c>
      <c r="BH13" s="299"/>
      <c r="BI13" s="299"/>
      <c r="BJ13" s="299"/>
      <c r="BK13" s="299"/>
      <c r="BL13" s="299"/>
      <c r="BM13" s="299"/>
      <c r="BN13" s="1150">
        <f>+X13</f>
        <v>0</v>
      </c>
      <c r="BO13" s="1004">
        <f>SUM(BP13:BU16)</f>
        <v>0</v>
      </c>
      <c r="BP13" s="299"/>
      <c r="BQ13" s="299"/>
      <c r="BR13" s="299"/>
      <c r="BS13" s="299"/>
      <c r="BT13" s="299"/>
      <c r="BU13" s="299"/>
    </row>
    <row r="14" spans="1:73" ht="40.15" customHeight="1" x14ac:dyDescent="0.25">
      <c r="A14" s="151"/>
      <c r="B14" s="24"/>
      <c r="C14" s="1059"/>
      <c r="D14" s="1050"/>
      <c r="E14" s="1062"/>
      <c r="F14" s="1065"/>
      <c r="G14" s="1050"/>
      <c r="H14" s="1044"/>
      <c r="I14" s="1050"/>
      <c r="J14" s="1044"/>
      <c r="K14" s="1044"/>
      <c r="L14" s="1044"/>
      <c r="M14" s="1050"/>
      <c r="N14" s="1047"/>
      <c r="O14" s="1050"/>
      <c r="P14" s="1053"/>
      <c r="Q14" s="1620"/>
      <c r="R14" s="1622"/>
      <c r="S14" s="1041"/>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40.15" customHeight="1" x14ac:dyDescent="0.25">
      <c r="A15" s="151"/>
      <c r="B15" s="24"/>
      <c r="C15" s="1059"/>
      <c r="D15" s="1050"/>
      <c r="E15" s="1062"/>
      <c r="F15" s="1065"/>
      <c r="G15" s="1050"/>
      <c r="H15" s="1044"/>
      <c r="I15" s="1050"/>
      <c r="J15" s="1044"/>
      <c r="K15" s="1044"/>
      <c r="L15" s="1044"/>
      <c r="M15" s="1050"/>
      <c r="N15" s="1047"/>
      <c r="O15" s="1050"/>
      <c r="P15" s="1053"/>
      <c r="Q15" s="1620"/>
      <c r="R15" s="1622"/>
      <c r="S15" s="1041"/>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40.15" customHeight="1" thickBot="1" x14ac:dyDescent="0.3">
      <c r="A16" s="151"/>
      <c r="B16" s="24"/>
      <c r="C16" s="1060"/>
      <c r="D16" s="1051"/>
      <c r="E16" s="1063"/>
      <c r="F16" s="1066"/>
      <c r="G16" s="1051"/>
      <c r="H16" s="1045"/>
      <c r="I16" s="1051"/>
      <c r="J16" s="1045"/>
      <c r="K16" s="1045"/>
      <c r="L16" s="1045"/>
      <c r="M16" s="1051"/>
      <c r="N16" s="1048"/>
      <c r="O16" s="1051"/>
      <c r="P16" s="1054"/>
      <c r="Q16" s="1621"/>
      <c r="R16" s="1623"/>
      <c r="S16" s="1042"/>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40.15" customHeight="1" thickTop="1" x14ac:dyDescent="0.25">
      <c r="A17" s="151"/>
      <c r="B17" s="24"/>
      <c r="C17" s="1058" t="s">
        <v>2113</v>
      </c>
      <c r="D17" s="1049" t="s">
        <v>2114</v>
      </c>
      <c r="E17" s="1061">
        <v>678</v>
      </c>
      <c r="F17" s="1064">
        <v>450202207</v>
      </c>
      <c r="G17" s="1049" t="s">
        <v>3705</v>
      </c>
      <c r="H17" s="1043" t="s">
        <v>3025</v>
      </c>
      <c r="I17" s="1049" t="s">
        <v>3779</v>
      </c>
      <c r="J17" s="1043" t="s">
        <v>3058</v>
      </c>
      <c r="K17" s="1043" t="s">
        <v>3625</v>
      </c>
      <c r="L17" s="1043">
        <v>4502</v>
      </c>
      <c r="M17" s="1049" t="s">
        <v>3627</v>
      </c>
      <c r="N17" s="1046">
        <v>2026004540025</v>
      </c>
      <c r="O17" s="1049" t="s">
        <v>3777</v>
      </c>
      <c r="P17" s="1052" t="s">
        <v>809</v>
      </c>
      <c r="Q17" s="1624">
        <v>40</v>
      </c>
      <c r="R17" s="1625" t="s">
        <v>2871</v>
      </c>
      <c r="S17" s="1040"/>
      <c r="T17" s="1022"/>
      <c r="U17" s="1007"/>
      <c r="V17" s="1007"/>
      <c r="W17" s="1007"/>
      <c r="X17" s="1007"/>
      <c r="Y17" s="1007"/>
      <c r="Z17" s="1004">
        <f t="shared" si="12"/>
        <v>0</v>
      </c>
      <c r="AA17" s="1004">
        <f t="shared" si="13"/>
        <v>0</v>
      </c>
      <c r="AB17" s="1004">
        <f t="shared" si="13"/>
        <v>0</v>
      </c>
      <c r="AC17" s="1004">
        <f t="shared" si="13"/>
        <v>0</v>
      </c>
      <c r="AD17" s="1004">
        <f t="shared" si="13"/>
        <v>0</v>
      </c>
      <c r="AE17" s="1004">
        <f t="shared" si="13"/>
        <v>0</v>
      </c>
      <c r="AF17" s="1004">
        <f t="shared" si="13"/>
        <v>0</v>
      </c>
      <c r="AG17" s="714"/>
      <c r="AH17" s="593"/>
      <c r="AI17" s="593"/>
      <c r="AJ17" s="593"/>
      <c r="AK17" s="207"/>
      <c r="AL17" s="208"/>
      <c r="AM17" s="208"/>
      <c r="AN17" s="208"/>
      <c r="AO17" s="208"/>
      <c r="AP17" s="1150">
        <f>+U17</f>
        <v>0</v>
      </c>
      <c r="AQ17" s="1004">
        <f>SUM(AR17:AW20)</f>
        <v>0</v>
      </c>
      <c r="AR17" s="299"/>
      <c r="AS17" s="299"/>
      <c r="AT17" s="299"/>
      <c r="AU17" s="299"/>
      <c r="AV17" s="299"/>
      <c r="AW17" s="299"/>
      <c r="AX17" s="1150">
        <f>+V17</f>
        <v>0</v>
      </c>
      <c r="AY17" s="1004">
        <f>SUM(AZ17:BE20)</f>
        <v>0</v>
      </c>
      <c r="AZ17" s="299"/>
      <c r="BA17" s="299"/>
      <c r="BB17" s="299"/>
      <c r="BC17" s="299"/>
      <c r="BD17" s="299"/>
      <c r="BE17" s="299"/>
      <c r="BF17" s="1150">
        <f>+W17</f>
        <v>0</v>
      </c>
      <c r="BG17" s="1004">
        <f>SUM(BH17:BM20)</f>
        <v>0</v>
      </c>
      <c r="BH17" s="299"/>
      <c r="BI17" s="299"/>
      <c r="BJ17" s="299"/>
      <c r="BK17" s="299"/>
      <c r="BL17" s="299"/>
      <c r="BM17" s="299"/>
      <c r="BN17" s="1150">
        <f>+X17</f>
        <v>0</v>
      </c>
      <c r="BO17" s="1004">
        <f>SUM(BP17:BU20)</f>
        <v>0</v>
      </c>
      <c r="BP17" s="299"/>
      <c r="BQ17" s="299"/>
      <c r="BR17" s="299"/>
      <c r="BS17" s="299"/>
      <c r="BT17" s="299"/>
      <c r="BU17" s="299"/>
    </row>
    <row r="18" spans="1:73" ht="40.15" customHeight="1" x14ac:dyDescent="0.25">
      <c r="A18" s="151"/>
      <c r="B18" s="24"/>
      <c r="C18" s="1059"/>
      <c r="D18" s="1050"/>
      <c r="E18" s="1062"/>
      <c r="F18" s="1065"/>
      <c r="G18" s="1050"/>
      <c r="H18" s="1044"/>
      <c r="I18" s="1050"/>
      <c r="J18" s="1044"/>
      <c r="K18" s="1044"/>
      <c r="L18" s="1044"/>
      <c r="M18" s="1050"/>
      <c r="N18" s="1047"/>
      <c r="O18" s="1050"/>
      <c r="P18" s="1053"/>
      <c r="Q18" s="1620"/>
      <c r="R18" s="1622"/>
      <c r="S18" s="1041"/>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row>
    <row r="19" spans="1:73" ht="40.15" customHeight="1" x14ac:dyDescent="0.25">
      <c r="A19" s="151"/>
      <c r="B19" s="24"/>
      <c r="C19" s="1059"/>
      <c r="D19" s="1050"/>
      <c r="E19" s="1062"/>
      <c r="F19" s="1065"/>
      <c r="G19" s="1050"/>
      <c r="H19" s="1044"/>
      <c r="I19" s="1050"/>
      <c r="J19" s="1044"/>
      <c r="K19" s="1044"/>
      <c r="L19" s="1044"/>
      <c r="M19" s="1050"/>
      <c r="N19" s="1047"/>
      <c r="O19" s="1050"/>
      <c r="P19" s="1053"/>
      <c r="Q19" s="1620"/>
      <c r="R19" s="1622"/>
      <c r="S19" s="1041"/>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40.15" customHeight="1" thickBot="1" x14ac:dyDescent="0.3">
      <c r="A20" s="151"/>
      <c r="B20" s="24"/>
      <c r="C20" s="1060"/>
      <c r="D20" s="1051"/>
      <c r="E20" s="1063"/>
      <c r="F20" s="1066"/>
      <c r="G20" s="1051"/>
      <c r="H20" s="1045"/>
      <c r="I20" s="1051"/>
      <c r="J20" s="1045"/>
      <c r="K20" s="1045"/>
      <c r="L20" s="1045"/>
      <c r="M20" s="1051"/>
      <c r="N20" s="1048"/>
      <c r="O20" s="1051"/>
      <c r="P20" s="1054"/>
      <c r="Q20" s="1621"/>
      <c r="R20" s="1623"/>
      <c r="S20" s="1042"/>
      <c r="T20" s="1024"/>
      <c r="U20" s="1009"/>
      <c r="V20" s="1009"/>
      <c r="W20" s="1009"/>
      <c r="X20" s="1009"/>
      <c r="Y20" s="1009"/>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row>
    <row r="21" spans="1:73" ht="40.15" customHeight="1" thickTop="1" x14ac:dyDescent="0.25">
      <c r="A21" s="151"/>
      <c r="B21" s="24"/>
      <c r="C21" s="1058" t="s">
        <v>2115</v>
      </c>
      <c r="D21" s="1049" t="s">
        <v>2116</v>
      </c>
      <c r="E21" s="1061">
        <v>679</v>
      </c>
      <c r="F21" s="1064">
        <v>450202207</v>
      </c>
      <c r="G21" s="1049" t="s">
        <v>3705</v>
      </c>
      <c r="H21" s="1043" t="s">
        <v>272</v>
      </c>
      <c r="I21" s="1049" t="s">
        <v>3780</v>
      </c>
      <c r="J21" s="1043" t="s">
        <v>3058</v>
      </c>
      <c r="K21" s="1043" t="s">
        <v>3625</v>
      </c>
      <c r="L21" s="1043">
        <v>4502</v>
      </c>
      <c r="M21" s="1049" t="s">
        <v>3627</v>
      </c>
      <c r="N21" s="1046">
        <v>2026004540025</v>
      </c>
      <c r="O21" s="1049" t="s">
        <v>3777</v>
      </c>
      <c r="P21" s="1052" t="s">
        <v>2117</v>
      </c>
      <c r="Q21" s="1624">
        <v>1</v>
      </c>
      <c r="R21" s="1625" t="s">
        <v>2871</v>
      </c>
      <c r="S21" s="1040"/>
      <c r="T21" s="1022"/>
      <c r="U21" s="1007"/>
      <c r="V21" s="1007"/>
      <c r="W21" s="1007"/>
      <c r="X21" s="1007"/>
      <c r="Y21" s="1007"/>
      <c r="Z21" s="1004">
        <f t="shared" si="12"/>
        <v>0</v>
      </c>
      <c r="AA21" s="1004">
        <f t="shared" si="13"/>
        <v>0</v>
      </c>
      <c r="AB21" s="1004">
        <f t="shared" si="13"/>
        <v>0</v>
      </c>
      <c r="AC21" s="1004">
        <f t="shared" si="13"/>
        <v>0</v>
      </c>
      <c r="AD21" s="1004">
        <f t="shared" si="13"/>
        <v>0</v>
      </c>
      <c r="AE21" s="1004">
        <f t="shared" si="13"/>
        <v>0</v>
      </c>
      <c r="AF21" s="1004">
        <f t="shared" si="13"/>
        <v>0</v>
      </c>
      <c r="AG21" s="714"/>
      <c r="AH21" s="593"/>
      <c r="AI21" s="593"/>
      <c r="AJ21" s="593"/>
      <c r="AK21" s="207"/>
      <c r="AL21" s="208"/>
      <c r="AM21" s="208"/>
      <c r="AN21" s="208"/>
      <c r="AO21" s="208"/>
      <c r="AP21" s="1150">
        <f>+U21</f>
        <v>0</v>
      </c>
      <c r="AQ21" s="1004">
        <f>SUM(AR21:AW24)</f>
        <v>0</v>
      </c>
      <c r="AR21" s="299"/>
      <c r="AS21" s="299"/>
      <c r="AT21" s="299"/>
      <c r="AU21" s="299"/>
      <c r="AV21" s="299"/>
      <c r="AW21" s="299"/>
      <c r="AX21" s="1150">
        <f>+V21</f>
        <v>0</v>
      </c>
      <c r="AY21" s="1004">
        <f>SUM(AZ21:BE24)</f>
        <v>0</v>
      </c>
      <c r="AZ21" s="299"/>
      <c r="BA21" s="299"/>
      <c r="BB21" s="299"/>
      <c r="BC21" s="299"/>
      <c r="BD21" s="299"/>
      <c r="BE21" s="299"/>
      <c r="BF21" s="1150">
        <f>+W21</f>
        <v>0</v>
      </c>
      <c r="BG21" s="1004">
        <f>SUM(BH21:BM24)</f>
        <v>0</v>
      </c>
      <c r="BH21" s="299"/>
      <c r="BI21" s="299"/>
      <c r="BJ21" s="299"/>
      <c r="BK21" s="299"/>
      <c r="BL21" s="299"/>
      <c r="BM21" s="299"/>
      <c r="BN21" s="1150">
        <f>+X21</f>
        <v>0</v>
      </c>
      <c r="BO21" s="1004">
        <f>SUM(BP21:BU24)</f>
        <v>0</v>
      </c>
      <c r="BP21" s="299"/>
      <c r="BQ21" s="299"/>
      <c r="BR21" s="299"/>
      <c r="BS21" s="299"/>
      <c r="BT21" s="299"/>
      <c r="BU21" s="299"/>
    </row>
    <row r="22" spans="1:73" ht="40.15" customHeight="1" x14ac:dyDescent="0.25">
      <c r="A22" s="151"/>
      <c r="B22" s="24"/>
      <c r="C22" s="1059"/>
      <c r="D22" s="1050"/>
      <c r="E22" s="1062"/>
      <c r="F22" s="1065"/>
      <c r="G22" s="1050"/>
      <c r="H22" s="1044"/>
      <c r="I22" s="1050"/>
      <c r="J22" s="1044"/>
      <c r="K22" s="1044"/>
      <c r="L22" s="1044"/>
      <c r="M22" s="1050"/>
      <c r="N22" s="1047"/>
      <c r="O22" s="1050"/>
      <c r="P22" s="1053"/>
      <c r="Q22" s="1620"/>
      <c r="R22" s="1622"/>
      <c r="S22" s="1041"/>
      <c r="T22" s="1023"/>
      <c r="U22" s="1008"/>
      <c r="V22" s="1008"/>
      <c r="W22" s="1008"/>
      <c r="X22" s="1008"/>
      <c r="Y22" s="1008"/>
      <c r="Z22" s="1005"/>
      <c r="AA22" s="1005"/>
      <c r="AB22" s="1005"/>
      <c r="AC22" s="1005"/>
      <c r="AD22" s="1005"/>
      <c r="AE22" s="1005"/>
      <c r="AF22" s="1005"/>
      <c r="AG22" s="479"/>
      <c r="AH22" s="592"/>
      <c r="AI22" s="592"/>
      <c r="AJ22" s="592"/>
      <c r="AK22" s="196"/>
      <c r="AL22" s="197"/>
      <c r="AM22" s="197"/>
      <c r="AN22" s="197"/>
      <c r="AO22" s="197"/>
      <c r="AP22" s="1151"/>
      <c r="AQ22" s="1005"/>
      <c r="AR22" s="282"/>
      <c r="AS22" s="282"/>
      <c r="AT22" s="282"/>
      <c r="AU22" s="282"/>
      <c r="AV22" s="282"/>
      <c r="AW22" s="282"/>
      <c r="AX22" s="1151"/>
      <c r="AY22" s="1005"/>
      <c r="AZ22" s="282"/>
      <c r="BA22" s="282"/>
      <c r="BB22" s="282"/>
      <c r="BC22" s="282"/>
      <c r="BD22" s="282"/>
      <c r="BE22" s="282"/>
      <c r="BF22" s="1151"/>
      <c r="BG22" s="1005"/>
      <c r="BH22" s="282"/>
      <c r="BI22" s="282"/>
      <c r="BJ22" s="282"/>
      <c r="BK22" s="282"/>
      <c r="BL22" s="282"/>
      <c r="BM22" s="282"/>
      <c r="BN22" s="1151"/>
      <c r="BO22" s="1005"/>
      <c r="BP22" s="282"/>
      <c r="BQ22" s="282"/>
      <c r="BR22" s="282"/>
      <c r="BS22" s="282"/>
      <c r="BT22" s="282"/>
      <c r="BU22" s="282"/>
    </row>
    <row r="23" spans="1:73" ht="40.15" customHeight="1" x14ac:dyDescent="0.25">
      <c r="A23" s="151"/>
      <c r="B23" s="24"/>
      <c r="C23" s="1059"/>
      <c r="D23" s="1050"/>
      <c r="E23" s="1062"/>
      <c r="F23" s="1065"/>
      <c r="G23" s="1050"/>
      <c r="H23" s="1044"/>
      <c r="I23" s="1050"/>
      <c r="J23" s="1044"/>
      <c r="K23" s="1044"/>
      <c r="L23" s="1044"/>
      <c r="M23" s="1050"/>
      <c r="N23" s="1047"/>
      <c r="O23" s="1050"/>
      <c r="P23" s="1053"/>
      <c r="Q23" s="1620"/>
      <c r="R23" s="1622"/>
      <c r="S23" s="1041"/>
      <c r="T23" s="1023"/>
      <c r="U23" s="1008"/>
      <c r="V23" s="1008"/>
      <c r="W23" s="1008"/>
      <c r="X23" s="1008"/>
      <c r="Y23" s="1008"/>
      <c r="Z23" s="1005"/>
      <c r="AA23" s="1005"/>
      <c r="AB23" s="1005"/>
      <c r="AC23" s="1005"/>
      <c r="AD23" s="1005"/>
      <c r="AE23" s="1005"/>
      <c r="AF23" s="1005"/>
      <c r="AG23" s="196"/>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row>
    <row r="24" spans="1:73" ht="40.15" customHeight="1" thickBot="1" x14ac:dyDescent="0.3">
      <c r="A24" s="151"/>
      <c r="B24" s="24"/>
      <c r="C24" s="1060"/>
      <c r="D24" s="1051"/>
      <c r="E24" s="1063"/>
      <c r="F24" s="1066"/>
      <c r="G24" s="1051"/>
      <c r="H24" s="1045"/>
      <c r="I24" s="1051"/>
      <c r="J24" s="1045"/>
      <c r="K24" s="1045"/>
      <c r="L24" s="1045"/>
      <c r="M24" s="1051"/>
      <c r="N24" s="1048"/>
      <c r="O24" s="1051"/>
      <c r="P24" s="1054"/>
      <c r="Q24" s="1621"/>
      <c r="R24" s="1623"/>
      <c r="S24" s="1042"/>
      <c r="T24" s="1024"/>
      <c r="U24" s="1009"/>
      <c r="V24" s="1009"/>
      <c r="W24" s="1009"/>
      <c r="X24" s="1009"/>
      <c r="Y24" s="1009"/>
      <c r="Z24" s="1006"/>
      <c r="AA24" s="1006"/>
      <c r="AB24" s="1006"/>
      <c r="AC24" s="1006"/>
      <c r="AD24" s="1006"/>
      <c r="AE24" s="1006"/>
      <c r="AF24" s="1006"/>
      <c r="AG24" s="715"/>
      <c r="AH24" s="716"/>
      <c r="AI24" s="716"/>
      <c r="AJ24" s="716"/>
      <c r="AK24" s="715"/>
      <c r="AL24" s="717"/>
      <c r="AM24" s="717"/>
      <c r="AN24" s="717"/>
      <c r="AO24" s="717"/>
      <c r="AP24" s="1152"/>
      <c r="AQ24" s="1006"/>
      <c r="AR24" s="718"/>
      <c r="AS24" s="718"/>
      <c r="AT24" s="718"/>
      <c r="AU24" s="718"/>
      <c r="AV24" s="718"/>
      <c r="AW24" s="718"/>
      <c r="AX24" s="1152"/>
      <c r="AY24" s="1006"/>
      <c r="AZ24" s="718"/>
      <c r="BA24" s="718"/>
      <c r="BB24" s="718"/>
      <c r="BC24" s="718"/>
      <c r="BD24" s="718"/>
      <c r="BE24" s="718"/>
      <c r="BF24" s="1152"/>
      <c r="BG24" s="1006"/>
      <c r="BH24" s="718"/>
      <c r="BI24" s="718"/>
      <c r="BJ24" s="718"/>
      <c r="BK24" s="718"/>
      <c r="BL24" s="718"/>
      <c r="BM24" s="718"/>
      <c r="BN24" s="1152"/>
      <c r="BO24" s="1006"/>
      <c r="BP24" s="718"/>
      <c r="BQ24" s="718"/>
      <c r="BR24" s="718"/>
      <c r="BS24" s="718"/>
      <c r="BT24" s="718"/>
      <c r="BU24" s="718"/>
    </row>
    <row r="25" spans="1:73" ht="40.15" customHeight="1" thickTop="1" x14ac:dyDescent="0.25">
      <c r="A25" s="151"/>
      <c r="B25" s="24"/>
      <c r="C25" s="1058" t="s">
        <v>2118</v>
      </c>
      <c r="D25" s="1049" t="s">
        <v>2119</v>
      </c>
      <c r="E25" s="1061">
        <v>680</v>
      </c>
      <c r="F25" s="1064">
        <v>450202207</v>
      </c>
      <c r="G25" s="1049" t="s">
        <v>3705</v>
      </c>
      <c r="H25" s="1043" t="s">
        <v>272</v>
      </c>
      <c r="I25" s="1049" t="s">
        <v>3781</v>
      </c>
      <c r="J25" s="1043" t="s">
        <v>3058</v>
      </c>
      <c r="K25" s="1043" t="s">
        <v>3625</v>
      </c>
      <c r="L25" s="1043">
        <v>4502</v>
      </c>
      <c r="M25" s="1049" t="s">
        <v>3627</v>
      </c>
      <c r="N25" s="1046">
        <v>2026004540025</v>
      </c>
      <c r="O25" s="1049" t="s">
        <v>3777</v>
      </c>
      <c r="P25" s="1052" t="s">
        <v>2120</v>
      </c>
      <c r="Q25" s="1624">
        <v>1</v>
      </c>
      <c r="R25" s="1625" t="s">
        <v>2871</v>
      </c>
      <c r="S25" s="1040"/>
      <c r="T25" s="1022"/>
      <c r="U25" s="1007"/>
      <c r="V25" s="1007"/>
      <c r="W25" s="1007"/>
      <c r="X25" s="1007"/>
      <c r="Y25" s="1007"/>
      <c r="Z25" s="1004">
        <f t="shared" si="12"/>
        <v>0</v>
      </c>
      <c r="AA25" s="1004">
        <f t="shared" si="13"/>
        <v>0</v>
      </c>
      <c r="AB25" s="1004">
        <f t="shared" si="13"/>
        <v>0</v>
      </c>
      <c r="AC25" s="1004">
        <f t="shared" si="13"/>
        <v>0</v>
      </c>
      <c r="AD25" s="1004">
        <f t="shared" si="13"/>
        <v>0</v>
      </c>
      <c r="AE25" s="1004">
        <f t="shared" si="13"/>
        <v>0</v>
      </c>
      <c r="AF25" s="1004">
        <f t="shared" si="13"/>
        <v>0</v>
      </c>
      <c r="AG25" s="714"/>
      <c r="AH25" s="593"/>
      <c r="AI25" s="593"/>
      <c r="AJ25" s="593"/>
      <c r="AK25" s="207"/>
      <c r="AL25" s="208"/>
      <c r="AM25" s="208"/>
      <c r="AN25" s="208"/>
      <c r="AO25" s="208"/>
      <c r="AP25" s="1150">
        <f>+U25</f>
        <v>0</v>
      </c>
      <c r="AQ25" s="1004">
        <f>SUM(AR25:AW28)</f>
        <v>0</v>
      </c>
      <c r="AR25" s="299"/>
      <c r="AS25" s="299"/>
      <c r="AT25" s="299"/>
      <c r="AU25" s="299"/>
      <c r="AV25" s="299"/>
      <c r="AW25" s="299"/>
      <c r="AX25" s="1150">
        <f>+V25</f>
        <v>0</v>
      </c>
      <c r="AY25" s="1004">
        <f>SUM(AZ25:BE28)</f>
        <v>0</v>
      </c>
      <c r="AZ25" s="299"/>
      <c r="BA25" s="299"/>
      <c r="BB25" s="299"/>
      <c r="BC25" s="299"/>
      <c r="BD25" s="299"/>
      <c r="BE25" s="299"/>
      <c r="BF25" s="1150">
        <f>+W25</f>
        <v>0</v>
      </c>
      <c r="BG25" s="1004">
        <f>SUM(BH25:BM28)</f>
        <v>0</v>
      </c>
      <c r="BH25" s="299"/>
      <c r="BI25" s="299"/>
      <c r="BJ25" s="299"/>
      <c r="BK25" s="299"/>
      <c r="BL25" s="299"/>
      <c r="BM25" s="299"/>
      <c r="BN25" s="1150">
        <f>+X25</f>
        <v>0</v>
      </c>
      <c r="BO25" s="1004">
        <f>SUM(BP25:BU28)</f>
        <v>0</v>
      </c>
      <c r="BP25" s="299"/>
      <c r="BQ25" s="299"/>
      <c r="BR25" s="299"/>
      <c r="BS25" s="299"/>
      <c r="BT25" s="299"/>
      <c r="BU25" s="299"/>
    </row>
    <row r="26" spans="1:73" ht="40.15" customHeight="1" x14ac:dyDescent="0.25">
      <c r="A26" s="151"/>
      <c r="B26" s="24"/>
      <c r="C26" s="1059"/>
      <c r="D26" s="1050"/>
      <c r="E26" s="1062"/>
      <c r="F26" s="1065"/>
      <c r="G26" s="1050"/>
      <c r="H26" s="1044"/>
      <c r="I26" s="1050"/>
      <c r="J26" s="1044"/>
      <c r="K26" s="1044"/>
      <c r="L26" s="1044"/>
      <c r="M26" s="1050"/>
      <c r="N26" s="1047"/>
      <c r="O26" s="1050"/>
      <c r="P26" s="1053"/>
      <c r="Q26" s="1620"/>
      <c r="R26" s="1622"/>
      <c r="S26" s="1041"/>
      <c r="T26" s="1023"/>
      <c r="U26" s="1008"/>
      <c r="V26" s="1008"/>
      <c r="W26" s="1008"/>
      <c r="X26" s="1008"/>
      <c r="Y26" s="1008"/>
      <c r="Z26" s="1005"/>
      <c r="AA26" s="1005"/>
      <c r="AB26" s="1005"/>
      <c r="AC26" s="1005"/>
      <c r="AD26" s="1005"/>
      <c r="AE26" s="1005"/>
      <c r="AF26" s="1005"/>
      <c r="AG26" s="479"/>
      <c r="AH26" s="592"/>
      <c r="AI26" s="592"/>
      <c r="AJ26" s="592"/>
      <c r="AK26" s="196"/>
      <c r="AL26" s="197"/>
      <c r="AM26" s="197"/>
      <c r="AN26" s="197"/>
      <c r="AO26" s="197"/>
      <c r="AP26" s="1151"/>
      <c r="AQ26" s="1005"/>
      <c r="AR26" s="282"/>
      <c r="AS26" s="282"/>
      <c r="AT26" s="282"/>
      <c r="AU26" s="282"/>
      <c r="AV26" s="282"/>
      <c r="AW26" s="282"/>
      <c r="AX26" s="1151"/>
      <c r="AY26" s="1005"/>
      <c r="AZ26" s="282"/>
      <c r="BA26" s="282"/>
      <c r="BB26" s="282"/>
      <c r="BC26" s="282"/>
      <c r="BD26" s="282"/>
      <c r="BE26" s="282"/>
      <c r="BF26" s="1151"/>
      <c r="BG26" s="1005"/>
      <c r="BH26" s="282"/>
      <c r="BI26" s="282"/>
      <c r="BJ26" s="282"/>
      <c r="BK26" s="282"/>
      <c r="BL26" s="282"/>
      <c r="BM26" s="282"/>
      <c r="BN26" s="1151"/>
      <c r="BO26" s="1005"/>
      <c r="BP26" s="282"/>
      <c r="BQ26" s="282"/>
      <c r="BR26" s="282"/>
      <c r="BS26" s="282"/>
      <c r="BT26" s="282"/>
      <c r="BU26" s="282"/>
    </row>
    <row r="27" spans="1:73" ht="40.15" customHeight="1" x14ac:dyDescent="0.25">
      <c r="A27" s="151"/>
      <c r="B27" s="24"/>
      <c r="C27" s="1059"/>
      <c r="D27" s="1050"/>
      <c r="E27" s="1062"/>
      <c r="F27" s="1065"/>
      <c r="G27" s="1050"/>
      <c r="H27" s="1044"/>
      <c r="I27" s="1050"/>
      <c r="J27" s="1044"/>
      <c r="K27" s="1044"/>
      <c r="L27" s="1044"/>
      <c r="M27" s="1050"/>
      <c r="N27" s="1047"/>
      <c r="O27" s="1050"/>
      <c r="P27" s="1053"/>
      <c r="Q27" s="1620"/>
      <c r="R27" s="1622"/>
      <c r="S27" s="1041"/>
      <c r="T27" s="1023"/>
      <c r="U27" s="1008"/>
      <c r="V27" s="1008"/>
      <c r="W27" s="1008"/>
      <c r="X27" s="1008"/>
      <c r="Y27" s="1008"/>
      <c r="Z27" s="1005"/>
      <c r="AA27" s="1005"/>
      <c r="AB27" s="1005"/>
      <c r="AC27" s="1005"/>
      <c r="AD27" s="1005"/>
      <c r="AE27" s="1005"/>
      <c r="AF27" s="1005"/>
      <c r="AG27" s="196"/>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row>
    <row r="28" spans="1:73" ht="40.15" customHeight="1" thickBot="1" x14ac:dyDescent="0.3">
      <c r="A28" s="151"/>
      <c r="B28" s="24"/>
      <c r="C28" s="1060"/>
      <c r="D28" s="1051"/>
      <c r="E28" s="1063"/>
      <c r="F28" s="1066"/>
      <c r="G28" s="1051"/>
      <c r="H28" s="1045"/>
      <c r="I28" s="1051"/>
      <c r="J28" s="1045"/>
      <c r="K28" s="1045"/>
      <c r="L28" s="1045"/>
      <c r="M28" s="1051"/>
      <c r="N28" s="1048"/>
      <c r="O28" s="1051"/>
      <c r="P28" s="1054"/>
      <c r="Q28" s="1621"/>
      <c r="R28" s="1623"/>
      <c r="S28" s="1042"/>
      <c r="T28" s="1024"/>
      <c r="U28" s="1009"/>
      <c r="V28" s="1009"/>
      <c r="W28" s="1009"/>
      <c r="X28" s="1009"/>
      <c r="Y28" s="1009"/>
      <c r="Z28" s="1006"/>
      <c r="AA28" s="1006"/>
      <c r="AB28" s="1006"/>
      <c r="AC28" s="1006"/>
      <c r="AD28" s="1006"/>
      <c r="AE28" s="1006"/>
      <c r="AF28" s="1006"/>
      <c r="AG28" s="715"/>
      <c r="AH28" s="716"/>
      <c r="AI28" s="716"/>
      <c r="AJ28" s="716"/>
      <c r="AK28" s="715"/>
      <c r="AL28" s="717"/>
      <c r="AM28" s="717"/>
      <c r="AN28" s="717"/>
      <c r="AO28" s="717"/>
      <c r="AP28" s="1152"/>
      <c r="AQ28" s="1006"/>
      <c r="AR28" s="718"/>
      <c r="AS28" s="718"/>
      <c r="AT28" s="718"/>
      <c r="AU28" s="718"/>
      <c r="AV28" s="718"/>
      <c r="AW28" s="718"/>
      <c r="AX28" s="1152"/>
      <c r="AY28" s="1006"/>
      <c r="AZ28" s="718"/>
      <c r="BA28" s="718"/>
      <c r="BB28" s="718"/>
      <c r="BC28" s="718"/>
      <c r="BD28" s="718"/>
      <c r="BE28" s="718"/>
      <c r="BF28" s="1152"/>
      <c r="BG28" s="1006"/>
      <c r="BH28" s="718"/>
      <c r="BI28" s="718"/>
      <c r="BJ28" s="718"/>
      <c r="BK28" s="718"/>
      <c r="BL28" s="718"/>
      <c r="BM28" s="718"/>
      <c r="BN28" s="1152"/>
      <c r="BO28" s="1006"/>
      <c r="BP28" s="718"/>
      <c r="BQ28" s="718"/>
      <c r="BR28" s="718"/>
      <c r="BS28" s="718"/>
      <c r="BT28" s="718"/>
      <c r="BU28" s="718"/>
    </row>
    <row r="29" spans="1:73" ht="40.15" customHeight="1" thickTop="1" x14ac:dyDescent="0.25">
      <c r="A29" s="151"/>
      <c r="B29" s="24"/>
      <c r="C29" s="1058" t="s">
        <v>2121</v>
      </c>
      <c r="D29" s="1049" t="s">
        <v>2122</v>
      </c>
      <c r="E29" s="1061">
        <v>681</v>
      </c>
      <c r="F29" s="1064">
        <v>450202207</v>
      </c>
      <c r="G29" s="1049" t="s">
        <v>3705</v>
      </c>
      <c r="H29" s="1043" t="s">
        <v>2988</v>
      </c>
      <c r="I29" s="1049" t="s">
        <v>485</v>
      </c>
      <c r="J29" s="1043" t="s">
        <v>3058</v>
      </c>
      <c r="K29" s="1043" t="s">
        <v>3625</v>
      </c>
      <c r="L29" s="1043">
        <v>4502</v>
      </c>
      <c r="M29" s="1049" t="s">
        <v>3627</v>
      </c>
      <c r="N29" s="1046">
        <v>2026004540025</v>
      </c>
      <c r="O29" s="1049" t="s">
        <v>3777</v>
      </c>
      <c r="P29" s="1052" t="s">
        <v>2123</v>
      </c>
      <c r="Q29" s="1624">
        <v>1000</v>
      </c>
      <c r="R29" s="1625" t="s">
        <v>2871</v>
      </c>
      <c r="S29" s="1040"/>
      <c r="T29" s="1022"/>
      <c r="U29" s="1007"/>
      <c r="V29" s="1007"/>
      <c r="W29" s="1007"/>
      <c r="X29" s="1007"/>
      <c r="Y29" s="1007"/>
      <c r="Z29" s="1004">
        <f t="shared" si="12"/>
        <v>0</v>
      </c>
      <c r="AA29" s="1004">
        <f t="shared" ref="AA29:AF41" si="14">SUM(AR29:AR32,AZ29:AZ32,BH29:BH32,BP29:BP32)</f>
        <v>0</v>
      </c>
      <c r="AB29" s="1004">
        <f t="shared" si="14"/>
        <v>0</v>
      </c>
      <c r="AC29" s="1004">
        <f t="shared" si="14"/>
        <v>0</v>
      </c>
      <c r="AD29" s="1004">
        <f t="shared" si="14"/>
        <v>0</v>
      </c>
      <c r="AE29" s="1004">
        <f t="shared" si="14"/>
        <v>0</v>
      </c>
      <c r="AF29" s="1004">
        <f t="shared" si="14"/>
        <v>0</v>
      </c>
      <c r="AG29" s="714"/>
      <c r="AH29" s="593"/>
      <c r="AI29" s="593"/>
      <c r="AJ29" s="593"/>
      <c r="AK29" s="207"/>
      <c r="AL29" s="208"/>
      <c r="AM29" s="208"/>
      <c r="AN29" s="208"/>
      <c r="AO29" s="208"/>
      <c r="AP29" s="1150">
        <f>+U29</f>
        <v>0</v>
      </c>
      <c r="AQ29" s="1004">
        <f>SUM(AR29:AW32)</f>
        <v>0</v>
      </c>
      <c r="AR29" s="299"/>
      <c r="AS29" s="299"/>
      <c r="AT29" s="299"/>
      <c r="AU29" s="299"/>
      <c r="AV29" s="299"/>
      <c r="AW29" s="299"/>
      <c r="AX29" s="1150">
        <f>+V29</f>
        <v>0</v>
      </c>
      <c r="AY29" s="1004">
        <f>SUM(AZ29:BE32)</f>
        <v>0</v>
      </c>
      <c r="AZ29" s="299"/>
      <c r="BA29" s="299"/>
      <c r="BB29" s="299"/>
      <c r="BC29" s="299"/>
      <c r="BD29" s="299"/>
      <c r="BE29" s="299"/>
      <c r="BF29" s="1150">
        <f>+W29</f>
        <v>0</v>
      </c>
      <c r="BG29" s="1004">
        <f>SUM(BH29:BM32)</f>
        <v>0</v>
      </c>
      <c r="BH29" s="299"/>
      <c r="BI29" s="299"/>
      <c r="BJ29" s="299"/>
      <c r="BK29" s="299"/>
      <c r="BL29" s="299"/>
      <c r="BM29" s="299"/>
      <c r="BN29" s="1150">
        <f>+X29</f>
        <v>0</v>
      </c>
      <c r="BO29" s="1004">
        <f>SUM(BP29:BU32)</f>
        <v>0</v>
      </c>
      <c r="BP29" s="299"/>
      <c r="BQ29" s="299"/>
      <c r="BR29" s="299"/>
      <c r="BS29" s="299"/>
      <c r="BT29" s="299"/>
      <c r="BU29" s="299"/>
    </row>
    <row r="30" spans="1:73" ht="40.15" customHeight="1" x14ac:dyDescent="0.25">
      <c r="A30" s="151"/>
      <c r="B30" s="24"/>
      <c r="C30" s="1059"/>
      <c r="D30" s="1050"/>
      <c r="E30" s="1062"/>
      <c r="F30" s="1065"/>
      <c r="G30" s="1050"/>
      <c r="H30" s="1044"/>
      <c r="I30" s="1050"/>
      <c r="J30" s="1044"/>
      <c r="K30" s="1044"/>
      <c r="L30" s="1044"/>
      <c r="M30" s="1050"/>
      <c r="N30" s="1047"/>
      <c r="O30" s="1050"/>
      <c r="P30" s="1053"/>
      <c r="Q30" s="1620"/>
      <c r="R30" s="1622"/>
      <c r="S30" s="1041"/>
      <c r="T30" s="1023"/>
      <c r="U30" s="1008"/>
      <c r="V30" s="1008"/>
      <c r="W30" s="1008"/>
      <c r="X30" s="1008"/>
      <c r="Y30" s="1008"/>
      <c r="Z30" s="1005"/>
      <c r="AA30" s="1005"/>
      <c r="AB30" s="1005"/>
      <c r="AC30" s="1005"/>
      <c r="AD30" s="1005"/>
      <c r="AE30" s="1005"/>
      <c r="AF30" s="1005"/>
      <c r="AG30" s="479"/>
      <c r="AH30" s="592"/>
      <c r="AI30" s="592"/>
      <c r="AJ30" s="592"/>
      <c r="AK30" s="196"/>
      <c r="AL30" s="197"/>
      <c r="AM30" s="197"/>
      <c r="AN30" s="197"/>
      <c r="AO30" s="197"/>
      <c r="AP30" s="1151"/>
      <c r="AQ30" s="1005"/>
      <c r="AR30" s="282"/>
      <c r="AS30" s="282"/>
      <c r="AT30" s="282"/>
      <c r="AU30" s="282"/>
      <c r="AV30" s="282"/>
      <c r="AW30" s="282"/>
      <c r="AX30" s="1151"/>
      <c r="AY30" s="1005"/>
      <c r="AZ30" s="282"/>
      <c r="BA30" s="282"/>
      <c r="BB30" s="282"/>
      <c r="BC30" s="282"/>
      <c r="BD30" s="282"/>
      <c r="BE30" s="282"/>
      <c r="BF30" s="1151"/>
      <c r="BG30" s="1005"/>
      <c r="BH30" s="282"/>
      <c r="BI30" s="282"/>
      <c r="BJ30" s="282"/>
      <c r="BK30" s="282"/>
      <c r="BL30" s="282"/>
      <c r="BM30" s="282"/>
      <c r="BN30" s="1151"/>
      <c r="BO30" s="1005"/>
      <c r="BP30" s="282"/>
      <c r="BQ30" s="282"/>
      <c r="BR30" s="282"/>
      <c r="BS30" s="282"/>
      <c r="BT30" s="282"/>
      <c r="BU30" s="282"/>
    </row>
    <row r="31" spans="1:73" ht="40.15" customHeight="1" x14ac:dyDescent="0.25">
      <c r="A31" s="151"/>
      <c r="B31" s="24"/>
      <c r="C31" s="1059"/>
      <c r="D31" s="1050"/>
      <c r="E31" s="1062"/>
      <c r="F31" s="1065"/>
      <c r="G31" s="1050"/>
      <c r="H31" s="1044"/>
      <c r="I31" s="1050"/>
      <c r="J31" s="1044"/>
      <c r="K31" s="1044"/>
      <c r="L31" s="1044"/>
      <c r="M31" s="1050"/>
      <c r="N31" s="1047"/>
      <c r="O31" s="1050"/>
      <c r="P31" s="1053"/>
      <c r="Q31" s="1620"/>
      <c r="R31" s="1622"/>
      <c r="S31" s="1041"/>
      <c r="T31" s="1023"/>
      <c r="U31" s="1008"/>
      <c r="V31" s="1008"/>
      <c r="W31" s="1008"/>
      <c r="X31" s="1008"/>
      <c r="Y31" s="1008"/>
      <c r="Z31" s="1005"/>
      <c r="AA31" s="1005"/>
      <c r="AB31" s="1005"/>
      <c r="AC31" s="1005"/>
      <c r="AD31" s="1005"/>
      <c r="AE31" s="1005"/>
      <c r="AF31" s="1005"/>
      <c r="AG31" s="196"/>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row>
    <row r="32" spans="1:73" ht="40.15" customHeight="1" thickBot="1" x14ac:dyDescent="0.3">
      <c r="A32" s="151"/>
      <c r="B32" s="24"/>
      <c r="C32" s="1060"/>
      <c r="D32" s="1051"/>
      <c r="E32" s="1063"/>
      <c r="F32" s="1066"/>
      <c r="G32" s="1051"/>
      <c r="H32" s="1045"/>
      <c r="I32" s="1051"/>
      <c r="J32" s="1045"/>
      <c r="K32" s="1045"/>
      <c r="L32" s="1045"/>
      <c r="M32" s="1051"/>
      <c r="N32" s="1048"/>
      <c r="O32" s="1051"/>
      <c r="P32" s="1054"/>
      <c r="Q32" s="1621"/>
      <c r="R32" s="1623"/>
      <c r="S32" s="1042"/>
      <c r="T32" s="1024"/>
      <c r="U32" s="1009"/>
      <c r="V32" s="1009"/>
      <c r="W32" s="1009"/>
      <c r="X32" s="1009"/>
      <c r="Y32" s="1009"/>
      <c r="Z32" s="1006"/>
      <c r="AA32" s="1006"/>
      <c r="AB32" s="1006"/>
      <c r="AC32" s="1006"/>
      <c r="AD32" s="1006"/>
      <c r="AE32" s="1006"/>
      <c r="AF32" s="1006"/>
      <c r="AG32" s="715"/>
      <c r="AH32" s="716"/>
      <c r="AI32" s="716"/>
      <c r="AJ32" s="716"/>
      <c r="AK32" s="715"/>
      <c r="AL32" s="717"/>
      <c r="AM32" s="717"/>
      <c r="AN32" s="717"/>
      <c r="AO32" s="717"/>
      <c r="AP32" s="1152"/>
      <c r="AQ32" s="1006"/>
      <c r="AR32" s="718"/>
      <c r="AS32" s="718"/>
      <c r="AT32" s="718"/>
      <c r="AU32" s="718"/>
      <c r="AV32" s="718"/>
      <c r="AW32" s="718"/>
      <c r="AX32" s="1152"/>
      <c r="AY32" s="1006"/>
      <c r="AZ32" s="718"/>
      <c r="BA32" s="718"/>
      <c r="BB32" s="718"/>
      <c r="BC32" s="718"/>
      <c r="BD32" s="718"/>
      <c r="BE32" s="718"/>
      <c r="BF32" s="1152"/>
      <c r="BG32" s="1006"/>
      <c r="BH32" s="718"/>
      <c r="BI32" s="718"/>
      <c r="BJ32" s="718"/>
      <c r="BK32" s="718"/>
      <c r="BL32" s="718"/>
      <c r="BM32" s="718"/>
      <c r="BN32" s="1152"/>
      <c r="BO32" s="1006"/>
      <c r="BP32" s="718"/>
      <c r="BQ32" s="718"/>
      <c r="BR32" s="718"/>
      <c r="BS32" s="718"/>
      <c r="BT32" s="718"/>
      <c r="BU32" s="718"/>
    </row>
    <row r="33" spans="1:73" ht="40.15" customHeight="1" thickTop="1" x14ac:dyDescent="0.25">
      <c r="A33" s="151"/>
      <c r="B33" s="24"/>
      <c r="C33" s="1058" t="s">
        <v>2124</v>
      </c>
      <c r="D33" s="1049" t="s">
        <v>2125</v>
      </c>
      <c r="E33" s="1061">
        <v>682</v>
      </c>
      <c r="F33" s="1064">
        <v>450202207</v>
      </c>
      <c r="G33" s="1049" t="s">
        <v>3705</v>
      </c>
      <c r="H33" s="1043" t="s">
        <v>3011</v>
      </c>
      <c r="I33" s="1049" t="s">
        <v>3782</v>
      </c>
      <c r="J33" s="1043" t="s">
        <v>3058</v>
      </c>
      <c r="K33" s="1043" t="s">
        <v>3625</v>
      </c>
      <c r="L33" s="1043">
        <v>4502</v>
      </c>
      <c r="M33" s="1049" t="s">
        <v>3627</v>
      </c>
      <c r="N33" s="1046">
        <v>2026004540025</v>
      </c>
      <c r="O33" s="1049" t="s">
        <v>3777</v>
      </c>
      <c r="P33" s="1052" t="s">
        <v>1428</v>
      </c>
      <c r="Q33" s="1624">
        <v>4</v>
      </c>
      <c r="R33" s="1625" t="s">
        <v>2871</v>
      </c>
      <c r="S33" s="1040"/>
      <c r="T33" s="1022"/>
      <c r="U33" s="1007"/>
      <c r="V33" s="1007"/>
      <c r="W33" s="1007"/>
      <c r="X33" s="1007"/>
      <c r="Y33" s="1007"/>
      <c r="Z33" s="1004">
        <f t="shared" si="12"/>
        <v>0</v>
      </c>
      <c r="AA33" s="1004">
        <f t="shared" si="14"/>
        <v>0</v>
      </c>
      <c r="AB33" s="1004">
        <f t="shared" si="14"/>
        <v>0</v>
      </c>
      <c r="AC33" s="1004">
        <f t="shared" si="14"/>
        <v>0</v>
      </c>
      <c r="AD33" s="1004">
        <f t="shared" si="14"/>
        <v>0</v>
      </c>
      <c r="AE33" s="1004">
        <f t="shared" si="14"/>
        <v>0</v>
      </c>
      <c r="AF33" s="1004">
        <f t="shared" si="14"/>
        <v>0</v>
      </c>
      <c r="AG33" s="714"/>
      <c r="AH33" s="593"/>
      <c r="AI33" s="593"/>
      <c r="AJ33" s="593"/>
      <c r="AK33" s="207"/>
      <c r="AL33" s="208"/>
      <c r="AM33" s="208"/>
      <c r="AN33" s="208"/>
      <c r="AO33" s="208"/>
      <c r="AP33" s="1150">
        <f>+U33</f>
        <v>0</v>
      </c>
      <c r="AQ33" s="1004">
        <f>SUM(AR33:AW36)</f>
        <v>0</v>
      </c>
      <c r="AR33" s="299"/>
      <c r="AS33" s="299"/>
      <c r="AT33" s="299"/>
      <c r="AU33" s="299"/>
      <c r="AV33" s="299"/>
      <c r="AW33" s="299"/>
      <c r="AX33" s="1150">
        <f>+V33</f>
        <v>0</v>
      </c>
      <c r="AY33" s="1004">
        <f>SUM(AZ33:BE36)</f>
        <v>0</v>
      </c>
      <c r="AZ33" s="299"/>
      <c r="BA33" s="299"/>
      <c r="BB33" s="299"/>
      <c r="BC33" s="299"/>
      <c r="BD33" s="299"/>
      <c r="BE33" s="299"/>
      <c r="BF33" s="1150">
        <f>+W33</f>
        <v>0</v>
      </c>
      <c r="BG33" s="1004">
        <f>SUM(BH33:BM36)</f>
        <v>0</v>
      </c>
      <c r="BH33" s="299"/>
      <c r="BI33" s="299"/>
      <c r="BJ33" s="299"/>
      <c r="BK33" s="299"/>
      <c r="BL33" s="299"/>
      <c r="BM33" s="299"/>
      <c r="BN33" s="1150">
        <f>+X33</f>
        <v>0</v>
      </c>
      <c r="BO33" s="1004">
        <f>SUM(BP33:BU36)</f>
        <v>0</v>
      </c>
      <c r="BP33" s="299"/>
      <c r="BQ33" s="299"/>
      <c r="BR33" s="299"/>
      <c r="BS33" s="299"/>
      <c r="BT33" s="299"/>
      <c r="BU33" s="299"/>
    </row>
    <row r="34" spans="1:73" ht="40.15" customHeight="1" x14ac:dyDescent="0.25">
      <c r="A34" s="151"/>
      <c r="B34" s="24"/>
      <c r="C34" s="1059"/>
      <c r="D34" s="1050"/>
      <c r="E34" s="1062"/>
      <c r="F34" s="1065"/>
      <c r="G34" s="1050"/>
      <c r="H34" s="1044"/>
      <c r="I34" s="1050"/>
      <c r="J34" s="1044"/>
      <c r="K34" s="1044"/>
      <c r="L34" s="1044"/>
      <c r="M34" s="1050"/>
      <c r="N34" s="1047"/>
      <c r="O34" s="1050"/>
      <c r="P34" s="1053"/>
      <c r="Q34" s="1620"/>
      <c r="R34" s="1622"/>
      <c r="S34" s="1041"/>
      <c r="T34" s="1023"/>
      <c r="U34" s="1008"/>
      <c r="V34" s="1008"/>
      <c r="W34" s="1008"/>
      <c r="X34" s="1008"/>
      <c r="Y34" s="1008"/>
      <c r="Z34" s="1005"/>
      <c r="AA34" s="1005"/>
      <c r="AB34" s="1005"/>
      <c r="AC34" s="1005"/>
      <c r="AD34" s="1005"/>
      <c r="AE34" s="1005"/>
      <c r="AF34" s="1005"/>
      <c r="AG34" s="479"/>
      <c r="AH34" s="592"/>
      <c r="AI34" s="592"/>
      <c r="AJ34" s="592"/>
      <c r="AK34" s="196"/>
      <c r="AL34" s="197"/>
      <c r="AM34" s="197"/>
      <c r="AN34" s="197"/>
      <c r="AO34" s="197"/>
      <c r="AP34" s="1151"/>
      <c r="AQ34" s="1005"/>
      <c r="AR34" s="282"/>
      <c r="AS34" s="282"/>
      <c r="AT34" s="282"/>
      <c r="AU34" s="282"/>
      <c r="AV34" s="282"/>
      <c r="AW34" s="282"/>
      <c r="AX34" s="1151"/>
      <c r="AY34" s="1005"/>
      <c r="AZ34" s="282"/>
      <c r="BA34" s="282"/>
      <c r="BB34" s="282"/>
      <c r="BC34" s="282"/>
      <c r="BD34" s="282"/>
      <c r="BE34" s="282"/>
      <c r="BF34" s="1151"/>
      <c r="BG34" s="1005"/>
      <c r="BH34" s="282"/>
      <c r="BI34" s="282"/>
      <c r="BJ34" s="282"/>
      <c r="BK34" s="282"/>
      <c r="BL34" s="282"/>
      <c r="BM34" s="282"/>
      <c r="BN34" s="1151"/>
      <c r="BO34" s="1005"/>
      <c r="BP34" s="282"/>
      <c r="BQ34" s="282"/>
      <c r="BR34" s="282"/>
      <c r="BS34" s="282"/>
      <c r="BT34" s="282"/>
      <c r="BU34" s="282"/>
    </row>
    <row r="35" spans="1:73" ht="40.15" customHeight="1" x14ac:dyDescent="0.25">
      <c r="A35" s="151"/>
      <c r="B35" s="24"/>
      <c r="C35" s="1059"/>
      <c r="D35" s="1050"/>
      <c r="E35" s="1062"/>
      <c r="F35" s="1065"/>
      <c r="G35" s="1050"/>
      <c r="H35" s="1044"/>
      <c r="I35" s="1050"/>
      <c r="J35" s="1044"/>
      <c r="K35" s="1044"/>
      <c r="L35" s="1044"/>
      <c r="M35" s="1050"/>
      <c r="N35" s="1047"/>
      <c r="O35" s="1050"/>
      <c r="P35" s="1053"/>
      <c r="Q35" s="1620"/>
      <c r="R35" s="1622"/>
      <c r="S35" s="1041"/>
      <c r="T35" s="1023"/>
      <c r="U35" s="1008"/>
      <c r="V35" s="1008"/>
      <c r="W35" s="1008"/>
      <c r="X35" s="1008"/>
      <c r="Y35" s="1008"/>
      <c r="Z35" s="1005"/>
      <c r="AA35" s="1005"/>
      <c r="AB35" s="1005"/>
      <c r="AC35" s="1005"/>
      <c r="AD35" s="1005"/>
      <c r="AE35" s="1005"/>
      <c r="AF35" s="1005"/>
      <c r="AG35" s="196"/>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row>
    <row r="36" spans="1:73" ht="40.15" customHeight="1" thickBot="1" x14ac:dyDescent="0.3">
      <c r="A36" s="151"/>
      <c r="B36" s="24"/>
      <c r="C36" s="1060"/>
      <c r="D36" s="1051"/>
      <c r="E36" s="1063"/>
      <c r="F36" s="1066"/>
      <c r="G36" s="1051"/>
      <c r="H36" s="1045"/>
      <c r="I36" s="1051"/>
      <c r="J36" s="1045"/>
      <c r="K36" s="1045"/>
      <c r="L36" s="1045"/>
      <c r="M36" s="1051"/>
      <c r="N36" s="1048"/>
      <c r="O36" s="1051"/>
      <c r="P36" s="1054"/>
      <c r="Q36" s="1621"/>
      <c r="R36" s="1623"/>
      <c r="S36" s="1042"/>
      <c r="T36" s="1024"/>
      <c r="U36" s="1009"/>
      <c r="V36" s="1009"/>
      <c r="W36" s="1009"/>
      <c r="X36" s="1009"/>
      <c r="Y36" s="1009"/>
      <c r="Z36" s="1006"/>
      <c r="AA36" s="1006"/>
      <c r="AB36" s="1006"/>
      <c r="AC36" s="1006"/>
      <c r="AD36" s="1006"/>
      <c r="AE36" s="1006"/>
      <c r="AF36" s="1006"/>
      <c r="AG36" s="715"/>
      <c r="AH36" s="716"/>
      <c r="AI36" s="716"/>
      <c r="AJ36" s="716"/>
      <c r="AK36" s="715"/>
      <c r="AL36" s="717"/>
      <c r="AM36" s="717"/>
      <c r="AN36" s="717"/>
      <c r="AO36" s="717"/>
      <c r="AP36" s="1152"/>
      <c r="AQ36" s="1006"/>
      <c r="AR36" s="718"/>
      <c r="AS36" s="718"/>
      <c r="AT36" s="718"/>
      <c r="AU36" s="718"/>
      <c r="AV36" s="718"/>
      <c r="AW36" s="718"/>
      <c r="AX36" s="1152"/>
      <c r="AY36" s="1006"/>
      <c r="AZ36" s="718"/>
      <c r="BA36" s="718"/>
      <c r="BB36" s="718"/>
      <c r="BC36" s="718"/>
      <c r="BD36" s="718"/>
      <c r="BE36" s="718"/>
      <c r="BF36" s="1152"/>
      <c r="BG36" s="1006"/>
      <c r="BH36" s="718"/>
      <c r="BI36" s="718"/>
      <c r="BJ36" s="718"/>
      <c r="BK36" s="718"/>
      <c r="BL36" s="718"/>
      <c r="BM36" s="718"/>
      <c r="BN36" s="1152"/>
      <c r="BO36" s="1006"/>
      <c r="BP36" s="718"/>
      <c r="BQ36" s="718"/>
      <c r="BR36" s="718"/>
      <c r="BS36" s="718"/>
      <c r="BT36" s="718"/>
      <c r="BU36" s="718"/>
    </row>
    <row r="37" spans="1:73" ht="37.5" customHeight="1" thickTop="1" x14ac:dyDescent="0.25">
      <c r="A37" s="151"/>
      <c r="B37" s="24"/>
      <c r="C37" s="1058" t="s">
        <v>2126</v>
      </c>
      <c r="D37" s="1049" t="s">
        <v>2127</v>
      </c>
      <c r="E37" s="1061">
        <v>683</v>
      </c>
      <c r="F37" s="1064">
        <v>450202207</v>
      </c>
      <c r="G37" s="1049" t="s">
        <v>3705</v>
      </c>
      <c r="H37" s="1043" t="s">
        <v>2978</v>
      </c>
      <c r="I37" s="1049" t="s">
        <v>3783</v>
      </c>
      <c r="J37" s="1043" t="s">
        <v>3058</v>
      </c>
      <c r="K37" s="1043" t="s">
        <v>3625</v>
      </c>
      <c r="L37" s="1043">
        <v>4502</v>
      </c>
      <c r="M37" s="1049" t="s">
        <v>3627</v>
      </c>
      <c r="N37" s="1046">
        <v>2026004540025</v>
      </c>
      <c r="O37" s="1049" t="s">
        <v>3777</v>
      </c>
      <c r="P37" s="1052" t="s">
        <v>2128</v>
      </c>
      <c r="Q37" s="1624">
        <v>8</v>
      </c>
      <c r="R37" s="1625" t="s">
        <v>2871</v>
      </c>
      <c r="S37" s="1040"/>
      <c r="T37" s="1022"/>
      <c r="U37" s="1007"/>
      <c r="V37" s="1007"/>
      <c r="W37" s="1007"/>
      <c r="X37" s="1007"/>
      <c r="Y37" s="1007"/>
      <c r="Z37" s="1004">
        <f t="shared" si="12"/>
        <v>0</v>
      </c>
      <c r="AA37" s="1004">
        <f t="shared" si="14"/>
        <v>0</v>
      </c>
      <c r="AB37" s="1004">
        <f t="shared" si="14"/>
        <v>0</v>
      </c>
      <c r="AC37" s="1004">
        <f t="shared" si="14"/>
        <v>0</v>
      </c>
      <c r="AD37" s="1004">
        <f t="shared" si="14"/>
        <v>0</v>
      </c>
      <c r="AE37" s="1004">
        <f t="shared" si="14"/>
        <v>0</v>
      </c>
      <c r="AF37" s="1004">
        <f t="shared" si="14"/>
        <v>0</v>
      </c>
      <c r="AG37" s="714"/>
      <c r="AH37" s="593"/>
      <c r="AI37" s="593"/>
      <c r="AJ37" s="593"/>
      <c r="AK37" s="207"/>
      <c r="AL37" s="208"/>
      <c r="AM37" s="208"/>
      <c r="AN37" s="208"/>
      <c r="AO37" s="208"/>
      <c r="AP37" s="1150">
        <f>+U37</f>
        <v>0</v>
      </c>
      <c r="AQ37" s="1004">
        <f>SUM(AR37:AW40)</f>
        <v>0</v>
      </c>
      <c r="AR37" s="299"/>
      <c r="AS37" s="299"/>
      <c r="AT37" s="299"/>
      <c r="AU37" s="299"/>
      <c r="AV37" s="299"/>
      <c r="AW37" s="299"/>
      <c r="AX37" s="1150">
        <f>+V37</f>
        <v>0</v>
      </c>
      <c r="AY37" s="1004">
        <f>SUM(AZ37:BE40)</f>
        <v>0</v>
      </c>
      <c r="AZ37" s="299"/>
      <c r="BA37" s="299"/>
      <c r="BB37" s="299"/>
      <c r="BC37" s="299"/>
      <c r="BD37" s="299"/>
      <c r="BE37" s="299"/>
      <c r="BF37" s="1150">
        <f>+W37</f>
        <v>0</v>
      </c>
      <c r="BG37" s="1004">
        <f>SUM(BH37:BM40)</f>
        <v>0</v>
      </c>
      <c r="BH37" s="299"/>
      <c r="BI37" s="299"/>
      <c r="BJ37" s="299"/>
      <c r="BK37" s="299"/>
      <c r="BL37" s="299"/>
      <c r="BM37" s="299"/>
      <c r="BN37" s="1150">
        <f>+X37</f>
        <v>0</v>
      </c>
      <c r="BO37" s="1004">
        <f>SUM(BP37:BU40)</f>
        <v>0</v>
      </c>
      <c r="BP37" s="299"/>
      <c r="BQ37" s="299"/>
      <c r="BR37" s="299"/>
      <c r="BS37" s="299"/>
      <c r="BT37" s="299"/>
      <c r="BU37" s="299"/>
    </row>
    <row r="38" spans="1:73" ht="37.5" customHeight="1" x14ac:dyDescent="0.25">
      <c r="A38" s="151"/>
      <c r="B38" s="24"/>
      <c r="C38" s="1059"/>
      <c r="D38" s="1050"/>
      <c r="E38" s="1062"/>
      <c r="F38" s="1065"/>
      <c r="G38" s="1050"/>
      <c r="H38" s="1044"/>
      <c r="I38" s="1050"/>
      <c r="J38" s="1044"/>
      <c r="K38" s="1044"/>
      <c r="L38" s="1044"/>
      <c r="M38" s="1050"/>
      <c r="N38" s="1047"/>
      <c r="O38" s="1050"/>
      <c r="P38" s="1053"/>
      <c r="Q38" s="1620"/>
      <c r="R38" s="1622"/>
      <c r="S38" s="1041"/>
      <c r="T38" s="1023"/>
      <c r="U38" s="1008"/>
      <c r="V38" s="1008"/>
      <c r="W38" s="1008"/>
      <c r="X38" s="1008"/>
      <c r="Y38" s="1008"/>
      <c r="Z38" s="1005"/>
      <c r="AA38" s="1005"/>
      <c r="AB38" s="1005"/>
      <c r="AC38" s="1005"/>
      <c r="AD38" s="1005"/>
      <c r="AE38" s="1005"/>
      <c r="AF38" s="1005"/>
      <c r="AG38" s="479"/>
      <c r="AH38" s="592"/>
      <c r="AI38" s="592"/>
      <c r="AJ38" s="592"/>
      <c r="AK38" s="196"/>
      <c r="AL38" s="197"/>
      <c r="AM38" s="197"/>
      <c r="AN38" s="197"/>
      <c r="AO38" s="197"/>
      <c r="AP38" s="1151"/>
      <c r="AQ38" s="1005"/>
      <c r="AR38" s="282"/>
      <c r="AS38" s="282"/>
      <c r="AT38" s="282"/>
      <c r="AU38" s="282"/>
      <c r="AV38" s="282"/>
      <c r="AW38" s="282"/>
      <c r="AX38" s="1151"/>
      <c r="AY38" s="1005"/>
      <c r="AZ38" s="282"/>
      <c r="BA38" s="282"/>
      <c r="BB38" s="282"/>
      <c r="BC38" s="282"/>
      <c r="BD38" s="282"/>
      <c r="BE38" s="282"/>
      <c r="BF38" s="1151"/>
      <c r="BG38" s="1005"/>
      <c r="BH38" s="282"/>
      <c r="BI38" s="282"/>
      <c r="BJ38" s="282"/>
      <c r="BK38" s="282"/>
      <c r="BL38" s="282"/>
      <c r="BM38" s="282"/>
      <c r="BN38" s="1151"/>
      <c r="BO38" s="1005"/>
      <c r="BP38" s="282"/>
      <c r="BQ38" s="282"/>
      <c r="BR38" s="282"/>
      <c r="BS38" s="282"/>
      <c r="BT38" s="282"/>
      <c r="BU38" s="282"/>
    </row>
    <row r="39" spans="1:73" ht="37.5" customHeight="1" x14ac:dyDescent="0.25">
      <c r="A39" s="151"/>
      <c r="B39" s="24"/>
      <c r="C39" s="1059"/>
      <c r="D39" s="1050"/>
      <c r="E39" s="1062"/>
      <c r="F39" s="1065"/>
      <c r="G39" s="1050"/>
      <c r="H39" s="1044"/>
      <c r="I39" s="1050"/>
      <c r="J39" s="1044"/>
      <c r="K39" s="1044"/>
      <c r="L39" s="1044"/>
      <c r="M39" s="1050"/>
      <c r="N39" s="1047"/>
      <c r="O39" s="1050"/>
      <c r="P39" s="1053"/>
      <c r="Q39" s="1620"/>
      <c r="R39" s="1622"/>
      <c r="S39" s="1041"/>
      <c r="T39" s="1023"/>
      <c r="U39" s="1008"/>
      <c r="V39" s="1008"/>
      <c r="W39" s="1008"/>
      <c r="X39" s="1008"/>
      <c r="Y39" s="1008"/>
      <c r="Z39" s="1005"/>
      <c r="AA39" s="1005"/>
      <c r="AB39" s="1005"/>
      <c r="AC39" s="1005"/>
      <c r="AD39" s="1005"/>
      <c r="AE39" s="1005"/>
      <c r="AF39" s="1005"/>
      <c r="AG39" s="196"/>
      <c r="AH39" s="592"/>
      <c r="AI39" s="592"/>
      <c r="AJ39" s="592"/>
      <c r="AK39" s="196"/>
      <c r="AL39" s="197"/>
      <c r="AM39" s="197"/>
      <c r="AN39" s="197"/>
      <c r="AO39" s="197"/>
      <c r="AP39" s="1151"/>
      <c r="AQ39" s="1005"/>
      <c r="AR39" s="282"/>
      <c r="AS39" s="282"/>
      <c r="AT39" s="282"/>
      <c r="AU39" s="282"/>
      <c r="AV39" s="282"/>
      <c r="AW39" s="282"/>
      <c r="AX39" s="1151"/>
      <c r="AY39" s="1005"/>
      <c r="AZ39" s="282"/>
      <c r="BA39" s="282"/>
      <c r="BB39" s="282"/>
      <c r="BC39" s="282"/>
      <c r="BD39" s="282"/>
      <c r="BE39" s="282"/>
      <c r="BF39" s="1151"/>
      <c r="BG39" s="1005"/>
      <c r="BH39" s="282"/>
      <c r="BI39" s="282"/>
      <c r="BJ39" s="282"/>
      <c r="BK39" s="282"/>
      <c r="BL39" s="282"/>
      <c r="BM39" s="282"/>
      <c r="BN39" s="1151"/>
      <c r="BO39" s="1005"/>
      <c r="BP39" s="282"/>
      <c r="BQ39" s="282"/>
      <c r="BR39" s="282"/>
      <c r="BS39" s="282"/>
      <c r="BT39" s="282"/>
      <c r="BU39" s="282"/>
    </row>
    <row r="40" spans="1:73" ht="37.5" customHeight="1" thickBot="1" x14ac:dyDescent="0.3">
      <c r="A40" s="151"/>
      <c r="B40" s="24"/>
      <c r="C40" s="1060"/>
      <c r="D40" s="1051"/>
      <c r="E40" s="1063"/>
      <c r="F40" s="1066"/>
      <c r="G40" s="1051"/>
      <c r="H40" s="1045"/>
      <c r="I40" s="1051"/>
      <c r="J40" s="1045"/>
      <c r="K40" s="1045"/>
      <c r="L40" s="1045"/>
      <c r="M40" s="1051"/>
      <c r="N40" s="1048"/>
      <c r="O40" s="1051"/>
      <c r="P40" s="1054"/>
      <c r="Q40" s="1621"/>
      <c r="R40" s="1623"/>
      <c r="S40" s="1042"/>
      <c r="T40" s="1024"/>
      <c r="U40" s="1009"/>
      <c r="V40" s="1009"/>
      <c r="W40" s="1009"/>
      <c r="X40" s="1009"/>
      <c r="Y40" s="1009"/>
      <c r="Z40" s="1006"/>
      <c r="AA40" s="1006"/>
      <c r="AB40" s="1006"/>
      <c r="AC40" s="1006"/>
      <c r="AD40" s="1006"/>
      <c r="AE40" s="1006"/>
      <c r="AF40" s="1006"/>
      <c r="AG40" s="715"/>
      <c r="AH40" s="716"/>
      <c r="AI40" s="716"/>
      <c r="AJ40" s="716"/>
      <c r="AK40" s="715"/>
      <c r="AL40" s="717"/>
      <c r="AM40" s="717"/>
      <c r="AN40" s="717"/>
      <c r="AO40" s="717"/>
      <c r="AP40" s="1152"/>
      <c r="AQ40" s="1006"/>
      <c r="AR40" s="718"/>
      <c r="AS40" s="718"/>
      <c r="AT40" s="718"/>
      <c r="AU40" s="718"/>
      <c r="AV40" s="718"/>
      <c r="AW40" s="718"/>
      <c r="AX40" s="1152"/>
      <c r="AY40" s="1006"/>
      <c r="AZ40" s="718"/>
      <c r="BA40" s="718"/>
      <c r="BB40" s="718"/>
      <c r="BC40" s="718"/>
      <c r="BD40" s="718"/>
      <c r="BE40" s="718"/>
      <c r="BF40" s="1152"/>
      <c r="BG40" s="1006"/>
      <c r="BH40" s="718"/>
      <c r="BI40" s="718"/>
      <c r="BJ40" s="718"/>
      <c r="BK40" s="718"/>
      <c r="BL40" s="718"/>
      <c r="BM40" s="718"/>
      <c r="BN40" s="1152"/>
      <c r="BO40" s="1006"/>
      <c r="BP40" s="718"/>
      <c r="BQ40" s="718"/>
      <c r="BR40" s="718"/>
      <c r="BS40" s="718"/>
      <c r="BT40" s="718"/>
      <c r="BU40" s="718"/>
    </row>
    <row r="41" spans="1:73" ht="37.5" customHeight="1" thickTop="1" x14ac:dyDescent="0.25">
      <c r="A41" s="151"/>
      <c r="B41" s="24"/>
      <c r="C41" s="1058" t="s">
        <v>2129</v>
      </c>
      <c r="D41" s="1049" t="s">
        <v>2130</v>
      </c>
      <c r="E41" s="1061">
        <v>684</v>
      </c>
      <c r="F41" s="1064">
        <v>450202207</v>
      </c>
      <c r="G41" s="1049" t="s">
        <v>3705</v>
      </c>
      <c r="H41" s="1043" t="s">
        <v>3104</v>
      </c>
      <c r="I41" s="1049" t="s">
        <v>485</v>
      </c>
      <c r="J41" s="1043" t="s">
        <v>3058</v>
      </c>
      <c r="K41" s="1043" t="s">
        <v>3625</v>
      </c>
      <c r="L41" s="1043">
        <v>4502</v>
      </c>
      <c r="M41" s="1049" t="s">
        <v>3627</v>
      </c>
      <c r="N41" s="1046">
        <v>2026004540025</v>
      </c>
      <c r="O41" s="1049" t="s">
        <v>3777</v>
      </c>
      <c r="P41" s="1052" t="s">
        <v>2131</v>
      </c>
      <c r="Q41" s="1624">
        <v>400</v>
      </c>
      <c r="R41" s="1625" t="s">
        <v>2871</v>
      </c>
      <c r="S41" s="1040"/>
      <c r="T41" s="1022"/>
      <c r="U41" s="1007"/>
      <c r="V41" s="1007"/>
      <c r="W41" s="1007"/>
      <c r="X41" s="1007"/>
      <c r="Y41" s="1007"/>
      <c r="Z41" s="1004">
        <f t="shared" si="12"/>
        <v>0</v>
      </c>
      <c r="AA41" s="1004">
        <f t="shared" si="14"/>
        <v>0</v>
      </c>
      <c r="AB41" s="1004">
        <f t="shared" si="14"/>
        <v>0</v>
      </c>
      <c r="AC41" s="1004">
        <f t="shared" si="14"/>
        <v>0</v>
      </c>
      <c r="AD41" s="1004">
        <f t="shared" si="14"/>
        <v>0</v>
      </c>
      <c r="AE41" s="1004">
        <f t="shared" si="14"/>
        <v>0</v>
      </c>
      <c r="AF41" s="1004">
        <f t="shared" si="14"/>
        <v>0</v>
      </c>
      <c r="AG41" s="714"/>
      <c r="AH41" s="593"/>
      <c r="AI41" s="593"/>
      <c r="AJ41" s="593"/>
      <c r="AK41" s="207"/>
      <c r="AL41" s="208"/>
      <c r="AM41" s="208"/>
      <c r="AN41" s="208"/>
      <c r="AO41" s="208"/>
      <c r="AP41" s="1150">
        <f>+U41</f>
        <v>0</v>
      </c>
      <c r="AQ41" s="1004">
        <f>SUM(AR41:AW44)</f>
        <v>0</v>
      </c>
      <c r="AR41" s="299"/>
      <c r="AS41" s="299"/>
      <c r="AT41" s="299"/>
      <c r="AU41" s="299"/>
      <c r="AV41" s="299"/>
      <c r="AW41" s="299"/>
      <c r="AX41" s="1150">
        <f>+V41</f>
        <v>0</v>
      </c>
      <c r="AY41" s="1004">
        <f>SUM(AZ41:BE44)</f>
        <v>0</v>
      </c>
      <c r="AZ41" s="299"/>
      <c r="BA41" s="299"/>
      <c r="BB41" s="299"/>
      <c r="BC41" s="299"/>
      <c r="BD41" s="299"/>
      <c r="BE41" s="299"/>
      <c r="BF41" s="1150">
        <f>+W41</f>
        <v>0</v>
      </c>
      <c r="BG41" s="1004">
        <f>SUM(BH41:BM44)</f>
        <v>0</v>
      </c>
      <c r="BH41" s="299"/>
      <c r="BI41" s="299"/>
      <c r="BJ41" s="299"/>
      <c r="BK41" s="299"/>
      <c r="BL41" s="299"/>
      <c r="BM41" s="299"/>
      <c r="BN41" s="1150">
        <f>+X41</f>
        <v>0</v>
      </c>
      <c r="BO41" s="1004">
        <f>SUM(BP41:BU44)</f>
        <v>0</v>
      </c>
      <c r="BP41" s="299"/>
      <c r="BQ41" s="299"/>
      <c r="BR41" s="299"/>
      <c r="BS41" s="299"/>
      <c r="BT41" s="299"/>
      <c r="BU41" s="299"/>
    </row>
    <row r="42" spans="1:73" ht="37.5" customHeight="1" x14ac:dyDescent="0.25">
      <c r="A42" s="151"/>
      <c r="B42" s="24"/>
      <c r="C42" s="1059"/>
      <c r="D42" s="1050"/>
      <c r="E42" s="1062"/>
      <c r="F42" s="1065"/>
      <c r="G42" s="1050"/>
      <c r="H42" s="1044"/>
      <c r="I42" s="1050"/>
      <c r="J42" s="1044"/>
      <c r="K42" s="1044"/>
      <c r="L42" s="1044"/>
      <c r="M42" s="1050"/>
      <c r="N42" s="1047"/>
      <c r="O42" s="1050"/>
      <c r="P42" s="1053"/>
      <c r="Q42" s="1620"/>
      <c r="R42" s="1622"/>
      <c r="S42" s="1041"/>
      <c r="T42" s="1023"/>
      <c r="U42" s="1008"/>
      <c r="V42" s="1008"/>
      <c r="W42" s="1008"/>
      <c r="X42" s="1008"/>
      <c r="Y42" s="1008"/>
      <c r="Z42" s="1005"/>
      <c r="AA42" s="1005"/>
      <c r="AB42" s="1005"/>
      <c r="AC42" s="1005"/>
      <c r="AD42" s="1005"/>
      <c r="AE42" s="1005"/>
      <c r="AF42" s="1005"/>
      <c r="AG42" s="479"/>
      <c r="AH42" s="592"/>
      <c r="AI42" s="592"/>
      <c r="AJ42" s="592"/>
      <c r="AK42" s="196"/>
      <c r="AL42" s="197"/>
      <c r="AM42" s="197"/>
      <c r="AN42" s="197"/>
      <c r="AO42" s="197"/>
      <c r="AP42" s="1151"/>
      <c r="AQ42" s="1005"/>
      <c r="AR42" s="282"/>
      <c r="AS42" s="282"/>
      <c r="AT42" s="282"/>
      <c r="AU42" s="282"/>
      <c r="AV42" s="282"/>
      <c r="AW42" s="282"/>
      <c r="AX42" s="1151"/>
      <c r="AY42" s="1005"/>
      <c r="AZ42" s="282"/>
      <c r="BA42" s="282"/>
      <c r="BB42" s="282"/>
      <c r="BC42" s="282"/>
      <c r="BD42" s="282"/>
      <c r="BE42" s="282"/>
      <c r="BF42" s="1151"/>
      <c r="BG42" s="1005"/>
      <c r="BH42" s="282"/>
      <c r="BI42" s="282"/>
      <c r="BJ42" s="282"/>
      <c r="BK42" s="282"/>
      <c r="BL42" s="282"/>
      <c r="BM42" s="282"/>
      <c r="BN42" s="1151"/>
      <c r="BO42" s="1005"/>
      <c r="BP42" s="282"/>
      <c r="BQ42" s="282"/>
      <c r="BR42" s="282"/>
      <c r="BS42" s="282"/>
      <c r="BT42" s="282"/>
      <c r="BU42" s="282"/>
    </row>
    <row r="43" spans="1:73" ht="37.5" customHeight="1" x14ac:dyDescent="0.25">
      <c r="A43" s="151"/>
      <c r="B43" s="24"/>
      <c r="C43" s="1059"/>
      <c r="D43" s="1050"/>
      <c r="E43" s="1062"/>
      <c r="F43" s="1065"/>
      <c r="G43" s="1050"/>
      <c r="H43" s="1044"/>
      <c r="I43" s="1050"/>
      <c r="J43" s="1044"/>
      <c r="K43" s="1044"/>
      <c r="L43" s="1044"/>
      <c r="M43" s="1050"/>
      <c r="N43" s="1047"/>
      <c r="O43" s="1050"/>
      <c r="P43" s="1053"/>
      <c r="Q43" s="1620"/>
      <c r="R43" s="1622"/>
      <c r="S43" s="1041"/>
      <c r="T43" s="1023"/>
      <c r="U43" s="1008"/>
      <c r="V43" s="1008"/>
      <c r="W43" s="1008"/>
      <c r="X43" s="1008"/>
      <c r="Y43" s="1008"/>
      <c r="Z43" s="1005"/>
      <c r="AA43" s="1005"/>
      <c r="AB43" s="1005"/>
      <c r="AC43" s="1005"/>
      <c r="AD43" s="1005"/>
      <c r="AE43" s="1005"/>
      <c r="AF43" s="1005"/>
      <c r="AG43" s="196"/>
      <c r="AH43" s="592"/>
      <c r="AI43" s="592"/>
      <c r="AJ43" s="592"/>
      <c r="AK43" s="196"/>
      <c r="AL43" s="197"/>
      <c r="AM43" s="197"/>
      <c r="AN43" s="197"/>
      <c r="AO43" s="197"/>
      <c r="AP43" s="1151"/>
      <c r="AQ43" s="1005"/>
      <c r="AR43" s="282"/>
      <c r="AS43" s="282"/>
      <c r="AT43" s="282"/>
      <c r="AU43" s="282"/>
      <c r="AV43" s="282"/>
      <c r="AW43" s="282"/>
      <c r="AX43" s="1151"/>
      <c r="AY43" s="1005"/>
      <c r="AZ43" s="282"/>
      <c r="BA43" s="282"/>
      <c r="BB43" s="282"/>
      <c r="BC43" s="282"/>
      <c r="BD43" s="282"/>
      <c r="BE43" s="282"/>
      <c r="BF43" s="1151"/>
      <c r="BG43" s="1005"/>
      <c r="BH43" s="282"/>
      <c r="BI43" s="282"/>
      <c r="BJ43" s="282"/>
      <c r="BK43" s="282"/>
      <c r="BL43" s="282"/>
      <c r="BM43" s="282"/>
      <c r="BN43" s="1151"/>
      <c r="BO43" s="1005"/>
      <c r="BP43" s="282"/>
      <c r="BQ43" s="282"/>
      <c r="BR43" s="282"/>
      <c r="BS43" s="282"/>
      <c r="BT43" s="282"/>
      <c r="BU43" s="282"/>
    </row>
    <row r="44" spans="1:73" ht="37.5" customHeight="1" thickBot="1" x14ac:dyDescent="0.3">
      <c r="A44" s="151"/>
      <c r="B44" s="24"/>
      <c r="C44" s="1060"/>
      <c r="D44" s="1051"/>
      <c r="E44" s="1063"/>
      <c r="F44" s="1066"/>
      <c r="G44" s="1051"/>
      <c r="H44" s="1045"/>
      <c r="I44" s="1051"/>
      <c r="J44" s="1045"/>
      <c r="K44" s="1045"/>
      <c r="L44" s="1045"/>
      <c r="M44" s="1051"/>
      <c r="N44" s="1048"/>
      <c r="O44" s="1051"/>
      <c r="P44" s="1054"/>
      <c r="Q44" s="1621"/>
      <c r="R44" s="1623"/>
      <c r="S44" s="1042"/>
      <c r="T44" s="1024"/>
      <c r="U44" s="1009"/>
      <c r="V44" s="1009"/>
      <c r="W44" s="1009"/>
      <c r="X44" s="1009"/>
      <c r="Y44" s="1009"/>
      <c r="Z44" s="1006"/>
      <c r="AA44" s="1006"/>
      <c r="AB44" s="1006"/>
      <c r="AC44" s="1006"/>
      <c r="AD44" s="1006"/>
      <c r="AE44" s="1006"/>
      <c r="AF44" s="1006"/>
      <c r="AG44" s="715"/>
      <c r="AH44" s="716"/>
      <c r="AI44" s="716"/>
      <c r="AJ44" s="716"/>
      <c r="AK44" s="715"/>
      <c r="AL44" s="717"/>
      <c r="AM44" s="717"/>
      <c r="AN44" s="717"/>
      <c r="AO44" s="717"/>
      <c r="AP44" s="1152"/>
      <c r="AQ44" s="1006"/>
      <c r="AR44" s="718"/>
      <c r="AS44" s="718"/>
      <c r="AT44" s="718"/>
      <c r="AU44" s="718"/>
      <c r="AV44" s="718"/>
      <c r="AW44" s="718"/>
      <c r="AX44" s="1152"/>
      <c r="AY44" s="1006"/>
      <c r="AZ44" s="718"/>
      <c r="BA44" s="718"/>
      <c r="BB44" s="718"/>
      <c r="BC44" s="718"/>
      <c r="BD44" s="718"/>
      <c r="BE44" s="718"/>
      <c r="BF44" s="1152"/>
      <c r="BG44" s="1006"/>
      <c r="BH44" s="718"/>
      <c r="BI44" s="718"/>
      <c r="BJ44" s="718"/>
      <c r="BK44" s="718"/>
      <c r="BL44" s="718"/>
      <c r="BM44" s="718"/>
      <c r="BN44" s="1152"/>
      <c r="BO44" s="1006"/>
      <c r="BP44" s="718"/>
      <c r="BQ44" s="718"/>
      <c r="BR44" s="718"/>
      <c r="BS44" s="718"/>
      <c r="BT44" s="718"/>
      <c r="BU44" s="718"/>
    </row>
    <row r="45" spans="1:73" ht="37.5" customHeight="1" thickTop="1" x14ac:dyDescent="0.25">
      <c r="A45" s="151"/>
      <c r="B45" s="24"/>
      <c r="C45" s="1058" t="s">
        <v>2132</v>
      </c>
      <c r="D45" s="1049" t="s">
        <v>2133</v>
      </c>
      <c r="E45" s="1061">
        <v>685</v>
      </c>
      <c r="F45" s="1064">
        <v>450202207</v>
      </c>
      <c r="G45" s="1049" t="s">
        <v>3705</v>
      </c>
      <c r="H45" s="1043" t="s">
        <v>2988</v>
      </c>
      <c r="I45" s="1049" t="s">
        <v>485</v>
      </c>
      <c r="J45" s="1043" t="s">
        <v>3058</v>
      </c>
      <c r="K45" s="1043" t="s">
        <v>3625</v>
      </c>
      <c r="L45" s="1043">
        <v>4502</v>
      </c>
      <c r="M45" s="1049" t="s">
        <v>3627</v>
      </c>
      <c r="N45" s="1046">
        <v>2026004540025</v>
      </c>
      <c r="O45" s="1049" t="s">
        <v>3777</v>
      </c>
      <c r="P45" s="1052" t="s">
        <v>2134</v>
      </c>
      <c r="Q45" s="1624">
        <v>1000</v>
      </c>
      <c r="R45" s="1625" t="s">
        <v>2871</v>
      </c>
      <c r="S45" s="1040"/>
      <c r="T45" s="1022"/>
      <c r="U45" s="1007"/>
      <c r="V45" s="1007"/>
      <c r="W45" s="1007"/>
      <c r="X45" s="1007"/>
      <c r="Y45" s="1007"/>
      <c r="Z45" s="1004">
        <f t="shared" si="12"/>
        <v>0</v>
      </c>
      <c r="AA45" s="1004">
        <f t="shared" ref="AA45:AF49" si="15">SUM(AR45:AR48,AZ45:AZ48,BH45:BH48,BP45:BP48)</f>
        <v>0</v>
      </c>
      <c r="AB45" s="1004">
        <f t="shared" si="15"/>
        <v>0</v>
      </c>
      <c r="AC45" s="1004">
        <f t="shared" si="15"/>
        <v>0</v>
      </c>
      <c r="AD45" s="1004">
        <f t="shared" si="15"/>
        <v>0</v>
      </c>
      <c r="AE45" s="1004">
        <f t="shared" si="15"/>
        <v>0</v>
      </c>
      <c r="AF45" s="1004">
        <f t="shared" si="15"/>
        <v>0</v>
      </c>
      <c r="AG45" s="714"/>
      <c r="AH45" s="593"/>
      <c r="AI45" s="593"/>
      <c r="AJ45" s="593"/>
      <c r="AK45" s="207"/>
      <c r="AL45" s="208"/>
      <c r="AM45" s="208"/>
      <c r="AN45" s="208"/>
      <c r="AO45" s="208"/>
      <c r="AP45" s="1150">
        <f>+U45</f>
        <v>0</v>
      </c>
      <c r="AQ45" s="1004">
        <f>SUM(AR45:AW48)</f>
        <v>0</v>
      </c>
      <c r="AR45" s="299"/>
      <c r="AS45" s="299"/>
      <c r="AT45" s="299"/>
      <c r="AU45" s="299"/>
      <c r="AV45" s="299"/>
      <c r="AW45" s="299"/>
      <c r="AX45" s="1150">
        <f>+V45</f>
        <v>0</v>
      </c>
      <c r="AY45" s="1004">
        <f>SUM(AZ45:BE48)</f>
        <v>0</v>
      </c>
      <c r="AZ45" s="299"/>
      <c r="BA45" s="299"/>
      <c r="BB45" s="299"/>
      <c r="BC45" s="299"/>
      <c r="BD45" s="299"/>
      <c r="BE45" s="299"/>
      <c r="BF45" s="1150">
        <f>+W45</f>
        <v>0</v>
      </c>
      <c r="BG45" s="1004">
        <f>SUM(BH45:BM48)</f>
        <v>0</v>
      </c>
      <c r="BH45" s="299"/>
      <c r="BI45" s="299"/>
      <c r="BJ45" s="299"/>
      <c r="BK45" s="299"/>
      <c r="BL45" s="299"/>
      <c r="BM45" s="299"/>
      <c r="BN45" s="1150">
        <f>+X45</f>
        <v>0</v>
      </c>
      <c r="BO45" s="1004">
        <f>SUM(BP45:BU48)</f>
        <v>0</v>
      </c>
      <c r="BP45" s="299"/>
      <c r="BQ45" s="299"/>
      <c r="BR45" s="299"/>
      <c r="BS45" s="299"/>
      <c r="BT45" s="299"/>
      <c r="BU45" s="299"/>
    </row>
    <row r="46" spans="1:73" ht="37.5" customHeight="1" x14ac:dyDescent="0.25">
      <c r="A46" s="151"/>
      <c r="B46" s="24"/>
      <c r="C46" s="1059"/>
      <c r="D46" s="1050"/>
      <c r="E46" s="1062"/>
      <c r="F46" s="1065"/>
      <c r="G46" s="1050"/>
      <c r="H46" s="1044"/>
      <c r="I46" s="1050"/>
      <c r="J46" s="1044"/>
      <c r="K46" s="1044"/>
      <c r="L46" s="1044"/>
      <c r="M46" s="1050"/>
      <c r="N46" s="1047"/>
      <c r="O46" s="1050"/>
      <c r="P46" s="1053"/>
      <c r="Q46" s="1620"/>
      <c r="R46" s="1622"/>
      <c r="S46" s="1041"/>
      <c r="T46" s="1023"/>
      <c r="U46" s="1008"/>
      <c r="V46" s="1008"/>
      <c r="W46" s="1008"/>
      <c r="X46" s="1008"/>
      <c r="Y46" s="1008"/>
      <c r="Z46" s="1005"/>
      <c r="AA46" s="1005"/>
      <c r="AB46" s="1005"/>
      <c r="AC46" s="1005"/>
      <c r="AD46" s="1005"/>
      <c r="AE46" s="1005"/>
      <c r="AF46" s="1005"/>
      <c r="AG46" s="479"/>
      <c r="AH46" s="592"/>
      <c r="AI46" s="592"/>
      <c r="AJ46" s="592"/>
      <c r="AK46" s="196"/>
      <c r="AL46" s="197"/>
      <c r="AM46" s="197"/>
      <c r="AN46" s="197"/>
      <c r="AO46" s="197"/>
      <c r="AP46" s="1151"/>
      <c r="AQ46" s="1005"/>
      <c r="AR46" s="282"/>
      <c r="AS46" s="282"/>
      <c r="AT46" s="282"/>
      <c r="AU46" s="282"/>
      <c r="AV46" s="282"/>
      <c r="AW46" s="282"/>
      <c r="AX46" s="1151"/>
      <c r="AY46" s="1005"/>
      <c r="AZ46" s="282"/>
      <c r="BA46" s="282"/>
      <c r="BB46" s="282"/>
      <c r="BC46" s="282"/>
      <c r="BD46" s="282"/>
      <c r="BE46" s="282"/>
      <c r="BF46" s="1151"/>
      <c r="BG46" s="1005"/>
      <c r="BH46" s="282"/>
      <c r="BI46" s="282"/>
      <c r="BJ46" s="282"/>
      <c r="BK46" s="282"/>
      <c r="BL46" s="282"/>
      <c r="BM46" s="282"/>
      <c r="BN46" s="1151"/>
      <c r="BO46" s="1005"/>
      <c r="BP46" s="282"/>
      <c r="BQ46" s="282"/>
      <c r="BR46" s="282"/>
      <c r="BS46" s="282"/>
      <c r="BT46" s="282"/>
      <c r="BU46" s="282"/>
    </row>
    <row r="47" spans="1:73" ht="37.5" customHeight="1" x14ac:dyDescent="0.25">
      <c r="A47" s="151"/>
      <c r="B47" s="24"/>
      <c r="C47" s="1059"/>
      <c r="D47" s="1050"/>
      <c r="E47" s="1062"/>
      <c r="F47" s="1065"/>
      <c r="G47" s="1050"/>
      <c r="H47" s="1044"/>
      <c r="I47" s="1050"/>
      <c r="J47" s="1044"/>
      <c r="K47" s="1044"/>
      <c r="L47" s="1044"/>
      <c r="M47" s="1050"/>
      <c r="N47" s="1047"/>
      <c r="O47" s="1050"/>
      <c r="P47" s="1053"/>
      <c r="Q47" s="1620"/>
      <c r="R47" s="1622"/>
      <c r="S47" s="1041"/>
      <c r="T47" s="1023"/>
      <c r="U47" s="1008"/>
      <c r="V47" s="1008"/>
      <c r="W47" s="1008"/>
      <c r="X47" s="1008"/>
      <c r="Y47" s="1008"/>
      <c r="Z47" s="1005"/>
      <c r="AA47" s="1005"/>
      <c r="AB47" s="1005"/>
      <c r="AC47" s="1005"/>
      <c r="AD47" s="1005"/>
      <c r="AE47" s="1005"/>
      <c r="AF47" s="1005"/>
      <c r="AG47" s="196"/>
      <c r="AH47" s="592"/>
      <c r="AI47" s="592"/>
      <c r="AJ47" s="592"/>
      <c r="AK47" s="196"/>
      <c r="AL47" s="197"/>
      <c r="AM47" s="197"/>
      <c r="AN47" s="197"/>
      <c r="AO47" s="197"/>
      <c r="AP47" s="1151"/>
      <c r="AQ47" s="1005"/>
      <c r="AR47" s="282"/>
      <c r="AS47" s="282"/>
      <c r="AT47" s="282"/>
      <c r="AU47" s="282"/>
      <c r="AV47" s="282"/>
      <c r="AW47" s="282"/>
      <c r="AX47" s="1151"/>
      <c r="AY47" s="1005"/>
      <c r="AZ47" s="282"/>
      <c r="BA47" s="282"/>
      <c r="BB47" s="282"/>
      <c r="BC47" s="282"/>
      <c r="BD47" s="282"/>
      <c r="BE47" s="282"/>
      <c r="BF47" s="1151"/>
      <c r="BG47" s="1005"/>
      <c r="BH47" s="282"/>
      <c r="BI47" s="282"/>
      <c r="BJ47" s="282"/>
      <c r="BK47" s="282"/>
      <c r="BL47" s="282"/>
      <c r="BM47" s="282"/>
      <c r="BN47" s="1151"/>
      <c r="BO47" s="1005"/>
      <c r="BP47" s="282"/>
      <c r="BQ47" s="282"/>
      <c r="BR47" s="282"/>
      <c r="BS47" s="282"/>
      <c r="BT47" s="282"/>
      <c r="BU47" s="282"/>
    </row>
    <row r="48" spans="1:73" ht="37.5" customHeight="1" thickBot="1" x14ac:dyDescent="0.3">
      <c r="A48" s="151"/>
      <c r="B48" s="24"/>
      <c r="C48" s="1060"/>
      <c r="D48" s="1051"/>
      <c r="E48" s="1063"/>
      <c r="F48" s="1066"/>
      <c r="G48" s="1051"/>
      <c r="H48" s="1045"/>
      <c r="I48" s="1051"/>
      <c r="J48" s="1045"/>
      <c r="K48" s="1045"/>
      <c r="L48" s="1045"/>
      <c r="M48" s="1051"/>
      <c r="N48" s="1048"/>
      <c r="O48" s="1051"/>
      <c r="P48" s="1054"/>
      <c r="Q48" s="1621"/>
      <c r="R48" s="1623"/>
      <c r="S48" s="1042"/>
      <c r="T48" s="1024"/>
      <c r="U48" s="1009"/>
      <c r="V48" s="1009"/>
      <c r="W48" s="1009"/>
      <c r="X48" s="1009"/>
      <c r="Y48" s="1009"/>
      <c r="Z48" s="1006"/>
      <c r="AA48" s="1006"/>
      <c r="AB48" s="1006"/>
      <c r="AC48" s="1006"/>
      <c r="AD48" s="1006"/>
      <c r="AE48" s="1006"/>
      <c r="AF48" s="1006"/>
      <c r="AG48" s="715"/>
      <c r="AH48" s="716"/>
      <c r="AI48" s="716"/>
      <c r="AJ48" s="716"/>
      <c r="AK48" s="715"/>
      <c r="AL48" s="717"/>
      <c r="AM48" s="717"/>
      <c r="AN48" s="717"/>
      <c r="AO48" s="717"/>
      <c r="AP48" s="1152"/>
      <c r="AQ48" s="1006"/>
      <c r="AR48" s="718"/>
      <c r="AS48" s="718"/>
      <c r="AT48" s="718"/>
      <c r="AU48" s="718"/>
      <c r="AV48" s="718"/>
      <c r="AW48" s="718"/>
      <c r="AX48" s="1152"/>
      <c r="AY48" s="1006"/>
      <c r="AZ48" s="718"/>
      <c r="BA48" s="718"/>
      <c r="BB48" s="718"/>
      <c r="BC48" s="718"/>
      <c r="BD48" s="718"/>
      <c r="BE48" s="718"/>
      <c r="BF48" s="1152"/>
      <c r="BG48" s="1006"/>
      <c r="BH48" s="718"/>
      <c r="BI48" s="718"/>
      <c r="BJ48" s="718"/>
      <c r="BK48" s="718"/>
      <c r="BL48" s="718"/>
      <c r="BM48" s="718"/>
      <c r="BN48" s="1152"/>
      <c r="BO48" s="1006"/>
      <c r="BP48" s="718"/>
      <c r="BQ48" s="718"/>
      <c r="BR48" s="718"/>
      <c r="BS48" s="718"/>
      <c r="BT48" s="718"/>
      <c r="BU48" s="718"/>
    </row>
    <row r="49" spans="1:73" ht="37.5" customHeight="1" thickTop="1" x14ac:dyDescent="0.25">
      <c r="A49" s="151"/>
      <c r="B49" s="24"/>
      <c r="C49" s="1058" t="s">
        <v>2135</v>
      </c>
      <c r="D49" s="1049" t="s">
        <v>2136</v>
      </c>
      <c r="E49" s="1061">
        <v>686</v>
      </c>
      <c r="F49" s="1064">
        <v>450202207</v>
      </c>
      <c r="G49" s="1049" t="s">
        <v>3705</v>
      </c>
      <c r="H49" s="1043" t="s">
        <v>2943</v>
      </c>
      <c r="I49" s="1049" t="s">
        <v>3781</v>
      </c>
      <c r="J49" s="1043" t="s">
        <v>3058</v>
      </c>
      <c r="K49" s="1043" t="s">
        <v>3625</v>
      </c>
      <c r="L49" s="1043">
        <v>4502</v>
      </c>
      <c r="M49" s="1049" t="s">
        <v>3627</v>
      </c>
      <c r="N49" s="1046">
        <v>2026004540025</v>
      </c>
      <c r="O49" s="1049" t="s">
        <v>3777</v>
      </c>
      <c r="P49" s="1052" t="s">
        <v>2137</v>
      </c>
      <c r="Q49" s="1624">
        <v>2</v>
      </c>
      <c r="R49" s="1625" t="s">
        <v>2871</v>
      </c>
      <c r="S49" s="1040"/>
      <c r="T49" s="1022"/>
      <c r="U49" s="1007"/>
      <c r="V49" s="1007"/>
      <c r="W49" s="1007"/>
      <c r="X49" s="1007"/>
      <c r="Y49" s="1007"/>
      <c r="Z49" s="1004">
        <f t="shared" si="12"/>
        <v>0</v>
      </c>
      <c r="AA49" s="1004">
        <f t="shared" si="15"/>
        <v>0</v>
      </c>
      <c r="AB49" s="1004">
        <f t="shared" si="15"/>
        <v>0</v>
      </c>
      <c r="AC49" s="1004">
        <f t="shared" si="15"/>
        <v>0</v>
      </c>
      <c r="AD49" s="1004">
        <f t="shared" si="15"/>
        <v>0</v>
      </c>
      <c r="AE49" s="1004">
        <f t="shared" si="15"/>
        <v>0</v>
      </c>
      <c r="AF49" s="1004">
        <f t="shared" si="15"/>
        <v>0</v>
      </c>
      <c r="AG49" s="714"/>
      <c r="AH49" s="593"/>
      <c r="AI49" s="593"/>
      <c r="AJ49" s="593"/>
      <c r="AK49" s="207"/>
      <c r="AL49" s="208"/>
      <c r="AM49" s="208"/>
      <c r="AN49" s="208"/>
      <c r="AO49" s="208"/>
      <c r="AP49" s="1150">
        <f>+U49</f>
        <v>0</v>
      </c>
      <c r="AQ49" s="1004">
        <f>SUM(AR49:AW52)</f>
        <v>0</v>
      </c>
      <c r="AR49" s="299"/>
      <c r="AS49" s="299"/>
      <c r="AT49" s="299"/>
      <c r="AU49" s="299"/>
      <c r="AV49" s="299"/>
      <c r="AW49" s="299"/>
      <c r="AX49" s="1150">
        <f>+V49</f>
        <v>0</v>
      </c>
      <c r="AY49" s="1004">
        <f>SUM(AZ49:BE52)</f>
        <v>0</v>
      </c>
      <c r="AZ49" s="299"/>
      <c r="BA49" s="299"/>
      <c r="BB49" s="299"/>
      <c r="BC49" s="299"/>
      <c r="BD49" s="299"/>
      <c r="BE49" s="299"/>
      <c r="BF49" s="1150">
        <f>+W49</f>
        <v>0</v>
      </c>
      <c r="BG49" s="1004">
        <f>SUM(BH49:BM52)</f>
        <v>0</v>
      </c>
      <c r="BH49" s="299"/>
      <c r="BI49" s="299"/>
      <c r="BJ49" s="299"/>
      <c r="BK49" s="299"/>
      <c r="BL49" s="299"/>
      <c r="BM49" s="299"/>
      <c r="BN49" s="1150">
        <f>+X49</f>
        <v>0</v>
      </c>
      <c r="BO49" s="1004">
        <f>SUM(BP49:BU52)</f>
        <v>0</v>
      </c>
      <c r="BP49" s="299"/>
      <c r="BQ49" s="299"/>
      <c r="BR49" s="299"/>
      <c r="BS49" s="299"/>
      <c r="BT49" s="299"/>
      <c r="BU49" s="299"/>
    </row>
    <row r="50" spans="1:73" ht="37.5" customHeight="1" x14ac:dyDescent="0.25">
      <c r="A50" s="151"/>
      <c r="B50" s="24"/>
      <c r="C50" s="1059"/>
      <c r="D50" s="1050"/>
      <c r="E50" s="1062"/>
      <c r="F50" s="1065"/>
      <c r="G50" s="1050"/>
      <c r="H50" s="1044"/>
      <c r="I50" s="1050"/>
      <c r="J50" s="1044"/>
      <c r="K50" s="1044"/>
      <c r="L50" s="1044"/>
      <c r="M50" s="1050"/>
      <c r="N50" s="1047"/>
      <c r="O50" s="1050"/>
      <c r="P50" s="1053"/>
      <c r="Q50" s="1620"/>
      <c r="R50" s="1622"/>
      <c r="S50" s="1041"/>
      <c r="T50" s="1023"/>
      <c r="U50" s="1008"/>
      <c r="V50" s="1008"/>
      <c r="W50" s="1008"/>
      <c r="X50" s="1008"/>
      <c r="Y50" s="1008"/>
      <c r="Z50" s="1005"/>
      <c r="AA50" s="1005"/>
      <c r="AB50" s="1005"/>
      <c r="AC50" s="1005"/>
      <c r="AD50" s="1005"/>
      <c r="AE50" s="1005"/>
      <c r="AF50" s="1005"/>
      <c r="AG50" s="479"/>
      <c r="AH50" s="592"/>
      <c r="AI50" s="592"/>
      <c r="AJ50" s="592"/>
      <c r="AK50" s="196"/>
      <c r="AL50" s="197"/>
      <c r="AM50" s="197"/>
      <c r="AN50" s="197"/>
      <c r="AO50" s="197"/>
      <c r="AP50" s="1151"/>
      <c r="AQ50" s="1005"/>
      <c r="AR50" s="282"/>
      <c r="AS50" s="282"/>
      <c r="AT50" s="282"/>
      <c r="AU50" s="282"/>
      <c r="AV50" s="282"/>
      <c r="AW50" s="282"/>
      <c r="AX50" s="1151"/>
      <c r="AY50" s="1005"/>
      <c r="AZ50" s="282"/>
      <c r="BA50" s="282"/>
      <c r="BB50" s="282"/>
      <c r="BC50" s="282"/>
      <c r="BD50" s="282"/>
      <c r="BE50" s="282"/>
      <c r="BF50" s="1151"/>
      <c r="BG50" s="1005"/>
      <c r="BH50" s="282"/>
      <c r="BI50" s="282"/>
      <c r="BJ50" s="282"/>
      <c r="BK50" s="282"/>
      <c r="BL50" s="282"/>
      <c r="BM50" s="282"/>
      <c r="BN50" s="1151"/>
      <c r="BO50" s="1005"/>
      <c r="BP50" s="282"/>
      <c r="BQ50" s="282"/>
      <c r="BR50" s="282"/>
      <c r="BS50" s="282"/>
      <c r="BT50" s="282"/>
      <c r="BU50" s="282"/>
    </row>
    <row r="51" spans="1:73" ht="37.5" customHeight="1" x14ac:dyDescent="0.25">
      <c r="A51" s="151"/>
      <c r="B51" s="24"/>
      <c r="C51" s="1059"/>
      <c r="D51" s="1050"/>
      <c r="E51" s="1062"/>
      <c r="F51" s="1065"/>
      <c r="G51" s="1050"/>
      <c r="H51" s="1044"/>
      <c r="I51" s="1050"/>
      <c r="J51" s="1044"/>
      <c r="K51" s="1044"/>
      <c r="L51" s="1044"/>
      <c r="M51" s="1050"/>
      <c r="N51" s="1047"/>
      <c r="O51" s="1050"/>
      <c r="P51" s="1053"/>
      <c r="Q51" s="1620"/>
      <c r="R51" s="1622"/>
      <c r="S51" s="1041"/>
      <c r="T51" s="1023"/>
      <c r="U51" s="1008"/>
      <c r="V51" s="1008"/>
      <c r="W51" s="1008"/>
      <c r="X51" s="1008"/>
      <c r="Y51" s="1008"/>
      <c r="Z51" s="1005"/>
      <c r="AA51" s="1005"/>
      <c r="AB51" s="1005"/>
      <c r="AC51" s="1005"/>
      <c r="AD51" s="1005"/>
      <c r="AE51" s="1005"/>
      <c r="AF51" s="1005"/>
      <c r="AG51" s="196"/>
      <c r="AH51" s="592"/>
      <c r="AI51" s="592"/>
      <c r="AJ51" s="592"/>
      <c r="AK51" s="196"/>
      <c r="AL51" s="197"/>
      <c r="AM51" s="197"/>
      <c r="AN51" s="197"/>
      <c r="AO51" s="197"/>
      <c r="AP51" s="1151"/>
      <c r="AQ51" s="1005"/>
      <c r="AR51" s="282"/>
      <c r="AS51" s="282"/>
      <c r="AT51" s="282"/>
      <c r="AU51" s="282"/>
      <c r="AV51" s="282"/>
      <c r="AW51" s="282"/>
      <c r="AX51" s="1151"/>
      <c r="AY51" s="1005"/>
      <c r="AZ51" s="282"/>
      <c r="BA51" s="282"/>
      <c r="BB51" s="282"/>
      <c r="BC51" s="282"/>
      <c r="BD51" s="282"/>
      <c r="BE51" s="282"/>
      <c r="BF51" s="1151"/>
      <c r="BG51" s="1005"/>
      <c r="BH51" s="282"/>
      <c r="BI51" s="282"/>
      <c r="BJ51" s="282"/>
      <c r="BK51" s="282"/>
      <c r="BL51" s="282"/>
      <c r="BM51" s="282"/>
      <c r="BN51" s="1151"/>
      <c r="BO51" s="1005"/>
      <c r="BP51" s="282"/>
      <c r="BQ51" s="282"/>
      <c r="BR51" s="282"/>
      <c r="BS51" s="282"/>
      <c r="BT51" s="282"/>
      <c r="BU51" s="282"/>
    </row>
    <row r="52" spans="1:73" ht="37.5" customHeight="1" thickBot="1" x14ac:dyDescent="0.3">
      <c r="A52" s="151"/>
      <c r="B52" s="24"/>
      <c r="C52" s="1060"/>
      <c r="D52" s="1051"/>
      <c r="E52" s="1063"/>
      <c r="F52" s="1066"/>
      <c r="G52" s="1051"/>
      <c r="H52" s="1045"/>
      <c r="I52" s="1051"/>
      <c r="J52" s="1045"/>
      <c r="K52" s="1045"/>
      <c r="L52" s="1045"/>
      <c r="M52" s="1051"/>
      <c r="N52" s="1048"/>
      <c r="O52" s="1051"/>
      <c r="P52" s="1054"/>
      <c r="Q52" s="1621"/>
      <c r="R52" s="1623"/>
      <c r="S52" s="1042"/>
      <c r="T52" s="1024"/>
      <c r="U52" s="1009"/>
      <c r="V52" s="1009"/>
      <c r="W52" s="1009"/>
      <c r="X52" s="1009"/>
      <c r="Y52" s="1009"/>
      <c r="Z52" s="1006"/>
      <c r="AA52" s="1006"/>
      <c r="AB52" s="1006"/>
      <c r="AC52" s="1006"/>
      <c r="AD52" s="1006"/>
      <c r="AE52" s="1006"/>
      <c r="AF52" s="1006"/>
      <c r="AG52" s="715"/>
      <c r="AH52" s="716"/>
      <c r="AI52" s="716"/>
      <c r="AJ52" s="716"/>
      <c r="AK52" s="715"/>
      <c r="AL52" s="717"/>
      <c r="AM52" s="717"/>
      <c r="AN52" s="717"/>
      <c r="AO52" s="717"/>
      <c r="AP52" s="1152"/>
      <c r="AQ52" s="1006"/>
      <c r="AR52" s="718"/>
      <c r="AS52" s="718"/>
      <c r="AT52" s="718"/>
      <c r="AU52" s="718"/>
      <c r="AV52" s="718"/>
      <c r="AW52" s="718"/>
      <c r="AX52" s="1152"/>
      <c r="AY52" s="1006"/>
      <c r="AZ52" s="718"/>
      <c r="BA52" s="718"/>
      <c r="BB52" s="718"/>
      <c r="BC52" s="718"/>
      <c r="BD52" s="718"/>
      <c r="BE52" s="718"/>
      <c r="BF52" s="1152"/>
      <c r="BG52" s="1006"/>
      <c r="BH52" s="718"/>
      <c r="BI52" s="718"/>
      <c r="BJ52" s="718"/>
      <c r="BK52" s="718"/>
      <c r="BL52" s="718"/>
      <c r="BM52" s="718"/>
      <c r="BN52" s="1152"/>
      <c r="BO52" s="1006"/>
      <c r="BP52" s="718"/>
      <c r="BQ52" s="718"/>
      <c r="BR52" s="718"/>
      <c r="BS52" s="718"/>
      <c r="BT52" s="718"/>
      <c r="BU52" s="718"/>
    </row>
    <row r="53" spans="1:73" ht="40.15" customHeight="1" thickTop="1" x14ac:dyDescent="0.25">
      <c r="D53" s="348"/>
      <c r="E53" s="431"/>
      <c r="F53" s="444"/>
      <c r="G53" s="350"/>
      <c r="H53" s="351"/>
      <c r="I53" s="351"/>
      <c r="J53" s="352"/>
      <c r="K53" s="352"/>
      <c r="L53" s="348"/>
      <c r="M53" s="348"/>
      <c r="N53" s="349"/>
      <c r="O53" s="353"/>
      <c r="P53" s="348"/>
    </row>
    <row r="54" spans="1:73" ht="40.15" customHeight="1" x14ac:dyDescent="0.25">
      <c r="D54" s="348"/>
      <c r="E54" s="431"/>
      <c r="F54" s="444"/>
      <c r="G54" s="350"/>
      <c r="H54" s="351"/>
      <c r="I54" s="351"/>
      <c r="J54" s="352"/>
      <c r="K54" s="352"/>
      <c r="L54" s="348"/>
      <c r="M54" s="348"/>
      <c r="N54" s="349"/>
      <c r="O54" s="353"/>
      <c r="P54" s="348"/>
    </row>
    <row r="55" spans="1:73" ht="40.15" customHeight="1" x14ac:dyDescent="0.25">
      <c r="D55" s="348"/>
      <c r="E55" s="431"/>
      <c r="F55" s="444"/>
      <c r="G55" s="350"/>
      <c r="H55" s="351"/>
      <c r="I55" s="351"/>
      <c r="J55" s="352"/>
      <c r="K55" s="352"/>
      <c r="L55" s="348"/>
      <c r="M55" s="348"/>
      <c r="N55" s="349"/>
      <c r="O55" s="353"/>
      <c r="P55" s="348"/>
    </row>
    <row r="56" spans="1:73" ht="40.15" customHeight="1" x14ac:dyDescent="0.25">
      <c r="D56" s="348"/>
      <c r="E56" s="431"/>
      <c r="F56" s="444"/>
      <c r="G56" s="350"/>
      <c r="H56" s="351"/>
      <c r="I56" s="351"/>
      <c r="J56" s="352"/>
      <c r="K56" s="352"/>
      <c r="L56" s="348"/>
      <c r="M56" s="348"/>
      <c r="N56" s="349"/>
      <c r="O56" s="353"/>
      <c r="P56" s="348"/>
    </row>
    <row r="57" spans="1:73" ht="40.15" customHeight="1" x14ac:dyDescent="0.25">
      <c r="D57" s="348"/>
      <c r="E57" s="431"/>
      <c r="F57" s="444"/>
      <c r="G57" s="350"/>
      <c r="H57" s="351"/>
      <c r="I57" s="351"/>
      <c r="J57" s="352"/>
      <c r="K57" s="352"/>
      <c r="L57" s="348"/>
      <c r="M57" s="348"/>
      <c r="N57" s="349"/>
      <c r="O57" s="353"/>
      <c r="P57" s="348"/>
    </row>
    <row r="58" spans="1:73" ht="40.15" customHeight="1" x14ac:dyDescent="0.25">
      <c r="D58" s="348"/>
      <c r="E58" s="431"/>
      <c r="F58" s="444"/>
      <c r="G58" s="350"/>
      <c r="H58" s="351"/>
      <c r="I58" s="351"/>
      <c r="J58" s="352"/>
      <c r="K58" s="352"/>
      <c r="L58" s="348"/>
      <c r="M58" s="348"/>
      <c r="N58" s="349"/>
      <c r="O58" s="353"/>
      <c r="P58" s="348"/>
    </row>
    <row r="59" spans="1:73" ht="40.15" customHeight="1" x14ac:dyDescent="0.25">
      <c r="D59" s="348"/>
      <c r="E59" s="431"/>
      <c r="F59" s="444"/>
      <c r="G59" s="350"/>
      <c r="H59" s="351"/>
      <c r="I59" s="351"/>
      <c r="J59" s="352"/>
      <c r="K59" s="352"/>
      <c r="L59" s="348"/>
      <c r="M59" s="348"/>
      <c r="N59" s="349"/>
      <c r="O59" s="353"/>
      <c r="P59" s="348"/>
    </row>
    <row r="60" spans="1:73" ht="40.15" customHeight="1" x14ac:dyDescent="0.25">
      <c r="D60" s="348"/>
      <c r="E60" s="431"/>
      <c r="F60" s="444"/>
      <c r="G60" s="350"/>
      <c r="H60" s="351"/>
      <c r="I60" s="351"/>
      <c r="J60" s="352"/>
      <c r="K60" s="352"/>
      <c r="L60" s="348"/>
      <c r="M60" s="348"/>
      <c r="N60" s="349"/>
      <c r="O60" s="353"/>
      <c r="P60" s="348"/>
    </row>
    <row r="61" spans="1:73" ht="40.15" customHeight="1" x14ac:dyDescent="0.25">
      <c r="D61" s="348"/>
      <c r="E61" s="431"/>
      <c r="F61" s="444"/>
      <c r="G61" s="350"/>
      <c r="H61" s="351"/>
      <c r="I61" s="351"/>
      <c r="J61" s="352"/>
      <c r="K61" s="352"/>
      <c r="L61" s="348"/>
      <c r="M61" s="348"/>
      <c r="N61" s="349"/>
      <c r="O61" s="353"/>
      <c r="P61" s="348"/>
    </row>
    <row r="62" spans="1:73" ht="40.15" customHeight="1" x14ac:dyDescent="0.25">
      <c r="D62" s="348"/>
      <c r="E62" s="431"/>
      <c r="F62" s="444"/>
      <c r="G62" s="350"/>
      <c r="H62" s="351"/>
      <c r="I62" s="351"/>
      <c r="J62" s="352"/>
      <c r="K62" s="352"/>
      <c r="L62" s="348"/>
      <c r="M62" s="348"/>
      <c r="N62" s="349"/>
      <c r="O62" s="353"/>
      <c r="P62" s="348"/>
    </row>
    <row r="63" spans="1:73" ht="40.15" customHeight="1" x14ac:dyDescent="0.25">
      <c r="D63" s="348"/>
      <c r="E63" s="431"/>
      <c r="F63" s="444"/>
      <c r="G63" s="350"/>
      <c r="H63" s="351"/>
      <c r="I63" s="351"/>
      <c r="J63" s="352"/>
      <c r="K63" s="352"/>
      <c r="L63" s="348"/>
      <c r="M63" s="348"/>
      <c r="N63" s="349"/>
      <c r="O63" s="353"/>
      <c r="P63" s="348"/>
    </row>
    <row r="64" spans="1:73" ht="40.15" customHeight="1" x14ac:dyDescent="0.25">
      <c r="D64" s="348"/>
      <c r="E64" s="431"/>
      <c r="F64" s="444"/>
      <c r="G64" s="350"/>
      <c r="H64" s="351"/>
      <c r="I64" s="351"/>
      <c r="J64" s="352"/>
      <c r="K64" s="352"/>
      <c r="L64" s="348"/>
      <c r="M64" s="348"/>
      <c r="N64" s="349"/>
      <c r="O64" s="353"/>
      <c r="P64" s="348"/>
    </row>
    <row r="65" spans="4:16" ht="40.15" customHeight="1" x14ac:dyDescent="0.25">
      <c r="D65" s="348"/>
      <c r="E65" s="431"/>
      <c r="F65" s="444"/>
      <c r="G65" s="350"/>
      <c r="H65" s="351"/>
      <c r="I65" s="351"/>
      <c r="J65" s="352"/>
      <c r="K65" s="352"/>
      <c r="L65" s="348"/>
      <c r="M65" s="348"/>
      <c r="N65" s="349"/>
      <c r="O65" s="353"/>
      <c r="P65" s="348"/>
    </row>
    <row r="66" spans="4:16" ht="40.15" customHeight="1" x14ac:dyDescent="0.25">
      <c r="D66" s="348"/>
      <c r="E66" s="431"/>
      <c r="F66" s="444"/>
      <c r="G66" s="350"/>
      <c r="H66" s="351"/>
      <c r="I66" s="351"/>
      <c r="J66" s="352"/>
      <c r="K66" s="352"/>
      <c r="L66" s="348"/>
      <c r="M66" s="348"/>
      <c r="N66" s="349"/>
      <c r="O66" s="353"/>
      <c r="P66" s="348"/>
    </row>
    <row r="67" spans="4:16" ht="40.15" customHeight="1" x14ac:dyDescent="0.25">
      <c r="D67" s="348"/>
      <c r="E67" s="431"/>
      <c r="F67" s="444"/>
      <c r="G67" s="350"/>
      <c r="H67" s="351"/>
      <c r="I67" s="351"/>
      <c r="J67" s="352"/>
      <c r="K67" s="352"/>
      <c r="L67" s="348"/>
      <c r="M67" s="348"/>
      <c r="N67" s="349"/>
      <c r="O67" s="353"/>
      <c r="P67" s="348"/>
    </row>
    <row r="68" spans="4:16" ht="40.15" customHeight="1" x14ac:dyDescent="0.25">
      <c r="D68" s="348"/>
      <c r="E68" s="431"/>
      <c r="F68" s="444"/>
      <c r="G68" s="350"/>
      <c r="H68" s="351"/>
      <c r="I68" s="351"/>
      <c r="J68" s="352"/>
      <c r="K68" s="352"/>
      <c r="L68" s="348"/>
      <c r="M68" s="348"/>
      <c r="N68" s="349"/>
      <c r="O68" s="353"/>
      <c r="P68" s="348"/>
    </row>
    <row r="69" spans="4:16" ht="40.15" customHeight="1" x14ac:dyDescent="0.25">
      <c r="D69" s="348"/>
      <c r="E69" s="431"/>
      <c r="F69" s="444"/>
      <c r="G69" s="350"/>
      <c r="H69" s="351"/>
      <c r="I69" s="351"/>
      <c r="J69" s="352"/>
      <c r="K69" s="352"/>
      <c r="L69" s="348"/>
      <c r="M69" s="348"/>
      <c r="N69" s="349"/>
      <c r="O69" s="353"/>
      <c r="P69" s="348"/>
    </row>
    <row r="70" spans="4:16" ht="40.15" customHeight="1" x14ac:dyDescent="0.25">
      <c r="D70" s="348"/>
      <c r="E70" s="431"/>
      <c r="F70" s="444"/>
      <c r="G70" s="350"/>
      <c r="H70" s="351"/>
      <c r="I70" s="351"/>
      <c r="J70" s="352"/>
      <c r="K70" s="352"/>
      <c r="L70" s="348"/>
      <c r="M70" s="348"/>
      <c r="N70" s="349"/>
      <c r="O70" s="353"/>
      <c r="P70" s="348"/>
    </row>
    <row r="71" spans="4:16" ht="40.15" customHeight="1" x14ac:dyDescent="0.25">
      <c r="D71" s="348"/>
      <c r="E71" s="431"/>
      <c r="F71" s="444"/>
      <c r="G71" s="350"/>
      <c r="H71" s="351"/>
      <c r="I71" s="351"/>
      <c r="J71" s="352"/>
      <c r="K71" s="352"/>
      <c r="L71" s="348"/>
      <c r="M71" s="348"/>
      <c r="N71" s="349"/>
      <c r="O71" s="353"/>
      <c r="P71" s="348"/>
    </row>
    <row r="72" spans="4:16" ht="40.15" customHeight="1" x14ac:dyDescent="0.25">
      <c r="D72" s="348"/>
      <c r="E72" s="431"/>
      <c r="F72" s="444"/>
      <c r="G72" s="350"/>
      <c r="H72" s="351"/>
      <c r="I72" s="351"/>
      <c r="J72" s="352"/>
      <c r="K72" s="352"/>
      <c r="L72" s="348"/>
      <c r="M72" s="348"/>
      <c r="N72" s="349"/>
      <c r="O72" s="353"/>
      <c r="P72" s="348"/>
    </row>
    <row r="73" spans="4:16" ht="40.15" customHeight="1" x14ac:dyDescent="0.25">
      <c r="D73" s="348"/>
      <c r="E73" s="431"/>
      <c r="F73" s="444"/>
      <c r="G73" s="350"/>
      <c r="H73" s="351"/>
      <c r="I73" s="351"/>
      <c r="J73" s="352"/>
      <c r="K73" s="352"/>
      <c r="L73" s="348"/>
      <c r="M73" s="348"/>
      <c r="N73" s="349"/>
      <c r="O73" s="353"/>
      <c r="P73" s="348"/>
    </row>
    <row r="74" spans="4:16" ht="40.15" customHeight="1" x14ac:dyDescent="0.25">
      <c r="D74" s="348"/>
      <c r="E74" s="431"/>
      <c r="F74" s="444"/>
      <c r="G74" s="350"/>
      <c r="H74" s="351"/>
      <c r="I74" s="351"/>
      <c r="J74" s="352"/>
      <c r="K74" s="352"/>
      <c r="L74" s="348"/>
      <c r="M74" s="348"/>
      <c r="N74" s="349"/>
      <c r="O74" s="353"/>
      <c r="P74" s="348"/>
    </row>
    <row r="75" spans="4:16" ht="40.15" customHeight="1" x14ac:dyDescent="0.25">
      <c r="D75" s="348"/>
      <c r="E75" s="431"/>
      <c r="F75" s="444"/>
      <c r="G75" s="350"/>
      <c r="H75" s="351"/>
      <c r="I75" s="351"/>
      <c r="J75" s="352"/>
      <c r="K75" s="352"/>
      <c r="L75" s="348"/>
      <c r="M75" s="348"/>
      <c r="N75" s="349"/>
      <c r="O75" s="353"/>
      <c r="P75" s="348"/>
    </row>
    <row r="76" spans="4:16" ht="40.15" customHeight="1" x14ac:dyDescent="0.25">
      <c r="D76" s="348"/>
      <c r="E76" s="431"/>
      <c r="F76" s="444"/>
      <c r="G76" s="350"/>
      <c r="H76" s="351"/>
      <c r="I76" s="351"/>
      <c r="J76" s="352"/>
      <c r="K76" s="352"/>
      <c r="L76" s="348"/>
      <c r="M76" s="348"/>
      <c r="N76" s="348"/>
      <c r="O76" s="353"/>
      <c r="P76" s="348"/>
    </row>
    <row r="77" spans="4:16" ht="40.15" customHeight="1" x14ac:dyDescent="0.25">
      <c r="D77" s="348"/>
      <c r="E77" s="431"/>
      <c r="F77" s="444"/>
      <c r="G77" s="350"/>
      <c r="H77" s="351"/>
      <c r="I77" s="351"/>
      <c r="J77" s="352"/>
      <c r="K77" s="352"/>
      <c r="L77" s="348"/>
      <c r="M77" s="348"/>
      <c r="N77" s="348"/>
      <c r="O77" s="353"/>
      <c r="P77" s="348"/>
    </row>
    <row r="78" spans="4:16" ht="40.15" customHeight="1" x14ac:dyDescent="0.25">
      <c r="D78" s="348"/>
      <c r="E78" s="431"/>
      <c r="F78" s="444"/>
      <c r="G78" s="350"/>
      <c r="H78" s="351"/>
      <c r="I78" s="351"/>
      <c r="J78" s="352"/>
      <c r="K78" s="352"/>
      <c r="L78" s="348"/>
      <c r="M78" s="348"/>
      <c r="N78" s="348"/>
      <c r="O78" s="353"/>
      <c r="P78" s="348"/>
    </row>
    <row r="79" spans="4:16" ht="40.15" customHeight="1" x14ac:dyDescent="0.25">
      <c r="D79" s="348"/>
      <c r="E79" s="431"/>
      <c r="F79" s="444"/>
      <c r="G79" s="350"/>
      <c r="H79" s="351"/>
      <c r="I79" s="351"/>
      <c r="J79" s="352"/>
      <c r="K79" s="352"/>
      <c r="L79" s="348"/>
      <c r="M79" s="348"/>
      <c r="N79" s="348"/>
      <c r="O79" s="353"/>
      <c r="P79" s="348"/>
    </row>
    <row r="80" spans="4:16" ht="40.15" customHeight="1" x14ac:dyDescent="0.25">
      <c r="D80" s="348"/>
      <c r="E80" s="431"/>
      <c r="F80" s="444"/>
      <c r="G80" s="350"/>
      <c r="H80" s="351"/>
      <c r="I80" s="351"/>
      <c r="J80" s="352"/>
      <c r="K80" s="352"/>
      <c r="L80" s="348"/>
      <c r="M80" s="348"/>
      <c r="N80" s="348"/>
      <c r="O80" s="353"/>
      <c r="P80" s="348"/>
    </row>
    <row r="81" spans="4:16" ht="40.15" customHeight="1" x14ac:dyDescent="0.25">
      <c r="D81" s="348"/>
      <c r="E81" s="431"/>
      <c r="F81" s="444"/>
      <c r="G81" s="350"/>
      <c r="H81" s="351"/>
      <c r="I81" s="351"/>
      <c r="J81" s="352"/>
      <c r="K81" s="352"/>
      <c r="L81" s="348"/>
      <c r="M81" s="348"/>
      <c r="N81" s="348"/>
      <c r="O81" s="353"/>
      <c r="P81" s="348"/>
    </row>
    <row r="82" spans="4:16" ht="40.15" customHeight="1" x14ac:dyDescent="0.25">
      <c r="D82" s="348"/>
      <c r="E82" s="431"/>
      <c r="F82" s="444"/>
      <c r="G82" s="350"/>
      <c r="H82" s="351"/>
      <c r="I82" s="351"/>
      <c r="J82" s="352"/>
      <c r="K82" s="352"/>
      <c r="L82" s="348"/>
      <c r="M82" s="348"/>
      <c r="N82" s="348"/>
      <c r="O82" s="353"/>
      <c r="P82" s="348"/>
    </row>
    <row r="83" spans="4:16" ht="40.15" customHeight="1" x14ac:dyDescent="0.25">
      <c r="D83" s="348"/>
      <c r="E83" s="431"/>
      <c r="F83" s="444"/>
      <c r="G83" s="350"/>
      <c r="H83" s="351"/>
      <c r="I83" s="351"/>
      <c r="J83" s="352"/>
      <c r="K83" s="352"/>
      <c r="L83" s="348"/>
      <c r="M83" s="348"/>
      <c r="N83" s="348"/>
      <c r="O83" s="353"/>
      <c r="P83" s="348"/>
    </row>
    <row r="84" spans="4:16" ht="40.15" customHeight="1" x14ac:dyDescent="0.25">
      <c r="D84" s="348"/>
      <c r="E84" s="431"/>
      <c r="F84" s="444"/>
      <c r="G84" s="350"/>
      <c r="H84" s="351"/>
      <c r="I84" s="351"/>
      <c r="J84" s="352"/>
      <c r="K84" s="352"/>
      <c r="L84" s="348"/>
      <c r="M84" s="348"/>
      <c r="N84" s="348"/>
      <c r="O84" s="353"/>
      <c r="P84" s="348"/>
    </row>
    <row r="85" spans="4:16" ht="40.15" customHeight="1" x14ac:dyDescent="0.25">
      <c r="D85" s="348"/>
      <c r="E85" s="431"/>
      <c r="F85" s="444"/>
      <c r="G85" s="350"/>
      <c r="H85" s="351"/>
      <c r="I85" s="351"/>
      <c r="J85" s="352"/>
      <c r="K85" s="352"/>
      <c r="L85" s="348"/>
      <c r="M85" s="348"/>
      <c r="N85" s="348"/>
      <c r="O85" s="353"/>
      <c r="P85" s="348"/>
    </row>
    <row r="86" spans="4:16" ht="40.15" customHeight="1" x14ac:dyDescent="0.25">
      <c r="D86" s="348"/>
      <c r="E86" s="431"/>
      <c r="F86" s="444"/>
      <c r="G86" s="350"/>
      <c r="H86" s="351"/>
      <c r="I86" s="351"/>
      <c r="J86" s="352"/>
      <c r="K86" s="352"/>
      <c r="L86" s="348"/>
      <c r="M86" s="348"/>
      <c r="N86" s="348"/>
      <c r="O86" s="353"/>
      <c r="P86" s="348"/>
    </row>
    <row r="87" spans="4:16" ht="40.15" customHeight="1" x14ac:dyDescent="0.25">
      <c r="D87" s="348"/>
      <c r="E87" s="431"/>
      <c r="F87" s="444"/>
      <c r="G87" s="350"/>
      <c r="H87" s="351"/>
      <c r="I87" s="351"/>
      <c r="J87" s="352"/>
      <c r="K87" s="352"/>
      <c r="L87" s="348"/>
      <c r="M87" s="348"/>
      <c r="N87" s="348"/>
      <c r="O87" s="353"/>
      <c r="P87" s="348"/>
    </row>
    <row r="88" spans="4:16" ht="40.15" customHeight="1" x14ac:dyDescent="0.25">
      <c r="D88" s="348"/>
      <c r="E88" s="431"/>
      <c r="F88" s="444"/>
      <c r="G88" s="350"/>
      <c r="H88" s="351"/>
      <c r="I88" s="351"/>
      <c r="J88" s="352"/>
      <c r="K88" s="352"/>
      <c r="L88" s="348"/>
      <c r="M88" s="348"/>
      <c r="N88" s="348"/>
      <c r="O88" s="353"/>
      <c r="P88" s="348"/>
    </row>
    <row r="89" spans="4:16" ht="40.15" customHeight="1" x14ac:dyDescent="0.25">
      <c r="D89" s="348"/>
      <c r="E89" s="431"/>
      <c r="F89" s="444"/>
      <c r="G89" s="350"/>
      <c r="H89" s="351"/>
      <c r="I89" s="351"/>
      <c r="J89" s="352"/>
      <c r="K89" s="352"/>
      <c r="L89" s="348"/>
      <c r="M89" s="348"/>
      <c r="N89" s="348"/>
      <c r="O89" s="353"/>
      <c r="P89" s="348"/>
    </row>
    <row r="90" spans="4:16" ht="40.15" customHeight="1" x14ac:dyDescent="0.25">
      <c r="D90" s="348"/>
      <c r="E90" s="431"/>
      <c r="F90" s="444"/>
      <c r="G90" s="350"/>
      <c r="H90" s="351"/>
      <c r="I90" s="351"/>
      <c r="J90" s="352"/>
      <c r="K90" s="352"/>
      <c r="L90" s="348"/>
      <c r="M90" s="348"/>
      <c r="N90" s="348"/>
      <c r="O90" s="353"/>
      <c r="P90" s="348"/>
    </row>
    <row r="91" spans="4:16" ht="40.15" customHeight="1" x14ac:dyDescent="0.25">
      <c r="D91" s="348"/>
      <c r="E91" s="431"/>
      <c r="F91" s="444"/>
      <c r="G91" s="350"/>
      <c r="H91" s="351"/>
      <c r="I91" s="351"/>
      <c r="J91" s="352"/>
      <c r="K91" s="352"/>
      <c r="L91" s="348"/>
      <c r="M91" s="348"/>
      <c r="N91" s="348"/>
      <c r="O91" s="353"/>
      <c r="P91" s="348"/>
    </row>
    <row r="92" spans="4:16" ht="40.15" customHeight="1" x14ac:dyDescent="0.25">
      <c r="D92" s="348"/>
      <c r="E92" s="431"/>
      <c r="F92" s="444"/>
      <c r="G92" s="350"/>
      <c r="H92" s="351"/>
      <c r="I92" s="351"/>
      <c r="J92" s="352"/>
      <c r="K92" s="352"/>
      <c r="L92" s="348"/>
      <c r="M92" s="348"/>
      <c r="N92" s="348"/>
      <c r="O92" s="353"/>
      <c r="P92" s="348"/>
    </row>
    <row r="93" spans="4:16" ht="40.15" customHeight="1" x14ac:dyDescent="0.25">
      <c r="D93" s="348"/>
      <c r="E93" s="431"/>
      <c r="F93" s="444"/>
      <c r="G93" s="350"/>
      <c r="H93" s="351"/>
      <c r="I93" s="351"/>
      <c r="J93" s="352"/>
      <c r="K93" s="352"/>
      <c r="L93" s="348"/>
      <c r="M93" s="348"/>
      <c r="N93" s="348"/>
      <c r="O93" s="353"/>
      <c r="P93" s="348"/>
    </row>
    <row r="94" spans="4:16" ht="40.15" customHeight="1" x14ac:dyDescent="0.25">
      <c r="D94" s="348"/>
      <c r="E94" s="431"/>
      <c r="F94" s="444"/>
      <c r="G94" s="350"/>
      <c r="H94" s="351"/>
      <c r="I94" s="351"/>
      <c r="J94" s="352"/>
      <c r="K94" s="352"/>
      <c r="L94" s="348"/>
      <c r="M94" s="348"/>
      <c r="N94" s="348"/>
      <c r="O94" s="353"/>
      <c r="P94" s="348"/>
    </row>
    <row r="95" spans="4:16" ht="40.15" customHeight="1" x14ac:dyDescent="0.25">
      <c r="D95" s="348"/>
      <c r="E95" s="431"/>
      <c r="F95" s="444"/>
      <c r="G95" s="350"/>
      <c r="H95" s="351"/>
      <c r="I95" s="351"/>
      <c r="J95" s="352"/>
      <c r="K95" s="352"/>
      <c r="L95" s="348"/>
      <c r="M95" s="348"/>
      <c r="N95" s="348"/>
      <c r="O95" s="353"/>
      <c r="P95" s="348"/>
    </row>
    <row r="96" spans="4:16" ht="40.15" customHeight="1" x14ac:dyDescent="0.25">
      <c r="D96" s="348"/>
      <c r="E96" s="431"/>
      <c r="F96" s="444"/>
      <c r="G96" s="350"/>
      <c r="H96" s="351"/>
      <c r="I96" s="351"/>
      <c r="J96" s="352"/>
      <c r="K96" s="352"/>
      <c r="L96" s="348"/>
      <c r="M96" s="348"/>
      <c r="N96" s="348"/>
      <c r="O96" s="353"/>
      <c r="P96" s="348"/>
    </row>
    <row r="97" spans="4:16" ht="40.15" customHeight="1" x14ac:dyDescent="0.25">
      <c r="D97" s="348"/>
      <c r="E97" s="431"/>
      <c r="F97" s="444"/>
      <c r="G97" s="350"/>
      <c r="H97" s="351"/>
      <c r="I97" s="351"/>
      <c r="J97" s="352"/>
      <c r="K97" s="352"/>
      <c r="L97" s="348"/>
      <c r="M97" s="348"/>
      <c r="N97" s="348"/>
      <c r="O97" s="353"/>
      <c r="P97" s="348"/>
    </row>
    <row r="98" spans="4:16" ht="40.15" customHeight="1" x14ac:dyDescent="0.25">
      <c r="D98" s="348"/>
      <c r="E98" s="431"/>
      <c r="F98" s="444"/>
      <c r="G98" s="350"/>
      <c r="H98" s="351"/>
      <c r="I98" s="351"/>
      <c r="J98" s="352"/>
      <c r="K98" s="352"/>
      <c r="L98" s="348"/>
      <c r="M98" s="348"/>
      <c r="N98" s="348"/>
      <c r="O98" s="353"/>
      <c r="P98" s="348"/>
    </row>
    <row r="99" spans="4:16" ht="40.15" customHeight="1" x14ac:dyDescent="0.25">
      <c r="D99" s="348"/>
      <c r="E99" s="431"/>
      <c r="F99" s="444"/>
      <c r="G99" s="350"/>
      <c r="H99" s="351"/>
      <c r="I99" s="351"/>
      <c r="J99" s="352"/>
      <c r="K99" s="352"/>
      <c r="L99" s="348"/>
      <c r="M99" s="348"/>
      <c r="N99" s="348"/>
      <c r="O99" s="353"/>
      <c r="P99" s="348"/>
    </row>
    <row r="100" spans="4:16" ht="40.15" customHeight="1" x14ac:dyDescent="0.25">
      <c r="D100" s="348"/>
      <c r="E100" s="431"/>
      <c r="F100" s="444"/>
      <c r="G100" s="350"/>
      <c r="H100" s="351"/>
      <c r="I100" s="351"/>
      <c r="J100" s="352"/>
      <c r="K100" s="352"/>
      <c r="L100" s="348"/>
      <c r="M100" s="348"/>
      <c r="N100" s="348"/>
      <c r="O100" s="353"/>
      <c r="P100" s="348"/>
    </row>
    <row r="101" spans="4:16" ht="40.15" customHeight="1" x14ac:dyDescent="0.25">
      <c r="D101" s="348"/>
      <c r="E101" s="431"/>
      <c r="F101" s="444"/>
      <c r="G101" s="350"/>
      <c r="H101" s="351"/>
      <c r="I101" s="351"/>
      <c r="J101" s="352"/>
      <c r="K101" s="352"/>
      <c r="L101" s="348"/>
      <c r="M101" s="348"/>
      <c r="N101" s="348"/>
      <c r="O101" s="353"/>
      <c r="P101" s="348"/>
    </row>
    <row r="102" spans="4:16" ht="40.15" customHeight="1" x14ac:dyDescent="0.25">
      <c r="D102" s="348"/>
      <c r="E102" s="431"/>
      <c r="F102" s="444"/>
      <c r="G102" s="350"/>
      <c r="H102" s="351"/>
      <c r="I102" s="351"/>
      <c r="J102" s="352"/>
      <c r="K102" s="352"/>
      <c r="L102" s="348"/>
      <c r="M102" s="348"/>
      <c r="N102" s="348"/>
      <c r="O102" s="353"/>
      <c r="P102" s="348"/>
    </row>
    <row r="103" spans="4:16" ht="40.15" customHeight="1" x14ac:dyDescent="0.25">
      <c r="D103" s="348"/>
      <c r="E103" s="431"/>
      <c r="F103" s="444"/>
      <c r="G103" s="350"/>
      <c r="H103" s="351"/>
      <c r="I103" s="351"/>
      <c r="J103" s="352"/>
      <c r="K103" s="352"/>
      <c r="L103" s="348"/>
      <c r="M103" s="348"/>
      <c r="N103" s="348"/>
      <c r="O103" s="353"/>
      <c r="P103" s="348"/>
    </row>
    <row r="104" spans="4:16" ht="40.15" customHeight="1" x14ac:dyDescent="0.25">
      <c r="D104" s="348"/>
      <c r="E104" s="431"/>
      <c r="F104" s="444"/>
      <c r="G104" s="350"/>
      <c r="H104" s="351"/>
      <c r="I104" s="351"/>
      <c r="J104" s="352"/>
      <c r="K104" s="352"/>
      <c r="L104" s="348"/>
      <c r="M104" s="348"/>
      <c r="N104" s="348"/>
      <c r="O104" s="353"/>
      <c r="P104" s="348"/>
    </row>
    <row r="105" spans="4:16" ht="40.15" customHeight="1" x14ac:dyDescent="0.25">
      <c r="D105" s="348"/>
      <c r="E105" s="431"/>
      <c r="F105" s="444"/>
      <c r="G105" s="350"/>
      <c r="H105" s="351"/>
      <c r="I105" s="351"/>
      <c r="J105" s="352"/>
      <c r="K105" s="352"/>
      <c r="L105" s="348"/>
      <c r="M105" s="348"/>
      <c r="N105" s="348"/>
      <c r="O105" s="353"/>
      <c r="P105" s="348"/>
    </row>
    <row r="106" spans="4:16" ht="40.15" customHeight="1" x14ac:dyDescent="0.25">
      <c r="D106" s="348"/>
      <c r="E106" s="431"/>
      <c r="F106" s="444"/>
      <c r="G106" s="350"/>
      <c r="H106" s="351"/>
      <c r="I106" s="351"/>
      <c r="J106" s="352"/>
      <c r="K106" s="352"/>
      <c r="L106" s="348"/>
      <c r="M106" s="348"/>
      <c r="N106" s="348"/>
      <c r="O106" s="353"/>
      <c r="P106" s="348"/>
    </row>
    <row r="107" spans="4:16" ht="40.15" customHeight="1" x14ac:dyDescent="0.25">
      <c r="D107" s="348"/>
      <c r="E107" s="431"/>
      <c r="F107" s="444"/>
      <c r="G107" s="350"/>
      <c r="H107" s="351"/>
      <c r="I107" s="351"/>
      <c r="J107" s="352"/>
      <c r="K107" s="352"/>
      <c r="L107" s="348"/>
      <c r="M107" s="348"/>
      <c r="N107" s="348"/>
      <c r="O107" s="353"/>
      <c r="P107" s="348"/>
    </row>
    <row r="108" spans="4:16" ht="40.15" customHeight="1" x14ac:dyDescent="0.25">
      <c r="D108" s="348"/>
      <c r="E108" s="431"/>
      <c r="F108" s="444"/>
      <c r="G108" s="350"/>
      <c r="H108" s="351"/>
      <c r="I108" s="351"/>
      <c r="J108" s="352"/>
      <c r="K108" s="352"/>
      <c r="L108" s="348"/>
      <c r="M108" s="348"/>
      <c r="N108" s="348"/>
      <c r="O108" s="353"/>
      <c r="P108" s="348"/>
    </row>
    <row r="109" spans="4:16" ht="40.15" customHeight="1" x14ac:dyDescent="0.25">
      <c r="D109" s="348"/>
      <c r="E109" s="431"/>
      <c r="F109" s="444"/>
      <c r="G109" s="350"/>
      <c r="H109" s="351"/>
      <c r="I109" s="351"/>
      <c r="J109" s="352"/>
      <c r="K109" s="352"/>
      <c r="L109" s="348"/>
      <c r="M109" s="348"/>
      <c r="N109" s="348"/>
      <c r="O109" s="353"/>
      <c r="P109" s="348"/>
    </row>
    <row r="110" spans="4:16" ht="40.15" customHeight="1" x14ac:dyDescent="0.25">
      <c r="D110" s="348"/>
      <c r="E110" s="431"/>
      <c r="F110" s="444"/>
      <c r="G110" s="350"/>
      <c r="H110" s="351"/>
      <c r="I110" s="351"/>
      <c r="J110" s="352"/>
      <c r="K110" s="352"/>
      <c r="L110" s="348"/>
      <c r="M110" s="348"/>
      <c r="N110" s="348"/>
      <c r="O110" s="353"/>
      <c r="P110" s="348"/>
    </row>
    <row r="111" spans="4:16" ht="40.15" customHeight="1" x14ac:dyDescent="0.25">
      <c r="D111" s="348"/>
      <c r="E111" s="431"/>
      <c r="F111" s="444"/>
      <c r="G111" s="350"/>
      <c r="H111" s="351"/>
      <c r="I111" s="351"/>
      <c r="J111" s="352"/>
      <c r="K111" s="352"/>
      <c r="L111" s="348"/>
      <c r="M111" s="348"/>
      <c r="N111" s="348"/>
      <c r="O111" s="353"/>
      <c r="P111" s="348"/>
    </row>
    <row r="112" spans="4:16" ht="40.15" customHeight="1" x14ac:dyDescent="0.25">
      <c r="D112" s="348"/>
      <c r="E112" s="431"/>
      <c r="F112" s="444"/>
      <c r="G112" s="350"/>
      <c r="H112" s="351"/>
      <c r="I112" s="351"/>
      <c r="J112" s="352"/>
      <c r="K112" s="352"/>
      <c r="L112" s="348"/>
      <c r="M112" s="348"/>
      <c r="N112" s="348"/>
      <c r="O112" s="353"/>
      <c r="P112" s="348"/>
    </row>
    <row r="113" spans="4:16" ht="40.15" customHeight="1" x14ac:dyDescent="0.25">
      <c r="D113" s="348"/>
      <c r="E113" s="431"/>
      <c r="F113" s="444"/>
      <c r="G113" s="350"/>
      <c r="H113" s="351"/>
      <c r="I113" s="351"/>
      <c r="J113" s="352"/>
      <c r="K113" s="352"/>
      <c r="L113" s="348"/>
      <c r="M113" s="348"/>
      <c r="N113" s="348"/>
      <c r="O113" s="353"/>
      <c r="P113" s="348"/>
    </row>
    <row r="114" spans="4:16" ht="40.15" customHeight="1" x14ac:dyDescent="0.25">
      <c r="D114" s="348"/>
      <c r="E114" s="431"/>
      <c r="F114" s="444"/>
      <c r="G114" s="350"/>
      <c r="H114" s="351"/>
      <c r="I114" s="351"/>
      <c r="J114" s="352"/>
      <c r="K114" s="352"/>
      <c r="L114" s="348"/>
      <c r="M114" s="348"/>
      <c r="N114" s="348"/>
      <c r="O114" s="353"/>
      <c r="P114" s="348"/>
    </row>
    <row r="115" spans="4:16" ht="40.15" customHeight="1" x14ac:dyDescent="0.25">
      <c r="D115" s="348"/>
      <c r="E115" s="431"/>
      <c r="F115" s="444"/>
      <c r="G115" s="350"/>
      <c r="H115" s="351"/>
      <c r="I115" s="351"/>
      <c r="J115" s="352"/>
      <c r="K115" s="352"/>
      <c r="L115" s="348"/>
      <c r="M115" s="348"/>
      <c r="N115" s="348"/>
      <c r="O115" s="353"/>
      <c r="P115" s="348"/>
    </row>
    <row r="116" spans="4:16" ht="40.15" customHeight="1" x14ac:dyDescent="0.25">
      <c r="D116" s="348"/>
      <c r="E116" s="431"/>
      <c r="F116" s="444"/>
      <c r="G116" s="350"/>
      <c r="H116" s="351"/>
      <c r="I116" s="351"/>
      <c r="J116" s="352"/>
      <c r="K116" s="352"/>
      <c r="L116" s="348"/>
      <c r="M116" s="348"/>
      <c r="N116" s="348"/>
      <c r="O116" s="353"/>
      <c r="P116" s="348"/>
    </row>
    <row r="117" spans="4:16" ht="40.15" customHeight="1" x14ac:dyDescent="0.25">
      <c r="D117" s="348"/>
      <c r="E117" s="431"/>
      <c r="F117" s="444"/>
      <c r="G117" s="350"/>
      <c r="H117" s="351"/>
      <c r="I117" s="351"/>
      <c r="J117" s="352"/>
      <c r="K117" s="352"/>
      <c r="L117" s="348"/>
      <c r="M117" s="348"/>
      <c r="N117" s="348"/>
      <c r="O117" s="353"/>
      <c r="P117" s="348"/>
    </row>
    <row r="118" spans="4:16" ht="40.15" customHeight="1" x14ac:dyDescent="0.25">
      <c r="D118" s="348"/>
      <c r="E118" s="431"/>
      <c r="F118" s="444"/>
      <c r="G118" s="350"/>
      <c r="H118" s="351"/>
      <c r="I118" s="351"/>
      <c r="J118" s="352"/>
      <c r="K118" s="352"/>
      <c r="L118" s="348"/>
      <c r="M118" s="348"/>
      <c r="N118" s="348"/>
      <c r="O118" s="353"/>
      <c r="P118" s="348"/>
    </row>
    <row r="119" spans="4:16" ht="40.15" customHeight="1" x14ac:dyDescent="0.25">
      <c r="D119" s="348"/>
      <c r="E119" s="431"/>
      <c r="F119" s="444"/>
      <c r="G119" s="350"/>
      <c r="H119" s="351"/>
      <c r="I119" s="351"/>
      <c r="J119" s="352"/>
      <c r="K119" s="352"/>
      <c r="L119" s="348"/>
      <c r="M119" s="348"/>
      <c r="N119" s="348"/>
      <c r="O119" s="353"/>
      <c r="P119" s="348"/>
    </row>
    <row r="120" spans="4:16" ht="40.15" customHeight="1" x14ac:dyDescent="0.25">
      <c r="D120" s="348"/>
      <c r="E120" s="431"/>
      <c r="F120" s="444"/>
      <c r="G120" s="350"/>
      <c r="H120" s="351"/>
      <c r="I120" s="351"/>
      <c r="J120" s="352"/>
      <c r="K120" s="352"/>
      <c r="L120" s="348"/>
      <c r="M120" s="348"/>
      <c r="N120" s="348"/>
      <c r="O120" s="353"/>
      <c r="P120" s="348"/>
    </row>
    <row r="121" spans="4:16" ht="40.15" customHeight="1" x14ac:dyDescent="0.25">
      <c r="D121" s="348"/>
      <c r="E121" s="431"/>
      <c r="F121" s="444"/>
      <c r="G121" s="350"/>
      <c r="H121" s="351"/>
      <c r="I121" s="351"/>
      <c r="J121" s="352"/>
      <c r="K121" s="352"/>
      <c r="L121" s="348"/>
      <c r="M121" s="348"/>
      <c r="N121" s="348"/>
      <c r="O121" s="353"/>
      <c r="P121" s="348"/>
    </row>
    <row r="122" spans="4:16" ht="40.15" customHeight="1" x14ac:dyDescent="0.25">
      <c r="D122" s="348"/>
      <c r="E122" s="431"/>
      <c r="F122" s="444"/>
      <c r="G122" s="350"/>
      <c r="H122" s="351"/>
      <c r="I122" s="351"/>
      <c r="J122" s="352"/>
      <c r="K122" s="352"/>
      <c r="L122" s="348"/>
      <c r="M122" s="348"/>
      <c r="N122" s="348"/>
      <c r="O122" s="353"/>
      <c r="P122" s="348"/>
    </row>
    <row r="123" spans="4:16" ht="40.15" customHeight="1" x14ac:dyDescent="0.25">
      <c r="D123" s="348"/>
      <c r="E123" s="431"/>
      <c r="F123" s="444"/>
      <c r="G123" s="350"/>
      <c r="H123" s="351"/>
      <c r="I123" s="351"/>
      <c r="J123" s="352"/>
      <c r="K123" s="352"/>
      <c r="L123" s="348"/>
      <c r="M123" s="348"/>
      <c r="N123" s="348"/>
      <c r="O123" s="353"/>
      <c r="P123" s="348"/>
    </row>
    <row r="124" spans="4:16" ht="40.15" customHeight="1" x14ac:dyDescent="0.25">
      <c r="D124" s="348"/>
      <c r="E124" s="431"/>
      <c r="F124" s="444"/>
      <c r="G124" s="350"/>
      <c r="H124" s="351"/>
      <c r="I124" s="351"/>
      <c r="J124" s="352"/>
      <c r="K124" s="352"/>
      <c r="L124" s="348"/>
      <c r="M124" s="348"/>
      <c r="N124" s="348"/>
      <c r="O124" s="353"/>
      <c r="P124" s="348"/>
    </row>
    <row r="125" spans="4:16" ht="40.15" customHeight="1" x14ac:dyDescent="0.25">
      <c r="D125" s="348"/>
      <c r="E125" s="431"/>
      <c r="F125" s="444"/>
      <c r="G125" s="350"/>
      <c r="H125" s="351"/>
      <c r="I125" s="351"/>
      <c r="J125" s="352"/>
      <c r="K125" s="352"/>
      <c r="L125" s="348"/>
      <c r="M125" s="348"/>
      <c r="N125" s="348"/>
      <c r="O125" s="353"/>
      <c r="P125" s="348"/>
    </row>
    <row r="126" spans="4:16" ht="40.15" customHeight="1" x14ac:dyDescent="0.25">
      <c r="D126" s="348"/>
      <c r="E126" s="431"/>
      <c r="F126" s="444"/>
      <c r="G126" s="350"/>
      <c r="H126" s="351"/>
      <c r="I126" s="351"/>
      <c r="J126" s="352"/>
      <c r="K126" s="352"/>
      <c r="L126" s="348"/>
      <c r="M126" s="348"/>
      <c r="N126" s="348"/>
      <c r="O126" s="353"/>
      <c r="P126" s="348"/>
    </row>
    <row r="127" spans="4:16" ht="40.15" customHeight="1" x14ac:dyDescent="0.25">
      <c r="D127" s="348"/>
      <c r="E127" s="431"/>
      <c r="F127" s="444"/>
      <c r="G127" s="350"/>
      <c r="H127" s="351"/>
      <c r="I127" s="351"/>
      <c r="J127" s="352"/>
      <c r="K127" s="352"/>
      <c r="L127" s="348"/>
      <c r="M127" s="348"/>
      <c r="N127" s="348"/>
      <c r="O127" s="353"/>
      <c r="P127" s="348"/>
    </row>
    <row r="128" spans="4:16" ht="40.15" customHeight="1" x14ac:dyDescent="0.25">
      <c r="D128" s="348"/>
      <c r="E128" s="431"/>
      <c r="F128" s="444"/>
      <c r="G128" s="350"/>
      <c r="H128" s="351"/>
      <c r="I128" s="351"/>
      <c r="J128" s="352"/>
      <c r="K128" s="352"/>
      <c r="L128" s="348"/>
      <c r="M128" s="348"/>
      <c r="N128" s="348"/>
      <c r="O128" s="353"/>
      <c r="P128" s="348"/>
    </row>
    <row r="129" spans="4:16" ht="40.15" customHeight="1" x14ac:dyDescent="0.25">
      <c r="D129" s="348"/>
      <c r="E129" s="431"/>
      <c r="F129" s="444"/>
      <c r="G129" s="350"/>
      <c r="H129" s="351"/>
      <c r="I129" s="351"/>
      <c r="J129" s="352"/>
      <c r="K129" s="352"/>
      <c r="L129" s="348"/>
      <c r="M129" s="348"/>
      <c r="N129" s="348"/>
      <c r="O129" s="353"/>
      <c r="P129" s="348"/>
    </row>
    <row r="130" spans="4:16" ht="40.15" customHeight="1" x14ac:dyDescent="0.25">
      <c r="D130" s="348"/>
      <c r="E130" s="431"/>
      <c r="F130" s="444"/>
      <c r="G130" s="350"/>
      <c r="H130" s="351"/>
      <c r="I130" s="351"/>
      <c r="J130" s="352"/>
      <c r="K130" s="352"/>
      <c r="L130" s="348"/>
      <c r="M130" s="348"/>
      <c r="N130" s="348"/>
      <c r="O130" s="353"/>
      <c r="P130" s="348"/>
    </row>
    <row r="131" spans="4:16" ht="40.15" customHeight="1" x14ac:dyDescent="0.25">
      <c r="D131" s="348"/>
      <c r="E131" s="431"/>
      <c r="F131" s="444"/>
      <c r="G131" s="350"/>
      <c r="H131" s="351"/>
      <c r="I131" s="351"/>
      <c r="J131" s="352"/>
      <c r="K131" s="352"/>
      <c r="L131" s="348"/>
      <c r="M131" s="348"/>
      <c r="N131" s="348"/>
      <c r="O131" s="353"/>
      <c r="P131" s="348"/>
    </row>
    <row r="132" spans="4:16" ht="40.15" customHeight="1" x14ac:dyDescent="0.25">
      <c r="D132" s="348"/>
      <c r="E132" s="431"/>
      <c r="F132" s="444"/>
      <c r="G132" s="350"/>
      <c r="H132" s="351"/>
      <c r="I132" s="351"/>
      <c r="J132" s="352"/>
      <c r="K132" s="352"/>
      <c r="L132" s="348"/>
      <c r="M132" s="348"/>
      <c r="N132" s="348"/>
      <c r="O132" s="353"/>
      <c r="P132" s="348"/>
    </row>
    <row r="133" spans="4:16" ht="40.15" customHeight="1" x14ac:dyDescent="0.25">
      <c r="D133" s="348"/>
      <c r="E133" s="431"/>
      <c r="F133" s="444"/>
      <c r="G133" s="350"/>
      <c r="H133" s="351"/>
      <c r="I133" s="351"/>
      <c r="J133" s="352"/>
      <c r="K133" s="352"/>
      <c r="L133" s="348"/>
      <c r="M133" s="348"/>
      <c r="N133" s="348"/>
      <c r="O133" s="353"/>
      <c r="P133" s="348"/>
    </row>
    <row r="134" spans="4:16" ht="40.15" customHeight="1" x14ac:dyDescent="0.25">
      <c r="D134" s="348"/>
      <c r="E134" s="431"/>
      <c r="F134" s="444"/>
      <c r="G134" s="350"/>
      <c r="H134" s="351"/>
      <c r="I134" s="351"/>
      <c r="J134" s="352"/>
      <c r="K134" s="352"/>
      <c r="L134" s="348"/>
      <c r="M134" s="348"/>
      <c r="N134" s="348"/>
      <c r="O134" s="353"/>
      <c r="P134" s="348"/>
    </row>
    <row r="135" spans="4:16" ht="40.15" customHeight="1" x14ac:dyDescent="0.25">
      <c r="D135" s="348"/>
      <c r="E135" s="431"/>
      <c r="F135" s="444"/>
      <c r="G135" s="350"/>
      <c r="H135" s="351"/>
      <c r="I135" s="351"/>
      <c r="J135" s="352"/>
      <c r="K135" s="352"/>
      <c r="L135" s="348"/>
      <c r="M135" s="348"/>
      <c r="N135" s="348"/>
      <c r="O135" s="353"/>
      <c r="P135" s="348"/>
    </row>
    <row r="136" spans="4:16" ht="40.15" customHeight="1" x14ac:dyDescent="0.25">
      <c r="D136" s="348"/>
      <c r="E136" s="431"/>
      <c r="F136" s="444"/>
      <c r="G136" s="350"/>
      <c r="H136" s="351"/>
      <c r="I136" s="351"/>
      <c r="J136" s="352"/>
      <c r="K136" s="352"/>
      <c r="L136" s="348"/>
      <c r="M136" s="348"/>
      <c r="N136" s="348"/>
      <c r="O136" s="353"/>
      <c r="P136" s="348"/>
    </row>
    <row r="137" spans="4:16" ht="40.15" customHeight="1" x14ac:dyDescent="0.25">
      <c r="D137" s="348"/>
      <c r="E137" s="431"/>
      <c r="F137" s="444"/>
      <c r="G137" s="350"/>
      <c r="H137" s="351"/>
      <c r="I137" s="351"/>
      <c r="J137" s="352"/>
      <c r="K137" s="352"/>
      <c r="L137" s="348"/>
      <c r="M137" s="348"/>
      <c r="N137" s="348"/>
      <c r="O137" s="353"/>
      <c r="P137" s="348"/>
    </row>
    <row r="138" spans="4:16" ht="40.15" customHeight="1" x14ac:dyDescent="0.25">
      <c r="D138" s="348"/>
      <c r="E138" s="431"/>
      <c r="F138" s="444"/>
      <c r="G138" s="350"/>
      <c r="H138" s="351"/>
      <c r="I138" s="351"/>
      <c r="J138" s="352"/>
      <c r="K138" s="352"/>
      <c r="L138" s="348"/>
      <c r="M138" s="348"/>
      <c r="N138" s="348"/>
      <c r="O138" s="353"/>
      <c r="P138" s="348"/>
    </row>
    <row r="139" spans="4:16" ht="40.15" customHeight="1" x14ac:dyDescent="0.25">
      <c r="D139" s="348"/>
      <c r="E139" s="431"/>
      <c r="F139" s="444"/>
      <c r="G139" s="350"/>
      <c r="H139" s="351"/>
      <c r="I139" s="351"/>
      <c r="J139" s="352"/>
      <c r="K139" s="352"/>
      <c r="L139" s="348"/>
      <c r="M139" s="348"/>
      <c r="N139" s="348"/>
      <c r="O139" s="353"/>
      <c r="P139" s="348"/>
    </row>
    <row r="140" spans="4:16" ht="40.15" customHeight="1" x14ac:dyDescent="0.25">
      <c r="D140" s="348"/>
      <c r="E140" s="431"/>
      <c r="F140" s="444"/>
      <c r="G140" s="350"/>
      <c r="H140" s="351"/>
      <c r="I140" s="351"/>
      <c r="J140" s="352"/>
      <c r="K140" s="352"/>
      <c r="L140" s="348"/>
      <c r="M140" s="348"/>
      <c r="N140" s="348"/>
      <c r="O140" s="353"/>
      <c r="P140" s="348"/>
    </row>
    <row r="141" spans="4:16" ht="40.15" customHeight="1" x14ac:dyDescent="0.25">
      <c r="D141" s="348"/>
      <c r="E141" s="431"/>
      <c r="F141" s="444"/>
      <c r="G141" s="350"/>
      <c r="H141" s="351"/>
      <c r="I141" s="351"/>
      <c r="J141" s="352"/>
      <c r="K141" s="352"/>
      <c r="L141" s="348"/>
      <c r="M141" s="348"/>
      <c r="N141" s="348"/>
      <c r="O141" s="353"/>
      <c r="P141" s="348"/>
    </row>
    <row r="142" spans="4:16" ht="40.15" customHeight="1" x14ac:dyDescent="0.25">
      <c r="D142" s="348"/>
      <c r="E142" s="431"/>
      <c r="F142" s="444"/>
      <c r="G142" s="350"/>
      <c r="H142" s="351"/>
      <c r="I142" s="351"/>
      <c r="J142" s="352"/>
      <c r="K142" s="352"/>
      <c r="L142" s="348"/>
      <c r="M142" s="348"/>
      <c r="N142" s="348"/>
      <c r="O142" s="353"/>
      <c r="P142" s="348"/>
    </row>
    <row r="143" spans="4:16" ht="40.15" customHeight="1" x14ac:dyDescent="0.25">
      <c r="D143" s="348"/>
      <c r="E143" s="431"/>
      <c r="F143" s="444"/>
      <c r="G143" s="350"/>
      <c r="H143" s="351"/>
      <c r="I143" s="351"/>
      <c r="J143" s="352"/>
      <c r="K143" s="352"/>
      <c r="L143" s="348"/>
      <c r="M143" s="348"/>
      <c r="N143" s="348"/>
      <c r="O143" s="353"/>
      <c r="P143" s="348"/>
    </row>
    <row r="144" spans="4:16" ht="40.15" customHeight="1" x14ac:dyDescent="0.25">
      <c r="D144" s="348"/>
      <c r="E144" s="431"/>
      <c r="F144" s="444"/>
      <c r="G144" s="350"/>
      <c r="H144" s="351"/>
      <c r="I144" s="351"/>
      <c r="J144" s="352"/>
      <c r="K144" s="352"/>
      <c r="L144" s="348"/>
      <c r="M144" s="348"/>
      <c r="N144" s="348"/>
      <c r="O144" s="353"/>
      <c r="P144" s="348"/>
    </row>
    <row r="145" spans="4:16" ht="40.15" customHeight="1" x14ac:dyDescent="0.25">
      <c r="D145" s="348"/>
      <c r="E145" s="431"/>
      <c r="F145" s="444"/>
      <c r="G145" s="350"/>
      <c r="H145" s="351"/>
      <c r="I145" s="351"/>
      <c r="J145" s="352"/>
      <c r="K145" s="352"/>
      <c r="L145" s="348"/>
      <c r="M145" s="348"/>
      <c r="N145" s="348"/>
      <c r="O145" s="353"/>
      <c r="P145" s="348"/>
    </row>
    <row r="146" spans="4:16" ht="40.15" customHeight="1" x14ac:dyDescent="0.25">
      <c r="D146" s="348"/>
      <c r="E146" s="431"/>
      <c r="F146" s="444"/>
      <c r="G146" s="350"/>
      <c r="H146" s="351"/>
      <c r="I146" s="351"/>
      <c r="J146" s="352"/>
      <c r="K146" s="352"/>
      <c r="L146" s="348"/>
      <c r="M146" s="348"/>
      <c r="N146" s="348"/>
      <c r="O146" s="353"/>
      <c r="P146" s="348"/>
    </row>
    <row r="147" spans="4:16" ht="40.15" customHeight="1" x14ac:dyDescent="0.25">
      <c r="D147" s="348"/>
      <c r="E147" s="431"/>
      <c r="F147" s="444"/>
      <c r="G147" s="350"/>
      <c r="H147" s="351"/>
      <c r="I147" s="351"/>
      <c r="J147" s="352"/>
      <c r="K147" s="352"/>
      <c r="L147" s="348"/>
      <c r="M147" s="348"/>
      <c r="N147" s="348"/>
      <c r="O147" s="353"/>
      <c r="P147" s="348"/>
    </row>
    <row r="148" spans="4:16" ht="40.15" customHeight="1" x14ac:dyDescent="0.25">
      <c r="D148" s="348"/>
      <c r="E148" s="431"/>
      <c r="F148" s="444"/>
      <c r="G148" s="350"/>
      <c r="H148" s="351"/>
      <c r="I148" s="351"/>
      <c r="J148" s="352"/>
      <c r="K148" s="352"/>
      <c r="L148" s="348"/>
      <c r="M148" s="348"/>
      <c r="N148" s="348"/>
      <c r="O148" s="353"/>
      <c r="P148" s="348"/>
    </row>
    <row r="149" spans="4:16" ht="40.15" customHeight="1" x14ac:dyDescent="0.25">
      <c r="D149" s="348"/>
      <c r="E149" s="431"/>
      <c r="F149" s="444"/>
      <c r="G149" s="350"/>
      <c r="H149" s="351"/>
      <c r="I149" s="351"/>
      <c r="J149" s="352"/>
      <c r="K149" s="352"/>
      <c r="L149" s="348"/>
      <c r="M149" s="348"/>
      <c r="N149" s="348"/>
      <c r="O149" s="353"/>
      <c r="P149" s="348"/>
    </row>
    <row r="150" spans="4:16" ht="40.15" customHeight="1" x14ac:dyDescent="0.25">
      <c r="D150" s="348"/>
      <c r="E150" s="431"/>
      <c r="F150" s="444"/>
      <c r="G150" s="350"/>
      <c r="H150" s="351"/>
      <c r="I150" s="351"/>
      <c r="J150" s="352"/>
      <c r="K150" s="352"/>
      <c r="L150" s="348"/>
      <c r="M150" s="348"/>
      <c r="N150" s="348"/>
      <c r="O150" s="353"/>
      <c r="P150" s="348"/>
    </row>
    <row r="151" spans="4:16" ht="40.15" customHeight="1" x14ac:dyDescent="0.25">
      <c r="D151" s="348"/>
      <c r="E151" s="431"/>
      <c r="F151" s="444"/>
      <c r="G151" s="350"/>
      <c r="H151" s="351"/>
      <c r="I151" s="351"/>
      <c r="J151" s="352"/>
      <c r="K151" s="352"/>
      <c r="L151" s="348"/>
      <c r="M151" s="348"/>
      <c r="N151" s="348"/>
      <c r="O151" s="353"/>
      <c r="P151" s="348"/>
    </row>
    <row r="152" spans="4:16" ht="40.15" customHeight="1" x14ac:dyDescent="0.25">
      <c r="D152" s="348"/>
      <c r="E152" s="431"/>
      <c r="F152" s="444"/>
      <c r="G152" s="350"/>
      <c r="H152" s="351"/>
      <c r="I152" s="351"/>
      <c r="J152" s="352"/>
      <c r="K152" s="352"/>
      <c r="L152" s="348"/>
      <c r="M152" s="348"/>
      <c r="N152" s="348"/>
      <c r="O152" s="353"/>
      <c r="P152" s="348"/>
    </row>
    <row r="153" spans="4:16" ht="40.15" customHeight="1" x14ac:dyDescent="0.25">
      <c r="D153" s="348"/>
      <c r="E153" s="431"/>
      <c r="F153" s="444"/>
      <c r="G153" s="350"/>
      <c r="H153" s="351"/>
      <c r="I153" s="351"/>
      <c r="J153" s="352"/>
      <c r="K153" s="352"/>
      <c r="L153" s="348"/>
      <c r="M153" s="348"/>
      <c r="N153" s="348"/>
      <c r="O153" s="353"/>
      <c r="P153" s="348"/>
    </row>
    <row r="154" spans="4:16" ht="40.15" customHeight="1" x14ac:dyDescent="0.25">
      <c r="D154" s="348"/>
      <c r="E154" s="431"/>
      <c r="F154" s="444"/>
      <c r="G154" s="350"/>
      <c r="H154" s="351"/>
      <c r="I154" s="351"/>
      <c r="J154" s="352"/>
      <c r="K154" s="352"/>
      <c r="L154" s="348"/>
      <c r="M154" s="348"/>
      <c r="N154" s="348"/>
      <c r="O154" s="353"/>
      <c r="P154" s="348"/>
    </row>
    <row r="155" spans="4:16" ht="40.15" customHeight="1" x14ac:dyDescent="0.25">
      <c r="D155" s="348"/>
      <c r="E155" s="431"/>
      <c r="F155" s="444"/>
      <c r="G155" s="350"/>
      <c r="H155" s="351"/>
      <c r="I155" s="351"/>
      <c r="J155" s="352"/>
      <c r="K155" s="352"/>
      <c r="L155" s="348"/>
      <c r="M155" s="348"/>
      <c r="N155" s="348"/>
      <c r="O155" s="353"/>
      <c r="P155" s="348"/>
    </row>
    <row r="156" spans="4:16" ht="40.15" customHeight="1" x14ac:dyDescent="0.25">
      <c r="D156" s="348"/>
      <c r="E156" s="431"/>
      <c r="F156" s="444"/>
      <c r="G156" s="350"/>
      <c r="H156" s="351"/>
      <c r="I156" s="351"/>
      <c r="J156" s="352"/>
      <c r="K156" s="352"/>
      <c r="L156" s="348"/>
      <c r="M156" s="348"/>
      <c r="N156" s="348"/>
      <c r="O156" s="353"/>
      <c r="P156" s="348"/>
    </row>
    <row r="157" spans="4:16" ht="40.15" customHeight="1" x14ac:dyDescent="0.25">
      <c r="D157" s="348"/>
      <c r="E157" s="431"/>
      <c r="F157" s="444"/>
      <c r="G157" s="350"/>
      <c r="H157" s="351"/>
      <c r="I157" s="351"/>
      <c r="J157" s="352"/>
      <c r="K157" s="352"/>
      <c r="L157" s="348"/>
      <c r="M157" s="348"/>
      <c r="N157" s="348"/>
      <c r="O157" s="353"/>
      <c r="P157" s="348"/>
    </row>
    <row r="158" spans="4:16" ht="40.15" customHeight="1" x14ac:dyDescent="0.25">
      <c r="D158" s="348"/>
      <c r="E158" s="431"/>
      <c r="F158" s="444"/>
      <c r="G158" s="350"/>
      <c r="H158" s="351"/>
      <c r="I158" s="351"/>
      <c r="J158" s="352"/>
      <c r="K158" s="352"/>
      <c r="L158" s="348"/>
      <c r="M158" s="348"/>
      <c r="N158" s="348"/>
      <c r="O158" s="353"/>
      <c r="P158" s="348"/>
    </row>
    <row r="159" spans="4:16" ht="40.15" customHeight="1" x14ac:dyDescent="0.25">
      <c r="D159" s="348"/>
      <c r="E159" s="431"/>
      <c r="F159" s="444"/>
      <c r="G159" s="350"/>
      <c r="H159" s="351"/>
      <c r="I159" s="351"/>
      <c r="J159" s="352"/>
      <c r="K159" s="352"/>
      <c r="L159" s="348"/>
      <c r="M159" s="348"/>
      <c r="N159" s="348"/>
      <c r="O159" s="353"/>
      <c r="P159" s="348"/>
    </row>
    <row r="160" spans="4:16" ht="40.15" customHeight="1" x14ac:dyDescent="0.25">
      <c r="D160" s="348"/>
      <c r="E160" s="431"/>
      <c r="F160" s="444"/>
      <c r="G160" s="350"/>
      <c r="H160" s="351"/>
      <c r="I160" s="351"/>
      <c r="J160" s="352"/>
      <c r="K160" s="352"/>
      <c r="L160" s="348"/>
      <c r="M160" s="348"/>
      <c r="N160" s="348"/>
      <c r="O160" s="353"/>
      <c r="P160" s="348"/>
    </row>
    <row r="161" spans="4:16" ht="40.15" customHeight="1" x14ac:dyDescent="0.25">
      <c r="D161" s="348"/>
      <c r="E161" s="431"/>
      <c r="F161" s="444"/>
      <c r="G161" s="350"/>
      <c r="H161" s="351"/>
      <c r="I161" s="351"/>
      <c r="J161" s="352"/>
      <c r="K161" s="352"/>
      <c r="L161" s="348"/>
      <c r="M161" s="348"/>
      <c r="N161" s="348"/>
      <c r="O161" s="353"/>
      <c r="P161" s="348"/>
    </row>
    <row r="162" spans="4:16" ht="40.15" customHeight="1" x14ac:dyDescent="0.25">
      <c r="D162" s="348"/>
      <c r="E162" s="431"/>
      <c r="F162" s="444"/>
      <c r="G162" s="350"/>
      <c r="H162" s="351"/>
      <c r="I162" s="351"/>
      <c r="J162" s="352"/>
      <c r="K162" s="352"/>
      <c r="L162" s="348"/>
      <c r="M162" s="348"/>
      <c r="N162" s="348"/>
      <c r="O162" s="353"/>
      <c r="P162" s="348"/>
    </row>
    <row r="163" spans="4:16" ht="40.15" customHeight="1" x14ac:dyDescent="0.25">
      <c r="D163" s="348"/>
      <c r="E163" s="431"/>
      <c r="F163" s="444"/>
      <c r="G163" s="350"/>
      <c r="H163" s="351"/>
      <c r="I163" s="351"/>
      <c r="J163" s="352"/>
      <c r="K163" s="352"/>
      <c r="L163" s="348"/>
      <c r="M163" s="348"/>
      <c r="N163" s="348"/>
      <c r="O163" s="353"/>
      <c r="P163" s="348"/>
    </row>
    <row r="164" spans="4:16" ht="40.15" customHeight="1" x14ac:dyDescent="0.25">
      <c r="D164" s="348"/>
      <c r="E164" s="431"/>
      <c r="F164" s="444"/>
      <c r="G164" s="350"/>
      <c r="H164" s="351"/>
      <c r="I164" s="351"/>
      <c r="J164" s="352"/>
      <c r="K164" s="352"/>
      <c r="L164" s="348"/>
      <c r="M164" s="348"/>
      <c r="N164" s="348"/>
      <c r="O164" s="353"/>
      <c r="P164" s="348"/>
    </row>
    <row r="165" spans="4:16" ht="40.15" customHeight="1" x14ac:dyDescent="0.25">
      <c r="D165" s="348"/>
      <c r="E165" s="431"/>
      <c r="F165" s="444"/>
      <c r="G165" s="350"/>
      <c r="H165" s="351"/>
      <c r="I165" s="351"/>
      <c r="J165" s="352"/>
      <c r="K165" s="352"/>
      <c r="L165" s="348"/>
      <c r="M165" s="348"/>
      <c r="N165" s="348"/>
      <c r="O165" s="353"/>
      <c r="P165" s="348"/>
    </row>
    <row r="166" spans="4:16" ht="40.15" customHeight="1" x14ac:dyDescent="0.25">
      <c r="D166" s="348"/>
      <c r="E166" s="431"/>
      <c r="F166" s="444"/>
      <c r="G166" s="350"/>
      <c r="H166" s="351"/>
      <c r="I166" s="351"/>
      <c r="J166" s="352"/>
      <c r="K166" s="352"/>
      <c r="L166" s="348"/>
      <c r="M166" s="348"/>
      <c r="N166" s="348"/>
      <c r="O166" s="353"/>
      <c r="P166" s="348"/>
    </row>
    <row r="167" spans="4:16" ht="40.15" customHeight="1" x14ac:dyDescent="0.25">
      <c r="D167" s="348"/>
      <c r="E167" s="431"/>
      <c r="F167" s="444"/>
      <c r="G167" s="350"/>
      <c r="H167" s="351"/>
      <c r="I167" s="351"/>
      <c r="J167" s="352"/>
      <c r="K167" s="352"/>
      <c r="L167" s="348"/>
      <c r="M167" s="348"/>
      <c r="N167" s="348"/>
      <c r="O167" s="353"/>
      <c r="P167" s="348"/>
    </row>
    <row r="168" spans="4:16" ht="40.15" customHeight="1" x14ac:dyDescent="0.25">
      <c r="D168" s="348"/>
      <c r="E168" s="431"/>
      <c r="F168" s="444"/>
      <c r="G168" s="350"/>
      <c r="H168" s="351"/>
      <c r="I168" s="351"/>
      <c r="J168" s="352"/>
      <c r="K168" s="352"/>
      <c r="L168" s="348"/>
      <c r="M168" s="348"/>
      <c r="N168" s="348"/>
      <c r="O168" s="353"/>
      <c r="P168" s="348"/>
    </row>
    <row r="169" spans="4:16" ht="40.15" customHeight="1" x14ac:dyDescent="0.25">
      <c r="D169" s="348"/>
      <c r="E169" s="431"/>
      <c r="F169" s="444"/>
      <c r="G169" s="350"/>
      <c r="H169" s="351"/>
      <c r="I169" s="351"/>
      <c r="J169" s="352"/>
      <c r="K169" s="352"/>
      <c r="L169" s="348"/>
      <c r="M169" s="348"/>
      <c r="N169" s="348"/>
      <c r="O169" s="353"/>
      <c r="P169" s="348"/>
    </row>
    <row r="170" spans="4:16" ht="40.15" customHeight="1" x14ac:dyDescent="0.25">
      <c r="D170" s="348"/>
      <c r="E170" s="431"/>
      <c r="F170" s="444"/>
      <c r="G170" s="350"/>
      <c r="H170" s="351"/>
      <c r="I170" s="351"/>
      <c r="J170" s="352"/>
      <c r="K170" s="352"/>
      <c r="L170" s="348"/>
      <c r="M170" s="348"/>
      <c r="N170" s="348"/>
      <c r="O170" s="353"/>
      <c r="P170" s="348"/>
    </row>
    <row r="171" spans="4:16" ht="40.15" customHeight="1" x14ac:dyDescent="0.25">
      <c r="D171" s="348"/>
      <c r="E171" s="431"/>
      <c r="F171" s="444"/>
      <c r="G171" s="350"/>
      <c r="H171" s="351"/>
      <c r="I171" s="351"/>
      <c r="J171" s="352"/>
      <c r="K171" s="352"/>
      <c r="L171" s="348"/>
      <c r="M171" s="348"/>
      <c r="N171" s="348"/>
      <c r="O171" s="353"/>
      <c r="P171" s="348"/>
    </row>
    <row r="172" spans="4:16" ht="40.15" customHeight="1" x14ac:dyDescent="0.25">
      <c r="D172" s="348"/>
      <c r="E172" s="431"/>
      <c r="F172" s="444"/>
      <c r="G172" s="350"/>
      <c r="H172" s="351"/>
      <c r="I172" s="351"/>
      <c r="J172" s="352"/>
      <c r="K172" s="352"/>
      <c r="L172" s="348"/>
      <c r="M172" s="348"/>
      <c r="N172" s="348"/>
      <c r="O172" s="353"/>
      <c r="P172" s="348"/>
    </row>
    <row r="173" spans="4:16" ht="40.15" customHeight="1" x14ac:dyDescent="0.25">
      <c r="D173" s="348"/>
      <c r="E173" s="431"/>
      <c r="F173" s="444"/>
      <c r="G173" s="350"/>
      <c r="H173" s="351"/>
      <c r="I173" s="351"/>
      <c r="J173" s="352"/>
      <c r="K173" s="352"/>
      <c r="L173" s="348"/>
      <c r="M173" s="348"/>
      <c r="N173" s="348"/>
      <c r="O173" s="353"/>
      <c r="P173" s="348"/>
    </row>
    <row r="174" spans="4:16" ht="40.15" customHeight="1" x14ac:dyDescent="0.25">
      <c r="D174" s="348"/>
      <c r="E174" s="431"/>
      <c r="F174" s="444"/>
      <c r="G174" s="350"/>
      <c r="H174" s="351"/>
      <c r="I174" s="351"/>
      <c r="J174" s="352"/>
      <c r="K174" s="352"/>
      <c r="L174" s="348"/>
      <c r="M174" s="348"/>
      <c r="N174" s="348"/>
      <c r="O174" s="353"/>
      <c r="P174" s="348"/>
    </row>
    <row r="175" spans="4:16" ht="40.15" customHeight="1" x14ac:dyDescent="0.25">
      <c r="D175" s="348"/>
      <c r="E175" s="431"/>
      <c r="F175" s="444"/>
      <c r="G175" s="350"/>
      <c r="H175" s="351"/>
      <c r="I175" s="351"/>
      <c r="J175" s="352"/>
      <c r="K175" s="352"/>
      <c r="L175" s="348"/>
      <c r="M175" s="348"/>
      <c r="N175" s="348"/>
      <c r="O175" s="353"/>
      <c r="P175" s="348"/>
    </row>
    <row r="176" spans="4:16" ht="40.15" customHeight="1" x14ac:dyDescent="0.25">
      <c r="D176" s="348"/>
      <c r="E176" s="431"/>
      <c r="F176" s="444"/>
      <c r="G176" s="350"/>
      <c r="H176" s="351"/>
      <c r="I176" s="351"/>
      <c r="J176" s="352"/>
      <c r="K176" s="352"/>
      <c r="L176" s="348"/>
      <c r="M176" s="348"/>
      <c r="N176" s="348"/>
      <c r="O176" s="353"/>
      <c r="P176" s="348"/>
    </row>
    <row r="177" spans="4:16" ht="40.15" customHeight="1" x14ac:dyDescent="0.25">
      <c r="D177" s="348"/>
      <c r="E177" s="431"/>
      <c r="F177" s="444"/>
      <c r="G177" s="350"/>
      <c r="H177" s="351"/>
      <c r="I177" s="351"/>
      <c r="J177" s="352"/>
      <c r="K177" s="352"/>
      <c r="L177" s="348"/>
      <c r="M177" s="348"/>
      <c r="N177" s="348"/>
      <c r="O177" s="353"/>
      <c r="P177" s="348"/>
    </row>
    <row r="178" spans="4:16" ht="40.15" customHeight="1" x14ac:dyDescent="0.25">
      <c r="D178" s="348"/>
      <c r="E178" s="431"/>
      <c r="F178" s="444"/>
      <c r="G178" s="350"/>
      <c r="H178" s="351"/>
      <c r="I178" s="351"/>
      <c r="J178" s="352"/>
      <c r="K178" s="352"/>
      <c r="L178" s="348"/>
      <c r="M178" s="348"/>
      <c r="N178" s="348"/>
      <c r="O178" s="353"/>
      <c r="P178" s="348"/>
    </row>
    <row r="179" spans="4:16" ht="40.15" customHeight="1" x14ac:dyDescent="0.25">
      <c r="D179" s="348"/>
      <c r="E179" s="431"/>
      <c r="F179" s="444"/>
      <c r="G179" s="350"/>
      <c r="H179" s="351"/>
      <c r="I179" s="351"/>
      <c r="J179" s="352"/>
      <c r="K179" s="352"/>
      <c r="L179" s="348"/>
      <c r="M179" s="348"/>
      <c r="N179" s="348"/>
      <c r="O179" s="353"/>
      <c r="P179" s="348"/>
    </row>
    <row r="180" spans="4:16" ht="40.15" customHeight="1" x14ac:dyDescent="0.25">
      <c r="D180" s="348"/>
      <c r="E180" s="431"/>
      <c r="F180" s="444"/>
      <c r="G180" s="350"/>
      <c r="H180" s="351"/>
      <c r="I180" s="351"/>
      <c r="J180" s="352"/>
      <c r="K180" s="352"/>
      <c r="L180" s="348"/>
      <c r="M180" s="348"/>
      <c r="N180" s="348"/>
      <c r="O180" s="353"/>
      <c r="P180" s="348"/>
    </row>
    <row r="181" spans="4:16" ht="40.15" customHeight="1" x14ac:dyDescent="0.25">
      <c r="D181" s="348"/>
      <c r="E181" s="431"/>
      <c r="F181" s="444"/>
      <c r="G181" s="350"/>
      <c r="H181" s="351"/>
      <c r="I181" s="351"/>
      <c r="J181" s="352"/>
      <c r="K181" s="352"/>
      <c r="L181" s="348"/>
      <c r="M181" s="348"/>
      <c r="N181" s="348"/>
      <c r="O181" s="353"/>
      <c r="P181" s="348"/>
    </row>
    <row r="182" spans="4:16" ht="40.15" customHeight="1" x14ac:dyDescent="0.25">
      <c r="D182" s="348"/>
      <c r="E182" s="431"/>
      <c r="F182" s="444"/>
      <c r="G182" s="350"/>
      <c r="H182" s="351"/>
      <c r="I182" s="351"/>
      <c r="J182" s="352"/>
      <c r="K182" s="352"/>
      <c r="L182" s="348"/>
      <c r="M182" s="348"/>
      <c r="N182" s="348"/>
      <c r="O182" s="353"/>
      <c r="P182" s="348"/>
    </row>
    <row r="183" spans="4:16" ht="40.15" customHeight="1" x14ac:dyDescent="0.25">
      <c r="D183" s="348"/>
      <c r="E183" s="431"/>
      <c r="F183" s="444"/>
      <c r="G183" s="350"/>
      <c r="H183" s="351"/>
      <c r="I183" s="351"/>
      <c r="J183" s="352"/>
      <c r="K183" s="352"/>
      <c r="L183" s="348"/>
      <c r="M183" s="348"/>
      <c r="N183" s="348"/>
      <c r="O183" s="353"/>
      <c r="P183" s="348"/>
    </row>
    <row r="184" spans="4:16" ht="40.15" customHeight="1" x14ac:dyDescent="0.25">
      <c r="D184" s="348"/>
      <c r="E184" s="431"/>
      <c r="F184" s="444"/>
      <c r="G184" s="350"/>
      <c r="H184" s="351"/>
      <c r="I184" s="351"/>
      <c r="J184" s="352"/>
      <c r="K184" s="352"/>
      <c r="L184" s="348"/>
      <c r="M184" s="348"/>
      <c r="N184" s="348"/>
      <c r="O184" s="353"/>
      <c r="P184" s="348"/>
    </row>
    <row r="185" spans="4:16" ht="40.15" customHeight="1" x14ac:dyDescent="0.25">
      <c r="D185" s="348"/>
      <c r="E185" s="431"/>
      <c r="F185" s="444"/>
      <c r="G185" s="350"/>
      <c r="H185" s="351"/>
      <c r="I185" s="351"/>
      <c r="J185" s="352"/>
      <c r="K185" s="352"/>
      <c r="L185" s="348"/>
      <c r="M185" s="348"/>
      <c r="N185" s="348"/>
      <c r="O185" s="353"/>
      <c r="P185" s="348"/>
    </row>
    <row r="186" spans="4:16" ht="40.15" customHeight="1" x14ac:dyDescent="0.25">
      <c r="D186" s="348"/>
      <c r="E186" s="431"/>
      <c r="F186" s="444"/>
      <c r="G186" s="350"/>
      <c r="H186" s="351"/>
      <c r="I186" s="351"/>
      <c r="J186" s="352"/>
      <c r="K186" s="352"/>
      <c r="L186" s="348"/>
      <c r="M186" s="348"/>
      <c r="N186" s="348"/>
      <c r="O186" s="353"/>
      <c r="P186" s="348"/>
    </row>
    <row r="187" spans="4:16" ht="40.15" customHeight="1" x14ac:dyDescent="0.25">
      <c r="D187" s="348"/>
      <c r="E187" s="431"/>
      <c r="F187" s="444"/>
      <c r="G187" s="350"/>
      <c r="H187" s="351"/>
      <c r="I187" s="351"/>
      <c r="J187" s="352"/>
      <c r="K187" s="352"/>
      <c r="L187" s="348"/>
      <c r="M187" s="348"/>
      <c r="N187" s="348"/>
      <c r="O187" s="353"/>
      <c r="P187" s="348"/>
    </row>
    <row r="188" spans="4:16" ht="40.15" customHeight="1" x14ac:dyDescent="0.25">
      <c r="D188" s="348"/>
      <c r="E188" s="431"/>
      <c r="F188" s="444"/>
      <c r="G188" s="350"/>
      <c r="H188" s="351"/>
      <c r="I188" s="351"/>
      <c r="J188" s="352"/>
      <c r="K188" s="352"/>
      <c r="L188" s="348"/>
      <c r="M188" s="348"/>
      <c r="N188" s="348"/>
      <c r="O188" s="353"/>
      <c r="P188" s="348"/>
    </row>
    <row r="189" spans="4:16" ht="40.15" customHeight="1" x14ac:dyDescent="0.25">
      <c r="D189" s="348"/>
      <c r="E189" s="431"/>
      <c r="F189" s="444"/>
      <c r="G189" s="350"/>
      <c r="H189" s="351"/>
      <c r="I189" s="351"/>
      <c r="J189" s="352"/>
      <c r="K189" s="352"/>
      <c r="L189" s="348"/>
      <c r="M189" s="348"/>
      <c r="N189" s="348"/>
      <c r="O189" s="353"/>
      <c r="P189" s="348"/>
    </row>
    <row r="190" spans="4:16" ht="40.15" customHeight="1" x14ac:dyDescent="0.25">
      <c r="D190" s="348"/>
      <c r="E190" s="431"/>
      <c r="F190" s="444"/>
      <c r="G190" s="350"/>
      <c r="H190" s="351"/>
      <c r="I190" s="351"/>
      <c r="J190" s="352"/>
      <c r="K190" s="352"/>
      <c r="L190" s="348"/>
      <c r="M190" s="348"/>
      <c r="N190" s="348"/>
      <c r="O190" s="353"/>
      <c r="P190" s="348"/>
    </row>
    <row r="191" spans="4:16" ht="40.15" customHeight="1" x14ac:dyDescent="0.25">
      <c r="D191" s="348"/>
      <c r="E191" s="431"/>
      <c r="F191" s="444"/>
      <c r="G191" s="350"/>
      <c r="H191" s="351"/>
      <c r="I191" s="351"/>
      <c r="J191" s="352"/>
      <c r="K191" s="352"/>
      <c r="L191" s="348"/>
      <c r="M191" s="348"/>
      <c r="N191" s="348"/>
      <c r="O191" s="353"/>
      <c r="P191" s="348"/>
    </row>
    <row r="192" spans="4:16" ht="40.15" customHeight="1" x14ac:dyDescent="0.25">
      <c r="D192" s="348"/>
      <c r="E192" s="431"/>
      <c r="F192" s="444"/>
      <c r="G192" s="350"/>
      <c r="H192" s="351"/>
      <c r="I192" s="351"/>
      <c r="J192" s="352"/>
      <c r="K192" s="352"/>
      <c r="L192" s="348"/>
      <c r="M192" s="348"/>
      <c r="N192" s="348"/>
      <c r="O192" s="353"/>
      <c r="P192" s="348"/>
    </row>
    <row r="193" spans="4:16" ht="40.15" customHeight="1" x14ac:dyDescent="0.25">
      <c r="D193" s="348"/>
      <c r="E193" s="431"/>
      <c r="F193" s="444"/>
      <c r="G193" s="350"/>
      <c r="H193" s="351"/>
      <c r="I193" s="351"/>
      <c r="J193" s="352"/>
      <c r="K193" s="352"/>
      <c r="L193" s="348"/>
      <c r="M193" s="348"/>
      <c r="N193" s="348"/>
      <c r="O193" s="353"/>
      <c r="P193" s="348"/>
    </row>
    <row r="194" spans="4:16" ht="40.15" customHeight="1" x14ac:dyDescent="0.25">
      <c r="D194" s="348"/>
      <c r="E194" s="431"/>
      <c r="F194" s="444"/>
      <c r="G194" s="350"/>
      <c r="H194" s="351"/>
      <c r="I194" s="351"/>
      <c r="J194" s="352"/>
      <c r="K194" s="352"/>
      <c r="L194" s="348"/>
      <c r="M194" s="348"/>
      <c r="N194" s="348"/>
      <c r="O194" s="353"/>
      <c r="P194" s="348"/>
    </row>
    <row r="195" spans="4:16" ht="40.15" customHeight="1" x14ac:dyDescent="0.25">
      <c r="D195" s="348"/>
      <c r="E195" s="431"/>
      <c r="F195" s="444"/>
      <c r="G195" s="350"/>
      <c r="H195" s="351"/>
      <c r="I195" s="351"/>
      <c r="J195" s="352"/>
      <c r="K195" s="352"/>
      <c r="L195" s="348"/>
      <c r="M195" s="348"/>
      <c r="N195" s="348"/>
      <c r="O195" s="353"/>
      <c r="P195" s="348"/>
    </row>
    <row r="196" spans="4:16" ht="40.15" customHeight="1" x14ac:dyDescent="0.25">
      <c r="D196" s="348"/>
      <c r="E196" s="431"/>
      <c r="F196" s="444"/>
      <c r="G196" s="350"/>
      <c r="H196" s="351"/>
      <c r="I196" s="351"/>
      <c r="J196" s="352"/>
      <c r="K196" s="352"/>
      <c r="L196" s="348"/>
      <c r="M196" s="348"/>
      <c r="N196" s="348"/>
      <c r="O196" s="353"/>
      <c r="P196" s="348"/>
    </row>
    <row r="197" spans="4:16" ht="40.15" customHeight="1" x14ac:dyDescent="0.25">
      <c r="D197" s="348"/>
      <c r="E197" s="431"/>
      <c r="F197" s="444"/>
      <c r="G197" s="350"/>
      <c r="H197" s="351"/>
      <c r="I197" s="351"/>
      <c r="J197" s="352"/>
      <c r="K197" s="352"/>
      <c r="L197" s="348"/>
      <c r="M197" s="348"/>
      <c r="N197" s="348"/>
      <c r="O197" s="353"/>
      <c r="P197" s="348"/>
    </row>
    <row r="198" spans="4:16" ht="40.15" customHeight="1" x14ac:dyDescent="0.25">
      <c r="D198" s="348"/>
      <c r="E198" s="431"/>
      <c r="F198" s="444"/>
      <c r="G198" s="350"/>
      <c r="H198" s="351"/>
      <c r="I198" s="351"/>
      <c r="J198" s="352"/>
      <c r="K198" s="352"/>
      <c r="L198" s="348"/>
      <c r="M198" s="348"/>
      <c r="N198" s="348"/>
      <c r="O198" s="353"/>
      <c r="P198" s="348"/>
    </row>
    <row r="199" spans="4:16" ht="40.15" customHeight="1" x14ac:dyDescent="0.25">
      <c r="D199" s="348"/>
      <c r="E199" s="431"/>
      <c r="F199" s="444"/>
      <c r="G199" s="350"/>
      <c r="H199" s="351"/>
      <c r="I199" s="351"/>
      <c r="J199" s="352"/>
      <c r="K199" s="352"/>
      <c r="L199" s="348"/>
      <c r="M199" s="348"/>
      <c r="N199" s="348"/>
      <c r="O199" s="353"/>
      <c r="P199" s="348"/>
    </row>
    <row r="200" spans="4:16" ht="40.15" customHeight="1" x14ac:dyDescent="0.25">
      <c r="D200" s="348"/>
      <c r="E200" s="431"/>
      <c r="F200" s="444"/>
      <c r="G200" s="350"/>
      <c r="H200" s="351"/>
      <c r="I200" s="351"/>
      <c r="J200" s="352"/>
      <c r="K200" s="352"/>
      <c r="L200" s="348"/>
      <c r="M200" s="348"/>
      <c r="N200" s="348"/>
      <c r="O200" s="353"/>
      <c r="P200" s="348"/>
    </row>
    <row r="201" spans="4:16" ht="40.15" customHeight="1" x14ac:dyDescent="0.25">
      <c r="D201" s="348"/>
      <c r="E201" s="431"/>
      <c r="F201" s="444"/>
      <c r="G201" s="350"/>
      <c r="H201" s="351"/>
      <c r="I201" s="351"/>
      <c r="J201" s="352"/>
      <c r="K201" s="352"/>
      <c r="L201" s="348"/>
      <c r="M201" s="348"/>
      <c r="N201" s="348"/>
      <c r="O201" s="353"/>
      <c r="P201" s="348"/>
    </row>
    <row r="202" spans="4:16" ht="40.15" customHeight="1" x14ac:dyDescent="0.25">
      <c r="D202" s="348"/>
      <c r="E202" s="431"/>
      <c r="F202" s="444"/>
      <c r="G202" s="350"/>
      <c r="H202" s="351"/>
      <c r="I202" s="351"/>
      <c r="J202" s="352"/>
      <c r="K202" s="352"/>
      <c r="L202" s="348"/>
      <c r="M202" s="348"/>
      <c r="N202" s="348"/>
      <c r="O202" s="353"/>
      <c r="P202" s="348"/>
    </row>
    <row r="203" spans="4:16" ht="40.15" customHeight="1" x14ac:dyDescent="0.25">
      <c r="D203" s="348"/>
      <c r="E203" s="431"/>
      <c r="F203" s="444"/>
      <c r="G203" s="350"/>
      <c r="H203" s="351"/>
      <c r="I203" s="351"/>
      <c r="J203" s="352"/>
      <c r="K203" s="352"/>
      <c r="L203" s="348"/>
      <c r="M203" s="348"/>
      <c r="N203" s="348"/>
      <c r="O203" s="353"/>
      <c r="P203" s="348"/>
    </row>
    <row r="204" spans="4:16" ht="40.15" customHeight="1" x14ac:dyDescent="0.25">
      <c r="D204" s="348"/>
      <c r="E204" s="431"/>
      <c r="F204" s="444"/>
      <c r="G204" s="350"/>
      <c r="H204" s="351"/>
      <c r="I204" s="351"/>
      <c r="J204" s="352"/>
      <c r="K204" s="352"/>
      <c r="L204" s="348"/>
      <c r="M204" s="348"/>
      <c r="N204" s="348"/>
      <c r="O204" s="353"/>
      <c r="P204" s="348"/>
    </row>
    <row r="205" spans="4:16" ht="40.15" customHeight="1" x14ac:dyDescent="0.25">
      <c r="D205" s="348"/>
      <c r="E205" s="431"/>
      <c r="F205" s="444"/>
      <c r="G205" s="350"/>
      <c r="H205" s="351"/>
      <c r="I205" s="351"/>
      <c r="J205" s="352"/>
      <c r="K205" s="352"/>
      <c r="L205" s="348"/>
      <c r="M205" s="348"/>
      <c r="N205" s="348"/>
      <c r="O205" s="353"/>
      <c r="P205" s="348"/>
    </row>
    <row r="206" spans="4:16" ht="40.15" customHeight="1" x14ac:dyDescent="0.25">
      <c r="D206" s="348"/>
      <c r="E206" s="431"/>
      <c r="F206" s="444"/>
      <c r="G206" s="350"/>
      <c r="H206" s="351"/>
      <c r="I206" s="351"/>
      <c r="J206" s="352"/>
      <c r="K206" s="352"/>
      <c r="L206" s="348"/>
      <c r="M206" s="348"/>
      <c r="N206" s="348"/>
      <c r="O206" s="353"/>
      <c r="P206" s="348"/>
    </row>
    <row r="207" spans="4:16" ht="40.15" customHeight="1" x14ac:dyDescent="0.25">
      <c r="D207" s="348"/>
      <c r="E207" s="431"/>
      <c r="F207" s="444"/>
      <c r="G207" s="350"/>
      <c r="H207" s="351"/>
      <c r="I207" s="351"/>
      <c r="J207" s="352"/>
      <c r="K207" s="352"/>
      <c r="L207" s="348"/>
      <c r="M207" s="348"/>
      <c r="N207" s="348"/>
      <c r="O207" s="353"/>
      <c r="P207" s="348"/>
    </row>
    <row r="208" spans="4:16" ht="40.15" customHeight="1" x14ac:dyDescent="0.25">
      <c r="D208" s="348"/>
      <c r="E208" s="431"/>
      <c r="F208" s="444"/>
      <c r="G208" s="350"/>
      <c r="H208" s="351"/>
      <c r="I208" s="351"/>
      <c r="J208" s="352"/>
      <c r="K208" s="352"/>
      <c r="L208" s="348"/>
      <c r="M208" s="348"/>
      <c r="N208" s="348"/>
      <c r="O208" s="353"/>
      <c r="P208" s="348"/>
    </row>
    <row r="209" spans="4:16" ht="40.15" customHeight="1" x14ac:dyDescent="0.25">
      <c r="D209" s="348"/>
      <c r="E209" s="431"/>
      <c r="F209" s="444"/>
      <c r="G209" s="350"/>
      <c r="H209" s="351"/>
      <c r="I209" s="351"/>
      <c r="J209" s="352"/>
      <c r="K209" s="352"/>
      <c r="L209" s="348"/>
      <c r="M209" s="348"/>
      <c r="N209" s="348"/>
      <c r="O209" s="353"/>
      <c r="P209" s="348"/>
    </row>
    <row r="210" spans="4:16" ht="40.15" customHeight="1" x14ac:dyDescent="0.25">
      <c r="D210" s="348"/>
      <c r="E210" s="431"/>
      <c r="F210" s="444"/>
      <c r="G210" s="350"/>
      <c r="H210" s="351"/>
      <c r="I210" s="351"/>
      <c r="J210" s="352"/>
      <c r="K210" s="352"/>
      <c r="L210" s="348"/>
      <c r="M210" s="348"/>
      <c r="N210" s="348"/>
      <c r="O210" s="353"/>
      <c r="P210" s="348"/>
    </row>
    <row r="211" spans="4:16" ht="40.15" customHeight="1" x14ac:dyDescent="0.25">
      <c r="D211" s="348"/>
      <c r="E211" s="431"/>
      <c r="F211" s="444"/>
      <c r="G211" s="350"/>
      <c r="H211" s="351"/>
      <c r="I211" s="351"/>
      <c r="J211" s="352"/>
      <c r="K211" s="352"/>
      <c r="L211" s="348"/>
      <c r="M211" s="348"/>
      <c r="N211" s="348"/>
      <c r="O211" s="353"/>
      <c r="P211" s="348"/>
    </row>
    <row r="212" spans="4:16" ht="40.15" customHeight="1" x14ac:dyDescent="0.25">
      <c r="D212" s="348"/>
      <c r="E212" s="431"/>
      <c r="F212" s="444"/>
      <c r="G212" s="350"/>
      <c r="H212" s="351"/>
      <c r="I212" s="351"/>
      <c r="J212" s="352"/>
      <c r="K212" s="352"/>
      <c r="L212" s="348"/>
      <c r="M212" s="348"/>
      <c r="N212" s="348"/>
      <c r="O212" s="353"/>
      <c r="P212" s="348"/>
    </row>
    <row r="213" spans="4:16" ht="40.15" customHeight="1" x14ac:dyDescent="0.25">
      <c r="D213" s="348"/>
      <c r="E213" s="431"/>
      <c r="F213" s="444"/>
      <c r="G213" s="350"/>
      <c r="H213" s="351"/>
      <c r="I213" s="351"/>
      <c r="J213" s="352"/>
      <c r="K213" s="352"/>
      <c r="L213" s="348"/>
      <c r="M213" s="348"/>
      <c r="N213" s="348"/>
      <c r="O213" s="353"/>
      <c r="P213" s="348"/>
    </row>
    <row r="214" spans="4:16" ht="40.15" customHeight="1" x14ac:dyDescent="0.25">
      <c r="D214" s="348"/>
      <c r="E214" s="431"/>
      <c r="F214" s="444"/>
      <c r="G214" s="350"/>
      <c r="H214" s="351"/>
      <c r="I214" s="351"/>
      <c r="J214" s="352"/>
      <c r="K214" s="352"/>
      <c r="L214" s="348"/>
      <c r="M214" s="348"/>
      <c r="N214" s="348"/>
      <c r="O214" s="353"/>
      <c r="P214" s="348"/>
    </row>
    <row r="215" spans="4:16" ht="40.15" customHeight="1" x14ac:dyDescent="0.25">
      <c r="D215" s="348"/>
      <c r="E215" s="431"/>
      <c r="F215" s="444"/>
      <c r="G215" s="350"/>
      <c r="H215" s="351"/>
      <c r="I215" s="351"/>
      <c r="J215" s="352"/>
      <c r="K215" s="352"/>
      <c r="L215" s="348"/>
      <c r="M215" s="348"/>
      <c r="N215" s="348"/>
      <c r="O215" s="353"/>
      <c r="P215" s="348"/>
    </row>
    <row r="216" spans="4:16" ht="40.15" customHeight="1" x14ac:dyDescent="0.25">
      <c r="D216" s="348"/>
      <c r="E216" s="431"/>
      <c r="F216" s="444"/>
      <c r="G216" s="350"/>
      <c r="H216" s="351"/>
      <c r="I216" s="351"/>
      <c r="J216" s="352"/>
      <c r="K216" s="352"/>
      <c r="L216" s="348"/>
      <c r="M216" s="348"/>
      <c r="N216" s="348"/>
      <c r="O216" s="353"/>
      <c r="P216" s="348"/>
    </row>
    <row r="217" spans="4:16" ht="40.15" customHeight="1" x14ac:dyDescent="0.25">
      <c r="D217" s="348"/>
      <c r="E217" s="431"/>
      <c r="F217" s="444"/>
      <c r="G217" s="350"/>
      <c r="H217" s="351"/>
      <c r="I217" s="351"/>
      <c r="J217" s="352"/>
      <c r="K217" s="352"/>
      <c r="L217" s="348"/>
      <c r="M217" s="348"/>
      <c r="N217" s="348"/>
      <c r="O217" s="353"/>
      <c r="P217" s="348"/>
    </row>
    <row r="218" spans="4:16" ht="40.15" customHeight="1" x14ac:dyDescent="0.25">
      <c r="D218" s="348"/>
      <c r="E218" s="431"/>
      <c r="F218" s="444"/>
      <c r="G218" s="350"/>
      <c r="H218" s="351"/>
      <c r="I218" s="351"/>
      <c r="J218" s="352"/>
      <c r="K218" s="352"/>
      <c r="L218" s="348"/>
      <c r="M218" s="348"/>
      <c r="N218" s="348"/>
      <c r="O218" s="353"/>
      <c r="P218" s="348"/>
    </row>
    <row r="219" spans="4:16" ht="40.15" customHeight="1" x14ac:dyDescent="0.25">
      <c r="D219" s="348"/>
      <c r="E219" s="431"/>
      <c r="F219" s="444"/>
      <c r="G219" s="350"/>
      <c r="H219" s="351"/>
      <c r="I219" s="351"/>
      <c r="J219" s="352"/>
      <c r="K219" s="352"/>
      <c r="L219" s="348"/>
      <c r="M219" s="348"/>
      <c r="N219" s="348"/>
      <c r="O219" s="353"/>
      <c r="P219" s="348"/>
    </row>
    <row r="220" spans="4:16" ht="40.15" customHeight="1" x14ac:dyDescent="0.25">
      <c r="D220" s="348"/>
      <c r="E220" s="431"/>
      <c r="F220" s="444"/>
      <c r="G220" s="350"/>
      <c r="H220" s="351"/>
      <c r="I220" s="351"/>
      <c r="J220" s="352"/>
      <c r="K220" s="352"/>
      <c r="L220" s="348"/>
      <c r="M220" s="348"/>
      <c r="N220" s="348"/>
      <c r="O220" s="353"/>
      <c r="P220" s="348"/>
    </row>
    <row r="221" spans="4:16" ht="40.15" customHeight="1" x14ac:dyDescent="0.25">
      <c r="D221" s="348"/>
      <c r="E221" s="431"/>
      <c r="F221" s="444"/>
      <c r="G221" s="350"/>
      <c r="H221" s="351"/>
      <c r="I221" s="351"/>
      <c r="J221" s="352"/>
      <c r="K221" s="352"/>
      <c r="L221" s="348"/>
      <c r="M221" s="348"/>
      <c r="N221" s="348"/>
      <c r="O221" s="353"/>
      <c r="P221" s="348"/>
    </row>
    <row r="222" spans="4:16" ht="40.15" customHeight="1" x14ac:dyDescent="0.25">
      <c r="D222" s="348"/>
      <c r="E222" s="431"/>
      <c r="F222" s="444"/>
      <c r="G222" s="350"/>
      <c r="H222" s="351"/>
      <c r="I222" s="351"/>
      <c r="J222" s="352"/>
      <c r="K222" s="352"/>
      <c r="L222" s="348"/>
      <c r="M222" s="348"/>
      <c r="N222" s="348"/>
      <c r="O222" s="353"/>
      <c r="P222" s="348"/>
    </row>
    <row r="223" spans="4:16" ht="40.15" customHeight="1" x14ac:dyDescent="0.25">
      <c r="D223" s="348"/>
      <c r="E223" s="431"/>
      <c r="F223" s="444"/>
      <c r="G223" s="350"/>
      <c r="H223" s="351"/>
      <c r="I223" s="351"/>
      <c r="J223" s="352"/>
      <c r="K223" s="352"/>
      <c r="L223" s="348"/>
      <c r="M223" s="348"/>
      <c r="N223" s="348"/>
      <c r="O223" s="353"/>
      <c r="P223" s="348"/>
    </row>
    <row r="224" spans="4:16" ht="40.15" customHeight="1" x14ac:dyDescent="0.25">
      <c r="D224" s="348"/>
      <c r="E224" s="431"/>
      <c r="F224" s="444"/>
      <c r="G224" s="350"/>
      <c r="H224" s="351"/>
      <c r="I224" s="351"/>
      <c r="J224" s="352"/>
      <c r="K224" s="352"/>
      <c r="L224" s="348"/>
      <c r="M224" s="348"/>
      <c r="N224" s="348"/>
      <c r="O224" s="353"/>
      <c r="P224" s="348"/>
    </row>
    <row r="225" spans="4:16" ht="40.15" customHeight="1" x14ac:dyDescent="0.25">
      <c r="D225" s="348"/>
      <c r="E225" s="431"/>
      <c r="F225" s="444"/>
      <c r="G225" s="350"/>
      <c r="H225" s="351"/>
      <c r="I225" s="351"/>
      <c r="J225" s="352"/>
      <c r="K225" s="352"/>
      <c r="L225" s="348"/>
      <c r="M225" s="348"/>
      <c r="N225" s="348"/>
      <c r="O225" s="353"/>
      <c r="P225" s="348"/>
    </row>
    <row r="226" spans="4:16" ht="40.15" customHeight="1" x14ac:dyDescent="0.25">
      <c r="D226" s="348"/>
      <c r="E226" s="431"/>
      <c r="F226" s="444"/>
      <c r="G226" s="350"/>
      <c r="H226" s="351"/>
      <c r="I226" s="351"/>
      <c r="J226" s="352"/>
      <c r="K226" s="352"/>
      <c r="L226" s="348"/>
      <c r="M226" s="348"/>
      <c r="N226" s="348"/>
      <c r="O226" s="353"/>
      <c r="P226" s="348"/>
    </row>
    <row r="227" spans="4:16" ht="40.15" customHeight="1" x14ac:dyDescent="0.25">
      <c r="D227" s="348"/>
      <c r="E227" s="431"/>
      <c r="F227" s="444"/>
      <c r="G227" s="350"/>
      <c r="H227" s="351"/>
      <c r="I227" s="351"/>
      <c r="J227" s="352"/>
      <c r="K227" s="352"/>
      <c r="L227" s="348"/>
      <c r="M227" s="348"/>
      <c r="N227" s="348"/>
      <c r="O227" s="353"/>
      <c r="P227" s="348"/>
    </row>
    <row r="228" spans="4:16" ht="40.15" customHeight="1" x14ac:dyDescent="0.25">
      <c r="D228" s="348"/>
      <c r="E228" s="431"/>
      <c r="F228" s="444"/>
      <c r="G228" s="350"/>
      <c r="H228" s="351"/>
      <c r="I228" s="351"/>
      <c r="J228" s="352"/>
      <c r="K228" s="352"/>
      <c r="L228" s="348"/>
      <c r="M228" s="348"/>
      <c r="N228" s="348"/>
      <c r="O228" s="353"/>
      <c r="P228" s="348"/>
    </row>
    <row r="229" spans="4:16" ht="40.15" customHeight="1" x14ac:dyDescent="0.25">
      <c r="D229" s="348"/>
      <c r="E229" s="431"/>
      <c r="F229" s="444"/>
      <c r="G229" s="350"/>
      <c r="H229" s="351"/>
      <c r="I229" s="351"/>
      <c r="J229" s="352"/>
      <c r="K229" s="352"/>
      <c r="L229" s="348"/>
      <c r="M229" s="348"/>
      <c r="N229" s="348"/>
      <c r="O229" s="353"/>
      <c r="P229" s="348"/>
    </row>
    <row r="230" spans="4:16" ht="40.15" customHeight="1" x14ac:dyDescent="0.25">
      <c r="D230" s="348"/>
      <c r="E230" s="431"/>
      <c r="F230" s="444"/>
      <c r="G230" s="350"/>
      <c r="H230" s="351"/>
      <c r="I230" s="351"/>
      <c r="J230" s="352"/>
      <c r="K230" s="352"/>
      <c r="L230" s="348"/>
      <c r="M230" s="348"/>
      <c r="N230" s="348"/>
      <c r="O230" s="353"/>
      <c r="P230" s="348"/>
    </row>
    <row r="231" spans="4:16" ht="40.15" customHeight="1" x14ac:dyDescent="0.25">
      <c r="D231" s="348"/>
      <c r="E231" s="431"/>
      <c r="F231" s="444"/>
      <c r="G231" s="350"/>
      <c r="H231" s="351"/>
      <c r="I231" s="351"/>
      <c r="J231" s="352"/>
      <c r="K231" s="352"/>
      <c r="L231" s="348"/>
      <c r="M231" s="348"/>
      <c r="N231" s="348"/>
      <c r="O231" s="353"/>
      <c r="P231" s="348"/>
    </row>
    <row r="232" spans="4:16" ht="40.15" customHeight="1" x14ac:dyDescent="0.25">
      <c r="D232" s="348"/>
      <c r="E232" s="431"/>
      <c r="F232" s="444"/>
      <c r="G232" s="350"/>
      <c r="H232" s="351"/>
      <c r="I232" s="351"/>
      <c r="J232" s="352"/>
      <c r="K232" s="352"/>
      <c r="L232" s="348"/>
      <c r="M232" s="348"/>
      <c r="N232" s="348"/>
      <c r="O232" s="353"/>
      <c r="P232" s="348"/>
    </row>
    <row r="233" spans="4:16" ht="40.15" customHeight="1" x14ac:dyDescent="0.25">
      <c r="D233" s="348"/>
      <c r="E233" s="431"/>
      <c r="F233" s="444"/>
      <c r="G233" s="350"/>
      <c r="H233" s="351"/>
      <c r="I233" s="351"/>
      <c r="J233" s="352"/>
      <c r="K233" s="352"/>
      <c r="L233" s="348"/>
      <c r="M233" s="348"/>
      <c r="N233" s="348"/>
      <c r="O233" s="353"/>
      <c r="P233" s="348"/>
    </row>
    <row r="234" spans="4:16" ht="40.15" customHeight="1" x14ac:dyDescent="0.25">
      <c r="D234" s="348"/>
      <c r="E234" s="431"/>
      <c r="F234" s="444"/>
      <c r="G234" s="350"/>
      <c r="H234" s="351"/>
      <c r="I234" s="351"/>
      <c r="J234" s="352"/>
      <c r="K234" s="352"/>
      <c r="L234" s="348"/>
      <c r="M234" s="348"/>
      <c r="N234" s="348"/>
      <c r="O234" s="353"/>
      <c r="P234" s="348"/>
    </row>
    <row r="235" spans="4:16" ht="40.15" customHeight="1" x14ac:dyDescent="0.25">
      <c r="D235" s="348"/>
      <c r="E235" s="431"/>
      <c r="F235" s="444"/>
      <c r="G235" s="350"/>
      <c r="H235" s="351"/>
      <c r="I235" s="351"/>
      <c r="J235" s="352"/>
      <c r="K235" s="352"/>
      <c r="L235" s="348"/>
      <c r="M235" s="348"/>
      <c r="N235" s="348"/>
      <c r="O235" s="353"/>
      <c r="P235" s="348"/>
    </row>
    <row r="236" spans="4:16" ht="40.15" customHeight="1" x14ac:dyDescent="0.25">
      <c r="D236" s="348"/>
      <c r="E236" s="431"/>
      <c r="F236" s="444"/>
      <c r="G236" s="350"/>
      <c r="H236" s="351"/>
      <c r="I236" s="351"/>
      <c r="J236" s="352"/>
      <c r="K236" s="352"/>
      <c r="L236" s="348"/>
      <c r="M236" s="348"/>
      <c r="N236" s="348"/>
      <c r="O236" s="353"/>
      <c r="P236" s="348"/>
    </row>
    <row r="237" spans="4:16" ht="40.15" customHeight="1" x14ac:dyDescent="0.25">
      <c r="D237" s="348"/>
      <c r="E237" s="431"/>
      <c r="F237" s="444"/>
      <c r="G237" s="350"/>
      <c r="H237" s="351"/>
      <c r="I237" s="351"/>
      <c r="J237" s="352"/>
      <c r="K237" s="352"/>
      <c r="L237" s="348"/>
      <c r="M237" s="348"/>
      <c r="N237" s="348"/>
      <c r="O237" s="353"/>
      <c r="P237" s="348"/>
    </row>
    <row r="238" spans="4:16" ht="40.15" customHeight="1" x14ac:dyDescent="0.25">
      <c r="D238" s="348"/>
      <c r="E238" s="431"/>
      <c r="F238" s="444"/>
      <c r="G238" s="350"/>
      <c r="H238" s="351"/>
      <c r="I238" s="351"/>
      <c r="J238" s="352"/>
      <c r="K238" s="352"/>
      <c r="L238" s="348"/>
      <c r="M238" s="348"/>
      <c r="N238" s="348"/>
      <c r="O238" s="353"/>
      <c r="P238" s="348"/>
    </row>
    <row r="239" spans="4:16" ht="40.15" customHeight="1" x14ac:dyDescent="0.25">
      <c r="D239" s="348"/>
      <c r="E239" s="431"/>
      <c r="F239" s="444"/>
      <c r="G239" s="350"/>
      <c r="H239" s="351"/>
      <c r="I239" s="351"/>
      <c r="J239" s="352"/>
      <c r="K239" s="352"/>
      <c r="L239" s="348"/>
      <c r="M239" s="348"/>
      <c r="N239" s="348"/>
      <c r="O239" s="353"/>
      <c r="P239" s="348"/>
    </row>
    <row r="240" spans="4:16" ht="40.15" customHeight="1" x14ac:dyDescent="0.25">
      <c r="D240" s="348"/>
      <c r="E240" s="431"/>
      <c r="F240" s="444"/>
      <c r="G240" s="350"/>
      <c r="H240" s="351"/>
      <c r="I240" s="351"/>
      <c r="J240" s="352"/>
      <c r="K240" s="352"/>
      <c r="L240" s="348"/>
      <c r="M240" s="348"/>
      <c r="N240" s="348"/>
      <c r="O240" s="353"/>
      <c r="P240" s="348"/>
    </row>
    <row r="241" spans="4:16" ht="40.15" customHeight="1" x14ac:dyDescent="0.25">
      <c r="D241" s="348"/>
      <c r="E241" s="431"/>
      <c r="F241" s="444"/>
      <c r="G241" s="350"/>
      <c r="H241" s="351"/>
      <c r="I241" s="351"/>
      <c r="J241" s="352"/>
      <c r="K241" s="352"/>
      <c r="L241" s="348"/>
      <c r="M241" s="348"/>
      <c r="N241" s="348"/>
      <c r="O241" s="353"/>
      <c r="P241" s="348"/>
    </row>
    <row r="242" spans="4:16" ht="40.15" customHeight="1" x14ac:dyDescent="0.25">
      <c r="D242" s="348"/>
      <c r="E242" s="431"/>
      <c r="F242" s="444"/>
      <c r="G242" s="350"/>
      <c r="H242" s="351"/>
      <c r="I242" s="351"/>
      <c r="J242" s="352"/>
      <c r="K242" s="352"/>
      <c r="L242" s="348"/>
      <c r="M242" s="348"/>
      <c r="N242" s="348"/>
      <c r="O242" s="353"/>
      <c r="P242" s="348"/>
    </row>
    <row r="243" spans="4:16" ht="40.15" customHeight="1" x14ac:dyDescent="0.25">
      <c r="D243" s="348"/>
      <c r="E243" s="431"/>
      <c r="F243" s="444"/>
      <c r="G243" s="350"/>
      <c r="H243" s="351"/>
      <c r="I243" s="351"/>
      <c r="J243" s="352"/>
      <c r="K243" s="352"/>
      <c r="L243" s="348"/>
      <c r="M243" s="348"/>
      <c r="N243" s="348"/>
      <c r="O243" s="353"/>
      <c r="P243" s="348"/>
    </row>
    <row r="244" spans="4:16" ht="40.15" customHeight="1" x14ac:dyDescent="0.25">
      <c r="D244" s="348"/>
      <c r="E244" s="431"/>
      <c r="F244" s="444"/>
      <c r="G244" s="350"/>
      <c r="H244" s="351"/>
      <c r="I244" s="351"/>
      <c r="J244" s="352"/>
      <c r="K244" s="352"/>
      <c r="L244" s="348"/>
      <c r="M244" s="348"/>
      <c r="N244" s="348"/>
      <c r="O244" s="353"/>
      <c r="P244" s="348"/>
    </row>
    <row r="245" spans="4:16" ht="40.15" customHeight="1" x14ac:dyDescent="0.25">
      <c r="D245" s="348"/>
      <c r="E245" s="431"/>
      <c r="F245" s="444"/>
      <c r="G245" s="350"/>
      <c r="H245" s="351"/>
      <c r="I245" s="351"/>
      <c r="J245" s="352"/>
      <c r="K245" s="352"/>
      <c r="L245" s="348"/>
      <c r="M245" s="348"/>
      <c r="N245" s="348"/>
      <c r="O245" s="353"/>
      <c r="P245" s="348"/>
    </row>
    <row r="246" spans="4:16" ht="40.15" customHeight="1" x14ac:dyDescent="0.25">
      <c r="D246" s="348"/>
      <c r="E246" s="431"/>
      <c r="F246" s="444"/>
      <c r="G246" s="350"/>
      <c r="H246" s="351"/>
      <c r="I246" s="351"/>
      <c r="J246" s="352"/>
      <c r="K246" s="352"/>
      <c r="L246" s="348"/>
      <c r="M246" s="348"/>
      <c r="N246" s="348"/>
      <c r="O246" s="353"/>
      <c r="P246" s="348"/>
    </row>
    <row r="247" spans="4:16" ht="40.15" customHeight="1" x14ac:dyDescent="0.25">
      <c r="D247" s="348"/>
      <c r="E247" s="431"/>
      <c r="F247" s="444"/>
      <c r="G247" s="350"/>
      <c r="H247" s="351"/>
      <c r="I247" s="351"/>
      <c r="J247" s="352"/>
      <c r="K247" s="352"/>
      <c r="L247" s="348"/>
      <c r="M247" s="348"/>
      <c r="N247" s="348"/>
      <c r="O247" s="353"/>
      <c r="P247" s="348"/>
    </row>
    <row r="248" spans="4:16" ht="40.15" customHeight="1" x14ac:dyDescent="0.25">
      <c r="D248" s="348"/>
      <c r="E248" s="431"/>
      <c r="F248" s="444"/>
      <c r="G248" s="350"/>
      <c r="H248" s="351"/>
      <c r="I248" s="351"/>
      <c r="J248" s="352"/>
      <c r="K248" s="352"/>
      <c r="L248" s="348"/>
      <c r="M248" s="348"/>
      <c r="N248" s="348"/>
      <c r="O248" s="353"/>
      <c r="P248" s="348"/>
    </row>
    <row r="249" spans="4:16" ht="40.15" customHeight="1" x14ac:dyDescent="0.25">
      <c r="D249" s="348"/>
      <c r="E249" s="431"/>
      <c r="F249" s="444"/>
      <c r="G249" s="350"/>
      <c r="H249" s="351"/>
      <c r="I249" s="351"/>
      <c r="J249" s="352"/>
      <c r="K249" s="352"/>
      <c r="L249" s="348"/>
      <c r="M249" s="348"/>
      <c r="N249" s="348"/>
      <c r="O249" s="353"/>
      <c r="P249" s="348"/>
    </row>
    <row r="250" spans="4:16" ht="40.15" customHeight="1" x14ac:dyDescent="0.25">
      <c r="D250" s="348"/>
      <c r="E250" s="431"/>
      <c r="F250" s="444"/>
      <c r="G250" s="350"/>
      <c r="H250" s="351"/>
      <c r="I250" s="351"/>
      <c r="J250" s="352"/>
      <c r="K250" s="352"/>
      <c r="L250" s="348"/>
      <c r="M250" s="348"/>
      <c r="N250" s="348"/>
      <c r="O250" s="353"/>
      <c r="P250" s="348"/>
    </row>
    <row r="251" spans="4:16" ht="40.15" customHeight="1" x14ac:dyDescent="0.25">
      <c r="D251" s="348"/>
      <c r="E251" s="431"/>
      <c r="F251" s="444"/>
      <c r="G251" s="350"/>
      <c r="H251" s="351"/>
      <c r="I251" s="351"/>
      <c r="J251" s="352"/>
      <c r="K251" s="352"/>
      <c r="L251" s="348"/>
      <c r="M251" s="348"/>
      <c r="N251" s="348"/>
      <c r="O251" s="353"/>
      <c r="P251" s="348"/>
    </row>
    <row r="252" spans="4:16" ht="40.15" customHeight="1" x14ac:dyDescent="0.25">
      <c r="D252" s="348"/>
      <c r="E252" s="431"/>
      <c r="F252" s="444"/>
      <c r="G252" s="350"/>
      <c r="H252" s="351"/>
      <c r="I252" s="351"/>
      <c r="J252" s="352"/>
      <c r="K252" s="352"/>
      <c r="L252" s="348"/>
      <c r="M252" s="348"/>
      <c r="N252" s="348"/>
      <c r="O252" s="353"/>
      <c r="P252" s="348"/>
    </row>
    <row r="253" spans="4:16" ht="40.15" customHeight="1" x14ac:dyDescent="0.25">
      <c r="D253" s="348"/>
      <c r="E253" s="431"/>
      <c r="F253" s="444"/>
      <c r="G253" s="350"/>
      <c r="H253" s="351"/>
      <c r="I253" s="351"/>
      <c r="J253" s="352"/>
      <c r="K253" s="352"/>
      <c r="L253" s="348"/>
      <c r="M253" s="348"/>
      <c r="N253" s="348"/>
      <c r="O253" s="353"/>
      <c r="P253" s="348"/>
    </row>
    <row r="254" spans="4:16" ht="40.15" customHeight="1" x14ac:dyDescent="0.25">
      <c r="D254" s="348"/>
      <c r="E254" s="431"/>
      <c r="F254" s="444"/>
      <c r="G254" s="350"/>
      <c r="H254" s="351"/>
      <c r="I254" s="351"/>
      <c r="J254" s="352"/>
      <c r="K254" s="352"/>
      <c r="L254" s="348"/>
      <c r="M254" s="348"/>
      <c r="N254" s="348"/>
      <c r="O254" s="353"/>
      <c r="P254" s="348"/>
    </row>
    <row r="255" spans="4:16" ht="40.15" customHeight="1" x14ac:dyDescent="0.25">
      <c r="D255" s="348"/>
      <c r="E255" s="431"/>
      <c r="F255" s="444"/>
      <c r="G255" s="350"/>
      <c r="H255" s="351"/>
      <c r="I255" s="351"/>
      <c r="J255" s="352"/>
      <c r="K255" s="352"/>
      <c r="L255" s="348"/>
      <c r="M255" s="348"/>
      <c r="N255" s="348"/>
      <c r="O255" s="353"/>
      <c r="P255" s="348"/>
    </row>
    <row r="256" spans="4:16" ht="40.15" customHeight="1" x14ac:dyDescent="0.25">
      <c r="D256" s="348"/>
      <c r="E256" s="431"/>
      <c r="F256" s="444"/>
      <c r="G256" s="350"/>
      <c r="H256" s="351"/>
      <c r="I256" s="351"/>
      <c r="J256" s="352"/>
      <c r="K256" s="352"/>
      <c r="L256" s="348"/>
      <c r="M256" s="348"/>
      <c r="N256" s="348"/>
      <c r="O256" s="353"/>
      <c r="P256" s="348"/>
    </row>
    <row r="257" spans="4:16" ht="40.15" customHeight="1" x14ac:dyDescent="0.25">
      <c r="D257" s="348"/>
      <c r="E257" s="431"/>
      <c r="F257" s="444"/>
      <c r="G257" s="350"/>
      <c r="H257" s="351"/>
      <c r="I257" s="351"/>
      <c r="J257" s="352"/>
      <c r="K257" s="352"/>
      <c r="L257" s="348"/>
      <c r="M257" s="348"/>
      <c r="N257" s="348"/>
      <c r="O257" s="353"/>
      <c r="P257" s="348"/>
    </row>
    <row r="258" spans="4:16" ht="40.15" customHeight="1" x14ac:dyDescent="0.25">
      <c r="D258" s="348"/>
      <c r="E258" s="431"/>
      <c r="F258" s="444"/>
      <c r="G258" s="350"/>
      <c r="H258" s="351"/>
      <c r="I258" s="351"/>
      <c r="J258" s="352"/>
      <c r="K258" s="352"/>
      <c r="L258" s="348"/>
      <c r="M258" s="348"/>
      <c r="N258" s="348"/>
      <c r="O258" s="353"/>
      <c r="P258" s="348"/>
    </row>
    <row r="259" spans="4:16" ht="40.15" customHeight="1" x14ac:dyDescent="0.25">
      <c r="D259" s="348"/>
      <c r="E259" s="431"/>
      <c r="F259" s="444"/>
      <c r="G259" s="350"/>
      <c r="H259" s="351"/>
      <c r="I259" s="351"/>
      <c r="J259" s="352"/>
      <c r="K259" s="352"/>
      <c r="L259" s="348"/>
      <c r="M259" s="348"/>
      <c r="N259" s="348"/>
      <c r="O259" s="353"/>
      <c r="P259" s="348"/>
    </row>
    <row r="260" spans="4:16" ht="40.15" customHeight="1" x14ac:dyDescent="0.25">
      <c r="D260" s="348"/>
      <c r="E260" s="431"/>
      <c r="F260" s="444"/>
      <c r="G260" s="350"/>
      <c r="H260" s="351"/>
      <c r="I260" s="351"/>
      <c r="J260" s="352"/>
      <c r="K260" s="352"/>
      <c r="L260" s="348"/>
      <c r="M260" s="348"/>
      <c r="N260" s="348"/>
      <c r="O260" s="353"/>
      <c r="P260" s="348"/>
    </row>
    <row r="261" spans="4:16" ht="40.15" customHeight="1" x14ac:dyDescent="0.25">
      <c r="D261" s="348"/>
      <c r="E261" s="431"/>
      <c r="F261" s="444"/>
      <c r="G261" s="350"/>
      <c r="H261" s="351"/>
      <c r="I261" s="351"/>
      <c r="J261" s="352"/>
      <c r="K261" s="352"/>
      <c r="L261" s="348"/>
      <c r="M261" s="348"/>
      <c r="N261" s="348"/>
      <c r="O261" s="353"/>
      <c r="P261" s="348"/>
    </row>
    <row r="262" spans="4:16" ht="40.15" customHeight="1" x14ac:dyDescent="0.25">
      <c r="D262" s="348"/>
      <c r="E262" s="431"/>
      <c r="F262" s="444"/>
      <c r="G262" s="350"/>
      <c r="H262" s="351"/>
      <c r="I262" s="351"/>
      <c r="J262" s="352"/>
      <c r="K262" s="352"/>
      <c r="L262" s="348"/>
      <c r="M262" s="348"/>
      <c r="N262" s="348"/>
      <c r="O262" s="353"/>
      <c r="P262" s="348"/>
    </row>
    <row r="263" spans="4:16" ht="40.15" customHeight="1" x14ac:dyDescent="0.25">
      <c r="D263" s="348"/>
      <c r="E263" s="431"/>
      <c r="F263" s="444"/>
      <c r="G263" s="350"/>
      <c r="H263" s="351"/>
      <c r="I263" s="351"/>
      <c r="J263" s="352"/>
      <c r="K263" s="352"/>
      <c r="L263" s="348"/>
      <c r="M263" s="348"/>
      <c r="N263" s="348"/>
      <c r="O263" s="353"/>
      <c r="P263" s="348"/>
    </row>
    <row r="264" spans="4:16" ht="40.15" customHeight="1" x14ac:dyDescent="0.25">
      <c r="D264" s="348"/>
      <c r="E264" s="431"/>
      <c r="F264" s="444"/>
      <c r="G264" s="350"/>
      <c r="H264" s="351"/>
      <c r="I264" s="351"/>
      <c r="J264" s="352"/>
      <c r="K264" s="352"/>
      <c r="L264" s="348"/>
      <c r="M264" s="348"/>
      <c r="N264" s="348"/>
      <c r="O264" s="353"/>
      <c r="P264" s="348"/>
    </row>
    <row r="265" spans="4:16" ht="40.15" customHeight="1" x14ac:dyDescent="0.25">
      <c r="D265" s="348"/>
      <c r="E265" s="431"/>
      <c r="F265" s="444"/>
      <c r="G265" s="350"/>
      <c r="H265" s="351"/>
      <c r="I265" s="351"/>
      <c r="J265" s="352"/>
      <c r="K265" s="352"/>
      <c r="L265" s="348"/>
      <c r="M265" s="348"/>
      <c r="N265" s="348"/>
      <c r="O265" s="353"/>
      <c r="P265" s="348"/>
    </row>
    <row r="266" spans="4:16" ht="40.15" customHeight="1" x14ac:dyDescent="0.25">
      <c r="D266" s="348"/>
      <c r="E266" s="431"/>
      <c r="F266" s="444"/>
      <c r="G266" s="350"/>
      <c r="H266" s="351"/>
      <c r="I266" s="351"/>
      <c r="J266" s="352"/>
      <c r="K266" s="352"/>
      <c r="L266" s="348"/>
      <c r="M266" s="348"/>
      <c r="N266" s="348"/>
      <c r="O266" s="353"/>
      <c r="P266" s="348"/>
    </row>
    <row r="267" spans="4:16" ht="40.15" customHeight="1" x14ac:dyDescent="0.25">
      <c r="D267" s="348"/>
      <c r="E267" s="431"/>
      <c r="F267" s="444"/>
      <c r="G267" s="350"/>
      <c r="H267" s="351"/>
      <c r="I267" s="351"/>
      <c r="J267" s="352"/>
      <c r="K267" s="352"/>
      <c r="L267" s="348"/>
      <c r="M267" s="348"/>
      <c r="N267" s="348"/>
      <c r="O267" s="353"/>
      <c r="P267" s="348"/>
    </row>
    <row r="268" spans="4:16" ht="40.15" customHeight="1" x14ac:dyDescent="0.25">
      <c r="D268" s="348"/>
      <c r="E268" s="431"/>
      <c r="F268" s="444"/>
      <c r="G268" s="350"/>
      <c r="H268" s="351"/>
      <c r="I268" s="351"/>
      <c r="J268" s="352"/>
      <c r="K268" s="352"/>
      <c r="L268" s="348"/>
      <c r="M268" s="348"/>
      <c r="N268" s="348"/>
      <c r="O268" s="353"/>
      <c r="P268" s="348"/>
    </row>
    <row r="269" spans="4:16" ht="40.15" customHeight="1" x14ac:dyDescent="0.25">
      <c r="D269" s="348"/>
      <c r="E269" s="431"/>
      <c r="F269" s="444"/>
      <c r="G269" s="350"/>
      <c r="H269" s="351"/>
      <c r="I269" s="351"/>
      <c r="J269" s="352"/>
      <c r="K269" s="352"/>
      <c r="L269" s="348"/>
      <c r="M269" s="348"/>
      <c r="N269" s="348"/>
      <c r="O269" s="353"/>
      <c r="P269" s="348"/>
    </row>
    <row r="270" spans="4:16" ht="40.15" customHeight="1" x14ac:dyDescent="0.25">
      <c r="D270" s="348"/>
      <c r="E270" s="431"/>
      <c r="F270" s="444"/>
      <c r="G270" s="350"/>
      <c r="H270" s="351"/>
      <c r="I270" s="351"/>
      <c r="J270" s="352"/>
      <c r="K270" s="352"/>
      <c r="L270" s="348"/>
      <c r="M270" s="348"/>
      <c r="N270" s="348"/>
      <c r="O270" s="353"/>
      <c r="P270" s="348"/>
    </row>
    <row r="271" spans="4:16" ht="40.15" customHeight="1" x14ac:dyDescent="0.25">
      <c r="D271" s="348"/>
      <c r="E271" s="431"/>
      <c r="F271" s="444"/>
      <c r="G271" s="350"/>
      <c r="H271" s="351"/>
      <c r="I271" s="351"/>
      <c r="J271" s="352"/>
      <c r="K271" s="352"/>
      <c r="L271" s="348"/>
      <c r="M271" s="348"/>
      <c r="N271" s="348"/>
      <c r="O271" s="353"/>
      <c r="P271" s="348"/>
    </row>
    <row r="272" spans="4:16" ht="40.15" customHeight="1" x14ac:dyDescent="0.25">
      <c r="D272" s="348"/>
      <c r="E272" s="431"/>
      <c r="F272" s="444"/>
      <c r="G272" s="350"/>
      <c r="H272" s="351"/>
      <c r="I272" s="351"/>
      <c r="J272" s="352"/>
      <c r="K272" s="352"/>
      <c r="L272" s="348"/>
      <c r="M272" s="348"/>
      <c r="N272" s="348"/>
      <c r="O272" s="353"/>
      <c r="P272" s="348"/>
    </row>
    <row r="273" spans="4:16" ht="40.15" customHeight="1" x14ac:dyDescent="0.25">
      <c r="D273" s="348"/>
      <c r="E273" s="431"/>
      <c r="F273" s="444"/>
      <c r="G273" s="350"/>
      <c r="H273" s="351"/>
      <c r="I273" s="351"/>
      <c r="J273" s="352"/>
      <c r="K273" s="352"/>
      <c r="L273" s="348"/>
      <c r="M273" s="348"/>
      <c r="N273" s="348"/>
      <c r="O273" s="353"/>
      <c r="P273" s="348"/>
    </row>
    <row r="274" spans="4:16" ht="40.15" customHeight="1" x14ac:dyDescent="0.25">
      <c r="D274" s="348"/>
      <c r="E274" s="431"/>
      <c r="F274" s="444"/>
      <c r="G274" s="350"/>
      <c r="H274" s="351"/>
      <c r="I274" s="351"/>
      <c r="J274" s="352"/>
      <c r="K274" s="352"/>
      <c r="L274" s="348"/>
      <c r="M274" s="348"/>
      <c r="N274" s="348"/>
      <c r="O274" s="353"/>
      <c r="P274" s="348"/>
    </row>
    <row r="275" spans="4:16" ht="40.15" customHeight="1" x14ac:dyDescent="0.25">
      <c r="D275" s="348"/>
      <c r="E275" s="431"/>
      <c r="F275" s="444"/>
      <c r="G275" s="350"/>
      <c r="H275" s="351"/>
      <c r="I275" s="351"/>
      <c r="J275" s="352"/>
      <c r="K275" s="352"/>
      <c r="L275" s="348"/>
      <c r="M275" s="348"/>
      <c r="N275" s="348"/>
      <c r="O275" s="353"/>
      <c r="P275" s="348"/>
    </row>
    <row r="276" spans="4:16" ht="40.15" customHeight="1" x14ac:dyDescent="0.25">
      <c r="D276" s="348"/>
      <c r="E276" s="431"/>
      <c r="F276" s="444"/>
      <c r="G276" s="350"/>
      <c r="H276" s="351"/>
      <c r="I276" s="351"/>
      <c r="J276" s="352"/>
      <c r="K276" s="352"/>
      <c r="L276" s="348"/>
      <c r="M276" s="348"/>
      <c r="N276" s="348"/>
      <c r="O276" s="353"/>
      <c r="P276" s="348"/>
    </row>
    <row r="277" spans="4:16" ht="40.15" customHeight="1" x14ac:dyDescent="0.25">
      <c r="D277" s="348"/>
      <c r="E277" s="431"/>
      <c r="F277" s="444"/>
      <c r="G277" s="350"/>
      <c r="H277" s="351"/>
      <c r="I277" s="351"/>
      <c r="J277" s="352"/>
      <c r="K277" s="352"/>
      <c r="L277" s="348"/>
      <c r="M277" s="348"/>
      <c r="N277" s="348"/>
      <c r="O277" s="353"/>
      <c r="P277" s="348"/>
    </row>
    <row r="278" spans="4:16" ht="40.15" customHeight="1" x14ac:dyDescent="0.25">
      <c r="D278" s="348"/>
      <c r="E278" s="431"/>
      <c r="F278" s="444"/>
      <c r="G278" s="350"/>
      <c r="H278" s="351"/>
      <c r="I278" s="351"/>
      <c r="J278" s="352"/>
      <c r="K278" s="352"/>
      <c r="L278" s="348"/>
      <c r="M278" s="348"/>
      <c r="N278" s="348"/>
      <c r="O278" s="353"/>
      <c r="P278" s="348"/>
    </row>
    <row r="279" spans="4:16" ht="40.15" customHeight="1" x14ac:dyDescent="0.25">
      <c r="D279" s="348"/>
      <c r="E279" s="431"/>
      <c r="F279" s="444"/>
      <c r="G279" s="350"/>
      <c r="H279" s="351"/>
      <c r="I279" s="351"/>
      <c r="J279" s="352"/>
      <c r="K279" s="352"/>
      <c r="L279" s="348"/>
      <c r="M279" s="348"/>
      <c r="N279" s="348"/>
      <c r="O279" s="353"/>
      <c r="P279" s="348"/>
    </row>
    <row r="280" spans="4:16" ht="40.15" customHeight="1" x14ac:dyDescent="0.25">
      <c r="D280" s="348"/>
      <c r="E280" s="431"/>
      <c r="F280" s="444"/>
      <c r="G280" s="350"/>
      <c r="H280" s="351"/>
      <c r="I280" s="351"/>
      <c r="J280" s="352"/>
      <c r="K280" s="352"/>
      <c r="L280" s="348"/>
      <c r="M280" s="348"/>
      <c r="N280" s="348"/>
      <c r="O280" s="353"/>
      <c r="P280" s="348"/>
    </row>
    <row r="281" spans="4:16" ht="40.15" customHeight="1" x14ac:dyDescent="0.25">
      <c r="D281" s="348"/>
      <c r="E281" s="431"/>
      <c r="F281" s="444"/>
      <c r="G281" s="350"/>
      <c r="H281" s="351"/>
      <c r="I281" s="351"/>
      <c r="J281" s="352"/>
      <c r="K281" s="352"/>
      <c r="L281" s="348"/>
      <c r="M281" s="348"/>
      <c r="N281" s="348"/>
      <c r="O281" s="353"/>
      <c r="P281" s="348"/>
    </row>
    <row r="282" spans="4:16" ht="40.15" customHeight="1" x14ac:dyDescent="0.25">
      <c r="D282" s="348"/>
      <c r="E282" s="431"/>
      <c r="F282" s="444"/>
      <c r="G282" s="350"/>
      <c r="H282" s="351"/>
      <c r="I282" s="351"/>
      <c r="J282" s="352"/>
      <c r="K282" s="352"/>
      <c r="L282" s="348"/>
      <c r="M282" s="348"/>
      <c r="N282" s="348"/>
      <c r="O282" s="353"/>
      <c r="P282" s="348"/>
    </row>
    <row r="283" spans="4:16" ht="40.15" customHeight="1" x14ac:dyDescent="0.25">
      <c r="D283" s="348"/>
      <c r="E283" s="431"/>
      <c r="F283" s="444"/>
      <c r="G283" s="350"/>
      <c r="H283" s="351"/>
      <c r="I283" s="351"/>
      <c r="J283" s="352"/>
      <c r="K283" s="352"/>
      <c r="L283" s="348"/>
      <c r="M283" s="348"/>
      <c r="N283" s="348"/>
      <c r="O283" s="353"/>
      <c r="P283" s="348"/>
    </row>
    <row r="284" spans="4:16" ht="40.15" customHeight="1" x14ac:dyDescent="0.25">
      <c r="D284" s="348"/>
      <c r="E284" s="431"/>
      <c r="F284" s="444"/>
      <c r="G284" s="350"/>
      <c r="H284" s="351"/>
      <c r="I284" s="351"/>
      <c r="J284" s="352"/>
      <c r="K284" s="352"/>
      <c r="L284" s="348"/>
      <c r="M284" s="348"/>
      <c r="N284" s="348"/>
      <c r="O284" s="353"/>
      <c r="P284" s="348"/>
    </row>
    <row r="285" spans="4:16" ht="40.15" customHeight="1" x14ac:dyDescent="0.25">
      <c r="D285" s="348"/>
      <c r="E285" s="431"/>
      <c r="F285" s="444"/>
      <c r="G285" s="350"/>
      <c r="H285" s="351"/>
      <c r="I285" s="351"/>
      <c r="J285" s="352"/>
      <c r="K285" s="352"/>
      <c r="L285" s="348"/>
      <c r="M285" s="348"/>
      <c r="N285" s="348"/>
      <c r="O285" s="353"/>
      <c r="P285" s="348"/>
    </row>
    <row r="286" spans="4:16" ht="40.15" customHeight="1" x14ac:dyDescent="0.25">
      <c r="D286" s="348"/>
      <c r="E286" s="431"/>
      <c r="F286" s="444"/>
      <c r="G286" s="350"/>
      <c r="H286" s="351"/>
      <c r="I286" s="351"/>
      <c r="J286" s="352"/>
      <c r="K286" s="352"/>
      <c r="L286" s="348"/>
      <c r="M286" s="348"/>
      <c r="N286" s="348"/>
      <c r="O286" s="353"/>
      <c r="P286" s="348"/>
    </row>
    <row r="287" spans="4:16" ht="40.15" customHeight="1" x14ac:dyDescent="0.25">
      <c r="D287" s="348"/>
      <c r="E287" s="431"/>
      <c r="F287" s="444"/>
      <c r="G287" s="350"/>
      <c r="H287" s="351"/>
      <c r="I287" s="351"/>
      <c r="J287" s="352"/>
      <c r="K287" s="352"/>
      <c r="L287" s="348"/>
      <c r="M287" s="348"/>
      <c r="N287" s="348"/>
      <c r="O287" s="353"/>
      <c r="P287" s="348"/>
    </row>
    <row r="288" spans="4:16" ht="40.15" customHeight="1" x14ac:dyDescent="0.25">
      <c r="D288" s="348"/>
      <c r="E288" s="431"/>
      <c r="F288" s="444"/>
      <c r="G288" s="350"/>
      <c r="H288" s="351"/>
      <c r="I288" s="351"/>
      <c r="J288" s="352"/>
      <c r="K288" s="352"/>
      <c r="L288" s="348"/>
      <c r="M288" s="348"/>
      <c r="N288" s="348"/>
      <c r="O288" s="353"/>
      <c r="P288" s="348"/>
    </row>
    <row r="289" spans="4:16" ht="40.15" customHeight="1" x14ac:dyDescent="0.25">
      <c r="D289" s="348"/>
      <c r="E289" s="431"/>
      <c r="F289" s="444"/>
      <c r="G289" s="350"/>
      <c r="H289" s="351"/>
      <c r="I289" s="351"/>
      <c r="J289" s="352"/>
      <c r="K289" s="352"/>
      <c r="L289" s="348"/>
      <c r="M289" s="348"/>
      <c r="N289" s="348"/>
      <c r="O289" s="353"/>
      <c r="P289" s="348"/>
    </row>
    <row r="290" spans="4:16" ht="40.15" customHeight="1" x14ac:dyDescent="0.25">
      <c r="D290" s="348"/>
      <c r="E290" s="431"/>
      <c r="F290" s="444"/>
      <c r="G290" s="350"/>
      <c r="H290" s="351"/>
      <c r="I290" s="351"/>
      <c r="J290" s="352"/>
      <c r="K290" s="352"/>
      <c r="L290" s="348"/>
      <c r="M290" s="348"/>
      <c r="N290" s="348"/>
      <c r="O290" s="353"/>
      <c r="P290" s="348"/>
    </row>
    <row r="291" spans="4:16" ht="40.15" customHeight="1" x14ac:dyDescent="0.25">
      <c r="D291" s="348"/>
      <c r="E291" s="431"/>
      <c r="F291" s="444"/>
      <c r="G291" s="350"/>
      <c r="H291" s="351"/>
      <c r="I291" s="351"/>
      <c r="J291" s="352"/>
      <c r="K291" s="352"/>
      <c r="L291" s="348"/>
      <c r="M291" s="348"/>
      <c r="N291" s="348"/>
      <c r="O291" s="353"/>
      <c r="P291" s="348"/>
    </row>
    <row r="292" spans="4:16" ht="40.15" customHeight="1" x14ac:dyDescent="0.25">
      <c r="D292" s="348"/>
      <c r="E292" s="431"/>
      <c r="F292" s="444"/>
      <c r="G292" s="350"/>
      <c r="H292" s="351"/>
      <c r="I292" s="351"/>
      <c r="J292" s="352"/>
      <c r="K292" s="352"/>
      <c r="L292" s="348"/>
      <c r="M292" s="348"/>
      <c r="N292" s="348"/>
      <c r="O292" s="353"/>
      <c r="P292" s="348"/>
    </row>
    <row r="293" spans="4:16" ht="40.15" customHeight="1" x14ac:dyDescent="0.25">
      <c r="D293" s="348"/>
      <c r="E293" s="431"/>
      <c r="F293" s="444"/>
      <c r="G293" s="350"/>
      <c r="H293" s="351"/>
      <c r="I293" s="351"/>
      <c r="J293" s="352"/>
      <c r="K293" s="352"/>
      <c r="L293" s="348"/>
      <c r="M293" s="348"/>
      <c r="N293" s="348"/>
      <c r="O293" s="353"/>
      <c r="P293" s="348"/>
    </row>
    <row r="294" spans="4:16" ht="40.15" customHeight="1" x14ac:dyDescent="0.25">
      <c r="D294" s="348"/>
      <c r="E294" s="431"/>
      <c r="F294" s="444"/>
      <c r="G294" s="350"/>
      <c r="H294" s="351"/>
      <c r="I294" s="351"/>
      <c r="J294" s="352"/>
      <c r="K294" s="352"/>
      <c r="L294" s="348"/>
      <c r="M294" s="348"/>
      <c r="N294" s="348"/>
      <c r="O294" s="353"/>
      <c r="P294" s="348"/>
    </row>
    <row r="295" spans="4:16" ht="40.15" customHeight="1" x14ac:dyDescent="0.25">
      <c r="D295" s="348"/>
      <c r="E295" s="431"/>
      <c r="F295" s="444"/>
      <c r="G295" s="350"/>
      <c r="H295" s="351"/>
      <c r="I295" s="351"/>
      <c r="J295" s="352"/>
      <c r="K295" s="352"/>
      <c r="L295" s="348"/>
      <c r="M295" s="348"/>
      <c r="N295" s="348"/>
      <c r="O295" s="353"/>
      <c r="P295" s="348"/>
    </row>
    <row r="296" spans="4:16" ht="40.15" customHeight="1" x14ac:dyDescent="0.25">
      <c r="D296" s="348"/>
      <c r="E296" s="431"/>
      <c r="F296" s="444"/>
      <c r="G296" s="350"/>
      <c r="H296" s="351"/>
      <c r="I296" s="351"/>
      <c r="J296" s="352"/>
      <c r="K296" s="352"/>
      <c r="L296" s="348"/>
      <c r="M296" s="348"/>
      <c r="N296" s="348"/>
      <c r="O296" s="353"/>
      <c r="P296" s="348"/>
    </row>
    <row r="297" spans="4:16" ht="40.15" customHeight="1" x14ac:dyDescent="0.25">
      <c r="D297" s="348"/>
      <c r="E297" s="431"/>
      <c r="F297" s="444"/>
      <c r="G297" s="350"/>
      <c r="H297" s="351"/>
      <c r="I297" s="351"/>
      <c r="J297" s="352"/>
      <c r="K297" s="352"/>
      <c r="L297" s="348"/>
      <c r="M297" s="348"/>
      <c r="N297" s="348"/>
      <c r="O297" s="353"/>
      <c r="P297" s="348"/>
    </row>
    <row r="298" spans="4:16" ht="40.15" customHeight="1" x14ac:dyDescent="0.25">
      <c r="D298" s="348"/>
      <c r="E298" s="431"/>
      <c r="F298" s="444"/>
      <c r="G298" s="350"/>
      <c r="H298" s="351"/>
      <c r="I298" s="351"/>
      <c r="J298" s="352"/>
      <c r="K298" s="352"/>
      <c r="L298" s="348"/>
      <c r="M298" s="348"/>
      <c r="N298" s="348"/>
      <c r="O298" s="353"/>
      <c r="P298" s="348"/>
    </row>
    <row r="299" spans="4:16" ht="40.15" customHeight="1" x14ac:dyDescent="0.25">
      <c r="D299" s="348"/>
      <c r="E299" s="431"/>
      <c r="F299" s="444"/>
      <c r="G299" s="350"/>
      <c r="H299" s="351"/>
      <c r="I299" s="351"/>
      <c r="J299" s="352"/>
      <c r="K299" s="352"/>
      <c r="L299" s="348"/>
      <c r="M299" s="348"/>
      <c r="N299" s="348"/>
      <c r="O299" s="353"/>
      <c r="P299" s="348"/>
    </row>
    <row r="300" spans="4:16" ht="40.15" customHeight="1" x14ac:dyDescent="0.25">
      <c r="D300" s="348"/>
      <c r="E300" s="431"/>
      <c r="F300" s="444"/>
      <c r="G300" s="350"/>
      <c r="H300" s="351"/>
      <c r="I300" s="351"/>
      <c r="J300" s="352"/>
      <c r="K300" s="352"/>
      <c r="L300" s="348"/>
      <c r="M300" s="348"/>
      <c r="N300" s="348"/>
      <c r="O300" s="353"/>
      <c r="P300" s="348"/>
    </row>
    <row r="301" spans="4:16" ht="40.15" customHeight="1" x14ac:dyDescent="0.25">
      <c r="D301" s="348"/>
      <c r="E301" s="431"/>
      <c r="F301" s="444"/>
      <c r="G301" s="350"/>
      <c r="H301" s="351"/>
      <c r="I301" s="351"/>
      <c r="J301" s="352"/>
      <c r="K301" s="352"/>
      <c r="L301" s="348"/>
      <c r="M301" s="348"/>
      <c r="N301" s="348"/>
      <c r="O301" s="353"/>
      <c r="P301" s="348"/>
    </row>
    <row r="302" spans="4:16" ht="40.15" customHeight="1" x14ac:dyDescent="0.25">
      <c r="D302" s="348"/>
      <c r="E302" s="431"/>
      <c r="F302" s="444"/>
      <c r="G302" s="350"/>
      <c r="H302" s="351"/>
      <c r="I302" s="351"/>
      <c r="J302" s="352"/>
      <c r="K302" s="352"/>
      <c r="L302" s="348"/>
      <c r="M302" s="348"/>
      <c r="N302" s="348"/>
      <c r="O302" s="353"/>
      <c r="P302" s="348"/>
    </row>
    <row r="303" spans="4:16" ht="40.15" customHeight="1" x14ac:dyDescent="0.25">
      <c r="D303" s="348"/>
      <c r="E303" s="431"/>
      <c r="F303" s="444"/>
      <c r="G303" s="350"/>
      <c r="H303" s="351"/>
      <c r="I303" s="351"/>
      <c r="J303" s="352"/>
      <c r="K303" s="352"/>
      <c r="L303" s="348"/>
      <c r="M303" s="348"/>
      <c r="N303" s="348"/>
      <c r="O303" s="353"/>
      <c r="P303" s="348"/>
    </row>
    <row r="304" spans="4:16" ht="40.15" customHeight="1" x14ac:dyDescent="0.25">
      <c r="D304" s="348"/>
      <c r="E304" s="431"/>
      <c r="F304" s="444"/>
      <c r="G304" s="350"/>
      <c r="H304" s="351"/>
      <c r="I304" s="351"/>
      <c r="J304" s="352"/>
      <c r="K304" s="352"/>
      <c r="L304" s="348"/>
      <c r="M304" s="348"/>
      <c r="N304" s="348"/>
      <c r="O304" s="353"/>
      <c r="P304" s="348"/>
    </row>
    <row r="305" spans="4:16" ht="40.15" customHeight="1" x14ac:dyDescent="0.25">
      <c r="D305" s="348"/>
      <c r="E305" s="431"/>
      <c r="F305" s="444"/>
      <c r="G305" s="350"/>
      <c r="H305" s="351"/>
      <c r="I305" s="351"/>
      <c r="J305" s="352"/>
      <c r="K305" s="352"/>
      <c r="L305" s="348"/>
      <c r="M305" s="348"/>
      <c r="N305" s="348"/>
      <c r="O305" s="353"/>
      <c r="P305" s="348"/>
    </row>
    <row r="306" spans="4:16" ht="40.15" customHeight="1" x14ac:dyDescent="0.25">
      <c r="D306" s="348"/>
      <c r="E306" s="431"/>
      <c r="F306" s="444"/>
      <c r="G306" s="350"/>
      <c r="H306" s="351"/>
      <c r="I306" s="351"/>
      <c r="J306" s="352"/>
      <c r="K306" s="352"/>
      <c r="L306" s="348"/>
      <c r="M306" s="348"/>
      <c r="N306" s="348"/>
      <c r="O306" s="353"/>
      <c r="P306" s="348"/>
    </row>
    <row r="307" spans="4:16" ht="40.15" customHeight="1" x14ac:dyDescent="0.25">
      <c r="D307" s="348"/>
      <c r="E307" s="431"/>
      <c r="F307" s="444"/>
      <c r="G307" s="350"/>
      <c r="H307" s="351"/>
      <c r="I307" s="351"/>
      <c r="J307" s="352"/>
      <c r="K307" s="352"/>
      <c r="L307" s="348"/>
      <c r="M307" s="348"/>
      <c r="N307" s="348"/>
      <c r="O307" s="353"/>
      <c r="P307" s="348"/>
    </row>
    <row r="308" spans="4:16" ht="40.15" customHeight="1" x14ac:dyDescent="0.25">
      <c r="D308" s="348"/>
      <c r="E308" s="431"/>
      <c r="F308" s="444"/>
      <c r="G308" s="350"/>
      <c r="H308" s="351"/>
      <c r="I308" s="351"/>
      <c r="J308" s="352"/>
      <c r="K308" s="352"/>
      <c r="L308" s="348"/>
      <c r="M308" s="348"/>
      <c r="N308" s="348"/>
      <c r="O308" s="353"/>
      <c r="P308" s="348"/>
    </row>
    <row r="309" spans="4:16" ht="40.15" customHeight="1" x14ac:dyDescent="0.25">
      <c r="D309" s="348"/>
      <c r="E309" s="431"/>
      <c r="F309" s="444"/>
      <c r="G309" s="350"/>
      <c r="H309" s="351"/>
      <c r="I309" s="351"/>
      <c r="J309" s="352"/>
      <c r="K309" s="352"/>
      <c r="L309" s="348"/>
      <c r="M309" s="348"/>
      <c r="N309" s="348"/>
      <c r="O309" s="353"/>
      <c r="P309" s="348"/>
    </row>
    <row r="310" spans="4:16" ht="40.15" customHeight="1" x14ac:dyDescent="0.25">
      <c r="D310" s="348"/>
      <c r="E310" s="431"/>
      <c r="F310" s="444"/>
      <c r="G310" s="350"/>
      <c r="H310" s="351"/>
      <c r="I310" s="351"/>
      <c r="J310" s="352"/>
      <c r="K310" s="352"/>
      <c r="L310" s="348"/>
      <c r="M310" s="348"/>
      <c r="N310" s="348"/>
      <c r="O310" s="353"/>
      <c r="P310" s="348"/>
    </row>
    <row r="311" spans="4:16" ht="40.15" customHeight="1" x14ac:dyDescent="0.25">
      <c r="D311" s="348"/>
      <c r="E311" s="431"/>
      <c r="F311" s="444"/>
      <c r="G311" s="350"/>
      <c r="H311" s="351"/>
      <c r="I311" s="351"/>
      <c r="J311" s="352"/>
      <c r="K311" s="352"/>
      <c r="L311" s="348"/>
      <c r="M311" s="348"/>
      <c r="N311" s="348"/>
      <c r="O311" s="353"/>
      <c r="P311" s="348"/>
    </row>
    <row r="312" spans="4:16" ht="40.15" customHeight="1" x14ac:dyDescent="0.25">
      <c r="D312" s="348"/>
      <c r="E312" s="431"/>
      <c r="F312" s="444"/>
      <c r="G312" s="350"/>
      <c r="H312" s="351"/>
      <c r="I312" s="351"/>
      <c r="J312" s="352"/>
      <c r="K312" s="352"/>
      <c r="L312" s="348"/>
      <c r="M312" s="348"/>
      <c r="N312" s="348"/>
      <c r="O312" s="353"/>
      <c r="P312" s="348"/>
    </row>
    <row r="313" spans="4:16" ht="40.15" customHeight="1" x14ac:dyDescent="0.25">
      <c r="D313" s="348"/>
      <c r="E313" s="431"/>
      <c r="F313" s="444"/>
      <c r="G313" s="350"/>
      <c r="H313" s="351"/>
      <c r="I313" s="351"/>
      <c r="J313" s="352"/>
      <c r="K313" s="352"/>
      <c r="L313" s="348"/>
      <c r="M313" s="348"/>
      <c r="N313" s="348"/>
      <c r="O313" s="353"/>
      <c r="P313" s="348"/>
    </row>
    <row r="314" spans="4:16" ht="40.15" customHeight="1" x14ac:dyDescent="0.25">
      <c r="D314" s="348"/>
      <c r="E314" s="431"/>
      <c r="F314" s="444"/>
      <c r="G314" s="350"/>
      <c r="H314" s="351"/>
      <c r="I314" s="351"/>
      <c r="J314" s="352"/>
      <c r="K314" s="352"/>
      <c r="L314" s="348"/>
      <c r="M314" s="348"/>
      <c r="N314" s="348"/>
      <c r="O314" s="353"/>
      <c r="P314" s="348"/>
    </row>
    <row r="315" spans="4:16" ht="40.15" customHeight="1" x14ac:dyDescent="0.25">
      <c r="D315" s="348"/>
      <c r="E315" s="431"/>
      <c r="F315" s="444"/>
      <c r="G315" s="350"/>
      <c r="H315" s="351"/>
      <c r="I315" s="351"/>
      <c r="J315" s="352"/>
      <c r="K315" s="352"/>
      <c r="L315" s="348"/>
      <c r="M315" s="348"/>
      <c r="N315" s="348"/>
      <c r="O315" s="353"/>
      <c r="P315" s="348"/>
    </row>
    <row r="316" spans="4:16" ht="40.15" customHeight="1" x14ac:dyDescent="0.25">
      <c r="D316" s="348"/>
      <c r="E316" s="431"/>
      <c r="F316" s="444"/>
      <c r="G316" s="350"/>
      <c r="H316" s="351"/>
      <c r="I316" s="351"/>
      <c r="J316" s="352"/>
      <c r="K316" s="352"/>
      <c r="L316" s="348"/>
      <c r="M316" s="348"/>
      <c r="N316" s="348"/>
      <c r="O316" s="353"/>
      <c r="P316" s="348"/>
    </row>
    <row r="317" spans="4:16" ht="40.15" customHeight="1" x14ac:dyDescent="0.25">
      <c r="D317" s="348"/>
      <c r="E317" s="431"/>
      <c r="F317" s="444"/>
      <c r="G317" s="350"/>
      <c r="H317" s="351"/>
      <c r="I317" s="351"/>
      <c r="J317" s="352"/>
      <c r="K317" s="352"/>
      <c r="L317" s="348"/>
      <c r="M317" s="348"/>
      <c r="N317" s="348"/>
      <c r="O317" s="353"/>
      <c r="P317" s="348"/>
    </row>
    <row r="318" spans="4:16" ht="40.15" customHeight="1" x14ac:dyDescent="0.25">
      <c r="D318" s="348"/>
      <c r="E318" s="431"/>
      <c r="F318" s="444"/>
      <c r="G318" s="350"/>
      <c r="H318" s="351"/>
      <c r="I318" s="351"/>
      <c r="J318" s="352"/>
      <c r="K318" s="352"/>
      <c r="L318" s="348"/>
      <c r="M318" s="348"/>
      <c r="N318" s="348"/>
      <c r="O318" s="353"/>
      <c r="P318" s="348"/>
    </row>
    <row r="319" spans="4:16" ht="40.15" customHeight="1" x14ac:dyDescent="0.25">
      <c r="D319" s="348"/>
      <c r="E319" s="431"/>
      <c r="F319" s="444"/>
      <c r="G319" s="350"/>
      <c r="H319" s="351"/>
      <c r="I319" s="351"/>
      <c r="J319" s="352"/>
      <c r="K319" s="352"/>
      <c r="L319" s="348"/>
      <c r="M319" s="348"/>
      <c r="N319" s="348"/>
      <c r="O319" s="353"/>
      <c r="P319" s="348"/>
    </row>
    <row r="320" spans="4:16" ht="40.15" customHeight="1" x14ac:dyDescent="0.25">
      <c r="D320" s="348"/>
      <c r="E320" s="431"/>
      <c r="F320" s="444"/>
      <c r="G320" s="350"/>
      <c r="H320" s="351"/>
      <c r="I320" s="351"/>
      <c r="J320" s="352"/>
      <c r="K320" s="352"/>
      <c r="L320" s="348"/>
      <c r="M320" s="348"/>
      <c r="N320" s="348"/>
      <c r="O320" s="353"/>
      <c r="P320" s="348"/>
    </row>
    <row r="321" spans="4:16" ht="40.15" customHeight="1" x14ac:dyDescent="0.25">
      <c r="D321" s="348"/>
      <c r="E321" s="431"/>
      <c r="F321" s="444"/>
      <c r="G321" s="350"/>
      <c r="H321" s="351"/>
      <c r="I321" s="351"/>
      <c r="J321" s="352"/>
      <c r="K321" s="352"/>
      <c r="L321" s="348"/>
      <c r="M321" s="348"/>
      <c r="N321" s="348"/>
      <c r="O321" s="353"/>
      <c r="P321" s="348"/>
    </row>
    <row r="322" spans="4:16" ht="40.15" customHeight="1" x14ac:dyDescent="0.25">
      <c r="D322" s="348"/>
      <c r="E322" s="431"/>
      <c r="F322" s="444"/>
      <c r="G322" s="350"/>
      <c r="H322" s="351"/>
      <c r="I322" s="351"/>
      <c r="J322" s="352"/>
      <c r="K322" s="352"/>
      <c r="L322" s="348"/>
      <c r="M322" s="348"/>
      <c r="N322" s="348"/>
      <c r="O322" s="353"/>
      <c r="P322" s="348"/>
    </row>
    <row r="323" spans="4:16" ht="40.15" customHeight="1" x14ac:dyDescent="0.25">
      <c r="D323" s="348"/>
      <c r="E323" s="431"/>
      <c r="F323" s="444"/>
      <c r="G323" s="350"/>
      <c r="H323" s="351"/>
      <c r="I323" s="351"/>
      <c r="J323" s="352"/>
      <c r="K323" s="352"/>
      <c r="L323" s="348"/>
      <c r="M323" s="348"/>
      <c r="N323" s="348"/>
      <c r="O323" s="353"/>
      <c r="P323" s="348"/>
    </row>
    <row r="324" spans="4:16" ht="40.15" customHeight="1" x14ac:dyDescent="0.25">
      <c r="D324" s="348"/>
      <c r="E324" s="431"/>
      <c r="F324" s="444"/>
      <c r="G324" s="350"/>
      <c r="H324" s="351"/>
      <c r="I324" s="351"/>
      <c r="J324" s="352"/>
      <c r="K324" s="352"/>
      <c r="L324" s="348"/>
      <c r="M324" s="348"/>
      <c r="N324" s="348"/>
      <c r="O324" s="353"/>
      <c r="P324" s="348"/>
    </row>
    <row r="325" spans="4:16" ht="40.15" customHeight="1" x14ac:dyDescent="0.25">
      <c r="D325" s="348"/>
      <c r="E325" s="431"/>
      <c r="F325" s="444"/>
      <c r="G325" s="350"/>
      <c r="H325" s="351"/>
      <c r="I325" s="351"/>
      <c r="J325" s="352"/>
      <c r="K325" s="352"/>
      <c r="L325" s="348"/>
      <c r="M325" s="348"/>
      <c r="N325" s="348"/>
      <c r="O325" s="353"/>
      <c r="P325" s="348"/>
    </row>
    <row r="326" spans="4:16" ht="40.15" customHeight="1" x14ac:dyDescent="0.25">
      <c r="D326" s="348"/>
      <c r="E326" s="431"/>
      <c r="F326" s="444"/>
      <c r="G326" s="350"/>
      <c r="H326" s="351"/>
      <c r="I326" s="351"/>
      <c r="J326" s="352"/>
      <c r="K326" s="352"/>
      <c r="L326" s="348"/>
      <c r="M326" s="348"/>
      <c r="N326" s="348"/>
      <c r="O326" s="353"/>
      <c r="P326" s="348"/>
    </row>
    <row r="327" spans="4:16" ht="40.15" customHeight="1" x14ac:dyDescent="0.25">
      <c r="D327" s="348"/>
      <c r="E327" s="431"/>
      <c r="F327" s="444"/>
      <c r="G327" s="350"/>
      <c r="H327" s="351"/>
      <c r="I327" s="351"/>
      <c r="J327" s="352"/>
      <c r="K327" s="352"/>
      <c r="L327" s="348"/>
      <c r="M327" s="348"/>
      <c r="N327" s="348"/>
      <c r="O327" s="353"/>
      <c r="P327" s="348"/>
    </row>
    <row r="328" spans="4:16" ht="40.15" customHeight="1" x14ac:dyDescent="0.25">
      <c r="D328" s="348"/>
      <c r="E328" s="431"/>
      <c r="F328" s="444"/>
      <c r="G328" s="350"/>
      <c r="H328" s="351"/>
      <c r="I328" s="351"/>
      <c r="J328" s="352"/>
      <c r="K328" s="352"/>
      <c r="L328" s="348"/>
      <c r="M328" s="348"/>
      <c r="N328" s="348"/>
      <c r="O328" s="353"/>
      <c r="P328" s="348"/>
    </row>
    <row r="329" spans="4:16" ht="40.15" customHeight="1" x14ac:dyDescent="0.25">
      <c r="D329" s="348"/>
      <c r="E329" s="431"/>
      <c r="F329" s="444"/>
      <c r="G329" s="350"/>
      <c r="H329" s="351"/>
      <c r="I329" s="351"/>
      <c r="J329" s="352"/>
      <c r="K329" s="352"/>
      <c r="L329" s="348"/>
      <c r="M329" s="348"/>
      <c r="N329" s="348"/>
      <c r="O329" s="353"/>
      <c r="P329" s="348"/>
    </row>
    <row r="330" spans="4:16" ht="40.15" customHeight="1" x14ac:dyDescent="0.25">
      <c r="D330" s="348"/>
      <c r="E330" s="431"/>
      <c r="F330" s="444"/>
      <c r="G330" s="350"/>
      <c r="H330" s="351"/>
      <c r="I330" s="351"/>
      <c r="J330" s="352"/>
      <c r="K330" s="352"/>
      <c r="L330" s="348"/>
      <c r="M330" s="348"/>
      <c r="N330" s="348"/>
      <c r="O330" s="353"/>
      <c r="P330" s="348"/>
    </row>
    <row r="331" spans="4:16" ht="40.15" customHeight="1" x14ac:dyDescent="0.25">
      <c r="D331" s="348"/>
      <c r="E331" s="431"/>
      <c r="F331" s="444"/>
      <c r="G331" s="350"/>
      <c r="H331" s="351"/>
      <c r="I331" s="351"/>
      <c r="J331" s="352"/>
      <c r="K331" s="352"/>
      <c r="L331" s="348"/>
      <c r="M331" s="348"/>
      <c r="N331" s="348"/>
      <c r="O331" s="353"/>
      <c r="P331" s="348"/>
    </row>
    <row r="332" spans="4:16" ht="40.15" customHeight="1" x14ac:dyDescent="0.25">
      <c r="D332" s="348"/>
      <c r="E332" s="431"/>
      <c r="F332" s="444"/>
      <c r="G332" s="350"/>
      <c r="H332" s="351"/>
      <c r="I332" s="351"/>
      <c r="J332" s="352"/>
      <c r="K332" s="352"/>
      <c r="L332" s="348"/>
      <c r="M332" s="348"/>
      <c r="N332" s="348"/>
      <c r="O332" s="353"/>
      <c r="P332" s="348"/>
    </row>
    <row r="333" spans="4:16" ht="40.15" customHeight="1" x14ac:dyDescent="0.25">
      <c r="D333" s="348"/>
      <c r="E333" s="431"/>
      <c r="F333" s="444"/>
      <c r="G333" s="350"/>
      <c r="H333" s="351"/>
      <c r="I333" s="351"/>
      <c r="J333" s="352"/>
      <c r="K333" s="352"/>
      <c r="L333" s="348"/>
      <c r="M333" s="348"/>
      <c r="N333" s="348"/>
      <c r="O333" s="353"/>
      <c r="P333" s="348"/>
    </row>
    <row r="334" spans="4:16" ht="40.15" customHeight="1" x14ac:dyDescent="0.25">
      <c r="D334" s="348"/>
      <c r="E334" s="431"/>
      <c r="F334" s="444"/>
      <c r="G334" s="350"/>
      <c r="H334" s="351"/>
      <c r="I334" s="351"/>
      <c r="J334" s="352"/>
      <c r="K334" s="352"/>
      <c r="L334" s="348"/>
      <c r="M334" s="348"/>
      <c r="N334" s="348"/>
      <c r="O334" s="353"/>
      <c r="P334" s="348"/>
    </row>
    <row r="335" spans="4:16" ht="40.15" customHeight="1" x14ac:dyDescent="0.25">
      <c r="D335" s="348"/>
      <c r="E335" s="431"/>
      <c r="F335" s="444"/>
      <c r="G335" s="350"/>
      <c r="H335" s="351"/>
      <c r="I335" s="351"/>
      <c r="J335" s="352"/>
      <c r="K335" s="352"/>
      <c r="L335" s="348"/>
      <c r="M335" s="348"/>
      <c r="N335" s="348"/>
      <c r="O335" s="353"/>
      <c r="P335" s="348"/>
    </row>
    <row r="336" spans="4:16" ht="40.15" customHeight="1" x14ac:dyDescent="0.25">
      <c r="D336" s="348"/>
      <c r="E336" s="431"/>
      <c r="F336" s="444"/>
      <c r="G336" s="350"/>
      <c r="H336" s="351"/>
      <c r="I336" s="351"/>
      <c r="J336" s="352"/>
      <c r="K336" s="352"/>
      <c r="L336" s="348"/>
      <c r="M336" s="348"/>
      <c r="N336" s="348"/>
      <c r="O336" s="353"/>
      <c r="P336" s="348"/>
    </row>
    <row r="337" spans="4:16" ht="40.15" customHeight="1" x14ac:dyDescent="0.25">
      <c r="D337" s="348"/>
      <c r="E337" s="431"/>
      <c r="F337" s="444"/>
      <c r="G337" s="350"/>
      <c r="H337" s="351"/>
      <c r="I337" s="351"/>
      <c r="J337" s="352"/>
      <c r="K337" s="352"/>
      <c r="L337" s="348"/>
      <c r="M337" s="348"/>
      <c r="N337" s="348"/>
      <c r="O337" s="353"/>
      <c r="P337" s="348"/>
    </row>
    <row r="338" spans="4:16" ht="40.15" customHeight="1" x14ac:dyDescent="0.25">
      <c r="D338" s="348"/>
      <c r="E338" s="431"/>
      <c r="F338" s="444"/>
      <c r="G338" s="350"/>
      <c r="H338" s="351"/>
      <c r="I338" s="351"/>
      <c r="J338" s="352"/>
      <c r="K338" s="352"/>
      <c r="L338" s="348"/>
      <c r="M338" s="348"/>
      <c r="N338" s="348"/>
      <c r="O338" s="353"/>
      <c r="P338" s="348"/>
    </row>
    <row r="339" spans="4:16" ht="40.15" customHeight="1" x14ac:dyDescent="0.25">
      <c r="D339" s="348"/>
      <c r="E339" s="431"/>
      <c r="F339" s="444"/>
      <c r="G339" s="350"/>
      <c r="H339" s="351"/>
      <c r="I339" s="351"/>
      <c r="J339" s="352"/>
      <c r="K339" s="352"/>
      <c r="L339" s="348"/>
      <c r="M339" s="348"/>
      <c r="N339" s="348"/>
      <c r="O339" s="353"/>
      <c r="P339" s="348"/>
    </row>
    <row r="340" spans="4:16" ht="40.15" customHeight="1" x14ac:dyDescent="0.25">
      <c r="D340" s="348"/>
      <c r="E340" s="431"/>
      <c r="F340" s="444"/>
      <c r="G340" s="350"/>
      <c r="H340" s="351"/>
      <c r="I340" s="351"/>
      <c r="J340" s="352"/>
      <c r="K340" s="352"/>
      <c r="L340" s="348"/>
      <c r="M340" s="348"/>
      <c r="N340" s="348"/>
      <c r="O340" s="353"/>
      <c r="P340" s="348"/>
    </row>
    <row r="341" spans="4:16" ht="40.15" customHeight="1" x14ac:dyDescent="0.25">
      <c r="D341" s="348"/>
      <c r="E341" s="431"/>
      <c r="F341" s="444"/>
      <c r="G341" s="350"/>
      <c r="H341" s="351"/>
      <c r="I341" s="351"/>
      <c r="J341" s="352"/>
      <c r="K341" s="352"/>
      <c r="L341" s="348"/>
      <c r="M341" s="348"/>
      <c r="N341" s="348"/>
      <c r="O341" s="353"/>
      <c r="P341" s="348"/>
    </row>
    <row r="342" spans="4:16" ht="40.15" customHeight="1" x14ac:dyDescent="0.25">
      <c r="D342" s="348"/>
      <c r="E342" s="431"/>
      <c r="F342" s="444"/>
      <c r="G342" s="350"/>
      <c r="H342" s="351"/>
      <c r="I342" s="351"/>
      <c r="J342" s="352"/>
      <c r="K342" s="352"/>
      <c r="L342" s="348"/>
      <c r="M342" s="348"/>
      <c r="N342" s="348"/>
      <c r="O342" s="353"/>
      <c r="P342" s="348"/>
    </row>
    <row r="343" spans="4:16" ht="40.15" customHeight="1" x14ac:dyDescent="0.25">
      <c r="D343" s="348"/>
      <c r="E343" s="431"/>
      <c r="F343" s="444"/>
      <c r="G343" s="350"/>
      <c r="H343" s="351"/>
      <c r="I343" s="351"/>
      <c r="J343" s="352"/>
      <c r="K343" s="352"/>
      <c r="L343" s="348"/>
      <c r="M343" s="348"/>
      <c r="N343" s="348"/>
      <c r="O343" s="353"/>
      <c r="P343" s="348"/>
    </row>
    <row r="344" spans="4:16" ht="40.15" customHeight="1" x14ac:dyDescent="0.25">
      <c r="D344" s="348"/>
      <c r="E344" s="431"/>
      <c r="F344" s="444"/>
      <c r="G344" s="350"/>
      <c r="H344" s="351"/>
      <c r="I344" s="351"/>
      <c r="J344" s="352"/>
      <c r="K344" s="352"/>
      <c r="L344" s="348"/>
      <c r="M344" s="348"/>
      <c r="N344" s="348"/>
      <c r="O344" s="353"/>
      <c r="P344" s="348"/>
    </row>
    <row r="345" spans="4:16" ht="40.15" customHeight="1" x14ac:dyDescent="0.25">
      <c r="D345" s="348"/>
      <c r="E345" s="431"/>
      <c r="F345" s="444"/>
      <c r="G345" s="350"/>
      <c r="H345" s="351"/>
      <c r="I345" s="351"/>
      <c r="J345" s="352"/>
      <c r="K345" s="352"/>
      <c r="L345" s="348"/>
      <c r="M345" s="348"/>
      <c r="N345" s="348"/>
      <c r="O345" s="353"/>
      <c r="P345" s="348"/>
    </row>
    <row r="346" spans="4:16" ht="40.15" customHeight="1" x14ac:dyDescent="0.25">
      <c r="D346" s="348"/>
      <c r="E346" s="431"/>
      <c r="F346" s="444"/>
      <c r="G346" s="350"/>
      <c r="H346" s="351"/>
      <c r="I346" s="351"/>
      <c r="J346" s="352"/>
      <c r="K346" s="352"/>
      <c r="L346" s="348"/>
      <c r="M346" s="348"/>
      <c r="N346" s="348"/>
      <c r="O346" s="353"/>
      <c r="P346" s="348"/>
    </row>
    <row r="347" spans="4:16" ht="40.15" customHeight="1" x14ac:dyDescent="0.25">
      <c r="D347" s="348"/>
      <c r="E347" s="431"/>
      <c r="F347" s="444"/>
      <c r="G347" s="350"/>
      <c r="H347" s="351"/>
      <c r="I347" s="351"/>
      <c r="J347" s="352"/>
      <c r="K347" s="352"/>
      <c r="L347" s="348"/>
      <c r="M347" s="348"/>
      <c r="N347" s="348"/>
      <c r="O347" s="353"/>
      <c r="P347" s="348"/>
    </row>
    <row r="348" spans="4:16" ht="40.15" customHeight="1" x14ac:dyDescent="0.25">
      <c r="D348" s="348"/>
      <c r="E348" s="431"/>
      <c r="F348" s="444"/>
      <c r="G348" s="350"/>
      <c r="H348" s="351"/>
      <c r="I348" s="351"/>
      <c r="J348" s="352"/>
      <c r="K348" s="352"/>
      <c r="L348" s="348"/>
      <c r="M348" s="348"/>
      <c r="N348" s="348"/>
      <c r="O348" s="353"/>
      <c r="P348" s="348"/>
    </row>
    <row r="349" spans="4:16" ht="40.15" customHeight="1" x14ac:dyDescent="0.25">
      <c r="D349" s="348"/>
      <c r="E349" s="431"/>
      <c r="F349" s="444"/>
      <c r="G349" s="350"/>
      <c r="H349" s="351"/>
      <c r="I349" s="351"/>
      <c r="J349" s="352"/>
      <c r="K349" s="352"/>
      <c r="L349" s="348"/>
      <c r="M349" s="348"/>
      <c r="N349" s="348"/>
      <c r="O349" s="353"/>
      <c r="P349" s="348"/>
    </row>
    <row r="350" spans="4:16" ht="40.15" customHeight="1" x14ac:dyDescent="0.25">
      <c r="D350" s="348"/>
      <c r="E350" s="431"/>
      <c r="F350" s="444"/>
      <c r="G350" s="350"/>
      <c r="H350" s="351"/>
      <c r="I350" s="351"/>
      <c r="J350" s="352"/>
      <c r="K350" s="352"/>
      <c r="L350" s="348"/>
      <c r="M350" s="348"/>
      <c r="N350" s="348"/>
      <c r="O350" s="353"/>
      <c r="P350" s="348"/>
    </row>
    <row r="351" spans="4:16" ht="40.15" customHeight="1" x14ac:dyDescent="0.25">
      <c r="D351" s="348"/>
      <c r="E351" s="431"/>
      <c r="F351" s="444"/>
      <c r="G351" s="350"/>
      <c r="H351" s="351"/>
      <c r="I351" s="351"/>
      <c r="J351" s="352"/>
      <c r="K351" s="352"/>
      <c r="L351" s="348"/>
      <c r="M351" s="348"/>
      <c r="N351" s="348"/>
      <c r="O351" s="353"/>
      <c r="P351" s="348"/>
    </row>
    <row r="352" spans="4:16" ht="40.15" customHeight="1" x14ac:dyDescent="0.25">
      <c r="D352" s="348"/>
      <c r="E352" s="431"/>
      <c r="F352" s="444"/>
      <c r="G352" s="350"/>
      <c r="H352" s="351"/>
      <c r="I352" s="351"/>
      <c r="J352" s="352"/>
      <c r="K352" s="352"/>
      <c r="L352" s="348"/>
      <c r="M352" s="348"/>
      <c r="N352" s="348"/>
      <c r="O352" s="353"/>
      <c r="P352" s="348"/>
    </row>
    <row r="353" spans="4:16" ht="40.15" customHeight="1" x14ac:dyDescent="0.25">
      <c r="D353" s="348"/>
      <c r="E353" s="431"/>
      <c r="F353" s="444"/>
      <c r="G353" s="350"/>
      <c r="H353" s="351"/>
      <c r="I353" s="351"/>
      <c r="J353" s="352"/>
      <c r="K353" s="352"/>
      <c r="L353" s="348"/>
      <c r="M353" s="348"/>
      <c r="N353" s="348"/>
      <c r="O353" s="353"/>
      <c r="P353" s="348"/>
    </row>
    <row r="354" spans="4:16" ht="40.15" customHeight="1" x14ac:dyDescent="0.25">
      <c r="D354" s="348"/>
      <c r="E354" s="431"/>
      <c r="F354" s="444"/>
      <c r="G354" s="350"/>
      <c r="H354" s="351"/>
      <c r="I354" s="351"/>
      <c r="J354" s="352"/>
      <c r="K354" s="352"/>
      <c r="L354" s="348"/>
      <c r="M354" s="348"/>
      <c r="N354" s="348"/>
      <c r="O354" s="353"/>
      <c r="P354" s="348"/>
    </row>
    <row r="355" spans="4:16" ht="40.15" customHeight="1" x14ac:dyDescent="0.25">
      <c r="D355" s="348"/>
      <c r="E355" s="431"/>
      <c r="F355" s="444"/>
      <c r="G355" s="350"/>
      <c r="H355" s="351"/>
      <c r="I355" s="351"/>
      <c r="J355" s="352"/>
      <c r="K355" s="352"/>
      <c r="L355" s="348"/>
      <c r="M355" s="348"/>
      <c r="N355" s="348"/>
      <c r="O355" s="353"/>
      <c r="P355" s="348"/>
    </row>
    <row r="356" spans="4:16" ht="40.15" customHeight="1" x14ac:dyDescent="0.25">
      <c r="D356" s="348"/>
      <c r="E356" s="431"/>
      <c r="F356" s="444"/>
      <c r="G356" s="350"/>
      <c r="H356" s="351"/>
      <c r="I356" s="351"/>
      <c r="J356" s="352"/>
      <c r="K356" s="352"/>
      <c r="L356" s="348"/>
      <c r="M356" s="348"/>
      <c r="N356" s="348"/>
      <c r="O356" s="353"/>
      <c r="P356" s="348"/>
    </row>
    <row r="357" spans="4:16" ht="40.15" customHeight="1" x14ac:dyDescent="0.25">
      <c r="D357" s="348"/>
      <c r="E357" s="431"/>
      <c r="F357" s="444"/>
      <c r="G357" s="350"/>
      <c r="H357" s="351"/>
      <c r="I357" s="351"/>
      <c r="J357" s="352"/>
      <c r="K357" s="352"/>
      <c r="L357" s="348"/>
      <c r="M357" s="348"/>
      <c r="N357" s="348"/>
      <c r="O357" s="353"/>
      <c r="P357" s="348"/>
    </row>
    <row r="358" spans="4:16" ht="40.15" customHeight="1" x14ac:dyDescent="0.25">
      <c r="D358" s="348"/>
      <c r="E358" s="431"/>
      <c r="F358" s="444"/>
      <c r="G358" s="350"/>
      <c r="H358" s="351"/>
      <c r="I358" s="351"/>
      <c r="J358" s="352"/>
      <c r="K358" s="352"/>
      <c r="L358" s="348"/>
      <c r="M358" s="348"/>
      <c r="N358" s="348"/>
      <c r="O358" s="353"/>
      <c r="P358" s="348"/>
    </row>
    <row r="359" spans="4:16" ht="40.15" customHeight="1" x14ac:dyDescent="0.25">
      <c r="D359" s="348"/>
      <c r="E359" s="431"/>
      <c r="F359" s="444"/>
      <c r="G359" s="350"/>
      <c r="H359" s="351"/>
      <c r="I359" s="351"/>
      <c r="J359" s="352"/>
      <c r="K359" s="352"/>
      <c r="L359" s="348"/>
      <c r="M359" s="348"/>
      <c r="N359" s="348"/>
      <c r="O359" s="353"/>
      <c r="P359" s="348"/>
    </row>
    <row r="360" spans="4:16" ht="40.15" customHeight="1" x14ac:dyDescent="0.25">
      <c r="D360" s="348"/>
      <c r="E360" s="431"/>
      <c r="F360" s="444"/>
      <c r="G360" s="350"/>
      <c r="H360" s="351"/>
      <c r="I360" s="351"/>
      <c r="J360" s="352"/>
      <c r="K360" s="352"/>
      <c r="L360" s="348"/>
      <c r="M360" s="348"/>
      <c r="N360" s="348"/>
      <c r="O360" s="353"/>
      <c r="P360" s="348"/>
    </row>
    <row r="361" spans="4:16" ht="40.15" customHeight="1" x14ac:dyDescent="0.25">
      <c r="D361" s="348"/>
      <c r="E361" s="431"/>
      <c r="F361" s="444"/>
      <c r="G361" s="350"/>
      <c r="H361" s="351"/>
      <c r="I361" s="351"/>
      <c r="J361" s="352"/>
      <c r="K361" s="352"/>
      <c r="L361" s="348"/>
      <c r="M361" s="348"/>
      <c r="N361" s="348"/>
      <c r="O361" s="353"/>
      <c r="P361" s="348"/>
    </row>
    <row r="362" spans="4:16" ht="40.15" customHeight="1" x14ac:dyDescent="0.25">
      <c r="D362" s="348"/>
      <c r="E362" s="431"/>
      <c r="F362" s="444"/>
      <c r="G362" s="350"/>
      <c r="H362" s="351"/>
      <c r="I362" s="351"/>
      <c r="J362" s="352"/>
      <c r="K362" s="352"/>
      <c r="L362" s="348"/>
      <c r="M362" s="348"/>
      <c r="N362" s="348"/>
      <c r="O362" s="353"/>
      <c r="P362" s="348"/>
    </row>
    <row r="363" spans="4:16" ht="40.15" customHeight="1" x14ac:dyDescent="0.25">
      <c r="D363" s="348"/>
      <c r="E363" s="431"/>
      <c r="F363" s="444"/>
      <c r="G363" s="350"/>
      <c r="H363" s="351"/>
      <c r="I363" s="351"/>
      <c r="J363" s="352"/>
      <c r="K363" s="352"/>
      <c r="L363" s="348"/>
      <c r="M363" s="348"/>
      <c r="N363" s="348"/>
      <c r="O363" s="353"/>
      <c r="P363" s="348"/>
    </row>
    <row r="364" spans="4:16" ht="40.15" customHeight="1" x14ac:dyDescent="0.25">
      <c r="D364" s="348"/>
      <c r="E364" s="431"/>
      <c r="F364" s="444"/>
      <c r="G364" s="350"/>
      <c r="H364" s="351"/>
      <c r="I364" s="351"/>
      <c r="J364" s="352"/>
      <c r="K364" s="352"/>
      <c r="L364" s="348"/>
      <c r="M364" s="348"/>
      <c r="N364" s="348"/>
      <c r="O364" s="353"/>
      <c r="P364" s="348"/>
    </row>
    <row r="365" spans="4:16" ht="40.15" customHeight="1" x14ac:dyDescent="0.25">
      <c r="D365" s="348"/>
      <c r="E365" s="431"/>
      <c r="F365" s="444"/>
      <c r="G365" s="350"/>
      <c r="H365" s="351"/>
      <c r="I365" s="351"/>
      <c r="J365" s="352"/>
      <c r="K365" s="352"/>
      <c r="L365" s="348"/>
      <c r="M365" s="348"/>
      <c r="N365" s="348"/>
      <c r="O365" s="353"/>
      <c r="P365" s="348"/>
    </row>
    <row r="366" spans="4:16" ht="40.15" customHeight="1" x14ac:dyDescent="0.25">
      <c r="D366" s="348"/>
      <c r="E366" s="431"/>
      <c r="F366" s="444"/>
      <c r="G366" s="350"/>
      <c r="H366" s="351"/>
      <c r="I366" s="351"/>
      <c r="J366" s="352"/>
      <c r="K366" s="352"/>
      <c r="L366" s="348"/>
      <c r="M366" s="348"/>
      <c r="N366" s="348"/>
      <c r="O366" s="353"/>
      <c r="P366" s="348"/>
    </row>
    <row r="367" spans="4:16" ht="40.15" customHeight="1" x14ac:dyDescent="0.25">
      <c r="D367" s="348"/>
      <c r="E367" s="431"/>
      <c r="F367" s="444"/>
      <c r="G367" s="350"/>
      <c r="H367" s="351"/>
      <c r="I367" s="351"/>
      <c r="J367" s="352"/>
      <c r="K367" s="352"/>
      <c r="L367" s="348"/>
      <c r="M367" s="348"/>
      <c r="N367" s="348"/>
      <c r="O367" s="353"/>
      <c r="P367" s="348"/>
    </row>
    <row r="368" spans="4:16" ht="40.15" customHeight="1" x14ac:dyDescent="0.25">
      <c r="D368" s="348"/>
      <c r="E368" s="431"/>
      <c r="F368" s="444"/>
      <c r="G368" s="350"/>
      <c r="H368" s="351"/>
      <c r="I368" s="351"/>
      <c r="J368" s="352"/>
      <c r="K368" s="352"/>
      <c r="L368" s="348"/>
      <c r="M368" s="348"/>
      <c r="N368" s="348"/>
      <c r="O368" s="353"/>
      <c r="P368" s="348"/>
    </row>
    <row r="369" spans="4:16" ht="40.15" customHeight="1" x14ac:dyDescent="0.25">
      <c r="D369" s="348"/>
      <c r="E369" s="431"/>
      <c r="F369" s="444"/>
      <c r="G369" s="350"/>
      <c r="H369" s="351"/>
      <c r="I369" s="351"/>
      <c r="J369" s="352"/>
      <c r="K369" s="352"/>
      <c r="L369" s="348"/>
      <c r="M369" s="348"/>
      <c r="N369" s="348"/>
      <c r="O369" s="353"/>
      <c r="P369" s="348"/>
    </row>
    <row r="370" spans="4:16" ht="40.15" customHeight="1" x14ac:dyDescent="0.25">
      <c r="D370" s="348"/>
      <c r="E370" s="431"/>
      <c r="F370" s="444"/>
      <c r="G370" s="350"/>
      <c r="H370" s="351"/>
      <c r="I370" s="351"/>
      <c r="J370" s="352"/>
      <c r="K370" s="352"/>
      <c r="L370" s="348"/>
      <c r="M370" s="348"/>
      <c r="N370" s="348"/>
      <c r="O370" s="353"/>
      <c r="P370" s="348"/>
    </row>
    <row r="371" spans="4:16" ht="40.15" customHeight="1" x14ac:dyDescent="0.25">
      <c r="D371" s="348"/>
      <c r="E371" s="431"/>
      <c r="F371" s="444"/>
      <c r="G371" s="350"/>
      <c r="H371" s="351"/>
      <c r="I371" s="351"/>
      <c r="J371" s="352"/>
      <c r="K371" s="352"/>
      <c r="L371" s="348"/>
      <c r="M371" s="348"/>
      <c r="N371" s="348"/>
      <c r="O371" s="353"/>
      <c r="P371" s="348"/>
    </row>
    <row r="372" spans="4:16" ht="40.15" customHeight="1" x14ac:dyDescent="0.25">
      <c r="D372" s="348"/>
      <c r="E372" s="431"/>
      <c r="F372" s="444"/>
      <c r="G372" s="350"/>
      <c r="H372" s="351"/>
      <c r="I372" s="351"/>
      <c r="J372" s="352"/>
      <c r="K372" s="352"/>
      <c r="L372" s="348"/>
      <c r="M372" s="348"/>
      <c r="N372" s="348"/>
      <c r="O372" s="353"/>
      <c r="P372" s="348"/>
    </row>
    <row r="373" spans="4:16" ht="40.15" customHeight="1" x14ac:dyDescent="0.25">
      <c r="D373" s="348"/>
      <c r="E373" s="431"/>
      <c r="F373" s="444"/>
      <c r="G373" s="350"/>
      <c r="H373" s="351"/>
      <c r="I373" s="351"/>
      <c r="J373" s="352"/>
      <c r="K373" s="352"/>
      <c r="L373" s="348"/>
      <c r="M373" s="348"/>
      <c r="N373" s="348"/>
      <c r="O373" s="353"/>
      <c r="P373" s="348"/>
    </row>
    <row r="374" spans="4:16" ht="40.15" customHeight="1" x14ac:dyDescent="0.25">
      <c r="D374" s="348"/>
      <c r="E374" s="431"/>
      <c r="F374" s="444"/>
      <c r="G374" s="350"/>
      <c r="H374" s="351"/>
      <c r="I374" s="351"/>
      <c r="J374" s="352"/>
      <c r="K374" s="352"/>
      <c r="L374" s="348"/>
      <c r="M374" s="348"/>
      <c r="N374" s="348"/>
      <c r="O374" s="353"/>
      <c r="P374" s="348"/>
    </row>
    <row r="375" spans="4:16" ht="40.15" customHeight="1" x14ac:dyDescent="0.25">
      <c r="D375" s="348"/>
      <c r="E375" s="431"/>
      <c r="F375" s="444"/>
      <c r="G375" s="350"/>
      <c r="H375" s="351"/>
      <c r="I375" s="351"/>
      <c r="J375" s="352"/>
      <c r="K375" s="352"/>
      <c r="L375" s="348"/>
      <c r="M375" s="348"/>
      <c r="N375" s="348"/>
      <c r="O375" s="353"/>
      <c r="P375" s="348"/>
    </row>
    <row r="376" spans="4:16" ht="40.15" customHeight="1" x14ac:dyDescent="0.25">
      <c r="D376" s="348"/>
      <c r="E376" s="431"/>
      <c r="F376" s="444"/>
      <c r="G376" s="350"/>
      <c r="H376" s="351"/>
      <c r="I376" s="351"/>
      <c r="J376" s="352"/>
      <c r="K376" s="352"/>
      <c r="L376" s="348"/>
      <c r="M376" s="348"/>
      <c r="N376" s="348"/>
      <c r="O376" s="353"/>
      <c r="P376" s="348"/>
    </row>
    <row r="377" spans="4:16" ht="40.15" customHeight="1" x14ac:dyDescent="0.25">
      <c r="D377" s="348"/>
      <c r="E377" s="431"/>
      <c r="F377" s="444"/>
      <c r="G377" s="350"/>
      <c r="H377" s="351"/>
      <c r="I377" s="351"/>
      <c r="J377" s="352"/>
      <c r="K377" s="352"/>
      <c r="L377" s="348"/>
      <c r="M377" s="348"/>
      <c r="N377" s="348"/>
      <c r="O377" s="353"/>
      <c r="P377" s="348"/>
    </row>
    <row r="378" spans="4:16" ht="40.15" customHeight="1" x14ac:dyDescent="0.25">
      <c r="D378" s="348"/>
      <c r="E378" s="431"/>
      <c r="F378" s="444"/>
      <c r="G378" s="350"/>
      <c r="H378" s="351"/>
      <c r="I378" s="351"/>
      <c r="J378" s="352"/>
      <c r="K378" s="352"/>
      <c r="L378" s="348"/>
      <c r="M378" s="348"/>
      <c r="N378" s="348"/>
      <c r="O378" s="353"/>
      <c r="P378" s="348"/>
    </row>
    <row r="379" spans="4:16" ht="40.15" customHeight="1" x14ac:dyDescent="0.25">
      <c r="D379" s="348"/>
      <c r="E379" s="431"/>
      <c r="F379" s="444"/>
      <c r="G379" s="350"/>
      <c r="H379" s="351"/>
      <c r="I379" s="351"/>
      <c r="J379" s="352"/>
      <c r="K379" s="352"/>
      <c r="L379" s="348"/>
      <c r="M379" s="348"/>
      <c r="N379" s="348"/>
      <c r="O379" s="353"/>
      <c r="P379" s="348"/>
    </row>
    <row r="380" spans="4:16" ht="40.15" customHeight="1" x14ac:dyDescent="0.25">
      <c r="D380" s="348"/>
      <c r="E380" s="431"/>
      <c r="F380" s="444"/>
      <c r="G380" s="350"/>
      <c r="H380" s="351"/>
      <c r="I380" s="351"/>
      <c r="J380" s="352"/>
      <c r="K380" s="352"/>
      <c r="L380" s="348"/>
      <c r="M380" s="348"/>
      <c r="N380" s="348"/>
      <c r="O380" s="353"/>
      <c r="P380" s="348"/>
    </row>
    <row r="381" spans="4:16" ht="40.15" customHeight="1" x14ac:dyDescent="0.25">
      <c r="D381" s="348"/>
      <c r="E381" s="431"/>
      <c r="F381" s="444"/>
      <c r="G381" s="350"/>
      <c r="H381" s="351"/>
      <c r="I381" s="351"/>
      <c r="J381" s="352"/>
      <c r="K381" s="352"/>
      <c r="L381" s="348"/>
      <c r="M381" s="348"/>
      <c r="N381" s="348"/>
      <c r="O381" s="353"/>
      <c r="P381" s="348"/>
    </row>
    <row r="382" spans="4:16" ht="40.15" customHeight="1" x14ac:dyDescent="0.25">
      <c r="D382" s="348"/>
      <c r="E382" s="431"/>
      <c r="F382" s="444"/>
      <c r="G382" s="350"/>
      <c r="H382" s="351"/>
      <c r="I382" s="351"/>
      <c r="J382" s="352"/>
      <c r="K382" s="352"/>
      <c r="L382" s="348"/>
      <c r="M382" s="348"/>
      <c r="N382" s="348"/>
      <c r="O382" s="353"/>
      <c r="P382" s="348"/>
    </row>
    <row r="383" spans="4:16" ht="40.15" customHeight="1" x14ac:dyDescent="0.25">
      <c r="D383" s="348"/>
      <c r="E383" s="431"/>
      <c r="F383" s="444"/>
      <c r="G383" s="350"/>
      <c r="H383" s="351"/>
      <c r="I383" s="351"/>
      <c r="J383" s="352"/>
      <c r="K383" s="352"/>
      <c r="L383" s="348"/>
      <c r="M383" s="348"/>
      <c r="N383" s="348"/>
      <c r="O383" s="353"/>
      <c r="P383" s="348"/>
    </row>
    <row r="384" spans="4:16" ht="40.15" customHeight="1" x14ac:dyDescent="0.25">
      <c r="D384" s="348"/>
      <c r="E384" s="431"/>
      <c r="F384" s="444"/>
      <c r="G384" s="350"/>
      <c r="H384" s="351"/>
      <c r="I384" s="351"/>
      <c r="J384" s="352"/>
      <c r="K384" s="352"/>
      <c r="L384" s="348"/>
      <c r="M384" s="348"/>
      <c r="N384" s="348"/>
      <c r="O384" s="353"/>
      <c r="P384" s="348"/>
    </row>
    <row r="385" spans="4:16" ht="40.15" customHeight="1" x14ac:dyDescent="0.25">
      <c r="D385" s="348"/>
      <c r="E385" s="431"/>
      <c r="F385" s="444"/>
      <c r="G385" s="350"/>
      <c r="H385" s="351"/>
      <c r="I385" s="351"/>
      <c r="J385" s="352"/>
      <c r="K385" s="352"/>
      <c r="L385" s="348"/>
      <c r="M385" s="348"/>
      <c r="N385" s="348"/>
      <c r="O385" s="353"/>
      <c r="P385" s="348"/>
    </row>
    <row r="386" spans="4:16" ht="40.15" customHeight="1" x14ac:dyDescent="0.25">
      <c r="D386" s="348"/>
      <c r="E386" s="431"/>
      <c r="F386" s="444"/>
      <c r="G386" s="350"/>
      <c r="H386" s="351"/>
      <c r="I386" s="351"/>
      <c r="J386" s="352"/>
      <c r="K386" s="352"/>
      <c r="L386" s="348"/>
      <c r="M386" s="348"/>
      <c r="N386" s="348"/>
      <c r="O386" s="353"/>
      <c r="P386" s="348"/>
    </row>
    <row r="387" spans="4:16" ht="40.15" customHeight="1" x14ac:dyDescent="0.25">
      <c r="D387" s="348"/>
      <c r="E387" s="431"/>
      <c r="F387" s="444"/>
      <c r="G387" s="350"/>
      <c r="H387" s="351"/>
      <c r="I387" s="351"/>
      <c r="J387" s="352"/>
      <c r="K387" s="352"/>
      <c r="L387" s="348"/>
      <c r="M387" s="348"/>
      <c r="N387" s="348"/>
      <c r="O387" s="353"/>
      <c r="P387" s="348"/>
    </row>
    <row r="388" spans="4:16" ht="40.15" customHeight="1" x14ac:dyDescent="0.25">
      <c r="D388" s="348"/>
      <c r="E388" s="431"/>
      <c r="F388" s="444"/>
      <c r="G388" s="350"/>
      <c r="H388" s="351"/>
      <c r="I388" s="351"/>
      <c r="J388" s="352"/>
      <c r="K388" s="352"/>
      <c r="L388" s="348"/>
      <c r="M388" s="348"/>
      <c r="N388" s="348"/>
      <c r="O388" s="353"/>
      <c r="P388" s="348"/>
    </row>
    <row r="389" spans="4:16" ht="40.15" customHeight="1" x14ac:dyDescent="0.25">
      <c r="D389" s="348"/>
      <c r="E389" s="431"/>
      <c r="F389" s="444"/>
      <c r="G389" s="350"/>
      <c r="H389" s="351"/>
      <c r="I389" s="351"/>
      <c r="J389" s="352"/>
      <c r="K389" s="352"/>
      <c r="L389" s="348"/>
      <c r="M389" s="348"/>
      <c r="N389" s="348"/>
      <c r="O389" s="353"/>
      <c r="P389" s="348"/>
    </row>
    <row r="390" spans="4:16" ht="40.15" customHeight="1" x14ac:dyDescent="0.25">
      <c r="D390" s="348"/>
      <c r="E390" s="431"/>
      <c r="F390" s="444"/>
      <c r="G390" s="350"/>
      <c r="H390" s="351"/>
      <c r="I390" s="351"/>
      <c r="J390" s="352"/>
      <c r="K390" s="352"/>
      <c r="L390" s="348"/>
      <c r="M390" s="348"/>
      <c r="N390" s="348"/>
      <c r="O390" s="353"/>
      <c r="P390" s="348"/>
    </row>
    <row r="391" spans="4:16" ht="40.15" customHeight="1" x14ac:dyDescent="0.25">
      <c r="D391" s="348"/>
      <c r="E391" s="431"/>
      <c r="F391" s="444"/>
      <c r="G391" s="350"/>
      <c r="H391" s="351"/>
      <c r="I391" s="351"/>
      <c r="J391" s="352"/>
      <c r="K391" s="352"/>
      <c r="L391" s="348"/>
      <c r="M391" s="348"/>
      <c r="N391" s="348"/>
      <c r="O391" s="353"/>
      <c r="P391" s="348"/>
    </row>
    <row r="392" spans="4:16" ht="40.15" customHeight="1" x14ac:dyDescent="0.25">
      <c r="D392" s="348"/>
      <c r="E392" s="431"/>
      <c r="F392" s="444"/>
      <c r="G392" s="350"/>
      <c r="H392" s="351"/>
      <c r="I392" s="351"/>
      <c r="J392" s="352"/>
      <c r="K392" s="352"/>
      <c r="L392" s="348"/>
      <c r="M392" s="348"/>
      <c r="N392" s="348"/>
      <c r="O392" s="353"/>
      <c r="P392" s="348"/>
    </row>
    <row r="393" spans="4:16" ht="40.15" customHeight="1" x14ac:dyDescent="0.25">
      <c r="D393" s="348"/>
      <c r="E393" s="431"/>
      <c r="F393" s="444"/>
      <c r="G393" s="350"/>
      <c r="H393" s="351"/>
      <c r="I393" s="351"/>
      <c r="J393" s="352"/>
      <c r="K393" s="352"/>
      <c r="L393" s="348"/>
      <c r="M393" s="348"/>
      <c r="N393" s="348"/>
      <c r="O393" s="353"/>
      <c r="P393" s="348"/>
    </row>
    <row r="394" spans="4:16" ht="40.15" customHeight="1" x14ac:dyDescent="0.25">
      <c r="D394" s="348"/>
      <c r="E394" s="431"/>
      <c r="F394" s="444"/>
      <c r="G394" s="350"/>
      <c r="H394" s="351"/>
      <c r="I394" s="351"/>
      <c r="J394" s="352"/>
      <c r="K394" s="352"/>
      <c r="L394" s="348"/>
      <c r="M394" s="348"/>
      <c r="N394" s="348"/>
      <c r="O394" s="353"/>
      <c r="P394" s="348"/>
    </row>
    <row r="395" spans="4:16" ht="40.15" customHeight="1" x14ac:dyDescent="0.25">
      <c r="D395" s="348"/>
      <c r="E395" s="431"/>
      <c r="F395" s="444"/>
      <c r="G395" s="350"/>
      <c r="H395" s="351"/>
      <c r="I395" s="351"/>
      <c r="J395" s="352"/>
      <c r="K395" s="352"/>
      <c r="L395" s="348"/>
      <c r="M395" s="348"/>
      <c r="N395" s="348"/>
      <c r="O395" s="353"/>
      <c r="P395" s="348"/>
    </row>
    <row r="396" spans="4:16" ht="40.15" customHeight="1" x14ac:dyDescent="0.25">
      <c r="D396" s="348"/>
      <c r="E396" s="431"/>
      <c r="F396" s="444"/>
      <c r="G396" s="350"/>
      <c r="H396" s="351"/>
      <c r="I396" s="351"/>
      <c r="J396" s="352"/>
      <c r="K396" s="352"/>
      <c r="L396" s="348"/>
      <c r="M396" s="348"/>
      <c r="N396" s="348"/>
      <c r="O396" s="353"/>
      <c r="P396" s="348"/>
    </row>
    <row r="397" spans="4:16" ht="40.15" customHeight="1" x14ac:dyDescent="0.25">
      <c r="D397" s="348"/>
      <c r="E397" s="431"/>
      <c r="F397" s="444"/>
      <c r="G397" s="350"/>
      <c r="H397" s="351"/>
      <c r="I397" s="351"/>
      <c r="J397" s="352"/>
      <c r="K397" s="352"/>
      <c r="L397" s="348"/>
      <c r="M397" s="348"/>
      <c r="N397" s="348"/>
      <c r="O397" s="353"/>
      <c r="P397" s="348"/>
    </row>
    <row r="398" spans="4:16" ht="40.15" customHeight="1" x14ac:dyDescent="0.25">
      <c r="D398" s="348"/>
      <c r="E398" s="431"/>
      <c r="F398" s="444"/>
      <c r="G398" s="350"/>
      <c r="H398" s="351"/>
      <c r="I398" s="351"/>
      <c r="J398" s="352"/>
      <c r="K398" s="352"/>
      <c r="L398" s="348"/>
      <c r="M398" s="348"/>
      <c r="N398" s="348"/>
      <c r="O398" s="353"/>
      <c r="P398" s="348"/>
    </row>
    <row r="399" spans="4:16" ht="40.15" customHeight="1" x14ac:dyDescent="0.25">
      <c r="D399" s="348"/>
      <c r="E399" s="431"/>
      <c r="F399" s="444"/>
      <c r="G399" s="350"/>
      <c r="H399" s="351"/>
      <c r="I399" s="351"/>
      <c r="J399" s="352"/>
      <c r="K399" s="352"/>
      <c r="L399" s="348"/>
      <c r="M399" s="348"/>
      <c r="N399" s="348"/>
      <c r="O399" s="353"/>
      <c r="P399" s="348"/>
    </row>
    <row r="400" spans="4:16" ht="40.15" customHeight="1" x14ac:dyDescent="0.25">
      <c r="D400" s="348"/>
      <c r="E400" s="431"/>
      <c r="F400" s="444"/>
      <c r="G400" s="350"/>
      <c r="H400" s="351"/>
      <c r="I400" s="351"/>
      <c r="J400" s="352"/>
      <c r="K400" s="352"/>
      <c r="L400" s="348"/>
      <c r="M400" s="348"/>
      <c r="N400" s="348"/>
      <c r="O400" s="353"/>
      <c r="P400" s="348"/>
    </row>
    <row r="401" spans="4:16" ht="40.15" customHeight="1" x14ac:dyDescent="0.25">
      <c r="D401" s="348"/>
      <c r="E401" s="431"/>
      <c r="F401" s="444"/>
      <c r="G401" s="350"/>
      <c r="H401" s="351"/>
      <c r="I401" s="351"/>
      <c r="J401" s="352"/>
      <c r="K401" s="352"/>
      <c r="L401" s="348"/>
      <c r="M401" s="348"/>
      <c r="N401" s="348"/>
      <c r="O401" s="353"/>
      <c r="P401" s="348"/>
    </row>
    <row r="402" spans="4:16" ht="40.15" customHeight="1" x14ac:dyDescent="0.25">
      <c r="D402" s="348"/>
      <c r="E402" s="431"/>
      <c r="F402" s="444"/>
      <c r="G402" s="350"/>
      <c r="H402" s="351"/>
      <c r="I402" s="351"/>
      <c r="J402" s="352"/>
      <c r="K402" s="352"/>
      <c r="L402" s="348"/>
      <c r="M402" s="348"/>
      <c r="N402" s="348"/>
      <c r="O402" s="353"/>
      <c r="P402" s="348"/>
    </row>
    <row r="403" spans="4:16" ht="40.15" customHeight="1" x14ac:dyDescent="0.25">
      <c r="D403" s="348"/>
      <c r="E403" s="431"/>
      <c r="F403" s="444"/>
      <c r="G403" s="350"/>
      <c r="H403" s="351"/>
      <c r="I403" s="351"/>
      <c r="J403" s="352"/>
      <c r="K403" s="352"/>
      <c r="L403" s="348"/>
      <c r="M403" s="348"/>
      <c r="N403" s="348"/>
      <c r="O403" s="353"/>
      <c r="P403" s="348"/>
    </row>
    <row r="404" spans="4:16" ht="40.15" customHeight="1" x14ac:dyDescent="0.25">
      <c r="D404" s="348"/>
      <c r="E404" s="431"/>
      <c r="F404" s="444"/>
      <c r="G404" s="350"/>
      <c r="H404" s="351"/>
      <c r="I404" s="351"/>
      <c r="J404" s="352"/>
      <c r="K404" s="352"/>
      <c r="L404" s="348"/>
      <c r="M404" s="348"/>
      <c r="N404" s="348"/>
      <c r="O404" s="353"/>
      <c r="P404" s="348"/>
    </row>
    <row r="405" spans="4:16" ht="40.15" customHeight="1" x14ac:dyDescent="0.25">
      <c r="D405" s="348"/>
      <c r="E405" s="431"/>
      <c r="F405" s="444"/>
      <c r="G405" s="350"/>
      <c r="H405" s="351"/>
      <c r="I405" s="351"/>
      <c r="J405" s="352"/>
      <c r="K405" s="352"/>
      <c r="L405" s="348"/>
      <c r="M405" s="348"/>
      <c r="N405" s="348"/>
      <c r="O405" s="353"/>
      <c r="P405" s="348"/>
    </row>
    <row r="406" spans="4:16" ht="40.15" customHeight="1" x14ac:dyDescent="0.25">
      <c r="D406" s="348"/>
      <c r="E406" s="431"/>
      <c r="F406" s="444"/>
      <c r="G406" s="350"/>
      <c r="H406" s="351"/>
      <c r="I406" s="351"/>
      <c r="J406" s="352"/>
      <c r="K406" s="352"/>
      <c r="L406" s="348"/>
      <c r="M406" s="348"/>
      <c r="N406" s="348"/>
      <c r="O406" s="353"/>
      <c r="P406" s="348"/>
    </row>
    <row r="407" spans="4:16" ht="40.15" customHeight="1" x14ac:dyDescent="0.25">
      <c r="D407" s="348"/>
      <c r="E407" s="431"/>
      <c r="F407" s="444"/>
      <c r="G407" s="350"/>
      <c r="H407" s="351"/>
      <c r="I407" s="351"/>
      <c r="J407" s="352"/>
      <c r="K407" s="352"/>
      <c r="L407" s="348"/>
      <c r="M407" s="348"/>
      <c r="N407" s="348"/>
      <c r="O407" s="353"/>
      <c r="P407" s="348"/>
    </row>
    <row r="408" spans="4:16" ht="40.15" customHeight="1" x14ac:dyDescent="0.25">
      <c r="D408" s="348"/>
      <c r="E408" s="431"/>
      <c r="F408" s="444"/>
      <c r="G408" s="350"/>
      <c r="H408" s="351"/>
      <c r="I408" s="351"/>
      <c r="J408" s="352"/>
      <c r="K408" s="352"/>
      <c r="L408" s="348"/>
      <c r="M408" s="348"/>
      <c r="N408" s="348"/>
      <c r="O408" s="353"/>
      <c r="P408" s="348"/>
    </row>
    <row r="409" spans="4:16" ht="40.15" customHeight="1" x14ac:dyDescent="0.25">
      <c r="D409" s="348"/>
      <c r="E409" s="431"/>
      <c r="F409" s="444"/>
      <c r="G409" s="350"/>
      <c r="H409" s="351"/>
      <c r="I409" s="351"/>
      <c r="J409" s="352"/>
      <c r="K409" s="352"/>
      <c r="L409" s="348"/>
      <c r="M409" s="348"/>
      <c r="N409" s="348"/>
      <c r="O409" s="353"/>
      <c r="P409" s="348"/>
    </row>
    <row r="410" spans="4:16" ht="40.15" customHeight="1" x14ac:dyDescent="0.25">
      <c r="D410" s="348"/>
      <c r="E410" s="431"/>
      <c r="F410" s="444"/>
      <c r="G410" s="350"/>
      <c r="H410" s="351"/>
      <c r="I410" s="351"/>
      <c r="J410" s="352"/>
      <c r="K410" s="352"/>
      <c r="L410" s="348"/>
      <c r="M410" s="348"/>
      <c r="N410" s="348"/>
      <c r="O410" s="353"/>
      <c r="P410" s="348"/>
    </row>
    <row r="411" spans="4:16" ht="40.15" customHeight="1" x14ac:dyDescent="0.25">
      <c r="D411" s="348"/>
      <c r="E411" s="431"/>
      <c r="F411" s="444"/>
      <c r="G411" s="350"/>
      <c r="H411" s="351"/>
      <c r="I411" s="351"/>
      <c r="J411" s="352"/>
      <c r="K411" s="352"/>
      <c r="L411" s="348"/>
      <c r="M411" s="348"/>
      <c r="N411" s="348"/>
      <c r="O411" s="353"/>
      <c r="P411" s="348"/>
    </row>
    <row r="412" spans="4:16" ht="40.15" customHeight="1" x14ac:dyDescent="0.25">
      <c r="D412" s="348"/>
      <c r="E412" s="431"/>
      <c r="F412" s="444"/>
      <c r="G412" s="350"/>
      <c r="H412" s="351"/>
      <c r="I412" s="351"/>
      <c r="J412" s="352"/>
      <c r="K412" s="352"/>
      <c r="L412" s="348"/>
      <c r="M412" s="348"/>
      <c r="N412" s="348"/>
      <c r="O412" s="353"/>
      <c r="P412" s="348"/>
    </row>
    <row r="413" spans="4:16" ht="40.15" customHeight="1" x14ac:dyDescent="0.25">
      <c r="D413" s="348"/>
      <c r="E413" s="431"/>
      <c r="F413" s="444"/>
      <c r="G413" s="350"/>
      <c r="H413" s="351"/>
      <c r="I413" s="351"/>
      <c r="J413" s="352"/>
      <c r="K413" s="352"/>
      <c r="L413" s="348"/>
      <c r="M413" s="348"/>
      <c r="N413" s="348"/>
      <c r="O413" s="353"/>
      <c r="P413" s="348"/>
    </row>
    <row r="414" spans="4:16" ht="40.15" customHeight="1" x14ac:dyDescent="0.25">
      <c r="D414" s="348"/>
      <c r="E414" s="431"/>
      <c r="F414" s="444"/>
      <c r="G414" s="350"/>
      <c r="H414" s="351"/>
      <c r="I414" s="351"/>
      <c r="J414" s="352"/>
      <c r="K414" s="352"/>
      <c r="L414" s="348"/>
      <c r="M414" s="348"/>
      <c r="N414" s="348"/>
      <c r="O414" s="353"/>
      <c r="P414" s="348"/>
    </row>
    <row r="415" spans="4:16" ht="40.15" customHeight="1" x14ac:dyDescent="0.25">
      <c r="D415" s="348"/>
      <c r="E415" s="431"/>
      <c r="F415" s="444"/>
      <c r="G415" s="350"/>
      <c r="H415" s="351"/>
      <c r="I415" s="351"/>
      <c r="J415" s="352"/>
      <c r="K415" s="352"/>
      <c r="L415" s="348"/>
      <c r="M415" s="348"/>
      <c r="N415" s="348"/>
      <c r="O415" s="353"/>
      <c r="P415" s="348"/>
    </row>
    <row r="416" spans="4:16" ht="40.15" customHeight="1" x14ac:dyDescent="0.25">
      <c r="D416" s="348"/>
      <c r="E416" s="431"/>
      <c r="F416" s="444"/>
      <c r="G416" s="350"/>
      <c r="H416" s="351"/>
      <c r="I416" s="351"/>
      <c r="J416" s="352"/>
      <c r="K416" s="352"/>
      <c r="L416" s="348"/>
      <c r="M416" s="348"/>
      <c r="N416" s="348"/>
      <c r="O416" s="353"/>
      <c r="P416" s="348"/>
    </row>
    <row r="417" spans="4:16" ht="40.15" customHeight="1" x14ac:dyDescent="0.25">
      <c r="D417" s="348"/>
      <c r="E417" s="431"/>
      <c r="F417" s="444"/>
      <c r="G417" s="350"/>
      <c r="H417" s="351"/>
      <c r="I417" s="351"/>
      <c r="J417" s="352"/>
      <c r="K417" s="352"/>
      <c r="L417" s="348"/>
      <c r="M417" s="348"/>
      <c r="N417" s="348"/>
      <c r="O417" s="353"/>
      <c r="P417" s="348"/>
    </row>
    <row r="418" spans="4:16" ht="40.15" customHeight="1" x14ac:dyDescent="0.25">
      <c r="D418" s="348"/>
      <c r="E418" s="431"/>
      <c r="F418" s="444"/>
      <c r="G418" s="350"/>
      <c r="H418" s="351"/>
      <c r="I418" s="351"/>
      <c r="J418" s="352"/>
      <c r="K418" s="352"/>
      <c r="L418" s="348"/>
      <c r="M418" s="348"/>
      <c r="N418" s="348"/>
      <c r="O418" s="353"/>
      <c r="P418" s="348"/>
    </row>
    <row r="419" spans="4:16" ht="40.15" customHeight="1" x14ac:dyDescent="0.25">
      <c r="D419" s="348"/>
      <c r="E419" s="431"/>
      <c r="F419" s="444"/>
      <c r="G419" s="350"/>
      <c r="H419" s="351"/>
      <c r="I419" s="351"/>
      <c r="J419" s="352"/>
      <c r="K419" s="352"/>
      <c r="L419" s="348"/>
      <c r="M419" s="348"/>
      <c r="N419" s="348"/>
      <c r="O419" s="353"/>
      <c r="P419" s="348"/>
    </row>
    <row r="420" spans="4:16" ht="40.15" customHeight="1" x14ac:dyDescent="0.25">
      <c r="D420" s="348"/>
      <c r="E420" s="431"/>
      <c r="F420" s="444"/>
      <c r="G420" s="350"/>
      <c r="H420" s="351"/>
      <c r="I420" s="351"/>
      <c r="J420" s="352"/>
      <c r="K420" s="352"/>
      <c r="L420" s="348"/>
      <c r="M420" s="348"/>
      <c r="N420" s="348"/>
      <c r="O420" s="353"/>
      <c r="P420" s="348"/>
    </row>
    <row r="421" spans="4:16" ht="40.15" customHeight="1" x14ac:dyDescent="0.25">
      <c r="D421" s="348"/>
      <c r="E421" s="431"/>
      <c r="F421" s="444"/>
      <c r="G421" s="350"/>
      <c r="H421" s="351"/>
      <c r="I421" s="351"/>
      <c r="J421" s="352"/>
      <c r="K421" s="352"/>
      <c r="L421" s="348"/>
      <c r="M421" s="348"/>
      <c r="N421" s="348"/>
      <c r="O421" s="353"/>
      <c r="P421" s="348"/>
    </row>
    <row r="422" spans="4:16" ht="40.15" customHeight="1" x14ac:dyDescent="0.25">
      <c r="D422" s="348"/>
      <c r="E422" s="431"/>
      <c r="F422" s="444"/>
      <c r="G422" s="350"/>
      <c r="H422" s="351"/>
      <c r="I422" s="351"/>
      <c r="J422" s="352"/>
      <c r="K422" s="352"/>
      <c r="L422" s="348"/>
      <c r="M422" s="348"/>
      <c r="N422" s="348"/>
      <c r="O422" s="353"/>
      <c r="P422" s="348"/>
    </row>
    <row r="423" spans="4:16" ht="40.15" customHeight="1" x14ac:dyDescent="0.25">
      <c r="D423" s="348"/>
      <c r="E423" s="431"/>
      <c r="F423" s="444"/>
      <c r="G423" s="350"/>
      <c r="H423" s="351"/>
      <c r="I423" s="351"/>
      <c r="J423" s="352"/>
      <c r="K423" s="352"/>
      <c r="L423" s="348"/>
      <c r="M423" s="348"/>
      <c r="N423" s="348"/>
      <c r="O423" s="353"/>
      <c r="P423" s="348"/>
    </row>
    <row r="424" spans="4:16" ht="40.15" customHeight="1" x14ac:dyDescent="0.25">
      <c r="D424" s="348"/>
      <c r="E424" s="431"/>
      <c r="F424" s="444"/>
      <c r="G424" s="350"/>
      <c r="H424" s="351"/>
      <c r="I424" s="351"/>
      <c r="J424" s="352"/>
      <c r="K424" s="352"/>
      <c r="L424" s="348"/>
      <c r="M424" s="348"/>
      <c r="N424" s="348"/>
      <c r="O424" s="353"/>
      <c r="P424" s="348"/>
    </row>
    <row r="425" spans="4:16" ht="40.15" customHeight="1" x14ac:dyDescent="0.25">
      <c r="D425" s="348"/>
      <c r="E425" s="431"/>
      <c r="F425" s="444"/>
      <c r="G425" s="350"/>
      <c r="H425" s="351"/>
      <c r="I425" s="351"/>
      <c r="J425" s="352"/>
      <c r="K425" s="352"/>
      <c r="L425" s="348"/>
      <c r="M425" s="348"/>
      <c r="N425" s="348"/>
      <c r="O425" s="353"/>
      <c r="P425" s="348"/>
    </row>
    <row r="426" spans="4:16" ht="40.15" customHeight="1" x14ac:dyDescent="0.25">
      <c r="D426" s="348"/>
      <c r="E426" s="431"/>
      <c r="F426" s="444"/>
      <c r="G426" s="350"/>
      <c r="H426" s="351"/>
      <c r="I426" s="351"/>
      <c r="J426" s="352"/>
      <c r="K426" s="352"/>
      <c r="L426" s="348"/>
      <c r="M426" s="348"/>
      <c r="N426" s="348"/>
      <c r="O426" s="353"/>
      <c r="P426" s="348"/>
    </row>
    <row r="427" spans="4:16" ht="40.15" customHeight="1" x14ac:dyDescent="0.25">
      <c r="D427" s="348"/>
      <c r="E427" s="431"/>
      <c r="F427" s="444"/>
      <c r="G427" s="350"/>
      <c r="H427" s="351"/>
      <c r="I427" s="351"/>
      <c r="J427" s="352"/>
      <c r="K427" s="352"/>
      <c r="L427" s="348"/>
      <c r="M427" s="348"/>
      <c r="N427" s="348"/>
      <c r="O427" s="353"/>
      <c r="P427" s="348"/>
    </row>
    <row r="428" spans="4:16" ht="40.15" customHeight="1" x14ac:dyDescent="0.25">
      <c r="D428" s="348"/>
      <c r="E428" s="431"/>
      <c r="F428" s="444"/>
      <c r="G428" s="350"/>
      <c r="H428" s="351"/>
      <c r="I428" s="351"/>
      <c r="J428" s="352"/>
      <c r="K428" s="352"/>
      <c r="L428" s="348"/>
      <c r="M428" s="348"/>
      <c r="N428" s="348"/>
      <c r="O428" s="353"/>
      <c r="P428" s="348"/>
    </row>
    <row r="429" spans="4:16" ht="40.15" customHeight="1" x14ac:dyDescent="0.25">
      <c r="D429" s="348"/>
      <c r="E429" s="431"/>
      <c r="F429" s="444"/>
      <c r="G429" s="350"/>
      <c r="H429" s="351"/>
      <c r="I429" s="351"/>
      <c r="J429" s="352"/>
      <c r="K429" s="352"/>
      <c r="L429" s="348"/>
      <c r="M429" s="348"/>
      <c r="N429" s="348"/>
      <c r="O429" s="353"/>
      <c r="P429" s="348"/>
    </row>
    <row r="430" spans="4:16" ht="40.15" customHeight="1" x14ac:dyDescent="0.25">
      <c r="D430" s="348"/>
      <c r="E430" s="431"/>
      <c r="F430" s="444"/>
      <c r="G430" s="350"/>
      <c r="H430" s="351"/>
      <c r="I430" s="351"/>
      <c r="J430" s="352"/>
      <c r="K430" s="352"/>
      <c r="L430" s="348"/>
      <c r="M430" s="348"/>
      <c r="N430" s="348"/>
      <c r="O430" s="353"/>
      <c r="P430" s="348"/>
    </row>
    <row r="431" spans="4:16" ht="40.15" customHeight="1" x14ac:dyDescent="0.25">
      <c r="D431" s="348"/>
      <c r="E431" s="431"/>
      <c r="F431" s="444"/>
      <c r="G431" s="350"/>
      <c r="H431" s="351"/>
      <c r="I431" s="351"/>
      <c r="J431" s="352"/>
      <c r="K431" s="352"/>
      <c r="L431" s="348"/>
      <c r="M431" s="348"/>
      <c r="N431" s="348"/>
      <c r="O431" s="353"/>
      <c r="P431" s="348"/>
    </row>
    <row r="432" spans="4:16" ht="40.15" customHeight="1" x14ac:dyDescent="0.25">
      <c r="D432" s="348"/>
      <c r="E432" s="431"/>
      <c r="F432" s="444"/>
      <c r="G432" s="350"/>
      <c r="H432" s="351"/>
      <c r="I432" s="351"/>
      <c r="J432" s="352"/>
      <c r="K432" s="352"/>
      <c r="L432" s="348"/>
      <c r="M432" s="348"/>
      <c r="N432" s="348"/>
      <c r="O432" s="353"/>
      <c r="P432" s="348"/>
    </row>
    <row r="433" spans="4:16" ht="40.15" customHeight="1" x14ac:dyDescent="0.25">
      <c r="D433" s="348"/>
      <c r="E433" s="431"/>
      <c r="F433" s="444"/>
      <c r="G433" s="350"/>
      <c r="H433" s="351"/>
      <c r="I433" s="351"/>
      <c r="J433" s="352"/>
      <c r="K433" s="352"/>
      <c r="L433" s="348"/>
      <c r="M433" s="348"/>
      <c r="N433" s="348"/>
      <c r="O433" s="353"/>
      <c r="P433" s="348"/>
    </row>
    <row r="434" spans="4:16" ht="40.15" customHeight="1" x14ac:dyDescent="0.25">
      <c r="D434" s="348"/>
      <c r="E434" s="431"/>
      <c r="F434" s="444"/>
      <c r="G434" s="350"/>
      <c r="H434" s="351"/>
      <c r="I434" s="351"/>
      <c r="J434" s="352"/>
      <c r="K434" s="352"/>
      <c r="L434" s="348"/>
      <c r="M434" s="348"/>
      <c r="N434" s="348"/>
      <c r="O434" s="353"/>
      <c r="P434" s="348"/>
    </row>
    <row r="435" spans="4:16" ht="40.15" customHeight="1" x14ac:dyDescent="0.25">
      <c r="D435" s="348"/>
      <c r="E435" s="431"/>
      <c r="F435" s="444"/>
      <c r="G435" s="350"/>
      <c r="H435" s="351"/>
      <c r="I435" s="351"/>
      <c r="J435" s="352"/>
      <c r="K435" s="352"/>
      <c r="L435" s="348"/>
      <c r="M435" s="348"/>
      <c r="N435" s="348"/>
      <c r="O435" s="353"/>
      <c r="P435" s="348"/>
    </row>
    <row r="436" spans="4:16" ht="40.15" customHeight="1" x14ac:dyDescent="0.25">
      <c r="D436" s="348"/>
      <c r="E436" s="431"/>
      <c r="F436" s="444"/>
      <c r="G436" s="350"/>
      <c r="H436" s="351"/>
      <c r="I436" s="351"/>
      <c r="J436" s="352"/>
      <c r="K436" s="352"/>
      <c r="L436" s="348"/>
      <c r="M436" s="348"/>
      <c r="N436" s="348"/>
      <c r="O436" s="353"/>
      <c r="P436" s="348"/>
    </row>
    <row r="437" spans="4:16" ht="40.15" customHeight="1" x14ac:dyDescent="0.25">
      <c r="D437" s="348"/>
      <c r="E437" s="431"/>
      <c r="F437" s="444"/>
      <c r="G437" s="350"/>
      <c r="H437" s="351"/>
      <c r="I437" s="351"/>
      <c r="J437" s="352"/>
      <c r="K437" s="352"/>
      <c r="L437" s="348"/>
      <c r="M437" s="348"/>
      <c r="N437" s="348"/>
      <c r="O437" s="353"/>
      <c r="P437" s="348"/>
    </row>
    <row r="438" spans="4:16" ht="40.15" customHeight="1" x14ac:dyDescent="0.25">
      <c r="D438" s="348"/>
      <c r="E438" s="431"/>
      <c r="F438" s="444"/>
      <c r="G438" s="350"/>
      <c r="H438" s="351"/>
      <c r="I438" s="351"/>
      <c r="J438" s="352"/>
      <c r="K438" s="352"/>
      <c r="L438" s="348"/>
      <c r="M438" s="348"/>
      <c r="N438" s="348"/>
      <c r="O438" s="353"/>
      <c r="P438" s="348"/>
    </row>
    <row r="439" spans="4:16" ht="40.15" customHeight="1" x14ac:dyDescent="0.25">
      <c r="D439" s="348"/>
      <c r="E439" s="431"/>
      <c r="F439" s="444"/>
      <c r="G439" s="350"/>
      <c r="H439" s="351"/>
      <c r="I439" s="351"/>
      <c r="J439" s="352"/>
      <c r="K439" s="352"/>
      <c r="L439" s="348"/>
      <c r="M439" s="348"/>
      <c r="N439" s="348"/>
      <c r="O439" s="353"/>
      <c r="P439" s="348"/>
    </row>
    <row r="440" spans="4:16" ht="40.15" customHeight="1" x14ac:dyDescent="0.25">
      <c r="D440" s="348"/>
      <c r="E440" s="431"/>
      <c r="F440" s="444"/>
      <c r="G440" s="350"/>
      <c r="H440" s="351"/>
      <c r="I440" s="351"/>
      <c r="J440" s="352"/>
      <c r="K440" s="352"/>
      <c r="L440" s="348"/>
      <c r="M440" s="348"/>
      <c r="N440" s="348"/>
      <c r="O440" s="353"/>
      <c r="P440" s="348"/>
    </row>
    <row r="441" spans="4:16" ht="40.15" customHeight="1" x14ac:dyDescent="0.25">
      <c r="D441" s="348"/>
      <c r="E441" s="431"/>
      <c r="F441" s="444"/>
      <c r="G441" s="350"/>
      <c r="H441" s="351"/>
      <c r="I441" s="351"/>
      <c r="J441" s="352"/>
      <c r="K441" s="352"/>
      <c r="L441" s="348"/>
      <c r="M441" s="348"/>
      <c r="N441" s="348"/>
      <c r="O441" s="353"/>
      <c r="P441" s="348"/>
    </row>
    <row r="442" spans="4:16" ht="40.15" customHeight="1" x14ac:dyDescent="0.25">
      <c r="D442" s="348"/>
      <c r="E442" s="431"/>
      <c r="F442" s="444"/>
      <c r="G442" s="350"/>
      <c r="H442" s="351"/>
      <c r="I442" s="351"/>
      <c r="J442" s="352"/>
      <c r="K442" s="352"/>
      <c r="L442" s="348"/>
      <c r="M442" s="348"/>
      <c r="N442" s="348"/>
      <c r="O442" s="353"/>
      <c r="P442" s="348"/>
    </row>
    <row r="443" spans="4:16" ht="40.15" customHeight="1" x14ac:dyDescent="0.25">
      <c r="D443" s="348"/>
      <c r="E443" s="431"/>
      <c r="F443" s="444"/>
      <c r="G443" s="350"/>
      <c r="H443" s="351"/>
      <c r="I443" s="351"/>
      <c r="J443" s="352"/>
      <c r="K443" s="352"/>
      <c r="L443" s="348"/>
      <c r="M443" s="348"/>
      <c r="N443" s="348"/>
      <c r="O443" s="353"/>
      <c r="P443" s="348"/>
    </row>
    <row r="444" spans="4:16" ht="40.15" customHeight="1" x14ac:dyDescent="0.25">
      <c r="D444" s="348"/>
      <c r="E444" s="431"/>
      <c r="F444" s="444"/>
      <c r="G444" s="350"/>
      <c r="H444" s="351"/>
      <c r="I444" s="351"/>
      <c r="J444" s="352"/>
      <c r="K444" s="352"/>
      <c r="L444" s="348"/>
      <c r="M444" s="348"/>
      <c r="N444" s="348"/>
      <c r="O444" s="353"/>
      <c r="P444" s="348"/>
    </row>
    <row r="445" spans="4:16" ht="40.15" customHeight="1" x14ac:dyDescent="0.25">
      <c r="D445" s="348"/>
      <c r="E445" s="431"/>
      <c r="F445" s="444"/>
      <c r="G445" s="350"/>
      <c r="H445" s="351"/>
      <c r="I445" s="351"/>
      <c r="J445" s="352"/>
      <c r="K445" s="352"/>
      <c r="L445" s="348"/>
      <c r="M445" s="348"/>
      <c r="N445" s="348"/>
      <c r="O445" s="353"/>
      <c r="P445" s="348"/>
    </row>
    <row r="446" spans="4:16" ht="40.15" customHeight="1" x14ac:dyDescent="0.25">
      <c r="D446" s="348"/>
      <c r="E446" s="431"/>
      <c r="F446" s="444"/>
      <c r="G446" s="350"/>
      <c r="H446" s="351"/>
      <c r="I446" s="351"/>
      <c r="J446" s="352"/>
      <c r="K446" s="352"/>
      <c r="L446" s="348"/>
      <c r="M446" s="348"/>
      <c r="N446" s="348"/>
      <c r="O446" s="353"/>
      <c r="P446" s="348"/>
    </row>
    <row r="447" spans="4:16" ht="40.15" customHeight="1" x14ac:dyDescent="0.25">
      <c r="D447" s="348"/>
      <c r="E447" s="431"/>
      <c r="F447" s="444"/>
      <c r="G447" s="350"/>
      <c r="H447" s="351"/>
      <c r="I447" s="351"/>
      <c r="J447" s="352"/>
      <c r="K447" s="352"/>
      <c r="L447" s="348"/>
      <c r="M447" s="348"/>
      <c r="N447" s="348"/>
      <c r="O447" s="353"/>
      <c r="P447" s="348"/>
    </row>
    <row r="448" spans="4:16" ht="40.15" customHeight="1" x14ac:dyDescent="0.25">
      <c r="D448" s="348"/>
      <c r="E448" s="431"/>
      <c r="F448" s="444"/>
      <c r="G448" s="350"/>
      <c r="H448" s="351"/>
      <c r="I448" s="351"/>
      <c r="J448" s="352"/>
      <c r="K448" s="352"/>
      <c r="L448" s="348"/>
      <c r="M448" s="348"/>
      <c r="N448" s="348"/>
      <c r="O448" s="353"/>
      <c r="P448" s="348"/>
    </row>
    <row r="449" spans="4:16" ht="40.15" customHeight="1" x14ac:dyDescent="0.25">
      <c r="D449" s="348"/>
      <c r="E449" s="431"/>
      <c r="F449" s="444"/>
      <c r="G449" s="350"/>
      <c r="H449" s="351"/>
      <c r="I449" s="351"/>
      <c r="J449" s="352"/>
      <c r="K449" s="352"/>
      <c r="L449" s="348"/>
      <c r="M449" s="348"/>
      <c r="N449" s="348"/>
      <c r="O449" s="353"/>
      <c r="P449" s="348"/>
    </row>
    <row r="450" spans="4:16" ht="40.15" customHeight="1" x14ac:dyDescent="0.25">
      <c r="D450" s="348"/>
      <c r="E450" s="431"/>
      <c r="F450" s="444"/>
      <c r="G450" s="350"/>
      <c r="H450" s="351"/>
      <c r="I450" s="351"/>
      <c r="J450" s="352"/>
      <c r="K450" s="352"/>
      <c r="L450" s="348"/>
      <c r="M450" s="348"/>
      <c r="N450" s="348"/>
      <c r="O450" s="353"/>
      <c r="P450" s="348"/>
    </row>
    <row r="451" spans="4:16" ht="40.15" customHeight="1" x14ac:dyDescent="0.25">
      <c r="D451" s="348"/>
      <c r="E451" s="431"/>
      <c r="F451" s="444"/>
      <c r="G451" s="350"/>
      <c r="H451" s="351"/>
      <c r="I451" s="351"/>
      <c r="J451" s="352"/>
      <c r="K451" s="352"/>
      <c r="L451" s="348"/>
      <c r="M451" s="348"/>
      <c r="N451" s="348"/>
      <c r="O451" s="353"/>
      <c r="P451" s="348"/>
    </row>
    <row r="452" spans="4:16" ht="40.15" customHeight="1" x14ac:dyDescent="0.25">
      <c r="D452" s="348"/>
      <c r="E452" s="431"/>
      <c r="F452" s="444"/>
      <c r="G452" s="350"/>
      <c r="H452" s="351"/>
      <c r="I452" s="351"/>
      <c r="J452" s="352"/>
      <c r="K452" s="352"/>
      <c r="L452" s="348"/>
      <c r="M452" s="348"/>
      <c r="N452" s="348"/>
      <c r="O452" s="353"/>
      <c r="P452" s="348"/>
    </row>
    <row r="453" spans="4:16" ht="40.15" customHeight="1" x14ac:dyDescent="0.25">
      <c r="D453" s="348"/>
      <c r="E453" s="431"/>
      <c r="F453" s="444"/>
      <c r="G453" s="350"/>
      <c r="H453" s="351"/>
      <c r="I453" s="351"/>
      <c r="J453" s="352"/>
      <c r="K453" s="352"/>
      <c r="L453" s="348"/>
      <c r="M453" s="348"/>
      <c r="N453" s="348"/>
      <c r="O453" s="353"/>
      <c r="P453" s="348"/>
    </row>
    <row r="454" spans="4:16" ht="40.15" customHeight="1" x14ac:dyDescent="0.25">
      <c r="D454" s="348"/>
      <c r="E454" s="431"/>
      <c r="F454" s="444"/>
      <c r="G454" s="350"/>
      <c r="H454" s="351"/>
      <c r="I454" s="351"/>
      <c r="J454" s="352"/>
      <c r="K454" s="352"/>
      <c r="L454" s="348"/>
      <c r="M454" s="348"/>
      <c r="N454" s="348"/>
      <c r="O454" s="353"/>
      <c r="P454" s="348"/>
    </row>
    <row r="455" spans="4:16" ht="40.15" customHeight="1" x14ac:dyDescent="0.25">
      <c r="D455" s="348"/>
      <c r="E455" s="431"/>
      <c r="F455" s="444"/>
      <c r="G455" s="350"/>
      <c r="H455" s="351"/>
      <c r="I455" s="351"/>
      <c r="J455" s="352"/>
      <c r="K455" s="352"/>
      <c r="L455" s="348"/>
      <c r="M455" s="348"/>
      <c r="N455" s="348"/>
      <c r="O455" s="353"/>
      <c r="P455" s="348"/>
    </row>
    <row r="456" spans="4:16" ht="40.15" customHeight="1" x14ac:dyDescent="0.25">
      <c r="D456" s="348"/>
      <c r="E456" s="431"/>
      <c r="F456" s="444"/>
      <c r="G456" s="350"/>
      <c r="H456" s="351"/>
      <c r="I456" s="351"/>
      <c r="J456" s="352"/>
      <c r="K456" s="352"/>
      <c r="L456" s="348"/>
      <c r="M456" s="348"/>
      <c r="N456" s="348"/>
      <c r="O456" s="353"/>
      <c r="P456" s="348"/>
    </row>
    <row r="457" spans="4:16" ht="40.15" customHeight="1" x14ac:dyDescent="0.25">
      <c r="D457" s="348"/>
      <c r="E457" s="431"/>
      <c r="F457" s="444"/>
      <c r="G457" s="350"/>
      <c r="H457" s="351"/>
      <c r="I457" s="351"/>
      <c r="J457" s="352"/>
      <c r="K457" s="352"/>
      <c r="L457" s="348"/>
      <c r="M457" s="348"/>
      <c r="N457" s="348"/>
      <c r="O457" s="353"/>
      <c r="P457" s="348"/>
    </row>
    <row r="458" spans="4:16" ht="40.15" customHeight="1" x14ac:dyDescent="0.25">
      <c r="D458" s="348"/>
      <c r="E458" s="431"/>
      <c r="F458" s="444"/>
      <c r="G458" s="350"/>
      <c r="H458" s="351"/>
      <c r="I458" s="351"/>
      <c r="J458" s="352"/>
      <c r="K458" s="352"/>
      <c r="L458" s="348"/>
      <c r="M458" s="348"/>
      <c r="N458" s="348"/>
      <c r="O458" s="353"/>
      <c r="P458" s="348"/>
    </row>
    <row r="459" spans="4:16" ht="40.15" customHeight="1" x14ac:dyDescent="0.25">
      <c r="D459" s="348"/>
      <c r="E459" s="431"/>
      <c r="F459" s="444"/>
      <c r="G459" s="350"/>
      <c r="H459" s="351"/>
      <c r="I459" s="351"/>
      <c r="J459" s="352"/>
      <c r="K459" s="352"/>
      <c r="L459" s="348"/>
      <c r="M459" s="348"/>
      <c r="N459" s="348"/>
      <c r="O459" s="353"/>
      <c r="P459" s="348"/>
    </row>
    <row r="460" spans="4:16" ht="40.15" customHeight="1" x14ac:dyDescent="0.25">
      <c r="D460" s="348"/>
      <c r="E460" s="431"/>
      <c r="F460" s="444"/>
      <c r="G460" s="350"/>
      <c r="H460" s="351"/>
      <c r="I460" s="351"/>
      <c r="J460" s="352"/>
      <c r="K460" s="352"/>
      <c r="L460" s="348"/>
      <c r="M460" s="348"/>
      <c r="N460" s="348"/>
      <c r="O460" s="353"/>
      <c r="P460" s="348"/>
    </row>
    <row r="461" spans="4:16" ht="40.15" customHeight="1" x14ac:dyDescent="0.25">
      <c r="D461" s="348"/>
      <c r="E461" s="431"/>
      <c r="F461" s="444"/>
      <c r="G461" s="350"/>
      <c r="H461" s="351"/>
      <c r="I461" s="351"/>
      <c r="J461" s="352"/>
      <c r="K461" s="352"/>
      <c r="L461" s="348"/>
      <c r="M461" s="348"/>
      <c r="N461" s="348"/>
      <c r="O461" s="353"/>
      <c r="P461" s="348"/>
    </row>
    <row r="462" spans="4:16" ht="40.15" customHeight="1" x14ac:dyDescent="0.25">
      <c r="D462" s="348"/>
      <c r="E462" s="431"/>
      <c r="F462" s="444"/>
      <c r="G462" s="350"/>
      <c r="H462" s="351"/>
      <c r="I462" s="351"/>
      <c r="J462" s="352"/>
      <c r="K462" s="352"/>
      <c r="L462" s="348"/>
      <c r="M462" s="348"/>
      <c r="N462" s="348"/>
      <c r="O462" s="353"/>
      <c r="P462" s="348"/>
    </row>
    <row r="463" spans="4:16" ht="40.15" customHeight="1" x14ac:dyDescent="0.25">
      <c r="D463" s="348"/>
      <c r="E463" s="431"/>
      <c r="F463" s="444"/>
      <c r="G463" s="350"/>
      <c r="H463" s="351"/>
      <c r="I463" s="351"/>
      <c r="J463" s="352"/>
      <c r="K463" s="352"/>
      <c r="L463" s="348"/>
      <c r="M463" s="348"/>
      <c r="N463" s="348"/>
      <c r="O463" s="353"/>
      <c r="P463" s="348"/>
    </row>
    <row r="464" spans="4:16" ht="40.15" customHeight="1" x14ac:dyDescent="0.25">
      <c r="D464" s="348"/>
      <c r="E464" s="431"/>
      <c r="F464" s="444"/>
      <c r="G464" s="350"/>
      <c r="H464" s="351"/>
      <c r="I464" s="351"/>
      <c r="J464" s="352"/>
      <c r="K464" s="352"/>
      <c r="L464" s="348"/>
      <c r="M464" s="348"/>
      <c r="N464" s="348"/>
      <c r="O464" s="353"/>
      <c r="P464" s="348"/>
    </row>
    <row r="465" spans="4:16" ht="40.15" customHeight="1" x14ac:dyDescent="0.25">
      <c r="D465" s="348"/>
      <c r="E465" s="431"/>
      <c r="F465" s="444"/>
      <c r="G465" s="350"/>
      <c r="H465" s="351"/>
      <c r="I465" s="351"/>
      <c r="J465" s="352"/>
      <c r="K465" s="352"/>
      <c r="L465" s="348"/>
      <c r="M465" s="348"/>
      <c r="N465" s="348"/>
      <c r="O465" s="353"/>
      <c r="P465" s="348"/>
    </row>
    <row r="466" spans="4:16" ht="40.15" customHeight="1" x14ac:dyDescent="0.25">
      <c r="D466" s="348"/>
      <c r="E466" s="431"/>
      <c r="F466" s="444"/>
      <c r="G466" s="350"/>
      <c r="H466" s="351"/>
      <c r="I466" s="351"/>
      <c r="J466" s="352"/>
      <c r="K466" s="352"/>
      <c r="L466" s="348"/>
      <c r="M466" s="348"/>
      <c r="N466" s="348"/>
      <c r="O466" s="353"/>
      <c r="P466" s="348"/>
    </row>
    <row r="467" spans="4:16" ht="40.15" customHeight="1" x14ac:dyDescent="0.25">
      <c r="D467" s="348"/>
      <c r="E467" s="431"/>
      <c r="F467" s="444"/>
      <c r="G467" s="350"/>
      <c r="H467" s="351"/>
      <c r="I467" s="351"/>
      <c r="J467" s="352"/>
      <c r="K467" s="352"/>
      <c r="L467" s="348"/>
      <c r="M467" s="348"/>
      <c r="N467" s="348"/>
      <c r="O467" s="353"/>
      <c r="P467" s="348"/>
    </row>
    <row r="468" spans="4:16" ht="40.15" customHeight="1" x14ac:dyDescent="0.25">
      <c r="D468" s="348"/>
      <c r="E468" s="431"/>
      <c r="F468" s="444"/>
      <c r="G468" s="350"/>
      <c r="H468" s="351"/>
      <c r="I468" s="351"/>
      <c r="J468" s="352"/>
      <c r="K468" s="352"/>
      <c r="L468" s="348"/>
      <c r="M468" s="348"/>
      <c r="N468" s="348"/>
      <c r="O468" s="353"/>
      <c r="P468" s="348"/>
    </row>
    <row r="469" spans="4:16" ht="40.15" customHeight="1" x14ac:dyDescent="0.25">
      <c r="D469" s="348"/>
      <c r="E469" s="431"/>
      <c r="F469" s="444"/>
      <c r="G469" s="350"/>
      <c r="H469" s="351"/>
      <c r="I469" s="351"/>
      <c r="J469" s="352"/>
      <c r="K469" s="352"/>
      <c r="L469" s="348"/>
      <c r="M469" s="348"/>
      <c r="N469" s="348"/>
      <c r="O469" s="353"/>
      <c r="P469" s="348"/>
    </row>
    <row r="470" spans="4:16" ht="40.15" customHeight="1" x14ac:dyDescent="0.25">
      <c r="D470" s="348"/>
      <c r="E470" s="431"/>
      <c r="F470" s="444"/>
      <c r="G470" s="350"/>
      <c r="H470" s="351"/>
      <c r="I470" s="351"/>
      <c r="J470" s="352"/>
      <c r="K470" s="352"/>
      <c r="L470" s="348"/>
      <c r="M470" s="348"/>
      <c r="N470" s="348"/>
      <c r="O470" s="353"/>
      <c r="P470" s="348"/>
    </row>
    <row r="471" spans="4:16" ht="40.15" customHeight="1" x14ac:dyDescent="0.25">
      <c r="D471" s="348"/>
      <c r="E471" s="431"/>
      <c r="F471" s="444"/>
      <c r="G471" s="350"/>
      <c r="H471" s="351"/>
      <c r="I471" s="351"/>
      <c r="J471" s="352"/>
      <c r="K471" s="352"/>
      <c r="L471" s="348"/>
      <c r="M471" s="348"/>
      <c r="N471" s="348"/>
      <c r="O471" s="353"/>
      <c r="P471" s="348"/>
    </row>
    <row r="472" spans="4:16" ht="40.15" customHeight="1" x14ac:dyDescent="0.25">
      <c r="D472" s="348"/>
      <c r="E472" s="431"/>
      <c r="F472" s="444"/>
      <c r="G472" s="350"/>
      <c r="H472" s="351"/>
      <c r="I472" s="351"/>
      <c r="J472" s="352"/>
      <c r="K472" s="352"/>
      <c r="L472" s="348"/>
      <c r="M472" s="348"/>
      <c r="N472" s="348"/>
      <c r="O472" s="353"/>
      <c r="P472" s="348"/>
    </row>
    <row r="473" spans="4:16" ht="40.15" customHeight="1" x14ac:dyDescent="0.25">
      <c r="D473" s="348"/>
      <c r="E473" s="431"/>
      <c r="F473" s="444"/>
      <c r="G473" s="350"/>
      <c r="H473" s="351"/>
      <c r="I473" s="351"/>
      <c r="J473" s="352"/>
      <c r="K473" s="352"/>
      <c r="L473" s="348"/>
      <c r="M473" s="348"/>
      <c r="N473" s="348"/>
      <c r="O473" s="353"/>
      <c r="P473" s="348"/>
    </row>
    <row r="474" spans="4:16" ht="40.15" customHeight="1" x14ac:dyDescent="0.25">
      <c r="D474" s="348"/>
      <c r="E474" s="431"/>
      <c r="F474" s="444"/>
      <c r="G474" s="350"/>
      <c r="H474" s="351"/>
      <c r="I474" s="351"/>
      <c r="J474" s="352"/>
      <c r="K474" s="352"/>
      <c r="L474" s="348"/>
      <c r="M474" s="348"/>
      <c r="N474" s="348"/>
      <c r="O474" s="353"/>
      <c r="P474" s="348"/>
    </row>
    <row r="475" spans="4:16" ht="40.15" customHeight="1" x14ac:dyDescent="0.25">
      <c r="D475" s="348"/>
      <c r="E475" s="431"/>
      <c r="F475" s="444"/>
      <c r="G475" s="350"/>
      <c r="H475" s="351"/>
      <c r="I475" s="351"/>
      <c r="J475" s="352"/>
      <c r="K475" s="352"/>
      <c r="L475" s="348"/>
      <c r="M475" s="348"/>
      <c r="N475" s="348"/>
      <c r="O475" s="353"/>
      <c r="P475" s="348"/>
    </row>
    <row r="476" spans="4:16" ht="40.15" customHeight="1" x14ac:dyDescent="0.25">
      <c r="D476" s="348"/>
      <c r="E476" s="431"/>
      <c r="F476" s="444"/>
      <c r="G476" s="350"/>
      <c r="H476" s="351"/>
      <c r="I476" s="351"/>
      <c r="J476" s="352"/>
      <c r="K476" s="352"/>
      <c r="L476" s="348"/>
      <c r="M476" s="348"/>
      <c r="N476" s="348"/>
      <c r="O476" s="353"/>
      <c r="P476" s="348"/>
    </row>
    <row r="477" spans="4:16" ht="40.15" customHeight="1" x14ac:dyDescent="0.25">
      <c r="D477" s="348"/>
      <c r="E477" s="431"/>
      <c r="F477" s="444"/>
      <c r="G477" s="350"/>
      <c r="H477" s="351"/>
      <c r="I477" s="351"/>
      <c r="J477" s="352"/>
      <c r="K477" s="352"/>
      <c r="L477" s="348"/>
      <c r="M477" s="348"/>
      <c r="N477" s="348"/>
      <c r="O477" s="353"/>
      <c r="P477" s="348"/>
    </row>
    <row r="478" spans="4:16" ht="40.15" customHeight="1" x14ac:dyDescent="0.25">
      <c r="D478" s="348"/>
      <c r="E478" s="431"/>
      <c r="F478" s="444"/>
      <c r="G478" s="350"/>
      <c r="H478" s="351"/>
      <c r="I478" s="351"/>
      <c r="J478" s="352"/>
      <c r="K478" s="352"/>
      <c r="L478" s="348"/>
      <c r="M478" s="348"/>
      <c r="N478" s="348"/>
      <c r="O478" s="353"/>
      <c r="P478" s="348"/>
    </row>
    <row r="479" spans="4:16" ht="40.15" customHeight="1" x14ac:dyDescent="0.25">
      <c r="D479" s="348"/>
      <c r="E479" s="431"/>
      <c r="F479" s="444"/>
      <c r="G479" s="350"/>
      <c r="H479" s="351"/>
      <c r="I479" s="351"/>
      <c r="J479" s="352"/>
      <c r="K479" s="352"/>
      <c r="L479" s="348"/>
      <c r="M479" s="348"/>
      <c r="N479" s="348"/>
      <c r="O479" s="353"/>
      <c r="P479" s="348"/>
    </row>
    <row r="480" spans="4:16" ht="40.15" customHeight="1" x14ac:dyDescent="0.25">
      <c r="D480" s="348"/>
      <c r="E480" s="431"/>
      <c r="F480" s="444"/>
      <c r="G480" s="350"/>
      <c r="H480" s="351"/>
      <c r="I480" s="351"/>
      <c r="J480" s="352"/>
      <c r="K480" s="352"/>
      <c r="L480" s="348"/>
      <c r="M480" s="348"/>
      <c r="N480" s="348"/>
      <c r="O480" s="353"/>
      <c r="P480" s="348"/>
    </row>
    <row r="481" spans="4:16" ht="40.15" customHeight="1" x14ac:dyDescent="0.25">
      <c r="D481" s="348"/>
      <c r="E481" s="431"/>
      <c r="F481" s="444"/>
      <c r="G481" s="350"/>
      <c r="H481" s="351"/>
      <c r="I481" s="351"/>
      <c r="J481" s="352"/>
      <c r="K481" s="352"/>
      <c r="L481" s="348"/>
      <c r="M481" s="348"/>
      <c r="N481" s="348"/>
      <c r="O481" s="353"/>
      <c r="P481" s="348"/>
    </row>
    <row r="482" spans="4:16" ht="40.15" customHeight="1" x14ac:dyDescent="0.25">
      <c r="D482" s="348"/>
      <c r="E482" s="431"/>
      <c r="F482" s="444"/>
      <c r="G482" s="350"/>
      <c r="H482" s="351"/>
      <c r="I482" s="351"/>
      <c r="J482" s="352"/>
      <c r="K482" s="352"/>
      <c r="L482" s="348"/>
      <c r="M482" s="348"/>
      <c r="N482" s="348"/>
      <c r="O482" s="353"/>
      <c r="P482" s="348"/>
    </row>
    <row r="483" spans="4:16" ht="40.15" customHeight="1" x14ac:dyDescent="0.25">
      <c r="D483" s="348"/>
      <c r="E483" s="431"/>
      <c r="F483" s="444"/>
      <c r="G483" s="350"/>
      <c r="H483" s="351"/>
      <c r="I483" s="351"/>
      <c r="J483" s="352"/>
      <c r="K483" s="352"/>
      <c r="L483" s="348"/>
      <c r="M483" s="348"/>
      <c r="N483" s="348"/>
      <c r="O483" s="353"/>
      <c r="P483" s="348"/>
    </row>
    <row r="484" spans="4:16" ht="40.15" customHeight="1" x14ac:dyDescent="0.25">
      <c r="D484" s="348"/>
      <c r="E484" s="431"/>
      <c r="F484" s="444"/>
      <c r="G484" s="350"/>
      <c r="H484" s="351"/>
      <c r="I484" s="351"/>
      <c r="J484" s="352"/>
      <c r="K484" s="352"/>
      <c r="L484" s="348"/>
      <c r="M484" s="348"/>
      <c r="N484" s="348"/>
      <c r="O484" s="353"/>
      <c r="P484" s="348"/>
    </row>
    <row r="485" spans="4:16" ht="40.15" customHeight="1" x14ac:dyDescent="0.25">
      <c r="D485" s="348"/>
      <c r="E485" s="431"/>
      <c r="F485" s="444"/>
      <c r="G485" s="350"/>
      <c r="H485" s="351"/>
      <c r="I485" s="351"/>
      <c r="J485" s="352"/>
      <c r="K485" s="352"/>
      <c r="L485" s="348"/>
      <c r="M485" s="348"/>
      <c r="N485" s="348"/>
      <c r="O485" s="353"/>
      <c r="P485" s="348"/>
    </row>
    <row r="486" spans="4:16" ht="40.15" customHeight="1" x14ac:dyDescent="0.25">
      <c r="D486" s="348"/>
      <c r="E486" s="431"/>
      <c r="F486" s="444"/>
      <c r="G486" s="350"/>
      <c r="H486" s="351"/>
      <c r="I486" s="351"/>
      <c r="J486" s="352"/>
      <c r="K486" s="352"/>
      <c r="L486" s="348"/>
      <c r="M486" s="348"/>
      <c r="N486" s="348"/>
      <c r="O486" s="353"/>
      <c r="P486" s="348"/>
    </row>
    <row r="487" spans="4:16" ht="40.15" customHeight="1" x14ac:dyDescent="0.25">
      <c r="D487" s="348"/>
      <c r="E487" s="431"/>
      <c r="F487" s="444"/>
      <c r="G487" s="350"/>
      <c r="H487" s="351"/>
      <c r="I487" s="351"/>
      <c r="J487" s="352"/>
      <c r="K487" s="352"/>
      <c r="L487" s="348"/>
      <c r="M487" s="348"/>
      <c r="N487" s="348"/>
      <c r="O487" s="353"/>
      <c r="P487" s="348"/>
    </row>
    <row r="488" spans="4:16" ht="40.15" customHeight="1" x14ac:dyDescent="0.25">
      <c r="D488" s="348"/>
      <c r="E488" s="431"/>
      <c r="F488" s="444"/>
      <c r="G488" s="350"/>
      <c r="H488" s="351"/>
      <c r="I488" s="351"/>
      <c r="J488" s="352"/>
      <c r="K488" s="352"/>
      <c r="L488" s="348"/>
      <c r="M488" s="348"/>
      <c r="N488" s="348"/>
      <c r="O488" s="353"/>
      <c r="P488" s="348"/>
    </row>
    <row r="489" spans="4:16" ht="40.15" customHeight="1" x14ac:dyDescent="0.25">
      <c r="D489" s="348"/>
      <c r="E489" s="431"/>
      <c r="F489" s="444"/>
      <c r="G489" s="350"/>
      <c r="H489" s="351"/>
      <c r="I489" s="351"/>
      <c r="J489" s="352"/>
      <c r="K489" s="352"/>
      <c r="L489" s="348"/>
      <c r="M489" s="348"/>
      <c r="N489" s="348"/>
      <c r="O489" s="353"/>
      <c r="P489" s="348"/>
    </row>
    <row r="490" spans="4:16" ht="40.15" customHeight="1" x14ac:dyDescent="0.25">
      <c r="D490" s="348"/>
      <c r="E490" s="431"/>
      <c r="F490" s="444"/>
      <c r="G490" s="350"/>
      <c r="H490" s="351"/>
      <c r="I490" s="351"/>
      <c r="J490" s="352"/>
      <c r="K490" s="352"/>
      <c r="L490" s="348"/>
      <c r="M490" s="348"/>
      <c r="N490" s="348"/>
      <c r="O490" s="353"/>
      <c r="P490" s="348"/>
    </row>
    <row r="491" spans="4:16" ht="40.15" customHeight="1" x14ac:dyDescent="0.25">
      <c r="D491" s="348"/>
      <c r="E491" s="431"/>
      <c r="F491" s="444"/>
      <c r="G491" s="350"/>
      <c r="H491" s="351"/>
      <c r="I491" s="351"/>
      <c r="J491" s="352"/>
      <c r="K491" s="352"/>
      <c r="L491" s="348"/>
      <c r="M491" s="348"/>
      <c r="N491" s="348"/>
      <c r="O491" s="353"/>
      <c r="P491" s="348"/>
    </row>
    <row r="492" spans="4:16" ht="40.15" customHeight="1" x14ac:dyDescent="0.25">
      <c r="D492" s="348"/>
      <c r="E492" s="431"/>
      <c r="F492" s="444"/>
      <c r="G492" s="350"/>
      <c r="H492" s="351"/>
      <c r="I492" s="351"/>
      <c r="J492" s="352"/>
      <c r="K492" s="352"/>
      <c r="L492" s="348"/>
      <c r="M492" s="348"/>
      <c r="N492" s="348"/>
      <c r="O492" s="353"/>
      <c r="P492" s="348"/>
    </row>
    <row r="493" spans="4:16" ht="40.15" customHeight="1" x14ac:dyDescent="0.25">
      <c r="D493" s="348"/>
      <c r="E493" s="431"/>
      <c r="F493" s="444"/>
      <c r="G493" s="350"/>
      <c r="H493" s="351"/>
      <c r="I493" s="351"/>
      <c r="J493" s="352"/>
      <c r="K493" s="352"/>
      <c r="L493" s="348"/>
      <c r="M493" s="348"/>
      <c r="N493" s="348"/>
      <c r="O493" s="353"/>
      <c r="P493" s="348"/>
    </row>
    <row r="494" spans="4:16" ht="40.15" customHeight="1" x14ac:dyDescent="0.25">
      <c r="D494" s="348"/>
      <c r="E494" s="431"/>
      <c r="F494" s="444"/>
      <c r="G494" s="350"/>
      <c r="H494" s="351"/>
      <c r="I494" s="351"/>
      <c r="J494" s="352"/>
      <c r="K494" s="352"/>
      <c r="L494" s="348"/>
      <c r="M494" s="348"/>
      <c r="N494" s="348"/>
      <c r="O494" s="353"/>
      <c r="P494" s="348"/>
    </row>
    <row r="495" spans="4:16" ht="40.15" customHeight="1" x14ac:dyDescent="0.25">
      <c r="D495" s="348"/>
      <c r="E495" s="431"/>
      <c r="F495" s="444"/>
      <c r="G495" s="350"/>
      <c r="H495" s="351"/>
      <c r="I495" s="351"/>
      <c r="J495" s="352"/>
      <c r="K495" s="352"/>
      <c r="L495" s="348"/>
      <c r="M495" s="348"/>
      <c r="N495" s="348"/>
      <c r="O495" s="353"/>
      <c r="P495" s="348"/>
    </row>
    <row r="496" spans="4:16" ht="40.15" customHeight="1" x14ac:dyDescent="0.25">
      <c r="D496" s="348"/>
      <c r="E496" s="431"/>
      <c r="F496" s="444"/>
      <c r="G496" s="350"/>
      <c r="H496" s="351"/>
      <c r="I496" s="351"/>
      <c r="J496" s="352"/>
      <c r="K496" s="352"/>
      <c r="L496" s="348"/>
      <c r="M496" s="348"/>
      <c r="N496" s="348"/>
      <c r="O496" s="353"/>
      <c r="P496" s="348"/>
    </row>
    <row r="497" spans="4:16" ht="40.15" customHeight="1" x14ac:dyDescent="0.25">
      <c r="D497" s="348"/>
      <c r="E497" s="431"/>
      <c r="F497" s="444"/>
      <c r="G497" s="350"/>
      <c r="H497" s="351"/>
      <c r="I497" s="351"/>
      <c r="J497" s="352"/>
      <c r="K497" s="352"/>
      <c r="L497" s="348"/>
      <c r="M497" s="348"/>
      <c r="N497" s="348"/>
      <c r="O497" s="353"/>
      <c r="P497" s="348"/>
    </row>
    <row r="498" spans="4:16" ht="40.15" customHeight="1" x14ac:dyDescent="0.25">
      <c r="D498" s="348"/>
      <c r="E498" s="431"/>
      <c r="F498" s="444"/>
      <c r="G498" s="350"/>
      <c r="H498" s="351"/>
      <c r="I498" s="351"/>
      <c r="J498" s="352"/>
      <c r="K498" s="352"/>
      <c r="L498" s="348"/>
      <c r="M498" s="348"/>
      <c r="N498" s="348"/>
      <c r="O498" s="353"/>
      <c r="P498" s="348"/>
    </row>
    <row r="499" spans="4:16" ht="40.15" customHeight="1" x14ac:dyDescent="0.25">
      <c r="D499" s="348"/>
      <c r="E499" s="431"/>
      <c r="F499" s="444"/>
      <c r="G499" s="350"/>
      <c r="H499" s="351"/>
      <c r="I499" s="351"/>
      <c r="J499" s="352"/>
      <c r="K499" s="352"/>
      <c r="L499" s="348"/>
      <c r="M499" s="348"/>
      <c r="N499" s="348"/>
      <c r="O499" s="353"/>
      <c r="P499" s="348"/>
    </row>
    <row r="500" spans="4:16" ht="40.15" customHeight="1" x14ac:dyDescent="0.25">
      <c r="D500" s="348"/>
      <c r="E500" s="431"/>
      <c r="F500" s="444"/>
      <c r="G500" s="350"/>
      <c r="H500" s="351"/>
      <c r="I500" s="351"/>
      <c r="J500" s="352"/>
      <c r="K500" s="352"/>
      <c r="L500" s="348"/>
      <c r="M500" s="348"/>
      <c r="N500" s="348"/>
      <c r="O500" s="353"/>
      <c r="P500" s="348"/>
    </row>
    <row r="501" spans="4:16" ht="40.15" customHeight="1" x14ac:dyDescent="0.25">
      <c r="D501" s="348"/>
      <c r="E501" s="431"/>
      <c r="F501" s="444"/>
      <c r="G501" s="350"/>
      <c r="H501" s="351"/>
      <c r="I501" s="351"/>
      <c r="J501" s="352"/>
      <c r="K501" s="352"/>
      <c r="L501" s="348"/>
      <c r="M501" s="348"/>
      <c r="N501" s="348"/>
      <c r="O501" s="353"/>
      <c r="P501" s="348"/>
    </row>
    <row r="502" spans="4:16" ht="40.15" customHeight="1" x14ac:dyDescent="0.25">
      <c r="D502" s="348"/>
      <c r="E502" s="431"/>
      <c r="F502" s="444"/>
      <c r="G502" s="350"/>
      <c r="H502" s="351"/>
      <c r="I502" s="351"/>
      <c r="J502" s="352"/>
      <c r="K502" s="352"/>
      <c r="L502" s="348"/>
      <c r="M502" s="348"/>
      <c r="N502" s="348"/>
      <c r="O502" s="353"/>
      <c r="P502" s="348"/>
    </row>
    <row r="503" spans="4:16" ht="40.15" customHeight="1" x14ac:dyDescent="0.25">
      <c r="D503" s="348"/>
      <c r="E503" s="431"/>
      <c r="F503" s="444"/>
      <c r="G503" s="350"/>
      <c r="H503" s="351"/>
      <c r="I503" s="351"/>
      <c r="J503" s="352"/>
      <c r="K503" s="352"/>
      <c r="L503" s="348"/>
      <c r="M503" s="348"/>
      <c r="N503" s="348"/>
      <c r="O503" s="353"/>
      <c r="P503" s="348"/>
    </row>
    <row r="504" spans="4:16" ht="40.15" customHeight="1" x14ac:dyDescent="0.25">
      <c r="D504" s="348"/>
      <c r="E504" s="431"/>
      <c r="F504" s="444"/>
      <c r="G504" s="350"/>
      <c r="H504" s="351"/>
      <c r="I504" s="351"/>
      <c r="J504" s="352"/>
      <c r="K504" s="352"/>
      <c r="L504" s="348"/>
      <c r="M504" s="348"/>
      <c r="N504" s="348"/>
      <c r="O504" s="353"/>
      <c r="P504" s="348"/>
    </row>
    <row r="505" spans="4:16" ht="40.15" customHeight="1" x14ac:dyDescent="0.25">
      <c r="D505" s="348"/>
      <c r="E505" s="431"/>
      <c r="F505" s="444"/>
      <c r="G505" s="350"/>
      <c r="H505" s="351"/>
      <c r="I505" s="351"/>
      <c r="J505" s="352"/>
      <c r="K505" s="352"/>
      <c r="L505" s="348"/>
      <c r="M505" s="348"/>
      <c r="N505" s="348"/>
      <c r="O505" s="353"/>
      <c r="P505" s="348"/>
    </row>
    <row r="506" spans="4:16" ht="40.15" customHeight="1" x14ac:dyDescent="0.25">
      <c r="D506" s="348"/>
      <c r="E506" s="431"/>
      <c r="F506" s="444"/>
      <c r="G506" s="350"/>
      <c r="H506" s="351"/>
      <c r="I506" s="351"/>
      <c r="J506" s="352"/>
      <c r="K506" s="352"/>
      <c r="L506" s="348"/>
      <c r="M506" s="348"/>
      <c r="N506" s="348"/>
      <c r="O506" s="353"/>
      <c r="P506" s="348"/>
    </row>
    <row r="507" spans="4:16" ht="40.15" customHeight="1" x14ac:dyDescent="0.25">
      <c r="D507" s="348"/>
      <c r="E507" s="431"/>
      <c r="F507" s="444"/>
      <c r="G507" s="350"/>
      <c r="H507" s="351"/>
      <c r="I507" s="351"/>
      <c r="J507" s="352"/>
      <c r="K507" s="352"/>
      <c r="L507" s="348"/>
      <c r="M507" s="348"/>
      <c r="N507" s="348"/>
      <c r="O507" s="353"/>
      <c r="P507" s="348"/>
    </row>
    <row r="508" spans="4:16" ht="40.15" customHeight="1" x14ac:dyDescent="0.25">
      <c r="D508" s="348"/>
      <c r="E508" s="431"/>
      <c r="F508" s="444"/>
      <c r="G508" s="350"/>
      <c r="H508" s="351"/>
      <c r="I508" s="351"/>
      <c r="J508" s="352"/>
      <c r="K508" s="352"/>
      <c r="L508" s="348"/>
      <c r="M508" s="348"/>
      <c r="N508" s="348"/>
      <c r="O508" s="353"/>
      <c r="P508" s="348"/>
    </row>
    <row r="509" spans="4:16" ht="40.15" customHeight="1" x14ac:dyDescent="0.25">
      <c r="D509" s="348"/>
      <c r="E509" s="431"/>
      <c r="F509" s="444"/>
      <c r="G509" s="350"/>
      <c r="H509" s="351"/>
      <c r="I509" s="351"/>
      <c r="J509" s="352"/>
      <c r="K509" s="352"/>
      <c r="L509" s="348"/>
      <c r="M509" s="348"/>
      <c r="N509" s="348"/>
      <c r="O509" s="353"/>
      <c r="P509" s="348"/>
    </row>
    <row r="510" spans="4:16" ht="40.15" customHeight="1" x14ac:dyDescent="0.25">
      <c r="D510" s="348"/>
      <c r="E510" s="431"/>
      <c r="F510" s="444"/>
      <c r="G510" s="350"/>
      <c r="H510" s="351"/>
      <c r="I510" s="351"/>
      <c r="J510" s="352"/>
      <c r="K510" s="352"/>
      <c r="L510" s="348"/>
      <c r="M510" s="348"/>
      <c r="N510" s="348"/>
      <c r="O510" s="353"/>
      <c r="P510" s="348"/>
    </row>
    <row r="511" spans="4:16" ht="40.15" customHeight="1" x14ac:dyDescent="0.25">
      <c r="D511" s="348"/>
      <c r="E511" s="431"/>
      <c r="F511" s="444"/>
      <c r="G511" s="350"/>
      <c r="H511" s="351"/>
      <c r="I511" s="351"/>
      <c r="J511" s="352"/>
      <c r="K511" s="352"/>
      <c r="L511" s="348"/>
      <c r="M511" s="348"/>
      <c r="N511" s="348"/>
      <c r="O511" s="353"/>
      <c r="P511" s="348"/>
    </row>
    <row r="512" spans="4:16" ht="40.15" customHeight="1" x14ac:dyDescent="0.25">
      <c r="D512" s="348"/>
      <c r="E512" s="431"/>
      <c r="F512" s="444"/>
      <c r="G512" s="350"/>
      <c r="H512" s="351"/>
      <c r="I512" s="351"/>
      <c r="J512" s="352"/>
      <c r="K512" s="352"/>
      <c r="L512" s="348"/>
      <c r="M512" s="348"/>
      <c r="N512" s="348"/>
      <c r="O512" s="353"/>
      <c r="P512" s="348"/>
    </row>
    <row r="513" spans="4:16" ht="40.15" customHeight="1" x14ac:dyDescent="0.25">
      <c r="D513" s="348"/>
      <c r="E513" s="431"/>
      <c r="F513" s="444"/>
      <c r="G513" s="350"/>
      <c r="H513" s="351"/>
      <c r="I513" s="351"/>
      <c r="J513" s="352"/>
      <c r="K513" s="352"/>
      <c r="L513" s="348"/>
      <c r="M513" s="348"/>
      <c r="N513" s="348"/>
      <c r="O513" s="353"/>
      <c r="P513" s="348"/>
    </row>
    <row r="514" spans="4:16" ht="40.15" customHeight="1" x14ac:dyDescent="0.25">
      <c r="D514" s="348"/>
      <c r="E514" s="431"/>
      <c r="F514" s="444"/>
      <c r="G514" s="350"/>
      <c r="H514" s="351"/>
      <c r="I514" s="351"/>
      <c r="J514" s="352"/>
      <c r="K514" s="352"/>
      <c r="L514" s="348"/>
      <c r="M514" s="348"/>
      <c r="N514" s="348"/>
      <c r="O514" s="353"/>
      <c r="P514" s="348"/>
    </row>
    <row r="515" spans="4:16" ht="40.15" customHeight="1" x14ac:dyDescent="0.25">
      <c r="D515" s="348"/>
      <c r="E515" s="431"/>
      <c r="F515" s="444"/>
      <c r="G515" s="350"/>
      <c r="H515" s="351"/>
      <c r="I515" s="351"/>
      <c r="J515" s="352"/>
      <c r="K515" s="352"/>
      <c r="L515" s="348"/>
      <c r="M515" s="348"/>
      <c r="N515" s="348"/>
      <c r="O515" s="353"/>
      <c r="P515" s="348"/>
    </row>
    <row r="516" spans="4:16" ht="40.15" customHeight="1" x14ac:dyDescent="0.25">
      <c r="D516" s="348"/>
      <c r="E516" s="431"/>
      <c r="F516" s="444"/>
      <c r="G516" s="350"/>
      <c r="H516" s="351"/>
      <c r="I516" s="351"/>
      <c r="J516" s="352"/>
      <c r="K516" s="352"/>
      <c r="L516" s="348"/>
      <c r="M516" s="348"/>
      <c r="N516" s="348"/>
      <c r="O516" s="353"/>
      <c r="P516" s="348"/>
    </row>
    <row r="517" spans="4:16" ht="40.15" customHeight="1" x14ac:dyDescent="0.25">
      <c r="D517" s="348"/>
      <c r="E517" s="431"/>
      <c r="F517" s="444"/>
      <c r="G517" s="350"/>
      <c r="H517" s="351"/>
      <c r="I517" s="351"/>
      <c r="J517" s="352"/>
      <c r="K517" s="352"/>
      <c r="L517" s="348"/>
      <c r="M517" s="348"/>
      <c r="N517" s="348"/>
      <c r="O517" s="353"/>
      <c r="P517" s="348"/>
    </row>
    <row r="518" spans="4:16" ht="40.15" customHeight="1" x14ac:dyDescent="0.25">
      <c r="D518" s="348"/>
      <c r="E518" s="431"/>
      <c r="F518" s="444"/>
      <c r="G518" s="350"/>
      <c r="H518" s="351"/>
      <c r="I518" s="351"/>
      <c r="J518" s="352"/>
      <c r="K518" s="352"/>
      <c r="L518" s="348"/>
      <c r="M518" s="348"/>
      <c r="N518" s="348"/>
      <c r="O518" s="353"/>
      <c r="P518" s="348"/>
    </row>
    <row r="519" spans="4:16" ht="40.15" customHeight="1" x14ac:dyDescent="0.25">
      <c r="D519" s="348"/>
      <c r="E519" s="431"/>
      <c r="F519" s="444"/>
      <c r="G519" s="350"/>
      <c r="H519" s="351"/>
      <c r="I519" s="351"/>
      <c r="J519" s="352"/>
      <c r="K519" s="352"/>
      <c r="L519" s="348"/>
      <c r="M519" s="348"/>
      <c r="N519" s="348"/>
      <c r="O519" s="353"/>
      <c r="P519" s="348"/>
    </row>
    <row r="520" spans="4:16" ht="40.15" customHeight="1" x14ac:dyDescent="0.25">
      <c r="D520" s="348"/>
      <c r="E520" s="431"/>
      <c r="F520" s="444"/>
      <c r="G520" s="350"/>
      <c r="H520" s="351"/>
      <c r="I520" s="351"/>
      <c r="J520" s="352"/>
      <c r="K520" s="352"/>
      <c r="L520" s="348"/>
      <c r="M520" s="348"/>
      <c r="N520" s="348"/>
      <c r="O520" s="353"/>
      <c r="P520" s="348"/>
    </row>
    <row r="521" spans="4:16" ht="40.15" customHeight="1" x14ac:dyDescent="0.25">
      <c r="D521" s="348"/>
      <c r="E521" s="431"/>
      <c r="F521" s="444"/>
      <c r="G521" s="350"/>
      <c r="H521" s="351"/>
      <c r="I521" s="351"/>
      <c r="J521" s="352"/>
      <c r="K521" s="352"/>
      <c r="L521" s="348"/>
      <c r="M521" s="348"/>
      <c r="N521" s="348"/>
      <c r="O521" s="353"/>
      <c r="P521" s="348"/>
    </row>
    <row r="522" spans="4:16" ht="40.15" customHeight="1" x14ac:dyDescent="0.25">
      <c r="D522" s="348"/>
      <c r="E522" s="431"/>
      <c r="F522" s="444"/>
      <c r="G522" s="350"/>
      <c r="H522" s="351"/>
      <c r="I522" s="351"/>
      <c r="J522" s="352"/>
      <c r="K522" s="352"/>
      <c r="L522" s="348"/>
      <c r="M522" s="348"/>
      <c r="N522" s="348"/>
      <c r="O522" s="353"/>
      <c r="P522" s="348"/>
    </row>
    <row r="523" spans="4:16" ht="40.15" customHeight="1" x14ac:dyDescent="0.25">
      <c r="D523" s="348"/>
      <c r="E523" s="431"/>
      <c r="F523" s="444"/>
      <c r="G523" s="350"/>
      <c r="H523" s="351"/>
      <c r="I523" s="351"/>
      <c r="J523" s="352"/>
      <c r="K523" s="352"/>
      <c r="L523" s="348"/>
      <c r="M523" s="348"/>
      <c r="N523" s="348"/>
      <c r="O523" s="353"/>
      <c r="P523" s="348"/>
    </row>
    <row r="524" spans="4:16" ht="40.15" customHeight="1" x14ac:dyDescent="0.25">
      <c r="D524" s="348"/>
      <c r="E524" s="431"/>
      <c r="F524" s="444"/>
      <c r="G524" s="350"/>
      <c r="H524" s="351"/>
      <c r="I524" s="351"/>
      <c r="J524" s="352"/>
      <c r="K524" s="352"/>
      <c r="L524" s="348"/>
      <c r="M524" s="348"/>
      <c r="N524" s="348"/>
      <c r="O524" s="353"/>
      <c r="P524" s="348"/>
    </row>
    <row r="525" spans="4:16" ht="40.15" customHeight="1" x14ac:dyDescent="0.25">
      <c r="D525" s="348"/>
      <c r="E525" s="431"/>
      <c r="F525" s="444"/>
      <c r="G525" s="350"/>
      <c r="H525" s="351"/>
      <c r="I525" s="351"/>
      <c r="J525" s="352"/>
      <c r="K525" s="352"/>
      <c r="L525" s="348"/>
      <c r="M525" s="348"/>
      <c r="N525" s="348"/>
      <c r="O525" s="353"/>
      <c r="P525" s="348"/>
    </row>
    <row r="526" spans="4:16" ht="40.15" customHeight="1" x14ac:dyDescent="0.25">
      <c r="D526" s="348"/>
      <c r="E526" s="431"/>
      <c r="F526" s="444"/>
      <c r="G526" s="350"/>
      <c r="H526" s="351"/>
      <c r="I526" s="351"/>
      <c r="J526" s="352"/>
      <c r="K526" s="352"/>
      <c r="L526" s="348"/>
      <c r="M526" s="348"/>
      <c r="N526" s="348"/>
      <c r="O526" s="353"/>
      <c r="P526" s="348"/>
    </row>
    <row r="527" spans="4:16" ht="40.15" customHeight="1" x14ac:dyDescent="0.25">
      <c r="D527" s="348"/>
      <c r="E527" s="431"/>
      <c r="F527" s="444"/>
      <c r="G527" s="350"/>
      <c r="H527" s="351"/>
      <c r="I527" s="351"/>
      <c r="J527" s="352"/>
      <c r="K527" s="352"/>
      <c r="L527" s="348"/>
      <c r="M527" s="348"/>
      <c r="N527" s="348"/>
      <c r="O527" s="353"/>
      <c r="P527" s="348"/>
    </row>
    <row r="528" spans="4:16" ht="40.15" customHeight="1" x14ac:dyDescent="0.25">
      <c r="D528" s="348"/>
      <c r="E528" s="431"/>
      <c r="F528" s="444"/>
      <c r="G528" s="350"/>
      <c r="H528" s="351"/>
      <c r="I528" s="351"/>
      <c r="J528" s="352"/>
      <c r="K528" s="352"/>
      <c r="L528" s="348"/>
      <c r="M528" s="348"/>
      <c r="N528" s="348"/>
      <c r="O528" s="353"/>
      <c r="P528" s="348"/>
    </row>
    <row r="529" spans="4:16" ht="40.15" customHeight="1" x14ac:dyDescent="0.25">
      <c r="D529" s="348"/>
      <c r="E529" s="431"/>
      <c r="F529" s="444"/>
      <c r="G529" s="350"/>
      <c r="H529" s="351"/>
      <c r="I529" s="351"/>
      <c r="J529" s="352"/>
      <c r="K529" s="352"/>
      <c r="L529" s="348"/>
      <c r="M529" s="348"/>
      <c r="N529" s="348"/>
      <c r="O529" s="353"/>
      <c r="P529" s="348"/>
    </row>
    <row r="530" spans="4:16" ht="40.15" customHeight="1" x14ac:dyDescent="0.25">
      <c r="D530" s="348"/>
      <c r="E530" s="431"/>
      <c r="F530" s="444"/>
      <c r="G530" s="350"/>
      <c r="H530" s="351"/>
      <c r="I530" s="351"/>
      <c r="J530" s="352"/>
      <c r="K530" s="352"/>
      <c r="L530" s="348"/>
      <c r="M530" s="348"/>
      <c r="N530" s="348"/>
      <c r="O530" s="353"/>
      <c r="P530" s="348"/>
    </row>
    <row r="531" spans="4:16" ht="40.15" customHeight="1" x14ac:dyDescent="0.25">
      <c r="D531" s="348"/>
      <c r="E531" s="431"/>
      <c r="F531" s="444"/>
      <c r="G531" s="350"/>
      <c r="H531" s="351"/>
      <c r="I531" s="351"/>
      <c r="J531" s="352"/>
      <c r="K531" s="352"/>
      <c r="L531" s="348"/>
      <c r="M531" s="348"/>
      <c r="N531" s="348"/>
      <c r="O531" s="353"/>
      <c r="P531" s="348"/>
    </row>
    <row r="532" spans="4:16" ht="40.15" customHeight="1" x14ac:dyDescent="0.25">
      <c r="D532" s="348"/>
      <c r="E532" s="431"/>
      <c r="F532" s="444"/>
      <c r="G532" s="350"/>
      <c r="H532" s="351"/>
      <c r="I532" s="351"/>
      <c r="J532" s="352"/>
      <c r="K532" s="352"/>
      <c r="L532" s="348"/>
      <c r="M532" s="348"/>
      <c r="N532" s="348"/>
      <c r="O532" s="353"/>
      <c r="P532" s="348"/>
    </row>
    <row r="533" spans="4:16" ht="40.15" customHeight="1" x14ac:dyDescent="0.25">
      <c r="D533" s="348"/>
      <c r="E533" s="431"/>
      <c r="F533" s="444"/>
      <c r="G533" s="350"/>
      <c r="H533" s="351"/>
      <c r="I533" s="351"/>
      <c r="J533" s="352"/>
      <c r="K533" s="352"/>
      <c r="L533" s="348"/>
      <c r="M533" s="348"/>
      <c r="N533" s="348"/>
      <c r="O533" s="353"/>
      <c r="P533" s="348"/>
    </row>
    <row r="534" spans="4:16" ht="40.15" customHeight="1" x14ac:dyDescent="0.25">
      <c r="D534" s="348"/>
      <c r="E534" s="431"/>
      <c r="F534" s="444"/>
      <c r="G534" s="350"/>
      <c r="H534" s="351"/>
      <c r="I534" s="351"/>
      <c r="J534" s="352"/>
      <c r="K534" s="352"/>
      <c r="L534" s="348"/>
      <c r="M534" s="348"/>
      <c r="N534" s="348"/>
      <c r="O534" s="353"/>
      <c r="P534" s="348"/>
    </row>
    <row r="535" spans="4:16" ht="40.15" customHeight="1" x14ac:dyDescent="0.25">
      <c r="D535" s="348"/>
      <c r="E535" s="431"/>
      <c r="F535" s="444"/>
      <c r="G535" s="350"/>
      <c r="H535" s="351"/>
      <c r="I535" s="351"/>
      <c r="J535" s="352"/>
      <c r="K535" s="352"/>
      <c r="L535" s="348"/>
      <c r="M535" s="348"/>
      <c r="N535" s="348"/>
      <c r="O535" s="353"/>
      <c r="P535" s="348"/>
    </row>
    <row r="536" spans="4:16" ht="40.15" customHeight="1" x14ac:dyDescent="0.25">
      <c r="D536" s="348"/>
      <c r="E536" s="431"/>
      <c r="F536" s="444"/>
      <c r="G536" s="350"/>
      <c r="H536" s="351"/>
      <c r="I536" s="351"/>
      <c r="J536" s="352"/>
      <c r="K536" s="352"/>
      <c r="L536" s="348"/>
      <c r="M536" s="348"/>
      <c r="N536" s="348"/>
      <c r="O536" s="353"/>
      <c r="P536" s="348"/>
    </row>
    <row r="537" spans="4:16" ht="40.15" customHeight="1" x14ac:dyDescent="0.25">
      <c r="D537" s="348"/>
      <c r="E537" s="431"/>
      <c r="F537" s="444"/>
      <c r="G537" s="350"/>
      <c r="H537" s="351"/>
      <c r="I537" s="351"/>
      <c r="J537" s="352"/>
      <c r="K537" s="352"/>
      <c r="L537" s="348"/>
      <c r="M537" s="348"/>
      <c r="N537" s="348"/>
      <c r="O537" s="353"/>
      <c r="P537" s="348"/>
    </row>
    <row r="538" spans="4:16" ht="40.15" customHeight="1" x14ac:dyDescent="0.25">
      <c r="D538" s="348"/>
      <c r="E538" s="431"/>
      <c r="F538" s="444"/>
      <c r="G538" s="350"/>
      <c r="H538" s="351"/>
      <c r="I538" s="351"/>
      <c r="J538" s="352"/>
      <c r="K538" s="352"/>
      <c r="L538" s="348"/>
      <c r="M538" s="348"/>
      <c r="N538" s="348"/>
      <c r="O538" s="353"/>
      <c r="P538" s="348"/>
    </row>
    <row r="539" spans="4:16" ht="40.15" customHeight="1" x14ac:dyDescent="0.25">
      <c r="D539" s="348"/>
      <c r="E539" s="431"/>
      <c r="F539" s="444"/>
      <c r="G539" s="350"/>
      <c r="H539" s="351"/>
      <c r="I539" s="351"/>
      <c r="J539" s="352"/>
      <c r="K539" s="352"/>
      <c r="L539" s="348"/>
      <c r="M539" s="348"/>
      <c r="N539" s="348"/>
      <c r="O539" s="353"/>
      <c r="P539" s="348"/>
    </row>
    <row r="540" spans="4:16" ht="40.15" customHeight="1" x14ac:dyDescent="0.25">
      <c r="D540" s="348"/>
      <c r="E540" s="431"/>
      <c r="F540" s="444"/>
      <c r="G540" s="350"/>
      <c r="H540" s="351"/>
      <c r="I540" s="351"/>
      <c r="J540" s="352"/>
      <c r="K540" s="352"/>
      <c r="L540" s="348"/>
      <c r="M540" s="348"/>
      <c r="N540" s="348"/>
      <c r="O540" s="353"/>
      <c r="P540" s="348"/>
    </row>
    <row r="541" spans="4:16" ht="40.15" customHeight="1" x14ac:dyDescent="0.25">
      <c r="D541" s="348"/>
      <c r="E541" s="431"/>
      <c r="F541" s="444"/>
      <c r="G541" s="350"/>
      <c r="H541" s="351"/>
      <c r="I541" s="351"/>
      <c r="J541" s="352"/>
      <c r="K541" s="352"/>
      <c r="L541" s="348"/>
      <c r="M541" s="348"/>
      <c r="N541" s="348"/>
      <c r="O541" s="353"/>
      <c r="P541" s="348"/>
    </row>
    <row r="542" spans="4:16" ht="40.15" customHeight="1" x14ac:dyDescent="0.25">
      <c r="D542" s="348"/>
      <c r="E542" s="431"/>
      <c r="F542" s="444"/>
      <c r="G542" s="350"/>
      <c r="H542" s="351"/>
      <c r="I542" s="351"/>
      <c r="J542" s="352"/>
      <c r="K542" s="352"/>
      <c r="L542" s="348"/>
      <c r="M542" s="348"/>
      <c r="N542" s="348"/>
      <c r="O542" s="353"/>
      <c r="P542" s="348"/>
    </row>
    <row r="543" spans="4:16" ht="40.15" customHeight="1" x14ac:dyDescent="0.25">
      <c r="D543" s="348"/>
      <c r="E543" s="431"/>
      <c r="F543" s="444"/>
      <c r="G543" s="350"/>
      <c r="H543" s="351"/>
      <c r="I543" s="351"/>
      <c r="J543" s="352"/>
      <c r="K543" s="352"/>
      <c r="L543" s="348"/>
      <c r="M543" s="348"/>
      <c r="N543" s="348"/>
      <c r="O543" s="353"/>
      <c r="P543" s="348"/>
    </row>
    <row r="544" spans="4:16" ht="40.15" customHeight="1" x14ac:dyDescent="0.25">
      <c r="D544" s="348"/>
      <c r="E544" s="431"/>
      <c r="F544" s="444"/>
      <c r="G544" s="350"/>
      <c r="H544" s="351"/>
      <c r="I544" s="351"/>
      <c r="J544" s="352"/>
      <c r="K544" s="352"/>
      <c r="L544" s="348"/>
      <c r="M544" s="348"/>
      <c r="N544" s="348"/>
      <c r="O544" s="353"/>
      <c r="P544" s="348"/>
    </row>
    <row r="545" spans="4:16" ht="40.15" customHeight="1" x14ac:dyDescent="0.25">
      <c r="D545" s="348"/>
      <c r="E545" s="431"/>
      <c r="F545" s="444"/>
      <c r="G545" s="350"/>
      <c r="H545" s="351"/>
      <c r="I545" s="351"/>
      <c r="J545" s="352"/>
      <c r="K545" s="352"/>
      <c r="L545" s="348"/>
      <c r="M545" s="348"/>
      <c r="N545" s="348"/>
      <c r="O545" s="353"/>
      <c r="P545" s="348"/>
    </row>
    <row r="546" spans="4:16" ht="40.15" customHeight="1" x14ac:dyDescent="0.25">
      <c r="D546" s="348"/>
      <c r="E546" s="431"/>
      <c r="F546" s="444"/>
      <c r="G546" s="350"/>
      <c r="H546" s="351"/>
      <c r="I546" s="351"/>
      <c r="J546" s="352"/>
      <c r="K546" s="352"/>
      <c r="L546" s="348"/>
      <c r="M546" s="348"/>
      <c r="N546" s="348"/>
      <c r="O546" s="353"/>
      <c r="P546" s="348"/>
    </row>
    <row r="547" spans="4:16" ht="40.15" customHeight="1" x14ac:dyDescent="0.25">
      <c r="D547" s="348"/>
      <c r="E547" s="431"/>
      <c r="F547" s="444"/>
      <c r="G547" s="350"/>
      <c r="H547" s="351"/>
      <c r="I547" s="351"/>
      <c r="J547" s="352"/>
      <c r="K547" s="352"/>
      <c r="L547" s="348"/>
      <c r="M547" s="348"/>
      <c r="N547" s="348"/>
      <c r="O547" s="353"/>
      <c r="P547" s="348"/>
    </row>
    <row r="548" spans="4:16" ht="40.15" customHeight="1" x14ac:dyDescent="0.25">
      <c r="D548" s="348"/>
      <c r="E548" s="431"/>
      <c r="F548" s="444"/>
      <c r="G548" s="350"/>
      <c r="H548" s="351"/>
      <c r="I548" s="351"/>
      <c r="J548" s="352"/>
      <c r="K548" s="352"/>
      <c r="L548" s="348"/>
      <c r="M548" s="348"/>
      <c r="N548" s="348"/>
      <c r="O548" s="353"/>
      <c r="P548" s="348"/>
    </row>
    <row r="549" spans="4:16" ht="40.15" customHeight="1" x14ac:dyDescent="0.25">
      <c r="D549" s="348"/>
      <c r="E549" s="431"/>
      <c r="F549" s="444"/>
      <c r="G549" s="350"/>
      <c r="H549" s="351"/>
      <c r="I549" s="351"/>
      <c r="J549" s="352"/>
      <c r="K549" s="352"/>
      <c r="L549" s="348"/>
      <c r="M549" s="348"/>
      <c r="N549" s="348"/>
      <c r="O549" s="353"/>
      <c r="P549" s="348"/>
    </row>
    <row r="550" spans="4:16" ht="40.15" customHeight="1" x14ac:dyDescent="0.25">
      <c r="D550" s="348"/>
      <c r="E550" s="431"/>
      <c r="F550" s="444"/>
      <c r="G550" s="350"/>
      <c r="H550" s="351"/>
      <c r="I550" s="351"/>
      <c r="J550" s="352"/>
      <c r="K550" s="352"/>
      <c r="L550" s="348"/>
      <c r="M550" s="348"/>
      <c r="N550" s="348"/>
      <c r="O550" s="353"/>
      <c r="P550" s="348"/>
    </row>
    <row r="551" spans="4:16" ht="40.15" customHeight="1" x14ac:dyDescent="0.25">
      <c r="D551" s="348"/>
      <c r="E551" s="431"/>
      <c r="F551" s="444"/>
      <c r="G551" s="350"/>
      <c r="H551" s="351"/>
      <c r="I551" s="351"/>
      <c r="J551" s="352"/>
      <c r="K551" s="352"/>
      <c r="L551" s="348"/>
      <c r="M551" s="348"/>
      <c r="N551" s="348"/>
      <c r="O551" s="353"/>
      <c r="P551" s="348"/>
    </row>
    <row r="552" spans="4:16" ht="40.15" customHeight="1" x14ac:dyDescent="0.25">
      <c r="D552" s="348"/>
      <c r="E552" s="431"/>
      <c r="F552" s="444"/>
      <c r="G552" s="350"/>
      <c r="H552" s="351"/>
      <c r="I552" s="351"/>
      <c r="J552" s="352"/>
      <c r="K552" s="352"/>
      <c r="L552" s="348"/>
      <c r="M552" s="348"/>
      <c r="N552" s="348"/>
      <c r="O552" s="353"/>
      <c r="P552" s="348"/>
    </row>
    <row r="553" spans="4:16" ht="40.15" customHeight="1" x14ac:dyDescent="0.25">
      <c r="D553" s="348"/>
      <c r="E553" s="431"/>
      <c r="F553" s="444"/>
      <c r="G553" s="350"/>
      <c r="H553" s="351"/>
      <c r="I553" s="351"/>
      <c r="J553" s="352"/>
      <c r="K553" s="352"/>
      <c r="L553" s="348"/>
      <c r="M553" s="348"/>
      <c r="N553" s="348"/>
      <c r="O553" s="353"/>
      <c r="P553" s="348"/>
    </row>
    <row r="554" spans="4:16" ht="40.15" customHeight="1" x14ac:dyDescent="0.25">
      <c r="D554" s="348"/>
      <c r="E554" s="431"/>
      <c r="F554" s="444"/>
      <c r="G554" s="350"/>
      <c r="H554" s="351"/>
      <c r="I554" s="351"/>
      <c r="J554" s="352"/>
      <c r="K554" s="352"/>
      <c r="L554" s="348"/>
      <c r="M554" s="348"/>
      <c r="N554" s="348"/>
      <c r="O554" s="353"/>
      <c r="P554" s="348"/>
    </row>
    <row r="555" spans="4:16" ht="40.15" customHeight="1" x14ac:dyDescent="0.25">
      <c r="D555" s="348"/>
      <c r="E555" s="431"/>
      <c r="F555" s="444"/>
      <c r="G555" s="350"/>
      <c r="H555" s="351"/>
      <c r="I555" s="351"/>
      <c r="J555" s="352"/>
      <c r="K555" s="352"/>
      <c r="L555" s="348"/>
      <c r="M555" s="348"/>
      <c r="N555" s="348"/>
      <c r="O555" s="353"/>
      <c r="P555" s="348"/>
    </row>
    <row r="556" spans="4:16" ht="40.15" customHeight="1" x14ac:dyDescent="0.25">
      <c r="D556" s="348"/>
      <c r="E556" s="431"/>
      <c r="F556" s="444"/>
      <c r="G556" s="350"/>
      <c r="H556" s="351"/>
      <c r="I556" s="351"/>
      <c r="J556" s="352"/>
      <c r="K556" s="352"/>
      <c r="L556" s="348"/>
      <c r="M556" s="348"/>
      <c r="N556" s="348"/>
      <c r="O556" s="353"/>
      <c r="P556" s="348"/>
    </row>
    <row r="557" spans="4:16" ht="40.15" customHeight="1" x14ac:dyDescent="0.25">
      <c r="D557" s="348"/>
      <c r="E557" s="431"/>
      <c r="F557" s="444"/>
      <c r="G557" s="350"/>
      <c r="H557" s="351"/>
      <c r="I557" s="351"/>
      <c r="J557" s="352"/>
      <c r="K557" s="352"/>
      <c r="L557" s="348"/>
      <c r="M557" s="348"/>
      <c r="N557" s="348"/>
      <c r="O557" s="353"/>
      <c r="P557" s="348"/>
    </row>
    <row r="558" spans="4:16" ht="40.15" customHeight="1" x14ac:dyDescent="0.25">
      <c r="D558" s="348"/>
      <c r="E558" s="431"/>
      <c r="F558" s="444"/>
      <c r="G558" s="350"/>
      <c r="H558" s="351"/>
      <c r="I558" s="351"/>
      <c r="J558" s="352"/>
      <c r="K558" s="352"/>
      <c r="L558" s="348"/>
      <c r="M558" s="348"/>
      <c r="N558" s="348"/>
      <c r="O558" s="353"/>
      <c r="P558" s="348"/>
    </row>
    <row r="559" spans="4:16" ht="40.15" customHeight="1" x14ac:dyDescent="0.25">
      <c r="D559" s="348"/>
      <c r="E559" s="431"/>
      <c r="F559" s="444"/>
      <c r="G559" s="350"/>
      <c r="H559" s="351"/>
      <c r="I559" s="351"/>
      <c r="J559" s="352"/>
      <c r="K559" s="352"/>
      <c r="L559" s="348"/>
      <c r="M559" s="348"/>
      <c r="N559" s="348"/>
      <c r="O559" s="353"/>
      <c r="P559" s="348"/>
    </row>
    <row r="560" spans="4:16" ht="40.15" customHeight="1" x14ac:dyDescent="0.25">
      <c r="D560" s="348"/>
      <c r="E560" s="431"/>
      <c r="F560" s="444"/>
      <c r="G560" s="350"/>
      <c r="H560" s="351"/>
      <c r="I560" s="351"/>
      <c r="J560" s="352"/>
      <c r="K560" s="352"/>
      <c r="L560" s="348"/>
      <c r="M560" s="348"/>
      <c r="N560" s="348"/>
      <c r="O560" s="353"/>
      <c r="P560" s="348"/>
    </row>
    <row r="561" spans="4:16" ht="40.15" customHeight="1" x14ac:dyDescent="0.25">
      <c r="D561" s="348"/>
      <c r="E561" s="431"/>
      <c r="F561" s="444"/>
      <c r="G561" s="350"/>
      <c r="H561" s="351"/>
      <c r="I561" s="351"/>
      <c r="J561" s="352"/>
      <c r="K561" s="352"/>
      <c r="L561" s="348"/>
      <c r="M561" s="348"/>
      <c r="N561" s="348"/>
      <c r="O561" s="353"/>
      <c r="P561" s="348"/>
    </row>
    <row r="562" spans="4:16" ht="40.15" customHeight="1" x14ac:dyDescent="0.25">
      <c r="D562" s="348"/>
      <c r="E562" s="431"/>
      <c r="F562" s="444"/>
      <c r="G562" s="350"/>
      <c r="H562" s="351"/>
      <c r="I562" s="351"/>
      <c r="J562" s="352"/>
      <c r="K562" s="352"/>
      <c r="L562" s="348"/>
      <c r="M562" s="348"/>
      <c r="N562" s="348"/>
      <c r="O562" s="353"/>
      <c r="P562" s="348"/>
    </row>
    <row r="563" spans="4:16" ht="40.15" customHeight="1" x14ac:dyDescent="0.25">
      <c r="D563" s="348"/>
      <c r="E563" s="431"/>
      <c r="F563" s="444"/>
      <c r="G563" s="350"/>
      <c r="H563" s="351"/>
      <c r="I563" s="351"/>
      <c r="J563" s="352"/>
      <c r="K563" s="352"/>
      <c r="L563" s="348"/>
      <c r="M563" s="348"/>
      <c r="N563" s="348"/>
      <c r="O563" s="353"/>
      <c r="P563" s="348"/>
    </row>
    <row r="564" spans="4:16" ht="40.15" customHeight="1" x14ac:dyDescent="0.25">
      <c r="D564" s="348"/>
      <c r="E564" s="431"/>
      <c r="F564" s="444"/>
      <c r="G564" s="350"/>
      <c r="H564" s="351"/>
      <c r="I564" s="351"/>
      <c r="J564" s="352"/>
      <c r="K564" s="352"/>
      <c r="L564" s="348"/>
      <c r="M564" s="348"/>
      <c r="N564" s="348"/>
      <c r="O564" s="353"/>
      <c r="P564" s="348"/>
    </row>
    <row r="565" spans="4:16" ht="40.15" customHeight="1" x14ac:dyDescent="0.25">
      <c r="D565" s="348"/>
      <c r="E565" s="431"/>
      <c r="F565" s="444"/>
      <c r="G565" s="350"/>
      <c r="H565" s="351"/>
      <c r="I565" s="351"/>
      <c r="J565" s="352"/>
      <c r="K565" s="352"/>
      <c r="L565" s="348"/>
      <c r="M565" s="348"/>
      <c r="N565" s="348"/>
      <c r="O565" s="353"/>
      <c r="P565" s="348"/>
    </row>
    <row r="566" spans="4:16" ht="40.15" customHeight="1" x14ac:dyDescent="0.25">
      <c r="D566" s="348"/>
      <c r="E566" s="431"/>
      <c r="F566" s="444"/>
      <c r="G566" s="350"/>
      <c r="H566" s="351"/>
      <c r="I566" s="351"/>
      <c r="J566" s="352"/>
      <c r="K566" s="352"/>
      <c r="L566" s="348"/>
      <c r="M566" s="348"/>
      <c r="N566" s="348"/>
      <c r="O566" s="353"/>
      <c r="P566" s="348"/>
    </row>
    <row r="567" spans="4:16" ht="40.15" customHeight="1" x14ac:dyDescent="0.25">
      <c r="D567" s="348"/>
      <c r="E567" s="431"/>
      <c r="F567" s="444"/>
      <c r="G567" s="350"/>
      <c r="H567" s="351"/>
      <c r="I567" s="351"/>
      <c r="J567" s="352"/>
      <c r="K567" s="352"/>
      <c r="L567" s="348"/>
      <c r="M567" s="348"/>
      <c r="N567" s="348"/>
      <c r="O567" s="353"/>
      <c r="P567" s="348"/>
    </row>
    <row r="568" spans="4:16" ht="40.15" customHeight="1" x14ac:dyDescent="0.25">
      <c r="D568" s="348"/>
      <c r="E568" s="431"/>
      <c r="F568" s="444"/>
      <c r="G568" s="350"/>
      <c r="H568" s="351"/>
      <c r="I568" s="351"/>
      <c r="J568" s="352"/>
      <c r="K568" s="352"/>
      <c r="L568" s="348"/>
      <c r="M568" s="348"/>
      <c r="N568" s="348"/>
      <c r="O568" s="353"/>
      <c r="P568" s="348"/>
    </row>
    <row r="569" spans="4:16" ht="40.15" customHeight="1" x14ac:dyDescent="0.25">
      <c r="D569" s="348"/>
      <c r="E569" s="431"/>
      <c r="F569" s="444"/>
      <c r="G569" s="350"/>
      <c r="H569" s="351"/>
      <c r="I569" s="351"/>
      <c r="J569" s="352"/>
      <c r="K569" s="352"/>
      <c r="L569" s="348"/>
      <c r="M569" s="348"/>
      <c r="N569" s="348"/>
      <c r="O569" s="353"/>
      <c r="P569" s="348"/>
    </row>
    <row r="570" spans="4:16" ht="40.15" customHeight="1" x14ac:dyDescent="0.25">
      <c r="D570" s="348"/>
      <c r="E570" s="431"/>
      <c r="F570" s="444"/>
      <c r="G570" s="350"/>
      <c r="H570" s="351"/>
      <c r="I570" s="351"/>
      <c r="J570" s="352"/>
      <c r="K570" s="352"/>
      <c r="L570" s="348"/>
      <c r="M570" s="348"/>
      <c r="N570" s="348"/>
      <c r="O570" s="353"/>
      <c r="P570" s="348"/>
    </row>
    <row r="571" spans="4:16" ht="40.15" customHeight="1" x14ac:dyDescent="0.25">
      <c r="D571" s="348"/>
      <c r="E571" s="431"/>
      <c r="F571" s="444"/>
      <c r="G571" s="350"/>
      <c r="H571" s="351"/>
      <c r="I571" s="351"/>
      <c r="J571" s="352"/>
      <c r="K571" s="352"/>
      <c r="L571" s="348"/>
      <c r="M571" s="348"/>
      <c r="N571" s="348"/>
      <c r="O571" s="353"/>
      <c r="P571" s="348"/>
    </row>
    <row r="572" spans="4:16" ht="40.15" customHeight="1" x14ac:dyDescent="0.25">
      <c r="D572" s="348"/>
      <c r="E572" s="431"/>
      <c r="F572" s="444"/>
      <c r="G572" s="350"/>
      <c r="H572" s="351"/>
      <c r="I572" s="351"/>
      <c r="J572" s="352"/>
      <c r="K572" s="352"/>
      <c r="L572" s="348"/>
      <c r="M572" s="348"/>
      <c r="N572" s="348"/>
      <c r="O572" s="353"/>
      <c r="P572" s="348"/>
    </row>
    <row r="573" spans="4:16" ht="40.15" customHeight="1" x14ac:dyDescent="0.25">
      <c r="D573" s="348"/>
      <c r="E573" s="431"/>
      <c r="F573" s="444"/>
      <c r="G573" s="350"/>
      <c r="H573" s="351"/>
      <c r="I573" s="351"/>
      <c r="J573" s="352"/>
      <c r="K573" s="352"/>
      <c r="L573" s="348"/>
      <c r="M573" s="348"/>
      <c r="N573" s="348"/>
      <c r="O573" s="353"/>
      <c r="P573" s="348"/>
    </row>
    <row r="574" spans="4:16" ht="40.15" customHeight="1" x14ac:dyDescent="0.25">
      <c r="D574" s="348"/>
      <c r="E574" s="431"/>
      <c r="F574" s="444"/>
      <c r="G574" s="350"/>
      <c r="H574" s="351"/>
      <c r="I574" s="351"/>
      <c r="J574" s="352"/>
      <c r="K574" s="352"/>
      <c r="L574" s="348"/>
      <c r="M574" s="348"/>
      <c r="N574" s="348"/>
      <c r="O574" s="353"/>
      <c r="P574" s="348"/>
    </row>
    <row r="575" spans="4:16" ht="40.15" customHeight="1" x14ac:dyDescent="0.25">
      <c r="D575" s="348"/>
      <c r="E575" s="431"/>
      <c r="F575" s="444"/>
      <c r="G575" s="350"/>
      <c r="H575" s="351"/>
      <c r="I575" s="351"/>
      <c r="J575" s="352"/>
      <c r="K575" s="352"/>
      <c r="L575" s="348"/>
      <c r="M575" s="348"/>
      <c r="N575" s="348"/>
      <c r="O575" s="353"/>
      <c r="P575" s="348"/>
    </row>
    <row r="576" spans="4:16" ht="40.15" customHeight="1" x14ac:dyDescent="0.25">
      <c r="D576" s="348"/>
      <c r="E576" s="431"/>
      <c r="F576" s="444"/>
      <c r="G576" s="350"/>
      <c r="H576" s="351"/>
      <c r="I576" s="351"/>
      <c r="J576" s="352"/>
      <c r="K576" s="352"/>
      <c r="L576" s="348"/>
      <c r="M576" s="348"/>
      <c r="N576" s="348"/>
      <c r="O576" s="353"/>
      <c r="P576" s="348"/>
    </row>
    <row r="577" spans="4:16" ht="40.15" customHeight="1" x14ac:dyDescent="0.25">
      <c r="D577" s="348"/>
      <c r="E577" s="431"/>
      <c r="F577" s="444"/>
      <c r="G577" s="350"/>
      <c r="H577" s="351"/>
      <c r="I577" s="351"/>
      <c r="J577" s="352"/>
      <c r="K577" s="352"/>
      <c r="L577" s="348"/>
      <c r="M577" s="348"/>
      <c r="N577" s="348"/>
      <c r="O577" s="353"/>
      <c r="P577" s="348"/>
    </row>
    <row r="578" spans="4:16" ht="40.15" customHeight="1" x14ac:dyDescent="0.25">
      <c r="D578" s="348"/>
      <c r="E578" s="431"/>
      <c r="F578" s="444"/>
      <c r="G578" s="350"/>
      <c r="H578" s="351"/>
      <c r="I578" s="351"/>
      <c r="J578" s="352"/>
      <c r="K578" s="352"/>
      <c r="L578" s="348"/>
      <c r="M578" s="348"/>
      <c r="N578" s="348"/>
      <c r="O578" s="353"/>
      <c r="P578" s="348"/>
    </row>
    <row r="579" spans="4:16" ht="40.15" customHeight="1" x14ac:dyDescent="0.25">
      <c r="D579" s="348"/>
      <c r="E579" s="431"/>
      <c r="F579" s="444"/>
      <c r="G579" s="350"/>
      <c r="H579" s="351"/>
      <c r="I579" s="351"/>
      <c r="J579" s="352"/>
      <c r="K579" s="352"/>
      <c r="L579" s="348"/>
      <c r="M579" s="348"/>
      <c r="N579" s="348"/>
      <c r="O579" s="353"/>
      <c r="P579" s="348"/>
    </row>
    <row r="580" spans="4:16" ht="40.15" customHeight="1" x14ac:dyDescent="0.25">
      <c r="D580" s="348"/>
      <c r="E580" s="431"/>
      <c r="F580" s="444"/>
      <c r="G580" s="350"/>
      <c r="H580" s="351"/>
      <c r="I580" s="351"/>
      <c r="J580" s="352"/>
      <c r="K580" s="352"/>
      <c r="L580" s="348"/>
      <c r="M580" s="348"/>
      <c r="N580" s="348"/>
      <c r="O580" s="353"/>
      <c r="P580" s="348"/>
    </row>
    <row r="581" spans="4:16" ht="40.15" customHeight="1" x14ac:dyDescent="0.25">
      <c r="D581" s="348"/>
      <c r="E581" s="431"/>
      <c r="F581" s="444"/>
      <c r="G581" s="350"/>
      <c r="H581" s="351"/>
      <c r="I581" s="351"/>
      <c r="J581" s="352"/>
      <c r="K581" s="352"/>
      <c r="L581" s="348"/>
      <c r="M581" s="348"/>
      <c r="N581" s="348"/>
      <c r="O581" s="353"/>
      <c r="P581" s="348"/>
    </row>
    <row r="582" spans="4:16" ht="40.15" customHeight="1" x14ac:dyDescent="0.25">
      <c r="D582" s="348"/>
      <c r="E582" s="431"/>
      <c r="F582" s="444"/>
      <c r="G582" s="350"/>
      <c r="H582" s="351"/>
      <c r="I582" s="351"/>
      <c r="J582" s="352"/>
      <c r="K582" s="352"/>
      <c r="L582" s="348"/>
      <c r="M582" s="348"/>
      <c r="N582" s="348"/>
      <c r="O582" s="353"/>
      <c r="P582" s="348"/>
    </row>
    <row r="583" spans="4:16" ht="40.15" customHeight="1" x14ac:dyDescent="0.25">
      <c r="D583" s="348"/>
      <c r="E583" s="431"/>
      <c r="F583" s="444"/>
      <c r="G583" s="350"/>
      <c r="H583" s="351"/>
      <c r="I583" s="351"/>
      <c r="J583" s="352"/>
      <c r="K583" s="352"/>
      <c r="L583" s="348"/>
      <c r="M583" s="348"/>
      <c r="N583" s="348"/>
      <c r="O583" s="353"/>
      <c r="P583" s="348"/>
    </row>
    <row r="584" spans="4:16" ht="40.15" customHeight="1" x14ac:dyDescent="0.25">
      <c r="D584" s="326"/>
      <c r="E584" s="431"/>
      <c r="F584" s="156"/>
      <c r="G584" s="328"/>
      <c r="H584" s="324"/>
      <c r="I584" s="324"/>
      <c r="J584" s="329"/>
      <c r="K584" s="329"/>
      <c r="L584" s="326"/>
      <c r="M584" s="326"/>
      <c r="N584" s="326"/>
      <c r="O584" s="330"/>
      <c r="P584" s="326"/>
    </row>
    <row r="585" spans="4:16" x14ac:dyDescent="0.25">
      <c r="F585" s="156"/>
    </row>
    <row r="586" spans="4:16" x14ac:dyDescent="0.25">
      <c r="F586" s="156"/>
    </row>
    <row r="587" spans="4:16" x14ac:dyDescent="0.25">
      <c r="F587" s="156"/>
    </row>
    <row r="588" spans="4:16" x14ac:dyDescent="0.25">
      <c r="F588" s="15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row r="597" spans="6:6" x14ac:dyDescent="0.25">
      <c r="F597" s="156"/>
    </row>
    <row r="598" spans="6:6" x14ac:dyDescent="0.25">
      <c r="F598" s="156"/>
    </row>
    <row r="599" spans="6:6" x14ac:dyDescent="0.25">
      <c r="F599" s="156"/>
    </row>
    <row r="600" spans="6:6" x14ac:dyDescent="0.25">
      <c r="F600" s="156"/>
    </row>
    <row r="601" spans="6:6" x14ac:dyDescent="0.25">
      <c r="F601" s="156"/>
    </row>
  </sheetData>
  <mergeCells count="481">
    <mergeCell ref="AP49:AP52"/>
    <mergeCell ref="AQ49:AQ52"/>
    <mergeCell ref="AX49:AX52"/>
    <mergeCell ref="AY49:AY52"/>
    <mergeCell ref="BF49:BF52"/>
    <mergeCell ref="BG49:BG52"/>
    <mergeCell ref="BN49:BN52"/>
    <mergeCell ref="BO49:BO52"/>
    <mergeCell ref="Q3:Q5"/>
    <mergeCell ref="R3:R5"/>
    <mergeCell ref="AP41:AP44"/>
    <mergeCell ref="AQ41:AQ44"/>
    <mergeCell ref="AX41:AX44"/>
    <mergeCell ref="AY41:AY44"/>
    <mergeCell ref="BF41:BF44"/>
    <mergeCell ref="BG41:BG44"/>
    <mergeCell ref="BN41:BN44"/>
    <mergeCell ref="BO41:BO44"/>
    <mergeCell ref="AP45:AP48"/>
    <mergeCell ref="AQ45:AQ48"/>
    <mergeCell ref="AX45:AX48"/>
    <mergeCell ref="AY45:AY48"/>
    <mergeCell ref="BF45:BF48"/>
    <mergeCell ref="BG45:BG48"/>
    <mergeCell ref="BN45:BN48"/>
    <mergeCell ref="BO45:BO48"/>
    <mergeCell ref="AP33:AP36"/>
    <mergeCell ref="AQ33:AQ36"/>
    <mergeCell ref="AX33:AX36"/>
    <mergeCell ref="AY33:AY36"/>
    <mergeCell ref="BF33:BF36"/>
    <mergeCell ref="BG33:BG36"/>
    <mergeCell ref="BN33:BN36"/>
    <mergeCell ref="BO33:BO36"/>
    <mergeCell ref="AP37:AP40"/>
    <mergeCell ref="AQ37:AQ40"/>
    <mergeCell ref="AX37:AX40"/>
    <mergeCell ref="AY37:AY40"/>
    <mergeCell ref="BF37:BF40"/>
    <mergeCell ref="BG37:BG40"/>
    <mergeCell ref="BN37:BN40"/>
    <mergeCell ref="BO37:BO40"/>
    <mergeCell ref="AP25:AP28"/>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AP17:AP20"/>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B49:AB52"/>
    <mergeCell ref="AC49:AC52"/>
    <mergeCell ref="AD49:AD52"/>
    <mergeCell ref="AE49:AE52"/>
    <mergeCell ref="AF49:AF52"/>
    <mergeCell ref="V49:V52"/>
    <mergeCell ref="W49:W52"/>
    <mergeCell ref="X49:X52"/>
    <mergeCell ref="Y49:Y52"/>
    <mergeCell ref="Z49:Z52"/>
    <mergeCell ref="AA49:AA52"/>
    <mergeCell ref="P49:P52"/>
    <mergeCell ref="Q49:Q52"/>
    <mergeCell ref="R49:R52"/>
    <mergeCell ref="S49:S52"/>
    <mergeCell ref="T49:T52"/>
    <mergeCell ref="U49:U52"/>
    <mergeCell ref="J49:J52"/>
    <mergeCell ref="K49:K52"/>
    <mergeCell ref="L49:L52"/>
    <mergeCell ref="M49:M52"/>
    <mergeCell ref="N49:N52"/>
    <mergeCell ref="O49:O52"/>
    <mergeCell ref="AD45:AD48"/>
    <mergeCell ref="AE45:AE48"/>
    <mergeCell ref="AF45:AF48"/>
    <mergeCell ref="C49:C52"/>
    <mergeCell ref="D49:D52"/>
    <mergeCell ref="E49:E52"/>
    <mergeCell ref="F49:F52"/>
    <mergeCell ref="G49:G52"/>
    <mergeCell ref="H49:H52"/>
    <mergeCell ref="I49:I52"/>
    <mergeCell ref="X45:X48"/>
    <mergeCell ref="Y45:Y48"/>
    <mergeCell ref="Z45:Z48"/>
    <mergeCell ref="AA45:AA48"/>
    <mergeCell ref="AB45:AB48"/>
    <mergeCell ref="AC45:AC48"/>
    <mergeCell ref="R45:R48"/>
    <mergeCell ref="S45:S48"/>
    <mergeCell ref="T45:T48"/>
    <mergeCell ref="U45:U48"/>
    <mergeCell ref="V45:V48"/>
    <mergeCell ref="W45:W48"/>
    <mergeCell ref="L45:L48"/>
    <mergeCell ref="M45:M48"/>
    <mergeCell ref="N45:N48"/>
    <mergeCell ref="O45:O48"/>
    <mergeCell ref="P45:P48"/>
    <mergeCell ref="Q45:Q48"/>
    <mergeCell ref="AF41:AF44"/>
    <mergeCell ref="C45:C48"/>
    <mergeCell ref="D45:D48"/>
    <mergeCell ref="E45:E48"/>
    <mergeCell ref="F45:F48"/>
    <mergeCell ref="G45:G48"/>
    <mergeCell ref="H45:H48"/>
    <mergeCell ref="I45:I48"/>
    <mergeCell ref="J45:J48"/>
    <mergeCell ref="K45:K48"/>
    <mergeCell ref="Z41:Z44"/>
    <mergeCell ref="AA41:AA44"/>
    <mergeCell ref="AB41:AB44"/>
    <mergeCell ref="AC41:AC44"/>
    <mergeCell ref="AD41:AD44"/>
    <mergeCell ref="AE41:AE44"/>
    <mergeCell ref="T41:T44"/>
    <mergeCell ref="U41:U44"/>
    <mergeCell ref="V41:V44"/>
    <mergeCell ref="W41:W44"/>
    <mergeCell ref="X41:X44"/>
    <mergeCell ref="Y41:Y44"/>
    <mergeCell ref="N41:N44"/>
    <mergeCell ref="O41:O44"/>
    <mergeCell ref="P41:P44"/>
    <mergeCell ref="Q41:Q44"/>
    <mergeCell ref="R41:R44"/>
    <mergeCell ref="S41:S44"/>
    <mergeCell ref="H41:H44"/>
    <mergeCell ref="I41:I44"/>
    <mergeCell ref="J41:J44"/>
    <mergeCell ref="K41:K44"/>
    <mergeCell ref="L41:L44"/>
    <mergeCell ref="M41:M44"/>
    <mergeCell ref="AB37:AB40"/>
    <mergeCell ref="AC37:AC40"/>
    <mergeCell ref="AD37:AD40"/>
    <mergeCell ref="AE37:AE40"/>
    <mergeCell ref="AF37:AF40"/>
    <mergeCell ref="C41:C44"/>
    <mergeCell ref="D41:D44"/>
    <mergeCell ref="E41:E44"/>
    <mergeCell ref="F41:F44"/>
    <mergeCell ref="G41:G44"/>
    <mergeCell ref="V37:V40"/>
    <mergeCell ref="W37:W40"/>
    <mergeCell ref="X37:X40"/>
    <mergeCell ref="Y37:Y40"/>
    <mergeCell ref="Z37:Z40"/>
    <mergeCell ref="AA37:AA40"/>
    <mergeCell ref="P37:P40"/>
    <mergeCell ref="Q37:Q40"/>
    <mergeCell ref="R37:R40"/>
    <mergeCell ref="S37:S40"/>
    <mergeCell ref="T37:T40"/>
    <mergeCell ref="U37:U40"/>
    <mergeCell ref="J37:J40"/>
    <mergeCell ref="K37:K40"/>
    <mergeCell ref="L37:L40"/>
    <mergeCell ref="M37:M40"/>
    <mergeCell ref="N37:N40"/>
    <mergeCell ref="O37:O40"/>
    <mergeCell ref="AD33:AD36"/>
    <mergeCell ref="AE33:AE36"/>
    <mergeCell ref="AF33:AF36"/>
    <mergeCell ref="C37:C40"/>
    <mergeCell ref="D37:D40"/>
    <mergeCell ref="E37:E40"/>
    <mergeCell ref="F37:F40"/>
    <mergeCell ref="G37:G40"/>
    <mergeCell ref="H37:H40"/>
    <mergeCell ref="I37:I40"/>
    <mergeCell ref="X33:X36"/>
    <mergeCell ref="Y33:Y36"/>
    <mergeCell ref="Z33:Z36"/>
    <mergeCell ref="AA33:AA36"/>
    <mergeCell ref="AB33:AB36"/>
    <mergeCell ref="AC33:AC36"/>
    <mergeCell ref="R33:R36"/>
    <mergeCell ref="S33:S36"/>
    <mergeCell ref="T33:T36"/>
    <mergeCell ref="U33:U36"/>
    <mergeCell ref="V33:V36"/>
    <mergeCell ref="W33:W36"/>
    <mergeCell ref="L33:L36"/>
    <mergeCell ref="M33:M36"/>
    <mergeCell ref="N33:N36"/>
    <mergeCell ref="O33:O36"/>
    <mergeCell ref="P33:P36"/>
    <mergeCell ref="Q33:Q36"/>
    <mergeCell ref="AF29:AF32"/>
    <mergeCell ref="Z29:Z32"/>
    <mergeCell ref="AA29:AA32"/>
    <mergeCell ref="AB29:AB32"/>
    <mergeCell ref="AC29:AC32"/>
    <mergeCell ref="AD29:AD32"/>
    <mergeCell ref="AE29:AE32"/>
    <mergeCell ref="T29:T32"/>
    <mergeCell ref="U29:U32"/>
    <mergeCell ref="V29:V32"/>
    <mergeCell ref="W29:W32"/>
    <mergeCell ref="X29:X32"/>
    <mergeCell ref="Y29:Y32"/>
    <mergeCell ref="N29:N32"/>
    <mergeCell ref="O29:O32"/>
    <mergeCell ref="P29:P32"/>
    <mergeCell ref="C33:C36"/>
    <mergeCell ref="D33:D36"/>
    <mergeCell ref="E33:E36"/>
    <mergeCell ref="F33:F36"/>
    <mergeCell ref="G33:G36"/>
    <mergeCell ref="H33:H36"/>
    <mergeCell ref="I33:I36"/>
    <mergeCell ref="J33:J36"/>
    <mergeCell ref="K33:K36"/>
    <mergeCell ref="Q29:Q32"/>
    <mergeCell ref="R29:R32"/>
    <mergeCell ref="S29:S32"/>
    <mergeCell ref="H29:H32"/>
    <mergeCell ref="I29:I32"/>
    <mergeCell ref="J29:J32"/>
    <mergeCell ref="K29:K32"/>
    <mergeCell ref="L29:L32"/>
    <mergeCell ref="M29:M32"/>
    <mergeCell ref="AB25:AB28"/>
    <mergeCell ref="AC25:AC28"/>
    <mergeCell ref="AD25:AD28"/>
    <mergeCell ref="AE25:AE28"/>
    <mergeCell ref="AF25:AF28"/>
    <mergeCell ref="C29:C32"/>
    <mergeCell ref="D29:D32"/>
    <mergeCell ref="E29:E32"/>
    <mergeCell ref="F29:F32"/>
    <mergeCell ref="G29:G32"/>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L25:L28"/>
    <mergeCell ref="M25:M28"/>
    <mergeCell ref="N25:N28"/>
    <mergeCell ref="O25:O28"/>
    <mergeCell ref="AD21:AD24"/>
    <mergeCell ref="AE21:AE24"/>
    <mergeCell ref="AF21:AF24"/>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F17:AF20"/>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C21:C24"/>
    <mergeCell ref="D21:D24"/>
    <mergeCell ref="E21:E24"/>
    <mergeCell ref="F21:F24"/>
    <mergeCell ref="G21:G24"/>
    <mergeCell ref="H21:H24"/>
    <mergeCell ref="I21:I24"/>
    <mergeCell ref="J21:J24"/>
    <mergeCell ref="K21:K24"/>
    <mergeCell ref="Q17:Q20"/>
    <mergeCell ref="R17:R20"/>
    <mergeCell ref="S17:S20"/>
    <mergeCell ref="H17:H20"/>
    <mergeCell ref="I17:I20"/>
    <mergeCell ref="J17:J20"/>
    <mergeCell ref="K17:K20"/>
    <mergeCell ref="L17:L20"/>
    <mergeCell ref="M17:M20"/>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L13:L16"/>
    <mergeCell ref="M13:M16"/>
    <mergeCell ref="N13:N16"/>
    <mergeCell ref="O13:O16"/>
    <mergeCell ref="AD9:AD12"/>
    <mergeCell ref="AE9:AE12"/>
    <mergeCell ref="AF9:AF12"/>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N9:N12"/>
    <mergeCell ref="O9:O12"/>
    <mergeCell ref="P9:P12"/>
    <mergeCell ref="Q9:Q12"/>
    <mergeCell ref="BU4:BU5"/>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F4:AF5"/>
    <mergeCell ref="C9:C12"/>
    <mergeCell ref="D9:D12"/>
    <mergeCell ref="E9:E12"/>
    <mergeCell ref="F9:F12"/>
    <mergeCell ref="G9:G12"/>
    <mergeCell ref="H9:H12"/>
    <mergeCell ref="I9:I12"/>
    <mergeCell ref="J9:J12"/>
    <mergeCell ref="K9:K12"/>
    <mergeCell ref="P3:P5"/>
    <mergeCell ref="AV4:AV5"/>
    <mergeCell ref="AW4:AW5"/>
    <mergeCell ref="AX4:AX5"/>
    <mergeCell ref="AY4:AY5"/>
    <mergeCell ref="T3:X3"/>
    <mergeCell ref="Y3:AF3"/>
    <mergeCell ref="AG3:AG5"/>
    <mergeCell ref="AH3:AH5"/>
    <mergeCell ref="AP4:AP5"/>
    <mergeCell ref="AQ4:AQ5"/>
    <mergeCell ref="AR4:AU4"/>
    <mergeCell ref="T4:T5"/>
    <mergeCell ref="U4:U5"/>
    <mergeCell ref="V4:V5"/>
    <mergeCell ref="AI3:AI5"/>
    <mergeCell ref="AJ3:AJ5"/>
    <mergeCell ref="W4:W5"/>
    <mergeCell ref="X4:X5"/>
    <mergeCell ref="Y4:Y5"/>
    <mergeCell ref="Z4:Z5"/>
    <mergeCell ref="B3:D3"/>
    <mergeCell ref="E3:E5"/>
    <mergeCell ref="F3:I3"/>
    <mergeCell ref="J3:K3"/>
    <mergeCell ref="L3:M3"/>
    <mergeCell ref="N3:O3"/>
    <mergeCell ref="N4:N5"/>
    <mergeCell ref="O4:O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s>
  <conditionalFormatting sqref="S9 S13 S17 S21 S25 S29 S33 S37 S41 S45 S49">
    <cfRule type="expression" dxfId="280" priority="7">
      <formula>T9=U9+V9+W9+X9</formula>
    </cfRule>
    <cfRule type="expression" dxfId="279" priority="8">
      <formula>T9&lt;&gt;U9+V9+W9+X9</formula>
    </cfRule>
  </conditionalFormatting>
  <conditionalFormatting sqref="Y9">
    <cfRule type="expression" dxfId="278" priority="2">
      <formula>Y9&lt;&gt;Z9</formula>
    </cfRule>
  </conditionalFormatting>
  <conditionalFormatting sqref="Y13 Y17 Y21 Y25 Y29 Y33 Y37 Y41 Y45 Y49">
    <cfRule type="expression" dxfId="277" priority="1">
      <formula>Y13&lt;&gt;Z13</formula>
    </cfRule>
  </conditionalFormatting>
  <conditionalFormatting sqref="Z7:AO7">
    <cfRule type="expression" dxfId="276" priority="10">
      <formula>Z$5=#REF!</formula>
    </cfRule>
  </conditionalFormatting>
  <conditionalFormatting sqref="AQ7:AW7">
    <cfRule type="expression" dxfId="275" priority="9">
      <formula>AQ$5=#REF!</formula>
    </cfRule>
  </conditionalFormatting>
  <conditionalFormatting sqref="AY7:BE7">
    <cfRule type="expression" dxfId="274" priority="5">
      <formula>AY$5=#REF!</formula>
    </cfRule>
  </conditionalFormatting>
  <conditionalFormatting sqref="BG7:BM7">
    <cfRule type="expression" dxfId="273" priority="4">
      <formula>BG$5=#REF!</formula>
    </cfRule>
  </conditionalFormatting>
  <conditionalFormatting sqref="BO7:BU7">
    <cfRule type="expression" dxfId="272" priority="3">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colBreaks count="4" manualBreakCount="4">
    <brk id="13" max="51" man="1"/>
    <brk id="17" max="51" man="1"/>
    <brk id="41" max="51" man="1"/>
    <brk id="57" max="51"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sheetPr>
  <dimension ref="A1:BU596"/>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5" customWidth="1"/>
    <col min="3" max="3" width="8.7109375" style="156" customWidth="1"/>
    <col min="4" max="4" width="52.7109375" style="20" customWidth="1"/>
    <col min="5" max="5" width="8.7109375" style="128" customWidth="1"/>
    <col min="6" max="6" width="12.7109375" style="20" customWidth="1"/>
    <col min="7" max="7" width="18.7109375" style="193" customWidth="1"/>
    <col min="8" max="9" width="10.7109375" style="7" customWidth="1"/>
    <col min="10" max="10" width="10.7109375" style="21" customWidth="1"/>
    <col min="11" max="11" width="20.7109375" style="264" customWidth="1"/>
    <col min="12" max="12" width="10.7109375" style="20" customWidth="1"/>
    <col min="13" max="13" width="40.7109375" style="20" customWidth="1"/>
    <col min="14" max="14" width="20.7109375" style="20" customWidth="1"/>
    <col min="15" max="15" width="140.7109375" style="230" customWidth="1"/>
    <col min="16" max="16" width="36.7109375" style="20" customWidth="1"/>
    <col min="17" max="17" width="14.7109375" style="20" customWidth="1"/>
    <col min="18" max="18" width="14.5703125" style="20" customWidth="1"/>
    <col min="19" max="19" width="1.7109375" style="20" customWidth="1"/>
    <col min="20" max="20" width="15" style="7" customWidth="1"/>
    <col min="21" max="24" width="15" style="6" customWidth="1"/>
    <col min="25" max="25" width="15.140625" style="658" customWidth="1"/>
    <col min="26" max="26" width="15.140625" style="2" customWidth="1"/>
    <col min="27" max="30" width="15.140625" style="115" customWidth="1"/>
    <col min="31" max="32" width="15.140625" style="2" customWidth="1"/>
    <col min="33" max="33" width="64.7109375" style="2" customWidth="1"/>
    <col min="34" max="36" width="14.7109375" style="2" customWidth="1"/>
    <col min="37" max="37" width="50.7109375" style="2" customWidth="1"/>
    <col min="38" max="41" width="13.28515625" style="2" customWidth="1"/>
    <col min="42" max="42" width="13.28515625" style="3" customWidth="1"/>
    <col min="43" max="43" width="13.28515625" style="656" customWidth="1"/>
    <col min="44"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2" width="13.28515625" style="4" customWidth="1"/>
    <col min="63" max="65" width="13.28515625" style="1" customWidth="1"/>
    <col min="66" max="66" width="13.28515625" style="3" customWidth="1"/>
    <col min="67" max="70" width="13.28515625" style="4" customWidth="1"/>
    <col min="71" max="73" width="13.28515625" style="1" customWidth="1"/>
    <col min="74" max="109" width="12.7109375" style="1" customWidth="1"/>
    <col min="110" max="16384" width="11.42578125" style="1"/>
  </cols>
  <sheetData>
    <row r="1" spans="1:73" s="184" customFormat="1" ht="30" customHeight="1" x14ac:dyDescent="0.25">
      <c r="A1" s="661"/>
      <c r="B1" s="183"/>
      <c r="D1" s="186" t="s">
        <v>2879</v>
      </c>
      <c r="E1" s="185" t="s">
        <v>2880</v>
      </c>
      <c r="F1" s="183" t="s">
        <v>2881</v>
      </c>
      <c r="G1" s="209"/>
      <c r="H1" s="185"/>
      <c r="I1" s="185"/>
      <c r="J1" s="185"/>
      <c r="K1" s="185"/>
      <c r="L1" s="185"/>
      <c r="M1" s="660" t="s">
        <v>2882</v>
      </c>
      <c r="O1" s="222" t="s">
        <v>2995</v>
      </c>
      <c r="Q1" s="660" t="s">
        <v>2882</v>
      </c>
      <c r="R1" s="183"/>
      <c r="S1" s="183"/>
      <c r="T1" s="183" t="s">
        <v>2886</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148"/>
      <c r="B2" s="106"/>
      <c r="F2" s="106" t="s">
        <v>3784</v>
      </c>
      <c r="G2" s="210"/>
      <c r="H2" s="216"/>
      <c r="I2" s="216"/>
      <c r="J2" s="216"/>
      <c r="K2" s="317"/>
      <c r="O2" s="224" t="str">
        <f>+F2</f>
        <v>SECRETARÍA DE SEGURIDAD CIUDADANA</v>
      </c>
      <c r="Q2" s="106"/>
      <c r="R2" s="181"/>
      <c r="S2" s="181"/>
      <c r="T2" s="181"/>
      <c r="U2" s="181"/>
      <c r="V2" s="181"/>
      <c r="X2" s="106" t="str">
        <f>+F2</f>
        <v>SECRETARÍA DE SEGURIDAD CIUDADANA</v>
      </c>
      <c r="Y2" s="657"/>
      <c r="Z2" s="181"/>
      <c r="AA2" s="265"/>
      <c r="AB2" s="265"/>
      <c r="AC2" s="266"/>
      <c r="AD2" s="266"/>
      <c r="AE2" s="106"/>
      <c r="AF2" s="106"/>
      <c r="AG2" s="106"/>
      <c r="AH2" s="106" t="str">
        <f>+F2</f>
        <v>SECRETARÍA DE SEGURIDAD CIUDADANA</v>
      </c>
      <c r="AI2" s="106"/>
      <c r="AJ2" s="106"/>
      <c r="AK2" s="106"/>
      <c r="AL2" s="106"/>
      <c r="AM2" s="106"/>
      <c r="AN2" s="106"/>
      <c r="AO2" s="106"/>
      <c r="AP2" s="181"/>
      <c r="AQ2" s="654"/>
      <c r="AR2" s="181"/>
      <c r="AT2" s="181"/>
      <c r="AU2" s="106" t="str">
        <f>+X2</f>
        <v>SECRETARÍA DE SEGURIDAD CIUDADANA</v>
      </c>
      <c r="AV2" s="181"/>
      <c r="AW2" s="181"/>
      <c r="AX2" s="181"/>
      <c r="AY2" s="181"/>
      <c r="AZ2" s="181"/>
      <c r="BA2" s="181"/>
      <c r="BC2" s="106"/>
      <c r="BD2" s="106"/>
      <c r="BE2" s="106"/>
      <c r="BF2" s="181"/>
      <c r="BG2" s="181"/>
      <c r="BH2" s="181"/>
      <c r="BI2" s="106"/>
      <c r="BJ2" s="181"/>
      <c r="BK2" s="106" t="str">
        <f>+AU2</f>
        <v>SECRETARÍA DE SEGURIDAD CIUDADANA</v>
      </c>
      <c r="BL2" s="181"/>
      <c r="BM2" s="181"/>
      <c r="BN2" s="181"/>
      <c r="BO2" s="181"/>
      <c r="BP2" s="181"/>
      <c r="BQ2" s="181"/>
      <c r="BS2" s="106"/>
      <c r="BT2" s="106"/>
      <c r="BU2" s="106"/>
    </row>
    <row r="3" spans="1:73" ht="30" customHeight="1" thickBot="1" x14ac:dyDescent="0.3">
      <c r="A3" s="105" t="s">
        <v>2888</v>
      </c>
      <c r="B3" s="1113" t="s">
        <v>2889</v>
      </c>
      <c r="C3" s="1114"/>
      <c r="D3" s="1115"/>
      <c r="E3" s="1116" t="s">
        <v>268</v>
      </c>
      <c r="F3" s="1119" t="s">
        <v>2890</v>
      </c>
      <c r="G3" s="1120"/>
      <c r="H3" s="1120"/>
      <c r="I3" s="1121"/>
      <c r="J3" s="1119" t="s">
        <v>2890</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07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ht="30" customHeight="1" x14ac:dyDescent="0.25">
      <c r="A5" s="150"/>
      <c r="B5" s="104"/>
      <c r="C5" s="921" t="s">
        <v>2934</v>
      </c>
      <c r="D5" s="321" t="s">
        <v>267</v>
      </c>
      <c r="E5" s="1118"/>
      <c r="F5" s="1075"/>
      <c r="G5" s="1127"/>
      <c r="H5" s="1073"/>
      <c r="I5" s="1073"/>
      <c r="J5" s="1075"/>
      <c r="K5" s="1075"/>
      <c r="L5" s="1075"/>
      <c r="M5" s="1075"/>
      <c r="N5" s="1077"/>
      <c r="O5" s="1138"/>
      <c r="P5" s="1149"/>
      <c r="Q5" s="1146"/>
      <c r="R5" s="1143"/>
      <c r="S5" s="110"/>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15"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14.2</v>
      </c>
      <c r="U6" s="302">
        <v>14.2</v>
      </c>
      <c r="V6" s="302">
        <v>14.2</v>
      </c>
      <c r="W6" s="302">
        <v>14.2</v>
      </c>
      <c r="X6" s="302">
        <v>14.2</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ht="40.15" customHeight="1" thickBot="1" x14ac:dyDescent="0.3">
      <c r="A7" s="679" t="s">
        <v>3785</v>
      </c>
      <c r="B7" s="8" t="s">
        <v>200</v>
      </c>
      <c r="C7" s="155"/>
      <c r="D7" s="46"/>
      <c r="E7" s="46"/>
      <c r="F7" s="46"/>
      <c r="G7" s="192"/>
      <c r="H7" s="121"/>
      <c r="I7" s="121"/>
      <c r="J7" s="108"/>
      <c r="K7" s="259"/>
      <c r="L7" s="46"/>
      <c r="M7" s="46"/>
      <c r="N7" s="46"/>
      <c r="O7" s="227"/>
      <c r="P7" s="122"/>
      <c r="Q7" s="122"/>
      <c r="R7" s="122"/>
      <c r="S7" s="19"/>
      <c r="T7" s="680"/>
      <c r="U7" s="945"/>
      <c r="V7" s="945"/>
      <c r="W7" s="945"/>
      <c r="X7" s="945"/>
      <c r="Y7" s="949">
        <f t="shared" ref="Y7:AC7" si="0">+Y8+Y65+Y118+Y139+Y160+Y181</f>
        <v>0</v>
      </c>
      <c r="Z7" s="949">
        <f t="shared" si="0"/>
        <v>0</v>
      </c>
      <c r="AA7" s="949">
        <f t="shared" si="0"/>
        <v>0</v>
      </c>
      <c r="AB7" s="949">
        <f t="shared" si="0"/>
        <v>0</v>
      </c>
      <c r="AC7" s="949">
        <f t="shared" si="0"/>
        <v>0</v>
      </c>
      <c r="AD7" s="949">
        <f t="shared" ref="AD7:AF7" si="1">+AD8+AD65+AD118+AD139+AD160+AD181</f>
        <v>0</v>
      </c>
      <c r="AE7" s="950">
        <f t="shared" si="1"/>
        <v>0</v>
      </c>
      <c r="AF7" s="950">
        <f t="shared" si="1"/>
        <v>0</v>
      </c>
      <c r="AG7" s="194"/>
      <c r="AH7" s="655"/>
      <c r="AI7" s="655"/>
      <c r="AJ7" s="655"/>
      <c r="AK7" s="194"/>
      <c r="AL7" s="194"/>
      <c r="AM7" s="194"/>
      <c r="AN7" s="194"/>
      <c r="AO7" s="194"/>
      <c r="AP7" s="17"/>
      <c r="AQ7" s="951">
        <f t="shared" ref="AQ7:AW7" si="2">+AQ8+AQ65+AQ118+AQ139+AQ160+AQ181</f>
        <v>0</v>
      </c>
      <c r="AR7" s="951">
        <f t="shared" si="2"/>
        <v>0</v>
      </c>
      <c r="AS7" s="951">
        <f t="shared" si="2"/>
        <v>0</v>
      </c>
      <c r="AT7" s="951">
        <f t="shared" si="2"/>
        <v>0</v>
      </c>
      <c r="AU7" s="951">
        <f t="shared" si="2"/>
        <v>0</v>
      </c>
      <c r="AV7" s="951">
        <f t="shared" si="2"/>
        <v>0</v>
      </c>
      <c r="AW7" s="951">
        <f t="shared" si="2"/>
        <v>0</v>
      </c>
      <c r="AX7" s="17"/>
      <c r="AY7" s="951">
        <f t="shared" ref="AY7:BE7" si="3">+AY8+AY65+AY118+AY139+AY160+AY181</f>
        <v>0</v>
      </c>
      <c r="AZ7" s="951">
        <f t="shared" si="3"/>
        <v>0</v>
      </c>
      <c r="BA7" s="951">
        <f t="shared" si="3"/>
        <v>0</v>
      </c>
      <c r="BB7" s="951">
        <f t="shared" si="3"/>
        <v>0</v>
      </c>
      <c r="BC7" s="951">
        <f t="shared" si="3"/>
        <v>0</v>
      </c>
      <c r="BD7" s="951">
        <f t="shared" si="3"/>
        <v>0</v>
      </c>
      <c r="BE7" s="951">
        <f t="shared" si="3"/>
        <v>0</v>
      </c>
      <c r="BF7" s="17"/>
      <c r="BG7" s="951">
        <f t="shared" ref="BG7:BM7" si="4">+BG8+BG65+BG118+BG139+BG160+BG181</f>
        <v>0</v>
      </c>
      <c r="BH7" s="951">
        <f t="shared" si="4"/>
        <v>0</v>
      </c>
      <c r="BI7" s="951">
        <f t="shared" si="4"/>
        <v>0</v>
      </c>
      <c r="BJ7" s="951">
        <f t="shared" si="4"/>
        <v>0</v>
      </c>
      <c r="BK7" s="951">
        <f t="shared" si="4"/>
        <v>0</v>
      </c>
      <c r="BL7" s="951">
        <f t="shared" si="4"/>
        <v>0</v>
      </c>
      <c r="BM7" s="951">
        <f t="shared" si="4"/>
        <v>0</v>
      </c>
      <c r="BN7" s="17"/>
      <c r="BO7" s="951">
        <f t="shared" ref="BO7:BU7" si="5">+BO8+BO65+BO118+BO139+BO160+BO181</f>
        <v>0</v>
      </c>
      <c r="BP7" s="951">
        <f t="shared" ref="BP7:BQ7" si="6">+BP8+BP65+BP118+BP139+BP160+BP181</f>
        <v>0</v>
      </c>
      <c r="BQ7" s="951">
        <f t="shared" si="6"/>
        <v>0</v>
      </c>
      <c r="BR7" s="951">
        <f t="shared" si="5"/>
        <v>0</v>
      </c>
      <c r="BS7" s="951">
        <f t="shared" si="5"/>
        <v>0</v>
      </c>
      <c r="BT7" s="951">
        <f t="shared" si="5"/>
        <v>0</v>
      </c>
      <c r="BU7" s="951">
        <f t="shared" si="5"/>
        <v>0</v>
      </c>
    </row>
    <row r="8" spans="1:73" ht="39.950000000000003" customHeight="1" thickTop="1" thickBot="1" x14ac:dyDescent="0.3">
      <c r="A8" s="151"/>
      <c r="B8" s="924" t="s">
        <v>2139</v>
      </c>
      <c r="C8" s="238" t="s">
        <v>2140</v>
      </c>
      <c r="D8" s="692"/>
      <c r="E8" s="692"/>
      <c r="F8" s="692"/>
      <c r="G8" s="693"/>
      <c r="H8" s="665"/>
      <c r="I8" s="665"/>
      <c r="J8" s="694"/>
      <c r="K8" s="694"/>
      <c r="L8" s="692"/>
      <c r="M8" s="310"/>
      <c r="N8" s="695"/>
      <c r="O8" s="666"/>
      <c r="P8" s="666"/>
      <c r="Q8" s="666"/>
      <c r="R8" s="666"/>
      <c r="S8" s="698"/>
      <c r="T8" s="699"/>
      <c r="U8" s="668"/>
      <c r="V8" s="668"/>
      <c r="W8" s="668"/>
      <c r="X8" s="668"/>
      <c r="Y8" s="248"/>
      <c r="Z8" s="700">
        <f t="shared" ref="Z8:AF65" si="7">+AQ8+AY8+BG8+BO8</f>
        <v>0</v>
      </c>
      <c r="AA8" s="700">
        <f t="shared" si="7"/>
        <v>0</v>
      </c>
      <c r="AB8" s="700">
        <f t="shared" si="7"/>
        <v>0</v>
      </c>
      <c r="AC8" s="700">
        <f t="shared" si="7"/>
        <v>0</v>
      </c>
      <c r="AD8" s="700">
        <f t="shared" si="7"/>
        <v>0</v>
      </c>
      <c r="AE8" s="700">
        <f t="shared" si="7"/>
        <v>0</v>
      </c>
      <c r="AF8" s="700">
        <f t="shared" si="7"/>
        <v>0</v>
      </c>
      <c r="AG8" s="246"/>
      <c r="AH8" s="246"/>
      <c r="AI8" s="246"/>
      <c r="AJ8" s="246"/>
      <c r="AK8" s="246"/>
      <c r="AL8" s="246"/>
      <c r="AM8" s="246"/>
      <c r="AN8" s="246"/>
      <c r="AO8" s="246"/>
      <c r="AP8" s="669"/>
      <c r="AQ8" s="670">
        <f t="shared" ref="AQ8" si="8">SUM(AQ9:AQ64)</f>
        <v>0</v>
      </c>
      <c r="AR8" s="670">
        <f>SUM(AR9:AR64)</f>
        <v>0</v>
      </c>
      <c r="AS8" s="670">
        <f t="shared" ref="AS8:AW8" si="9">SUM(AS9:AS64)</f>
        <v>0</v>
      </c>
      <c r="AT8" s="670">
        <f t="shared" si="9"/>
        <v>0</v>
      </c>
      <c r="AU8" s="670">
        <f t="shared" si="9"/>
        <v>0</v>
      </c>
      <c r="AV8" s="670">
        <f t="shared" si="9"/>
        <v>0</v>
      </c>
      <c r="AW8" s="670">
        <f t="shared" si="9"/>
        <v>0</v>
      </c>
      <c r="AX8" s="669"/>
      <c r="AY8" s="670">
        <f t="shared" ref="AY8" si="10">SUM(AY9:AY64)</f>
        <v>0</v>
      </c>
      <c r="AZ8" s="670">
        <f>SUM(AZ9:AZ64)</f>
        <v>0</v>
      </c>
      <c r="BA8" s="670">
        <f t="shared" ref="BA8:BE8" si="11">SUM(BA9:BA64)</f>
        <v>0</v>
      </c>
      <c r="BB8" s="670">
        <f t="shared" si="11"/>
        <v>0</v>
      </c>
      <c r="BC8" s="670">
        <f t="shared" si="11"/>
        <v>0</v>
      </c>
      <c r="BD8" s="670">
        <f t="shared" si="11"/>
        <v>0</v>
      </c>
      <c r="BE8" s="670">
        <f t="shared" si="11"/>
        <v>0</v>
      </c>
      <c r="BF8" s="669"/>
      <c r="BG8" s="670">
        <f t="shared" ref="BG8" si="12">SUM(BG9:BG64)</f>
        <v>0</v>
      </c>
      <c r="BH8" s="670">
        <f>SUM(BH9:BH64)</f>
        <v>0</v>
      </c>
      <c r="BI8" s="670">
        <f t="shared" ref="BI8:BM8" si="13">SUM(BI9:BI64)</f>
        <v>0</v>
      </c>
      <c r="BJ8" s="670">
        <f t="shared" si="13"/>
        <v>0</v>
      </c>
      <c r="BK8" s="670">
        <f t="shared" si="13"/>
        <v>0</v>
      </c>
      <c r="BL8" s="670">
        <f t="shared" si="13"/>
        <v>0</v>
      </c>
      <c r="BM8" s="670">
        <f t="shared" si="13"/>
        <v>0</v>
      </c>
      <c r="BN8" s="669"/>
      <c r="BO8" s="670">
        <f t="shared" ref="BO8:BQ8" si="14">SUM(BO9:BO64)</f>
        <v>0</v>
      </c>
      <c r="BP8" s="670">
        <f t="shared" si="14"/>
        <v>0</v>
      </c>
      <c r="BQ8" s="670">
        <f t="shared" si="14"/>
        <v>0</v>
      </c>
      <c r="BR8" s="670">
        <f t="shared" ref="BR8:BU8" si="15">SUM(BR9:BR64)</f>
        <v>0</v>
      </c>
      <c r="BS8" s="670">
        <f t="shared" si="15"/>
        <v>0</v>
      </c>
      <c r="BT8" s="670">
        <f t="shared" si="15"/>
        <v>0</v>
      </c>
      <c r="BU8" s="670">
        <f t="shared" si="15"/>
        <v>0</v>
      </c>
    </row>
    <row r="9" spans="1:73" ht="39.950000000000003" customHeight="1" thickTop="1" x14ac:dyDescent="0.25">
      <c r="A9" s="151"/>
      <c r="B9" s="24"/>
      <c r="C9" s="1058" t="s">
        <v>2141</v>
      </c>
      <c r="D9" s="1049" t="s">
        <v>2142</v>
      </c>
      <c r="E9" s="1061">
        <v>687</v>
      </c>
      <c r="F9" s="1064">
        <v>450104500</v>
      </c>
      <c r="G9" s="1049" t="s">
        <v>2143</v>
      </c>
      <c r="H9" s="1043" t="s">
        <v>3011</v>
      </c>
      <c r="I9" s="1043" t="s">
        <v>2982</v>
      </c>
      <c r="J9" s="1043">
        <v>45</v>
      </c>
      <c r="K9" s="1049" t="s">
        <v>3625</v>
      </c>
      <c r="L9" s="1043">
        <v>4501</v>
      </c>
      <c r="M9" s="1049" t="s">
        <v>3786</v>
      </c>
      <c r="N9" s="1626">
        <v>2024004540020</v>
      </c>
      <c r="O9" s="1049" t="s">
        <v>3787</v>
      </c>
      <c r="P9" s="1052" t="s">
        <v>2143</v>
      </c>
      <c r="Q9" s="1055">
        <v>4</v>
      </c>
      <c r="R9" s="1040" t="s">
        <v>2871</v>
      </c>
      <c r="S9" s="1040"/>
      <c r="T9" s="1022"/>
      <c r="U9" s="1007"/>
      <c r="V9" s="1007"/>
      <c r="W9" s="1007"/>
      <c r="X9" s="1007"/>
      <c r="Y9" s="1007"/>
      <c r="Z9" s="1004">
        <f t="shared" si="7"/>
        <v>0</v>
      </c>
      <c r="AA9" s="1004">
        <f t="shared" ref="AA9:AF9" si="16">SUM(AR9:AR12,AZ9:AZ12,BH9:BH12,BP9:BP12)</f>
        <v>0</v>
      </c>
      <c r="AB9" s="1004">
        <f t="shared" si="16"/>
        <v>0</v>
      </c>
      <c r="AC9" s="1004">
        <f t="shared" si="16"/>
        <v>0</v>
      </c>
      <c r="AD9" s="1004">
        <f t="shared" si="16"/>
        <v>0</v>
      </c>
      <c r="AE9" s="1004">
        <f t="shared" si="16"/>
        <v>0</v>
      </c>
      <c r="AF9" s="1004">
        <f t="shared" si="16"/>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ht="39.950000000000003" customHeight="1" x14ac:dyDescent="0.25">
      <c r="A10" s="151"/>
      <c r="B10" s="24"/>
      <c r="C10" s="1059"/>
      <c r="D10" s="1050"/>
      <c r="E10" s="1062"/>
      <c r="F10" s="1065"/>
      <c r="G10" s="1050"/>
      <c r="H10" s="1044"/>
      <c r="I10" s="1044"/>
      <c r="J10" s="1044"/>
      <c r="K10" s="1050"/>
      <c r="L10" s="1044"/>
      <c r="M10" s="1050"/>
      <c r="N10" s="1627"/>
      <c r="O10" s="1050"/>
      <c r="P10" s="1053"/>
      <c r="Q10" s="1056"/>
      <c r="R10" s="1041"/>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39.950000000000003" customHeight="1" x14ac:dyDescent="0.25">
      <c r="A11" s="151"/>
      <c r="B11" s="24"/>
      <c r="C11" s="1059"/>
      <c r="D11" s="1050"/>
      <c r="E11" s="1062"/>
      <c r="F11" s="1065"/>
      <c r="G11" s="1050"/>
      <c r="H11" s="1044"/>
      <c r="I11" s="1044"/>
      <c r="J11" s="1044"/>
      <c r="K11" s="1050"/>
      <c r="L11" s="1044"/>
      <c r="M11" s="1050"/>
      <c r="N11" s="1627"/>
      <c r="O11" s="1050"/>
      <c r="P11" s="1053"/>
      <c r="Q11" s="1056"/>
      <c r="R11" s="1041"/>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39.950000000000003" customHeight="1" thickBot="1" x14ac:dyDescent="0.3">
      <c r="A12" s="151"/>
      <c r="B12" s="24"/>
      <c r="C12" s="1060"/>
      <c r="D12" s="1051"/>
      <c r="E12" s="1063"/>
      <c r="F12" s="1066"/>
      <c r="G12" s="1051"/>
      <c r="H12" s="1045"/>
      <c r="I12" s="1045"/>
      <c r="J12" s="1045"/>
      <c r="K12" s="1051"/>
      <c r="L12" s="1045"/>
      <c r="M12" s="1051"/>
      <c r="N12" s="1628"/>
      <c r="O12" s="1051"/>
      <c r="P12" s="1054"/>
      <c r="Q12" s="1057"/>
      <c r="R12" s="1042"/>
      <c r="S12" s="1042"/>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39.950000000000003" customHeight="1" thickTop="1" x14ac:dyDescent="0.25">
      <c r="A13" s="151"/>
      <c r="B13" s="24"/>
      <c r="C13" s="1058" t="s">
        <v>2144</v>
      </c>
      <c r="D13" s="1049" t="s">
        <v>2145</v>
      </c>
      <c r="E13" s="1061">
        <v>688</v>
      </c>
      <c r="F13" s="1064">
        <v>450104800</v>
      </c>
      <c r="G13" s="1049" t="s">
        <v>2146</v>
      </c>
      <c r="H13" s="1043" t="s">
        <v>3011</v>
      </c>
      <c r="I13" s="1043" t="s">
        <v>2982</v>
      </c>
      <c r="J13" s="1043">
        <v>45</v>
      </c>
      <c r="K13" s="1049" t="s">
        <v>3625</v>
      </c>
      <c r="L13" s="1043">
        <v>4501</v>
      </c>
      <c r="M13" s="1049" t="s">
        <v>3786</v>
      </c>
      <c r="N13" s="1626">
        <v>2024004540020</v>
      </c>
      <c r="O13" s="1049" t="s">
        <v>3787</v>
      </c>
      <c r="P13" s="1052" t="s">
        <v>2146</v>
      </c>
      <c r="Q13" s="1055">
        <v>4</v>
      </c>
      <c r="R13" s="1040" t="s">
        <v>2871</v>
      </c>
      <c r="S13" s="1040"/>
      <c r="T13" s="1022"/>
      <c r="U13" s="1007"/>
      <c r="V13" s="1007"/>
      <c r="W13" s="1007"/>
      <c r="X13" s="1007"/>
      <c r="Y13" s="1007"/>
      <c r="Z13" s="1004">
        <f t="shared" ref="Z13" si="17">+AQ13+AY13+BG13+BO13</f>
        <v>0</v>
      </c>
      <c r="AA13" s="1004">
        <f t="shared" ref="AA13:AF13" si="18">SUM(AR13:AR16,AZ13:AZ16,BH13:BH16,BP13:BP16)</f>
        <v>0</v>
      </c>
      <c r="AB13" s="1004">
        <f t="shared" si="18"/>
        <v>0</v>
      </c>
      <c r="AC13" s="1004">
        <f t="shared" si="18"/>
        <v>0</v>
      </c>
      <c r="AD13" s="1004">
        <f t="shared" si="18"/>
        <v>0</v>
      </c>
      <c r="AE13" s="1004">
        <f t="shared" si="18"/>
        <v>0</v>
      </c>
      <c r="AF13" s="1004">
        <f t="shared" si="18"/>
        <v>0</v>
      </c>
      <c r="AG13" s="714"/>
      <c r="AH13" s="593"/>
      <c r="AI13" s="593"/>
      <c r="AJ13" s="593"/>
      <c r="AK13" s="207"/>
      <c r="AL13" s="208"/>
      <c r="AM13" s="208"/>
      <c r="AN13" s="208"/>
      <c r="AO13" s="208"/>
      <c r="AP13" s="1150">
        <f>+U13</f>
        <v>0</v>
      </c>
      <c r="AQ13" s="1004">
        <f>SUM(AR13:AW16)</f>
        <v>0</v>
      </c>
      <c r="AR13" s="299"/>
      <c r="AS13" s="299"/>
      <c r="AT13" s="299"/>
      <c r="AU13" s="299"/>
      <c r="AV13" s="299"/>
      <c r="AW13" s="299"/>
      <c r="AX13" s="1150">
        <f>+V13</f>
        <v>0</v>
      </c>
      <c r="AY13" s="1004">
        <f>SUM(AZ13:BE16)</f>
        <v>0</v>
      </c>
      <c r="AZ13" s="299"/>
      <c r="BA13" s="299"/>
      <c r="BB13" s="299"/>
      <c r="BC13" s="299"/>
      <c r="BD13" s="299"/>
      <c r="BE13" s="299"/>
      <c r="BF13" s="1150">
        <f>+W13</f>
        <v>0</v>
      </c>
      <c r="BG13" s="1004">
        <f>SUM(BH13:BM16)</f>
        <v>0</v>
      </c>
      <c r="BH13" s="299"/>
      <c r="BI13" s="299"/>
      <c r="BJ13" s="299"/>
      <c r="BK13" s="299"/>
      <c r="BL13" s="299"/>
      <c r="BM13" s="299"/>
      <c r="BN13" s="1150">
        <f>+X13</f>
        <v>0</v>
      </c>
      <c r="BO13" s="1004">
        <f>SUM(BP13:BU16)</f>
        <v>0</v>
      </c>
      <c r="BP13" s="299"/>
      <c r="BQ13" s="299"/>
      <c r="BR13" s="299"/>
      <c r="BS13" s="299"/>
      <c r="BT13" s="299"/>
      <c r="BU13" s="299"/>
    </row>
    <row r="14" spans="1:73" ht="39.950000000000003" customHeight="1" x14ac:dyDescent="0.25">
      <c r="A14" s="151"/>
      <c r="B14" s="24"/>
      <c r="C14" s="1059"/>
      <c r="D14" s="1050"/>
      <c r="E14" s="1062"/>
      <c r="F14" s="1065"/>
      <c r="G14" s="1050"/>
      <c r="H14" s="1044"/>
      <c r="I14" s="1044"/>
      <c r="J14" s="1044"/>
      <c r="K14" s="1050"/>
      <c r="L14" s="1044"/>
      <c r="M14" s="1050"/>
      <c r="N14" s="1627"/>
      <c r="O14" s="1050"/>
      <c r="P14" s="1053"/>
      <c r="Q14" s="1056"/>
      <c r="R14" s="1041"/>
      <c r="S14" s="1041"/>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39.950000000000003" customHeight="1" x14ac:dyDescent="0.25">
      <c r="A15" s="151"/>
      <c r="B15" s="24"/>
      <c r="C15" s="1059"/>
      <c r="D15" s="1050"/>
      <c r="E15" s="1062"/>
      <c r="F15" s="1065"/>
      <c r="G15" s="1050"/>
      <c r="H15" s="1044"/>
      <c r="I15" s="1044"/>
      <c r="J15" s="1044"/>
      <c r="K15" s="1050"/>
      <c r="L15" s="1044"/>
      <c r="M15" s="1050"/>
      <c r="N15" s="1627"/>
      <c r="O15" s="1050"/>
      <c r="P15" s="1053"/>
      <c r="Q15" s="1056"/>
      <c r="R15" s="1041"/>
      <c r="S15" s="1041"/>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39.950000000000003" customHeight="1" thickBot="1" x14ac:dyDescent="0.3">
      <c r="A16" s="151"/>
      <c r="B16" s="24"/>
      <c r="C16" s="1060"/>
      <c r="D16" s="1051"/>
      <c r="E16" s="1063"/>
      <c r="F16" s="1066"/>
      <c r="G16" s="1051"/>
      <c r="H16" s="1045"/>
      <c r="I16" s="1045"/>
      <c r="J16" s="1045"/>
      <c r="K16" s="1051"/>
      <c r="L16" s="1045"/>
      <c r="M16" s="1051"/>
      <c r="N16" s="1628"/>
      <c r="O16" s="1051"/>
      <c r="P16" s="1054"/>
      <c r="Q16" s="1057"/>
      <c r="R16" s="1042"/>
      <c r="S16" s="1042"/>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39.950000000000003" customHeight="1" thickTop="1" thickBot="1" x14ac:dyDescent="0.3">
      <c r="A17" s="151"/>
      <c r="B17" s="24"/>
      <c r="C17" s="1058" t="s">
        <v>2147</v>
      </c>
      <c r="D17" s="1239" t="s">
        <v>2148</v>
      </c>
      <c r="E17" s="1061">
        <v>689</v>
      </c>
      <c r="F17" s="1064" t="s">
        <v>3788</v>
      </c>
      <c r="G17" s="1049" t="s">
        <v>2143</v>
      </c>
      <c r="H17" s="1043" t="s">
        <v>3011</v>
      </c>
      <c r="I17" s="1043" t="s">
        <v>2982</v>
      </c>
      <c r="J17" s="1043">
        <v>45</v>
      </c>
      <c r="K17" s="1049" t="s">
        <v>3625</v>
      </c>
      <c r="L17" s="1043">
        <v>4501</v>
      </c>
      <c r="M17" s="1049" t="s">
        <v>3786</v>
      </c>
      <c r="N17" s="1626">
        <v>2024004540020</v>
      </c>
      <c r="O17" s="1049" t="s">
        <v>3787</v>
      </c>
      <c r="P17" s="1052" t="s">
        <v>2143</v>
      </c>
      <c r="Q17" s="1055">
        <v>4</v>
      </c>
      <c r="R17" s="1040" t="s">
        <v>2871</v>
      </c>
      <c r="S17" s="1040"/>
      <c r="T17" s="1022"/>
      <c r="U17" s="1007"/>
      <c r="V17" s="1007"/>
      <c r="W17" s="1007"/>
      <c r="X17" s="1007"/>
      <c r="Y17" s="1007"/>
      <c r="Z17" s="1004">
        <f t="shared" ref="Z17:Z61" si="19">+AQ17+AY17+BG17+BO17</f>
        <v>0</v>
      </c>
      <c r="AA17" s="1004">
        <f t="shared" ref="AA17:AF29" si="20">SUM(AR17:AR20,AZ17:AZ20,BH17:BH20,BP17:BP20)</f>
        <v>0</v>
      </c>
      <c r="AB17" s="1004">
        <f t="shared" si="20"/>
        <v>0</v>
      </c>
      <c r="AC17" s="1004">
        <f t="shared" si="20"/>
        <v>0</v>
      </c>
      <c r="AD17" s="1004">
        <f t="shared" si="20"/>
        <v>0</v>
      </c>
      <c r="AE17" s="1004">
        <f t="shared" si="20"/>
        <v>0</v>
      </c>
      <c r="AF17" s="1004">
        <f t="shared" si="20"/>
        <v>0</v>
      </c>
      <c r="AG17" s="714"/>
      <c r="AH17" s="593"/>
      <c r="AI17" s="593"/>
      <c r="AJ17" s="593"/>
      <c r="AK17" s="207"/>
      <c r="AL17" s="208"/>
      <c r="AM17" s="208"/>
      <c r="AN17" s="208"/>
      <c r="AO17" s="208"/>
      <c r="AP17" s="1150">
        <f>+U17</f>
        <v>0</v>
      </c>
      <c r="AQ17" s="1004">
        <f>SUM(AR17:AW20)</f>
        <v>0</v>
      </c>
      <c r="AR17" s="299"/>
      <c r="AS17" s="299"/>
      <c r="AT17" s="299"/>
      <c r="AU17" s="299"/>
      <c r="AV17" s="299"/>
      <c r="AW17" s="299"/>
      <c r="AX17" s="1150">
        <f>+V17</f>
        <v>0</v>
      </c>
      <c r="AY17" s="1004">
        <f>SUM(AZ17:BE20)</f>
        <v>0</v>
      </c>
      <c r="AZ17" s="299"/>
      <c r="BA17" s="299"/>
      <c r="BB17" s="299"/>
      <c r="BC17" s="299"/>
      <c r="BD17" s="299"/>
      <c r="BE17" s="299"/>
      <c r="BF17" s="1150">
        <f>+W17</f>
        <v>0</v>
      </c>
      <c r="BG17" s="1004">
        <f>SUM(BH17:BM20)</f>
        <v>0</v>
      </c>
      <c r="BH17" s="299"/>
      <c r="BI17" s="299"/>
      <c r="BJ17" s="299"/>
      <c r="BK17" s="299"/>
      <c r="BL17" s="299"/>
      <c r="BM17" s="299"/>
      <c r="BN17" s="1150">
        <f>+X17</f>
        <v>0</v>
      </c>
      <c r="BO17" s="1004">
        <f>SUM(BP17:BU20)</f>
        <v>0</v>
      </c>
      <c r="BP17" s="299"/>
      <c r="BQ17" s="299"/>
      <c r="BR17" s="299"/>
      <c r="BS17" s="299"/>
      <c r="BT17" s="299"/>
      <c r="BU17" s="299"/>
    </row>
    <row r="18" spans="1:73" ht="39.950000000000003" customHeight="1" thickTop="1" thickBot="1" x14ac:dyDescent="0.3">
      <c r="A18" s="151"/>
      <c r="B18" s="24"/>
      <c r="C18" s="1059"/>
      <c r="D18" s="1239"/>
      <c r="E18" s="1062"/>
      <c r="F18" s="1065"/>
      <c r="G18" s="1050"/>
      <c r="H18" s="1044"/>
      <c r="I18" s="1044"/>
      <c r="J18" s="1044"/>
      <c r="K18" s="1050"/>
      <c r="L18" s="1044"/>
      <c r="M18" s="1050"/>
      <c r="N18" s="1627"/>
      <c r="O18" s="1050"/>
      <c r="P18" s="1053"/>
      <c r="Q18" s="1056"/>
      <c r="R18" s="1041"/>
      <c r="S18" s="1041"/>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row>
    <row r="19" spans="1:73" ht="39.950000000000003" customHeight="1" thickTop="1" thickBot="1" x14ac:dyDescent="0.3">
      <c r="A19" s="151"/>
      <c r="B19" s="24"/>
      <c r="C19" s="1059"/>
      <c r="D19" s="1239"/>
      <c r="E19" s="1062"/>
      <c r="F19" s="1065"/>
      <c r="G19" s="1050"/>
      <c r="H19" s="1044"/>
      <c r="I19" s="1044"/>
      <c r="J19" s="1044"/>
      <c r="K19" s="1050"/>
      <c r="L19" s="1044"/>
      <c r="M19" s="1050"/>
      <c r="N19" s="1627"/>
      <c r="O19" s="1050"/>
      <c r="P19" s="1053"/>
      <c r="Q19" s="1056"/>
      <c r="R19" s="1041"/>
      <c r="S19" s="1041"/>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39.950000000000003" customHeight="1" thickTop="1" thickBot="1" x14ac:dyDescent="0.3">
      <c r="A20" s="151"/>
      <c r="B20" s="24"/>
      <c r="C20" s="1060"/>
      <c r="D20" s="1239"/>
      <c r="E20" s="1063"/>
      <c r="F20" s="1066"/>
      <c r="G20" s="1051"/>
      <c r="H20" s="1045"/>
      <c r="I20" s="1045"/>
      <c r="J20" s="1045"/>
      <c r="K20" s="1051"/>
      <c r="L20" s="1045"/>
      <c r="M20" s="1051"/>
      <c r="N20" s="1628"/>
      <c r="O20" s="1051"/>
      <c r="P20" s="1054"/>
      <c r="Q20" s="1057"/>
      <c r="R20" s="1042"/>
      <c r="S20" s="1042"/>
      <c r="T20" s="1024"/>
      <c r="U20" s="1009"/>
      <c r="V20" s="1009"/>
      <c r="W20" s="1009"/>
      <c r="X20" s="1009"/>
      <c r="Y20" s="1009"/>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row>
    <row r="21" spans="1:73" ht="39.950000000000003" customHeight="1" thickTop="1" thickBot="1" x14ac:dyDescent="0.3">
      <c r="A21" s="151"/>
      <c r="B21" s="24"/>
      <c r="C21" s="1058" t="s">
        <v>2149</v>
      </c>
      <c r="D21" s="1239" t="s">
        <v>2150</v>
      </c>
      <c r="E21" s="1061">
        <v>690</v>
      </c>
      <c r="F21" s="1064" t="s">
        <v>3788</v>
      </c>
      <c r="G21" s="1049" t="s">
        <v>2143</v>
      </c>
      <c r="H21" s="1043" t="s">
        <v>3011</v>
      </c>
      <c r="I21" s="1043" t="s">
        <v>2982</v>
      </c>
      <c r="J21" s="1043">
        <v>45</v>
      </c>
      <c r="K21" s="1049" t="s">
        <v>3625</v>
      </c>
      <c r="L21" s="1043">
        <v>4501</v>
      </c>
      <c r="M21" s="1049" t="s">
        <v>3786</v>
      </c>
      <c r="N21" s="1626">
        <v>2024004540020</v>
      </c>
      <c r="O21" s="1049" t="s">
        <v>3787</v>
      </c>
      <c r="P21" s="1052" t="s">
        <v>2143</v>
      </c>
      <c r="Q21" s="1055">
        <v>4</v>
      </c>
      <c r="R21" s="1040" t="s">
        <v>2871</v>
      </c>
      <c r="S21" s="1040"/>
      <c r="T21" s="1022"/>
      <c r="U21" s="1007"/>
      <c r="V21" s="1007"/>
      <c r="W21" s="1007"/>
      <c r="X21" s="1007"/>
      <c r="Y21" s="1007"/>
      <c r="Z21" s="1004">
        <f t="shared" si="19"/>
        <v>0</v>
      </c>
      <c r="AA21" s="1004">
        <f t="shared" si="20"/>
        <v>0</v>
      </c>
      <c r="AB21" s="1004">
        <f t="shared" si="20"/>
        <v>0</v>
      </c>
      <c r="AC21" s="1004">
        <f t="shared" si="20"/>
        <v>0</v>
      </c>
      <c r="AD21" s="1004">
        <f t="shared" si="20"/>
        <v>0</v>
      </c>
      <c r="AE21" s="1004">
        <f t="shared" si="20"/>
        <v>0</v>
      </c>
      <c r="AF21" s="1004">
        <f t="shared" si="20"/>
        <v>0</v>
      </c>
      <c r="AG21" s="714"/>
      <c r="AH21" s="593"/>
      <c r="AI21" s="593"/>
      <c r="AJ21" s="593"/>
      <c r="AK21" s="207"/>
      <c r="AL21" s="208"/>
      <c r="AM21" s="208"/>
      <c r="AN21" s="208"/>
      <c r="AO21" s="208"/>
      <c r="AP21" s="1150">
        <f>+U21</f>
        <v>0</v>
      </c>
      <c r="AQ21" s="1004">
        <f>SUM(AR21:AW24)</f>
        <v>0</v>
      </c>
      <c r="AR21" s="299"/>
      <c r="AS21" s="299"/>
      <c r="AT21" s="299"/>
      <c r="AU21" s="299"/>
      <c r="AV21" s="299"/>
      <c r="AW21" s="299"/>
      <c r="AX21" s="1150">
        <f>+V21</f>
        <v>0</v>
      </c>
      <c r="AY21" s="1004">
        <f>SUM(AZ21:BE24)</f>
        <v>0</v>
      </c>
      <c r="AZ21" s="299"/>
      <c r="BA21" s="299"/>
      <c r="BB21" s="299"/>
      <c r="BC21" s="299"/>
      <c r="BD21" s="299"/>
      <c r="BE21" s="299"/>
      <c r="BF21" s="1150">
        <f>+W21</f>
        <v>0</v>
      </c>
      <c r="BG21" s="1004">
        <f>SUM(BH21:BM24)</f>
        <v>0</v>
      </c>
      <c r="BH21" s="299"/>
      <c r="BI21" s="299"/>
      <c r="BJ21" s="299"/>
      <c r="BK21" s="299"/>
      <c r="BL21" s="299"/>
      <c r="BM21" s="299"/>
      <c r="BN21" s="1150">
        <f>+X21</f>
        <v>0</v>
      </c>
      <c r="BO21" s="1004">
        <f>SUM(BP21:BU24)</f>
        <v>0</v>
      </c>
      <c r="BP21" s="299"/>
      <c r="BQ21" s="299"/>
      <c r="BR21" s="299"/>
      <c r="BS21" s="299"/>
      <c r="BT21" s="299"/>
      <c r="BU21" s="299"/>
    </row>
    <row r="22" spans="1:73" ht="39.950000000000003" customHeight="1" thickTop="1" thickBot="1" x14ac:dyDescent="0.3">
      <c r="A22" s="151"/>
      <c r="B22" s="24"/>
      <c r="C22" s="1059"/>
      <c r="D22" s="1239"/>
      <c r="E22" s="1062"/>
      <c r="F22" s="1065"/>
      <c r="G22" s="1050"/>
      <c r="H22" s="1044"/>
      <c r="I22" s="1044"/>
      <c r="J22" s="1044"/>
      <c r="K22" s="1050"/>
      <c r="L22" s="1044"/>
      <c r="M22" s="1050"/>
      <c r="N22" s="1627"/>
      <c r="O22" s="1050"/>
      <c r="P22" s="1053"/>
      <c r="Q22" s="1056"/>
      <c r="R22" s="1041"/>
      <c r="S22" s="1041"/>
      <c r="T22" s="1023"/>
      <c r="U22" s="1008"/>
      <c r="V22" s="1008"/>
      <c r="W22" s="1008"/>
      <c r="X22" s="1008"/>
      <c r="Y22" s="1008"/>
      <c r="Z22" s="1005"/>
      <c r="AA22" s="1005"/>
      <c r="AB22" s="1005"/>
      <c r="AC22" s="1005"/>
      <c r="AD22" s="1005"/>
      <c r="AE22" s="1005"/>
      <c r="AF22" s="1005"/>
      <c r="AG22" s="479"/>
      <c r="AH22" s="592"/>
      <c r="AI22" s="592"/>
      <c r="AJ22" s="592"/>
      <c r="AK22" s="196"/>
      <c r="AL22" s="197"/>
      <c r="AM22" s="197"/>
      <c r="AN22" s="197"/>
      <c r="AO22" s="197"/>
      <c r="AP22" s="1151"/>
      <c r="AQ22" s="1005"/>
      <c r="AR22" s="282"/>
      <c r="AS22" s="282"/>
      <c r="AT22" s="282"/>
      <c r="AU22" s="282"/>
      <c r="AV22" s="282"/>
      <c r="AW22" s="282"/>
      <c r="AX22" s="1151"/>
      <c r="AY22" s="1005"/>
      <c r="AZ22" s="282"/>
      <c r="BA22" s="282"/>
      <c r="BB22" s="282"/>
      <c r="BC22" s="282"/>
      <c r="BD22" s="282"/>
      <c r="BE22" s="282"/>
      <c r="BF22" s="1151"/>
      <c r="BG22" s="1005"/>
      <c r="BH22" s="282"/>
      <c r="BI22" s="282"/>
      <c r="BJ22" s="282"/>
      <c r="BK22" s="282"/>
      <c r="BL22" s="282"/>
      <c r="BM22" s="282"/>
      <c r="BN22" s="1151"/>
      <c r="BO22" s="1005"/>
      <c r="BP22" s="282"/>
      <c r="BQ22" s="282"/>
      <c r="BR22" s="282"/>
      <c r="BS22" s="282"/>
      <c r="BT22" s="282"/>
      <c r="BU22" s="282"/>
    </row>
    <row r="23" spans="1:73" ht="39.950000000000003" customHeight="1" thickTop="1" thickBot="1" x14ac:dyDescent="0.3">
      <c r="A23" s="151"/>
      <c r="B23" s="24"/>
      <c r="C23" s="1059"/>
      <c r="D23" s="1239"/>
      <c r="E23" s="1062"/>
      <c r="F23" s="1065"/>
      <c r="G23" s="1050"/>
      <c r="H23" s="1044"/>
      <c r="I23" s="1044"/>
      <c r="J23" s="1044"/>
      <c r="K23" s="1050"/>
      <c r="L23" s="1044"/>
      <c r="M23" s="1050"/>
      <c r="N23" s="1627"/>
      <c r="O23" s="1050"/>
      <c r="P23" s="1053"/>
      <c r="Q23" s="1056"/>
      <c r="R23" s="1041"/>
      <c r="S23" s="1041"/>
      <c r="T23" s="1023"/>
      <c r="U23" s="1008"/>
      <c r="V23" s="1008"/>
      <c r="W23" s="1008"/>
      <c r="X23" s="1008"/>
      <c r="Y23" s="1008"/>
      <c r="Z23" s="1005"/>
      <c r="AA23" s="1005"/>
      <c r="AB23" s="1005"/>
      <c r="AC23" s="1005"/>
      <c r="AD23" s="1005"/>
      <c r="AE23" s="1005"/>
      <c r="AF23" s="1005"/>
      <c r="AG23" s="196"/>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row>
    <row r="24" spans="1:73" ht="39.950000000000003" customHeight="1" thickTop="1" thickBot="1" x14ac:dyDescent="0.3">
      <c r="A24" s="151"/>
      <c r="B24" s="24"/>
      <c r="C24" s="1060"/>
      <c r="D24" s="1239"/>
      <c r="E24" s="1063"/>
      <c r="F24" s="1066"/>
      <c r="G24" s="1051"/>
      <c r="H24" s="1045"/>
      <c r="I24" s="1045"/>
      <c r="J24" s="1045"/>
      <c r="K24" s="1051"/>
      <c r="L24" s="1045"/>
      <c r="M24" s="1051"/>
      <c r="N24" s="1628"/>
      <c r="O24" s="1051"/>
      <c r="P24" s="1054"/>
      <c r="Q24" s="1057"/>
      <c r="R24" s="1042"/>
      <c r="S24" s="1042"/>
      <c r="T24" s="1024"/>
      <c r="U24" s="1009"/>
      <c r="V24" s="1009"/>
      <c r="W24" s="1009"/>
      <c r="X24" s="1009"/>
      <c r="Y24" s="1009"/>
      <c r="Z24" s="1006"/>
      <c r="AA24" s="1006"/>
      <c r="AB24" s="1006"/>
      <c r="AC24" s="1006"/>
      <c r="AD24" s="1006"/>
      <c r="AE24" s="1006"/>
      <c r="AF24" s="1006"/>
      <c r="AG24" s="715"/>
      <c r="AH24" s="716"/>
      <c r="AI24" s="716"/>
      <c r="AJ24" s="716"/>
      <c r="AK24" s="715"/>
      <c r="AL24" s="717"/>
      <c r="AM24" s="717"/>
      <c r="AN24" s="717"/>
      <c r="AO24" s="717"/>
      <c r="AP24" s="1152"/>
      <c r="AQ24" s="1006"/>
      <c r="AR24" s="718"/>
      <c r="AS24" s="718"/>
      <c r="AT24" s="718"/>
      <c r="AU24" s="718"/>
      <c r="AV24" s="718"/>
      <c r="AW24" s="718"/>
      <c r="AX24" s="1152"/>
      <c r="AY24" s="1006"/>
      <c r="AZ24" s="718"/>
      <c r="BA24" s="718"/>
      <c r="BB24" s="718"/>
      <c r="BC24" s="718"/>
      <c r="BD24" s="718"/>
      <c r="BE24" s="718"/>
      <c r="BF24" s="1152"/>
      <c r="BG24" s="1006"/>
      <c r="BH24" s="718"/>
      <c r="BI24" s="718"/>
      <c r="BJ24" s="718"/>
      <c r="BK24" s="718"/>
      <c r="BL24" s="718"/>
      <c r="BM24" s="718"/>
      <c r="BN24" s="1152"/>
      <c r="BO24" s="1006"/>
      <c r="BP24" s="718"/>
      <c r="BQ24" s="718"/>
      <c r="BR24" s="718"/>
      <c r="BS24" s="718"/>
      <c r="BT24" s="718"/>
      <c r="BU24" s="718"/>
    </row>
    <row r="25" spans="1:73" ht="39.950000000000003" customHeight="1" thickTop="1" x14ac:dyDescent="0.25">
      <c r="A25" s="151"/>
      <c r="B25" s="24"/>
      <c r="C25" s="1058" t="s">
        <v>2151</v>
      </c>
      <c r="D25" s="1049" t="s">
        <v>2152</v>
      </c>
      <c r="E25" s="1061">
        <v>691</v>
      </c>
      <c r="F25" s="1064">
        <v>450100402</v>
      </c>
      <c r="G25" s="1049" t="s">
        <v>3789</v>
      </c>
      <c r="H25" s="1043" t="s">
        <v>3416</v>
      </c>
      <c r="I25" s="1043" t="s">
        <v>2982</v>
      </c>
      <c r="J25" s="1043">
        <v>45</v>
      </c>
      <c r="K25" s="1049" t="s">
        <v>3625</v>
      </c>
      <c r="L25" s="1043">
        <v>4501</v>
      </c>
      <c r="M25" s="1049" t="s">
        <v>3786</v>
      </c>
      <c r="N25" s="1626">
        <v>2024004540020</v>
      </c>
      <c r="O25" s="1049" t="s">
        <v>3787</v>
      </c>
      <c r="P25" s="1052" t="s">
        <v>1428</v>
      </c>
      <c r="Q25" s="1055">
        <v>5</v>
      </c>
      <c r="R25" s="1040" t="s">
        <v>2871</v>
      </c>
      <c r="S25" s="1040"/>
      <c r="T25" s="1022"/>
      <c r="U25" s="1007"/>
      <c r="V25" s="1007"/>
      <c r="W25" s="1007"/>
      <c r="X25" s="1007"/>
      <c r="Y25" s="1007"/>
      <c r="Z25" s="1004">
        <f t="shared" si="19"/>
        <v>0</v>
      </c>
      <c r="AA25" s="1004">
        <f t="shared" si="20"/>
        <v>0</v>
      </c>
      <c r="AB25" s="1004">
        <f t="shared" si="20"/>
        <v>0</v>
      </c>
      <c r="AC25" s="1004">
        <f t="shared" si="20"/>
        <v>0</v>
      </c>
      <c r="AD25" s="1004">
        <f t="shared" si="20"/>
        <v>0</v>
      </c>
      <c r="AE25" s="1004">
        <f t="shared" si="20"/>
        <v>0</v>
      </c>
      <c r="AF25" s="1004">
        <f t="shared" si="20"/>
        <v>0</v>
      </c>
      <c r="AG25" s="714"/>
      <c r="AH25" s="593"/>
      <c r="AI25" s="593"/>
      <c r="AJ25" s="593"/>
      <c r="AK25" s="207"/>
      <c r="AL25" s="208"/>
      <c r="AM25" s="208"/>
      <c r="AN25" s="208"/>
      <c r="AO25" s="208"/>
      <c r="AP25" s="1150">
        <f>+U25</f>
        <v>0</v>
      </c>
      <c r="AQ25" s="1004">
        <f>SUM(AR25:AW28)</f>
        <v>0</v>
      </c>
      <c r="AR25" s="299"/>
      <c r="AS25" s="299"/>
      <c r="AT25" s="299"/>
      <c r="AU25" s="299"/>
      <c r="AV25" s="299"/>
      <c r="AW25" s="299"/>
      <c r="AX25" s="1150">
        <f>+V25</f>
        <v>0</v>
      </c>
      <c r="AY25" s="1004">
        <f>SUM(AZ25:BE28)</f>
        <v>0</v>
      </c>
      <c r="AZ25" s="299"/>
      <c r="BA25" s="299"/>
      <c r="BB25" s="299"/>
      <c r="BC25" s="299"/>
      <c r="BD25" s="299"/>
      <c r="BE25" s="299"/>
      <c r="BF25" s="1150">
        <f>+W25</f>
        <v>0</v>
      </c>
      <c r="BG25" s="1004">
        <f>SUM(BH25:BM28)</f>
        <v>0</v>
      </c>
      <c r="BH25" s="299"/>
      <c r="BI25" s="299"/>
      <c r="BJ25" s="299"/>
      <c r="BK25" s="299"/>
      <c r="BL25" s="299"/>
      <c r="BM25" s="299"/>
      <c r="BN25" s="1150">
        <f>+X25</f>
        <v>0</v>
      </c>
      <c r="BO25" s="1004">
        <f>SUM(BP25:BU28)</f>
        <v>0</v>
      </c>
      <c r="BP25" s="299"/>
      <c r="BQ25" s="299"/>
      <c r="BR25" s="299"/>
      <c r="BS25" s="299"/>
      <c r="BT25" s="299"/>
      <c r="BU25" s="299"/>
    </row>
    <row r="26" spans="1:73" ht="39.950000000000003" customHeight="1" x14ac:dyDescent="0.25">
      <c r="A26" s="151"/>
      <c r="B26" s="24"/>
      <c r="C26" s="1059"/>
      <c r="D26" s="1050"/>
      <c r="E26" s="1062"/>
      <c r="F26" s="1065"/>
      <c r="G26" s="1050"/>
      <c r="H26" s="1044"/>
      <c r="I26" s="1044"/>
      <c r="J26" s="1044"/>
      <c r="K26" s="1050"/>
      <c r="L26" s="1044"/>
      <c r="M26" s="1050"/>
      <c r="N26" s="1627"/>
      <c r="O26" s="1050"/>
      <c r="P26" s="1053"/>
      <c r="Q26" s="1056"/>
      <c r="R26" s="1041"/>
      <c r="S26" s="1041"/>
      <c r="T26" s="1023"/>
      <c r="U26" s="1008"/>
      <c r="V26" s="1008"/>
      <c r="W26" s="1008"/>
      <c r="X26" s="1008"/>
      <c r="Y26" s="1008"/>
      <c r="Z26" s="1005"/>
      <c r="AA26" s="1005"/>
      <c r="AB26" s="1005"/>
      <c r="AC26" s="1005"/>
      <c r="AD26" s="1005"/>
      <c r="AE26" s="1005"/>
      <c r="AF26" s="1005"/>
      <c r="AG26" s="479"/>
      <c r="AH26" s="592"/>
      <c r="AI26" s="592"/>
      <c r="AJ26" s="592"/>
      <c r="AK26" s="196"/>
      <c r="AL26" s="197"/>
      <c r="AM26" s="197"/>
      <c r="AN26" s="197"/>
      <c r="AO26" s="197"/>
      <c r="AP26" s="1151"/>
      <c r="AQ26" s="1005"/>
      <c r="AR26" s="282"/>
      <c r="AS26" s="282"/>
      <c r="AT26" s="282"/>
      <c r="AU26" s="282"/>
      <c r="AV26" s="282"/>
      <c r="AW26" s="282"/>
      <c r="AX26" s="1151"/>
      <c r="AY26" s="1005"/>
      <c r="AZ26" s="282"/>
      <c r="BA26" s="282"/>
      <c r="BB26" s="282"/>
      <c r="BC26" s="282"/>
      <c r="BD26" s="282"/>
      <c r="BE26" s="282"/>
      <c r="BF26" s="1151"/>
      <c r="BG26" s="1005"/>
      <c r="BH26" s="282"/>
      <c r="BI26" s="282"/>
      <c r="BJ26" s="282"/>
      <c r="BK26" s="282"/>
      <c r="BL26" s="282"/>
      <c r="BM26" s="282"/>
      <c r="BN26" s="1151"/>
      <c r="BO26" s="1005"/>
      <c r="BP26" s="282"/>
      <c r="BQ26" s="282"/>
      <c r="BR26" s="282"/>
      <c r="BS26" s="282"/>
      <c r="BT26" s="282"/>
      <c r="BU26" s="282"/>
    </row>
    <row r="27" spans="1:73" ht="39.950000000000003" customHeight="1" x14ac:dyDescent="0.25">
      <c r="A27" s="151"/>
      <c r="B27" s="24"/>
      <c r="C27" s="1059"/>
      <c r="D27" s="1050"/>
      <c r="E27" s="1062"/>
      <c r="F27" s="1065"/>
      <c r="G27" s="1050"/>
      <c r="H27" s="1044"/>
      <c r="I27" s="1044"/>
      <c r="J27" s="1044"/>
      <c r="K27" s="1050"/>
      <c r="L27" s="1044"/>
      <c r="M27" s="1050"/>
      <c r="N27" s="1627"/>
      <c r="O27" s="1050"/>
      <c r="P27" s="1053"/>
      <c r="Q27" s="1056"/>
      <c r="R27" s="1041"/>
      <c r="S27" s="1041"/>
      <c r="T27" s="1023"/>
      <c r="U27" s="1008"/>
      <c r="V27" s="1008"/>
      <c r="W27" s="1008"/>
      <c r="X27" s="1008"/>
      <c r="Y27" s="1008"/>
      <c r="Z27" s="1005"/>
      <c r="AA27" s="1005"/>
      <c r="AB27" s="1005"/>
      <c r="AC27" s="1005"/>
      <c r="AD27" s="1005"/>
      <c r="AE27" s="1005"/>
      <c r="AF27" s="1005"/>
      <c r="AG27" s="196"/>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row>
    <row r="28" spans="1:73" ht="39.950000000000003" customHeight="1" thickBot="1" x14ac:dyDescent="0.3">
      <c r="A28" s="151"/>
      <c r="B28" s="24"/>
      <c r="C28" s="1060"/>
      <c r="D28" s="1051"/>
      <c r="E28" s="1063"/>
      <c r="F28" s="1066"/>
      <c r="G28" s="1051"/>
      <c r="H28" s="1045"/>
      <c r="I28" s="1045"/>
      <c r="J28" s="1045"/>
      <c r="K28" s="1051"/>
      <c r="L28" s="1045"/>
      <c r="M28" s="1051"/>
      <c r="N28" s="1628"/>
      <c r="O28" s="1051"/>
      <c r="P28" s="1054"/>
      <c r="Q28" s="1057"/>
      <c r="R28" s="1042"/>
      <c r="S28" s="1042"/>
      <c r="T28" s="1024"/>
      <c r="U28" s="1009"/>
      <c r="V28" s="1009"/>
      <c r="W28" s="1009"/>
      <c r="X28" s="1009"/>
      <c r="Y28" s="1009"/>
      <c r="Z28" s="1006"/>
      <c r="AA28" s="1006"/>
      <c r="AB28" s="1006"/>
      <c r="AC28" s="1006"/>
      <c r="AD28" s="1006"/>
      <c r="AE28" s="1006"/>
      <c r="AF28" s="1006"/>
      <c r="AG28" s="715"/>
      <c r="AH28" s="716"/>
      <c r="AI28" s="716"/>
      <c r="AJ28" s="716"/>
      <c r="AK28" s="715"/>
      <c r="AL28" s="717"/>
      <c r="AM28" s="717"/>
      <c r="AN28" s="717"/>
      <c r="AO28" s="717"/>
      <c r="AP28" s="1152"/>
      <c r="AQ28" s="1006"/>
      <c r="AR28" s="718"/>
      <c r="AS28" s="718"/>
      <c r="AT28" s="718"/>
      <c r="AU28" s="718"/>
      <c r="AV28" s="718"/>
      <c r="AW28" s="718"/>
      <c r="AX28" s="1152"/>
      <c r="AY28" s="1006"/>
      <c r="AZ28" s="718"/>
      <c r="BA28" s="718"/>
      <c r="BB28" s="718"/>
      <c r="BC28" s="718"/>
      <c r="BD28" s="718"/>
      <c r="BE28" s="718"/>
      <c r="BF28" s="1152"/>
      <c r="BG28" s="1006"/>
      <c r="BH28" s="718"/>
      <c r="BI28" s="718"/>
      <c r="BJ28" s="718"/>
      <c r="BK28" s="718"/>
      <c r="BL28" s="718"/>
      <c r="BM28" s="718"/>
      <c r="BN28" s="1152"/>
      <c r="BO28" s="1006"/>
      <c r="BP28" s="718"/>
      <c r="BQ28" s="718"/>
      <c r="BR28" s="718"/>
      <c r="BS28" s="718"/>
      <c r="BT28" s="718"/>
      <c r="BU28" s="718"/>
    </row>
    <row r="29" spans="1:73" ht="39.950000000000003" customHeight="1" thickTop="1" x14ac:dyDescent="0.25">
      <c r="A29" s="151"/>
      <c r="B29" s="24"/>
      <c r="C29" s="1058" t="s">
        <v>2153</v>
      </c>
      <c r="D29" s="1049" t="s">
        <v>2154</v>
      </c>
      <c r="E29" s="1061">
        <v>692</v>
      </c>
      <c r="F29" s="1064" t="s">
        <v>3790</v>
      </c>
      <c r="G29" s="1049" t="s">
        <v>3789</v>
      </c>
      <c r="H29" s="1043" t="s">
        <v>3044</v>
      </c>
      <c r="I29" s="1043" t="s">
        <v>2982</v>
      </c>
      <c r="J29" s="1043">
        <v>45</v>
      </c>
      <c r="K29" s="1049" t="s">
        <v>3625</v>
      </c>
      <c r="L29" s="1043">
        <v>4501</v>
      </c>
      <c r="M29" s="1049" t="s">
        <v>3786</v>
      </c>
      <c r="N29" s="1626">
        <v>2024004540020</v>
      </c>
      <c r="O29" s="1049" t="s">
        <v>3787</v>
      </c>
      <c r="P29" s="1052" t="s">
        <v>1428</v>
      </c>
      <c r="Q29" s="1055">
        <v>80</v>
      </c>
      <c r="R29" s="1040" t="s">
        <v>2871</v>
      </c>
      <c r="S29" s="1040"/>
      <c r="T29" s="1022"/>
      <c r="U29" s="1007"/>
      <c r="V29" s="1007"/>
      <c r="W29" s="1007"/>
      <c r="X29" s="1007"/>
      <c r="Y29" s="1007"/>
      <c r="Z29" s="1004">
        <f t="shared" si="19"/>
        <v>0</v>
      </c>
      <c r="AA29" s="1004">
        <f t="shared" si="20"/>
        <v>0</v>
      </c>
      <c r="AB29" s="1004">
        <f t="shared" si="20"/>
        <v>0</v>
      </c>
      <c r="AC29" s="1004">
        <f t="shared" si="20"/>
        <v>0</v>
      </c>
      <c r="AD29" s="1004">
        <f t="shared" si="20"/>
        <v>0</v>
      </c>
      <c r="AE29" s="1004">
        <f t="shared" si="20"/>
        <v>0</v>
      </c>
      <c r="AF29" s="1004">
        <f t="shared" si="20"/>
        <v>0</v>
      </c>
      <c r="AG29" s="714"/>
      <c r="AH29" s="593"/>
      <c r="AI29" s="593"/>
      <c r="AJ29" s="593"/>
      <c r="AK29" s="207"/>
      <c r="AL29" s="208"/>
      <c r="AM29" s="208"/>
      <c r="AN29" s="208"/>
      <c r="AO29" s="208"/>
      <c r="AP29" s="1150">
        <f>+U29</f>
        <v>0</v>
      </c>
      <c r="AQ29" s="1004">
        <f>SUM(AR29:AW32)</f>
        <v>0</v>
      </c>
      <c r="AR29" s="299"/>
      <c r="AS29" s="299"/>
      <c r="AT29" s="299"/>
      <c r="AU29" s="299"/>
      <c r="AV29" s="299"/>
      <c r="AW29" s="299"/>
      <c r="AX29" s="1150">
        <f>+V29</f>
        <v>0</v>
      </c>
      <c r="AY29" s="1004">
        <f>SUM(AZ29:BE32)</f>
        <v>0</v>
      </c>
      <c r="AZ29" s="299"/>
      <c r="BA29" s="299"/>
      <c r="BB29" s="299"/>
      <c r="BC29" s="299"/>
      <c r="BD29" s="299"/>
      <c r="BE29" s="299"/>
      <c r="BF29" s="1150">
        <f>+W29</f>
        <v>0</v>
      </c>
      <c r="BG29" s="1004">
        <f>SUM(BH29:BM32)</f>
        <v>0</v>
      </c>
      <c r="BH29" s="299"/>
      <c r="BI29" s="299"/>
      <c r="BJ29" s="299"/>
      <c r="BK29" s="299"/>
      <c r="BL29" s="299"/>
      <c r="BM29" s="299"/>
      <c r="BN29" s="1150">
        <f>+X29</f>
        <v>0</v>
      </c>
      <c r="BO29" s="1004">
        <f>SUM(BP29:BU32)</f>
        <v>0</v>
      </c>
      <c r="BP29" s="299"/>
      <c r="BQ29" s="299"/>
      <c r="BR29" s="299"/>
      <c r="BS29" s="299"/>
      <c r="BT29" s="299"/>
      <c r="BU29" s="299"/>
    </row>
    <row r="30" spans="1:73" ht="39.950000000000003" customHeight="1" x14ac:dyDescent="0.25">
      <c r="A30" s="151"/>
      <c r="B30" s="24"/>
      <c r="C30" s="1059"/>
      <c r="D30" s="1050"/>
      <c r="E30" s="1062"/>
      <c r="F30" s="1065"/>
      <c r="G30" s="1050"/>
      <c r="H30" s="1044"/>
      <c r="I30" s="1044"/>
      <c r="J30" s="1044"/>
      <c r="K30" s="1050"/>
      <c r="L30" s="1044"/>
      <c r="M30" s="1050"/>
      <c r="N30" s="1627"/>
      <c r="O30" s="1050"/>
      <c r="P30" s="1053"/>
      <c r="Q30" s="1056"/>
      <c r="R30" s="1041"/>
      <c r="S30" s="1041"/>
      <c r="T30" s="1023"/>
      <c r="U30" s="1008"/>
      <c r="V30" s="1008"/>
      <c r="W30" s="1008"/>
      <c r="X30" s="1008"/>
      <c r="Y30" s="1008"/>
      <c r="Z30" s="1005"/>
      <c r="AA30" s="1005"/>
      <c r="AB30" s="1005"/>
      <c r="AC30" s="1005"/>
      <c r="AD30" s="1005"/>
      <c r="AE30" s="1005"/>
      <c r="AF30" s="1005"/>
      <c r="AG30" s="479"/>
      <c r="AH30" s="592"/>
      <c r="AI30" s="592"/>
      <c r="AJ30" s="592"/>
      <c r="AK30" s="196"/>
      <c r="AL30" s="197"/>
      <c r="AM30" s="197"/>
      <c r="AN30" s="197"/>
      <c r="AO30" s="197"/>
      <c r="AP30" s="1151"/>
      <c r="AQ30" s="1005"/>
      <c r="AR30" s="282"/>
      <c r="AS30" s="282"/>
      <c r="AT30" s="282"/>
      <c r="AU30" s="282"/>
      <c r="AV30" s="282"/>
      <c r="AW30" s="282"/>
      <c r="AX30" s="1151"/>
      <c r="AY30" s="1005"/>
      <c r="AZ30" s="282"/>
      <c r="BA30" s="282"/>
      <c r="BB30" s="282"/>
      <c r="BC30" s="282"/>
      <c r="BD30" s="282"/>
      <c r="BE30" s="282"/>
      <c r="BF30" s="1151"/>
      <c r="BG30" s="1005"/>
      <c r="BH30" s="282"/>
      <c r="BI30" s="282"/>
      <c r="BJ30" s="282"/>
      <c r="BK30" s="282"/>
      <c r="BL30" s="282"/>
      <c r="BM30" s="282"/>
      <c r="BN30" s="1151"/>
      <c r="BO30" s="1005"/>
      <c r="BP30" s="282"/>
      <c r="BQ30" s="282"/>
      <c r="BR30" s="282"/>
      <c r="BS30" s="282"/>
      <c r="BT30" s="282"/>
      <c r="BU30" s="282"/>
    </row>
    <row r="31" spans="1:73" ht="39.950000000000003" customHeight="1" x14ac:dyDescent="0.25">
      <c r="A31" s="151"/>
      <c r="B31" s="24"/>
      <c r="C31" s="1059"/>
      <c r="D31" s="1050"/>
      <c r="E31" s="1062"/>
      <c r="F31" s="1065"/>
      <c r="G31" s="1050"/>
      <c r="H31" s="1044"/>
      <c r="I31" s="1044"/>
      <c r="J31" s="1044"/>
      <c r="K31" s="1050"/>
      <c r="L31" s="1044"/>
      <c r="M31" s="1050"/>
      <c r="N31" s="1627"/>
      <c r="O31" s="1050"/>
      <c r="P31" s="1053"/>
      <c r="Q31" s="1056"/>
      <c r="R31" s="1041"/>
      <c r="S31" s="1041"/>
      <c r="T31" s="1023"/>
      <c r="U31" s="1008"/>
      <c r="V31" s="1008"/>
      <c r="W31" s="1008"/>
      <c r="X31" s="1008"/>
      <c r="Y31" s="1008"/>
      <c r="Z31" s="1005"/>
      <c r="AA31" s="1005"/>
      <c r="AB31" s="1005"/>
      <c r="AC31" s="1005"/>
      <c r="AD31" s="1005"/>
      <c r="AE31" s="1005"/>
      <c r="AF31" s="1005"/>
      <c r="AG31" s="196"/>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row>
    <row r="32" spans="1:73" ht="39.950000000000003" customHeight="1" thickBot="1" x14ac:dyDescent="0.3">
      <c r="A32" s="151"/>
      <c r="B32" s="24"/>
      <c r="C32" s="1060"/>
      <c r="D32" s="1051"/>
      <c r="E32" s="1063"/>
      <c r="F32" s="1066"/>
      <c r="G32" s="1051"/>
      <c r="H32" s="1045"/>
      <c r="I32" s="1045"/>
      <c r="J32" s="1045"/>
      <c r="K32" s="1051"/>
      <c r="L32" s="1045"/>
      <c r="M32" s="1051"/>
      <c r="N32" s="1628"/>
      <c r="O32" s="1051"/>
      <c r="P32" s="1054"/>
      <c r="Q32" s="1057"/>
      <c r="R32" s="1042"/>
      <c r="S32" s="1042"/>
      <c r="T32" s="1024"/>
      <c r="U32" s="1009"/>
      <c r="V32" s="1009"/>
      <c r="W32" s="1009"/>
      <c r="X32" s="1009"/>
      <c r="Y32" s="1009"/>
      <c r="Z32" s="1006"/>
      <c r="AA32" s="1006"/>
      <c r="AB32" s="1006"/>
      <c r="AC32" s="1006"/>
      <c r="AD32" s="1006"/>
      <c r="AE32" s="1006"/>
      <c r="AF32" s="1006"/>
      <c r="AG32" s="715"/>
      <c r="AH32" s="716"/>
      <c r="AI32" s="716"/>
      <c r="AJ32" s="716"/>
      <c r="AK32" s="715"/>
      <c r="AL32" s="717"/>
      <c r="AM32" s="717"/>
      <c r="AN32" s="717"/>
      <c r="AO32" s="717"/>
      <c r="AP32" s="1152"/>
      <c r="AQ32" s="1006"/>
      <c r="AR32" s="718"/>
      <c r="AS32" s="718"/>
      <c r="AT32" s="718"/>
      <c r="AU32" s="718"/>
      <c r="AV32" s="718"/>
      <c r="AW32" s="718"/>
      <c r="AX32" s="1152"/>
      <c r="AY32" s="1006"/>
      <c r="AZ32" s="718"/>
      <c r="BA32" s="718"/>
      <c r="BB32" s="718"/>
      <c r="BC32" s="718"/>
      <c r="BD32" s="718"/>
      <c r="BE32" s="718"/>
      <c r="BF32" s="1152"/>
      <c r="BG32" s="1006"/>
      <c r="BH32" s="718"/>
      <c r="BI32" s="718"/>
      <c r="BJ32" s="718"/>
      <c r="BK32" s="718"/>
      <c r="BL32" s="718"/>
      <c r="BM32" s="718"/>
      <c r="BN32" s="1152"/>
      <c r="BO32" s="1006"/>
      <c r="BP32" s="718"/>
      <c r="BQ32" s="718"/>
      <c r="BR32" s="718"/>
      <c r="BS32" s="718"/>
      <c r="BT32" s="718"/>
      <c r="BU32" s="718"/>
    </row>
    <row r="33" spans="1:73" ht="39.950000000000003" customHeight="1" thickTop="1" x14ac:dyDescent="0.25">
      <c r="A33" s="151"/>
      <c r="B33" s="24"/>
      <c r="C33" s="1058" t="s">
        <v>2155</v>
      </c>
      <c r="D33" s="1049" t="s">
        <v>2156</v>
      </c>
      <c r="E33" s="1061">
        <v>693</v>
      </c>
      <c r="F33" s="1064" t="s">
        <v>3790</v>
      </c>
      <c r="G33" s="1049" t="s">
        <v>3789</v>
      </c>
      <c r="H33" s="1043" t="s">
        <v>3030</v>
      </c>
      <c r="I33" s="1043" t="s">
        <v>2982</v>
      </c>
      <c r="J33" s="1043">
        <v>45</v>
      </c>
      <c r="K33" s="1049" t="s">
        <v>3625</v>
      </c>
      <c r="L33" s="1043">
        <v>4501</v>
      </c>
      <c r="M33" s="1049" t="s">
        <v>3786</v>
      </c>
      <c r="N33" s="1626">
        <v>2024004540020</v>
      </c>
      <c r="O33" s="1049" t="s">
        <v>3787</v>
      </c>
      <c r="P33" s="1052" t="s">
        <v>1428</v>
      </c>
      <c r="Q33" s="1055">
        <v>24</v>
      </c>
      <c r="R33" s="1040" t="s">
        <v>2871</v>
      </c>
      <c r="S33" s="1040"/>
      <c r="T33" s="1022"/>
      <c r="U33" s="1007"/>
      <c r="V33" s="1007"/>
      <c r="W33" s="1007"/>
      <c r="X33" s="1007"/>
      <c r="Y33" s="1007"/>
      <c r="Z33" s="1004">
        <f t="shared" si="19"/>
        <v>0</v>
      </c>
      <c r="AA33" s="1004">
        <f t="shared" ref="AA33:AF45" si="21">SUM(AR33:AR36,AZ33:AZ36,BH33:BH36,BP33:BP36)</f>
        <v>0</v>
      </c>
      <c r="AB33" s="1004">
        <f t="shared" si="21"/>
        <v>0</v>
      </c>
      <c r="AC33" s="1004">
        <f t="shared" si="21"/>
        <v>0</v>
      </c>
      <c r="AD33" s="1004">
        <f t="shared" si="21"/>
        <v>0</v>
      </c>
      <c r="AE33" s="1004">
        <f t="shared" si="21"/>
        <v>0</v>
      </c>
      <c r="AF33" s="1004">
        <f t="shared" si="21"/>
        <v>0</v>
      </c>
      <c r="AG33" s="714"/>
      <c r="AH33" s="593"/>
      <c r="AI33" s="593"/>
      <c r="AJ33" s="593"/>
      <c r="AK33" s="207"/>
      <c r="AL33" s="208"/>
      <c r="AM33" s="208"/>
      <c r="AN33" s="208"/>
      <c r="AO33" s="208"/>
      <c r="AP33" s="1150">
        <f>+U33</f>
        <v>0</v>
      </c>
      <c r="AQ33" s="1004">
        <f>SUM(AR33:AW36)</f>
        <v>0</v>
      </c>
      <c r="AR33" s="299"/>
      <c r="AS33" s="299"/>
      <c r="AT33" s="299"/>
      <c r="AU33" s="299"/>
      <c r="AV33" s="299"/>
      <c r="AW33" s="299"/>
      <c r="AX33" s="1150">
        <f>+V33</f>
        <v>0</v>
      </c>
      <c r="AY33" s="1004">
        <f>SUM(AZ33:BE36)</f>
        <v>0</v>
      </c>
      <c r="AZ33" s="299"/>
      <c r="BA33" s="299"/>
      <c r="BB33" s="299"/>
      <c r="BC33" s="299"/>
      <c r="BD33" s="299"/>
      <c r="BE33" s="299"/>
      <c r="BF33" s="1150">
        <f>+W33</f>
        <v>0</v>
      </c>
      <c r="BG33" s="1004">
        <f>SUM(BH33:BM36)</f>
        <v>0</v>
      </c>
      <c r="BH33" s="299"/>
      <c r="BI33" s="299"/>
      <c r="BJ33" s="299"/>
      <c r="BK33" s="299"/>
      <c r="BL33" s="299"/>
      <c r="BM33" s="299"/>
      <c r="BN33" s="1150">
        <f>+X33</f>
        <v>0</v>
      </c>
      <c r="BO33" s="1004">
        <f>SUM(BP33:BU36)</f>
        <v>0</v>
      </c>
      <c r="BP33" s="299"/>
      <c r="BQ33" s="299"/>
      <c r="BR33" s="299"/>
      <c r="BS33" s="299"/>
      <c r="BT33" s="299"/>
      <c r="BU33" s="299"/>
    </row>
    <row r="34" spans="1:73" ht="39.950000000000003" customHeight="1" x14ac:dyDescent="0.25">
      <c r="A34" s="151"/>
      <c r="B34" s="24"/>
      <c r="C34" s="1059"/>
      <c r="D34" s="1050"/>
      <c r="E34" s="1062"/>
      <c r="F34" s="1065"/>
      <c r="G34" s="1050"/>
      <c r="H34" s="1044"/>
      <c r="I34" s="1044"/>
      <c r="J34" s="1044"/>
      <c r="K34" s="1050"/>
      <c r="L34" s="1044"/>
      <c r="M34" s="1050"/>
      <c r="N34" s="1627"/>
      <c r="O34" s="1050"/>
      <c r="P34" s="1053"/>
      <c r="Q34" s="1056"/>
      <c r="R34" s="1041"/>
      <c r="S34" s="1041"/>
      <c r="T34" s="1023"/>
      <c r="U34" s="1008"/>
      <c r="V34" s="1008"/>
      <c r="W34" s="1008"/>
      <c r="X34" s="1008"/>
      <c r="Y34" s="1008"/>
      <c r="Z34" s="1005"/>
      <c r="AA34" s="1005"/>
      <c r="AB34" s="1005"/>
      <c r="AC34" s="1005"/>
      <c r="AD34" s="1005"/>
      <c r="AE34" s="1005"/>
      <c r="AF34" s="1005"/>
      <c r="AG34" s="479"/>
      <c r="AH34" s="592"/>
      <c r="AI34" s="592"/>
      <c r="AJ34" s="592"/>
      <c r="AK34" s="196"/>
      <c r="AL34" s="197"/>
      <c r="AM34" s="197"/>
      <c r="AN34" s="197"/>
      <c r="AO34" s="197"/>
      <c r="AP34" s="1151"/>
      <c r="AQ34" s="1005"/>
      <c r="AR34" s="282"/>
      <c r="AS34" s="282"/>
      <c r="AT34" s="282"/>
      <c r="AU34" s="282"/>
      <c r="AV34" s="282"/>
      <c r="AW34" s="282"/>
      <c r="AX34" s="1151"/>
      <c r="AY34" s="1005"/>
      <c r="AZ34" s="282"/>
      <c r="BA34" s="282"/>
      <c r="BB34" s="282"/>
      <c r="BC34" s="282"/>
      <c r="BD34" s="282"/>
      <c r="BE34" s="282"/>
      <c r="BF34" s="1151"/>
      <c r="BG34" s="1005"/>
      <c r="BH34" s="282"/>
      <c r="BI34" s="282"/>
      <c r="BJ34" s="282"/>
      <c r="BK34" s="282"/>
      <c r="BL34" s="282"/>
      <c r="BM34" s="282"/>
      <c r="BN34" s="1151"/>
      <c r="BO34" s="1005"/>
      <c r="BP34" s="282"/>
      <c r="BQ34" s="282"/>
      <c r="BR34" s="282"/>
      <c r="BS34" s="282"/>
      <c r="BT34" s="282"/>
      <c r="BU34" s="282"/>
    </row>
    <row r="35" spans="1:73" ht="39.950000000000003" customHeight="1" x14ac:dyDescent="0.25">
      <c r="A35" s="151"/>
      <c r="B35" s="24"/>
      <c r="C35" s="1059"/>
      <c r="D35" s="1050"/>
      <c r="E35" s="1062"/>
      <c r="F35" s="1065"/>
      <c r="G35" s="1050"/>
      <c r="H35" s="1044"/>
      <c r="I35" s="1044"/>
      <c r="J35" s="1044"/>
      <c r="K35" s="1050"/>
      <c r="L35" s="1044"/>
      <c r="M35" s="1050"/>
      <c r="N35" s="1627"/>
      <c r="O35" s="1050"/>
      <c r="P35" s="1053"/>
      <c r="Q35" s="1056"/>
      <c r="R35" s="1041"/>
      <c r="S35" s="1041"/>
      <c r="T35" s="1023"/>
      <c r="U35" s="1008"/>
      <c r="V35" s="1008"/>
      <c r="W35" s="1008"/>
      <c r="X35" s="1008"/>
      <c r="Y35" s="1008"/>
      <c r="Z35" s="1005"/>
      <c r="AA35" s="1005"/>
      <c r="AB35" s="1005"/>
      <c r="AC35" s="1005"/>
      <c r="AD35" s="1005"/>
      <c r="AE35" s="1005"/>
      <c r="AF35" s="1005"/>
      <c r="AG35" s="196"/>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row>
    <row r="36" spans="1:73" ht="39.950000000000003" customHeight="1" thickBot="1" x14ac:dyDescent="0.3">
      <c r="A36" s="151"/>
      <c r="B36" s="24"/>
      <c r="C36" s="1060"/>
      <c r="D36" s="1051"/>
      <c r="E36" s="1063"/>
      <c r="F36" s="1066"/>
      <c r="G36" s="1051"/>
      <c r="H36" s="1045"/>
      <c r="I36" s="1045"/>
      <c r="J36" s="1045"/>
      <c r="K36" s="1051"/>
      <c r="L36" s="1045"/>
      <c r="M36" s="1051"/>
      <c r="N36" s="1628"/>
      <c r="O36" s="1051"/>
      <c r="P36" s="1054"/>
      <c r="Q36" s="1057"/>
      <c r="R36" s="1042"/>
      <c r="S36" s="1042"/>
      <c r="T36" s="1024"/>
      <c r="U36" s="1009"/>
      <c r="V36" s="1009"/>
      <c r="W36" s="1009"/>
      <c r="X36" s="1009"/>
      <c r="Y36" s="1009"/>
      <c r="Z36" s="1006"/>
      <c r="AA36" s="1006"/>
      <c r="AB36" s="1006"/>
      <c r="AC36" s="1006"/>
      <c r="AD36" s="1006"/>
      <c r="AE36" s="1006"/>
      <c r="AF36" s="1006"/>
      <c r="AG36" s="715"/>
      <c r="AH36" s="716"/>
      <c r="AI36" s="716"/>
      <c r="AJ36" s="716"/>
      <c r="AK36" s="715"/>
      <c r="AL36" s="717"/>
      <c r="AM36" s="717"/>
      <c r="AN36" s="717"/>
      <c r="AO36" s="717"/>
      <c r="AP36" s="1152"/>
      <c r="AQ36" s="1006"/>
      <c r="AR36" s="718"/>
      <c r="AS36" s="718"/>
      <c r="AT36" s="718"/>
      <c r="AU36" s="718"/>
      <c r="AV36" s="718"/>
      <c r="AW36" s="718"/>
      <c r="AX36" s="1152"/>
      <c r="AY36" s="1006"/>
      <c r="AZ36" s="718"/>
      <c r="BA36" s="718"/>
      <c r="BB36" s="718"/>
      <c r="BC36" s="718"/>
      <c r="BD36" s="718"/>
      <c r="BE36" s="718"/>
      <c r="BF36" s="1152"/>
      <c r="BG36" s="1006"/>
      <c r="BH36" s="718"/>
      <c r="BI36" s="718"/>
      <c r="BJ36" s="718"/>
      <c r="BK36" s="718"/>
      <c r="BL36" s="718"/>
      <c r="BM36" s="718"/>
      <c r="BN36" s="1152"/>
      <c r="BO36" s="1006"/>
      <c r="BP36" s="718"/>
      <c r="BQ36" s="718"/>
      <c r="BR36" s="718"/>
      <c r="BS36" s="718"/>
      <c r="BT36" s="718"/>
      <c r="BU36" s="718"/>
    </row>
    <row r="37" spans="1:73" ht="39.950000000000003" customHeight="1" thickTop="1" thickBot="1" x14ac:dyDescent="0.3">
      <c r="A37" s="151"/>
      <c r="B37" s="24"/>
      <c r="C37" s="1058" t="s">
        <v>2157</v>
      </c>
      <c r="D37" s="1239" t="s">
        <v>2158</v>
      </c>
      <c r="E37" s="1061">
        <v>694</v>
      </c>
      <c r="F37" s="1064" t="s">
        <v>3791</v>
      </c>
      <c r="G37" s="1049" t="s">
        <v>3792</v>
      </c>
      <c r="H37" s="1043" t="s">
        <v>3011</v>
      </c>
      <c r="I37" s="1043" t="s">
        <v>2982</v>
      </c>
      <c r="J37" s="1043">
        <v>45</v>
      </c>
      <c r="K37" s="1049" t="s">
        <v>3625</v>
      </c>
      <c r="L37" s="1043">
        <v>4501</v>
      </c>
      <c r="M37" s="1049" t="s">
        <v>3786</v>
      </c>
      <c r="N37" s="1626">
        <v>2024004540020</v>
      </c>
      <c r="O37" s="1049" t="s">
        <v>3787</v>
      </c>
      <c r="P37" s="1052" t="s">
        <v>594</v>
      </c>
      <c r="Q37" s="1055">
        <v>4</v>
      </c>
      <c r="R37" s="1040" t="s">
        <v>2871</v>
      </c>
      <c r="S37" s="1040"/>
      <c r="T37" s="1022"/>
      <c r="U37" s="1007"/>
      <c r="V37" s="1007"/>
      <c r="W37" s="1007"/>
      <c r="X37" s="1007"/>
      <c r="Y37" s="1007"/>
      <c r="Z37" s="1004">
        <f t="shared" si="19"/>
        <v>0</v>
      </c>
      <c r="AA37" s="1004">
        <f t="shared" si="21"/>
        <v>0</v>
      </c>
      <c r="AB37" s="1004">
        <f t="shared" si="21"/>
        <v>0</v>
      </c>
      <c r="AC37" s="1004">
        <f t="shared" si="21"/>
        <v>0</v>
      </c>
      <c r="AD37" s="1004">
        <f t="shared" si="21"/>
        <v>0</v>
      </c>
      <c r="AE37" s="1004">
        <f t="shared" si="21"/>
        <v>0</v>
      </c>
      <c r="AF37" s="1004">
        <f t="shared" si="21"/>
        <v>0</v>
      </c>
      <c r="AG37" s="714"/>
      <c r="AH37" s="593"/>
      <c r="AI37" s="593"/>
      <c r="AJ37" s="593"/>
      <c r="AK37" s="207"/>
      <c r="AL37" s="208"/>
      <c r="AM37" s="208"/>
      <c r="AN37" s="208"/>
      <c r="AO37" s="208"/>
      <c r="AP37" s="1150">
        <f>+U37</f>
        <v>0</v>
      </c>
      <c r="AQ37" s="1004">
        <f>SUM(AR37:AW40)</f>
        <v>0</v>
      </c>
      <c r="AR37" s="299"/>
      <c r="AS37" s="299"/>
      <c r="AT37" s="299"/>
      <c r="AU37" s="299"/>
      <c r="AV37" s="299"/>
      <c r="AW37" s="299"/>
      <c r="AX37" s="1150">
        <f>+V37</f>
        <v>0</v>
      </c>
      <c r="AY37" s="1004">
        <f>SUM(AZ37:BE40)</f>
        <v>0</v>
      </c>
      <c r="AZ37" s="299"/>
      <c r="BA37" s="299"/>
      <c r="BB37" s="299"/>
      <c r="BC37" s="299"/>
      <c r="BD37" s="299"/>
      <c r="BE37" s="299"/>
      <c r="BF37" s="1150">
        <f>+W37</f>
        <v>0</v>
      </c>
      <c r="BG37" s="1004">
        <f>SUM(BH37:BM40)</f>
        <v>0</v>
      </c>
      <c r="BH37" s="299"/>
      <c r="BI37" s="299"/>
      <c r="BJ37" s="299"/>
      <c r="BK37" s="299"/>
      <c r="BL37" s="299"/>
      <c r="BM37" s="299"/>
      <c r="BN37" s="1150">
        <f>+X37</f>
        <v>0</v>
      </c>
      <c r="BO37" s="1004">
        <f>SUM(BP37:BU40)</f>
        <v>0</v>
      </c>
      <c r="BP37" s="299"/>
      <c r="BQ37" s="299"/>
      <c r="BR37" s="299"/>
      <c r="BS37" s="299"/>
      <c r="BT37" s="299"/>
      <c r="BU37" s="299"/>
    </row>
    <row r="38" spans="1:73" ht="39.950000000000003" customHeight="1" thickTop="1" thickBot="1" x14ac:dyDescent="0.3">
      <c r="A38" s="151"/>
      <c r="B38" s="24"/>
      <c r="C38" s="1059"/>
      <c r="D38" s="1239"/>
      <c r="E38" s="1062"/>
      <c r="F38" s="1065"/>
      <c r="G38" s="1050"/>
      <c r="H38" s="1044"/>
      <c r="I38" s="1044"/>
      <c r="J38" s="1044"/>
      <c r="K38" s="1050"/>
      <c r="L38" s="1044"/>
      <c r="M38" s="1050"/>
      <c r="N38" s="1627"/>
      <c r="O38" s="1050"/>
      <c r="P38" s="1053"/>
      <c r="Q38" s="1056"/>
      <c r="R38" s="1041"/>
      <c r="S38" s="1041"/>
      <c r="T38" s="1023"/>
      <c r="U38" s="1008"/>
      <c r="V38" s="1008"/>
      <c r="W38" s="1008"/>
      <c r="X38" s="1008"/>
      <c r="Y38" s="1008"/>
      <c r="Z38" s="1005"/>
      <c r="AA38" s="1005"/>
      <c r="AB38" s="1005"/>
      <c r="AC38" s="1005"/>
      <c r="AD38" s="1005"/>
      <c r="AE38" s="1005"/>
      <c r="AF38" s="1005"/>
      <c r="AG38" s="479"/>
      <c r="AH38" s="592"/>
      <c r="AI38" s="592"/>
      <c r="AJ38" s="592"/>
      <c r="AK38" s="196"/>
      <c r="AL38" s="197"/>
      <c r="AM38" s="197"/>
      <c r="AN38" s="197"/>
      <c r="AO38" s="197"/>
      <c r="AP38" s="1151"/>
      <c r="AQ38" s="1005"/>
      <c r="AR38" s="282"/>
      <c r="AS38" s="282"/>
      <c r="AT38" s="282"/>
      <c r="AU38" s="282"/>
      <c r="AV38" s="282"/>
      <c r="AW38" s="282"/>
      <c r="AX38" s="1151"/>
      <c r="AY38" s="1005"/>
      <c r="AZ38" s="282"/>
      <c r="BA38" s="282"/>
      <c r="BB38" s="282"/>
      <c r="BC38" s="282"/>
      <c r="BD38" s="282"/>
      <c r="BE38" s="282"/>
      <c r="BF38" s="1151"/>
      <c r="BG38" s="1005"/>
      <c r="BH38" s="282"/>
      <c r="BI38" s="282"/>
      <c r="BJ38" s="282"/>
      <c r="BK38" s="282"/>
      <c r="BL38" s="282"/>
      <c r="BM38" s="282"/>
      <c r="BN38" s="1151"/>
      <c r="BO38" s="1005"/>
      <c r="BP38" s="282"/>
      <c r="BQ38" s="282"/>
      <c r="BR38" s="282"/>
      <c r="BS38" s="282"/>
      <c r="BT38" s="282"/>
      <c r="BU38" s="282"/>
    </row>
    <row r="39" spans="1:73" ht="39.950000000000003" customHeight="1" thickTop="1" thickBot="1" x14ac:dyDescent="0.3">
      <c r="A39" s="151"/>
      <c r="B39" s="24"/>
      <c r="C39" s="1059"/>
      <c r="D39" s="1239"/>
      <c r="E39" s="1062"/>
      <c r="F39" s="1065"/>
      <c r="G39" s="1050"/>
      <c r="H39" s="1044"/>
      <c r="I39" s="1044"/>
      <c r="J39" s="1044"/>
      <c r="K39" s="1050"/>
      <c r="L39" s="1044"/>
      <c r="M39" s="1050"/>
      <c r="N39" s="1627"/>
      <c r="O39" s="1050"/>
      <c r="P39" s="1053"/>
      <c r="Q39" s="1056"/>
      <c r="R39" s="1041"/>
      <c r="S39" s="1041"/>
      <c r="T39" s="1023"/>
      <c r="U39" s="1008"/>
      <c r="V39" s="1008"/>
      <c r="W39" s="1008"/>
      <c r="X39" s="1008"/>
      <c r="Y39" s="1008"/>
      <c r="Z39" s="1005"/>
      <c r="AA39" s="1005"/>
      <c r="AB39" s="1005"/>
      <c r="AC39" s="1005"/>
      <c r="AD39" s="1005"/>
      <c r="AE39" s="1005"/>
      <c r="AF39" s="1005"/>
      <c r="AG39" s="196"/>
      <c r="AH39" s="592"/>
      <c r="AI39" s="592"/>
      <c r="AJ39" s="592"/>
      <c r="AK39" s="196"/>
      <c r="AL39" s="197"/>
      <c r="AM39" s="197"/>
      <c r="AN39" s="197"/>
      <c r="AO39" s="197"/>
      <c r="AP39" s="1151"/>
      <c r="AQ39" s="1005"/>
      <c r="AR39" s="282"/>
      <c r="AS39" s="282"/>
      <c r="AT39" s="282"/>
      <c r="AU39" s="282"/>
      <c r="AV39" s="282"/>
      <c r="AW39" s="282"/>
      <c r="AX39" s="1151"/>
      <c r="AY39" s="1005"/>
      <c r="AZ39" s="282"/>
      <c r="BA39" s="282"/>
      <c r="BB39" s="282"/>
      <c r="BC39" s="282"/>
      <c r="BD39" s="282"/>
      <c r="BE39" s="282"/>
      <c r="BF39" s="1151"/>
      <c r="BG39" s="1005"/>
      <c r="BH39" s="282"/>
      <c r="BI39" s="282"/>
      <c r="BJ39" s="282"/>
      <c r="BK39" s="282"/>
      <c r="BL39" s="282"/>
      <c r="BM39" s="282"/>
      <c r="BN39" s="1151"/>
      <c r="BO39" s="1005"/>
      <c r="BP39" s="282"/>
      <c r="BQ39" s="282"/>
      <c r="BR39" s="282"/>
      <c r="BS39" s="282"/>
      <c r="BT39" s="282"/>
      <c r="BU39" s="282"/>
    </row>
    <row r="40" spans="1:73" ht="39.950000000000003" customHeight="1" thickTop="1" thickBot="1" x14ac:dyDescent="0.3">
      <c r="A40" s="151"/>
      <c r="B40" s="24"/>
      <c r="C40" s="1060"/>
      <c r="D40" s="1239"/>
      <c r="E40" s="1063"/>
      <c r="F40" s="1066"/>
      <c r="G40" s="1051"/>
      <c r="H40" s="1045"/>
      <c r="I40" s="1045"/>
      <c r="J40" s="1045"/>
      <c r="K40" s="1051"/>
      <c r="L40" s="1045"/>
      <c r="M40" s="1051"/>
      <c r="N40" s="1628"/>
      <c r="O40" s="1051"/>
      <c r="P40" s="1054"/>
      <c r="Q40" s="1057"/>
      <c r="R40" s="1042"/>
      <c r="S40" s="1042"/>
      <c r="T40" s="1024"/>
      <c r="U40" s="1009"/>
      <c r="V40" s="1009"/>
      <c r="W40" s="1009"/>
      <c r="X40" s="1009"/>
      <c r="Y40" s="1009"/>
      <c r="Z40" s="1006"/>
      <c r="AA40" s="1006"/>
      <c r="AB40" s="1006"/>
      <c r="AC40" s="1006"/>
      <c r="AD40" s="1006"/>
      <c r="AE40" s="1006"/>
      <c r="AF40" s="1006"/>
      <c r="AG40" s="715"/>
      <c r="AH40" s="716"/>
      <c r="AI40" s="716"/>
      <c r="AJ40" s="716"/>
      <c r="AK40" s="715"/>
      <c r="AL40" s="717"/>
      <c r="AM40" s="717"/>
      <c r="AN40" s="717"/>
      <c r="AO40" s="717"/>
      <c r="AP40" s="1152"/>
      <c r="AQ40" s="1006"/>
      <c r="AR40" s="718"/>
      <c r="AS40" s="718"/>
      <c r="AT40" s="718"/>
      <c r="AU40" s="718"/>
      <c r="AV40" s="718"/>
      <c r="AW40" s="718"/>
      <c r="AX40" s="1152"/>
      <c r="AY40" s="1006"/>
      <c r="AZ40" s="718"/>
      <c r="BA40" s="718"/>
      <c r="BB40" s="718"/>
      <c r="BC40" s="718"/>
      <c r="BD40" s="718"/>
      <c r="BE40" s="718"/>
      <c r="BF40" s="1152"/>
      <c r="BG40" s="1006"/>
      <c r="BH40" s="718"/>
      <c r="BI40" s="718"/>
      <c r="BJ40" s="718"/>
      <c r="BK40" s="718"/>
      <c r="BL40" s="718"/>
      <c r="BM40" s="718"/>
      <c r="BN40" s="1152"/>
      <c r="BO40" s="1006"/>
      <c r="BP40" s="718"/>
      <c r="BQ40" s="718"/>
      <c r="BR40" s="718"/>
      <c r="BS40" s="718"/>
      <c r="BT40" s="718"/>
      <c r="BU40" s="718"/>
    </row>
    <row r="41" spans="1:73" ht="39.950000000000003" customHeight="1" thickTop="1" thickBot="1" x14ac:dyDescent="0.3">
      <c r="A41" s="151"/>
      <c r="B41" s="24"/>
      <c r="C41" s="1058" t="s">
        <v>2159</v>
      </c>
      <c r="D41" s="1239" t="s">
        <v>2160</v>
      </c>
      <c r="E41" s="1061">
        <v>695</v>
      </c>
      <c r="F41" s="1064" t="s">
        <v>3793</v>
      </c>
      <c r="G41" s="1049" t="s">
        <v>2161</v>
      </c>
      <c r="H41" s="1043" t="s">
        <v>3385</v>
      </c>
      <c r="I41" s="1043" t="s">
        <v>2982</v>
      </c>
      <c r="J41" s="1043">
        <v>45</v>
      </c>
      <c r="K41" s="1049" t="s">
        <v>3625</v>
      </c>
      <c r="L41" s="1043">
        <v>4501</v>
      </c>
      <c r="M41" s="1049" t="s">
        <v>3786</v>
      </c>
      <c r="N41" s="1626">
        <v>2024004540020</v>
      </c>
      <c r="O41" s="1049" t="s">
        <v>3787</v>
      </c>
      <c r="P41" s="1052" t="s">
        <v>2161</v>
      </c>
      <c r="Q41" s="1055">
        <v>1300</v>
      </c>
      <c r="R41" s="1040" t="s">
        <v>2871</v>
      </c>
      <c r="S41" s="1040"/>
      <c r="T41" s="1022"/>
      <c r="U41" s="1007"/>
      <c r="V41" s="1007"/>
      <c r="W41" s="1007"/>
      <c r="X41" s="1007"/>
      <c r="Y41" s="1007"/>
      <c r="Z41" s="1004">
        <f t="shared" si="19"/>
        <v>0</v>
      </c>
      <c r="AA41" s="1004">
        <f t="shared" si="21"/>
        <v>0</v>
      </c>
      <c r="AB41" s="1004">
        <f t="shared" si="21"/>
        <v>0</v>
      </c>
      <c r="AC41" s="1004">
        <f t="shared" si="21"/>
        <v>0</v>
      </c>
      <c r="AD41" s="1004">
        <f t="shared" si="21"/>
        <v>0</v>
      </c>
      <c r="AE41" s="1004">
        <f t="shared" si="21"/>
        <v>0</v>
      </c>
      <c r="AF41" s="1004">
        <f t="shared" si="21"/>
        <v>0</v>
      </c>
      <c r="AG41" s="714"/>
      <c r="AH41" s="593"/>
      <c r="AI41" s="593"/>
      <c r="AJ41" s="593"/>
      <c r="AK41" s="207"/>
      <c r="AL41" s="208"/>
      <c r="AM41" s="208"/>
      <c r="AN41" s="208"/>
      <c r="AO41" s="208"/>
      <c r="AP41" s="1150">
        <f>+U41</f>
        <v>0</v>
      </c>
      <c r="AQ41" s="1004">
        <f>SUM(AR41:AW44)</f>
        <v>0</v>
      </c>
      <c r="AR41" s="299"/>
      <c r="AS41" s="299"/>
      <c r="AT41" s="299"/>
      <c r="AU41" s="299"/>
      <c r="AV41" s="299"/>
      <c r="AW41" s="299"/>
      <c r="AX41" s="1150">
        <f>+V41</f>
        <v>0</v>
      </c>
      <c r="AY41" s="1004">
        <f>SUM(AZ41:BE44)</f>
        <v>0</v>
      </c>
      <c r="AZ41" s="299"/>
      <c r="BA41" s="299"/>
      <c r="BB41" s="299"/>
      <c r="BC41" s="299"/>
      <c r="BD41" s="299"/>
      <c r="BE41" s="299"/>
      <c r="BF41" s="1150">
        <f>+W41</f>
        <v>0</v>
      </c>
      <c r="BG41" s="1004">
        <f>SUM(BH41:BM44)</f>
        <v>0</v>
      </c>
      <c r="BH41" s="299"/>
      <c r="BI41" s="299"/>
      <c r="BJ41" s="299"/>
      <c r="BK41" s="299"/>
      <c r="BL41" s="299"/>
      <c r="BM41" s="299"/>
      <c r="BN41" s="1150">
        <f>+X41</f>
        <v>0</v>
      </c>
      <c r="BO41" s="1004">
        <f>SUM(BP41:BU44)</f>
        <v>0</v>
      </c>
      <c r="BP41" s="299"/>
      <c r="BQ41" s="299"/>
      <c r="BR41" s="299"/>
      <c r="BS41" s="299"/>
      <c r="BT41" s="299"/>
      <c r="BU41" s="299"/>
    </row>
    <row r="42" spans="1:73" ht="39.950000000000003" customHeight="1" thickTop="1" thickBot="1" x14ac:dyDescent="0.3">
      <c r="A42" s="151"/>
      <c r="B42" s="24"/>
      <c r="C42" s="1059"/>
      <c r="D42" s="1239"/>
      <c r="E42" s="1062"/>
      <c r="F42" s="1065"/>
      <c r="G42" s="1050"/>
      <c r="H42" s="1044"/>
      <c r="I42" s="1044"/>
      <c r="J42" s="1044"/>
      <c r="K42" s="1050"/>
      <c r="L42" s="1044"/>
      <c r="M42" s="1050"/>
      <c r="N42" s="1627"/>
      <c r="O42" s="1050"/>
      <c r="P42" s="1053"/>
      <c r="Q42" s="1056"/>
      <c r="R42" s="1041"/>
      <c r="S42" s="1041"/>
      <c r="T42" s="1023"/>
      <c r="U42" s="1008"/>
      <c r="V42" s="1008"/>
      <c r="W42" s="1008"/>
      <c r="X42" s="1008"/>
      <c r="Y42" s="1008"/>
      <c r="Z42" s="1005"/>
      <c r="AA42" s="1005"/>
      <c r="AB42" s="1005"/>
      <c r="AC42" s="1005"/>
      <c r="AD42" s="1005"/>
      <c r="AE42" s="1005"/>
      <c r="AF42" s="1005"/>
      <c r="AG42" s="479"/>
      <c r="AH42" s="592"/>
      <c r="AI42" s="592"/>
      <c r="AJ42" s="592"/>
      <c r="AK42" s="196"/>
      <c r="AL42" s="197"/>
      <c r="AM42" s="197"/>
      <c r="AN42" s="197"/>
      <c r="AO42" s="197"/>
      <c r="AP42" s="1151"/>
      <c r="AQ42" s="1005"/>
      <c r="AR42" s="282"/>
      <c r="AS42" s="282"/>
      <c r="AT42" s="282"/>
      <c r="AU42" s="282"/>
      <c r="AV42" s="282"/>
      <c r="AW42" s="282"/>
      <c r="AX42" s="1151"/>
      <c r="AY42" s="1005"/>
      <c r="AZ42" s="282"/>
      <c r="BA42" s="282"/>
      <c r="BB42" s="282"/>
      <c r="BC42" s="282"/>
      <c r="BD42" s="282"/>
      <c r="BE42" s="282"/>
      <c r="BF42" s="1151"/>
      <c r="BG42" s="1005"/>
      <c r="BH42" s="282"/>
      <c r="BI42" s="282"/>
      <c r="BJ42" s="282"/>
      <c r="BK42" s="282"/>
      <c r="BL42" s="282"/>
      <c r="BM42" s="282"/>
      <c r="BN42" s="1151"/>
      <c r="BO42" s="1005"/>
      <c r="BP42" s="282"/>
      <c r="BQ42" s="282"/>
      <c r="BR42" s="282"/>
      <c r="BS42" s="282"/>
      <c r="BT42" s="282"/>
      <c r="BU42" s="282"/>
    </row>
    <row r="43" spans="1:73" ht="39.950000000000003" customHeight="1" thickTop="1" thickBot="1" x14ac:dyDescent="0.3">
      <c r="A43" s="151"/>
      <c r="B43" s="24"/>
      <c r="C43" s="1059"/>
      <c r="D43" s="1239"/>
      <c r="E43" s="1062"/>
      <c r="F43" s="1065"/>
      <c r="G43" s="1050"/>
      <c r="H43" s="1044"/>
      <c r="I43" s="1044"/>
      <c r="J43" s="1044"/>
      <c r="K43" s="1050"/>
      <c r="L43" s="1044"/>
      <c r="M43" s="1050"/>
      <c r="N43" s="1627"/>
      <c r="O43" s="1050"/>
      <c r="P43" s="1053"/>
      <c r="Q43" s="1056"/>
      <c r="R43" s="1041"/>
      <c r="S43" s="1041"/>
      <c r="T43" s="1023"/>
      <c r="U43" s="1008"/>
      <c r="V43" s="1008"/>
      <c r="W43" s="1008"/>
      <c r="X43" s="1008"/>
      <c r="Y43" s="1008"/>
      <c r="Z43" s="1005"/>
      <c r="AA43" s="1005"/>
      <c r="AB43" s="1005"/>
      <c r="AC43" s="1005"/>
      <c r="AD43" s="1005"/>
      <c r="AE43" s="1005"/>
      <c r="AF43" s="1005"/>
      <c r="AG43" s="196"/>
      <c r="AH43" s="592"/>
      <c r="AI43" s="592"/>
      <c r="AJ43" s="592"/>
      <c r="AK43" s="196"/>
      <c r="AL43" s="197"/>
      <c r="AM43" s="197"/>
      <c r="AN43" s="197"/>
      <c r="AO43" s="197"/>
      <c r="AP43" s="1151"/>
      <c r="AQ43" s="1005"/>
      <c r="AR43" s="282"/>
      <c r="AS43" s="282"/>
      <c r="AT43" s="282"/>
      <c r="AU43" s="282"/>
      <c r="AV43" s="282"/>
      <c r="AW43" s="282"/>
      <c r="AX43" s="1151"/>
      <c r="AY43" s="1005"/>
      <c r="AZ43" s="282"/>
      <c r="BA43" s="282"/>
      <c r="BB43" s="282"/>
      <c r="BC43" s="282"/>
      <c r="BD43" s="282"/>
      <c r="BE43" s="282"/>
      <c r="BF43" s="1151"/>
      <c r="BG43" s="1005"/>
      <c r="BH43" s="282"/>
      <c r="BI43" s="282"/>
      <c r="BJ43" s="282"/>
      <c r="BK43" s="282"/>
      <c r="BL43" s="282"/>
      <c r="BM43" s="282"/>
      <c r="BN43" s="1151"/>
      <c r="BO43" s="1005"/>
      <c r="BP43" s="282"/>
      <c r="BQ43" s="282"/>
      <c r="BR43" s="282"/>
      <c r="BS43" s="282"/>
      <c r="BT43" s="282"/>
      <c r="BU43" s="282"/>
    </row>
    <row r="44" spans="1:73" ht="39.950000000000003" customHeight="1" thickTop="1" thickBot="1" x14ac:dyDescent="0.3">
      <c r="A44" s="151"/>
      <c r="B44" s="24"/>
      <c r="C44" s="1060"/>
      <c r="D44" s="1239"/>
      <c r="E44" s="1063"/>
      <c r="F44" s="1066"/>
      <c r="G44" s="1051"/>
      <c r="H44" s="1045"/>
      <c r="I44" s="1045"/>
      <c r="J44" s="1045"/>
      <c r="K44" s="1051"/>
      <c r="L44" s="1045"/>
      <c r="M44" s="1051"/>
      <c r="N44" s="1628"/>
      <c r="O44" s="1051"/>
      <c r="P44" s="1054"/>
      <c r="Q44" s="1057"/>
      <c r="R44" s="1042"/>
      <c r="S44" s="1042"/>
      <c r="T44" s="1024"/>
      <c r="U44" s="1009"/>
      <c r="V44" s="1009"/>
      <c r="W44" s="1009"/>
      <c r="X44" s="1009"/>
      <c r="Y44" s="1009"/>
      <c r="Z44" s="1006"/>
      <c r="AA44" s="1006"/>
      <c r="AB44" s="1006"/>
      <c r="AC44" s="1006"/>
      <c r="AD44" s="1006"/>
      <c r="AE44" s="1006"/>
      <c r="AF44" s="1006"/>
      <c r="AG44" s="715"/>
      <c r="AH44" s="716"/>
      <c r="AI44" s="716"/>
      <c r="AJ44" s="716"/>
      <c r="AK44" s="715"/>
      <c r="AL44" s="717"/>
      <c r="AM44" s="717"/>
      <c r="AN44" s="717"/>
      <c r="AO44" s="717"/>
      <c r="AP44" s="1152"/>
      <c r="AQ44" s="1006"/>
      <c r="AR44" s="718"/>
      <c r="AS44" s="718"/>
      <c r="AT44" s="718"/>
      <c r="AU44" s="718"/>
      <c r="AV44" s="718"/>
      <c r="AW44" s="718"/>
      <c r="AX44" s="1152"/>
      <c r="AY44" s="1006"/>
      <c r="AZ44" s="718"/>
      <c r="BA44" s="718"/>
      <c r="BB44" s="718"/>
      <c r="BC44" s="718"/>
      <c r="BD44" s="718"/>
      <c r="BE44" s="718"/>
      <c r="BF44" s="1152"/>
      <c r="BG44" s="1006"/>
      <c r="BH44" s="718"/>
      <c r="BI44" s="718"/>
      <c r="BJ44" s="718"/>
      <c r="BK44" s="718"/>
      <c r="BL44" s="718"/>
      <c r="BM44" s="718"/>
      <c r="BN44" s="1152"/>
      <c r="BO44" s="1006"/>
      <c r="BP44" s="718"/>
      <c r="BQ44" s="718"/>
      <c r="BR44" s="718"/>
      <c r="BS44" s="718"/>
      <c r="BT44" s="718"/>
      <c r="BU44" s="718"/>
    </row>
    <row r="45" spans="1:73" ht="39.950000000000003" customHeight="1" thickTop="1" x14ac:dyDescent="0.25">
      <c r="A45" s="151"/>
      <c r="B45" s="24"/>
      <c r="C45" s="1058" t="s">
        <v>2162</v>
      </c>
      <c r="D45" s="1049" t="s">
        <v>2163</v>
      </c>
      <c r="E45" s="1061">
        <v>696</v>
      </c>
      <c r="F45" s="1064" t="s">
        <v>3794</v>
      </c>
      <c r="G45" s="1049" t="s">
        <v>2164</v>
      </c>
      <c r="H45" s="1043" t="s">
        <v>3200</v>
      </c>
      <c r="I45" s="1043" t="s">
        <v>2982</v>
      </c>
      <c r="J45" s="1043">
        <v>45</v>
      </c>
      <c r="K45" s="1049" t="s">
        <v>3625</v>
      </c>
      <c r="L45" s="1043">
        <v>4501</v>
      </c>
      <c r="M45" s="1049" t="s">
        <v>3786</v>
      </c>
      <c r="N45" s="1626">
        <v>2024004540020</v>
      </c>
      <c r="O45" s="1049" t="s">
        <v>3787</v>
      </c>
      <c r="P45" s="1052" t="s">
        <v>2164</v>
      </c>
      <c r="Q45" s="1055">
        <v>600</v>
      </c>
      <c r="R45" s="1040" t="s">
        <v>2871</v>
      </c>
      <c r="S45" s="1040"/>
      <c r="T45" s="1022"/>
      <c r="U45" s="1007"/>
      <c r="V45" s="1007"/>
      <c r="W45" s="1007"/>
      <c r="X45" s="1007"/>
      <c r="Y45" s="1007"/>
      <c r="Z45" s="1004">
        <f t="shared" si="19"/>
        <v>0</v>
      </c>
      <c r="AA45" s="1004">
        <f t="shared" si="21"/>
        <v>0</v>
      </c>
      <c r="AB45" s="1004">
        <f t="shared" si="21"/>
        <v>0</v>
      </c>
      <c r="AC45" s="1004">
        <f t="shared" si="21"/>
        <v>0</v>
      </c>
      <c r="AD45" s="1004">
        <f t="shared" si="21"/>
        <v>0</v>
      </c>
      <c r="AE45" s="1004">
        <f t="shared" si="21"/>
        <v>0</v>
      </c>
      <c r="AF45" s="1004">
        <f t="shared" si="21"/>
        <v>0</v>
      </c>
      <c r="AG45" s="714"/>
      <c r="AH45" s="593"/>
      <c r="AI45" s="593"/>
      <c r="AJ45" s="593"/>
      <c r="AK45" s="207"/>
      <c r="AL45" s="208"/>
      <c r="AM45" s="208"/>
      <c r="AN45" s="208"/>
      <c r="AO45" s="208"/>
      <c r="AP45" s="1150">
        <f>+U45</f>
        <v>0</v>
      </c>
      <c r="AQ45" s="1004">
        <f>SUM(AR45:AW48)</f>
        <v>0</v>
      </c>
      <c r="AR45" s="299"/>
      <c r="AS45" s="299"/>
      <c r="AT45" s="299"/>
      <c r="AU45" s="299"/>
      <c r="AV45" s="299"/>
      <c r="AW45" s="299"/>
      <c r="AX45" s="1150">
        <f>+V45</f>
        <v>0</v>
      </c>
      <c r="AY45" s="1004">
        <f>SUM(AZ45:BE48)</f>
        <v>0</v>
      </c>
      <c r="AZ45" s="299"/>
      <c r="BA45" s="299"/>
      <c r="BB45" s="299"/>
      <c r="BC45" s="299"/>
      <c r="BD45" s="299"/>
      <c r="BE45" s="299"/>
      <c r="BF45" s="1150">
        <f>+W45</f>
        <v>0</v>
      </c>
      <c r="BG45" s="1004">
        <f>SUM(BH45:BM48)</f>
        <v>0</v>
      </c>
      <c r="BH45" s="299"/>
      <c r="BI45" s="299"/>
      <c r="BJ45" s="299"/>
      <c r="BK45" s="299"/>
      <c r="BL45" s="299"/>
      <c r="BM45" s="299"/>
      <c r="BN45" s="1150">
        <f>+X45</f>
        <v>0</v>
      </c>
      <c r="BO45" s="1004">
        <f>SUM(BP45:BU48)</f>
        <v>0</v>
      </c>
      <c r="BP45" s="299"/>
      <c r="BQ45" s="299"/>
      <c r="BR45" s="299"/>
      <c r="BS45" s="299"/>
      <c r="BT45" s="299"/>
      <c r="BU45" s="299"/>
    </row>
    <row r="46" spans="1:73" ht="39.950000000000003" customHeight="1" x14ac:dyDescent="0.25">
      <c r="A46" s="151"/>
      <c r="B46" s="24"/>
      <c r="C46" s="1059"/>
      <c r="D46" s="1050"/>
      <c r="E46" s="1062"/>
      <c r="F46" s="1065"/>
      <c r="G46" s="1050"/>
      <c r="H46" s="1044"/>
      <c r="I46" s="1044"/>
      <c r="J46" s="1044"/>
      <c r="K46" s="1050"/>
      <c r="L46" s="1044"/>
      <c r="M46" s="1050"/>
      <c r="N46" s="1627"/>
      <c r="O46" s="1050"/>
      <c r="P46" s="1053"/>
      <c r="Q46" s="1056"/>
      <c r="R46" s="1041"/>
      <c r="S46" s="1041"/>
      <c r="T46" s="1023"/>
      <c r="U46" s="1008"/>
      <c r="V46" s="1008"/>
      <c r="W46" s="1008"/>
      <c r="X46" s="1008"/>
      <c r="Y46" s="1008"/>
      <c r="Z46" s="1005"/>
      <c r="AA46" s="1005"/>
      <c r="AB46" s="1005"/>
      <c r="AC46" s="1005"/>
      <c r="AD46" s="1005"/>
      <c r="AE46" s="1005"/>
      <c r="AF46" s="1005"/>
      <c r="AG46" s="479"/>
      <c r="AH46" s="592"/>
      <c r="AI46" s="592"/>
      <c r="AJ46" s="592"/>
      <c r="AK46" s="196"/>
      <c r="AL46" s="197"/>
      <c r="AM46" s="197"/>
      <c r="AN46" s="197"/>
      <c r="AO46" s="197"/>
      <c r="AP46" s="1151"/>
      <c r="AQ46" s="1005"/>
      <c r="AR46" s="282"/>
      <c r="AS46" s="282"/>
      <c r="AT46" s="282"/>
      <c r="AU46" s="282"/>
      <c r="AV46" s="282"/>
      <c r="AW46" s="282"/>
      <c r="AX46" s="1151"/>
      <c r="AY46" s="1005"/>
      <c r="AZ46" s="282"/>
      <c r="BA46" s="282"/>
      <c r="BB46" s="282"/>
      <c r="BC46" s="282"/>
      <c r="BD46" s="282"/>
      <c r="BE46" s="282"/>
      <c r="BF46" s="1151"/>
      <c r="BG46" s="1005"/>
      <c r="BH46" s="282"/>
      <c r="BI46" s="282"/>
      <c r="BJ46" s="282"/>
      <c r="BK46" s="282"/>
      <c r="BL46" s="282"/>
      <c r="BM46" s="282"/>
      <c r="BN46" s="1151"/>
      <c r="BO46" s="1005"/>
      <c r="BP46" s="282"/>
      <c r="BQ46" s="282"/>
      <c r="BR46" s="282"/>
      <c r="BS46" s="282"/>
      <c r="BT46" s="282"/>
      <c r="BU46" s="282"/>
    </row>
    <row r="47" spans="1:73" ht="39.950000000000003" customHeight="1" x14ac:dyDescent="0.25">
      <c r="A47" s="151"/>
      <c r="B47" s="24"/>
      <c r="C47" s="1059"/>
      <c r="D47" s="1050"/>
      <c r="E47" s="1062"/>
      <c r="F47" s="1065"/>
      <c r="G47" s="1050"/>
      <c r="H47" s="1044"/>
      <c r="I47" s="1044"/>
      <c r="J47" s="1044"/>
      <c r="K47" s="1050"/>
      <c r="L47" s="1044"/>
      <c r="M47" s="1050"/>
      <c r="N47" s="1627"/>
      <c r="O47" s="1050"/>
      <c r="P47" s="1053"/>
      <c r="Q47" s="1056"/>
      <c r="R47" s="1041"/>
      <c r="S47" s="1041"/>
      <c r="T47" s="1023"/>
      <c r="U47" s="1008"/>
      <c r="V47" s="1008"/>
      <c r="W47" s="1008"/>
      <c r="X47" s="1008"/>
      <c r="Y47" s="1008"/>
      <c r="Z47" s="1005"/>
      <c r="AA47" s="1005"/>
      <c r="AB47" s="1005"/>
      <c r="AC47" s="1005"/>
      <c r="AD47" s="1005"/>
      <c r="AE47" s="1005"/>
      <c r="AF47" s="1005"/>
      <c r="AG47" s="196"/>
      <c r="AH47" s="592"/>
      <c r="AI47" s="592"/>
      <c r="AJ47" s="592"/>
      <c r="AK47" s="196"/>
      <c r="AL47" s="197"/>
      <c r="AM47" s="197"/>
      <c r="AN47" s="197"/>
      <c r="AO47" s="197"/>
      <c r="AP47" s="1151"/>
      <c r="AQ47" s="1005"/>
      <c r="AR47" s="282"/>
      <c r="AS47" s="282"/>
      <c r="AT47" s="282"/>
      <c r="AU47" s="282"/>
      <c r="AV47" s="282"/>
      <c r="AW47" s="282"/>
      <c r="AX47" s="1151"/>
      <c r="AY47" s="1005"/>
      <c r="AZ47" s="282"/>
      <c r="BA47" s="282"/>
      <c r="BB47" s="282"/>
      <c r="BC47" s="282"/>
      <c r="BD47" s="282"/>
      <c r="BE47" s="282"/>
      <c r="BF47" s="1151"/>
      <c r="BG47" s="1005"/>
      <c r="BH47" s="282"/>
      <c r="BI47" s="282"/>
      <c r="BJ47" s="282"/>
      <c r="BK47" s="282"/>
      <c r="BL47" s="282"/>
      <c r="BM47" s="282"/>
      <c r="BN47" s="1151"/>
      <c r="BO47" s="1005"/>
      <c r="BP47" s="282"/>
      <c r="BQ47" s="282"/>
      <c r="BR47" s="282"/>
      <c r="BS47" s="282"/>
      <c r="BT47" s="282"/>
      <c r="BU47" s="282"/>
    </row>
    <row r="48" spans="1:73" ht="39.950000000000003" customHeight="1" thickBot="1" x14ac:dyDescent="0.3">
      <c r="A48" s="151"/>
      <c r="B48" s="24"/>
      <c r="C48" s="1060"/>
      <c r="D48" s="1051"/>
      <c r="E48" s="1063"/>
      <c r="F48" s="1066"/>
      <c r="G48" s="1051"/>
      <c r="H48" s="1045"/>
      <c r="I48" s="1045"/>
      <c r="J48" s="1045"/>
      <c r="K48" s="1051"/>
      <c r="L48" s="1045"/>
      <c r="M48" s="1051"/>
      <c r="N48" s="1628"/>
      <c r="O48" s="1051"/>
      <c r="P48" s="1054"/>
      <c r="Q48" s="1057"/>
      <c r="R48" s="1042"/>
      <c r="S48" s="1042"/>
      <c r="T48" s="1024"/>
      <c r="U48" s="1009"/>
      <c r="V48" s="1009"/>
      <c r="W48" s="1009"/>
      <c r="X48" s="1009"/>
      <c r="Y48" s="1009"/>
      <c r="Z48" s="1006"/>
      <c r="AA48" s="1006"/>
      <c r="AB48" s="1006"/>
      <c r="AC48" s="1006"/>
      <c r="AD48" s="1006"/>
      <c r="AE48" s="1006"/>
      <c r="AF48" s="1006"/>
      <c r="AG48" s="715"/>
      <c r="AH48" s="716"/>
      <c r="AI48" s="716"/>
      <c r="AJ48" s="716"/>
      <c r="AK48" s="715"/>
      <c r="AL48" s="717"/>
      <c r="AM48" s="717"/>
      <c r="AN48" s="717"/>
      <c r="AO48" s="717"/>
      <c r="AP48" s="1152"/>
      <c r="AQ48" s="1006"/>
      <c r="AR48" s="718"/>
      <c r="AS48" s="718"/>
      <c r="AT48" s="718"/>
      <c r="AU48" s="718"/>
      <c r="AV48" s="718"/>
      <c r="AW48" s="718"/>
      <c r="AX48" s="1152"/>
      <c r="AY48" s="1006"/>
      <c r="AZ48" s="718"/>
      <c r="BA48" s="718"/>
      <c r="BB48" s="718"/>
      <c r="BC48" s="718"/>
      <c r="BD48" s="718"/>
      <c r="BE48" s="718"/>
      <c r="BF48" s="1152"/>
      <c r="BG48" s="1006"/>
      <c r="BH48" s="718"/>
      <c r="BI48" s="718"/>
      <c r="BJ48" s="718"/>
      <c r="BK48" s="718"/>
      <c r="BL48" s="718"/>
      <c r="BM48" s="718"/>
      <c r="BN48" s="1152"/>
      <c r="BO48" s="1006"/>
      <c r="BP48" s="718"/>
      <c r="BQ48" s="718"/>
      <c r="BR48" s="718"/>
      <c r="BS48" s="718"/>
      <c r="BT48" s="718"/>
      <c r="BU48" s="718"/>
    </row>
    <row r="49" spans="1:73" ht="39.950000000000003" customHeight="1" thickTop="1" x14ac:dyDescent="0.25">
      <c r="A49" s="151"/>
      <c r="B49" s="24"/>
      <c r="C49" s="1058" t="s">
        <v>2165</v>
      </c>
      <c r="D49" s="1049" t="s">
        <v>2166</v>
      </c>
      <c r="E49" s="1061">
        <v>697</v>
      </c>
      <c r="F49" s="1064" t="s">
        <v>3795</v>
      </c>
      <c r="G49" s="1049" t="s">
        <v>2167</v>
      </c>
      <c r="H49" s="1043" t="s">
        <v>2952</v>
      </c>
      <c r="I49" s="1043" t="s">
        <v>2982</v>
      </c>
      <c r="J49" s="1043">
        <v>45</v>
      </c>
      <c r="K49" s="1049" t="s">
        <v>3625</v>
      </c>
      <c r="L49" s="1043">
        <v>4501</v>
      </c>
      <c r="M49" s="1049" t="s">
        <v>3786</v>
      </c>
      <c r="N49" s="1626">
        <v>2024004540020</v>
      </c>
      <c r="O49" s="1049" t="s">
        <v>3787</v>
      </c>
      <c r="P49" s="1052" t="s">
        <v>2167</v>
      </c>
      <c r="Q49" s="1055">
        <v>3</v>
      </c>
      <c r="R49" s="1040" t="s">
        <v>2871</v>
      </c>
      <c r="S49" s="1040"/>
      <c r="T49" s="1022"/>
      <c r="U49" s="1007"/>
      <c r="V49" s="1007"/>
      <c r="W49" s="1007"/>
      <c r="X49" s="1007"/>
      <c r="Y49" s="1007"/>
      <c r="Z49" s="1004">
        <f t="shared" si="19"/>
        <v>0</v>
      </c>
      <c r="AA49" s="1004">
        <f t="shared" ref="AA49:AF61" si="22">SUM(AR49:AR52,AZ49:AZ52,BH49:BH52,BP49:BP52)</f>
        <v>0</v>
      </c>
      <c r="AB49" s="1004">
        <f t="shared" si="22"/>
        <v>0</v>
      </c>
      <c r="AC49" s="1004">
        <f t="shared" si="22"/>
        <v>0</v>
      </c>
      <c r="AD49" s="1004">
        <f t="shared" si="22"/>
        <v>0</v>
      </c>
      <c r="AE49" s="1004">
        <f t="shared" si="22"/>
        <v>0</v>
      </c>
      <c r="AF49" s="1004">
        <f t="shared" si="22"/>
        <v>0</v>
      </c>
      <c r="AG49" s="714"/>
      <c r="AH49" s="593"/>
      <c r="AI49" s="593"/>
      <c r="AJ49" s="593"/>
      <c r="AK49" s="207"/>
      <c r="AL49" s="208"/>
      <c r="AM49" s="208"/>
      <c r="AN49" s="208"/>
      <c r="AO49" s="208"/>
      <c r="AP49" s="1150">
        <f>+U49</f>
        <v>0</v>
      </c>
      <c r="AQ49" s="1004">
        <f>SUM(AR49:AW52)</f>
        <v>0</v>
      </c>
      <c r="AR49" s="299"/>
      <c r="AS49" s="299"/>
      <c r="AT49" s="299"/>
      <c r="AU49" s="299"/>
      <c r="AV49" s="299"/>
      <c r="AW49" s="299"/>
      <c r="AX49" s="1150">
        <f>+V49</f>
        <v>0</v>
      </c>
      <c r="AY49" s="1004">
        <f>SUM(AZ49:BE52)</f>
        <v>0</v>
      </c>
      <c r="AZ49" s="299"/>
      <c r="BA49" s="299"/>
      <c r="BB49" s="299"/>
      <c r="BC49" s="299"/>
      <c r="BD49" s="299"/>
      <c r="BE49" s="299"/>
      <c r="BF49" s="1150">
        <f>+W49</f>
        <v>0</v>
      </c>
      <c r="BG49" s="1004">
        <f>SUM(BH49:BM52)</f>
        <v>0</v>
      </c>
      <c r="BH49" s="299"/>
      <c r="BI49" s="299"/>
      <c r="BJ49" s="299"/>
      <c r="BK49" s="299"/>
      <c r="BL49" s="299"/>
      <c r="BM49" s="299"/>
      <c r="BN49" s="1150">
        <f>+X49</f>
        <v>0</v>
      </c>
      <c r="BO49" s="1004">
        <f>SUM(BP49:BU52)</f>
        <v>0</v>
      </c>
      <c r="BP49" s="299"/>
      <c r="BQ49" s="299"/>
      <c r="BR49" s="299"/>
      <c r="BS49" s="299"/>
      <c r="BT49" s="299"/>
      <c r="BU49" s="299"/>
    </row>
    <row r="50" spans="1:73" ht="39.950000000000003" customHeight="1" x14ac:dyDescent="0.25">
      <c r="A50" s="151"/>
      <c r="B50" s="24"/>
      <c r="C50" s="1059"/>
      <c r="D50" s="1050"/>
      <c r="E50" s="1062"/>
      <c r="F50" s="1065"/>
      <c r="G50" s="1050"/>
      <c r="H50" s="1044"/>
      <c r="I50" s="1044"/>
      <c r="J50" s="1044"/>
      <c r="K50" s="1050"/>
      <c r="L50" s="1044"/>
      <c r="M50" s="1050"/>
      <c r="N50" s="1627"/>
      <c r="O50" s="1050"/>
      <c r="P50" s="1053"/>
      <c r="Q50" s="1056"/>
      <c r="R50" s="1041"/>
      <c r="S50" s="1041"/>
      <c r="T50" s="1023"/>
      <c r="U50" s="1008"/>
      <c r="V50" s="1008"/>
      <c r="W50" s="1008"/>
      <c r="X50" s="1008"/>
      <c r="Y50" s="1008"/>
      <c r="Z50" s="1005"/>
      <c r="AA50" s="1005"/>
      <c r="AB50" s="1005"/>
      <c r="AC50" s="1005"/>
      <c r="AD50" s="1005"/>
      <c r="AE50" s="1005"/>
      <c r="AF50" s="1005"/>
      <c r="AG50" s="479"/>
      <c r="AH50" s="592"/>
      <c r="AI50" s="592"/>
      <c r="AJ50" s="592"/>
      <c r="AK50" s="196"/>
      <c r="AL50" s="197"/>
      <c r="AM50" s="197"/>
      <c r="AN50" s="197"/>
      <c r="AO50" s="197"/>
      <c r="AP50" s="1151"/>
      <c r="AQ50" s="1005"/>
      <c r="AR50" s="282"/>
      <c r="AS50" s="282"/>
      <c r="AT50" s="282"/>
      <c r="AU50" s="282"/>
      <c r="AV50" s="282"/>
      <c r="AW50" s="282"/>
      <c r="AX50" s="1151"/>
      <c r="AY50" s="1005"/>
      <c r="AZ50" s="282"/>
      <c r="BA50" s="282"/>
      <c r="BB50" s="282"/>
      <c r="BC50" s="282"/>
      <c r="BD50" s="282"/>
      <c r="BE50" s="282"/>
      <c r="BF50" s="1151"/>
      <c r="BG50" s="1005"/>
      <c r="BH50" s="282"/>
      <c r="BI50" s="282"/>
      <c r="BJ50" s="282"/>
      <c r="BK50" s="282"/>
      <c r="BL50" s="282"/>
      <c r="BM50" s="282"/>
      <c r="BN50" s="1151"/>
      <c r="BO50" s="1005"/>
      <c r="BP50" s="282"/>
      <c r="BQ50" s="282"/>
      <c r="BR50" s="282"/>
      <c r="BS50" s="282"/>
      <c r="BT50" s="282"/>
      <c r="BU50" s="282"/>
    </row>
    <row r="51" spans="1:73" ht="39.950000000000003" customHeight="1" x14ac:dyDescent="0.25">
      <c r="A51" s="151"/>
      <c r="B51" s="24"/>
      <c r="C51" s="1059"/>
      <c r="D51" s="1050"/>
      <c r="E51" s="1062"/>
      <c r="F51" s="1065"/>
      <c r="G51" s="1050"/>
      <c r="H51" s="1044"/>
      <c r="I51" s="1044"/>
      <c r="J51" s="1044"/>
      <c r="K51" s="1050"/>
      <c r="L51" s="1044"/>
      <c r="M51" s="1050"/>
      <c r="N51" s="1627"/>
      <c r="O51" s="1050"/>
      <c r="P51" s="1053"/>
      <c r="Q51" s="1056"/>
      <c r="R51" s="1041"/>
      <c r="S51" s="1041"/>
      <c r="T51" s="1023"/>
      <c r="U51" s="1008"/>
      <c r="V51" s="1008"/>
      <c r="W51" s="1008"/>
      <c r="X51" s="1008"/>
      <c r="Y51" s="1008"/>
      <c r="Z51" s="1005"/>
      <c r="AA51" s="1005"/>
      <c r="AB51" s="1005"/>
      <c r="AC51" s="1005"/>
      <c r="AD51" s="1005"/>
      <c r="AE51" s="1005"/>
      <c r="AF51" s="1005"/>
      <c r="AG51" s="196"/>
      <c r="AH51" s="592"/>
      <c r="AI51" s="592"/>
      <c r="AJ51" s="592"/>
      <c r="AK51" s="196"/>
      <c r="AL51" s="197"/>
      <c r="AM51" s="197"/>
      <c r="AN51" s="197"/>
      <c r="AO51" s="197"/>
      <c r="AP51" s="1151"/>
      <c r="AQ51" s="1005"/>
      <c r="AR51" s="282"/>
      <c r="AS51" s="282"/>
      <c r="AT51" s="282"/>
      <c r="AU51" s="282"/>
      <c r="AV51" s="282"/>
      <c r="AW51" s="282"/>
      <c r="AX51" s="1151"/>
      <c r="AY51" s="1005"/>
      <c r="AZ51" s="282"/>
      <c r="BA51" s="282"/>
      <c r="BB51" s="282"/>
      <c r="BC51" s="282"/>
      <c r="BD51" s="282"/>
      <c r="BE51" s="282"/>
      <c r="BF51" s="1151"/>
      <c r="BG51" s="1005"/>
      <c r="BH51" s="282"/>
      <c r="BI51" s="282"/>
      <c r="BJ51" s="282"/>
      <c r="BK51" s="282"/>
      <c r="BL51" s="282"/>
      <c r="BM51" s="282"/>
      <c r="BN51" s="1151"/>
      <c r="BO51" s="1005"/>
      <c r="BP51" s="282"/>
      <c r="BQ51" s="282"/>
      <c r="BR51" s="282"/>
      <c r="BS51" s="282"/>
      <c r="BT51" s="282"/>
      <c r="BU51" s="282"/>
    </row>
    <row r="52" spans="1:73" ht="39.950000000000003" customHeight="1" thickBot="1" x14ac:dyDescent="0.3">
      <c r="A52" s="151"/>
      <c r="B52" s="24"/>
      <c r="C52" s="1060"/>
      <c r="D52" s="1051"/>
      <c r="E52" s="1063"/>
      <c r="F52" s="1066"/>
      <c r="G52" s="1051"/>
      <c r="H52" s="1045"/>
      <c r="I52" s="1045"/>
      <c r="J52" s="1045"/>
      <c r="K52" s="1051"/>
      <c r="L52" s="1045"/>
      <c r="M52" s="1051"/>
      <c r="N52" s="1628"/>
      <c r="O52" s="1051"/>
      <c r="P52" s="1054"/>
      <c r="Q52" s="1057"/>
      <c r="R52" s="1042"/>
      <c r="S52" s="1042"/>
      <c r="T52" s="1024"/>
      <c r="U52" s="1009"/>
      <c r="V52" s="1009"/>
      <c r="W52" s="1009"/>
      <c r="X52" s="1009"/>
      <c r="Y52" s="1009"/>
      <c r="Z52" s="1006"/>
      <c r="AA52" s="1006"/>
      <c r="AB52" s="1006"/>
      <c r="AC52" s="1006"/>
      <c r="AD52" s="1006"/>
      <c r="AE52" s="1006"/>
      <c r="AF52" s="1006"/>
      <c r="AG52" s="715"/>
      <c r="AH52" s="716"/>
      <c r="AI52" s="716"/>
      <c r="AJ52" s="716"/>
      <c r="AK52" s="715"/>
      <c r="AL52" s="717"/>
      <c r="AM52" s="717"/>
      <c r="AN52" s="717"/>
      <c r="AO52" s="717"/>
      <c r="AP52" s="1152"/>
      <c r="AQ52" s="1006"/>
      <c r="AR52" s="718"/>
      <c r="AS52" s="718"/>
      <c r="AT52" s="718"/>
      <c r="AU52" s="718"/>
      <c r="AV52" s="718"/>
      <c r="AW52" s="718"/>
      <c r="AX52" s="1152"/>
      <c r="AY52" s="1006"/>
      <c r="AZ52" s="718"/>
      <c r="BA52" s="718"/>
      <c r="BB52" s="718"/>
      <c r="BC52" s="718"/>
      <c r="BD52" s="718"/>
      <c r="BE52" s="718"/>
      <c r="BF52" s="1152"/>
      <c r="BG52" s="1006"/>
      <c r="BH52" s="718"/>
      <c r="BI52" s="718"/>
      <c r="BJ52" s="718"/>
      <c r="BK52" s="718"/>
      <c r="BL52" s="718"/>
      <c r="BM52" s="718"/>
      <c r="BN52" s="1152"/>
      <c r="BO52" s="1006"/>
      <c r="BP52" s="718"/>
      <c r="BQ52" s="718"/>
      <c r="BR52" s="718"/>
      <c r="BS52" s="718"/>
      <c r="BT52" s="718"/>
      <c r="BU52" s="718"/>
    </row>
    <row r="53" spans="1:73" ht="39.950000000000003" customHeight="1" thickTop="1" x14ac:dyDescent="0.25">
      <c r="A53" s="151"/>
      <c r="B53" s="24"/>
      <c r="C53" s="1058" t="s">
        <v>2168</v>
      </c>
      <c r="D53" s="1049" t="s">
        <v>2169</v>
      </c>
      <c r="E53" s="1061">
        <v>698</v>
      </c>
      <c r="F53" s="1064" t="s">
        <v>3791</v>
      </c>
      <c r="G53" s="1049" t="s">
        <v>3792</v>
      </c>
      <c r="H53" s="1043" t="s">
        <v>3011</v>
      </c>
      <c r="I53" s="1043" t="s">
        <v>2982</v>
      </c>
      <c r="J53" s="1043">
        <v>45</v>
      </c>
      <c r="K53" s="1049" t="s">
        <v>3625</v>
      </c>
      <c r="L53" s="1043">
        <v>4501</v>
      </c>
      <c r="M53" s="1049" t="s">
        <v>3786</v>
      </c>
      <c r="N53" s="1626">
        <v>2024004540020</v>
      </c>
      <c r="O53" s="1049" t="s">
        <v>3787</v>
      </c>
      <c r="P53" s="1052" t="s">
        <v>480</v>
      </c>
      <c r="Q53" s="1055">
        <v>4</v>
      </c>
      <c r="R53" s="1040" t="s">
        <v>2871</v>
      </c>
      <c r="S53" s="1040"/>
      <c r="T53" s="1022"/>
      <c r="U53" s="1007"/>
      <c r="V53" s="1007"/>
      <c r="W53" s="1007"/>
      <c r="X53" s="1007"/>
      <c r="Y53" s="1007"/>
      <c r="Z53" s="1004">
        <f t="shared" si="19"/>
        <v>0</v>
      </c>
      <c r="AA53" s="1004">
        <f t="shared" si="22"/>
        <v>0</v>
      </c>
      <c r="AB53" s="1004">
        <f t="shared" si="22"/>
        <v>0</v>
      </c>
      <c r="AC53" s="1004">
        <f t="shared" si="22"/>
        <v>0</v>
      </c>
      <c r="AD53" s="1004">
        <f t="shared" si="22"/>
        <v>0</v>
      </c>
      <c r="AE53" s="1004">
        <f t="shared" si="22"/>
        <v>0</v>
      </c>
      <c r="AF53" s="1004">
        <f t="shared" si="22"/>
        <v>0</v>
      </c>
      <c r="AG53" s="714"/>
      <c r="AH53" s="593"/>
      <c r="AI53" s="593"/>
      <c r="AJ53" s="593"/>
      <c r="AK53" s="207"/>
      <c r="AL53" s="208"/>
      <c r="AM53" s="208"/>
      <c r="AN53" s="208"/>
      <c r="AO53" s="208"/>
      <c r="AP53" s="1150">
        <f>+U53</f>
        <v>0</v>
      </c>
      <c r="AQ53" s="1004">
        <f>SUM(AR53:AW56)</f>
        <v>0</v>
      </c>
      <c r="AR53" s="299"/>
      <c r="AS53" s="299"/>
      <c r="AT53" s="299"/>
      <c r="AU53" s="299"/>
      <c r="AV53" s="299"/>
      <c r="AW53" s="299"/>
      <c r="AX53" s="1150">
        <f>+V53</f>
        <v>0</v>
      </c>
      <c r="AY53" s="1004">
        <f>SUM(AZ53:BE56)</f>
        <v>0</v>
      </c>
      <c r="AZ53" s="299"/>
      <c r="BA53" s="299"/>
      <c r="BB53" s="299"/>
      <c r="BC53" s="299"/>
      <c r="BD53" s="299"/>
      <c r="BE53" s="299"/>
      <c r="BF53" s="1150">
        <f>+W53</f>
        <v>0</v>
      </c>
      <c r="BG53" s="1004">
        <f>SUM(BH53:BM56)</f>
        <v>0</v>
      </c>
      <c r="BH53" s="299"/>
      <c r="BI53" s="299"/>
      <c r="BJ53" s="299"/>
      <c r="BK53" s="299"/>
      <c r="BL53" s="299"/>
      <c r="BM53" s="299"/>
      <c r="BN53" s="1150">
        <f>+X53</f>
        <v>0</v>
      </c>
      <c r="BO53" s="1004">
        <f>SUM(BP53:BU56)</f>
        <v>0</v>
      </c>
      <c r="BP53" s="299"/>
      <c r="BQ53" s="299"/>
      <c r="BR53" s="299"/>
      <c r="BS53" s="299"/>
      <c r="BT53" s="299"/>
      <c r="BU53" s="299"/>
    </row>
    <row r="54" spans="1:73" ht="39.950000000000003" customHeight="1" x14ac:dyDescent="0.25">
      <c r="A54" s="151"/>
      <c r="B54" s="24"/>
      <c r="C54" s="1059"/>
      <c r="D54" s="1050"/>
      <c r="E54" s="1062"/>
      <c r="F54" s="1065"/>
      <c r="G54" s="1050"/>
      <c r="H54" s="1044"/>
      <c r="I54" s="1044"/>
      <c r="J54" s="1044"/>
      <c r="K54" s="1050"/>
      <c r="L54" s="1044"/>
      <c r="M54" s="1050"/>
      <c r="N54" s="1627"/>
      <c r="O54" s="1050"/>
      <c r="P54" s="1053"/>
      <c r="Q54" s="1056"/>
      <c r="R54" s="1041"/>
      <c r="S54" s="1041"/>
      <c r="T54" s="1023"/>
      <c r="U54" s="1008"/>
      <c r="V54" s="1008"/>
      <c r="W54" s="1008"/>
      <c r="X54" s="1008"/>
      <c r="Y54" s="1008"/>
      <c r="Z54" s="1005"/>
      <c r="AA54" s="1005"/>
      <c r="AB54" s="1005"/>
      <c r="AC54" s="1005"/>
      <c r="AD54" s="1005"/>
      <c r="AE54" s="1005"/>
      <c r="AF54" s="1005"/>
      <c r="AG54" s="479"/>
      <c r="AH54" s="592"/>
      <c r="AI54" s="592"/>
      <c r="AJ54" s="592"/>
      <c r="AK54" s="196"/>
      <c r="AL54" s="197"/>
      <c r="AM54" s="197"/>
      <c r="AN54" s="197"/>
      <c r="AO54" s="197"/>
      <c r="AP54" s="1151"/>
      <c r="AQ54" s="1005"/>
      <c r="AR54" s="282"/>
      <c r="AS54" s="282"/>
      <c r="AT54" s="282"/>
      <c r="AU54" s="282"/>
      <c r="AV54" s="282"/>
      <c r="AW54" s="282"/>
      <c r="AX54" s="1151"/>
      <c r="AY54" s="1005"/>
      <c r="AZ54" s="282"/>
      <c r="BA54" s="282"/>
      <c r="BB54" s="282"/>
      <c r="BC54" s="282"/>
      <c r="BD54" s="282"/>
      <c r="BE54" s="282"/>
      <c r="BF54" s="1151"/>
      <c r="BG54" s="1005"/>
      <c r="BH54" s="282"/>
      <c r="BI54" s="282"/>
      <c r="BJ54" s="282"/>
      <c r="BK54" s="282"/>
      <c r="BL54" s="282"/>
      <c r="BM54" s="282"/>
      <c r="BN54" s="1151"/>
      <c r="BO54" s="1005"/>
      <c r="BP54" s="282"/>
      <c r="BQ54" s="282"/>
      <c r="BR54" s="282"/>
      <c r="BS54" s="282"/>
      <c r="BT54" s="282"/>
      <c r="BU54" s="282"/>
    </row>
    <row r="55" spans="1:73" ht="39.950000000000003" customHeight="1" x14ac:dyDescent="0.25">
      <c r="A55" s="151"/>
      <c r="B55" s="24"/>
      <c r="C55" s="1059"/>
      <c r="D55" s="1050"/>
      <c r="E55" s="1062"/>
      <c r="F55" s="1065"/>
      <c r="G55" s="1050"/>
      <c r="H55" s="1044"/>
      <c r="I55" s="1044"/>
      <c r="J55" s="1044"/>
      <c r="K55" s="1050"/>
      <c r="L55" s="1044"/>
      <c r="M55" s="1050"/>
      <c r="N55" s="1627"/>
      <c r="O55" s="1050"/>
      <c r="P55" s="1053"/>
      <c r="Q55" s="1056"/>
      <c r="R55" s="1041"/>
      <c r="S55" s="1041"/>
      <c r="T55" s="1023"/>
      <c r="U55" s="1008"/>
      <c r="V55" s="1008"/>
      <c r="W55" s="1008"/>
      <c r="X55" s="1008"/>
      <c r="Y55" s="1008"/>
      <c r="Z55" s="1005"/>
      <c r="AA55" s="1005"/>
      <c r="AB55" s="1005"/>
      <c r="AC55" s="1005"/>
      <c r="AD55" s="1005"/>
      <c r="AE55" s="1005"/>
      <c r="AF55" s="1005"/>
      <c r="AG55" s="196"/>
      <c r="AH55" s="592"/>
      <c r="AI55" s="592"/>
      <c r="AJ55" s="592"/>
      <c r="AK55" s="196"/>
      <c r="AL55" s="197"/>
      <c r="AM55" s="197"/>
      <c r="AN55" s="197"/>
      <c r="AO55" s="197"/>
      <c r="AP55" s="1151"/>
      <c r="AQ55" s="1005"/>
      <c r="AR55" s="282"/>
      <c r="AS55" s="282"/>
      <c r="AT55" s="282"/>
      <c r="AU55" s="282"/>
      <c r="AV55" s="282"/>
      <c r="AW55" s="282"/>
      <c r="AX55" s="1151"/>
      <c r="AY55" s="1005"/>
      <c r="AZ55" s="282"/>
      <c r="BA55" s="282"/>
      <c r="BB55" s="282"/>
      <c r="BC55" s="282"/>
      <c r="BD55" s="282"/>
      <c r="BE55" s="282"/>
      <c r="BF55" s="1151"/>
      <c r="BG55" s="1005"/>
      <c r="BH55" s="282"/>
      <c r="BI55" s="282"/>
      <c r="BJ55" s="282"/>
      <c r="BK55" s="282"/>
      <c r="BL55" s="282"/>
      <c r="BM55" s="282"/>
      <c r="BN55" s="1151"/>
      <c r="BO55" s="1005"/>
      <c r="BP55" s="282"/>
      <c r="BQ55" s="282"/>
      <c r="BR55" s="282"/>
      <c r="BS55" s="282"/>
      <c r="BT55" s="282"/>
      <c r="BU55" s="282"/>
    </row>
    <row r="56" spans="1:73" ht="39.950000000000003" customHeight="1" thickBot="1" x14ac:dyDescent="0.3">
      <c r="A56" s="151"/>
      <c r="B56" s="24"/>
      <c r="C56" s="1060"/>
      <c r="D56" s="1051"/>
      <c r="E56" s="1063"/>
      <c r="F56" s="1066"/>
      <c r="G56" s="1051"/>
      <c r="H56" s="1045"/>
      <c r="I56" s="1045"/>
      <c r="J56" s="1045"/>
      <c r="K56" s="1051"/>
      <c r="L56" s="1045"/>
      <c r="M56" s="1051"/>
      <c r="N56" s="1628"/>
      <c r="O56" s="1051"/>
      <c r="P56" s="1054"/>
      <c r="Q56" s="1057"/>
      <c r="R56" s="1042"/>
      <c r="S56" s="1042"/>
      <c r="T56" s="1024"/>
      <c r="U56" s="1009"/>
      <c r="V56" s="1009"/>
      <c r="W56" s="1009"/>
      <c r="X56" s="1009"/>
      <c r="Y56" s="1009"/>
      <c r="Z56" s="1006"/>
      <c r="AA56" s="1006"/>
      <c r="AB56" s="1006"/>
      <c r="AC56" s="1006"/>
      <c r="AD56" s="1006"/>
      <c r="AE56" s="1006"/>
      <c r="AF56" s="1006"/>
      <c r="AG56" s="715"/>
      <c r="AH56" s="716"/>
      <c r="AI56" s="716"/>
      <c r="AJ56" s="716"/>
      <c r="AK56" s="715"/>
      <c r="AL56" s="717"/>
      <c r="AM56" s="717"/>
      <c r="AN56" s="717"/>
      <c r="AO56" s="717"/>
      <c r="AP56" s="1152"/>
      <c r="AQ56" s="1006"/>
      <c r="AR56" s="718"/>
      <c r="AS56" s="718"/>
      <c r="AT56" s="718"/>
      <c r="AU56" s="718"/>
      <c r="AV56" s="718"/>
      <c r="AW56" s="718"/>
      <c r="AX56" s="1152"/>
      <c r="AY56" s="1006"/>
      <c r="AZ56" s="718"/>
      <c r="BA56" s="718"/>
      <c r="BB56" s="718"/>
      <c r="BC56" s="718"/>
      <c r="BD56" s="718"/>
      <c r="BE56" s="718"/>
      <c r="BF56" s="1152"/>
      <c r="BG56" s="1006"/>
      <c r="BH56" s="718"/>
      <c r="BI56" s="718"/>
      <c r="BJ56" s="718"/>
      <c r="BK56" s="718"/>
      <c r="BL56" s="718"/>
      <c r="BM56" s="718"/>
      <c r="BN56" s="1152"/>
      <c r="BO56" s="1006"/>
      <c r="BP56" s="718"/>
      <c r="BQ56" s="718"/>
      <c r="BR56" s="718"/>
      <c r="BS56" s="718"/>
      <c r="BT56" s="718"/>
      <c r="BU56" s="718"/>
    </row>
    <row r="57" spans="1:73" ht="39.950000000000003" customHeight="1" thickTop="1" x14ac:dyDescent="0.25">
      <c r="A57" s="151"/>
      <c r="B57" s="24"/>
      <c r="C57" s="1058" t="s">
        <v>2170</v>
      </c>
      <c r="D57" s="1049" t="s">
        <v>2171</v>
      </c>
      <c r="E57" s="1061">
        <v>699</v>
      </c>
      <c r="F57" s="1064">
        <v>450104500</v>
      </c>
      <c r="G57" s="1049" t="s">
        <v>2143</v>
      </c>
      <c r="H57" s="1043" t="s">
        <v>3011</v>
      </c>
      <c r="I57" s="1043" t="s">
        <v>2982</v>
      </c>
      <c r="J57" s="1043">
        <v>45</v>
      </c>
      <c r="K57" s="1049" t="s">
        <v>3625</v>
      </c>
      <c r="L57" s="1043">
        <v>4501</v>
      </c>
      <c r="M57" s="1049" t="s">
        <v>3786</v>
      </c>
      <c r="N57" s="1626">
        <v>2024004540020</v>
      </c>
      <c r="O57" s="1049" t="s">
        <v>3787</v>
      </c>
      <c r="P57" s="1052" t="s">
        <v>2143</v>
      </c>
      <c r="Q57" s="1055">
        <v>4</v>
      </c>
      <c r="R57" s="1040" t="s">
        <v>2871</v>
      </c>
      <c r="S57" s="1040"/>
      <c r="T57" s="1022"/>
      <c r="U57" s="1007"/>
      <c r="V57" s="1007"/>
      <c r="W57" s="1007"/>
      <c r="X57" s="1007"/>
      <c r="Y57" s="1007"/>
      <c r="Z57" s="1004">
        <f t="shared" si="19"/>
        <v>0</v>
      </c>
      <c r="AA57" s="1004">
        <f t="shared" si="22"/>
        <v>0</v>
      </c>
      <c r="AB57" s="1004">
        <f t="shared" si="22"/>
        <v>0</v>
      </c>
      <c r="AC57" s="1004">
        <f t="shared" si="22"/>
        <v>0</v>
      </c>
      <c r="AD57" s="1004">
        <f t="shared" si="22"/>
        <v>0</v>
      </c>
      <c r="AE57" s="1004">
        <f t="shared" si="22"/>
        <v>0</v>
      </c>
      <c r="AF57" s="1004">
        <f t="shared" si="22"/>
        <v>0</v>
      </c>
      <c r="AG57" s="714"/>
      <c r="AH57" s="593"/>
      <c r="AI57" s="593"/>
      <c r="AJ57" s="593"/>
      <c r="AK57" s="207"/>
      <c r="AL57" s="208"/>
      <c r="AM57" s="208"/>
      <c r="AN57" s="208"/>
      <c r="AO57" s="208"/>
      <c r="AP57" s="1150">
        <f>+U57</f>
        <v>0</v>
      </c>
      <c r="AQ57" s="1004">
        <f>SUM(AR57:AW60)</f>
        <v>0</v>
      </c>
      <c r="AR57" s="299"/>
      <c r="AS57" s="299"/>
      <c r="AT57" s="299"/>
      <c r="AU57" s="299"/>
      <c r="AV57" s="299"/>
      <c r="AW57" s="299"/>
      <c r="AX57" s="1150">
        <f>+V57</f>
        <v>0</v>
      </c>
      <c r="AY57" s="1004">
        <f>SUM(AZ57:BE60)</f>
        <v>0</v>
      </c>
      <c r="AZ57" s="299"/>
      <c r="BA57" s="299"/>
      <c r="BB57" s="299"/>
      <c r="BC57" s="299"/>
      <c r="BD57" s="299"/>
      <c r="BE57" s="299"/>
      <c r="BF57" s="1150">
        <f>+W57</f>
        <v>0</v>
      </c>
      <c r="BG57" s="1004">
        <f>SUM(BH57:BM60)</f>
        <v>0</v>
      </c>
      <c r="BH57" s="299"/>
      <c r="BI57" s="299"/>
      <c r="BJ57" s="299"/>
      <c r="BK57" s="299"/>
      <c r="BL57" s="299"/>
      <c r="BM57" s="299"/>
      <c r="BN57" s="1150">
        <f>+X57</f>
        <v>0</v>
      </c>
      <c r="BO57" s="1004">
        <f>SUM(BP57:BU60)</f>
        <v>0</v>
      </c>
      <c r="BP57" s="299"/>
      <c r="BQ57" s="299"/>
      <c r="BR57" s="299"/>
      <c r="BS57" s="299"/>
      <c r="BT57" s="299"/>
      <c r="BU57" s="299"/>
    </row>
    <row r="58" spans="1:73" ht="39.950000000000003" customHeight="1" x14ac:dyDescent="0.25">
      <c r="A58" s="151"/>
      <c r="B58" s="24"/>
      <c r="C58" s="1059"/>
      <c r="D58" s="1050"/>
      <c r="E58" s="1062"/>
      <c r="F58" s="1065"/>
      <c r="G58" s="1050"/>
      <c r="H58" s="1044"/>
      <c r="I58" s="1044"/>
      <c r="J58" s="1044"/>
      <c r="K58" s="1050"/>
      <c r="L58" s="1044"/>
      <c r="M58" s="1050"/>
      <c r="N58" s="1627"/>
      <c r="O58" s="1050"/>
      <c r="P58" s="1053"/>
      <c r="Q58" s="1056"/>
      <c r="R58" s="1041"/>
      <c r="S58" s="1041"/>
      <c r="T58" s="1023"/>
      <c r="U58" s="1008"/>
      <c r="V58" s="1008"/>
      <c r="W58" s="1008"/>
      <c r="X58" s="1008"/>
      <c r="Y58" s="1008"/>
      <c r="Z58" s="1005"/>
      <c r="AA58" s="1005"/>
      <c r="AB58" s="1005"/>
      <c r="AC58" s="1005"/>
      <c r="AD58" s="1005"/>
      <c r="AE58" s="1005"/>
      <c r="AF58" s="1005"/>
      <c r="AG58" s="479"/>
      <c r="AH58" s="592"/>
      <c r="AI58" s="592"/>
      <c r="AJ58" s="592"/>
      <c r="AK58" s="196"/>
      <c r="AL58" s="197"/>
      <c r="AM58" s="197"/>
      <c r="AN58" s="197"/>
      <c r="AO58" s="197"/>
      <c r="AP58" s="1151"/>
      <c r="AQ58" s="1005"/>
      <c r="AR58" s="282"/>
      <c r="AS58" s="282"/>
      <c r="AT58" s="282"/>
      <c r="AU58" s="282"/>
      <c r="AV58" s="282"/>
      <c r="AW58" s="282"/>
      <c r="AX58" s="1151"/>
      <c r="AY58" s="1005"/>
      <c r="AZ58" s="282"/>
      <c r="BA58" s="282"/>
      <c r="BB58" s="282"/>
      <c r="BC58" s="282"/>
      <c r="BD58" s="282"/>
      <c r="BE58" s="282"/>
      <c r="BF58" s="1151"/>
      <c r="BG58" s="1005"/>
      <c r="BH58" s="282"/>
      <c r="BI58" s="282"/>
      <c r="BJ58" s="282"/>
      <c r="BK58" s="282"/>
      <c r="BL58" s="282"/>
      <c r="BM58" s="282"/>
      <c r="BN58" s="1151"/>
      <c r="BO58" s="1005"/>
      <c r="BP58" s="282"/>
      <c r="BQ58" s="282"/>
      <c r="BR58" s="282"/>
      <c r="BS58" s="282"/>
      <c r="BT58" s="282"/>
      <c r="BU58" s="282"/>
    </row>
    <row r="59" spans="1:73" ht="39.950000000000003" customHeight="1" x14ac:dyDescent="0.25">
      <c r="A59" s="151"/>
      <c r="B59" s="24"/>
      <c r="C59" s="1059"/>
      <c r="D59" s="1050"/>
      <c r="E59" s="1062"/>
      <c r="F59" s="1065"/>
      <c r="G59" s="1050"/>
      <c r="H59" s="1044"/>
      <c r="I59" s="1044"/>
      <c r="J59" s="1044"/>
      <c r="K59" s="1050"/>
      <c r="L59" s="1044"/>
      <c r="M59" s="1050"/>
      <c r="N59" s="1627"/>
      <c r="O59" s="1050"/>
      <c r="P59" s="1053"/>
      <c r="Q59" s="1056"/>
      <c r="R59" s="1041"/>
      <c r="S59" s="1041"/>
      <c r="T59" s="1023"/>
      <c r="U59" s="1008"/>
      <c r="V59" s="1008"/>
      <c r="W59" s="1008"/>
      <c r="X59" s="1008"/>
      <c r="Y59" s="1008"/>
      <c r="Z59" s="1005"/>
      <c r="AA59" s="1005"/>
      <c r="AB59" s="1005"/>
      <c r="AC59" s="1005"/>
      <c r="AD59" s="1005"/>
      <c r="AE59" s="1005"/>
      <c r="AF59" s="1005"/>
      <c r="AG59" s="196"/>
      <c r="AH59" s="592"/>
      <c r="AI59" s="592"/>
      <c r="AJ59" s="592"/>
      <c r="AK59" s="196"/>
      <c r="AL59" s="197"/>
      <c r="AM59" s="197"/>
      <c r="AN59" s="197"/>
      <c r="AO59" s="197"/>
      <c r="AP59" s="1151"/>
      <c r="AQ59" s="1005"/>
      <c r="AR59" s="282"/>
      <c r="AS59" s="282"/>
      <c r="AT59" s="282"/>
      <c r="AU59" s="282"/>
      <c r="AV59" s="282"/>
      <c r="AW59" s="282"/>
      <c r="AX59" s="1151"/>
      <c r="AY59" s="1005"/>
      <c r="AZ59" s="282"/>
      <c r="BA59" s="282"/>
      <c r="BB59" s="282"/>
      <c r="BC59" s="282"/>
      <c r="BD59" s="282"/>
      <c r="BE59" s="282"/>
      <c r="BF59" s="1151"/>
      <c r="BG59" s="1005"/>
      <c r="BH59" s="282"/>
      <c r="BI59" s="282"/>
      <c r="BJ59" s="282"/>
      <c r="BK59" s="282"/>
      <c r="BL59" s="282"/>
      <c r="BM59" s="282"/>
      <c r="BN59" s="1151"/>
      <c r="BO59" s="1005"/>
      <c r="BP59" s="282"/>
      <c r="BQ59" s="282"/>
      <c r="BR59" s="282"/>
      <c r="BS59" s="282"/>
      <c r="BT59" s="282"/>
      <c r="BU59" s="282"/>
    </row>
    <row r="60" spans="1:73" ht="39.950000000000003" customHeight="1" thickBot="1" x14ac:dyDescent="0.3">
      <c r="A60" s="151"/>
      <c r="B60" s="24"/>
      <c r="C60" s="1060"/>
      <c r="D60" s="1051"/>
      <c r="E60" s="1063"/>
      <c r="F60" s="1066"/>
      <c r="G60" s="1051"/>
      <c r="H60" s="1045"/>
      <c r="I60" s="1045"/>
      <c r="J60" s="1045"/>
      <c r="K60" s="1051"/>
      <c r="L60" s="1045"/>
      <c r="M60" s="1051"/>
      <c r="N60" s="1628"/>
      <c r="O60" s="1051"/>
      <c r="P60" s="1054"/>
      <c r="Q60" s="1057"/>
      <c r="R60" s="1042"/>
      <c r="S60" s="1042"/>
      <c r="T60" s="1024"/>
      <c r="U60" s="1009"/>
      <c r="V60" s="1009"/>
      <c r="W60" s="1009"/>
      <c r="X60" s="1009"/>
      <c r="Y60" s="1009"/>
      <c r="Z60" s="1006"/>
      <c r="AA60" s="1006"/>
      <c r="AB60" s="1006"/>
      <c r="AC60" s="1006"/>
      <c r="AD60" s="1006"/>
      <c r="AE60" s="1006"/>
      <c r="AF60" s="1006"/>
      <c r="AG60" s="715"/>
      <c r="AH60" s="716"/>
      <c r="AI60" s="716"/>
      <c r="AJ60" s="716"/>
      <c r="AK60" s="715"/>
      <c r="AL60" s="717"/>
      <c r="AM60" s="717"/>
      <c r="AN60" s="717"/>
      <c r="AO60" s="717"/>
      <c r="AP60" s="1152"/>
      <c r="AQ60" s="1006"/>
      <c r="AR60" s="718"/>
      <c r="AS60" s="718"/>
      <c r="AT60" s="718"/>
      <c r="AU60" s="718"/>
      <c r="AV60" s="718"/>
      <c r="AW60" s="718"/>
      <c r="AX60" s="1152"/>
      <c r="AY60" s="1006"/>
      <c r="AZ60" s="718"/>
      <c r="BA60" s="718"/>
      <c r="BB60" s="718"/>
      <c r="BC60" s="718"/>
      <c r="BD60" s="718"/>
      <c r="BE60" s="718"/>
      <c r="BF60" s="1152"/>
      <c r="BG60" s="1006"/>
      <c r="BH60" s="718"/>
      <c r="BI60" s="718"/>
      <c r="BJ60" s="718"/>
      <c r="BK60" s="718"/>
      <c r="BL60" s="718"/>
      <c r="BM60" s="718"/>
      <c r="BN60" s="1152"/>
      <c r="BO60" s="1006"/>
      <c r="BP60" s="718"/>
      <c r="BQ60" s="718"/>
      <c r="BR60" s="718"/>
      <c r="BS60" s="718"/>
      <c r="BT60" s="718"/>
      <c r="BU60" s="718"/>
    </row>
    <row r="61" spans="1:73" ht="39.950000000000003" customHeight="1" thickTop="1" x14ac:dyDescent="0.25">
      <c r="A61" s="151"/>
      <c r="B61" s="24"/>
      <c r="C61" s="1058" t="s">
        <v>2172</v>
      </c>
      <c r="D61" s="1049" t="s">
        <v>2173</v>
      </c>
      <c r="E61" s="1061">
        <v>700</v>
      </c>
      <c r="F61" s="1064" t="s">
        <v>3788</v>
      </c>
      <c r="G61" s="1049" t="s">
        <v>2143</v>
      </c>
      <c r="H61" s="1043" t="s">
        <v>3011</v>
      </c>
      <c r="I61" s="1043" t="s">
        <v>2982</v>
      </c>
      <c r="J61" s="1043">
        <v>45</v>
      </c>
      <c r="K61" s="1049" t="s">
        <v>3625</v>
      </c>
      <c r="L61" s="1043">
        <v>4501</v>
      </c>
      <c r="M61" s="1049" t="s">
        <v>3786</v>
      </c>
      <c r="N61" s="1626">
        <v>2024004540020</v>
      </c>
      <c r="O61" s="1049" t="s">
        <v>3787</v>
      </c>
      <c r="P61" s="1052" t="s">
        <v>2143</v>
      </c>
      <c r="Q61" s="1055">
        <v>4</v>
      </c>
      <c r="R61" s="1040" t="s">
        <v>2871</v>
      </c>
      <c r="S61" s="1040"/>
      <c r="T61" s="1022"/>
      <c r="U61" s="1007"/>
      <c r="V61" s="1007"/>
      <c r="W61" s="1007"/>
      <c r="X61" s="1007"/>
      <c r="Y61" s="1007"/>
      <c r="Z61" s="1004">
        <f t="shared" si="19"/>
        <v>0</v>
      </c>
      <c r="AA61" s="1004">
        <f t="shared" si="22"/>
        <v>0</v>
      </c>
      <c r="AB61" s="1004">
        <f t="shared" si="22"/>
        <v>0</v>
      </c>
      <c r="AC61" s="1004">
        <f t="shared" si="22"/>
        <v>0</v>
      </c>
      <c r="AD61" s="1004">
        <f t="shared" si="22"/>
        <v>0</v>
      </c>
      <c r="AE61" s="1004">
        <f t="shared" si="22"/>
        <v>0</v>
      </c>
      <c r="AF61" s="1004">
        <f t="shared" si="22"/>
        <v>0</v>
      </c>
      <c r="AG61" s="714"/>
      <c r="AH61" s="593"/>
      <c r="AI61" s="593"/>
      <c r="AJ61" s="593"/>
      <c r="AK61" s="207"/>
      <c r="AL61" s="208"/>
      <c r="AM61" s="208"/>
      <c r="AN61" s="208"/>
      <c r="AO61" s="208"/>
      <c r="AP61" s="1150">
        <f>+U61</f>
        <v>0</v>
      </c>
      <c r="AQ61" s="1004">
        <f>SUM(AR61:AW64)</f>
        <v>0</v>
      </c>
      <c r="AR61" s="299"/>
      <c r="AS61" s="299"/>
      <c r="AT61" s="299"/>
      <c r="AU61" s="299"/>
      <c r="AV61" s="299"/>
      <c r="AW61" s="299"/>
      <c r="AX61" s="1150">
        <f>+V61</f>
        <v>0</v>
      </c>
      <c r="AY61" s="1004">
        <f>SUM(AZ61:BE64)</f>
        <v>0</v>
      </c>
      <c r="AZ61" s="299"/>
      <c r="BA61" s="299"/>
      <c r="BB61" s="299"/>
      <c r="BC61" s="299"/>
      <c r="BD61" s="299"/>
      <c r="BE61" s="299"/>
      <c r="BF61" s="1150">
        <f>+W61</f>
        <v>0</v>
      </c>
      <c r="BG61" s="1004">
        <f>SUM(BH61:BM64)</f>
        <v>0</v>
      </c>
      <c r="BH61" s="299"/>
      <c r="BI61" s="299"/>
      <c r="BJ61" s="299"/>
      <c r="BK61" s="299"/>
      <c r="BL61" s="299"/>
      <c r="BM61" s="299"/>
      <c r="BN61" s="1150">
        <f>+X61</f>
        <v>0</v>
      </c>
      <c r="BO61" s="1004">
        <f>SUM(BP61:BU64)</f>
        <v>0</v>
      </c>
      <c r="BP61" s="299"/>
      <c r="BQ61" s="299"/>
      <c r="BR61" s="299"/>
      <c r="BS61" s="299"/>
      <c r="BT61" s="299"/>
      <c r="BU61" s="299"/>
    </row>
    <row r="62" spans="1:73" ht="39.950000000000003" customHeight="1" x14ac:dyDescent="0.25">
      <c r="A62" s="151"/>
      <c r="B62" s="24"/>
      <c r="C62" s="1059"/>
      <c r="D62" s="1050"/>
      <c r="E62" s="1062"/>
      <c r="F62" s="1065"/>
      <c r="G62" s="1050"/>
      <c r="H62" s="1044"/>
      <c r="I62" s="1044"/>
      <c r="J62" s="1044"/>
      <c r="K62" s="1050"/>
      <c r="L62" s="1044"/>
      <c r="M62" s="1050"/>
      <c r="N62" s="1627"/>
      <c r="O62" s="1050"/>
      <c r="P62" s="1053"/>
      <c r="Q62" s="1056"/>
      <c r="R62" s="1041"/>
      <c r="S62" s="1041"/>
      <c r="T62" s="1023"/>
      <c r="U62" s="1008"/>
      <c r="V62" s="1008"/>
      <c r="W62" s="1008"/>
      <c r="X62" s="1008"/>
      <c r="Y62" s="1008"/>
      <c r="Z62" s="1005"/>
      <c r="AA62" s="1005"/>
      <c r="AB62" s="1005"/>
      <c r="AC62" s="1005"/>
      <c r="AD62" s="1005"/>
      <c r="AE62" s="1005"/>
      <c r="AF62" s="1005"/>
      <c r="AG62" s="479"/>
      <c r="AH62" s="592"/>
      <c r="AI62" s="592"/>
      <c r="AJ62" s="592"/>
      <c r="AK62" s="196"/>
      <c r="AL62" s="197"/>
      <c r="AM62" s="197"/>
      <c r="AN62" s="197"/>
      <c r="AO62" s="197"/>
      <c r="AP62" s="1151"/>
      <c r="AQ62" s="1005"/>
      <c r="AR62" s="282"/>
      <c r="AS62" s="282"/>
      <c r="AT62" s="282"/>
      <c r="AU62" s="282"/>
      <c r="AV62" s="282"/>
      <c r="AW62" s="282"/>
      <c r="AX62" s="1151"/>
      <c r="AY62" s="1005"/>
      <c r="AZ62" s="282"/>
      <c r="BA62" s="282"/>
      <c r="BB62" s="282"/>
      <c r="BC62" s="282"/>
      <c r="BD62" s="282"/>
      <c r="BE62" s="282"/>
      <c r="BF62" s="1151"/>
      <c r="BG62" s="1005"/>
      <c r="BH62" s="282"/>
      <c r="BI62" s="282"/>
      <c r="BJ62" s="282"/>
      <c r="BK62" s="282"/>
      <c r="BL62" s="282"/>
      <c r="BM62" s="282"/>
      <c r="BN62" s="1151"/>
      <c r="BO62" s="1005"/>
      <c r="BP62" s="282"/>
      <c r="BQ62" s="282"/>
      <c r="BR62" s="282"/>
      <c r="BS62" s="282"/>
      <c r="BT62" s="282"/>
      <c r="BU62" s="282"/>
    </row>
    <row r="63" spans="1:73" ht="39.950000000000003" customHeight="1" x14ac:dyDescent="0.25">
      <c r="A63" s="151"/>
      <c r="B63" s="24"/>
      <c r="C63" s="1059"/>
      <c r="D63" s="1050"/>
      <c r="E63" s="1062"/>
      <c r="F63" s="1065"/>
      <c r="G63" s="1050"/>
      <c r="H63" s="1044"/>
      <c r="I63" s="1044"/>
      <c r="J63" s="1044"/>
      <c r="K63" s="1050"/>
      <c r="L63" s="1044"/>
      <c r="M63" s="1050"/>
      <c r="N63" s="1627"/>
      <c r="O63" s="1050"/>
      <c r="P63" s="1053"/>
      <c r="Q63" s="1056"/>
      <c r="R63" s="1041"/>
      <c r="S63" s="1041"/>
      <c r="T63" s="1023"/>
      <c r="U63" s="1008"/>
      <c r="V63" s="1008"/>
      <c r="W63" s="1008"/>
      <c r="X63" s="1008"/>
      <c r="Y63" s="1008"/>
      <c r="Z63" s="1005"/>
      <c r="AA63" s="1005"/>
      <c r="AB63" s="1005"/>
      <c r="AC63" s="1005"/>
      <c r="AD63" s="1005"/>
      <c r="AE63" s="1005"/>
      <c r="AF63" s="1005"/>
      <c r="AG63" s="196"/>
      <c r="AH63" s="592"/>
      <c r="AI63" s="592"/>
      <c r="AJ63" s="592"/>
      <c r="AK63" s="196"/>
      <c r="AL63" s="197"/>
      <c r="AM63" s="197"/>
      <c r="AN63" s="197"/>
      <c r="AO63" s="197"/>
      <c r="AP63" s="1151"/>
      <c r="AQ63" s="1005"/>
      <c r="AR63" s="282"/>
      <c r="AS63" s="282"/>
      <c r="AT63" s="282"/>
      <c r="AU63" s="282"/>
      <c r="AV63" s="282"/>
      <c r="AW63" s="282"/>
      <c r="AX63" s="1151"/>
      <c r="AY63" s="1005"/>
      <c r="AZ63" s="282"/>
      <c r="BA63" s="282"/>
      <c r="BB63" s="282"/>
      <c r="BC63" s="282"/>
      <c r="BD63" s="282"/>
      <c r="BE63" s="282"/>
      <c r="BF63" s="1151"/>
      <c r="BG63" s="1005"/>
      <c r="BH63" s="282"/>
      <c r="BI63" s="282"/>
      <c r="BJ63" s="282"/>
      <c r="BK63" s="282"/>
      <c r="BL63" s="282"/>
      <c r="BM63" s="282"/>
      <c r="BN63" s="1151"/>
      <c r="BO63" s="1005"/>
      <c r="BP63" s="282"/>
      <c r="BQ63" s="282"/>
      <c r="BR63" s="282"/>
      <c r="BS63" s="282"/>
      <c r="BT63" s="282"/>
      <c r="BU63" s="282"/>
    </row>
    <row r="64" spans="1:73" ht="39.950000000000003" customHeight="1" thickBot="1" x14ac:dyDescent="0.3">
      <c r="A64" s="151"/>
      <c r="B64" s="24"/>
      <c r="C64" s="1060"/>
      <c r="D64" s="1051"/>
      <c r="E64" s="1063"/>
      <c r="F64" s="1066"/>
      <c r="G64" s="1051"/>
      <c r="H64" s="1045"/>
      <c r="I64" s="1045"/>
      <c r="J64" s="1045"/>
      <c r="K64" s="1051"/>
      <c r="L64" s="1045"/>
      <c r="M64" s="1051"/>
      <c r="N64" s="1628"/>
      <c r="O64" s="1051"/>
      <c r="P64" s="1054"/>
      <c r="Q64" s="1057"/>
      <c r="R64" s="1042"/>
      <c r="S64" s="1042"/>
      <c r="T64" s="1024"/>
      <c r="U64" s="1009"/>
      <c r="V64" s="1009"/>
      <c r="W64" s="1009"/>
      <c r="X64" s="1009"/>
      <c r="Y64" s="1009"/>
      <c r="Z64" s="1006"/>
      <c r="AA64" s="1006"/>
      <c r="AB64" s="1006"/>
      <c r="AC64" s="1006"/>
      <c r="AD64" s="1006"/>
      <c r="AE64" s="1006"/>
      <c r="AF64" s="1006"/>
      <c r="AG64" s="715"/>
      <c r="AH64" s="716"/>
      <c r="AI64" s="716"/>
      <c r="AJ64" s="716"/>
      <c r="AK64" s="715"/>
      <c r="AL64" s="717"/>
      <c r="AM64" s="717"/>
      <c r="AN64" s="717"/>
      <c r="AO64" s="717"/>
      <c r="AP64" s="1152"/>
      <c r="AQ64" s="1006"/>
      <c r="AR64" s="718"/>
      <c r="AS64" s="718"/>
      <c r="AT64" s="718"/>
      <c r="AU64" s="718"/>
      <c r="AV64" s="718"/>
      <c r="AW64" s="718"/>
      <c r="AX64" s="1152"/>
      <c r="AY64" s="1006"/>
      <c r="AZ64" s="718"/>
      <c r="BA64" s="718"/>
      <c r="BB64" s="718"/>
      <c r="BC64" s="718"/>
      <c r="BD64" s="718"/>
      <c r="BE64" s="718"/>
      <c r="BF64" s="1152"/>
      <c r="BG64" s="1006"/>
      <c r="BH64" s="718"/>
      <c r="BI64" s="718"/>
      <c r="BJ64" s="718"/>
      <c r="BK64" s="718"/>
      <c r="BL64" s="718"/>
      <c r="BM64" s="718"/>
      <c r="BN64" s="1152"/>
      <c r="BO64" s="1006"/>
      <c r="BP64" s="718"/>
      <c r="BQ64" s="718"/>
      <c r="BR64" s="718"/>
      <c r="BS64" s="718"/>
      <c r="BT64" s="718"/>
      <c r="BU64" s="718"/>
    </row>
    <row r="65" spans="1:73" ht="39.950000000000003" customHeight="1" thickTop="1" thickBot="1" x14ac:dyDescent="0.3">
      <c r="B65" s="924" t="s">
        <v>2174</v>
      </c>
      <c r="C65" s="145" t="s">
        <v>2175</v>
      </c>
      <c r="D65" s="354"/>
      <c r="E65" s="432"/>
      <c r="F65" s="445"/>
      <c r="G65" s="356"/>
      <c r="H65" s="357"/>
      <c r="I65" s="357"/>
      <c r="J65" s="358"/>
      <c r="K65" s="403"/>
      <c r="L65" s="354"/>
      <c r="M65" s="404"/>
      <c r="N65" s="387"/>
      <c r="O65" s="361"/>
      <c r="P65" s="402"/>
      <c r="Q65" s="23"/>
      <c r="R65" s="146"/>
      <c r="S65" s="947"/>
      <c r="T65" s="39"/>
      <c r="U65" s="37"/>
      <c r="V65" s="37"/>
      <c r="W65" s="37"/>
      <c r="X65" s="38"/>
      <c r="Y65" s="952"/>
      <c r="Z65" s="953">
        <f t="shared" si="7"/>
        <v>0</v>
      </c>
      <c r="AA65" s="953">
        <f>+AR65+AZ65+BH65+BO65</f>
        <v>0</v>
      </c>
      <c r="AB65" s="953">
        <f>+AS65+BA65+BI65+BP65</f>
        <v>0</v>
      </c>
      <c r="AC65" s="954">
        <f t="shared" si="7"/>
        <v>0</v>
      </c>
      <c r="AD65" s="954">
        <f t="shared" si="7"/>
        <v>0</v>
      </c>
      <c r="AE65" s="954">
        <f t="shared" si="7"/>
        <v>0</v>
      </c>
      <c r="AF65" s="954">
        <f t="shared" si="7"/>
        <v>0</v>
      </c>
      <c r="AG65" s="955"/>
      <c r="AH65" s="955"/>
      <c r="AI65" s="932"/>
      <c r="AJ65" s="955"/>
      <c r="AK65" s="195"/>
      <c r="AL65" s="195"/>
      <c r="AM65" s="195"/>
      <c r="AN65" s="195"/>
      <c r="AO65" s="195"/>
      <c r="AP65" s="18"/>
      <c r="AQ65" s="956">
        <f t="shared" ref="AQ65" si="23">SUM(AQ66:AQ117)</f>
        <v>0</v>
      </c>
      <c r="AR65" s="929">
        <f>SUM(AR66:AR117)</f>
        <v>0</v>
      </c>
      <c r="AS65" s="929">
        <f t="shared" ref="AS65:AW65" si="24">SUM(AS66:AS117)</f>
        <v>0</v>
      </c>
      <c r="AT65" s="929">
        <f t="shared" si="24"/>
        <v>0</v>
      </c>
      <c r="AU65" s="929">
        <f t="shared" si="24"/>
        <v>0</v>
      </c>
      <c r="AV65" s="929">
        <f t="shared" si="24"/>
        <v>0</v>
      </c>
      <c r="AW65" s="929">
        <f t="shared" si="24"/>
        <v>0</v>
      </c>
      <c r="AX65" s="18"/>
      <c r="AY65" s="929">
        <f t="shared" ref="AY65" si="25">SUM(AY66:AY117)</f>
        <v>0</v>
      </c>
      <c r="AZ65" s="929">
        <f>SUM(AZ66:AZ117)</f>
        <v>0</v>
      </c>
      <c r="BA65" s="929">
        <f t="shared" ref="BA65:BE65" si="26">SUM(BA66:BA117)</f>
        <v>0</v>
      </c>
      <c r="BB65" s="929">
        <f t="shared" si="26"/>
        <v>0</v>
      </c>
      <c r="BC65" s="929">
        <f t="shared" si="26"/>
        <v>0</v>
      </c>
      <c r="BD65" s="929">
        <f t="shared" si="26"/>
        <v>0</v>
      </c>
      <c r="BE65" s="929">
        <f t="shared" si="26"/>
        <v>0</v>
      </c>
      <c r="BF65" s="18"/>
      <c r="BG65" s="929">
        <f t="shared" ref="BG65" si="27">SUM(BG66:BG117)</f>
        <v>0</v>
      </c>
      <c r="BH65" s="929">
        <f>SUM(BH66:BH117)</f>
        <v>0</v>
      </c>
      <c r="BI65" s="929">
        <f t="shared" ref="BI65:BM65" si="28">SUM(BI66:BI117)</f>
        <v>0</v>
      </c>
      <c r="BJ65" s="929">
        <f t="shared" si="28"/>
        <v>0</v>
      </c>
      <c r="BK65" s="929">
        <f t="shared" si="28"/>
        <v>0</v>
      </c>
      <c r="BL65" s="929">
        <f t="shared" si="28"/>
        <v>0</v>
      </c>
      <c r="BM65" s="929">
        <f t="shared" si="28"/>
        <v>0</v>
      </c>
      <c r="BN65" s="18"/>
      <c r="BO65" s="929">
        <f t="shared" ref="BO65" si="29">SUM(BO66:BO117)</f>
        <v>0</v>
      </c>
      <c r="BP65" s="929">
        <f>SUM(BP66:BP117)</f>
        <v>0</v>
      </c>
      <c r="BQ65" s="929">
        <f>SUM(BQ66:BQ117)</f>
        <v>0</v>
      </c>
      <c r="BR65" s="929">
        <f t="shared" ref="BR65:BU65" si="30">SUM(BR66:BR117)</f>
        <v>0</v>
      </c>
      <c r="BS65" s="929">
        <f t="shared" si="30"/>
        <v>0</v>
      </c>
      <c r="BT65" s="929">
        <f t="shared" si="30"/>
        <v>0</v>
      </c>
      <c r="BU65" s="929">
        <f t="shared" si="30"/>
        <v>0</v>
      </c>
    </row>
    <row r="66" spans="1:73" ht="39.950000000000003" customHeight="1" thickTop="1" x14ac:dyDescent="0.25">
      <c r="A66" s="151"/>
      <c r="B66" s="24"/>
      <c r="C66" s="1058" t="s">
        <v>2176</v>
      </c>
      <c r="D66" s="1049" t="s">
        <v>2177</v>
      </c>
      <c r="E66" s="1061">
        <v>701</v>
      </c>
      <c r="F66" s="1064" t="s">
        <v>3791</v>
      </c>
      <c r="G66" s="1049" t="s">
        <v>3792</v>
      </c>
      <c r="H66" s="1043" t="s">
        <v>3590</v>
      </c>
      <c r="I66" s="1043" t="s">
        <v>2982</v>
      </c>
      <c r="J66" s="1043">
        <v>45</v>
      </c>
      <c r="K66" s="1049" t="s">
        <v>3625</v>
      </c>
      <c r="L66" s="1043">
        <v>4501</v>
      </c>
      <c r="M66" s="1049" t="s">
        <v>3786</v>
      </c>
      <c r="N66" s="1626">
        <v>2024004540020</v>
      </c>
      <c r="O66" s="1049" t="s">
        <v>3787</v>
      </c>
      <c r="P66" s="1052" t="s">
        <v>380</v>
      </c>
      <c r="Q66" s="1055">
        <v>48</v>
      </c>
      <c r="R66" s="1040" t="s">
        <v>2871</v>
      </c>
      <c r="S66" s="1040"/>
      <c r="T66" s="1022"/>
      <c r="U66" s="1007"/>
      <c r="V66" s="1007"/>
      <c r="W66" s="1007"/>
      <c r="X66" s="1007"/>
      <c r="Y66" s="1007"/>
      <c r="Z66" s="1004">
        <f t="shared" ref="Z66:Z114" si="31">+AQ66+AY66+BG66+BO66</f>
        <v>0</v>
      </c>
      <c r="AA66" s="1004">
        <f t="shared" ref="AA66:AF78" si="32">SUM(AR66:AR69,AZ66:AZ69,BH66:BH69,BP66:BP69)</f>
        <v>0</v>
      </c>
      <c r="AB66" s="1004">
        <f t="shared" si="32"/>
        <v>0</v>
      </c>
      <c r="AC66" s="1004">
        <f t="shared" si="32"/>
        <v>0</v>
      </c>
      <c r="AD66" s="1004">
        <f t="shared" si="32"/>
        <v>0</v>
      </c>
      <c r="AE66" s="1004">
        <f t="shared" si="32"/>
        <v>0</v>
      </c>
      <c r="AF66" s="1004">
        <f t="shared" si="32"/>
        <v>0</v>
      </c>
      <c r="AG66" s="714"/>
      <c r="AH66" s="593"/>
      <c r="AI66" s="593"/>
      <c r="AJ66" s="593"/>
      <c r="AK66" s="207"/>
      <c r="AL66" s="208"/>
      <c r="AM66" s="208"/>
      <c r="AN66" s="208"/>
      <c r="AO66" s="208"/>
      <c r="AP66" s="1150">
        <f>+U66</f>
        <v>0</v>
      </c>
      <c r="AQ66" s="1004">
        <f>SUM(AR66:AW69)</f>
        <v>0</v>
      </c>
      <c r="AR66" s="299"/>
      <c r="AS66" s="299"/>
      <c r="AT66" s="299"/>
      <c r="AU66" s="299"/>
      <c r="AV66" s="299"/>
      <c r="AW66" s="299"/>
      <c r="AX66" s="1150">
        <f>+V66</f>
        <v>0</v>
      </c>
      <c r="AY66" s="1004">
        <f>SUM(AZ66:BE69)</f>
        <v>0</v>
      </c>
      <c r="AZ66" s="299"/>
      <c r="BA66" s="299"/>
      <c r="BB66" s="299"/>
      <c r="BC66" s="299"/>
      <c r="BD66" s="299"/>
      <c r="BE66" s="299"/>
      <c r="BF66" s="1150">
        <f>+W66</f>
        <v>0</v>
      </c>
      <c r="BG66" s="1004">
        <f>SUM(BH66:BM69)</f>
        <v>0</v>
      </c>
      <c r="BH66" s="299"/>
      <c r="BI66" s="299"/>
      <c r="BJ66" s="299"/>
      <c r="BK66" s="299"/>
      <c r="BL66" s="299"/>
      <c r="BM66" s="299"/>
      <c r="BN66" s="1150">
        <f>+X66</f>
        <v>0</v>
      </c>
      <c r="BO66" s="1004">
        <f>SUM(BP66:BU69)</f>
        <v>0</v>
      </c>
      <c r="BP66" s="299"/>
      <c r="BQ66" s="299"/>
      <c r="BR66" s="299"/>
      <c r="BS66" s="299"/>
      <c r="BT66" s="299"/>
      <c r="BU66" s="299"/>
    </row>
    <row r="67" spans="1:73" ht="39.950000000000003" customHeight="1" x14ac:dyDescent="0.25">
      <c r="A67" s="151"/>
      <c r="B67" s="24"/>
      <c r="C67" s="1059"/>
      <c r="D67" s="1050"/>
      <c r="E67" s="1062"/>
      <c r="F67" s="1065"/>
      <c r="G67" s="1050"/>
      <c r="H67" s="1044"/>
      <c r="I67" s="1044"/>
      <c r="J67" s="1044"/>
      <c r="K67" s="1050"/>
      <c r="L67" s="1044"/>
      <c r="M67" s="1050"/>
      <c r="N67" s="1627"/>
      <c r="O67" s="1050"/>
      <c r="P67" s="1053"/>
      <c r="Q67" s="1056"/>
      <c r="R67" s="1041"/>
      <c r="S67" s="1041"/>
      <c r="T67" s="1023"/>
      <c r="U67" s="1008"/>
      <c r="V67" s="1008"/>
      <c r="W67" s="1008"/>
      <c r="X67" s="1008"/>
      <c r="Y67" s="1008"/>
      <c r="Z67" s="1005"/>
      <c r="AA67" s="1005"/>
      <c r="AB67" s="1005"/>
      <c r="AC67" s="1005"/>
      <c r="AD67" s="1005"/>
      <c r="AE67" s="1005"/>
      <c r="AF67" s="1005"/>
      <c r="AG67" s="479"/>
      <c r="AH67" s="592"/>
      <c r="AI67" s="592"/>
      <c r="AJ67" s="592"/>
      <c r="AK67" s="196"/>
      <c r="AL67" s="197"/>
      <c r="AM67" s="197"/>
      <c r="AN67" s="197"/>
      <c r="AO67" s="197"/>
      <c r="AP67" s="1151"/>
      <c r="AQ67" s="1005"/>
      <c r="AR67" s="282"/>
      <c r="AS67" s="282"/>
      <c r="AT67" s="282"/>
      <c r="AU67" s="282"/>
      <c r="AV67" s="282"/>
      <c r="AW67" s="282"/>
      <c r="AX67" s="1151"/>
      <c r="AY67" s="1005"/>
      <c r="AZ67" s="282"/>
      <c r="BA67" s="282"/>
      <c r="BB67" s="282"/>
      <c r="BC67" s="282"/>
      <c r="BD67" s="282"/>
      <c r="BE67" s="282"/>
      <c r="BF67" s="1151"/>
      <c r="BG67" s="1005"/>
      <c r="BH67" s="282"/>
      <c r="BI67" s="282"/>
      <c r="BJ67" s="282"/>
      <c r="BK67" s="282"/>
      <c r="BL67" s="282"/>
      <c r="BM67" s="282"/>
      <c r="BN67" s="1151"/>
      <c r="BO67" s="1005"/>
      <c r="BP67" s="282"/>
      <c r="BQ67" s="282"/>
      <c r="BR67" s="282"/>
      <c r="BS67" s="282"/>
      <c r="BT67" s="282"/>
      <c r="BU67" s="282"/>
    </row>
    <row r="68" spans="1:73" ht="39.950000000000003" customHeight="1" x14ac:dyDescent="0.25">
      <c r="A68" s="151"/>
      <c r="B68" s="24"/>
      <c r="C68" s="1059"/>
      <c r="D68" s="1050"/>
      <c r="E68" s="1062"/>
      <c r="F68" s="1065"/>
      <c r="G68" s="1050"/>
      <c r="H68" s="1044"/>
      <c r="I68" s="1044"/>
      <c r="J68" s="1044"/>
      <c r="K68" s="1050"/>
      <c r="L68" s="1044"/>
      <c r="M68" s="1050"/>
      <c r="N68" s="1627"/>
      <c r="O68" s="1050"/>
      <c r="P68" s="1053"/>
      <c r="Q68" s="1056"/>
      <c r="R68" s="1041"/>
      <c r="S68" s="1041"/>
      <c r="T68" s="1023"/>
      <c r="U68" s="1008"/>
      <c r="V68" s="1008"/>
      <c r="W68" s="1008"/>
      <c r="X68" s="1008"/>
      <c r="Y68" s="1008"/>
      <c r="Z68" s="1005"/>
      <c r="AA68" s="1005"/>
      <c r="AB68" s="1005"/>
      <c r="AC68" s="1005"/>
      <c r="AD68" s="1005"/>
      <c r="AE68" s="1005"/>
      <c r="AF68" s="1005"/>
      <c r="AG68" s="196"/>
      <c r="AH68" s="592"/>
      <c r="AI68" s="592"/>
      <c r="AJ68" s="592"/>
      <c r="AK68" s="196"/>
      <c r="AL68" s="197"/>
      <c r="AM68" s="197"/>
      <c r="AN68" s="197"/>
      <c r="AO68" s="197"/>
      <c r="AP68" s="1151"/>
      <c r="AQ68" s="1005"/>
      <c r="AR68" s="282"/>
      <c r="AS68" s="282"/>
      <c r="AT68" s="282"/>
      <c r="AU68" s="282"/>
      <c r="AV68" s="282"/>
      <c r="AW68" s="282"/>
      <c r="AX68" s="1151"/>
      <c r="AY68" s="1005"/>
      <c r="AZ68" s="282"/>
      <c r="BA68" s="282"/>
      <c r="BB68" s="282"/>
      <c r="BC68" s="282"/>
      <c r="BD68" s="282"/>
      <c r="BE68" s="282"/>
      <c r="BF68" s="1151"/>
      <c r="BG68" s="1005"/>
      <c r="BH68" s="282"/>
      <c r="BI68" s="282"/>
      <c r="BJ68" s="282"/>
      <c r="BK68" s="282"/>
      <c r="BL68" s="282"/>
      <c r="BM68" s="282"/>
      <c r="BN68" s="1151"/>
      <c r="BO68" s="1005"/>
      <c r="BP68" s="282"/>
      <c r="BQ68" s="282"/>
      <c r="BR68" s="282"/>
      <c r="BS68" s="282"/>
      <c r="BT68" s="282"/>
      <c r="BU68" s="282"/>
    </row>
    <row r="69" spans="1:73" ht="39.950000000000003" customHeight="1" thickBot="1" x14ac:dyDescent="0.3">
      <c r="A69" s="151"/>
      <c r="B69" s="24"/>
      <c r="C69" s="1060"/>
      <c r="D69" s="1051"/>
      <c r="E69" s="1063"/>
      <c r="F69" s="1066"/>
      <c r="G69" s="1051"/>
      <c r="H69" s="1045"/>
      <c r="I69" s="1045"/>
      <c r="J69" s="1045"/>
      <c r="K69" s="1051"/>
      <c r="L69" s="1045"/>
      <c r="M69" s="1051"/>
      <c r="N69" s="1628"/>
      <c r="O69" s="1051"/>
      <c r="P69" s="1054"/>
      <c r="Q69" s="1057"/>
      <c r="R69" s="1042"/>
      <c r="S69" s="1042"/>
      <c r="T69" s="1024"/>
      <c r="U69" s="1009"/>
      <c r="V69" s="1009"/>
      <c r="W69" s="1009"/>
      <c r="X69" s="1009"/>
      <c r="Y69" s="1009"/>
      <c r="Z69" s="1006"/>
      <c r="AA69" s="1006"/>
      <c r="AB69" s="1006"/>
      <c r="AC69" s="1006"/>
      <c r="AD69" s="1006"/>
      <c r="AE69" s="1006"/>
      <c r="AF69" s="1006"/>
      <c r="AG69" s="715"/>
      <c r="AH69" s="716"/>
      <c r="AI69" s="716"/>
      <c r="AJ69" s="716"/>
      <c r="AK69" s="715"/>
      <c r="AL69" s="717"/>
      <c r="AM69" s="717"/>
      <c r="AN69" s="717"/>
      <c r="AO69" s="717"/>
      <c r="AP69" s="1152"/>
      <c r="AQ69" s="1006"/>
      <c r="AR69" s="718"/>
      <c r="AS69" s="718"/>
      <c r="AT69" s="718"/>
      <c r="AU69" s="718"/>
      <c r="AV69" s="718"/>
      <c r="AW69" s="718"/>
      <c r="AX69" s="1152"/>
      <c r="AY69" s="1006"/>
      <c r="AZ69" s="718"/>
      <c r="BA69" s="718"/>
      <c r="BB69" s="718"/>
      <c r="BC69" s="718"/>
      <c r="BD69" s="718"/>
      <c r="BE69" s="718"/>
      <c r="BF69" s="1152"/>
      <c r="BG69" s="1006"/>
      <c r="BH69" s="718"/>
      <c r="BI69" s="718"/>
      <c r="BJ69" s="718"/>
      <c r="BK69" s="718"/>
      <c r="BL69" s="718"/>
      <c r="BM69" s="718"/>
      <c r="BN69" s="1152"/>
      <c r="BO69" s="1006"/>
      <c r="BP69" s="718"/>
      <c r="BQ69" s="718"/>
      <c r="BR69" s="718"/>
      <c r="BS69" s="718"/>
      <c r="BT69" s="718"/>
      <c r="BU69" s="718"/>
    </row>
    <row r="70" spans="1:73" ht="39.950000000000003" customHeight="1" thickTop="1" x14ac:dyDescent="0.25">
      <c r="A70" s="151"/>
      <c r="B70" s="24"/>
      <c r="C70" s="1058" t="s">
        <v>2178</v>
      </c>
      <c r="D70" s="1049" t="s">
        <v>2179</v>
      </c>
      <c r="E70" s="1061">
        <v>702</v>
      </c>
      <c r="F70" s="1064" t="s">
        <v>3788</v>
      </c>
      <c r="G70" s="1049" t="s">
        <v>2143</v>
      </c>
      <c r="H70" s="1043" t="s">
        <v>3011</v>
      </c>
      <c r="I70" s="1043" t="s">
        <v>2982</v>
      </c>
      <c r="J70" s="1043">
        <v>45</v>
      </c>
      <c r="K70" s="1049" t="s">
        <v>3625</v>
      </c>
      <c r="L70" s="1043">
        <v>4501</v>
      </c>
      <c r="M70" s="1049" t="s">
        <v>3786</v>
      </c>
      <c r="N70" s="1626">
        <v>2024004540020</v>
      </c>
      <c r="O70" s="1049" t="s">
        <v>3787</v>
      </c>
      <c r="P70" s="1052" t="s">
        <v>2143</v>
      </c>
      <c r="Q70" s="1055">
        <v>4</v>
      </c>
      <c r="R70" s="1040" t="s">
        <v>2871</v>
      </c>
      <c r="S70" s="1040"/>
      <c r="T70" s="1022"/>
      <c r="U70" s="1007"/>
      <c r="V70" s="1007"/>
      <c r="W70" s="1007"/>
      <c r="X70" s="1007"/>
      <c r="Y70" s="1007"/>
      <c r="Z70" s="1004">
        <f t="shared" si="31"/>
        <v>0</v>
      </c>
      <c r="AA70" s="1004">
        <f t="shared" si="32"/>
        <v>0</v>
      </c>
      <c r="AB70" s="1004">
        <f t="shared" si="32"/>
        <v>0</v>
      </c>
      <c r="AC70" s="1004">
        <f t="shared" si="32"/>
        <v>0</v>
      </c>
      <c r="AD70" s="1004">
        <f t="shared" si="32"/>
        <v>0</v>
      </c>
      <c r="AE70" s="1004">
        <f t="shared" si="32"/>
        <v>0</v>
      </c>
      <c r="AF70" s="1004">
        <f t="shared" si="32"/>
        <v>0</v>
      </c>
      <c r="AG70" s="714"/>
      <c r="AH70" s="593"/>
      <c r="AI70" s="593"/>
      <c r="AJ70" s="593"/>
      <c r="AK70" s="207"/>
      <c r="AL70" s="208"/>
      <c r="AM70" s="208"/>
      <c r="AN70" s="208"/>
      <c r="AO70" s="208"/>
      <c r="AP70" s="1150">
        <f>+U70</f>
        <v>0</v>
      </c>
      <c r="AQ70" s="1004">
        <f>SUM(AR70:AW73)</f>
        <v>0</v>
      </c>
      <c r="AR70" s="299"/>
      <c r="AS70" s="299"/>
      <c r="AT70" s="299"/>
      <c r="AU70" s="299"/>
      <c r="AV70" s="299"/>
      <c r="AW70" s="299"/>
      <c r="AX70" s="1150">
        <f>+V70</f>
        <v>0</v>
      </c>
      <c r="AY70" s="1004">
        <f>SUM(AZ70:BE73)</f>
        <v>0</v>
      </c>
      <c r="AZ70" s="299"/>
      <c r="BA70" s="299"/>
      <c r="BB70" s="299"/>
      <c r="BC70" s="299"/>
      <c r="BD70" s="299"/>
      <c r="BE70" s="299"/>
      <c r="BF70" s="1150">
        <f>+W70</f>
        <v>0</v>
      </c>
      <c r="BG70" s="1004">
        <f>SUM(BH70:BM73)</f>
        <v>0</v>
      </c>
      <c r="BH70" s="299"/>
      <c r="BI70" s="299"/>
      <c r="BJ70" s="299"/>
      <c r="BK70" s="299"/>
      <c r="BL70" s="299"/>
      <c r="BM70" s="299"/>
      <c r="BN70" s="1150">
        <f>+X70</f>
        <v>0</v>
      </c>
      <c r="BO70" s="1004">
        <f>SUM(BP70:BU73)</f>
        <v>0</v>
      </c>
      <c r="BP70" s="299"/>
      <c r="BQ70" s="299"/>
      <c r="BR70" s="299"/>
      <c r="BS70" s="299"/>
      <c r="BT70" s="299"/>
      <c r="BU70" s="299"/>
    </row>
    <row r="71" spans="1:73" ht="39.950000000000003" customHeight="1" x14ac:dyDescent="0.25">
      <c r="A71" s="151"/>
      <c r="B71" s="24"/>
      <c r="C71" s="1059"/>
      <c r="D71" s="1050"/>
      <c r="E71" s="1062"/>
      <c r="F71" s="1065"/>
      <c r="G71" s="1050"/>
      <c r="H71" s="1044"/>
      <c r="I71" s="1044"/>
      <c r="J71" s="1044"/>
      <c r="K71" s="1050"/>
      <c r="L71" s="1044"/>
      <c r="M71" s="1050"/>
      <c r="N71" s="1627"/>
      <c r="O71" s="1050"/>
      <c r="P71" s="1053"/>
      <c r="Q71" s="1056"/>
      <c r="R71" s="1041"/>
      <c r="S71" s="1041"/>
      <c r="T71" s="1023"/>
      <c r="U71" s="1008"/>
      <c r="V71" s="1008"/>
      <c r="W71" s="1008"/>
      <c r="X71" s="1008"/>
      <c r="Y71" s="1008"/>
      <c r="Z71" s="1005"/>
      <c r="AA71" s="1005"/>
      <c r="AB71" s="1005"/>
      <c r="AC71" s="1005"/>
      <c r="AD71" s="1005"/>
      <c r="AE71" s="1005"/>
      <c r="AF71" s="1005"/>
      <c r="AG71" s="479"/>
      <c r="AH71" s="592"/>
      <c r="AI71" s="592"/>
      <c r="AJ71" s="592"/>
      <c r="AK71" s="196"/>
      <c r="AL71" s="197"/>
      <c r="AM71" s="197"/>
      <c r="AN71" s="197"/>
      <c r="AO71" s="197"/>
      <c r="AP71" s="1151"/>
      <c r="AQ71" s="1005"/>
      <c r="AR71" s="282"/>
      <c r="AS71" s="282"/>
      <c r="AT71" s="282"/>
      <c r="AU71" s="282"/>
      <c r="AV71" s="282"/>
      <c r="AW71" s="282"/>
      <c r="AX71" s="1151"/>
      <c r="AY71" s="1005"/>
      <c r="AZ71" s="282"/>
      <c r="BA71" s="282"/>
      <c r="BB71" s="282"/>
      <c r="BC71" s="282"/>
      <c r="BD71" s="282"/>
      <c r="BE71" s="282"/>
      <c r="BF71" s="1151"/>
      <c r="BG71" s="1005"/>
      <c r="BH71" s="282"/>
      <c r="BI71" s="282"/>
      <c r="BJ71" s="282"/>
      <c r="BK71" s="282"/>
      <c r="BL71" s="282"/>
      <c r="BM71" s="282"/>
      <c r="BN71" s="1151"/>
      <c r="BO71" s="1005"/>
      <c r="BP71" s="282"/>
      <c r="BQ71" s="282"/>
      <c r="BR71" s="282"/>
      <c r="BS71" s="282"/>
      <c r="BT71" s="282"/>
      <c r="BU71" s="282"/>
    </row>
    <row r="72" spans="1:73" ht="39.950000000000003" customHeight="1" x14ac:dyDescent="0.25">
      <c r="A72" s="151"/>
      <c r="B72" s="24"/>
      <c r="C72" s="1059"/>
      <c r="D72" s="1050"/>
      <c r="E72" s="1062"/>
      <c r="F72" s="1065"/>
      <c r="G72" s="1050"/>
      <c r="H72" s="1044"/>
      <c r="I72" s="1044"/>
      <c r="J72" s="1044"/>
      <c r="K72" s="1050"/>
      <c r="L72" s="1044"/>
      <c r="M72" s="1050"/>
      <c r="N72" s="1627"/>
      <c r="O72" s="1050"/>
      <c r="P72" s="1053"/>
      <c r="Q72" s="1056"/>
      <c r="R72" s="1041"/>
      <c r="S72" s="1041"/>
      <c r="T72" s="1023"/>
      <c r="U72" s="1008"/>
      <c r="V72" s="1008"/>
      <c r="W72" s="1008"/>
      <c r="X72" s="1008"/>
      <c r="Y72" s="1008"/>
      <c r="Z72" s="1005"/>
      <c r="AA72" s="1005"/>
      <c r="AB72" s="1005"/>
      <c r="AC72" s="1005"/>
      <c r="AD72" s="1005"/>
      <c r="AE72" s="1005"/>
      <c r="AF72" s="1005"/>
      <c r="AG72" s="196"/>
      <c r="AH72" s="592"/>
      <c r="AI72" s="592"/>
      <c r="AJ72" s="592"/>
      <c r="AK72" s="196"/>
      <c r="AL72" s="197"/>
      <c r="AM72" s="197"/>
      <c r="AN72" s="197"/>
      <c r="AO72" s="197"/>
      <c r="AP72" s="1151"/>
      <c r="AQ72" s="1005"/>
      <c r="AR72" s="282"/>
      <c r="AS72" s="282"/>
      <c r="AT72" s="282"/>
      <c r="AU72" s="282"/>
      <c r="AV72" s="282"/>
      <c r="AW72" s="282"/>
      <c r="AX72" s="1151"/>
      <c r="AY72" s="1005"/>
      <c r="AZ72" s="282"/>
      <c r="BA72" s="282"/>
      <c r="BB72" s="282"/>
      <c r="BC72" s="282"/>
      <c r="BD72" s="282"/>
      <c r="BE72" s="282"/>
      <c r="BF72" s="1151"/>
      <c r="BG72" s="1005"/>
      <c r="BH72" s="282"/>
      <c r="BI72" s="282"/>
      <c r="BJ72" s="282"/>
      <c r="BK72" s="282"/>
      <c r="BL72" s="282"/>
      <c r="BM72" s="282"/>
      <c r="BN72" s="1151"/>
      <c r="BO72" s="1005"/>
      <c r="BP72" s="282"/>
      <c r="BQ72" s="282"/>
      <c r="BR72" s="282"/>
      <c r="BS72" s="282"/>
      <c r="BT72" s="282"/>
      <c r="BU72" s="282"/>
    </row>
    <row r="73" spans="1:73" ht="39.950000000000003" customHeight="1" thickBot="1" x14ac:dyDescent="0.3">
      <c r="A73" s="151"/>
      <c r="B73" s="24"/>
      <c r="C73" s="1060"/>
      <c r="D73" s="1051"/>
      <c r="E73" s="1063"/>
      <c r="F73" s="1066"/>
      <c r="G73" s="1051"/>
      <c r="H73" s="1045"/>
      <c r="I73" s="1045"/>
      <c r="J73" s="1045"/>
      <c r="K73" s="1051"/>
      <c r="L73" s="1045"/>
      <c r="M73" s="1051"/>
      <c r="N73" s="1628"/>
      <c r="O73" s="1051"/>
      <c r="P73" s="1054"/>
      <c r="Q73" s="1057"/>
      <c r="R73" s="1042"/>
      <c r="S73" s="1042"/>
      <c r="T73" s="1024"/>
      <c r="U73" s="1009"/>
      <c r="V73" s="1009"/>
      <c r="W73" s="1009"/>
      <c r="X73" s="1009"/>
      <c r="Y73" s="1009"/>
      <c r="Z73" s="1006"/>
      <c r="AA73" s="1006"/>
      <c r="AB73" s="1006"/>
      <c r="AC73" s="1006"/>
      <c r="AD73" s="1006"/>
      <c r="AE73" s="1006"/>
      <c r="AF73" s="1006"/>
      <c r="AG73" s="715"/>
      <c r="AH73" s="716"/>
      <c r="AI73" s="716"/>
      <c r="AJ73" s="716"/>
      <c r="AK73" s="715"/>
      <c r="AL73" s="717"/>
      <c r="AM73" s="717"/>
      <c r="AN73" s="717"/>
      <c r="AO73" s="717"/>
      <c r="AP73" s="1152"/>
      <c r="AQ73" s="1006"/>
      <c r="AR73" s="718"/>
      <c r="AS73" s="718"/>
      <c r="AT73" s="718"/>
      <c r="AU73" s="718"/>
      <c r="AV73" s="718"/>
      <c r="AW73" s="718"/>
      <c r="AX73" s="1152"/>
      <c r="AY73" s="1006"/>
      <c r="AZ73" s="718"/>
      <c r="BA73" s="718"/>
      <c r="BB73" s="718"/>
      <c r="BC73" s="718"/>
      <c r="BD73" s="718"/>
      <c r="BE73" s="718"/>
      <c r="BF73" s="1152"/>
      <c r="BG73" s="1006"/>
      <c r="BH73" s="718"/>
      <c r="BI73" s="718"/>
      <c r="BJ73" s="718"/>
      <c r="BK73" s="718"/>
      <c r="BL73" s="718"/>
      <c r="BM73" s="718"/>
      <c r="BN73" s="1152"/>
      <c r="BO73" s="1006"/>
      <c r="BP73" s="718"/>
      <c r="BQ73" s="718"/>
      <c r="BR73" s="718"/>
      <c r="BS73" s="718"/>
      <c r="BT73" s="718"/>
      <c r="BU73" s="718"/>
    </row>
    <row r="74" spans="1:73" ht="39.950000000000003" customHeight="1" thickTop="1" x14ac:dyDescent="0.25">
      <c r="A74" s="151"/>
      <c r="B74" s="24"/>
      <c r="C74" s="1058" t="s">
        <v>2180</v>
      </c>
      <c r="D74" s="1049" t="s">
        <v>2181</v>
      </c>
      <c r="E74" s="1061">
        <v>703</v>
      </c>
      <c r="F74" s="1064" t="s">
        <v>3790</v>
      </c>
      <c r="G74" s="1049" t="s">
        <v>3789</v>
      </c>
      <c r="H74" s="1043" t="s">
        <v>2978</v>
      </c>
      <c r="I74" s="1043" t="s">
        <v>2982</v>
      </c>
      <c r="J74" s="1043">
        <v>45</v>
      </c>
      <c r="K74" s="1049" t="s">
        <v>3625</v>
      </c>
      <c r="L74" s="1043">
        <v>4501</v>
      </c>
      <c r="M74" s="1049" t="s">
        <v>3786</v>
      </c>
      <c r="N74" s="1626">
        <v>2024004540020</v>
      </c>
      <c r="O74" s="1049" t="s">
        <v>3787</v>
      </c>
      <c r="P74" s="1052" t="s">
        <v>2182</v>
      </c>
      <c r="Q74" s="1055">
        <v>8</v>
      </c>
      <c r="R74" s="1040" t="s">
        <v>2871</v>
      </c>
      <c r="S74" s="1040"/>
      <c r="T74" s="1022"/>
      <c r="U74" s="1007"/>
      <c r="V74" s="1007"/>
      <c r="W74" s="1007"/>
      <c r="X74" s="1007"/>
      <c r="Y74" s="1007"/>
      <c r="Z74" s="1004">
        <f t="shared" si="31"/>
        <v>0</v>
      </c>
      <c r="AA74" s="1004">
        <f t="shared" si="32"/>
        <v>0</v>
      </c>
      <c r="AB74" s="1004">
        <f t="shared" si="32"/>
        <v>0</v>
      </c>
      <c r="AC74" s="1004">
        <f t="shared" si="32"/>
        <v>0</v>
      </c>
      <c r="AD74" s="1004">
        <f t="shared" si="32"/>
        <v>0</v>
      </c>
      <c r="AE74" s="1004">
        <f t="shared" si="32"/>
        <v>0</v>
      </c>
      <c r="AF74" s="1004">
        <f t="shared" si="32"/>
        <v>0</v>
      </c>
      <c r="AG74" s="714"/>
      <c r="AH74" s="593"/>
      <c r="AI74" s="593"/>
      <c r="AJ74" s="593"/>
      <c r="AK74" s="207"/>
      <c r="AL74" s="208"/>
      <c r="AM74" s="208"/>
      <c r="AN74" s="208"/>
      <c r="AO74" s="208"/>
      <c r="AP74" s="1150">
        <f>+U74</f>
        <v>0</v>
      </c>
      <c r="AQ74" s="1004">
        <f>SUM(AR74:AW77)</f>
        <v>0</v>
      </c>
      <c r="AR74" s="299"/>
      <c r="AS74" s="299"/>
      <c r="AT74" s="299"/>
      <c r="AU74" s="299"/>
      <c r="AV74" s="299"/>
      <c r="AW74" s="299"/>
      <c r="AX74" s="1150">
        <f>+V74</f>
        <v>0</v>
      </c>
      <c r="AY74" s="1004">
        <f>SUM(AZ74:BE77)</f>
        <v>0</v>
      </c>
      <c r="AZ74" s="299"/>
      <c r="BA74" s="299"/>
      <c r="BB74" s="299"/>
      <c r="BC74" s="299"/>
      <c r="BD74" s="299"/>
      <c r="BE74" s="299"/>
      <c r="BF74" s="1150">
        <f>+W74</f>
        <v>0</v>
      </c>
      <c r="BG74" s="1004">
        <f>SUM(BH74:BM77)</f>
        <v>0</v>
      </c>
      <c r="BH74" s="299"/>
      <c r="BI74" s="299"/>
      <c r="BJ74" s="299"/>
      <c r="BK74" s="299"/>
      <c r="BL74" s="299"/>
      <c r="BM74" s="299"/>
      <c r="BN74" s="1150">
        <f>+X74</f>
        <v>0</v>
      </c>
      <c r="BO74" s="1004">
        <f>SUM(BP74:BU77)</f>
        <v>0</v>
      </c>
      <c r="BP74" s="299"/>
      <c r="BQ74" s="299"/>
      <c r="BR74" s="299"/>
      <c r="BS74" s="299"/>
      <c r="BT74" s="299"/>
      <c r="BU74" s="299"/>
    </row>
    <row r="75" spans="1:73" ht="39.950000000000003" customHeight="1" x14ac:dyDescent="0.25">
      <c r="A75" s="151"/>
      <c r="B75" s="24"/>
      <c r="C75" s="1059"/>
      <c r="D75" s="1050"/>
      <c r="E75" s="1062"/>
      <c r="F75" s="1065"/>
      <c r="G75" s="1050"/>
      <c r="H75" s="1044"/>
      <c r="I75" s="1044"/>
      <c r="J75" s="1044"/>
      <c r="K75" s="1050"/>
      <c r="L75" s="1044"/>
      <c r="M75" s="1050"/>
      <c r="N75" s="1627"/>
      <c r="O75" s="1050"/>
      <c r="P75" s="1053"/>
      <c r="Q75" s="1056"/>
      <c r="R75" s="1041"/>
      <c r="S75" s="1041"/>
      <c r="T75" s="1023"/>
      <c r="U75" s="1008"/>
      <c r="V75" s="1008"/>
      <c r="W75" s="1008"/>
      <c r="X75" s="1008"/>
      <c r="Y75" s="1008"/>
      <c r="Z75" s="1005"/>
      <c r="AA75" s="1005"/>
      <c r="AB75" s="1005"/>
      <c r="AC75" s="1005"/>
      <c r="AD75" s="1005"/>
      <c r="AE75" s="1005"/>
      <c r="AF75" s="1005"/>
      <c r="AG75" s="479"/>
      <c r="AH75" s="592"/>
      <c r="AI75" s="592"/>
      <c r="AJ75" s="592"/>
      <c r="AK75" s="196"/>
      <c r="AL75" s="197"/>
      <c r="AM75" s="197"/>
      <c r="AN75" s="197"/>
      <c r="AO75" s="197"/>
      <c r="AP75" s="1151"/>
      <c r="AQ75" s="1005"/>
      <c r="AR75" s="282"/>
      <c r="AS75" s="282"/>
      <c r="AT75" s="282"/>
      <c r="AU75" s="282"/>
      <c r="AV75" s="282"/>
      <c r="AW75" s="282"/>
      <c r="AX75" s="1151"/>
      <c r="AY75" s="1005"/>
      <c r="AZ75" s="282"/>
      <c r="BA75" s="282"/>
      <c r="BB75" s="282"/>
      <c r="BC75" s="282"/>
      <c r="BD75" s="282"/>
      <c r="BE75" s="282"/>
      <c r="BF75" s="1151"/>
      <c r="BG75" s="1005"/>
      <c r="BH75" s="282"/>
      <c r="BI75" s="282"/>
      <c r="BJ75" s="282"/>
      <c r="BK75" s="282"/>
      <c r="BL75" s="282"/>
      <c r="BM75" s="282"/>
      <c r="BN75" s="1151"/>
      <c r="BO75" s="1005"/>
      <c r="BP75" s="282"/>
      <c r="BQ75" s="282"/>
      <c r="BR75" s="282"/>
      <c r="BS75" s="282"/>
      <c r="BT75" s="282"/>
      <c r="BU75" s="282"/>
    </row>
    <row r="76" spans="1:73" ht="39.950000000000003" customHeight="1" x14ac:dyDescent="0.25">
      <c r="A76" s="151"/>
      <c r="B76" s="24"/>
      <c r="C76" s="1059"/>
      <c r="D76" s="1050"/>
      <c r="E76" s="1062"/>
      <c r="F76" s="1065"/>
      <c r="G76" s="1050"/>
      <c r="H76" s="1044"/>
      <c r="I76" s="1044"/>
      <c r="J76" s="1044"/>
      <c r="K76" s="1050"/>
      <c r="L76" s="1044"/>
      <c r="M76" s="1050"/>
      <c r="N76" s="1627"/>
      <c r="O76" s="1050"/>
      <c r="P76" s="1053"/>
      <c r="Q76" s="1056"/>
      <c r="R76" s="1041"/>
      <c r="S76" s="1041"/>
      <c r="T76" s="1023"/>
      <c r="U76" s="1008"/>
      <c r="V76" s="1008"/>
      <c r="W76" s="1008"/>
      <c r="X76" s="1008"/>
      <c r="Y76" s="1008"/>
      <c r="Z76" s="1005"/>
      <c r="AA76" s="1005"/>
      <c r="AB76" s="1005"/>
      <c r="AC76" s="1005"/>
      <c r="AD76" s="1005"/>
      <c r="AE76" s="1005"/>
      <c r="AF76" s="1005"/>
      <c r="AG76" s="196"/>
      <c r="AH76" s="592"/>
      <c r="AI76" s="592"/>
      <c r="AJ76" s="592"/>
      <c r="AK76" s="196"/>
      <c r="AL76" s="197"/>
      <c r="AM76" s="197"/>
      <c r="AN76" s="197"/>
      <c r="AO76" s="197"/>
      <c r="AP76" s="1151"/>
      <c r="AQ76" s="1005"/>
      <c r="AR76" s="282"/>
      <c r="AS76" s="282"/>
      <c r="AT76" s="282"/>
      <c r="AU76" s="282"/>
      <c r="AV76" s="282"/>
      <c r="AW76" s="282"/>
      <c r="AX76" s="1151"/>
      <c r="AY76" s="1005"/>
      <c r="AZ76" s="282"/>
      <c r="BA76" s="282"/>
      <c r="BB76" s="282"/>
      <c r="BC76" s="282"/>
      <c r="BD76" s="282"/>
      <c r="BE76" s="282"/>
      <c r="BF76" s="1151"/>
      <c r="BG76" s="1005"/>
      <c r="BH76" s="282"/>
      <c r="BI76" s="282"/>
      <c r="BJ76" s="282"/>
      <c r="BK76" s="282"/>
      <c r="BL76" s="282"/>
      <c r="BM76" s="282"/>
      <c r="BN76" s="1151"/>
      <c r="BO76" s="1005"/>
      <c r="BP76" s="282"/>
      <c r="BQ76" s="282"/>
      <c r="BR76" s="282"/>
      <c r="BS76" s="282"/>
      <c r="BT76" s="282"/>
      <c r="BU76" s="282"/>
    </row>
    <row r="77" spans="1:73" ht="39.950000000000003" customHeight="1" thickBot="1" x14ac:dyDescent="0.3">
      <c r="A77" s="151"/>
      <c r="B77" s="24"/>
      <c r="C77" s="1060"/>
      <c r="D77" s="1051"/>
      <c r="E77" s="1063"/>
      <c r="F77" s="1066"/>
      <c r="G77" s="1051"/>
      <c r="H77" s="1045"/>
      <c r="I77" s="1045"/>
      <c r="J77" s="1045"/>
      <c r="K77" s="1051"/>
      <c r="L77" s="1045"/>
      <c r="M77" s="1051"/>
      <c r="N77" s="1628"/>
      <c r="O77" s="1051"/>
      <c r="P77" s="1054"/>
      <c r="Q77" s="1057"/>
      <c r="R77" s="1042"/>
      <c r="S77" s="1042"/>
      <c r="T77" s="1024"/>
      <c r="U77" s="1009"/>
      <c r="V77" s="1009"/>
      <c r="W77" s="1009"/>
      <c r="X77" s="1009"/>
      <c r="Y77" s="1009"/>
      <c r="Z77" s="1006"/>
      <c r="AA77" s="1006"/>
      <c r="AB77" s="1006"/>
      <c r="AC77" s="1006"/>
      <c r="AD77" s="1006"/>
      <c r="AE77" s="1006"/>
      <c r="AF77" s="1006"/>
      <c r="AG77" s="715"/>
      <c r="AH77" s="716"/>
      <c r="AI77" s="716"/>
      <c r="AJ77" s="716"/>
      <c r="AK77" s="715"/>
      <c r="AL77" s="717"/>
      <c r="AM77" s="717"/>
      <c r="AN77" s="717"/>
      <c r="AO77" s="717"/>
      <c r="AP77" s="1152"/>
      <c r="AQ77" s="1006"/>
      <c r="AR77" s="718"/>
      <c r="AS77" s="718"/>
      <c r="AT77" s="718"/>
      <c r="AU77" s="718"/>
      <c r="AV77" s="718"/>
      <c r="AW77" s="718"/>
      <c r="AX77" s="1152"/>
      <c r="AY77" s="1006"/>
      <c r="AZ77" s="718"/>
      <c r="BA77" s="718"/>
      <c r="BB77" s="718"/>
      <c r="BC77" s="718"/>
      <c r="BD77" s="718"/>
      <c r="BE77" s="718"/>
      <c r="BF77" s="1152"/>
      <c r="BG77" s="1006"/>
      <c r="BH77" s="718"/>
      <c r="BI77" s="718"/>
      <c r="BJ77" s="718"/>
      <c r="BK77" s="718"/>
      <c r="BL77" s="718"/>
      <c r="BM77" s="718"/>
      <c r="BN77" s="1152"/>
      <c r="BO77" s="1006"/>
      <c r="BP77" s="718"/>
      <c r="BQ77" s="718"/>
      <c r="BR77" s="718"/>
      <c r="BS77" s="718"/>
      <c r="BT77" s="718"/>
      <c r="BU77" s="718"/>
    </row>
    <row r="78" spans="1:73" ht="39.950000000000003" customHeight="1" thickTop="1" x14ac:dyDescent="0.25">
      <c r="A78" s="151"/>
      <c r="B78" s="24"/>
      <c r="C78" s="1058" t="s">
        <v>2183</v>
      </c>
      <c r="D78" s="1049" t="s">
        <v>2184</v>
      </c>
      <c r="E78" s="1061">
        <v>704</v>
      </c>
      <c r="F78" s="1064">
        <v>450104800</v>
      </c>
      <c r="G78" s="1049" t="s">
        <v>2146</v>
      </c>
      <c r="H78" s="1043" t="s">
        <v>2943</v>
      </c>
      <c r="I78" s="1043" t="s">
        <v>2982</v>
      </c>
      <c r="J78" s="1043">
        <v>45</v>
      </c>
      <c r="K78" s="1049" t="s">
        <v>3625</v>
      </c>
      <c r="L78" s="1043">
        <v>4501</v>
      </c>
      <c r="M78" s="1049" t="s">
        <v>3786</v>
      </c>
      <c r="N78" s="1626">
        <v>2024004540020</v>
      </c>
      <c r="O78" s="1049" t="s">
        <v>3787</v>
      </c>
      <c r="P78" s="1052" t="s">
        <v>2185</v>
      </c>
      <c r="Q78" s="1055">
        <v>2</v>
      </c>
      <c r="R78" s="1040" t="s">
        <v>2871</v>
      </c>
      <c r="S78" s="1040"/>
      <c r="T78" s="1022"/>
      <c r="U78" s="1007"/>
      <c r="V78" s="1007"/>
      <c r="W78" s="1007"/>
      <c r="X78" s="1007"/>
      <c r="Y78" s="1007"/>
      <c r="Z78" s="1004">
        <f t="shared" si="31"/>
        <v>0</v>
      </c>
      <c r="AA78" s="1004">
        <f t="shared" si="32"/>
        <v>0</v>
      </c>
      <c r="AB78" s="1004">
        <f t="shared" si="32"/>
        <v>0</v>
      </c>
      <c r="AC78" s="1004">
        <f t="shared" si="32"/>
        <v>0</v>
      </c>
      <c r="AD78" s="1004">
        <f t="shared" si="32"/>
        <v>0</v>
      </c>
      <c r="AE78" s="1004">
        <f t="shared" si="32"/>
        <v>0</v>
      </c>
      <c r="AF78" s="1004">
        <f t="shared" si="32"/>
        <v>0</v>
      </c>
      <c r="AG78" s="714"/>
      <c r="AH78" s="593"/>
      <c r="AI78" s="593"/>
      <c r="AJ78" s="593"/>
      <c r="AK78" s="207"/>
      <c r="AL78" s="208"/>
      <c r="AM78" s="208"/>
      <c r="AN78" s="208"/>
      <c r="AO78" s="208"/>
      <c r="AP78" s="1150">
        <f>+U78</f>
        <v>0</v>
      </c>
      <c r="AQ78" s="1004">
        <f>SUM(AR78:AW81)</f>
        <v>0</v>
      </c>
      <c r="AR78" s="299"/>
      <c r="AS78" s="299"/>
      <c r="AT78" s="299"/>
      <c r="AU78" s="299"/>
      <c r="AV78" s="299"/>
      <c r="AW78" s="299"/>
      <c r="AX78" s="1150">
        <f>+V78</f>
        <v>0</v>
      </c>
      <c r="AY78" s="1004">
        <f>SUM(AZ78:BE81)</f>
        <v>0</v>
      </c>
      <c r="AZ78" s="299"/>
      <c r="BA78" s="299"/>
      <c r="BB78" s="299"/>
      <c r="BC78" s="299"/>
      <c r="BD78" s="299"/>
      <c r="BE78" s="299"/>
      <c r="BF78" s="1150">
        <f>+W78</f>
        <v>0</v>
      </c>
      <c r="BG78" s="1004">
        <f>SUM(BH78:BM81)</f>
        <v>0</v>
      </c>
      <c r="BH78" s="299"/>
      <c r="BI78" s="299"/>
      <c r="BJ78" s="299"/>
      <c r="BK78" s="299"/>
      <c r="BL78" s="299"/>
      <c r="BM78" s="299"/>
      <c r="BN78" s="1150">
        <f>+X78</f>
        <v>0</v>
      </c>
      <c r="BO78" s="1004">
        <f>SUM(BP78:BU81)</f>
        <v>0</v>
      </c>
      <c r="BP78" s="299"/>
      <c r="BQ78" s="299"/>
      <c r="BR78" s="299"/>
      <c r="BS78" s="299"/>
      <c r="BT78" s="299"/>
      <c r="BU78" s="299"/>
    </row>
    <row r="79" spans="1:73" ht="39.950000000000003" customHeight="1" x14ac:dyDescent="0.25">
      <c r="A79" s="151"/>
      <c r="B79" s="24"/>
      <c r="C79" s="1059"/>
      <c r="D79" s="1050"/>
      <c r="E79" s="1062"/>
      <c r="F79" s="1065"/>
      <c r="G79" s="1050"/>
      <c r="H79" s="1044"/>
      <c r="I79" s="1044"/>
      <c r="J79" s="1044"/>
      <c r="K79" s="1050"/>
      <c r="L79" s="1044"/>
      <c r="M79" s="1050"/>
      <c r="N79" s="1627"/>
      <c r="O79" s="1050"/>
      <c r="P79" s="1053"/>
      <c r="Q79" s="1056"/>
      <c r="R79" s="1041"/>
      <c r="S79" s="1041"/>
      <c r="T79" s="1023"/>
      <c r="U79" s="1008"/>
      <c r="V79" s="1008"/>
      <c r="W79" s="1008"/>
      <c r="X79" s="1008"/>
      <c r="Y79" s="1008"/>
      <c r="Z79" s="1005"/>
      <c r="AA79" s="1005"/>
      <c r="AB79" s="1005"/>
      <c r="AC79" s="1005"/>
      <c r="AD79" s="1005"/>
      <c r="AE79" s="1005"/>
      <c r="AF79" s="1005"/>
      <c r="AG79" s="479"/>
      <c r="AH79" s="592"/>
      <c r="AI79" s="592"/>
      <c r="AJ79" s="592"/>
      <c r="AK79" s="196"/>
      <c r="AL79" s="197"/>
      <c r="AM79" s="197"/>
      <c r="AN79" s="197"/>
      <c r="AO79" s="197"/>
      <c r="AP79" s="1151"/>
      <c r="AQ79" s="1005"/>
      <c r="AR79" s="282"/>
      <c r="AS79" s="282"/>
      <c r="AT79" s="282"/>
      <c r="AU79" s="282"/>
      <c r="AV79" s="282"/>
      <c r="AW79" s="282"/>
      <c r="AX79" s="1151"/>
      <c r="AY79" s="1005"/>
      <c r="AZ79" s="282"/>
      <c r="BA79" s="282"/>
      <c r="BB79" s="282"/>
      <c r="BC79" s="282"/>
      <c r="BD79" s="282"/>
      <c r="BE79" s="282"/>
      <c r="BF79" s="1151"/>
      <c r="BG79" s="1005"/>
      <c r="BH79" s="282"/>
      <c r="BI79" s="282"/>
      <c r="BJ79" s="282"/>
      <c r="BK79" s="282"/>
      <c r="BL79" s="282"/>
      <c r="BM79" s="282"/>
      <c r="BN79" s="1151"/>
      <c r="BO79" s="1005"/>
      <c r="BP79" s="282"/>
      <c r="BQ79" s="282"/>
      <c r="BR79" s="282"/>
      <c r="BS79" s="282"/>
      <c r="BT79" s="282"/>
      <c r="BU79" s="282"/>
    </row>
    <row r="80" spans="1:73" ht="39.950000000000003" customHeight="1" x14ac:dyDescent="0.25">
      <c r="A80" s="151"/>
      <c r="B80" s="24"/>
      <c r="C80" s="1059"/>
      <c r="D80" s="1050"/>
      <c r="E80" s="1062"/>
      <c r="F80" s="1065"/>
      <c r="G80" s="1050"/>
      <c r="H80" s="1044"/>
      <c r="I80" s="1044"/>
      <c r="J80" s="1044"/>
      <c r="K80" s="1050"/>
      <c r="L80" s="1044"/>
      <c r="M80" s="1050"/>
      <c r="N80" s="1627"/>
      <c r="O80" s="1050"/>
      <c r="P80" s="1053"/>
      <c r="Q80" s="1056"/>
      <c r="R80" s="1041"/>
      <c r="S80" s="1041"/>
      <c r="T80" s="1023"/>
      <c r="U80" s="1008"/>
      <c r="V80" s="1008"/>
      <c r="W80" s="1008"/>
      <c r="X80" s="1008"/>
      <c r="Y80" s="1008"/>
      <c r="Z80" s="1005"/>
      <c r="AA80" s="1005"/>
      <c r="AB80" s="1005"/>
      <c r="AC80" s="1005"/>
      <c r="AD80" s="1005"/>
      <c r="AE80" s="1005"/>
      <c r="AF80" s="1005"/>
      <c r="AG80" s="196"/>
      <c r="AH80" s="592"/>
      <c r="AI80" s="592"/>
      <c r="AJ80" s="592"/>
      <c r="AK80" s="196"/>
      <c r="AL80" s="197"/>
      <c r="AM80" s="197"/>
      <c r="AN80" s="197"/>
      <c r="AO80" s="197"/>
      <c r="AP80" s="1151"/>
      <c r="AQ80" s="1005"/>
      <c r="AR80" s="282"/>
      <c r="AS80" s="282"/>
      <c r="AT80" s="282"/>
      <c r="AU80" s="282"/>
      <c r="AV80" s="282"/>
      <c r="AW80" s="282"/>
      <c r="AX80" s="1151"/>
      <c r="AY80" s="1005"/>
      <c r="AZ80" s="282"/>
      <c r="BA80" s="282"/>
      <c r="BB80" s="282"/>
      <c r="BC80" s="282"/>
      <c r="BD80" s="282"/>
      <c r="BE80" s="282"/>
      <c r="BF80" s="1151"/>
      <c r="BG80" s="1005"/>
      <c r="BH80" s="282"/>
      <c r="BI80" s="282"/>
      <c r="BJ80" s="282"/>
      <c r="BK80" s="282"/>
      <c r="BL80" s="282"/>
      <c r="BM80" s="282"/>
      <c r="BN80" s="1151"/>
      <c r="BO80" s="1005"/>
      <c r="BP80" s="282"/>
      <c r="BQ80" s="282"/>
      <c r="BR80" s="282"/>
      <c r="BS80" s="282"/>
      <c r="BT80" s="282"/>
      <c r="BU80" s="282"/>
    </row>
    <row r="81" spans="1:73" ht="39.950000000000003" customHeight="1" thickBot="1" x14ac:dyDescent="0.3">
      <c r="A81" s="151"/>
      <c r="B81" s="24"/>
      <c r="C81" s="1060"/>
      <c r="D81" s="1051"/>
      <c r="E81" s="1063"/>
      <c r="F81" s="1066"/>
      <c r="G81" s="1051"/>
      <c r="H81" s="1045"/>
      <c r="I81" s="1045"/>
      <c r="J81" s="1045"/>
      <c r="K81" s="1051"/>
      <c r="L81" s="1045"/>
      <c r="M81" s="1051"/>
      <c r="N81" s="1628"/>
      <c r="O81" s="1051"/>
      <c r="P81" s="1054"/>
      <c r="Q81" s="1057"/>
      <c r="R81" s="1042"/>
      <c r="S81" s="1042"/>
      <c r="T81" s="1024"/>
      <c r="U81" s="1009"/>
      <c r="V81" s="1009"/>
      <c r="W81" s="1009"/>
      <c r="X81" s="1009"/>
      <c r="Y81" s="1009"/>
      <c r="Z81" s="1006"/>
      <c r="AA81" s="1006"/>
      <c r="AB81" s="1006"/>
      <c r="AC81" s="1006"/>
      <c r="AD81" s="1006"/>
      <c r="AE81" s="1006"/>
      <c r="AF81" s="1006"/>
      <c r="AG81" s="715"/>
      <c r="AH81" s="716"/>
      <c r="AI81" s="716"/>
      <c r="AJ81" s="716"/>
      <c r="AK81" s="715"/>
      <c r="AL81" s="717"/>
      <c r="AM81" s="717"/>
      <c r="AN81" s="717"/>
      <c r="AO81" s="717"/>
      <c r="AP81" s="1152"/>
      <c r="AQ81" s="1006"/>
      <c r="AR81" s="718"/>
      <c r="AS81" s="718"/>
      <c r="AT81" s="718"/>
      <c r="AU81" s="718"/>
      <c r="AV81" s="718"/>
      <c r="AW81" s="718"/>
      <c r="AX81" s="1152"/>
      <c r="AY81" s="1006"/>
      <c r="AZ81" s="718"/>
      <c r="BA81" s="718"/>
      <c r="BB81" s="718"/>
      <c r="BC81" s="718"/>
      <c r="BD81" s="718"/>
      <c r="BE81" s="718"/>
      <c r="BF81" s="1152"/>
      <c r="BG81" s="1006"/>
      <c r="BH81" s="718"/>
      <c r="BI81" s="718"/>
      <c r="BJ81" s="718"/>
      <c r="BK81" s="718"/>
      <c r="BL81" s="718"/>
      <c r="BM81" s="718"/>
      <c r="BN81" s="1152"/>
      <c r="BO81" s="1006"/>
      <c r="BP81" s="718"/>
      <c r="BQ81" s="718"/>
      <c r="BR81" s="718"/>
      <c r="BS81" s="718"/>
      <c r="BT81" s="718"/>
      <c r="BU81" s="718"/>
    </row>
    <row r="82" spans="1:73" ht="39.950000000000003" customHeight="1" thickTop="1" x14ac:dyDescent="0.25">
      <c r="A82" s="151"/>
      <c r="B82" s="24"/>
      <c r="C82" s="1058" t="s">
        <v>2186</v>
      </c>
      <c r="D82" s="1049" t="s">
        <v>2187</v>
      </c>
      <c r="E82" s="1061">
        <v>705</v>
      </c>
      <c r="F82" s="1064">
        <v>450104800</v>
      </c>
      <c r="G82" s="1049" t="s">
        <v>2146</v>
      </c>
      <c r="H82" s="1043" t="s">
        <v>3007</v>
      </c>
      <c r="I82" s="1043" t="s">
        <v>2982</v>
      </c>
      <c r="J82" s="1043">
        <v>45</v>
      </c>
      <c r="K82" s="1049" t="s">
        <v>3625</v>
      </c>
      <c r="L82" s="1043">
        <v>4501</v>
      </c>
      <c r="M82" s="1049" t="s">
        <v>3786</v>
      </c>
      <c r="N82" s="1626">
        <v>2024004540020</v>
      </c>
      <c r="O82" s="1049" t="s">
        <v>3787</v>
      </c>
      <c r="P82" s="1052" t="s">
        <v>2146</v>
      </c>
      <c r="Q82" s="1055">
        <v>12</v>
      </c>
      <c r="R82" s="1040" t="s">
        <v>2871</v>
      </c>
      <c r="S82" s="1040"/>
      <c r="T82" s="1022"/>
      <c r="U82" s="1007"/>
      <c r="V82" s="1007"/>
      <c r="W82" s="1007"/>
      <c r="X82" s="1007"/>
      <c r="Y82" s="1007"/>
      <c r="Z82" s="1004">
        <f t="shared" si="31"/>
        <v>0</v>
      </c>
      <c r="AA82" s="1004">
        <f t="shared" ref="AA82:AF94" si="33">SUM(AR82:AR85,AZ82:AZ85,BH82:BH85,BP82:BP85)</f>
        <v>0</v>
      </c>
      <c r="AB82" s="1004">
        <f t="shared" si="33"/>
        <v>0</v>
      </c>
      <c r="AC82" s="1004">
        <f t="shared" si="33"/>
        <v>0</v>
      </c>
      <c r="AD82" s="1004">
        <f t="shared" si="33"/>
        <v>0</v>
      </c>
      <c r="AE82" s="1004">
        <f t="shared" si="33"/>
        <v>0</v>
      </c>
      <c r="AF82" s="1004">
        <f t="shared" si="33"/>
        <v>0</v>
      </c>
      <c r="AG82" s="714"/>
      <c r="AH82" s="593"/>
      <c r="AI82" s="593"/>
      <c r="AJ82" s="593"/>
      <c r="AK82" s="207"/>
      <c r="AL82" s="208"/>
      <c r="AM82" s="208"/>
      <c r="AN82" s="208"/>
      <c r="AO82" s="208"/>
      <c r="AP82" s="1150">
        <f>+U82</f>
        <v>0</v>
      </c>
      <c r="AQ82" s="1004">
        <f>SUM(AR82:AW85)</f>
        <v>0</v>
      </c>
      <c r="AR82" s="299"/>
      <c r="AS82" s="299"/>
      <c r="AT82" s="299"/>
      <c r="AU82" s="299"/>
      <c r="AV82" s="299"/>
      <c r="AW82" s="299"/>
      <c r="AX82" s="1150">
        <f>+V82</f>
        <v>0</v>
      </c>
      <c r="AY82" s="1004">
        <f>SUM(AZ82:BE85)</f>
        <v>0</v>
      </c>
      <c r="AZ82" s="299"/>
      <c r="BA82" s="299"/>
      <c r="BB82" s="299"/>
      <c r="BC82" s="299"/>
      <c r="BD82" s="299"/>
      <c r="BE82" s="299"/>
      <c r="BF82" s="1150">
        <f>+W82</f>
        <v>0</v>
      </c>
      <c r="BG82" s="1004">
        <f>SUM(BH82:BM85)</f>
        <v>0</v>
      </c>
      <c r="BH82" s="299"/>
      <c r="BI82" s="299"/>
      <c r="BJ82" s="299"/>
      <c r="BK82" s="299"/>
      <c r="BL82" s="299"/>
      <c r="BM82" s="299"/>
      <c r="BN82" s="1150">
        <f>+X82</f>
        <v>0</v>
      </c>
      <c r="BO82" s="1004">
        <f>SUM(BP82:BU85)</f>
        <v>0</v>
      </c>
      <c r="BP82" s="299"/>
      <c r="BQ82" s="299"/>
      <c r="BR82" s="299"/>
      <c r="BS82" s="299"/>
      <c r="BT82" s="299"/>
      <c r="BU82" s="299"/>
    </row>
    <row r="83" spans="1:73" ht="39.950000000000003" customHeight="1" x14ac:dyDescent="0.25">
      <c r="A83" s="151"/>
      <c r="B83" s="24"/>
      <c r="C83" s="1059"/>
      <c r="D83" s="1050"/>
      <c r="E83" s="1062"/>
      <c r="F83" s="1065"/>
      <c r="G83" s="1050"/>
      <c r="H83" s="1044"/>
      <c r="I83" s="1044"/>
      <c r="J83" s="1044"/>
      <c r="K83" s="1050"/>
      <c r="L83" s="1044"/>
      <c r="M83" s="1050"/>
      <c r="N83" s="1627"/>
      <c r="O83" s="1050"/>
      <c r="P83" s="1053"/>
      <c r="Q83" s="1056"/>
      <c r="R83" s="1041"/>
      <c r="S83" s="1041"/>
      <c r="T83" s="1023"/>
      <c r="U83" s="1008"/>
      <c r="V83" s="1008"/>
      <c r="W83" s="1008"/>
      <c r="X83" s="1008"/>
      <c r="Y83" s="1008"/>
      <c r="Z83" s="1005"/>
      <c r="AA83" s="1005"/>
      <c r="AB83" s="1005"/>
      <c r="AC83" s="1005"/>
      <c r="AD83" s="1005"/>
      <c r="AE83" s="1005"/>
      <c r="AF83" s="1005"/>
      <c r="AG83" s="479"/>
      <c r="AH83" s="592"/>
      <c r="AI83" s="592"/>
      <c r="AJ83" s="592"/>
      <c r="AK83" s="196"/>
      <c r="AL83" s="197"/>
      <c r="AM83" s="197"/>
      <c r="AN83" s="197"/>
      <c r="AO83" s="197"/>
      <c r="AP83" s="1151"/>
      <c r="AQ83" s="1005"/>
      <c r="AR83" s="282"/>
      <c r="AS83" s="282"/>
      <c r="AT83" s="282"/>
      <c r="AU83" s="282"/>
      <c r="AV83" s="282"/>
      <c r="AW83" s="282"/>
      <c r="AX83" s="1151"/>
      <c r="AY83" s="1005"/>
      <c r="AZ83" s="282"/>
      <c r="BA83" s="282"/>
      <c r="BB83" s="282"/>
      <c r="BC83" s="282"/>
      <c r="BD83" s="282"/>
      <c r="BE83" s="282"/>
      <c r="BF83" s="1151"/>
      <c r="BG83" s="1005"/>
      <c r="BH83" s="282"/>
      <c r="BI83" s="282"/>
      <c r="BJ83" s="282"/>
      <c r="BK83" s="282"/>
      <c r="BL83" s="282"/>
      <c r="BM83" s="282"/>
      <c r="BN83" s="1151"/>
      <c r="BO83" s="1005"/>
      <c r="BP83" s="282"/>
      <c r="BQ83" s="282"/>
      <c r="BR83" s="282"/>
      <c r="BS83" s="282"/>
      <c r="BT83" s="282"/>
      <c r="BU83" s="282"/>
    </row>
    <row r="84" spans="1:73" ht="39.950000000000003" customHeight="1" x14ac:dyDescent="0.25">
      <c r="A84" s="151"/>
      <c r="B84" s="24"/>
      <c r="C84" s="1059"/>
      <c r="D84" s="1050"/>
      <c r="E84" s="1062"/>
      <c r="F84" s="1065"/>
      <c r="G84" s="1050"/>
      <c r="H84" s="1044"/>
      <c r="I84" s="1044"/>
      <c r="J84" s="1044"/>
      <c r="K84" s="1050"/>
      <c r="L84" s="1044"/>
      <c r="M84" s="1050"/>
      <c r="N84" s="1627"/>
      <c r="O84" s="1050"/>
      <c r="P84" s="1053"/>
      <c r="Q84" s="1056"/>
      <c r="R84" s="1041"/>
      <c r="S84" s="1041"/>
      <c r="T84" s="1023"/>
      <c r="U84" s="1008"/>
      <c r="V84" s="1008"/>
      <c r="W84" s="1008"/>
      <c r="X84" s="1008"/>
      <c r="Y84" s="1008"/>
      <c r="Z84" s="1005"/>
      <c r="AA84" s="1005"/>
      <c r="AB84" s="1005"/>
      <c r="AC84" s="1005"/>
      <c r="AD84" s="1005"/>
      <c r="AE84" s="1005"/>
      <c r="AF84" s="1005"/>
      <c r="AG84" s="196"/>
      <c r="AH84" s="592"/>
      <c r="AI84" s="592"/>
      <c r="AJ84" s="592"/>
      <c r="AK84" s="196"/>
      <c r="AL84" s="197"/>
      <c r="AM84" s="197"/>
      <c r="AN84" s="197"/>
      <c r="AO84" s="197"/>
      <c r="AP84" s="1151"/>
      <c r="AQ84" s="1005"/>
      <c r="AR84" s="282"/>
      <c r="AS84" s="282"/>
      <c r="AT84" s="282"/>
      <c r="AU84" s="282"/>
      <c r="AV84" s="282"/>
      <c r="AW84" s="282"/>
      <c r="AX84" s="1151"/>
      <c r="AY84" s="1005"/>
      <c r="AZ84" s="282"/>
      <c r="BA84" s="282"/>
      <c r="BB84" s="282"/>
      <c r="BC84" s="282"/>
      <c r="BD84" s="282"/>
      <c r="BE84" s="282"/>
      <c r="BF84" s="1151"/>
      <c r="BG84" s="1005"/>
      <c r="BH84" s="282"/>
      <c r="BI84" s="282"/>
      <c r="BJ84" s="282"/>
      <c r="BK84" s="282"/>
      <c r="BL84" s="282"/>
      <c r="BM84" s="282"/>
      <c r="BN84" s="1151"/>
      <c r="BO84" s="1005"/>
      <c r="BP84" s="282"/>
      <c r="BQ84" s="282"/>
      <c r="BR84" s="282"/>
      <c r="BS84" s="282"/>
      <c r="BT84" s="282"/>
      <c r="BU84" s="282"/>
    </row>
    <row r="85" spans="1:73" ht="39.950000000000003" customHeight="1" thickBot="1" x14ac:dyDescent="0.3">
      <c r="A85" s="151"/>
      <c r="B85" s="24"/>
      <c r="C85" s="1060"/>
      <c r="D85" s="1051"/>
      <c r="E85" s="1063"/>
      <c r="F85" s="1066"/>
      <c r="G85" s="1051"/>
      <c r="H85" s="1045"/>
      <c r="I85" s="1045"/>
      <c r="J85" s="1045"/>
      <c r="K85" s="1051"/>
      <c r="L85" s="1045"/>
      <c r="M85" s="1051"/>
      <c r="N85" s="1628"/>
      <c r="O85" s="1051"/>
      <c r="P85" s="1054"/>
      <c r="Q85" s="1057"/>
      <c r="R85" s="1042"/>
      <c r="S85" s="1042"/>
      <c r="T85" s="1024"/>
      <c r="U85" s="1009"/>
      <c r="V85" s="1009"/>
      <c r="W85" s="1009"/>
      <c r="X85" s="1009"/>
      <c r="Y85" s="1009"/>
      <c r="Z85" s="1006"/>
      <c r="AA85" s="1006"/>
      <c r="AB85" s="1006"/>
      <c r="AC85" s="1006"/>
      <c r="AD85" s="1006"/>
      <c r="AE85" s="1006"/>
      <c r="AF85" s="1006"/>
      <c r="AG85" s="715"/>
      <c r="AH85" s="716"/>
      <c r="AI85" s="716"/>
      <c r="AJ85" s="716"/>
      <c r="AK85" s="715"/>
      <c r="AL85" s="717"/>
      <c r="AM85" s="717"/>
      <c r="AN85" s="717"/>
      <c r="AO85" s="717"/>
      <c r="AP85" s="1152"/>
      <c r="AQ85" s="1006"/>
      <c r="AR85" s="718"/>
      <c r="AS85" s="718"/>
      <c r="AT85" s="718"/>
      <c r="AU85" s="718"/>
      <c r="AV85" s="718"/>
      <c r="AW85" s="718"/>
      <c r="AX85" s="1152"/>
      <c r="AY85" s="1006"/>
      <c r="AZ85" s="718"/>
      <c r="BA85" s="718"/>
      <c r="BB85" s="718"/>
      <c r="BC85" s="718"/>
      <c r="BD85" s="718"/>
      <c r="BE85" s="718"/>
      <c r="BF85" s="1152"/>
      <c r="BG85" s="1006"/>
      <c r="BH85" s="718"/>
      <c r="BI85" s="718"/>
      <c r="BJ85" s="718"/>
      <c r="BK85" s="718"/>
      <c r="BL85" s="718"/>
      <c r="BM85" s="718"/>
      <c r="BN85" s="1152"/>
      <c r="BO85" s="1006"/>
      <c r="BP85" s="718"/>
      <c r="BQ85" s="718"/>
      <c r="BR85" s="718"/>
      <c r="BS85" s="718"/>
      <c r="BT85" s="718"/>
      <c r="BU85" s="718"/>
    </row>
    <row r="86" spans="1:73" ht="39.950000000000003" customHeight="1" thickTop="1" x14ac:dyDescent="0.25">
      <c r="A86" s="151"/>
      <c r="B86" s="24"/>
      <c r="C86" s="1058" t="s">
        <v>2188</v>
      </c>
      <c r="D86" s="1049" t="s">
        <v>2189</v>
      </c>
      <c r="E86" s="1061">
        <v>706</v>
      </c>
      <c r="F86" s="1064" t="s">
        <v>3790</v>
      </c>
      <c r="G86" s="1049" t="s">
        <v>3789</v>
      </c>
      <c r="H86" s="1043" t="s">
        <v>2978</v>
      </c>
      <c r="I86" s="1043" t="s">
        <v>2982</v>
      </c>
      <c r="J86" s="1043">
        <v>45</v>
      </c>
      <c r="K86" s="1049" t="s">
        <v>3625</v>
      </c>
      <c r="L86" s="1043">
        <v>4501</v>
      </c>
      <c r="M86" s="1049" t="s">
        <v>3786</v>
      </c>
      <c r="N86" s="1626">
        <v>2024004540020</v>
      </c>
      <c r="O86" s="1049" t="s">
        <v>3787</v>
      </c>
      <c r="P86" s="1052" t="s">
        <v>1428</v>
      </c>
      <c r="Q86" s="1055">
        <v>8</v>
      </c>
      <c r="R86" s="1040" t="s">
        <v>2871</v>
      </c>
      <c r="S86" s="1040"/>
      <c r="T86" s="1022"/>
      <c r="U86" s="1007"/>
      <c r="V86" s="1007"/>
      <c r="W86" s="1007"/>
      <c r="X86" s="1007"/>
      <c r="Y86" s="1007"/>
      <c r="Z86" s="1004">
        <f t="shared" si="31"/>
        <v>0</v>
      </c>
      <c r="AA86" s="1004">
        <f t="shared" si="33"/>
        <v>0</v>
      </c>
      <c r="AB86" s="1004">
        <f t="shared" si="33"/>
        <v>0</v>
      </c>
      <c r="AC86" s="1004">
        <f t="shared" si="33"/>
        <v>0</v>
      </c>
      <c r="AD86" s="1004">
        <f t="shared" si="33"/>
        <v>0</v>
      </c>
      <c r="AE86" s="1004">
        <f t="shared" si="33"/>
        <v>0</v>
      </c>
      <c r="AF86" s="1004">
        <f t="shared" si="33"/>
        <v>0</v>
      </c>
      <c r="AG86" s="714"/>
      <c r="AH86" s="593"/>
      <c r="AI86" s="593"/>
      <c r="AJ86" s="593"/>
      <c r="AK86" s="207"/>
      <c r="AL86" s="208"/>
      <c r="AM86" s="208"/>
      <c r="AN86" s="208"/>
      <c r="AO86" s="208"/>
      <c r="AP86" s="1150">
        <f>+U86</f>
        <v>0</v>
      </c>
      <c r="AQ86" s="1004">
        <f>SUM(AR86:AW89)</f>
        <v>0</v>
      </c>
      <c r="AR86" s="299"/>
      <c r="AS86" s="299"/>
      <c r="AT86" s="299"/>
      <c r="AU86" s="299"/>
      <c r="AV86" s="299"/>
      <c r="AW86" s="299"/>
      <c r="AX86" s="1150">
        <f>+V86</f>
        <v>0</v>
      </c>
      <c r="AY86" s="1004">
        <f>SUM(AZ86:BE89)</f>
        <v>0</v>
      </c>
      <c r="AZ86" s="299"/>
      <c r="BA86" s="299"/>
      <c r="BB86" s="299"/>
      <c r="BC86" s="299"/>
      <c r="BD86" s="299"/>
      <c r="BE86" s="299"/>
      <c r="BF86" s="1150">
        <f>+W86</f>
        <v>0</v>
      </c>
      <c r="BG86" s="1004">
        <f>SUM(BH86:BM89)</f>
        <v>0</v>
      </c>
      <c r="BH86" s="299"/>
      <c r="BI86" s="299"/>
      <c r="BJ86" s="299"/>
      <c r="BK86" s="299"/>
      <c r="BL86" s="299"/>
      <c r="BM86" s="299"/>
      <c r="BN86" s="1150">
        <f>+X86</f>
        <v>0</v>
      </c>
      <c r="BO86" s="1004">
        <f>SUM(BP86:BU89)</f>
        <v>0</v>
      </c>
      <c r="BP86" s="299"/>
      <c r="BQ86" s="299"/>
      <c r="BR86" s="299"/>
      <c r="BS86" s="299"/>
      <c r="BT86" s="299"/>
      <c r="BU86" s="299"/>
    </row>
    <row r="87" spans="1:73" ht="39.950000000000003" customHeight="1" x14ac:dyDescent="0.25">
      <c r="A87" s="151"/>
      <c r="B87" s="24"/>
      <c r="C87" s="1059"/>
      <c r="D87" s="1050"/>
      <c r="E87" s="1062"/>
      <c r="F87" s="1065"/>
      <c r="G87" s="1050"/>
      <c r="H87" s="1044"/>
      <c r="I87" s="1044"/>
      <c r="J87" s="1044"/>
      <c r="K87" s="1050"/>
      <c r="L87" s="1044"/>
      <c r="M87" s="1050"/>
      <c r="N87" s="1627"/>
      <c r="O87" s="1050"/>
      <c r="P87" s="1053"/>
      <c r="Q87" s="1056"/>
      <c r="R87" s="1041"/>
      <c r="S87" s="1041"/>
      <c r="T87" s="1023"/>
      <c r="U87" s="1008"/>
      <c r="V87" s="1008"/>
      <c r="W87" s="1008"/>
      <c r="X87" s="1008"/>
      <c r="Y87" s="1008"/>
      <c r="Z87" s="1005"/>
      <c r="AA87" s="1005"/>
      <c r="AB87" s="1005"/>
      <c r="AC87" s="1005"/>
      <c r="AD87" s="1005"/>
      <c r="AE87" s="1005"/>
      <c r="AF87" s="1005"/>
      <c r="AG87" s="479"/>
      <c r="AH87" s="592"/>
      <c r="AI87" s="592"/>
      <c r="AJ87" s="592"/>
      <c r="AK87" s="196"/>
      <c r="AL87" s="197"/>
      <c r="AM87" s="197"/>
      <c r="AN87" s="197"/>
      <c r="AO87" s="197"/>
      <c r="AP87" s="1151"/>
      <c r="AQ87" s="1005"/>
      <c r="AR87" s="282"/>
      <c r="AS87" s="282"/>
      <c r="AT87" s="282"/>
      <c r="AU87" s="282"/>
      <c r="AV87" s="282"/>
      <c r="AW87" s="282"/>
      <c r="AX87" s="1151"/>
      <c r="AY87" s="1005"/>
      <c r="AZ87" s="282"/>
      <c r="BA87" s="282"/>
      <c r="BB87" s="282"/>
      <c r="BC87" s="282"/>
      <c r="BD87" s="282"/>
      <c r="BE87" s="282"/>
      <c r="BF87" s="1151"/>
      <c r="BG87" s="1005"/>
      <c r="BH87" s="282"/>
      <c r="BI87" s="282"/>
      <c r="BJ87" s="282"/>
      <c r="BK87" s="282"/>
      <c r="BL87" s="282"/>
      <c r="BM87" s="282"/>
      <c r="BN87" s="1151"/>
      <c r="BO87" s="1005"/>
      <c r="BP87" s="282"/>
      <c r="BQ87" s="282"/>
      <c r="BR87" s="282"/>
      <c r="BS87" s="282"/>
      <c r="BT87" s="282"/>
      <c r="BU87" s="282"/>
    </row>
    <row r="88" spans="1:73" ht="39.950000000000003" customHeight="1" x14ac:dyDescent="0.25">
      <c r="A88" s="151"/>
      <c r="B88" s="24"/>
      <c r="C88" s="1059"/>
      <c r="D88" s="1050"/>
      <c r="E88" s="1062"/>
      <c r="F88" s="1065"/>
      <c r="G88" s="1050"/>
      <c r="H88" s="1044"/>
      <c r="I88" s="1044"/>
      <c r="J88" s="1044"/>
      <c r="K88" s="1050"/>
      <c r="L88" s="1044"/>
      <c r="M88" s="1050"/>
      <c r="N88" s="1627"/>
      <c r="O88" s="1050"/>
      <c r="P88" s="1053"/>
      <c r="Q88" s="1056"/>
      <c r="R88" s="1041"/>
      <c r="S88" s="1041"/>
      <c r="T88" s="1023"/>
      <c r="U88" s="1008"/>
      <c r="V88" s="1008"/>
      <c r="W88" s="1008"/>
      <c r="X88" s="1008"/>
      <c r="Y88" s="1008"/>
      <c r="Z88" s="1005"/>
      <c r="AA88" s="1005"/>
      <c r="AB88" s="1005"/>
      <c r="AC88" s="1005"/>
      <c r="AD88" s="1005"/>
      <c r="AE88" s="1005"/>
      <c r="AF88" s="1005"/>
      <c r="AG88" s="196"/>
      <c r="AH88" s="592"/>
      <c r="AI88" s="592"/>
      <c r="AJ88" s="592"/>
      <c r="AK88" s="196"/>
      <c r="AL88" s="197"/>
      <c r="AM88" s="197"/>
      <c r="AN88" s="197"/>
      <c r="AO88" s="197"/>
      <c r="AP88" s="1151"/>
      <c r="AQ88" s="1005"/>
      <c r="AR88" s="282"/>
      <c r="AS88" s="282"/>
      <c r="AT88" s="282"/>
      <c r="AU88" s="282"/>
      <c r="AV88" s="282"/>
      <c r="AW88" s="282"/>
      <c r="AX88" s="1151"/>
      <c r="AY88" s="1005"/>
      <c r="AZ88" s="282"/>
      <c r="BA88" s="282"/>
      <c r="BB88" s="282"/>
      <c r="BC88" s="282"/>
      <c r="BD88" s="282"/>
      <c r="BE88" s="282"/>
      <c r="BF88" s="1151"/>
      <c r="BG88" s="1005"/>
      <c r="BH88" s="282"/>
      <c r="BI88" s="282"/>
      <c r="BJ88" s="282"/>
      <c r="BK88" s="282"/>
      <c r="BL88" s="282"/>
      <c r="BM88" s="282"/>
      <c r="BN88" s="1151"/>
      <c r="BO88" s="1005"/>
      <c r="BP88" s="282"/>
      <c r="BQ88" s="282"/>
      <c r="BR88" s="282"/>
      <c r="BS88" s="282"/>
      <c r="BT88" s="282"/>
      <c r="BU88" s="282"/>
    </row>
    <row r="89" spans="1:73" ht="39.950000000000003" customHeight="1" thickBot="1" x14ac:dyDescent="0.3">
      <c r="A89" s="151"/>
      <c r="B89" s="24"/>
      <c r="C89" s="1060"/>
      <c r="D89" s="1051"/>
      <c r="E89" s="1063"/>
      <c r="F89" s="1066"/>
      <c r="G89" s="1051"/>
      <c r="H89" s="1045"/>
      <c r="I89" s="1045"/>
      <c r="J89" s="1045"/>
      <c r="K89" s="1051"/>
      <c r="L89" s="1045"/>
      <c r="M89" s="1051"/>
      <c r="N89" s="1628"/>
      <c r="O89" s="1051"/>
      <c r="P89" s="1054"/>
      <c r="Q89" s="1057"/>
      <c r="R89" s="1042"/>
      <c r="S89" s="1042"/>
      <c r="T89" s="1024"/>
      <c r="U89" s="1009"/>
      <c r="V89" s="1009"/>
      <c r="W89" s="1009"/>
      <c r="X89" s="1009"/>
      <c r="Y89" s="1009"/>
      <c r="Z89" s="1006"/>
      <c r="AA89" s="1006"/>
      <c r="AB89" s="1006"/>
      <c r="AC89" s="1006"/>
      <c r="AD89" s="1006"/>
      <c r="AE89" s="1006"/>
      <c r="AF89" s="1006"/>
      <c r="AG89" s="715"/>
      <c r="AH89" s="716"/>
      <c r="AI89" s="716"/>
      <c r="AJ89" s="716"/>
      <c r="AK89" s="715"/>
      <c r="AL89" s="717"/>
      <c r="AM89" s="717"/>
      <c r="AN89" s="717"/>
      <c r="AO89" s="717"/>
      <c r="AP89" s="1152"/>
      <c r="AQ89" s="1006"/>
      <c r="AR89" s="718"/>
      <c r="AS89" s="718"/>
      <c r="AT89" s="718"/>
      <c r="AU89" s="718"/>
      <c r="AV89" s="718"/>
      <c r="AW89" s="718"/>
      <c r="AX89" s="1152"/>
      <c r="AY89" s="1006"/>
      <c r="AZ89" s="718"/>
      <c r="BA89" s="718"/>
      <c r="BB89" s="718"/>
      <c r="BC89" s="718"/>
      <c r="BD89" s="718"/>
      <c r="BE89" s="718"/>
      <c r="BF89" s="1152"/>
      <c r="BG89" s="1006"/>
      <c r="BH89" s="718"/>
      <c r="BI89" s="718"/>
      <c r="BJ89" s="718"/>
      <c r="BK89" s="718"/>
      <c r="BL89" s="718"/>
      <c r="BM89" s="718"/>
      <c r="BN89" s="1152"/>
      <c r="BO89" s="1006"/>
      <c r="BP89" s="718"/>
      <c r="BQ89" s="718"/>
      <c r="BR89" s="718"/>
      <c r="BS89" s="718"/>
      <c r="BT89" s="718"/>
      <c r="BU89" s="718"/>
    </row>
    <row r="90" spans="1:73" ht="39.950000000000003" customHeight="1" thickTop="1" x14ac:dyDescent="0.25">
      <c r="A90" s="151"/>
      <c r="B90" s="24"/>
      <c r="C90" s="1058" t="s">
        <v>2190</v>
      </c>
      <c r="D90" s="1049" t="s">
        <v>2191</v>
      </c>
      <c r="E90" s="1629">
        <v>707</v>
      </c>
      <c r="F90" s="1064" t="s">
        <v>3790</v>
      </c>
      <c r="G90" s="1049" t="s">
        <v>3789</v>
      </c>
      <c r="H90" s="1043" t="s">
        <v>2978</v>
      </c>
      <c r="I90" s="1043" t="s">
        <v>2982</v>
      </c>
      <c r="J90" s="1043">
        <v>45</v>
      </c>
      <c r="K90" s="1049" t="s">
        <v>3625</v>
      </c>
      <c r="L90" s="1043">
        <v>4501</v>
      </c>
      <c r="M90" s="1049" t="s">
        <v>3786</v>
      </c>
      <c r="N90" s="1626">
        <v>2024004540020</v>
      </c>
      <c r="O90" s="1049" t="s">
        <v>3787</v>
      </c>
      <c r="P90" s="1052" t="s">
        <v>1428</v>
      </c>
      <c r="Q90" s="1055">
        <v>8</v>
      </c>
      <c r="R90" s="1040" t="s">
        <v>2871</v>
      </c>
      <c r="S90" s="1040"/>
      <c r="T90" s="1022"/>
      <c r="U90" s="1007"/>
      <c r="V90" s="1007"/>
      <c r="W90" s="1007"/>
      <c r="X90" s="1007"/>
      <c r="Y90" s="1007"/>
      <c r="Z90" s="1004">
        <f t="shared" si="31"/>
        <v>0</v>
      </c>
      <c r="AA90" s="1004">
        <f t="shared" si="33"/>
        <v>0</v>
      </c>
      <c r="AB90" s="1004">
        <f t="shared" si="33"/>
        <v>0</v>
      </c>
      <c r="AC90" s="1004">
        <f t="shared" si="33"/>
        <v>0</v>
      </c>
      <c r="AD90" s="1004">
        <f t="shared" si="33"/>
        <v>0</v>
      </c>
      <c r="AE90" s="1004">
        <f t="shared" si="33"/>
        <v>0</v>
      </c>
      <c r="AF90" s="1004">
        <f t="shared" si="33"/>
        <v>0</v>
      </c>
      <c r="AG90" s="714"/>
      <c r="AH90" s="593"/>
      <c r="AI90" s="593"/>
      <c r="AJ90" s="593"/>
      <c r="AK90" s="207"/>
      <c r="AL90" s="208"/>
      <c r="AM90" s="208"/>
      <c r="AN90" s="208"/>
      <c r="AO90" s="208"/>
      <c r="AP90" s="1150">
        <f>+U90</f>
        <v>0</v>
      </c>
      <c r="AQ90" s="1004">
        <f>SUM(AR90:AW93)</f>
        <v>0</v>
      </c>
      <c r="AR90" s="299"/>
      <c r="AS90" s="299"/>
      <c r="AT90" s="299"/>
      <c r="AU90" s="299"/>
      <c r="AV90" s="299"/>
      <c r="AW90" s="299"/>
      <c r="AX90" s="1150">
        <f>+V90</f>
        <v>0</v>
      </c>
      <c r="AY90" s="1004">
        <f>SUM(AZ90:BE93)</f>
        <v>0</v>
      </c>
      <c r="AZ90" s="299"/>
      <c r="BA90" s="299"/>
      <c r="BB90" s="299"/>
      <c r="BC90" s="299"/>
      <c r="BD90" s="299"/>
      <c r="BE90" s="299"/>
      <c r="BF90" s="1150">
        <f>+W90</f>
        <v>0</v>
      </c>
      <c r="BG90" s="1004">
        <f>SUM(BH90:BM93)</f>
        <v>0</v>
      </c>
      <c r="BH90" s="299"/>
      <c r="BI90" s="299"/>
      <c r="BJ90" s="299"/>
      <c r="BK90" s="299"/>
      <c r="BL90" s="299"/>
      <c r="BM90" s="299"/>
      <c r="BN90" s="1150">
        <f>+X90</f>
        <v>0</v>
      </c>
      <c r="BO90" s="1004">
        <f>SUM(BP90:BU93)</f>
        <v>0</v>
      </c>
      <c r="BP90" s="299"/>
      <c r="BQ90" s="299"/>
      <c r="BR90" s="299"/>
      <c r="BS90" s="299"/>
      <c r="BT90" s="299"/>
      <c r="BU90" s="299"/>
    </row>
    <row r="91" spans="1:73" ht="39.950000000000003" customHeight="1" x14ac:dyDescent="0.25">
      <c r="A91" s="151"/>
      <c r="B91" s="24"/>
      <c r="C91" s="1059"/>
      <c r="D91" s="1050"/>
      <c r="E91" s="1630"/>
      <c r="F91" s="1065"/>
      <c r="G91" s="1050"/>
      <c r="H91" s="1044"/>
      <c r="I91" s="1044"/>
      <c r="J91" s="1044"/>
      <c r="K91" s="1050"/>
      <c r="L91" s="1044"/>
      <c r="M91" s="1050"/>
      <c r="N91" s="1627"/>
      <c r="O91" s="1050"/>
      <c r="P91" s="1053"/>
      <c r="Q91" s="1056"/>
      <c r="R91" s="1041"/>
      <c r="S91" s="1041"/>
      <c r="T91" s="1023"/>
      <c r="U91" s="1008"/>
      <c r="V91" s="1008"/>
      <c r="W91" s="1008"/>
      <c r="X91" s="1008"/>
      <c r="Y91" s="1008"/>
      <c r="Z91" s="1005"/>
      <c r="AA91" s="1005"/>
      <c r="AB91" s="1005"/>
      <c r="AC91" s="1005"/>
      <c r="AD91" s="1005"/>
      <c r="AE91" s="1005"/>
      <c r="AF91" s="1005"/>
      <c r="AG91" s="479"/>
      <c r="AH91" s="592"/>
      <c r="AI91" s="592"/>
      <c r="AJ91" s="592"/>
      <c r="AK91" s="196"/>
      <c r="AL91" s="197"/>
      <c r="AM91" s="197"/>
      <c r="AN91" s="197"/>
      <c r="AO91" s="197"/>
      <c r="AP91" s="1151"/>
      <c r="AQ91" s="1005"/>
      <c r="AR91" s="282"/>
      <c r="AS91" s="282"/>
      <c r="AT91" s="282"/>
      <c r="AU91" s="282"/>
      <c r="AV91" s="282"/>
      <c r="AW91" s="282"/>
      <c r="AX91" s="1151"/>
      <c r="AY91" s="1005"/>
      <c r="AZ91" s="282"/>
      <c r="BA91" s="282"/>
      <c r="BB91" s="282"/>
      <c r="BC91" s="282"/>
      <c r="BD91" s="282"/>
      <c r="BE91" s="282"/>
      <c r="BF91" s="1151"/>
      <c r="BG91" s="1005"/>
      <c r="BH91" s="282"/>
      <c r="BI91" s="282"/>
      <c r="BJ91" s="282"/>
      <c r="BK91" s="282"/>
      <c r="BL91" s="282"/>
      <c r="BM91" s="282"/>
      <c r="BN91" s="1151"/>
      <c r="BO91" s="1005"/>
      <c r="BP91" s="282"/>
      <c r="BQ91" s="282"/>
      <c r="BR91" s="282"/>
      <c r="BS91" s="282"/>
      <c r="BT91" s="282"/>
      <c r="BU91" s="282"/>
    </row>
    <row r="92" spans="1:73" ht="39.950000000000003" customHeight="1" x14ac:dyDescent="0.25">
      <c r="A92" s="151"/>
      <c r="B92" s="24"/>
      <c r="C92" s="1059"/>
      <c r="D92" s="1050"/>
      <c r="E92" s="1630"/>
      <c r="F92" s="1065"/>
      <c r="G92" s="1050"/>
      <c r="H92" s="1044"/>
      <c r="I92" s="1044"/>
      <c r="J92" s="1044"/>
      <c r="K92" s="1050"/>
      <c r="L92" s="1044"/>
      <c r="M92" s="1050"/>
      <c r="N92" s="1627"/>
      <c r="O92" s="1050"/>
      <c r="P92" s="1053"/>
      <c r="Q92" s="1056"/>
      <c r="R92" s="1041"/>
      <c r="S92" s="1041"/>
      <c r="T92" s="1023"/>
      <c r="U92" s="1008"/>
      <c r="V92" s="1008"/>
      <c r="W92" s="1008"/>
      <c r="X92" s="1008"/>
      <c r="Y92" s="1008"/>
      <c r="Z92" s="1005"/>
      <c r="AA92" s="1005"/>
      <c r="AB92" s="1005"/>
      <c r="AC92" s="1005"/>
      <c r="AD92" s="1005"/>
      <c r="AE92" s="1005"/>
      <c r="AF92" s="1005"/>
      <c r="AG92" s="196"/>
      <c r="AH92" s="592"/>
      <c r="AI92" s="592"/>
      <c r="AJ92" s="592"/>
      <c r="AK92" s="196"/>
      <c r="AL92" s="197"/>
      <c r="AM92" s="197"/>
      <c r="AN92" s="197"/>
      <c r="AO92" s="197"/>
      <c r="AP92" s="1151"/>
      <c r="AQ92" s="1005"/>
      <c r="AR92" s="282"/>
      <c r="AS92" s="282"/>
      <c r="AT92" s="282"/>
      <c r="AU92" s="282"/>
      <c r="AV92" s="282"/>
      <c r="AW92" s="282"/>
      <c r="AX92" s="1151"/>
      <c r="AY92" s="1005"/>
      <c r="AZ92" s="282"/>
      <c r="BA92" s="282"/>
      <c r="BB92" s="282"/>
      <c r="BC92" s="282"/>
      <c r="BD92" s="282"/>
      <c r="BE92" s="282"/>
      <c r="BF92" s="1151"/>
      <c r="BG92" s="1005"/>
      <c r="BH92" s="282"/>
      <c r="BI92" s="282"/>
      <c r="BJ92" s="282"/>
      <c r="BK92" s="282"/>
      <c r="BL92" s="282"/>
      <c r="BM92" s="282"/>
      <c r="BN92" s="1151"/>
      <c r="BO92" s="1005"/>
      <c r="BP92" s="282"/>
      <c r="BQ92" s="282"/>
      <c r="BR92" s="282"/>
      <c r="BS92" s="282"/>
      <c r="BT92" s="282"/>
      <c r="BU92" s="282"/>
    </row>
    <row r="93" spans="1:73" ht="39.950000000000003" customHeight="1" thickBot="1" x14ac:dyDescent="0.3">
      <c r="A93" s="151"/>
      <c r="B93" s="24"/>
      <c r="C93" s="1060"/>
      <c r="D93" s="1051"/>
      <c r="E93" s="1631"/>
      <c r="F93" s="1066"/>
      <c r="G93" s="1051"/>
      <c r="H93" s="1045"/>
      <c r="I93" s="1045"/>
      <c r="J93" s="1045"/>
      <c r="K93" s="1051"/>
      <c r="L93" s="1045"/>
      <c r="M93" s="1051"/>
      <c r="N93" s="1628"/>
      <c r="O93" s="1051"/>
      <c r="P93" s="1054"/>
      <c r="Q93" s="1057"/>
      <c r="R93" s="1042"/>
      <c r="S93" s="1042"/>
      <c r="T93" s="1024"/>
      <c r="U93" s="1009"/>
      <c r="V93" s="1009"/>
      <c r="W93" s="1009"/>
      <c r="X93" s="1009"/>
      <c r="Y93" s="1009"/>
      <c r="Z93" s="1006"/>
      <c r="AA93" s="1006"/>
      <c r="AB93" s="1006"/>
      <c r="AC93" s="1006"/>
      <c r="AD93" s="1006"/>
      <c r="AE93" s="1006"/>
      <c r="AF93" s="1006"/>
      <c r="AG93" s="715"/>
      <c r="AH93" s="716"/>
      <c r="AI93" s="716"/>
      <c r="AJ93" s="716"/>
      <c r="AK93" s="715"/>
      <c r="AL93" s="717"/>
      <c r="AM93" s="717"/>
      <c r="AN93" s="717"/>
      <c r="AO93" s="717"/>
      <c r="AP93" s="1152"/>
      <c r="AQ93" s="1006"/>
      <c r="AR93" s="718"/>
      <c r="AS93" s="718"/>
      <c r="AT93" s="718"/>
      <c r="AU93" s="718"/>
      <c r="AV93" s="718"/>
      <c r="AW93" s="718"/>
      <c r="AX93" s="1152"/>
      <c r="AY93" s="1006"/>
      <c r="AZ93" s="718"/>
      <c r="BA93" s="718"/>
      <c r="BB93" s="718"/>
      <c r="BC93" s="718"/>
      <c r="BD93" s="718"/>
      <c r="BE93" s="718"/>
      <c r="BF93" s="1152"/>
      <c r="BG93" s="1006"/>
      <c r="BH93" s="718"/>
      <c r="BI93" s="718"/>
      <c r="BJ93" s="718"/>
      <c r="BK93" s="718"/>
      <c r="BL93" s="718"/>
      <c r="BM93" s="718"/>
      <c r="BN93" s="1152"/>
      <c r="BO93" s="1006"/>
      <c r="BP93" s="718"/>
      <c r="BQ93" s="718"/>
      <c r="BR93" s="718"/>
      <c r="BS93" s="718"/>
      <c r="BT93" s="718"/>
      <c r="BU93" s="718"/>
    </row>
    <row r="94" spans="1:73" ht="39.950000000000003" customHeight="1" thickTop="1" x14ac:dyDescent="0.25">
      <c r="A94" s="151"/>
      <c r="B94" s="24"/>
      <c r="C94" s="1058" t="s">
        <v>2192</v>
      </c>
      <c r="D94" s="1049" t="s">
        <v>2193</v>
      </c>
      <c r="E94" s="1061">
        <v>708</v>
      </c>
      <c r="F94" s="1064" t="s">
        <v>3796</v>
      </c>
      <c r="G94" s="1049" t="s">
        <v>2194</v>
      </c>
      <c r="H94" s="1043" t="s">
        <v>272</v>
      </c>
      <c r="I94" s="1043" t="s">
        <v>2982</v>
      </c>
      <c r="J94" s="1043">
        <v>45</v>
      </c>
      <c r="K94" s="1049" t="s">
        <v>3625</v>
      </c>
      <c r="L94" s="1043">
        <v>4501</v>
      </c>
      <c r="M94" s="1049" t="s">
        <v>3786</v>
      </c>
      <c r="N94" s="1626">
        <v>2024004540020</v>
      </c>
      <c r="O94" s="1049" t="s">
        <v>3787</v>
      </c>
      <c r="P94" s="1052" t="s">
        <v>2194</v>
      </c>
      <c r="Q94" s="1055">
        <v>1</v>
      </c>
      <c r="R94" s="1274" t="s">
        <v>3797</v>
      </c>
      <c r="S94" s="1040"/>
      <c r="T94" s="1022"/>
      <c r="U94" s="1007"/>
      <c r="V94" s="1007"/>
      <c r="W94" s="1007"/>
      <c r="X94" s="1007"/>
      <c r="Y94" s="1007"/>
      <c r="Z94" s="1004">
        <f t="shared" si="31"/>
        <v>0</v>
      </c>
      <c r="AA94" s="1004">
        <f t="shared" si="33"/>
        <v>0</v>
      </c>
      <c r="AB94" s="1004">
        <f t="shared" si="33"/>
        <v>0</v>
      </c>
      <c r="AC94" s="1004">
        <f t="shared" si="33"/>
        <v>0</v>
      </c>
      <c r="AD94" s="1004">
        <f t="shared" si="33"/>
        <v>0</v>
      </c>
      <c r="AE94" s="1004">
        <f t="shared" si="33"/>
        <v>0</v>
      </c>
      <c r="AF94" s="1004">
        <f t="shared" si="33"/>
        <v>0</v>
      </c>
      <c r="AG94" s="714"/>
      <c r="AH94" s="593"/>
      <c r="AI94" s="593"/>
      <c r="AJ94" s="593"/>
      <c r="AK94" s="207"/>
      <c r="AL94" s="208"/>
      <c r="AM94" s="208"/>
      <c r="AN94" s="208"/>
      <c r="AO94" s="208"/>
      <c r="AP94" s="1150">
        <f>+U94</f>
        <v>0</v>
      </c>
      <c r="AQ94" s="1004">
        <f>SUM(AR94:AW97)</f>
        <v>0</v>
      </c>
      <c r="AR94" s="299"/>
      <c r="AS94" s="299"/>
      <c r="AT94" s="299"/>
      <c r="AU94" s="299"/>
      <c r="AV94" s="299"/>
      <c r="AW94" s="299"/>
      <c r="AX94" s="1150">
        <f>+V94</f>
        <v>0</v>
      </c>
      <c r="AY94" s="1004">
        <f>SUM(AZ94:BE97)</f>
        <v>0</v>
      </c>
      <c r="AZ94" s="299"/>
      <c r="BA94" s="299"/>
      <c r="BB94" s="299"/>
      <c r="BC94" s="299"/>
      <c r="BD94" s="299"/>
      <c r="BE94" s="299"/>
      <c r="BF94" s="1150">
        <f>+W94</f>
        <v>0</v>
      </c>
      <c r="BG94" s="1004">
        <f>SUM(BH94:BM97)</f>
        <v>0</v>
      </c>
      <c r="BH94" s="299"/>
      <c r="BI94" s="299"/>
      <c r="BJ94" s="299"/>
      <c r="BK94" s="299"/>
      <c r="BL94" s="299"/>
      <c r="BM94" s="299"/>
      <c r="BN94" s="1150">
        <f>+X94</f>
        <v>0</v>
      </c>
      <c r="BO94" s="1004">
        <f>SUM(BP94:BU97)</f>
        <v>0</v>
      </c>
      <c r="BP94" s="299"/>
      <c r="BQ94" s="299"/>
      <c r="BR94" s="299"/>
      <c r="BS94" s="299"/>
      <c r="BT94" s="299"/>
      <c r="BU94" s="299"/>
    </row>
    <row r="95" spans="1:73" ht="39.950000000000003" customHeight="1" x14ac:dyDescent="0.25">
      <c r="A95" s="151"/>
      <c r="B95" s="24"/>
      <c r="C95" s="1059"/>
      <c r="D95" s="1050"/>
      <c r="E95" s="1062"/>
      <c r="F95" s="1065"/>
      <c r="G95" s="1050"/>
      <c r="H95" s="1044"/>
      <c r="I95" s="1044"/>
      <c r="J95" s="1044"/>
      <c r="K95" s="1050"/>
      <c r="L95" s="1044"/>
      <c r="M95" s="1050"/>
      <c r="N95" s="1627"/>
      <c r="O95" s="1050"/>
      <c r="P95" s="1053"/>
      <c r="Q95" s="1056"/>
      <c r="R95" s="1275"/>
      <c r="S95" s="1041"/>
      <c r="T95" s="1023"/>
      <c r="U95" s="1008"/>
      <c r="V95" s="1008"/>
      <c r="W95" s="1008"/>
      <c r="X95" s="1008"/>
      <c r="Y95" s="1008"/>
      <c r="Z95" s="1005"/>
      <c r="AA95" s="1005"/>
      <c r="AB95" s="1005"/>
      <c r="AC95" s="1005"/>
      <c r="AD95" s="1005"/>
      <c r="AE95" s="1005"/>
      <c r="AF95" s="1005"/>
      <c r="AG95" s="479"/>
      <c r="AH95" s="592"/>
      <c r="AI95" s="592"/>
      <c r="AJ95" s="592"/>
      <c r="AK95" s="196"/>
      <c r="AL95" s="197"/>
      <c r="AM95" s="197"/>
      <c r="AN95" s="197"/>
      <c r="AO95" s="197"/>
      <c r="AP95" s="1151"/>
      <c r="AQ95" s="1005"/>
      <c r="AR95" s="282"/>
      <c r="AS95" s="282"/>
      <c r="AT95" s="282"/>
      <c r="AU95" s="282"/>
      <c r="AV95" s="282"/>
      <c r="AW95" s="282"/>
      <c r="AX95" s="1151"/>
      <c r="AY95" s="1005"/>
      <c r="AZ95" s="282"/>
      <c r="BA95" s="282"/>
      <c r="BB95" s="282"/>
      <c r="BC95" s="282"/>
      <c r="BD95" s="282"/>
      <c r="BE95" s="282"/>
      <c r="BF95" s="1151"/>
      <c r="BG95" s="1005"/>
      <c r="BH95" s="282"/>
      <c r="BI95" s="282"/>
      <c r="BJ95" s="282"/>
      <c r="BK95" s="282"/>
      <c r="BL95" s="282"/>
      <c r="BM95" s="282"/>
      <c r="BN95" s="1151"/>
      <c r="BO95" s="1005"/>
      <c r="BP95" s="282"/>
      <c r="BQ95" s="282"/>
      <c r="BR95" s="282"/>
      <c r="BS95" s="282"/>
      <c r="BT95" s="282"/>
      <c r="BU95" s="282"/>
    </row>
    <row r="96" spans="1:73" ht="39.950000000000003" customHeight="1" x14ac:dyDescent="0.25">
      <c r="A96" s="151"/>
      <c r="B96" s="24"/>
      <c r="C96" s="1059"/>
      <c r="D96" s="1050"/>
      <c r="E96" s="1062"/>
      <c r="F96" s="1065"/>
      <c r="G96" s="1050"/>
      <c r="H96" s="1044"/>
      <c r="I96" s="1044"/>
      <c r="J96" s="1044"/>
      <c r="K96" s="1050"/>
      <c r="L96" s="1044"/>
      <c r="M96" s="1050"/>
      <c r="N96" s="1627"/>
      <c r="O96" s="1050"/>
      <c r="P96" s="1053"/>
      <c r="Q96" s="1056"/>
      <c r="R96" s="1275"/>
      <c r="S96" s="1041"/>
      <c r="T96" s="1023"/>
      <c r="U96" s="1008"/>
      <c r="V96" s="1008"/>
      <c r="W96" s="1008"/>
      <c r="X96" s="1008"/>
      <c r="Y96" s="1008"/>
      <c r="Z96" s="1005"/>
      <c r="AA96" s="1005"/>
      <c r="AB96" s="1005"/>
      <c r="AC96" s="1005"/>
      <c r="AD96" s="1005"/>
      <c r="AE96" s="1005"/>
      <c r="AF96" s="1005"/>
      <c r="AG96" s="196"/>
      <c r="AH96" s="592"/>
      <c r="AI96" s="592"/>
      <c r="AJ96" s="592"/>
      <c r="AK96" s="196"/>
      <c r="AL96" s="197"/>
      <c r="AM96" s="197"/>
      <c r="AN96" s="197"/>
      <c r="AO96" s="197"/>
      <c r="AP96" s="1151"/>
      <c r="AQ96" s="1005"/>
      <c r="AR96" s="282"/>
      <c r="AS96" s="282"/>
      <c r="AT96" s="282"/>
      <c r="AU96" s="282"/>
      <c r="AV96" s="282"/>
      <c r="AW96" s="282"/>
      <c r="AX96" s="1151"/>
      <c r="AY96" s="1005"/>
      <c r="AZ96" s="282"/>
      <c r="BA96" s="282"/>
      <c r="BB96" s="282"/>
      <c r="BC96" s="282"/>
      <c r="BD96" s="282"/>
      <c r="BE96" s="282"/>
      <c r="BF96" s="1151"/>
      <c r="BG96" s="1005"/>
      <c r="BH96" s="282"/>
      <c r="BI96" s="282"/>
      <c r="BJ96" s="282"/>
      <c r="BK96" s="282"/>
      <c r="BL96" s="282"/>
      <c r="BM96" s="282"/>
      <c r="BN96" s="1151"/>
      <c r="BO96" s="1005"/>
      <c r="BP96" s="282"/>
      <c r="BQ96" s="282"/>
      <c r="BR96" s="282"/>
      <c r="BS96" s="282"/>
      <c r="BT96" s="282"/>
      <c r="BU96" s="282"/>
    </row>
    <row r="97" spans="1:73" ht="39.950000000000003" customHeight="1" thickBot="1" x14ac:dyDescent="0.3">
      <c r="A97" s="151"/>
      <c r="B97" s="24"/>
      <c r="C97" s="1060"/>
      <c r="D97" s="1051"/>
      <c r="E97" s="1063"/>
      <c r="F97" s="1066"/>
      <c r="G97" s="1051"/>
      <c r="H97" s="1045"/>
      <c r="I97" s="1045"/>
      <c r="J97" s="1045"/>
      <c r="K97" s="1051"/>
      <c r="L97" s="1045"/>
      <c r="M97" s="1051"/>
      <c r="N97" s="1628"/>
      <c r="O97" s="1051"/>
      <c r="P97" s="1054"/>
      <c r="Q97" s="1057"/>
      <c r="R97" s="1276"/>
      <c r="S97" s="1042"/>
      <c r="T97" s="1024"/>
      <c r="U97" s="1009"/>
      <c r="V97" s="1009"/>
      <c r="W97" s="1009"/>
      <c r="X97" s="1009"/>
      <c r="Y97" s="1009"/>
      <c r="Z97" s="1006"/>
      <c r="AA97" s="1006"/>
      <c r="AB97" s="1006"/>
      <c r="AC97" s="1006"/>
      <c r="AD97" s="1006"/>
      <c r="AE97" s="1006"/>
      <c r="AF97" s="1006"/>
      <c r="AG97" s="715"/>
      <c r="AH97" s="716"/>
      <c r="AI97" s="716"/>
      <c r="AJ97" s="716"/>
      <c r="AK97" s="715"/>
      <c r="AL97" s="717"/>
      <c r="AM97" s="717"/>
      <c r="AN97" s="717"/>
      <c r="AO97" s="717"/>
      <c r="AP97" s="1152"/>
      <c r="AQ97" s="1006"/>
      <c r="AR97" s="718"/>
      <c r="AS97" s="718"/>
      <c r="AT97" s="718"/>
      <c r="AU97" s="718"/>
      <c r="AV97" s="718"/>
      <c r="AW97" s="718"/>
      <c r="AX97" s="1152"/>
      <c r="AY97" s="1006"/>
      <c r="AZ97" s="718"/>
      <c r="BA97" s="718"/>
      <c r="BB97" s="718"/>
      <c r="BC97" s="718"/>
      <c r="BD97" s="718"/>
      <c r="BE97" s="718"/>
      <c r="BF97" s="1152"/>
      <c r="BG97" s="1006"/>
      <c r="BH97" s="718"/>
      <c r="BI97" s="718"/>
      <c r="BJ97" s="718"/>
      <c r="BK97" s="718"/>
      <c r="BL97" s="718"/>
      <c r="BM97" s="718"/>
      <c r="BN97" s="1152"/>
      <c r="BO97" s="1006"/>
      <c r="BP97" s="718"/>
      <c r="BQ97" s="718"/>
      <c r="BR97" s="718"/>
      <c r="BS97" s="718"/>
      <c r="BT97" s="718"/>
      <c r="BU97" s="718"/>
    </row>
    <row r="98" spans="1:73" ht="39.950000000000003" customHeight="1" thickTop="1" x14ac:dyDescent="0.25">
      <c r="A98" s="151"/>
      <c r="B98" s="24"/>
      <c r="C98" s="1058" t="s">
        <v>2195</v>
      </c>
      <c r="D98" s="1049" t="s">
        <v>2196</v>
      </c>
      <c r="E98" s="1061">
        <v>709</v>
      </c>
      <c r="F98" s="1064" t="s">
        <v>3798</v>
      </c>
      <c r="G98" s="1049" t="s">
        <v>3799</v>
      </c>
      <c r="H98" s="1043" t="s">
        <v>3004</v>
      </c>
      <c r="I98" s="1043" t="s">
        <v>2982</v>
      </c>
      <c r="J98" s="1043">
        <v>45</v>
      </c>
      <c r="K98" s="1049" t="s">
        <v>3625</v>
      </c>
      <c r="L98" s="1043">
        <v>4501</v>
      </c>
      <c r="M98" s="1049" t="s">
        <v>3786</v>
      </c>
      <c r="N98" s="1626">
        <v>2024004540020</v>
      </c>
      <c r="O98" s="1049" t="s">
        <v>3787</v>
      </c>
      <c r="P98" s="1052" t="s">
        <v>2197</v>
      </c>
      <c r="Q98" s="1055">
        <v>20</v>
      </c>
      <c r="R98" s="1040" t="s">
        <v>2871</v>
      </c>
      <c r="S98" s="1040"/>
      <c r="T98" s="1022"/>
      <c r="U98" s="1007"/>
      <c r="V98" s="1007"/>
      <c r="W98" s="1007"/>
      <c r="X98" s="1007"/>
      <c r="Y98" s="1007"/>
      <c r="Z98" s="1004">
        <f t="shared" si="31"/>
        <v>0</v>
      </c>
      <c r="AA98" s="1004">
        <f t="shared" ref="AA98:AF110" si="34">SUM(AR98:AR101,AZ98:AZ101,BH98:BH101,BP98:BP101)</f>
        <v>0</v>
      </c>
      <c r="AB98" s="1004">
        <f t="shared" si="34"/>
        <v>0</v>
      </c>
      <c r="AC98" s="1004">
        <f t="shared" si="34"/>
        <v>0</v>
      </c>
      <c r="AD98" s="1004">
        <f t="shared" si="34"/>
        <v>0</v>
      </c>
      <c r="AE98" s="1004">
        <f t="shared" si="34"/>
        <v>0</v>
      </c>
      <c r="AF98" s="1004">
        <f t="shared" si="34"/>
        <v>0</v>
      </c>
      <c r="AG98" s="714"/>
      <c r="AH98" s="593"/>
      <c r="AI98" s="593"/>
      <c r="AJ98" s="593"/>
      <c r="AK98" s="207"/>
      <c r="AL98" s="208"/>
      <c r="AM98" s="208"/>
      <c r="AN98" s="208"/>
      <c r="AO98" s="208"/>
      <c r="AP98" s="1150">
        <f>+U98</f>
        <v>0</v>
      </c>
      <c r="AQ98" s="1004">
        <f>SUM(AR98:AW101)</f>
        <v>0</v>
      </c>
      <c r="AR98" s="299"/>
      <c r="AS98" s="299"/>
      <c r="AT98" s="299"/>
      <c r="AU98" s="299"/>
      <c r="AV98" s="299"/>
      <c r="AW98" s="299"/>
      <c r="AX98" s="1150">
        <f>+V98</f>
        <v>0</v>
      </c>
      <c r="AY98" s="1004">
        <f>SUM(AZ98:BE101)</f>
        <v>0</v>
      </c>
      <c r="AZ98" s="299"/>
      <c r="BA98" s="299"/>
      <c r="BB98" s="299"/>
      <c r="BC98" s="299"/>
      <c r="BD98" s="299"/>
      <c r="BE98" s="299"/>
      <c r="BF98" s="1150">
        <f>+W98</f>
        <v>0</v>
      </c>
      <c r="BG98" s="1004">
        <f>SUM(BH98:BM101)</f>
        <v>0</v>
      </c>
      <c r="BH98" s="299"/>
      <c r="BI98" s="299"/>
      <c r="BJ98" s="299"/>
      <c r="BK98" s="299"/>
      <c r="BL98" s="299"/>
      <c r="BM98" s="299"/>
      <c r="BN98" s="1150">
        <f>+X98</f>
        <v>0</v>
      </c>
      <c r="BO98" s="1004">
        <f>SUM(BP98:BU101)</f>
        <v>0</v>
      </c>
      <c r="BP98" s="299"/>
      <c r="BQ98" s="299"/>
      <c r="BR98" s="299"/>
      <c r="BS98" s="299"/>
      <c r="BT98" s="299"/>
      <c r="BU98" s="299"/>
    </row>
    <row r="99" spans="1:73" ht="39.950000000000003" customHeight="1" x14ac:dyDescent="0.25">
      <c r="A99" s="151"/>
      <c r="B99" s="24"/>
      <c r="C99" s="1059"/>
      <c r="D99" s="1050"/>
      <c r="E99" s="1062"/>
      <c r="F99" s="1065"/>
      <c r="G99" s="1050"/>
      <c r="H99" s="1044"/>
      <c r="I99" s="1044"/>
      <c r="J99" s="1044"/>
      <c r="K99" s="1050"/>
      <c r="L99" s="1044"/>
      <c r="M99" s="1050"/>
      <c r="N99" s="1627"/>
      <c r="O99" s="1050"/>
      <c r="P99" s="1053"/>
      <c r="Q99" s="1056"/>
      <c r="R99" s="1041"/>
      <c r="S99" s="1041"/>
      <c r="T99" s="1023"/>
      <c r="U99" s="1008"/>
      <c r="V99" s="1008"/>
      <c r="W99" s="1008"/>
      <c r="X99" s="1008"/>
      <c r="Y99" s="1008"/>
      <c r="Z99" s="1005"/>
      <c r="AA99" s="1005"/>
      <c r="AB99" s="1005"/>
      <c r="AC99" s="1005"/>
      <c r="AD99" s="1005"/>
      <c r="AE99" s="1005"/>
      <c r="AF99" s="1005"/>
      <c r="AG99" s="479"/>
      <c r="AH99" s="592"/>
      <c r="AI99" s="592"/>
      <c r="AJ99" s="592"/>
      <c r="AK99" s="196"/>
      <c r="AL99" s="197"/>
      <c r="AM99" s="197"/>
      <c r="AN99" s="197"/>
      <c r="AO99" s="197"/>
      <c r="AP99" s="1151"/>
      <c r="AQ99" s="1005"/>
      <c r="AR99" s="282"/>
      <c r="AS99" s="282"/>
      <c r="AT99" s="282"/>
      <c r="AU99" s="282"/>
      <c r="AV99" s="282"/>
      <c r="AW99" s="282"/>
      <c r="AX99" s="1151"/>
      <c r="AY99" s="1005"/>
      <c r="AZ99" s="282"/>
      <c r="BA99" s="282"/>
      <c r="BB99" s="282"/>
      <c r="BC99" s="282"/>
      <c r="BD99" s="282"/>
      <c r="BE99" s="282"/>
      <c r="BF99" s="1151"/>
      <c r="BG99" s="1005"/>
      <c r="BH99" s="282"/>
      <c r="BI99" s="282"/>
      <c r="BJ99" s="282"/>
      <c r="BK99" s="282"/>
      <c r="BL99" s="282"/>
      <c r="BM99" s="282"/>
      <c r="BN99" s="1151"/>
      <c r="BO99" s="1005"/>
      <c r="BP99" s="282"/>
      <c r="BQ99" s="282"/>
      <c r="BR99" s="282"/>
      <c r="BS99" s="282"/>
      <c r="BT99" s="282"/>
      <c r="BU99" s="282"/>
    </row>
    <row r="100" spans="1:73" ht="39.950000000000003" customHeight="1" x14ac:dyDescent="0.25">
      <c r="A100" s="151"/>
      <c r="B100" s="24"/>
      <c r="C100" s="1059"/>
      <c r="D100" s="1050"/>
      <c r="E100" s="1062"/>
      <c r="F100" s="1065"/>
      <c r="G100" s="1050"/>
      <c r="H100" s="1044"/>
      <c r="I100" s="1044"/>
      <c r="J100" s="1044"/>
      <c r="K100" s="1050"/>
      <c r="L100" s="1044"/>
      <c r="M100" s="1050"/>
      <c r="N100" s="1627"/>
      <c r="O100" s="1050"/>
      <c r="P100" s="1053"/>
      <c r="Q100" s="1056"/>
      <c r="R100" s="1041"/>
      <c r="S100" s="1041"/>
      <c r="T100" s="1023"/>
      <c r="U100" s="1008"/>
      <c r="V100" s="1008"/>
      <c r="W100" s="1008"/>
      <c r="X100" s="1008"/>
      <c r="Y100" s="1008"/>
      <c r="Z100" s="1005"/>
      <c r="AA100" s="1005"/>
      <c r="AB100" s="1005"/>
      <c r="AC100" s="1005"/>
      <c r="AD100" s="1005"/>
      <c r="AE100" s="1005"/>
      <c r="AF100" s="1005"/>
      <c r="AG100" s="196"/>
      <c r="AH100" s="592"/>
      <c r="AI100" s="592"/>
      <c r="AJ100" s="592"/>
      <c r="AK100" s="196"/>
      <c r="AL100" s="197"/>
      <c r="AM100" s="197"/>
      <c r="AN100" s="197"/>
      <c r="AO100" s="197"/>
      <c r="AP100" s="1151"/>
      <c r="AQ100" s="1005"/>
      <c r="AR100" s="282"/>
      <c r="AS100" s="282"/>
      <c r="AT100" s="282"/>
      <c r="AU100" s="282"/>
      <c r="AV100" s="282"/>
      <c r="AW100" s="282"/>
      <c r="AX100" s="1151"/>
      <c r="AY100" s="1005"/>
      <c r="AZ100" s="282"/>
      <c r="BA100" s="282"/>
      <c r="BB100" s="282"/>
      <c r="BC100" s="282"/>
      <c r="BD100" s="282"/>
      <c r="BE100" s="282"/>
      <c r="BF100" s="1151"/>
      <c r="BG100" s="1005"/>
      <c r="BH100" s="282"/>
      <c r="BI100" s="282"/>
      <c r="BJ100" s="282"/>
      <c r="BK100" s="282"/>
      <c r="BL100" s="282"/>
      <c r="BM100" s="282"/>
      <c r="BN100" s="1151"/>
      <c r="BO100" s="1005"/>
      <c r="BP100" s="282"/>
      <c r="BQ100" s="282"/>
      <c r="BR100" s="282"/>
      <c r="BS100" s="282"/>
      <c r="BT100" s="282"/>
      <c r="BU100" s="282"/>
    </row>
    <row r="101" spans="1:73" ht="39.950000000000003" customHeight="1" thickBot="1" x14ac:dyDescent="0.3">
      <c r="A101" s="151"/>
      <c r="B101" s="24"/>
      <c r="C101" s="1060"/>
      <c r="D101" s="1051"/>
      <c r="E101" s="1063"/>
      <c r="F101" s="1066"/>
      <c r="G101" s="1051"/>
      <c r="H101" s="1045"/>
      <c r="I101" s="1045"/>
      <c r="J101" s="1045"/>
      <c r="K101" s="1051"/>
      <c r="L101" s="1045"/>
      <c r="M101" s="1051"/>
      <c r="N101" s="1628"/>
      <c r="O101" s="1051"/>
      <c r="P101" s="1054"/>
      <c r="Q101" s="1057"/>
      <c r="R101" s="1042"/>
      <c r="S101" s="1042"/>
      <c r="T101" s="1024"/>
      <c r="U101" s="1009"/>
      <c r="V101" s="1009"/>
      <c r="W101" s="1009"/>
      <c r="X101" s="1009"/>
      <c r="Y101" s="1009"/>
      <c r="Z101" s="1006"/>
      <c r="AA101" s="1006"/>
      <c r="AB101" s="1006"/>
      <c r="AC101" s="1006"/>
      <c r="AD101" s="1006"/>
      <c r="AE101" s="1006"/>
      <c r="AF101" s="1006"/>
      <c r="AG101" s="715"/>
      <c r="AH101" s="716"/>
      <c r="AI101" s="716"/>
      <c r="AJ101" s="716"/>
      <c r="AK101" s="715"/>
      <c r="AL101" s="717"/>
      <c r="AM101" s="717"/>
      <c r="AN101" s="717"/>
      <c r="AO101" s="717"/>
      <c r="AP101" s="1152"/>
      <c r="AQ101" s="1006"/>
      <c r="AR101" s="718"/>
      <c r="AS101" s="718"/>
      <c r="AT101" s="718"/>
      <c r="AU101" s="718"/>
      <c r="AV101" s="718"/>
      <c r="AW101" s="718"/>
      <c r="AX101" s="1152"/>
      <c r="AY101" s="1006"/>
      <c r="AZ101" s="718"/>
      <c r="BA101" s="718"/>
      <c r="BB101" s="718"/>
      <c r="BC101" s="718"/>
      <c r="BD101" s="718"/>
      <c r="BE101" s="718"/>
      <c r="BF101" s="1152"/>
      <c r="BG101" s="1006"/>
      <c r="BH101" s="718"/>
      <c r="BI101" s="718"/>
      <c r="BJ101" s="718"/>
      <c r="BK101" s="718"/>
      <c r="BL101" s="718"/>
      <c r="BM101" s="718"/>
      <c r="BN101" s="1152"/>
      <c r="BO101" s="1006"/>
      <c r="BP101" s="718"/>
      <c r="BQ101" s="718"/>
      <c r="BR101" s="718"/>
      <c r="BS101" s="718"/>
      <c r="BT101" s="718"/>
      <c r="BU101" s="718"/>
    </row>
    <row r="102" spans="1:73" ht="39.950000000000003" customHeight="1" thickTop="1" x14ac:dyDescent="0.25">
      <c r="A102" s="151"/>
      <c r="B102" s="24"/>
      <c r="C102" s="1058" t="s">
        <v>2198</v>
      </c>
      <c r="D102" s="1049" t="s">
        <v>2199</v>
      </c>
      <c r="E102" s="1061">
        <v>710</v>
      </c>
      <c r="F102" s="1064" t="s">
        <v>3791</v>
      </c>
      <c r="G102" s="1049" t="s">
        <v>3792</v>
      </c>
      <c r="H102" s="1043" t="s">
        <v>2978</v>
      </c>
      <c r="I102" s="1043" t="s">
        <v>2982</v>
      </c>
      <c r="J102" s="1043">
        <v>45</v>
      </c>
      <c r="K102" s="1049" t="s">
        <v>3625</v>
      </c>
      <c r="L102" s="1043">
        <v>4501</v>
      </c>
      <c r="M102" s="1049" t="s">
        <v>3786</v>
      </c>
      <c r="N102" s="1626">
        <v>2024004540020</v>
      </c>
      <c r="O102" s="1049" t="s">
        <v>3787</v>
      </c>
      <c r="P102" s="1052" t="s">
        <v>2200</v>
      </c>
      <c r="Q102" s="1055">
        <v>8</v>
      </c>
      <c r="R102" s="1040" t="s">
        <v>2871</v>
      </c>
      <c r="S102" s="1040"/>
      <c r="T102" s="1022"/>
      <c r="U102" s="1007"/>
      <c r="V102" s="1007"/>
      <c r="W102" s="1007"/>
      <c r="X102" s="1007"/>
      <c r="Y102" s="1007"/>
      <c r="Z102" s="1004">
        <f t="shared" si="31"/>
        <v>0</v>
      </c>
      <c r="AA102" s="1004">
        <f t="shared" si="34"/>
        <v>0</v>
      </c>
      <c r="AB102" s="1004">
        <f t="shared" si="34"/>
        <v>0</v>
      </c>
      <c r="AC102" s="1004">
        <f t="shared" si="34"/>
        <v>0</v>
      </c>
      <c r="AD102" s="1004">
        <f t="shared" si="34"/>
        <v>0</v>
      </c>
      <c r="AE102" s="1004">
        <f t="shared" si="34"/>
        <v>0</v>
      </c>
      <c r="AF102" s="1004">
        <f t="shared" si="34"/>
        <v>0</v>
      </c>
      <c r="AG102" s="714"/>
      <c r="AH102" s="593"/>
      <c r="AI102" s="593"/>
      <c r="AJ102" s="593"/>
      <c r="AK102" s="207"/>
      <c r="AL102" s="208"/>
      <c r="AM102" s="208"/>
      <c r="AN102" s="208"/>
      <c r="AO102" s="208"/>
      <c r="AP102" s="1150">
        <f>+U102</f>
        <v>0</v>
      </c>
      <c r="AQ102" s="1004">
        <f>SUM(AR102:AW105)</f>
        <v>0</v>
      </c>
      <c r="AR102" s="299"/>
      <c r="AS102" s="299"/>
      <c r="AT102" s="299"/>
      <c r="AU102" s="299"/>
      <c r="AV102" s="299"/>
      <c r="AW102" s="299"/>
      <c r="AX102" s="1150">
        <f>+V102</f>
        <v>0</v>
      </c>
      <c r="AY102" s="1004">
        <f>SUM(AZ102:BE105)</f>
        <v>0</v>
      </c>
      <c r="AZ102" s="299"/>
      <c r="BA102" s="299"/>
      <c r="BB102" s="299"/>
      <c r="BC102" s="299"/>
      <c r="BD102" s="299"/>
      <c r="BE102" s="299"/>
      <c r="BF102" s="1150">
        <f>+W102</f>
        <v>0</v>
      </c>
      <c r="BG102" s="1004">
        <f>SUM(BH102:BM105)</f>
        <v>0</v>
      </c>
      <c r="BH102" s="299"/>
      <c r="BI102" s="299"/>
      <c r="BJ102" s="299"/>
      <c r="BK102" s="299"/>
      <c r="BL102" s="299"/>
      <c r="BM102" s="299"/>
      <c r="BN102" s="1150">
        <f>+X102</f>
        <v>0</v>
      </c>
      <c r="BO102" s="1004">
        <f>SUM(BP102:BU105)</f>
        <v>0</v>
      </c>
      <c r="BP102" s="299"/>
      <c r="BQ102" s="299"/>
      <c r="BR102" s="299"/>
      <c r="BS102" s="299"/>
      <c r="BT102" s="299"/>
      <c r="BU102" s="299"/>
    </row>
    <row r="103" spans="1:73" ht="39.950000000000003" customHeight="1" x14ac:dyDescent="0.25">
      <c r="A103" s="151"/>
      <c r="B103" s="24"/>
      <c r="C103" s="1059"/>
      <c r="D103" s="1050"/>
      <c r="E103" s="1062"/>
      <c r="F103" s="1065"/>
      <c r="G103" s="1050"/>
      <c r="H103" s="1044"/>
      <c r="I103" s="1044"/>
      <c r="J103" s="1044"/>
      <c r="K103" s="1050"/>
      <c r="L103" s="1044"/>
      <c r="M103" s="1050"/>
      <c r="N103" s="1627"/>
      <c r="O103" s="1050"/>
      <c r="P103" s="1053"/>
      <c r="Q103" s="1056"/>
      <c r="R103" s="1041"/>
      <c r="S103" s="1041"/>
      <c r="T103" s="1023"/>
      <c r="U103" s="1008"/>
      <c r="V103" s="1008"/>
      <c r="W103" s="1008"/>
      <c r="X103" s="1008"/>
      <c r="Y103" s="1008"/>
      <c r="Z103" s="1005"/>
      <c r="AA103" s="1005"/>
      <c r="AB103" s="1005"/>
      <c r="AC103" s="1005"/>
      <c r="AD103" s="1005"/>
      <c r="AE103" s="1005"/>
      <c r="AF103" s="1005"/>
      <c r="AG103" s="479"/>
      <c r="AH103" s="592"/>
      <c r="AI103" s="592"/>
      <c r="AJ103" s="592"/>
      <c r="AK103" s="196"/>
      <c r="AL103" s="197"/>
      <c r="AM103" s="197"/>
      <c r="AN103" s="197"/>
      <c r="AO103" s="197"/>
      <c r="AP103" s="1151"/>
      <c r="AQ103" s="1005"/>
      <c r="AR103" s="282"/>
      <c r="AS103" s="282"/>
      <c r="AT103" s="282"/>
      <c r="AU103" s="282"/>
      <c r="AV103" s="282"/>
      <c r="AW103" s="282"/>
      <c r="AX103" s="1151"/>
      <c r="AY103" s="1005"/>
      <c r="AZ103" s="282"/>
      <c r="BA103" s="282"/>
      <c r="BB103" s="282"/>
      <c r="BC103" s="282"/>
      <c r="BD103" s="282"/>
      <c r="BE103" s="282"/>
      <c r="BF103" s="1151"/>
      <c r="BG103" s="1005"/>
      <c r="BH103" s="282"/>
      <c r="BI103" s="282"/>
      <c r="BJ103" s="282"/>
      <c r="BK103" s="282"/>
      <c r="BL103" s="282"/>
      <c r="BM103" s="282"/>
      <c r="BN103" s="1151"/>
      <c r="BO103" s="1005"/>
      <c r="BP103" s="282"/>
      <c r="BQ103" s="282"/>
      <c r="BR103" s="282"/>
      <c r="BS103" s="282"/>
      <c r="BT103" s="282"/>
      <c r="BU103" s="282"/>
    </row>
    <row r="104" spans="1:73" ht="39.950000000000003" customHeight="1" x14ac:dyDescent="0.25">
      <c r="A104" s="151"/>
      <c r="B104" s="24"/>
      <c r="C104" s="1059"/>
      <c r="D104" s="1050"/>
      <c r="E104" s="1062"/>
      <c r="F104" s="1065"/>
      <c r="G104" s="1050"/>
      <c r="H104" s="1044"/>
      <c r="I104" s="1044"/>
      <c r="J104" s="1044"/>
      <c r="K104" s="1050"/>
      <c r="L104" s="1044"/>
      <c r="M104" s="1050"/>
      <c r="N104" s="1627"/>
      <c r="O104" s="1050"/>
      <c r="P104" s="1053"/>
      <c r="Q104" s="1056"/>
      <c r="R104" s="1041"/>
      <c r="S104" s="1041"/>
      <c r="T104" s="1023"/>
      <c r="U104" s="1008"/>
      <c r="V104" s="1008"/>
      <c r="W104" s="1008"/>
      <c r="X104" s="1008"/>
      <c r="Y104" s="1008"/>
      <c r="Z104" s="1005"/>
      <c r="AA104" s="1005"/>
      <c r="AB104" s="1005"/>
      <c r="AC104" s="1005"/>
      <c r="AD104" s="1005"/>
      <c r="AE104" s="1005"/>
      <c r="AF104" s="1005"/>
      <c r="AG104" s="196"/>
      <c r="AH104" s="592"/>
      <c r="AI104" s="592"/>
      <c r="AJ104" s="592"/>
      <c r="AK104" s="196"/>
      <c r="AL104" s="197"/>
      <c r="AM104" s="197"/>
      <c r="AN104" s="197"/>
      <c r="AO104" s="197"/>
      <c r="AP104" s="1151"/>
      <c r="AQ104" s="1005"/>
      <c r="AR104" s="282"/>
      <c r="AS104" s="282"/>
      <c r="AT104" s="282"/>
      <c r="AU104" s="282"/>
      <c r="AV104" s="282"/>
      <c r="AW104" s="282"/>
      <c r="AX104" s="1151"/>
      <c r="AY104" s="1005"/>
      <c r="AZ104" s="282"/>
      <c r="BA104" s="282"/>
      <c r="BB104" s="282"/>
      <c r="BC104" s="282"/>
      <c r="BD104" s="282"/>
      <c r="BE104" s="282"/>
      <c r="BF104" s="1151"/>
      <c r="BG104" s="1005"/>
      <c r="BH104" s="282"/>
      <c r="BI104" s="282"/>
      <c r="BJ104" s="282"/>
      <c r="BK104" s="282"/>
      <c r="BL104" s="282"/>
      <c r="BM104" s="282"/>
      <c r="BN104" s="1151"/>
      <c r="BO104" s="1005"/>
      <c r="BP104" s="282"/>
      <c r="BQ104" s="282"/>
      <c r="BR104" s="282"/>
      <c r="BS104" s="282"/>
      <c r="BT104" s="282"/>
      <c r="BU104" s="282"/>
    </row>
    <row r="105" spans="1:73" ht="39.950000000000003" customHeight="1" thickBot="1" x14ac:dyDescent="0.3">
      <c r="A105" s="151"/>
      <c r="B105" s="24"/>
      <c r="C105" s="1060"/>
      <c r="D105" s="1051"/>
      <c r="E105" s="1063"/>
      <c r="F105" s="1066"/>
      <c r="G105" s="1051"/>
      <c r="H105" s="1045"/>
      <c r="I105" s="1045"/>
      <c r="J105" s="1045"/>
      <c r="K105" s="1051"/>
      <c r="L105" s="1045"/>
      <c r="M105" s="1051"/>
      <c r="N105" s="1628"/>
      <c r="O105" s="1051"/>
      <c r="P105" s="1054"/>
      <c r="Q105" s="1057"/>
      <c r="R105" s="1042"/>
      <c r="S105" s="1042"/>
      <c r="T105" s="1024"/>
      <c r="U105" s="1009"/>
      <c r="V105" s="1009"/>
      <c r="W105" s="1009"/>
      <c r="X105" s="1009"/>
      <c r="Y105" s="1009"/>
      <c r="Z105" s="1006"/>
      <c r="AA105" s="1006"/>
      <c r="AB105" s="1006"/>
      <c r="AC105" s="1006"/>
      <c r="AD105" s="1006"/>
      <c r="AE105" s="1006"/>
      <c r="AF105" s="1006"/>
      <c r="AG105" s="715"/>
      <c r="AH105" s="716"/>
      <c r="AI105" s="716"/>
      <c r="AJ105" s="716"/>
      <c r="AK105" s="715"/>
      <c r="AL105" s="717"/>
      <c r="AM105" s="717"/>
      <c r="AN105" s="717"/>
      <c r="AO105" s="717"/>
      <c r="AP105" s="1152"/>
      <c r="AQ105" s="1006"/>
      <c r="AR105" s="718"/>
      <c r="AS105" s="718"/>
      <c r="AT105" s="718"/>
      <c r="AU105" s="718"/>
      <c r="AV105" s="718"/>
      <c r="AW105" s="718"/>
      <c r="AX105" s="1152"/>
      <c r="AY105" s="1006"/>
      <c r="AZ105" s="718"/>
      <c r="BA105" s="718"/>
      <c r="BB105" s="718"/>
      <c r="BC105" s="718"/>
      <c r="BD105" s="718"/>
      <c r="BE105" s="718"/>
      <c r="BF105" s="1152"/>
      <c r="BG105" s="1006"/>
      <c r="BH105" s="718"/>
      <c r="BI105" s="718"/>
      <c r="BJ105" s="718"/>
      <c r="BK105" s="718"/>
      <c r="BL105" s="718"/>
      <c r="BM105" s="718"/>
      <c r="BN105" s="1152"/>
      <c r="BO105" s="1006"/>
      <c r="BP105" s="718"/>
      <c r="BQ105" s="718"/>
      <c r="BR105" s="718"/>
      <c r="BS105" s="718"/>
      <c r="BT105" s="718"/>
      <c r="BU105" s="718"/>
    </row>
    <row r="106" spans="1:73" ht="39.950000000000003" customHeight="1" thickTop="1" x14ac:dyDescent="0.25">
      <c r="A106" s="151"/>
      <c r="B106" s="24"/>
      <c r="C106" s="1058" t="s">
        <v>2201</v>
      </c>
      <c r="D106" s="1049" t="s">
        <v>2202</v>
      </c>
      <c r="E106" s="1061">
        <v>711</v>
      </c>
      <c r="F106" s="1064">
        <v>450104800</v>
      </c>
      <c r="G106" s="1049" t="s">
        <v>2146</v>
      </c>
      <c r="H106" s="1043" t="s">
        <v>2978</v>
      </c>
      <c r="I106" s="1043" t="s">
        <v>2982</v>
      </c>
      <c r="J106" s="1043">
        <v>45</v>
      </c>
      <c r="K106" s="1049" t="s">
        <v>3625</v>
      </c>
      <c r="L106" s="1043">
        <v>4501</v>
      </c>
      <c r="M106" s="1049" t="s">
        <v>3786</v>
      </c>
      <c r="N106" s="1626">
        <v>2024004540020</v>
      </c>
      <c r="O106" s="1049" t="s">
        <v>3787</v>
      </c>
      <c r="P106" s="1052" t="s">
        <v>2146</v>
      </c>
      <c r="Q106" s="1055">
        <v>8</v>
      </c>
      <c r="R106" s="1040" t="s">
        <v>2871</v>
      </c>
      <c r="S106" s="1040"/>
      <c r="T106" s="1022"/>
      <c r="U106" s="1007"/>
      <c r="V106" s="1007"/>
      <c r="W106" s="1007"/>
      <c r="X106" s="1007"/>
      <c r="Y106" s="1007"/>
      <c r="Z106" s="1004">
        <f t="shared" si="31"/>
        <v>0</v>
      </c>
      <c r="AA106" s="1004">
        <f t="shared" si="34"/>
        <v>0</v>
      </c>
      <c r="AB106" s="1004">
        <f t="shared" si="34"/>
        <v>0</v>
      </c>
      <c r="AC106" s="1004">
        <f t="shared" si="34"/>
        <v>0</v>
      </c>
      <c r="AD106" s="1004">
        <f t="shared" si="34"/>
        <v>0</v>
      </c>
      <c r="AE106" s="1004">
        <f t="shared" si="34"/>
        <v>0</v>
      </c>
      <c r="AF106" s="1004">
        <f t="shared" si="34"/>
        <v>0</v>
      </c>
      <c r="AG106" s="714"/>
      <c r="AH106" s="593"/>
      <c r="AI106" s="593"/>
      <c r="AJ106" s="593"/>
      <c r="AK106" s="207"/>
      <c r="AL106" s="208"/>
      <c r="AM106" s="208"/>
      <c r="AN106" s="208"/>
      <c r="AO106" s="208"/>
      <c r="AP106" s="1150">
        <f>+U106</f>
        <v>0</v>
      </c>
      <c r="AQ106" s="1004">
        <f>SUM(AR106:AW109)</f>
        <v>0</v>
      </c>
      <c r="AR106" s="299"/>
      <c r="AS106" s="299"/>
      <c r="AT106" s="299"/>
      <c r="AU106" s="299"/>
      <c r="AV106" s="299"/>
      <c r="AW106" s="299"/>
      <c r="AX106" s="1150">
        <f>+V106</f>
        <v>0</v>
      </c>
      <c r="AY106" s="1004">
        <f>SUM(AZ106:BE109)</f>
        <v>0</v>
      </c>
      <c r="AZ106" s="299"/>
      <c r="BA106" s="299"/>
      <c r="BB106" s="299"/>
      <c r="BC106" s="299"/>
      <c r="BD106" s="299"/>
      <c r="BE106" s="299"/>
      <c r="BF106" s="1150">
        <f>+W106</f>
        <v>0</v>
      </c>
      <c r="BG106" s="1004">
        <f>SUM(BH106:BM109)</f>
        <v>0</v>
      </c>
      <c r="BH106" s="299"/>
      <c r="BI106" s="299"/>
      <c r="BJ106" s="299"/>
      <c r="BK106" s="299"/>
      <c r="BL106" s="299"/>
      <c r="BM106" s="299"/>
      <c r="BN106" s="1150">
        <f>+X106</f>
        <v>0</v>
      </c>
      <c r="BO106" s="1004">
        <f>SUM(BP106:BU109)</f>
        <v>0</v>
      </c>
      <c r="BP106" s="299"/>
      <c r="BQ106" s="299"/>
      <c r="BR106" s="299"/>
      <c r="BS106" s="299"/>
      <c r="BT106" s="299"/>
      <c r="BU106" s="299"/>
    </row>
    <row r="107" spans="1:73" ht="39.950000000000003" customHeight="1" x14ac:dyDescent="0.25">
      <c r="A107" s="151"/>
      <c r="B107" s="24"/>
      <c r="C107" s="1059"/>
      <c r="D107" s="1050"/>
      <c r="E107" s="1062"/>
      <c r="F107" s="1065"/>
      <c r="G107" s="1050"/>
      <c r="H107" s="1044"/>
      <c r="I107" s="1044"/>
      <c r="J107" s="1044"/>
      <c r="K107" s="1050"/>
      <c r="L107" s="1044"/>
      <c r="M107" s="1050"/>
      <c r="N107" s="1627"/>
      <c r="O107" s="1050"/>
      <c r="P107" s="1053"/>
      <c r="Q107" s="1056"/>
      <c r="R107" s="1041"/>
      <c r="S107" s="1041"/>
      <c r="T107" s="1023"/>
      <c r="U107" s="1008"/>
      <c r="V107" s="1008"/>
      <c r="W107" s="1008"/>
      <c r="X107" s="1008"/>
      <c r="Y107" s="1008"/>
      <c r="Z107" s="1005"/>
      <c r="AA107" s="1005"/>
      <c r="AB107" s="1005"/>
      <c r="AC107" s="1005"/>
      <c r="AD107" s="1005"/>
      <c r="AE107" s="1005"/>
      <c r="AF107" s="1005"/>
      <c r="AG107" s="479"/>
      <c r="AH107" s="592"/>
      <c r="AI107" s="592"/>
      <c r="AJ107" s="592"/>
      <c r="AK107" s="196"/>
      <c r="AL107" s="197"/>
      <c r="AM107" s="197"/>
      <c r="AN107" s="197"/>
      <c r="AO107" s="197"/>
      <c r="AP107" s="1151"/>
      <c r="AQ107" s="1005"/>
      <c r="AR107" s="282"/>
      <c r="AS107" s="282"/>
      <c r="AT107" s="282"/>
      <c r="AU107" s="282"/>
      <c r="AV107" s="282"/>
      <c r="AW107" s="282"/>
      <c r="AX107" s="1151"/>
      <c r="AY107" s="1005"/>
      <c r="AZ107" s="282"/>
      <c r="BA107" s="282"/>
      <c r="BB107" s="282"/>
      <c r="BC107" s="282"/>
      <c r="BD107" s="282"/>
      <c r="BE107" s="282"/>
      <c r="BF107" s="1151"/>
      <c r="BG107" s="1005"/>
      <c r="BH107" s="282"/>
      <c r="BI107" s="282"/>
      <c r="BJ107" s="282"/>
      <c r="BK107" s="282"/>
      <c r="BL107" s="282"/>
      <c r="BM107" s="282"/>
      <c r="BN107" s="1151"/>
      <c r="BO107" s="1005"/>
      <c r="BP107" s="282"/>
      <c r="BQ107" s="282"/>
      <c r="BR107" s="282"/>
      <c r="BS107" s="282"/>
      <c r="BT107" s="282"/>
      <c r="BU107" s="282"/>
    </row>
    <row r="108" spans="1:73" ht="39.950000000000003" customHeight="1" x14ac:dyDescent="0.25">
      <c r="A108" s="151"/>
      <c r="B108" s="24"/>
      <c r="C108" s="1059"/>
      <c r="D108" s="1050"/>
      <c r="E108" s="1062"/>
      <c r="F108" s="1065"/>
      <c r="G108" s="1050"/>
      <c r="H108" s="1044"/>
      <c r="I108" s="1044"/>
      <c r="J108" s="1044"/>
      <c r="K108" s="1050"/>
      <c r="L108" s="1044"/>
      <c r="M108" s="1050"/>
      <c r="N108" s="1627"/>
      <c r="O108" s="1050"/>
      <c r="P108" s="1053"/>
      <c r="Q108" s="1056"/>
      <c r="R108" s="1041"/>
      <c r="S108" s="1041"/>
      <c r="T108" s="1023"/>
      <c r="U108" s="1008"/>
      <c r="V108" s="1008"/>
      <c r="W108" s="1008"/>
      <c r="X108" s="1008"/>
      <c r="Y108" s="1008"/>
      <c r="Z108" s="1005"/>
      <c r="AA108" s="1005"/>
      <c r="AB108" s="1005"/>
      <c r="AC108" s="1005"/>
      <c r="AD108" s="1005"/>
      <c r="AE108" s="1005"/>
      <c r="AF108" s="1005"/>
      <c r="AG108" s="196"/>
      <c r="AH108" s="592"/>
      <c r="AI108" s="592"/>
      <c r="AJ108" s="592"/>
      <c r="AK108" s="196"/>
      <c r="AL108" s="197"/>
      <c r="AM108" s="197"/>
      <c r="AN108" s="197"/>
      <c r="AO108" s="197"/>
      <c r="AP108" s="1151"/>
      <c r="AQ108" s="1005"/>
      <c r="AR108" s="282"/>
      <c r="AS108" s="282"/>
      <c r="AT108" s="282"/>
      <c r="AU108" s="282"/>
      <c r="AV108" s="282"/>
      <c r="AW108" s="282"/>
      <c r="AX108" s="1151"/>
      <c r="AY108" s="1005"/>
      <c r="AZ108" s="282"/>
      <c r="BA108" s="282"/>
      <c r="BB108" s="282"/>
      <c r="BC108" s="282"/>
      <c r="BD108" s="282"/>
      <c r="BE108" s="282"/>
      <c r="BF108" s="1151"/>
      <c r="BG108" s="1005"/>
      <c r="BH108" s="282"/>
      <c r="BI108" s="282"/>
      <c r="BJ108" s="282"/>
      <c r="BK108" s="282"/>
      <c r="BL108" s="282"/>
      <c r="BM108" s="282"/>
      <c r="BN108" s="1151"/>
      <c r="BO108" s="1005"/>
      <c r="BP108" s="282"/>
      <c r="BQ108" s="282"/>
      <c r="BR108" s="282"/>
      <c r="BS108" s="282"/>
      <c r="BT108" s="282"/>
      <c r="BU108" s="282"/>
    </row>
    <row r="109" spans="1:73" ht="39.950000000000003" customHeight="1" thickBot="1" x14ac:dyDescent="0.3">
      <c r="A109" s="151"/>
      <c r="B109" s="24"/>
      <c r="C109" s="1060"/>
      <c r="D109" s="1051"/>
      <c r="E109" s="1063"/>
      <c r="F109" s="1066"/>
      <c r="G109" s="1051"/>
      <c r="H109" s="1045"/>
      <c r="I109" s="1045"/>
      <c r="J109" s="1045"/>
      <c r="K109" s="1051"/>
      <c r="L109" s="1045"/>
      <c r="M109" s="1051"/>
      <c r="N109" s="1628"/>
      <c r="O109" s="1051"/>
      <c r="P109" s="1054"/>
      <c r="Q109" s="1057"/>
      <c r="R109" s="1042"/>
      <c r="S109" s="1042"/>
      <c r="T109" s="1024"/>
      <c r="U109" s="1009"/>
      <c r="V109" s="1009"/>
      <c r="W109" s="1009"/>
      <c r="X109" s="1009"/>
      <c r="Y109" s="1009"/>
      <c r="Z109" s="1006"/>
      <c r="AA109" s="1006"/>
      <c r="AB109" s="1006"/>
      <c r="AC109" s="1006"/>
      <c r="AD109" s="1006"/>
      <c r="AE109" s="1006"/>
      <c r="AF109" s="1006"/>
      <c r="AG109" s="715"/>
      <c r="AH109" s="716"/>
      <c r="AI109" s="716"/>
      <c r="AJ109" s="716"/>
      <c r="AK109" s="715"/>
      <c r="AL109" s="717"/>
      <c r="AM109" s="717"/>
      <c r="AN109" s="717"/>
      <c r="AO109" s="717"/>
      <c r="AP109" s="1152"/>
      <c r="AQ109" s="1006"/>
      <c r="AR109" s="718"/>
      <c r="AS109" s="718"/>
      <c r="AT109" s="718"/>
      <c r="AU109" s="718"/>
      <c r="AV109" s="718"/>
      <c r="AW109" s="718"/>
      <c r="AX109" s="1152"/>
      <c r="AY109" s="1006"/>
      <c r="AZ109" s="718"/>
      <c r="BA109" s="718"/>
      <c r="BB109" s="718"/>
      <c r="BC109" s="718"/>
      <c r="BD109" s="718"/>
      <c r="BE109" s="718"/>
      <c r="BF109" s="1152"/>
      <c r="BG109" s="1006"/>
      <c r="BH109" s="718"/>
      <c r="BI109" s="718"/>
      <c r="BJ109" s="718"/>
      <c r="BK109" s="718"/>
      <c r="BL109" s="718"/>
      <c r="BM109" s="718"/>
      <c r="BN109" s="1152"/>
      <c r="BO109" s="1006"/>
      <c r="BP109" s="718"/>
      <c r="BQ109" s="718"/>
      <c r="BR109" s="718"/>
      <c r="BS109" s="718"/>
      <c r="BT109" s="718"/>
      <c r="BU109" s="718"/>
    </row>
    <row r="110" spans="1:73" ht="39.950000000000003" customHeight="1" thickTop="1" x14ac:dyDescent="0.25">
      <c r="A110" s="151"/>
      <c r="B110" s="24"/>
      <c r="C110" s="1058" t="s">
        <v>2203</v>
      </c>
      <c r="D110" s="1049" t="s">
        <v>2204</v>
      </c>
      <c r="E110" s="1061">
        <v>712</v>
      </c>
      <c r="F110" s="1064">
        <v>450104800</v>
      </c>
      <c r="G110" s="1049" t="s">
        <v>2146</v>
      </c>
      <c r="H110" s="1043" t="s">
        <v>2978</v>
      </c>
      <c r="I110" s="1043" t="s">
        <v>2982</v>
      </c>
      <c r="J110" s="1043">
        <v>45</v>
      </c>
      <c r="K110" s="1049" t="s">
        <v>3625</v>
      </c>
      <c r="L110" s="1043">
        <v>4501</v>
      </c>
      <c r="M110" s="1049" t="s">
        <v>3786</v>
      </c>
      <c r="N110" s="1626">
        <v>2024004540020</v>
      </c>
      <c r="O110" s="1049" t="s">
        <v>3787</v>
      </c>
      <c r="P110" s="1052" t="s">
        <v>2146</v>
      </c>
      <c r="Q110" s="1055">
        <v>8</v>
      </c>
      <c r="R110" s="1040" t="s">
        <v>2871</v>
      </c>
      <c r="S110" s="1040"/>
      <c r="T110" s="1022"/>
      <c r="U110" s="1007"/>
      <c r="V110" s="1007"/>
      <c r="W110" s="1007"/>
      <c r="X110" s="1007"/>
      <c r="Y110" s="1007"/>
      <c r="Z110" s="1004">
        <f t="shared" si="31"/>
        <v>0</v>
      </c>
      <c r="AA110" s="1004">
        <f t="shared" si="34"/>
        <v>0</v>
      </c>
      <c r="AB110" s="1004">
        <f t="shared" si="34"/>
        <v>0</v>
      </c>
      <c r="AC110" s="1004">
        <f t="shared" si="34"/>
        <v>0</v>
      </c>
      <c r="AD110" s="1004">
        <f t="shared" si="34"/>
        <v>0</v>
      </c>
      <c r="AE110" s="1004">
        <f t="shared" si="34"/>
        <v>0</v>
      </c>
      <c r="AF110" s="1004">
        <f t="shared" si="34"/>
        <v>0</v>
      </c>
      <c r="AG110" s="714"/>
      <c r="AH110" s="593"/>
      <c r="AI110" s="593"/>
      <c r="AJ110" s="593"/>
      <c r="AK110" s="207"/>
      <c r="AL110" s="208"/>
      <c r="AM110" s="208"/>
      <c r="AN110" s="208"/>
      <c r="AO110" s="208"/>
      <c r="AP110" s="1150">
        <f>+U110</f>
        <v>0</v>
      </c>
      <c r="AQ110" s="1004">
        <f>SUM(AR110:AW113)</f>
        <v>0</v>
      </c>
      <c r="AR110" s="299"/>
      <c r="AS110" s="299"/>
      <c r="AT110" s="299"/>
      <c r="AU110" s="299"/>
      <c r="AV110" s="299"/>
      <c r="AW110" s="299"/>
      <c r="AX110" s="1150">
        <f>+V110</f>
        <v>0</v>
      </c>
      <c r="AY110" s="1004">
        <f>SUM(AZ110:BE113)</f>
        <v>0</v>
      </c>
      <c r="AZ110" s="299"/>
      <c r="BA110" s="299"/>
      <c r="BB110" s="299"/>
      <c r="BC110" s="299"/>
      <c r="BD110" s="299"/>
      <c r="BE110" s="299"/>
      <c r="BF110" s="1150">
        <f>+W110</f>
        <v>0</v>
      </c>
      <c r="BG110" s="1004">
        <f>SUM(BH110:BM113)</f>
        <v>0</v>
      </c>
      <c r="BH110" s="299"/>
      <c r="BI110" s="299"/>
      <c r="BJ110" s="299"/>
      <c r="BK110" s="299"/>
      <c r="BL110" s="299"/>
      <c r="BM110" s="299"/>
      <c r="BN110" s="1150">
        <f>+X110</f>
        <v>0</v>
      </c>
      <c r="BO110" s="1004">
        <f>SUM(BP110:BU113)</f>
        <v>0</v>
      </c>
      <c r="BP110" s="299"/>
      <c r="BQ110" s="299"/>
      <c r="BR110" s="299"/>
      <c r="BS110" s="299"/>
      <c r="BT110" s="299"/>
      <c r="BU110" s="299"/>
    </row>
    <row r="111" spans="1:73" ht="39.950000000000003" customHeight="1" x14ac:dyDescent="0.25">
      <c r="A111" s="151"/>
      <c r="B111" s="24"/>
      <c r="C111" s="1059"/>
      <c r="D111" s="1050"/>
      <c r="E111" s="1062"/>
      <c r="F111" s="1065"/>
      <c r="G111" s="1050"/>
      <c r="H111" s="1044"/>
      <c r="I111" s="1044"/>
      <c r="J111" s="1044"/>
      <c r="K111" s="1050"/>
      <c r="L111" s="1044"/>
      <c r="M111" s="1050"/>
      <c r="N111" s="1627"/>
      <c r="O111" s="1050"/>
      <c r="P111" s="1053"/>
      <c r="Q111" s="1056"/>
      <c r="R111" s="1041"/>
      <c r="S111" s="1041"/>
      <c r="T111" s="1023"/>
      <c r="U111" s="1008"/>
      <c r="V111" s="1008"/>
      <c r="W111" s="1008"/>
      <c r="X111" s="1008"/>
      <c r="Y111" s="1008"/>
      <c r="Z111" s="1005"/>
      <c r="AA111" s="1005"/>
      <c r="AB111" s="1005"/>
      <c r="AC111" s="1005"/>
      <c r="AD111" s="1005"/>
      <c r="AE111" s="1005"/>
      <c r="AF111" s="1005"/>
      <c r="AG111" s="479"/>
      <c r="AH111" s="592"/>
      <c r="AI111" s="592"/>
      <c r="AJ111" s="592"/>
      <c r="AK111" s="196"/>
      <c r="AL111" s="197"/>
      <c r="AM111" s="197"/>
      <c r="AN111" s="197"/>
      <c r="AO111" s="197"/>
      <c r="AP111" s="1151"/>
      <c r="AQ111" s="1005"/>
      <c r="AR111" s="282"/>
      <c r="AS111" s="282"/>
      <c r="AT111" s="282"/>
      <c r="AU111" s="282"/>
      <c r="AV111" s="282"/>
      <c r="AW111" s="282"/>
      <c r="AX111" s="1151"/>
      <c r="AY111" s="1005"/>
      <c r="AZ111" s="282"/>
      <c r="BA111" s="282"/>
      <c r="BB111" s="282"/>
      <c r="BC111" s="282"/>
      <c r="BD111" s="282"/>
      <c r="BE111" s="282"/>
      <c r="BF111" s="1151"/>
      <c r="BG111" s="1005"/>
      <c r="BH111" s="282"/>
      <c r="BI111" s="282"/>
      <c r="BJ111" s="282"/>
      <c r="BK111" s="282"/>
      <c r="BL111" s="282"/>
      <c r="BM111" s="282"/>
      <c r="BN111" s="1151"/>
      <c r="BO111" s="1005"/>
      <c r="BP111" s="282"/>
      <c r="BQ111" s="282"/>
      <c r="BR111" s="282"/>
      <c r="BS111" s="282"/>
      <c r="BT111" s="282"/>
      <c r="BU111" s="282"/>
    </row>
    <row r="112" spans="1:73" ht="39.950000000000003" customHeight="1" x14ac:dyDescent="0.25">
      <c r="A112" s="151"/>
      <c r="B112" s="24"/>
      <c r="C112" s="1059"/>
      <c r="D112" s="1050"/>
      <c r="E112" s="1062"/>
      <c r="F112" s="1065"/>
      <c r="G112" s="1050"/>
      <c r="H112" s="1044"/>
      <c r="I112" s="1044"/>
      <c r="J112" s="1044"/>
      <c r="K112" s="1050"/>
      <c r="L112" s="1044"/>
      <c r="M112" s="1050"/>
      <c r="N112" s="1627"/>
      <c r="O112" s="1050"/>
      <c r="P112" s="1053"/>
      <c r="Q112" s="1056"/>
      <c r="R112" s="1041"/>
      <c r="S112" s="1041"/>
      <c r="T112" s="1023"/>
      <c r="U112" s="1008"/>
      <c r="V112" s="1008"/>
      <c r="W112" s="1008"/>
      <c r="X112" s="1008"/>
      <c r="Y112" s="1008"/>
      <c r="Z112" s="1005"/>
      <c r="AA112" s="1005"/>
      <c r="AB112" s="1005"/>
      <c r="AC112" s="1005"/>
      <c r="AD112" s="1005"/>
      <c r="AE112" s="1005"/>
      <c r="AF112" s="1005"/>
      <c r="AG112" s="196"/>
      <c r="AH112" s="592"/>
      <c r="AI112" s="592"/>
      <c r="AJ112" s="592"/>
      <c r="AK112" s="196"/>
      <c r="AL112" s="197"/>
      <c r="AM112" s="197"/>
      <c r="AN112" s="197"/>
      <c r="AO112" s="197"/>
      <c r="AP112" s="1151"/>
      <c r="AQ112" s="1005"/>
      <c r="AR112" s="282"/>
      <c r="AS112" s="282"/>
      <c r="AT112" s="282"/>
      <c r="AU112" s="282"/>
      <c r="AV112" s="282"/>
      <c r="AW112" s="282"/>
      <c r="AX112" s="1151"/>
      <c r="AY112" s="1005"/>
      <c r="AZ112" s="282"/>
      <c r="BA112" s="282"/>
      <c r="BB112" s="282"/>
      <c r="BC112" s="282"/>
      <c r="BD112" s="282"/>
      <c r="BE112" s="282"/>
      <c r="BF112" s="1151"/>
      <c r="BG112" s="1005"/>
      <c r="BH112" s="282"/>
      <c r="BI112" s="282"/>
      <c r="BJ112" s="282"/>
      <c r="BK112" s="282"/>
      <c r="BL112" s="282"/>
      <c r="BM112" s="282"/>
      <c r="BN112" s="1151"/>
      <c r="BO112" s="1005"/>
      <c r="BP112" s="282"/>
      <c r="BQ112" s="282"/>
      <c r="BR112" s="282"/>
      <c r="BS112" s="282"/>
      <c r="BT112" s="282"/>
      <c r="BU112" s="282"/>
    </row>
    <row r="113" spans="1:73" ht="39.950000000000003" customHeight="1" thickBot="1" x14ac:dyDescent="0.3">
      <c r="A113" s="151"/>
      <c r="B113" s="24"/>
      <c r="C113" s="1060"/>
      <c r="D113" s="1051"/>
      <c r="E113" s="1063"/>
      <c r="F113" s="1066"/>
      <c r="G113" s="1051"/>
      <c r="H113" s="1045"/>
      <c r="I113" s="1045"/>
      <c r="J113" s="1045"/>
      <c r="K113" s="1051"/>
      <c r="L113" s="1045"/>
      <c r="M113" s="1051"/>
      <c r="N113" s="1628"/>
      <c r="O113" s="1051"/>
      <c r="P113" s="1054"/>
      <c r="Q113" s="1057"/>
      <c r="R113" s="1042"/>
      <c r="S113" s="1042"/>
      <c r="T113" s="1024"/>
      <c r="U113" s="1009"/>
      <c r="V113" s="1009"/>
      <c r="W113" s="1009"/>
      <c r="X113" s="1009"/>
      <c r="Y113" s="1009"/>
      <c r="Z113" s="1006"/>
      <c r="AA113" s="1006"/>
      <c r="AB113" s="1006"/>
      <c r="AC113" s="1006"/>
      <c r="AD113" s="1006"/>
      <c r="AE113" s="1006"/>
      <c r="AF113" s="1006"/>
      <c r="AG113" s="715"/>
      <c r="AH113" s="716"/>
      <c r="AI113" s="716"/>
      <c r="AJ113" s="716"/>
      <c r="AK113" s="715"/>
      <c r="AL113" s="717"/>
      <c r="AM113" s="717"/>
      <c r="AN113" s="717"/>
      <c r="AO113" s="717"/>
      <c r="AP113" s="1152"/>
      <c r="AQ113" s="1006"/>
      <c r="AR113" s="718"/>
      <c r="AS113" s="718"/>
      <c r="AT113" s="718"/>
      <c r="AU113" s="718"/>
      <c r="AV113" s="718"/>
      <c r="AW113" s="718"/>
      <c r="AX113" s="1152"/>
      <c r="AY113" s="1006"/>
      <c r="AZ113" s="718"/>
      <c r="BA113" s="718"/>
      <c r="BB113" s="718"/>
      <c r="BC113" s="718"/>
      <c r="BD113" s="718"/>
      <c r="BE113" s="718"/>
      <c r="BF113" s="1152"/>
      <c r="BG113" s="1006"/>
      <c r="BH113" s="718"/>
      <c r="BI113" s="718"/>
      <c r="BJ113" s="718"/>
      <c r="BK113" s="718"/>
      <c r="BL113" s="718"/>
      <c r="BM113" s="718"/>
      <c r="BN113" s="1152"/>
      <c r="BO113" s="1006"/>
      <c r="BP113" s="718"/>
      <c r="BQ113" s="718"/>
      <c r="BR113" s="718"/>
      <c r="BS113" s="718"/>
      <c r="BT113" s="718"/>
      <c r="BU113" s="718"/>
    </row>
    <row r="114" spans="1:73" ht="39.950000000000003" customHeight="1" thickTop="1" x14ac:dyDescent="0.25">
      <c r="A114" s="151"/>
      <c r="B114" s="24"/>
      <c r="C114" s="1058" t="s">
        <v>2205</v>
      </c>
      <c r="D114" s="1049" t="s">
        <v>2206</v>
      </c>
      <c r="E114" s="1061">
        <v>713</v>
      </c>
      <c r="F114" s="1064" t="s">
        <v>3790</v>
      </c>
      <c r="G114" s="1049" t="s">
        <v>3789</v>
      </c>
      <c r="H114" s="1043" t="s">
        <v>2978</v>
      </c>
      <c r="I114" s="1043" t="s">
        <v>2982</v>
      </c>
      <c r="J114" s="1043">
        <v>45</v>
      </c>
      <c r="K114" s="1049" t="s">
        <v>3625</v>
      </c>
      <c r="L114" s="1043">
        <v>4501</v>
      </c>
      <c r="M114" s="1049" t="s">
        <v>3786</v>
      </c>
      <c r="N114" s="1626">
        <v>2024004540020</v>
      </c>
      <c r="O114" s="1049" t="s">
        <v>3787</v>
      </c>
      <c r="P114" s="1052" t="s">
        <v>2207</v>
      </c>
      <c r="Q114" s="1055">
        <v>8</v>
      </c>
      <c r="R114" s="1040" t="s">
        <v>2871</v>
      </c>
      <c r="S114" s="1040"/>
      <c r="T114" s="1022"/>
      <c r="U114" s="1007"/>
      <c r="V114" s="1007"/>
      <c r="W114" s="1007"/>
      <c r="X114" s="1007"/>
      <c r="Y114" s="1007"/>
      <c r="Z114" s="1004">
        <f t="shared" si="31"/>
        <v>0</v>
      </c>
      <c r="AA114" s="1004">
        <f t="shared" ref="AA114:AF114" si="35">SUM(AR114:AR117,AZ114:AZ117,BH114:BH117,BP114:BP117)</f>
        <v>0</v>
      </c>
      <c r="AB114" s="1004">
        <f t="shared" si="35"/>
        <v>0</v>
      </c>
      <c r="AC114" s="1004">
        <f t="shared" si="35"/>
        <v>0</v>
      </c>
      <c r="AD114" s="1004">
        <f t="shared" si="35"/>
        <v>0</v>
      </c>
      <c r="AE114" s="1004">
        <f t="shared" si="35"/>
        <v>0</v>
      </c>
      <c r="AF114" s="1004">
        <f t="shared" si="35"/>
        <v>0</v>
      </c>
      <c r="AG114" s="714"/>
      <c r="AH114" s="593"/>
      <c r="AI114" s="593"/>
      <c r="AJ114" s="593"/>
      <c r="AK114" s="207"/>
      <c r="AL114" s="208"/>
      <c r="AM114" s="208"/>
      <c r="AN114" s="208"/>
      <c r="AO114" s="208"/>
      <c r="AP114" s="1150">
        <f>+U114</f>
        <v>0</v>
      </c>
      <c r="AQ114" s="1004">
        <f>SUM(AR114:AW117)</f>
        <v>0</v>
      </c>
      <c r="AR114" s="299"/>
      <c r="AS114" s="299"/>
      <c r="AT114" s="299"/>
      <c r="AU114" s="299"/>
      <c r="AV114" s="299"/>
      <c r="AW114" s="299"/>
      <c r="AX114" s="1150">
        <f>+V114</f>
        <v>0</v>
      </c>
      <c r="AY114" s="1004">
        <f>SUM(AZ114:BE117)</f>
        <v>0</v>
      </c>
      <c r="AZ114" s="299"/>
      <c r="BA114" s="299"/>
      <c r="BB114" s="299"/>
      <c r="BC114" s="299"/>
      <c r="BD114" s="299"/>
      <c r="BE114" s="299"/>
      <c r="BF114" s="1150">
        <f>+W114</f>
        <v>0</v>
      </c>
      <c r="BG114" s="1004">
        <f>SUM(BH114:BM117)</f>
        <v>0</v>
      </c>
      <c r="BH114" s="299"/>
      <c r="BI114" s="299"/>
      <c r="BJ114" s="299"/>
      <c r="BK114" s="299"/>
      <c r="BL114" s="299"/>
      <c r="BM114" s="299"/>
      <c r="BN114" s="1150">
        <f>+X114</f>
        <v>0</v>
      </c>
      <c r="BO114" s="1004">
        <f>SUM(BP114:BU117)</f>
        <v>0</v>
      </c>
      <c r="BP114" s="299"/>
      <c r="BQ114" s="299"/>
      <c r="BR114" s="299"/>
      <c r="BS114" s="299"/>
      <c r="BT114" s="299"/>
      <c r="BU114" s="299"/>
    </row>
    <row r="115" spans="1:73" ht="39.950000000000003" customHeight="1" x14ac:dyDescent="0.25">
      <c r="A115" s="151"/>
      <c r="B115" s="24"/>
      <c r="C115" s="1059"/>
      <c r="D115" s="1050"/>
      <c r="E115" s="1062"/>
      <c r="F115" s="1065"/>
      <c r="G115" s="1050"/>
      <c r="H115" s="1044"/>
      <c r="I115" s="1044"/>
      <c r="J115" s="1044"/>
      <c r="K115" s="1050"/>
      <c r="L115" s="1044"/>
      <c r="M115" s="1050"/>
      <c r="N115" s="1627"/>
      <c r="O115" s="1050"/>
      <c r="P115" s="1053"/>
      <c r="Q115" s="1056"/>
      <c r="R115" s="1041"/>
      <c r="S115" s="1041"/>
      <c r="T115" s="1023"/>
      <c r="U115" s="1008"/>
      <c r="V115" s="1008"/>
      <c r="W115" s="1008"/>
      <c r="X115" s="1008"/>
      <c r="Y115" s="1008"/>
      <c r="Z115" s="1005"/>
      <c r="AA115" s="1005"/>
      <c r="AB115" s="1005"/>
      <c r="AC115" s="1005"/>
      <c r="AD115" s="1005"/>
      <c r="AE115" s="1005"/>
      <c r="AF115" s="1005"/>
      <c r="AG115" s="479"/>
      <c r="AH115" s="592"/>
      <c r="AI115" s="592"/>
      <c r="AJ115" s="592"/>
      <c r="AK115" s="196"/>
      <c r="AL115" s="197"/>
      <c r="AM115" s="197"/>
      <c r="AN115" s="197"/>
      <c r="AO115" s="197"/>
      <c r="AP115" s="1151"/>
      <c r="AQ115" s="1005"/>
      <c r="AR115" s="282"/>
      <c r="AS115" s="282"/>
      <c r="AT115" s="282"/>
      <c r="AU115" s="282"/>
      <c r="AV115" s="282"/>
      <c r="AW115" s="282"/>
      <c r="AX115" s="1151"/>
      <c r="AY115" s="1005"/>
      <c r="AZ115" s="282"/>
      <c r="BA115" s="282"/>
      <c r="BB115" s="282"/>
      <c r="BC115" s="282"/>
      <c r="BD115" s="282"/>
      <c r="BE115" s="282"/>
      <c r="BF115" s="1151"/>
      <c r="BG115" s="1005"/>
      <c r="BH115" s="282"/>
      <c r="BI115" s="282"/>
      <c r="BJ115" s="282"/>
      <c r="BK115" s="282"/>
      <c r="BL115" s="282"/>
      <c r="BM115" s="282"/>
      <c r="BN115" s="1151"/>
      <c r="BO115" s="1005"/>
      <c r="BP115" s="282"/>
      <c r="BQ115" s="282"/>
      <c r="BR115" s="282"/>
      <c r="BS115" s="282"/>
      <c r="BT115" s="282"/>
      <c r="BU115" s="282"/>
    </row>
    <row r="116" spans="1:73" ht="39.950000000000003" customHeight="1" x14ac:dyDescent="0.25">
      <c r="A116" s="151"/>
      <c r="B116" s="24"/>
      <c r="C116" s="1059"/>
      <c r="D116" s="1050"/>
      <c r="E116" s="1062"/>
      <c r="F116" s="1065"/>
      <c r="G116" s="1050"/>
      <c r="H116" s="1044"/>
      <c r="I116" s="1044"/>
      <c r="J116" s="1044"/>
      <c r="K116" s="1050"/>
      <c r="L116" s="1044"/>
      <c r="M116" s="1050"/>
      <c r="N116" s="1627"/>
      <c r="O116" s="1050"/>
      <c r="P116" s="1053"/>
      <c r="Q116" s="1056"/>
      <c r="R116" s="1041"/>
      <c r="S116" s="1041"/>
      <c r="T116" s="1023"/>
      <c r="U116" s="1008"/>
      <c r="V116" s="1008"/>
      <c r="W116" s="1008"/>
      <c r="X116" s="1008"/>
      <c r="Y116" s="1008"/>
      <c r="Z116" s="1005"/>
      <c r="AA116" s="1005"/>
      <c r="AB116" s="1005"/>
      <c r="AC116" s="1005"/>
      <c r="AD116" s="1005"/>
      <c r="AE116" s="1005"/>
      <c r="AF116" s="1005"/>
      <c r="AG116" s="196"/>
      <c r="AH116" s="592"/>
      <c r="AI116" s="592"/>
      <c r="AJ116" s="592"/>
      <c r="AK116" s="196"/>
      <c r="AL116" s="197"/>
      <c r="AM116" s="197"/>
      <c r="AN116" s="197"/>
      <c r="AO116" s="197"/>
      <c r="AP116" s="1151"/>
      <c r="AQ116" s="1005"/>
      <c r="AR116" s="282"/>
      <c r="AS116" s="282"/>
      <c r="AT116" s="282"/>
      <c r="AU116" s="282"/>
      <c r="AV116" s="282"/>
      <c r="AW116" s="282"/>
      <c r="AX116" s="1151"/>
      <c r="AY116" s="1005"/>
      <c r="AZ116" s="282"/>
      <c r="BA116" s="282"/>
      <c r="BB116" s="282"/>
      <c r="BC116" s="282"/>
      <c r="BD116" s="282"/>
      <c r="BE116" s="282"/>
      <c r="BF116" s="1151"/>
      <c r="BG116" s="1005"/>
      <c r="BH116" s="282"/>
      <c r="BI116" s="282"/>
      <c r="BJ116" s="282"/>
      <c r="BK116" s="282"/>
      <c r="BL116" s="282"/>
      <c r="BM116" s="282"/>
      <c r="BN116" s="1151"/>
      <c r="BO116" s="1005"/>
      <c r="BP116" s="282"/>
      <c r="BQ116" s="282"/>
      <c r="BR116" s="282"/>
      <c r="BS116" s="282"/>
      <c r="BT116" s="282"/>
      <c r="BU116" s="282"/>
    </row>
    <row r="117" spans="1:73" ht="39.950000000000003" customHeight="1" thickBot="1" x14ac:dyDescent="0.3">
      <c r="A117" s="151"/>
      <c r="B117" s="24"/>
      <c r="C117" s="1060"/>
      <c r="D117" s="1051"/>
      <c r="E117" s="1063"/>
      <c r="F117" s="1066"/>
      <c r="G117" s="1051"/>
      <c r="H117" s="1045"/>
      <c r="I117" s="1045"/>
      <c r="J117" s="1045"/>
      <c r="K117" s="1051"/>
      <c r="L117" s="1045"/>
      <c r="M117" s="1051"/>
      <c r="N117" s="1628"/>
      <c r="O117" s="1051"/>
      <c r="P117" s="1054"/>
      <c r="Q117" s="1057"/>
      <c r="R117" s="1042"/>
      <c r="S117" s="1042"/>
      <c r="T117" s="1024"/>
      <c r="U117" s="1009"/>
      <c r="V117" s="1009"/>
      <c r="W117" s="1009"/>
      <c r="X117" s="1009"/>
      <c r="Y117" s="1009"/>
      <c r="Z117" s="1006"/>
      <c r="AA117" s="1006"/>
      <c r="AB117" s="1006"/>
      <c r="AC117" s="1006"/>
      <c r="AD117" s="1006"/>
      <c r="AE117" s="1006"/>
      <c r="AF117" s="1006"/>
      <c r="AG117" s="715"/>
      <c r="AH117" s="716"/>
      <c r="AI117" s="716"/>
      <c r="AJ117" s="716"/>
      <c r="AK117" s="715"/>
      <c r="AL117" s="717"/>
      <c r="AM117" s="717"/>
      <c r="AN117" s="717"/>
      <c r="AO117" s="717"/>
      <c r="AP117" s="1152"/>
      <c r="AQ117" s="1006"/>
      <c r="AR117" s="718"/>
      <c r="AS117" s="718"/>
      <c r="AT117" s="718"/>
      <c r="AU117" s="718"/>
      <c r="AV117" s="718"/>
      <c r="AW117" s="718"/>
      <c r="AX117" s="1152"/>
      <c r="AY117" s="1006"/>
      <c r="AZ117" s="718"/>
      <c r="BA117" s="718"/>
      <c r="BB117" s="718"/>
      <c r="BC117" s="718"/>
      <c r="BD117" s="718"/>
      <c r="BE117" s="718"/>
      <c r="BF117" s="1152"/>
      <c r="BG117" s="1006"/>
      <c r="BH117" s="718"/>
      <c r="BI117" s="718"/>
      <c r="BJ117" s="718"/>
      <c r="BK117" s="718"/>
      <c r="BL117" s="718"/>
      <c r="BM117" s="718"/>
      <c r="BN117" s="1152"/>
      <c r="BO117" s="1006"/>
      <c r="BP117" s="718"/>
      <c r="BQ117" s="718"/>
      <c r="BR117" s="718"/>
      <c r="BS117" s="718"/>
      <c r="BT117" s="718"/>
      <c r="BU117" s="718"/>
    </row>
    <row r="118" spans="1:73" ht="39.950000000000003" customHeight="1" thickTop="1" thickBot="1" x14ac:dyDescent="0.3">
      <c r="B118" s="924" t="s">
        <v>2208</v>
      </c>
      <c r="C118" s="938" t="s">
        <v>2209</v>
      </c>
      <c r="D118" s="362"/>
      <c r="E118" s="434"/>
      <c r="F118" s="446"/>
      <c r="G118" s="367"/>
      <c r="H118" s="368"/>
      <c r="I118" s="368"/>
      <c r="J118" s="369"/>
      <c r="K118" s="405"/>
      <c r="L118" s="369"/>
      <c r="M118" s="405"/>
      <c r="N118" s="370"/>
      <c r="O118" s="371"/>
      <c r="P118" s="402"/>
      <c r="Q118" s="23"/>
      <c r="R118" s="23"/>
      <c r="S118" s="947"/>
      <c r="T118" s="39"/>
      <c r="U118" s="37"/>
      <c r="V118" s="37"/>
      <c r="W118" s="37"/>
      <c r="X118" s="38"/>
      <c r="Y118" s="952"/>
      <c r="Z118" s="953">
        <f t="shared" ref="Z118:AF131" si="36">+AQ118+AY118+BG118+BO118</f>
        <v>0</v>
      </c>
      <c r="AA118" s="953">
        <v>0</v>
      </c>
      <c r="AB118" s="953">
        <v>0</v>
      </c>
      <c r="AC118" s="954">
        <v>0</v>
      </c>
      <c r="AD118" s="954">
        <f t="shared" si="36"/>
        <v>0</v>
      </c>
      <c r="AE118" s="954">
        <f t="shared" si="36"/>
        <v>0</v>
      </c>
      <c r="AF118" s="954">
        <f t="shared" si="36"/>
        <v>0</v>
      </c>
      <c r="AG118" s="955"/>
      <c r="AH118" s="955"/>
      <c r="AI118" s="932"/>
      <c r="AJ118" s="955"/>
      <c r="AK118" s="195"/>
      <c r="AL118" s="195"/>
      <c r="AM118" s="195"/>
      <c r="AN118" s="195"/>
      <c r="AO118" s="195"/>
      <c r="AP118" s="18"/>
      <c r="AQ118" s="956">
        <f t="shared" ref="AQ118" si="37">SUM(AQ119:AQ138)</f>
        <v>0</v>
      </c>
      <c r="AR118" s="929">
        <f>SUM(AR119:AR138)</f>
        <v>0</v>
      </c>
      <c r="AS118" s="929">
        <f t="shared" ref="AS118:AW118" si="38">SUM(AS119:AS138)</f>
        <v>0</v>
      </c>
      <c r="AT118" s="929">
        <f t="shared" si="38"/>
        <v>0</v>
      </c>
      <c r="AU118" s="929">
        <f t="shared" si="38"/>
        <v>0</v>
      </c>
      <c r="AV118" s="929">
        <f t="shared" si="38"/>
        <v>0</v>
      </c>
      <c r="AW118" s="929">
        <f t="shared" si="38"/>
        <v>0</v>
      </c>
      <c r="AX118" s="18"/>
      <c r="AY118" s="929">
        <f t="shared" ref="AY118" si="39">SUM(AY119:AY138)</f>
        <v>0</v>
      </c>
      <c r="AZ118" s="929">
        <f>SUM(AZ119:AZ138)</f>
        <v>0</v>
      </c>
      <c r="BA118" s="929">
        <f t="shared" ref="BA118:BE118" si="40">SUM(BA119:BA138)</f>
        <v>0</v>
      </c>
      <c r="BB118" s="929">
        <f t="shared" si="40"/>
        <v>0</v>
      </c>
      <c r="BC118" s="929">
        <f t="shared" si="40"/>
        <v>0</v>
      </c>
      <c r="BD118" s="929">
        <f t="shared" si="40"/>
        <v>0</v>
      </c>
      <c r="BE118" s="929">
        <f t="shared" si="40"/>
        <v>0</v>
      </c>
      <c r="BF118" s="18"/>
      <c r="BG118" s="929">
        <f t="shared" ref="BG118" si="41">SUM(BG119:BG138)</f>
        <v>0</v>
      </c>
      <c r="BH118" s="929">
        <f>SUM(BH119:BH138)</f>
        <v>0</v>
      </c>
      <c r="BI118" s="929">
        <f t="shared" ref="BI118:BM118" si="42">SUM(BI119:BI138)</f>
        <v>0</v>
      </c>
      <c r="BJ118" s="929">
        <f t="shared" si="42"/>
        <v>0</v>
      </c>
      <c r="BK118" s="929">
        <f t="shared" si="42"/>
        <v>0</v>
      </c>
      <c r="BL118" s="929">
        <f t="shared" si="42"/>
        <v>0</v>
      </c>
      <c r="BM118" s="929">
        <f t="shared" si="42"/>
        <v>0</v>
      </c>
      <c r="BN118" s="18"/>
      <c r="BO118" s="929">
        <f t="shared" ref="BO118" si="43">SUM(BO119:BO138)</f>
        <v>0</v>
      </c>
      <c r="BP118" s="929">
        <f>SUM(BP119:BP138)</f>
        <v>0</v>
      </c>
      <c r="BQ118" s="929">
        <f>SUM(BQ119:BQ138)</f>
        <v>0</v>
      </c>
      <c r="BR118" s="929">
        <f t="shared" ref="BR118:BU118" si="44">SUM(BR119:BR138)</f>
        <v>0</v>
      </c>
      <c r="BS118" s="929">
        <f t="shared" si="44"/>
        <v>0</v>
      </c>
      <c r="BT118" s="929">
        <f t="shared" si="44"/>
        <v>0</v>
      </c>
      <c r="BU118" s="929">
        <f t="shared" si="44"/>
        <v>0</v>
      </c>
    </row>
    <row r="119" spans="1:73" ht="39.950000000000003" customHeight="1" thickTop="1" x14ac:dyDescent="0.25">
      <c r="A119" s="151"/>
      <c r="B119" s="24"/>
      <c r="C119" s="1058" t="s">
        <v>2210</v>
      </c>
      <c r="D119" s="1049" t="s">
        <v>2211</v>
      </c>
      <c r="E119" s="1061">
        <v>714</v>
      </c>
      <c r="F119" s="1064" t="s">
        <v>3788</v>
      </c>
      <c r="G119" s="1049" t="s">
        <v>2143</v>
      </c>
      <c r="H119" s="1043" t="s">
        <v>3011</v>
      </c>
      <c r="I119" s="1043" t="s">
        <v>2982</v>
      </c>
      <c r="J119" s="1043">
        <v>45</v>
      </c>
      <c r="K119" s="1049" t="s">
        <v>3625</v>
      </c>
      <c r="L119" s="1043">
        <v>4501</v>
      </c>
      <c r="M119" s="1049" t="s">
        <v>3786</v>
      </c>
      <c r="N119" s="1626">
        <v>2024004540020</v>
      </c>
      <c r="O119" s="1049" t="s">
        <v>3787</v>
      </c>
      <c r="P119" s="1052" t="s">
        <v>2143</v>
      </c>
      <c r="Q119" s="1055">
        <v>4</v>
      </c>
      <c r="R119" s="1040" t="s">
        <v>2871</v>
      </c>
      <c r="S119" s="1040"/>
      <c r="T119" s="1022"/>
      <c r="U119" s="1007"/>
      <c r="V119" s="1007"/>
      <c r="W119" s="1007"/>
      <c r="X119" s="1007"/>
      <c r="Y119" s="1007"/>
      <c r="Z119" s="1004">
        <f t="shared" si="36"/>
        <v>0</v>
      </c>
      <c r="AA119" s="1004">
        <f t="shared" ref="AA119:AF131" si="45">SUM(AR119:AR122,AZ119:AZ122,BH119:BH122,BP119:BP122)</f>
        <v>0</v>
      </c>
      <c r="AB119" s="1004">
        <f t="shared" si="45"/>
        <v>0</v>
      </c>
      <c r="AC119" s="1004">
        <f t="shared" si="45"/>
        <v>0</v>
      </c>
      <c r="AD119" s="1004">
        <f t="shared" si="45"/>
        <v>0</v>
      </c>
      <c r="AE119" s="1004">
        <f t="shared" si="45"/>
        <v>0</v>
      </c>
      <c r="AF119" s="1004">
        <f t="shared" si="45"/>
        <v>0</v>
      </c>
      <c r="AG119" s="714"/>
      <c r="AH119" s="593"/>
      <c r="AI119" s="593"/>
      <c r="AJ119" s="593"/>
      <c r="AK119" s="207"/>
      <c r="AL119" s="208"/>
      <c r="AM119" s="208"/>
      <c r="AN119" s="208"/>
      <c r="AO119" s="208"/>
      <c r="AP119" s="1150">
        <f>+U119</f>
        <v>0</v>
      </c>
      <c r="AQ119" s="1004">
        <f>SUM(AR119:AW122)</f>
        <v>0</v>
      </c>
      <c r="AR119" s="299"/>
      <c r="AS119" s="299"/>
      <c r="AT119" s="299"/>
      <c r="AU119" s="299"/>
      <c r="AV119" s="299"/>
      <c r="AW119" s="299"/>
      <c r="AX119" s="1150">
        <f>+V119</f>
        <v>0</v>
      </c>
      <c r="AY119" s="1004">
        <f>SUM(AZ119:BE122)</f>
        <v>0</v>
      </c>
      <c r="AZ119" s="299"/>
      <c r="BA119" s="299"/>
      <c r="BB119" s="299"/>
      <c r="BC119" s="299"/>
      <c r="BD119" s="299"/>
      <c r="BE119" s="299"/>
      <c r="BF119" s="1150">
        <f>+W119</f>
        <v>0</v>
      </c>
      <c r="BG119" s="1004">
        <f>SUM(BH119:BM122)</f>
        <v>0</v>
      </c>
      <c r="BH119" s="299"/>
      <c r="BI119" s="299"/>
      <c r="BJ119" s="299"/>
      <c r="BK119" s="299"/>
      <c r="BL119" s="299"/>
      <c r="BM119" s="299"/>
      <c r="BN119" s="1150">
        <f>+X119</f>
        <v>0</v>
      </c>
      <c r="BO119" s="1004">
        <f>SUM(BP119:BU122)</f>
        <v>0</v>
      </c>
      <c r="BP119" s="299"/>
      <c r="BQ119" s="299"/>
      <c r="BR119" s="299"/>
      <c r="BS119" s="299"/>
      <c r="BT119" s="299"/>
      <c r="BU119" s="299"/>
    </row>
    <row r="120" spans="1:73" ht="39.950000000000003" customHeight="1" x14ac:dyDescent="0.25">
      <c r="A120" s="151"/>
      <c r="B120" s="24"/>
      <c r="C120" s="1059"/>
      <c r="D120" s="1050"/>
      <c r="E120" s="1062"/>
      <c r="F120" s="1065"/>
      <c r="G120" s="1050"/>
      <c r="H120" s="1044"/>
      <c r="I120" s="1044"/>
      <c r="J120" s="1044"/>
      <c r="K120" s="1050"/>
      <c r="L120" s="1044"/>
      <c r="M120" s="1050"/>
      <c r="N120" s="1627"/>
      <c r="O120" s="1050"/>
      <c r="P120" s="1053"/>
      <c r="Q120" s="1056"/>
      <c r="R120" s="1041"/>
      <c r="S120" s="1041"/>
      <c r="T120" s="1023"/>
      <c r="U120" s="1008"/>
      <c r="V120" s="1008"/>
      <c r="W120" s="1008"/>
      <c r="X120" s="1008"/>
      <c r="Y120" s="1008"/>
      <c r="Z120" s="1005"/>
      <c r="AA120" s="1005"/>
      <c r="AB120" s="1005"/>
      <c r="AC120" s="1005"/>
      <c r="AD120" s="1005"/>
      <c r="AE120" s="1005"/>
      <c r="AF120" s="1005"/>
      <c r="AG120" s="479"/>
      <c r="AH120" s="592"/>
      <c r="AI120" s="592"/>
      <c r="AJ120" s="592"/>
      <c r="AK120" s="196"/>
      <c r="AL120" s="197"/>
      <c r="AM120" s="197"/>
      <c r="AN120" s="197"/>
      <c r="AO120" s="197"/>
      <c r="AP120" s="1151"/>
      <c r="AQ120" s="1005"/>
      <c r="AR120" s="282"/>
      <c r="AS120" s="282"/>
      <c r="AT120" s="282"/>
      <c r="AU120" s="282"/>
      <c r="AV120" s="282"/>
      <c r="AW120" s="282"/>
      <c r="AX120" s="1151"/>
      <c r="AY120" s="1005"/>
      <c r="AZ120" s="282"/>
      <c r="BA120" s="282"/>
      <c r="BB120" s="282"/>
      <c r="BC120" s="282"/>
      <c r="BD120" s="282"/>
      <c r="BE120" s="282"/>
      <c r="BF120" s="1151"/>
      <c r="BG120" s="1005"/>
      <c r="BH120" s="282"/>
      <c r="BI120" s="282"/>
      <c r="BJ120" s="282"/>
      <c r="BK120" s="282"/>
      <c r="BL120" s="282"/>
      <c r="BM120" s="282"/>
      <c r="BN120" s="1151"/>
      <c r="BO120" s="1005"/>
      <c r="BP120" s="282"/>
      <c r="BQ120" s="282"/>
      <c r="BR120" s="282"/>
      <c r="BS120" s="282"/>
      <c r="BT120" s="282"/>
      <c r="BU120" s="282"/>
    </row>
    <row r="121" spans="1:73" ht="39.950000000000003" customHeight="1" x14ac:dyDescent="0.25">
      <c r="A121" s="151"/>
      <c r="B121" s="24"/>
      <c r="C121" s="1059"/>
      <c r="D121" s="1050"/>
      <c r="E121" s="1062"/>
      <c r="F121" s="1065"/>
      <c r="G121" s="1050"/>
      <c r="H121" s="1044"/>
      <c r="I121" s="1044"/>
      <c r="J121" s="1044"/>
      <c r="K121" s="1050"/>
      <c r="L121" s="1044"/>
      <c r="M121" s="1050"/>
      <c r="N121" s="1627"/>
      <c r="O121" s="1050"/>
      <c r="P121" s="1053"/>
      <c r="Q121" s="1056"/>
      <c r="R121" s="1041"/>
      <c r="S121" s="1041"/>
      <c r="T121" s="1023"/>
      <c r="U121" s="1008"/>
      <c r="V121" s="1008"/>
      <c r="W121" s="1008"/>
      <c r="X121" s="1008"/>
      <c r="Y121" s="1008"/>
      <c r="Z121" s="1005"/>
      <c r="AA121" s="1005"/>
      <c r="AB121" s="1005"/>
      <c r="AC121" s="1005"/>
      <c r="AD121" s="1005"/>
      <c r="AE121" s="1005"/>
      <c r="AF121" s="1005"/>
      <c r="AG121" s="196"/>
      <c r="AH121" s="592"/>
      <c r="AI121" s="592"/>
      <c r="AJ121" s="592"/>
      <c r="AK121" s="196"/>
      <c r="AL121" s="197"/>
      <c r="AM121" s="197"/>
      <c r="AN121" s="197"/>
      <c r="AO121" s="197"/>
      <c r="AP121" s="1151"/>
      <c r="AQ121" s="1005"/>
      <c r="AR121" s="282"/>
      <c r="AS121" s="282"/>
      <c r="AT121" s="282"/>
      <c r="AU121" s="282"/>
      <c r="AV121" s="282"/>
      <c r="AW121" s="282"/>
      <c r="AX121" s="1151"/>
      <c r="AY121" s="1005"/>
      <c r="AZ121" s="282"/>
      <c r="BA121" s="282"/>
      <c r="BB121" s="282"/>
      <c r="BC121" s="282"/>
      <c r="BD121" s="282"/>
      <c r="BE121" s="282"/>
      <c r="BF121" s="1151"/>
      <c r="BG121" s="1005"/>
      <c r="BH121" s="282"/>
      <c r="BI121" s="282"/>
      <c r="BJ121" s="282"/>
      <c r="BK121" s="282"/>
      <c r="BL121" s="282"/>
      <c r="BM121" s="282"/>
      <c r="BN121" s="1151"/>
      <c r="BO121" s="1005"/>
      <c r="BP121" s="282"/>
      <c r="BQ121" s="282"/>
      <c r="BR121" s="282"/>
      <c r="BS121" s="282"/>
      <c r="BT121" s="282"/>
      <c r="BU121" s="282"/>
    </row>
    <row r="122" spans="1:73" ht="39.950000000000003" customHeight="1" thickBot="1" x14ac:dyDescent="0.3">
      <c r="A122" s="151"/>
      <c r="B122" s="24"/>
      <c r="C122" s="1060"/>
      <c r="D122" s="1051"/>
      <c r="E122" s="1063"/>
      <c r="F122" s="1066"/>
      <c r="G122" s="1051"/>
      <c r="H122" s="1045"/>
      <c r="I122" s="1045"/>
      <c r="J122" s="1045"/>
      <c r="K122" s="1051"/>
      <c r="L122" s="1045"/>
      <c r="M122" s="1051"/>
      <c r="N122" s="1628"/>
      <c r="O122" s="1051"/>
      <c r="P122" s="1054"/>
      <c r="Q122" s="1057"/>
      <c r="R122" s="1042"/>
      <c r="S122" s="1042"/>
      <c r="T122" s="1024"/>
      <c r="U122" s="1009"/>
      <c r="V122" s="1009"/>
      <c r="W122" s="1009"/>
      <c r="X122" s="1009"/>
      <c r="Y122" s="1009"/>
      <c r="Z122" s="1006"/>
      <c r="AA122" s="1006"/>
      <c r="AB122" s="1006"/>
      <c r="AC122" s="1006"/>
      <c r="AD122" s="1006"/>
      <c r="AE122" s="1006"/>
      <c r="AF122" s="1006"/>
      <c r="AG122" s="715"/>
      <c r="AH122" s="716"/>
      <c r="AI122" s="716"/>
      <c r="AJ122" s="716"/>
      <c r="AK122" s="715"/>
      <c r="AL122" s="717"/>
      <c r="AM122" s="717"/>
      <c r="AN122" s="717"/>
      <c r="AO122" s="717"/>
      <c r="AP122" s="1152"/>
      <c r="AQ122" s="1006"/>
      <c r="AR122" s="718"/>
      <c r="AS122" s="718"/>
      <c r="AT122" s="718"/>
      <c r="AU122" s="718"/>
      <c r="AV122" s="718"/>
      <c r="AW122" s="718"/>
      <c r="AX122" s="1152"/>
      <c r="AY122" s="1006"/>
      <c r="AZ122" s="718"/>
      <c r="BA122" s="718"/>
      <c r="BB122" s="718"/>
      <c r="BC122" s="718"/>
      <c r="BD122" s="718"/>
      <c r="BE122" s="718"/>
      <c r="BF122" s="1152"/>
      <c r="BG122" s="1006"/>
      <c r="BH122" s="718"/>
      <c r="BI122" s="718"/>
      <c r="BJ122" s="718"/>
      <c r="BK122" s="718"/>
      <c r="BL122" s="718"/>
      <c r="BM122" s="718"/>
      <c r="BN122" s="1152"/>
      <c r="BO122" s="1006"/>
      <c r="BP122" s="718"/>
      <c r="BQ122" s="718"/>
      <c r="BR122" s="718"/>
      <c r="BS122" s="718"/>
      <c r="BT122" s="718"/>
      <c r="BU122" s="718"/>
    </row>
    <row r="123" spans="1:73" ht="39.950000000000003" customHeight="1" thickTop="1" x14ac:dyDescent="0.25">
      <c r="A123" s="151"/>
      <c r="B123" s="24"/>
      <c r="C123" s="1058" t="s">
        <v>2212</v>
      </c>
      <c r="D123" s="1049" t="s">
        <v>2213</v>
      </c>
      <c r="E123" s="1061">
        <v>715</v>
      </c>
      <c r="F123" s="1064" t="s">
        <v>3788</v>
      </c>
      <c r="G123" s="1049" t="s">
        <v>2143</v>
      </c>
      <c r="H123" s="1043" t="s">
        <v>3011</v>
      </c>
      <c r="I123" s="1043" t="s">
        <v>2982</v>
      </c>
      <c r="J123" s="1043">
        <v>45</v>
      </c>
      <c r="K123" s="1049" t="s">
        <v>3625</v>
      </c>
      <c r="L123" s="1043">
        <v>4501</v>
      </c>
      <c r="M123" s="1049" t="s">
        <v>3786</v>
      </c>
      <c r="N123" s="1626">
        <v>2024004540020</v>
      </c>
      <c r="O123" s="1049" t="s">
        <v>3787</v>
      </c>
      <c r="P123" s="1052" t="s">
        <v>2143</v>
      </c>
      <c r="Q123" s="1055">
        <v>4</v>
      </c>
      <c r="R123" s="1040" t="s">
        <v>2871</v>
      </c>
      <c r="S123" s="1040"/>
      <c r="T123" s="1022"/>
      <c r="U123" s="1007"/>
      <c r="V123" s="1007"/>
      <c r="W123" s="1007"/>
      <c r="X123" s="1007"/>
      <c r="Y123" s="1007"/>
      <c r="Z123" s="1004">
        <f t="shared" si="36"/>
        <v>0</v>
      </c>
      <c r="AA123" s="1004">
        <f t="shared" si="45"/>
        <v>0</v>
      </c>
      <c r="AB123" s="1004">
        <f t="shared" si="45"/>
        <v>0</v>
      </c>
      <c r="AC123" s="1004">
        <f t="shared" si="45"/>
        <v>0</v>
      </c>
      <c r="AD123" s="1004">
        <f t="shared" si="45"/>
        <v>0</v>
      </c>
      <c r="AE123" s="1004">
        <f t="shared" si="45"/>
        <v>0</v>
      </c>
      <c r="AF123" s="1004">
        <f t="shared" si="45"/>
        <v>0</v>
      </c>
      <c r="AG123" s="714"/>
      <c r="AH123" s="593"/>
      <c r="AI123" s="593"/>
      <c r="AJ123" s="593"/>
      <c r="AK123" s="207"/>
      <c r="AL123" s="208"/>
      <c r="AM123" s="208"/>
      <c r="AN123" s="208"/>
      <c r="AO123" s="208"/>
      <c r="AP123" s="1150">
        <f>+U123</f>
        <v>0</v>
      </c>
      <c r="AQ123" s="1004">
        <f>SUM(AR123:AW126)</f>
        <v>0</v>
      </c>
      <c r="AR123" s="299"/>
      <c r="AS123" s="299"/>
      <c r="AT123" s="299"/>
      <c r="AU123" s="299"/>
      <c r="AV123" s="299"/>
      <c r="AW123" s="299"/>
      <c r="AX123" s="1150">
        <f>+V123</f>
        <v>0</v>
      </c>
      <c r="AY123" s="1004">
        <f>SUM(AZ123:BE126)</f>
        <v>0</v>
      </c>
      <c r="AZ123" s="299"/>
      <c r="BA123" s="299"/>
      <c r="BB123" s="299"/>
      <c r="BC123" s="299"/>
      <c r="BD123" s="299"/>
      <c r="BE123" s="299"/>
      <c r="BF123" s="1150">
        <f>+W123</f>
        <v>0</v>
      </c>
      <c r="BG123" s="1004">
        <f>SUM(BH123:BM126)</f>
        <v>0</v>
      </c>
      <c r="BH123" s="299"/>
      <c r="BI123" s="299"/>
      <c r="BJ123" s="299"/>
      <c r="BK123" s="299"/>
      <c r="BL123" s="299"/>
      <c r="BM123" s="299"/>
      <c r="BN123" s="1150">
        <f>+X123</f>
        <v>0</v>
      </c>
      <c r="BO123" s="1004">
        <f>SUM(BP123:BU126)</f>
        <v>0</v>
      </c>
      <c r="BP123" s="299"/>
      <c r="BQ123" s="299"/>
      <c r="BR123" s="299"/>
      <c r="BS123" s="299"/>
      <c r="BT123" s="299"/>
      <c r="BU123" s="299"/>
    </row>
    <row r="124" spans="1:73" ht="39.950000000000003" customHeight="1" x14ac:dyDescent="0.25">
      <c r="A124" s="151"/>
      <c r="B124" s="24"/>
      <c r="C124" s="1059"/>
      <c r="D124" s="1050"/>
      <c r="E124" s="1062"/>
      <c r="F124" s="1065"/>
      <c r="G124" s="1050"/>
      <c r="H124" s="1044"/>
      <c r="I124" s="1044"/>
      <c r="J124" s="1044"/>
      <c r="K124" s="1050"/>
      <c r="L124" s="1044"/>
      <c r="M124" s="1050"/>
      <c r="N124" s="1627"/>
      <c r="O124" s="1050"/>
      <c r="P124" s="1053"/>
      <c r="Q124" s="1056"/>
      <c r="R124" s="1041"/>
      <c r="S124" s="1041"/>
      <c r="T124" s="1023"/>
      <c r="U124" s="1008"/>
      <c r="V124" s="1008"/>
      <c r="W124" s="1008"/>
      <c r="X124" s="1008"/>
      <c r="Y124" s="1008"/>
      <c r="Z124" s="1005"/>
      <c r="AA124" s="1005"/>
      <c r="AB124" s="1005"/>
      <c r="AC124" s="1005"/>
      <c r="AD124" s="1005"/>
      <c r="AE124" s="1005"/>
      <c r="AF124" s="1005"/>
      <c r="AG124" s="479"/>
      <c r="AH124" s="592"/>
      <c r="AI124" s="592"/>
      <c r="AJ124" s="592"/>
      <c r="AK124" s="196"/>
      <c r="AL124" s="197"/>
      <c r="AM124" s="197"/>
      <c r="AN124" s="197"/>
      <c r="AO124" s="197"/>
      <c r="AP124" s="1151"/>
      <c r="AQ124" s="1005"/>
      <c r="AR124" s="282"/>
      <c r="AS124" s="282"/>
      <c r="AT124" s="282"/>
      <c r="AU124" s="282"/>
      <c r="AV124" s="282"/>
      <c r="AW124" s="282"/>
      <c r="AX124" s="1151"/>
      <c r="AY124" s="1005"/>
      <c r="AZ124" s="282"/>
      <c r="BA124" s="282"/>
      <c r="BB124" s="282"/>
      <c r="BC124" s="282"/>
      <c r="BD124" s="282"/>
      <c r="BE124" s="282"/>
      <c r="BF124" s="1151"/>
      <c r="BG124" s="1005"/>
      <c r="BH124" s="282"/>
      <c r="BI124" s="282"/>
      <c r="BJ124" s="282"/>
      <c r="BK124" s="282"/>
      <c r="BL124" s="282"/>
      <c r="BM124" s="282"/>
      <c r="BN124" s="1151"/>
      <c r="BO124" s="1005"/>
      <c r="BP124" s="282"/>
      <c r="BQ124" s="282"/>
      <c r="BR124" s="282"/>
      <c r="BS124" s="282"/>
      <c r="BT124" s="282"/>
      <c r="BU124" s="282"/>
    </row>
    <row r="125" spans="1:73" ht="39.950000000000003" customHeight="1" x14ac:dyDescent="0.25">
      <c r="A125" s="151"/>
      <c r="B125" s="24"/>
      <c r="C125" s="1059"/>
      <c r="D125" s="1050"/>
      <c r="E125" s="1062"/>
      <c r="F125" s="1065"/>
      <c r="G125" s="1050"/>
      <c r="H125" s="1044"/>
      <c r="I125" s="1044"/>
      <c r="J125" s="1044"/>
      <c r="K125" s="1050"/>
      <c r="L125" s="1044"/>
      <c r="M125" s="1050"/>
      <c r="N125" s="1627"/>
      <c r="O125" s="1050"/>
      <c r="P125" s="1053"/>
      <c r="Q125" s="1056"/>
      <c r="R125" s="1041"/>
      <c r="S125" s="1041"/>
      <c r="T125" s="1023"/>
      <c r="U125" s="1008"/>
      <c r="V125" s="1008"/>
      <c r="W125" s="1008"/>
      <c r="X125" s="1008"/>
      <c r="Y125" s="1008"/>
      <c r="Z125" s="1005"/>
      <c r="AA125" s="1005"/>
      <c r="AB125" s="1005"/>
      <c r="AC125" s="1005"/>
      <c r="AD125" s="1005"/>
      <c r="AE125" s="1005"/>
      <c r="AF125" s="1005"/>
      <c r="AG125" s="196"/>
      <c r="AH125" s="592"/>
      <c r="AI125" s="592"/>
      <c r="AJ125" s="592"/>
      <c r="AK125" s="196"/>
      <c r="AL125" s="197"/>
      <c r="AM125" s="197"/>
      <c r="AN125" s="197"/>
      <c r="AO125" s="197"/>
      <c r="AP125" s="1151"/>
      <c r="AQ125" s="1005"/>
      <c r="AR125" s="282"/>
      <c r="AS125" s="282"/>
      <c r="AT125" s="282"/>
      <c r="AU125" s="282"/>
      <c r="AV125" s="282"/>
      <c r="AW125" s="282"/>
      <c r="AX125" s="1151"/>
      <c r="AY125" s="1005"/>
      <c r="AZ125" s="282"/>
      <c r="BA125" s="282"/>
      <c r="BB125" s="282"/>
      <c r="BC125" s="282"/>
      <c r="BD125" s="282"/>
      <c r="BE125" s="282"/>
      <c r="BF125" s="1151"/>
      <c r="BG125" s="1005"/>
      <c r="BH125" s="282"/>
      <c r="BI125" s="282"/>
      <c r="BJ125" s="282"/>
      <c r="BK125" s="282"/>
      <c r="BL125" s="282"/>
      <c r="BM125" s="282"/>
      <c r="BN125" s="1151"/>
      <c r="BO125" s="1005"/>
      <c r="BP125" s="282"/>
      <c r="BQ125" s="282"/>
      <c r="BR125" s="282"/>
      <c r="BS125" s="282"/>
      <c r="BT125" s="282"/>
      <c r="BU125" s="282"/>
    </row>
    <row r="126" spans="1:73" ht="39.950000000000003" customHeight="1" thickBot="1" x14ac:dyDescent="0.3">
      <c r="A126" s="151"/>
      <c r="B126" s="24"/>
      <c r="C126" s="1060"/>
      <c r="D126" s="1051"/>
      <c r="E126" s="1063"/>
      <c r="F126" s="1066"/>
      <c r="G126" s="1051"/>
      <c r="H126" s="1045"/>
      <c r="I126" s="1045"/>
      <c r="J126" s="1045"/>
      <c r="K126" s="1051"/>
      <c r="L126" s="1045"/>
      <c r="M126" s="1051"/>
      <c r="N126" s="1628"/>
      <c r="O126" s="1051"/>
      <c r="P126" s="1054"/>
      <c r="Q126" s="1057"/>
      <c r="R126" s="1042"/>
      <c r="S126" s="1042"/>
      <c r="T126" s="1024"/>
      <c r="U126" s="1009"/>
      <c r="V126" s="1009"/>
      <c r="W126" s="1009"/>
      <c r="X126" s="1009"/>
      <c r="Y126" s="1009"/>
      <c r="Z126" s="1006"/>
      <c r="AA126" s="1006"/>
      <c r="AB126" s="1006"/>
      <c r="AC126" s="1006"/>
      <c r="AD126" s="1006"/>
      <c r="AE126" s="1006"/>
      <c r="AF126" s="1006"/>
      <c r="AG126" s="715"/>
      <c r="AH126" s="716"/>
      <c r="AI126" s="716"/>
      <c r="AJ126" s="716"/>
      <c r="AK126" s="715"/>
      <c r="AL126" s="717"/>
      <c r="AM126" s="717"/>
      <c r="AN126" s="717"/>
      <c r="AO126" s="717"/>
      <c r="AP126" s="1152"/>
      <c r="AQ126" s="1006"/>
      <c r="AR126" s="718"/>
      <c r="AS126" s="718"/>
      <c r="AT126" s="718"/>
      <c r="AU126" s="718"/>
      <c r="AV126" s="718"/>
      <c r="AW126" s="718"/>
      <c r="AX126" s="1152"/>
      <c r="AY126" s="1006"/>
      <c r="AZ126" s="718"/>
      <c r="BA126" s="718"/>
      <c r="BB126" s="718"/>
      <c r="BC126" s="718"/>
      <c r="BD126" s="718"/>
      <c r="BE126" s="718"/>
      <c r="BF126" s="1152"/>
      <c r="BG126" s="1006"/>
      <c r="BH126" s="718"/>
      <c r="BI126" s="718"/>
      <c r="BJ126" s="718"/>
      <c r="BK126" s="718"/>
      <c r="BL126" s="718"/>
      <c r="BM126" s="718"/>
      <c r="BN126" s="1152"/>
      <c r="BO126" s="1006"/>
      <c r="BP126" s="718"/>
      <c r="BQ126" s="718"/>
      <c r="BR126" s="718"/>
      <c r="BS126" s="718"/>
      <c r="BT126" s="718"/>
      <c r="BU126" s="718"/>
    </row>
    <row r="127" spans="1:73" ht="39.950000000000003" customHeight="1" thickTop="1" x14ac:dyDescent="0.25">
      <c r="A127" s="151"/>
      <c r="B127" s="24"/>
      <c r="C127" s="1058" t="s">
        <v>2214</v>
      </c>
      <c r="D127" s="1049" t="s">
        <v>2215</v>
      </c>
      <c r="E127" s="1061">
        <v>716</v>
      </c>
      <c r="F127" s="1064" t="s">
        <v>3788</v>
      </c>
      <c r="G127" s="1049" t="s">
        <v>2143</v>
      </c>
      <c r="H127" s="1043" t="s">
        <v>3011</v>
      </c>
      <c r="I127" s="1043" t="s">
        <v>2982</v>
      </c>
      <c r="J127" s="1043">
        <v>45</v>
      </c>
      <c r="K127" s="1049" t="s">
        <v>3625</v>
      </c>
      <c r="L127" s="1043">
        <v>4501</v>
      </c>
      <c r="M127" s="1049" t="s">
        <v>3786</v>
      </c>
      <c r="N127" s="1626">
        <v>2024004540020</v>
      </c>
      <c r="O127" s="1049" t="s">
        <v>3787</v>
      </c>
      <c r="P127" s="1052" t="s">
        <v>2143</v>
      </c>
      <c r="Q127" s="1055">
        <v>4</v>
      </c>
      <c r="R127" s="1040" t="s">
        <v>2871</v>
      </c>
      <c r="S127" s="1040"/>
      <c r="T127" s="1022"/>
      <c r="U127" s="1007"/>
      <c r="V127" s="1007"/>
      <c r="W127" s="1007"/>
      <c r="X127" s="1007"/>
      <c r="Y127" s="1007"/>
      <c r="Z127" s="1004">
        <f t="shared" si="36"/>
        <v>0</v>
      </c>
      <c r="AA127" s="1004">
        <f t="shared" si="45"/>
        <v>0</v>
      </c>
      <c r="AB127" s="1004">
        <f t="shared" si="45"/>
        <v>0</v>
      </c>
      <c r="AC127" s="1004">
        <f t="shared" si="45"/>
        <v>0</v>
      </c>
      <c r="AD127" s="1004">
        <f t="shared" si="45"/>
        <v>0</v>
      </c>
      <c r="AE127" s="1004">
        <f t="shared" si="45"/>
        <v>0</v>
      </c>
      <c r="AF127" s="1004">
        <f t="shared" si="45"/>
        <v>0</v>
      </c>
      <c r="AG127" s="714"/>
      <c r="AH127" s="593"/>
      <c r="AI127" s="593"/>
      <c r="AJ127" s="593"/>
      <c r="AK127" s="207"/>
      <c r="AL127" s="208"/>
      <c r="AM127" s="208"/>
      <c r="AN127" s="208"/>
      <c r="AO127" s="208"/>
      <c r="AP127" s="1150">
        <f>+U127</f>
        <v>0</v>
      </c>
      <c r="AQ127" s="1004">
        <f>SUM(AR127:AW130)</f>
        <v>0</v>
      </c>
      <c r="AR127" s="299"/>
      <c r="AS127" s="299"/>
      <c r="AT127" s="299"/>
      <c r="AU127" s="299"/>
      <c r="AV127" s="299"/>
      <c r="AW127" s="299"/>
      <c r="AX127" s="1150">
        <f>+V127</f>
        <v>0</v>
      </c>
      <c r="AY127" s="1004">
        <f>SUM(AZ127:BE130)</f>
        <v>0</v>
      </c>
      <c r="AZ127" s="299"/>
      <c r="BA127" s="299"/>
      <c r="BB127" s="299"/>
      <c r="BC127" s="299"/>
      <c r="BD127" s="299"/>
      <c r="BE127" s="299"/>
      <c r="BF127" s="1150">
        <f>+W127</f>
        <v>0</v>
      </c>
      <c r="BG127" s="1004">
        <f>SUM(BH127:BM130)</f>
        <v>0</v>
      </c>
      <c r="BH127" s="299"/>
      <c r="BI127" s="299"/>
      <c r="BJ127" s="299"/>
      <c r="BK127" s="299"/>
      <c r="BL127" s="299"/>
      <c r="BM127" s="299"/>
      <c r="BN127" s="1150">
        <f>+X127</f>
        <v>0</v>
      </c>
      <c r="BO127" s="1004">
        <f>SUM(BP127:BU130)</f>
        <v>0</v>
      </c>
      <c r="BP127" s="299"/>
      <c r="BQ127" s="299"/>
      <c r="BR127" s="299"/>
      <c r="BS127" s="299"/>
      <c r="BT127" s="299"/>
      <c r="BU127" s="299"/>
    </row>
    <row r="128" spans="1:73" ht="39.950000000000003" customHeight="1" x14ac:dyDescent="0.25">
      <c r="A128" s="151"/>
      <c r="B128" s="24"/>
      <c r="C128" s="1059"/>
      <c r="D128" s="1050"/>
      <c r="E128" s="1062"/>
      <c r="F128" s="1065"/>
      <c r="G128" s="1050"/>
      <c r="H128" s="1044"/>
      <c r="I128" s="1044"/>
      <c r="J128" s="1044"/>
      <c r="K128" s="1050"/>
      <c r="L128" s="1044"/>
      <c r="M128" s="1050"/>
      <c r="N128" s="1627"/>
      <c r="O128" s="1050"/>
      <c r="P128" s="1053"/>
      <c r="Q128" s="1056"/>
      <c r="R128" s="1041"/>
      <c r="S128" s="1041"/>
      <c r="T128" s="1023"/>
      <c r="U128" s="1008"/>
      <c r="V128" s="1008"/>
      <c r="W128" s="1008"/>
      <c r="X128" s="1008"/>
      <c r="Y128" s="1008"/>
      <c r="Z128" s="1005"/>
      <c r="AA128" s="1005"/>
      <c r="AB128" s="1005"/>
      <c r="AC128" s="1005"/>
      <c r="AD128" s="1005"/>
      <c r="AE128" s="1005"/>
      <c r="AF128" s="1005"/>
      <c r="AG128" s="479"/>
      <c r="AH128" s="592"/>
      <c r="AI128" s="592"/>
      <c r="AJ128" s="592"/>
      <c r="AK128" s="196"/>
      <c r="AL128" s="197"/>
      <c r="AM128" s="197"/>
      <c r="AN128" s="197"/>
      <c r="AO128" s="197"/>
      <c r="AP128" s="1151"/>
      <c r="AQ128" s="1005"/>
      <c r="AR128" s="282"/>
      <c r="AS128" s="282"/>
      <c r="AT128" s="282"/>
      <c r="AU128" s="282"/>
      <c r="AV128" s="282"/>
      <c r="AW128" s="282"/>
      <c r="AX128" s="1151"/>
      <c r="AY128" s="1005"/>
      <c r="AZ128" s="282"/>
      <c r="BA128" s="282"/>
      <c r="BB128" s="282"/>
      <c r="BC128" s="282"/>
      <c r="BD128" s="282"/>
      <c r="BE128" s="282"/>
      <c r="BF128" s="1151"/>
      <c r="BG128" s="1005"/>
      <c r="BH128" s="282"/>
      <c r="BI128" s="282"/>
      <c r="BJ128" s="282"/>
      <c r="BK128" s="282"/>
      <c r="BL128" s="282"/>
      <c r="BM128" s="282"/>
      <c r="BN128" s="1151"/>
      <c r="BO128" s="1005"/>
      <c r="BP128" s="282"/>
      <c r="BQ128" s="282"/>
      <c r="BR128" s="282"/>
      <c r="BS128" s="282"/>
      <c r="BT128" s="282"/>
      <c r="BU128" s="282"/>
    </row>
    <row r="129" spans="1:73" ht="39.950000000000003" customHeight="1" x14ac:dyDescent="0.25">
      <c r="A129" s="151"/>
      <c r="B129" s="24"/>
      <c r="C129" s="1059"/>
      <c r="D129" s="1050"/>
      <c r="E129" s="1062"/>
      <c r="F129" s="1065"/>
      <c r="G129" s="1050"/>
      <c r="H129" s="1044"/>
      <c r="I129" s="1044"/>
      <c r="J129" s="1044"/>
      <c r="K129" s="1050"/>
      <c r="L129" s="1044"/>
      <c r="M129" s="1050"/>
      <c r="N129" s="1627"/>
      <c r="O129" s="1050"/>
      <c r="P129" s="1053"/>
      <c r="Q129" s="1056"/>
      <c r="R129" s="1041"/>
      <c r="S129" s="1041"/>
      <c r="T129" s="1023"/>
      <c r="U129" s="1008"/>
      <c r="V129" s="1008"/>
      <c r="W129" s="1008"/>
      <c r="X129" s="1008"/>
      <c r="Y129" s="1008"/>
      <c r="Z129" s="1005"/>
      <c r="AA129" s="1005"/>
      <c r="AB129" s="1005"/>
      <c r="AC129" s="1005"/>
      <c r="AD129" s="1005"/>
      <c r="AE129" s="1005"/>
      <c r="AF129" s="1005"/>
      <c r="AG129" s="196"/>
      <c r="AH129" s="592"/>
      <c r="AI129" s="592"/>
      <c r="AJ129" s="592"/>
      <c r="AK129" s="196"/>
      <c r="AL129" s="197"/>
      <c r="AM129" s="197"/>
      <c r="AN129" s="197"/>
      <c r="AO129" s="197"/>
      <c r="AP129" s="1151"/>
      <c r="AQ129" s="1005"/>
      <c r="AR129" s="282"/>
      <c r="AS129" s="282"/>
      <c r="AT129" s="282"/>
      <c r="AU129" s="282"/>
      <c r="AV129" s="282"/>
      <c r="AW129" s="282"/>
      <c r="AX129" s="1151"/>
      <c r="AY129" s="1005"/>
      <c r="AZ129" s="282"/>
      <c r="BA129" s="282"/>
      <c r="BB129" s="282"/>
      <c r="BC129" s="282"/>
      <c r="BD129" s="282"/>
      <c r="BE129" s="282"/>
      <c r="BF129" s="1151"/>
      <c r="BG129" s="1005"/>
      <c r="BH129" s="282"/>
      <c r="BI129" s="282"/>
      <c r="BJ129" s="282"/>
      <c r="BK129" s="282"/>
      <c r="BL129" s="282"/>
      <c r="BM129" s="282"/>
      <c r="BN129" s="1151"/>
      <c r="BO129" s="1005"/>
      <c r="BP129" s="282"/>
      <c r="BQ129" s="282"/>
      <c r="BR129" s="282"/>
      <c r="BS129" s="282"/>
      <c r="BT129" s="282"/>
      <c r="BU129" s="282"/>
    </row>
    <row r="130" spans="1:73" ht="39.950000000000003" customHeight="1" thickBot="1" x14ac:dyDescent="0.3">
      <c r="A130" s="151"/>
      <c r="B130" s="24"/>
      <c r="C130" s="1060"/>
      <c r="D130" s="1051"/>
      <c r="E130" s="1063"/>
      <c r="F130" s="1066"/>
      <c r="G130" s="1051"/>
      <c r="H130" s="1045"/>
      <c r="I130" s="1045"/>
      <c r="J130" s="1045"/>
      <c r="K130" s="1051"/>
      <c r="L130" s="1045"/>
      <c r="M130" s="1051"/>
      <c r="N130" s="1628"/>
      <c r="O130" s="1051"/>
      <c r="P130" s="1054"/>
      <c r="Q130" s="1057"/>
      <c r="R130" s="1042"/>
      <c r="S130" s="1042"/>
      <c r="T130" s="1024"/>
      <c r="U130" s="1009"/>
      <c r="V130" s="1009"/>
      <c r="W130" s="1009"/>
      <c r="X130" s="1009"/>
      <c r="Y130" s="1009"/>
      <c r="Z130" s="1006"/>
      <c r="AA130" s="1006"/>
      <c r="AB130" s="1006"/>
      <c r="AC130" s="1006"/>
      <c r="AD130" s="1006"/>
      <c r="AE130" s="1006"/>
      <c r="AF130" s="1006"/>
      <c r="AG130" s="715"/>
      <c r="AH130" s="716"/>
      <c r="AI130" s="716"/>
      <c r="AJ130" s="716"/>
      <c r="AK130" s="715"/>
      <c r="AL130" s="717"/>
      <c r="AM130" s="717"/>
      <c r="AN130" s="717"/>
      <c r="AO130" s="717"/>
      <c r="AP130" s="1152"/>
      <c r="AQ130" s="1006"/>
      <c r="AR130" s="718"/>
      <c r="AS130" s="718"/>
      <c r="AT130" s="718"/>
      <c r="AU130" s="718"/>
      <c r="AV130" s="718"/>
      <c r="AW130" s="718"/>
      <c r="AX130" s="1152"/>
      <c r="AY130" s="1006"/>
      <c r="AZ130" s="718"/>
      <c r="BA130" s="718"/>
      <c r="BB130" s="718"/>
      <c r="BC130" s="718"/>
      <c r="BD130" s="718"/>
      <c r="BE130" s="718"/>
      <c r="BF130" s="1152"/>
      <c r="BG130" s="1006"/>
      <c r="BH130" s="718"/>
      <c r="BI130" s="718"/>
      <c r="BJ130" s="718"/>
      <c r="BK130" s="718"/>
      <c r="BL130" s="718"/>
      <c r="BM130" s="718"/>
      <c r="BN130" s="1152"/>
      <c r="BO130" s="1006"/>
      <c r="BP130" s="718"/>
      <c r="BQ130" s="718"/>
      <c r="BR130" s="718"/>
      <c r="BS130" s="718"/>
      <c r="BT130" s="718"/>
      <c r="BU130" s="718"/>
    </row>
    <row r="131" spans="1:73" ht="39.950000000000003" customHeight="1" thickTop="1" x14ac:dyDescent="0.25">
      <c r="A131" s="151"/>
      <c r="B131" s="24"/>
      <c r="C131" s="1058" t="s">
        <v>2216</v>
      </c>
      <c r="D131" s="1049" t="s">
        <v>2217</v>
      </c>
      <c r="E131" s="1061">
        <v>717</v>
      </c>
      <c r="F131" s="1064" t="s">
        <v>3788</v>
      </c>
      <c r="G131" s="1049" t="s">
        <v>2143</v>
      </c>
      <c r="H131" s="1043" t="s">
        <v>3011</v>
      </c>
      <c r="I131" s="1043" t="s">
        <v>2982</v>
      </c>
      <c r="J131" s="1043">
        <v>45</v>
      </c>
      <c r="K131" s="1049" t="s">
        <v>3625</v>
      </c>
      <c r="L131" s="1043">
        <v>4501</v>
      </c>
      <c r="M131" s="1049" t="s">
        <v>3786</v>
      </c>
      <c r="N131" s="1626">
        <v>2024004540020</v>
      </c>
      <c r="O131" s="1049" t="s">
        <v>3787</v>
      </c>
      <c r="P131" s="1052" t="s">
        <v>2143</v>
      </c>
      <c r="Q131" s="1055">
        <v>4</v>
      </c>
      <c r="R131" s="1040" t="s">
        <v>2871</v>
      </c>
      <c r="S131" s="1040"/>
      <c r="T131" s="1022"/>
      <c r="U131" s="1007"/>
      <c r="V131" s="1007"/>
      <c r="W131" s="1007"/>
      <c r="X131" s="1007"/>
      <c r="Y131" s="1007"/>
      <c r="Z131" s="1004">
        <f t="shared" si="36"/>
        <v>0</v>
      </c>
      <c r="AA131" s="1004">
        <f t="shared" si="45"/>
        <v>0</v>
      </c>
      <c r="AB131" s="1004">
        <f t="shared" si="45"/>
        <v>0</v>
      </c>
      <c r="AC131" s="1004">
        <f t="shared" si="45"/>
        <v>0</v>
      </c>
      <c r="AD131" s="1004">
        <f t="shared" si="45"/>
        <v>0</v>
      </c>
      <c r="AE131" s="1004">
        <f t="shared" si="45"/>
        <v>0</v>
      </c>
      <c r="AF131" s="1004">
        <f t="shared" si="45"/>
        <v>0</v>
      </c>
      <c r="AG131" s="714"/>
      <c r="AH131" s="593"/>
      <c r="AI131" s="593"/>
      <c r="AJ131" s="593"/>
      <c r="AK131" s="207"/>
      <c r="AL131" s="208"/>
      <c r="AM131" s="208"/>
      <c r="AN131" s="208"/>
      <c r="AO131" s="208"/>
      <c r="AP131" s="1150">
        <f>+U131</f>
        <v>0</v>
      </c>
      <c r="AQ131" s="1004">
        <f>SUM(AR131:AW134)</f>
        <v>0</v>
      </c>
      <c r="AR131" s="299"/>
      <c r="AS131" s="299"/>
      <c r="AT131" s="299"/>
      <c r="AU131" s="299"/>
      <c r="AV131" s="299"/>
      <c r="AW131" s="299"/>
      <c r="AX131" s="1150">
        <f>+V131</f>
        <v>0</v>
      </c>
      <c r="AY131" s="1004">
        <f>SUM(AZ131:BE134)</f>
        <v>0</v>
      </c>
      <c r="AZ131" s="299"/>
      <c r="BA131" s="299"/>
      <c r="BB131" s="299"/>
      <c r="BC131" s="299"/>
      <c r="BD131" s="299"/>
      <c r="BE131" s="299"/>
      <c r="BF131" s="1150">
        <f>+W131</f>
        <v>0</v>
      </c>
      <c r="BG131" s="1004">
        <f>SUM(BH131:BM134)</f>
        <v>0</v>
      </c>
      <c r="BH131" s="299"/>
      <c r="BI131" s="299"/>
      <c r="BJ131" s="299"/>
      <c r="BK131" s="299"/>
      <c r="BL131" s="299"/>
      <c r="BM131" s="299"/>
      <c r="BN131" s="1150">
        <f>+X131</f>
        <v>0</v>
      </c>
      <c r="BO131" s="1004">
        <f>SUM(BP131:BU134)</f>
        <v>0</v>
      </c>
      <c r="BP131" s="299"/>
      <c r="BQ131" s="299"/>
      <c r="BR131" s="299"/>
      <c r="BS131" s="299"/>
      <c r="BT131" s="299"/>
      <c r="BU131" s="299"/>
    </row>
    <row r="132" spans="1:73" ht="39.950000000000003" customHeight="1" x14ac:dyDescent="0.25">
      <c r="A132" s="151"/>
      <c r="B132" s="24"/>
      <c r="C132" s="1059"/>
      <c r="D132" s="1050"/>
      <c r="E132" s="1062"/>
      <c r="F132" s="1065"/>
      <c r="G132" s="1050"/>
      <c r="H132" s="1044"/>
      <c r="I132" s="1044"/>
      <c r="J132" s="1044"/>
      <c r="K132" s="1050"/>
      <c r="L132" s="1044"/>
      <c r="M132" s="1050"/>
      <c r="N132" s="1627"/>
      <c r="O132" s="1050"/>
      <c r="P132" s="1053"/>
      <c r="Q132" s="1056"/>
      <c r="R132" s="1041"/>
      <c r="S132" s="1041"/>
      <c r="T132" s="1023"/>
      <c r="U132" s="1008"/>
      <c r="V132" s="1008"/>
      <c r="W132" s="1008"/>
      <c r="X132" s="1008"/>
      <c r="Y132" s="1008"/>
      <c r="Z132" s="1005"/>
      <c r="AA132" s="1005"/>
      <c r="AB132" s="1005"/>
      <c r="AC132" s="1005"/>
      <c r="AD132" s="1005"/>
      <c r="AE132" s="1005"/>
      <c r="AF132" s="1005"/>
      <c r="AG132" s="479"/>
      <c r="AH132" s="592"/>
      <c r="AI132" s="592"/>
      <c r="AJ132" s="592"/>
      <c r="AK132" s="196"/>
      <c r="AL132" s="197"/>
      <c r="AM132" s="197"/>
      <c r="AN132" s="197"/>
      <c r="AO132" s="197"/>
      <c r="AP132" s="1151"/>
      <c r="AQ132" s="1005"/>
      <c r="AR132" s="282"/>
      <c r="AS132" s="282"/>
      <c r="AT132" s="282"/>
      <c r="AU132" s="282"/>
      <c r="AV132" s="282"/>
      <c r="AW132" s="282"/>
      <c r="AX132" s="1151"/>
      <c r="AY132" s="1005"/>
      <c r="AZ132" s="282"/>
      <c r="BA132" s="282"/>
      <c r="BB132" s="282"/>
      <c r="BC132" s="282"/>
      <c r="BD132" s="282"/>
      <c r="BE132" s="282"/>
      <c r="BF132" s="1151"/>
      <c r="BG132" s="1005"/>
      <c r="BH132" s="282"/>
      <c r="BI132" s="282"/>
      <c r="BJ132" s="282"/>
      <c r="BK132" s="282"/>
      <c r="BL132" s="282"/>
      <c r="BM132" s="282"/>
      <c r="BN132" s="1151"/>
      <c r="BO132" s="1005"/>
      <c r="BP132" s="282"/>
      <c r="BQ132" s="282"/>
      <c r="BR132" s="282"/>
      <c r="BS132" s="282"/>
      <c r="BT132" s="282"/>
      <c r="BU132" s="282"/>
    </row>
    <row r="133" spans="1:73" ht="39.950000000000003" customHeight="1" x14ac:dyDescent="0.25">
      <c r="A133" s="151"/>
      <c r="B133" s="24"/>
      <c r="C133" s="1059"/>
      <c r="D133" s="1050"/>
      <c r="E133" s="1062"/>
      <c r="F133" s="1065"/>
      <c r="G133" s="1050"/>
      <c r="H133" s="1044"/>
      <c r="I133" s="1044"/>
      <c r="J133" s="1044"/>
      <c r="K133" s="1050"/>
      <c r="L133" s="1044"/>
      <c r="M133" s="1050"/>
      <c r="N133" s="1627"/>
      <c r="O133" s="1050"/>
      <c r="P133" s="1053"/>
      <c r="Q133" s="1056"/>
      <c r="R133" s="1041"/>
      <c r="S133" s="1041"/>
      <c r="T133" s="1023"/>
      <c r="U133" s="1008"/>
      <c r="V133" s="1008"/>
      <c r="W133" s="1008"/>
      <c r="X133" s="1008"/>
      <c r="Y133" s="1008"/>
      <c r="Z133" s="1005"/>
      <c r="AA133" s="1005"/>
      <c r="AB133" s="1005"/>
      <c r="AC133" s="1005"/>
      <c r="AD133" s="1005"/>
      <c r="AE133" s="1005"/>
      <c r="AF133" s="1005"/>
      <c r="AG133" s="196"/>
      <c r="AH133" s="592"/>
      <c r="AI133" s="592"/>
      <c r="AJ133" s="592"/>
      <c r="AK133" s="196"/>
      <c r="AL133" s="197"/>
      <c r="AM133" s="197"/>
      <c r="AN133" s="197"/>
      <c r="AO133" s="197"/>
      <c r="AP133" s="1151"/>
      <c r="AQ133" s="1005"/>
      <c r="AR133" s="282"/>
      <c r="AS133" s="282"/>
      <c r="AT133" s="282"/>
      <c r="AU133" s="282"/>
      <c r="AV133" s="282"/>
      <c r="AW133" s="282"/>
      <c r="AX133" s="1151"/>
      <c r="AY133" s="1005"/>
      <c r="AZ133" s="282"/>
      <c r="BA133" s="282"/>
      <c r="BB133" s="282"/>
      <c r="BC133" s="282"/>
      <c r="BD133" s="282"/>
      <c r="BE133" s="282"/>
      <c r="BF133" s="1151"/>
      <c r="BG133" s="1005"/>
      <c r="BH133" s="282"/>
      <c r="BI133" s="282"/>
      <c r="BJ133" s="282"/>
      <c r="BK133" s="282"/>
      <c r="BL133" s="282"/>
      <c r="BM133" s="282"/>
      <c r="BN133" s="1151"/>
      <c r="BO133" s="1005"/>
      <c r="BP133" s="282"/>
      <c r="BQ133" s="282"/>
      <c r="BR133" s="282"/>
      <c r="BS133" s="282"/>
      <c r="BT133" s="282"/>
      <c r="BU133" s="282"/>
    </row>
    <row r="134" spans="1:73" ht="39.950000000000003" customHeight="1" thickBot="1" x14ac:dyDescent="0.3">
      <c r="A134" s="151"/>
      <c r="B134" s="24"/>
      <c r="C134" s="1060"/>
      <c r="D134" s="1051"/>
      <c r="E134" s="1063"/>
      <c r="F134" s="1066"/>
      <c r="G134" s="1051"/>
      <c r="H134" s="1045"/>
      <c r="I134" s="1045"/>
      <c r="J134" s="1045"/>
      <c r="K134" s="1051"/>
      <c r="L134" s="1045"/>
      <c r="M134" s="1051"/>
      <c r="N134" s="1628"/>
      <c r="O134" s="1051"/>
      <c r="P134" s="1054"/>
      <c r="Q134" s="1057"/>
      <c r="R134" s="1042"/>
      <c r="S134" s="1042"/>
      <c r="T134" s="1024"/>
      <c r="U134" s="1009"/>
      <c r="V134" s="1009"/>
      <c r="W134" s="1009"/>
      <c r="X134" s="1009"/>
      <c r="Y134" s="1009"/>
      <c r="Z134" s="1006"/>
      <c r="AA134" s="1006"/>
      <c r="AB134" s="1006"/>
      <c r="AC134" s="1006"/>
      <c r="AD134" s="1006"/>
      <c r="AE134" s="1006"/>
      <c r="AF134" s="1006"/>
      <c r="AG134" s="715"/>
      <c r="AH134" s="716"/>
      <c r="AI134" s="716"/>
      <c r="AJ134" s="716"/>
      <c r="AK134" s="715"/>
      <c r="AL134" s="717"/>
      <c r="AM134" s="717"/>
      <c r="AN134" s="717"/>
      <c r="AO134" s="717"/>
      <c r="AP134" s="1152"/>
      <c r="AQ134" s="1006"/>
      <c r="AR134" s="718"/>
      <c r="AS134" s="718"/>
      <c r="AT134" s="718"/>
      <c r="AU134" s="718"/>
      <c r="AV134" s="718"/>
      <c r="AW134" s="718"/>
      <c r="AX134" s="1152"/>
      <c r="AY134" s="1006"/>
      <c r="AZ134" s="718"/>
      <c r="BA134" s="718"/>
      <c r="BB134" s="718"/>
      <c r="BC134" s="718"/>
      <c r="BD134" s="718"/>
      <c r="BE134" s="718"/>
      <c r="BF134" s="1152"/>
      <c r="BG134" s="1006"/>
      <c r="BH134" s="718"/>
      <c r="BI134" s="718"/>
      <c r="BJ134" s="718"/>
      <c r="BK134" s="718"/>
      <c r="BL134" s="718"/>
      <c r="BM134" s="718"/>
      <c r="BN134" s="1152"/>
      <c r="BO134" s="1006"/>
      <c r="BP134" s="718"/>
      <c r="BQ134" s="718"/>
      <c r="BR134" s="718"/>
      <c r="BS134" s="718"/>
      <c r="BT134" s="718"/>
      <c r="BU134" s="718"/>
    </row>
    <row r="135" spans="1:73" ht="39.950000000000003" customHeight="1" thickTop="1" x14ac:dyDescent="0.25">
      <c r="A135" s="151"/>
      <c r="B135" s="24"/>
      <c r="C135" s="1058" t="s">
        <v>2218</v>
      </c>
      <c r="D135" s="1049" t="s">
        <v>2219</v>
      </c>
      <c r="E135" s="1061">
        <v>718</v>
      </c>
      <c r="F135" s="1064" t="s">
        <v>3788</v>
      </c>
      <c r="G135" s="1049" t="s">
        <v>2143</v>
      </c>
      <c r="H135" s="1043" t="s">
        <v>3011</v>
      </c>
      <c r="I135" s="1043" t="s">
        <v>2982</v>
      </c>
      <c r="J135" s="1043">
        <v>45</v>
      </c>
      <c r="K135" s="1049" t="s">
        <v>3625</v>
      </c>
      <c r="L135" s="1043">
        <v>4501</v>
      </c>
      <c r="M135" s="1049" t="s">
        <v>3786</v>
      </c>
      <c r="N135" s="1626">
        <v>2024004540020</v>
      </c>
      <c r="O135" s="1049" t="s">
        <v>3787</v>
      </c>
      <c r="P135" s="1052" t="s">
        <v>2143</v>
      </c>
      <c r="Q135" s="1055">
        <v>4</v>
      </c>
      <c r="R135" s="1040" t="s">
        <v>2871</v>
      </c>
      <c r="S135" s="1040"/>
      <c r="T135" s="1022"/>
      <c r="U135" s="1007"/>
      <c r="V135" s="1007"/>
      <c r="W135" s="1007"/>
      <c r="X135" s="1007"/>
      <c r="Y135" s="1007"/>
      <c r="Z135" s="1004">
        <f t="shared" ref="Z135" si="46">+AQ135+AY135+BG135+BO135</f>
        <v>0</v>
      </c>
      <c r="AA135" s="1004">
        <f t="shared" ref="AA135:AF135" si="47">SUM(AR135:AR138,AZ135:AZ138,BH135:BH138,BP135:BP138)</f>
        <v>0</v>
      </c>
      <c r="AB135" s="1004">
        <f t="shared" si="47"/>
        <v>0</v>
      </c>
      <c r="AC135" s="1004">
        <f t="shared" si="47"/>
        <v>0</v>
      </c>
      <c r="AD135" s="1004">
        <f t="shared" si="47"/>
        <v>0</v>
      </c>
      <c r="AE135" s="1004">
        <f t="shared" si="47"/>
        <v>0</v>
      </c>
      <c r="AF135" s="1004">
        <f t="shared" si="47"/>
        <v>0</v>
      </c>
      <c r="AG135" s="714"/>
      <c r="AH135" s="593"/>
      <c r="AI135" s="593"/>
      <c r="AJ135" s="593"/>
      <c r="AK135" s="207"/>
      <c r="AL135" s="208"/>
      <c r="AM135" s="208"/>
      <c r="AN135" s="208"/>
      <c r="AO135" s="208"/>
      <c r="AP135" s="1150">
        <f>+U135</f>
        <v>0</v>
      </c>
      <c r="AQ135" s="1004">
        <f>SUM(AR135:AW138)</f>
        <v>0</v>
      </c>
      <c r="AR135" s="299"/>
      <c r="AS135" s="299"/>
      <c r="AT135" s="299"/>
      <c r="AU135" s="299"/>
      <c r="AV135" s="299"/>
      <c r="AW135" s="299"/>
      <c r="AX135" s="1150">
        <f>+V135</f>
        <v>0</v>
      </c>
      <c r="AY135" s="1004">
        <f>SUM(AZ135:BE138)</f>
        <v>0</v>
      </c>
      <c r="AZ135" s="299"/>
      <c r="BA135" s="299"/>
      <c r="BB135" s="299"/>
      <c r="BC135" s="299"/>
      <c r="BD135" s="299"/>
      <c r="BE135" s="299"/>
      <c r="BF135" s="1150">
        <f>+W135</f>
        <v>0</v>
      </c>
      <c r="BG135" s="1004">
        <f>SUM(BH135:BM138)</f>
        <v>0</v>
      </c>
      <c r="BH135" s="299"/>
      <c r="BI135" s="299"/>
      <c r="BJ135" s="299"/>
      <c r="BK135" s="299"/>
      <c r="BL135" s="299"/>
      <c r="BM135" s="299"/>
      <c r="BN135" s="1150">
        <f>+X135</f>
        <v>0</v>
      </c>
      <c r="BO135" s="1004">
        <f>SUM(BP135:BU138)</f>
        <v>0</v>
      </c>
      <c r="BP135" s="299"/>
      <c r="BQ135" s="299"/>
      <c r="BR135" s="299"/>
      <c r="BS135" s="299"/>
      <c r="BT135" s="299"/>
      <c r="BU135" s="299"/>
    </row>
    <row r="136" spans="1:73" ht="39.950000000000003" customHeight="1" x14ac:dyDescent="0.25">
      <c r="A136" s="151"/>
      <c r="B136" s="24"/>
      <c r="C136" s="1059"/>
      <c r="D136" s="1050"/>
      <c r="E136" s="1062"/>
      <c r="F136" s="1065"/>
      <c r="G136" s="1050"/>
      <c r="H136" s="1044"/>
      <c r="I136" s="1044"/>
      <c r="J136" s="1044"/>
      <c r="K136" s="1050"/>
      <c r="L136" s="1044"/>
      <c r="M136" s="1050"/>
      <c r="N136" s="1627"/>
      <c r="O136" s="1050"/>
      <c r="P136" s="1053"/>
      <c r="Q136" s="1056"/>
      <c r="R136" s="1041"/>
      <c r="S136" s="1041"/>
      <c r="T136" s="1023"/>
      <c r="U136" s="1008"/>
      <c r="V136" s="1008"/>
      <c r="W136" s="1008"/>
      <c r="X136" s="1008"/>
      <c r="Y136" s="1008"/>
      <c r="Z136" s="1005"/>
      <c r="AA136" s="1005"/>
      <c r="AB136" s="1005"/>
      <c r="AC136" s="1005"/>
      <c r="AD136" s="1005"/>
      <c r="AE136" s="1005"/>
      <c r="AF136" s="1005"/>
      <c r="AG136" s="479"/>
      <c r="AH136" s="592"/>
      <c r="AI136" s="592"/>
      <c r="AJ136" s="592"/>
      <c r="AK136" s="196"/>
      <c r="AL136" s="197"/>
      <c r="AM136" s="197"/>
      <c r="AN136" s="197"/>
      <c r="AO136" s="197"/>
      <c r="AP136" s="1151"/>
      <c r="AQ136" s="1005"/>
      <c r="AR136" s="282"/>
      <c r="AS136" s="282"/>
      <c r="AT136" s="282"/>
      <c r="AU136" s="282"/>
      <c r="AV136" s="282"/>
      <c r="AW136" s="282"/>
      <c r="AX136" s="1151"/>
      <c r="AY136" s="1005"/>
      <c r="AZ136" s="282"/>
      <c r="BA136" s="282"/>
      <c r="BB136" s="282"/>
      <c r="BC136" s="282"/>
      <c r="BD136" s="282"/>
      <c r="BE136" s="282"/>
      <c r="BF136" s="1151"/>
      <c r="BG136" s="1005"/>
      <c r="BH136" s="282"/>
      <c r="BI136" s="282"/>
      <c r="BJ136" s="282"/>
      <c r="BK136" s="282"/>
      <c r="BL136" s="282"/>
      <c r="BM136" s="282"/>
      <c r="BN136" s="1151"/>
      <c r="BO136" s="1005"/>
      <c r="BP136" s="282"/>
      <c r="BQ136" s="282"/>
      <c r="BR136" s="282"/>
      <c r="BS136" s="282"/>
      <c r="BT136" s="282"/>
      <c r="BU136" s="282"/>
    </row>
    <row r="137" spans="1:73" ht="39.950000000000003" customHeight="1" x14ac:dyDescent="0.25">
      <c r="A137" s="151"/>
      <c r="B137" s="24"/>
      <c r="C137" s="1059"/>
      <c r="D137" s="1050"/>
      <c r="E137" s="1062"/>
      <c r="F137" s="1065"/>
      <c r="G137" s="1050"/>
      <c r="H137" s="1044"/>
      <c r="I137" s="1044"/>
      <c r="J137" s="1044"/>
      <c r="K137" s="1050"/>
      <c r="L137" s="1044"/>
      <c r="M137" s="1050"/>
      <c r="N137" s="1627"/>
      <c r="O137" s="1050"/>
      <c r="P137" s="1053"/>
      <c r="Q137" s="1056"/>
      <c r="R137" s="1041"/>
      <c r="S137" s="1041"/>
      <c r="T137" s="1023"/>
      <c r="U137" s="1008"/>
      <c r="V137" s="1008"/>
      <c r="W137" s="1008"/>
      <c r="X137" s="1008"/>
      <c r="Y137" s="1008"/>
      <c r="Z137" s="1005"/>
      <c r="AA137" s="1005"/>
      <c r="AB137" s="1005"/>
      <c r="AC137" s="1005"/>
      <c r="AD137" s="1005"/>
      <c r="AE137" s="1005"/>
      <c r="AF137" s="1005"/>
      <c r="AG137" s="196"/>
      <c r="AH137" s="592"/>
      <c r="AI137" s="592"/>
      <c r="AJ137" s="592"/>
      <c r="AK137" s="196"/>
      <c r="AL137" s="197"/>
      <c r="AM137" s="197"/>
      <c r="AN137" s="197"/>
      <c r="AO137" s="197"/>
      <c r="AP137" s="1151"/>
      <c r="AQ137" s="1005"/>
      <c r="AR137" s="282"/>
      <c r="AS137" s="282"/>
      <c r="AT137" s="282"/>
      <c r="AU137" s="282"/>
      <c r="AV137" s="282"/>
      <c r="AW137" s="282"/>
      <c r="AX137" s="1151"/>
      <c r="AY137" s="1005"/>
      <c r="AZ137" s="282"/>
      <c r="BA137" s="282"/>
      <c r="BB137" s="282"/>
      <c r="BC137" s="282"/>
      <c r="BD137" s="282"/>
      <c r="BE137" s="282"/>
      <c r="BF137" s="1151"/>
      <c r="BG137" s="1005"/>
      <c r="BH137" s="282"/>
      <c r="BI137" s="282"/>
      <c r="BJ137" s="282"/>
      <c r="BK137" s="282"/>
      <c r="BL137" s="282"/>
      <c r="BM137" s="282"/>
      <c r="BN137" s="1151"/>
      <c r="BO137" s="1005"/>
      <c r="BP137" s="282"/>
      <c r="BQ137" s="282"/>
      <c r="BR137" s="282"/>
      <c r="BS137" s="282"/>
      <c r="BT137" s="282"/>
      <c r="BU137" s="282"/>
    </row>
    <row r="138" spans="1:73" ht="39.950000000000003" customHeight="1" thickBot="1" x14ac:dyDescent="0.3">
      <c r="A138" s="151"/>
      <c r="B138" s="24"/>
      <c r="C138" s="1060"/>
      <c r="D138" s="1051"/>
      <c r="E138" s="1063"/>
      <c r="F138" s="1066"/>
      <c r="G138" s="1051"/>
      <c r="H138" s="1045"/>
      <c r="I138" s="1045"/>
      <c r="J138" s="1045"/>
      <c r="K138" s="1051"/>
      <c r="L138" s="1045"/>
      <c r="M138" s="1051"/>
      <c r="N138" s="1628"/>
      <c r="O138" s="1051"/>
      <c r="P138" s="1054"/>
      <c r="Q138" s="1057"/>
      <c r="R138" s="1042"/>
      <c r="S138" s="1042"/>
      <c r="T138" s="1024"/>
      <c r="U138" s="1009"/>
      <c r="V138" s="1009"/>
      <c r="W138" s="1009"/>
      <c r="X138" s="1009"/>
      <c r="Y138" s="1009"/>
      <c r="Z138" s="1006"/>
      <c r="AA138" s="1006"/>
      <c r="AB138" s="1006"/>
      <c r="AC138" s="1006"/>
      <c r="AD138" s="1006"/>
      <c r="AE138" s="1006"/>
      <c r="AF138" s="1006"/>
      <c r="AG138" s="715"/>
      <c r="AH138" s="716"/>
      <c r="AI138" s="716"/>
      <c r="AJ138" s="716"/>
      <c r="AK138" s="715"/>
      <c r="AL138" s="717"/>
      <c r="AM138" s="717"/>
      <c r="AN138" s="717"/>
      <c r="AO138" s="717"/>
      <c r="AP138" s="1152"/>
      <c r="AQ138" s="1006"/>
      <c r="AR138" s="718"/>
      <c r="AS138" s="718"/>
      <c r="AT138" s="718"/>
      <c r="AU138" s="718"/>
      <c r="AV138" s="718"/>
      <c r="AW138" s="718"/>
      <c r="AX138" s="1152"/>
      <c r="AY138" s="1006"/>
      <c r="AZ138" s="718"/>
      <c r="BA138" s="718"/>
      <c r="BB138" s="718"/>
      <c r="BC138" s="718"/>
      <c r="BD138" s="718"/>
      <c r="BE138" s="718"/>
      <c r="BF138" s="1152"/>
      <c r="BG138" s="1006"/>
      <c r="BH138" s="718"/>
      <c r="BI138" s="718"/>
      <c r="BJ138" s="718"/>
      <c r="BK138" s="718"/>
      <c r="BL138" s="718"/>
      <c r="BM138" s="718"/>
      <c r="BN138" s="1152"/>
      <c r="BO138" s="1006"/>
      <c r="BP138" s="718"/>
      <c r="BQ138" s="718"/>
      <c r="BR138" s="718"/>
      <c r="BS138" s="718"/>
      <c r="BT138" s="718"/>
      <c r="BU138" s="718"/>
    </row>
    <row r="139" spans="1:73" ht="39.950000000000003" customHeight="1" thickTop="1" thickBot="1" x14ac:dyDescent="0.3">
      <c r="B139" s="924" t="s">
        <v>2220</v>
      </c>
      <c r="C139" s="938" t="s">
        <v>205</v>
      </c>
      <c r="D139" s="362"/>
      <c r="E139" s="434"/>
      <c r="F139" s="446"/>
      <c r="G139" s="367"/>
      <c r="H139" s="368"/>
      <c r="I139" s="368"/>
      <c r="J139" s="369"/>
      <c r="K139" s="405"/>
      <c r="L139" s="369"/>
      <c r="M139" s="405"/>
      <c r="N139" s="370"/>
      <c r="O139" s="371"/>
      <c r="P139" s="402"/>
      <c r="Q139" s="23"/>
      <c r="R139" s="23"/>
      <c r="S139" s="947"/>
      <c r="T139" s="39"/>
      <c r="U139" s="37"/>
      <c r="V139" s="37"/>
      <c r="W139" s="37"/>
      <c r="X139" s="38"/>
      <c r="Y139" s="952"/>
      <c r="Z139" s="953">
        <f t="shared" ref="Z139:AF181" si="48">+AQ139+AY139+BG139+BO139</f>
        <v>0</v>
      </c>
      <c r="AA139" s="953">
        <f>+AR139+AZ139+BH139+BO139</f>
        <v>0</v>
      </c>
      <c r="AB139" s="953">
        <f>+AS139+BA139+BI139+BP139</f>
        <v>0</v>
      </c>
      <c r="AC139" s="954">
        <f t="shared" si="48"/>
        <v>0</v>
      </c>
      <c r="AD139" s="954">
        <f t="shared" si="48"/>
        <v>0</v>
      </c>
      <c r="AE139" s="954">
        <f t="shared" si="48"/>
        <v>0</v>
      </c>
      <c r="AF139" s="954">
        <f t="shared" si="48"/>
        <v>0</v>
      </c>
      <c r="AG139" s="955"/>
      <c r="AH139" s="955"/>
      <c r="AI139" s="932"/>
      <c r="AJ139" s="955"/>
      <c r="AK139" s="195"/>
      <c r="AL139" s="195"/>
      <c r="AM139" s="195"/>
      <c r="AN139" s="195"/>
      <c r="AO139" s="195"/>
      <c r="AP139" s="18"/>
      <c r="AQ139" s="956">
        <f t="shared" ref="AQ139" si="49">SUM(AQ140:AQ159)</f>
        <v>0</v>
      </c>
      <c r="AR139" s="929">
        <f>SUM(AR140:AR159)</f>
        <v>0</v>
      </c>
      <c r="AS139" s="929">
        <f t="shared" ref="AS139:AW139" si="50">SUM(AS140:AS159)</f>
        <v>0</v>
      </c>
      <c r="AT139" s="929">
        <f t="shared" si="50"/>
        <v>0</v>
      </c>
      <c r="AU139" s="929">
        <f t="shared" si="50"/>
        <v>0</v>
      </c>
      <c r="AV139" s="929">
        <f t="shared" si="50"/>
        <v>0</v>
      </c>
      <c r="AW139" s="929">
        <f t="shared" si="50"/>
        <v>0</v>
      </c>
      <c r="AX139" s="18"/>
      <c r="AY139" s="929">
        <f t="shared" ref="AY139" si="51">SUM(AY140:AY159)</f>
        <v>0</v>
      </c>
      <c r="AZ139" s="929">
        <f>SUM(AZ140:AZ159)</f>
        <v>0</v>
      </c>
      <c r="BA139" s="929">
        <f t="shared" ref="BA139:BE139" si="52">SUM(BA140:BA159)</f>
        <v>0</v>
      </c>
      <c r="BB139" s="929">
        <f t="shared" si="52"/>
        <v>0</v>
      </c>
      <c r="BC139" s="929">
        <f t="shared" si="52"/>
        <v>0</v>
      </c>
      <c r="BD139" s="929">
        <f t="shared" si="52"/>
        <v>0</v>
      </c>
      <c r="BE139" s="929">
        <f t="shared" si="52"/>
        <v>0</v>
      </c>
      <c r="BF139" s="18"/>
      <c r="BG139" s="929">
        <f t="shared" ref="BG139" si="53">SUM(BG140:BG159)</f>
        <v>0</v>
      </c>
      <c r="BH139" s="929">
        <f>SUM(BH140:BH159)</f>
        <v>0</v>
      </c>
      <c r="BI139" s="929">
        <f t="shared" ref="BI139:BM139" si="54">SUM(BI140:BI159)</f>
        <v>0</v>
      </c>
      <c r="BJ139" s="929">
        <f t="shared" si="54"/>
        <v>0</v>
      </c>
      <c r="BK139" s="929">
        <f t="shared" si="54"/>
        <v>0</v>
      </c>
      <c r="BL139" s="929">
        <f t="shared" si="54"/>
        <v>0</v>
      </c>
      <c r="BM139" s="929">
        <f t="shared" si="54"/>
        <v>0</v>
      </c>
      <c r="BN139" s="18"/>
      <c r="BO139" s="929">
        <f t="shared" ref="BO139" si="55">SUM(BO140:BO159)</f>
        <v>0</v>
      </c>
      <c r="BP139" s="929">
        <f>SUM(BP140:BP159)</f>
        <v>0</v>
      </c>
      <c r="BQ139" s="929">
        <f>SUM(BQ140:BQ159)</f>
        <v>0</v>
      </c>
      <c r="BR139" s="929">
        <f t="shared" ref="BR139:BU139" si="56">SUM(BR140:BR159)</f>
        <v>0</v>
      </c>
      <c r="BS139" s="929">
        <f t="shared" si="56"/>
        <v>0</v>
      </c>
      <c r="BT139" s="929">
        <f t="shared" si="56"/>
        <v>0</v>
      </c>
      <c r="BU139" s="929">
        <f t="shared" si="56"/>
        <v>0</v>
      </c>
    </row>
    <row r="140" spans="1:73" ht="39.950000000000003" customHeight="1" thickTop="1" x14ac:dyDescent="0.25">
      <c r="A140" s="151"/>
      <c r="B140" s="24"/>
      <c r="C140" s="1058" t="s">
        <v>2221</v>
      </c>
      <c r="D140" s="1049" t="s">
        <v>2222</v>
      </c>
      <c r="E140" s="1061">
        <v>719</v>
      </c>
      <c r="F140" s="1064" t="s">
        <v>3800</v>
      </c>
      <c r="G140" s="1049" t="s">
        <v>2223</v>
      </c>
      <c r="H140" s="1043" t="s">
        <v>2943</v>
      </c>
      <c r="I140" s="1043" t="s">
        <v>2982</v>
      </c>
      <c r="J140" s="1043">
        <v>45</v>
      </c>
      <c r="K140" s="1049" t="s">
        <v>3625</v>
      </c>
      <c r="L140" s="1043">
        <v>4501</v>
      </c>
      <c r="M140" s="1049" t="s">
        <v>3786</v>
      </c>
      <c r="N140" s="1626">
        <v>2024004540020</v>
      </c>
      <c r="O140" s="1049" t="s">
        <v>3787</v>
      </c>
      <c r="P140" s="1052" t="s">
        <v>2223</v>
      </c>
      <c r="Q140" s="1055">
        <v>2</v>
      </c>
      <c r="R140" s="1040" t="s">
        <v>2871</v>
      </c>
      <c r="S140" s="1040"/>
      <c r="T140" s="1022"/>
      <c r="U140" s="1007"/>
      <c r="V140" s="1007"/>
      <c r="W140" s="1007"/>
      <c r="X140" s="1007"/>
      <c r="Y140" s="1007"/>
      <c r="Z140" s="1004">
        <f t="shared" si="48"/>
        <v>0</v>
      </c>
      <c r="AA140" s="1004">
        <f t="shared" ref="AA140:AF152" si="57">SUM(AR140:AR143,AZ140:AZ143,BH140:BH143,BP140:BP143)</f>
        <v>0</v>
      </c>
      <c r="AB140" s="1004">
        <f t="shared" si="57"/>
        <v>0</v>
      </c>
      <c r="AC140" s="1004">
        <f t="shared" si="57"/>
        <v>0</v>
      </c>
      <c r="AD140" s="1004">
        <f t="shared" si="57"/>
        <v>0</v>
      </c>
      <c r="AE140" s="1004">
        <f t="shared" si="57"/>
        <v>0</v>
      </c>
      <c r="AF140" s="1004">
        <f t="shared" si="57"/>
        <v>0</v>
      </c>
      <c r="AG140" s="714"/>
      <c r="AH140" s="593"/>
      <c r="AI140" s="593"/>
      <c r="AJ140" s="593"/>
      <c r="AK140" s="207"/>
      <c r="AL140" s="208"/>
      <c r="AM140" s="208"/>
      <c r="AN140" s="208"/>
      <c r="AO140" s="208"/>
      <c r="AP140" s="1150">
        <f>+U140</f>
        <v>0</v>
      </c>
      <c r="AQ140" s="1004">
        <f>SUM(AR140:AW143)</f>
        <v>0</v>
      </c>
      <c r="AR140" s="299"/>
      <c r="AS140" s="299"/>
      <c r="AT140" s="299"/>
      <c r="AU140" s="299"/>
      <c r="AV140" s="299"/>
      <c r="AW140" s="299"/>
      <c r="AX140" s="1150">
        <f>+V140</f>
        <v>0</v>
      </c>
      <c r="AY140" s="1004">
        <f>SUM(AZ140:BE143)</f>
        <v>0</v>
      </c>
      <c r="AZ140" s="299"/>
      <c r="BA140" s="299"/>
      <c r="BB140" s="299"/>
      <c r="BC140" s="299"/>
      <c r="BD140" s="299"/>
      <c r="BE140" s="299"/>
      <c r="BF140" s="1150">
        <f>+W140</f>
        <v>0</v>
      </c>
      <c r="BG140" s="1004">
        <f>SUM(BH140:BM143)</f>
        <v>0</v>
      </c>
      <c r="BH140" s="299"/>
      <c r="BI140" s="299"/>
      <c r="BJ140" s="299"/>
      <c r="BK140" s="299"/>
      <c r="BL140" s="299"/>
      <c r="BM140" s="299"/>
      <c r="BN140" s="1150">
        <f>+X140</f>
        <v>0</v>
      </c>
      <c r="BO140" s="1004">
        <f>SUM(BP140:BU143)</f>
        <v>0</v>
      </c>
      <c r="BP140" s="299"/>
      <c r="BQ140" s="299"/>
      <c r="BR140" s="299"/>
      <c r="BS140" s="299"/>
      <c r="BT140" s="299"/>
      <c r="BU140" s="299"/>
    </row>
    <row r="141" spans="1:73" ht="39.950000000000003" customHeight="1" x14ac:dyDescent="0.25">
      <c r="A141" s="151"/>
      <c r="B141" s="24"/>
      <c r="C141" s="1059"/>
      <c r="D141" s="1050"/>
      <c r="E141" s="1062"/>
      <c r="F141" s="1065"/>
      <c r="G141" s="1050"/>
      <c r="H141" s="1044"/>
      <c r="I141" s="1044"/>
      <c r="J141" s="1044"/>
      <c r="K141" s="1050"/>
      <c r="L141" s="1044"/>
      <c r="M141" s="1050"/>
      <c r="N141" s="1627"/>
      <c r="O141" s="1050"/>
      <c r="P141" s="1053"/>
      <c r="Q141" s="1056"/>
      <c r="R141" s="1041"/>
      <c r="S141" s="1041"/>
      <c r="T141" s="1023"/>
      <c r="U141" s="1008"/>
      <c r="V141" s="1008"/>
      <c r="W141" s="1008"/>
      <c r="X141" s="1008"/>
      <c r="Y141" s="1008"/>
      <c r="Z141" s="1005"/>
      <c r="AA141" s="1005"/>
      <c r="AB141" s="1005"/>
      <c r="AC141" s="1005"/>
      <c r="AD141" s="1005"/>
      <c r="AE141" s="1005"/>
      <c r="AF141" s="1005"/>
      <c r="AG141" s="479"/>
      <c r="AH141" s="592"/>
      <c r="AI141" s="592"/>
      <c r="AJ141" s="592"/>
      <c r="AK141" s="196"/>
      <c r="AL141" s="197"/>
      <c r="AM141" s="197"/>
      <c r="AN141" s="197"/>
      <c r="AO141" s="197"/>
      <c r="AP141" s="1151"/>
      <c r="AQ141" s="1005"/>
      <c r="AR141" s="282"/>
      <c r="AS141" s="282"/>
      <c r="AT141" s="282"/>
      <c r="AU141" s="282"/>
      <c r="AV141" s="282"/>
      <c r="AW141" s="282"/>
      <c r="AX141" s="1151"/>
      <c r="AY141" s="1005"/>
      <c r="AZ141" s="282"/>
      <c r="BA141" s="282"/>
      <c r="BB141" s="282"/>
      <c r="BC141" s="282"/>
      <c r="BD141" s="282"/>
      <c r="BE141" s="282"/>
      <c r="BF141" s="1151"/>
      <c r="BG141" s="1005"/>
      <c r="BH141" s="282"/>
      <c r="BI141" s="282"/>
      <c r="BJ141" s="282"/>
      <c r="BK141" s="282"/>
      <c r="BL141" s="282"/>
      <c r="BM141" s="282"/>
      <c r="BN141" s="1151"/>
      <c r="BO141" s="1005"/>
      <c r="BP141" s="282"/>
      <c r="BQ141" s="282"/>
      <c r="BR141" s="282"/>
      <c r="BS141" s="282"/>
      <c r="BT141" s="282"/>
      <c r="BU141" s="282"/>
    </row>
    <row r="142" spans="1:73" ht="39.950000000000003" customHeight="1" x14ac:dyDescent="0.25">
      <c r="A142" s="151"/>
      <c r="B142" s="24"/>
      <c r="C142" s="1059"/>
      <c r="D142" s="1050"/>
      <c r="E142" s="1062"/>
      <c r="F142" s="1065"/>
      <c r="G142" s="1050"/>
      <c r="H142" s="1044"/>
      <c r="I142" s="1044"/>
      <c r="J142" s="1044"/>
      <c r="K142" s="1050"/>
      <c r="L142" s="1044"/>
      <c r="M142" s="1050"/>
      <c r="N142" s="1627"/>
      <c r="O142" s="1050"/>
      <c r="P142" s="1053"/>
      <c r="Q142" s="1056"/>
      <c r="R142" s="1041"/>
      <c r="S142" s="1041"/>
      <c r="T142" s="1023"/>
      <c r="U142" s="1008"/>
      <c r="V142" s="1008"/>
      <c r="W142" s="1008"/>
      <c r="X142" s="1008"/>
      <c r="Y142" s="1008"/>
      <c r="Z142" s="1005"/>
      <c r="AA142" s="1005"/>
      <c r="AB142" s="1005"/>
      <c r="AC142" s="1005"/>
      <c r="AD142" s="1005"/>
      <c r="AE142" s="1005"/>
      <c r="AF142" s="1005"/>
      <c r="AG142" s="196"/>
      <c r="AH142" s="592"/>
      <c r="AI142" s="592"/>
      <c r="AJ142" s="592"/>
      <c r="AK142" s="196"/>
      <c r="AL142" s="197"/>
      <c r="AM142" s="197"/>
      <c r="AN142" s="197"/>
      <c r="AO142" s="197"/>
      <c r="AP142" s="1151"/>
      <c r="AQ142" s="1005"/>
      <c r="AR142" s="282"/>
      <c r="AS142" s="282"/>
      <c r="AT142" s="282"/>
      <c r="AU142" s="282"/>
      <c r="AV142" s="282"/>
      <c r="AW142" s="282"/>
      <c r="AX142" s="1151"/>
      <c r="AY142" s="1005"/>
      <c r="AZ142" s="282"/>
      <c r="BA142" s="282"/>
      <c r="BB142" s="282"/>
      <c r="BC142" s="282"/>
      <c r="BD142" s="282"/>
      <c r="BE142" s="282"/>
      <c r="BF142" s="1151"/>
      <c r="BG142" s="1005"/>
      <c r="BH142" s="282"/>
      <c r="BI142" s="282"/>
      <c r="BJ142" s="282"/>
      <c r="BK142" s="282"/>
      <c r="BL142" s="282"/>
      <c r="BM142" s="282"/>
      <c r="BN142" s="1151"/>
      <c r="BO142" s="1005"/>
      <c r="BP142" s="282"/>
      <c r="BQ142" s="282"/>
      <c r="BR142" s="282"/>
      <c r="BS142" s="282"/>
      <c r="BT142" s="282"/>
      <c r="BU142" s="282"/>
    </row>
    <row r="143" spans="1:73" ht="39.950000000000003" customHeight="1" thickBot="1" x14ac:dyDescent="0.3">
      <c r="A143" s="151"/>
      <c r="B143" s="24"/>
      <c r="C143" s="1060"/>
      <c r="D143" s="1051"/>
      <c r="E143" s="1063"/>
      <c r="F143" s="1066"/>
      <c r="G143" s="1051"/>
      <c r="H143" s="1045"/>
      <c r="I143" s="1045"/>
      <c r="J143" s="1045"/>
      <c r="K143" s="1051"/>
      <c r="L143" s="1045"/>
      <c r="M143" s="1051"/>
      <c r="N143" s="1628"/>
      <c r="O143" s="1051"/>
      <c r="P143" s="1054"/>
      <c r="Q143" s="1057"/>
      <c r="R143" s="1042"/>
      <c r="S143" s="1042"/>
      <c r="T143" s="1024"/>
      <c r="U143" s="1009"/>
      <c r="V143" s="1009"/>
      <c r="W143" s="1009"/>
      <c r="X143" s="1009"/>
      <c r="Y143" s="1009"/>
      <c r="Z143" s="1006"/>
      <c r="AA143" s="1006"/>
      <c r="AB143" s="1006"/>
      <c r="AC143" s="1006"/>
      <c r="AD143" s="1006"/>
      <c r="AE143" s="1006"/>
      <c r="AF143" s="1006"/>
      <c r="AG143" s="715"/>
      <c r="AH143" s="716"/>
      <c r="AI143" s="716"/>
      <c r="AJ143" s="716"/>
      <c r="AK143" s="715"/>
      <c r="AL143" s="717"/>
      <c r="AM143" s="717"/>
      <c r="AN143" s="717"/>
      <c r="AO143" s="717"/>
      <c r="AP143" s="1152"/>
      <c r="AQ143" s="1006"/>
      <c r="AR143" s="718"/>
      <c r="AS143" s="718"/>
      <c r="AT143" s="718"/>
      <c r="AU143" s="718"/>
      <c r="AV143" s="718"/>
      <c r="AW143" s="718"/>
      <c r="AX143" s="1152"/>
      <c r="AY143" s="1006"/>
      <c r="AZ143" s="718"/>
      <c r="BA143" s="718"/>
      <c r="BB143" s="718"/>
      <c r="BC143" s="718"/>
      <c r="BD143" s="718"/>
      <c r="BE143" s="718"/>
      <c r="BF143" s="1152"/>
      <c r="BG143" s="1006"/>
      <c r="BH143" s="718"/>
      <c r="BI143" s="718"/>
      <c r="BJ143" s="718"/>
      <c r="BK143" s="718"/>
      <c r="BL143" s="718"/>
      <c r="BM143" s="718"/>
      <c r="BN143" s="1152"/>
      <c r="BO143" s="1006"/>
      <c r="BP143" s="718"/>
      <c r="BQ143" s="718"/>
      <c r="BR143" s="718"/>
      <c r="BS143" s="718"/>
      <c r="BT143" s="718"/>
      <c r="BU143" s="718"/>
    </row>
    <row r="144" spans="1:73" ht="39.950000000000003" customHeight="1" thickTop="1" x14ac:dyDescent="0.25">
      <c r="A144" s="151"/>
      <c r="B144" s="24"/>
      <c r="C144" s="1058" t="s">
        <v>2224</v>
      </c>
      <c r="D144" s="1049" t="s">
        <v>2225</v>
      </c>
      <c r="E144" s="1061">
        <v>720</v>
      </c>
      <c r="F144" s="1064" t="s">
        <v>3788</v>
      </c>
      <c r="G144" s="1049" t="s">
        <v>2143</v>
      </c>
      <c r="H144" s="1043" t="s">
        <v>3011</v>
      </c>
      <c r="I144" s="1043" t="s">
        <v>2982</v>
      </c>
      <c r="J144" s="1043">
        <v>45</v>
      </c>
      <c r="K144" s="1049" t="s">
        <v>3625</v>
      </c>
      <c r="L144" s="1043">
        <v>4501</v>
      </c>
      <c r="M144" s="1049" t="s">
        <v>3786</v>
      </c>
      <c r="N144" s="1626">
        <v>2024004540020</v>
      </c>
      <c r="O144" s="1049" t="s">
        <v>3787</v>
      </c>
      <c r="P144" s="1052" t="s">
        <v>2143</v>
      </c>
      <c r="Q144" s="1055">
        <v>4</v>
      </c>
      <c r="R144" s="1040" t="s">
        <v>2871</v>
      </c>
      <c r="S144" s="1040"/>
      <c r="T144" s="1022"/>
      <c r="U144" s="1007"/>
      <c r="V144" s="1007"/>
      <c r="W144" s="1007"/>
      <c r="X144" s="1007"/>
      <c r="Y144" s="1007"/>
      <c r="Z144" s="1004">
        <f t="shared" si="48"/>
        <v>0</v>
      </c>
      <c r="AA144" s="1004">
        <f t="shared" si="57"/>
        <v>0</v>
      </c>
      <c r="AB144" s="1004">
        <f t="shared" si="57"/>
        <v>0</v>
      </c>
      <c r="AC144" s="1004">
        <f t="shared" si="57"/>
        <v>0</v>
      </c>
      <c r="AD144" s="1004">
        <f t="shared" si="57"/>
        <v>0</v>
      </c>
      <c r="AE144" s="1004">
        <f t="shared" si="57"/>
        <v>0</v>
      </c>
      <c r="AF144" s="1004">
        <f t="shared" si="57"/>
        <v>0</v>
      </c>
      <c r="AG144" s="714"/>
      <c r="AH144" s="593"/>
      <c r="AI144" s="593"/>
      <c r="AJ144" s="593"/>
      <c r="AK144" s="207"/>
      <c r="AL144" s="208"/>
      <c r="AM144" s="208"/>
      <c r="AN144" s="208"/>
      <c r="AO144" s="208"/>
      <c r="AP144" s="1150">
        <f>+U144</f>
        <v>0</v>
      </c>
      <c r="AQ144" s="1004">
        <f>SUM(AR144:AW147)</f>
        <v>0</v>
      </c>
      <c r="AR144" s="299"/>
      <c r="AS144" s="299"/>
      <c r="AT144" s="299"/>
      <c r="AU144" s="299"/>
      <c r="AV144" s="299"/>
      <c r="AW144" s="299"/>
      <c r="AX144" s="1150">
        <f>+V144</f>
        <v>0</v>
      </c>
      <c r="AY144" s="1004">
        <f>SUM(AZ144:BE147)</f>
        <v>0</v>
      </c>
      <c r="AZ144" s="299"/>
      <c r="BA144" s="299"/>
      <c r="BB144" s="299"/>
      <c r="BC144" s="299"/>
      <c r="BD144" s="299"/>
      <c r="BE144" s="299"/>
      <c r="BF144" s="1150">
        <f>+W144</f>
        <v>0</v>
      </c>
      <c r="BG144" s="1004">
        <f>SUM(BH144:BM147)</f>
        <v>0</v>
      </c>
      <c r="BH144" s="299"/>
      <c r="BI144" s="299"/>
      <c r="BJ144" s="299"/>
      <c r="BK144" s="299"/>
      <c r="BL144" s="299"/>
      <c r="BM144" s="299"/>
      <c r="BN144" s="1150">
        <f>+X144</f>
        <v>0</v>
      </c>
      <c r="BO144" s="1004">
        <f>SUM(BP144:BU147)</f>
        <v>0</v>
      </c>
      <c r="BP144" s="299"/>
      <c r="BQ144" s="299"/>
      <c r="BR144" s="299"/>
      <c r="BS144" s="299"/>
      <c r="BT144" s="299"/>
      <c r="BU144" s="299"/>
    </row>
    <row r="145" spans="1:73" ht="39.950000000000003" customHeight="1" x14ac:dyDescent="0.25">
      <c r="A145" s="151"/>
      <c r="B145" s="24"/>
      <c r="C145" s="1059"/>
      <c r="D145" s="1050"/>
      <c r="E145" s="1062"/>
      <c r="F145" s="1065"/>
      <c r="G145" s="1050"/>
      <c r="H145" s="1044"/>
      <c r="I145" s="1044"/>
      <c r="J145" s="1044"/>
      <c r="K145" s="1050"/>
      <c r="L145" s="1044"/>
      <c r="M145" s="1050"/>
      <c r="N145" s="1627"/>
      <c r="O145" s="1050"/>
      <c r="P145" s="1053"/>
      <c r="Q145" s="1056"/>
      <c r="R145" s="1041"/>
      <c r="S145" s="1041"/>
      <c r="T145" s="1023"/>
      <c r="U145" s="1008"/>
      <c r="V145" s="1008"/>
      <c r="W145" s="1008"/>
      <c r="X145" s="1008"/>
      <c r="Y145" s="1008"/>
      <c r="Z145" s="1005"/>
      <c r="AA145" s="1005"/>
      <c r="AB145" s="1005"/>
      <c r="AC145" s="1005"/>
      <c r="AD145" s="1005"/>
      <c r="AE145" s="1005"/>
      <c r="AF145" s="1005"/>
      <c r="AG145" s="479"/>
      <c r="AH145" s="592"/>
      <c r="AI145" s="592"/>
      <c r="AJ145" s="592"/>
      <c r="AK145" s="196"/>
      <c r="AL145" s="197"/>
      <c r="AM145" s="197"/>
      <c r="AN145" s="197"/>
      <c r="AO145" s="197"/>
      <c r="AP145" s="1151"/>
      <c r="AQ145" s="1005"/>
      <c r="AR145" s="282"/>
      <c r="AS145" s="282"/>
      <c r="AT145" s="282"/>
      <c r="AU145" s="282"/>
      <c r="AV145" s="282"/>
      <c r="AW145" s="282"/>
      <c r="AX145" s="1151"/>
      <c r="AY145" s="1005"/>
      <c r="AZ145" s="282"/>
      <c r="BA145" s="282"/>
      <c r="BB145" s="282"/>
      <c r="BC145" s="282"/>
      <c r="BD145" s="282"/>
      <c r="BE145" s="282"/>
      <c r="BF145" s="1151"/>
      <c r="BG145" s="1005"/>
      <c r="BH145" s="282"/>
      <c r="BI145" s="282"/>
      <c r="BJ145" s="282"/>
      <c r="BK145" s="282"/>
      <c r="BL145" s="282"/>
      <c r="BM145" s="282"/>
      <c r="BN145" s="1151"/>
      <c r="BO145" s="1005"/>
      <c r="BP145" s="282"/>
      <c r="BQ145" s="282"/>
      <c r="BR145" s="282"/>
      <c r="BS145" s="282"/>
      <c r="BT145" s="282"/>
      <c r="BU145" s="282"/>
    </row>
    <row r="146" spans="1:73" ht="39.950000000000003" customHeight="1" x14ac:dyDescent="0.25">
      <c r="A146" s="151"/>
      <c r="B146" s="24"/>
      <c r="C146" s="1059"/>
      <c r="D146" s="1050"/>
      <c r="E146" s="1062"/>
      <c r="F146" s="1065"/>
      <c r="G146" s="1050"/>
      <c r="H146" s="1044"/>
      <c r="I146" s="1044"/>
      <c r="J146" s="1044"/>
      <c r="K146" s="1050"/>
      <c r="L146" s="1044"/>
      <c r="M146" s="1050"/>
      <c r="N146" s="1627"/>
      <c r="O146" s="1050"/>
      <c r="P146" s="1053"/>
      <c r="Q146" s="1056"/>
      <c r="R146" s="1041"/>
      <c r="S146" s="1041"/>
      <c r="T146" s="1023"/>
      <c r="U146" s="1008"/>
      <c r="V146" s="1008"/>
      <c r="W146" s="1008"/>
      <c r="X146" s="1008"/>
      <c r="Y146" s="1008"/>
      <c r="Z146" s="1005"/>
      <c r="AA146" s="1005"/>
      <c r="AB146" s="1005"/>
      <c r="AC146" s="1005"/>
      <c r="AD146" s="1005"/>
      <c r="AE146" s="1005"/>
      <c r="AF146" s="1005"/>
      <c r="AG146" s="196"/>
      <c r="AH146" s="592"/>
      <c r="AI146" s="592"/>
      <c r="AJ146" s="592"/>
      <c r="AK146" s="196"/>
      <c r="AL146" s="197"/>
      <c r="AM146" s="197"/>
      <c r="AN146" s="197"/>
      <c r="AO146" s="197"/>
      <c r="AP146" s="1151"/>
      <c r="AQ146" s="1005"/>
      <c r="AR146" s="282"/>
      <c r="AS146" s="282"/>
      <c r="AT146" s="282"/>
      <c r="AU146" s="282"/>
      <c r="AV146" s="282"/>
      <c r="AW146" s="282"/>
      <c r="AX146" s="1151"/>
      <c r="AY146" s="1005"/>
      <c r="AZ146" s="282"/>
      <c r="BA146" s="282"/>
      <c r="BB146" s="282"/>
      <c r="BC146" s="282"/>
      <c r="BD146" s="282"/>
      <c r="BE146" s="282"/>
      <c r="BF146" s="1151"/>
      <c r="BG146" s="1005"/>
      <c r="BH146" s="282"/>
      <c r="BI146" s="282"/>
      <c r="BJ146" s="282"/>
      <c r="BK146" s="282"/>
      <c r="BL146" s="282"/>
      <c r="BM146" s="282"/>
      <c r="BN146" s="1151"/>
      <c r="BO146" s="1005"/>
      <c r="BP146" s="282"/>
      <c r="BQ146" s="282"/>
      <c r="BR146" s="282"/>
      <c r="BS146" s="282"/>
      <c r="BT146" s="282"/>
      <c r="BU146" s="282"/>
    </row>
    <row r="147" spans="1:73" ht="39.950000000000003" customHeight="1" thickBot="1" x14ac:dyDescent="0.3">
      <c r="A147" s="151"/>
      <c r="B147" s="24"/>
      <c r="C147" s="1060"/>
      <c r="D147" s="1051"/>
      <c r="E147" s="1063"/>
      <c r="F147" s="1066"/>
      <c r="G147" s="1051"/>
      <c r="H147" s="1045"/>
      <c r="I147" s="1045"/>
      <c r="J147" s="1045"/>
      <c r="K147" s="1051"/>
      <c r="L147" s="1045"/>
      <c r="M147" s="1051"/>
      <c r="N147" s="1628"/>
      <c r="O147" s="1051"/>
      <c r="P147" s="1054"/>
      <c r="Q147" s="1057"/>
      <c r="R147" s="1042"/>
      <c r="S147" s="1042"/>
      <c r="T147" s="1024"/>
      <c r="U147" s="1009"/>
      <c r="V147" s="1009"/>
      <c r="W147" s="1009"/>
      <c r="X147" s="1009"/>
      <c r="Y147" s="1009"/>
      <c r="Z147" s="1006"/>
      <c r="AA147" s="1006"/>
      <c r="AB147" s="1006"/>
      <c r="AC147" s="1006"/>
      <c r="AD147" s="1006"/>
      <c r="AE147" s="1006"/>
      <c r="AF147" s="1006"/>
      <c r="AG147" s="715"/>
      <c r="AH147" s="716"/>
      <c r="AI147" s="716"/>
      <c r="AJ147" s="716"/>
      <c r="AK147" s="715"/>
      <c r="AL147" s="717"/>
      <c r="AM147" s="717"/>
      <c r="AN147" s="717"/>
      <c r="AO147" s="717"/>
      <c r="AP147" s="1152"/>
      <c r="AQ147" s="1006"/>
      <c r="AR147" s="718"/>
      <c r="AS147" s="718"/>
      <c r="AT147" s="718"/>
      <c r="AU147" s="718"/>
      <c r="AV147" s="718"/>
      <c r="AW147" s="718"/>
      <c r="AX147" s="1152"/>
      <c r="AY147" s="1006"/>
      <c r="AZ147" s="718"/>
      <c r="BA147" s="718"/>
      <c r="BB147" s="718"/>
      <c r="BC147" s="718"/>
      <c r="BD147" s="718"/>
      <c r="BE147" s="718"/>
      <c r="BF147" s="1152"/>
      <c r="BG147" s="1006"/>
      <c r="BH147" s="718"/>
      <c r="BI147" s="718"/>
      <c r="BJ147" s="718"/>
      <c r="BK147" s="718"/>
      <c r="BL147" s="718"/>
      <c r="BM147" s="718"/>
      <c r="BN147" s="1152"/>
      <c r="BO147" s="1006"/>
      <c r="BP147" s="718"/>
      <c r="BQ147" s="718"/>
      <c r="BR147" s="718"/>
      <c r="BS147" s="718"/>
      <c r="BT147" s="718"/>
      <c r="BU147" s="718"/>
    </row>
    <row r="148" spans="1:73" ht="39.950000000000003" customHeight="1" thickTop="1" x14ac:dyDescent="0.25">
      <c r="A148" s="151"/>
      <c r="B148" s="24"/>
      <c r="C148" s="1058" t="s">
        <v>2226</v>
      </c>
      <c r="D148" s="1049" t="s">
        <v>2227</v>
      </c>
      <c r="E148" s="1061">
        <v>721</v>
      </c>
      <c r="F148" s="1064" t="s">
        <v>3790</v>
      </c>
      <c r="G148" s="1049" t="s">
        <v>3789</v>
      </c>
      <c r="H148" s="1043" t="s">
        <v>2949</v>
      </c>
      <c r="I148" s="1043" t="s">
        <v>2982</v>
      </c>
      <c r="J148" s="1043">
        <v>45</v>
      </c>
      <c r="K148" s="1049" t="s">
        <v>3625</v>
      </c>
      <c r="L148" s="1043">
        <v>4501</v>
      </c>
      <c r="M148" s="1049" t="s">
        <v>3786</v>
      </c>
      <c r="N148" s="1626">
        <v>2024004540020</v>
      </c>
      <c r="O148" s="1049" t="s">
        <v>3787</v>
      </c>
      <c r="P148" s="1052" t="s">
        <v>1428</v>
      </c>
      <c r="Q148" s="1055">
        <v>6</v>
      </c>
      <c r="R148" s="1040" t="s">
        <v>2871</v>
      </c>
      <c r="S148" s="1040"/>
      <c r="T148" s="1022"/>
      <c r="U148" s="1007"/>
      <c r="V148" s="1007"/>
      <c r="W148" s="1007"/>
      <c r="X148" s="1007"/>
      <c r="Y148" s="1007"/>
      <c r="Z148" s="1004">
        <f t="shared" si="48"/>
        <v>0</v>
      </c>
      <c r="AA148" s="1004">
        <f t="shared" si="57"/>
        <v>0</v>
      </c>
      <c r="AB148" s="1004">
        <f t="shared" si="57"/>
        <v>0</v>
      </c>
      <c r="AC148" s="1004">
        <f t="shared" si="57"/>
        <v>0</v>
      </c>
      <c r="AD148" s="1004">
        <f t="shared" si="57"/>
        <v>0</v>
      </c>
      <c r="AE148" s="1004">
        <f t="shared" si="57"/>
        <v>0</v>
      </c>
      <c r="AF148" s="1004">
        <f t="shared" si="57"/>
        <v>0</v>
      </c>
      <c r="AG148" s="714"/>
      <c r="AH148" s="593"/>
      <c r="AI148" s="593"/>
      <c r="AJ148" s="593"/>
      <c r="AK148" s="207"/>
      <c r="AL148" s="208"/>
      <c r="AM148" s="208"/>
      <c r="AN148" s="208"/>
      <c r="AO148" s="208"/>
      <c r="AP148" s="1150">
        <f>+U148</f>
        <v>0</v>
      </c>
      <c r="AQ148" s="1004">
        <f>SUM(AR148:AW151)</f>
        <v>0</v>
      </c>
      <c r="AR148" s="299"/>
      <c r="AS148" s="299"/>
      <c r="AT148" s="299"/>
      <c r="AU148" s="299"/>
      <c r="AV148" s="299"/>
      <c r="AW148" s="299"/>
      <c r="AX148" s="1150">
        <f>+V148</f>
        <v>0</v>
      </c>
      <c r="AY148" s="1004">
        <f>SUM(AZ148:BE151)</f>
        <v>0</v>
      </c>
      <c r="AZ148" s="299"/>
      <c r="BA148" s="299"/>
      <c r="BB148" s="299"/>
      <c r="BC148" s="299"/>
      <c r="BD148" s="299"/>
      <c r="BE148" s="299"/>
      <c r="BF148" s="1150">
        <f>+W148</f>
        <v>0</v>
      </c>
      <c r="BG148" s="1004">
        <f>SUM(BH148:BM151)</f>
        <v>0</v>
      </c>
      <c r="BH148" s="299"/>
      <c r="BI148" s="299"/>
      <c r="BJ148" s="299"/>
      <c r="BK148" s="299"/>
      <c r="BL148" s="299"/>
      <c r="BM148" s="299"/>
      <c r="BN148" s="1150">
        <f>+X148</f>
        <v>0</v>
      </c>
      <c r="BO148" s="1004">
        <f>SUM(BP148:BU151)</f>
        <v>0</v>
      </c>
      <c r="BP148" s="299"/>
      <c r="BQ148" s="299"/>
      <c r="BR148" s="299"/>
      <c r="BS148" s="299"/>
      <c r="BT148" s="299"/>
      <c r="BU148" s="299"/>
    </row>
    <row r="149" spans="1:73" ht="39.950000000000003" customHeight="1" x14ac:dyDescent="0.25">
      <c r="A149" s="151"/>
      <c r="B149" s="24"/>
      <c r="C149" s="1059"/>
      <c r="D149" s="1050"/>
      <c r="E149" s="1062"/>
      <c r="F149" s="1065"/>
      <c r="G149" s="1050"/>
      <c r="H149" s="1044"/>
      <c r="I149" s="1044"/>
      <c r="J149" s="1044"/>
      <c r="K149" s="1050"/>
      <c r="L149" s="1044"/>
      <c r="M149" s="1050"/>
      <c r="N149" s="1627"/>
      <c r="O149" s="1050"/>
      <c r="P149" s="1053"/>
      <c r="Q149" s="1056"/>
      <c r="R149" s="1041"/>
      <c r="S149" s="1041"/>
      <c r="T149" s="1023"/>
      <c r="U149" s="1008"/>
      <c r="V149" s="1008"/>
      <c r="W149" s="1008"/>
      <c r="X149" s="1008"/>
      <c r="Y149" s="1008"/>
      <c r="Z149" s="1005"/>
      <c r="AA149" s="1005"/>
      <c r="AB149" s="1005"/>
      <c r="AC149" s="1005"/>
      <c r="AD149" s="1005"/>
      <c r="AE149" s="1005"/>
      <c r="AF149" s="1005"/>
      <c r="AG149" s="479"/>
      <c r="AH149" s="592"/>
      <c r="AI149" s="592"/>
      <c r="AJ149" s="592"/>
      <c r="AK149" s="196"/>
      <c r="AL149" s="197"/>
      <c r="AM149" s="197"/>
      <c r="AN149" s="197"/>
      <c r="AO149" s="197"/>
      <c r="AP149" s="1151"/>
      <c r="AQ149" s="1005"/>
      <c r="AR149" s="282"/>
      <c r="AS149" s="282"/>
      <c r="AT149" s="282"/>
      <c r="AU149" s="282"/>
      <c r="AV149" s="282"/>
      <c r="AW149" s="282"/>
      <c r="AX149" s="1151"/>
      <c r="AY149" s="1005"/>
      <c r="AZ149" s="282"/>
      <c r="BA149" s="282"/>
      <c r="BB149" s="282"/>
      <c r="BC149" s="282"/>
      <c r="BD149" s="282"/>
      <c r="BE149" s="282"/>
      <c r="BF149" s="1151"/>
      <c r="BG149" s="1005"/>
      <c r="BH149" s="282"/>
      <c r="BI149" s="282"/>
      <c r="BJ149" s="282"/>
      <c r="BK149" s="282"/>
      <c r="BL149" s="282"/>
      <c r="BM149" s="282"/>
      <c r="BN149" s="1151"/>
      <c r="BO149" s="1005"/>
      <c r="BP149" s="282"/>
      <c r="BQ149" s="282"/>
      <c r="BR149" s="282"/>
      <c r="BS149" s="282"/>
      <c r="BT149" s="282"/>
      <c r="BU149" s="282"/>
    </row>
    <row r="150" spans="1:73" ht="39.950000000000003" customHeight="1" x14ac:dyDescent="0.25">
      <c r="A150" s="151"/>
      <c r="B150" s="24"/>
      <c r="C150" s="1059"/>
      <c r="D150" s="1050"/>
      <c r="E150" s="1062"/>
      <c r="F150" s="1065"/>
      <c r="G150" s="1050"/>
      <c r="H150" s="1044"/>
      <c r="I150" s="1044"/>
      <c r="J150" s="1044"/>
      <c r="K150" s="1050"/>
      <c r="L150" s="1044"/>
      <c r="M150" s="1050"/>
      <c r="N150" s="1627"/>
      <c r="O150" s="1050"/>
      <c r="P150" s="1053"/>
      <c r="Q150" s="1056"/>
      <c r="R150" s="1041"/>
      <c r="S150" s="1041"/>
      <c r="T150" s="1023"/>
      <c r="U150" s="1008"/>
      <c r="V150" s="1008"/>
      <c r="W150" s="1008"/>
      <c r="X150" s="1008"/>
      <c r="Y150" s="1008"/>
      <c r="Z150" s="1005"/>
      <c r="AA150" s="1005"/>
      <c r="AB150" s="1005"/>
      <c r="AC150" s="1005"/>
      <c r="AD150" s="1005"/>
      <c r="AE150" s="1005"/>
      <c r="AF150" s="1005"/>
      <c r="AG150" s="196"/>
      <c r="AH150" s="592"/>
      <c r="AI150" s="592"/>
      <c r="AJ150" s="592"/>
      <c r="AK150" s="196"/>
      <c r="AL150" s="197"/>
      <c r="AM150" s="197"/>
      <c r="AN150" s="197"/>
      <c r="AO150" s="197"/>
      <c r="AP150" s="1151"/>
      <c r="AQ150" s="1005"/>
      <c r="AR150" s="282"/>
      <c r="AS150" s="282"/>
      <c r="AT150" s="282"/>
      <c r="AU150" s="282"/>
      <c r="AV150" s="282"/>
      <c r="AW150" s="282"/>
      <c r="AX150" s="1151"/>
      <c r="AY150" s="1005"/>
      <c r="AZ150" s="282"/>
      <c r="BA150" s="282"/>
      <c r="BB150" s="282"/>
      <c r="BC150" s="282"/>
      <c r="BD150" s="282"/>
      <c r="BE150" s="282"/>
      <c r="BF150" s="1151"/>
      <c r="BG150" s="1005"/>
      <c r="BH150" s="282"/>
      <c r="BI150" s="282"/>
      <c r="BJ150" s="282"/>
      <c r="BK150" s="282"/>
      <c r="BL150" s="282"/>
      <c r="BM150" s="282"/>
      <c r="BN150" s="1151"/>
      <c r="BO150" s="1005"/>
      <c r="BP150" s="282"/>
      <c r="BQ150" s="282"/>
      <c r="BR150" s="282"/>
      <c r="BS150" s="282"/>
      <c r="BT150" s="282"/>
      <c r="BU150" s="282"/>
    </row>
    <row r="151" spans="1:73" ht="39.950000000000003" customHeight="1" thickBot="1" x14ac:dyDescent="0.3">
      <c r="A151" s="151"/>
      <c r="B151" s="24"/>
      <c r="C151" s="1060"/>
      <c r="D151" s="1051"/>
      <c r="E151" s="1063"/>
      <c r="F151" s="1066"/>
      <c r="G151" s="1051"/>
      <c r="H151" s="1045"/>
      <c r="I151" s="1045"/>
      <c r="J151" s="1045"/>
      <c r="K151" s="1051"/>
      <c r="L151" s="1045"/>
      <c r="M151" s="1051"/>
      <c r="N151" s="1628"/>
      <c r="O151" s="1051"/>
      <c r="P151" s="1054"/>
      <c r="Q151" s="1057"/>
      <c r="R151" s="1042"/>
      <c r="S151" s="1042"/>
      <c r="T151" s="1024"/>
      <c r="U151" s="1009"/>
      <c r="V151" s="1009"/>
      <c r="W151" s="1009"/>
      <c r="X151" s="1009"/>
      <c r="Y151" s="1009"/>
      <c r="Z151" s="1006"/>
      <c r="AA151" s="1006"/>
      <c r="AB151" s="1006"/>
      <c r="AC151" s="1006"/>
      <c r="AD151" s="1006"/>
      <c r="AE151" s="1006"/>
      <c r="AF151" s="1006"/>
      <c r="AG151" s="715"/>
      <c r="AH151" s="716"/>
      <c r="AI151" s="716"/>
      <c r="AJ151" s="716"/>
      <c r="AK151" s="715"/>
      <c r="AL151" s="717"/>
      <c r="AM151" s="717"/>
      <c r="AN151" s="717"/>
      <c r="AO151" s="717"/>
      <c r="AP151" s="1152"/>
      <c r="AQ151" s="1006"/>
      <c r="AR151" s="718"/>
      <c r="AS151" s="718"/>
      <c r="AT151" s="718"/>
      <c r="AU151" s="718"/>
      <c r="AV151" s="718"/>
      <c r="AW151" s="718"/>
      <c r="AX151" s="1152"/>
      <c r="AY151" s="1006"/>
      <c r="AZ151" s="718"/>
      <c r="BA151" s="718"/>
      <c r="BB151" s="718"/>
      <c r="BC151" s="718"/>
      <c r="BD151" s="718"/>
      <c r="BE151" s="718"/>
      <c r="BF151" s="1152"/>
      <c r="BG151" s="1006"/>
      <c r="BH151" s="718"/>
      <c r="BI151" s="718"/>
      <c r="BJ151" s="718"/>
      <c r="BK151" s="718"/>
      <c r="BL151" s="718"/>
      <c r="BM151" s="718"/>
      <c r="BN151" s="1152"/>
      <c r="BO151" s="1006"/>
      <c r="BP151" s="718"/>
      <c r="BQ151" s="718"/>
      <c r="BR151" s="718"/>
      <c r="BS151" s="718"/>
      <c r="BT151" s="718"/>
      <c r="BU151" s="718"/>
    </row>
    <row r="152" spans="1:73" ht="39.950000000000003" customHeight="1" thickTop="1" x14ac:dyDescent="0.25">
      <c r="A152" s="151"/>
      <c r="B152" s="24"/>
      <c r="C152" s="1058" t="s">
        <v>2228</v>
      </c>
      <c r="D152" s="1049" t="s">
        <v>2229</v>
      </c>
      <c r="E152" s="1061">
        <v>722</v>
      </c>
      <c r="F152" s="1064" t="s">
        <v>3790</v>
      </c>
      <c r="G152" s="1049" t="s">
        <v>3789</v>
      </c>
      <c r="H152" s="1043" t="s">
        <v>3007</v>
      </c>
      <c r="I152" s="1043" t="s">
        <v>2982</v>
      </c>
      <c r="J152" s="1043">
        <v>45</v>
      </c>
      <c r="K152" s="1049" t="s">
        <v>3625</v>
      </c>
      <c r="L152" s="1043">
        <v>4501</v>
      </c>
      <c r="M152" s="1049" t="s">
        <v>3786</v>
      </c>
      <c r="N152" s="1626">
        <v>2024004540020</v>
      </c>
      <c r="O152" s="1049" t="s">
        <v>3787</v>
      </c>
      <c r="P152" s="1052" t="s">
        <v>1428</v>
      </c>
      <c r="Q152" s="1055">
        <v>12</v>
      </c>
      <c r="R152" s="1040" t="s">
        <v>2871</v>
      </c>
      <c r="S152" s="1040"/>
      <c r="T152" s="1022"/>
      <c r="U152" s="1007"/>
      <c r="V152" s="1007"/>
      <c r="W152" s="1007"/>
      <c r="X152" s="1007"/>
      <c r="Y152" s="1007"/>
      <c r="Z152" s="1004">
        <f t="shared" si="48"/>
        <v>0</v>
      </c>
      <c r="AA152" s="1004">
        <f t="shared" si="57"/>
        <v>0</v>
      </c>
      <c r="AB152" s="1004">
        <f t="shared" si="57"/>
        <v>0</v>
      </c>
      <c r="AC152" s="1004">
        <f t="shared" si="57"/>
        <v>0</v>
      </c>
      <c r="AD152" s="1004">
        <f t="shared" si="57"/>
        <v>0</v>
      </c>
      <c r="AE152" s="1004">
        <f t="shared" si="57"/>
        <v>0</v>
      </c>
      <c r="AF152" s="1004">
        <f t="shared" si="57"/>
        <v>0</v>
      </c>
      <c r="AG152" s="714"/>
      <c r="AH152" s="593"/>
      <c r="AI152" s="593"/>
      <c r="AJ152" s="593"/>
      <c r="AK152" s="207"/>
      <c r="AL152" s="208"/>
      <c r="AM152" s="208"/>
      <c r="AN152" s="208"/>
      <c r="AO152" s="208"/>
      <c r="AP152" s="1150">
        <f>+U152</f>
        <v>0</v>
      </c>
      <c r="AQ152" s="1004">
        <f>SUM(AR152:AW155)</f>
        <v>0</v>
      </c>
      <c r="AR152" s="299"/>
      <c r="AS152" s="299"/>
      <c r="AT152" s="299"/>
      <c r="AU152" s="299"/>
      <c r="AV152" s="299"/>
      <c r="AW152" s="299"/>
      <c r="AX152" s="1150">
        <f>+V152</f>
        <v>0</v>
      </c>
      <c r="AY152" s="1004">
        <f>SUM(AZ152:BE155)</f>
        <v>0</v>
      </c>
      <c r="AZ152" s="299"/>
      <c r="BA152" s="299"/>
      <c r="BB152" s="299"/>
      <c r="BC152" s="299"/>
      <c r="BD152" s="299"/>
      <c r="BE152" s="299"/>
      <c r="BF152" s="1150">
        <f>+W152</f>
        <v>0</v>
      </c>
      <c r="BG152" s="1004">
        <f>SUM(BH152:BM155)</f>
        <v>0</v>
      </c>
      <c r="BH152" s="299"/>
      <c r="BI152" s="299"/>
      <c r="BJ152" s="299"/>
      <c r="BK152" s="299"/>
      <c r="BL152" s="299"/>
      <c r="BM152" s="299"/>
      <c r="BN152" s="1150">
        <f>+X152</f>
        <v>0</v>
      </c>
      <c r="BO152" s="1004">
        <f>SUM(BP152:BU155)</f>
        <v>0</v>
      </c>
      <c r="BP152" s="299"/>
      <c r="BQ152" s="299"/>
      <c r="BR152" s="299"/>
      <c r="BS152" s="299"/>
      <c r="BT152" s="299"/>
      <c r="BU152" s="299"/>
    </row>
    <row r="153" spans="1:73" ht="39.950000000000003" customHeight="1" x14ac:dyDescent="0.25">
      <c r="A153" s="151"/>
      <c r="B153" s="24"/>
      <c r="C153" s="1059"/>
      <c r="D153" s="1050"/>
      <c r="E153" s="1062"/>
      <c r="F153" s="1065"/>
      <c r="G153" s="1050"/>
      <c r="H153" s="1044"/>
      <c r="I153" s="1044"/>
      <c r="J153" s="1044"/>
      <c r="K153" s="1050"/>
      <c r="L153" s="1044"/>
      <c r="M153" s="1050"/>
      <c r="N153" s="1627"/>
      <c r="O153" s="1050"/>
      <c r="P153" s="1053"/>
      <c r="Q153" s="1056"/>
      <c r="R153" s="1041"/>
      <c r="S153" s="1041"/>
      <c r="T153" s="1023"/>
      <c r="U153" s="1008"/>
      <c r="V153" s="1008"/>
      <c r="W153" s="1008"/>
      <c r="X153" s="1008"/>
      <c r="Y153" s="1008"/>
      <c r="Z153" s="1005"/>
      <c r="AA153" s="1005"/>
      <c r="AB153" s="1005"/>
      <c r="AC153" s="1005"/>
      <c r="AD153" s="1005"/>
      <c r="AE153" s="1005"/>
      <c r="AF153" s="1005"/>
      <c r="AG153" s="479"/>
      <c r="AH153" s="592"/>
      <c r="AI153" s="592"/>
      <c r="AJ153" s="592"/>
      <c r="AK153" s="196"/>
      <c r="AL153" s="197"/>
      <c r="AM153" s="197"/>
      <c r="AN153" s="197"/>
      <c r="AO153" s="197"/>
      <c r="AP153" s="1151"/>
      <c r="AQ153" s="1005"/>
      <c r="AR153" s="282"/>
      <c r="AS153" s="282"/>
      <c r="AT153" s="282"/>
      <c r="AU153" s="282"/>
      <c r="AV153" s="282"/>
      <c r="AW153" s="282"/>
      <c r="AX153" s="1151"/>
      <c r="AY153" s="1005"/>
      <c r="AZ153" s="282"/>
      <c r="BA153" s="282"/>
      <c r="BB153" s="282"/>
      <c r="BC153" s="282"/>
      <c r="BD153" s="282"/>
      <c r="BE153" s="282"/>
      <c r="BF153" s="1151"/>
      <c r="BG153" s="1005"/>
      <c r="BH153" s="282"/>
      <c r="BI153" s="282"/>
      <c r="BJ153" s="282"/>
      <c r="BK153" s="282"/>
      <c r="BL153" s="282"/>
      <c r="BM153" s="282"/>
      <c r="BN153" s="1151"/>
      <c r="BO153" s="1005"/>
      <c r="BP153" s="282"/>
      <c r="BQ153" s="282"/>
      <c r="BR153" s="282"/>
      <c r="BS153" s="282"/>
      <c r="BT153" s="282"/>
      <c r="BU153" s="282"/>
    </row>
    <row r="154" spans="1:73" ht="39.950000000000003" customHeight="1" x14ac:dyDescent="0.25">
      <c r="A154" s="151"/>
      <c r="B154" s="24"/>
      <c r="C154" s="1059"/>
      <c r="D154" s="1050"/>
      <c r="E154" s="1062"/>
      <c r="F154" s="1065"/>
      <c r="G154" s="1050"/>
      <c r="H154" s="1044"/>
      <c r="I154" s="1044"/>
      <c r="J154" s="1044"/>
      <c r="K154" s="1050"/>
      <c r="L154" s="1044"/>
      <c r="M154" s="1050"/>
      <c r="N154" s="1627"/>
      <c r="O154" s="1050"/>
      <c r="P154" s="1053"/>
      <c r="Q154" s="1056"/>
      <c r="R154" s="1041"/>
      <c r="S154" s="1041"/>
      <c r="T154" s="1023"/>
      <c r="U154" s="1008"/>
      <c r="V154" s="1008"/>
      <c r="W154" s="1008"/>
      <c r="X154" s="1008"/>
      <c r="Y154" s="1008"/>
      <c r="Z154" s="1005"/>
      <c r="AA154" s="1005"/>
      <c r="AB154" s="1005"/>
      <c r="AC154" s="1005"/>
      <c r="AD154" s="1005"/>
      <c r="AE154" s="1005"/>
      <c r="AF154" s="1005"/>
      <c r="AG154" s="196"/>
      <c r="AH154" s="592"/>
      <c r="AI154" s="592"/>
      <c r="AJ154" s="592"/>
      <c r="AK154" s="196"/>
      <c r="AL154" s="197"/>
      <c r="AM154" s="197"/>
      <c r="AN154" s="197"/>
      <c r="AO154" s="197"/>
      <c r="AP154" s="1151"/>
      <c r="AQ154" s="1005"/>
      <c r="AR154" s="282"/>
      <c r="AS154" s="282"/>
      <c r="AT154" s="282"/>
      <c r="AU154" s="282"/>
      <c r="AV154" s="282"/>
      <c r="AW154" s="282"/>
      <c r="AX154" s="1151"/>
      <c r="AY154" s="1005"/>
      <c r="AZ154" s="282"/>
      <c r="BA154" s="282"/>
      <c r="BB154" s="282"/>
      <c r="BC154" s="282"/>
      <c r="BD154" s="282"/>
      <c r="BE154" s="282"/>
      <c r="BF154" s="1151"/>
      <c r="BG154" s="1005"/>
      <c r="BH154" s="282"/>
      <c r="BI154" s="282"/>
      <c r="BJ154" s="282"/>
      <c r="BK154" s="282"/>
      <c r="BL154" s="282"/>
      <c r="BM154" s="282"/>
      <c r="BN154" s="1151"/>
      <c r="BO154" s="1005"/>
      <c r="BP154" s="282"/>
      <c r="BQ154" s="282"/>
      <c r="BR154" s="282"/>
      <c r="BS154" s="282"/>
      <c r="BT154" s="282"/>
      <c r="BU154" s="282"/>
    </row>
    <row r="155" spans="1:73" ht="39.950000000000003" customHeight="1" thickBot="1" x14ac:dyDescent="0.3">
      <c r="A155" s="151"/>
      <c r="B155" s="24"/>
      <c r="C155" s="1060"/>
      <c r="D155" s="1051"/>
      <c r="E155" s="1063"/>
      <c r="F155" s="1066"/>
      <c r="G155" s="1051"/>
      <c r="H155" s="1045"/>
      <c r="I155" s="1045"/>
      <c r="J155" s="1045"/>
      <c r="K155" s="1051"/>
      <c r="L155" s="1045"/>
      <c r="M155" s="1051"/>
      <c r="N155" s="1628"/>
      <c r="O155" s="1051"/>
      <c r="P155" s="1054"/>
      <c r="Q155" s="1057"/>
      <c r="R155" s="1042"/>
      <c r="S155" s="1042"/>
      <c r="T155" s="1024"/>
      <c r="U155" s="1009"/>
      <c r="V155" s="1009"/>
      <c r="W155" s="1009"/>
      <c r="X155" s="1009"/>
      <c r="Y155" s="1009"/>
      <c r="Z155" s="1006"/>
      <c r="AA155" s="1006"/>
      <c r="AB155" s="1006"/>
      <c r="AC155" s="1006"/>
      <c r="AD155" s="1006"/>
      <c r="AE155" s="1006"/>
      <c r="AF155" s="1006"/>
      <c r="AG155" s="715"/>
      <c r="AH155" s="716"/>
      <c r="AI155" s="716"/>
      <c r="AJ155" s="716"/>
      <c r="AK155" s="715"/>
      <c r="AL155" s="717"/>
      <c r="AM155" s="717"/>
      <c r="AN155" s="717"/>
      <c r="AO155" s="717"/>
      <c r="AP155" s="1152"/>
      <c r="AQ155" s="1006"/>
      <c r="AR155" s="718"/>
      <c r="AS155" s="718"/>
      <c r="AT155" s="718"/>
      <c r="AU155" s="718"/>
      <c r="AV155" s="718"/>
      <c r="AW155" s="718"/>
      <c r="AX155" s="1152"/>
      <c r="AY155" s="1006"/>
      <c r="AZ155" s="718"/>
      <c r="BA155" s="718"/>
      <c r="BB155" s="718"/>
      <c r="BC155" s="718"/>
      <c r="BD155" s="718"/>
      <c r="BE155" s="718"/>
      <c r="BF155" s="1152"/>
      <c r="BG155" s="1006"/>
      <c r="BH155" s="718"/>
      <c r="BI155" s="718"/>
      <c r="BJ155" s="718"/>
      <c r="BK155" s="718"/>
      <c r="BL155" s="718"/>
      <c r="BM155" s="718"/>
      <c r="BN155" s="1152"/>
      <c r="BO155" s="1006"/>
      <c r="BP155" s="718"/>
      <c r="BQ155" s="718"/>
      <c r="BR155" s="718"/>
      <c r="BS155" s="718"/>
      <c r="BT155" s="718"/>
      <c r="BU155" s="718"/>
    </row>
    <row r="156" spans="1:73" ht="39.950000000000003" customHeight="1" thickTop="1" x14ac:dyDescent="0.25">
      <c r="A156" s="151"/>
      <c r="B156" s="24"/>
      <c r="C156" s="1058" t="s">
        <v>2230</v>
      </c>
      <c r="D156" s="1049" t="s">
        <v>3801</v>
      </c>
      <c r="E156" s="1061">
        <v>723</v>
      </c>
      <c r="F156" s="1064" t="s">
        <v>3791</v>
      </c>
      <c r="G156" s="1049" t="s">
        <v>3792</v>
      </c>
      <c r="H156" s="1043" t="s">
        <v>272</v>
      </c>
      <c r="I156" s="1043" t="s">
        <v>2982</v>
      </c>
      <c r="J156" s="1043">
        <v>45</v>
      </c>
      <c r="K156" s="1049" t="s">
        <v>3625</v>
      </c>
      <c r="L156" s="1043">
        <v>4501</v>
      </c>
      <c r="M156" s="1049" t="s">
        <v>3786</v>
      </c>
      <c r="N156" s="1626">
        <v>2024004540020</v>
      </c>
      <c r="O156" s="1049" t="s">
        <v>3787</v>
      </c>
      <c r="P156" s="1052" t="s">
        <v>594</v>
      </c>
      <c r="Q156" s="1055">
        <v>1</v>
      </c>
      <c r="R156" s="1040" t="s">
        <v>2867</v>
      </c>
      <c r="S156" s="1040"/>
      <c r="T156" s="1022"/>
      <c r="U156" s="1007"/>
      <c r="V156" s="1007"/>
      <c r="W156" s="1007"/>
      <c r="X156" s="1007"/>
      <c r="Y156" s="1007"/>
      <c r="Z156" s="1004">
        <f t="shared" si="48"/>
        <v>0</v>
      </c>
      <c r="AA156" s="1004">
        <f t="shared" ref="AA156:AF156" si="58">SUM(AR156:AR159,AZ156:AZ159,BH156:BH159,BP156:BP159)</f>
        <v>0</v>
      </c>
      <c r="AB156" s="1004">
        <f t="shared" si="58"/>
        <v>0</v>
      </c>
      <c r="AC156" s="1004">
        <f t="shared" si="58"/>
        <v>0</v>
      </c>
      <c r="AD156" s="1004">
        <f t="shared" si="58"/>
        <v>0</v>
      </c>
      <c r="AE156" s="1004">
        <f t="shared" si="58"/>
        <v>0</v>
      </c>
      <c r="AF156" s="1004">
        <f t="shared" si="58"/>
        <v>0</v>
      </c>
      <c r="AG156" s="714"/>
      <c r="AH156" s="593"/>
      <c r="AI156" s="593"/>
      <c r="AJ156" s="593"/>
      <c r="AK156" s="207"/>
      <c r="AL156" s="208"/>
      <c r="AM156" s="208"/>
      <c r="AN156" s="208"/>
      <c r="AO156" s="208"/>
      <c r="AP156" s="1150">
        <f>+U156</f>
        <v>0</v>
      </c>
      <c r="AQ156" s="1004">
        <f>SUM(AR156:AW159)</f>
        <v>0</v>
      </c>
      <c r="AR156" s="299"/>
      <c r="AS156" s="299"/>
      <c r="AT156" s="299"/>
      <c r="AU156" s="299"/>
      <c r="AV156" s="299"/>
      <c r="AW156" s="299"/>
      <c r="AX156" s="1150">
        <f>+V156</f>
        <v>0</v>
      </c>
      <c r="AY156" s="1004">
        <f>SUM(AZ156:BE159)</f>
        <v>0</v>
      </c>
      <c r="AZ156" s="299"/>
      <c r="BA156" s="299"/>
      <c r="BB156" s="299"/>
      <c r="BC156" s="299"/>
      <c r="BD156" s="299"/>
      <c r="BE156" s="299"/>
      <c r="BF156" s="1150">
        <f>+W156</f>
        <v>0</v>
      </c>
      <c r="BG156" s="1004">
        <f>SUM(BH156:BM159)</f>
        <v>0</v>
      </c>
      <c r="BH156" s="299"/>
      <c r="BI156" s="299"/>
      <c r="BJ156" s="299"/>
      <c r="BK156" s="299"/>
      <c r="BL156" s="299"/>
      <c r="BM156" s="299"/>
      <c r="BN156" s="1150">
        <f>+X156</f>
        <v>0</v>
      </c>
      <c r="BO156" s="1004">
        <f>SUM(BP156:BU159)</f>
        <v>0</v>
      </c>
      <c r="BP156" s="299"/>
      <c r="BQ156" s="299"/>
      <c r="BR156" s="299"/>
      <c r="BS156" s="299"/>
      <c r="BT156" s="299"/>
      <c r="BU156" s="299"/>
    </row>
    <row r="157" spans="1:73" ht="39.950000000000003" customHeight="1" x14ac:dyDescent="0.25">
      <c r="A157" s="151"/>
      <c r="B157" s="24"/>
      <c r="C157" s="1059"/>
      <c r="D157" s="1050"/>
      <c r="E157" s="1062"/>
      <c r="F157" s="1065"/>
      <c r="G157" s="1050"/>
      <c r="H157" s="1044"/>
      <c r="I157" s="1044"/>
      <c r="J157" s="1044"/>
      <c r="K157" s="1050"/>
      <c r="L157" s="1044"/>
      <c r="M157" s="1050"/>
      <c r="N157" s="1627"/>
      <c r="O157" s="1050"/>
      <c r="P157" s="1053"/>
      <c r="Q157" s="1056"/>
      <c r="R157" s="1041"/>
      <c r="S157" s="1041"/>
      <c r="T157" s="1023"/>
      <c r="U157" s="1008"/>
      <c r="V157" s="1008"/>
      <c r="W157" s="1008"/>
      <c r="X157" s="1008"/>
      <c r="Y157" s="1008"/>
      <c r="Z157" s="1005"/>
      <c r="AA157" s="1005"/>
      <c r="AB157" s="1005"/>
      <c r="AC157" s="1005"/>
      <c r="AD157" s="1005"/>
      <c r="AE157" s="1005"/>
      <c r="AF157" s="1005"/>
      <c r="AG157" s="479"/>
      <c r="AH157" s="592"/>
      <c r="AI157" s="592"/>
      <c r="AJ157" s="592"/>
      <c r="AK157" s="196"/>
      <c r="AL157" s="197"/>
      <c r="AM157" s="197"/>
      <c r="AN157" s="197"/>
      <c r="AO157" s="197"/>
      <c r="AP157" s="1151"/>
      <c r="AQ157" s="1005"/>
      <c r="AR157" s="282"/>
      <c r="AS157" s="282"/>
      <c r="AT157" s="282"/>
      <c r="AU157" s="282"/>
      <c r="AV157" s="282"/>
      <c r="AW157" s="282"/>
      <c r="AX157" s="1151"/>
      <c r="AY157" s="1005"/>
      <c r="AZ157" s="282"/>
      <c r="BA157" s="282"/>
      <c r="BB157" s="282"/>
      <c r="BC157" s="282"/>
      <c r="BD157" s="282"/>
      <c r="BE157" s="282"/>
      <c r="BF157" s="1151"/>
      <c r="BG157" s="1005"/>
      <c r="BH157" s="282"/>
      <c r="BI157" s="282"/>
      <c r="BJ157" s="282"/>
      <c r="BK157" s="282"/>
      <c r="BL157" s="282"/>
      <c r="BM157" s="282"/>
      <c r="BN157" s="1151"/>
      <c r="BO157" s="1005"/>
      <c r="BP157" s="282"/>
      <c r="BQ157" s="282"/>
      <c r="BR157" s="282"/>
      <c r="BS157" s="282"/>
      <c r="BT157" s="282"/>
      <c r="BU157" s="282"/>
    </row>
    <row r="158" spans="1:73" ht="39.950000000000003" customHeight="1" x14ac:dyDescent="0.25">
      <c r="A158" s="151"/>
      <c r="B158" s="24"/>
      <c r="C158" s="1059"/>
      <c r="D158" s="1050"/>
      <c r="E158" s="1062"/>
      <c r="F158" s="1065"/>
      <c r="G158" s="1050"/>
      <c r="H158" s="1044"/>
      <c r="I158" s="1044"/>
      <c r="J158" s="1044"/>
      <c r="K158" s="1050"/>
      <c r="L158" s="1044"/>
      <c r="M158" s="1050"/>
      <c r="N158" s="1627"/>
      <c r="O158" s="1050"/>
      <c r="P158" s="1053"/>
      <c r="Q158" s="1056"/>
      <c r="R158" s="1041"/>
      <c r="S158" s="1041"/>
      <c r="T158" s="1023"/>
      <c r="U158" s="1008"/>
      <c r="V158" s="1008"/>
      <c r="W158" s="1008"/>
      <c r="X158" s="1008"/>
      <c r="Y158" s="1008"/>
      <c r="Z158" s="1005"/>
      <c r="AA158" s="1005"/>
      <c r="AB158" s="1005"/>
      <c r="AC158" s="1005"/>
      <c r="AD158" s="1005"/>
      <c r="AE158" s="1005"/>
      <c r="AF158" s="1005"/>
      <c r="AG158" s="196"/>
      <c r="AH158" s="592"/>
      <c r="AI158" s="592"/>
      <c r="AJ158" s="592"/>
      <c r="AK158" s="196"/>
      <c r="AL158" s="197"/>
      <c r="AM158" s="197"/>
      <c r="AN158" s="197"/>
      <c r="AO158" s="197"/>
      <c r="AP158" s="1151"/>
      <c r="AQ158" s="1005"/>
      <c r="AR158" s="282"/>
      <c r="AS158" s="282"/>
      <c r="AT158" s="282"/>
      <c r="AU158" s="282"/>
      <c r="AV158" s="282"/>
      <c r="AW158" s="282"/>
      <c r="AX158" s="1151"/>
      <c r="AY158" s="1005"/>
      <c r="AZ158" s="282"/>
      <c r="BA158" s="282"/>
      <c r="BB158" s="282"/>
      <c r="BC158" s="282"/>
      <c r="BD158" s="282"/>
      <c r="BE158" s="282"/>
      <c r="BF158" s="1151"/>
      <c r="BG158" s="1005"/>
      <c r="BH158" s="282"/>
      <c r="BI158" s="282"/>
      <c r="BJ158" s="282"/>
      <c r="BK158" s="282"/>
      <c r="BL158" s="282"/>
      <c r="BM158" s="282"/>
      <c r="BN158" s="1151"/>
      <c r="BO158" s="1005"/>
      <c r="BP158" s="282"/>
      <c r="BQ158" s="282"/>
      <c r="BR158" s="282"/>
      <c r="BS158" s="282"/>
      <c r="BT158" s="282"/>
      <c r="BU158" s="282"/>
    </row>
    <row r="159" spans="1:73" ht="39.950000000000003" customHeight="1" thickBot="1" x14ac:dyDescent="0.3">
      <c r="A159" s="151"/>
      <c r="B159" s="24"/>
      <c r="C159" s="1060"/>
      <c r="D159" s="1051"/>
      <c r="E159" s="1063"/>
      <c r="F159" s="1066"/>
      <c r="G159" s="1051"/>
      <c r="H159" s="1045"/>
      <c r="I159" s="1045"/>
      <c r="J159" s="1045"/>
      <c r="K159" s="1051"/>
      <c r="L159" s="1045"/>
      <c r="M159" s="1051"/>
      <c r="N159" s="1628"/>
      <c r="O159" s="1051"/>
      <c r="P159" s="1054"/>
      <c r="Q159" s="1057"/>
      <c r="R159" s="1042"/>
      <c r="S159" s="1042"/>
      <c r="T159" s="1024"/>
      <c r="U159" s="1009"/>
      <c r="V159" s="1009"/>
      <c r="W159" s="1009"/>
      <c r="X159" s="1009"/>
      <c r="Y159" s="1009"/>
      <c r="Z159" s="1006"/>
      <c r="AA159" s="1006"/>
      <c r="AB159" s="1006"/>
      <c r="AC159" s="1006"/>
      <c r="AD159" s="1006"/>
      <c r="AE159" s="1006"/>
      <c r="AF159" s="1006"/>
      <c r="AG159" s="715"/>
      <c r="AH159" s="716"/>
      <c r="AI159" s="716"/>
      <c r="AJ159" s="716"/>
      <c r="AK159" s="715"/>
      <c r="AL159" s="717"/>
      <c r="AM159" s="717"/>
      <c r="AN159" s="717"/>
      <c r="AO159" s="717"/>
      <c r="AP159" s="1152"/>
      <c r="AQ159" s="1006"/>
      <c r="AR159" s="718"/>
      <c r="AS159" s="718"/>
      <c r="AT159" s="718"/>
      <c r="AU159" s="718"/>
      <c r="AV159" s="718"/>
      <c r="AW159" s="718"/>
      <c r="AX159" s="1152"/>
      <c r="AY159" s="1006"/>
      <c r="AZ159" s="718"/>
      <c r="BA159" s="718"/>
      <c r="BB159" s="718"/>
      <c r="BC159" s="718"/>
      <c r="BD159" s="718"/>
      <c r="BE159" s="718"/>
      <c r="BF159" s="1152"/>
      <c r="BG159" s="1006"/>
      <c r="BH159" s="718"/>
      <c r="BI159" s="718"/>
      <c r="BJ159" s="718"/>
      <c r="BK159" s="718"/>
      <c r="BL159" s="718"/>
      <c r="BM159" s="718"/>
      <c r="BN159" s="1152"/>
      <c r="BO159" s="1006"/>
      <c r="BP159" s="718"/>
      <c r="BQ159" s="718"/>
      <c r="BR159" s="718"/>
      <c r="BS159" s="718"/>
      <c r="BT159" s="718"/>
      <c r="BU159" s="718"/>
    </row>
    <row r="160" spans="1:73" ht="39.950000000000003" customHeight="1" thickTop="1" thickBot="1" x14ac:dyDescent="0.3">
      <c r="B160" s="924" t="s">
        <v>2232</v>
      </c>
      <c r="C160" s="938" t="s">
        <v>206</v>
      </c>
      <c r="D160" s="362"/>
      <c r="E160" s="434"/>
      <c r="F160" s="446"/>
      <c r="G160" s="367"/>
      <c r="H160" s="368"/>
      <c r="I160" s="368"/>
      <c r="J160" s="369"/>
      <c r="K160" s="405"/>
      <c r="L160" s="369"/>
      <c r="M160" s="405"/>
      <c r="N160" s="370"/>
      <c r="O160" s="371"/>
      <c r="P160" s="402"/>
      <c r="Q160" s="23"/>
      <c r="R160" s="23"/>
      <c r="S160" s="947"/>
      <c r="T160" s="39"/>
      <c r="U160" s="37"/>
      <c r="V160" s="37"/>
      <c r="W160" s="37"/>
      <c r="X160" s="38"/>
      <c r="Y160" s="952"/>
      <c r="Z160" s="953">
        <f t="shared" si="48"/>
        <v>0</v>
      </c>
      <c r="AA160" s="953">
        <f>+AR160+AZ160+BH160+BO160</f>
        <v>0</v>
      </c>
      <c r="AB160" s="953">
        <f>+AS160+BA160+BI160+BP160</f>
        <v>0</v>
      </c>
      <c r="AC160" s="954">
        <f t="shared" si="48"/>
        <v>0</v>
      </c>
      <c r="AD160" s="954">
        <f t="shared" si="48"/>
        <v>0</v>
      </c>
      <c r="AE160" s="954">
        <f t="shared" si="48"/>
        <v>0</v>
      </c>
      <c r="AF160" s="954">
        <f t="shared" si="48"/>
        <v>0</v>
      </c>
      <c r="AG160" s="955"/>
      <c r="AH160" s="955"/>
      <c r="AI160" s="932"/>
      <c r="AJ160" s="955"/>
      <c r="AK160" s="195"/>
      <c r="AL160" s="195"/>
      <c r="AM160" s="195"/>
      <c r="AN160" s="195"/>
      <c r="AO160" s="195"/>
      <c r="AP160" s="18"/>
      <c r="AQ160" s="956">
        <f t="shared" ref="AQ160" si="59">SUM(AQ161:AQ180)</f>
        <v>0</v>
      </c>
      <c r="AR160" s="929">
        <f>SUM(AR161:AR180)</f>
        <v>0</v>
      </c>
      <c r="AS160" s="929">
        <f t="shared" ref="AS160:AW160" si="60">SUM(AS161:AS180)</f>
        <v>0</v>
      </c>
      <c r="AT160" s="929">
        <f t="shared" si="60"/>
        <v>0</v>
      </c>
      <c r="AU160" s="929">
        <f t="shared" si="60"/>
        <v>0</v>
      </c>
      <c r="AV160" s="929">
        <f t="shared" si="60"/>
        <v>0</v>
      </c>
      <c r="AW160" s="929">
        <f t="shared" si="60"/>
        <v>0</v>
      </c>
      <c r="AX160" s="18"/>
      <c r="AY160" s="929">
        <f t="shared" ref="AY160" si="61">SUM(AY161:AY180)</f>
        <v>0</v>
      </c>
      <c r="AZ160" s="929">
        <f>SUM(AZ161:AZ180)</f>
        <v>0</v>
      </c>
      <c r="BA160" s="929">
        <f t="shared" ref="BA160:BE160" si="62">SUM(BA161:BA180)</f>
        <v>0</v>
      </c>
      <c r="BB160" s="929">
        <f t="shared" si="62"/>
        <v>0</v>
      </c>
      <c r="BC160" s="929">
        <f t="shared" si="62"/>
        <v>0</v>
      </c>
      <c r="BD160" s="929">
        <f t="shared" si="62"/>
        <v>0</v>
      </c>
      <c r="BE160" s="929">
        <f t="shared" si="62"/>
        <v>0</v>
      </c>
      <c r="BF160" s="18"/>
      <c r="BG160" s="929">
        <f t="shared" ref="BG160" si="63">SUM(BG161:BG180)</f>
        <v>0</v>
      </c>
      <c r="BH160" s="929">
        <f>SUM(BH161:BH180)</f>
        <v>0</v>
      </c>
      <c r="BI160" s="929">
        <f t="shared" ref="BI160:BM160" si="64">SUM(BI161:BI180)</f>
        <v>0</v>
      </c>
      <c r="BJ160" s="929">
        <f t="shared" si="64"/>
        <v>0</v>
      </c>
      <c r="BK160" s="929">
        <f t="shared" si="64"/>
        <v>0</v>
      </c>
      <c r="BL160" s="929">
        <f t="shared" si="64"/>
        <v>0</v>
      </c>
      <c r="BM160" s="929">
        <f t="shared" si="64"/>
        <v>0</v>
      </c>
      <c r="BN160" s="18"/>
      <c r="BO160" s="929">
        <f t="shared" ref="BO160" si="65">SUM(BO161:BO180)</f>
        <v>0</v>
      </c>
      <c r="BP160" s="929">
        <f>SUM(BP161:BP180)</f>
        <v>0</v>
      </c>
      <c r="BQ160" s="929">
        <f>SUM(BQ161:BQ180)</f>
        <v>0</v>
      </c>
      <c r="BR160" s="929">
        <f t="shared" ref="BR160:BU160" si="66">SUM(BR161:BR180)</f>
        <v>0</v>
      </c>
      <c r="BS160" s="929">
        <f t="shared" si="66"/>
        <v>0</v>
      </c>
      <c r="BT160" s="929">
        <f t="shared" si="66"/>
        <v>0</v>
      </c>
      <c r="BU160" s="929">
        <f t="shared" si="66"/>
        <v>0</v>
      </c>
    </row>
    <row r="161" spans="1:73" ht="39.950000000000003" customHeight="1" thickTop="1" x14ac:dyDescent="0.25">
      <c r="A161" s="151"/>
      <c r="B161" s="24"/>
      <c r="C161" s="1058" t="s">
        <v>2233</v>
      </c>
      <c r="D161" s="1049" t="s">
        <v>2234</v>
      </c>
      <c r="E161" s="1061">
        <v>724</v>
      </c>
      <c r="F161" s="1064">
        <v>450102601</v>
      </c>
      <c r="G161" s="1049" t="s">
        <v>3792</v>
      </c>
      <c r="H161" s="1043" t="s">
        <v>3011</v>
      </c>
      <c r="I161" s="1043" t="s">
        <v>2982</v>
      </c>
      <c r="J161" s="1043">
        <v>45</v>
      </c>
      <c r="K161" s="1049" t="s">
        <v>3625</v>
      </c>
      <c r="L161" s="1043">
        <v>4501</v>
      </c>
      <c r="M161" s="1049" t="s">
        <v>3786</v>
      </c>
      <c r="N161" s="1626">
        <v>2024004540020</v>
      </c>
      <c r="O161" s="1049" t="s">
        <v>3787</v>
      </c>
      <c r="P161" s="1052" t="s">
        <v>480</v>
      </c>
      <c r="Q161" s="1055">
        <v>4</v>
      </c>
      <c r="R161" s="1040" t="s">
        <v>2871</v>
      </c>
      <c r="S161" s="1040"/>
      <c r="T161" s="1022"/>
      <c r="U161" s="1007"/>
      <c r="V161" s="1007"/>
      <c r="W161" s="1007"/>
      <c r="X161" s="1007"/>
      <c r="Y161" s="1007"/>
      <c r="Z161" s="1004">
        <f t="shared" si="48"/>
        <v>0</v>
      </c>
      <c r="AA161" s="1004">
        <f t="shared" ref="AA161:AF173" si="67">SUM(AR161:AR164,AZ161:AZ164,BH161:BH164,BP161:BP164)</f>
        <v>0</v>
      </c>
      <c r="AB161" s="1004">
        <f t="shared" si="67"/>
        <v>0</v>
      </c>
      <c r="AC161" s="1004">
        <f t="shared" si="67"/>
        <v>0</v>
      </c>
      <c r="AD161" s="1004">
        <f t="shared" si="67"/>
        <v>0</v>
      </c>
      <c r="AE161" s="1004">
        <f t="shared" si="67"/>
        <v>0</v>
      </c>
      <c r="AF161" s="1004">
        <f t="shared" si="67"/>
        <v>0</v>
      </c>
      <c r="AG161" s="714"/>
      <c r="AH161" s="593"/>
      <c r="AI161" s="593"/>
      <c r="AJ161" s="593"/>
      <c r="AK161" s="207"/>
      <c r="AL161" s="208"/>
      <c r="AM161" s="208"/>
      <c r="AN161" s="208"/>
      <c r="AO161" s="208"/>
      <c r="AP161" s="1150">
        <f>+U161</f>
        <v>0</v>
      </c>
      <c r="AQ161" s="1004">
        <f>SUM(AR161:AW164)</f>
        <v>0</v>
      </c>
      <c r="AR161" s="299"/>
      <c r="AS161" s="299"/>
      <c r="AT161" s="299"/>
      <c r="AU161" s="299"/>
      <c r="AV161" s="299"/>
      <c r="AW161" s="299"/>
      <c r="AX161" s="1150">
        <f>+V161</f>
        <v>0</v>
      </c>
      <c r="AY161" s="1004">
        <f>SUM(AZ161:BE164)</f>
        <v>0</v>
      </c>
      <c r="AZ161" s="299"/>
      <c r="BA161" s="299"/>
      <c r="BB161" s="299"/>
      <c r="BC161" s="299"/>
      <c r="BD161" s="299"/>
      <c r="BE161" s="299"/>
      <c r="BF161" s="1150">
        <f>+W161</f>
        <v>0</v>
      </c>
      <c r="BG161" s="1004">
        <f>SUM(BH161:BM164)</f>
        <v>0</v>
      </c>
      <c r="BH161" s="299"/>
      <c r="BI161" s="299"/>
      <c r="BJ161" s="299"/>
      <c r="BK161" s="299"/>
      <c r="BL161" s="299"/>
      <c r="BM161" s="299"/>
      <c r="BN161" s="1150">
        <f>+X161</f>
        <v>0</v>
      </c>
      <c r="BO161" s="1004">
        <f>SUM(BP161:BU164)</f>
        <v>0</v>
      </c>
      <c r="BP161" s="299"/>
      <c r="BQ161" s="299"/>
      <c r="BR161" s="299"/>
      <c r="BS161" s="299"/>
      <c r="BT161" s="299"/>
      <c r="BU161" s="299"/>
    </row>
    <row r="162" spans="1:73" ht="39.950000000000003" customHeight="1" x14ac:dyDescent="0.25">
      <c r="A162" s="151"/>
      <c r="B162" s="24"/>
      <c r="C162" s="1059"/>
      <c r="D162" s="1050"/>
      <c r="E162" s="1062"/>
      <c r="F162" s="1065"/>
      <c r="G162" s="1050"/>
      <c r="H162" s="1044"/>
      <c r="I162" s="1044"/>
      <c r="J162" s="1044"/>
      <c r="K162" s="1050"/>
      <c r="L162" s="1044"/>
      <c r="M162" s="1050"/>
      <c r="N162" s="1627"/>
      <c r="O162" s="1050"/>
      <c r="P162" s="1053"/>
      <c r="Q162" s="1056"/>
      <c r="R162" s="1041"/>
      <c r="S162" s="1041"/>
      <c r="T162" s="1023"/>
      <c r="U162" s="1008"/>
      <c r="V162" s="1008"/>
      <c r="W162" s="1008"/>
      <c r="X162" s="1008"/>
      <c r="Y162" s="1008"/>
      <c r="Z162" s="1005"/>
      <c r="AA162" s="1005"/>
      <c r="AB162" s="1005"/>
      <c r="AC162" s="1005"/>
      <c r="AD162" s="1005"/>
      <c r="AE162" s="1005"/>
      <c r="AF162" s="1005"/>
      <c r="AG162" s="479"/>
      <c r="AH162" s="592"/>
      <c r="AI162" s="592"/>
      <c r="AJ162" s="592"/>
      <c r="AK162" s="196"/>
      <c r="AL162" s="197"/>
      <c r="AM162" s="197"/>
      <c r="AN162" s="197"/>
      <c r="AO162" s="197"/>
      <c r="AP162" s="1151"/>
      <c r="AQ162" s="1005"/>
      <c r="AR162" s="282"/>
      <c r="AS162" s="282"/>
      <c r="AT162" s="282"/>
      <c r="AU162" s="282"/>
      <c r="AV162" s="282"/>
      <c r="AW162" s="282"/>
      <c r="AX162" s="1151"/>
      <c r="AY162" s="1005"/>
      <c r="AZ162" s="282"/>
      <c r="BA162" s="282"/>
      <c r="BB162" s="282"/>
      <c r="BC162" s="282"/>
      <c r="BD162" s="282"/>
      <c r="BE162" s="282"/>
      <c r="BF162" s="1151"/>
      <c r="BG162" s="1005"/>
      <c r="BH162" s="282"/>
      <c r="BI162" s="282"/>
      <c r="BJ162" s="282"/>
      <c r="BK162" s="282"/>
      <c r="BL162" s="282"/>
      <c r="BM162" s="282"/>
      <c r="BN162" s="1151"/>
      <c r="BO162" s="1005"/>
      <c r="BP162" s="282"/>
      <c r="BQ162" s="282"/>
      <c r="BR162" s="282"/>
      <c r="BS162" s="282"/>
      <c r="BT162" s="282"/>
      <c r="BU162" s="282"/>
    </row>
    <row r="163" spans="1:73" ht="39.950000000000003" customHeight="1" x14ac:dyDescent="0.25">
      <c r="A163" s="151"/>
      <c r="B163" s="24"/>
      <c r="C163" s="1059"/>
      <c r="D163" s="1050"/>
      <c r="E163" s="1062"/>
      <c r="F163" s="1065"/>
      <c r="G163" s="1050"/>
      <c r="H163" s="1044"/>
      <c r="I163" s="1044"/>
      <c r="J163" s="1044"/>
      <c r="K163" s="1050"/>
      <c r="L163" s="1044"/>
      <c r="M163" s="1050"/>
      <c r="N163" s="1627"/>
      <c r="O163" s="1050"/>
      <c r="P163" s="1053"/>
      <c r="Q163" s="1056"/>
      <c r="R163" s="1041"/>
      <c r="S163" s="1041"/>
      <c r="T163" s="1023"/>
      <c r="U163" s="1008"/>
      <c r="V163" s="1008"/>
      <c r="W163" s="1008"/>
      <c r="X163" s="1008"/>
      <c r="Y163" s="1008"/>
      <c r="Z163" s="1005"/>
      <c r="AA163" s="1005"/>
      <c r="AB163" s="1005"/>
      <c r="AC163" s="1005"/>
      <c r="AD163" s="1005"/>
      <c r="AE163" s="1005"/>
      <c r="AF163" s="1005"/>
      <c r="AG163" s="196"/>
      <c r="AH163" s="592"/>
      <c r="AI163" s="592"/>
      <c r="AJ163" s="592"/>
      <c r="AK163" s="196"/>
      <c r="AL163" s="197"/>
      <c r="AM163" s="197"/>
      <c r="AN163" s="197"/>
      <c r="AO163" s="197"/>
      <c r="AP163" s="1151"/>
      <c r="AQ163" s="1005"/>
      <c r="AR163" s="282"/>
      <c r="AS163" s="282"/>
      <c r="AT163" s="282"/>
      <c r="AU163" s="282"/>
      <c r="AV163" s="282"/>
      <c r="AW163" s="282"/>
      <c r="AX163" s="1151"/>
      <c r="AY163" s="1005"/>
      <c r="AZ163" s="282"/>
      <c r="BA163" s="282"/>
      <c r="BB163" s="282"/>
      <c r="BC163" s="282"/>
      <c r="BD163" s="282"/>
      <c r="BE163" s="282"/>
      <c r="BF163" s="1151"/>
      <c r="BG163" s="1005"/>
      <c r="BH163" s="282"/>
      <c r="BI163" s="282"/>
      <c r="BJ163" s="282"/>
      <c r="BK163" s="282"/>
      <c r="BL163" s="282"/>
      <c r="BM163" s="282"/>
      <c r="BN163" s="1151"/>
      <c r="BO163" s="1005"/>
      <c r="BP163" s="282"/>
      <c r="BQ163" s="282"/>
      <c r="BR163" s="282"/>
      <c r="BS163" s="282"/>
      <c r="BT163" s="282"/>
      <c r="BU163" s="282"/>
    </row>
    <row r="164" spans="1:73" ht="39.950000000000003" customHeight="1" thickBot="1" x14ac:dyDescent="0.3">
      <c r="A164" s="151"/>
      <c r="B164" s="24"/>
      <c r="C164" s="1060"/>
      <c r="D164" s="1051"/>
      <c r="E164" s="1063"/>
      <c r="F164" s="1066"/>
      <c r="G164" s="1051"/>
      <c r="H164" s="1045"/>
      <c r="I164" s="1045"/>
      <c r="J164" s="1045"/>
      <c r="K164" s="1051"/>
      <c r="L164" s="1045"/>
      <c r="M164" s="1051"/>
      <c r="N164" s="1628"/>
      <c r="O164" s="1051"/>
      <c r="P164" s="1054"/>
      <c r="Q164" s="1057"/>
      <c r="R164" s="1042"/>
      <c r="S164" s="1042"/>
      <c r="T164" s="1024"/>
      <c r="U164" s="1009"/>
      <c r="V164" s="1009"/>
      <c r="W164" s="1009"/>
      <c r="X164" s="1009"/>
      <c r="Y164" s="1009"/>
      <c r="Z164" s="1006"/>
      <c r="AA164" s="1006"/>
      <c r="AB164" s="1006"/>
      <c r="AC164" s="1006"/>
      <c r="AD164" s="1006"/>
      <c r="AE164" s="1006"/>
      <c r="AF164" s="1006"/>
      <c r="AG164" s="715"/>
      <c r="AH164" s="716"/>
      <c r="AI164" s="716"/>
      <c r="AJ164" s="716"/>
      <c r="AK164" s="715"/>
      <c r="AL164" s="717"/>
      <c r="AM164" s="717"/>
      <c r="AN164" s="717"/>
      <c r="AO164" s="717"/>
      <c r="AP164" s="1152"/>
      <c r="AQ164" s="1006"/>
      <c r="AR164" s="718"/>
      <c r="AS164" s="718"/>
      <c r="AT164" s="718"/>
      <c r="AU164" s="718"/>
      <c r="AV164" s="718"/>
      <c r="AW164" s="718"/>
      <c r="AX164" s="1152"/>
      <c r="AY164" s="1006"/>
      <c r="AZ164" s="718"/>
      <c r="BA164" s="718"/>
      <c r="BB164" s="718"/>
      <c r="BC164" s="718"/>
      <c r="BD164" s="718"/>
      <c r="BE164" s="718"/>
      <c r="BF164" s="1152"/>
      <c r="BG164" s="1006"/>
      <c r="BH164" s="718"/>
      <c r="BI164" s="718"/>
      <c r="BJ164" s="718"/>
      <c r="BK164" s="718"/>
      <c r="BL164" s="718"/>
      <c r="BM164" s="718"/>
      <c r="BN164" s="1152"/>
      <c r="BO164" s="1006"/>
      <c r="BP164" s="718"/>
      <c r="BQ164" s="718"/>
      <c r="BR164" s="718"/>
      <c r="BS164" s="718"/>
      <c r="BT164" s="718"/>
      <c r="BU164" s="718"/>
    </row>
    <row r="165" spans="1:73" ht="39.950000000000003" customHeight="1" thickTop="1" x14ac:dyDescent="0.25">
      <c r="A165" s="151"/>
      <c r="B165" s="24"/>
      <c r="C165" s="1058" t="s">
        <v>2235</v>
      </c>
      <c r="D165" s="1049" t="s">
        <v>2236</v>
      </c>
      <c r="E165" s="1061">
        <v>725</v>
      </c>
      <c r="F165" s="1064" t="s">
        <v>3791</v>
      </c>
      <c r="G165" s="1049" t="s">
        <v>3792</v>
      </c>
      <c r="H165" s="1043" t="s">
        <v>3011</v>
      </c>
      <c r="I165" s="1043" t="s">
        <v>2982</v>
      </c>
      <c r="J165" s="1043">
        <v>45</v>
      </c>
      <c r="K165" s="1049" t="s">
        <v>3625</v>
      </c>
      <c r="L165" s="1043">
        <v>4501</v>
      </c>
      <c r="M165" s="1049" t="s">
        <v>3786</v>
      </c>
      <c r="N165" s="1626">
        <v>2024004540020</v>
      </c>
      <c r="O165" s="1049" t="s">
        <v>3787</v>
      </c>
      <c r="P165" s="1052" t="s">
        <v>480</v>
      </c>
      <c r="Q165" s="1055">
        <v>4</v>
      </c>
      <c r="R165" s="1040" t="s">
        <v>2871</v>
      </c>
      <c r="S165" s="1040"/>
      <c r="T165" s="1022"/>
      <c r="U165" s="1007"/>
      <c r="V165" s="1007"/>
      <c r="W165" s="1007"/>
      <c r="X165" s="1007"/>
      <c r="Y165" s="1007"/>
      <c r="Z165" s="1004">
        <f t="shared" si="48"/>
        <v>0</v>
      </c>
      <c r="AA165" s="1004">
        <f t="shared" si="67"/>
        <v>0</v>
      </c>
      <c r="AB165" s="1004">
        <f t="shared" si="67"/>
        <v>0</v>
      </c>
      <c r="AC165" s="1004">
        <f t="shared" si="67"/>
        <v>0</v>
      </c>
      <c r="AD165" s="1004">
        <f t="shared" si="67"/>
        <v>0</v>
      </c>
      <c r="AE165" s="1004">
        <f t="shared" si="67"/>
        <v>0</v>
      </c>
      <c r="AF165" s="1004">
        <f t="shared" si="67"/>
        <v>0</v>
      </c>
      <c r="AG165" s="714"/>
      <c r="AH165" s="593"/>
      <c r="AI165" s="593"/>
      <c r="AJ165" s="593"/>
      <c r="AK165" s="207"/>
      <c r="AL165" s="208"/>
      <c r="AM165" s="208"/>
      <c r="AN165" s="208"/>
      <c r="AO165" s="208"/>
      <c r="AP165" s="1150">
        <f>+U165</f>
        <v>0</v>
      </c>
      <c r="AQ165" s="1004">
        <f>SUM(AR165:AW168)</f>
        <v>0</v>
      </c>
      <c r="AR165" s="299"/>
      <c r="AS165" s="299"/>
      <c r="AT165" s="299"/>
      <c r="AU165" s="299"/>
      <c r="AV165" s="299"/>
      <c r="AW165" s="299"/>
      <c r="AX165" s="1150">
        <f>+V165</f>
        <v>0</v>
      </c>
      <c r="AY165" s="1004">
        <f>SUM(AZ165:BE168)</f>
        <v>0</v>
      </c>
      <c r="AZ165" s="299"/>
      <c r="BA165" s="299"/>
      <c r="BB165" s="299"/>
      <c r="BC165" s="299"/>
      <c r="BD165" s="299"/>
      <c r="BE165" s="299"/>
      <c r="BF165" s="1150">
        <f>+W165</f>
        <v>0</v>
      </c>
      <c r="BG165" s="1004">
        <f>SUM(BH165:BM168)</f>
        <v>0</v>
      </c>
      <c r="BH165" s="299"/>
      <c r="BI165" s="299"/>
      <c r="BJ165" s="299"/>
      <c r="BK165" s="299"/>
      <c r="BL165" s="299"/>
      <c r="BM165" s="299"/>
      <c r="BN165" s="1150">
        <f>+X165</f>
        <v>0</v>
      </c>
      <c r="BO165" s="1004">
        <f>SUM(BP165:BU168)</f>
        <v>0</v>
      </c>
      <c r="BP165" s="299"/>
      <c r="BQ165" s="299"/>
      <c r="BR165" s="299"/>
      <c r="BS165" s="299"/>
      <c r="BT165" s="299"/>
      <c r="BU165" s="299"/>
    </row>
    <row r="166" spans="1:73" ht="39.950000000000003" customHeight="1" x14ac:dyDescent="0.25">
      <c r="A166" s="151"/>
      <c r="B166" s="24"/>
      <c r="C166" s="1059"/>
      <c r="D166" s="1050"/>
      <c r="E166" s="1062"/>
      <c r="F166" s="1065"/>
      <c r="G166" s="1050"/>
      <c r="H166" s="1044"/>
      <c r="I166" s="1044"/>
      <c r="J166" s="1044"/>
      <c r="K166" s="1050"/>
      <c r="L166" s="1044"/>
      <c r="M166" s="1050"/>
      <c r="N166" s="1627"/>
      <c r="O166" s="1050"/>
      <c r="P166" s="1053"/>
      <c r="Q166" s="1056"/>
      <c r="R166" s="1041"/>
      <c r="S166" s="1041"/>
      <c r="T166" s="1023"/>
      <c r="U166" s="1008"/>
      <c r="V166" s="1008"/>
      <c r="W166" s="1008"/>
      <c r="X166" s="1008"/>
      <c r="Y166" s="1008"/>
      <c r="Z166" s="1005"/>
      <c r="AA166" s="1005"/>
      <c r="AB166" s="1005"/>
      <c r="AC166" s="1005"/>
      <c r="AD166" s="1005"/>
      <c r="AE166" s="1005"/>
      <c r="AF166" s="1005"/>
      <c r="AG166" s="479"/>
      <c r="AH166" s="592"/>
      <c r="AI166" s="592"/>
      <c r="AJ166" s="592"/>
      <c r="AK166" s="196"/>
      <c r="AL166" s="197"/>
      <c r="AM166" s="197"/>
      <c r="AN166" s="197"/>
      <c r="AO166" s="197"/>
      <c r="AP166" s="1151"/>
      <c r="AQ166" s="1005"/>
      <c r="AR166" s="282"/>
      <c r="AS166" s="282"/>
      <c r="AT166" s="282"/>
      <c r="AU166" s="282"/>
      <c r="AV166" s="282"/>
      <c r="AW166" s="282"/>
      <c r="AX166" s="1151"/>
      <c r="AY166" s="1005"/>
      <c r="AZ166" s="282"/>
      <c r="BA166" s="282"/>
      <c r="BB166" s="282"/>
      <c r="BC166" s="282"/>
      <c r="BD166" s="282"/>
      <c r="BE166" s="282"/>
      <c r="BF166" s="1151"/>
      <c r="BG166" s="1005"/>
      <c r="BH166" s="282"/>
      <c r="BI166" s="282"/>
      <c r="BJ166" s="282"/>
      <c r="BK166" s="282"/>
      <c r="BL166" s="282"/>
      <c r="BM166" s="282"/>
      <c r="BN166" s="1151"/>
      <c r="BO166" s="1005"/>
      <c r="BP166" s="282"/>
      <c r="BQ166" s="282"/>
      <c r="BR166" s="282"/>
      <c r="BS166" s="282"/>
      <c r="BT166" s="282"/>
      <c r="BU166" s="282"/>
    </row>
    <row r="167" spans="1:73" ht="39.950000000000003" customHeight="1" x14ac:dyDescent="0.25">
      <c r="A167" s="151"/>
      <c r="B167" s="24"/>
      <c r="C167" s="1059"/>
      <c r="D167" s="1050"/>
      <c r="E167" s="1062"/>
      <c r="F167" s="1065"/>
      <c r="G167" s="1050"/>
      <c r="H167" s="1044"/>
      <c r="I167" s="1044"/>
      <c r="J167" s="1044"/>
      <c r="K167" s="1050"/>
      <c r="L167" s="1044"/>
      <c r="M167" s="1050"/>
      <c r="N167" s="1627"/>
      <c r="O167" s="1050"/>
      <c r="P167" s="1053"/>
      <c r="Q167" s="1056"/>
      <c r="R167" s="1041"/>
      <c r="S167" s="1041"/>
      <c r="T167" s="1023"/>
      <c r="U167" s="1008"/>
      <c r="V167" s="1008"/>
      <c r="W167" s="1008"/>
      <c r="X167" s="1008"/>
      <c r="Y167" s="1008"/>
      <c r="Z167" s="1005"/>
      <c r="AA167" s="1005"/>
      <c r="AB167" s="1005"/>
      <c r="AC167" s="1005"/>
      <c r="AD167" s="1005"/>
      <c r="AE167" s="1005"/>
      <c r="AF167" s="1005"/>
      <c r="AG167" s="196"/>
      <c r="AH167" s="592"/>
      <c r="AI167" s="592"/>
      <c r="AJ167" s="592"/>
      <c r="AK167" s="196"/>
      <c r="AL167" s="197"/>
      <c r="AM167" s="197"/>
      <c r="AN167" s="197"/>
      <c r="AO167" s="197"/>
      <c r="AP167" s="1151"/>
      <c r="AQ167" s="1005"/>
      <c r="AR167" s="282"/>
      <c r="AS167" s="282"/>
      <c r="AT167" s="282"/>
      <c r="AU167" s="282"/>
      <c r="AV167" s="282"/>
      <c r="AW167" s="282"/>
      <c r="AX167" s="1151"/>
      <c r="AY167" s="1005"/>
      <c r="AZ167" s="282"/>
      <c r="BA167" s="282"/>
      <c r="BB167" s="282"/>
      <c r="BC167" s="282"/>
      <c r="BD167" s="282"/>
      <c r="BE167" s="282"/>
      <c r="BF167" s="1151"/>
      <c r="BG167" s="1005"/>
      <c r="BH167" s="282"/>
      <c r="BI167" s="282"/>
      <c r="BJ167" s="282"/>
      <c r="BK167" s="282"/>
      <c r="BL167" s="282"/>
      <c r="BM167" s="282"/>
      <c r="BN167" s="1151"/>
      <c r="BO167" s="1005"/>
      <c r="BP167" s="282"/>
      <c r="BQ167" s="282"/>
      <c r="BR167" s="282"/>
      <c r="BS167" s="282"/>
      <c r="BT167" s="282"/>
      <c r="BU167" s="282"/>
    </row>
    <row r="168" spans="1:73" ht="39.950000000000003" customHeight="1" thickBot="1" x14ac:dyDescent="0.3">
      <c r="A168" s="151"/>
      <c r="B168" s="24"/>
      <c r="C168" s="1060"/>
      <c r="D168" s="1051"/>
      <c r="E168" s="1063"/>
      <c r="F168" s="1066"/>
      <c r="G168" s="1051"/>
      <c r="H168" s="1045"/>
      <c r="I168" s="1045"/>
      <c r="J168" s="1045"/>
      <c r="K168" s="1051"/>
      <c r="L168" s="1045"/>
      <c r="M168" s="1051"/>
      <c r="N168" s="1628"/>
      <c r="O168" s="1051"/>
      <c r="P168" s="1054"/>
      <c r="Q168" s="1057"/>
      <c r="R168" s="1042"/>
      <c r="S168" s="1042"/>
      <c r="T168" s="1024"/>
      <c r="U168" s="1009"/>
      <c r="V168" s="1009"/>
      <c r="W168" s="1009"/>
      <c r="X168" s="1009"/>
      <c r="Y168" s="1009"/>
      <c r="Z168" s="1006"/>
      <c r="AA168" s="1006"/>
      <c r="AB168" s="1006"/>
      <c r="AC168" s="1006"/>
      <c r="AD168" s="1006"/>
      <c r="AE168" s="1006"/>
      <c r="AF168" s="1006"/>
      <c r="AG168" s="715"/>
      <c r="AH168" s="716"/>
      <c r="AI168" s="716"/>
      <c r="AJ168" s="716"/>
      <c r="AK168" s="715"/>
      <c r="AL168" s="717"/>
      <c r="AM168" s="717"/>
      <c r="AN168" s="717"/>
      <c r="AO168" s="717"/>
      <c r="AP168" s="1152"/>
      <c r="AQ168" s="1006"/>
      <c r="AR168" s="718"/>
      <c r="AS168" s="718"/>
      <c r="AT168" s="718"/>
      <c r="AU168" s="718"/>
      <c r="AV168" s="718"/>
      <c r="AW168" s="718"/>
      <c r="AX168" s="1152"/>
      <c r="AY168" s="1006"/>
      <c r="AZ168" s="718"/>
      <c r="BA168" s="718"/>
      <c r="BB168" s="718"/>
      <c r="BC168" s="718"/>
      <c r="BD168" s="718"/>
      <c r="BE168" s="718"/>
      <c r="BF168" s="1152"/>
      <c r="BG168" s="1006"/>
      <c r="BH168" s="718"/>
      <c r="BI168" s="718"/>
      <c r="BJ168" s="718"/>
      <c r="BK168" s="718"/>
      <c r="BL168" s="718"/>
      <c r="BM168" s="718"/>
      <c r="BN168" s="1152"/>
      <c r="BO168" s="1006"/>
      <c r="BP168" s="718"/>
      <c r="BQ168" s="718"/>
      <c r="BR168" s="718"/>
      <c r="BS168" s="718"/>
      <c r="BT168" s="718"/>
      <c r="BU168" s="718"/>
    </row>
    <row r="169" spans="1:73" ht="39.950000000000003" customHeight="1" thickTop="1" x14ac:dyDescent="0.25">
      <c r="A169" s="151"/>
      <c r="B169" s="24"/>
      <c r="C169" s="1058" t="s">
        <v>2237</v>
      </c>
      <c r="D169" s="1049" t="s">
        <v>3802</v>
      </c>
      <c r="E169" s="1629">
        <v>726</v>
      </c>
      <c r="F169" s="1064" t="s">
        <v>3791</v>
      </c>
      <c r="G169" s="1049" t="s">
        <v>3792</v>
      </c>
      <c r="H169" s="1043" t="s">
        <v>3011</v>
      </c>
      <c r="I169" s="1043" t="s">
        <v>2982</v>
      </c>
      <c r="J169" s="1043">
        <v>45</v>
      </c>
      <c r="K169" s="1049" t="s">
        <v>3625</v>
      </c>
      <c r="L169" s="1043">
        <v>4501</v>
      </c>
      <c r="M169" s="1049" t="s">
        <v>3786</v>
      </c>
      <c r="N169" s="1626">
        <v>2024004540020</v>
      </c>
      <c r="O169" s="1049" t="s">
        <v>3787</v>
      </c>
      <c r="P169" s="1052" t="s">
        <v>594</v>
      </c>
      <c r="Q169" s="1055">
        <v>4</v>
      </c>
      <c r="R169" s="1040" t="s">
        <v>2871</v>
      </c>
      <c r="S169" s="1040"/>
      <c r="T169" s="1022"/>
      <c r="U169" s="1007"/>
      <c r="V169" s="1007"/>
      <c r="W169" s="1007"/>
      <c r="X169" s="1007"/>
      <c r="Y169" s="1007"/>
      <c r="Z169" s="1004">
        <f t="shared" si="48"/>
        <v>0</v>
      </c>
      <c r="AA169" s="1004">
        <f t="shared" si="67"/>
        <v>0</v>
      </c>
      <c r="AB169" s="1004">
        <f t="shared" si="67"/>
        <v>0</v>
      </c>
      <c r="AC169" s="1004">
        <f t="shared" si="67"/>
        <v>0</v>
      </c>
      <c r="AD169" s="1004">
        <f t="shared" si="67"/>
        <v>0</v>
      </c>
      <c r="AE169" s="1004">
        <f t="shared" si="67"/>
        <v>0</v>
      </c>
      <c r="AF169" s="1004">
        <f t="shared" si="67"/>
        <v>0</v>
      </c>
      <c r="AG169" s="714"/>
      <c r="AH169" s="593"/>
      <c r="AI169" s="593"/>
      <c r="AJ169" s="593"/>
      <c r="AK169" s="207"/>
      <c r="AL169" s="208"/>
      <c r="AM169" s="208"/>
      <c r="AN169" s="208"/>
      <c r="AO169" s="208"/>
      <c r="AP169" s="1150">
        <f>+U169</f>
        <v>0</v>
      </c>
      <c r="AQ169" s="1004">
        <f>SUM(AR169:AW172)</f>
        <v>0</v>
      </c>
      <c r="AR169" s="299"/>
      <c r="AS169" s="299"/>
      <c r="AT169" s="299"/>
      <c r="AU169" s="299"/>
      <c r="AV169" s="299"/>
      <c r="AW169" s="299"/>
      <c r="AX169" s="1150">
        <f>+V169</f>
        <v>0</v>
      </c>
      <c r="AY169" s="1004">
        <f>SUM(AZ169:BE172)</f>
        <v>0</v>
      </c>
      <c r="AZ169" s="299"/>
      <c r="BA169" s="299"/>
      <c r="BB169" s="299"/>
      <c r="BC169" s="299"/>
      <c r="BD169" s="299"/>
      <c r="BE169" s="299"/>
      <c r="BF169" s="1150">
        <f>+W169</f>
        <v>0</v>
      </c>
      <c r="BG169" s="1004">
        <f>SUM(BH169:BM172)</f>
        <v>0</v>
      </c>
      <c r="BH169" s="299"/>
      <c r="BI169" s="299"/>
      <c r="BJ169" s="299"/>
      <c r="BK169" s="299"/>
      <c r="BL169" s="299"/>
      <c r="BM169" s="299"/>
      <c r="BN169" s="1150">
        <f>+X169</f>
        <v>0</v>
      </c>
      <c r="BO169" s="1004">
        <f>SUM(BP169:BU172)</f>
        <v>0</v>
      </c>
      <c r="BP169" s="299"/>
      <c r="BQ169" s="299"/>
      <c r="BR169" s="299"/>
      <c r="BS169" s="299"/>
      <c r="BT169" s="299"/>
      <c r="BU169" s="299"/>
    </row>
    <row r="170" spans="1:73" ht="39.950000000000003" customHeight="1" x14ac:dyDescent="0.25">
      <c r="A170" s="151"/>
      <c r="B170" s="24"/>
      <c r="C170" s="1059"/>
      <c r="D170" s="1050"/>
      <c r="E170" s="1630"/>
      <c r="F170" s="1065"/>
      <c r="G170" s="1050"/>
      <c r="H170" s="1044"/>
      <c r="I170" s="1044"/>
      <c r="J170" s="1044"/>
      <c r="K170" s="1050"/>
      <c r="L170" s="1044"/>
      <c r="M170" s="1050"/>
      <c r="N170" s="1627"/>
      <c r="O170" s="1050"/>
      <c r="P170" s="1053"/>
      <c r="Q170" s="1056"/>
      <c r="R170" s="1041"/>
      <c r="S170" s="1041"/>
      <c r="T170" s="1023"/>
      <c r="U170" s="1008"/>
      <c r="V170" s="1008"/>
      <c r="W170" s="1008"/>
      <c r="X170" s="1008"/>
      <c r="Y170" s="1008"/>
      <c r="Z170" s="1005"/>
      <c r="AA170" s="1005"/>
      <c r="AB170" s="1005"/>
      <c r="AC170" s="1005"/>
      <c r="AD170" s="1005"/>
      <c r="AE170" s="1005"/>
      <c r="AF170" s="1005"/>
      <c r="AG170" s="479"/>
      <c r="AH170" s="592"/>
      <c r="AI170" s="592"/>
      <c r="AJ170" s="592"/>
      <c r="AK170" s="196"/>
      <c r="AL170" s="197"/>
      <c r="AM170" s="197"/>
      <c r="AN170" s="197"/>
      <c r="AO170" s="197"/>
      <c r="AP170" s="1151"/>
      <c r="AQ170" s="1005"/>
      <c r="AR170" s="282"/>
      <c r="AS170" s="282"/>
      <c r="AT170" s="282"/>
      <c r="AU170" s="282"/>
      <c r="AV170" s="282"/>
      <c r="AW170" s="282"/>
      <c r="AX170" s="1151"/>
      <c r="AY170" s="1005"/>
      <c r="AZ170" s="282"/>
      <c r="BA170" s="282"/>
      <c r="BB170" s="282"/>
      <c r="BC170" s="282"/>
      <c r="BD170" s="282"/>
      <c r="BE170" s="282"/>
      <c r="BF170" s="1151"/>
      <c r="BG170" s="1005"/>
      <c r="BH170" s="282"/>
      <c r="BI170" s="282"/>
      <c r="BJ170" s="282"/>
      <c r="BK170" s="282"/>
      <c r="BL170" s="282"/>
      <c r="BM170" s="282"/>
      <c r="BN170" s="1151"/>
      <c r="BO170" s="1005"/>
      <c r="BP170" s="282"/>
      <c r="BQ170" s="282"/>
      <c r="BR170" s="282"/>
      <c r="BS170" s="282"/>
      <c r="BT170" s="282"/>
      <c r="BU170" s="282"/>
    </row>
    <row r="171" spans="1:73" ht="39.950000000000003" customHeight="1" x14ac:dyDescent="0.25">
      <c r="A171" s="151"/>
      <c r="B171" s="24"/>
      <c r="C171" s="1059"/>
      <c r="D171" s="1050"/>
      <c r="E171" s="1630"/>
      <c r="F171" s="1065"/>
      <c r="G171" s="1050"/>
      <c r="H171" s="1044"/>
      <c r="I171" s="1044"/>
      <c r="J171" s="1044"/>
      <c r="K171" s="1050"/>
      <c r="L171" s="1044"/>
      <c r="M171" s="1050"/>
      <c r="N171" s="1627"/>
      <c r="O171" s="1050"/>
      <c r="P171" s="1053"/>
      <c r="Q171" s="1056"/>
      <c r="R171" s="1041"/>
      <c r="S171" s="1041"/>
      <c r="T171" s="1023"/>
      <c r="U171" s="1008"/>
      <c r="V171" s="1008"/>
      <c r="W171" s="1008"/>
      <c r="X171" s="1008"/>
      <c r="Y171" s="1008"/>
      <c r="Z171" s="1005"/>
      <c r="AA171" s="1005"/>
      <c r="AB171" s="1005"/>
      <c r="AC171" s="1005"/>
      <c r="AD171" s="1005"/>
      <c r="AE171" s="1005"/>
      <c r="AF171" s="1005"/>
      <c r="AG171" s="196"/>
      <c r="AH171" s="592"/>
      <c r="AI171" s="592"/>
      <c r="AJ171" s="592"/>
      <c r="AK171" s="196"/>
      <c r="AL171" s="197"/>
      <c r="AM171" s="197"/>
      <c r="AN171" s="197"/>
      <c r="AO171" s="197"/>
      <c r="AP171" s="1151"/>
      <c r="AQ171" s="1005"/>
      <c r="AR171" s="282"/>
      <c r="AS171" s="282"/>
      <c r="AT171" s="282"/>
      <c r="AU171" s="282"/>
      <c r="AV171" s="282"/>
      <c r="AW171" s="282"/>
      <c r="AX171" s="1151"/>
      <c r="AY171" s="1005"/>
      <c r="AZ171" s="282"/>
      <c r="BA171" s="282"/>
      <c r="BB171" s="282"/>
      <c r="BC171" s="282"/>
      <c r="BD171" s="282"/>
      <c r="BE171" s="282"/>
      <c r="BF171" s="1151"/>
      <c r="BG171" s="1005"/>
      <c r="BH171" s="282"/>
      <c r="BI171" s="282"/>
      <c r="BJ171" s="282"/>
      <c r="BK171" s="282"/>
      <c r="BL171" s="282"/>
      <c r="BM171" s="282"/>
      <c r="BN171" s="1151"/>
      <c r="BO171" s="1005"/>
      <c r="BP171" s="282"/>
      <c r="BQ171" s="282"/>
      <c r="BR171" s="282"/>
      <c r="BS171" s="282"/>
      <c r="BT171" s="282"/>
      <c r="BU171" s="282"/>
    </row>
    <row r="172" spans="1:73" ht="39.950000000000003" customHeight="1" thickBot="1" x14ac:dyDescent="0.3">
      <c r="A172" s="151"/>
      <c r="B172" s="24"/>
      <c r="C172" s="1060"/>
      <c r="D172" s="1051"/>
      <c r="E172" s="1631"/>
      <c r="F172" s="1066"/>
      <c r="G172" s="1051"/>
      <c r="H172" s="1045"/>
      <c r="I172" s="1045"/>
      <c r="J172" s="1045"/>
      <c r="K172" s="1051"/>
      <c r="L172" s="1045"/>
      <c r="M172" s="1051"/>
      <c r="N172" s="1628"/>
      <c r="O172" s="1051"/>
      <c r="P172" s="1054"/>
      <c r="Q172" s="1057"/>
      <c r="R172" s="1042"/>
      <c r="S172" s="1042"/>
      <c r="T172" s="1024"/>
      <c r="U172" s="1009"/>
      <c r="V172" s="1009"/>
      <c r="W172" s="1009"/>
      <c r="X172" s="1009"/>
      <c r="Y172" s="1009"/>
      <c r="Z172" s="1006"/>
      <c r="AA172" s="1006"/>
      <c r="AB172" s="1006"/>
      <c r="AC172" s="1006"/>
      <c r="AD172" s="1006"/>
      <c r="AE172" s="1006"/>
      <c r="AF172" s="1006"/>
      <c r="AG172" s="715"/>
      <c r="AH172" s="716"/>
      <c r="AI172" s="716"/>
      <c r="AJ172" s="716"/>
      <c r="AK172" s="715"/>
      <c r="AL172" s="717"/>
      <c r="AM172" s="717"/>
      <c r="AN172" s="717"/>
      <c r="AO172" s="717"/>
      <c r="AP172" s="1152"/>
      <c r="AQ172" s="1006"/>
      <c r="AR172" s="718"/>
      <c r="AS172" s="718"/>
      <c r="AT172" s="718"/>
      <c r="AU172" s="718"/>
      <c r="AV172" s="718"/>
      <c r="AW172" s="718"/>
      <c r="AX172" s="1152"/>
      <c r="AY172" s="1006"/>
      <c r="AZ172" s="718"/>
      <c r="BA172" s="718"/>
      <c r="BB172" s="718"/>
      <c r="BC172" s="718"/>
      <c r="BD172" s="718"/>
      <c r="BE172" s="718"/>
      <c r="BF172" s="1152"/>
      <c r="BG172" s="1006"/>
      <c r="BH172" s="718"/>
      <c r="BI172" s="718"/>
      <c r="BJ172" s="718"/>
      <c r="BK172" s="718"/>
      <c r="BL172" s="718"/>
      <c r="BM172" s="718"/>
      <c r="BN172" s="1152"/>
      <c r="BO172" s="1006"/>
      <c r="BP172" s="718"/>
      <c r="BQ172" s="718"/>
      <c r="BR172" s="718"/>
      <c r="BS172" s="718"/>
      <c r="BT172" s="718"/>
      <c r="BU172" s="718"/>
    </row>
    <row r="173" spans="1:73" ht="39.950000000000003" customHeight="1" thickTop="1" x14ac:dyDescent="0.25">
      <c r="A173" s="151"/>
      <c r="B173" s="24"/>
      <c r="C173" s="1058" t="s">
        <v>2239</v>
      </c>
      <c r="D173" s="1049" t="s">
        <v>2240</v>
      </c>
      <c r="E173" s="1061">
        <v>727</v>
      </c>
      <c r="F173" s="1064" t="s">
        <v>3791</v>
      </c>
      <c r="G173" s="1049" t="s">
        <v>3792</v>
      </c>
      <c r="H173" s="1043" t="s">
        <v>3011</v>
      </c>
      <c r="I173" s="1043" t="s">
        <v>2982</v>
      </c>
      <c r="J173" s="1043">
        <v>45</v>
      </c>
      <c r="K173" s="1049" t="s">
        <v>3625</v>
      </c>
      <c r="L173" s="1043">
        <v>4501</v>
      </c>
      <c r="M173" s="1049" t="s">
        <v>3786</v>
      </c>
      <c r="N173" s="1626">
        <v>2024004540020</v>
      </c>
      <c r="O173" s="1049" t="s">
        <v>3787</v>
      </c>
      <c r="P173" s="1052" t="s">
        <v>480</v>
      </c>
      <c r="Q173" s="1055">
        <v>4</v>
      </c>
      <c r="R173" s="1040" t="s">
        <v>2871</v>
      </c>
      <c r="S173" s="1040"/>
      <c r="T173" s="1022"/>
      <c r="U173" s="1007"/>
      <c r="V173" s="1007"/>
      <c r="W173" s="1007"/>
      <c r="X173" s="1007"/>
      <c r="Y173" s="1007"/>
      <c r="Z173" s="1004">
        <f t="shared" si="48"/>
        <v>0</v>
      </c>
      <c r="AA173" s="1004">
        <f t="shared" si="67"/>
        <v>0</v>
      </c>
      <c r="AB173" s="1004">
        <f t="shared" si="67"/>
        <v>0</v>
      </c>
      <c r="AC173" s="1004">
        <f t="shared" si="67"/>
        <v>0</v>
      </c>
      <c r="AD173" s="1004">
        <f t="shared" si="67"/>
        <v>0</v>
      </c>
      <c r="AE173" s="1004">
        <f t="shared" si="67"/>
        <v>0</v>
      </c>
      <c r="AF173" s="1004">
        <f t="shared" si="67"/>
        <v>0</v>
      </c>
      <c r="AG173" s="714"/>
      <c r="AH173" s="593"/>
      <c r="AI173" s="593"/>
      <c r="AJ173" s="593"/>
      <c r="AK173" s="207"/>
      <c r="AL173" s="208"/>
      <c r="AM173" s="208"/>
      <c r="AN173" s="208"/>
      <c r="AO173" s="208"/>
      <c r="AP173" s="1150">
        <f>+U173</f>
        <v>0</v>
      </c>
      <c r="AQ173" s="1004">
        <f>SUM(AR173:AW176)</f>
        <v>0</v>
      </c>
      <c r="AR173" s="299"/>
      <c r="AS173" s="299"/>
      <c r="AT173" s="299"/>
      <c r="AU173" s="299"/>
      <c r="AV173" s="299"/>
      <c r="AW173" s="299"/>
      <c r="AX173" s="1150">
        <f>+V173</f>
        <v>0</v>
      </c>
      <c r="AY173" s="1004">
        <f>SUM(AZ173:BE176)</f>
        <v>0</v>
      </c>
      <c r="AZ173" s="299"/>
      <c r="BA173" s="299"/>
      <c r="BB173" s="299"/>
      <c r="BC173" s="299"/>
      <c r="BD173" s="299"/>
      <c r="BE173" s="299"/>
      <c r="BF173" s="1150">
        <f>+W173</f>
        <v>0</v>
      </c>
      <c r="BG173" s="1004">
        <f>SUM(BH173:BM176)</f>
        <v>0</v>
      </c>
      <c r="BH173" s="299"/>
      <c r="BI173" s="299"/>
      <c r="BJ173" s="299"/>
      <c r="BK173" s="299"/>
      <c r="BL173" s="299"/>
      <c r="BM173" s="299"/>
      <c r="BN173" s="1150">
        <f>+X173</f>
        <v>0</v>
      </c>
      <c r="BO173" s="1004">
        <f>SUM(BP173:BU176)</f>
        <v>0</v>
      </c>
      <c r="BP173" s="299"/>
      <c r="BQ173" s="299"/>
      <c r="BR173" s="299"/>
      <c r="BS173" s="299"/>
      <c r="BT173" s="299"/>
      <c r="BU173" s="299"/>
    </row>
    <row r="174" spans="1:73" ht="39.950000000000003" customHeight="1" x14ac:dyDescent="0.25">
      <c r="A174" s="151"/>
      <c r="B174" s="24"/>
      <c r="C174" s="1059"/>
      <c r="D174" s="1050"/>
      <c r="E174" s="1062"/>
      <c r="F174" s="1065"/>
      <c r="G174" s="1050"/>
      <c r="H174" s="1044"/>
      <c r="I174" s="1044"/>
      <c r="J174" s="1044"/>
      <c r="K174" s="1050"/>
      <c r="L174" s="1044"/>
      <c r="M174" s="1050"/>
      <c r="N174" s="1627"/>
      <c r="O174" s="1050"/>
      <c r="P174" s="1053"/>
      <c r="Q174" s="1056"/>
      <c r="R174" s="1041"/>
      <c r="S174" s="1041"/>
      <c r="T174" s="1023"/>
      <c r="U174" s="1008"/>
      <c r="V174" s="1008"/>
      <c r="W174" s="1008"/>
      <c r="X174" s="1008"/>
      <c r="Y174" s="1008"/>
      <c r="Z174" s="1005"/>
      <c r="AA174" s="1005"/>
      <c r="AB174" s="1005"/>
      <c r="AC174" s="1005"/>
      <c r="AD174" s="1005"/>
      <c r="AE174" s="1005"/>
      <c r="AF174" s="1005"/>
      <c r="AG174" s="479"/>
      <c r="AH174" s="592"/>
      <c r="AI174" s="592"/>
      <c r="AJ174" s="592"/>
      <c r="AK174" s="196"/>
      <c r="AL174" s="197"/>
      <c r="AM174" s="197"/>
      <c r="AN174" s="197"/>
      <c r="AO174" s="197"/>
      <c r="AP174" s="1151"/>
      <c r="AQ174" s="1005"/>
      <c r="AR174" s="282"/>
      <c r="AS174" s="282"/>
      <c r="AT174" s="282"/>
      <c r="AU174" s="282"/>
      <c r="AV174" s="282"/>
      <c r="AW174" s="282"/>
      <c r="AX174" s="1151"/>
      <c r="AY174" s="1005"/>
      <c r="AZ174" s="282"/>
      <c r="BA174" s="282"/>
      <c r="BB174" s="282"/>
      <c r="BC174" s="282"/>
      <c r="BD174" s="282"/>
      <c r="BE174" s="282"/>
      <c r="BF174" s="1151"/>
      <c r="BG174" s="1005"/>
      <c r="BH174" s="282"/>
      <c r="BI174" s="282"/>
      <c r="BJ174" s="282"/>
      <c r="BK174" s="282"/>
      <c r="BL174" s="282"/>
      <c r="BM174" s="282"/>
      <c r="BN174" s="1151"/>
      <c r="BO174" s="1005"/>
      <c r="BP174" s="282"/>
      <c r="BQ174" s="282"/>
      <c r="BR174" s="282"/>
      <c r="BS174" s="282"/>
      <c r="BT174" s="282"/>
      <c r="BU174" s="282"/>
    </row>
    <row r="175" spans="1:73" ht="39.950000000000003" customHeight="1" x14ac:dyDescent="0.25">
      <c r="A175" s="151"/>
      <c r="B175" s="24"/>
      <c r="C175" s="1059"/>
      <c r="D175" s="1050"/>
      <c r="E175" s="1062"/>
      <c r="F175" s="1065"/>
      <c r="G175" s="1050"/>
      <c r="H175" s="1044"/>
      <c r="I175" s="1044"/>
      <c r="J175" s="1044"/>
      <c r="K175" s="1050"/>
      <c r="L175" s="1044"/>
      <c r="M175" s="1050"/>
      <c r="N175" s="1627"/>
      <c r="O175" s="1050"/>
      <c r="P175" s="1053"/>
      <c r="Q175" s="1056"/>
      <c r="R175" s="1041"/>
      <c r="S175" s="1041"/>
      <c r="T175" s="1023"/>
      <c r="U175" s="1008"/>
      <c r="V175" s="1008"/>
      <c r="W175" s="1008"/>
      <c r="X175" s="1008"/>
      <c r="Y175" s="1008"/>
      <c r="Z175" s="1005"/>
      <c r="AA175" s="1005"/>
      <c r="AB175" s="1005"/>
      <c r="AC175" s="1005"/>
      <c r="AD175" s="1005"/>
      <c r="AE175" s="1005"/>
      <c r="AF175" s="1005"/>
      <c r="AG175" s="196"/>
      <c r="AH175" s="592"/>
      <c r="AI175" s="592"/>
      <c r="AJ175" s="592"/>
      <c r="AK175" s="196"/>
      <c r="AL175" s="197"/>
      <c r="AM175" s="197"/>
      <c r="AN175" s="197"/>
      <c r="AO175" s="197"/>
      <c r="AP175" s="1151"/>
      <c r="AQ175" s="1005"/>
      <c r="AR175" s="282"/>
      <c r="AS175" s="282"/>
      <c r="AT175" s="282"/>
      <c r="AU175" s="282"/>
      <c r="AV175" s="282"/>
      <c r="AW175" s="282"/>
      <c r="AX175" s="1151"/>
      <c r="AY175" s="1005"/>
      <c r="AZ175" s="282"/>
      <c r="BA175" s="282"/>
      <c r="BB175" s="282"/>
      <c r="BC175" s="282"/>
      <c r="BD175" s="282"/>
      <c r="BE175" s="282"/>
      <c r="BF175" s="1151"/>
      <c r="BG175" s="1005"/>
      <c r="BH175" s="282"/>
      <c r="BI175" s="282"/>
      <c r="BJ175" s="282"/>
      <c r="BK175" s="282"/>
      <c r="BL175" s="282"/>
      <c r="BM175" s="282"/>
      <c r="BN175" s="1151"/>
      <c r="BO175" s="1005"/>
      <c r="BP175" s="282"/>
      <c r="BQ175" s="282"/>
      <c r="BR175" s="282"/>
      <c r="BS175" s="282"/>
      <c r="BT175" s="282"/>
      <c r="BU175" s="282"/>
    </row>
    <row r="176" spans="1:73" ht="39.950000000000003" customHeight="1" thickBot="1" x14ac:dyDescent="0.3">
      <c r="A176" s="151"/>
      <c r="B176" s="24"/>
      <c r="C176" s="1060"/>
      <c r="D176" s="1051"/>
      <c r="E176" s="1063"/>
      <c r="F176" s="1066"/>
      <c r="G176" s="1051"/>
      <c r="H176" s="1045"/>
      <c r="I176" s="1045"/>
      <c r="J176" s="1045"/>
      <c r="K176" s="1051"/>
      <c r="L176" s="1045"/>
      <c r="M176" s="1051"/>
      <c r="N176" s="1628"/>
      <c r="O176" s="1051"/>
      <c r="P176" s="1054"/>
      <c r="Q176" s="1057"/>
      <c r="R176" s="1042"/>
      <c r="S176" s="1042"/>
      <c r="T176" s="1024"/>
      <c r="U176" s="1009"/>
      <c r="V176" s="1009"/>
      <c r="W176" s="1009"/>
      <c r="X176" s="1009"/>
      <c r="Y176" s="1009"/>
      <c r="Z176" s="1006"/>
      <c r="AA176" s="1006"/>
      <c r="AB176" s="1006"/>
      <c r="AC176" s="1006"/>
      <c r="AD176" s="1006"/>
      <c r="AE176" s="1006"/>
      <c r="AF176" s="1006"/>
      <c r="AG176" s="715"/>
      <c r="AH176" s="716"/>
      <c r="AI176" s="716"/>
      <c r="AJ176" s="716"/>
      <c r="AK176" s="715"/>
      <c r="AL176" s="717"/>
      <c r="AM176" s="717"/>
      <c r="AN176" s="717"/>
      <c r="AO176" s="717"/>
      <c r="AP176" s="1152"/>
      <c r="AQ176" s="1006"/>
      <c r="AR176" s="718"/>
      <c r="AS176" s="718"/>
      <c r="AT176" s="718"/>
      <c r="AU176" s="718"/>
      <c r="AV176" s="718"/>
      <c r="AW176" s="718"/>
      <c r="AX176" s="1152"/>
      <c r="AY176" s="1006"/>
      <c r="AZ176" s="718"/>
      <c r="BA176" s="718"/>
      <c r="BB176" s="718"/>
      <c r="BC176" s="718"/>
      <c r="BD176" s="718"/>
      <c r="BE176" s="718"/>
      <c r="BF176" s="1152"/>
      <c r="BG176" s="1006"/>
      <c r="BH176" s="718"/>
      <c r="BI176" s="718"/>
      <c r="BJ176" s="718"/>
      <c r="BK176" s="718"/>
      <c r="BL176" s="718"/>
      <c r="BM176" s="718"/>
      <c r="BN176" s="1152"/>
      <c r="BO176" s="1006"/>
      <c r="BP176" s="718"/>
      <c r="BQ176" s="718"/>
      <c r="BR176" s="718"/>
      <c r="BS176" s="718"/>
      <c r="BT176" s="718"/>
      <c r="BU176" s="718"/>
    </row>
    <row r="177" spans="1:73" ht="39.950000000000003" customHeight="1" thickTop="1" x14ac:dyDescent="0.25">
      <c r="A177" s="151"/>
      <c r="B177" s="24"/>
      <c r="C177" s="1058" t="s">
        <v>2241</v>
      </c>
      <c r="D177" s="1049" t="s">
        <v>2242</v>
      </c>
      <c r="E177" s="1629">
        <v>728</v>
      </c>
      <c r="F177" s="1064" t="s">
        <v>3791</v>
      </c>
      <c r="G177" s="1049" t="s">
        <v>3792</v>
      </c>
      <c r="H177" s="1043" t="s">
        <v>3011</v>
      </c>
      <c r="I177" s="1043" t="s">
        <v>2982</v>
      </c>
      <c r="J177" s="1043">
        <v>45</v>
      </c>
      <c r="K177" s="1049" t="s">
        <v>3625</v>
      </c>
      <c r="L177" s="1043">
        <v>4501</v>
      </c>
      <c r="M177" s="1049" t="s">
        <v>3786</v>
      </c>
      <c r="N177" s="1626">
        <v>2024004540020</v>
      </c>
      <c r="O177" s="1049" t="s">
        <v>3787</v>
      </c>
      <c r="P177" s="1052" t="s">
        <v>480</v>
      </c>
      <c r="Q177" s="1055">
        <v>4</v>
      </c>
      <c r="R177" s="1040" t="s">
        <v>2871</v>
      </c>
      <c r="S177" s="1040"/>
      <c r="T177" s="1022"/>
      <c r="U177" s="1007"/>
      <c r="V177" s="1007"/>
      <c r="W177" s="1007"/>
      <c r="X177" s="1007"/>
      <c r="Y177" s="1007"/>
      <c r="Z177" s="1004">
        <f t="shared" si="48"/>
        <v>0</v>
      </c>
      <c r="AA177" s="1004">
        <f t="shared" ref="AA177:AF177" si="68">SUM(AR177:AR180,AZ177:AZ180,BH177:BH180,BP177:BP180)</f>
        <v>0</v>
      </c>
      <c r="AB177" s="1004">
        <f t="shared" si="68"/>
        <v>0</v>
      </c>
      <c r="AC177" s="1004">
        <f t="shared" si="68"/>
        <v>0</v>
      </c>
      <c r="AD177" s="1004">
        <f t="shared" si="68"/>
        <v>0</v>
      </c>
      <c r="AE177" s="1004">
        <f t="shared" si="68"/>
        <v>0</v>
      </c>
      <c r="AF177" s="1004">
        <f t="shared" si="68"/>
        <v>0</v>
      </c>
      <c r="AG177" s="714"/>
      <c r="AH177" s="593"/>
      <c r="AI177" s="593"/>
      <c r="AJ177" s="593"/>
      <c r="AK177" s="207"/>
      <c r="AL177" s="208"/>
      <c r="AM177" s="208"/>
      <c r="AN177" s="208"/>
      <c r="AO177" s="208"/>
      <c r="AP177" s="1150">
        <f>+U177</f>
        <v>0</v>
      </c>
      <c r="AQ177" s="1004">
        <f>SUM(AR177:AW180)</f>
        <v>0</v>
      </c>
      <c r="AR177" s="299"/>
      <c r="AS177" s="299"/>
      <c r="AT177" s="299"/>
      <c r="AU177" s="299"/>
      <c r="AV177" s="299"/>
      <c r="AW177" s="299"/>
      <c r="AX177" s="1150">
        <f>+V177</f>
        <v>0</v>
      </c>
      <c r="AY177" s="1004">
        <f>SUM(AZ177:BE180)</f>
        <v>0</v>
      </c>
      <c r="AZ177" s="299"/>
      <c r="BA177" s="299"/>
      <c r="BB177" s="299"/>
      <c r="BC177" s="299"/>
      <c r="BD177" s="299"/>
      <c r="BE177" s="299"/>
      <c r="BF177" s="1150">
        <f>+W177</f>
        <v>0</v>
      </c>
      <c r="BG177" s="1004">
        <f>SUM(BH177:BM180)</f>
        <v>0</v>
      </c>
      <c r="BH177" s="299"/>
      <c r="BI177" s="299"/>
      <c r="BJ177" s="299"/>
      <c r="BK177" s="299"/>
      <c r="BL177" s="299"/>
      <c r="BM177" s="299"/>
      <c r="BN177" s="1150">
        <f>+X177</f>
        <v>0</v>
      </c>
      <c r="BO177" s="1004">
        <f>SUM(BP177:BU180)</f>
        <v>0</v>
      </c>
      <c r="BP177" s="299"/>
      <c r="BQ177" s="299"/>
      <c r="BR177" s="299"/>
      <c r="BS177" s="299"/>
      <c r="BT177" s="299"/>
      <c r="BU177" s="299"/>
    </row>
    <row r="178" spans="1:73" ht="39.950000000000003" customHeight="1" x14ac:dyDescent="0.25">
      <c r="A178" s="151"/>
      <c r="B178" s="24"/>
      <c r="C178" s="1059"/>
      <c r="D178" s="1050"/>
      <c r="E178" s="1630"/>
      <c r="F178" s="1065"/>
      <c r="G178" s="1050"/>
      <c r="H178" s="1044"/>
      <c r="I178" s="1044"/>
      <c r="J178" s="1044"/>
      <c r="K178" s="1050"/>
      <c r="L178" s="1044"/>
      <c r="M178" s="1050"/>
      <c r="N178" s="1627"/>
      <c r="O178" s="1050"/>
      <c r="P178" s="1053"/>
      <c r="Q178" s="1056"/>
      <c r="R178" s="1041"/>
      <c r="S178" s="1041"/>
      <c r="T178" s="1023"/>
      <c r="U178" s="1008"/>
      <c r="V178" s="1008"/>
      <c r="W178" s="1008"/>
      <c r="X178" s="1008"/>
      <c r="Y178" s="1008"/>
      <c r="Z178" s="1005"/>
      <c r="AA178" s="1005"/>
      <c r="AB178" s="1005"/>
      <c r="AC178" s="1005"/>
      <c r="AD178" s="1005"/>
      <c r="AE178" s="1005"/>
      <c r="AF178" s="1005"/>
      <c r="AG178" s="479"/>
      <c r="AH178" s="592"/>
      <c r="AI178" s="592"/>
      <c r="AJ178" s="592"/>
      <c r="AK178" s="196"/>
      <c r="AL178" s="197"/>
      <c r="AM178" s="197"/>
      <c r="AN178" s="197"/>
      <c r="AO178" s="197"/>
      <c r="AP178" s="1151"/>
      <c r="AQ178" s="1005"/>
      <c r="AR178" s="282"/>
      <c r="AS178" s="282"/>
      <c r="AT178" s="282"/>
      <c r="AU178" s="282"/>
      <c r="AV178" s="282"/>
      <c r="AW178" s="282"/>
      <c r="AX178" s="1151"/>
      <c r="AY178" s="1005"/>
      <c r="AZ178" s="282"/>
      <c r="BA178" s="282"/>
      <c r="BB178" s="282"/>
      <c r="BC178" s="282"/>
      <c r="BD178" s="282"/>
      <c r="BE178" s="282"/>
      <c r="BF178" s="1151"/>
      <c r="BG178" s="1005"/>
      <c r="BH178" s="282"/>
      <c r="BI178" s="282"/>
      <c r="BJ178" s="282"/>
      <c r="BK178" s="282"/>
      <c r="BL178" s="282"/>
      <c r="BM178" s="282"/>
      <c r="BN178" s="1151"/>
      <c r="BO178" s="1005"/>
      <c r="BP178" s="282"/>
      <c r="BQ178" s="282"/>
      <c r="BR178" s="282"/>
      <c r="BS178" s="282"/>
      <c r="BT178" s="282"/>
      <c r="BU178" s="282"/>
    </row>
    <row r="179" spans="1:73" ht="39.950000000000003" customHeight="1" x14ac:dyDescent="0.25">
      <c r="A179" s="151"/>
      <c r="B179" s="24"/>
      <c r="C179" s="1059"/>
      <c r="D179" s="1050"/>
      <c r="E179" s="1630"/>
      <c r="F179" s="1065"/>
      <c r="G179" s="1050"/>
      <c r="H179" s="1044"/>
      <c r="I179" s="1044"/>
      <c r="J179" s="1044"/>
      <c r="K179" s="1050"/>
      <c r="L179" s="1044"/>
      <c r="M179" s="1050"/>
      <c r="N179" s="1627"/>
      <c r="O179" s="1050"/>
      <c r="P179" s="1053"/>
      <c r="Q179" s="1056"/>
      <c r="R179" s="1041"/>
      <c r="S179" s="1041"/>
      <c r="T179" s="1023"/>
      <c r="U179" s="1008"/>
      <c r="V179" s="1008"/>
      <c r="W179" s="1008"/>
      <c r="X179" s="1008"/>
      <c r="Y179" s="1008"/>
      <c r="Z179" s="1005"/>
      <c r="AA179" s="1005"/>
      <c r="AB179" s="1005"/>
      <c r="AC179" s="1005"/>
      <c r="AD179" s="1005"/>
      <c r="AE179" s="1005"/>
      <c r="AF179" s="1005"/>
      <c r="AG179" s="196"/>
      <c r="AH179" s="592"/>
      <c r="AI179" s="592"/>
      <c r="AJ179" s="592"/>
      <c r="AK179" s="196"/>
      <c r="AL179" s="197"/>
      <c r="AM179" s="197"/>
      <c r="AN179" s="197"/>
      <c r="AO179" s="197"/>
      <c r="AP179" s="1151"/>
      <c r="AQ179" s="1005"/>
      <c r="AR179" s="282"/>
      <c r="AS179" s="282"/>
      <c r="AT179" s="282"/>
      <c r="AU179" s="282"/>
      <c r="AV179" s="282"/>
      <c r="AW179" s="282"/>
      <c r="AX179" s="1151"/>
      <c r="AY179" s="1005"/>
      <c r="AZ179" s="282"/>
      <c r="BA179" s="282"/>
      <c r="BB179" s="282"/>
      <c r="BC179" s="282"/>
      <c r="BD179" s="282"/>
      <c r="BE179" s="282"/>
      <c r="BF179" s="1151"/>
      <c r="BG179" s="1005"/>
      <c r="BH179" s="282"/>
      <c r="BI179" s="282"/>
      <c r="BJ179" s="282"/>
      <c r="BK179" s="282"/>
      <c r="BL179" s="282"/>
      <c r="BM179" s="282"/>
      <c r="BN179" s="1151"/>
      <c r="BO179" s="1005"/>
      <c r="BP179" s="282"/>
      <c r="BQ179" s="282"/>
      <c r="BR179" s="282"/>
      <c r="BS179" s="282"/>
      <c r="BT179" s="282"/>
      <c r="BU179" s="282"/>
    </row>
    <row r="180" spans="1:73" ht="39.950000000000003" customHeight="1" thickBot="1" x14ac:dyDescent="0.3">
      <c r="A180" s="151"/>
      <c r="B180" s="24"/>
      <c r="C180" s="1060"/>
      <c r="D180" s="1051"/>
      <c r="E180" s="1631"/>
      <c r="F180" s="1066"/>
      <c r="G180" s="1051"/>
      <c r="H180" s="1045"/>
      <c r="I180" s="1045"/>
      <c r="J180" s="1045"/>
      <c r="K180" s="1051"/>
      <c r="L180" s="1045"/>
      <c r="M180" s="1051"/>
      <c r="N180" s="1628"/>
      <c r="O180" s="1051"/>
      <c r="P180" s="1054"/>
      <c r="Q180" s="1057"/>
      <c r="R180" s="1042"/>
      <c r="S180" s="1042"/>
      <c r="T180" s="1024"/>
      <c r="U180" s="1009"/>
      <c r="V180" s="1009"/>
      <c r="W180" s="1009"/>
      <c r="X180" s="1009"/>
      <c r="Y180" s="1009"/>
      <c r="Z180" s="1006"/>
      <c r="AA180" s="1006"/>
      <c r="AB180" s="1006"/>
      <c r="AC180" s="1006"/>
      <c r="AD180" s="1006"/>
      <c r="AE180" s="1006"/>
      <c r="AF180" s="1006"/>
      <c r="AG180" s="715"/>
      <c r="AH180" s="716"/>
      <c r="AI180" s="716"/>
      <c r="AJ180" s="716"/>
      <c r="AK180" s="715"/>
      <c r="AL180" s="717"/>
      <c r="AM180" s="717"/>
      <c r="AN180" s="717"/>
      <c r="AO180" s="717"/>
      <c r="AP180" s="1152"/>
      <c r="AQ180" s="1006"/>
      <c r="AR180" s="718"/>
      <c r="AS180" s="718"/>
      <c r="AT180" s="718"/>
      <c r="AU180" s="718"/>
      <c r="AV180" s="718"/>
      <c r="AW180" s="718"/>
      <c r="AX180" s="1152"/>
      <c r="AY180" s="1006"/>
      <c r="AZ180" s="718"/>
      <c r="BA180" s="718"/>
      <c r="BB180" s="718"/>
      <c r="BC180" s="718"/>
      <c r="BD180" s="718"/>
      <c r="BE180" s="718"/>
      <c r="BF180" s="1152"/>
      <c r="BG180" s="1006"/>
      <c r="BH180" s="718"/>
      <c r="BI180" s="718"/>
      <c r="BJ180" s="718"/>
      <c r="BK180" s="718"/>
      <c r="BL180" s="718"/>
      <c r="BM180" s="718"/>
      <c r="BN180" s="1152"/>
      <c r="BO180" s="1006"/>
      <c r="BP180" s="718"/>
      <c r="BQ180" s="718"/>
      <c r="BR180" s="718"/>
      <c r="BS180" s="718"/>
      <c r="BT180" s="718"/>
      <c r="BU180" s="718"/>
    </row>
    <row r="181" spans="1:73" ht="39.950000000000003" customHeight="1" thickTop="1" thickBot="1" x14ac:dyDescent="0.3">
      <c r="B181" s="924" t="s">
        <v>2243</v>
      </c>
      <c r="C181" s="938" t="s">
        <v>207</v>
      </c>
      <c r="D181" s="362"/>
      <c r="E181" s="434"/>
      <c r="F181" s="446"/>
      <c r="G181" s="367"/>
      <c r="H181" s="368"/>
      <c r="I181" s="368"/>
      <c r="J181" s="369"/>
      <c r="K181" s="405"/>
      <c r="L181" s="369"/>
      <c r="M181" s="405"/>
      <c r="N181" s="370"/>
      <c r="O181" s="371"/>
      <c r="P181" s="402"/>
      <c r="Q181" s="23"/>
      <c r="R181" s="23"/>
      <c r="S181" s="947"/>
      <c r="T181" s="39"/>
      <c r="U181" s="37"/>
      <c r="V181" s="37"/>
      <c r="W181" s="37"/>
      <c r="X181" s="38"/>
      <c r="Y181" s="954">
        <f t="shared" ref="Y181" si="69">+AP181+AX181+BF181+BN181</f>
        <v>0</v>
      </c>
      <c r="Z181" s="954">
        <f t="shared" ref="Z181:Z186" si="70">+AQ181+AY181+BG181+BO181</f>
        <v>0</v>
      </c>
      <c r="AA181" s="954">
        <f t="shared" ref="AA181" si="71">+AR181+AZ181+BH181+BP181</f>
        <v>0</v>
      </c>
      <c r="AB181" s="954">
        <f t="shared" ref="AB181" si="72">+AS181+BA181+BI181+BQ181</f>
        <v>0</v>
      </c>
      <c r="AC181" s="954">
        <f t="shared" si="48"/>
        <v>0</v>
      </c>
      <c r="AD181" s="954">
        <f t="shared" si="48"/>
        <v>0</v>
      </c>
      <c r="AE181" s="954">
        <f t="shared" si="48"/>
        <v>0</v>
      </c>
      <c r="AF181" s="954">
        <f t="shared" si="48"/>
        <v>0</v>
      </c>
      <c r="AG181" s="955"/>
      <c r="AH181" s="955"/>
      <c r="AI181" s="932"/>
      <c r="AJ181" s="955"/>
      <c r="AK181" s="195"/>
      <c r="AL181" s="195"/>
      <c r="AM181" s="195"/>
      <c r="AN181" s="195"/>
      <c r="AO181" s="195"/>
      <c r="AP181" s="18"/>
      <c r="AQ181" s="956">
        <f t="shared" ref="AQ181" si="73">SUM(AQ182:AQ189)</f>
        <v>0</v>
      </c>
      <c r="AR181" s="929">
        <f>SUM(AR182:AR189)</f>
        <v>0</v>
      </c>
      <c r="AS181" s="929">
        <f t="shared" ref="AS181:AW181" si="74">SUM(AS182:AS189)</f>
        <v>0</v>
      </c>
      <c r="AT181" s="929">
        <f t="shared" si="74"/>
        <v>0</v>
      </c>
      <c r="AU181" s="929">
        <f t="shared" si="74"/>
        <v>0</v>
      </c>
      <c r="AV181" s="929">
        <f t="shared" si="74"/>
        <v>0</v>
      </c>
      <c r="AW181" s="929">
        <f t="shared" si="74"/>
        <v>0</v>
      </c>
      <c r="AX181" s="18"/>
      <c r="AY181" s="929">
        <f t="shared" ref="AY181" si="75">SUM(AY182:AY189)</f>
        <v>0</v>
      </c>
      <c r="AZ181" s="929">
        <f>SUM(AZ182:AZ189)</f>
        <v>0</v>
      </c>
      <c r="BA181" s="929">
        <f t="shared" ref="BA181:BE181" si="76">SUM(BA182:BA189)</f>
        <v>0</v>
      </c>
      <c r="BB181" s="929">
        <f t="shared" si="76"/>
        <v>0</v>
      </c>
      <c r="BC181" s="929">
        <f t="shared" si="76"/>
        <v>0</v>
      </c>
      <c r="BD181" s="929">
        <f t="shared" si="76"/>
        <v>0</v>
      </c>
      <c r="BE181" s="929">
        <f t="shared" si="76"/>
        <v>0</v>
      </c>
      <c r="BF181" s="18"/>
      <c r="BG181" s="929">
        <f t="shared" ref="BG181" si="77">SUM(BG182:BG189)</f>
        <v>0</v>
      </c>
      <c r="BH181" s="929">
        <f>SUM(BH182:BH189)</f>
        <v>0</v>
      </c>
      <c r="BI181" s="929">
        <f t="shared" ref="BI181:BM181" si="78">SUM(BI182:BI189)</f>
        <v>0</v>
      </c>
      <c r="BJ181" s="929">
        <f t="shared" si="78"/>
        <v>0</v>
      </c>
      <c r="BK181" s="929">
        <f t="shared" si="78"/>
        <v>0</v>
      </c>
      <c r="BL181" s="929">
        <f t="shared" si="78"/>
        <v>0</v>
      </c>
      <c r="BM181" s="929">
        <f t="shared" si="78"/>
        <v>0</v>
      </c>
      <c r="BN181" s="18"/>
      <c r="BO181" s="929">
        <f t="shared" ref="BO181" si="79">SUM(BO182:BO189)</f>
        <v>0</v>
      </c>
      <c r="BP181" s="929">
        <f>SUM(BP182:BP189)</f>
        <v>0</v>
      </c>
      <c r="BQ181" s="929">
        <f>SUM(BQ182:BQ189)</f>
        <v>0</v>
      </c>
      <c r="BR181" s="929">
        <f t="shared" ref="BR181:BU181" si="80">SUM(BR182:BR189)</f>
        <v>0</v>
      </c>
      <c r="BS181" s="929">
        <f t="shared" si="80"/>
        <v>0</v>
      </c>
      <c r="BT181" s="929">
        <f t="shared" si="80"/>
        <v>0</v>
      </c>
      <c r="BU181" s="929">
        <f t="shared" si="80"/>
        <v>0</v>
      </c>
    </row>
    <row r="182" spans="1:73" ht="39.950000000000003" customHeight="1" thickTop="1" x14ac:dyDescent="0.25">
      <c r="A182" s="151"/>
      <c r="B182" s="24"/>
      <c r="C182" s="1058" t="s">
        <v>2244</v>
      </c>
      <c r="D182" s="1049" t="s">
        <v>2245</v>
      </c>
      <c r="E182" s="1061">
        <v>729</v>
      </c>
      <c r="F182" s="1064" t="s">
        <v>3803</v>
      </c>
      <c r="G182" s="1049" t="s">
        <v>3804</v>
      </c>
      <c r="H182" s="1043" t="s">
        <v>272</v>
      </c>
      <c r="I182" s="1043" t="s">
        <v>2982</v>
      </c>
      <c r="J182" s="1043">
        <v>45</v>
      </c>
      <c r="K182" s="1049" t="s">
        <v>3625</v>
      </c>
      <c r="L182" s="1043">
        <v>4501</v>
      </c>
      <c r="M182" s="1049" t="s">
        <v>3786</v>
      </c>
      <c r="N182" s="1626">
        <v>2024004540020</v>
      </c>
      <c r="O182" s="1049" t="s">
        <v>3787</v>
      </c>
      <c r="P182" s="1052" t="s">
        <v>2246</v>
      </c>
      <c r="Q182" s="1055">
        <v>1</v>
      </c>
      <c r="R182" s="1040" t="s">
        <v>2867</v>
      </c>
      <c r="S182" s="1040"/>
      <c r="T182" s="1022"/>
      <c r="U182" s="1007"/>
      <c r="V182" s="1007"/>
      <c r="W182" s="1007"/>
      <c r="X182" s="1007"/>
      <c r="Y182" s="1007"/>
      <c r="Z182" s="1004">
        <f t="shared" si="70"/>
        <v>0</v>
      </c>
      <c r="AA182" s="1004">
        <f t="shared" ref="AA182:AF186" si="81">SUM(AR182:AR185,AZ182:AZ185,BH182:BH185,BP182:BP185)</f>
        <v>0</v>
      </c>
      <c r="AB182" s="1004">
        <f t="shared" si="81"/>
        <v>0</v>
      </c>
      <c r="AC182" s="1004">
        <f t="shared" si="81"/>
        <v>0</v>
      </c>
      <c r="AD182" s="1004">
        <f t="shared" si="81"/>
        <v>0</v>
      </c>
      <c r="AE182" s="1004">
        <f t="shared" si="81"/>
        <v>0</v>
      </c>
      <c r="AF182" s="1004">
        <f t="shared" si="81"/>
        <v>0</v>
      </c>
      <c r="AG182" s="714"/>
      <c r="AH182" s="593"/>
      <c r="AI182" s="593"/>
      <c r="AJ182" s="593"/>
      <c r="AK182" s="207"/>
      <c r="AL182" s="208"/>
      <c r="AM182" s="208"/>
      <c r="AN182" s="208"/>
      <c r="AO182" s="208"/>
      <c r="AP182" s="1150">
        <f>+U182</f>
        <v>0</v>
      </c>
      <c r="AQ182" s="1004">
        <f>SUM(AR182:AW185)</f>
        <v>0</v>
      </c>
      <c r="AR182" s="299"/>
      <c r="AS182" s="299"/>
      <c r="AT182" s="299"/>
      <c r="AU182" s="299"/>
      <c r="AV182" s="299"/>
      <c r="AW182" s="299"/>
      <c r="AX182" s="1150">
        <f>+V182</f>
        <v>0</v>
      </c>
      <c r="AY182" s="1004">
        <f>SUM(AZ182:BE185)</f>
        <v>0</v>
      </c>
      <c r="AZ182" s="299"/>
      <c r="BA182" s="299"/>
      <c r="BB182" s="299"/>
      <c r="BC182" s="299"/>
      <c r="BD182" s="299"/>
      <c r="BE182" s="299"/>
      <c r="BF182" s="1150">
        <f>+W182</f>
        <v>0</v>
      </c>
      <c r="BG182" s="1004">
        <f>SUM(BH182:BM185)</f>
        <v>0</v>
      </c>
      <c r="BH182" s="299"/>
      <c r="BI182" s="299"/>
      <c r="BJ182" s="299"/>
      <c r="BK182" s="299"/>
      <c r="BL182" s="299"/>
      <c r="BM182" s="299"/>
      <c r="BN182" s="1150">
        <f>+X182</f>
        <v>0</v>
      </c>
      <c r="BO182" s="1004">
        <f>SUM(BP182:BU185)</f>
        <v>0</v>
      </c>
      <c r="BP182" s="299"/>
      <c r="BQ182" s="299"/>
      <c r="BR182" s="299"/>
      <c r="BS182" s="299"/>
      <c r="BT182" s="299"/>
      <c r="BU182" s="299"/>
    </row>
    <row r="183" spans="1:73" ht="39.950000000000003" customHeight="1" x14ac:dyDescent="0.25">
      <c r="A183" s="151"/>
      <c r="B183" s="24"/>
      <c r="C183" s="1059"/>
      <c r="D183" s="1050"/>
      <c r="E183" s="1062"/>
      <c r="F183" s="1065"/>
      <c r="G183" s="1050"/>
      <c r="H183" s="1044"/>
      <c r="I183" s="1044"/>
      <c r="J183" s="1044"/>
      <c r="K183" s="1050"/>
      <c r="L183" s="1044"/>
      <c r="M183" s="1050"/>
      <c r="N183" s="1627"/>
      <c r="O183" s="1050"/>
      <c r="P183" s="1053"/>
      <c r="Q183" s="1056"/>
      <c r="R183" s="1041"/>
      <c r="S183" s="1041"/>
      <c r="T183" s="1023"/>
      <c r="U183" s="1008"/>
      <c r="V183" s="1008"/>
      <c r="W183" s="1008"/>
      <c r="X183" s="1008"/>
      <c r="Y183" s="1008"/>
      <c r="Z183" s="1005"/>
      <c r="AA183" s="1005"/>
      <c r="AB183" s="1005"/>
      <c r="AC183" s="1005"/>
      <c r="AD183" s="1005"/>
      <c r="AE183" s="1005"/>
      <c r="AF183" s="1005"/>
      <c r="AG183" s="479"/>
      <c r="AH183" s="592"/>
      <c r="AI183" s="592"/>
      <c r="AJ183" s="592"/>
      <c r="AK183" s="196"/>
      <c r="AL183" s="197"/>
      <c r="AM183" s="197"/>
      <c r="AN183" s="197"/>
      <c r="AO183" s="197"/>
      <c r="AP183" s="1151"/>
      <c r="AQ183" s="1005"/>
      <c r="AR183" s="282"/>
      <c r="AS183" s="282"/>
      <c r="AT183" s="282"/>
      <c r="AU183" s="282"/>
      <c r="AV183" s="282"/>
      <c r="AW183" s="282"/>
      <c r="AX183" s="1151"/>
      <c r="AY183" s="1005"/>
      <c r="AZ183" s="282"/>
      <c r="BA183" s="282"/>
      <c r="BB183" s="282"/>
      <c r="BC183" s="282"/>
      <c r="BD183" s="282"/>
      <c r="BE183" s="282"/>
      <c r="BF183" s="1151"/>
      <c r="BG183" s="1005"/>
      <c r="BH183" s="282"/>
      <c r="BI183" s="282"/>
      <c r="BJ183" s="282"/>
      <c r="BK183" s="282"/>
      <c r="BL183" s="282"/>
      <c r="BM183" s="282"/>
      <c r="BN183" s="1151"/>
      <c r="BO183" s="1005"/>
      <c r="BP183" s="282"/>
      <c r="BQ183" s="282"/>
      <c r="BR183" s="282"/>
      <c r="BS183" s="282"/>
      <c r="BT183" s="282"/>
      <c r="BU183" s="282"/>
    </row>
    <row r="184" spans="1:73" ht="39.950000000000003" customHeight="1" x14ac:dyDescent="0.25">
      <c r="A184" s="151"/>
      <c r="B184" s="24"/>
      <c r="C184" s="1059"/>
      <c r="D184" s="1050"/>
      <c r="E184" s="1062"/>
      <c r="F184" s="1065"/>
      <c r="G184" s="1050"/>
      <c r="H184" s="1044"/>
      <c r="I184" s="1044"/>
      <c r="J184" s="1044"/>
      <c r="K184" s="1050"/>
      <c r="L184" s="1044"/>
      <c r="M184" s="1050"/>
      <c r="N184" s="1627"/>
      <c r="O184" s="1050"/>
      <c r="P184" s="1053"/>
      <c r="Q184" s="1056"/>
      <c r="R184" s="1041"/>
      <c r="S184" s="1041"/>
      <c r="T184" s="1023"/>
      <c r="U184" s="1008"/>
      <c r="V184" s="1008"/>
      <c r="W184" s="1008"/>
      <c r="X184" s="1008"/>
      <c r="Y184" s="1008"/>
      <c r="Z184" s="1005"/>
      <c r="AA184" s="1005"/>
      <c r="AB184" s="1005"/>
      <c r="AC184" s="1005"/>
      <c r="AD184" s="1005"/>
      <c r="AE184" s="1005"/>
      <c r="AF184" s="1005"/>
      <c r="AG184" s="196"/>
      <c r="AH184" s="592"/>
      <c r="AI184" s="592"/>
      <c r="AJ184" s="592"/>
      <c r="AK184" s="196"/>
      <c r="AL184" s="197"/>
      <c r="AM184" s="197"/>
      <c r="AN184" s="197"/>
      <c r="AO184" s="197"/>
      <c r="AP184" s="1151"/>
      <c r="AQ184" s="1005"/>
      <c r="AR184" s="282"/>
      <c r="AS184" s="282"/>
      <c r="AT184" s="282"/>
      <c r="AU184" s="282"/>
      <c r="AV184" s="282"/>
      <c r="AW184" s="282"/>
      <c r="AX184" s="1151"/>
      <c r="AY184" s="1005"/>
      <c r="AZ184" s="282"/>
      <c r="BA184" s="282"/>
      <c r="BB184" s="282"/>
      <c r="BC184" s="282"/>
      <c r="BD184" s="282"/>
      <c r="BE184" s="282"/>
      <c r="BF184" s="1151"/>
      <c r="BG184" s="1005"/>
      <c r="BH184" s="282"/>
      <c r="BI184" s="282"/>
      <c r="BJ184" s="282"/>
      <c r="BK184" s="282"/>
      <c r="BL184" s="282"/>
      <c r="BM184" s="282"/>
      <c r="BN184" s="1151"/>
      <c r="BO184" s="1005"/>
      <c r="BP184" s="282"/>
      <c r="BQ184" s="282"/>
      <c r="BR184" s="282"/>
      <c r="BS184" s="282"/>
      <c r="BT184" s="282"/>
      <c r="BU184" s="282"/>
    </row>
    <row r="185" spans="1:73" ht="39.950000000000003" customHeight="1" thickBot="1" x14ac:dyDescent="0.3">
      <c r="A185" s="151"/>
      <c r="B185" s="24"/>
      <c r="C185" s="1060"/>
      <c r="D185" s="1051"/>
      <c r="E185" s="1063"/>
      <c r="F185" s="1066"/>
      <c r="G185" s="1051"/>
      <c r="H185" s="1045"/>
      <c r="I185" s="1045"/>
      <c r="J185" s="1045"/>
      <c r="K185" s="1051"/>
      <c r="L185" s="1045"/>
      <c r="M185" s="1051"/>
      <c r="N185" s="1628"/>
      <c r="O185" s="1051"/>
      <c r="P185" s="1054"/>
      <c r="Q185" s="1057"/>
      <c r="R185" s="1042"/>
      <c r="S185" s="1042"/>
      <c r="T185" s="1024"/>
      <c r="U185" s="1009"/>
      <c r="V185" s="1009"/>
      <c r="W185" s="1009"/>
      <c r="X185" s="1009"/>
      <c r="Y185" s="1009"/>
      <c r="Z185" s="1006"/>
      <c r="AA185" s="1006"/>
      <c r="AB185" s="1006"/>
      <c r="AC185" s="1006"/>
      <c r="AD185" s="1006"/>
      <c r="AE185" s="1006"/>
      <c r="AF185" s="1006"/>
      <c r="AG185" s="715"/>
      <c r="AH185" s="716"/>
      <c r="AI185" s="716"/>
      <c r="AJ185" s="716"/>
      <c r="AK185" s="715"/>
      <c r="AL185" s="717"/>
      <c r="AM185" s="717"/>
      <c r="AN185" s="717"/>
      <c r="AO185" s="717"/>
      <c r="AP185" s="1152"/>
      <c r="AQ185" s="1006"/>
      <c r="AR185" s="718"/>
      <c r="AS185" s="718"/>
      <c r="AT185" s="718"/>
      <c r="AU185" s="718"/>
      <c r="AV185" s="718"/>
      <c r="AW185" s="718"/>
      <c r="AX185" s="1152"/>
      <c r="AY185" s="1006"/>
      <c r="AZ185" s="718"/>
      <c r="BA185" s="718"/>
      <c r="BB185" s="718"/>
      <c r="BC185" s="718"/>
      <c r="BD185" s="718"/>
      <c r="BE185" s="718"/>
      <c r="BF185" s="1152"/>
      <c r="BG185" s="1006"/>
      <c r="BH185" s="718"/>
      <c r="BI185" s="718"/>
      <c r="BJ185" s="718"/>
      <c r="BK185" s="718"/>
      <c r="BL185" s="718"/>
      <c r="BM185" s="718"/>
      <c r="BN185" s="1152"/>
      <c r="BO185" s="1006"/>
      <c r="BP185" s="718"/>
      <c r="BQ185" s="718"/>
      <c r="BR185" s="718"/>
      <c r="BS185" s="718"/>
      <c r="BT185" s="718"/>
      <c r="BU185" s="718"/>
    </row>
    <row r="186" spans="1:73" ht="39.950000000000003" customHeight="1" thickTop="1" x14ac:dyDescent="0.25">
      <c r="A186" s="151"/>
      <c r="B186" s="24"/>
      <c r="C186" s="1058" t="s">
        <v>2247</v>
      </c>
      <c r="D186" s="1049" t="s">
        <v>2248</v>
      </c>
      <c r="E186" s="1061">
        <v>730</v>
      </c>
      <c r="F186" s="1064" t="s">
        <v>3803</v>
      </c>
      <c r="G186" s="1049" t="s">
        <v>3804</v>
      </c>
      <c r="H186" s="1043" t="s">
        <v>272</v>
      </c>
      <c r="I186" s="1043" t="s">
        <v>2982</v>
      </c>
      <c r="J186" s="1043">
        <v>45</v>
      </c>
      <c r="K186" s="1049" t="s">
        <v>3625</v>
      </c>
      <c r="L186" s="1043">
        <v>4501</v>
      </c>
      <c r="M186" s="1049" t="s">
        <v>3786</v>
      </c>
      <c r="N186" s="1626">
        <v>2024004540020</v>
      </c>
      <c r="O186" s="1049" t="s">
        <v>3787</v>
      </c>
      <c r="P186" s="1052" t="s">
        <v>2246</v>
      </c>
      <c r="Q186" s="1055">
        <v>1</v>
      </c>
      <c r="R186" s="1040" t="s">
        <v>2867</v>
      </c>
      <c r="S186" s="1040"/>
      <c r="T186" s="1022"/>
      <c r="U186" s="1007"/>
      <c r="V186" s="1007"/>
      <c r="W186" s="1007"/>
      <c r="X186" s="1007"/>
      <c r="Y186" s="1007"/>
      <c r="Z186" s="1004">
        <f t="shared" si="70"/>
        <v>0</v>
      </c>
      <c r="AA186" s="1004">
        <f t="shared" si="81"/>
        <v>0</v>
      </c>
      <c r="AB186" s="1004">
        <f t="shared" si="81"/>
        <v>0</v>
      </c>
      <c r="AC186" s="1004">
        <f t="shared" si="81"/>
        <v>0</v>
      </c>
      <c r="AD186" s="1004">
        <f t="shared" si="81"/>
        <v>0</v>
      </c>
      <c r="AE186" s="1004">
        <f t="shared" si="81"/>
        <v>0</v>
      </c>
      <c r="AF186" s="1004">
        <f t="shared" si="81"/>
        <v>0</v>
      </c>
      <c r="AG186" s="714"/>
      <c r="AH186" s="593"/>
      <c r="AI186" s="593"/>
      <c r="AJ186" s="593"/>
      <c r="AK186" s="207"/>
      <c r="AL186" s="208"/>
      <c r="AM186" s="208"/>
      <c r="AN186" s="208"/>
      <c r="AO186" s="208"/>
      <c r="AP186" s="1150">
        <f>+U186</f>
        <v>0</v>
      </c>
      <c r="AQ186" s="1004">
        <f>SUM(AR186:AW189)</f>
        <v>0</v>
      </c>
      <c r="AR186" s="299"/>
      <c r="AS186" s="299"/>
      <c r="AT186" s="299"/>
      <c r="AU186" s="299"/>
      <c r="AV186" s="299"/>
      <c r="AW186" s="299"/>
      <c r="AX186" s="1150">
        <f>+V186</f>
        <v>0</v>
      </c>
      <c r="AY186" s="1004">
        <f>SUM(AZ186:BE189)</f>
        <v>0</v>
      </c>
      <c r="AZ186" s="299"/>
      <c r="BA186" s="299"/>
      <c r="BB186" s="299"/>
      <c r="BC186" s="299"/>
      <c r="BD186" s="299"/>
      <c r="BE186" s="299"/>
      <c r="BF186" s="1150">
        <f>+W186</f>
        <v>0</v>
      </c>
      <c r="BG186" s="1004">
        <f>SUM(BH186:BM189)</f>
        <v>0</v>
      </c>
      <c r="BH186" s="299"/>
      <c r="BI186" s="299"/>
      <c r="BJ186" s="299"/>
      <c r="BK186" s="299"/>
      <c r="BL186" s="299"/>
      <c r="BM186" s="299"/>
      <c r="BN186" s="1150">
        <f>+X186</f>
        <v>0</v>
      </c>
      <c r="BO186" s="1004">
        <f>SUM(BP186:BU189)</f>
        <v>0</v>
      </c>
      <c r="BP186" s="299"/>
      <c r="BQ186" s="299"/>
      <c r="BR186" s="299"/>
      <c r="BS186" s="299"/>
      <c r="BT186" s="299"/>
      <c r="BU186" s="299"/>
    </row>
    <row r="187" spans="1:73" ht="39.950000000000003" customHeight="1" x14ac:dyDescent="0.25">
      <c r="A187" s="151"/>
      <c r="B187" s="24"/>
      <c r="C187" s="1059"/>
      <c r="D187" s="1050"/>
      <c r="E187" s="1062"/>
      <c r="F187" s="1065"/>
      <c r="G187" s="1050"/>
      <c r="H187" s="1044"/>
      <c r="I187" s="1044"/>
      <c r="J187" s="1044"/>
      <c r="K187" s="1050"/>
      <c r="L187" s="1044"/>
      <c r="M187" s="1050"/>
      <c r="N187" s="1627"/>
      <c r="O187" s="1050"/>
      <c r="P187" s="1053"/>
      <c r="Q187" s="1056"/>
      <c r="R187" s="1041"/>
      <c r="S187" s="1041"/>
      <c r="T187" s="1023"/>
      <c r="U187" s="1008"/>
      <c r="V187" s="1008"/>
      <c r="W187" s="1008"/>
      <c r="X187" s="1008"/>
      <c r="Y187" s="1008"/>
      <c r="Z187" s="1005"/>
      <c r="AA187" s="1005"/>
      <c r="AB187" s="1005"/>
      <c r="AC187" s="1005"/>
      <c r="AD187" s="1005"/>
      <c r="AE187" s="1005"/>
      <c r="AF187" s="1005"/>
      <c r="AG187" s="479"/>
      <c r="AH187" s="592"/>
      <c r="AI187" s="592"/>
      <c r="AJ187" s="592"/>
      <c r="AK187" s="196"/>
      <c r="AL187" s="197"/>
      <c r="AM187" s="197"/>
      <c r="AN187" s="197"/>
      <c r="AO187" s="197"/>
      <c r="AP187" s="1151"/>
      <c r="AQ187" s="1005"/>
      <c r="AR187" s="282"/>
      <c r="AS187" s="282"/>
      <c r="AT187" s="282"/>
      <c r="AU187" s="282"/>
      <c r="AV187" s="282"/>
      <c r="AW187" s="282"/>
      <c r="AX187" s="1151"/>
      <c r="AY187" s="1005"/>
      <c r="AZ187" s="282"/>
      <c r="BA187" s="282"/>
      <c r="BB187" s="282"/>
      <c r="BC187" s="282"/>
      <c r="BD187" s="282"/>
      <c r="BE187" s="282"/>
      <c r="BF187" s="1151"/>
      <c r="BG187" s="1005"/>
      <c r="BH187" s="282"/>
      <c r="BI187" s="282"/>
      <c r="BJ187" s="282"/>
      <c r="BK187" s="282"/>
      <c r="BL187" s="282"/>
      <c r="BM187" s="282"/>
      <c r="BN187" s="1151"/>
      <c r="BO187" s="1005"/>
      <c r="BP187" s="282"/>
      <c r="BQ187" s="282"/>
      <c r="BR187" s="282"/>
      <c r="BS187" s="282"/>
      <c r="BT187" s="282"/>
      <c r="BU187" s="282"/>
    </row>
    <row r="188" spans="1:73" ht="39.950000000000003" customHeight="1" x14ac:dyDescent="0.25">
      <c r="A188" s="151"/>
      <c r="B188" s="24"/>
      <c r="C188" s="1059"/>
      <c r="D188" s="1050"/>
      <c r="E188" s="1062"/>
      <c r="F188" s="1065"/>
      <c r="G188" s="1050"/>
      <c r="H188" s="1044"/>
      <c r="I188" s="1044"/>
      <c r="J188" s="1044"/>
      <c r="K188" s="1050"/>
      <c r="L188" s="1044"/>
      <c r="M188" s="1050"/>
      <c r="N188" s="1627"/>
      <c r="O188" s="1050"/>
      <c r="P188" s="1053"/>
      <c r="Q188" s="1056"/>
      <c r="R188" s="1041"/>
      <c r="S188" s="1041"/>
      <c r="T188" s="1023"/>
      <c r="U188" s="1008"/>
      <c r="V188" s="1008"/>
      <c r="W188" s="1008"/>
      <c r="X188" s="1008"/>
      <c r="Y188" s="1008"/>
      <c r="Z188" s="1005"/>
      <c r="AA188" s="1005"/>
      <c r="AB188" s="1005"/>
      <c r="AC188" s="1005"/>
      <c r="AD188" s="1005"/>
      <c r="AE188" s="1005"/>
      <c r="AF188" s="1005"/>
      <c r="AG188" s="196"/>
      <c r="AH188" s="592"/>
      <c r="AI188" s="592"/>
      <c r="AJ188" s="592"/>
      <c r="AK188" s="196"/>
      <c r="AL188" s="197"/>
      <c r="AM188" s="197"/>
      <c r="AN188" s="197"/>
      <c r="AO188" s="197"/>
      <c r="AP188" s="1151"/>
      <c r="AQ188" s="1005"/>
      <c r="AR188" s="282"/>
      <c r="AS188" s="282"/>
      <c r="AT188" s="282"/>
      <c r="AU188" s="282"/>
      <c r="AV188" s="282"/>
      <c r="AW188" s="282"/>
      <c r="AX188" s="1151"/>
      <c r="AY188" s="1005"/>
      <c r="AZ188" s="282"/>
      <c r="BA188" s="282"/>
      <c r="BB188" s="282"/>
      <c r="BC188" s="282"/>
      <c r="BD188" s="282"/>
      <c r="BE188" s="282"/>
      <c r="BF188" s="1151"/>
      <c r="BG188" s="1005"/>
      <c r="BH188" s="282"/>
      <c r="BI188" s="282"/>
      <c r="BJ188" s="282"/>
      <c r="BK188" s="282"/>
      <c r="BL188" s="282"/>
      <c r="BM188" s="282"/>
      <c r="BN188" s="1151"/>
      <c r="BO188" s="1005"/>
      <c r="BP188" s="282"/>
      <c r="BQ188" s="282"/>
      <c r="BR188" s="282"/>
      <c r="BS188" s="282"/>
      <c r="BT188" s="282"/>
      <c r="BU188" s="282"/>
    </row>
    <row r="189" spans="1:73" ht="39.950000000000003" customHeight="1" thickBot="1" x14ac:dyDescent="0.3">
      <c r="A189" s="151"/>
      <c r="B189" s="24"/>
      <c r="C189" s="1060"/>
      <c r="D189" s="1051"/>
      <c r="E189" s="1063"/>
      <c r="F189" s="1066"/>
      <c r="G189" s="1051"/>
      <c r="H189" s="1045"/>
      <c r="I189" s="1045"/>
      <c r="J189" s="1045"/>
      <c r="K189" s="1051"/>
      <c r="L189" s="1045"/>
      <c r="M189" s="1051"/>
      <c r="N189" s="1628"/>
      <c r="O189" s="1051"/>
      <c r="P189" s="1054"/>
      <c r="Q189" s="1057"/>
      <c r="R189" s="1042"/>
      <c r="S189" s="1042"/>
      <c r="T189" s="1024"/>
      <c r="U189" s="1009"/>
      <c r="V189" s="1009"/>
      <c r="W189" s="1009"/>
      <c r="X189" s="1009"/>
      <c r="Y189" s="1009"/>
      <c r="Z189" s="1006"/>
      <c r="AA189" s="1006"/>
      <c r="AB189" s="1006"/>
      <c r="AC189" s="1006"/>
      <c r="AD189" s="1006"/>
      <c r="AE189" s="1006"/>
      <c r="AF189" s="1006"/>
      <c r="AG189" s="715"/>
      <c r="AH189" s="716"/>
      <c r="AI189" s="716"/>
      <c r="AJ189" s="716"/>
      <c r="AK189" s="715"/>
      <c r="AL189" s="717"/>
      <c r="AM189" s="717"/>
      <c r="AN189" s="717"/>
      <c r="AO189" s="717"/>
      <c r="AP189" s="1152"/>
      <c r="AQ189" s="1006"/>
      <c r="AR189" s="718"/>
      <c r="AS189" s="718"/>
      <c r="AT189" s="718"/>
      <c r="AU189" s="718"/>
      <c r="AV189" s="718"/>
      <c r="AW189" s="718"/>
      <c r="AX189" s="1152"/>
      <c r="AY189" s="1006"/>
      <c r="AZ189" s="718"/>
      <c r="BA189" s="718"/>
      <c r="BB189" s="718"/>
      <c r="BC189" s="718"/>
      <c r="BD189" s="718"/>
      <c r="BE189" s="718"/>
      <c r="BF189" s="1152"/>
      <c r="BG189" s="1006"/>
      <c r="BH189" s="718"/>
      <c r="BI189" s="718"/>
      <c r="BJ189" s="718"/>
      <c r="BK189" s="718"/>
      <c r="BL189" s="718"/>
      <c r="BM189" s="718"/>
      <c r="BN189" s="1152"/>
      <c r="BO189" s="1006"/>
      <c r="BP189" s="718"/>
      <c r="BQ189" s="718"/>
      <c r="BR189" s="718"/>
      <c r="BS189" s="718"/>
      <c r="BT189" s="718"/>
      <c r="BU189" s="718"/>
    </row>
    <row r="190" spans="1:73" ht="40.15" customHeight="1" thickTop="1" x14ac:dyDescent="0.25">
      <c r="D190" s="348"/>
      <c r="E190" s="439"/>
      <c r="F190" s="444"/>
      <c r="G190" s="350"/>
      <c r="H190" s="351"/>
      <c r="I190" s="351"/>
      <c r="J190" s="352"/>
      <c r="K190" s="406"/>
      <c r="L190" s="348"/>
      <c r="M190" s="348"/>
      <c r="N190" s="348"/>
      <c r="O190" s="353"/>
      <c r="P190" s="348"/>
    </row>
    <row r="191" spans="1:73" ht="40.15" customHeight="1" x14ac:dyDescent="0.25">
      <c r="D191" s="348"/>
      <c r="E191" s="439"/>
      <c r="F191" s="444"/>
      <c r="G191" s="350"/>
      <c r="H191" s="351"/>
      <c r="I191" s="351"/>
      <c r="J191" s="352"/>
      <c r="K191" s="406"/>
      <c r="L191" s="348"/>
      <c r="M191" s="348"/>
      <c r="N191" s="348"/>
      <c r="O191" s="353"/>
      <c r="P191" s="348"/>
    </row>
    <row r="192" spans="1:73" ht="40.15" customHeight="1" x14ac:dyDescent="0.25">
      <c r="D192" s="348"/>
      <c r="E192" s="439"/>
      <c r="F192" s="444"/>
      <c r="G192" s="350"/>
      <c r="H192" s="351"/>
      <c r="I192" s="351"/>
      <c r="J192" s="352"/>
      <c r="K192" s="406"/>
      <c r="L192" s="348"/>
      <c r="M192" s="348"/>
      <c r="N192" s="348"/>
      <c r="O192" s="353"/>
      <c r="P192" s="348"/>
    </row>
    <row r="193" spans="4:16" ht="40.15" customHeight="1" x14ac:dyDescent="0.25">
      <c r="D193" s="348"/>
      <c r="E193" s="439"/>
      <c r="F193" s="444"/>
      <c r="G193" s="350"/>
      <c r="H193" s="351"/>
      <c r="I193" s="351"/>
      <c r="J193" s="352"/>
      <c r="K193" s="406"/>
      <c r="L193" s="348"/>
      <c r="M193" s="348"/>
      <c r="N193" s="348"/>
      <c r="O193" s="353"/>
      <c r="P193" s="348"/>
    </row>
    <row r="194" spans="4:16" ht="40.15" customHeight="1" x14ac:dyDescent="0.25">
      <c r="D194" s="348"/>
      <c r="E194" s="439"/>
      <c r="F194" s="444"/>
      <c r="G194" s="350"/>
      <c r="H194" s="351"/>
      <c r="I194" s="351"/>
      <c r="J194" s="352"/>
      <c r="K194" s="406"/>
      <c r="L194" s="348"/>
      <c r="M194" s="348"/>
      <c r="N194" s="348"/>
      <c r="O194" s="353"/>
      <c r="P194" s="348"/>
    </row>
    <row r="195" spans="4:16" ht="40.15" customHeight="1" x14ac:dyDescent="0.25">
      <c r="D195" s="348"/>
      <c r="E195" s="439"/>
      <c r="F195" s="444"/>
      <c r="G195" s="350"/>
      <c r="H195" s="351"/>
      <c r="I195" s="351"/>
      <c r="J195" s="352"/>
      <c r="K195" s="406"/>
      <c r="L195" s="348"/>
      <c r="M195" s="348"/>
      <c r="N195" s="348"/>
      <c r="O195" s="353"/>
      <c r="P195" s="348"/>
    </row>
    <row r="196" spans="4:16" ht="40.15" customHeight="1" x14ac:dyDescent="0.25">
      <c r="D196" s="348"/>
      <c r="E196" s="439"/>
      <c r="F196" s="444"/>
      <c r="G196" s="350"/>
      <c r="H196" s="351"/>
      <c r="I196" s="351"/>
      <c r="J196" s="352"/>
      <c r="K196" s="406"/>
      <c r="L196" s="348"/>
      <c r="M196" s="348"/>
      <c r="N196" s="348"/>
      <c r="O196" s="353"/>
      <c r="P196" s="348"/>
    </row>
    <row r="197" spans="4:16" ht="40.15" customHeight="1" x14ac:dyDescent="0.25">
      <c r="D197" s="348"/>
      <c r="E197" s="439"/>
      <c r="F197" s="444"/>
      <c r="G197" s="350"/>
      <c r="H197" s="351"/>
      <c r="I197" s="351"/>
      <c r="J197" s="352"/>
      <c r="K197" s="406"/>
      <c r="L197" s="348"/>
      <c r="M197" s="348"/>
      <c r="N197" s="348"/>
      <c r="O197" s="353"/>
      <c r="P197" s="348"/>
    </row>
    <row r="198" spans="4:16" ht="40.15" customHeight="1" x14ac:dyDescent="0.25">
      <c r="D198" s="348"/>
      <c r="E198" s="439"/>
      <c r="F198" s="444"/>
      <c r="G198" s="350"/>
      <c r="H198" s="351"/>
      <c r="I198" s="351"/>
      <c r="J198" s="352"/>
      <c r="K198" s="406"/>
      <c r="L198" s="348"/>
      <c r="M198" s="348"/>
      <c r="N198" s="348"/>
      <c r="O198" s="353"/>
      <c r="P198" s="348"/>
    </row>
    <row r="199" spans="4:16" ht="40.15" customHeight="1" x14ac:dyDescent="0.25">
      <c r="D199" s="348"/>
      <c r="E199" s="439"/>
      <c r="F199" s="444"/>
      <c r="G199" s="350"/>
      <c r="H199" s="351"/>
      <c r="I199" s="351"/>
      <c r="J199" s="352"/>
      <c r="K199" s="406"/>
      <c r="L199" s="348"/>
      <c r="M199" s="348"/>
      <c r="N199" s="348"/>
      <c r="O199" s="353"/>
      <c r="P199" s="348"/>
    </row>
    <row r="200" spans="4:16" ht="40.15" customHeight="1" x14ac:dyDescent="0.25">
      <c r="D200" s="348"/>
      <c r="E200" s="439"/>
      <c r="F200" s="444"/>
      <c r="G200" s="350"/>
      <c r="H200" s="351"/>
      <c r="I200" s="351"/>
      <c r="J200" s="352"/>
      <c r="K200" s="406"/>
      <c r="L200" s="348"/>
      <c r="M200" s="348"/>
      <c r="N200" s="348"/>
      <c r="O200" s="353"/>
      <c r="P200" s="348"/>
    </row>
    <row r="201" spans="4:16" ht="40.15" customHeight="1" x14ac:dyDescent="0.25">
      <c r="D201" s="348"/>
      <c r="E201" s="439"/>
      <c r="F201" s="444"/>
      <c r="G201" s="350"/>
      <c r="H201" s="351"/>
      <c r="I201" s="351"/>
      <c r="J201" s="352"/>
      <c r="K201" s="406"/>
      <c r="L201" s="348"/>
      <c r="M201" s="348"/>
      <c r="N201" s="348"/>
      <c r="O201" s="353"/>
      <c r="P201" s="348"/>
    </row>
    <row r="202" spans="4:16" ht="40.15" customHeight="1" x14ac:dyDescent="0.25">
      <c r="D202" s="348"/>
      <c r="E202" s="439"/>
      <c r="F202" s="444"/>
      <c r="G202" s="350"/>
      <c r="H202" s="351"/>
      <c r="I202" s="351"/>
      <c r="J202" s="352"/>
      <c r="K202" s="406"/>
      <c r="L202" s="348"/>
      <c r="M202" s="348"/>
      <c r="N202" s="348"/>
      <c r="O202" s="353"/>
      <c r="P202" s="348"/>
    </row>
    <row r="203" spans="4:16" ht="40.15" customHeight="1" x14ac:dyDescent="0.25">
      <c r="D203" s="348"/>
      <c r="E203" s="439"/>
      <c r="F203" s="444"/>
      <c r="G203" s="350"/>
      <c r="H203" s="351"/>
      <c r="I203" s="351"/>
      <c r="J203" s="352"/>
      <c r="K203" s="406"/>
      <c r="L203" s="348"/>
      <c r="M203" s="348"/>
      <c r="N203" s="348"/>
      <c r="O203" s="353"/>
      <c r="P203" s="348"/>
    </row>
    <row r="204" spans="4:16" ht="40.15" customHeight="1" x14ac:dyDescent="0.25">
      <c r="D204" s="348"/>
      <c r="E204" s="439"/>
      <c r="F204" s="444"/>
      <c r="G204" s="350"/>
      <c r="H204" s="351"/>
      <c r="I204" s="351"/>
      <c r="J204" s="352"/>
      <c r="K204" s="406"/>
      <c r="L204" s="348"/>
      <c r="M204" s="348"/>
      <c r="N204" s="348"/>
      <c r="O204" s="353"/>
      <c r="P204" s="348"/>
    </row>
    <row r="205" spans="4:16" ht="40.15" customHeight="1" x14ac:dyDescent="0.25">
      <c r="D205" s="348"/>
      <c r="E205" s="439"/>
      <c r="F205" s="444"/>
      <c r="G205" s="350"/>
      <c r="H205" s="351"/>
      <c r="I205" s="351"/>
      <c r="J205" s="352"/>
      <c r="K205" s="406"/>
      <c r="L205" s="348"/>
      <c r="M205" s="348"/>
      <c r="N205" s="348"/>
      <c r="O205" s="353"/>
      <c r="P205" s="348"/>
    </row>
    <row r="206" spans="4:16" ht="40.15" customHeight="1" x14ac:dyDescent="0.25">
      <c r="D206" s="348"/>
      <c r="E206" s="439"/>
      <c r="F206" s="444"/>
      <c r="G206" s="350"/>
      <c r="H206" s="351"/>
      <c r="I206" s="351"/>
      <c r="J206" s="352"/>
      <c r="K206" s="406"/>
      <c r="L206" s="348"/>
      <c r="M206" s="348"/>
      <c r="N206" s="348"/>
      <c r="O206" s="353"/>
      <c r="P206" s="348"/>
    </row>
    <row r="207" spans="4:16" ht="40.15" customHeight="1" x14ac:dyDescent="0.25">
      <c r="D207" s="348"/>
      <c r="E207" s="439"/>
      <c r="F207" s="444"/>
      <c r="G207" s="350"/>
      <c r="H207" s="351"/>
      <c r="I207" s="351"/>
      <c r="J207" s="352"/>
      <c r="K207" s="406"/>
      <c r="L207" s="348"/>
      <c r="M207" s="348"/>
      <c r="N207" s="348"/>
      <c r="O207" s="353"/>
      <c r="P207" s="348"/>
    </row>
    <row r="208" spans="4:16" ht="40.15" customHeight="1" x14ac:dyDescent="0.25">
      <c r="D208" s="348"/>
      <c r="E208" s="439"/>
      <c r="F208" s="444"/>
      <c r="G208" s="350"/>
      <c r="H208" s="351"/>
      <c r="I208" s="351"/>
      <c r="J208" s="352"/>
      <c r="K208" s="406"/>
      <c r="L208" s="348"/>
      <c r="M208" s="348"/>
      <c r="N208" s="348"/>
      <c r="O208" s="353"/>
      <c r="P208" s="348"/>
    </row>
    <row r="209" spans="4:16" ht="40.15" customHeight="1" x14ac:dyDescent="0.25">
      <c r="D209" s="348"/>
      <c r="E209" s="439"/>
      <c r="F209" s="444"/>
      <c r="G209" s="350"/>
      <c r="H209" s="351"/>
      <c r="I209" s="351"/>
      <c r="J209" s="352"/>
      <c r="K209" s="406"/>
      <c r="L209" s="348"/>
      <c r="M209" s="348"/>
      <c r="N209" s="348"/>
      <c r="O209" s="353"/>
      <c r="P209" s="348"/>
    </row>
    <row r="210" spans="4:16" ht="40.15" customHeight="1" x14ac:dyDescent="0.25">
      <c r="D210" s="348"/>
      <c r="E210" s="439"/>
      <c r="F210" s="444"/>
      <c r="G210" s="350"/>
      <c r="H210" s="351"/>
      <c r="I210" s="351"/>
      <c r="J210" s="352"/>
      <c r="K210" s="406"/>
      <c r="L210" s="348"/>
      <c r="M210" s="348"/>
      <c r="N210" s="348"/>
      <c r="O210" s="353"/>
      <c r="P210" s="348"/>
    </row>
    <row r="211" spans="4:16" ht="40.15" customHeight="1" x14ac:dyDescent="0.25">
      <c r="D211" s="348"/>
      <c r="E211" s="439"/>
      <c r="F211" s="444"/>
      <c r="G211" s="350"/>
      <c r="H211" s="351"/>
      <c r="I211" s="351"/>
      <c r="J211" s="352"/>
      <c r="K211" s="406"/>
      <c r="L211" s="348"/>
      <c r="M211" s="348"/>
      <c r="N211" s="348"/>
      <c r="O211" s="353"/>
      <c r="P211" s="348"/>
    </row>
    <row r="212" spans="4:16" ht="40.15" customHeight="1" x14ac:dyDescent="0.25">
      <c r="D212" s="348"/>
      <c r="E212" s="439"/>
      <c r="F212" s="444"/>
      <c r="G212" s="350"/>
      <c r="H212" s="351"/>
      <c r="I212" s="351"/>
      <c r="J212" s="352"/>
      <c r="K212" s="406"/>
      <c r="L212" s="348"/>
      <c r="M212" s="348"/>
      <c r="N212" s="348"/>
      <c r="O212" s="353"/>
      <c r="P212" s="348"/>
    </row>
    <row r="213" spans="4:16" ht="40.15" customHeight="1" x14ac:dyDescent="0.25">
      <c r="D213" s="348"/>
      <c r="E213" s="439"/>
      <c r="F213" s="444"/>
      <c r="G213" s="350"/>
      <c r="H213" s="351"/>
      <c r="I213" s="351"/>
      <c r="J213" s="352"/>
      <c r="K213" s="406"/>
      <c r="L213" s="348"/>
      <c r="M213" s="348"/>
      <c r="N213" s="348"/>
      <c r="O213" s="353"/>
      <c r="P213" s="348"/>
    </row>
    <row r="214" spans="4:16" ht="40.15" customHeight="1" x14ac:dyDescent="0.25">
      <c r="D214" s="348"/>
      <c r="E214" s="439"/>
      <c r="F214" s="444"/>
      <c r="G214" s="350"/>
      <c r="H214" s="351"/>
      <c r="I214" s="351"/>
      <c r="J214" s="352"/>
      <c r="K214" s="406"/>
      <c r="L214" s="348"/>
      <c r="M214" s="348"/>
      <c r="N214" s="348"/>
      <c r="O214" s="353"/>
      <c r="P214" s="348"/>
    </row>
    <row r="215" spans="4:16" ht="40.15" customHeight="1" x14ac:dyDescent="0.25">
      <c r="D215" s="348"/>
      <c r="E215" s="439"/>
      <c r="F215" s="444"/>
      <c r="G215" s="350"/>
      <c r="H215" s="351"/>
      <c r="I215" s="351"/>
      <c r="J215" s="352"/>
      <c r="K215" s="406"/>
      <c r="L215" s="348"/>
      <c r="M215" s="348"/>
      <c r="N215" s="348"/>
      <c r="O215" s="353"/>
      <c r="P215" s="348"/>
    </row>
    <row r="216" spans="4:16" ht="40.15" customHeight="1" x14ac:dyDescent="0.25">
      <c r="D216" s="348"/>
      <c r="E216" s="439"/>
      <c r="F216" s="444"/>
      <c r="G216" s="350"/>
      <c r="H216" s="351"/>
      <c r="I216" s="351"/>
      <c r="J216" s="352"/>
      <c r="K216" s="406"/>
      <c r="L216" s="348"/>
      <c r="M216" s="348"/>
      <c r="N216" s="348"/>
      <c r="O216" s="353"/>
      <c r="P216" s="348"/>
    </row>
    <row r="217" spans="4:16" ht="40.15" customHeight="1" x14ac:dyDescent="0.25">
      <c r="D217" s="348"/>
      <c r="E217" s="439"/>
      <c r="F217" s="444"/>
      <c r="G217" s="350"/>
      <c r="H217" s="351"/>
      <c r="I217" s="351"/>
      <c r="J217" s="352"/>
      <c r="K217" s="406"/>
      <c r="L217" s="348"/>
      <c r="M217" s="348"/>
      <c r="N217" s="348"/>
      <c r="O217" s="353"/>
      <c r="P217" s="348"/>
    </row>
    <row r="218" spans="4:16" ht="40.15" customHeight="1" x14ac:dyDescent="0.25">
      <c r="D218" s="348"/>
      <c r="E218" s="439"/>
      <c r="F218" s="444"/>
      <c r="G218" s="350"/>
      <c r="H218" s="351"/>
      <c r="I218" s="351"/>
      <c r="J218" s="352"/>
      <c r="K218" s="406"/>
      <c r="L218" s="348"/>
      <c r="M218" s="348"/>
      <c r="N218" s="348"/>
      <c r="O218" s="353"/>
      <c r="P218" s="348"/>
    </row>
    <row r="219" spans="4:16" ht="40.15" customHeight="1" x14ac:dyDescent="0.25">
      <c r="D219" s="348"/>
      <c r="E219" s="439"/>
      <c r="F219" s="444"/>
      <c r="G219" s="350"/>
      <c r="H219" s="351"/>
      <c r="I219" s="351"/>
      <c r="J219" s="352"/>
      <c r="K219" s="406"/>
      <c r="L219" s="348"/>
      <c r="M219" s="348"/>
      <c r="N219" s="348"/>
      <c r="O219" s="353"/>
      <c r="P219" s="348"/>
    </row>
    <row r="220" spans="4:16" ht="40.15" customHeight="1" x14ac:dyDescent="0.25">
      <c r="D220" s="348"/>
      <c r="E220" s="439"/>
      <c r="F220" s="444"/>
      <c r="G220" s="350"/>
      <c r="H220" s="351"/>
      <c r="I220" s="351"/>
      <c r="J220" s="352"/>
      <c r="K220" s="406"/>
      <c r="L220" s="348"/>
      <c r="M220" s="348"/>
      <c r="N220" s="348"/>
      <c r="O220" s="353"/>
      <c r="P220" s="348"/>
    </row>
    <row r="221" spans="4:16" ht="40.15" customHeight="1" x14ac:dyDescent="0.25">
      <c r="D221" s="348"/>
      <c r="E221" s="439"/>
      <c r="F221" s="444"/>
      <c r="G221" s="350"/>
      <c r="H221" s="351"/>
      <c r="I221" s="351"/>
      <c r="J221" s="352"/>
      <c r="K221" s="406"/>
      <c r="L221" s="348"/>
      <c r="M221" s="348"/>
      <c r="N221" s="348"/>
      <c r="O221" s="353"/>
      <c r="P221" s="348"/>
    </row>
    <row r="222" spans="4:16" ht="40.15" customHeight="1" x14ac:dyDescent="0.25">
      <c r="D222" s="348"/>
      <c r="E222" s="439"/>
      <c r="F222" s="444"/>
      <c r="G222" s="350"/>
      <c r="H222" s="351"/>
      <c r="I222" s="351"/>
      <c r="J222" s="352"/>
      <c r="K222" s="406"/>
      <c r="L222" s="348"/>
      <c r="M222" s="348"/>
      <c r="N222" s="348"/>
      <c r="O222" s="353"/>
      <c r="P222" s="348"/>
    </row>
    <row r="223" spans="4:16" ht="40.15" customHeight="1" x14ac:dyDescent="0.25">
      <c r="D223" s="348"/>
      <c r="E223" s="439"/>
      <c r="F223" s="444"/>
      <c r="G223" s="350"/>
      <c r="H223" s="351"/>
      <c r="I223" s="351"/>
      <c r="J223" s="352"/>
      <c r="K223" s="406"/>
      <c r="L223" s="348"/>
      <c r="M223" s="348"/>
      <c r="N223" s="348"/>
      <c r="O223" s="353"/>
      <c r="P223" s="348"/>
    </row>
    <row r="224" spans="4:16" ht="40.15" customHeight="1" x14ac:dyDescent="0.25">
      <c r="D224" s="348"/>
      <c r="E224" s="439"/>
      <c r="F224" s="444"/>
      <c r="G224" s="350"/>
      <c r="H224" s="351"/>
      <c r="I224" s="351"/>
      <c r="J224" s="352"/>
      <c r="K224" s="406"/>
      <c r="L224" s="348"/>
      <c r="M224" s="348"/>
      <c r="N224" s="348"/>
      <c r="O224" s="353"/>
      <c r="P224" s="348"/>
    </row>
    <row r="225" spans="4:16" ht="40.15" customHeight="1" x14ac:dyDescent="0.25">
      <c r="D225" s="348"/>
      <c r="E225" s="439"/>
      <c r="F225" s="444"/>
      <c r="G225" s="350"/>
      <c r="H225" s="351"/>
      <c r="I225" s="351"/>
      <c r="J225" s="352"/>
      <c r="K225" s="406"/>
      <c r="L225" s="348"/>
      <c r="M225" s="348"/>
      <c r="N225" s="348"/>
      <c r="O225" s="353"/>
      <c r="P225" s="348"/>
    </row>
    <row r="226" spans="4:16" ht="40.15" customHeight="1" x14ac:dyDescent="0.25">
      <c r="D226" s="348"/>
      <c r="E226" s="439"/>
      <c r="F226" s="444"/>
      <c r="G226" s="350"/>
      <c r="H226" s="351"/>
      <c r="I226" s="351"/>
      <c r="J226" s="352"/>
      <c r="K226" s="406"/>
      <c r="L226" s="348"/>
      <c r="M226" s="348"/>
      <c r="N226" s="348"/>
      <c r="O226" s="353"/>
      <c r="P226" s="348"/>
    </row>
    <row r="227" spans="4:16" ht="40.15" customHeight="1" x14ac:dyDescent="0.25">
      <c r="D227" s="348"/>
      <c r="E227" s="439"/>
      <c r="F227" s="444"/>
      <c r="G227" s="350"/>
      <c r="H227" s="351"/>
      <c r="I227" s="351"/>
      <c r="J227" s="352"/>
      <c r="K227" s="406"/>
      <c r="L227" s="348"/>
      <c r="M227" s="348"/>
      <c r="N227" s="348"/>
      <c r="O227" s="353"/>
      <c r="P227" s="348"/>
    </row>
    <row r="228" spans="4:16" ht="40.15" customHeight="1" x14ac:dyDescent="0.25">
      <c r="D228" s="348"/>
      <c r="E228" s="439"/>
      <c r="F228" s="444"/>
      <c r="G228" s="350"/>
      <c r="H228" s="351"/>
      <c r="I228" s="351"/>
      <c r="J228" s="352"/>
      <c r="K228" s="406"/>
      <c r="L228" s="348"/>
      <c r="M228" s="348"/>
      <c r="N228" s="348"/>
      <c r="O228" s="353"/>
      <c r="P228" s="348"/>
    </row>
    <row r="229" spans="4:16" ht="40.15" customHeight="1" x14ac:dyDescent="0.25">
      <c r="D229" s="348"/>
      <c r="E229" s="439"/>
      <c r="F229" s="444"/>
      <c r="G229" s="350"/>
      <c r="H229" s="351"/>
      <c r="I229" s="351"/>
      <c r="J229" s="352"/>
      <c r="K229" s="406"/>
      <c r="L229" s="348"/>
      <c r="M229" s="348"/>
      <c r="N229" s="348"/>
      <c r="O229" s="353"/>
      <c r="P229" s="348"/>
    </row>
    <row r="230" spans="4:16" ht="40.15" customHeight="1" x14ac:dyDescent="0.25">
      <c r="D230" s="348"/>
      <c r="E230" s="439"/>
      <c r="F230" s="444"/>
      <c r="G230" s="350"/>
      <c r="H230" s="351"/>
      <c r="I230" s="351"/>
      <c r="J230" s="352"/>
      <c r="K230" s="406"/>
      <c r="L230" s="348"/>
      <c r="M230" s="348"/>
      <c r="N230" s="348"/>
      <c r="O230" s="353"/>
      <c r="P230" s="348"/>
    </row>
    <row r="231" spans="4:16" ht="40.15" customHeight="1" x14ac:dyDescent="0.25">
      <c r="D231" s="348"/>
      <c r="E231" s="439"/>
      <c r="F231" s="444"/>
      <c r="G231" s="350"/>
      <c r="H231" s="351"/>
      <c r="I231" s="351"/>
      <c r="J231" s="352"/>
      <c r="K231" s="406"/>
      <c r="L231" s="348"/>
      <c r="M231" s="348"/>
      <c r="N231" s="348"/>
      <c r="O231" s="353"/>
      <c r="P231" s="348"/>
    </row>
    <row r="232" spans="4:16" ht="40.15" customHeight="1" x14ac:dyDescent="0.25">
      <c r="D232" s="348"/>
      <c r="E232" s="439"/>
      <c r="F232" s="444"/>
      <c r="G232" s="350"/>
      <c r="H232" s="351"/>
      <c r="I232" s="351"/>
      <c r="J232" s="352"/>
      <c r="K232" s="406"/>
      <c r="L232" s="348"/>
      <c r="M232" s="348"/>
      <c r="N232" s="348"/>
      <c r="O232" s="353"/>
      <c r="P232" s="348"/>
    </row>
    <row r="233" spans="4:16" ht="40.15" customHeight="1" x14ac:dyDescent="0.25">
      <c r="D233" s="348"/>
      <c r="E233" s="439"/>
      <c r="F233" s="444"/>
      <c r="G233" s="350"/>
      <c r="H233" s="351"/>
      <c r="I233" s="351"/>
      <c r="J233" s="352"/>
      <c r="K233" s="406"/>
      <c r="L233" s="348"/>
      <c r="M233" s="348"/>
      <c r="N233" s="348"/>
      <c r="O233" s="353"/>
      <c r="P233" s="348"/>
    </row>
    <row r="234" spans="4:16" ht="40.15" customHeight="1" x14ac:dyDescent="0.25">
      <c r="D234" s="348"/>
      <c r="E234" s="439"/>
      <c r="F234" s="444"/>
      <c r="G234" s="350"/>
      <c r="H234" s="351"/>
      <c r="I234" s="351"/>
      <c r="J234" s="352"/>
      <c r="K234" s="406"/>
      <c r="L234" s="348"/>
      <c r="M234" s="348"/>
      <c r="N234" s="348"/>
      <c r="O234" s="353"/>
      <c r="P234" s="348"/>
    </row>
    <row r="235" spans="4:16" ht="40.15" customHeight="1" x14ac:dyDescent="0.25">
      <c r="D235" s="348"/>
      <c r="E235" s="439"/>
      <c r="F235" s="444"/>
      <c r="G235" s="350"/>
      <c r="H235" s="351"/>
      <c r="I235" s="351"/>
      <c r="J235" s="352"/>
      <c r="K235" s="406"/>
      <c r="L235" s="348"/>
      <c r="M235" s="348"/>
      <c r="N235" s="348"/>
      <c r="O235" s="353"/>
      <c r="P235" s="348"/>
    </row>
    <row r="236" spans="4:16" ht="40.15" customHeight="1" x14ac:dyDescent="0.25">
      <c r="D236" s="348"/>
      <c r="E236" s="439"/>
      <c r="F236" s="444"/>
      <c r="G236" s="350"/>
      <c r="H236" s="351"/>
      <c r="I236" s="351"/>
      <c r="J236" s="352"/>
      <c r="K236" s="406"/>
      <c r="L236" s="348"/>
      <c r="M236" s="348"/>
      <c r="N236" s="348"/>
      <c r="O236" s="353"/>
      <c r="P236" s="348"/>
    </row>
    <row r="237" spans="4:16" ht="40.15" customHeight="1" x14ac:dyDescent="0.25">
      <c r="D237" s="348"/>
      <c r="E237" s="439"/>
      <c r="F237" s="444"/>
      <c r="G237" s="350"/>
      <c r="H237" s="351"/>
      <c r="I237" s="351"/>
      <c r="J237" s="352"/>
      <c r="K237" s="406"/>
      <c r="L237" s="348"/>
      <c r="M237" s="348"/>
      <c r="N237" s="348"/>
      <c r="O237" s="353"/>
      <c r="P237" s="348"/>
    </row>
    <row r="238" spans="4:16" ht="40.15" customHeight="1" x14ac:dyDescent="0.25">
      <c r="D238" s="348"/>
      <c r="E238" s="439"/>
      <c r="F238" s="444"/>
      <c r="G238" s="350"/>
      <c r="H238" s="351"/>
      <c r="I238" s="351"/>
      <c r="J238" s="352"/>
      <c r="K238" s="406"/>
      <c r="L238" s="348"/>
      <c r="M238" s="348"/>
      <c r="N238" s="348"/>
      <c r="O238" s="353"/>
      <c r="P238" s="348"/>
    </row>
    <row r="239" spans="4:16" ht="40.15" customHeight="1" x14ac:dyDescent="0.25">
      <c r="D239" s="348"/>
      <c r="E239" s="439"/>
      <c r="F239" s="444"/>
      <c r="G239" s="350"/>
      <c r="H239" s="351"/>
      <c r="I239" s="351"/>
      <c r="J239" s="352"/>
      <c r="K239" s="406"/>
      <c r="L239" s="348"/>
      <c r="M239" s="348"/>
      <c r="N239" s="348"/>
      <c r="O239" s="353"/>
      <c r="P239" s="348"/>
    </row>
    <row r="240" spans="4:16" ht="40.15" customHeight="1" x14ac:dyDescent="0.25">
      <c r="D240" s="348"/>
      <c r="E240" s="439"/>
      <c r="F240" s="444"/>
      <c r="G240" s="350"/>
      <c r="H240" s="351"/>
      <c r="I240" s="351"/>
      <c r="J240" s="352"/>
      <c r="K240" s="406"/>
      <c r="L240" s="348"/>
      <c r="M240" s="348"/>
      <c r="N240" s="348"/>
      <c r="O240" s="353"/>
      <c r="P240" s="348"/>
    </row>
    <row r="241" spans="4:16" ht="40.15" customHeight="1" x14ac:dyDescent="0.25">
      <c r="D241" s="348"/>
      <c r="E241" s="439"/>
      <c r="F241" s="444"/>
      <c r="G241" s="350"/>
      <c r="H241" s="351"/>
      <c r="I241" s="351"/>
      <c r="J241" s="352"/>
      <c r="K241" s="406"/>
      <c r="L241" s="348"/>
      <c r="M241" s="348"/>
      <c r="N241" s="348"/>
      <c r="O241" s="353"/>
      <c r="P241" s="348"/>
    </row>
    <row r="242" spans="4:16" ht="40.15" customHeight="1" x14ac:dyDescent="0.25">
      <c r="D242" s="348"/>
      <c r="E242" s="439"/>
      <c r="F242" s="444"/>
      <c r="G242" s="350"/>
      <c r="H242" s="351"/>
      <c r="I242" s="351"/>
      <c r="J242" s="352"/>
      <c r="K242" s="406"/>
      <c r="L242" s="348"/>
      <c r="M242" s="348"/>
      <c r="N242" s="348"/>
      <c r="O242" s="353"/>
      <c r="P242" s="348"/>
    </row>
    <row r="243" spans="4:16" ht="40.15" customHeight="1" x14ac:dyDescent="0.25">
      <c r="D243" s="348"/>
      <c r="E243" s="439"/>
      <c r="F243" s="444"/>
      <c r="G243" s="350"/>
      <c r="H243" s="351"/>
      <c r="I243" s="351"/>
      <c r="J243" s="352"/>
      <c r="K243" s="406"/>
      <c r="L243" s="348"/>
      <c r="M243" s="348"/>
      <c r="N243" s="348"/>
      <c r="O243" s="353"/>
      <c r="P243" s="348"/>
    </row>
    <row r="244" spans="4:16" ht="40.15" customHeight="1" x14ac:dyDescent="0.25">
      <c r="D244" s="348"/>
      <c r="E244" s="439"/>
      <c r="F244" s="444"/>
      <c r="G244" s="350"/>
      <c r="H244" s="351"/>
      <c r="I244" s="351"/>
      <c r="J244" s="352"/>
      <c r="K244" s="406"/>
      <c r="L244" s="348"/>
      <c r="M244" s="348"/>
      <c r="N244" s="348"/>
      <c r="O244" s="353"/>
      <c r="P244" s="348"/>
    </row>
    <row r="245" spans="4:16" ht="40.15" customHeight="1" x14ac:dyDescent="0.25">
      <c r="D245" s="348"/>
      <c r="E245" s="439"/>
      <c r="F245" s="444"/>
      <c r="G245" s="350"/>
      <c r="H245" s="351"/>
      <c r="I245" s="351"/>
      <c r="J245" s="352"/>
      <c r="K245" s="406"/>
      <c r="L245" s="348"/>
      <c r="M245" s="348"/>
      <c r="N245" s="348"/>
      <c r="O245" s="353"/>
      <c r="P245" s="348"/>
    </row>
    <row r="246" spans="4:16" ht="40.15" customHeight="1" x14ac:dyDescent="0.25">
      <c r="D246" s="348"/>
      <c r="E246" s="439"/>
      <c r="F246" s="444"/>
      <c r="G246" s="350"/>
      <c r="H246" s="351"/>
      <c r="I246" s="351"/>
      <c r="J246" s="352"/>
      <c r="K246" s="406"/>
      <c r="L246" s="348"/>
      <c r="M246" s="348"/>
      <c r="N246" s="348"/>
      <c r="O246" s="353"/>
      <c r="P246" s="348"/>
    </row>
    <row r="247" spans="4:16" ht="40.15" customHeight="1" x14ac:dyDescent="0.25">
      <c r="D247" s="348"/>
      <c r="E247" s="439"/>
      <c r="F247" s="444"/>
      <c r="G247" s="350"/>
      <c r="H247" s="351"/>
      <c r="I247" s="351"/>
      <c r="J247" s="352"/>
      <c r="K247" s="406"/>
      <c r="L247" s="348"/>
      <c r="M247" s="348"/>
      <c r="N247" s="348"/>
      <c r="O247" s="353"/>
      <c r="P247" s="348"/>
    </row>
    <row r="248" spans="4:16" ht="40.15" customHeight="1" x14ac:dyDescent="0.25">
      <c r="D248" s="348"/>
      <c r="E248" s="439"/>
      <c r="F248" s="444"/>
      <c r="G248" s="350"/>
      <c r="H248" s="351"/>
      <c r="I248" s="351"/>
      <c r="J248" s="352"/>
      <c r="K248" s="406"/>
      <c r="L248" s="348"/>
      <c r="M248" s="348"/>
      <c r="N248" s="348"/>
      <c r="O248" s="353"/>
      <c r="P248" s="348"/>
    </row>
    <row r="249" spans="4:16" ht="40.15" customHeight="1" x14ac:dyDescent="0.25">
      <c r="D249" s="348"/>
      <c r="E249" s="439"/>
      <c r="F249" s="444"/>
      <c r="G249" s="350"/>
      <c r="H249" s="351"/>
      <c r="I249" s="351"/>
      <c r="J249" s="352"/>
      <c r="K249" s="406"/>
      <c r="L249" s="348"/>
      <c r="M249" s="348"/>
      <c r="N249" s="348"/>
      <c r="O249" s="353"/>
      <c r="P249" s="348"/>
    </row>
    <row r="250" spans="4:16" ht="40.15" customHeight="1" x14ac:dyDescent="0.25">
      <c r="D250" s="348"/>
      <c r="E250" s="439"/>
      <c r="F250" s="444"/>
      <c r="G250" s="350"/>
      <c r="H250" s="351"/>
      <c r="I250" s="351"/>
      <c r="J250" s="352"/>
      <c r="K250" s="406"/>
      <c r="L250" s="348"/>
      <c r="M250" s="348"/>
      <c r="N250" s="348"/>
      <c r="O250" s="353"/>
      <c r="P250" s="348"/>
    </row>
    <row r="251" spans="4:16" ht="40.15" customHeight="1" x14ac:dyDescent="0.25">
      <c r="D251" s="348"/>
      <c r="E251" s="439"/>
      <c r="F251" s="444"/>
      <c r="G251" s="350"/>
      <c r="H251" s="351"/>
      <c r="I251" s="351"/>
      <c r="J251" s="352"/>
      <c r="K251" s="406"/>
      <c r="L251" s="348"/>
      <c r="M251" s="348"/>
      <c r="N251" s="348"/>
      <c r="O251" s="353"/>
      <c r="P251" s="348"/>
    </row>
    <row r="252" spans="4:16" ht="40.15" customHeight="1" x14ac:dyDescent="0.25">
      <c r="D252" s="348"/>
      <c r="E252" s="439"/>
      <c r="F252" s="444"/>
      <c r="G252" s="350"/>
      <c r="H252" s="351"/>
      <c r="I252" s="351"/>
      <c r="J252" s="352"/>
      <c r="K252" s="406"/>
      <c r="L252" s="348"/>
      <c r="M252" s="348"/>
      <c r="N252" s="348"/>
      <c r="O252" s="353"/>
      <c r="P252" s="348"/>
    </row>
    <row r="253" spans="4:16" ht="40.15" customHeight="1" x14ac:dyDescent="0.25">
      <c r="D253" s="348"/>
      <c r="E253" s="439"/>
      <c r="F253" s="444"/>
      <c r="G253" s="350"/>
      <c r="H253" s="351"/>
      <c r="I253" s="351"/>
      <c r="J253" s="352"/>
      <c r="K253" s="406"/>
      <c r="L253" s="348"/>
      <c r="M253" s="348"/>
      <c r="N253" s="348"/>
      <c r="O253" s="353"/>
      <c r="P253" s="348"/>
    </row>
    <row r="254" spans="4:16" ht="40.15" customHeight="1" x14ac:dyDescent="0.25">
      <c r="D254" s="348"/>
      <c r="E254" s="439"/>
      <c r="F254" s="444"/>
      <c r="G254" s="350"/>
      <c r="H254" s="351"/>
      <c r="I254" s="351"/>
      <c r="J254" s="352"/>
      <c r="K254" s="406"/>
      <c r="L254" s="348"/>
      <c r="M254" s="348"/>
      <c r="N254" s="348"/>
      <c r="O254" s="353"/>
      <c r="P254" s="348"/>
    </row>
    <row r="255" spans="4:16" ht="40.15" customHeight="1" x14ac:dyDescent="0.25">
      <c r="D255" s="348"/>
      <c r="E255" s="439"/>
      <c r="F255" s="444"/>
      <c r="G255" s="350"/>
      <c r="H255" s="351"/>
      <c r="I255" s="351"/>
      <c r="J255" s="352"/>
      <c r="K255" s="406"/>
      <c r="L255" s="348"/>
      <c r="M255" s="348"/>
      <c r="N255" s="348"/>
      <c r="O255" s="353"/>
      <c r="P255" s="348"/>
    </row>
    <row r="256" spans="4:16" ht="40.15" customHeight="1" x14ac:dyDescent="0.25">
      <c r="D256" s="348"/>
      <c r="E256" s="439"/>
      <c r="F256" s="444"/>
      <c r="G256" s="350"/>
      <c r="H256" s="351"/>
      <c r="I256" s="351"/>
      <c r="J256" s="352"/>
      <c r="K256" s="406"/>
      <c r="L256" s="348"/>
      <c r="M256" s="348"/>
      <c r="N256" s="348"/>
      <c r="O256" s="353"/>
      <c r="P256" s="348"/>
    </row>
    <row r="257" spans="4:16" ht="40.15" customHeight="1" x14ac:dyDescent="0.25">
      <c r="D257" s="348"/>
      <c r="E257" s="439"/>
      <c r="F257" s="444"/>
      <c r="G257" s="350"/>
      <c r="H257" s="351"/>
      <c r="I257" s="351"/>
      <c r="J257" s="352"/>
      <c r="K257" s="406"/>
      <c r="L257" s="348"/>
      <c r="M257" s="348"/>
      <c r="N257" s="348"/>
      <c r="O257" s="353"/>
      <c r="P257" s="348"/>
    </row>
    <row r="258" spans="4:16" ht="40.15" customHeight="1" x14ac:dyDescent="0.25">
      <c r="D258" s="348"/>
      <c r="E258" s="439"/>
      <c r="F258" s="444"/>
      <c r="G258" s="350"/>
      <c r="H258" s="351"/>
      <c r="I258" s="351"/>
      <c r="J258" s="352"/>
      <c r="K258" s="406"/>
      <c r="L258" s="348"/>
      <c r="M258" s="348"/>
      <c r="N258" s="348"/>
      <c r="O258" s="353"/>
      <c r="P258" s="348"/>
    </row>
    <row r="259" spans="4:16" ht="40.15" customHeight="1" x14ac:dyDescent="0.25">
      <c r="D259" s="348"/>
      <c r="E259" s="439"/>
      <c r="F259" s="444"/>
      <c r="G259" s="350"/>
      <c r="H259" s="351"/>
      <c r="I259" s="351"/>
      <c r="J259" s="352"/>
      <c r="K259" s="406"/>
      <c r="L259" s="348"/>
      <c r="M259" s="348"/>
      <c r="N259" s="348"/>
      <c r="O259" s="353"/>
      <c r="P259" s="348"/>
    </row>
    <row r="260" spans="4:16" ht="40.15" customHeight="1" x14ac:dyDescent="0.25">
      <c r="D260" s="348"/>
      <c r="E260" s="439"/>
      <c r="F260" s="444"/>
      <c r="G260" s="350"/>
      <c r="H260" s="351"/>
      <c r="I260" s="351"/>
      <c r="J260" s="352"/>
      <c r="K260" s="406"/>
      <c r="L260" s="348"/>
      <c r="M260" s="348"/>
      <c r="N260" s="348"/>
      <c r="O260" s="353"/>
      <c r="P260" s="348"/>
    </row>
    <row r="261" spans="4:16" ht="40.15" customHeight="1" x14ac:dyDescent="0.25">
      <c r="D261" s="348"/>
      <c r="E261" s="439"/>
      <c r="F261" s="444"/>
      <c r="G261" s="350"/>
      <c r="H261" s="351"/>
      <c r="I261" s="351"/>
      <c r="J261" s="352"/>
      <c r="K261" s="406"/>
      <c r="L261" s="348"/>
      <c r="M261" s="348"/>
      <c r="N261" s="348"/>
      <c r="O261" s="353"/>
      <c r="P261" s="348"/>
    </row>
    <row r="262" spans="4:16" ht="40.15" customHeight="1" x14ac:dyDescent="0.25">
      <c r="D262" s="348"/>
      <c r="E262" s="439"/>
      <c r="F262" s="444"/>
      <c r="G262" s="350"/>
      <c r="H262" s="351"/>
      <c r="I262" s="351"/>
      <c r="J262" s="352"/>
      <c r="K262" s="406"/>
      <c r="L262" s="348"/>
      <c r="M262" s="348"/>
      <c r="N262" s="348"/>
      <c r="O262" s="353"/>
      <c r="P262" s="348"/>
    </row>
    <row r="263" spans="4:16" ht="40.15" customHeight="1" x14ac:dyDescent="0.25">
      <c r="D263" s="348"/>
      <c r="E263" s="439"/>
      <c r="F263" s="444"/>
      <c r="G263" s="350"/>
      <c r="H263" s="351"/>
      <c r="I263" s="351"/>
      <c r="J263" s="352"/>
      <c r="K263" s="406"/>
      <c r="L263" s="348"/>
      <c r="M263" s="348"/>
      <c r="N263" s="348"/>
      <c r="O263" s="353"/>
      <c r="P263" s="348"/>
    </row>
    <row r="264" spans="4:16" ht="40.15" customHeight="1" x14ac:dyDescent="0.25">
      <c r="D264" s="348"/>
      <c r="E264" s="439"/>
      <c r="F264" s="444"/>
      <c r="G264" s="350"/>
      <c r="H264" s="351"/>
      <c r="I264" s="351"/>
      <c r="J264" s="352"/>
      <c r="K264" s="406"/>
      <c r="L264" s="348"/>
      <c r="M264" s="348"/>
      <c r="N264" s="348"/>
      <c r="O264" s="353"/>
      <c r="P264" s="348"/>
    </row>
    <row r="265" spans="4:16" ht="40.15" customHeight="1" x14ac:dyDescent="0.25">
      <c r="D265" s="348"/>
      <c r="E265" s="439"/>
      <c r="F265" s="444"/>
      <c r="G265" s="350"/>
      <c r="H265" s="351"/>
      <c r="I265" s="351"/>
      <c r="J265" s="352"/>
      <c r="K265" s="406"/>
      <c r="L265" s="348"/>
      <c r="M265" s="348"/>
      <c r="N265" s="348"/>
      <c r="O265" s="353"/>
      <c r="P265" s="348"/>
    </row>
    <row r="266" spans="4:16" ht="40.15" customHeight="1" x14ac:dyDescent="0.25">
      <c r="D266" s="348"/>
      <c r="E266" s="439"/>
      <c r="F266" s="444"/>
      <c r="G266" s="350"/>
      <c r="H266" s="351"/>
      <c r="I266" s="351"/>
      <c r="J266" s="352"/>
      <c r="K266" s="406"/>
      <c r="L266" s="348"/>
      <c r="M266" s="348"/>
      <c r="N266" s="348"/>
      <c r="O266" s="353"/>
      <c r="P266" s="348"/>
    </row>
    <row r="267" spans="4:16" ht="40.15" customHeight="1" x14ac:dyDescent="0.25">
      <c r="D267" s="348"/>
      <c r="E267" s="439"/>
      <c r="F267" s="444"/>
      <c r="G267" s="350"/>
      <c r="H267" s="351"/>
      <c r="I267" s="351"/>
      <c r="J267" s="352"/>
      <c r="K267" s="406"/>
      <c r="L267" s="348"/>
      <c r="M267" s="348"/>
      <c r="N267" s="348"/>
      <c r="O267" s="353"/>
      <c r="P267" s="348"/>
    </row>
    <row r="268" spans="4:16" ht="40.15" customHeight="1" x14ac:dyDescent="0.25">
      <c r="D268" s="348"/>
      <c r="E268" s="439"/>
      <c r="F268" s="444"/>
      <c r="G268" s="350"/>
      <c r="H268" s="351"/>
      <c r="I268" s="351"/>
      <c r="J268" s="352"/>
      <c r="K268" s="406"/>
      <c r="L268" s="348"/>
      <c r="M268" s="348"/>
      <c r="N268" s="348"/>
      <c r="O268" s="353"/>
      <c r="P268" s="348"/>
    </row>
    <row r="269" spans="4:16" ht="40.15" customHeight="1" x14ac:dyDescent="0.25">
      <c r="D269" s="348"/>
      <c r="E269" s="439"/>
      <c r="F269" s="444"/>
      <c r="G269" s="350"/>
      <c r="H269" s="351"/>
      <c r="I269" s="351"/>
      <c r="J269" s="352"/>
      <c r="K269" s="406"/>
      <c r="L269" s="348"/>
      <c r="M269" s="348"/>
      <c r="N269" s="348"/>
      <c r="O269" s="353"/>
      <c r="P269" s="348"/>
    </row>
    <row r="270" spans="4:16" ht="40.15" customHeight="1" x14ac:dyDescent="0.25">
      <c r="D270" s="348"/>
      <c r="E270" s="439"/>
      <c r="F270" s="444"/>
      <c r="G270" s="350"/>
      <c r="H270" s="351"/>
      <c r="I270" s="351"/>
      <c r="J270" s="352"/>
      <c r="K270" s="406"/>
      <c r="L270" s="348"/>
      <c r="M270" s="348"/>
      <c r="N270" s="348"/>
      <c r="O270" s="353"/>
      <c r="P270" s="348"/>
    </row>
    <row r="271" spans="4:16" ht="40.15" customHeight="1" x14ac:dyDescent="0.25">
      <c r="D271" s="348"/>
      <c r="E271" s="439"/>
      <c r="F271" s="444"/>
      <c r="G271" s="350"/>
      <c r="H271" s="351"/>
      <c r="I271" s="351"/>
      <c r="J271" s="352"/>
      <c r="K271" s="406"/>
      <c r="L271" s="348"/>
      <c r="M271" s="348"/>
      <c r="N271" s="348"/>
      <c r="O271" s="353"/>
      <c r="P271" s="348"/>
    </row>
    <row r="272" spans="4:16" ht="40.15" customHeight="1" x14ac:dyDescent="0.25">
      <c r="D272" s="348"/>
      <c r="E272" s="439"/>
      <c r="F272" s="444"/>
      <c r="G272" s="350"/>
      <c r="H272" s="351"/>
      <c r="I272" s="351"/>
      <c r="J272" s="352"/>
      <c r="K272" s="406"/>
      <c r="L272" s="348"/>
      <c r="M272" s="348"/>
      <c r="N272" s="348"/>
      <c r="O272" s="353"/>
      <c r="P272" s="348"/>
    </row>
    <row r="273" spans="4:16" ht="40.15" customHeight="1" x14ac:dyDescent="0.25">
      <c r="D273" s="348"/>
      <c r="E273" s="439"/>
      <c r="F273" s="444"/>
      <c r="G273" s="350"/>
      <c r="H273" s="351"/>
      <c r="I273" s="351"/>
      <c r="J273" s="352"/>
      <c r="K273" s="406"/>
      <c r="L273" s="348"/>
      <c r="M273" s="348"/>
      <c r="N273" s="348"/>
      <c r="O273" s="353"/>
      <c r="P273" s="348"/>
    </row>
    <row r="274" spans="4:16" ht="40.15" customHeight="1" x14ac:dyDescent="0.25">
      <c r="D274" s="348"/>
      <c r="E274" s="439"/>
      <c r="F274" s="444"/>
      <c r="G274" s="350"/>
      <c r="H274" s="351"/>
      <c r="I274" s="351"/>
      <c r="J274" s="352"/>
      <c r="K274" s="406"/>
      <c r="L274" s="348"/>
      <c r="M274" s="348"/>
      <c r="N274" s="348"/>
      <c r="O274" s="353"/>
      <c r="P274" s="348"/>
    </row>
    <row r="275" spans="4:16" ht="40.15" customHeight="1" x14ac:dyDescent="0.25">
      <c r="D275" s="348"/>
      <c r="E275" s="439"/>
      <c r="F275" s="444"/>
      <c r="G275" s="350"/>
      <c r="H275" s="351"/>
      <c r="I275" s="351"/>
      <c r="J275" s="352"/>
      <c r="K275" s="406"/>
      <c r="L275" s="348"/>
      <c r="M275" s="348"/>
      <c r="N275" s="348"/>
      <c r="O275" s="353"/>
      <c r="P275" s="348"/>
    </row>
    <row r="276" spans="4:16" ht="40.15" customHeight="1" x14ac:dyDescent="0.25">
      <c r="D276" s="348"/>
      <c r="E276" s="439"/>
      <c r="F276" s="444"/>
      <c r="G276" s="350"/>
      <c r="H276" s="351"/>
      <c r="I276" s="351"/>
      <c r="J276" s="352"/>
      <c r="K276" s="406"/>
      <c r="L276" s="348"/>
      <c r="M276" s="348"/>
      <c r="N276" s="348"/>
      <c r="O276" s="353"/>
      <c r="P276" s="348"/>
    </row>
    <row r="277" spans="4:16" ht="40.15" customHeight="1" x14ac:dyDescent="0.25">
      <c r="D277" s="348"/>
      <c r="E277" s="439"/>
      <c r="F277" s="444"/>
      <c r="G277" s="350"/>
      <c r="H277" s="351"/>
      <c r="I277" s="351"/>
      <c r="J277" s="352"/>
      <c r="K277" s="406"/>
      <c r="L277" s="348"/>
      <c r="M277" s="348"/>
      <c r="N277" s="348"/>
      <c r="O277" s="353"/>
      <c r="P277" s="348"/>
    </row>
    <row r="278" spans="4:16" ht="40.15" customHeight="1" x14ac:dyDescent="0.25">
      <c r="D278" s="348"/>
      <c r="E278" s="439"/>
      <c r="F278" s="444"/>
      <c r="G278" s="350"/>
      <c r="H278" s="351"/>
      <c r="I278" s="351"/>
      <c r="J278" s="352"/>
      <c r="K278" s="406"/>
      <c r="L278" s="348"/>
      <c r="M278" s="348"/>
      <c r="N278" s="348"/>
      <c r="O278" s="353"/>
      <c r="P278" s="348"/>
    </row>
    <row r="279" spans="4:16" ht="40.15" customHeight="1" x14ac:dyDescent="0.25">
      <c r="D279" s="348"/>
      <c r="E279" s="439"/>
      <c r="F279" s="444"/>
      <c r="G279" s="350"/>
      <c r="H279" s="351"/>
      <c r="I279" s="351"/>
      <c r="J279" s="352"/>
      <c r="K279" s="406"/>
      <c r="L279" s="348"/>
      <c r="M279" s="348"/>
      <c r="N279" s="348"/>
      <c r="O279" s="353"/>
      <c r="P279" s="348"/>
    </row>
    <row r="280" spans="4:16" ht="40.15" customHeight="1" x14ac:dyDescent="0.25">
      <c r="D280" s="348"/>
      <c r="E280" s="439"/>
      <c r="F280" s="444"/>
      <c r="G280" s="350"/>
      <c r="H280" s="351"/>
      <c r="I280" s="351"/>
      <c r="J280" s="352"/>
      <c r="K280" s="406"/>
      <c r="L280" s="348"/>
      <c r="M280" s="348"/>
      <c r="N280" s="348"/>
      <c r="O280" s="353"/>
      <c r="P280" s="348"/>
    </row>
    <row r="281" spans="4:16" ht="40.15" customHeight="1" x14ac:dyDescent="0.25">
      <c r="D281" s="348"/>
      <c r="E281" s="439"/>
      <c r="F281" s="444"/>
      <c r="G281" s="350"/>
      <c r="H281" s="351"/>
      <c r="I281" s="351"/>
      <c r="J281" s="352"/>
      <c r="K281" s="406"/>
      <c r="L281" s="348"/>
      <c r="M281" s="348"/>
      <c r="N281" s="348"/>
      <c r="O281" s="353"/>
      <c r="P281" s="348"/>
    </row>
    <row r="282" spans="4:16" ht="40.15" customHeight="1" x14ac:dyDescent="0.25">
      <c r="D282" s="348"/>
      <c r="E282" s="439"/>
      <c r="F282" s="444"/>
      <c r="G282" s="350"/>
      <c r="H282" s="351"/>
      <c r="I282" s="351"/>
      <c r="J282" s="352"/>
      <c r="K282" s="406"/>
      <c r="L282" s="348"/>
      <c r="M282" s="348"/>
      <c r="N282" s="348"/>
      <c r="O282" s="353"/>
      <c r="P282" s="348"/>
    </row>
    <row r="283" spans="4:16" ht="40.15" customHeight="1" x14ac:dyDescent="0.25">
      <c r="D283" s="348"/>
      <c r="E283" s="439"/>
      <c r="F283" s="444"/>
      <c r="G283" s="350"/>
      <c r="H283" s="351"/>
      <c r="I283" s="351"/>
      <c r="J283" s="352"/>
      <c r="K283" s="406"/>
      <c r="L283" s="348"/>
      <c r="M283" s="348"/>
      <c r="N283" s="348"/>
      <c r="O283" s="353"/>
      <c r="P283" s="348"/>
    </row>
    <row r="284" spans="4:16" ht="40.15" customHeight="1" x14ac:dyDescent="0.25">
      <c r="D284" s="348"/>
      <c r="E284" s="439"/>
      <c r="F284" s="444"/>
      <c r="G284" s="350"/>
      <c r="H284" s="351"/>
      <c r="I284" s="351"/>
      <c r="J284" s="352"/>
      <c r="K284" s="406"/>
      <c r="L284" s="348"/>
      <c r="M284" s="348"/>
      <c r="N284" s="348"/>
      <c r="O284" s="353"/>
      <c r="P284" s="348"/>
    </row>
    <row r="285" spans="4:16" ht="40.15" customHeight="1" x14ac:dyDescent="0.25">
      <c r="D285" s="348"/>
      <c r="E285" s="439"/>
      <c r="F285" s="444"/>
      <c r="G285" s="350"/>
      <c r="H285" s="351"/>
      <c r="I285" s="351"/>
      <c r="J285" s="352"/>
      <c r="K285" s="406"/>
      <c r="L285" s="348"/>
      <c r="M285" s="348"/>
      <c r="N285" s="348"/>
      <c r="O285" s="353"/>
      <c r="P285" s="348"/>
    </row>
    <row r="286" spans="4:16" ht="40.15" customHeight="1" x14ac:dyDescent="0.25">
      <c r="D286" s="348"/>
      <c r="E286" s="439"/>
      <c r="F286" s="444"/>
      <c r="G286" s="350"/>
      <c r="H286" s="351"/>
      <c r="I286" s="351"/>
      <c r="J286" s="352"/>
      <c r="K286" s="406"/>
      <c r="L286" s="348"/>
      <c r="M286" s="348"/>
      <c r="N286" s="348"/>
      <c r="O286" s="353"/>
      <c r="P286" s="348"/>
    </row>
    <row r="287" spans="4:16" ht="40.15" customHeight="1" x14ac:dyDescent="0.25">
      <c r="D287" s="348"/>
      <c r="E287" s="439"/>
      <c r="F287" s="444"/>
      <c r="G287" s="350"/>
      <c r="H287" s="351"/>
      <c r="I287" s="351"/>
      <c r="J287" s="352"/>
      <c r="K287" s="406"/>
      <c r="L287" s="348"/>
      <c r="M287" s="348"/>
      <c r="N287" s="348"/>
      <c r="O287" s="353"/>
      <c r="P287" s="348"/>
    </row>
    <row r="288" spans="4:16" ht="40.15" customHeight="1" x14ac:dyDescent="0.25">
      <c r="D288" s="348"/>
      <c r="E288" s="439"/>
      <c r="F288" s="444"/>
      <c r="G288" s="350"/>
      <c r="H288" s="351"/>
      <c r="I288" s="351"/>
      <c r="J288" s="352"/>
      <c r="K288" s="406"/>
      <c r="L288" s="348"/>
      <c r="M288" s="348"/>
      <c r="N288" s="348"/>
      <c r="O288" s="353"/>
      <c r="P288" s="348"/>
    </row>
    <row r="289" spans="4:16" ht="40.15" customHeight="1" x14ac:dyDescent="0.25">
      <c r="D289" s="348"/>
      <c r="E289" s="439"/>
      <c r="F289" s="444"/>
      <c r="G289" s="350"/>
      <c r="H289" s="351"/>
      <c r="I289" s="351"/>
      <c r="J289" s="352"/>
      <c r="K289" s="406"/>
      <c r="L289" s="348"/>
      <c r="M289" s="348"/>
      <c r="N289" s="348"/>
      <c r="O289" s="353"/>
      <c r="P289" s="348"/>
    </row>
    <row r="290" spans="4:16" ht="40.15" customHeight="1" x14ac:dyDescent="0.25">
      <c r="D290" s="348"/>
      <c r="E290" s="439"/>
      <c r="F290" s="444"/>
      <c r="G290" s="350"/>
      <c r="H290" s="351"/>
      <c r="I290" s="351"/>
      <c r="J290" s="352"/>
      <c r="K290" s="406"/>
      <c r="L290" s="348"/>
      <c r="M290" s="348"/>
      <c r="N290" s="348"/>
      <c r="O290" s="353"/>
      <c r="P290" s="348"/>
    </row>
    <row r="291" spans="4:16" ht="40.15" customHeight="1" x14ac:dyDescent="0.25">
      <c r="D291" s="348"/>
      <c r="E291" s="439"/>
      <c r="F291" s="444"/>
      <c r="G291" s="350"/>
      <c r="H291" s="351"/>
      <c r="I291" s="351"/>
      <c r="J291" s="352"/>
      <c r="K291" s="406"/>
      <c r="L291" s="348"/>
      <c r="M291" s="348"/>
      <c r="N291" s="348"/>
      <c r="O291" s="353"/>
      <c r="P291" s="348"/>
    </row>
    <row r="292" spans="4:16" ht="40.15" customHeight="1" x14ac:dyDescent="0.25">
      <c r="D292" s="348"/>
      <c r="E292" s="439"/>
      <c r="F292" s="444"/>
      <c r="G292" s="350"/>
      <c r="H292" s="351"/>
      <c r="I292" s="351"/>
      <c r="J292" s="352"/>
      <c r="K292" s="406"/>
      <c r="L292" s="348"/>
      <c r="M292" s="348"/>
      <c r="N292" s="348"/>
      <c r="O292" s="353"/>
      <c r="P292" s="348"/>
    </row>
    <row r="293" spans="4:16" ht="40.15" customHeight="1" x14ac:dyDescent="0.25">
      <c r="D293" s="348"/>
      <c r="E293" s="439"/>
      <c r="F293" s="444"/>
      <c r="G293" s="350"/>
      <c r="H293" s="351"/>
      <c r="I293" s="351"/>
      <c r="J293" s="352"/>
      <c r="K293" s="406"/>
      <c r="L293" s="348"/>
      <c r="M293" s="348"/>
      <c r="N293" s="348"/>
      <c r="O293" s="353"/>
      <c r="P293" s="348"/>
    </row>
    <row r="294" spans="4:16" ht="40.15" customHeight="1" x14ac:dyDescent="0.25">
      <c r="D294" s="348"/>
      <c r="E294" s="439"/>
      <c r="F294" s="444"/>
      <c r="G294" s="350"/>
      <c r="H294" s="351"/>
      <c r="I294" s="351"/>
      <c r="J294" s="352"/>
      <c r="K294" s="406"/>
      <c r="L294" s="348"/>
      <c r="M294" s="348"/>
      <c r="N294" s="348"/>
      <c r="O294" s="353"/>
      <c r="P294" s="348"/>
    </row>
    <row r="295" spans="4:16" ht="40.15" customHeight="1" x14ac:dyDescent="0.25">
      <c r="D295" s="348"/>
      <c r="E295" s="439"/>
      <c r="F295" s="444"/>
      <c r="G295" s="350"/>
      <c r="H295" s="351"/>
      <c r="I295" s="351"/>
      <c r="J295" s="352"/>
      <c r="K295" s="406"/>
      <c r="L295" s="348"/>
      <c r="M295" s="348"/>
      <c r="N295" s="348"/>
      <c r="O295" s="353"/>
      <c r="P295" s="348"/>
    </row>
    <row r="296" spans="4:16" ht="40.15" customHeight="1" x14ac:dyDescent="0.25">
      <c r="D296" s="348"/>
      <c r="E296" s="439"/>
      <c r="F296" s="444"/>
      <c r="G296" s="350"/>
      <c r="H296" s="351"/>
      <c r="I296" s="351"/>
      <c r="J296" s="352"/>
      <c r="K296" s="406"/>
      <c r="L296" s="348"/>
      <c r="M296" s="348"/>
      <c r="N296" s="348"/>
      <c r="O296" s="353"/>
      <c r="P296" s="348"/>
    </row>
    <row r="297" spans="4:16" ht="40.15" customHeight="1" x14ac:dyDescent="0.25">
      <c r="D297" s="348"/>
      <c r="E297" s="439"/>
      <c r="F297" s="444"/>
      <c r="G297" s="350"/>
      <c r="H297" s="351"/>
      <c r="I297" s="351"/>
      <c r="J297" s="352"/>
      <c r="K297" s="406"/>
      <c r="L297" s="348"/>
      <c r="M297" s="348"/>
      <c r="N297" s="348"/>
      <c r="O297" s="353"/>
      <c r="P297" s="348"/>
    </row>
    <row r="298" spans="4:16" ht="40.15" customHeight="1" x14ac:dyDescent="0.25">
      <c r="D298" s="348"/>
      <c r="E298" s="439"/>
      <c r="F298" s="444"/>
      <c r="G298" s="350"/>
      <c r="H298" s="351"/>
      <c r="I298" s="351"/>
      <c r="J298" s="352"/>
      <c r="K298" s="406"/>
      <c r="L298" s="348"/>
      <c r="M298" s="348"/>
      <c r="N298" s="348"/>
      <c r="O298" s="353"/>
      <c r="P298" s="348"/>
    </row>
    <row r="299" spans="4:16" ht="40.15" customHeight="1" x14ac:dyDescent="0.25">
      <c r="D299" s="348"/>
      <c r="E299" s="439"/>
      <c r="F299" s="444"/>
      <c r="G299" s="350"/>
      <c r="H299" s="351"/>
      <c r="I299" s="351"/>
      <c r="J299" s="352"/>
      <c r="K299" s="406"/>
      <c r="L299" s="348"/>
      <c r="M299" s="348"/>
      <c r="N299" s="348"/>
      <c r="O299" s="353"/>
      <c r="P299" s="348"/>
    </row>
    <row r="300" spans="4:16" ht="40.15" customHeight="1" x14ac:dyDescent="0.25">
      <c r="D300" s="348"/>
      <c r="E300" s="439"/>
      <c r="F300" s="444"/>
      <c r="G300" s="350"/>
      <c r="H300" s="351"/>
      <c r="I300" s="351"/>
      <c r="J300" s="352"/>
      <c r="K300" s="406"/>
      <c r="L300" s="348"/>
      <c r="M300" s="348"/>
      <c r="N300" s="348"/>
      <c r="O300" s="353"/>
      <c r="P300" s="348"/>
    </row>
    <row r="301" spans="4:16" ht="40.15" customHeight="1" x14ac:dyDescent="0.25">
      <c r="D301" s="348"/>
      <c r="E301" s="439"/>
      <c r="F301" s="444"/>
      <c r="G301" s="350"/>
      <c r="H301" s="351"/>
      <c r="I301" s="351"/>
      <c r="J301" s="352"/>
      <c r="K301" s="406"/>
      <c r="L301" s="348"/>
      <c r="M301" s="348"/>
      <c r="N301" s="348"/>
      <c r="O301" s="353"/>
      <c r="P301" s="348"/>
    </row>
    <row r="302" spans="4:16" ht="40.15" customHeight="1" x14ac:dyDescent="0.25">
      <c r="D302" s="348"/>
      <c r="E302" s="439"/>
      <c r="F302" s="444"/>
      <c r="G302" s="350"/>
      <c r="H302" s="351"/>
      <c r="I302" s="351"/>
      <c r="J302" s="352"/>
      <c r="K302" s="406"/>
      <c r="L302" s="348"/>
      <c r="M302" s="348"/>
      <c r="N302" s="348"/>
      <c r="O302" s="353"/>
      <c r="P302" s="348"/>
    </row>
    <row r="303" spans="4:16" ht="40.15" customHeight="1" x14ac:dyDescent="0.25">
      <c r="D303" s="348"/>
      <c r="E303" s="439"/>
      <c r="F303" s="444"/>
      <c r="G303" s="350"/>
      <c r="H303" s="351"/>
      <c r="I303" s="351"/>
      <c r="J303" s="352"/>
      <c r="K303" s="406"/>
      <c r="L303" s="348"/>
      <c r="M303" s="348"/>
      <c r="N303" s="348"/>
      <c r="O303" s="353"/>
      <c r="P303" s="348"/>
    </row>
    <row r="304" spans="4:16" ht="40.15" customHeight="1" x14ac:dyDescent="0.25">
      <c r="D304" s="348"/>
      <c r="E304" s="439"/>
      <c r="F304" s="444"/>
      <c r="G304" s="350"/>
      <c r="H304" s="351"/>
      <c r="I304" s="351"/>
      <c r="J304" s="352"/>
      <c r="K304" s="406"/>
      <c r="L304" s="348"/>
      <c r="M304" s="348"/>
      <c r="N304" s="348"/>
      <c r="O304" s="353"/>
      <c r="P304" s="348"/>
    </row>
    <row r="305" spans="4:16" ht="40.15" customHeight="1" x14ac:dyDescent="0.25">
      <c r="D305" s="348"/>
      <c r="E305" s="439"/>
      <c r="F305" s="444"/>
      <c r="G305" s="350"/>
      <c r="H305" s="351"/>
      <c r="I305" s="351"/>
      <c r="J305" s="352"/>
      <c r="K305" s="406"/>
      <c r="L305" s="348"/>
      <c r="M305" s="348"/>
      <c r="N305" s="348"/>
      <c r="O305" s="353"/>
      <c r="P305" s="348"/>
    </row>
    <row r="306" spans="4:16" ht="40.15" customHeight="1" x14ac:dyDescent="0.25">
      <c r="D306" s="348"/>
      <c r="E306" s="439"/>
      <c r="F306" s="444"/>
      <c r="G306" s="350"/>
      <c r="H306" s="351"/>
      <c r="I306" s="351"/>
      <c r="J306" s="352"/>
      <c r="K306" s="406"/>
      <c r="L306" s="348"/>
      <c r="M306" s="348"/>
      <c r="N306" s="348"/>
      <c r="O306" s="353"/>
      <c r="P306" s="348"/>
    </row>
    <row r="307" spans="4:16" ht="40.15" customHeight="1" x14ac:dyDescent="0.25">
      <c r="D307" s="348"/>
      <c r="E307" s="439"/>
      <c r="F307" s="444"/>
      <c r="G307" s="350"/>
      <c r="H307" s="351"/>
      <c r="I307" s="351"/>
      <c r="J307" s="352"/>
      <c r="K307" s="406"/>
      <c r="L307" s="348"/>
      <c r="M307" s="348"/>
      <c r="N307" s="348"/>
      <c r="O307" s="353"/>
      <c r="P307" s="348"/>
    </row>
    <row r="308" spans="4:16" ht="40.15" customHeight="1" x14ac:dyDescent="0.25">
      <c r="D308" s="348"/>
      <c r="E308" s="439"/>
      <c r="F308" s="444"/>
      <c r="G308" s="350"/>
      <c r="H308" s="351"/>
      <c r="I308" s="351"/>
      <c r="J308" s="352"/>
      <c r="K308" s="406"/>
      <c r="L308" s="348"/>
      <c r="M308" s="348"/>
      <c r="N308" s="348"/>
      <c r="O308" s="353"/>
      <c r="P308" s="348"/>
    </row>
    <row r="309" spans="4:16" ht="40.15" customHeight="1" x14ac:dyDescent="0.25">
      <c r="D309" s="348"/>
      <c r="E309" s="439"/>
      <c r="F309" s="444"/>
      <c r="G309" s="350"/>
      <c r="H309" s="351"/>
      <c r="I309" s="351"/>
      <c r="J309" s="352"/>
      <c r="K309" s="406"/>
      <c r="L309" s="348"/>
      <c r="M309" s="348"/>
      <c r="N309" s="348"/>
      <c r="O309" s="353"/>
      <c r="P309" s="348"/>
    </row>
    <row r="310" spans="4:16" ht="40.15" customHeight="1" x14ac:dyDescent="0.25">
      <c r="D310" s="348"/>
      <c r="E310" s="439"/>
      <c r="F310" s="444"/>
      <c r="G310" s="350"/>
      <c r="H310" s="351"/>
      <c r="I310" s="351"/>
      <c r="J310" s="352"/>
      <c r="K310" s="406"/>
      <c r="L310" s="348"/>
      <c r="M310" s="348"/>
      <c r="N310" s="348"/>
      <c r="O310" s="353"/>
      <c r="P310" s="348"/>
    </row>
    <row r="311" spans="4:16" ht="40.15" customHeight="1" x14ac:dyDescent="0.25">
      <c r="D311" s="348"/>
      <c r="E311" s="439"/>
      <c r="F311" s="444"/>
      <c r="G311" s="350"/>
      <c r="H311" s="351"/>
      <c r="I311" s="351"/>
      <c r="J311" s="352"/>
      <c r="K311" s="406"/>
      <c r="L311" s="348"/>
      <c r="M311" s="348"/>
      <c r="N311" s="348"/>
      <c r="O311" s="353"/>
      <c r="P311" s="348"/>
    </row>
    <row r="312" spans="4:16" ht="40.15" customHeight="1" x14ac:dyDescent="0.25">
      <c r="D312" s="348"/>
      <c r="E312" s="439"/>
      <c r="F312" s="444"/>
      <c r="G312" s="350"/>
      <c r="H312" s="351"/>
      <c r="I312" s="351"/>
      <c r="J312" s="352"/>
      <c r="K312" s="406"/>
      <c r="L312" s="348"/>
      <c r="M312" s="348"/>
      <c r="N312" s="348"/>
      <c r="O312" s="353"/>
      <c r="P312" s="348"/>
    </row>
    <row r="313" spans="4:16" ht="40.15" customHeight="1" x14ac:dyDescent="0.25">
      <c r="D313" s="348"/>
      <c r="E313" s="439"/>
      <c r="F313" s="444"/>
      <c r="G313" s="350"/>
      <c r="H313" s="351"/>
      <c r="I313" s="351"/>
      <c r="J313" s="352"/>
      <c r="K313" s="406"/>
      <c r="L313" s="348"/>
      <c r="M313" s="348"/>
      <c r="N313" s="348"/>
      <c r="O313" s="353"/>
      <c r="P313" s="348"/>
    </row>
    <row r="314" spans="4:16" ht="40.15" customHeight="1" x14ac:dyDescent="0.25">
      <c r="D314" s="348"/>
      <c r="E314" s="439"/>
      <c r="F314" s="444"/>
      <c r="G314" s="350"/>
      <c r="H314" s="351"/>
      <c r="I314" s="351"/>
      <c r="J314" s="352"/>
      <c r="K314" s="406"/>
      <c r="L314" s="348"/>
      <c r="M314" s="348"/>
      <c r="N314" s="348"/>
      <c r="O314" s="353"/>
      <c r="P314" s="348"/>
    </row>
    <row r="315" spans="4:16" ht="40.15" customHeight="1" x14ac:dyDescent="0.25">
      <c r="D315" s="348"/>
      <c r="E315" s="439"/>
      <c r="F315" s="444"/>
      <c r="G315" s="350"/>
      <c r="H315" s="351"/>
      <c r="I315" s="351"/>
      <c r="J315" s="352"/>
      <c r="K315" s="406"/>
      <c r="L315" s="348"/>
      <c r="M315" s="348"/>
      <c r="N315" s="348"/>
      <c r="O315" s="353"/>
      <c r="P315" s="348"/>
    </row>
    <row r="316" spans="4:16" ht="40.15" customHeight="1" x14ac:dyDescent="0.25">
      <c r="D316" s="348"/>
      <c r="E316" s="439"/>
      <c r="F316" s="444"/>
      <c r="G316" s="350"/>
      <c r="H316" s="351"/>
      <c r="I316" s="351"/>
      <c r="J316" s="352"/>
      <c r="K316" s="406"/>
      <c r="L316" s="348"/>
      <c r="M316" s="348"/>
      <c r="N316" s="348"/>
      <c r="O316" s="353"/>
      <c r="P316" s="348"/>
    </row>
    <row r="317" spans="4:16" ht="40.15" customHeight="1" x14ac:dyDescent="0.25">
      <c r="D317" s="348"/>
      <c r="E317" s="439"/>
      <c r="F317" s="444"/>
      <c r="G317" s="350"/>
      <c r="H317" s="351"/>
      <c r="I317" s="351"/>
      <c r="J317" s="352"/>
      <c r="K317" s="406"/>
      <c r="L317" s="348"/>
      <c r="M317" s="348"/>
      <c r="N317" s="348"/>
      <c r="O317" s="353"/>
      <c r="P317" s="348"/>
    </row>
    <row r="318" spans="4:16" ht="40.15" customHeight="1" x14ac:dyDescent="0.25">
      <c r="D318" s="348"/>
      <c r="E318" s="439"/>
      <c r="F318" s="444"/>
      <c r="G318" s="350"/>
      <c r="H318" s="351"/>
      <c r="I318" s="351"/>
      <c r="J318" s="352"/>
      <c r="K318" s="406"/>
      <c r="L318" s="348"/>
      <c r="M318" s="348"/>
      <c r="N318" s="348"/>
      <c r="O318" s="353"/>
      <c r="P318" s="348"/>
    </row>
    <row r="319" spans="4:16" ht="40.15" customHeight="1" x14ac:dyDescent="0.25">
      <c r="D319" s="348"/>
      <c r="E319" s="439"/>
      <c r="F319" s="444"/>
      <c r="G319" s="350"/>
      <c r="H319" s="351"/>
      <c r="I319" s="351"/>
      <c r="J319" s="352"/>
      <c r="K319" s="406"/>
      <c r="L319" s="348"/>
      <c r="M319" s="348"/>
      <c r="N319" s="348"/>
      <c r="O319" s="353"/>
      <c r="P319" s="348"/>
    </row>
    <row r="320" spans="4:16" ht="40.15" customHeight="1" x14ac:dyDescent="0.25">
      <c r="D320" s="348"/>
      <c r="E320" s="439"/>
      <c r="F320" s="444"/>
      <c r="G320" s="350"/>
      <c r="H320" s="351"/>
      <c r="I320" s="351"/>
      <c r="J320" s="352"/>
      <c r="K320" s="406"/>
      <c r="L320" s="348"/>
      <c r="M320" s="348"/>
      <c r="N320" s="348"/>
      <c r="O320" s="353"/>
      <c r="P320" s="348"/>
    </row>
    <row r="321" spans="4:16" ht="40.15" customHeight="1" x14ac:dyDescent="0.25">
      <c r="D321" s="348"/>
      <c r="E321" s="439"/>
      <c r="F321" s="444"/>
      <c r="G321" s="350"/>
      <c r="H321" s="351"/>
      <c r="I321" s="351"/>
      <c r="J321" s="352"/>
      <c r="K321" s="406"/>
      <c r="L321" s="348"/>
      <c r="M321" s="348"/>
      <c r="N321" s="348"/>
      <c r="O321" s="353"/>
      <c r="P321" s="348"/>
    </row>
    <row r="322" spans="4:16" ht="40.15" customHeight="1" x14ac:dyDescent="0.25">
      <c r="D322" s="348"/>
      <c r="E322" s="439"/>
      <c r="F322" s="444"/>
      <c r="G322" s="350"/>
      <c r="H322" s="351"/>
      <c r="I322" s="351"/>
      <c r="J322" s="352"/>
      <c r="K322" s="406"/>
      <c r="L322" s="348"/>
      <c r="M322" s="348"/>
      <c r="N322" s="348"/>
      <c r="O322" s="353"/>
      <c r="P322" s="348"/>
    </row>
    <row r="323" spans="4:16" ht="40.15" customHeight="1" x14ac:dyDescent="0.25">
      <c r="D323" s="348"/>
      <c r="E323" s="439"/>
      <c r="F323" s="444"/>
      <c r="G323" s="350"/>
      <c r="H323" s="351"/>
      <c r="I323" s="351"/>
      <c r="J323" s="352"/>
      <c r="K323" s="406"/>
      <c r="L323" s="348"/>
      <c r="M323" s="348"/>
      <c r="N323" s="348"/>
      <c r="O323" s="353"/>
      <c r="P323" s="348"/>
    </row>
    <row r="324" spans="4:16" ht="40.15" customHeight="1" x14ac:dyDescent="0.25">
      <c r="D324" s="348"/>
      <c r="E324" s="439"/>
      <c r="F324" s="444"/>
      <c r="G324" s="350"/>
      <c r="H324" s="351"/>
      <c r="I324" s="351"/>
      <c r="J324" s="352"/>
      <c r="K324" s="406"/>
      <c r="L324" s="348"/>
      <c r="M324" s="348"/>
      <c r="N324" s="348"/>
      <c r="O324" s="353"/>
      <c r="P324" s="348"/>
    </row>
    <row r="325" spans="4:16" ht="40.15" customHeight="1" x14ac:dyDescent="0.25">
      <c r="D325" s="348"/>
      <c r="E325" s="439"/>
      <c r="F325" s="444"/>
      <c r="G325" s="350"/>
      <c r="H325" s="351"/>
      <c r="I325" s="351"/>
      <c r="J325" s="352"/>
      <c r="K325" s="406"/>
      <c r="L325" s="348"/>
      <c r="M325" s="348"/>
      <c r="N325" s="348"/>
      <c r="O325" s="353"/>
      <c r="P325" s="348"/>
    </row>
    <row r="326" spans="4:16" ht="40.15" customHeight="1" x14ac:dyDescent="0.25">
      <c r="D326" s="348"/>
      <c r="E326" s="439"/>
      <c r="F326" s="444"/>
      <c r="G326" s="350"/>
      <c r="H326" s="351"/>
      <c r="I326" s="351"/>
      <c r="J326" s="352"/>
      <c r="K326" s="406"/>
      <c r="L326" s="348"/>
      <c r="M326" s="348"/>
      <c r="N326" s="348"/>
      <c r="O326" s="353"/>
      <c r="P326" s="348"/>
    </row>
    <row r="327" spans="4:16" ht="40.15" customHeight="1" x14ac:dyDescent="0.25">
      <c r="D327" s="348"/>
      <c r="E327" s="439"/>
      <c r="F327" s="444"/>
      <c r="G327" s="350"/>
      <c r="H327" s="351"/>
      <c r="I327" s="351"/>
      <c r="J327" s="352"/>
      <c r="K327" s="406"/>
      <c r="L327" s="348"/>
      <c r="M327" s="348"/>
      <c r="N327" s="348"/>
      <c r="O327" s="353"/>
      <c r="P327" s="348"/>
    </row>
    <row r="328" spans="4:16" ht="40.15" customHeight="1" x14ac:dyDescent="0.25">
      <c r="D328" s="348"/>
      <c r="E328" s="439"/>
      <c r="F328" s="444"/>
      <c r="G328" s="350"/>
      <c r="H328" s="351"/>
      <c r="I328" s="351"/>
      <c r="J328" s="352"/>
      <c r="K328" s="406"/>
      <c r="L328" s="348"/>
      <c r="M328" s="348"/>
      <c r="N328" s="348"/>
      <c r="O328" s="353"/>
      <c r="P328" s="348"/>
    </row>
    <row r="329" spans="4:16" ht="40.15" customHeight="1" x14ac:dyDescent="0.25">
      <c r="D329" s="348"/>
      <c r="E329" s="439"/>
      <c r="F329" s="444"/>
      <c r="G329" s="350"/>
      <c r="H329" s="351"/>
      <c r="I329" s="351"/>
      <c r="J329" s="352"/>
      <c r="K329" s="406"/>
      <c r="L329" s="348"/>
      <c r="M329" s="348"/>
      <c r="N329" s="348"/>
      <c r="O329" s="353"/>
      <c r="P329" s="348"/>
    </row>
    <row r="330" spans="4:16" ht="40.15" customHeight="1" x14ac:dyDescent="0.25">
      <c r="D330" s="348"/>
      <c r="E330" s="439"/>
      <c r="F330" s="444"/>
      <c r="G330" s="350"/>
      <c r="H330" s="351"/>
      <c r="I330" s="351"/>
      <c r="J330" s="352"/>
      <c r="K330" s="406"/>
      <c r="L330" s="348"/>
      <c r="M330" s="348"/>
      <c r="N330" s="348"/>
      <c r="O330" s="353"/>
      <c r="P330" s="348"/>
    </row>
    <row r="331" spans="4:16" ht="40.15" customHeight="1" x14ac:dyDescent="0.25">
      <c r="D331" s="348"/>
      <c r="E331" s="439"/>
      <c r="F331" s="444"/>
      <c r="G331" s="350"/>
      <c r="H331" s="351"/>
      <c r="I331" s="351"/>
      <c r="J331" s="352"/>
      <c r="K331" s="406"/>
      <c r="L331" s="348"/>
      <c r="M331" s="348"/>
      <c r="N331" s="348"/>
      <c r="O331" s="353"/>
      <c r="P331" s="348"/>
    </row>
    <row r="332" spans="4:16" ht="40.15" customHeight="1" x14ac:dyDescent="0.25">
      <c r="D332" s="348"/>
      <c r="E332" s="439"/>
      <c r="F332" s="444"/>
      <c r="G332" s="350"/>
      <c r="H332" s="351"/>
      <c r="I332" s="351"/>
      <c r="J332" s="352"/>
      <c r="K332" s="406"/>
      <c r="L332" s="348"/>
      <c r="M332" s="348"/>
      <c r="N332" s="348"/>
      <c r="O332" s="353"/>
      <c r="P332" s="348"/>
    </row>
    <row r="333" spans="4:16" ht="40.15" customHeight="1" x14ac:dyDescent="0.25">
      <c r="D333" s="348"/>
      <c r="E333" s="439"/>
      <c r="F333" s="444"/>
      <c r="G333" s="350"/>
      <c r="H333" s="351"/>
      <c r="I333" s="351"/>
      <c r="J333" s="352"/>
      <c r="K333" s="406"/>
      <c r="L333" s="348"/>
      <c r="M333" s="348"/>
      <c r="N333" s="348"/>
      <c r="O333" s="353"/>
      <c r="P333" s="348"/>
    </row>
    <row r="334" spans="4:16" ht="40.15" customHeight="1" x14ac:dyDescent="0.25">
      <c r="D334" s="348"/>
      <c r="E334" s="439"/>
      <c r="F334" s="444"/>
      <c r="G334" s="350"/>
      <c r="H334" s="351"/>
      <c r="I334" s="351"/>
      <c r="J334" s="352"/>
      <c r="K334" s="406"/>
      <c r="L334" s="348"/>
      <c r="M334" s="348"/>
      <c r="N334" s="348"/>
      <c r="O334" s="353"/>
      <c r="P334" s="348"/>
    </row>
    <row r="335" spans="4:16" ht="40.15" customHeight="1" x14ac:dyDescent="0.25">
      <c r="D335" s="348"/>
      <c r="E335" s="439"/>
      <c r="F335" s="444"/>
      <c r="G335" s="350"/>
      <c r="H335" s="351"/>
      <c r="I335" s="351"/>
      <c r="J335" s="352"/>
      <c r="K335" s="406"/>
      <c r="L335" s="348"/>
      <c r="M335" s="348"/>
      <c r="N335" s="348"/>
      <c r="O335" s="353"/>
      <c r="P335" s="348"/>
    </row>
    <row r="336" spans="4:16" ht="40.15" customHeight="1" x14ac:dyDescent="0.25">
      <c r="D336" s="348"/>
      <c r="E336" s="439"/>
      <c r="F336" s="444"/>
      <c r="G336" s="350"/>
      <c r="H336" s="351"/>
      <c r="I336" s="351"/>
      <c r="J336" s="352"/>
      <c r="K336" s="406"/>
      <c r="L336" s="348"/>
      <c r="M336" s="348"/>
      <c r="N336" s="348"/>
      <c r="O336" s="353"/>
      <c r="P336" s="348"/>
    </row>
    <row r="337" spans="4:16" ht="40.15" customHeight="1" x14ac:dyDescent="0.25">
      <c r="D337" s="348"/>
      <c r="E337" s="439"/>
      <c r="F337" s="444"/>
      <c r="G337" s="350"/>
      <c r="H337" s="351"/>
      <c r="I337" s="351"/>
      <c r="J337" s="352"/>
      <c r="K337" s="406"/>
      <c r="L337" s="348"/>
      <c r="M337" s="348"/>
      <c r="N337" s="348"/>
      <c r="O337" s="353"/>
      <c r="P337" s="348"/>
    </row>
    <row r="338" spans="4:16" ht="40.15" customHeight="1" x14ac:dyDescent="0.25">
      <c r="D338" s="348"/>
      <c r="E338" s="439"/>
      <c r="F338" s="444"/>
      <c r="G338" s="350"/>
      <c r="H338" s="351"/>
      <c r="I338" s="351"/>
      <c r="J338" s="352"/>
      <c r="K338" s="406"/>
      <c r="L338" s="348"/>
      <c r="M338" s="348"/>
      <c r="N338" s="348"/>
      <c r="O338" s="353"/>
      <c r="P338" s="348"/>
    </row>
    <row r="339" spans="4:16" ht="40.15" customHeight="1" x14ac:dyDescent="0.25">
      <c r="D339" s="348"/>
      <c r="E339" s="439"/>
      <c r="F339" s="444"/>
      <c r="G339" s="350"/>
      <c r="H339" s="351"/>
      <c r="I339" s="351"/>
      <c r="J339" s="352"/>
      <c r="K339" s="406"/>
      <c r="L339" s="348"/>
      <c r="M339" s="348"/>
      <c r="N339" s="348"/>
      <c r="O339" s="353"/>
      <c r="P339" s="348"/>
    </row>
    <row r="340" spans="4:16" ht="40.15" customHeight="1" x14ac:dyDescent="0.25">
      <c r="D340" s="348"/>
      <c r="E340" s="439"/>
      <c r="F340" s="444"/>
      <c r="G340" s="350"/>
      <c r="H340" s="351"/>
      <c r="I340" s="351"/>
      <c r="J340" s="352"/>
      <c r="K340" s="406"/>
      <c r="L340" s="348"/>
      <c r="M340" s="348"/>
      <c r="N340" s="348"/>
      <c r="O340" s="353"/>
      <c r="P340" s="348"/>
    </row>
    <row r="341" spans="4:16" ht="40.15" customHeight="1" x14ac:dyDescent="0.25">
      <c r="D341" s="348"/>
      <c r="E341" s="439"/>
      <c r="F341" s="444"/>
      <c r="G341" s="350"/>
      <c r="H341" s="351"/>
      <c r="I341" s="351"/>
      <c r="J341" s="352"/>
      <c r="K341" s="406"/>
      <c r="L341" s="348"/>
      <c r="M341" s="348"/>
      <c r="N341" s="348"/>
      <c r="O341" s="353"/>
      <c r="P341" s="348"/>
    </row>
    <row r="342" spans="4:16" ht="40.15" customHeight="1" x14ac:dyDescent="0.25">
      <c r="D342" s="348"/>
      <c r="E342" s="439"/>
      <c r="F342" s="444"/>
      <c r="G342" s="350"/>
      <c r="H342" s="351"/>
      <c r="I342" s="351"/>
      <c r="J342" s="352"/>
      <c r="K342" s="406"/>
      <c r="L342" s="348"/>
      <c r="M342" s="348"/>
      <c r="N342" s="348"/>
      <c r="O342" s="353"/>
      <c r="P342" s="348"/>
    </row>
    <row r="343" spans="4:16" ht="40.15" customHeight="1" x14ac:dyDescent="0.25">
      <c r="D343" s="348"/>
      <c r="E343" s="439"/>
      <c r="F343" s="444"/>
      <c r="G343" s="350"/>
      <c r="H343" s="351"/>
      <c r="I343" s="351"/>
      <c r="J343" s="352"/>
      <c r="K343" s="406"/>
      <c r="L343" s="348"/>
      <c r="M343" s="348"/>
      <c r="N343" s="348"/>
      <c r="O343" s="353"/>
      <c r="P343" s="348"/>
    </row>
    <row r="344" spans="4:16" ht="40.15" customHeight="1" x14ac:dyDescent="0.25">
      <c r="D344" s="348"/>
      <c r="E344" s="439"/>
      <c r="F344" s="444"/>
      <c r="G344" s="350"/>
      <c r="H344" s="351"/>
      <c r="I344" s="351"/>
      <c r="J344" s="352"/>
      <c r="K344" s="406"/>
      <c r="L344" s="348"/>
      <c r="M344" s="348"/>
      <c r="N344" s="348"/>
      <c r="O344" s="353"/>
      <c r="P344" s="348"/>
    </row>
    <row r="345" spans="4:16" ht="40.15" customHeight="1" x14ac:dyDescent="0.25">
      <c r="D345" s="348"/>
      <c r="E345" s="439"/>
      <c r="F345" s="444"/>
      <c r="G345" s="350"/>
      <c r="H345" s="351"/>
      <c r="I345" s="351"/>
      <c r="J345" s="352"/>
      <c r="K345" s="406"/>
      <c r="L345" s="348"/>
      <c r="M345" s="348"/>
      <c r="N345" s="348"/>
      <c r="O345" s="353"/>
      <c r="P345" s="348"/>
    </row>
    <row r="346" spans="4:16" ht="40.15" customHeight="1" x14ac:dyDescent="0.25">
      <c r="D346" s="348"/>
      <c r="E346" s="439"/>
      <c r="F346" s="444"/>
      <c r="G346" s="350"/>
      <c r="H346" s="351"/>
      <c r="I346" s="351"/>
      <c r="J346" s="352"/>
      <c r="K346" s="406"/>
      <c r="L346" s="348"/>
      <c r="M346" s="348"/>
      <c r="N346" s="348"/>
      <c r="O346" s="353"/>
      <c r="P346" s="348"/>
    </row>
    <row r="347" spans="4:16" ht="40.15" customHeight="1" x14ac:dyDescent="0.25">
      <c r="D347" s="348"/>
      <c r="E347" s="439"/>
      <c r="F347" s="444"/>
      <c r="G347" s="350"/>
      <c r="H347" s="351"/>
      <c r="I347" s="351"/>
      <c r="J347" s="352"/>
      <c r="K347" s="406"/>
      <c r="L347" s="348"/>
      <c r="M347" s="348"/>
      <c r="N347" s="348"/>
      <c r="O347" s="353"/>
      <c r="P347" s="348"/>
    </row>
    <row r="348" spans="4:16" ht="40.15" customHeight="1" x14ac:dyDescent="0.25">
      <c r="D348" s="348"/>
      <c r="E348" s="439"/>
      <c r="F348" s="444"/>
      <c r="G348" s="350"/>
      <c r="H348" s="351"/>
      <c r="I348" s="351"/>
      <c r="J348" s="352"/>
      <c r="K348" s="406"/>
      <c r="L348" s="348"/>
      <c r="M348" s="348"/>
      <c r="N348" s="348"/>
      <c r="O348" s="353"/>
      <c r="P348" s="348"/>
    </row>
    <row r="349" spans="4:16" ht="40.15" customHeight="1" x14ac:dyDescent="0.25">
      <c r="D349" s="348"/>
      <c r="E349" s="439"/>
      <c r="F349" s="444"/>
      <c r="G349" s="350"/>
      <c r="H349" s="351"/>
      <c r="I349" s="351"/>
      <c r="J349" s="352"/>
      <c r="K349" s="406"/>
      <c r="L349" s="348"/>
      <c r="M349" s="348"/>
      <c r="N349" s="348"/>
      <c r="O349" s="353"/>
      <c r="P349" s="348"/>
    </row>
    <row r="350" spans="4:16" ht="40.15" customHeight="1" x14ac:dyDescent="0.25">
      <c r="D350" s="348"/>
      <c r="E350" s="439"/>
      <c r="F350" s="444"/>
      <c r="G350" s="350"/>
      <c r="H350" s="351"/>
      <c r="I350" s="351"/>
      <c r="J350" s="352"/>
      <c r="K350" s="406"/>
      <c r="L350" s="348"/>
      <c r="M350" s="348"/>
      <c r="N350" s="348"/>
      <c r="O350" s="353"/>
      <c r="P350" s="348"/>
    </row>
    <row r="351" spans="4:16" ht="40.15" customHeight="1" x14ac:dyDescent="0.25">
      <c r="D351" s="348"/>
      <c r="E351" s="439"/>
      <c r="F351" s="444"/>
      <c r="G351" s="350"/>
      <c r="H351" s="351"/>
      <c r="I351" s="351"/>
      <c r="J351" s="352"/>
      <c r="K351" s="406"/>
      <c r="L351" s="348"/>
      <c r="M351" s="348"/>
      <c r="N351" s="348"/>
      <c r="O351" s="353"/>
      <c r="P351" s="348"/>
    </row>
    <row r="352" spans="4:16" ht="40.15" customHeight="1" x14ac:dyDescent="0.25">
      <c r="D352" s="348"/>
      <c r="E352" s="439"/>
      <c r="F352" s="444"/>
      <c r="G352" s="350"/>
      <c r="H352" s="351"/>
      <c r="I352" s="351"/>
      <c r="J352" s="352"/>
      <c r="K352" s="406"/>
      <c r="L352" s="348"/>
      <c r="M352" s="348"/>
      <c r="N352" s="348"/>
      <c r="O352" s="353"/>
      <c r="P352" s="348"/>
    </row>
    <row r="353" spans="4:16" ht="40.15" customHeight="1" x14ac:dyDescent="0.25">
      <c r="D353" s="348"/>
      <c r="E353" s="439"/>
      <c r="F353" s="444"/>
      <c r="G353" s="350"/>
      <c r="H353" s="351"/>
      <c r="I353" s="351"/>
      <c r="J353" s="352"/>
      <c r="K353" s="406"/>
      <c r="L353" s="348"/>
      <c r="M353" s="348"/>
      <c r="N353" s="348"/>
      <c r="O353" s="353"/>
      <c r="P353" s="348"/>
    </row>
    <row r="354" spans="4:16" ht="40.15" customHeight="1" x14ac:dyDescent="0.25">
      <c r="D354" s="348"/>
      <c r="E354" s="439"/>
      <c r="F354" s="444"/>
      <c r="G354" s="350"/>
      <c r="H354" s="351"/>
      <c r="I354" s="351"/>
      <c r="J354" s="352"/>
      <c r="K354" s="406"/>
      <c r="L354" s="348"/>
      <c r="M354" s="348"/>
      <c r="N354" s="348"/>
      <c r="O354" s="353"/>
      <c r="P354" s="348"/>
    </row>
    <row r="355" spans="4:16" ht="40.15" customHeight="1" x14ac:dyDescent="0.25">
      <c r="D355" s="348"/>
      <c r="E355" s="439"/>
      <c r="F355" s="444"/>
      <c r="G355" s="350"/>
      <c r="H355" s="351"/>
      <c r="I355" s="351"/>
      <c r="J355" s="352"/>
      <c r="K355" s="406"/>
      <c r="L355" s="348"/>
      <c r="M355" s="348"/>
      <c r="N355" s="348"/>
      <c r="O355" s="353"/>
      <c r="P355" s="348"/>
    </row>
    <row r="356" spans="4:16" ht="40.15" customHeight="1" x14ac:dyDescent="0.25">
      <c r="D356" s="348"/>
      <c r="E356" s="439"/>
      <c r="F356" s="444"/>
      <c r="G356" s="350"/>
      <c r="H356" s="351"/>
      <c r="I356" s="351"/>
      <c r="J356" s="352"/>
      <c r="K356" s="406"/>
      <c r="L356" s="348"/>
      <c r="M356" s="348"/>
      <c r="N356" s="348"/>
      <c r="O356" s="353"/>
      <c r="P356" s="348"/>
    </row>
    <row r="357" spans="4:16" ht="40.15" customHeight="1" x14ac:dyDescent="0.25">
      <c r="D357" s="348"/>
      <c r="E357" s="439"/>
      <c r="F357" s="444"/>
      <c r="G357" s="350"/>
      <c r="H357" s="351"/>
      <c r="I357" s="351"/>
      <c r="J357" s="352"/>
      <c r="K357" s="406"/>
      <c r="L357" s="348"/>
      <c r="M357" s="348"/>
      <c r="N357" s="348"/>
      <c r="O357" s="353"/>
      <c r="P357" s="348"/>
    </row>
    <row r="358" spans="4:16" ht="40.15" customHeight="1" x14ac:dyDescent="0.25">
      <c r="D358" s="348"/>
      <c r="E358" s="439"/>
      <c r="F358" s="444"/>
      <c r="G358" s="350"/>
      <c r="H358" s="351"/>
      <c r="I358" s="351"/>
      <c r="J358" s="352"/>
      <c r="K358" s="406"/>
      <c r="L358" s="348"/>
      <c r="M358" s="348"/>
      <c r="N358" s="348"/>
      <c r="O358" s="353"/>
      <c r="P358" s="348"/>
    </row>
    <row r="359" spans="4:16" ht="40.15" customHeight="1" x14ac:dyDescent="0.25">
      <c r="D359" s="348"/>
      <c r="E359" s="439"/>
      <c r="F359" s="444"/>
      <c r="G359" s="350"/>
      <c r="H359" s="351"/>
      <c r="I359" s="351"/>
      <c r="J359" s="352"/>
      <c r="K359" s="406"/>
      <c r="L359" s="348"/>
      <c r="M359" s="348"/>
      <c r="N359" s="348"/>
      <c r="O359" s="353"/>
      <c r="P359" s="348"/>
    </row>
    <row r="360" spans="4:16" ht="40.15" customHeight="1" x14ac:dyDescent="0.25">
      <c r="D360" s="348"/>
      <c r="E360" s="439"/>
      <c r="F360" s="444"/>
      <c r="G360" s="350"/>
      <c r="H360" s="351"/>
      <c r="I360" s="351"/>
      <c r="J360" s="352"/>
      <c r="K360" s="406"/>
      <c r="L360" s="348"/>
      <c r="M360" s="348"/>
      <c r="N360" s="348"/>
      <c r="O360" s="353"/>
      <c r="P360" s="348"/>
    </row>
    <row r="361" spans="4:16" ht="40.15" customHeight="1" x14ac:dyDescent="0.25">
      <c r="D361" s="348"/>
      <c r="E361" s="439"/>
      <c r="F361" s="444"/>
      <c r="G361" s="350"/>
      <c r="H361" s="351"/>
      <c r="I361" s="351"/>
      <c r="J361" s="352"/>
      <c r="K361" s="406"/>
      <c r="L361" s="348"/>
      <c r="M361" s="348"/>
      <c r="N361" s="348"/>
      <c r="O361" s="353"/>
      <c r="P361" s="348"/>
    </row>
    <row r="362" spans="4:16" ht="40.15" customHeight="1" x14ac:dyDescent="0.25">
      <c r="D362" s="348"/>
      <c r="E362" s="439"/>
      <c r="F362" s="444"/>
      <c r="G362" s="350"/>
      <c r="H362" s="351"/>
      <c r="I362" s="351"/>
      <c r="J362" s="352"/>
      <c r="K362" s="406"/>
      <c r="L362" s="348"/>
      <c r="M362" s="348"/>
      <c r="N362" s="348"/>
      <c r="O362" s="353"/>
      <c r="P362" s="348"/>
    </row>
    <row r="363" spans="4:16" ht="40.15" customHeight="1" x14ac:dyDescent="0.25">
      <c r="D363" s="348"/>
      <c r="E363" s="439"/>
      <c r="F363" s="444"/>
      <c r="G363" s="350"/>
      <c r="H363" s="351"/>
      <c r="I363" s="351"/>
      <c r="J363" s="352"/>
      <c r="K363" s="406"/>
      <c r="L363" s="348"/>
      <c r="M363" s="348"/>
      <c r="N363" s="348"/>
      <c r="O363" s="353"/>
      <c r="P363" s="348"/>
    </row>
    <row r="364" spans="4:16" ht="40.15" customHeight="1" x14ac:dyDescent="0.25">
      <c r="D364" s="348"/>
      <c r="E364" s="439"/>
      <c r="F364" s="444"/>
      <c r="G364" s="350"/>
      <c r="H364" s="351"/>
      <c r="I364" s="351"/>
      <c r="J364" s="352"/>
      <c r="K364" s="406"/>
      <c r="L364" s="348"/>
      <c r="M364" s="348"/>
      <c r="N364" s="348"/>
      <c r="O364" s="353"/>
      <c r="P364" s="348"/>
    </row>
    <row r="365" spans="4:16" ht="40.15" customHeight="1" x14ac:dyDescent="0.25">
      <c r="D365" s="348"/>
      <c r="E365" s="439"/>
      <c r="F365" s="444"/>
      <c r="G365" s="350"/>
      <c r="H365" s="351"/>
      <c r="I365" s="351"/>
      <c r="J365" s="352"/>
      <c r="K365" s="406"/>
      <c r="L365" s="348"/>
      <c r="M365" s="348"/>
      <c r="N365" s="348"/>
      <c r="O365" s="353"/>
      <c r="P365" s="348"/>
    </row>
    <row r="366" spans="4:16" ht="40.15" customHeight="1" x14ac:dyDescent="0.25">
      <c r="D366" s="348"/>
      <c r="E366" s="439"/>
      <c r="F366" s="444"/>
      <c r="G366" s="350"/>
      <c r="H366" s="351"/>
      <c r="I366" s="351"/>
      <c r="J366" s="352"/>
      <c r="K366" s="406"/>
      <c r="L366" s="348"/>
      <c r="M366" s="348"/>
      <c r="N366" s="348"/>
      <c r="O366" s="353"/>
      <c r="P366" s="348"/>
    </row>
    <row r="367" spans="4:16" ht="40.15" customHeight="1" x14ac:dyDescent="0.25">
      <c r="D367" s="348"/>
      <c r="E367" s="439"/>
      <c r="F367" s="444"/>
      <c r="G367" s="350"/>
      <c r="H367" s="351"/>
      <c r="I367" s="351"/>
      <c r="J367" s="352"/>
      <c r="K367" s="406"/>
      <c r="L367" s="348"/>
      <c r="M367" s="348"/>
      <c r="N367" s="348"/>
      <c r="O367" s="353"/>
      <c r="P367" s="348"/>
    </row>
    <row r="368" spans="4:16" ht="40.15" customHeight="1" x14ac:dyDescent="0.25">
      <c r="D368" s="348"/>
      <c r="E368" s="439"/>
      <c r="F368" s="444"/>
      <c r="G368" s="350"/>
      <c r="H368" s="351"/>
      <c r="I368" s="351"/>
      <c r="J368" s="352"/>
      <c r="K368" s="406"/>
      <c r="L368" s="348"/>
      <c r="M368" s="348"/>
      <c r="N368" s="348"/>
      <c r="O368" s="353"/>
      <c r="P368" s="348"/>
    </row>
    <row r="369" spans="4:16" ht="40.15" customHeight="1" x14ac:dyDescent="0.25">
      <c r="D369" s="348"/>
      <c r="E369" s="439"/>
      <c r="F369" s="444"/>
      <c r="G369" s="350"/>
      <c r="H369" s="351"/>
      <c r="I369" s="351"/>
      <c r="J369" s="352"/>
      <c r="K369" s="406"/>
      <c r="L369" s="348"/>
      <c r="M369" s="348"/>
      <c r="N369" s="348"/>
      <c r="O369" s="353"/>
      <c r="P369" s="348"/>
    </row>
    <row r="370" spans="4:16" ht="40.15" customHeight="1" x14ac:dyDescent="0.25">
      <c r="D370" s="348"/>
      <c r="E370" s="439"/>
      <c r="F370" s="444"/>
      <c r="G370" s="350"/>
      <c r="H370" s="351"/>
      <c r="I370" s="351"/>
      <c r="J370" s="352"/>
      <c r="K370" s="406"/>
      <c r="L370" s="348"/>
      <c r="M370" s="348"/>
      <c r="N370" s="348"/>
      <c r="O370" s="353"/>
      <c r="P370" s="348"/>
    </row>
    <row r="371" spans="4:16" ht="40.15" customHeight="1" x14ac:dyDescent="0.25">
      <c r="D371" s="348"/>
      <c r="E371" s="439"/>
      <c r="F371" s="444"/>
      <c r="G371" s="350"/>
      <c r="H371" s="351"/>
      <c r="I371" s="351"/>
      <c r="J371" s="352"/>
      <c r="K371" s="406"/>
      <c r="L371" s="348"/>
      <c r="M371" s="348"/>
      <c r="N371" s="348"/>
      <c r="O371" s="353"/>
      <c r="P371" s="348"/>
    </row>
    <row r="372" spans="4:16" ht="40.15" customHeight="1" x14ac:dyDescent="0.25">
      <c r="D372" s="348"/>
      <c r="E372" s="439"/>
      <c r="F372" s="444"/>
      <c r="G372" s="350"/>
      <c r="H372" s="351"/>
      <c r="I372" s="351"/>
      <c r="J372" s="352"/>
      <c r="K372" s="406"/>
      <c r="L372" s="348"/>
      <c r="M372" s="348"/>
      <c r="N372" s="348"/>
      <c r="O372" s="353"/>
      <c r="P372" s="348"/>
    </row>
    <row r="373" spans="4:16" ht="40.15" customHeight="1" x14ac:dyDescent="0.25">
      <c r="D373" s="348"/>
      <c r="E373" s="439"/>
      <c r="F373" s="444"/>
      <c r="G373" s="350"/>
      <c r="H373" s="351"/>
      <c r="I373" s="351"/>
      <c r="J373" s="352"/>
      <c r="K373" s="406"/>
      <c r="L373" s="348"/>
      <c r="M373" s="348"/>
      <c r="N373" s="348"/>
      <c r="O373" s="353"/>
      <c r="P373" s="348"/>
    </row>
    <row r="374" spans="4:16" ht="40.15" customHeight="1" x14ac:dyDescent="0.25">
      <c r="D374" s="348"/>
      <c r="E374" s="439"/>
      <c r="F374" s="444"/>
      <c r="G374" s="350"/>
      <c r="H374" s="351"/>
      <c r="I374" s="351"/>
      <c r="J374" s="352"/>
      <c r="K374" s="406"/>
      <c r="L374" s="348"/>
      <c r="M374" s="348"/>
      <c r="N374" s="348"/>
      <c r="O374" s="353"/>
      <c r="P374" s="348"/>
    </row>
    <row r="375" spans="4:16" ht="40.15" customHeight="1" x14ac:dyDescent="0.25">
      <c r="D375" s="348"/>
      <c r="E375" s="439"/>
      <c r="F375" s="444"/>
      <c r="G375" s="350"/>
      <c r="H375" s="351"/>
      <c r="I375" s="351"/>
      <c r="J375" s="352"/>
      <c r="K375" s="406"/>
      <c r="L375" s="348"/>
      <c r="M375" s="348"/>
      <c r="N375" s="348"/>
      <c r="O375" s="353"/>
      <c r="P375" s="348"/>
    </row>
    <row r="376" spans="4:16" ht="40.15" customHeight="1" x14ac:dyDescent="0.25">
      <c r="D376" s="348"/>
      <c r="E376" s="439"/>
      <c r="F376" s="444"/>
      <c r="G376" s="350"/>
      <c r="H376" s="351"/>
      <c r="I376" s="351"/>
      <c r="J376" s="352"/>
      <c r="K376" s="406"/>
      <c r="L376" s="348"/>
      <c r="M376" s="348"/>
      <c r="N376" s="348"/>
      <c r="O376" s="353"/>
      <c r="P376" s="348"/>
    </row>
    <row r="377" spans="4:16" ht="40.15" customHeight="1" x14ac:dyDescent="0.25">
      <c r="D377" s="348"/>
      <c r="E377" s="439"/>
      <c r="F377" s="444"/>
      <c r="G377" s="350"/>
      <c r="H377" s="351"/>
      <c r="I377" s="351"/>
      <c r="J377" s="352"/>
      <c r="K377" s="406"/>
      <c r="L377" s="348"/>
      <c r="M377" s="348"/>
      <c r="N377" s="348"/>
      <c r="O377" s="353"/>
      <c r="P377" s="348"/>
    </row>
    <row r="378" spans="4:16" ht="40.15" customHeight="1" x14ac:dyDescent="0.25">
      <c r="D378" s="348"/>
      <c r="E378" s="439"/>
      <c r="F378" s="444"/>
      <c r="G378" s="350"/>
      <c r="H378" s="351"/>
      <c r="I378" s="351"/>
      <c r="J378" s="352"/>
      <c r="K378" s="406"/>
      <c r="L378" s="348"/>
      <c r="M378" s="348"/>
      <c r="N378" s="348"/>
      <c r="O378" s="353"/>
      <c r="P378" s="348"/>
    </row>
    <row r="379" spans="4:16" ht="40.15" customHeight="1" x14ac:dyDescent="0.25">
      <c r="D379" s="348"/>
      <c r="E379" s="439"/>
      <c r="F379" s="444"/>
      <c r="G379" s="350"/>
      <c r="H379" s="351"/>
      <c r="I379" s="351"/>
      <c r="J379" s="352"/>
      <c r="K379" s="406"/>
      <c r="L379" s="348"/>
      <c r="M379" s="348"/>
      <c r="N379" s="348"/>
      <c r="O379" s="353"/>
      <c r="P379" s="348"/>
    </row>
    <row r="380" spans="4:16" ht="40.15" customHeight="1" x14ac:dyDescent="0.25">
      <c r="D380" s="348"/>
      <c r="E380" s="439"/>
      <c r="F380" s="444"/>
      <c r="G380" s="350"/>
      <c r="H380" s="351"/>
      <c r="I380" s="351"/>
      <c r="J380" s="352"/>
      <c r="K380" s="406"/>
      <c r="L380" s="348"/>
      <c r="M380" s="348"/>
      <c r="N380" s="348"/>
      <c r="O380" s="353"/>
      <c r="P380" s="348"/>
    </row>
    <row r="381" spans="4:16" ht="40.15" customHeight="1" x14ac:dyDescent="0.25">
      <c r="D381" s="348"/>
      <c r="E381" s="439"/>
      <c r="F381" s="444"/>
      <c r="G381" s="350"/>
      <c r="H381" s="351"/>
      <c r="I381" s="351"/>
      <c r="J381" s="352"/>
      <c r="K381" s="406"/>
      <c r="L381" s="348"/>
      <c r="M381" s="348"/>
      <c r="N381" s="348"/>
      <c r="O381" s="353"/>
      <c r="P381" s="348"/>
    </row>
    <row r="382" spans="4:16" ht="40.15" customHeight="1" x14ac:dyDescent="0.25">
      <c r="D382" s="348"/>
      <c r="E382" s="439"/>
      <c r="F382" s="444"/>
      <c r="G382" s="350"/>
      <c r="H382" s="351"/>
      <c r="I382" s="351"/>
      <c r="J382" s="352"/>
      <c r="K382" s="406"/>
      <c r="L382" s="348"/>
      <c r="M382" s="348"/>
      <c r="N382" s="348"/>
      <c r="O382" s="353"/>
      <c r="P382" s="348"/>
    </row>
    <row r="383" spans="4:16" ht="40.15" customHeight="1" x14ac:dyDescent="0.25">
      <c r="D383" s="348"/>
      <c r="E383" s="439"/>
      <c r="F383" s="444"/>
      <c r="G383" s="350"/>
      <c r="H383" s="351"/>
      <c r="I383" s="351"/>
      <c r="J383" s="352"/>
      <c r="K383" s="406"/>
      <c r="L383" s="348"/>
      <c r="M383" s="348"/>
      <c r="N383" s="348"/>
      <c r="O383" s="353"/>
      <c r="P383" s="348"/>
    </row>
    <row r="384" spans="4:16" ht="40.15" customHeight="1" x14ac:dyDescent="0.25">
      <c r="D384" s="348"/>
      <c r="E384" s="439"/>
      <c r="F384" s="444"/>
      <c r="G384" s="350"/>
      <c r="H384" s="351"/>
      <c r="I384" s="351"/>
      <c r="J384" s="352"/>
      <c r="K384" s="406"/>
      <c r="L384" s="348"/>
      <c r="M384" s="348"/>
      <c r="N384" s="348"/>
      <c r="O384" s="353"/>
      <c r="P384" s="348"/>
    </row>
    <row r="385" spans="4:16" ht="40.15" customHeight="1" x14ac:dyDescent="0.25">
      <c r="D385" s="348"/>
      <c r="E385" s="439"/>
      <c r="F385" s="444"/>
      <c r="G385" s="350"/>
      <c r="H385" s="351"/>
      <c r="I385" s="351"/>
      <c r="J385" s="352"/>
      <c r="K385" s="406"/>
      <c r="L385" s="348"/>
      <c r="M385" s="348"/>
      <c r="N385" s="348"/>
      <c r="O385" s="353"/>
      <c r="P385" s="348"/>
    </row>
    <row r="386" spans="4:16" ht="40.15" customHeight="1" x14ac:dyDescent="0.25">
      <c r="D386" s="348"/>
      <c r="E386" s="439"/>
      <c r="F386" s="444"/>
      <c r="G386" s="350"/>
      <c r="H386" s="351"/>
      <c r="I386" s="351"/>
      <c r="J386" s="352"/>
      <c r="K386" s="406"/>
      <c r="L386" s="348"/>
      <c r="M386" s="348"/>
      <c r="N386" s="348"/>
      <c r="O386" s="353"/>
      <c r="P386" s="348"/>
    </row>
    <row r="387" spans="4:16" ht="40.15" customHeight="1" x14ac:dyDescent="0.25">
      <c r="D387" s="348"/>
      <c r="E387" s="439"/>
      <c r="F387" s="444"/>
      <c r="G387" s="350"/>
      <c r="H387" s="351"/>
      <c r="I387" s="351"/>
      <c r="J387" s="352"/>
      <c r="K387" s="406"/>
      <c r="L387" s="348"/>
      <c r="M387" s="348"/>
      <c r="N387" s="348"/>
      <c r="O387" s="353"/>
      <c r="P387" s="348"/>
    </row>
    <row r="388" spans="4:16" ht="40.15" customHeight="1" x14ac:dyDescent="0.25">
      <c r="D388" s="348"/>
      <c r="E388" s="439"/>
      <c r="F388" s="444"/>
      <c r="G388" s="350"/>
      <c r="H388" s="351"/>
      <c r="I388" s="351"/>
      <c r="J388" s="352"/>
      <c r="K388" s="406"/>
      <c r="L388" s="348"/>
      <c r="M388" s="348"/>
      <c r="N388" s="348"/>
      <c r="O388" s="353"/>
      <c r="P388" s="348"/>
    </row>
    <row r="389" spans="4:16" ht="40.15" customHeight="1" x14ac:dyDescent="0.25">
      <c r="D389" s="348"/>
      <c r="E389" s="439"/>
      <c r="F389" s="444"/>
      <c r="G389" s="350"/>
      <c r="H389" s="351"/>
      <c r="I389" s="351"/>
      <c r="J389" s="352"/>
      <c r="K389" s="406"/>
      <c r="L389" s="348"/>
      <c r="M389" s="348"/>
      <c r="N389" s="348"/>
      <c r="O389" s="353"/>
      <c r="P389" s="348"/>
    </row>
    <row r="390" spans="4:16" ht="40.15" customHeight="1" x14ac:dyDescent="0.25">
      <c r="D390" s="348"/>
      <c r="E390" s="439"/>
      <c r="F390" s="444"/>
      <c r="G390" s="350"/>
      <c r="H390" s="351"/>
      <c r="I390" s="351"/>
      <c r="J390" s="352"/>
      <c r="K390" s="406"/>
      <c r="L390" s="348"/>
      <c r="M390" s="348"/>
      <c r="N390" s="348"/>
      <c r="O390" s="353"/>
      <c r="P390" s="348"/>
    </row>
    <row r="391" spans="4:16" ht="40.15" customHeight="1" x14ac:dyDescent="0.25">
      <c r="D391" s="348"/>
      <c r="E391" s="439"/>
      <c r="F391" s="444"/>
      <c r="G391" s="350"/>
      <c r="H391" s="351"/>
      <c r="I391" s="351"/>
      <c r="J391" s="352"/>
      <c r="K391" s="406"/>
      <c r="L391" s="348"/>
      <c r="M391" s="348"/>
      <c r="N391" s="348"/>
      <c r="O391" s="353"/>
      <c r="P391" s="348"/>
    </row>
    <row r="392" spans="4:16" ht="40.15" customHeight="1" x14ac:dyDescent="0.25">
      <c r="D392" s="348"/>
      <c r="E392" s="439"/>
      <c r="F392" s="444"/>
      <c r="G392" s="350"/>
      <c r="H392" s="351"/>
      <c r="I392" s="351"/>
      <c r="J392" s="352"/>
      <c r="K392" s="406"/>
      <c r="L392" s="348"/>
      <c r="M392" s="348"/>
      <c r="N392" s="348"/>
      <c r="O392" s="353"/>
      <c r="P392" s="348"/>
    </row>
    <row r="393" spans="4:16" ht="40.15" customHeight="1" x14ac:dyDescent="0.25">
      <c r="D393" s="348"/>
      <c r="E393" s="439"/>
      <c r="F393" s="444"/>
      <c r="G393" s="350"/>
      <c r="H393" s="351"/>
      <c r="I393" s="351"/>
      <c r="J393" s="352"/>
      <c r="K393" s="406"/>
      <c r="L393" s="348"/>
      <c r="M393" s="348"/>
      <c r="N393" s="348"/>
      <c r="O393" s="353"/>
      <c r="P393" s="348"/>
    </row>
    <row r="394" spans="4:16" ht="40.15" customHeight="1" x14ac:dyDescent="0.25">
      <c r="D394" s="348"/>
      <c r="E394" s="439"/>
      <c r="F394" s="444"/>
      <c r="G394" s="350"/>
      <c r="H394" s="351"/>
      <c r="I394" s="351"/>
      <c r="J394" s="352"/>
      <c r="K394" s="406"/>
      <c r="L394" s="348"/>
      <c r="M394" s="348"/>
      <c r="N394" s="348"/>
      <c r="O394" s="353"/>
      <c r="P394" s="348"/>
    </row>
    <row r="395" spans="4:16" ht="40.15" customHeight="1" x14ac:dyDescent="0.25">
      <c r="D395" s="348"/>
      <c r="E395" s="439"/>
      <c r="F395" s="444"/>
      <c r="G395" s="350"/>
      <c r="H395" s="351"/>
      <c r="I395" s="351"/>
      <c r="J395" s="352"/>
      <c r="K395" s="406"/>
      <c r="L395" s="348"/>
      <c r="M395" s="348"/>
      <c r="N395" s="348"/>
      <c r="O395" s="353"/>
      <c r="P395" s="348"/>
    </row>
    <row r="396" spans="4:16" ht="40.15" customHeight="1" x14ac:dyDescent="0.25">
      <c r="D396" s="348"/>
      <c r="E396" s="439"/>
      <c r="F396" s="444"/>
      <c r="G396" s="350"/>
      <c r="H396" s="351"/>
      <c r="I396" s="351"/>
      <c r="J396" s="352"/>
      <c r="K396" s="406"/>
      <c r="L396" s="348"/>
      <c r="M396" s="348"/>
      <c r="N396" s="348"/>
      <c r="O396" s="353"/>
      <c r="P396" s="348"/>
    </row>
    <row r="397" spans="4:16" ht="40.15" customHeight="1" x14ac:dyDescent="0.25">
      <c r="D397" s="348"/>
      <c r="E397" s="439"/>
      <c r="F397" s="444"/>
      <c r="G397" s="350"/>
      <c r="H397" s="351"/>
      <c r="I397" s="351"/>
      <c r="J397" s="352"/>
      <c r="K397" s="406"/>
      <c r="L397" s="348"/>
      <c r="M397" s="348"/>
      <c r="N397" s="348"/>
      <c r="O397" s="353"/>
      <c r="P397" s="348"/>
    </row>
    <row r="398" spans="4:16" ht="40.15" customHeight="1" x14ac:dyDescent="0.25">
      <c r="D398" s="348"/>
      <c r="E398" s="439"/>
      <c r="F398" s="444"/>
      <c r="G398" s="350"/>
      <c r="H398" s="351"/>
      <c r="I398" s="351"/>
      <c r="J398" s="352"/>
      <c r="K398" s="406"/>
      <c r="L398" s="348"/>
      <c r="M398" s="348"/>
      <c r="N398" s="348"/>
      <c r="O398" s="353"/>
      <c r="P398" s="348"/>
    </row>
    <row r="399" spans="4:16" ht="40.15" customHeight="1" x14ac:dyDescent="0.25">
      <c r="D399" s="348"/>
      <c r="E399" s="439"/>
      <c r="F399" s="444"/>
      <c r="G399" s="350"/>
      <c r="H399" s="351"/>
      <c r="I399" s="351"/>
      <c r="J399" s="352"/>
      <c r="K399" s="406"/>
      <c r="L399" s="348"/>
      <c r="M399" s="348"/>
      <c r="N399" s="348"/>
      <c r="O399" s="353"/>
      <c r="P399" s="348"/>
    </row>
    <row r="400" spans="4:16" ht="40.15" customHeight="1" x14ac:dyDescent="0.25">
      <c r="D400" s="348"/>
      <c r="E400" s="439"/>
      <c r="F400" s="444"/>
      <c r="G400" s="350"/>
      <c r="H400" s="351"/>
      <c r="I400" s="351"/>
      <c r="J400" s="352"/>
      <c r="K400" s="406"/>
      <c r="L400" s="348"/>
      <c r="M400" s="348"/>
      <c r="N400" s="348"/>
      <c r="O400" s="353"/>
      <c r="P400" s="348"/>
    </row>
    <row r="401" spans="4:16" ht="40.15" customHeight="1" x14ac:dyDescent="0.25">
      <c r="D401" s="348"/>
      <c r="E401" s="439"/>
      <c r="F401" s="444"/>
      <c r="G401" s="350"/>
      <c r="H401" s="351"/>
      <c r="I401" s="351"/>
      <c r="J401" s="352"/>
      <c r="K401" s="406"/>
      <c r="L401" s="348"/>
      <c r="M401" s="348"/>
      <c r="N401" s="348"/>
      <c r="O401" s="353"/>
      <c r="P401" s="348"/>
    </row>
    <row r="402" spans="4:16" ht="40.15" customHeight="1" x14ac:dyDescent="0.25">
      <c r="D402" s="348"/>
      <c r="E402" s="439"/>
      <c r="F402" s="444"/>
      <c r="G402" s="350"/>
      <c r="H402" s="351"/>
      <c r="I402" s="351"/>
      <c r="J402" s="352"/>
      <c r="K402" s="406"/>
      <c r="L402" s="348"/>
      <c r="M402" s="348"/>
      <c r="N402" s="348"/>
      <c r="O402" s="353"/>
      <c r="P402" s="348"/>
    </row>
    <row r="403" spans="4:16" ht="40.15" customHeight="1" x14ac:dyDescent="0.25">
      <c r="D403" s="348"/>
      <c r="E403" s="439"/>
      <c r="F403" s="444"/>
      <c r="G403" s="350"/>
      <c r="H403" s="351"/>
      <c r="I403" s="351"/>
      <c r="J403" s="352"/>
      <c r="K403" s="406"/>
      <c r="L403" s="348"/>
      <c r="M403" s="348"/>
      <c r="N403" s="348"/>
      <c r="O403" s="353"/>
      <c r="P403" s="348"/>
    </row>
    <row r="404" spans="4:16" ht="40.15" customHeight="1" x14ac:dyDescent="0.25">
      <c r="D404" s="348"/>
      <c r="E404" s="439"/>
      <c r="F404" s="444"/>
      <c r="G404" s="350"/>
      <c r="H404" s="351"/>
      <c r="I404" s="351"/>
      <c r="J404" s="352"/>
      <c r="K404" s="406"/>
      <c r="L404" s="348"/>
      <c r="M404" s="348"/>
      <c r="N404" s="348"/>
      <c r="O404" s="353"/>
      <c r="P404" s="348"/>
    </row>
    <row r="405" spans="4:16" ht="40.15" customHeight="1" x14ac:dyDescent="0.25">
      <c r="D405" s="348"/>
      <c r="E405" s="439"/>
      <c r="F405" s="444"/>
      <c r="G405" s="350"/>
      <c r="H405" s="351"/>
      <c r="I405" s="351"/>
      <c r="J405" s="352"/>
      <c r="K405" s="406"/>
      <c r="L405" s="348"/>
      <c r="M405" s="348"/>
      <c r="N405" s="348"/>
      <c r="O405" s="353"/>
      <c r="P405" s="348"/>
    </row>
    <row r="406" spans="4:16" ht="40.15" customHeight="1" x14ac:dyDescent="0.25">
      <c r="D406" s="348"/>
      <c r="E406" s="439"/>
      <c r="F406" s="444"/>
      <c r="G406" s="350"/>
      <c r="H406" s="351"/>
      <c r="I406" s="351"/>
      <c r="J406" s="352"/>
      <c r="K406" s="406"/>
      <c r="L406" s="348"/>
      <c r="M406" s="348"/>
      <c r="N406" s="348"/>
      <c r="O406" s="353"/>
      <c r="P406" s="348"/>
    </row>
    <row r="407" spans="4:16" ht="40.15" customHeight="1" x14ac:dyDescent="0.25">
      <c r="D407" s="348"/>
      <c r="E407" s="439"/>
      <c r="F407" s="444"/>
      <c r="G407" s="350"/>
      <c r="H407" s="351"/>
      <c r="I407" s="351"/>
      <c r="J407" s="352"/>
      <c r="K407" s="406"/>
      <c r="L407" s="348"/>
      <c r="M407" s="348"/>
      <c r="N407" s="348"/>
      <c r="O407" s="353"/>
      <c r="P407" s="348"/>
    </row>
    <row r="408" spans="4:16" ht="40.15" customHeight="1" x14ac:dyDescent="0.25">
      <c r="D408" s="348"/>
      <c r="E408" s="439"/>
      <c r="F408" s="444"/>
      <c r="G408" s="350"/>
      <c r="H408" s="351"/>
      <c r="I408" s="351"/>
      <c r="J408" s="352"/>
      <c r="K408" s="406"/>
      <c r="L408" s="348"/>
      <c r="M408" s="348"/>
      <c r="N408" s="348"/>
      <c r="O408" s="353"/>
      <c r="P408" s="348"/>
    </row>
    <row r="409" spans="4:16" ht="40.15" customHeight="1" x14ac:dyDescent="0.25">
      <c r="D409" s="348"/>
      <c r="E409" s="439"/>
      <c r="F409" s="444"/>
      <c r="G409" s="350"/>
      <c r="H409" s="351"/>
      <c r="I409" s="351"/>
      <c r="J409" s="352"/>
      <c r="K409" s="406"/>
      <c r="L409" s="348"/>
      <c r="M409" s="348"/>
      <c r="N409" s="348"/>
      <c r="O409" s="353"/>
      <c r="P409" s="348"/>
    </row>
    <row r="410" spans="4:16" ht="40.15" customHeight="1" x14ac:dyDescent="0.25">
      <c r="D410" s="348"/>
      <c r="E410" s="439"/>
      <c r="F410" s="444"/>
      <c r="G410" s="350"/>
      <c r="H410" s="351"/>
      <c r="I410" s="351"/>
      <c r="J410" s="352"/>
      <c r="K410" s="406"/>
      <c r="L410" s="348"/>
      <c r="M410" s="348"/>
      <c r="N410" s="348"/>
      <c r="O410" s="353"/>
      <c r="P410" s="348"/>
    </row>
    <row r="411" spans="4:16" ht="40.15" customHeight="1" x14ac:dyDescent="0.25">
      <c r="D411" s="348"/>
      <c r="E411" s="439"/>
      <c r="F411" s="444"/>
      <c r="G411" s="350"/>
      <c r="H411" s="351"/>
      <c r="I411" s="351"/>
      <c r="J411" s="352"/>
      <c r="K411" s="406"/>
      <c r="L411" s="348"/>
      <c r="M411" s="348"/>
      <c r="N411" s="348"/>
      <c r="O411" s="353"/>
      <c r="P411" s="348"/>
    </row>
    <row r="412" spans="4:16" ht="40.15" customHeight="1" x14ac:dyDescent="0.25">
      <c r="D412" s="348"/>
      <c r="E412" s="439"/>
      <c r="F412" s="444"/>
      <c r="G412" s="350"/>
      <c r="H412" s="351"/>
      <c r="I412" s="351"/>
      <c r="J412" s="352"/>
      <c r="K412" s="406"/>
      <c r="L412" s="348"/>
      <c r="M412" s="348"/>
      <c r="N412" s="348"/>
      <c r="O412" s="353"/>
      <c r="P412" s="348"/>
    </row>
    <row r="413" spans="4:16" ht="40.15" customHeight="1" x14ac:dyDescent="0.25">
      <c r="D413" s="348"/>
      <c r="E413" s="439"/>
      <c r="F413" s="444"/>
      <c r="G413" s="350"/>
      <c r="H413" s="351"/>
      <c r="I413" s="351"/>
      <c r="J413" s="352"/>
      <c r="K413" s="406"/>
      <c r="L413" s="348"/>
      <c r="M413" s="348"/>
      <c r="N413" s="348"/>
      <c r="O413" s="353"/>
      <c r="P413" s="348"/>
    </row>
    <row r="414" spans="4:16" ht="40.15" customHeight="1" x14ac:dyDescent="0.25">
      <c r="D414" s="348"/>
      <c r="E414" s="439"/>
      <c r="F414" s="444"/>
      <c r="G414" s="350"/>
      <c r="H414" s="351"/>
      <c r="I414" s="351"/>
      <c r="J414" s="352"/>
      <c r="K414" s="406"/>
      <c r="L414" s="348"/>
      <c r="M414" s="348"/>
      <c r="N414" s="348"/>
      <c r="O414" s="353"/>
      <c r="P414" s="348"/>
    </row>
    <row r="415" spans="4:16" ht="40.15" customHeight="1" x14ac:dyDescent="0.25">
      <c r="D415" s="348"/>
      <c r="E415" s="439"/>
      <c r="F415" s="444"/>
      <c r="G415" s="350"/>
      <c r="H415" s="351"/>
      <c r="I415" s="351"/>
      <c r="J415" s="352"/>
      <c r="K415" s="406"/>
      <c r="L415" s="348"/>
      <c r="M415" s="348"/>
      <c r="N415" s="348"/>
      <c r="O415" s="353"/>
      <c r="P415" s="348"/>
    </row>
    <row r="416" spans="4:16" ht="40.15" customHeight="1" x14ac:dyDescent="0.25">
      <c r="D416" s="348"/>
      <c r="E416" s="439"/>
      <c r="F416" s="444"/>
      <c r="G416" s="350"/>
      <c r="H416" s="351"/>
      <c r="I416" s="351"/>
      <c r="J416" s="352"/>
      <c r="K416" s="406"/>
      <c r="L416" s="348"/>
      <c r="M416" s="348"/>
      <c r="N416" s="348"/>
      <c r="O416" s="353"/>
      <c r="P416" s="348"/>
    </row>
    <row r="417" spans="4:16" ht="40.15" customHeight="1" x14ac:dyDescent="0.25">
      <c r="D417" s="348"/>
      <c r="E417" s="439"/>
      <c r="F417" s="444"/>
      <c r="G417" s="350"/>
      <c r="H417" s="351"/>
      <c r="I417" s="351"/>
      <c r="J417" s="352"/>
      <c r="K417" s="406"/>
      <c r="L417" s="348"/>
      <c r="M417" s="348"/>
      <c r="N417" s="348"/>
      <c r="O417" s="353"/>
      <c r="P417" s="348"/>
    </row>
    <row r="418" spans="4:16" ht="40.15" customHeight="1" x14ac:dyDescent="0.25">
      <c r="D418" s="348"/>
      <c r="E418" s="439"/>
      <c r="F418" s="444"/>
      <c r="G418" s="350"/>
      <c r="H418" s="351"/>
      <c r="I418" s="351"/>
      <c r="J418" s="352"/>
      <c r="K418" s="406"/>
      <c r="L418" s="348"/>
      <c r="M418" s="348"/>
      <c r="N418" s="348"/>
      <c r="O418" s="353"/>
      <c r="P418" s="348"/>
    </row>
    <row r="419" spans="4:16" ht="40.15" customHeight="1" x14ac:dyDescent="0.25">
      <c r="D419" s="348"/>
      <c r="E419" s="439"/>
      <c r="F419" s="444"/>
      <c r="G419" s="350"/>
      <c r="H419" s="351"/>
      <c r="I419" s="351"/>
      <c r="J419" s="352"/>
      <c r="K419" s="406"/>
      <c r="L419" s="348"/>
      <c r="M419" s="348"/>
      <c r="N419" s="348"/>
      <c r="O419" s="353"/>
      <c r="P419" s="348"/>
    </row>
    <row r="420" spans="4:16" ht="40.15" customHeight="1" x14ac:dyDescent="0.25">
      <c r="D420" s="348"/>
      <c r="E420" s="439"/>
      <c r="F420" s="444"/>
      <c r="G420" s="350"/>
      <c r="H420" s="351"/>
      <c r="I420" s="351"/>
      <c r="J420" s="352"/>
      <c r="K420" s="406"/>
      <c r="L420" s="348"/>
      <c r="M420" s="348"/>
      <c r="N420" s="348"/>
      <c r="O420" s="353"/>
      <c r="P420" s="348"/>
    </row>
    <row r="421" spans="4:16" ht="40.15" customHeight="1" x14ac:dyDescent="0.25">
      <c r="D421" s="348"/>
      <c r="E421" s="439"/>
      <c r="F421" s="444"/>
      <c r="G421" s="350"/>
      <c r="H421" s="351"/>
      <c r="I421" s="351"/>
      <c r="J421" s="352"/>
      <c r="K421" s="406"/>
      <c r="L421" s="348"/>
      <c r="M421" s="348"/>
      <c r="N421" s="348"/>
      <c r="O421" s="353"/>
      <c r="P421" s="348"/>
    </row>
    <row r="422" spans="4:16" ht="40.15" customHeight="1" x14ac:dyDescent="0.25">
      <c r="D422" s="348"/>
      <c r="E422" s="439"/>
      <c r="F422" s="444"/>
      <c r="G422" s="350"/>
      <c r="H422" s="351"/>
      <c r="I422" s="351"/>
      <c r="J422" s="352"/>
      <c r="K422" s="406"/>
      <c r="L422" s="348"/>
      <c r="M422" s="348"/>
      <c r="N422" s="348"/>
      <c r="O422" s="353"/>
      <c r="P422" s="348"/>
    </row>
    <row r="423" spans="4:16" ht="40.15" customHeight="1" x14ac:dyDescent="0.25">
      <c r="D423" s="348"/>
      <c r="E423" s="439"/>
      <c r="F423" s="444"/>
      <c r="G423" s="350"/>
      <c r="H423" s="351"/>
      <c r="I423" s="351"/>
      <c r="J423" s="352"/>
      <c r="K423" s="406"/>
      <c r="L423" s="348"/>
      <c r="M423" s="348"/>
      <c r="N423" s="348"/>
      <c r="O423" s="353"/>
      <c r="P423" s="348"/>
    </row>
    <row r="424" spans="4:16" ht="40.15" customHeight="1" x14ac:dyDescent="0.25">
      <c r="D424" s="348"/>
      <c r="E424" s="439"/>
      <c r="F424" s="444"/>
      <c r="G424" s="350"/>
      <c r="H424" s="351"/>
      <c r="I424" s="351"/>
      <c r="J424" s="352"/>
      <c r="K424" s="406"/>
      <c r="L424" s="348"/>
      <c r="M424" s="348"/>
      <c r="N424" s="348"/>
      <c r="O424" s="353"/>
      <c r="P424" s="348"/>
    </row>
    <row r="425" spans="4:16" ht="40.15" customHeight="1" x14ac:dyDescent="0.25">
      <c r="D425" s="348"/>
      <c r="E425" s="439"/>
      <c r="F425" s="444"/>
      <c r="G425" s="350"/>
      <c r="H425" s="351"/>
      <c r="I425" s="351"/>
      <c r="J425" s="352"/>
      <c r="K425" s="406"/>
      <c r="L425" s="348"/>
      <c r="M425" s="348"/>
      <c r="N425" s="348"/>
      <c r="O425" s="353"/>
      <c r="P425" s="348"/>
    </row>
    <row r="426" spans="4:16" ht="40.15" customHeight="1" x14ac:dyDescent="0.25">
      <c r="D426" s="348"/>
      <c r="E426" s="439"/>
      <c r="F426" s="444"/>
      <c r="G426" s="350"/>
      <c r="H426" s="351"/>
      <c r="I426" s="351"/>
      <c r="J426" s="352"/>
      <c r="K426" s="406"/>
      <c r="L426" s="348"/>
      <c r="M426" s="348"/>
      <c r="N426" s="348"/>
      <c r="O426" s="353"/>
      <c r="P426" s="348"/>
    </row>
    <row r="427" spans="4:16" ht="40.15" customHeight="1" x14ac:dyDescent="0.25">
      <c r="D427" s="348"/>
      <c r="E427" s="439"/>
      <c r="F427" s="444"/>
      <c r="G427" s="350"/>
      <c r="H427" s="351"/>
      <c r="I427" s="351"/>
      <c r="J427" s="352"/>
      <c r="K427" s="406"/>
      <c r="L427" s="348"/>
      <c r="M427" s="348"/>
      <c r="N427" s="348"/>
      <c r="O427" s="353"/>
      <c r="P427" s="348"/>
    </row>
    <row r="428" spans="4:16" ht="40.15" customHeight="1" x14ac:dyDescent="0.25">
      <c r="D428" s="348"/>
      <c r="E428" s="439"/>
      <c r="F428" s="444"/>
      <c r="G428" s="350"/>
      <c r="H428" s="351"/>
      <c r="I428" s="351"/>
      <c r="J428" s="352"/>
      <c r="K428" s="406"/>
      <c r="L428" s="348"/>
      <c r="M428" s="348"/>
      <c r="N428" s="348"/>
      <c r="O428" s="353"/>
      <c r="P428" s="348"/>
    </row>
    <row r="429" spans="4:16" ht="40.15" customHeight="1" x14ac:dyDescent="0.25">
      <c r="D429" s="348"/>
      <c r="E429" s="439"/>
      <c r="F429" s="444"/>
      <c r="G429" s="350"/>
      <c r="H429" s="351"/>
      <c r="I429" s="351"/>
      <c r="J429" s="352"/>
      <c r="K429" s="406"/>
      <c r="L429" s="348"/>
      <c r="M429" s="348"/>
      <c r="N429" s="348"/>
      <c r="O429" s="353"/>
      <c r="P429" s="348"/>
    </row>
    <row r="430" spans="4:16" ht="40.15" customHeight="1" x14ac:dyDescent="0.25">
      <c r="D430" s="348"/>
      <c r="E430" s="439"/>
      <c r="F430" s="444"/>
      <c r="G430" s="350"/>
      <c r="H430" s="351"/>
      <c r="I430" s="351"/>
      <c r="J430" s="352"/>
      <c r="K430" s="406"/>
      <c r="L430" s="348"/>
      <c r="M430" s="348"/>
      <c r="N430" s="348"/>
      <c r="O430" s="353"/>
      <c r="P430" s="348"/>
    </row>
    <row r="431" spans="4:16" ht="40.15" customHeight="1" x14ac:dyDescent="0.25">
      <c r="D431" s="348"/>
      <c r="E431" s="439"/>
      <c r="F431" s="444"/>
      <c r="G431" s="350"/>
      <c r="H431" s="351"/>
      <c r="I431" s="351"/>
      <c r="J431" s="352"/>
      <c r="K431" s="406"/>
      <c r="L431" s="348"/>
      <c r="M431" s="348"/>
      <c r="N431" s="348"/>
      <c r="O431" s="353"/>
      <c r="P431" s="348"/>
    </row>
    <row r="432" spans="4:16" ht="40.15" customHeight="1" x14ac:dyDescent="0.25">
      <c r="D432" s="348"/>
      <c r="E432" s="439"/>
      <c r="F432" s="444"/>
      <c r="G432" s="350"/>
      <c r="H432" s="351"/>
      <c r="I432" s="351"/>
      <c r="J432" s="352"/>
      <c r="K432" s="406"/>
      <c r="L432" s="348"/>
      <c r="M432" s="348"/>
      <c r="N432" s="348"/>
      <c r="O432" s="353"/>
      <c r="P432" s="348"/>
    </row>
    <row r="433" spans="4:16" ht="40.15" customHeight="1" x14ac:dyDescent="0.25">
      <c r="D433" s="348"/>
      <c r="E433" s="439"/>
      <c r="F433" s="444"/>
      <c r="G433" s="350"/>
      <c r="H433" s="351"/>
      <c r="I433" s="351"/>
      <c r="J433" s="352"/>
      <c r="K433" s="406"/>
      <c r="L433" s="348"/>
      <c r="M433" s="348"/>
      <c r="N433" s="348"/>
      <c r="O433" s="353"/>
      <c r="P433" s="348"/>
    </row>
    <row r="434" spans="4:16" ht="40.15" customHeight="1" x14ac:dyDescent="0.25">
      <c r="D434" s="348"/>
      <c r="E434" s="439"/>
      <c r="F434" s="444"/>
      <c r="G434" s="350"/>
      <c r="H434" s="351"/>
      <c r="I434" s="351"/>
      <c r="J434" s="352"/>
      <c r="K434" s="406"/>
      <c r="L434" s="348"/>
      <c r="M434" s="348"/>
      <c r="N434" s="348"/>
      <c r="O434" s="353"/>
      <c r="P434" s="348"/>
    </row>
    <row r="435" spans="4:16" ht="40.15" customHeight="1" x14ac:dyDescent="0.25">
      <c r="D435" s="348"/>
      <c r="E435" s="439"/>
      <c r="F435" s="444"/>
      <c r="G435" s="350"/>
      <c r="H435" s="351"/>
      <c r="I435" s="351"/>
      <c r="J435" s="352"/>
      <c r="K435" s="406"/>
      <c r="L435" s="348"/>
      <c r="M435" s="348"/>
      <c r="N435" s="348"/>
      <c r="O435" s="353"/>
      <c r="P435" s="348"/>
    </row>
    <row r="436" spans="4:16" ht="40.15" customHeight="1" x14ac:dyDescent="0.25">
      <c r="D436" s="348"/>
      <c r="E436" s="439"/>
      <c r="F436" s="444"/>
      <c r="G436" s="350"/>
      <c r="H436" s="351"/>
      <c r="I436" s="351"/>
      <c r="J436" s="352"/>
      <c r="K436" s="406"/>
      <c r="L436" s="348"/>
      <c r="M436" s="348"/>
      <c r="N436" s="348"/>
      <c r="O436" s="353"/>
      <c r="P436" s="348"/>
    </row>
    <row r="437" spans="4:16" ht="40.15" customHeight="1" x14ac:dyDescent="0.25">
      <c r="D437" s="348"/>
      <c r="E437" s="439"/>
      <c r="F437" s="444"/>
      <c r="G437" s="350"/>
      <c r="H437" s="351"/>
      <c r="I437" s="351"/>
      <c r="J437" s="352"/>
      <c r="K437" s="406"/>
      <c r="L437" s="348"/>
      <c r="M437" s="348"/>
      <c r="N437" s="348"/>
      <c r="O437" s="353"/>
      <c r="P437" s="348"/>
    </row>
    <row r="438" spans="4:16" ht="40.15" customHeight="1" x14ac:dyDescent="0.25">
      <c r="D438" s="348"/>
      <c r="E438" s="439"/>
      <c r="F438" s="444"/>
      <c r="G438" s="350"/>
      <c r="H438" s="351"/>
      <c r="I438" s="351"/>
      <c r="J438" s="352"/>
      <c r="K438" s="406"/>
      <c r="L438" s="348"/>
      <c r="M438" s="348"/>
      <c r="N438" s="348"/>
      <c r="O438" s="353"/>
      <c r="P438" s="348"/>
    </row>
    <row r="439" spans="4:16" ht="40.15" customHeight="1" x14ac:dyDescent="0.25">
      <c r="D439" s="348"/>
      <c r="E439" s="439"/>
      <c r="F439" s="444"/>
      <c r="G439" s="350"/>
      <c r="H439" s="351"/>
      <c r="I439" s="351"/>
      <c r="J439" s="352"/>
      <c r="K439" s="406"/>
      <c r="L439" s="348"/>
      <c r="M439" s="348"/>
      <c r="N439" s="348"/>
      <c r="O439" s="353"/>
      <c r="P439" s="348"/>
    </row>
    <row r="440" spans="4:16" ht="40.15" customHeight="1" x14ac:dyDescent="0.25">
      <c r="D440" s="348"/>
      <c r="E440" s="439"/>
      <c r="F440" s="444"/>
      <c r="G440" s="350"/>
      <c r="H440" s="351"/>
      <c r="I440" s="351"/>
      <c r="J440" s="352"/>
      <c r="K440" s="406"/>
      <c r="L440" s="348"/>
      <c r="M440" s="348"/>
      <c r="N440" s="348"/>
      <c r="O440" s="353"/>
      <c r="P440" s="348"/>
    </row>
    <row r="441" spans="4:16" ht="40.15" customHeight="1" x14ac:dyDescent="0.25">
      <c r="D441" s="348"/>
      <c r="E441" s="439"/>
      <c r="F441" s="444"/>
      <c r="G441" s="350"/>
      <c r="H441" s="351"/>
      <c r="I441" s="351"/>
      <c r="J441" s="352"/>
      <c r="K441" s="406"/>
      <c r="L441" s="348"/>
      <c r="M441" s="348"/>
      <c r="N441" s="348"/>
      <c r="O441" s="353"/>
      <c r="P441" s="348"/>
    </row>
    <row r="442" spans="4:16" ht="40.15" customHeight="1" x14ac:dyDescent="0.25">
      <c r="D442" s="348"/>
      <c r="E442" s="439"/>
      <c r="F442" s="444"/>
      <c r="G442" s="350"/>
      <c r="H442" s="351"/>
      <c r="I442" s="351"/>
      <c r="J442" s="352"/>
      <c r="K442" s="406"/>
      <c r="L442" s="348"/>
      <c r="M442" s="348"/>
      <c r="N442" s="348"/>
      <c r="O442" s="353"/>
      <c r="P442" s="348"/>
    </row>
    <row r="443" spans="4:16" ht="40.15" customHeight="1" x14ac:dyDescent="0.25">
      <c r="D443" s="348"/>
      <c r="E443" s="439"/>
      <c r="F443" s="444"/>
      <c r="G443" s="350"/>
      <c r="H443" s="351"/>
      <c r="I443" s="351"/>
      <c r="J443" s="352"/>
      <c r="K443" s="406"/>
      <c r="L443" s="348"/>
      <c r="M443" s="348"/>
      <c r="N443" s="348"/>
      <c r="O443" s="353"/>
      <c r="P443" s="348"/>
    </row>
    <row r="444" spans="4:16" ht="40.15" customHeight="1" x14ac:dyDescent="0.25">
      <c r="D444" s="348"/>
      <c r="E444" s="439"/>
      <c r="F444" s="444"/>
      <c r="G444" s="350"/>
      <c r="H444" s="351"/>
      <c r="I444" s="351"/>
      <c r="J444" s="352"/>
      <c r="K444" s="406"/>
      <c r="L444" s="348"/>
      <c r="M444" s="348"/>
      <c r="N444" s="348"/>
      <c r="O444" s="353"/>
      <c r="P444" s="348"/>
    </row>
    <row r="445" spans="4:16" ht="40.15" customHeight="1" x14ac:dyDescent="0.25">
      <c r="D445" s="348"/>
      <c r="E445" s="439"/>
      <c r="F445" s="444"/>
      <c r="G445" s="350"/>
      <c r="H445" s="351"/>
      <c r="I445" s="351"/>
      <c r="J445" s="352"/>
      <c r="K445" s="406"/>
      <c r="L445" s="348"/>
      <c r="M445" s="348"/>
      <c r="N445" s="348"/>
      <c r="O445" s="353"/>
      <c r="P445" s="348"/>
    </row>
    <row r="446" spans="4:16" ht="40.15" customHeight="1" x14ac:dyDescent="0.25">
      <c r="D446" s="348"/>
      <c r="E446" s="439"/>
      <c r="F446" s="444"/>
      <c r="G446" s="350"/>
      <c r="H446" s="351"/>
      <c r="I446" s="351"/>
      <c r="J446" s="352"/>
      <c r="K446" s="406"/>
      <c r="L446" s="348"/>
      <c r="M446" s="348"/>
      <c r="N446" s="348"/>
      <c r="O446" s="353"/>
      <c r="P446" s="348"/>
    </row>
    <row r="447" spans="4:16" ht="40.15" customHeight="1" x14ac:dyDescent="0.25">
      <c r="D447" s="348"/>
      <c r="E447" s="439"/>
      <c r="F447" s="444"/>
      <c r="G447" s="350"/>
      <c r="H447" s="351"/>
      <c r="I447" s="351"/>
      <c r="J447" s="352"/>
      <c r="K447" s="406"/>
      <c r="L447" s="348"/>
      <c r="M447" s="348"/>
      <c r="N447" s="348"/>
      <c r="O447" s="353"/>
      <c r="P447" s="348"/>
    </row>
    <row r="448" spans="4:16" ht="40.15" customHeight="1" x14ac:dyDescent="0.25">
      <c r="D448" s="348"/>
      <c r="E448" s="439"/>
      <c r="F448" s="444"/>
      <c r="G448" s="350"/>
      <c r="H448" s="351"/>
      <c r="I448" s="351"/>
      <c r="J448" s="352"/>
      <c r="K448" s="406"/>
      <c r="L448" s="348"/>
      <c r="M448" s="348"/>
      <c r="N448" s="348"/>
      <c r="O448" s="353"/>
      <c r="P448" s="348"/>
    </row>
    <row r="449" spans="4:16" ht="40.15" customHeight="1" x14ac:dyDescent="0.25">
      <c r="D449" s="348"/>
      <c r="E449" s="439"/>
      <c r="F449" s="444"/>
      <c r="G449" s="350"/>
      <c r="H449" s="351"/>
      <c r="I449" s="351"/>
      <c r="J449" s="352"/>
      <c r="K449" s="406"/>
      <c r="L449" s="348"/>
      <c r="M449" s="348"/>
      <c r="N449" s="348"/>
      <c r="O449" s="353"/>
      <c r="P449" s="348"/>
    </row>
    <row r="450" spans="4:16" ht="40.15" customHeight="1" x14ac:dyDescent="0.25">
      <c r="D450" s="348"/>
      <c r="E450" s="439"/>
      <c r="F450" s="444"/>
      <c r="G450" s="350"/>
      <c r="H450" s="351"/>
      <c r="I450" s="351"/>
      <c r="J450" s="352"/>
      <c r="K450" s="406"/>
      <c r="L450" s="348"/>
      <c r="M450" s="348"/>
      <c r="N450" s="348"/>
      <c r="O450" s="353"/>
      <c r="P450" s="348"/>
    </row>
    <row r="451" spans="4:16" ht="40.15" customHeight="1" x14ac:dyDescent="0.25">
      <c r="D451" s="348"/>
      <c r="E451" s="439"/>
      <c r="F451" s="444"/>
      <c r="G451" s="350"/>
      <c r="H451" s="351"/>
      <c r="I451" s="351"/>
      <c r="J451" s="352"/>
      <c r="K451" s="406"/>
      <c r="L451" s="348"/>
      <c r="M451" s="348"/>
      <c r="N451" s="348"/>
      <c r="O451" s="353"/>
      <c r="P451" s="348"/>
    </row>
    <row r="452" spans="4:16" ht="40.15" customHeight="1" x14ac:dyDescent="0.25">
      <c r="D452" s="348"/>
      <c r="E452" s="439"/>
      <c r="F452" s="444"/>
      <c r="G452" s="350"/>
      <c r="H452" s="351"/>
      <c r="I452" s="351"/>
      <c r="J452" s="352"/>
      <c r="K452" s="406"/>
      <c r="L452" s="348"/>
      <c r="M452" s="348"/>
      <c r="N452" s="348"/>
      <c r="O452" s="353"/>
      <c r="P452" s="348"/>
    </row>
    <row r="453" spans="4:16" ht="40.15" customHeight="1" x14ac:dyDescent="0.25">
      <c r="D453" s="348"/>
      <c r="E453" s="439"/>
      <c r="F453" s="444"/>
      <c r="G453" s="350"/>
      <c r="H453" s="351"/>
      <c r="I453" s="351"/>
      <c r="J453" s="352"/>
      <c r="K453" s="406"/>
      <c r="L453" s="348"/>
      <c r="M453" s="348"/>
      <c r="N453" s="348"/>
      <c r="O453" s="353"/>
      <c r="P453" s="348"/>
    </row>
    <row r="454" spans="4:16" ht="40.15" customHeight="1" x14ac:dyDescent="0.25">
      <c r="D454" s="348"/>
      <c r="E454" s="439"/>
      <c r="F454" s="444"/>
      <c r="G454" s="350"/>
      <c r="H454" s="351"/>
      <c r="I454" s="351"/>
      <c r="J454" s="352"/>
      <c r="K454" s="406"/>
      <c r="L454" s="348"/>
      <c r="M454" s="348"/>
      <c r="N454" s="348"/>
      <c r="O454" s="353"/>
      <c r="P454" s="348"/>
    </row>
    <row r="455" spans="4:16" ht="40.15" customHeight="1" x14ac:dyDescent="0.25">
      <c r="D455" s="348"/>
      <c r="E455" s="439"/>
      <c r="F455" s="444"/>
      <c r="G455" s="350"/>
      <c r="H455" s="351"/>
      <c r="I455" s="351"/>
      <c r="J455" s="352"/>
      <c r="K455" s="406"/>
      <c r="L455" s="348"/>
      <c r="M455" s="348"/>
      <c r="N455" s="348"/>
      <c r="O455" s="353"/>
      <c r="P455" s="348"/>
    </row>
    <row r="456" spans="4:16" ht="40.15" customHeight="1" x14ac:dyDescent="0.25">
      <c r="D456" s="348"/>
      <c r="E456" s="439"/>
      <c r="F456" s="444"/>
      <c r="G456" s="350"/>
      <c r="H456" s="351"/>
      <c r="I456" s="351"/>
      <c r="J456" s="352"/>
      <c r="K456" s="406"/>
      <c r="L456" s="348"/>
      <c r="M456" s="348"/>
      <c r="N456" s="348"/>
      <c r="O456" s="353"/>
      <c r="P456" s="348"/>
    </row>
    <row r="457" spans="4:16" ht="40.15" customHeight="1" x14ac:dyDescent="0.25">
      <c r="D457" s="348"/>
      <c r="E457" s="439"/>
      <c r="F457" s="444"/>
      <c r="G457" s="350"/>
      <c r="H457" s="351"/>
      <c r="I457" s="351"/>
      <c r="J457" s="352"/>
      <c r="K457" s="406"/>
      <c r="L457" s="348"/>
      <c r="M457" s="348"/>
      <c r="N457" s="348"/>
      <c r="O457" s="353"/>
      <c r="P457" s="348"/>
    </row>
    <row r="458" spans="4:16" ht="40.15" customHeight="1" x14ac:dyDescent="0.25">
      <c r="D458" s="348"/>
      <c r="E458" s="439"/>
      <c r="F458" s="444"/>
      <c r="G458" s="350"/>
      <c r="H458" s="351"/>
      <c r="I458" s="351"/>
      <c r="J458" s="352"/>
      <c r="K458" s="406"/>
      <c r="L458" s="348"/>
      <c r="M458" s="348"/>
      <c r="N458" s="348"/>
      <c r="O458" s="353"/>
      <c r="P458" s="348"/>
    </row>
    <row r="459" spans="4:16" ht="40.15" customHeight="1" x14ac:dyDescent="0.25">
      <c r="D459" s="348"/>
      <c r="E459" s="439"/>
      <c r="F459" s="444"/>
      <c r="G459" s="350"/>
      <c r="H459" s="351"/>
      <c r="I459" s="351"/>
      <c r="J459" s="352"/>
      <c r="K459" s="406"/>
      <c r="L459" s="348"/>
      <c r="M459" s="348"/>
      <c r="N459" s="348"/>
      <c r="O459" s="353"/>
      <c r="P459" s="348"/>
    </row>
    <row r="460" spans="4:16" ht="40.15" customHeight="1" x14ac:dyDescent="0.25">
      <c r="D460" s="348"/>
      <c r="E460" s="439"/>
      <c r="F460" s="444"/>
      <c r="G460" s="350"/>
      <c r="H460" s="351"/>
      <c r="I460" s="351"/>
      <c r="J460" s="352"/>
      <c r="K460" s="406"/>
      <c r="L460" s="348"/>
      <c r="M460" s="348"/>
      <c r="N460" s="348"/>
      <c r="O460" s="353"/>
      <c r="P460" s="348"/>
    </row>
    <row r="461" spans="4:16" ht="40.15" customHeight="1" x14ac:dyDescent="0.25">
      <c r="D461" s="348"/>
      <c r="E461" s="439"/>
      <c r="F461" s="444"/>
      <c r="G461" s="350"/>
      <c r="H461" s="351"/>
      <c r="I461" s="351"/>
      <c r="J461" s="352"/>
      <c r="K461" s="406"/>
      <c r="L461" s="348"/>
      <c r="M461" s="348"/>
      <c r="N461" s="348"/>
      <c r="O461" s="353"/>
      <c r="P461" s="348"/>
    </row>
    <row r="462" spans="4:16" ht="40.15" customHeight="1" x14ac:dyDescent="0.25">
      <c r="D462" s="348"/>
      <c r="E462" s="439"/>
      <c r="F462" s="444"/>
      <c r="G462" s="350"/>
      <c r="H462" s="351"/>
      <c r="I462" s="351"/>
      <c r="J462" s="352"/>
      <c r="K462" s="406"/>
      <c r="L462" s="348"/>
      <c r="M462" s="348"/>
      <c r="N462" s="348"/>
      <c r="O462" s="353"/>
      <c r="P462" s="348"/>
    </row>
    <row r="463" spans="4:16" ht="40.15" customHeight="1" x14ac:dyDescent="0.25">
      <c r="D463" s="348"/>
      <c r="E463" s="439"/>
      <c r="F463" s="444"/>
      <c r="G463" s="350"/>
      <c r="H463" s="351"/>
      <c r="I463" s="351"/>
      <c r="J463" s="352"/>
      <c r="K463" s="406"/>
      <c r="L463" s="348"/>
      <c r="M463" s="348"/>
      <c r="N463" s="348"/>
      <c r="O463" s="353"/>
      <c r="P463" s="348"/>
    </row>
    <row r="464" spans="4:16" ht="40.15" customHeight="1" x14ac:dyDescent="0.25">
      <c r="D464" s="348"/>
      <c r="E464" s="439"/>
      <c r="F464" s="444"/>
      <c r="G464" s="350"/>
      <c r="H464" s="351"/>
      <c r="I464" s="351"/>
      <c r="J464" s="352"/>
      <c r="K464" s="406"/>
      <c r="L464" s="348"/>
      <c r="M464" s="348"/>
      <c r="N464" s="348"/>
      <c r="O464" s="353"/>
      <c r="P464" s="348"/>
    </row>
    <row r="465" spans="4:16" ht="40.15" customHeight="1" x14ac:dyDescent="0.25">
      <c r="D465" s="348"/>
      <c r="E465" s="439"/>
      <c r="F465" s="444"/>
      <c r="G465" s="350"/>
      <c r="H465" s="351"/>
      <c r="I465" s="351"/>
      <c r="J465" s="352"/>
      <c r="K465" s="406"/>
      <c r="L465" s="348"/>
      <c r="M465" s="348"/>
      <c r="N465" s="348"/>
      <c r="O465" s="353"/>
      <c r="P465" s="348"/>
    </row>
    <row r="466" spans="4:16" ht="40.15" customHeight="1" x14ac:dyDescent="0.25">
      <c r="D466" s="348"/>
      <c r="E466" s="439"/>
      <c r="F466" s="444"/>
      <c r="G466" s="350"/>
      <c r="H466" s="351"/>
      <c r="I466" s="351"/>
      <c r="J466" s="352"/>
      <c r="K466" s="406"/>
      <c r="L466" s="348"/>
      <c r="M466" s="348"/>
      <c r="N466" s="348"/>
      <c r="O466" s="353"/>
      <c r="P466" s="348"/>
    </row>
    <row r="467" spans="4:16" ht="40.15" customHeight="1" x14ac:dyDescent="0.25">
      <c r="D467" s="348"/>
      <c r="E467" s="439"/>
      <c r="F467" s="444"/>
      <c r="G467" s="350"/>
      <c r="H467" s="351"/>
      <c r="I467" s="351"/>
      <c r="J467" s="352"/>
      <c r="K467" s="406"/>
      <c r="L467" s="348"/>
      <c r="M467" s="348"/>
      <c r="N467" s="348"/>
      <c r="O467" s="353"/>
      <c r="P467" s="348"/>
    </row>
    <row r="468" spans="4:16" ht="40.15" customHeight="1" x14ac:dyDescent="0.25">
      <c r="D468" s="348"/>
      <c r="E468" s="439"/>
      <c r="F468" s="444"/>
      <c r="G468" s="350"/>
      <c r="H468" s="351"/>
      <c r="I468" s="351"/>
      <c r="J468" s="352"/>
      <c r="K468" s="406"/>
      <c r="L468" s="348"/>
      <c r="M468" s="348"/>
      <c r="N468" s="348"/>
      <c r="O468" s="353"/>
      <c r="P468" s="348"/>
    </row>
    <row r="469" spans="4:16" ht="40.15" customHeight="1" x14ac:dyDescent="0.25">
      <c r="D469" s="348"/>
      <c r="E469" s="439"/>
      <c r="F469" s="444"/>
      <c r="G469" s="350"/>
      <c r="H469" s="351"/>
      <c r="I469" s="351"/>
      <c r="J469" s="352"/>
      <c r="K469" s="406"/>
      <c r="L469" s="348"/>
      <c r="M469" s="348"/>
      <c r="N469" s="348"/>
      <c r="O469" s="353"/>
      <c r="P469" s="348"/>
    </row>
    <row r="470" spans="4:16" ht="40.15" customHeight="1" x14ac:dyDescent="0.25">
      <c r="D470" s="348"/>
      <c r="E470" s="439"/>
      <c r="F470" s="444"/>
      <c r="G470" s="350"/>
      <c r="H470" s="351"/>
      <c r="I470" s="351"/>
      <c r="J470" s="352"/>
      <c r="K470" s="406"/>
      <c r="L470" s="348"/>
      <c r="M470" s="348"/>
      <c r="N470" s="348"/>
      <c r="O470" s="353"/>
      <c r="P470" s="348"/>
    </row>
    <row r="471" spans="4:16" ht="40.15" customHeight="1" x14ac:dyDescent="0.25">
      <c r="D471" s="348"/>
      <c r="E471" s="439"/>
      <c r="F471" s="444"/>
      <c r="G471" s="350"/>
      <c r="H471" s="351"/>
      <c r="I471" s="351"/>
      <c r="J471" s="352"/>
      <c r="K471" s="406"/>
      <c r="L471" s="348"/>
      <c r="M471" s="348"/>
      <c r="N471" s="348"/>
      <c r="O471" s="353"/>
      <c r="P471" s="348"/>
    </row>
    <row r="472" spans="4:16" ht="40.15" customHeight="1" x14ac:dyDescent="0.25">
      <c r="D472" s="348"/>
      <c r="E472" s="439"/>
      <c r="F472" s="444"/>
      <c r="G472" s="350"/>
      <c r="H472" s="351"/>
      <c r="I472" s="351"/>
      <c r="J472" s="352"/>
      <c r="K472" s="406"/>
      <c r="L472" s="348"/>
      <c r="M472" s="348"/>
      <c r="N472" s="348"/>
      <c r="O472" s="353"/>
      <c r="P472" s="348"/>
    </row>
    <row r="473" spans="4:16" ht="40.15" customHeight="1" x14ac:dyDescent="0.25">
      <c r="D473" s="348"/>
      <c r="E473" s="439"/>
      <c r="F473" s="444"/>
      <c r="G473" s="350"/>
      <c r="H473" s="351"/>
      <c r="I473" s="351"/>
      <c r="J473" s="352"/>
      <c r="K473" s="406"/>
      <c r="L473" s="348"/>
      <c r="M473" s="348"/>
      <c r="N473" s="348"/>
      <c r="O473" s="353"/>
      <c r="P473" s="348"/>
    </row>
    <row r="474" spans="4:16" ht="40.15" customHeight="1" x14ac:dyDescent="0.25">
      <c r="D474" s="348"/>
      <c r="E474" s="439"/>
      <c r="F474" s="444"/>
      <c r="G474" s="350"/>
      <c r="H474" s="351"/>
      <c r="I474" s="351"/>
      <c r="J474" s="352"/>
      <c r="K474" s="406"/>
      <c r="L474" s="348"/>
      <c r="M474" s="348"/>
      <c r="N474" s="348"/>
      <c r="O474" s="353"/>
      <c r="P474" s="348"/>
    </row>
    <row r="475" spans="4:16" ht="40.15" customHeight="1" x14ac:dyDescent="0.25">
      <c r="D475" s="348"/>
      <c r="E475" s="439"/>
      <c r="F475" s="444"/>
      <c r="G475" s="350"/>
      <c r="H475" s="351"/>
      <c r="I475" s="351"/>
      <c r="J475" s="352"/>
      <c r="K475" s="406"/>
      <c r="L475" s="348"/>
      <c r="M475" s="348"/>
      <c r="N475" s="348"/>
      <c r="O475" s="353"/>
      <c r="P475" s="348"/>
    </row>
    <row r="476" spans="4:16" ht="40.15" customHeight="1" x14ac:dyDescent="0.25">
      <c r="D476" s="348"/>
      <c r="E476" s="439"/>
      <c r="F476" s="444"/>
      <c r="G476" s="350"/>
      <c r="H476" s="351"/>
      <c r="I476" s="351"/>
      <c r="J476" s="352"/>
      <c r="K476" s="406"/>
      <c r="L476" s="348"/>
      <c r="M476" s="348"/>
      <c r="N476" s="348"/>
      <c r="O476" s="353"/>
      <c r="P476" s="348"/>
    </row>
    <row r="477" spans="4:16" ht="40.15" customHeight="1" x14ac:dyDescent="0.25">
      <c r="D477" s="348"/>
      <c r="E477" s="439"/>
      <c r="F477" s="444"/>
      <c r="G477" s="350"/>
      <c r="H477" s="351"/>
      <c r="I477" s="351"/>
      <c r="J477" s="352"/>
      <c r="K477" s="406"/>
      <c r="L477" s="348"/>
      <c r="M477" s="348"/>
      <c r="N477" s="348"/>
      <c r="O477" s="353"/>
      <c r="P477" s="348"/>
    </row>
    <row r="478" spans="4:16" ht="40.15" customHeight="1" x14ac:dyDescent="0.25">
      <c r="D478" s="348"/>
      <c r="E478" s="439"/>
      <c r="F478" s="444"/>
      <c r="G478" s="350"/>
      <c r="H478" s="351"/>
      <c r="I478" s="351"/>
      <c r="J478" s="352"/>
      <c r="K478" s="406"/>
      <c r="L478" s="348"/>
      <c r="M478" s="348"/>
      <c r="N478" s="348"/>
      <c r="O478" s="353"/>
      <c r="P478" s="348"/>
    </row>
    <row r="479" spans="4:16" ht="40.15" customHeight="1" x14ac:dyDescent="0.25">
      <c r="D479" s="348"/>
      <c r="E479" s="439"/>
      <c r="F479" s="444"/>
      <c r="G479" s="350"/>
      <c r="H479" s="351"/>
      <c r="I479" s="351"/>
      <c r="J479" s="352"/>
      <c r="K479" s="406"/>
      <c r="L479" s="348"/>
      <c r="M479" s="348"/>
      <c r="N479" s="348"/>
      <c r="O479" s="353"/>
      <c r="P479" s="348"/>
    </row>
    <row r="480" spans="4:16" ht="40.15" customHeight="1" x14ac:dyDescent="0.25">
      <c r="D480" s="348"/>
      <c r="E480" s="439"/>
      <c r="F480" s="444"/>
      <c r="G480" s="350"/>
      <c r="H480" s="351"/>
      <c r="I480" s="351"/>
      <c r="J480" s="352"/>
      <c r="K480" s="406"/>
      <c r="L480" s="348"/>
      <c r="M480" s="348"/>
      <c r="N480" s="348"/>
      <c r="O480" s="353"/>
      <c r="P480" s="348"/>
    </row>
    <row r="481" spans="4:16" ht="40.15" customHeight="1" x14ac:dyDescent="0.25">
      <c r="D481" s="348"/>
      <c r="E481" s="439"/>
      <c r="F481" s="444"/>
      <c r="G481" s="350"/>
      <c r="H481" s="351"/>
      <c r="I481" s="351"/>
      <c r="J481" s="352"/>
      <c r="K481" s="406"/>
      <c r="L481" s="348"/>
      <c r="M481" s="348"/>
      <c r="N481" s="348"/>
      <c r="O481" s="353"/>
      <c r="P481" s="348"/>
    </row>
    <row r="482" spans="4:16" ht="40.15" customHeight="1" x14ac:dyDescent="0.25">
      <c r="D482" s="348"/>
      <c r="E482" s="439"/>
      <c r="F482" s="444"/>
      <c r="G482" s="350"/>
      <c r="H482" s="351"/>
      <c r="I482" s="351"/>
      <c r="J482" s="352"/>
      <c r="K482" s="406"/>
      <c r="L482" s="348"/>
      <c r="M482" s="348"/>
      <c r="N482" s="348"/>
      <c r="O482" s="353"/>
      <c r="P482" s="348"/>
    </row>
    <row r="483" spans="4:16" ht="40.15" customHeight="1" x14ac:dyDescent="0.25">
      <c r="D483" s="348"/>
      <c r="E483" s="439"/>
      <c r="F483" s="444"/>
      <c r="G483" s="350"/>
      <c r="H483" s="351"/>
      <c r="I483" s="351"/>
      <c r="J483" s="352"/>
      <c r="K483" s="406"/>
      <c r="L483" s="348"/>
      <c r="M483" s="348"/>
      <c r="N483" s="348"/>
      <c r="O483" s="353"/>
      <c r="P483" s="348"/>
    </row>
    <row r="484" spans="4:16" ht="40.15" customHeight="1" x14ac:dyDescent="0.25">
      <c r="D484" s="348"/>
      <c r="E484" s="439"/>
      <c r="F484" s="444"/>
      <c r="G484" s="350"/>
      <c r="H484" s="351"/>
      <c r="I484" s="351"/>
      <c r="J484" s="352"/>
      <c r="K484" s="406"/>
      <c r="L484" s="348"/>
      <c r="M484" s="348"/>
      <c r="N484" s="348"/>
      <c r="O484" s="353"/>
      <c r="P484" s="348"/>
    </row>
    <row r="485" spans="4:16" ht="40.15" customHeight="1" x14ac:dyDescent="0.25">
      <c r="D485" s="348"/>
      <c r="E485" s="439"/>
      <c r="F485" s="444"/>
      <c r="G485" s="350"/>
      <c r="H485" s="351"/>
      <c r="I485" s="351"/>
      <c r="J485" s="352"/>
      <c r="K485" s="406"/>
      <c r="L485" s="348"/>
      <c r="M485" s="348"/>
      <c r="N485" s="348"/>
      <c r="O485" s="353"/>
      <c r="P485" s="348"/>
    </row>
    <row r="486" spans="4:16" ht="40.15" customHeight="1" x14ac:dyDescent="0.25">
      <c r="D486" s="348"/>
      <c r="E486" s="439"/>
      <c r="F486" s="444"/>
      <c r="G486" s="350"/>
      <c r="H486" s="351"/>
      <c r="I486" s="351"/>
      <c r="J486" s="352"/>
      <c r="K486" s="406"/>
      <c r="L486" s="348"/>
      <c r="M486" s="348"/>
      <c r="N486" s="348"/>
      <c r="O486" s="353"/>
      <c r="P486" s="348"/>
    </row>
    <row r="487" spans="4:16" ht="40.15" customHeight="1" x14ac:dyDescent="0.25">
      <c r="D487" s="348"/>
      <c r="E487" s="439"/>
      <c r="F487" s="444"/>
      <c r="G487" s="350"/>
      <c r="H487" s="351"/>
      <c r="I487" s="351"/>
      <c r="J487" s="352"/>
      <c r="K487" s="406"/>
      <c r="L487" s="348"/>
      <c r="M487" s="348"/>
      <c r="N487" s="348"/>
      <c r="O487" s="353"/>
      <c r="P487" s="348"/>
    </row>
    <row r="488" spans="4:16" ht="40.15" customHeight="1" x14ac:dyDescent="0.25">
      <c r="D488" s="348"/>
      <c r="E488" s="439"/>
      <c r="F488" s="444"/>
      <c r="G488" s="350"/>
      <c r="H488" s="351"/>
      <c r="I488" s="351"/>
      <c r="J488" s="352"/>
      <c r="K488" s="406"/>
      <c r="L488" s="348"/>
      <c r="M488" s="348"/>
      <c r="N488" s="348"/>
      <c r="O488" s="353"/>
      <c r="P488" s="348"/>
    </row>
    <row r="489" spans="4:16" ht="40.15" customHeight="1" x14ac:dyDescent="0.25">
      <c r="D489" s="348"/>
      <c r="E489" s="439"/>
      <c r="F489" s="444"/>
      <c r="G489" s="350"/>
      <c r="H489" s="351"/>
      <c r="I489" s="351"/>
      <c r="J489" s="352"/>
      <c r="K489" s="406"/>
      <c r="L489" s="348"/>
      <c r="M489" s="348"/>
      <c r="N489" s="348"/>
      <c r="O489" s="353"/>
      <c r="P489" s="348"/>
    </row>
    <row r="490" spans="4:16" ht="40.15" customHeight="1" x14ac:dyDescent="0.25">
      <c r="D490" s="348"/>
      <c r="E490" s="439"/>
      <c r="F490" s="444"/>
      <c r="G490" s="350"/>
      <c r="H490" s="351"/>
      <c r="I490" s="351"/>
      <c r="J490" s="352"/>
      <c r="K490" s="406"/>
      <c r="L490" s="348"/>
      <c r="M490" s="348"/>
      <c r="N490" s="348"/>
      <c r="O490" s="353"/>
      <c r="P490" s="348"/>
    </row>
    <row r="491" spans="4:16" ht="40.15" customHeight="1" x14ac:dyDescent="0.25">
      <c r="D491" s="348"/>
      <c r="E491" s="439"/>
      <c r="F491" s="444"/>
      <c r="G491" s="350"/>
      <c r="H491" s="351"/>
      <c r="I491" s="351"/>
      <c r="J491" s="352"/>
      <c r="K491" s="406"/>
      <c r="L491" s="348"/>
      <c r="M491" s="348"/>
      <c r="N491" s="348"/>
      <c r="O491" s="353"/>
      <c r="P491" s="348"/>
    </row>
    <row r="492" spans="4:16" ht="40.15" customHeight="1" x14ac:dyDescent="0.25">
      <c r="D492" s="348"/>
      <c r="E492" s="439"/>
      <c r="F492" s="444"/>
      <c r="G492" s="350"/>
      <c r="H492" s="351"/>
      <c r="I492" s="351"/>
      <c r="J492" s="352"/>
      <c r="K492" s="406"/>
      <c r="L492" s="348"/>
      <c r="M492" s="348"/>
      <c r="N492" s="348"/>
      <c r="O492" s="353"/>
      <c r="P492" s="348"/>
    </row>
    <row r="493" spans="4:16" ht="40.15" customHeight="1" x14ac:dyDescent="0.25">
      <c r="D493" s="348"/>
      <c r="E493" s="439"/>
      <c r="F493" s="444"/>
      <c r="G493" s="350"/>
      <c r="H493" s="351"/>
      <c r="I493" s="351"/>
      <c r="J493" s="352"/>
      <c r="K493" s="406"/>
      <c r="L493" s="348"/>
      <c r="M493" s="348"/>
      <c r="N493" s="348"/>
      <c r="O493" s="353"/>
      <c r="P493" s="348"/>
    </row>
    <row r="494" spans="4:16" ht="40.15" customHeight="1" x14ac:dyDescent="0.25">
      <c r="D494" s="348"/>
      <c r="E494" s="439"/>
      <c r="F494" s="444"/>
      <c r="G494" s="350"/>
      <c r="H494" s="351"/>
      <c r="I494" s="351"/>
      <c r="J494" s="352"/>
      <c r="K494" s="406"/>
      <c r="L494" s="348"/>
      <c r="M494" s="348"/>
      <c r="N494" s="348"/>
      <c r="O494" s="353"/>
      <c r="P494" s="348"/>
    </row>
    <row r="495" spans="4:16" ht="40.15" customHeight="1" x14ac:dyDescent="0.25">
      <c r="D495" s="348"/>
      <c r="E495" s="439"/>
      <c r="F495" s="444"/>
      <c r="G495" s="350"/>
      <c r="H495" s="351"/>
      <c r="I495" s="351"/>
      <c r="J495" s="352"/>
      <c r="K495" s="406"/>
      <c r="L495" s="348"/>
      <c r="M495" s="348"/>
      <c r="N495" s="348"/>
      <c r="O495" s="353"/>
      <c r="P495" s="348"/>
    </row>
    <row r="496" spans="4:16" ht="40.15" customHeight="1" x14ac:dyDescent="0.25">
      <c r="D496" s="348"/>
      <c r="E496" s="439"/>
      <c r="F496" s="444"/>
      <c r="G496" s="350"/>
      <c r="H496" s="351"/>
      <c r="I496" s="351"/>
      <c r="J496" s="352"/>
      <c r="K496" s="406"/>
      <c r="L496" s="348"/>
      <c r="M496" s="348"/>
      <c r="N496" s="348"/>
      <c r="O496" s="353"/>
      <c r="P496" s="348"/>
    </row>
    <row r="497" spans="4:16" ht="40.15" customHeight="1" x14ac:dyDescent="0.25">
      <c r="D497" s="348"/>
      <c r="E497" s="439"/>
      <c r="F497" s="444"/>
      <c r="G497" s="350"/>
      <c r="H497" s="351"/>
      <c r="I497" s="351"/>
      <c r="J497" s="352"/>
      <c r="K497" s="406"/>
      <c r="L497" s="348"/>
      <c r="M497" s="348"/>
      <c r="N497" s="348"/>
      <c r="O497" s="353"/>
      <c r="P497" s="348"/>
    </row>
    <row r="498" spans="4:16" ht="40.15" customHeight="1" x14ac:dyDescent="0.25">
      <c r="D498" s="348"/>
      <c r="E498" s="439"/>
      <c r="F498" s="444"/>
      <c r="G498" s="350"/>
      <c r="H498" s="351"/>
      <c r="I498" s="351"/>
      <c r="J498" s="352"/>
      <c r="K498" s="406"/>
      <c r="L498" s="348"/>
      <c r="M498" s="348"/>
      <c r="N498" s="348"/>
      <c r="O498" s="353"/>
      <c r="P498" s="348"/>
    </row>
    <row r="499" spans="4:16" ht="40.15" customHeight="1" x14ac:dyDescent="0.25">
      <c r="D499" s="348"/>
      <c r="E499" s="439"/>
      <c r="F499" s="444"/>
      <c r="G499" s="350"/>
      <c r="H499" s="351"/>
      <c r="I499" s="351"/>
      <c r="J499" s="352"/>
      <c r="K499" s="406"/>
      <c r="L499" s="348"/>
      <c r="M499" s="348"/>
      <c r="N499" s="348"/>
      <c r="O499" s="353"/>
      <c r="P499" s="348"/>
    </row>
    <row r="500" spans="4:16" ht="40.15" customHeight="1" x14ac:dyDescent="0.25">
      <c r="D500" s="348"/>
      <c r="E500" s="439"/>
      <c r="F500" s="444"/>
      <c r="G500" s="350"/>
      <c r="H500" s="351"/>
      <c r="I500" s="351"/>
      <c r="J500" s="352"/>
      <c r="K500" s="406"/>
      <c r="L500" s="348"/>
      <c r="M500" s="348"/>
      <c r="N500" s="348"/>
      <c r="O500" s="353"/>
      <c r="P500" s="348"/>
    </row>
    <row r="501" spans="4:16" ht="40.15" customHeight="1" x14ac:dyDescent="0.25">
      <c r="D501" s="348"/>
      <c r="E501" s="439"/>
      <c r="F501" s="444"/>
      <c r="G501" s="350"/>
      <c r="H501" s="351"/>
      <c r="I501" s="351"/>
      <c r="J501" s="352"/>
      <c r="K501" s="406"/>
      <c r="L501" s="348"/>
      <c r="M501" s="348"/>
      <c r="N501" s="348"/>
      <c r="O501" s="353"/>
      <c r="P501" s="348"/>
    </row>
    <row r="502" spans="4:16" ht="40.15" customHeight="1" x14ac:dyDescent="0.25">
      <c r="D502" s="348"/>
      <c r="E502" s="439"/>
      <c r="F502" s="444"/>
      <c r="G502" s="350"/>
      <c r="H502" s="351"/>
      <c r="I502" s="351"/>
      <c r="J502" s="352"/>
      <c r="K502" s="406"/>
      <c r="L502" s="348"/>
      <c r="M502" s="348"/>
      <c r="N502" s="348"/>
      <c r="O502" s="353"/>
      <c r="P502" s="348"/>
    </row>
    <row r="503" spans="4:16" ht="40.15" customHeight="1" x14ac:dyDescent="0.25">
      <c r="D503" s="348"/>
      <c r="E503" s="439"/>
      <c r="F503" s="444"/>
      <c r="G503" s="350"/>
      <c r="H503" s="351"/>
      <c r="I503" s="351"/>
      <c r="J503" s="352"/>
      <c r="K503" s="406"/>
      <c r="L503" s="348"/>
      <c r="M503" s="348"/>
      <c r="N503" s="348"/>
      <c r="O503" s="353"/>
      <c r="P503" s="348"/>
    </row>
    <row r="504" spans="4:16" ht="40.15" customHeight="1" x14ac:dyDescent="0.25">
      <c r="D504" s="348"/>
      <c r="E504" s="439"/>
      <c r="F504" s="444"/>
      <c r="G504" s="350"/>
      <c r="H504" s="351"/>
      <c r="I504" s="351"/>
      <c r="J504" s="352"/>
      <c r="K504" s="406"/>
      <c r="L504" s="348"/>
      <c r="M504" s="348"/>
      <c r="N504" s="348"/>
      <c r="O504" s="353"/>
      <c r="P504" s="348"/>
    </row>
    <row r="505" spans="4:16" ht="40.15" customHeight="1" x14ac:dyDescent="0.25">
      <c r="D505" s="348"/>
      <c r="E505" s="439"/>
      <c r="F505" s="444"/>
      <c r="G505" s="350"/>
      <c r="H505" s="351"/>
      <c r="I505" s="351"/>
      <c r="J505" s="352"/>
      <c r="K505" s="406"/>
      <c r="L505" s="348"/>
      <c r="M505" s="348"/>
      <c r="N505" s="348"/>
      <c r="O505" s="353"/>
      <c r="P505" s="348"/>
    </row>
    <row r="506" spans="4:16" ht="40.15" customHeight="1" x14ac:dyDescent="0.25">
      <c r="D506" s="348"/>
      <c r="E506" s="439"/>
      <c r="F506" s="444"/>
      <c r="G506" s="350"/>
      <c r="H506" s="351"/>
      <c r="I506" s="351"/>
      <c r="J506" s="352"/>
      <c r="K506" s="406"/>
      <c r="L506" s="348"/>
      <c r="M506" s="348"/>
      <c r="N506" s="348"/>
      <c r="O506" s="353"/>
      <c r="P506" s="348"/>
    </row>
    <row r="507" spans="4:16" ht="40.15" customHeight="1" x14ac:dyDescent="0.25">
      <c r="D507" s="348"/>
      <c r="E507" s="439"/>
      <c r="F507" s="444"/>
      <c r="G507" s="350"/>
      <c r="H507" s="351"/>
      <c r="I507" s="351"/>
      <c r="J507" s="352"/>
      <c r="K507" s="406"/>
      <c r="L507" s="348"/>
      <c r="M507" s="348"/>
      <c r="N507" s="348"/>
      <c r="O507" s="353"/>
      <c r="P507" s="348"/>
    </row>
    <row r="508" spans="4:16" ht="40.15" customHeight="1" x14ac:dyDescent="0.25">
      <c r="D508" s="348"/>
      <c r="E508" s="439"/>
      <c r="F508" s="444"/>
      <c r="G508" s="350"/>
      <c r="H508" s="351"/>
      <c r="I508" s="351"/>
      <c r="J508" s="352"/>
      <c r="K508" s="406"/>
      <c r="L508" s="348"/>
      <c r="M508" s="348"/>
      <c r="N508" s="348"/>
      <c r="O508" s="353"/>
      <c r="P508" s="348"/>
    </row>
    <row r="509" spans="4:16" ht="40.15" customHeight="1" x14ac:dyDescent="0.25">
      <c r="D509" s="348"/>
      <c r="E509" s="439"/>
      <c r="F509" s="444"/>
      <c r="G509" s="350"/>
      <c r="H509" s="351"/>
      <c r="I509" s="351"/>
      <c r="J509" s="352"/>
      <c r="K509" s="406"/>
      <c r="L509" s="348"/>
      <c r="M509" s="348"/>
      <c r="N509" s="348"/>
      <c r="O509" s="353"/>
      <c r="P509" s="348"/>
    </row>
    <row r="510" spans="4:16" ht="40.15" customHeight="1" x14ac:dyDescent="0.25">
      <c r="D510" s="348"/>
      <c r="E510" s="439"/>
      <c r="F510" s="444"/>
      <c r="G510" s="350"/>
      <c r="H510" s="351"/>
      <c r="I510" s="351"/>
      <c r="J510" s="352"/>
      <c r="K510" s="406"/>
      <c r="L510" s="348"/>
      <c r="M510" s="348"/>
      <c r="N510" s="348"/>
      <c r="O510" s="353"/>
      <c r="P510" s="348"/>
    </row>
    <row r="511" spans="4:16" ht="40.15" customHeight="1" x14ac:dyDescent="0.25">
      <c r="D511" s="348"/>
      <c r="E511" s="439"/>
      <c r="F511" s="444"/>
      <c r="G511" s="350"/>
      <c r="H511" s="351"/>
      <c r="I511" s="351"/>
      <c r="J511" s="352"/>
      <c r="K511" s="406"/>
      <c r="L511" s="348"/>
      <c r="M511" s="348"/>
      <c r="N511" s="348"/>
      <c r="O511" s="353"/>
      <c r="P511" s="348"/>
    </row>
    <row r="512" spans="4:16" ht="40.15" customHeight="1" x14ac:dyDescent="0.25">
      <c r="D512" s="348"/>
      <c r="E512" s="439"/>
      <c r="F512" s="444"/>
      <c r="G512" s="350"/>
      <c r="H512" s="351"/>
      <c r="I512" s="351"/>
      <c r="J512" s="352"/>
      <c r="K512" s="406"/>
      <c r="L512" s="348"/>
      <c r="M512" s="348"/>
      <c r="N512" s="348"/>
      <c r="O512" s="353"/>
      <c r="P512" s="348"/>
    </row>
    <row r="513" spans="4:16" ht="40.15" customHeight="1" x14ac:dyDescent="0.25">
      <c r="D513" s="348"/>
      <c r="E513" s="439"/>
      <c r="F513" s="444"/>
      <c r="G513" s="350"/>
      <c r="H513" s="351"/>
      <c r="I513" s="351"/>
      <c r="J513" s="352"/>
      <c r="K513" s="406"/>
      <c r="L513" s="348"/>
      <c r="M513" s="348"/>
      <c r="N513" s="348"/>
      <c r="O513" s="353"/>
      <c r="P513" s="348"/>
    </row>
    <row r="514" spans="4:16" ht="40.15" customHeight="1" x14ac:dyDescent="0.25">
      <c r="D514" s="348"/>
      <c r="E514" s="439"/>
      <c r="F514" s="444"/>
      <c r="G514" s="350"/>
      <c r="H514" s="351"/>
      <c r="I514" s="351"/>
      <c r="J514" s="352"/>
      <c r="K514" s="406"/>
      <c r="L514" s="348"/>
      <c r="M514" s="348"/>
      <c r="N514" s="348"/>
      <c r="O514" s="353"/>
      <c r="P514" s="348"/>
    </row>
    <row r="515" spans="4:16" ht="40.15" customHeight="1" x14ac:dyDescent="0.25">
      <c r="D515" s="348"/>
      <c r="E515" s="439"/>
      <c r="F515" s="444"/>
      <c r="G515" s="350"/>
      <c r="H515" s="351"/>
      <c r="I515" s="351"/>
      <c r="J515" s="352"/>
      <c r="K515" s="406"/>
      <c r="L515" s="348"/>
      <c r="M515" s="348"/>
      <c r="N515" s="348"/>
      <c r="O515" s="353"/>
      <c r="P515" s="348"/>
    </row>
    <row r="516" spans="4:16" ht="40.15" customHeight="1" x14ac:dyDescent="0.25">
      <c r="D516" s="348"/>
      <c r="E516" s="439"/>
      <c r="F516" s="444"/>
      <c r="G516" s="350"/>
      <c r="H516" s="351"/>
      <c r="I516" s="351"/>
      <c r="J516" s="352"/>
      <c r="K516" s="406"/>
      <c r="L516" s="348"/>
      <c r="M516" s="348"/>
      <c r="N516" s="348"/>
      <c r="O516" s="353"/>
      <c r="P516" s="348"/>
    </row>
    <row r="517" spans="4:16" ht="40.15" customHeight="1" x14ac:dyDescent="0.25">
      <c r="D517" s="348"/>
      <c r="E517" s="439"/>
      <c r="F517" s="444"/>
      <c r="G517" s="350"/>
      <c r="H517" s="351"/>
      <c r="I517" s="351"/>
      <c r="J517" s="352"/>
      <c r="K517" s="406"/>
      <c r="L517" s="348"/>
      <c r="M517" s="348"/>
      <c r="N517" s="348"/>
      <c r="O517" s="353"/>
      <c r="P517" s="348"/>
    </row>
    <row r="518" spans="4:16" ht="40.15" customHeight="1" x14ac:dyDescent="0.25">
      <c r="D518" s="348"/>
      <c r="E518" s="439"/>
      <c r="F518" s="444"/>
      <c r="G518" s="350"/>
      <c r="H518" s="351"/>
      <c r="I518" s="351"/>
      <c r="J518" s="352"/>
      <c r="K518" s="406"/>
      <c r="L518" s="348"/>
      <c r="M518" s="348"/>
      <c r="N518" s="348"/>
      <c r="O518" s="353"/>
      <c r="P518" s="348"/>
    </row>
    <row r="519" spans="4:16" ht="40.15" customHeight="1" x14ac:dyDescent="0.25">
      <c r="D519" s="348"/>
      <c r="E519" s="439"/>
      <c r="F519" s="444"/>
      <c r="G519" s="350"/>
      <c r="H519" s="351"/>
      <c r="I519" s="351"/>
      <c r="J519" s="352"/>
      <c r="K519" s="406"/>
      <c r="L519" s="348"/>
      <c r="M519" s="348"/>
      <c r="N519" s="348"/>
      <c r="O519" s="353"/>
      <c r="P519" s="348"/>
    </row>
    <row r="520" spans="4:16" ht="40.15" customHeight="1" x14ac:dyDescent="0.25">
      <c r="D520" s="348"/>
      <c r="E520" s="439"/>
      <c r="F520" s="444"/>
      <c r="G520" s="350"/>
      <c r="H520" s="351"/>
      <c r="I520" s="351"/>
      <c r="J520" s="352"/>
      <c r="K520" s="406"/>
      <c r="L520" s="348"/>
      <c r="M520" s="348"/>
      <c r="N520" s="348"/>
      <c r="O520" s="353"/>
      <c r="P520" s="348"/>
    </row>
    <row r="521" spans="4:16" ht="40.15" customHeight="1" x14ac:dyDescent="0.25">
      <c r="D521" s="348"/>
      <c r="E521" s="439"/>
      <c r="F521" s="444"/>
      <c r="G521" s="350"/>
      <c r="H521" s="351"/>
      <c r="I521" s="351"/>
      <c r="J521" s="352"/>
      <c r="K521" s="406"/>
      <c r="L521" s="348"/>
      <c r="M521" s="348"/>
      <c r="N521" s="348"/>
      <c r="O521" s="353"/>
      <c r="P521" s="348"/>
    </row>
    <row r="522" spans="4:16" ht="40.15" customHeight="1" x14ac:dyDescent="0.25">
      <c r="D522" s="348"/>
      <c r="E522" s="439"/>
      <c r="F522" s="444"/>
      <c r="G522" s="350"/>
      <c r="H522" s="351"/>
      <c r="I522" s="351"/>
      <c r="J522" s="352"/>
      <c r="K522" s="406"/>
      <c r="L522" s="348"/>
      <c r="M522" s="348"/>
      <c r="N522" s="348"/>
      <c r="O522" s="353"/>
      <c r="P522" s="348"/>
    </row>
    <row r="523" spans="4:16" ht="40.15" customHeight="1" x14ac:dyDescent="0.25">
      <c r="D523" s="348"/>
      <c r="E523" s="439"/>
      <c r="F523" s="444"/>
      <c r="G523" s="350"/>
      <c r="H523" s="351"/>
      <c r="I523" s="351"/>
      <c r="J523" s="352"/>
      <c r="K523" s="406"/>
      <c r="L523" s="348"/>
      <c r="M523" s="348"/>
      <c r="N523" s="348"/>
      <c r="O523" s="353"/>
      <c r="P523" s="348"/>
    </row>
    <row r="524" spans="4:16" ht="40.15" customHeight="1" x14ac:dyDescent="0.25">
      <c r="D524" s="348"/>
      <c r="E524" s="439"/>
      <c r="F524" s="444"/>
      <c r="G524" s="350"/>
      <c r="H524" s="351"/>
      <c r="I524" s="351"/>
      <c r="J524" s="352"/>
      <c r="K524" s="406"/>
      <c r="L524" s="348"/>
      <c r="M524" s="348"/>
      <c r="N524" s="348"/>
      <c r="O524" s="353"/>
      <c r="P524" s="348"/>
    </row>
    <row r="525" spans="4:16" ht="40.15" customHeight="1" x14ac:dyDescent="0.25">
      <c r="D525" s="348"/>
      <c r="E525" s="439"/>
      <c r="F525" s="444"/>
      <c r="G525" s="350"/>
      <c r="H525" s="351"/>
      <c r="I525" s="351"/>
      <c r="J525" s="352"/>
      <c r="K525" s="406"/>
      <c r="L525" s="348"/>
      <c r="M525" s="348"/>
      <c r="N525" s="348"/>
      <c r="O525" s="353"/>
      <c r="P525" s="348"/>
    </row>
    <row r="526" spans="4:16" ht="40.15" customHeight="1" x14ac:dyDescent="0.25">
      <c r="D526" s="348"/>
      <c r="E526" s="439"/>
      <c r="F526" s="444"/>
      <c r="G526" s="350"/>
      <c r="H526" s="351"/>
      <c r="I526" s="351"/>
      <c r="J526" s="352"/>
      <c r="K526" s="406"/>
      <c r="L526" s="348"/>
      <c r="M526" s="348"/>
      <c r="N526" s="348"/>
      <c r="O526" s="353"/>
      <c r="P526" s="348"/>
    </row>
    <row r="527" spans="4:16" ht="40.15" customHeight="1" x14ac:dyDescent="0.25">
      <c r="D527" s="348"/>
      <c r="E527" s="439"/>
      <c r="F527" s="444"/>
      <c r="G527" s="350"/>
      <c r="H527" s="351"/>
      <c r="I527" s="351"/>
      <c r="J527" s="352"/>
      <c r="K527" s="406"/>
      <c r="L527" s="348"/>
      <c r="M527" s="348"/>
      <c r="N527" s="348"/>
      <c r="O527" s="353"/>
      <c r="P527" s="348"/>
    </row>
    <row r="528" spans="4:16" ht="40.15" customHeight="1" x14ac:dyDescent="0.25">
      <c r="D528" s="348"/>
      <c r="E528" s="439"/>
      <c r="F528" s="444"/>
      <c r="G528" s="350"/>
      <c r="H528" s="351"/>
      <c r="I528" s="351"/>
      <c r="J528" s="352"/>
      <c r="K528" s="406"/>
      <c r="L528" s="348"/>
      <c r="M528" s="348"/>
      <c r="N528" s="348"/>
      <c r="O528" s="353"/>
      <c r="P528" s="348"/>
    </row>
    <row r="529" spans="4:16" ht="40.15" customHeight="1" x14ac:dyDescent="0.25">
      <c r="D529" s="348"/>
      <c r="E529" s="439"/>
      <c r="F529" s="444"/>
      <c r="G529" s="350"/>
      <c r="H529" s="351"/>
      <c r="I529" s="351"/>
      <c r="J529" s="352"/>
      <c r="K529" s="406"/>
      <c r="L529" s="348"/>
      <c r="M529" s="348"/>
      <c r="N529" s="348"/>
      <c r="O529" s="353"/>
      <c r="P529" s="348"/>
    </row>
    <row r="530" spans="4:16" ht="40.15" customHeight="1" x14ac:dyDescent="0.25">
      <c r="D530" s="348"/>
      <c r="E530" s="439"/>
      <c r="F530" s="444"/>
      <c r="G530" s="350"/>
      <c r="H530" s="351"/>
      <c r="I530" s="351"/>
      <c r="J530" s="352"/>
      <c r="K530" s="406"/>
      <c r="L530" s="348"/>
      <c r="M530" s="348"/>
      <c r="N530" s="348"/>
      <c r="O530" s="353"/>
      <c r="P530" s="348"/>
    </row>
    <row r="531" spans="4:16" ht="40.15" customHeight="1" x14ac:dyDescent="0.25">
      <c r="D531" s="348"/>
      <c r="E531" s="439"/>
      <c r="F531" s="444"/>
      <c r="G531" s="350"/>
      <c r="H531" s="351"/>
      <c r="I531" s="351"/>
      <c r="J531" s="352"/>
      <c r="K531" s="406"/>
      <c r="L531" s="348"/>
      <c r="M531" s="348"/>
      <c r="N531" s="348"/>
      <c r="O531" s="353"/>
      <c r="P531" s="348"/>
    </row>
    <row r="532" spans="4:16" ht="40.15" customHeight="1" x14ac:dyDescent="0.25">
      <c r="D532" s="348"/>
      <c r="E532" s="439"/>
      <c r="F532" s="444"/>
      <c r="G532" s="350"/>
      <c r="H532" s="351"/>
      <c r="I532" s="351"/>
      <c r="J532" s="352"/>
      <c r="K532" s="406"/>
      <c r="L532" s="348"/>
      <c r="M532" s="348"/>
      <c r="N532" s="348"/>
      <c r="O532" s="353"/>
      <c r="P532" s="348"/>
    </row>
    <row r="533" spans="4:16" ht="40.15" customHeight="1" x14ac:dyDescent="0.25">
      <c r="D533" s="348"/>
      <c r="E533" s="439"/>
      <c r="F533" s="444"/>
      <c r="G533" s="350"/>
      <c r="H533" s="351"/>
      <c r="I533" s="351"/>
      <c r="J533" s="352"/>
      <c r="K533" s="406"/>
      <c r="L533" s="348"/>
      <c r="M533" s="348"/>
      <c r="N533" s="348"/>
      <c r="O533" s="353"/>
      <c r="P533" s="348"/>
    </row>
    <row r="534" spans="4:16" ht="40.15" customHeight="1" x14ac:dyDescent="0.25">
      <c r="D534" s="348"/>
      <c r="E534" s="439"/>
      <c r="F534" s="444"/>
      <c r="G534" s="350"/>
      <c r="H534" s="351"/>
      <c r="I534" s="351"/>
      <c r="J534" s="352"/>
      <c r="K534" s="406"/>
      <c r="L534" s="348"/>
      <c r="M534" s="348"/>
      <c r="N534" s="348"/>
      <c r="O534" s="353"/>
      <c r="P534" s="348"/>
    </row>
    <row r="535" spans="4:16" ht="40.15" customHeight="1" x14ac:dyDescent="0.25">
      <c r="D535" s="348"/>
      <c r="E535" s="439"/>
      <c r="F535" s="444"/>
      <c r="G535" s="350"/>
      <c r="H535" s="351"/>
      <c r="I535" s="351"/>
      <c r="J535" s="352"/>
      <c r="K535" s="406"/>
      <c r="L535" s="348"/>
      <c r="M535" s="348"/>
      <c r="N535" s="348"/>
      <c r="O535" s="353"/>
      <c r="P535" s="348"/>
    </row>
    <row r="536" spans="4:16" ht="40.15" customHeight="1" x14ac:dyDescent="0.25">
      <c r="D536" s="348"/>
      <c r="E536" s="439"/>
      <c r="F536" s="444"/>
      <c r="G536" s="350"/>
      <c r="H536" s="351"/>
      <c r="I536" s="351"/>
      <c r="J536" s="352"/>
      <c r="K536" s="406"/>
      <c r="L536" s="348"/>
      <c r="M536" s="348"/>
      <c r="N536" s="348"/>
      <c r="O536" s="353"/>
      <c r="P536" s="348"/>
    </row>
    <row r="537" spans="4:16" ht="40.15" customHeight="1" x14ac:dyDescent="0.25">
      <c r="D537" s="348"/>
      <c r="E537" s="439"/>
      <c r="F537" s="444"/>
      <c r="G537" s="350"/>
      <c r="H537" s="351"/>
      <c r="I537" s="351"/>
      <c r="J537" s="352"/>
      <c r="K537" s="406"/>
      <c r="L537" s="348"/>
      <c r="M537" s="348"/>
      <c r="N537" s="348"/>
      <c r="O537" s="353"/>
      <c r="P537" s="348"/>
    </row>
    <row r="538" spans="4:16" ht="40.15" customHeight="1" x14ac:dyDescent="0.25">
      <c r="D538" s="348"/>
      <c r="E538" s="439"/>
      <c r="F538" s="444"/>
      <c r="G538" s="350"/>
      <c r="H538" s="351"/>
      <c r="I538" s="351"/>
      <c r="J538" s="352"/>
      <c r="K538" s="406"/>
      <c r="L538" s="348"/>
      <c r="M538" s="348"/>
      <c r="N538" s="348"/>
      <c r="O538" s="353"/>
      <c r="P538" s="348"/>
    </row>
    <row r="539" spans="4:16" ht="40.15" customHeight="1" x14ac:dyDescent="0.25">
      <c r="D539" s="348"/>
      <c r="E539" s="439"/>
      <c r="F539" s="444"/>
      <c r="G539" s="350"/>
      <c r="H539" s="351"/>
      <c r="I539" s="351"/>
      <c r="J539" s="352"/>
      <c r="K539" s="406"/>
      <c r="L539" s="348"/>
      <c r="M539" s="348"/>
      <c r="N539" s="348"/>
      <c r="O539" s="353"/>
      <c r="P539" s="348"/>
    </row>
    <row r="540" spans="4:16" ht="40.15" customHeight="1" x14ac:dyDescent="0.25">
      <c r="D540" s="348"/>
      <c r="E540" s="439"/>
      <c r="F540" s="444"/>
      <c r="G540" s="350"/>
      <c r="H540" s="351"/>
      <c r="I540" s="351"/>
      <c r="J540" s="352"/>
      <c r="K540" s="406"/>
      <c r="L540" s="348"/>
      <c r="M540" s="348"/>
      <c r="N540" s="348"/>
      <c r="O540" s="353"/>
      <c r="P540" s="348"/>
    </row>
    <row r="541" spans="4:16" ht="40.15" customHeight="1" x14ac:dyDescent="0.25">
      <c r="D541" s="348"/>
      <c r="E541" s="439"/>
      <c r="F541" s="444"/>
      <c r="G541" s="350"/>
      <c r="H541" s="351"/>
      <c r="I541" s="351"/>
      <c r="J541" s="352"/>
      <c r="K541" s="406"/>
      <c r="L541" s="348"/>
      <c r="M541" s="348"/>
      <c r="N541" s="348"/>
      <c r="O541" s="353"/>
      <c r="P541" s="348"/>
    </row>
    <row r="542" spans="4:16" ht="40.15" customHeight="1" x14ac:dyDescent="0.25">
      <c r="D542" s="348"/>
      <c r="E542" s="439"/>
      <c r="F542" s="444"/>
      <c r="G542" s="350"/>
      <c r="H542" s="351"/>
      <c r="I542" s="351"/>
      <c r="J542" s="352"/>
      <c r="K542" s="406"/>
      <c r="L542" s="348"/>
      <c r="M542" s="348"/>
      <c r="N542" s="348"/>
      <c r="O542" s="353"/>
      <c r="P542" s="348"/>
    </row>
    <row r="543" spans="4:16" ht="40.15" customHeight="1" x14ac:dyDescent="0.25">
      <c r="D543" s="348"/>
      <c r="E543" s="439"/>
      <c r="F543" s="444"/>
      <c r="G543" s="350"/>
      <c r="H543" s="351"/>
      <c r="I543" s="351"/>
      <c r="J543" s="352"/>
      <c r="K543" s="406"/>
      <c r="L543" s="348"/>
      <c r="M543" s="348"/>
      <c r="N543" s="348"/>
      <c r="O543" s="353"/>
      <c r="P543" s="348"/>
    </row>
    <row r="544" spans="4:16" ht="40.15" customHeight="1" x14ac:dyDescent="0.25">
      <c r="D544" s="348"/>
      <c r="E544" s="439"/>
      <c r="F544" s="444"/>
      <c r="G544" s="350"/>
      <c r="H544" s="351"/>
      <c r="I544" s="351"/>
      <c r="J544" s="352"/>
      <c r="K544" s="406"/>
      <c r="L544" s="348"/>
      <c r="M544" s="348"/>
      <c r="N544" s="348"/>
      <c r="O544" s="353"/>
      <c r="P544" s="348"/>
    </row>
    <row r="545" spans="4:16" ht="40.15" customHeight="1" x14ac:dyDescent="0.25">
      <c r="D545" s="348"/>
      <c r="E545" s="439"/>
      <c r="F545" s="444"/>
      <c r="G545" s="350"/>
      <c r="H545" s="351"/>
      <c r="I545" s="351"/>
      <c r="J545" s="352"/>
      <c r="K545" s="406"/>
      <c r="L545" s="348"/>
      <c r="M545" s="348"/>
      <c r="N545" s="348"/>
      <c r="O545" s="353"/>
      <c r="P545" s="348"/>
    </row>
    <row r="546" spans="4:16" ht="40.15" customHeight="1" x14ac:dyDescent="0.25">
      <c r="D546" s="348"/>
      <c r="E546" s="439"/>
      <c r="F546" s="444"/>
      <c r="G546" s="350"/>
      <c r="H546" s="351"/>
      <c r="I546" s="351"/>
      <c r="J546" s="352"/>
      <c r="K546" s="406"/>
      <c r="L546" s="348"/>
      <c r="M546" s="348"/>
      <c r="N546" s="348"/>
      <c r="O546" s="353"/>
      <c r="P546" s="348"/>
    </row>
    <row r="547" spans="4:16" ht="40.15" customHeight="1" x14ac:dyDescent="0.25">
      <c r="D547" s="348"/>
      <c r="E547" s="439"/>
      <c r="F547" s="444"/>
      <c r="G547" s="350"/>
      <c r="H547" s="351"/>
      <c r="I547" s="351"/>
      <c r="J547" s="352"/>
      <c r="K547" s="406"/>
      <c r="L547" s="348"/>
      <c r="M547" s="348"/>
      <c r="N547" s="348"/>
      <c r="O547" s="353"/>
      <c r="P547" s="348"/>
    </row>
    <row r="548" spans="4:16" ht="40.15" customHeight="1" x14ac:dyDescent="0.25">
      <c r="D548" s="348"/>
      <c r="E548" s="439"/>
      <c r="F548" s="444"/>
      <c r="G548" s="350"/>
      <c r="H548" s="351"/>
      <c r="I548" s="351"/>
      <c r="J548" s="352"/>
      <c r="K548" s="406"/>
      <c r="L548" s="348"/>
      <c r="M548" s="348"/>
      <c r="N548" s="348"/>
      <c r="O548" s="353"/>
      <c r="P548" s="348"/>
    </row>
    <row r="549" spans="4:16" ht="40.15" customHeight="1" x14ac:dyDescent="0.25">
      <c r="D549" s="348"/>
      <c r="E549" s="439"/>
      <c r="F549" s="444"/>
      <c r="G549" s="350"/>
      <c r="H549" s="351"/>
      <c r="I549" s="351"/>
      <c r="J549" s="352"/>
      <c r="K549" s="406"/>
      <c r="L549" s="348"/>
      <c r="M549" s="348"/>
      <c r="N549" s="348"/>
      <c r="O549" s="353"/>
      <c r="P549" s="348"/>
    </row>
    <row r="550" spans="4:16" ht="40.15" customHeight="1" x14ac:dyDescent="0.25">
      <c r="D550" s="348"/>
      <c r="E550" s="439"/>
      <c r="F550" s="444"/>
      <c r="G550" s="350"/>
      <c r="H550" s="351"/>
      <c r="I550" s="351"/>
      <c r="J550" s="352"/>
      <c r="K550" s="406"/>
      <c r="L550" s="348"/>
      <c r="M550" s="348"/>
      <c r="N550" s="348"/>
      <c r="O550" s="353"/>
      <c r="P550" s="348"/>
    </row>
    <row r="551" spans="4:16" ht="40.15" customHeight="1" x14ac:dyDescent="0.25">
      <c r="D551" s="348"/>
      <c r="E551" s="439"/>
      <c r="F551" s="444"/>
      <c r="G551" s="350"/>
      <c r="H551" s="351"/>
      <c r="I551" s="351"/>
      <c r="J551" s="352"/>
      <c r="K551" s="406"/>
      <c r="L551" s="348"/>
      <c r="M551" s="348"/>
      <c r="N551" s="348"/>
      <c r="O551" s="353"/>
      <c r="P551" s="348"/>
    </row>
    <row r="552" spans="4:16" ht="40.15" customHeight="1" x14ac:dyDescent="0.25">
      <c r="D552" s="348"/>
      <c r="E552" s="439"/>
      <c r="F552" s="444"/>
      <c r="G552" s="350"/>
      <c r="H552" s="351"/>
      <c r="I552" s="351"/>
      <c r="J552" s="352"/>
      <c r="K552" s="406"/>
      <c r="L552" s="348"/>
      <c r="M552" s="348"/>
      <c r="N552" s="348"/>
      <c r="O552" s="353"/>
      <c r="P552" s="348"/>
    </row>
    <row r="553" spans="4:16" ht="40.15" customHeight="1" x14ac:dyDescent="0.25">
      <c r="D553" s="348"/>
      <c r="E553" s="439"/>
      <c r="F553" s="444"/>
      <c r="G553" s="350"/>
      <c r="H553" s="351"/>
      <c r="I553" s="351"/>
      <c r="J553" s="352"/>
      <c r="K553" s="406"/>
      <c r="L553" s="348"/>
      <c r="M553" s="348"/>
      <c r="N553" s="348"/>
      <c r="O553" s="353"/>
      <c r="P553" s="348"/>
    </row>
    <row r="554" spans="4:16" ht="40.15" customHeight="1" x14ac:dyDescent="0.25">
      <c r="D554" s="348"/>
      <c r="E554" s="439"/>
      <c r="F554" s="444"/>
      <c r="G554" s="350"/>
      <c r="H554" s="351"/>
      <c r="I554" s="351"/>
      <c r="J554" s="352"/>
      <c r="K554" s="406"/>
      <c r="L554" s="348"/>
      <c r="M554" s="348"/>
      <c r="N554" s="348"/>
      <c r="O554" s="353"/>
      <c r="P554" s="348"/>
    </row>
    <row r="555" spans="4:16" ht="40.15" customHeight="1" x14ac:dyDescent="0.25">
      <c r="D555" s="348"/>
      <c r="E555" s="439"/>
      <c r="F555" s="444"/>
      <c r="G555" s="350"/>
      <c r="H555" s="351"/>
      <c r="I555" s="351"/>
      <c r="J555" s="352"/>
      <c r="K555" s="406"/>
      <c r="L555" s="348"/>
      <c r="M555" s="348"/>
      <c r="N555" s="348"/>
      <c r="O555" s="353"/>
      <c r="P555" s="348"/>
    </row>
    <row r="556" spans="4:16" ht="40.15" customHeight="1" x14ac:dyDescent="0.25">
      <c r="D556" s="348"/>
      <c r="E556" s="439"/>
      <c r="F556" s="444"/>
      <c r="G556" s="350"/>
      <c r="H556" s="351"/>
      <c r="I556" s="351"/>
      <c r="J556" s="352"/>
      <c r="K556" s="406"/>
      <c r="L556" s="348"/>
      <c r="M556" s="348"/>
      <c r="N556" s="348"/>
      <c r="O556" s="353"/>
      <c r="P556" s="348"/>
    </row>
    <row r="557" spans="4:16" ht="40.15" customHeight="1" x14ac:dyDescent="0.25">
      <c r="D557" s="348"/>
      <c r="E557" s="439"/>
      <c r="F557" s="444"/>
      <c r="G557" s="350"/>
      <c r="H557" s="351"/>
      <c r="I557" s="351"/>
      <c r="J557" s="352"/>
      <c r="K557" s="406"/>
      <c r="L557" s="348"/>
      <c r="M557" s="348"/>
      <c r="N557" s="348"/>
      <c r="O557" s="353"/>
      <c r="P557" s="348"/>
    </row>
    <row r="558" spans="4:16" ht="40.15" customHeight="1" x14ac:dyDescent="0.25">
      <c r="D558" s="348"/>
      <c r="E558" s="439"/>
      <c r="F558" s="444"/>
      <c r="G558" s="350"/>
      <c r="H558" s="351"/>
      <c r="I558" s="351"/>
      <c r="J558" s="352"/>
      <c r="K558" s="406"/>
      <c r="L558" s="348"/>
      <c r="M558" s="348"/>
      <c r="N558" s="348"/>
      <c r="O558" s="353"/>
      <c r="P558" s="348"/>
    </row>
    <row r="559" spans="4:16" ht="40.15" customHeight="1" x14ac:dyDescent="0.25">
      <c r="D559" s="348"/>
      <c r="E559" s="439"/>
      <c r="F559" s="444"/>
      <c r="G559" s="350"/>
      <c r="H559" s="351"/>
      <c r="I559" s="351"/>
      <c r="J559" s="352"/>
      <c r="K559" s="406"/>
      <c r="L559" s="348"/>
      <c r="M559" s="348"/>
      <c r="N559" s="348"/>
      <c r="O559" s="353"/>
      <c r="P559" s="348"/>
    </row>
    <row r="560" spans="4:16" ht="40.15" customHeight="1" x14ac:dyDescent="0.25">
      <c r="D560" s="348"/>
      <c r="E560" s="439"/>
      <c r="F560" s="444"/>
      <c r="G560" s="350"/>
      <c r="H560" s="351"/>
      <c r="I560" s="351"/>
      <c r="J560" s="352"/>
      <c r="K560" s="406"/>
      <c r="L560" s="348"/>
      <c r="M560" s="348"/>
      <c r="N560" s="348"/>
      <c r="O560" s="353"/>
      <c r="P560" s="348"/>
    </row>
    <row r="561" spans="4:16" ht="40.15" customHeight="1" x14ac:dyDescent="0.25">
      <c r="D561" s="348"/>
      <c r="E561" s="439"/>
      <c r="F561" s="444"/>
      <c r="G561" s="350"/>
      <c r="H561" s="351"/>
      <c r="I561" s="351"/>
      <c r="J561" s="352"/>
      <c r="K561" s="406"/>
      <c r="L561" s="348"/>
      <c r="M561" s="348"/>
      <c r="N561" s="348"/>
      <c r="O561" s="353"/>
      <c r="P561" s="348"/>
    </row>
    <row r="562" spans="4:16" ht="40.15" customHeight="1" x14ac:dyDescent="0.25">
      <c r="D562" s="348"/>
      <c r="E562" s="439"/>
      <c r="F562" s="444"/>
      <c r="G562" s="350"/>
      <c r="H562" s="351"/>
      <c r="I562" s="351"/>
      <c r="J562" s="352"/>
      <c r="K562" s="406"/>
      <c r="L562" s="348"/>
      <c r="M562" s="348"/>
      <c r="N562" s="348"/>
      <c r="O562" s="353"/>
      <c r="P562" s="348"/>
    </row>
    <row r="563" spans="4:16" ht="40.15" customHeight="1" x14ac:dyDescent="0.25">
      <c r="D563" s="348"/>
      <c r="E563" s="439"/>
      <c r="F563" s="444"/>
      <c r="G563" s="350"/>
      <c r="H563" s="351"/>
      <c r="I563" s="351"/>
      <c r="J563" s="352"/>
      <c r="K563" s="406"/>
      <c r="L563" s="348"/>
      <c r="M563" s="348"/>
      <c r="N563" s="348"/>
      <c r="O563" s="353"/>
      <c r="P563" s="348"/>
    </row>
    <row r="564" spans="4:16" ht="40.15" customHeight="1" x14ac:dyDescent="0.25">
      <c r="D564" s="348"/>
      <c r="E564" s="439"/>
      <c r="F564" s="444"/>
      <c r="G564" s="350"/>
      <c r="H564" s="351"/>
      <c r="I564" s="351"/>
      <c r="J564" s="352"/>
      <c r="K564" s="406"/>
      <c r="L564" s="348"/>
      <c r="M564" s="348"/>
      <c r="N564" s="348"/>
      <c r="O564" s="353"/>
      <c r="P564" s="348"/>
    </row>
    <row r="565" spans="4:16" ht="40.15" customHeight="1" x14ac:dyDescent="0.25">
      <c r="D565" s="348"/>
      <c r="E565" s="439"/>
      <c r="F565" s="444"/>
      <c r="G565" s="350"/>
      <c r="H565" s="351"/>
      <c r="I565" s="351"/>
      <c r="J565" s="352"/>
      <c r="K565" s="406"/>
      <c r="L565" s="348"/>
      <c r="M565" s="348"/>
      <c r="N565" s="348"/>
      <c r="O565" s="353"/>
      <c r="P565" s="348"/>
    </row>
    <row r="566" spans="4:16" ht="40.15" customHeight="1" x14ac:dyDescent="0.25">
      <c r="D566" s="348"/>
      <c r="E566" s="439"/>
      <c r="F566" s="444"/>
      <c r="G566" s="350"/>
      <c r="H566" s="351"/>
      <c r="I566" s="351"/>
      <c r="J566" s="352"/>
      <c r="K566" s="406"/>
      <c r="L566" s="348"/>
      <c r="M566" s="348"/>
      <c r="N566" s="348"/>
      <c r="O566" s="353"/>
      <c r="P566" s="348"/>
    </row>
    <row r="567" spans="4:16" ht="40.15" customHeight="1" x14ac:dyDescent="0.25">
      <c r="D567" s="348"/>
      <c r="E567" s="439"/>
      <c r="F567" s="444"/>
      <c r="G567" s="350"/>
      <c r="H567" s="351"/>
      <c r="I567" s="351"/>
      <c r="J567" s="352"/>
      <c r="K567" s="406"/>
      <c r="L567" s="348"/>
      <c r="M567" s="348"/>
      <c r="N567" s="348"/>
      <c r="O567" s="353"/>
      <c r="P567" s="348"/>
    </row>
    <row r="568" spans="4:16" ht="40.15" customHeight="1" x14ac:dyDescent="0.25">
      <c r="D568" s="348"/>
      <c r="E568" s="439"/>
      <c r="F568" s="444"/>
      <c r="G568" s="350"/>
      <c r="H568" s="351"/>
      <c r="I568" s="351"/>
      <c r="J568" s="352"/>
      <c r="K568" s="406"/>
      <c r="L568" s="348"/>
      <c r="M568" s="348"/>
      <c r="N568" s="348"/>
      <c r="O568" s="353"/>
      <c r="P568" s="348"/>
    </row>
    <row r="569" spans="4:16" ht="40.15" customHeight="1" x14ac:dyDescent="0.25">
      <c r="D569" s="348"/>
      <c r="E569" s="439"/>
      <c r="F569" s="444"/>
      <c r="G569" s="350"/>
      <c r="H569" s="351"/>
      <c r="I569" s="351"/>
      <c r="J569" s="352"/>
      <c r="K569" s="406"/>
      <c r="L569" s="348"/>
      <c r="M569" s="348"/>
      <c r="N569" s="348"/>
      <c r="O569" s="353"/>
      <c r="P569" s="348"/>
    </row>
    <row r="570" spans="4:16" ht="40.15" customHeight="1" x14ac:dyDescent="0.25">
      <c r="D570" s="348"/>
      <c r="E570" s="439"/>
      <c r="F570" s="444"/>
      <c r="G570" s="350"/>
      <c r="H570" s="351"/>
      <c r="I570" s="351"/>
      <c r="J570" s="352"/>
      <c r="K570" s="406"/>
      <c r="L570" s="348"/>
      <c r="M570" s="348"/>
      <c r="N570" s="348"/>
      <c r="O570" s="353"/>
      <c r="P570" s="348"/>
    </row>
    <row r="571" spans="4:16" ht="40.15" customHeight="1" x14ac:dyDescent="0.25">
      <c r="D571" s="348"/>
      <c r="E571" s="439"/>
      <c r="F571" s="444"/>
      <c r="G571" s="350"/>
      <c r="H571" s="351"/>
      <c r="I571" s="351"/>
      <c r="J571" s="352"/>
      <c r="K571" s="406"/>
      <c r="L571" s="348"/>
      <c r="M571" s="348"/>
      <c r="N571" s="348"/>
      <c r="O571" s="353"/>
      <c r="P571" s="348"/>
    </row>
    <row r="572" spans="4:16" ht="40.15" customHeight="1" x14ac:dyDescent="0.25">
      <c r="D572" s="348"/>
      <c r="E572" s="439"/>
      <c r="F572" s="444"/>
      <c r="G572" s="350"/>
      <c r="H572" s="351"/>
      <c r="I572" s="351"/>
      <c r="J572" s="352"/>
      <c r="K572" s="406"/>
      <c r="L572" s="348"/>
      <c r="M572" s="348"/>
      <c r="N572" s="348"/>
      <c r="O572" s="353"/>
      <c r="P572" s="348"/>
    </row>
    <row r="573" spans="4:16" ht="40.15" customHeight="1" x14ac:dyDescent="0.25">
      <c r="D573" s="348"/>
      <c r="E573" s="439"/>
      <c r="F573" s="444"/>
      <c r="G573" s="350"/>
      <c r="H573" s="351"/>
      <c r="I573" s="351"/>
      <c r="J573" s="352"/>
      <c r="K573" s="406"/>
      <c r="L573" s="348"/>
      <c r="M573" s="348"/>
      <c r="N573" s="348"/>
      <c r="O573" s="353"/>
      <c r="P573" s="348"/>
    </row>
    <row r="574" spans="4:16" ht="40.15" customHeight="1" x14ac:dyDescent="0.25">
      <c r="D574" s="348"/>
      <c r="E574" s="439"/>
      <c r="F574" s="444"/>
      <c r="G574" s="350"/>
      <c r="H574" s="351"/>
      <c r="I574" s="351"/>
      <c r="J574" s="352"/>
      <c r="K574" s="406"/>
      <c r="L574" s="348"/>
      <c r="M574" s="348"/>
      <c r="N574" s="348"/>
      <c r="O574" s="353"/>
      <c r="P574" s="348"/>
    </row>
    <row r="575" spans="4:16" ht="40.15" customHeight="1" x14ac:dyDescent="0.25">
      <c r="D575" s="348"/>
      <c r="E575" s="439"/>
      <c r="F575" s="444"/>
      <c r="G575" s="350"/>
      <c r="H575" s="351"/>
      <c r="I575" s="351"/>
      <c r="J575" s="352"/>
      <c r="K575" s="406"/>
      <c r="L575" s="348"/>
      <c r="M575" s="348"/>
      <c r="N575" s="348"/>
      <c r="O575" s="353"/>
      <c r="P575" s="348"/>
    </row>
    <row r="576" spans="4:16" ht="40.15" customHeight="1" x14ac:dyDescent="0.25">
      <c r="D576" s="348"/>
      <c r="E576" s="439"/>
      <c r="F576" s="444"/>
      <c r="G576" s="350"/>
      <c r="H576" s="351"/>
      <c r="I576" s="351"/>
      <c r="J576" s="352"/>
      <c r="K576" s="406"/>
      <c r="L576" s="348"/>
      <c r="M576" s="348"/>
      <c r="N576" s="348"/>
      <c r="O576" s="353"/>
      <c r="P576" s="348"/>
    </row>
    <row r="577" spans="4:16" ht="40.15" customHeight="1" x14ac:dyDescent="0.25">
      <c r="D577" s="348"/>
      <c r="E577" s="439"/>
      <c r="F577" s="444"/>
      <c r="G577" s="350"/>
      <c r="H577" s="351"/>
      <c r="I577" s="351"/>
      <c r="J577" s="352"/>
      <c r="K577" s="406"/>
      <c r="L577" s="348"/>
      <c r="M577" s="348"/>
      <c r="N577" s="348"/>
      <c r="O577" s="353"/>
      <c r="P577" s="348"/>
    </row>
    <row r="578" spans="4:16" ht="40.15" customHeight="1" x14ac:dyDescent="0.25">
      <c r="D578" s="348"/>
      <c r="E578" s="439"/>
      <c r="F578" s="444"/>
      <c r="G578" s="350"/>
      <c r="H578" s="351"/>
      <c r="I578" s="351"/>
      <c r="J578" s="352"/>
      <c r="K578" s="406"/>
      <c r="L578" s="348"/>
      <c r="M578" s="348"/>
      <c r="N578" s="348"/>
      <c r="O578" s="353"/>
      <c r="P578" s="348"/>
    </row>
    <row r="579" spans="4:16" ht="40.15" customHeight="1" x14ac:dyDescent="0.25">
      <c r="D579" s="326"/>
      <c r="E579" s="439"/>
      <c r="F579" s="156"/>
      <c r="G579" s="328"/>
      <c r="H579" s="324"/>
      <c r="I579" s="324"/>
      <c r="J579" s="329"/>
      <c r="K579" s="331"/>
      <c r="L579" s="326"/>
      <c r="M579" s="326"/>
      <c r="N579" s="326"/>
      <c r="O579" s="330"/>
      <c r="P579" s="326"/>
    </row>
    <row r="580" spans="4:16" x14ac:dyDescent="0.25">
      <c r="F580" s="156"/>
    </row>
    <row r="581" spans="4:16" x14ac:dyDescent="0.25">
      <c r="F581" s="156"/>
    </row>
    <row r="582" spans="4:16" x14ac:dyDescent="0.25">
      <c r="F582" s="156"/>
    </row>
    <row r="583" spans="4:16" x14ac:dyDescent="0.25">
      <c r="F583" s="156"/>
    </row>
    <row r="584" spans="4:16" x14ac:dyDescent="0.25">
      <c r="F584" s="156"/>
    </row>
    <row r="585" spans="4:16" x14ac:dyDescent="0.25">
      <c r="F585" s="156"/>
    </row>
    <row r="586" spans="4:16" x14ac:dyDescent="0.25">
      <c r="F586" s="156"/>
    </row>
    <row r="587" spans="4:16" x14ac:dyDescent="0.25">
      <c r="F587" s="156"/>
    </row>
    <row r="588" spans="4:16" x14ac:dyDescent="0.25">
      <c r="F588" s="15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sheetData>
  <mergeCells count="1735">
    <mergeCell ref="P3:P5"/>
    <mergeCell ref="AP182:AP185"/>
    <mergeCell ref="AQ182:AQ185"/>
    <mergeCell ref="AX182:AX185"/>
    <mergeCell ref="AY182:AY185"/>
    <mergeCell ref="BF182:BF185"/>
    <mergeCell ref="BG182:BG185"/>
    <mergeCell ref="BN182:BN185"/>
    <mergeCell ref="BO182:BO185"/>
    <mergeCell ref="AP186:AP189"/>
    <mergeCell ref="AQ186:AQ189"/>
    <mergeCell ref="AX186:AX189"/>
    <mergeCell ref="AY186:AY189"/>
    <mergeCell ref="BF186:BF189"/>
    <mergeCell ref="BG186:BG189"/>
    <mergeCell ref="BN186:BN189"/>
    <mergeCell ref="BO186:BO189"/>
    <mergeCell ref="Q3:Q5"/>
    <mergeCell ref="R3:R5"/>
    <mergeCell ref="AP169:AP172"/>
    <mergeCell ref="AQ169:AQ172"/>
    <mergeCell ref="AX169:AX172"/>
    <mergeCell ref="AY169:AY172"/>
    <mergeCell ref="BF169:BF172"/>
    <mergeCell ref="BG169:BG172"/>
    <mergeCell ref="BN169:BN172"/>
    <mergeCell ref="BO169:BO172"/>
    <mergeCell ref="AP173:AP176"/>
    <mergeCell ref="AQ173:AQ176"/>
    <mergeCell ref="AX173:AX176"/>
    <mergeCell ref="AY173:AY176"/>
    <mergeCell ref="BF173:BF176"/>
    <mergeCell ref="BG173:BG176"/>
    <mergeCell ref="BN173:BN176"/>
    <mergeCell ref="BO173:BO176"/>
    <mergeCell ref="AP177:AP180"/>
    <mergeCell ref="AQ177:AQ180"/>
    <mergeCell ref="AX177:AX180"/>
    <mergeCell ref="AY177:AY180"/>
    <mergeCell ref="BF177:BF180"/>
    <mergeCell ref="BG177:BG180"/>
    <mergeCell ref="BN177:BN180"/>
    <mergeCell ref="BO177:BO180"/>
    <mergeCell ref="AP156:AP159"/>
    <mergeCell ref="AQ156:AQ159"/>
    <mergeCell ref="AX156:AX159"/>
    <mergeCell ref="AY156:AY159"/>
    <mergeCell ref="BF156:BF159"/>
    <mergeCell ref="BG156:BG159"/>
    <mergeCell ref="BN156:BN159"/>
    <mergeCell ref="BO156:BO159"/>
    <mergeCell ref="AP161:AP164"/>
    <mergeCell ref="AQ161:AQ164"/>
    <mergeCell ref="AX161:AX164"/>
    <mergeCell ref="AY161:AY164"/>
    <mergeCell ref="BF161:BF164"/>
    <mergeCell ref="BG161:BG164"/>
    <mergeCell ref="BN161:BN164"/>
    <mergeCell ref="BO161:BO164"/>
    <mergeCell ref="AP165:AP168"/>
    <mergeCell ref="AQ165:AQ168"/>
    <mergeCell ref="AX165:AX168"/>
    <mergeCell ref="AY165:AY168"/>
    <mergeCell ref="BF165:BF168"/>
    <mergeCell ref="BG165:BG168"/>
    <mergeCell ref="BN165:BN168"/>
    <mergeCell ref="BO165:BO168"/>
    <mergeCell ref="AP144:AP147"/>
    <mergeCell ref="AQ144:AQ147"/>
    <mergeCell ref="AX144:AX147"/>
    <mergeCell ref="AY144:AY147"/>
    <mergeCell ref="BF144:BF147"/>
    <mergeCell ref="BG144:BG147"/>
    <mergeCell ref="BN144:BN147"/>
    <mergeCell ref="BO144:BO147"/>
    <mergeCell ref="AP148:AP151"/>
    <mergeCell ref="AQ148:AQ151"/>
    <mergeCell ref="AX148:AX151"/>
    <mergeCell ref="AY148:AY151"/>
    <mergeCell ref="BF148:BF151"/>
    <mergeCell ref="BG148:BG151"/>
    <mergeCell ref="BN148:BN151"/>
    <mergeCell ref="BO148:BO151"/>
    <mergeCell ref="AP152:AP155"/>
    <mergeCell ref="AQ152:AQ155"/>
    <mergeCell ref="AX152:AX155"/>
    <mergeCell ref="AY152:AY155"/>
    <mergeCell ref="BF152:BF155"/>
    <mergeCell ref="BG152:BG155"/>
    <mergeCell ref="BN152:BN155"/>
    <mergeCell ref="BO152:BO155"/>
    <mergeCell ref="AP131:AP134"/>
    <mergeCell ref="AQ131:AQ134"/>
    <mergeCell ref="AX131:AX134"/>
    <mergeCell ref="AY131:AY134"/>
    <mergeCell ref="BF131:BF134"/>
    <mergeCell ref="BG131:BG134"/>
    <mergeCell ref="BN131:BN134"/>
    <mergeCell ref="BO131:BO134"/>
    <mergeCell ref="AP135:AP138"/>
    <mergeCell ref="AQ135:AQ138"/>
    <mergeCell ref="AX135:AX138"/>
    <mergeCell ref="AY135:AY138"/>
    <mergeCell ref="BF135:BF138"/>
    <mergeCell ref="BG135:BG138"/>
    <mergeCell ref="BN135:BN138"/>
    <mergeCell ref="BO135:BO138"/>
    <mergeCell ref="AP140:AP143"/>
    <mergeCell ref="AQ140:AQ143"/>
    <mergeCell ref="AX140:AX143"/>
    <mergeCell ref="AY140:AY143"/>
    <mergeCell ref="BF140:BF143"/>
    <mergeCell ref="BG140:BG143"/>
    <mergeCell ref="BN140:BN143"/>
    <mergeCell ref="BO140:BO143"/>
    <mergeCell ref="AP119:AP122"/>
    <mergeCell ref="AQ119:AQ122"/>
    <mergeCell ref="AX119:AX122"/>
    <mergeCell ref="AY119:AY122"/>
    <mergeCell ref="BF119:BF122"/>
    <mergeCell ref="BG119:BG122"/>
    <mergeCell ref="BN119:BN122"/>
    <mergeCell ref="BO119:BO122"/>
    <mergeCell ref="AP123:AP126"/>
    <mergeCell ref="AQ123:AQ126"/>
    <mergeCell ref="AX123:AX126"/>
    <mergeCell ref="AY123:AY126"/>
    <mergeCell ref="BF123:BF126"/>
    <mergeCell ref="BG123:BG126"/>
    <mergeCell ref="BN123:BN126"/>
    <mergeCell ref="BO123:BO126"/>
    <mergeCell ref="AP127:AP130"/>
    <mergeCell ref="AQ127:AQ130"/>
    <mergeCell ref="AX127:AX130"/>
    <mergeCell ref="AY127:AY130"/>
    <mergeCell ref="BF127:BF130"/>
    <mergeCell ref="BG127:BG130"/>
    <mergeCell ref="BN127:BN130"/>
    <mergeCell ref="BO127:BO130"/>
    <mergeCell ref="AP106:AP109"/>
    <mergeCell ref="AQ106:AQ109"/>
    <mergeCell ref="AX106:AX109"/>
    <mergeCell ref="AY106:AY109"/>
    <mergeCell ref="BF106:BF109"/>
    <mergeCell ref="BG106:BG109"/>
    <mergeCell ref="BN106:BN109"/>
    <mergeCell ref="BO106:BO109"/>
    <mergeCell ref="AP110:AP113"/>
    <mergeCell ref="AQ110:AQ113"/>
    <mergeCell ref="AX110:AX113"/>
    <mergeCell ref="AY110:AY113"/>
    <mergeCell ref="BF110:BF113"/>
    <mergeCell ref="BG110:BG113"/>
    <mergeCell ref="BN110:BN113"/>
    <mergeCell ref="BO110:BO113"/>
    <mergeCell ref="AP114:AP117"/>
    <mergeCell ref="AQ114:AQ117"/>
    <mergeCell ref="AX114:AX117"/>
    <mergeCell ref="AY114:AY117"/>
    <mergeCell ref="BF114:BF117"/>
    <mergeCell ref="BG114:BG117"/>
    <mergeCell ref="BN114:BN117"/>
    <mergeCell ref="BO114:BO117"/>
    <mergeCell ref="AP94:AP97"/>
    <mergeCell ref="AQ94:AQ97"/>
    <mergeCell ref="AX94:AX97"/>
    <mergeCell ref="AY94:AY97"/>
    <mergeCell ref="BF94:BF97"/>
    <mergeCell ref="BG94:BG97"/>
    <mergeCell ref="BN94:BN97"/>
    <mergeCell ref="BO94:BO97"/>
    <mergeCell ref="AP98:AP101"/>
    <mergeCell ref="AQ98:AQ101"/>
    <mergeCell ref="AX98:AX101"/>
    <mergeCell ref="AY98:AY101"/>
    <mergeCell ref="BF98:BF101"/>
    <mergeCell ref="BG98:BG101"/>
    <mergeCell ref="BN98:BN101"/>
    <mergeCell ref="BO98:BO101"/>
    <mergeCell ref="AP102:AP105"/>
    <mergeCell ref="AQ102:AQ105"/>
    <mergeCell ref="AX102:AX105"/>
    <mergeCell ref="AY102:AY105"/>
    <mergeCell ref="BF102:BF105"/>
    <mergeCell ref="BG102:BG105"/>
    <mergeCell ref="BN102:BN105"/>
    <mergeCell ref="BO102:BO105"/>
    <mergeCell ref="AP82:AP85"/>
    <mergeCell ref="AQ82:AQ85"/>
    <mergeCell ref="AX82:AX85"/>
    <mergeCell ref="AY82:AY85"/>
    <mergeCell ref="BF82:BF85"/>
    <mergeCell ref="BG82:BG85"/>
    <mergeCell ref="BN82:BN85"/>
    <mergeCell ref="BO82:BO85"/>
    <mergeCell ref="AP86:AP89"/>
    <mergeCell ref="AQ86:AQ89"/>
    <mergeCell ref="AX86:AX89"/>
    <mergeCell ref="AY86:AY89"/>
    <mergeCell ref="BF86:BF89"/>
    <mergeCell ref="BG86:BG89"/>
    <mergeCell ref="BN86:BN89"/>
    <mergeCell ref="BO86:BO89"/>
    <mergeCell ref="AP90:AP93"/>
    <mergeCell ref="AQ90:AQ93"/>
    <mergeCell ref="AX90:AX93"/>
    <mergeCell ref="AY90:AY93"/>
    <mergeCell ref="BF90:BF93"/>
    <mergeCell ref="BG90:BG93"/>
    <mergeCell ref="BN90:BN93"/>
    <mergeCell ref="BO90:BO93"/>
    <mergeCell ref="AP70:AP73"/>
    <mergeCell ref="AQ70:AQ73"/>
    <mergeCell ref="AX70:AX73"/>
    <mergeCell ref="AY70:AY73"/>
    <mergeCell ref="BF70:BF73"/>
    <mergeCell ref="BG70:BG73"/>
    <mergeCell ref="BN70:BN73"/>
    <mergeCell ref="BO70:BO73"/>
    <mergeCell ref="AP74:AP77"/>
    <mergeCell ref="AQ74:AQ77"/>
    <mergeCell ref="AX74:AX77"/>
    <mergeCell ref="AY74:AY77"/>
    <mergeCell ref="BF74:BF77"/>
    <mergeCell ref="BG74:BG77"/>
    <mergeCell ref="BN74:BN77"/>
    <mergeCell ref="BO74:BO77"/>
    <mergeCell ref="AP78:AP81"/>
    <mergeCell ref="AQ78:AQ81"/>
    <mergeCell ref="AX78:AX81"/>
    <mergeCell ref="AY78:AY81"/>
    <mergeCell ref="BF78:BF81"/>
    <mergeCell ref="BG78:BG81"/>
    <mergeCell ref="BN78:BN81"/>
    <mergeCell ref="BO78:BO81"/>
    <mergeCell ref="AP57:AP60"/>
    <mergeCell ref="AQ57:AQ60"/>
    <mergeCell ref="AX57:AX60"/>
    <mergeCell ref="AY57:AY60"/>
    <mergeCell ref="BF57:BF60"/>
    <mergeCell ref="BG57:BG60"/>
    <mergeCell ref="BN57:BN60"/>
    <mergeCell ref="BO57:BO60"/>
    <mergeCell ref="AP61:AP64"/>
    <mergeCell ref="AQ61:AQ64"/>
    <mergeCell ref="AX61:AX64"/>
    <mergeCell ref="AY61:AY64"/>
    <mergeCell ref="BF61:BF64"/>
    <mergeCell ref="BG61:BG64"/>
    <mergeCell ref="BN61:BN64"/>
    <mergeCell ref="BO61:BO64"/>
    <mergeCell ref="AP66:AP69"/>
    <mergeCell ref="AQ66:AQ69"/>
    <mergeCell ref="AX66:AX69"/>
    <mergeCell ref="AY66:AY69"/>
    <mergeCell ref="BF66:BF69"/>
    <mergeCell ref="BG66:BG69"/>
    <mergeCell ref="BN66:BN69"/>
    <mergeCell ref="BO66:BO69"/>
    <mergeCell ref="BO45:BO48"/>
    <mergeCell ref="AP49:AP52"/>
    <mergeCell ref="AQ49:AQ52"/>
    <mergeCell ref="AX49:AX52"/>
    <mergeCell ref="AY49:AY52"/>
    <mergeCell ref="BF49:BF52"/>
    <mergeCell ref="BG49:BG52"/>
    <mergeCell ref="BN49:BN52"/>
    <mergeCell ref="AP53:AP56"/>
    <mergeCell ref="AQ53:AQ56"/>
    <mergeCell ref="AX53:AX56"/>
    <mergeCell ref="BF53:BF56"/>
    <mergeCell ref="BG53:BG56"/>
    <mergeCell ref="BN53:BN56"/>
    <mergeCell ref="BO49:BO52"/>
    <mergeCell ref="AY53:AY56"/>
    <mergeCell ref="BO53:BO56"/>
    <mergeCell ref="BF33:BF36"/>
    <mergeCell ref="BG33:BG36"/>
    <mergeCell ref="BN33:BN36"/>
    <mergeCell ref="AP37:AP40"/>
    <mergeCell ref="AQ37:AQ40"/>
    <mergeCell ref="AX37:AX40"/>
    <mergeCell ref="BF37:BF40"/>
    <mergeCell ref="BG37:BG40"/>
    <mergeCell ref="AP41:AP44"/>
    <mergeCell ref="AQ41:AQ44"/>
    <mergeCell ref="AX41:AX44"/>
    <mergeCell ref="AY41:AY44"/>
    <mergeCell ref="BF41:BF44"/>
    <mergeCell ref="BG41:BG44"/>
    <mergeCell ref="BN41:BN44"/>
    <mergeCell ref="AP45:AP48"/>
    <mergeCell ref="AQ45:AQ48"/>
    <mergeCell ref="AX45:AX48"/>
    <mergeCell ref="AY45:AY48"/>
    <mergeCell ref="BF45:BF48"/>
    <mergeCell ref="BG45:BG48"/>
    <mergeCell ref="BN45:BN48"/>
    <mergeCell ref="BN37:BN40"/>
    <mergeCell ref="BO41:BO44"/>
    <mergeCell ref="AP21:AP24"/>
    <mergeCell ref="AQ21:AQ24"/>
    <mergeCell ref="AX21:AX24"/>
    <mergeCell ref="AY21:AY24"/>
    <mergeCell ref="BF21:BF24"/>
    <mergeCell ref="BG21:BG24"/>
    <mergeCell ref="BN21:BN24"/>
    <mergeCell ref="BO21:BO24"/>
    <mergeCell ref="AP25:AP28"/>
    <mergeCell ref="AQ25:AQ28"/>
    <mergeCell ref="AX25:AX28"/>
    <mergeCell ref="AY25:AY28"/>
    <mergeCell ref="BF25:BF28"/>
    <mergeCell ref="BN25:BN28"/>
    <mergeCell ref="BO25:BO28"/>
    <mergeCell ref="AP29:AP32"/>
    <mergeCell ref="AQ29:AQ32"/>
    <mergeCell ref="AX29:AX32"/>
    <mergeCell ref="AY29:AY32"/>
    <mergeCell ref="BF29:BF32"/>
    <mergeCell ref="BG29:BG32"/>
    <mergeCell ref="BN29:BN32"/>
    <mergeCell ref="BO29:BO32"/>
    <mergeCell ref="BG25:BG28"/>
    <mergeCell ref="BO33:BO36"/>
    <mergeCell ref="AY37:AY40"/>
    <mergeCell ref="BO37:BO40"/>
    <mergeCell ref="AP33:AP36"/>
    <mergeCell ref="AQ33:AQ36"/>
    <mergeCell ref="AX33:AX36"/>
    <mergeCell ref="AY33:AY36"/>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P17:AP20"/>
    <mergeCell ref="AQ17:AQ20"/>
    <mergeCell ref="AX17:AX20"/>
    <mergeCell ref="AY17:AY20"/>
    <mergeCell ref="BF17:BF20"/>
    <mergeCell ref="BG17:BG20"/>
    <mergeCell ref="BN17:BN20"/>
    <mergeCell ref="BO17:BO20"/>
    <mergeCell ref="AB186:AB189"/>
    <mergeCell ref="AC186:AC189"/>
    <mergeCell ref="AD186:AD189"/>
    <mergeCell ref="AE186:AE189"/>
    <mergeCell ref="AF186:AF189"/>
    <mergeCell ref="V186:V189"/>
    <mergeCell ref="W186:W189"/>
    <mergeCell ref="X186:X189"/>
    <mergeCell ref="Y186:Y189"/>
    <mergeCell ref="Z186:Z189"/>
    <mergeCell ref="AA186:AA189"/>
    <mergeCell ref="P186:P189"/>
    <mergeCell ref="Q186:Q189"/>
    <mergeCell ref="R186:R189"/>
    <mergeCell ref="S186:S189"/>
    <mergeCell ref="T186:T189"/>
    <mergeCell ref="U186:U189"/>
    <mergeCell ref="J186:J189"/>
    <mergeCell ref="K186:K189"/>
    <mergeCell ref="L186:L189"/>
    <mergeCell ref="M186:M189"/>
    <mergeCell ref="N186:N189"/>
    <mergeCell ref="O186:O189"/>
    <mergeCell ref="AD182:AD185"/>
    <mergeCell ref="AE182:AE185"/>
    <mergeCell ref="AF182:AF185"/>
    <mergeCell ref="C186:C189"/>
    <mergeCell ref="D186:D189"/>
    <mergeCell ref="E186:E189"/>
    <mergeCell ref="F186:F189"/>
    <mergeCell ref="G186:G189"/>
    <mergeCell ref="H186:H189"/>
    <mergeCell ref="I186:I189"/>
    <mergeCell ref="X182:X185"/>
    <mergeCell ref="Y182:Y185"/>
    <mergeCell ref="Z182:Z185"/>
    <mergeCell ref="AA182:AA185"/>
    <mergeCell ref="AB182:AB185"/>
    <mergeCell ref="AC182:AC185"/>
    <mergeCell ref="R182:R185"/>
    <mergeCell ref="S182:S185"/>
    <mergeCell ref="T182:T185"/>
    <mergeCell ref="U182:U185"/>
    <mergeCell ref="V182:V185"/>
    <mergeCell ref="W182:W185"/>
    <mergeCell ref="L182:L185"/>
    <mergeCell ref="M182:M185"/>
    <mergeCell ref="N182:N185"/>
    <mergeCell ref="O182:O185"/>
    <mergeCell ref="P182:P185"/>
    <mergeCell ref="Q182:Q185"/>
    <mergeCell ref="AF177:AF180"/>
    <mergeCell ref="C182:C185"/>
    <mergeCell ref="D182:D185"/>
    <mergeCell ref="E182:E185"/>
    <mergeCell ref="F182:F185"/>
    <mergeCell ref="G182:G185"/>
    <mergeCell ref="H182:H185"/>
    <mergeCell ref="I182:I185"/>
    <mergeCell ref="J182:J185"/>
    <mergeCell ref="K182:K185"/>
    <mergeCell ref="Z177:Z180"/>
    <mergeCell ref="AA177:AA180"/>
    <mergeCell ref="AB177:AB180"/>
    <mergeCell ref="AC177:AC180"/>
    <mergeCell ref="AD177:AD180"/>
    <mergeCell ref="AE177:AE180"/>
    <mergeCell ref="T177:T180"/>
    <mergeCell ref="U177:U180"/>
    <mergeCell ref="V177:V180"/>
    <mergeCell ref="W177:W180"/>
    <mergeCell ref="X177:X180"/>
    <mergeCell ref="Y177:Y180"/>
    <mergeCell ref="N177:N180"/>
    <mergeCell ref="O177:O180"/>
    <mergeCell ref="P177:P180"/>
    <mergeCell ref="Q177:Q180"/>
    <mergeCell ref="R177:R180"/>
    <mergeCell ref="S177:S180"/>
    <mergeCell ref="H177:H180"/>
    <mergeCell ref="I177:I180"/>
    <mergeCell ref="J177:J180"/>
    <mergeCell ref="K177:K180"/>
    <mergeCell ref="L177:L180"/>
    <mergeCell ref="M177:M180"/>
    <mergeCell ref="AB173:AB176"/>
    <mergeCell ref="AC173:AC176"/>
    <mergeCell ref="AD173:AD176"/>
    <mergeCell ref="AE173:AE176"/>
    <mergeCell ref="AF173:AF176"/>
    <mergeCell ref="C177:C180"/>
    <mergeCell ref="D177:D180"/>
    <mergeCell ref="E177:E180"/>
    <mergeCell ref="F177:F180"/>
    <mergeCell ref="G177:G180"/>
    <mergeCell ref="V173:V176"/>
    <mergeCell ref="W173:W176"/>
    <mergeCell ref="X173:X176"/>
    <mergeCell ref="Y173:Y176"/>
    <mergeCell ref="Z173:Z176"/>
    <mergeCell ref="AA173:AA176"/>
    <mergeCell ref="P173:P176"/>
    <mergeCell ref="Q173:Q176"/>
    <mergeCell ref="R173:R176"/>
    <mergeCell ref="S173:S176"/>
    <mergeCell ref="T173:T176"/>
    <mergeCell ref="U173:U176"/>
    <mergeCell ref="J173:J176"/>
    <mergeCell ref="K173:K176"/>
    <mergeCell ref="L173:L176"/>
    <mergeCell ref="M173:M176"/>
    <mergeCell ref="N173:N176"/>
    <mergeCell ref="O173:O176"/>
    <mergeCell ref="AF169:AF172"/>
    <mergeCell ref="C173:C176"/>
    <mergeCell ref="D173:D176"/>
    <mergeCell ref="E173:E176"/>
    <mergeCell ref="F173:F176"/>
    <mergeCell ref="G173:G176"/>
    <mergeCell ref="H173:H176"/>
    <mergeCell ref="I173:I176"/>
    <mergeCell ref="X169:X172"/>
    <mergeCell ref="Y169:Y172"/>
    <mergeCell ref="Z169:Z172"/>
    <mergeCell ref="AA169:AA172"/>
    <mergeCell ref="AB169:AB172"/>
    <mergeCell ref="AC169:AC172"/>
    <mergeCell ref="R169:R172"/>
    <mergeCell ref="S169:S172"/>
    <mergeCell ref="T169:T172"/>
    <mergeCell ref="U169:U172"/>
    <mergeCell ref="V169:V172"/>
    <mergeCell ref="W169:W172"/>
    <mergeCell ref="L169:L172"/>
    <mergeCell ref="M169:M172"/>
    <mergeCell ref="N169:N172"/>
    <mergeCell ref="O169:O172"/>
    <mergeCell ref="P169:P172"/>
    <mergeCell ref="Q169:Q172"/>
    <mergeCell ref="C169:C172"/>
    <mergeCell ref="D169:D172"/>
    <mergeCell ref="E169:E172"/>
    <mergeCell ref="F169:F172"/>
    <mergeCell ref="G169:G172"/>
    <mergeCell ref="H169:H172"/>
    <mergeCell ref="K169:K172"/>
    <mergeCell ref="Z165:Z168"/>
    <mergeCell ref="AA165:AA168"/>
    <mergeCell ref="AB165:AB168"/>
    <mergeCell ref="AC165:AC168"/>
    <mergeCell ref="AD165:AD168"/>
    <mergeCell ref="AE165:AE168"/>
    <mergeCell ref="T165:T168"/>
    <mergeCell ref="U165:U168"/>
    <mergeCell ref="V165:V168"/>
    <mergeCell ref="W165:W168"/>
    <mergeCell ref="X165:X168"/>
    <mergeCell ref="Y165:Y168"/>
    <mergeCell ref="N165:N168"/>
    <mergeCell ref="O165:O168"/>
    <mergeCell ref="P165:P168"/>
    <mergeCell ref="Q165:Q168"/>
    <mergeCell ref="R165:R168"/>
    <mergeCell ref="S165:S168"/>
    <mergeCell ref="J165:J168"/>
    <mergeCell ref="K165:K168"/>
    <mergeCell ref="AD169:AD172"/>
    <mergeCell ref="L165:L168"/>
    <mergeCell ref="M165:M168"/>
    <mergeCell ref="AE169:AE172"/>
    <mergeCell ref="AC161:AC164"/>
    <mergeCell ref="AD161:AD164"/>
    <mergeCell ref="AE161:AE164"/>
    <mergeCell ref="AF161:AF164"/>
    <mergeCell ref="C165:C168"/>
    <mergeCell ref="D165:D168"/>
    <mergeCell ref="E165:E168"/>
    <mergeCell ref="F165:F168"/>
    <mergeCell ref="G165:G168"/>
    <mergeCell ref="V161:V164"/>
    <mergeCell ref="W161:W164"/>
    <mergeCell ref="X161:X164"/>
    <mergeCell ref="Y161:Y164"/>
    <mergeCell ref="Z161:Z164"/>
    <mergeCell ref="AA161:AA164"/>
    <mergeCell ref="P161:P164"/>
    <mergeCell ref="Q161:Q164"/>
    <mergeCell ref="R161:R164"/>
    <mergeCell ref="S161:S164"/>
    <mergeCell ref="T161:T164"/>
    <mergeCell ref="U161:U164"/>
    <mergeCell ref="J161:J164"/>
    <mergeCell ref="K161:K164"/>
    <mergeCell ref="L161:L164"/>
    <mergeCell ref="I169:I172"/>
    <mergeCell ref="J169:J172"/>
    <mergeCell ref="O161:O164"/>
    <mergeCell ref="AF165:AF168"/>
    <mergeCell ref="AF156:AF159"/>
    <mergeCell ref="C161:C164"/>
    <mergeCell ref="D161:D164"/>
    <mergeCell ref="E161:E164"/>
    <mergeCell ref="F161:F164"/>
    <mergeCell ref="G161:G164"/>
    <mergeCell ref="H161:H164"/>
    <mergeCell ref="I161:I164"/>
    <mergeCell ref="X156:X159"/>
    <mergeCell ref="Y156:Y159"/>
    <mergeCell ref="Z156:Z159"/>
    <mergeCell ref="AA156:AA159"/>
    <mergeCell ref="AB156:AB159"/>
    <mergeCell ref="AC156:AC159"/>
    <mergeCell ref="R156:R159"/>
    <mergeCell ref="S156:S159"/>
    <mergeCell ref="T156:T159"/>
    <mergeCell ref="U156:U159"/>
    <mergeCell ref="V156:V159"/>
    <mergeCell ref="W156:W159"/>
    <mergeCell ref="L156:L159"/>
    <mergeCell ref="M156:M159"/>
    <mergeCell ref="N156:N159"/>
    <mergeCell ref="O156:O159"/>
    <mergeCell ref="P156:P159"/>
    <mergeCell ref="Q156:Q159"/>
    <mergeCell ref="C156:C159"/>
    <mergeCell ref="D156:D159"/>
    <mergeCell ref="H165:H168"/>
    <mergeCell ref="I165:I168"/>
    <mergeCell ref="G156:G159"/>
    <mergeCell ref="AB161:AB164"/>
    <mergeCell ref="H156:H159"/>
    <mergeCell ref="I156:I159"/>
    <mergeCell ref="J156:J159"/>
    <mergeCell ref="K156:K159"/>
    <mergeCell ref="Z152:Z155"/>
    <mergeCell ref="AA152:AA155"/>
    <mergeCell ref="AB152:AB155"/>
    <mergeCell ref="AC152:AC155"/>
    <mergeCell ref="AD152:AD155"/>
    <mergeCell ref="AE152:AE155"/>
    <mergeCell ref="T152:T155"/>
    <mergeCell ref="U152:U155"/>
    <mergeCell ref="V152:V155"/>
    <mergeCell ref="W152:W155"/>
    <mergeCell ref="X152:X155"/>
    <mergeCell ref="Y152:Y155"/>
    <mergeCell ref="N152:N155"/>
    <mergeCell ref="O152:O155"/>
    <mergeCell ref="P152:P155"/>
    <mergeCell ref="Q152:Q155"/>
    <mergeCell ref="R152:R155"/>
    <mergeCell ref="S152:S155"/>
    <mergeCell ref="H152:H155"/>
    <mergeCell ref="I152:I155"/>
    <mergeCell ref="J152:J155"/>
    <mergeCell ref="K152:K155"/>
    <mergeCell ref="AD156:AD159"/>
    <mergeCell ref="L152:L155"/>
    <mergeCell ref="M161:M164"/>
    <mergeCell ref="N161:N164"/>
    <mergeCell ref="M152:M155"/>
    <mergeCell ref="AE156:AE159"/>
    <mergeCell ref="AC148:AC151"/>
    <mergeCell ref="AD148:AD151"/>
    <mergeCell ref="AE148:AE151"/>
    <mergeCell ref="AF148:AF151"/>
    <mergeCell ref="C152:C155"/>
    <mergeCell ref="D152:D155"/>
    <mergeCell ref="E152:E155"/>
    <mergeCell ref="F152:F155"/>
    <mergeCell ref="G152:G155"/>
    <mergeCell ref="V148:V151"/>
    <mergeCell ref="W148:W151"/>
    <mergeCell ref="X148:X151"/>
    <mergeCell ref="Y148:Y151"/>
    <mergeCell ref="Z148:Z151"/>
    <mergeCell ref="AA148:AA151"/>
    <mergeCell ref="P148:P151"/>
    <mergeCell ref="Q148:Q151"/>
    <mergeCell ref="R148:R151"/>
    <mergeCell ref="S148:S151"/>
    <mergeCell ref="T148:T151"/>
    <mergeCell ref="U148:U151"/>
    <mergeCell ref="J148:J151"/>
    <mergeCell ref="K148:K151"/>
    <mergeCell ref="L148:L151"/>
    <mergeCell ref="M148:M151"/>
    <mergeCell ref="N148:N151"/>
    <mergeCell ref="O148:O151"/>
    <mergeCell ref="AF152:AF155"/>
    <mergeCell ref="E156:E159"/>
    <mergeCell ref="F156:F159"/>
    <mergeCell ref="AF144:AF147"/>
    <mergeCell ref="C148:C151"/>
    <mergeCell ref="D148:D151"/>
    <mergeCell ref="E148:E151"/>
    <mergeCell ref="F148:F151"/>
    <mergeCell ref="G148:G151"/>
    <mergeCell ref="H148:H151"/>
    <mergeCell ref="I148:I151"/>
    <mergeCell ref="X144:X147"/>
    <mergeCell ref="Y144:Y147"/>
    <mergeCell ref="Z144:Z147"/>
    <mergeCell ref="AA144:AA147"/>
    <mergeCell ref="AB144:AB147"/>
    <mergeCell ref="AC144:AC147"/>
    <mergeCell ref="R144:R147"/>
    <mergeCell ref="S144:S147"/>
    <mergeCell ref="T144:T147"/>
    <mergeCell ref="U144:U147"/>
    <mergeCell ref="V144:V147"/>
    <mergeCell ref="W144:W147"/>
    <mergeCell ref="L144:L147"/>
    <mergeCell ref="M144:M147"/>
    <mergeCell ref="N144:N147"/>
    <mergeCell ref="O144:O147"/>
    <mergeCell ref="P144:P147"/>
    <mergeCell ref="Q144:Q147"/>
    <mergeCell ref="C144:C147"/>
    <mergeCell ref="D144:D147"/>
    <mergeCell ref="E144:E147"/>
    <mergeCell ref="F144:F147"/>
    <mergeCell ref="G144:G147"/>
    <mergeCell ref="AB148:AB151"/>
    <mergeCell ref="H144:H147"/>
    <mergeCell ref="I144:I147"/>
    <mergeCell ref="J144:J147"/>
    <mergeCell ref="K144:K147"/>
    <mergeCell ref="Z140:Z143"/>
    <mergeCell ref="AA140:AA143"/>
    <mergeCell ref="AB140:AB143"/>
    <mergeCell ref="AC140:AC143"/>
    <mergeCell ref="AD140:AD143"/>
    <mergeCell ref="AE140:AE143"/>
    <mergeCell ref="T140:T143"/>
    <mergeCell ref="U140:U143"/>
    <mergeCell ref="V140:V143"/>
    <mergeCell ref="W140:W143"/>
    <mergeCell ref="X140:X143"/>
    <mergeCell ref="Y140:Y143"/>
    <mergeCell ref="N140:N143"/>
    <mergeCell ref="O140:O143"/>
    <mergeCell ref="P140:P143"/>
    <mergeCell ref="Q140:Q143"/>
    <mergeCell ref="R140:R143"/>
    <mergeCell ref="S140:S143"/>
    <mergeCell ref="H140:H143"/>
    <mergeCell ref="I140:I143"/>
    <mergeCell ref="J140:J143"/>
    <mergeCell ref="K140:K143"/>
    <mergeCell ref="AD144:AD147"/>
    <mergeCell ref="L140:L143"/>
    <mergeCell ref="M140:M143"/>
    <mergeCell ref="AE144:AE147"/>
    <mergeCell ref="AC135:AC138"/>
    <mergeCell ref="AD135:AD138"/>
    <mergeCell ref="AE135:AE138"/>
    <mergeCell ref="AF135:AF138"/>
    <mergeCell ref="C140:C143"/>
    <mergeCell ref="D140:D143"/>
    <mergeCell ref="E140:E143"/>
    <mergeCell ref="F140:F143"/>
    <mergeCell ref="G140:G143"/>
    <mergeCell ref="V135:V138"/>
    <mergeCell ref="W135:W138"/>
    <mergeCell ref="X135:X138"/>
    <mergeCell ref="Y135:Y138"/>
    <mergeCell ref="Z135:Z138"/>
    <mergeCell ref="AA135:AA138"/>
    <mergeCell ref="P135:P138"/>
    <mergeCell ref="Q135:Q138"/>
    <mergeCell ref="R135:R138"/>
    <mergeCell ref="S135:S138"/>
    <mergeCell ref="T135:T138"/>
    <mergeCell ref="U135:U138"/>
    <mergeCell ref="J135:J138"/>
    <mergeCell ref="K135:K138"/>
    <mergeCell ref="L135:L138"/>
    <mergeCell ref="M135:M138"/>
    <mergeCell ref="N135:N138"/>
    <mergeCell ref="O135:O138"/>
    <mergeCell ref="AF140:AF143"/>
    <mergeCell ref="AF131:AF134"/>
    <mergeCell ref="C135:C138"/>
    <mergeCell ref="D135:D138"/>
    <mergeCell ref="E135:E138"/>
    <mergeCell ref="F135:F138"/>
    <mergeCell ref="G135:G138"/>
    <mergeCell ref="H135:H138"/>
    <mergeCell ref="I135:I138"/>
    <mergeCell ref="X131:X134"/>
    <mergeCell ref="Y131:Y134"/>
    <mergeCell ref="Z131:Z134"/>
    <mergeCell ref="AA131:AA134"/>
    <mergeCell ref="AB131:AB134"/>
    <mergeCell ref="AC131:AC134"/>
    <mergeCell ref="R131:R134"/>
    <mergeCell ref="S131:S134"/>
    <mergeCell ref="T131:T134"/>
    <mergeCell ref="U131:U134"/>
    <mergeCell ref="V131:V134"/>
    <mergeCell ref="W131:W134"/>
    <mergeCell ref="L131:L134"/>
    <mergeCell ref="M131:M134"/>
    <mergeCell ref="N131:N134"/>
    <mergeCell ref="O131:O134"/>
    <mergeCell ref="P131:P134"/>
    <mergeCell ref="Q131:Q134"/>
    <mergeCell ref="C131:C134"/>
    <mergeCell ref="D131:D134"/>
    <mergeCell ref="E131:E134"/>
    <mergeCell ref="F131:F134"/>
    <mergeCell ref="G131:G134"/>
    <mergeCell ref="AB135:AB138"/>
    <mergeCell ref="H131:H134"/>
    <mergeCell ref="I131:I134"/>
    <mergeCell ref="J131:J134"/>
    <mergeCell ref="K131:K134"/>
    <mergeCell ref="Z127:Z130"/>
    <mergeCell ref="AA127:AA130"/>
    <mergeCell ref="AB127:AB130"/>
    <mergeCell ref="AC127:AC130"/>
    <mergeCell ref="AD127:AD130"/>
    <mergeCell ref="AE127:AE130"/>
    <mergeCell ref="T127:T130"/>
    <mergeCell ref="U127:U130"/>
    <mergeCell ref="V127:V130"/>
    <mergeCell ref="W127:W130"/>
    <mergeCell ref="X127:X130"/>
    <mergeCell ref="Y127:Y130"/>
    <mergeCell ref="N127:N130"/>
    <mergeCell ref="O127:O130"/>
    <mergeCell ref="P127:P130"/>
    <mergeCell ref="Q127:Q130"/>
    <mergeCell ref="R127:R130"/>
    <mergeCell ref="S127:S130"/>
    <mergeCell ref="H127:H130"/>
    <mergeCell ref="I127:I130"/>
    <mergeCell ref="J127:J130"/>
    <mergeCell ref="K127:K130"/>
    <mergeCell ref="AD131:AD134"/>
    <mergeCell ref="L127:L130"/>
    <mergeCell ref="M127:M130"/>
    <mergeCell ref="AE131:AE134"/>
    <mergeCell ref="AC123:AC126"/>
    <mergeCell ref="AD123:AD126"/>
    <mergeCell ref="AE123:AE126"/>
    <mergeCell ref="AF123:AF126"/>
    <mergeCell ref="C127:C130"/>
    <mergeCell ref="D127:D130"/>
    <mergeCell ref="E127:E130"/>
    <mergeCell ref="F127:F130"/>
    <mergeCell ref="G127:G130"/>
    <mergeCell ref="V123:V126"/>
    <mergeCell ref="W123:W126"/>
    <mergeCell ref="X123:X126"/>
    <mergeCell ref="Y123:Y126"/>
    <mergeCell ref="Z123:Z126"/>
    <mergeCell ref="AA123:AA126"/>
    <mergeCell ref="P123:P126"/>
    <mergeCell ref="Q123:Q126"/>
    <mergeCell ref="R123:R126"/>
    <mergeCell ref="S123:S126"/>
    <mergeCell ref="T123:T126"/>
    <mergeCell ref="U123:U126"/>
    <mergeCell ref="J123:J126"/>
    <mergeCell ref="K123:K126"/>
    <mergeCell ref="L123:L126"/>
    <mergeCell ref="M123:M126"/>
    <mergeCell ref="N123:N126"/>
    <mergeCell ref="O123:O126"/>
    <mergeCell ref="AF127:AF130"/>
    <mergeCell ref="AF119:AF122"/>
    <mergeCell ref="C123:C126"/>
    <mergeCell ref="D123:D126"/>
    <mergeCell ref="E123:E126"/>
    <mergeCell ref="F123:F126"/>
    <mergeCell ref="G123:G126"/>
    <mergeCell ref="H123:H126"/>
    <mergeCell ref="I123:I126"/>
    <mergeCell ref="X119:X122"/>
    <mergeCell ref="Y119:Y122"/>
    <mergeCell ref="Z119:Z122"/>
    <mergeCell ref="AA119:AA122"/>
    <mergeCell ref="AB119:AB122"/>
    <mergeCell ref="AC119:AC122"/>
    <mergeCell ref="R119:R122"/>
    <mergeCell ref="S119:S122"/>
    <mergeCell ref="T119:T122"/>
    <mergeCell ref="U119:U122"/>
    <mergeCell ref="V119:V122"/>
    <mergeCell ref="W119:W122"/>
    <mergeCell ref="L119:L122"/>
    <mergeCell ref="M119:M122"/>
    <mergeCell ref="N119:N122"/>
    <mergeCell ref="O119:O122"/>
    <mergeCell ref="P119:P122"/>
    <mergeCell ref="Q119:Q122"/>
    <mergeCell ref="C119:C122"/>
    <mergeCell ref="D119:D122"/>
    <mergeCell ref="E119:E122"/>
    <mergeCell ref="F119:F122"/>
    <mergeCell ref="G119:G122"/>
    <mergeCell ref="AB123:AB126"/>
    <mergeCell ref="H119:H122"/>
    <mergeCell ref="I119:I122"/>
    <mergeCell ref="J119:J122"/>
    <mergeCell ref="K119:K122"/>
    <mergeCell ref="Z114:Z117"/>
    <mergeCell ref="AA114:AA117"/>
    <mergeCell ref="AB114:AB117"/>
    <mergeCell ref="AC114:AC117"/>
    <mergeCell ref="AD114:AD117"/>
    <mergeCell ref="AE114:AE117"/>
    <mergeCell ref="T114:T117"/>
    <mergeCell ref="U114:U117"/>
    <mergeCell ref="V114:V117"/>
    <mergeCell ref="W114:W117"/>
    <mergeCell ref="X114:X117"/>
    <mergeCell ref="Y114:Y117"/>
    <mergeCell ref="N114:N117"/>
    <mergeCell ref="O114:O117"/>
    <mergeCell ref="P114:P117"/>
    <mergeCell ref="Q114:Q117"/>
    <mergeCell ref="R114:R117"/>
    <mergeCell ref="S114:S117"/>
    <mergeCell ref="H114:H117"/>
    <mergeCell ref="I114:I117"/>
    <mergeCell ref="J114:J117"/>
    <mergeCell ref="K114:K117"/>
    <mergeCell ref="AD119:AD122"/>
    <mergeCell ref="L114:L117"/>
    <mergeCell ref="M114:M117"/>
    <mergeCell ref="AE119:AE122"/>
    <mergeCell ref="AC110:AC113"/>
    <mergeCell ref="AD110:AD113"/>
    <mergeCell ref="AE110:AE113"/>
    <mergeCell ref="AF110:AF113"/>
    <mergeCell ref="C114:C117"/>
    <mergeCell ref="D114:D117"/>
    <mergeCell ref="E114:E117"/>
    <mergeCell ref="F114:F117"/>
    <mergeCell ref="G114:G117"/>
    <mergeCell ref="V110:V113"/>
    <mergeCell ref="W110:W113"/>
    <mergeCell ref="X110:X113"/>
    <mergeCell ref="Y110:Y113"/>
    <mergeCell ref="Z110:Z113"/>
    <mergeCell ref="AA110:AA113"/>
    <mergeCell ref="P110:P113"/>
    <mergeCell ref="Q110:Q113"/>
    <mergeCell ref="R110:R113"/>
    <mergeCell ref="S110:S113"/>
    <mergeCell ref="T110:T113"/>
    <mergeCell ref="U110:U113"/>
    <mergeCell ref="J110:J113"/>
    <mergeCell ref="K110:K113"/>
    <mergeCell ref="L110:L113"/>
    <mergeCell ref="M110:M113"/>
    <mergeCell ref="N110:N113"/>
    <mergeCell ref="O110:O113"/>
    <mergeCell ref="AF114:AF117"/>
    <mergeCell ref="AF106:AF109"/>
    <mergeCell ref="C110:C113"/>
    <mergeCell ref="D110:D113"/>
    <mergeCell ref="E110:E113"/>
    <mergeCell ref="F110:F113"/>
    <mergeCell ref="G110:G113"/>
    <mergeCell ref="H110:H113"/>
    <mergeCell ref="I110:I113"/>
    <mergeCell ref="X106:X109"/>
    <mergeCell ref="Y106:Y109"/>
    <mergeCell ref="Z106:Z109"/>
    <mergeCell ref="AA106:AA109"/>
    <mergeCell ref="AB106:AB109"/>
    <mergeCell ref="AC106:AC109"/>
    <mergeCell ref="R106:R109"/>
    <mergeCell ref="S106:S109"/>
    <mergeCell ref="T106:T109"/>
    <mergeCell ref="U106:U109"/>
    <mergeCell ref="V106:V109"/>
    <mergeCell ref="W106:W109"/>
    <mergeCell ref="L106:L109"/>
    <mergeCell ref="M106:M109"/>
    <mergeCell ref="N106:N109"/>
    <mergeCell ref="O106:O109"/>
    <mergeCell ref="P106:P109"/>
    <mergeCell ref="Q106:Q109"/>
    <mergeCell ref="C106:C109"/>
    <mergeCell ref="D106:D109"/>
    <mergeCell ref="E106:E109"/>
    <mergeCell ref="F106:F109"/>
    <mergeCell ref="G106:G109"/>
    <mergeCell ref="AB110:AB113"/>
    <mergeCell ref="H106:H109"/>
    <mergeCell ref="I106:I109"/>
    <mergeCell ref="J106:J109"/>
    <mergeCell ref="K106:K109"/>
    <mergeCell ref="Z102:Z105"/>
    <mergeCell ref="AA102:AA105"/>
    <mergeCell ref="AB102:AB105"/>
    <mergeCell ref="AC102:AC105"/>
    <mergeCell ref="AD102:AD105"/>
    <mergeCell ref="AE102:AE105"/>
    <mergeCell ref="T102:T105"/>
    <mergeCell ref="U102:U105"/>
    <mergeCell ref="V102:V105"/>
    <mergeCell ref="W102:W105"/>
    <mergeCell ref="X102:X105"/>
    <mergeCell ref="Y102:Y105"/>
    <mergeCell ref="N102:N105"/>
    <mergeCell ref="O102:O105"/>
    <mergeCell ref="P102:P105"/>
    <mergeCell ref="Q102:Q105"/>
    <mergeCell ref="R102:R105"/>
    <mergeCell ref="S102:S105"/>
    <mergeCell ref="H102:H105"/>
    <mergeCell ref="I102:I105"/>
    <mergeCell ref="J102:J105"/>
    <mergeCell ref="K102:K105"/>
    <mergeCell ref="AD106:AD109"/>
    <mergeCell ref="L102:L105"/>
    <mergeCell ref="M102:M105"/>
    <mergeCell ref="AE106:AE109"/>
    <mergeCell ref="AC98:AC101"/>
    <mergeCell ref="AD98:AD101"/>
    <mergeCell ref="AE98:AE101"/>
    <mergeCell ref="AF98:AF101"/>
    <mergeCell ref="C102:C105"/>
    <mergeCell ref="D102:D105"/>
    <mergeCell ref="E102:E105"/>
    <mergeCell ref="F102:F105"/>
    <mergeCell ref="G102:G105"/>
    <mergeCell ref="V98:V101"/>
    <mergeCell ref="W98:W101"/>
    <mergeCell ref="X98:X101"/>
    <mergeCell ref="Y98:Y101"/>
    <mergeCell ref="Z98:Z101"/>
    <mergeCell ref="AA98:AA101"/>
    <mergeCell ref="P98:P101"/>
    <mergeCell ref="Q98:Q101"/>
    <mergeCell ref="R98:R101"/>
    <mergeCell ref="S98:S101"/>
    <mergeCell ref="T98:T101"/>
    <mergeCell ref="U98:U101"/>
    <mergeCell ref="J98:J101"/>
    <mergeCell ref="K98:K101"/>
    <mergeCell ref="L98:L101"/>
    <mergeCell ref="M98:M101"/>
    <mergeCell ref="N98:N101"/>
    <mergeCell ref="O98:O101"/>
    <mergeCell ref="AF102:AF105"/>
    <mergeCell ref="AF94:AF97"/>
    <mergeCell ref="C98:C101"/>
    <mergeCell ref="D98:D101"/>
    <mergeCell ref="E98:E101"/>
    <mergeCell ref="F98:F101"/>
    <mergeCell ref="G98:G101"/>
    <mergeCell ref="H98:H101"/>
    <mergeCell ref="I98:I101"/>
    <mergeCell ref="X94:X97"/>
    <mergeCell ref="Y94:Y97"/>
    <mergeCell ref="Z94:Z97"/>
    <mergeCell ref="AA94:AA97"/>
    <mergeCell ref="AB94:AB97"/>
    <mergeCell ref="AC94:AC97"/>
    <mergeCell ref="R94:R97"/>
    <mergeCell ref="S94:S97"/>
    <mergeCell ref="T94:T97"/>
    <mergeCell ref="U94:U97"/>
    <mergeCell ref="V94:V97"/>
    <mergeCell ref="W94:W97"/>
    <mergeCell ref="L94:L97"/>
    <mergeCell ref="M94:M97"/>
    <mergeCell ref="N94:N97"/>
    <mergeCell ref="O94:O97"/>
    <mergeCell ref="P94:P97"/>
    <mergeCell ref="Q94:Q97"/>
    <mergeCell ref="C94:C97"/>
    <mergeCell ref="D94:D97"/>
    <mergeCell ref="E94:E97"/>
    <mergeCell ref="F94:F97"/>
    <mergeCell ref="G94:G97"/>
    <mergeCell ref="AB98:AB101"/>
    <mergeCell ref="H94:H97"/>
    <mergeCell ref="I94:I97"/>
    <mergeCell ref="J94:J97"/>
    <mergeCell ref="K94:K97"/>
    <mergeCell ref="Z90:Z93"/>
    <mergeCell ref="AA90:AA93"/>
    <mergeCell ref="AB90:AB93"/>
    <mergeCell ref="AC90:AC93"/>
    <mergeCell ref="AD90:AD93"/>
    <mergeCell ref="AE90:AE93"/>
    <mergeCell ref="T90:T93"/>
    <mergeCell ref="U90:U93"/>
    <mergeCell ref="V90:V93"/>
    <mergeCell ref="W90:W93"/>
    <mergeCell ref="X90:X93"/>
    <mergeCell ref="Y90:Y93"/>
    <mergeCell ref="N90:N93"/>
    <mergeCell ref="O90:O93"/>
    <mergeCell ref="P90:P93"/>
    <mergeCell ref="Q90:Q93"/>
    <mergeCell ref="R90:R93"/>
    <mergeCell ref="S90:S93"/>
    <mergeCell ref="H90:H93"/>
    <mergeCell ref="I90:I93"/>
    <mergeCell ref="J90:J93"/>
    <mergeCell ref="K90:K93"/>
    <mergeCell ref="AD94:AD97"/>
    <mergeCell ref="L90:L93"/>
    <mergeCell ref="M90:M93"/>
    <mergeCell ref="AE94:AE97"/>
    <mergeCell ref="AC86:AC89"/>
    <mergeCell ref="AD86:AD89"/>
    <mergeCell ref="AE86:AE89"/>
    <mergeCell ref="AF86:AF89"/>
    <mergeCell ref="C90:C93"/>
    <mergeCell ref="D90:D93"/>
    <mergeCell ref="E90:E93"/>
    <mergeCell ref="F90:F93"/>
    <mergeCell ref="G90:G93"/>
    <mergeCell ref="V86:V89"/>
    <mergeCell ref="W86:W89"/>
    <mergeCell ref="X86:X89"/>
    <mergeCell ref="Y86:Y89"/>
    <mergeCell ref="Z86:Z89"/>
    <mergeCell ref="AA86:AA89"/>
    <mergeCell ref="P86:P89"/>
    <mergeCell ref="Q86:Q89"/>
    <mergeCell ref="R86:R89"/>
    <mergeCell ref="S86:S89"/>
    <mergeCell ref="T86:T89"/>
    <mergeCell ref="U86:U89"/>
    <mergeCell ref="J86:J89"/>
    <mergeCell ref="K86:K89"/>
    <mergeCell ref="L86:L89"/>
    <mergeCell ref="M86:M89"/>
    <mergeCell ref="N86:N89"/>
    <mergeCell ref="O86:O89"/>
    <mergeCell ref="AF90:AF93"/>
    <mergeCell ref="AF82:AF85"/>
    <mergeCell ref="C86:C89"/>
    <mergeCell ref="D86:D89"/>
    <mergeCell ref="E86:E89"/>
    <mergeCell ref="F86:F89"/>
    <mergeCell ref="G86:G89"/>
    <mergeCell ref="H86:H89"/>
    <mergeCell ref="I86:I89"/>
    <mergeCell ref="X82:X85"/>
    <mergeCell ref="Y82:Y85"/>
    <mergeCell ref="Z82:Z85"/>
    <mergeCell ref="AA82:AA85"/>
    <mergeCell ref="AB82:AB85"/>
    <mergeCell ref="AC82:AC85"/>
    <mergeCell ref="R82:R85"/>
    <mergeCell ref="S82:S85"/>
    <mergeCell ref="T82:T85"/>
    <mergeCell ref="U82:U85"/>
    <mergeCell ref="V82:V85"/>
    <mergeCell ref="W82:W85"/>
    <mergeCell ref="L82:L85"/>
    <mergeCell ref="M82:M85"/>
    <mergeCell ref="N82:N85"/>
    <mergeCell ref="O82:O85"/>
    <mergeCell ref="P82:P85"/>
    <mergeCell ref="Q82:Q85"/>
    <mergeCell ref="C82:C85"/>
    <mergeCell ref="D82:D85"/>
    <mergeCell ref="E82:E85"/>
    <mergeCell ref="F82:F85"/>
    <mergeCell ref="G82:G85"/>
    <mergeCell ref="AB86:AB89"/>
    <mergeCell ref="H82:H85"/>
    <mergeCell ref="I82:I85"/>
    <mergeCell ref="J82:J85"/>
    <mergeCell ref="K82:K85"/>
    <mergeCell ref="Z78:Z81"/>
    <mergeCell ref="AA78:AA81"/>
    <mergeCell ref="AB78:AB81"/>
    <mergeCell ref="AC78:AC81"/>
    <mergeCell ref="AD78:AD81"/>
    <mergeCell ref="AE78:AE81"/>
    <mergeCell ref="T78:T81"/>
    <mergeCell ref="U78:U81"/>
    <mergeCell ref="V78:V81"/>
    <mergeCell ref="W78:W81"/>
    <mergeCell ref="X78:X81"/>
    <mergeCell ref="Y78:Y81"/>
    <mergeCell ref="N78:N81"/>
    <mergeCell ref="O78:O81"/>
    <mergeCell ref="P78:P81"/>
    <mergeCell ref="Q78:Q81"/>
    <mergeCell ref="R78:R81"/>
    <mergeCell ref="S78:S81"/>
    <mergeCell ref="H78:H81"/>
    <mergeCell ref="I78:I81"/>
    <mergeCell ref="J78:J81"/>
    <mergeCell ref="K78:K81"/>
    <mergeCell ref="AD82:AD85"/>
    <mergeCell ref="L78:L81"/>
    <mergeCell ref="M78:M81"/>
    <mergeCell ref="AE82:AE85"/>
    <mergeCell ref="AC74:AC77"/>
    <mergeCell ref="AD74:AD77"/>
    <mergeCell ref="AE74:AE77"/>
    <mergeCell ref="AF74:AF77"/>
    <mergeCell ref="C78:C81"/>
    <mergeCell ref="D78:D81"/>
    <mergeCell ref="E78:E81"/>
    <mergeCell ref="F78:F81"/>
    <mergeCell ref="G78:G81"/>
    <mergeCell ref="V74:V77"/>
    <mergeCell ref="W74:W77"/>
    <mergeCell ref="X74:X77"/>
    <mergeCell ref="Y74:Y77"/>
    <mergeCell ref="Z74:Z77"/>
    <mergeCell ref="AA74:AA77"/>
    <mergeCell ref="P74:P77"/>
    <mergeCell ref="Q74:Q77"/>
    <mergeCell ref="R74:R77"/>
    <mergeCell ref="S74:S77"/>
    <mergeCell ref="T74:T77"/>
    <mergeCell ref="U74:U77"/>
    <mergeCell ref="J74:J77"/>
    <mergeCell ref="K74:K77"/>
    <mergeCell ref="L74:L77"/>
    <mergeCell ref="M74:M77"/>
    <mergeCell ref="N74:N77"/>
    <mergeCell ref="O74:O77"/>
    <mergeCell ref="AF78:AF81"/>
    <mergeCell ref="AF70:AF73"/>
    <mergeCell ref="C74:C77"/>
    <mergeCell ref="D74:D77"/>
    <mergeCell ref="E74:E77"/>
    <mergeCell ref="F74:F77"/>
    <mergeCell ref="G74:G77"/>
    <mergeCell ref="H74:H77"/>
    <mergeCell ref="I74:I77"/>
    <mergeCell ref="X70:X73"/>
    <mergeCell ref="Y70:Y73"/>
    <mergeCell ref="Z70:Z73"/>
    <mergeCell ref="AA70:AA73"/>
    <mergeCell ref="AB70:AB73"/>
    <mergeCell ref="AC70:AC73"/>
    <mergeCell ref="R70:R73"/>
    <mergeCell ref="S70:S73"/>
    <mergeCell ref="T70:T73"/>
    <mergeCell ref="U70:U73"/>
    <mergeCell ref="V70:V73"/>
    <mergeCell ref="W70:W73"/>
    <mergeCell ref="L70:L73"/>
    <mergeCell ref="M70:M73"/>
    <mergeCell ref="N70:N73"/>
    <mergeCell ref="O70:O73"/>
    <mergeCell ref="P70:P73"/>
    <mergeCell ref="Q70:Q73"/>
    <mergeCell ref="C70:C73"/>
    <mergeCell ref="D70:D73"/>
    <mergeCell ref="E70:E73"/>
    <mergeCell ref="F70:F73"/>
    <mergeCell ref="G70:G73"/>
    <mergeCell ref="AB74:AB77"/>
    <mergeCell ref="H70:H73"/>
    <mergeCell ref="I70:I73"/>
    <mergeCell ref="J70:J73"/>
    <mergeCell ref="K70:K73"/>
    <mergeCell ref="Z66:Z69"/>
    <mergeCell ref="AA66:AA69"/>
    <mergeCell ref="AB66:AB69"/>
    <mergeCell ref="AC66:AC69"/>
    <mergeCell ref="AD66:AD69"/>
    <mergeCell ref="AE66:AE69"/>
    <mergeCell ref="T66:T69"/>
    <mergeCell ref="U66:U69"/>
    <mergeCell ref="V66:V69"/>
    <mergeCell ref="W66:W69"/>
    <mergeCell ref="X66:X69"/>
    <mergeCell ref="Y66:Y69"/>
    <mergeCell ref="N66:N69"/>
    <mergeCell ref="O66:O69"/>
    <mergeCell ref="P66:P69"/>
    <mergeCell ref="Q66:Q69"/>
    <mergeCell ref="R66:R69"/>
    <mergeCell ref="S66:S69"/>
    <mergeCell ref="H66:H69"/>
    <mergeCell ref="I66:I69"/>
    <mergeCell ref="J66:J69"/>
    <mergeCell ref="K66:K69"/>
    <mergeCell ref="AD70:AD73"/>
    <mergeCell ref="L66:L69"/>
    <mergeCell ref="M66:M69"/>
    <mergeCell ref="AE70:AE73"/>
    <mergeCell ref="AC61:AC64"/>
    <mergeCell ref="AD61:AD64"/>
    <mergeCell ref="AE61:AE64"/>
    <mergeCell ref="AF61:AF64"/>
    <mergeCell ref="C66:C69"/>
    <mergeCell ref="D66:D69"/>
    <mergeCell ref="E66:E69"/>
    <mergeCell ref="F66:F69"/>
    <mergeCell ref="G66:G69"/>
    <mergeCell ref="V61:V64"/>
    <mergeCell ref="W61:W64"/>
    <mergeCell ref="X61:X64"/>
    <mergeCell ref="Y61:Y64"/>
    <mergeCell ref="Z61:Z64"/>
    <mergeCell ref="AA61:AA64"/>
    <mergeCell ref="P61:P64"/>
    <mergeCell ref="Q61:Q64"/>
    <mergeCell ref="R61:R64"/>
    <mergeCell ref="S61:S64"/>
    <mergeCell ref="T61:T64"/>
    <mergeCell ref="U61:U64"/>
    <mergeCell ref="J61:J64"/>
    <mergeCell ref="K61:K64"/>
    <mergeCell ref="L61:L64"/>
    <mergeCell ref="M61:M64"/>
    <mergeCell ref="N61:N64"/>
    <mergeCell ref="O61:O64"/>
    <mergeCell ref="AF66:AF69"/>
    <mergeCell ref="AF57:AF60"/>
    <mergeCell ref="C61:C64"/>
    <mergeCell ref="D61:D64"/>
    <mergeCell ref="E61:E64"/>
    <mergeCell ref="F61:F64"/>
    <mergeCell ref="G61:G64"/>
    <mergeCell ref="H61:H64"/>
    <mergeCell ref="I61:I64"/>
    <mergeCell ref="X57:X60"/>
    <mergeCell ref="Y57:Y60"/>
    <mergeCell ref="Z57:Z60"/>
    <mergeCell ref="AA57:AA60"/>
    <mergeCell ref="AB57:AB60"/>
    <mergeCell ref="AC57:AC60"/>
    <mergeCell ref="R57:R60"/>
    <mergeCell ref="S57:S60"/>
    <mergeCell ref="T57:T60"/>
    <mergeCell ref="U57:U60"/>
    <mergeCell ref="V57:V60"/>
    <mergeCell ref="W57:W60"/>
    <mergeCell ref="L57:L60"/>
    <mergeCell ref="M57:M60"/>
    <mergeCell ref="N57:N60"/>
    <mergeCell ref="O57:O60"/>
    <mergeCell ref="P57:P60"/>
    <mergeCell ref="Q57:Q60"/>
    <mergeCell ref="C57:C60"/>
    <mergeCell ref="D57:D60"/>
    <mergeCell ref="E57:E60"/>
    <mergeCell ref="F57:F60"/>
    <mergeCell ref="G57:G60"/>
    <mergeCell ref="AB61:AB64"/>
    <mergeCell ref="H57:H60"/>
    <mergeCell ref="I57:I60"/>
    <mergeCell ref="J57:J60"/>
    <mergeCell ref="K57:K60"/>
    <mergeCell ref="Z53:Z56"/>
    <mergeCell ref="AA53:AA56"/>
    <mergeCell ref="AB53:AB56"/>
    <mergeCell ref="AC53:AC56"/>
    <mergeCell ref="AD53:AD56"/>
    <mergeCell ref="AE53:AE56"/>
    <mergeCell ref="T53:T56"/>
    <mergeCell ref="U53:U56"/>
    <mergeCell ref="V53:V56"/>
    <mergeCell ref="W53:W56"/>
    <mergeCell ref="X53:X56"/>
    <mergeCell ref="Y53:Y56"/>
    <mergeCell ref="N53:N56"/>
    <mergeCell ref="O53:O56"/>
    <mergeCell ref="P53:P56"/>
    <mergeCell ref="Q53:Q56"/>
    <mergeCell ref="R53:R56"/>
    <mergeCell ref="S53:S56"/>
    <mergeCell ref="H53:H56"/>
    <mergeCell ref="I53:I56"/>
    <mergeCell ref="J53:J56"/>
    <mergeCell ref="K53:K56"/>
    <mergeCell ref="AD57:AD60"/>
    <mergeCell ref="L53:L56"/>
    <mergeCell ref="M53:M56"/>
    <mergeCell ref="AE57:AE60"/>
    <mergeCell ref="AC49:AC52"/>
    <mergeCell ref="AD49:AD52"/>
    <mergeCell ref="AE49:AE52"/>
    <mergeCell ref="AF49:AF52"/>
    <mergeCell ref="C53:C56"/>
    <mergeCell ref="D53:D56"/>
    <mergeCell ref="E53:E56"/>
    <mergeCell ref="F53:F56"/>
    <mergeCell ref="G53:G56"/>
    <mergeCell ref="V49:V52"/>
    <mergeCell ref="W49:W52"/>
    <mergeCell ref="X49:X52"/>
    <mergeCell ref="Y49:Y52"/>
    <mergeCell ref="Z49:Z52"/>
    <mergeCell ref="AA49:AA52"/>
    <mergeCell ref="P49:P52"/>
    <mergeCell ref="Q49:Q52"/>
    <mergeCell ref="R49:R52"/>
    <mergeCell ref="S49:S52"/>
    <mergeCell ref="T49:T52"/>
    <mergeCell ref="U49:U52"/>
    <mergeCell ref="J49:J52"/>
    <mergeCell ref="K49:K52"/>
    <mergeCell ref="L49:L52"/>
    <mergeCell ref="M49:M52"/>
    <mergeCell ref="N49:N52"/>
    <mergeCell ref="O49:O52"/>
    <mergeCell ref="AF53:AF56"/>
    <mergeCell ref="AF45:AF48"/>
    <mergeCell ref="C49:C52"/>
    <mergeCell ref="D49:D52"/>
    <mergeCell ref="E49:E52"/>
    <mergeCell ref="F49:F52"/>
    <mergeCell ref="G49:G52"/>
    <mergeCell ref="H49:H52"/>
    <mergeCell ref="I49:I52"/>
    <mergeCell ref="X45:X48"/>
    <mergeCell ref="Y45:Y48"/>
    <mergeCell ref="Z45:Z48"/>
    <mergeCell ref="AA45:AA48"/>
    <mergeCell ref="AB45:AB48"/>
    <mergeCell ref="AC45:AC48"/>
    <mergeCell ref="R45:R48"/>
    <mergeCell ref="S45:S48"/>
    <mergeCell ref="T45:T48"/>
    <mergeCell ref="U45:U48"/>
    <mergeCell ref="V45:V48"/>
    <mergeCell ref="W45:W48"/>
    <mergeCell ref="L45:L48"/>
    <mergeCell ref="M45:M48"/>
    <mergeCell ref="N45:N48"/>
    <mergeCell ref="O45:O48"/>
    <mergeCell ref="P45:P48"/>
    <mergeCell ref="Q45:Q48"/>
    <mergeCell ref="C45:C48"/>
    <mergeCell ref="D45:D48"/>
    <mergeCell ref="E45:E48"/>
    <mergeCell ref="F45:F48"/>
    <mergeCell ref="G45:G48"/>
    <mergeCell ref="AB49:AB52"/>
    <mergeCell ref="H45:H48"/>
    <mergeCell ref="I45:I48"/>
    <mergeCell ref="J45:J48"/>
    <mergeCell ref="K45:K48"/>
    <mergeCell ref="Z41:Z44"/>
    <mergeCell ref="AA41:AA44"/>
    <mergeCell ref="AB41:AB44"/>
    <mergeCell ref="AC41:AC44"/>
    <mergeCell ref="AD41:AD44"/>
    <mergeCell ref="AE41:AE44"/>
    <mergeCell ref="T41:T44"/>
    <mergeCell ref="U41:U44"/>
    <mergeCell ref="V41:V44"/>
    <mergeCell ref="W41:W44"/>
    <mergeCell ref="X41:X44"/>
    <mergeCell ref="Y41:Y44"/>
    <mergeCell ref="N41:N44"/>
    <mergeCell ref="O41:O44"/>
    <mergeCell ref="P41:P44"/>
    <mergeCell ref="Q41:Q44"/>
    <mergeCell ref="R41:R44"/>
    <mergeCell ref="S41:S44"/>
    <mergeCell ref="H41:H44"/>
    <mergeCell ref="I41:I44"/>
    <mergeCell ref="J41:J44"/>
    <mergeCell ref="K41:K44"/>
    <mergeCell ref="AD45:AD48"/>
    <mergeCell ref="L41:L44"/>
    <mergeCell ref="M41:M44"/>
    <mergeCell ref="AE45:AE48"/>
    <mergeCell ref="AD37:AD40"/>
    <mergeCell ref="AE37:AE40"/>
    <mergeCell ref="AF37:AF40"/>
    <mergeCell ref="C41:C44"/>
    <mergeCell ref="D41:D44"/>
    <mergeCell ref="E41:E44"/>
    <mergeCell ref="F41:F44"/>
    <mergeCell ref="G41:G44"/>
    <mergeCell ref="V37:V40"/>
    <mergeCell ref="W37:W40"/>
    <mergeCell ref="X37:X40"/>
    <mergeCell ref="Y37:Y40"/>
    <mergeCell ref="Z37:Z40"/>
    <mergeCell ref="AA37:AA40"/>
    <mergeCell ref="P37:P40"/>
    <mergeCell ref="Q37:Q40"/>
    <mergeCell ref="R37:R40"/>
    <mergeCell ref="S37:S40"/>
    <mergeCell ref="T37:T40"/>
    <mergeCell ref="U37:U40"/>
    <mergeCell ref="J37:J40"/>
    <mergeCell ref="K37:K40"/>
    <mergeCell ref="L37:L40"/>
    <mergeCell ref="M37:M40"/>
    <mergeCell ref="N37:N40"/>
    <mergeCell ref="O37:O40"/>
    <mergeCell ref="AF41:AF44"/>
    <mergeCell ref="C37:C40"/>
    <mergeCell ref="D37:D40"/>
    <mergeCell ref="E37:E40"/>
    <mergeCell ref="F37:F40"/>
    <mergeCell ref="G37:G40"/>
    <mergeCell ref="X33:X36"/>
    <mergeCell ref="Y33:Y36"/>
    <mergeCell ref="Z33:Z36"/>
    <mergeCell ref="AA33:AA36"/>
    <mergeCell ref="AB33:AB36"/>
    <mergeCell ref="AC33:AC36"/>
    <mergeCell ref="R33:R36"/>
    <mergeCell ref="S33:S36"/>
    <mergeCell ref="T33:T36"/>
    <mergeCell ref="U33:U36"/>
    <mergeCell ref="V33:V36"/>
    <mergeCell ref="W33:W36"/>
    <mergeCell ref="L33:L36"/>
    <mergeCell ref="M33:M36"/>
    <mergeCell ref="N33:N36"/>
    <mergeCell ref="O33:O36"/>
    <mergeCell ref="P33:P36"/>
    <mergeCell ref="Q33:Q36"/>
    <mergeCell ref="E33:E36"/>
    <mergeCell ref="F33:F36"/>
    <mergeCell ref="G33:G36"/>
    <mergeCell ref="AB37:AB40"/>
    <mergeCell ref="AC37:AC40"/>
    <mergeCell ref="AF29:AF32"/>
    <mergeCell ref="H33:H36"/>
    <mergeCell ref="I33:I36"/>
    <mergeCell ref="J33:J36"/>
    <mergeCell ref="K33:K36"/>
    <mergeCell ref="Z29:Z32"/>
    <mergeCell ref="AA29:AA32"/>
    <mergeCell ref="AB29:AB32"/>
    <mergeCell ref="AC29:AC32"/>
    <mergeCell ref="AD29:AD32"/>
    <mergeCell ref="AE29:AE32"/>
    <mergeCell ref="T29:T32"/>
    <mergeCell ref="U29:U32"/>
    <mergeCell ref="V29:V32"/>
    <mergeCell ref="W29:W32"/>
    <mergeCell ref="X29:X32"/>
    <mergeCell ref="Y29:Y32"/>
    <mergeCell ref="N29:N32"/>
    <mergeCell ref="O29:O32"/>
    <mergeCell ref="P29:P32"/>
    <mergeCell ref="Q29:Q32"/>
    <mergeCell ref="R29:R32"/>
    <mergeCell ref="S29:S32"/>
    <mergeCell ref="H29:H32"/>
    <mergeCell ref="I29:I32"/>
    <mergeCell ref="H37:H40"/>
    <mergeCell ref="I37:I40"/>
    <mergeCell ref="J29:J32"/>
    <mergeCell ref="K29:K32"/>
    <mergeCell ref="AD33:AD36"/>
    <mergeCell ref="L29:L32"/>
    <mergeCell ref="M29:M32"/>
    <mergeCell ref="AE33:AE36"/>
    <mergeCell ref="AF33:AF36"/>
    <mergeCell ref="C29:C32"/>
    <mergeCell ref="D29:D32"/>
    <mergeCell ref="E29:E32"/>
    <mergeCell ref="F29:F32"/>
    <mergeCell ref="G29:G32"/>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L25:L28"/>
    <mergeCell ref="M25:M28"/>
    <mergeCell ref="N25:N28"/>
    <mergeCell ref="O25:O28"/>
    <mergeCell ref="C33:C36"/>
    <mergeCell ref="D33:D36"/>
    <mergeCell ref="AE21:AE24"/>
    <mergeCell ref="AF21:AF24"/>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B25:AB28"/>
    <mergeCell ref="AC25:AC28"/>
    <mergeCell ref="AD25:AD28"/>
    <mergeCell ref="AE25:AE28"/>
    <mergeCell ref="AF25:AF28"/>
    <mergeCell ref="C21:C24"/>
    <mergeCell ref="D21:D24"/>
    <mergeCell ref="E21:E24"/>
    <mergeCell ref="F21:F24"/>
    <mergeCell ref="G21:G24"/>
    <mergeCell ref="H21:H24"/>
    <mergeCell ref="I21:I24"/>
    <mergeCell ref="J21:J24"/>
    <mergeCell ref="K21:K24"/>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Q17:Q20"/>
    <mergeCell ref="R17:R20"/>
    <mergeCell ref="S17:S20"/>
    <mergeCell ref="H17:H20"/>
    <mergeCell ref="I17:I20"/>
    <mergeCell ref="J17:J20"/>
    <mergeCell ref="K17:K20"/>
    <mergeCell ref="AD21:AD24"/>
    <mergeCell ref="Q9:Q12"/>
    <mergeCell ref="L17:L20"/>
    <mergeCell ref="M17:M20"/>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L13:L16"/>
    <mergeCell ref="M13:M16"/>
    <mergeCell ref="N13:N16"/>
    <mergeCell ref="O13:O16"/>
    <mergeCell ref="AF17:AF20"/>
    <mergeCell ref="B3:D3"/>
    <mergeCell ref="E3:E5"/>
    <mergeCell ref="F3:I3"/>
    <mergeCell ref="AF4:AF5"/>
    <mergeCell ref="AP4:AP5"/>
    <mergeCell ref="AQ4:AQ5"/>
    <mergeCell ref="AR4:AU4"/>
    <mergeCell ref="T4:T5"/>
    <mergeCell ref="AD9:AD12"/>
    <mergeCell ref="AE9:AE12"/>
    <mergeCell ref="AF9:AF12"/>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Y4:Y5"/>
    <mergeCell ref="Z4:Z5"/>
    <mergeCell ref="BU4:BU5"/>
    <mergeCell ref="C9:C12"/>
    <mergeCell ref="D9:D12"/>
    <mergeCell ref="E9:E12"/>
    <mergeCell ref="F9:F12"/>
    <mergeCell ref="G9:G12"/>
    <mergeCell ref="H9:H12"/>
    <mergeCell ref="I9:I12"/>
    <mergeCell ref="J9:J12"/>
    <mergeCell ref="K9:K12"/>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G3:AG5"/>
    <mergeCell ref="AH3:AH5"/>
    <mergeCell ref="AI3:AI5"/>
    <mergeCell ref="N9:N12"/>
    <mergeCell ref="O9:O12"/>
    <mergeCell ref="P9:P12"/>
    <mergeCell ref="J3:K3"/>
    <mergeCell ref="L3:M3"/>
    <mergeCell ref="N3:O3"/>
    <mergeCell ref="N4:N5"/>
    <mergeCell ref="O4:O5"/>
    <mergeCell ref="U4:U5"/>
    <mergeCell ref="V4:V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AV4:AV5"/>
    <mergeCell ref="AW4:AW5"/>
    <mergeCell ref="AX4:AX5"/>
    <mergeCell ref="AY4:AY5"/>
    <mergeCell ref="T3:X3"/>
    <mergeCell ref="Y3:AF3"/>
    <mergeCell ref="AJ3:AJ5"/>
    <mergeCell ref="W4:W5"/>
    <mergeCell ref="X4:X5"/>
  </mergeCells>
  <conditionalFormatting sqref="S9 S13 S17 S21 S25 S29 S33 S37 S41 S45 S49 S53 S57 S61">
    <cfRule type="expression" dxfId="271" priority="37">
      <formula>T9=U9+V9+W9+X9</formula>
    </cfRule>
    <cfRule type="expression" dxfId="270" priority="38">
      <formula>T9&lt;&gt;U9+V9+W9+X9</formula>
    </cfRule>
  </conditionalFormatting>
  <conditionalFormatting sqref="S66 S70 S74 S78 S82 S86 S90 S94 S98 S102 S106 S110 S114">
    <cfRule type="expression" dxfId="269" priority="35">
      <formula>T66=U66+V66+W66+X66</formula>
    </cfRule>
    <cfRule type="expression" dxfId="268" priority="36">
      <formula>T66&lt;&gt;U66+V66+W66+X66</formula>
    </cfRule>
  </conditionalFormatting>
  <conditionalFormatting sqref="S119 S123 S127 S131 S135">
    <cfRule type="expression" dxfId="267" priority="33">
      <formula>T119=U119+V119+W119+X119</formula>
    </cfRule>
    <cfRule type="expression" dxfId="266" priority="34">
      <formula>T119&lt;&gt;U119+V119+W119+X119</formula>
    </cfRule>
  </conditionalFormatting>
  <conditionalFormatting sqref="S140 S144 S148 S152 S156">
    <cfRule type="expression" dxfId="265" priority="31">
      <formula>T140=U140+V140+W140+X140</formula>
    </cfRule>
    <cfRule type="expression" dxfId="264" priority="32">
      <formula>T140&lt;&gt;U140+V140+W140+X140</formula>
    </cfRule>
  </conditionalFormatting>
  <conditionalFormatting sqref="S161 S165 S169 S173 S177">
    <cfRule type="expression" dxfId="263" priority="29">
      <formula>T161=U161+V161+W161+X161</formula>
    </cfRule>
    <cfRule type="expression" dxfId="262" priority="30">
      <formula>T161&lt;&gt;U161+V161+W161+X161</formula>
    </cfRule>
  </conditionalFormatting>
  <conditionalFormatting sqref="S182 S186">
    <cfRule type="expression" dxfId="261" priority="27">
      <formula>T182=U182+V182+W182+X182</formula>
    </cfRule>
    <cfRule type="expression" dxfId="260" priority="28">
      <formula>T182&lt;&gt;U182+V182+W182+X182</formula>
    </cfRule>
  </conditionalFormatting>
  <conditionalFormatting sqref="Y8:Y9">
    <cfRule type="expression" dxfId="259" priority="1">
      <formula>Y8&lt;&gt;Z8</formula>
    </cfRule>
  </conditionalFormatting>
  <conditionalFormatting sqref="Y13">
    <cfRule type="expression" dxfId="258" priority="8">
      <formula>Y13&lt;&gt;Z13</formula>
    </cfRule>
  </conditionalFormatting>
  <conditionalFormatting sqref="Y17 Y21 Y25 Y29 Y33 Y37 Y41 Y45 Y49 Y53 Y57 Y61">
    <cfRule type="expression" dxfId="257" priority="7">
      <formula>Y17&lt;&gt;Z17</formula>
    </cfRule>
  </conditionalFormatting>
  <conditionalFormatting sqref="Y65:Y66 Y70 Y74 Y78 Y82 Y86 Y90 Y94 Y98 Y102 Y106 Y110 Y114">
    <cfRule type="expression" dxfId="256" priority="6">
      <formula>Y65&lt;&gt;Z65</formula>
    </cfRule>
  </conditionalFormatting>
  <conditionalFormatting sqref="Y118:Y119 Y123 Y127 Y131 Y135">
    <cfRule type="expression" dxfId="255" priority="5">
      <formula>Y118&lt;&gt;Z118</formula>
    </cfRule>
  </conditionalFormatting>
  <conditionalFormatting sqref="Y139:Y140 Y144 Y148 Y152 Y156">
    <cfRule type="expression" dxfId="254" priority="4">
      <formula>Y139&lt;&gt;Z139</formula>
    </cfRule>
  </conditionalFormatting>
  <conditionalFormatting sqref="Y160:Y161 Y165 Y169 Y173 Y177">
    <cfRule type="expression" dxfId="253" priority="3">
      <formula>Y160&lt;&gt;Z160</formula>
    </cfRule>
  </conditionalFormatting>
  <conditionalFormatting sqref="Y182 Y186">
    <cfRule type="expression" dxfId="252" priority="2">
      <formula>Y182&lt;&gt;Z182</formula>
    </cfRule>
  </conditionalFormatting>
  <conditionalFormatting sqref="Y7:AO7">
    <cfRule type="expression" dxfId="251" priority="40">
      <formula>Y$5=#REF!</formula>
    </cfRule>
  </conditionalFormatting>
  <conditionalFormatting sqref="AQ7:AW7">
    <cfRule type="expression" dxfId="250" priority="39">
      <formula>AQ$5=#REF!</formula>
    </cfRule>
  </conditionalFormatting>
  <conditionalFormatting sqref="AY7:BE7">
    <cfRule type="expression" dxfId="249" priority="16">
      <formula>AY$5=#REF!</formula>
    </cfRule>
  </conditionalFormatting>
  <conditionalFormatting sqref="BG7:BM7">
    <cfRule type="expression" dxfId="248" priority="15">
      <formula>BG$5=#REF!</formula>
    </cfRule>
  </conditionalFormatting>
  <conditionalFormatting sqref="BO7:BU7">
    <cfRule type="expression" dxfId="247" priority="14">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3" manualBreakCount="3">
    <brk id="64" max="72" man="1"/>
    <brk id="138" max="72" man="1"/>
    <brk id="180" max="72" man="1"/>
  </rowBreaks>
  <colBreaks count="5" manualBreakCount="5">
    <brk id="13" max="188" man="1"/>
    <brk id="17" max="188" man="1"/>
    <brk id="32" max="188" man="1"/>
    <brk id="41" max="188" man="1"/>
    <brk id="57" max="188"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sheetPr>
  <dimension ref="A1:BU601"/>
  <sheetViews>
    <sheetView view="pageBreakPreview" zoomScale="50" zoomScaleNormal="30" zoomScaleSheetLayoutView="5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5" customWidth="1"/>
    <col min="3" max="3" width="8.7109375" style="156" customWidth="1"/>
    <col min="4" max="4" width="52.7109375" style="20" customWidth="1"/>
    <col min="5" max="5" width="8.7109375" style="20" customWidth="1"/>
    <col min="6" max="6" width="12.7109375" style="20" customWidth="1"/>
    <col min="7" max="7" width="18.7109375" style="193" customWidth="1"/>
    <col min="8" max="9" width="10.7109375" style="7" customWidth="1"/>
    <col min="10" max="10" width="10.7109375" style="21" customWidth="1"/>
    <col min="11" max="11" width="20.7109375" style="21" customWidth="1"/>
    <col min="12" max="12" width="10.7109375" style="20" customWidth="1"/>
    <col min="13" max="13" width="40.7109375" style="20" customWidth="1"/>
    <col min="14" max="14" width="20.7109375" style="20" customWidth="1"/>
    <col min="15" max="15" width="140.7109375" style="230" customWidth="1"/>
    <col min="16" max="16" width="36.7109375" style="20" customWidth="1"/>
    <col min="17" max="17" width="14.7109375" style="20" customWidth="1"/>
    <col min="18" max="18" width="14.5703125" style="20" customWidth="1"/>
    <col min="19" max="19" width="1.7109375" style="20" customWidth="1"/>
    <col min="20" max="20" width="15" style="7" customWidth="1"/>
    <col min="21" max="24" width="15" style="6" customWidth="1"/>
    <col min="25" max="25" width="15.140625" style="6" customWidth="1"/>
    <col min="26" max="32" width="15.140625" style="2" customWidth="1"/>
    <col min="33" max="33" width="64.7109375" style="2" customWidth="1"/>
    <col min="34" max="36" width="14.7109375" style="2" customWidth="1"/>
    <col min="37" max="37" width="50.7109375" style="2" customWidth="1"/>
    <col min="38" max="41" width="13.28515625" style="2" customWidth="1"/>
    <col min="42" max="42" width="13.28515625" style="3" customWidth="1"/>
    <col min="43"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2" width="13.28515625" style="4" customWidth="1"/>
    <col min="63" max="65" width="13.28515625" style="1" customWidth="1"/>
    <col min="66" max="66" width="13.28515625" style="3" customWidth="1"/>
    <col min="67" max="70" width="13.28515625" style="4" customWidth="1"/>
    <col min="71" max="73" width="13.28515625" style="1" customWidth="1"/>
    <col min="74" max="109" width="12.7109375" style="1" customWidth="1"/>
    <col min="110" max="16384" width="11.42578125" style="1"/>
  </cols>
  <sheetData>
    <row r="1" spans="1:73" s="184" customFormat="1" ht="30" customHeight="1" x14ac:dyDescent="0.25">
      <c r="A1" s="661"/>
      <c r="B1" s="183"/>
      <c r="D1" s="186" t="s">
        <v>2879</v>
      </c>
      <c r="E1" s="185" t="s">
        <v>2880</v>
      </c>
      <c r="F1" s="183" t="s">
        <v>2881</v>
      </c>
      <c r="G1" s="209"/>
      <c r="H1" s="185"/>
      <c r="I1" s="185"/>
      <c r="J1" s="185"/>
      <c r="K1" s="185"/>
      <c r="L1" s="185"/>
      <c r="M1" s="660" t="s">
        <v>2882</v>
      </c>
      <c r="O1" s="222" t="s">
        <v>2995</v>
      </c>
      <c r="Q1" s="660" t="s">
        <v>2882</v>
      </c>
      <c r="R1" s="183"/>
      <c r="S1" s="183"/>
      <c r="T1" s="183" t="s">
        <v>2886</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148"/>
      <c r="B2" s="106"/>
      <c r="F2" s="106" t="s">
        <v>3805</v>
      </c>
      <c r="G2" s="210"/>
      <c r="H2" s="216"/>
      <c r="I2" s="216"/>
      <c r="J2" s="216"/>
      <c r="K2" s="216"/>
      <c r="O2" s="224" t="str">
        <f>+F2</f>
        <v>SECRETARÍA DE GOBIERNO</v>
      </c>
      <c r="Q2" s="106"/>
      <c r="R2" s="181"/>
      <c r="S2" s="181"/>
      <c r="T2" s="181"/>
      <c r="U2" s="181"/>
      <c r="V2" s="181"/>
      <c r="X2" s="106" t="str">
        <f>+F2</f>
        <v>SECRETARÍA DE GOBIERNO</v>
      </c>
      <c r="Y2" s="181"/>
      <c r="Z2" s="181"/>
      <c r="AA2" s="181"/>
      <c r="AB2" s="181"/>
      <c r="AE2" s="106"/>
      <c r="AF2" s="106"/>
      <c r="AG2" s="106"/>
      <c r="AH2" s="106" t="str">
        <f>+F2</f>
        <v>SECRETARÍA DE GOBIERNO</v>
      </c>
      <c r="AI2" s="106"/>
      <c r="AJ2" s="106"/>
      <c r="AK2" s="106"/>
      <c r="AL2" s="106"/>
      <c r="AM2" s="106"/>
      <c r="AN2" s="106"/>
      <c r="AO2" s="106"/>
      <c r="AP2" s="181"/>
      <c r="AQ2" s="181"/>
      <c r="AR2" s="181"/>
      <c r="AT2" s="181"/>
      <c r="AU2" s="106" t="str">
        <f>+X2</f>
        <v>SECRETARÍA DE GOBIERNO</v>
      </c>
      <c r="AV2" s="181"/>
      <c r="AW2" s="181"/>
      <c r="AX2" s="181"/>
      <c r="AY2" s="181"/>
      <c r="AZ2" s="181"/>
      <c r="BA2" s="181"/>
      <c r="BC2" s="106"/>
      <c r="BD2" s="106"/>
      <c r="BE2" s="106"/>
      <c r="BF2" s="181"/>
      <c r="BG2" s="181"/>
      <c r="BH2" s="181"/>
      <c r="BI2" s="106"/>
      <c r="BJ2" s="181"/>
      <c r="BK2" s="106" t="str">
        <f>+AU2</f>
        <v>SECRETARÍA DE GOBIERNO</v>
      </c>
      <c r="BL2" s="181"/>
      <c r="BM2" s="181"/>
      <c r="BN2" s="181"/>
      <c r="BO2" s="181"/>
      <c r="BP2" s="181"/>
      <c r="BQ2" s="181"/>
      <c r="BS2" s="106"/>
      <c r="BT2" s="106"/>
      <c r="BU2" s="106"/>
    </row>
    <row r="3" spans="1:73" ht="30" customHeight="1" thickBot="1" x14ac:dyDescent="0.3">
      <c r="A3" s="105" t="s">
        <v>2888</v>
      </c>
      <c r="B3" s="1113" t="s">
        <v>2889</v>
      </c>
      <c r="C3" s="1114"/>
      <c r="D3" s="1115"/>
      <c r="E3" s="1116" t="s">
        <v>268</v>
      </c>
      <c r="F3" s="1119" t="s">
        <v>2890</v>
      </c>
      <c r="G3" s="1120"/>
      <c r="H3" s="1120"/>
      <c r="I3" s="1121"/>
      <c r="J3" s="1119" t="s">
        <v>2890</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07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ht="30" customHeight="1" x14ac:dyDescent="0.25">
      <c r="A5" s="150"/>
      <c r="B5" s="104"/>
      <c r="C5" s="921" t="s">
        <v>2934</v>
      </c>
      <c r="D5" s="321" t="s">
        <v>267</v>
      </c>
      <c r="E5" s="1118"/>
      <c r="F5" s="1075"/>
      <c r="G5" s="1127"/>
      <c r="H5" s="1073"/>
      <c r="I5" s="1073"/>
      <c r="J5" s="1075"/>
      <c r="K5" s="1075"/>
      <c r="L5" s="1075"/>
      <c r="M5" s="1075"/>
      <c r="N5" s="1077"/>
      <c r="O5" s="1138"/>
      <c r="P5" s="1149"/>
      <c r="Q5" s="1146"/>
      <c r="R5" s="1143"/>
      <c r="S5" s="110"/>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15"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14.2</v>
      </c>
      <c r="U6" s="302">
        <v>14.2</v>
      </c>
      <c r="V6" s="302">
        <v>14.2</v>
      </c>
      <c r="W6" s="302">
        <v>14.2</v>
      </c>
      <c r="X6" s="302">
        <v>14.2</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ht="40.15" customHeight="1" thickBot="1" x14ac:dyDescent="0.3">
      <c r="A7" s="679" t="s">
        <v>3806</v>
      </c>
      <c r="B7" s="930" t="s">
        <v>208</v>
      </c>
      <c r="C7" s="155"/>
      <c r="D7" s="46"/>
      <c r="E7" s="46"/>
      <c r="F7" s="46"/>
      <c r="G7" s="192"/>
      <c r="H7" s="121"/>
      <c r="I7" s="121"/>
      <c r="J7" s="108"/>
      <c r="K7" s="108"/>
      <c r="L7" s="46"/>
      <c r="M7" s="46"/>
      <c r="N7" s="46"/>
      <c r="O7" s="227"/>
      <c r="P7" s="122"/>
      <c r="Q7" s="122"/>
      <c r="R7" s="122"/>
      <c r="S7" s="19"/>
      <c r="T7" s="680"/>
      <c r="U7" s="945"/>
      <c r="V7" s="945"/>
      <c r="W7" s="945"/>
      <c r="X7" s="945"/>
      <c r="Y7" s="681"/>
      <c r="Z7" s="682">
        <f>+Z8+Z73+Z166+Z195+Z224+Z265+Z282+Z299</f>
        <v>0</v>
      </c>
      <c r="AA7" s="682">
        <f t="shared" ref="AA7:AF7" si="0">+AA8+AA78+AA171+AA200+AA229+AA270+AA287+AA304</f>
        <v>0</v>
      </c>
      <c r="AB7" s="682">
        <f t="shared" si="0"/>
        <v>0</v>
      </c>
      <c r="AC7" s="682">
        <f t="shared" si="0"/>
        <v>0</v>
      </c>
      <c r="AD7" s="682">
        <f t="shared" si="0"/>
        <v>0</v>
      </c>
      <c r="AE7" s="682">
        <f t="shared" si="0"/>
        <v>0</v>
      </c>
      <c r="AF7" s="682">
        <f t="shared" si="0"/>
        <v>0</v>
      </c>
      <c r="AG7" s="194"/>
      <c r="AH7" s="194"/>
      <c r="AI7" s="194"/>
      <c r="AJ7" s="194"/>
      <c r="AK7" s="194"/>
      <c r="AL7" s="194"/>
      <c r="AM7" s="194"/>
      <c r="AN7" s="194"/>
      <c r="AO7" s="194"/>
      <c r="AP7" s="17"/>
      <c r="AQ7" s="682">
        <f t="shared" ref="AQ7:AW7" si="1">+AQ8+AQ78+AQ171+AQ200+AQ229+AQ270+AQ287+AQ304</f>
        <v>0</v>
      </c>
      <c r="AR7" s="682">
        <f t="shared" si="1"/>
        <v>0</v>
      </c>
      <c r="AS7" s="682">
        <f t="shared" si="1"/>
        <v>0</v>
      </c>
      <c r="AT7" s="682">
        <f t="shared" si="1"/>
        <v>0</v>
      </c>
      <c r="AU7" s="682">
        <f t="shared" si="1"/>
        <v>0</v>
      </c>
      <c r="AV7" s="682">
        <f t="shared" si="1"/>
        <v>0</v>
      </c>
      <c r="AW7" s="682">
        <f t="shared" si="1"/>
        <v>0</v>
      </c>
      <c r="AX7" s="17"/>
      <c r="AY7" s="682">
        <f t="shared" ref="AY7:BE7" si="2">+AY8+AY78+AY171+AY200+AY229+AY270+AY287+AY304</f>
        <v>0</v>
      </c>
      <c r="AZ7" s="682">
        <f t="shared" si="2"/>
        <v>0</v>
      </c>
      <c r="BA7" s="682">
        <f t="shared" si="2"/>
        <v>0</v>
      </c>
      <c r="BB7" s="682">
        <f t="shared" si="2"/>
        <v>0</v>
      </c>
      <c r="BC7" s="682">
        <f t="shared" si="2"/>
        <v>0</v>
      </c>
      <c r="BD7" s="682">
        <f t="shared" si="2"/>
        <v>0</v>
      </c>
      <c r="BE7" s="682">
        <f t="shared" si="2"/>
        <v>0</v>
      </c>
      <c r="BF7" s="17"/>
      <c r="BG7" s="682">
        <f t="shared" ref="BG7:BM7" si="3">+BG8+BG78+BG171+BG200+BG229+BG270+BG287+BG304</f>
        <v>0</v>
      </c>
      <c r="BH7" s="682">
        <f t="shared" si="3"/>
        <v>0</v>
      </c>
      <c r="BI7" s="682">
        <f t="shared" si="3"/>
        <v>0</v>
      </c>
      <c r="BJ7" s="682">
        <f t="shared" si="3"/>
        <v>0</v>
      </c>
      <c r="BK7" s="682">
        <f t="shared" si="3"/>
        <v>0</v>
      </c>
      <c r="BL7" s="682">
        <f t="shared" si="3"/>
        <v>0</v>
      </c>
      <c r="BM7" s="682">
        <f t="shared" si="3"/>
        <v>0</v>
      </c>
      <c r="BN7" s="17"/>
      <c r="BO7" s="682">
        <f t="shared" ref="BO7:BU7" si="4">+BO8+BO78+BO171+BO200+BO229+BO270+BO287+BO304</f>
        <v>0</v>
      </c>
      <c r="BP7" s="682">
        <f t="shared" si="4"/>
        <v>0</v>
      </c>
      <c r="BQ7" s="682">
        <f t="shared" si="4"/>
        <v>0</v>
      </c>
      <c r="BR7" s="682">
        <f t="shared" si="4"/>
        <v>0</v>
      </c>
      <c r="BS7" s="682">
        <f t="shared" si="4"/>
        <v>0</v>
      </c>
      <c r="BT7" s="682">
        <f t="shared" si="4"/>
        <v>0</v>
      </c>
      <c r="BU7" s="682">
        <f t="shared" si="4"/>
        <v>0</v>
      </c>
    </row>
    <row r="8" spans="1:73" ht="40.15" customHeight="1" thickTop="1" thickBot="1" x14ac:dyDescent="0.3">
      <c r="A8" s="151"/>
      <c r="B8" s="924" t="s">
        <v>2249</v>
      </c>
      <c r="C8" s="238" t="s">
        <v>2250</v>
      </c>
      <c r="D8" s="421"/>
      <c r="E8" s="662"/>
      <c r="F8" s="447"/>
      <c r="G8" s="373"/>
      <c r="H8" s="375"/>
      <c r="I8" s="375"/>
      <c r="J8" s="376"/>
      <c r="K8" s="376"/>
      <c r="L8" s="421"/>
      <c r="M8" s="423"/>
      <c r="N8" s="663"/>
      <c r="O8" s="664"/>
      <c r="P8" s="664"/>
      <c r="Q8" s="666"/>
      <c r="R8" s="698"/>
      <c r="S8" s="698"/>
      <c r="T8" s="783"/>
      <c r="U8" s="668"/>
      <c r="V8" s="668"/>
      <c r="W8" s="668"/>
      <c r="X8" s="668"/>
      <c r="Y8" s="248"/>
      <c r="Z8" s="700">
        <f t="shared" ref="Z8:AF21" si="5">+AQ8+AY8+BG8+BO8</f>
        <v>0</v>
      </c>
      <c r="AA8" s="700">
        <f t="shared" si="5"/>
        <v>0</v>
      </c>
      <c r="AB8" s="700">
        <f t="shared" si="5"/>
        <v>0</v>
      </c>
      <c r="AC8" s="700">
        <f t="shared" si="5"/>
        <v>0</v>
      </c>
      <c r="AD8" s="700">
        <f t="shared" si="5"/>
        <v>0</v>
      </c>
      <c r="AE8" s="700">
        <f t="shared" si="5"/>
        <v>0</v>
      </c>
      <c r="AF8" s="700">
        <f t="shared" si="5"/>
        <v>0</v>
      </c>
      <c r="AG8" s="246"/>
      <c r="AH8" s="246"/>
      <c r="AI8" s="246"/>
      <c r="AJ8" s="246"/>
      <c r="AK8" s="246"/>
      <c r="AL8" s="246"/>
      <c r="AM8" s="246"/>
      <c r="AN8" s="246"/>
      <c r="AO8" s="246"/>
      <c r="AP8" s="784"/>
      <c r="AQ8" s="670">
        <f t="shared" ref="AQ8" si="6">SUM(AQ9:AQ72)</f>
        <v>0</v>
      </c>
      <c r="AR8" s="670">
        <f>SUM(AR9:AR72)</f>
        <v>0</v>
      </c>
      <c r="AS8" s="670">
        <f t="shared" ref="AS8:AW8" si="7">SUM(AS9:AS72)</f>
        <v>0</v>
      </c>
      <c r="AT8" s="670">
        <f t="shared" si="7"/>
        <v>0</v>
      </c>
      <c r="AU8" s="670">
        <f t="shared" si="7"/>
        <v>0</v>
      </c>
      <c r="AV8" s="670">
        <f t="shared" si="7"/>
        <v>0</v>
      </c>
      <c r="AW8" s="670">
        <f t="shared" si="7"/>
        <v>0</v>
      </c>
      <c r="AX8" s="784"/>
      <c r="AY8" s="670">
        <f t="shared" ref="AY8" si="8">SUM(AY9:AY72)</f>
        <v>0</v>
      </c>
      <c r="AZ8" s="670">
        <f>SUM(AZ9:AZ72)</f>
        <v>0</v>
      </c>
      <c r="BA8" s="670">
        <f t="shared" ref="BA8:BE8" si="9">SUM(BA9:BA72)</f>
        <v>0</v>
      </c>
      <c r="BB8" s="670">
        <f t="shared" si="9"/>
        <v>0</v>
      </c>
      <c r="BC8" s="670">
        <f t="shared" si="9"/>
        <v>0</v>
      </c>
      <c r="BD8" s="670">
        <f t="shared" si="9"/>
        <v>0</v>
      </c>
      <c r="BE8" s="670">
        <f t="shared" si="9"/>
        <v>0</v>
      </c>
      <c r="BF8" s="784"/>
      <c r="BG8" s="670">
        <f t="shared" ref="BG8" si="10">SUM(BG9:BG72)</f>
        <v>0</v>
      </c>
      <c r="BH8" s="670">
        <f>SUM(BH9:BH72)</f>
        <v>0</v>
      </c>
      <c r="BI8" s="670">
        <f t="shared" ref="BI8:BM8" si="11">SUM(BI9:BI72)</f>
        <v>0</v>
      </c>
      <c r="BJ8" s="670">
        <f t="shared" si="11"/>
        <v>0</v>
      </c>
      <c r="BK8" s="670">
        <f t="shared" si="11"/>
        <v>0</v>
      </c>
      <c r="BL8" s="670">
        <f t="shared" si="11"/>
        <v>0</v>
      </c>
      <c r="BM8" s="670">
        <f t="shared" si="11"/>
        <v>0</v>
      </c>
      <c r="BN8" s="784"/>
      <c r="BO8" s="670">
        <f t="shared" ref="BO8" si="12">SUM(BO9:BO72)</f>
        <v>0</v>
      </c>
      <c r="BP8" s="670">
        <f>SUM(BP9:BP72)</f>
        <v>0</v>
      </c>
      <c r="BQ8" s="670">
        <f t="shared" ref="BQ8:BU8" si="13">SUM(BQ9:BQ72)</f>
        <v>0</v>
      </c>
      <c r="BR8" s="670">
        <f t="shared" si="13"/>
        <v>0</v>
      </c>
      <c r="BS8" s="670">
        <f t="shared" si="13"/>
        <v>0</v>
      </c>
      <c r="BT8" s="670">
        <f t="shared" si="13"/>
        <v>0</v>
      </c>
      <c r="BU8" s="670">
        <f t="shared" si="13"/>
        <v>0</v>
      </c>
    </row>
    <row r="9" spans="1:73" ht="40.15" customHeight="1" thickTop="1" x14ac:dyDescent="0.25">
      <c r="A9" s="151"/>
      <c r="B9" s="24"/>
      <c r="C9" s="1058" t="s">
        <v>2251</v>
      </c>
      <c r="D9" s="1049" t="s">
        <v>2252</v>
      </c>
      <c r="E9" s="1061">
        <v>731</v>
      </c>
      <c r="F9" s="1064">
        <v>450104900</v>
      </c>
      <c r="G9" s="1049" t="s">
        <v>680</v>
      </c>
      <c r="H9" s="1043">
        <v>4000</v>
      </c>
      <c r="I9" s="1049" t="s">
        <v>3167</v>
      </c>
      <c r="J9" s="1043">
        <v>45</v>
      </c>
      <c r="K9" s="1049" t="s">
        <v>3807</v>
      </c>
      <c r="L9" s="1043">
        <v>4501</v>
      </c>
      <c r="M9" s="1049" t="s">
        <v>3786</v>
      </c>
      <c r="N9" s="1046">
        <v>2026004540058</v>
      </c>
      <c r="O9" s="1049" t="s">
        <v>3808</v>
      </c>
      <c r="P9" s="1052" t="s">
        <v>680</v>
      </c>
      <c r="Q9" s="1055">
        <v>4000</v>
      </c>
      <c r="R9" s="1040" t="s">
        <v>2871</v>
      </c>
      <c r="S9" s="1040"/>
      <c r="T9" s="1022"/>
      <c r="U9" s="1007"/>
      <c r="V9" s="1007"/>
      <c r="W9" s="1007"/>
      <c r="X9" s="1007"/>
      <c r="Y9" s="1007"/>
      <c r="Z9" s="1004">
        <f t="shared" si="5"/>
        <v>0</v>
      </c>
      <c r="AA9" s="1004">
        <f t="shared" ref="AA9:AF21" si="14">SUM(AR9:AR12,AZ9:AZ12,BH9:BH12,BP9:BP12)</f>
        <v>0</v>
      </c>
      <c r="AB9" s="1004">
        <f t="shared" si="14"/>
        <v>0</v>
      </c>
      <c r="AC9" s="1004">
        <f t="shared" si="14"/>
        <v>0</v>
      </c>
      <c r="AD9" s="1004">
        <f t="shared" si="14"/>
        <v>0</v>
      </c>
      <c r="AE9" s="1004">
        <f t="shared" si="14"/>
        <v>0</v>
      </c>
      <c r="AF9" s="1004">
        <f t="shared" si="14"/>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ht="40.15" customHeight="1" x14ac:dyDescent="0.25">
      <c r="A10" s="151"/>
      <c r="B10" s="24"/>
      <c r="C10" s="1059"/>
      <c r="D10" s="1050"/>
      <c r="E10" s="1062"/>
      <c r="F10" s="1065"/>
      <c r="G10" s="1050"/>
      <c r="H10" s="1044"/>
      <c r="I10" s="1050"/>
      <c r="J10" s="1044"/>
      <c r="K10" s="1050"/>
      <c r="L10" s="1044"/>
      <c r="M10" s="1050"/>
      <c r="N10" s="1047"/>
      <c r="O10" s="1050"/>
      <c r="P10" s="1053"/>
      <c r="Q10" s="1056"/>
      <c r="R10" s="1041"/>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40.15" customHeight="1" x14ac:dyDescent="0.25">
      <c r="A11" s="151"/>
      <c r="B11" s="24"/>
      <c r="C11" s="1059"/>
      <c r="D11" s="1050"/>
      <c r="E11" s="1062"/>
      <c r="F11" s="1065"/>
      <c r="G11" s="1050"/>
      <c r="H11" s="1044"/>
      <c r="I11" s="1050"/>
      <c r="J11" s="1044"/>
      <c r="K11" s="1050"/>
      <c r="L11" s="1044"/>
      <c r="M11" s="1050"/>
      <c r="N11" s="1047"/>
      <c r="O11" s="1050"/>
      <c r="P11" s="1053"/>
      <c r="Q11" s="1056"/>
      <c r="R11" s="1041"/>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40.15" customHeight="1" thickBot="1" x14ac:dyDescent="0.3">
      <c r="A12" s="151"/>
      <c r="B12" s="24"/>
      <c r="C12" s="1060"/>
      <c r="D12" s="1051"/>
      <c r="E12" s="1063"/>
      <c r="F12" s="1066"/>
      <c r="G12" s="1051"/>
      <c r="H12" s="1045"/>
      <c r="I12" s="1051"/>
      <c r="J12" s="1045"/>
      <c r="K12" s="1051"/>
      <c r="L12" s="1045"/>
      <c r="M12" s="1051"/>
      <c r="N12" s="1048"/>
      <c r="O12" s="1051"/>
      <c r="P12" s="1054"/>
      <c r="Q12" s="1057"/>
      <c r="R12" s="1042"/>
      <c r="S12" s="1042"/>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40.15" customHeight="1" thickTop="1" x14ac:dyDescent="0.25">
      <c r="A13" s="151"/>
      <c r="B13" s="24"/>
      <c r="C13" s="1058" t="s">
        <v>2253</v>
      </c>
      <c r="D13" s="1049" t="s">
        <v>2254</v>
      </c>
      <c r="E13" s="1061">
        <v>732</v>
      </c>
      <c r="F13" s="1064">
        <v>459903003</v>
      </c>
      <c r="G13" s="1049" t="s">
        <v>2255</v>
      </c>
      <c r="H13" s="1043">
        <v>4</v>
      </c>
      <c r="I13" s="1049" t="s">
        <v>3167</v>
      </c>
      <c r="J13" s="1043">
        <v>45</v>
      </c>
      <c r="K13" s="1049" t="s">
        <v>3807</v>
      </c>
      <c r="L13" s="1043">
        <v>4501</v>
      </c>
      <c r="M13" s="1049" t="s">
        <v>3786</v>
      </c>
      <c r="N13" s="1046">
        <v>2026004540058</v>
      </c>
      <c r="O13" s="1049" t="s">
        <v>3808</v>
      </c>
      <c r="P13" s="1052" t="s">
        <v>2255</v>
      </c>
      <c r="Q13" s="1055">
        <v>4</v>
      </c>
      <c r="R13" s="1040" t="s">
        <v>2871</v>
      </c>
      <c r="S13" s="1040"/>
      <c r="T13" s="1022"/>
      <c r="U13" s="1007"/>
      <c r="V13" s="1007"/>
      <c r="W13" s="1007"/>
      <c r="X13" s="1007"/>
      <c r="Y13" s="1007"/>
      <c r="Z13" s="1004">
        <f t="shared" si="5"/>
        <v>0</v>
      </c>
      <c r="AA13" s="1004">
        <f t="shared" si="14"/>
        <v>0</v>
      </c>
      <c r="AB13" s="1004">
        <f t="shared" si="14"/>
        <v>0</v>
      </c>
      <c r="AC13" s="1004">
        <f t="shared" si="14"/>
        <v>0</v>
      </c>
      <c r="AD13" s="1004">
        <f t="shared" si="14"/>
        <v>0</v>
      </c>
      <c r="AE13" s="1004">
        <f t="shared" si="14"/>
        <v>0</v>
      </c>
      <c r="AF13" s="1004">
        <f t="shared" si="14"/>
        <v>0</v>
      </c>
      <c r="AG13" s="714"/>
      <c r="AH13" s="593"/>
      <c r="AI13" s="593"/>
      <c r="AJ13" s="593"/>
      <c r="AK13" s="207"/>
      <c r="AL13" s="208"/>
      <c r="AM13" s="208"/>
      <c r="AN13" s="208"/>
      <c r="AO13" s="208"/>
      <c r="AP13" s="1150">
        <f>+U13</f>
        <v>0</v>
      </c>
      <c r="AQ13" s="1004">
        <f>SUM(AR13:AW16)</f>
        <v>0</v>
      </c>
      <c r="AR13" s="299"/>
      <c r="AS13" s="299"/>
      <c r="AT13" s="299"/>
      <c r="AU13" s="299"/>
      <c r="AV13" s="299"/>
      <c r="AW13" s="299"/>
      <c r="AX13" s="1150">
        <f>+V13</f>
        <v>0</v>
      </c>
      <c r="AY13" s="1004">
        <f>SUM(AZ13:BE16)</f>
        <v>0</v>
      </c>
      <c r="AZ13" s="299"/>
      <c r="BA13" s="299"/>
      <c r="BB13" s="299"/>
      <c r="BC13" s="299"/>
      <c r="BD13" s="299"/>
      <c r="BE13" s="299"/>
      <c r="BF13" s="1150">
        <f>+W13</f>
        <v>0</v>
      </c>
      <c r="BG13" s="1004">
        <f>SUM(BH13:BM16)</f>
        <v>0</v>
      </c>
      <c r="BH13" s="299"/>
      <c r="BI13" s="299"/>
      <c r="BJ13" s="299"/>
      <c r="BK13" s="299"/>
      <c r="BL13" s="299"/>
      <c r="BM13" s="299"/>
      <c r="BN13" s="1150">
        <f>+X13</f>
        <v>0</v>
      </c>
      <c r="BO13" s="1004">
        <f>SUM(BP13:BU16)</f>
        <v>0</v>
      </c>
      <c r="BP13" s="299"/>
      <c r="BQ13" s="299"/>
      <c r="BR13" s="299"/>
      <c r="BS13" s="299"/>
      <c r="BT13" s="299"/>
      <c r="BU13" s="299"/>
    </row>
    <row r="14" spans="1:73" ht="40.15" customHeight="1" x14ac:dyDescent="0.25">
      <c r="A14" s="151"/>
      <c r="B14" s="24"/>
      <c r="C14" s="1059"/>
      <c r="D14" s="1050"/>
      <c r="E14" s="1062"/>
      <c r="F14" s="1065">
        <v>459903003</v>
      </c>
      <c r="G14" s="1050" t="s">
        <v>2255</v>
      </c>
      <c r="H14" s="1044">
        <v>4</v>
      </c>
      <c r="I14" s="1050" t="s">
        <v>3167</v>
      </c>
      <c r="J14" s="1044">
        <v>45</v>
      </c>
      <c r="K14" s="1050" t="s">
        <v>3807</v>
      </c>
      <c r="L14" s="1044">
        <v>4501</v>
      </c>
      <c r="M14" s="1050" t="s">
        <v>3786</v>
      </c>
      <c r="N14" s="1047">
        <v>2024004540058</v>
      </c>
      <c r="O14" s="1050" t="s">
        <v>3808</v>
      </c>
      <c r="P14" s="1053"/>
      <c r="Q14" s="1056"/>
      <c r="R14" s="1041"/>
      <c r="S14" s="1041"/>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40.15" customHeight="1" x14ac:dyDescent="0.25">
      <c r="A15" s="151"/>
      <c r="B15" s="24"/>
      <c r="C15" s="1059"/>
      <c r="D15" s="1050"/>
      <c r="E15" s="1062"/>
      <c r="F15" s="1065">
        <v>459903003</v>
      </c>
      <c r="G15" s="1050" t="s">
        <v>2255</v>
      </c>
      <c r="H15" s="1044">
        <v>4</v>
      </c>
      <c r="I15" s="1050" t="s">
        <v>3167</v>
      </c>
      <c r="J15" s="1044">
        <v>45</v>
      </c>
      <c r="K15" s="1050" t="s">
        <v>3807</v>
      </c>
      <c r="L15" s="1044">
        <v>4501</v>
      </c>
      <c r="M15" s="1050" t="s">
        <v>3786</v>
      </c>
      <c r="N15" s="1047">
        <v>2024004540058</v>
      </c>
      <c r="O15" s="1050" t="s">
        <v>3808</v>
      </c>
      <c r="P15" s="1053"/>
      <c r="Q15" s="1056"/>
      <c r="R15" s="1041"/>
      <c r="S15" s="1041"/>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40.15" customHeight="1" thickBot="1" x14ac:dyDescent="0.3">
      <c r="A16" s="151"/>
      <c r="B16" s="24"/>
      <c r="C16" s="1060"/>
      <c r="D16" s="1051"/>
      <c r="E16" s="1063"/>
      <c r="F16" s="1066">
        <v>459903003</v>
      </c>
      <c r="G16" s="1051" t="s">
        <v>2255</v>
      </c>
      <c r="H16" s="1045">
        <v>4</v>
      </c>
      <c r="I16" s="1051" t="s">
        <v>3167</v>
      </c>
      <c r="J16" s="1045">
        <v>45</v>
      </c>
      <c r="K16" s="1051" t="s">
        <v>3807</v>
      </c>
      <c r="L16" s="1045">
        <v>4501</v>
      </c>
      <c r="M16" s="1051" t="s">
        <v>3786</v>
      </c>
      <c r="N16" s="1048">
        <v>2024004540058</v>
      </c>
      <c r="O16" s="1051" t="s">
        <v>3808</v>
      </c>
      <c r="P16" s="1054"/>
      <c r="Q16" s="1057"/>
      <c r="R16" s="1042"/>
      <c r="S16" s="1042"/>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40.15" customHeight="1" thickTop="1" x14ac:dyDescent="0.25">
      <c r="A17" s="151"/>
      <c r="B17" s="24"/>
      <c r="C17" s="1058" t="s">
        <v>2256</v>
      </c>
      <c r="D17" s="1049" t="s">
        <v>2257</v>
      </c>
      <c r="E17" s="1061">
        <v>733</v>
      </c>
      <c r="F17" s="1064">
        <v>450104905</v>
      </c>
      <c r="G17" s="1049" t="s">
        <v>617</v>
      </c>
      <c r="H17" s="1043">
        <v>600</v>
      </c>
      <c r="I17" s="1049" t="s">
        <v>3167</v>
      </c>
      <c r="J17" s="1043">
        <v>45</v>
      </c>
      <c r="K17" s="1049" t="s">
        <v>3807</v>
      </c>
      <c r="L17" s="1043">
        <v>4501</v>
      </c>
      <c r="M17" s="1049" t="s">
        <v>3786</v>
      </c>
      <c r="N17" s="1046">
        <v>2026004540058</v>
      </c>
      <c r="O17" s="1049" t="s">
        <v>3808</v>
      </c>
      <c r="P17" s="1052" t="s">
        <v>617</v>
      </c>
      <c r="Q17" s="1055">
        <v>600</v>
      </c>
      <c r="R17" s="1040" t="s">
        <v>2871</v>
      </c>
      <c r="S17" s="1040"/>
      <c r="T17" s="1022"/>
      <c r="U17" s="1007"/>
      <c r="V17" s="1007"/>
      <c r="W17" s="1007"/>
      <c r="X17" s="1007"/>
      <c r="Y17" s="1007"/>
      <c r="Z17" s="1004">
        <f t="shared" si="5"/>
        <v>0</v>
      </c>
      <c r="AA17" s="1004">
        <f t="shared" si="14"/>
        <v>0</v>
      </c>
      <c r="AB17" s="1004">
        <f t="shared" si="14"/>
        <v>0</v>
      </c>
      <c r="AC17" s="1004">
        <f t="shared" si="14"/>
        <v>0</v>
      </c>
      <c r="AD17" s="1004">
        <f t="shared" si="14"/>
        <v>0</v>
      </c>
      <c r="AE17" s="1004">
        <f t="shared" si="14"/>
        <v>0</v>
      </c>
      <c r="AF17" s="1004">
        <f t="shared" si="14"/>
        <v>0</v>
      </c>
      <c r="AG17" s="714"/>
      <c r="AH17" s="593"/>
      <c r="AI17" s="593"/>
      <c r="AJ17" s="593"/>
      <c r="AK17" s="207"/>
      <c r="AL17" s="208"/>
      <c r="AM17" s="208"/>
      <c r="AN17" s="208"/>
      <c r="AO17" s="208"/>
      <c r="AP17" s="1150">
        <f>+U17</f>
        <v>0</v>
      </c>
      <c r="AQ17" s="1004">
        <f>SUM(AR17:AW20)</f>
        <v>0</v>
      </c>
      <c r="AR17" s="299"/>
      <c r="AS17" s="299"/>
      <c r="AT17" s="299"/>
      <c r="AU17" s="299"/>
      <c r="AV17" s="299"/>
      <c r="AW17" s="299"/>
      <c r="AX17" s="1150">
        <f>+V17</f>
        <v>0</v>
      </c>
      <c r="AY17" s="1004">
        <f>SUM(AZ17:BE20)</f>
        <v>0</v>
      </c>
      <c r="AZ17" s="299"/>
      <c r="BA17" s="299"/>
      <c r="BB17" s="299"/>
      <c r="BC17" s="299"/>
      <c r="BD17" s="299"/>
      <c r="BE17" s="299"/>
      <c r="BF17" s="1150">
        <f>+W17</f>
        <v>0</v>
      </c>
      <c r="BG17" s="1004">
        <f>SUM(BH17:BM20)</f>
        <v>0</v>
      </c>
      <c r="BH17" s="299"/>
      <c r="BI17" s="299"/>
      <c r="BJ17" s="299"/>
      <c r="BK17" s="299"/>
      <c r="BL17" s="299"/>
      <c r="BM17" s="299"/>
      <c r="BN17" s="1150">
        <f>+X17</f>
        <v>0</v>
      </c>
      <c r="BO17" s="1004">
        <f>SUM(BP17:BU20)</f>
        <v>0</v>
      </c>
      <c r="BP17" s="299"/>
      <c r="BQ17" s="299"/>
      <c r="BR17" s="299"/>
      <c r="BS17" s="299"/>
      <c r="BT17" s="299"/>
      <c r="BU17" s="299"/>
    </row>
    <row r="18" spans="1:73" ht="40.15" customHeight="1" x14ac:dyDescent="0.25">
      <c r="A18" s="151"/>
      <c r="B18" s="24"/>
      <c r="C18" s="1059"/>
      <c r="D18" s="1050"/>
      <c r="E18" s="1062"/>
      <c r="F18" s="1065">
        <v>450104905</v>
      </c>
      <c r="G18" s="1050" t="s">
        <v>617</v>
      </c>
      <c r="H18" s="1044">
        <v>600</v>
      </c>
      <c r="I18" s="1050" t="s">
        <v>3167</v>
      </c>
      <c r="J18" s="1044">
        <v>45</v>
      </c>
      <c r="K18" s="1050" t="s">
        <v>3807</v>
      </c>
      <c r="L18" s="1044">
        <v>4501</v>
      </c>
      <c r="M18" s="1050" t="s">
        <v>3786</v>
      </c>
      <c r="N18" s="1047">
        <v>2024004540058</v>
      </c>
      <c r="O18" s="1050" t="s">
        <v>3808</v>
      </c>
      <c r="P18" s="1053"/>
      <c r="Q18" s="1056"/>
      <c r="R18" s="1041"/>
      <c r="S18" s="1041"/>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row>
    <row r="19" spans="1:73" ht="40.15" customHeight="1" x14ac:dyDescent="0.25">
      <c r="A19" s="151"/>
      <c r="B19" s="24"/>
      <c r="C19" s="1059"/>
      <c r="D19" s="1050"/>
      <c r="E19" s="1062"/>
      <c r="F19" s="1065">
        <v>450104905</v>
      </c>
      <c r="G19" s="1050" t="s">
        <v>617</v>
      </c>
      <c r="H19" s="1044">
        <v>600</v>
      </c>
      <c r="I19" s="1050" t="s">
        <v>3167</v>
      </c>
      <c r="J19" s="1044">
        <v>45</v>
      </c>
      <c r="K19" s="1050" t="s">
        <v>3807</v>
      </c>
      <c r="L19" s="1044">
        <v>4501</v>
      </c>
      <c r="M19" s="1050" t="s">
        <v>3786</v>
      </c>
      <c r="N19" s="1047">
        <v>2024004540058</v>
      </c>
      <c r="O19" s="1050" t="s">
        <v>3808</v>
      </c>
      <c r="P19" s="1053"/>
      <c r="Q19" s="1056"/>
      <c r="R19" s="1041"/>
      <c r="S19" s="1041"/>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40.15" customHeight="1" thickBot="1" x14ac:dyDescent="0.3">
      <c r="A20" s="151"/>
      <c r="B20" s="24"/>
      <c r="C20" s="1060"/>
      <c r="D20" s="1051"/>
      <c r="E20" s="1063"/>
      <c r="F20" s="1066">
        <v>450104905</v>
      </c>
      <c r="G20" s="1051" t="s">
        <v>617</v>
      </c>
      <c r="H20" s="1045">
        <v>600</v>
      </c>
      <c r="I20" s="1051" t="s">
        <v>3167</v>
      </c>
      <c r="J20" s="1045">
        <v>45</v>
      </c>
      <c r="K20" s="1051" t="s">
        <v>3807</v>
      </c>
      <c r="L20" s="1045">
        <v>4501</v>
      </c>
      <c r="M20" s="1051" t="s">
        <v>3786</v>
      </c>
      <c r="N20" s="1048">
        <v>2024004540058</v>
      </c>
      <c r="O20" s="1051" t="s">
        <v>3808</v>
      </c>
      <c r="P20" s="1054"/>
      <c r="Q20" s="1057"/>
      <c r="R20" s="1042"/>
      <c r="S20" s="1042"/>
      <c r="T20" s="1024"/>
      <c r="U20" s="1009"/>
      <c r="V20" s="1009"/>
      <c r="W20" s="1009"/>
      <c r="X20" s="1009"/>
      <c r="Y20" s="1009"/>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row>
    <row r="21" spans="1:73" ht="40.15" customHeight="1" thickTop="1" x14ac:dyDescent="0.25">
      <c r="A21" s="151"/>
      <c r="B21" s="24"/>
      <c r="C21" s="1058" t="s">
        <v>2258</v>
      </c>
      <c r="D21" s="1049" t="s">
        <v>2259</v>
      </c>
      <c r="E21" s="1061">
        <v>734</v>
      </c>
      <c r="F21" s="1064">
        <v>450104905</v>
      </c>
      <c r="G21" s="1049" t="s">
        <v>617</v>
      </c>
      <c r="H21" s="1043">
        <v>600</v>
      </c>
      <c r="I21" s="1049" t="s">
        <v>3167</v>
      </c>
      <c r="J21" s="1043">
        <v>45</v>
      </c>
      <c r="K21" s="1049" t="s">
        <v>3807</v>
      </c>
      <c r="L21" s="1043">
        <v>4501</v>
      </c>
      <c r="M21" s="1049" t="s">
        <v>3786</v>
      </c>
      <c r="N21" s="1046">
        <v>2026004540058</v>
      </c>
      <c r="O21" s="1049" t="s">
        <v>3808</v>
      </c>
      <c r="P21" s="1052" t="s">
        <v>617</v>
      </c>
      <c r="Q21" s="1055">
        <v>600</v>
      </c>
      <c r="R21" s="1040" t="s">
        <v>2871</v>
      </c>
      <c r="S21" s="1040"/>
      <c r="T21" s="1022"/>
      <c r="U21" s="1007"/>
      <c r="V21" s="1007"/>
      <c r="W21" s="1007"/>
      <c r="X21" s="1007"/>
      <c r="Y21" s="1007"/>
      <c r="Z21" s="1004">
        <f t="shared" si="5"/>
        <v>0</v>
      </c>
      <c r="AA21" s="1004">
        <f t="shared" si="14"/>
        <v>0</v>
      </c>
      <c r="AB21" s="1004">
        <f t="shared" si="14"/>
        <v>0</v>
      </c>
      <c r="AC21" s="1004">
        <f t="shared" si="14"/>
        <v>0</v>
      </c>
      <c r="AD21" s="1004">
        <f t="shared" si="14"/>
        <v>0</v>
      </c>
      <c r="AE21" s="1004">
        <f t="shared" si="14"/>
        <v>0</v>
      </c>
      <c r="AF21" s="1004">
        <f t="shared" si="14"/>
        <v>0</v>
      </c>
      <c r="AG21" s="714"/>
      <c r="AH21" s="593"/>
      <c r="AI21" s="593"/>
      <c r="AJ21" s="593"/>
      <c r="AK21" s="207"/>
      <c r="AL21" s="208"/>
      <c r="AM21" s="208"/>
      <c r="AN21" s="208"/>
      <c r="AO21" s="208"/>
      <c r="AP21" s="1150">
        <f>+U21</f>
        <v>0</v>
      </c>
      <c r="AQ21" s="1004">
        <f>SUM(AR21:AW24)</f>
        <v>0</v>
      </c>
      <c r="AR21" s="299"/>
      <c r="AS21" s="299"/>
      <c r="AT21" s="299"/>
      <c r="AU21" s="299"/>
      <c r="AV21" s="299"/>
      <c r="AW21" s="299"/>
      <c r="AX21" s="1150">
        <f>+V21</f>
        <v>0</v>
      </c>
      <c r="AY21" s="1004">
        <f>SUM(AZ21:BE24)</f>
        <v>0</v>
      </c>
      <c r="AZ21" s="299"/>
      <c r="BA21" s="299"/>
      <c r="BB21" s="299"/>
      <c r="BC21" s="299"/>
      <c r="BD21" s="299"/>
      <c r="BE21" s="299"/>
      <c r="BF21" s="1150">
        <f>+W21</f>
        <v>0</v>
      </c>
      <c r="BG21" s="1004">
        <f>SUM(BH21:BM24)</f>
        <v>0</v>
      </c>
      <c r="BH21" s="299"/>
      <c r="BI21" s="299"/>
      <c r="BJ21" s="299"/>
      <c r="BK21" s="299"/>
      <c r="BL21" s="299"/>
      <c r="BM21" s="299"/>
      <c r="BN21" s="1150">
        <f>+X21</f>
        <v>0</v>
      </c>
      <c r="BO21" s="1004">
        <f>SUM(BP21:BU24)</f>
        <v>0</v>
      </c>
      <c r="BP21" s="299"/>
      <c r="BQ21" s="299"/>
      <c r="BR21" s="299"/>
      <c r="BS21" s="299"/>
      <c r="BT21" s="299"/>
      <c r="BU21" s="299"/>
    </row>
    <row r="22" spans="1:73" ht="40.15" customHeight="1" x14ac:dyDescent="0.25">
      <c r="A22" s="151"/>
      <c r="B22" s="24"/>
      <c r="C22" s="1059"/>
      <c r="D22" s="1050"/>
      <c r="E22" s="1062"/>
      <c r="F22" s="1065">
        <v>450104905</v>
      </c>
      <c r="G22" s="1050" t="s">
        <v>617</v>
      </c>
      <c r="H22" s="1044">
        <v>600</v>
      </c>
      <c r="I22" s="1050" t="s">
        <v>3167</v>
      </c>
      <c r="J22" s="1044">
        <v>45</v>
      </c>
      <c r="K22" s="1050" t="s">
        <v>3807</v>
      </c>
      <c r="L22" s="1044">
        <v>4501</v>
      </c>
      <c r="M22" s="1050" t="s">
        <v>3786</v>
      </c>
      <c r="N22" s="1047">
        <v>2024004540058</v>
      </c>
      <c r="O22" s="1050" t="s">
        <v>3808</v>
      </c>
      <c r="P22" s="1053"/>
      <c r="Q22" s="1056"/>
      <c r="R22" s="1041"/>
      <c r="S22" s="1041"/>
      <c r="T22" s="1023"/>
      <c r="U22" s="1008"/>
      <c r="V22" s="1008"/>
      <c r="W22" s="1008"/>
      <c r="X22" s="1008"/>
      <c r="Y22" s="1008"/>
      <c r="Z22" s="1005"/>
      <c r="AA22" s="1005"/>
      <c r="AB22" s="1005"/>
      <c r="AC22" s="1005"/>
      <c r="AD22" s="1005"/>
      <c r="AE22" s="1005"/>
      <c r="AF22" s="1005"/>
      <c r="AG22" s="479"/>
      <c r="AH22" s="592"/>
      <c r="AI22" s="592"/>
      <c r="AJ22" s="592"/>
      <c r="AK22" s="196"/>
      <c r="AL22" s="197"/>
      <c r="AM22" s="197"/>
      <c r="AN22" s="197"/>
      <c r="AO22" s="197"/>
      <c r="AP22" s="1151"/>
      <c r="AQ22" s="1005"/>
      <c r="AR22" s="282"/>
      <c r="AS22" s="282"/>
      <c r="AT22" s="282"/>
      <c r="AU22" s="282"/>
      <c r="AV22" s="282"/>
      <c r="AW22" s="282"/>
      <c r="AX22" s="1151"/>
      <c r="AY22" s="1005"/>
      <c r="AZ22" s="282"/>
      <c r="BA22" s="282"/>
      <c r="BB22" s="282"/>
      <c r="BC22" s="282"/>
      <c r="BD22" s="282"/>
      <c r="BE22" s="282"/>
      <c r="BF22" s="1151"/>
      <c r="BG22" s="1005"/>
      <c r="BH22" s="282"/>
      <c r="BI22" s="282"/>
      <c r="BJ22" s="282"/>
      <c r="BK22" s="282"/>
      <c r="BL22" s="282"/>
      <c r="BM22" s="282"/>
      <c r="BN22" s="1151"/>
      <c r="BO22" s="1005"/>
      <c r="BP22" s="282"/>
      <c r="BQ22" s="282"/>
      <c r="BR22" s="282"/>
      <c r="BS22" s="282"/>
      <c r="BT22" s="282"/>
      <c r="BU22" s="282"/>
    </row>
    <row r="23" spans="1:73" ht="40.15" customHeight="1" x14ac:dyDescent="0.25">
      <c r="A23" s="151"/>
      <c r="B23" s="24"/>
      <c r="C23" s="1059"/>
      <c r="D23" s="1050"/>
      <c r="E23" s="1062"/>
      <c r="F23" s="1065">
        <v>450104905</v>
      </c>
      <c r="G23" s="1050" t="s">
        <v>617</v>
      </c>
      <c r="H23" s="1044">
        <v>600</v>
      </c>
      <c r="I23" s="1050" t="s">
        <v>3167</v>
      </c>
      <c r="J23" s="1044">
        <v>45</v>
      </c>
      <c r="K23" s="1050" t="s">
        <v>3807</v>
      </c>
      <c r="L23" s="1044">
        <v>4501</v>
      </c>
      <c r="M23" s="1050" t="s">
        <v>3786</v>
      </c>
      <c r="N23" s="1047">
        <v>2024004540058</v>
      </c>
      <c r="O23" s="1050" t="s">
        <v>3808</v>
      </c>
      <c r="P23" s="1053"/>
      <c r="Q23" s="1056"/>
      <c r="R23" s="1041"/>
      <c r="S23" s="1041"/>
      <c r="T23" s="1023"/>
      <c r="U23" s="1008"/>
      <c r="V23" s="1008"/>
      <c r="W23" s="1008"/>
      <c r="X23" s="1008"/>
      <c r="Y23" s="1008"/>
      <c r="Z23" s="1005"/>
      <c r="AA23" s="1005"/>
      <c r="AB23" s="1005"/>
      <c r="AC23" s="1005"/>
      <c r="AD23" s="1005"/>
      <c r="AE23" s="1005"/>
      <c r="AF23" s="1005"/>
      <c r="AG23" s="196"/>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row>
    <row r="24" spans="1:73" ht="40.15" customHeight="1" thickBot="1" x14ac:dyDescent="0.3">
      <c r="A24" s="151"/>
      <c r="B24" s="24"/>
      <c r="C24" s="1060"/>
      <c r="D24" s="1051"/>
      <c r="E24" s="1063"/>
      <c r="F24" s="1066">
        <v>450104905</v>
      </c>
      <c r="G24" s="1051" t="s">
        <v>617</v>
      </c>
      <c r="H24" s="1045">
        <v>600</v>
      </c>
      <c r="I24" s="1051" t="s">
        <v>3167</v>
      </c>
      <c r="J24" s="1045">
        <v>45</v>
      </c>
      <c r="K24" s="1051" t="s">
        <v>3807</v>
      </c>
      <c r="L24" s="1045">
        <v>4501</v>
      </c>
      <c r="M24" s="1051" t="s">
        <v>3786</v>
      </c>
      <c r="N24" s="1048">
        <v>2024004540058</v>
      </c>
      <c r="O24" s="1051" t="s">
        <v>3808</v>
      </c>
      <c r="P24" s="1054"/>
      <c r="Q24" s="1057"/>
      <c r="R24" s="1042"/>
      <c r="S24" s="1042"/>
      <c r="T24" s="1024"/>
      <c r="U24" s="1009"/>
      <c r="V24" s="1009"/>
      <c r="W24" s="1009"/>
      <c r="X24" s="1009"/>
      <c r="Y24" s="1009"/>
      <c r="Z24" s="1006"/>
      <c r="AA24" s="1006"/>
      <c r="AB24" s="1006"/>
      <c r="AC24" s="1006"/>
      <c r="AD24" s="1006"/>
      <c r="AE24" s="1006"/>
      <c r="AF24" s="1006"/>
      <c r="AG24" s="715"/>
      <c r="AH24" s="716"/>
      <c r="AI24" s="716"/>
      <c r="AJ24" s="716"/>
      <c r="AK24" s="715"/>
      <c r="AL24" s="717"/>
      <c r="AM24" s="717"/>
      <c r="AN24" s="717"/>
      <c r="AO24" s="717"/>
      <c r="AP24" s="1152"/>
      <c r="AQ24" s="1006"/>
      <c r="AR24" s="718"/>
      <c r="AS24" s="718"/>
      <c r="AT24" s="718"/>
      <c r="AU24" s="718"/>
      <c r="AV24" s="718"/>
      <c r="AW24" s="718"/>
      <c r="AX24" s="1152"/>
      <c r="AY24" s="1006"/>
      <c r="AZ24" s="718"/>
      <c r="BA24" s="718"/>
      <c r="BB24" s="718"/>
      <c r="BC24" s="718"/>
      <c r="BD24" s="718"/>
      <c r="BE24" s="718"/>
      <c r="BF24" s="1152"/>
      <c r="BG24" s="1006"/>
      <c r="BH24" s="718"/>
      <c r="BI24" s="718"/>
      <c r="BJ24" s="718"/>
      <c r="BK24" s="718"/>
      <c r="BL24" s="718"/>
      <c r="BM24" s="718"/>
      <c r="BN24" s="1152"/>
      <c r="BO24" s="1006"/>
      <c r="BP24" s="718"/>
      <c r="BQ24" s="718"/>
      <c r="BR24" s="718"/>
      <c r="BS24" s="718"/>
      <c r="BT24" s="718"/>
      <c r="BU24" s="718"/>
    </row>
    <row r="25" spans="1:73" ht="40.15" customHeight="1" thickTop="1" x14ac:dyDescent="0.25">
      <c r="A25" s="151"/>
      <c r="B25" s="24"/>
      <c r="C25" s="1058" t="s">
        <v>2260</v>
      </c>
      <c r="D25" s="1049" t="s">
        <v>2261</v>
      </c>
      <c r="E25" s="1061">
        <v>735</v>
      </c>
      <c r="F25" s="1064">
        <v>450104905</v>
      </c>
      <c r="G25" s="1049" t="s">
        <v>617</v>
      </c>
      <c r="H25" s="1043">
        <v>600</v>
      </c>
      <c r="I25" s="1049" t="s">
        <v>3167</v>
      </c>
      <c r="J25" s="1043">
        <v>45</v>
      </c>
      <c r="K25" s="1049" t="s">
        <v>3807</v>
      </c>
      <c r="L25" s="1043">
        <v>4501</v>
      </c>
      <c r="M25" s="1049" t="s">
        <v>3786</v>
      </c>
      <c r="N25" s="1046">
        <v>2026004540058</v>
      </c>
      <c r="O25" s="1049" t="s">
        <v>3808</v>
      </c>
      <c r="P25" s="1052" t="s">
        <v>617</v>
      </c>
      <c r="Q25" s="1055">
        <v>600</v>
      </c>
      <c r="R25" s="1040" t="s">
        <v>2871</v>
      </c>
      <c r="S25" s="1040"/>
      <c r="T25" s="1022"/>
      <c r="U25" s="1007"/>
      <c r="V25" s="1007"/>
      <c r="W25" s="1007"/>
      <c r="X25" s="1007"/>
      <c r="Y25" s="1007"/>
      <c r="Z25" s="1004">
        <f t="shared" ref="Z25:Z69" si="15">+AQ25+AY25+BG25+BO25</f>
        <v>0</v>
      </c>
      <c r="AA25" s="1004">
        <f t="shared" ref="AA25:AF37" si="16">SUM(AR25:AR28,AZ25:AZ28,BH25:BH28,BP25:BP28)</f>
        <v>0</v>
      </c>
      <c r="AB25" s="1004">
        <f t="shared" si="16"/>
        <v>0</v>
      </c>
      <c r="AC25" s="1004">
        <f t="shared" si="16"/>
        <v>0</v>
      </c>
      <c r="AD25" s="1004">
        <f t="shared" si="16"/>
        <v>0</v>
      </c>
      <c r="AE25" s="1004">
        <f t="shared" si="16"/>
        <v>0</v>
      </c>
      <c r="AF25" s="1004">
        <f t="shared" si="16"/>
        <v>0</v>
      </c>
      <c r="AG25" s="714"/>
      <c r="AH25" s="593"/>
      <c r="AI25" s="593"/>
      <c r="AJ25" s="593"/>
      <c r="AK25" s="207"/>
      <c r="AL25" s="208"/>
      <c r="AM25" s="208"/>
      <c r="AN25" s="208"/>
      <c r="AO25" s="208"/>
      <c r="AP25" s="1150">
        <f>+U25</f>
        <v>0</v>
      </c>
      <c r="AQ25" s="1004">
        <f>SUM(AR25:AW28)</f>
        <v>0</v>
      </c>
      <c r="AR25" s="299"/>
      <c r="AS25" s="299"/>
      <c r="AT25" s="299"/>
      <c r="AU25" s="299"/>
      <c r="AV25" s="299"/>
      <c r="AW25" s="299"/>
      <c r="AX25" s="1150">
        <f>+V25</f>
        <v>0</v>
      </c>
      <c r="AY25" s="1004">
        <f>SUM(AZ25:BE28)</f>
        <v>0</v>
      </c>
      <c r="AZ25" s="299"/>
      <c r="BA25" s="299"/>
      <c r="BB25" s="299"/>
      <c r="BC25" s="299"/>
      <c r="BD25" s="299"/>
      <c r="BE25" s="299"/>
      <c r="BF25" s="1150">
        <f>+W25</f>
        <v>0</v>
      </c>
      <c r="BG25" s="1004">
        <f>SUM(BH25:BM28)</f>
        <v>0</v>
      </c>
      <c r="BH25" s="299"/>
      <c r="BI25" s="299"/>
      <c r="BJ25" s="299"/>
      <c r="BK25" s="299"/>
      <c r="BL25" s="299"/>
      <c r="BM25" s="299"/>
      <c r="BN25" s="1150">
        <f>+X25</f>
        <v>0</v>
      </c>
      <c r="BO25" s="1004">
        <f>SUM(BP25:BU28)</f>
        <v>0</v>
      </c>
      <c r="BP25" s="299"/>
      <c r="BQ25" s="299"/>
      <c r="BR25" s="299"/>
      <c r="BS25" s="299"/>
      <c r="BT25" s="299"/>
      <c r="BU25" s="299"/>
    </row>
    <row r="26" spans="1:73" ht="40.15" customHeight="1" x14ac:dyDescent="0.25">
      <c r="A26" s="151"/>
      <c r="B26" s="24"/>
      <c r="C26" s="1059"/>
      <c r="D26" s="1050"/>
      <c r="E26" s="1062"/>
      <c r="F26" s="1065">
        <v>450104905</v>
      </c>
      <c r="G26" s="1050" t="s">
        <v>617</v>
      </c>
      <c r="H26" s="1044">
        <v>600</v>
      </c>
      <c r="I26" s="1050" t="s">
        <v>3167</v>
      </c>
      <c r="J26" s="1044">
        <v>45</v>
      </c>
      <c r="K26" s="1050" t="s">
        <v>3807</v>
      </c>
      <c r="L26" s="1044">
        <v>4501</v>
      </c>
      <c r="M26" s="1050" t="s">
        <v>3786</v>
      </c>
      <c r="N26" s="1047">
        <v>2024004540058</v>
      </c>
      <c r="O26" s="1050" t="s">
        <v>3808</v>
      </c>
      <c r="P26" s="1053"/>
      <c r="Q26" s="1056"/>
      <c r="R26" s="1041"/>
      <c r="S26" s="1041"/>
      <c r="T26" s="1023"/>
      <c r="U26" s="1008"/>
      <c r="V26" s="1008"/>
      <c r="W26" s="1008"/>
      <c r="X26" s="1008"/>
      <c r="Y26" s="1008"/>
      <c r="Z26" s="1005"/>
      <c r="AA26" s="1005"/>
      <c r="AB26" s="1005"/>
      <c r="AC26" s="1005"/>
      <c r="AD26" s="1005"/>
      <c r="AE26" s="1005"/>
      <c r="AF26" s="1005"/>
      <c r="AG26" s="479"/>
      <c r="AH26" s="592"/>
      <c r="AI26" s="592"/>
      <c r="AJ26" s="592"/>
      <c r="AK26" s="196"/>
      <c r="AL26" s="197"/>
      <c r="AM26" s="197"/>
      <c r="AN26" s="197"/>
      <c r="AO26" s="197"/>
      <c r="AP26" s="1151"/>
      <c r="AQ26" s="1005"/>
      <c r="AR26" s="282"/>
      <c r="AS26" s="282"/>
      <c r="AT26" s="282"/>
      <c r="AU26" s="282"/>
      <c r="AV26" s="282"/>
      <c r="AW26" s="282"/>
      <c r="AX26" s="1151"/>
      <c r="AY26" s="1005"/>
      <c r="AZ26" s="282"/>
      <c r="BA26" s="282"/>
      <c r="BB26" s="282"/>
      <c r="BC26" s="282"/>
      <c r="BD26" s="282"/>
      <c r="BE26" s="282"/>
      <c r="BF26" s="1151"/>
      <c r="BG26" s="1005"/>
      <c r="BH26" s="282"/>
      <c r="BI26" s="282"/>
      <c r="BJ26" s="282"/>
      <c r="BK26" s="282"/>
      <c r="BL26" s="282"/>
      <c r="BM26" s="282"/>
      <c r="BN26" s="1151"/>
      <c r="BO26" s="1005"/>
      <c r="BP26" s="282"/>
      <c r="BQ26" s="282"/>
      <c r="BR26" s="282"/>
      <c r="BS26" s="282"/>
      <c r="BT26" s="282"/>
      <c r="BU26" s="282"/>
    </row>
    <row r="27" spans="1:73" ht="40.15" customHeight="1" x14ac:dyDescent="0.25">
      <c r="A27" s="151"/>
      <c r="B27" s="24"/>
      <c r="C27" s="1059"/>
      <c r="D27" s="1050"/>
      <c r="E27" s="1062"/>
      <c r="F27" s="1065">
        <v>450104905</v>
      </c>
      <c r="G27" s="1050" t="s">
        <v>617</v>
      </c>
      <c r="H27" s="1044">
        <v>600</v>
      </c>
      <c r="I27" s="1050" t="s">
        <v>3167</v>
      </c>
      <c r="J27" s="1044">
        <v>45</v>
      </c>
      <c r="K27" s="1050" t="s">
        <v>3807</v>
      </c>
      <c r="L27" s="1044">
        <v>4501</v>
      </c>
      <c r="M27" s="1050" t="s">
        <v>3786</v>
      </c>
      <c r="N27" s="1047">
        <v>2024004540058</v>
      </c>
      <c r="O27" s="1050" t="s">
        <v>3808</v>
      </c>
      <c r="P27" s="1053"/>
      <c r="Q27" s="1056"/>
      <c r="R27" s="1041"/>
      <c r="S27" s="1041"/>
      <c r="T27" s="1023"/>
      <c r="U27" s="1008"/>
      <c r="V27" s="1008"/>
      <c r="W27" s="1008"/>
      <c r="X27" s="1008"/>
      <c r="Y27" s="1008"/>
      <c r="Z27" s="1005"/>
      <c r="AA27" s="1005"/>
      <c r="AB27" s="1005"/>
      <c r="AC27" s="1005"/>
      <c r="AD27" s="1005"/>
      <c r="AE27" s="1005"/>
      <c r="AF27" s="1005"/>
      <c r="AG27" s="196"/>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row>
    <row r="28" spans="1:73" ht="40.15" customHeight="1" thickBot="1" x14ac:dyDescent="0.3">
      <c r="A28" s="151"/>
      <c r="B28" s="24"/>
      <c r="C28" s="1060"/>
      <c r="D28" s="1051"/>
      <c r="E28" s="1063"/>
      <c r="F28" s="1066">
        <v>450104905</v>
      </c>
      <c r="G28" s="1051" t="s">
        <v>617</v>
      </c>
      <c r="H28" s="1045">
        <v>600</v>
      </c>
      <c r="I28" s="1051" t="s">
        <v>3167</v>
      </c>
      <c r="J28" s="1045">
        <v>45</v>
      </c>
      <c r="K28" s="1051" t="s">
        <v>3807</v>
      </c>
      <c r="L28" s="1045">
        <v>4501</v>
      </c>
      <c r="M28" s="1051" t="s">
        <v>3786</v>
      </c>
      <c r="N28" s="1048">
        <v>2024004540058</v>
      </c>
      <c r="O28" s="1051" t="s">
        <v>3808</v>
      </c>
      <c r="P28" s="1054"/>
      <c r="Q28" s="1057"/>
      <c r="R28" s="1042"/>
      <c r="S28" s="1042"/>
      <c r="T28" s="1024"/>
      <c r="U28" s="1009"/>
      <c r="V28" s="1009"/>
      <c r="W28" s="1009"/>
      <c r="X28" s="1009"/>
      <c r="Y28" s="1009"/>
      <c r="Z28" s="1006"/>
      <c r="AA28" s="1006"/>
      <c r="AB28" s="1006"/>
      <c r="AC28" s="1006"/>
      <c r="AD28" s="1006"/>
      <c r="AE28" s="1006"/>
      <c r="AF28" s="1006"/>
      <c r="AG28" s="715"/>
      <c r="AH28" s="716"/>
      <c r="AI28" s="716"/>
      <c r="AJ28" s="716"/>
      <c r="AK28" s="715"/>
      <c r="AL28" s="717"/>
      <c r="AM28" s="717"/>
      <c r="AN28" s="717"/>
      <c r="AO28" s="717"/>
      <c r="AP28" s="1152"/>
      <c r="AQ28" s="1006"/>
      <c r="AR28" s="718"/>
      <c r="AS28" s="718"/>
      <c r="AT28" s="718"/>
      <c r="AU28" s="718"/>
      <c r="AV28" s="718"/>
      <c r="AW28" s="718"/>
      <c r="AX28" s="1152"/>
      <c r="AY28" s="1006"/>
      <c r="AZ28" s="718"/>
      <c r="BA28" s="718"/>
      <c r="BB28" s="718"/>
      <c r="BC28" s="718"/>
      <c r="BD28" s="718"/>
      <c r="BE28" s="718"/>
      <c r="BF28" s="1152"/>
      <c r="BG28" s="1006"/>
      <c r="BH28" s="718"/>
      <c r="BI28" s="718"/>
      <c r="BJ28" s="718"/>
      <c r="BK28" s="718"/>
      <c r="BL28" s="718"/>
      <c r="BM28" s="718"/>
      <c r="BN28" s="1152"/>
      <c r="BO28" s="1006"/>
      <c r="BP28" s="718"/>
      <c r="BQ28" s="718"/>
      <c r="BR28" s="718"/>
      <c r="BS28" s="718"/>
      <c r="BT28" s="718"/>
      <c r="BU28" s="718"/>
    </row>
    <row r="29" spans="1:73" ht="40.15" customHeight="1" thickTop="1" x14ac:dyDescent="0.25">
      <c r="A29" s="151"/>
      <c r="B29" s="24"/>
      <c r="C29" s="1058" t="s">
        <v>2262</v>
      </c>
      <c r="D29" s="1049" t="s">
        <v>2263</v>
      </c>
      <c r="E29" s="1061">
        <v>736</v>
      </c>
      <c r="F29" s="1064">
        <v>450104905</v>
      </c>
      <c r="G29" s="1049" t="s">
        <v>617</v>
      </c>
      <c r="H29" s="1043">
        <v>600</v>
      </c>
      <c r="I29" s="1049" t="s">
        <v>3167</v>
      </c>
      <c r="J29" s="1043">
        <v>45</v>
      </c>
      <c r="K29" s="1049" t="s">
        <v>3807</v>
      </c>
      <c r="L29" s="1043">
        <v>4501</v>
      </c>
      <c r="M29" s="1049" t="s">
        <v>3786</v>
      </c>
      <c r="N29" s="1046">
        <v>2026004540058</v>
      </c>
      <c r="O29" s="1049" t="s">
        <v>3808</v>
      </c>
      <c r="P29" s="1052" t="s">
        <v>617</v>
      </c>
      <c r="Q29" s="1055">
        <v>600</v>
      </c>
      <c r="R29" s="1040" t="s">
        <v>2871</v>
      </c>
      <c r="S29" s="1040"/>
      <c r="T29" s="1022"/>
      <c r="U29" s="1007"/>
      <c r="V29" s="1007"/>
      <c r="W29" s="1007"/>
      <c r="X29" s="1007"/>
      <c r="Y29" s="1007"/>
      <c r="Z29" s="1004">
        <f t="shared" si="15"/>
        <v>0</v>
      </c>
      <c r="AA29" s="1004">
        <f t="shared" si="16"/>
        <v>0</v>
      </c>
      <c r="AB29" s="1004">
        <f t="shared" si="16"/>
        <v>0</v>
      </c>
      <c r="AC29" s="1004">
        <f t="shared" si="16"/>
        <v>0</v>
      </c>
      <c r="AD29" s="1004">
        <f t="shared" si="16"/>
        <v>0</v>
      </c>
      <c r="AE29" s="1004">
        <f t="shared" si="16"/>
        <v>0</v>
      </c>
      <c r="AF29" s="1004">
        <f t="shared" si="16"/>
        <v>0</v>
      </c>
      <c r="AG29" s="714"/>
      <c r="AH29" s="593"/>
      <c r="AI29" s="593"/>
      <c r="AJ29" s="593"/>
      <c r="AK29" s="207"/>
      <c r="AL29" s="208"/>
      <c r="AM29" s="208"/>
      <c r="AN29" s="208"/>
      <c r="AO29" s="208"/>
      <c r="AP29" s="1150">
        <f>+U29</f>
        <v>0</v>
      </c>
      <c r="AQ29" s="1004">
        <f>SUM(AR29:AW32)</f>
        <v>0</v>
      </c>
      <c r="AR29" s="299"/>
      <c r="AS29" s="299"/>
      <c r="AT29" s="299"/>
      <c r="AU29" s="299"/>
      <c r="AV29" s="299"/>
      <c r="AW29" s="299"/>
      <c r="AX29" s="1150">
        <f>+V29</f>
        <v>0</v>
      </c>
      <c r="AY29" s="1004">
        <f>SUM(AZ29:BE32)</f>
        <v>0</v>
      </c>
      <c r="AZ29" s="299"/>
      <c r="BA29" s="299"/>
      <c r="BB29" s="299"/>
      <c r="BC29" s="299"/>
      <c r="BD29" s="299"/>
      <c r="BE29" s="299"/>
      <c r="BF29" s="1150">
        <f>+W29</f>
        <v>0</v>
      </c>
      <c r="BG29" s="1004">
        <f>SUM(BH29:BM32)</f>
        <v>0</v>
      </c>
      <c r="BH29" s="299"/>
      <c r="BI29" s="299"/>
      <c r="BJ29" s="299"/>
      <c r="BK29" s="299"/>
      <c r="BL29" s="299"/>
      <c r="BM29" s="299"/>
      <c r="BN29" s="1150">
        <f>+X29</f>
        <v>0</v>
      </c>
      <c r="BO29" s="1004">
        <f>SUM(BP29:BU32)</f>
        <v>0</v>
      </c>
      <c r="BP29" s="299"/>
      <c r="BQ29" s="299"/>
      <c r="BR29" s="299"/>
      <c r="BS29" s="299"/>
      <c r="BT29" s="299"/>
      <c r="BU29" s="299"/>
    </row>
    <row r="30" spans="1:73" ht="40.15" customHeight="1" x14ac:dyDescent="0.25">
      <c r="A30" s="151"/>
      <c r="B30" s="24"/>
      <c r="C30" s="1059"/>
      <c r="D30" s="1050"/>
      <c r="E30" s="1062"/>
      <c r="F30" s="1065">
        <v>450104905</v>
      </c>
      <c r="G30" s="1050" t="s">
        <v>617</v>
      </c>
      <c r="H30" s="1044">
        <v>600</v>
      </c>
      <c r="I30" s="1050" t="s">
        <v>3167</v>
      </c>
      <c r="J30" s="1044">
        <v>45</v>
      </c>
      <c r="K30" s="1050" t="s">
        <v>3807</v>
      </c>
      <c r="L30" s="1044">
        <v>4501</v>
      </c>
      <c r="M30" s="1050" t="s">
        <v>3786</v>
      </c>
      <c r="N30" s="1047">
        <v>2024004540058</v>
      </c>
      <c r="O30" s="1050" t="s">
        <v>3808</v>
      </c>
      <c r="P30" s="1053"/>
      <c r="Q30" s="1056"/>
      <c r="R30" s="1041"/>
      <c r="S30" s="1041"/>
      <c r="T30" s="1023"/>
      <c r="U30" s="1008"/>
      <c r="V30" s="1008"/>
      <c r="W30" s="1008"/>
      <c r="X30" s="1008"/>
      <c r="Y30" s="1008"/>
      <c r="Z30" s="1005"/>
      <c r="AA30" s="1005"/>
      <c r="AB30" s="1005"/>
      <c r="AC30" s="1005"/>
      <c r="AD30" s="1005"/>
      <c r="AE30" s="1005"/>
      <c r="AF30" s="1005"/>
      <c r="AG30" s="479"/>
      <c r="AH30" s="592"/>
      <c r="AI30" s="592"/>
      <c r="AJ30" s="592"/>
      <c r="AK30" s="196"/>
      <c r="AL30" s="197"/>
      <c r="AM30" s="197"/>
      <c r="AN30" s="197"/>
      <c r="AO30" s="197"/>
      <c r="AP30" s="1151"/>
      <c r="AQ30" s="1005"/>
      <c r="AR30" s="282"/>
      <c r="AS30" s="282"/>
      <c r="AT30" s="282"/>
      <c r="AU30" s="282"/>
      <c r="AV30" s="282"/>
      <c r="AW30" s="282"/>
      <c r="AX30" s="1151"/>
      <c r="AY30" s="1005"/>
      <c r="AZ30" s="282"/>
      <c r="BA30" s="282"/>
      <c r="BB30" s="282"/>
      <c r="BC30" s="282"/>
      <c r="BD30" s="282"/>
      <c r="BE30" s="282"/>
      <c r="BF30" s="1151"/>
      <c r="BG30" s="1005"/>
      <c r="BH30" s="282"/>
      <c r="BI30" s="282"/>
      <c r="BJ30" s="282"/>
      <c r="BK30" s="282"/>
      <c r="BL30" s="282"/>
      <c r="BM30" s="282"/>
      <c r="BN30" s="1151"/>
      <c r="BO30" s="1005"/>
      <c r="BP30" s="282"/>
      <c r="BQ30" s="282"/>
      <c r="BR30" s="282"/>
      <c r="BS30" s="282"/>
      <c r="BT30" s="282"/>
      <c r="BU30" s="282"/>
    </row>
    <row r="31" spans="1:73" ht="40.15" customHeight="1" x14ac:dyDescent="0.25">
      <c r="A31" s="151"/>
      <c r="B31" s="24"/>
      <c r="C31" s="1059"/>
      <c r="D31" s="1050"/>
      <c r="E31" s="1062"/>
      <c r="F31" s="1065">
        <v>450104905</v>
      </c>
      <c r="G31" s="1050" t="s">
        <v>617</v>
      </c>
      <c r="H31" s="1044">
        <v>600</v>
      </c>
      <c r="I31" s="1050" t="s">
        <v>3167</v>
      </c>
      <c r="J31" s="1044">
        <v>45</v>
      </c>
      <c r="K31" s="1050" t="s">
        <v>3807</v>
      </c>
      <c r="L31" s="1044">
        <v>4501</v>
      </c>
      <c r="M31" s="1050" t="s">
        <v>3786</v>
      </c>
      <c r="N31" s="1047">
        <v>2024004540058</v>
      </c>
      <c r="O31" s="1050" t="s">
        <v>3808</v>
      </c>
      <c r="P31" s="1053"/>
      <c r="Q31" s="1056"/>
      <c r="R31" s="1041"/>
      <c r="S31" s="1041"/>
      <c r="T31" s="1023"/>
      <c r="U31" s="1008"/>
      <c r="V31" s="1008"/>
      <c r="W31" s="1008"/>
      <c r="X31" s="1008"/>
      <c r="Y31" s="1008"/>
      <c r="Z31" s="1005"/>
      <c r="AA31" s="1005"/>
      <c r="AB31" s="1005"/>
      <c r="AC31" s="1005"/>
      <c r="AD31" s="1005"/>
      <c r="AE31" s="1005"/>
      <c r="AF31" s="1005"/>
      <c r="AG31" s="196"/>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row>
    <row r="32" spans="1:73" ht="40.15" customHeight="1" thickBot="1" x14ac:dyDescent="0.3">
      <c r="A32" s="151"/>
      <c r="B32" s="24"/>
      <c r="C32" s="1060"/>
      <c r="D32" s="1051"/>
      <c r="E32" s="1063"/>
      <c r="F32" s="1066">
        <v>450104905</v>
      </c>
      <c r="G32" s="1051" t="s">
        <v>617</v>
      </c>
      <c r="H32" s="1045">
        <v>600</v>
      </c>
      <c r="I32" s="1051" t="s">
        <v>3167</v>
      </c>
      <c r="J32" s="1045">
        <v>45</v>
      </c>
      <c r="K32" s="1051" t="s">
        <v>3807</v>
      </c>
      <c r="L32" s="1045">
        <v>4501</v>
      </c>
      <c r="M32" s="1051" t="s">
        <v>3786</v>
      </c>
      <c r="N32" s="1048">
        <v>2024004540058</v>
      </c>
      <c r="O32" s="1051" t="s">
        <v>3808</v>
      </c>
      <c r="P32" s="1054"/>
      <c r="Q32" s="1057"/>
      <c r="R32" s="1042"/>
      <c r="S32" s="1042"/>
      <c r="T32" s="1024"/>
      <c r="U32" s="1009"/>
      <c r="V32" s="1009"/>
      <c r="W32" s="1009"/>
      <c r="X32" s="1009"/>
      <c r="Y32" s="1009"/>
      <c r="Z32" s="1006"/>
      <c r="AA32" s="1006"/>
      <c r="AB32" s="1006"/>
      <c r="AC32" s="1006"/>
      <c r="AD32" s="1006"/>
      <c r="AE32" s="1006"/>
      <c r="AF32" s="1006"/>
      <c r="AG32" s="715"/>
      <c r="AH32" s="716"/>
      <c r="AI32" s="716"/>
      <c r="AJ32" s="716"/>
      <c r="AK32" s="715"/>
      <c r="AL32" s="717"/>
      <c r="AM32" s="717"/>
      <c r="AN32" s="717"/>
      <c r="AO32" s="717"/>
      <c r="AP32" s="1152"/>
      <c r="AQ32" s="1006"/>
      <c r="AR32" s="718"/>
      <c r="AS32" s="718"/>
      <c r="AT32" s="718"/>
      <c r="AU32" s="718"/>
      <c r="AV32" s="718"/>
      <c r="AW32" s="718"/>
      <c r="AX32" s="1152"/>
      <c r="AY32" s="1006"/>
      <c r="AZ32" s="718"/>
      <c r="BA32" s="718"/>
      <c r="BB32" s="718"/>
      <c r="BC32" s="718"/>
      <c r="BD32" s="718"/>
      <c r="BE32" s="718"/>
      <c r="BF32" s="1152"/>
      <c r="BG32" s="1006"/>
      <c r="BH32" s="718"/>
      <c r="BI32" s="718"/>
      <c r="BJ32" s="718"/>
      <c r="BK32" s="718"/>
      <c r="BL32" s="718"/>
      <c r="BM32" s="718"/>
      <c r="BN32" s="1152"/>
      <c r="BO32" s="1006"/>
      <c r="BP32" s="718"/>
      <c r="BQ32" s="718"/>
      <c r="BR32" s="718"/>
      <c r="BS32" s="718"/>
      <c r="BT32" s="718"/>
      <c r="BU32" s="718"/>
    </row>
    <row r="33" spans="1:73" ht="40.15" customHeight="1" thickTop="1" x14ac:dyDescent="0.25">
      <c r="A33" s="151"/>
      <c r="B33" s="24"/>
      <c r="C33" s="1058" t="s">
        <v>2264</v>
      </c>
      <c r="D33" s="1049" t="s">
        <v>2265</v>
      </c>
      <c r="E33" s="1061">
        <v>737</v>
      </c>
      <c r="F33" s="1064">
        <v>450104905</v>
      </c>
      <c r="G33" s="1049" t="s">
        <v>617</v>
      </c>
      <c r="H33" s="1043">
        <v>600</v>
      </c>
      <c r="I33" s="1049" t="s">
        <v>3167</v>
      </c>
      <c r="J33" s="1043">
        <v>45</v>
      </c>
      <c r="K33" s="1049" t="s">
        <v>3807</v>
      </c>
      <c r="L33" s="1043">
        <v>4501</v>
      </c>
      <c r="M33" s="1049" t="s">
        <v>3786</v>
      </c>
      <c r="N33" s="1046">
        <v>2026004540058</v>
      </c>
      <c r="O33" s="1049" t="s">
        <v>3808</v>
      </c>
      <c r="P33" s="1052" t="s">
        <v>617</v>
      </c>
      <c r="Q33" s="1055">
        <v>600</v>
      </c>
      <c r="R33" s="1040" t="s">
        <v>2871</v>
      </c>
      <c r="S33" s="1040"/>
      <c r="T33" s="1022"/>
      <c r="U33" s="1007"/>
      <c r="V33" s="1007"/>
      <c r="W33" s="1007"/>
      <c r="X33" s="1007"/>
      <c r="Y33" s="1007"/>
      <c r="Z33" s="1004">
        <f t="shared" si="15"/>
        <v>0</v>
      </c>
      <c r="AA33" s="1004">
        <f t="shared" si="16"/>
        <v>0</v>
      </c>
      <c r="AB33" s="1004">
        <f t="shared" si="16"/>
        <v>0</v>
      </c>
      <c r="AC33" s="1004">
        <f t="shared" si="16"/>
        <v>0</v>
      </c>
      <c r="AD33" s="1004">
        <f t="shared" si="16"/>
        <v>0</v>
      </c>
      <c r="AE33" s="1004">
        <f t="shared" si="16"/>
        <v>0</v>
      </c>
      <c r="AF33" s="1004">
        <f t="shared" si="16"/>
        <v>0</v>
      </c>
      <c r="AG33" s="714"/>
      <c r="AH33" s="593"/>
      <c r="AI33" s="593"/>
      <c r="AJ33" s="593"/>
      <c r="AK33" s="207"/>
      <c r="AL33" s="208"/>
      <c r="AM33" s="208"/>
      <c r="AN33" s="208"/>
      <c r="AO33" s="208"/>
      <c r="AP33" s="1150">
        <f>+U33</f>
        <v>0</v>
      </c>
      <c r="AQ33" s="1004">
        <f>SUM(AR33:AW36)</f>
        <v>0</v>
      </c>
      <c r="AR33" s="299"/>
      <c r="AS33" s="299"/>
      <c r="AT33" s="299"/>
      <c r="AU33" s="299"/>
      <c r="AV33" s="299"/>
      <c r="AW33" s="299"/>
      <c r="AX33" s="1150">
        <f>+V33</f>
        <v>0</v>
      </c>
      <c r="AY33" s="1004">
        <f>SUM(AZ33:BE36)</f>
        <v>0</v>
      </c>
      <c r="AZ33" s="299"/>
      <c r="BA33" s="299"/>
      <c r="BB33" s="299"/>
      <c r="BC33" s="299"/>
      <c r="BD33" s="299"/>
      <c r="BE33" s="299"/>
      <c r="BF33" s="1150">
        <f>+W33</f>
        <v>0</v>
      </c>
      <c r="BG33" s="1004">
        <f>SUM(BH33:BM36)</f>
        <v>0</v>
      </c>
      <c r="BH33" s="299"/>
      <c r="BI33" s="299"/>
      <c r="BJ33" s="299"/>
      <c r="BK33" s="299"/>
      <c r="BL33" s="299"/>
      <c r="BM33" s="299"/>
      <c r="BN33" s="1150">
        <f>+X33</f>
        <v>0</v>
      </c>
      <c r="BO33" s="1004">
        <f>SUM(BP33:BU36)</f>
        <v>0</v>
      </c>
      <c r="BP33" s="299"/>
      <c r="BQ33" s="299"/>
      <c r="BR33" s="299"/>
      <c r="BS33" s="299"/>
      <c r="BT33" s="299"/>
      <c r="BU33" s="299"/>
    </row>
    <row r="34" spans="1:73" ht="40.15" customHeight="1" x14ac:dyDescent="0.25">
      <c r="A34" s="151"/>
      <c r="B34" s="24"/>
      <c r="C34" s="1059"/>
      <c r="D34" s="1050"/>
      <c r="E34" s="1062"/>
      <c r="F34" s="1065">
        <v>450104905</v>
      </c>
      <c r="G34" s="1050" t="s">
        <v>617</v>
      </c>
      <c r="H34" s="1044">
        <v>600</v>
      </c>
      <c r="I34" s="1050" t="s">
        <v>3167</v>
      </c>
      <c r="J34" s="1044">
        <v>45</v>
      </c>
      <c r="K34" s="1050" t="s">
        <v>3807</v>
      </c>
      <c r="L34" s="1044">
        <v>4501</v>
      </c>
      <c r="M34" s="1050" t="s">
        <v>3786</v>
      </c>
      <c r="N34" s="1047">
        <v>2024004540058</v>
      </c>
      <c r="O34" s="1050" t="s">
        <v>3808</v>
      </c>
      <c r="P34" s="1053"/>
      <c r="Q34" s="1056"/>
      <c r="R34" s="1041"/>
      <c r="S34" s="1041"/>
      <c r="T34" s="1023"/>
      <c r="U34" s="1008"/>
      <c r="V34" s="1008"/>
      <c r="W34" s="1008"/>
      <c r="X34" s="1008"/>
      <c r="Y34" s="1008"/>
      <c r="Z34" s="1005"/>
      <c r="AA34" s="1005"/>
      <c r="AB34" s="1005"/>
      <c r="AC34" s="1005"/>
      <c r="AD34" s="1005"/>
      <c r="AE34" s="1005"/>
      <c r="AF34" s="1005"/>
      <c r="AG34" s="479"/>
      <c r="AH34" s="592"/>
      <c r="AI34" s="592"/>
      <c r="AJ34" s="592"/>
      <c r="AK34" s="196"/>
      <c r="AL34" s="197"/>
      <c r="AM34" s="197"/>
      <c r="AN34" s="197"/>
      <c r="AO34" s="197"/>
      <c r="AP34" s="1151"/>
      <c r="AQ34" s="1005"/>
      <c r="AR34" s="282"/>
      <c r="AS34" s="282"/>
      <c r="AT34" s="282"/>
      <c r="AU34" s="282"/>
      <c r="AV34" s="282"/>
      <c r="AW34" s="282"/>
      <c r="AX34" s="1151"/>
      <c r="AY34" s="1005"/>
      <c r="AZ34" s="282"/>
      <c r="BA34" s="282"/>
      <c r="BB34" s="282"/>
      <c r="BC34" s="282"/>
      <c r="BD34" s="282"/>
      <c r="BE34" s="282"/>
      <c r="BF34" s="1151"/>
      <c r="BG34" s="1005"/>
      <c r="BH34" s="282"/>
      <c r="BI34" s="282"/>
      <c r="BJ34" s="282"/>
      <c r="BK34" s="282"/>
      <c r="BL34" s="282"/>
      <c r="BM34" s="282"/>
      <c r="BN34" s="1151"/>
      <c r="BO34" s="1005"/>
      <c r="BP34" s="282"/>
      <c r="BQ34" s="282"/>
      <c r="BR34" s="282"/>
      <c r="BS34" s="282"/>
      <c r="BT34" s="282"/>
      <c r="BU34" s="282"/>
    </row>
    <row r="35" spans="1:73" ht="40.15" customHeight="1" x14ac:dyDescent="0.25">
      <c r="A35" s="151"/>
      <c r="B35" s="24"/>
      <c r="C35" s="1059"/>
      <c r="D35" s="1050"/>
      <c r="E35" s="1062"/>
      <c r="F35" s="1065">
        <v>450104905</v>
      </c>
      <c r="G35" s="1050" t="s">
        <v>617</v>
      </c>
      <c r="H35" s="1044">
        <v>600</v>
      </c>
      <c r="I35" s="1050" t="s">
        <v>3167</v>
      </c>
      <c r="J35" s="1044">
        <v>45</v>
      </c>
      <c r="K35" s="1050" t="s">
        <v>3807</v>
      </c>
      <c r="L35" s="1044">
        <v>4501</v>
      </c>
      <c r="M35" s="1050" t="s">
        <v>3786</v>
      </c>
      <c r="N35" s="1047">
        <v>2024004540058</v>
      </c>
      <c r="O35" s="1050" t="s">
        <v>3808</v>
      </c>
      <c r="P35" s="1053"/>
      <c r="Q35" s="1056"/>
      <c r="R35" s="1041"/>
      <c r="S35" s="1041"/>
      <c r="T35" s="1023"/>
      <c r="U35" s="1008"/>
      <c r="V35" s="1008"/>
      <c r="W35" s="1008"/>
      <c r="X35" s="1008"/>
      <c r="Y35" s="1008"/>
      <c r="Z35" s="1005"/>
      <c r="AA35" s="1005"/>
      <c r="AB35" s="1005"/>
      <c r="AC35" s="1005"/>
      <c r="AD35" s="1005"/>
      <c r="AE35" s="1005"/>
      <c r="AF35" s="1005"/>
      <c r="AG35" s="196"/>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row>
    <row r="36" spans="1:73" ht="40.15" customHeight="1" thickBot="1" x14ac:dyDescent="0.3">
      <c r="A36" s="151"/>
      <c r="B36" s="24"/>
      <c r="C36" s="1060"/>
      <c r="D36" s="1051"/>
      <c r="E36" s="1063"/>
      <c r="F36" s="1066">
        <v>450104905</v>
      </c>
      <c r="G36" s="1051" t="s">
        <v>617</v>
      </c>
      <c r="H36" s="1045">
        <v>600</v>
      </c>
      <c r="I36" s="1051" t="s">
        <v>3167</v>
      </c>
      <c r="J36" s="1045">
        <v>45</v>
      </c>
      <c r="K36" s="1051" t="s">
        <v>3807</v>
      </c>
      <c r="L36" s="1045">
        <v>4501</v>
      </c>
      <c r="M36" s="1051" t="s">
        <v>3786</v>
      </c>
      <c r="N36" s="1048">
        <v>2024004540058</v>
      </c>
      <c r="O36" s="1051" t="s">
        <v>3808</v>
      </c>
      <c r="P36" s="1054"/>
      <c r="Q36" s="1057"/>
      <c r="R36" s="1042"/>
      <c r="S36" s="1042"/>
      <c r="T36" s="1024"/>
      <c r="U36" s="1009"/>
      <c r="V36" s="1009"/>
      <c r="W36" s="1009"/>
      <c r="X36" s="1009"/>
      <c r="Y36" s="1009"/>
      <c r="Z36" s="1006"/>
      <c r="AA36" s="1006"/>
      <c r="AB36" s="1006"/>
      <c r="AC36" s="1006"/>
      <c r="AD36" s="1006"/>
      <c r="AE36" s="1006"/>
      <c r="AF36" s="1006"/>
      <c r="AG36" s="715"/>
      <c r="AH36" s="716"/>
      <c r="AI36" s="716"/>
      <c r="AJ36" s="716"/>
      <c r="AK36" s="715"/>
      <c r="AL36" s="717"/>
      <c r="AM36" s="717"/>
      <c r="AN36" s="717"/>
      <c r="AO36" s="717"/>
      <c r="AP36" s="1152"/>
      <c r="AQ36" s="1006"/>
      <c r="AR36" s="718"/>
      <c r="AS36" s="718"/>
      <c r="AT36" s="718"/>
      <c r="AU36" s="718"/>
      <c r="AV36" s="718"/>
      <c r="AW36" s="718"/>
      <c r="AX36" s="1152"/>
      <c r="AY36" s="1006"/>
      <c r="AZ36" s="718"/>
      <c r="BA36" s="718"/>
      <c r="BB36" s="718"/>
      <c r="BC36" s="718"/>
      <c r="BD36" s="718"/>
      <c r="BE36" s="718"/>
      <c r="BF36" s="1152"/>
      <c r="BG36" s="1006"/>
      <c r="BH36" s="718"/>
      <c r="BI36" s="718"/>
      <c r="BJ36" s="718"/>
      <c r="BK36" s="718"/>
      <c r="BL36" s="718"/>
      <c r="BM36" s="718"/>
      <c r="BN36" s="1152"/>
      <c r="BO36" s="1006"/>
      <c r="BP36" s="718"/>
      <c r="BQ36" s="718"/>
      <c r="BR36" s="718"/>
      <c r="BS36" s="718"/>
      <c r="BT36" s="718"/>
      <c r="BU36" s="718"/>
    </row>
    <row r="37" spans="1:73" ht="40.15" customHeight="1" thickTop="1" x14ac:dyDescent="0.25">
      <c r="A37" s="151"/>
      <c r="B37" s="24"/>
      <c r="C37" s="1058" t="s">
        <v>2266</v>
      </c>
      <c r="D37" s="1049" t="s">
        <v>2267</v>
      </c>
      <c r="E37" s="1061">
        <v>738</v>
      </c>
      <c r="F37" s="1064">
        <v>450104905</v>
      </c>
      <c r="G37" s="1049" t="s">
        <v>617</v>
      </c>
      <c r="H37" s="1043">
        <v>600</v>
      </c>
      <c r="I37" s="1049" t="s">
        <v>3167</v>
      </c>
      <c r="J37" s="1043">
        <v>45</v>
      </c>
      <c r="K37" s="1049" t="s">
        <v>3807</v>
      </c>
      <c r="L37" s="1043">
        <v>4501</v>
      </c>
      <c r="M37" s="1049" t="s">
        <v>3786</v>
      </c>
      <c r="N37" s="1046">
        <v>2026004540058</v>
      </c>
      <c r="O37" s="1049" t="s">
        <v>3808</v>
      </c>
      <c r="P37" s="1052" t="s">
        <v>617</v>
      </c>
      <c r="Q37" s="1055">
        <v>600</v>
      </c>
      <c r="R37" s="1040" t="s">
        <v>2871</v>
      </c>
      <c r="S37" s="1040"/>
      <c r="T37" s="1022"/>
      <c r="U37" s="1007"/>
      <c r="V37" s="1007"/>
      <c r="W37" s="1007"/>
      <c r="X37" s="1007"/>
      <c r="Y37" s="1007"/>
      <c r="Z37" s="1004">
        <f t="shared" si="15"/>
        <v>0</v>
      </c>
      <c r="AA37" s="1004">
        <f t="shared" si="16"/>
        <v>0</v>
      </c>
      <c r="AB37" s="1004">
        <f t="shared" si="16"/>
        <v>0</v>
      </c>
      <c r="AC37" s="1004">
        <f t="shared" si="16"/>
        <v>0</v>
      </c>
      <c r="AD37" s="1004">
        <f t="shared" si="16"/>
        <v>0</v>
      </c>
      <c r="AE37" s="1004">
        <f t="shared" si="16"/>
        <v>0</v>
      </c>
      <c r="AF37" s="1004">
        <f t="shared" si="16"/>
        <v>0</v>
      </c>
      <c r="AG37" s="714"/>
      <c r="AH37" s="593"/>
      <c r="AI37" s="593"/>
      <c r="AJ37" s="593"/>
      <c r="AK37" s="207"/>
      <c r="AL37" s="208"/>
      <c r="AM37" s="208"/>
      <c r="AN37" s="208"/>
      <c r="AO37" s="208"/>
      <c r="AP37" s="1150">
        <f>+U37</f>
        <v>0</v>
      </c>
      <c r="AQ37" s="1004">
        <f>SUM(AR37:AW40)</f>
        <v>0</v>
      </c>
      <c r="AR37" s="299"/>
      <c r="AS37" s="299"/>
      <c r="AT37" s="299"/>
      <c r="AU37" s="299"/>
      <c r="AV37" s="299"/>
      <c r="AW37" s="299"/>
      <c r="AX37" s="1150">
        <f>+V37</f>
        <v>0</v>
      </c>
      <c r="AY37" s="1004">
        <f>SUM(AZ37:BE40)</f>
        <v>0</v>
      </c>
      <c r="AZ37" s="299"/>
      <c r="BA37" s="299"/>
      <c r="BB37" s="299"/>
      <c r="BC37" s="299"/>
      <c r="BD37" s="299"/>
      <c r="BE37" s="299"/>
      <c r="BF37" s="1150">
        <f>+W37</f>
        <v>0</v>
      </c>
      <c r="BG37" s="1004">
        <f>SUM(BH37:BM40)</f>
        <v>0</v>
      </c>
      <c r="BH37" s="299"/>
      <c r="BI37" s="299"/>
      <c r="BJ37" s="299"/>
      <c r="BK37" s="299"/>
      <c r="BL37" s="299"/>
      <c r="BM37" s="299"/>
      <c r="BN37" s="1150">
        <f>+X37</f>
        <v>0</v>
      </c>
      <c r="BO37" s="1004">
        <f>SUM(BP37:BU40)</f>
        <v>0</v>
      </c>
      <c r="BP37" s="299"/>
      <c r="BQ37" s="299"/>
      <c r="BR37" s="299"/>
      <c r="BS37" s="299"/>
      <c r="BT37" s="299"/>
      <c r="BU37" s="299"/>
    </row>
    <row r="38" spans="1:73" ht="40.15" customHeight="1" x14ac:dyDescent="0.25">
      <c r="A38" s="151"/>
      <c r="B38" s="24"/>
      <c r="C38" s="1059"/>
      <c r="D38" s="1050"/>
      <c r="E38" s="1062"/>
      <c r="F38" s="1065">
        <v>450104905</v>
      </c>
      <c r="G38" s="1050" t="s">
        <v>617</v>
      </c>
      <c r="H38" s="1044">
        <v>600</v>
      </c>
      <c r="I38" s="1050" t="s">
        <v>3167</v>
      </c>
      <c r="J38" s="1044">
        <v>45</v>
      </c>
      <c r="K38" s="1050" t="s">
        <v>3807</v>
      </c>
      <c r="L38" s="1044">
        <v>4501</v>
      </c>
      <c r="M38" s="1050" t="s">
        <v>3786</v>
      </c>
      <c r="N38" s="1047">
        <v>2024004540058</v>
      </c>
      <c r="O38" s="1050" t="s">
        <v>3808</v>
      </c>
      <c r="P38" s="1053"/>
      <c r="Q38" s="1056"/>
      <c r="R38" s="1041"/>
      <c r="S38" s="1041"/>
      <c r="T38" s="1023"/>
      <c r="U38" s="1008"/>
      <c r="V38" s="1008"/>
      <c r="W38" s="1008"/>
      <c r="X38" s="1008"/>
      <c r="Y38" s="1008"/>
      <c r="Z38" s="1005"/>
      <c r="AA38" s="1005"/>
      <c r="AB38" s="1005"/>
      <c r="AC38" s="1005"/>
      <c r="AD38" s="1005"/>
      <c r="AE38" s="1005"/>
      <c r="AF38" s="1005"/>
      <c r="AG38" s="479"/>
      <c r="AH38" s="592"/>
      <c r="AI38" s="592"/>
      <c r="AJ38" s="592"/>
      <c r="AK38" s="196"/>
      <c r="AL38" s="197"/>
      <c r="AM38" s="197"/>
      <c r="AN38" s="197"/>
      <c r="AO38" s="197"/>
      <c r="AP38" s="1151"/>
      <c r="AQ38" s="1005"/>
      <c r="AR38" s="282"/>
      <c r="AS38" s="282"/>
      <c r="AT38" s="282"/>
      <c r="AU38" s="282"/>
      <c r="AV38" s="282"/>
      <c r="AW38" s="282"/>
      <c r="AX38" s="1151"/>
      <c r="AY38" s="1005"/>
      <c r="AZ38" s="282"/>
      <c r="BA38" s="282"/>
      <c r="BB38" s="282"/>
      <c r="BC38" s="282"/>
      <c r="BD38" s="282"/>
      <c r="BE38" s="282"/>
      <c r="BF38" s="1151"/>
      <c r="BG38" s="1005"/>
      <c r="BH38" s="282"/>
      <c r="BI38" s="282"/>
      <c r="BJ38" s="282"/>
      <c r="BK38" s="282"/>
      <c r="BL38" s="282"/>
      <c r="BM38" s="282"/>
      <c r="BN38" s="1151"/>
      <c r="BO38" s="1005"/>
      <c r="BP38" s="282"/>
      <c r="BQ38" s="282"/>
      <c r="BR38" s="282"/>
      <c r="BS38" s="282"/>
      <c r="BT38" s="282"/>
      <c r="BU38" s="282"/>
    </row>
    <row r="39" spans="1:73" ht="40.15" customHeight="1" x14ac:dyDescent="0.25">
      <c r="A39" s="151"/>
      <c r="B39" s="24"/>
      <c r="C39" s="1059"/>
      <c r="D39" s="1050"/>
      <c r="E39" s="1062"/>
      <c r="F39" s="1065">
        <v>450104905</v>
      </c>
      <c r="G39" s="1050" t="s">
        <v>617</v>
      </c>
      <c r="H39" s="1044">
        <v>600</v>
      </c>
      <c r="I39" s="1050" t="s">
        <v>3167</v>
      </c>
      <c r="J39" s="1044">
        <v>45</v>
      </c>
      <c r="K39" s="1050" t="s">
        <v>3807</v>
      </c>
      <c r="L39" s="1044">
        <v>4501</v>
      </c>
      <c r="M39" s="1050" t="s">
        <v>3786</v>
      </c>
      <c r="N39" s="1047">
        <v>2024004540058</v>
      </c>
      <c r="O39" s="1050" t="s">
        <v>3808</v>
      </c>
      <c r="P39" s="1053"/>
      <c r="Q39" s="1056"/>
      <c r="R39" s="1041"/>
      <c r="S39" s="1041"/>
      <c r="T39" s="1023"/>
      <c r="U39" s="1008"/>
      <c r="V39" s="1008"/>
      <c r="W39" s="1008"/>
      <c r="X39" s="1008"/>
      <c r="Y39" s="1008"/>
      <c r="Z39" s="1005"/>
      <c r="AA39" s="1005"/>
      <c r="AB39" s="1005"/>
      <c r="AC39" s="1005"/>
      <c r="AD39" s="1005"/>
      <c r="AE39" s="1005"/>
      <c r="AF39" s="1005"/>
      <c r="AG39" s="196"/>
      <c r="AH39" s="592"/>
      <c r="AI39" s="592"/>
      <c r="AJ39" s="592"/>
      <c r="AK39" s="196"/>
      <c r="AL39" s="197"/>
      <c r="AM39" s="197"/>
      <c r="AN39" s="197"/>
      <c r="AO39" s="197"/>
      <c r="AP39" s="1151"/>
      <c r="AQ39" s="1005"/>
      <c r="AR39" s="282"/>
      <c r="AS39" s="282"/>
      <c r="AT39" s="282"/>
      <c r="AU39" s="282"/>
      <c r="AV39" s="282"/>
      <c r="AW39" s="282"/>
      <c r="AX39" s="1151"/>
      <c r="AY39" s="1005"/>
      <c r="AZ39" s="282"/>
      <c r="BA39" s="282"/>
      <c r="BB39" s="282"/>
      <c r="BC39" s="282"/>
      <c r="BD39" s="282"/>
      <c r="BE39" s="282"/>
      <c r="BF39" s="1151"/>
      <c r="BG39" s="1005"/>
      <c r="BH39" s="282"/>
      <c r="BI39" s="282"/>
      <c r="BJ39" s="282"/>
      <c r="BK39" s="282"/>
      <c r="BL39" s="282"/>
      <c r="BM39" s="282"/>
      <c r="BN39" s="1151"/>
      <c r="BO39" s="1005"/>
      <c r="BP39" s="282"/>
      <c r="BQ39" s="282"/>
      <c r="BR39" s="282"/>
      <c r="BS39" s="282"/>
      <c r="BT39" s="282"/>
      <c r="BU39" s="282"/>
    </row>
    <row r="40" spans="1:73" ht="40.15" customHeight="1" thickBot="1" x14ac:dyDescent="0.3">
      <c r="A40" s="151"/>
      <c r="B40" s="24"/>
      <c r="C40" s="1060"/>
      <c r="D40" s="1051"/>
      <c r="E40" s="1063"/>
      <c r="F40" s="1066">
        <v>450104905</v>
      </c>
      <c r="G40" s="1051" t="s">
        <v>617</v>
      </c>
      <c r="H40" s="1045">
        <v>600</v>
      </c>
      <c r="I40" s="1051" t="s">
        <v>3167</v>
      </c>
      <c r="J40" s="1045">
        <v>45</v>
      </c>
      <c r="K40" s="1051" t="s">
        <v>3807</v>
      </c>
      <c r="L40" s="1045">
        <v>4501</v>
      </c>
      <c r="M40" s="1051" t="s">
        <v>3786</v>
      </c>
      <c r="N40" s="1048">
        <v>2024004540058</v>
      </c>
      <c r="O40" s="1051" t="s">
        <v>3808</v>
      </c>
      <c r="P40" s="1054"/>
      <c r="Q40" s="1057"/>
      <c r="R40" s="1042"/>
      <c r="S40" s="1042"/>
      <c r="T40" s="1024"/>
      <c r="U40" s="1009"/>
      <c r="V40" s="1009"/>
      <c r="W40" s="1009"/>
      <c r="X40" s="1009"/>
      <c r="Y40" s="1009"/>
      <c r="Z40" s="1006"/>
      <c r="AA40" s="1006"/>
      <c r="AB40" s="1006"/>
      <c r="AC40" s="1006"/>
      <c r="AD40" s="1006"/>
      <c r="AE40" s="1006"/>
      <c r="AF40" s="1006"/>
      <c r="AG40" s="715"/>
      <c r="AH40" s="716"/>
      <c r="AI40" s="716"/>
      <c r="AJ40" s="716"/>
      <c r="AK40" s="715"/>
      <c r="AL40" s="717"/>
      <c r="AM40" s="717"/>
      <c r="AN40" s="717"/>
      <c r="AO40" s="717"/>
      <c r="AP40" s="1152"/>
      <c r="AQ40" s="1006"/>
      <c r="AR40" s="718"/>
      <c r="AS40" s="718"/>
      <c r="AT40" s="718"/>
      <c r="AU40" s="718"/>
      <c r="AV40" s="718"/>
      <c r="AW40" s="718"/>
      <c r="AX40" s="1152"/>
      <c r="AY40" s="1006"/>
      <c r="AZ40" s="718"/>
      <c r="BA40" s="718"/>
      <c r="BB40" s="718"/>
      <c r="BC40" s="718"/>
      <c r="BD40" s="718"/>
      <c r="BE40" s="718"/>
      <c r="BF40" s="1152"/>
      <c r="BG40" s="1006"/>
      <c r="BH40" s="718"/>
      <c r="BI40" s="718"/>
      <c r="BJ40" s="718"/>
      <c r="BK40" s="718"/>
      <c r="BL40" s="718"/>
      <c r="BM40" s="718"/>
      <c r="BN40" s="1152"/>
      <c r="BO40" s="1006"/>
      <c r="BP40" s="718"/>
      <c r="BQ40" s="718"/>
      <c r="BR40" s="718"/>
      <c r="BS40" s="718"/>
      <c r="BT40" s="718"/>
      <c r="BU40" s="718"/>
    </row>
    <row r="41" spans="1:73" ht="40.15" customHeight="1" thickTop="1" x14ac:dyDescent="0.25">
      <c r="A41" s="151"/>
      <c r="B41" s="24"/>
      <c r="C41" s="1058" t="s">
        <v>2268</v>
      </c>
      <c r="D41" s="1049" t="s">
        <v>2269</v>
      </c>
      <c r="E41" s="1061">
        <v>739</v>
      </c>
      <c r="F41" s="1064">
        <v>450104905</v>
      </c>
      <c r="G41" s="1049" t="s">
        <v>617</v>
      </c>
      <c r="H41" s="1043">
        <v>600</v>
      </c>
      <c r="I41" s="1049" t="s">
        <v>3167</v>
      </c>
      <c r="J41" s="1043">
        <v>45</v>
      </c>
      <c r="K41" s="1049" t="s">
        <v>3807</v>
      </c>
      <c r="L41" s="1043">
        <v>4501</v>
      </c>
      <c r="M41" s="1049" t="s">
        <v>3786</v>
      </c>
      <c r="N41" s="1046">
        <v>2026004540058</v>
      </c>
      <c r="O41" s="1049" t="s">
        <v>3808</v>
      </c>
      <c r="P41" s="1052" t="s">
        <v>617</v>
      </c>
      <c r="Q41" s="1055">
        <v>600</v>
      </c>
      <c r="R41" s="1040" t="s">
        <v>2871</v>
      </c>
      <c r="S41" s="1040"/>
      <c r="T41" s="1022"/>
      <c r="U41" s="1007"/>
      <c r="V41" s="1007"/>
      <c r="W41" s="1007"/>
      <c r="X41" s="1007"/>
      <c r="Y41" s="1007"/>
      <c r="Z41" s="1004">
        <f t="shared" si="15"/>
        <v>0</v>
      </c>
      <c r="AA41" s="1004">
        <f t="shared" ref="AA41:AF53" si="17">SUM(AR41:AR44,AZ41:AZ44,BH41:BH44,BP41:BP44)</f>
        <v>0</v>
      </c>
      <c r="AB41" s="1004">
        <f t="shared" si="17"/>
        <v>0</v>
      </c>
      <c r="AC41" s="1004">
        <f t="shared" si="17"/>
        <v>0</v>
      </c>
      <c r="AD41" s="1004">
        <f t="shared" si="17"/>
        <v>0</v>
      </c>
      <c r="AE41" s="1004">
        <f t="shared" si="17"/>
        <v>0</v>
      </c>
      <c r="AF41" s="1004">
        <f t="shared" si="17"/>
        <v>0</v>
      </c>
      <c r="AG41" s="714"/>
      <c r="AH41" s="593"/>
      <c r="AI41" s="593"/>
      <c r="AJ41" s="593"/>
      <c r="AK41" s="207"/>
      <c r="AL41" s="208"/>
      <c r="AM41" s="208"/>
      <c r="AN41" s="208"/>
      <c r="AO41" s="208"/>
      <c r="AP41" s="1150">
        <f>+U41</f>
        <v>0</v>
      </c>
      <c r="AQ41" s="1004">
        <f>SUM(AR41:AW44)</f>
        <v>0</v>
      </c>
      <c r="AR41" s="299"/>
      <c r="AS41" s="299"/>
      <c r="AT41" s="299"/>
      <c r="AU41" s="299"/>
      <c r="AV41" s="299"/>
      <c r="AW41" s="299"/>
      <c r="AX41" s="1150">
        <f>+V41</f>
        <v>0</v>
      </c>
      <c r="AY41" s="1004">
        <f>SUM(AZ41:BE44)</f>
        <v>0</v>
      </c>
      <c r="AZ41" s="299"/>
      <c r="BA41" s="299"/>
      <c r="BB41" s="299"/>
      <c r="BC41" s="299"/>
      <c r="BD41" s="299"/>
      <c r="BE41" s="299"/>
      <c r="BF41" s="1150">
        <f>+W41</f>
        <v>0</v>
      </c>
      <c r="BG41" s="1004">
        <f>SUM(BH41:BM44)</f>
        <v>0</v>
      </c>
      <c r="BH41" s="299"/>
      <c r="BI41" s="299"/>
      <c r="BJ41" s="299"/>
      <c r="BK41" s="299"/>
      <c r="BL41" s="299"/>
      <c r="BM41" s="299"/>
      <c r="BN41" s="1150">
        <f>+X41</f>
        <v>0</v>
      </c>
      <c r="BO41" s="1004">
        <f>SUM(BP41:BU44)</f>
        <v>0</v>
      </c>
      <c r="BP41" s="299"/>
      <c r="BQ41" s="299"/>
      <c r="BR41" s="299"/>
      <c r="BS41" s="299"/>
      <c r="BT41" s="299"/>
      <c r="BU41" s="299"/>
    </row>
    <row r="42" spans="1:73" ht="40.15" customHeight="1" x14ac:dyDescent="0.25">
      <c r="A42" s="151"/>
      <c r="B42" s="24"/>
      <c r="C42" s="1059"/>
      <c r="D42" s="1050"/>
      <c r="E42" s="1062"/>
      <c r="F42" s="1065">
        <v>450104905</v>
      </c>
      <c r="G42" s="1050" t="s">
        <v>617</v>
      </c>
      <c r="H42" s="1044">
        <v>600</v>
      </c>
      <c r="I42" s="1050" t="s">
        <v>3167</v>
      </c>
      <c r="J42" s="1044">
        <v>45</v>
      </c>
      <c r="K42" s="1050" t="s">
        <v>3807</v>
      </c>
      <c r="L42" s="1044">
        <v>4501</v>
      </c>
      <c r="M42" s="1050" t="s">
        <v>3786</v>
      </c>
      <c r="N42" s="1047">
        <v>2024004540058</v>
      </c>
      <c r="O42" s="1050" t="s">
        <v>3808</v>
      </c>
      <c r="P42" s="1053"/>
      <c r="Q42" s="1056"/>
      <c r="R42" s="1041"/>
      <c r="S42" s="1041"/>
      <c r="T42" s="1023"/>
      <c r="U42" s="1008"/>
      <c r="V42" s="1008"/>
      <c r="W42" s="1008"/>
      <c r="X42" s="1008"/>
      <c r="Y42" s="1008"/>
      <c r="Z42" s="1005"/>
      <c r="AA42" s="1005"/>
      <c r="AB42" s="1005"/>
      <c r="AC42" s="1005"/>
      <c r="AD42" s="1005"/>
      <c r="AE42" s="1005"/>
      <c r="AF42" s="1005"/>
      <c r="AG42" s="479"/>
      <c r="AH42" s="592"/>
      <c r="AI42" s="592"/>
      <c r="AJ42" s="592"/>
      <c r="AK42" s="196"/>
      <c r="AL42" s="197"/>
      <c r="AM42" s="197"/>
      <c r="AN42" s="197"/>
      <c r="AO42" s="197"/>
      <c r="AP42" s="1151"/>
      <c r="AQ42" s="1005"/>
      <c r="AR42" s="282"/>
      <c r="AS42" s="282"/>
      <c r="AT42" s="282"/>
      <c r="AU42" s="282"/>
      <c r="AV42" s="282"/>
      <c r="AW42" s="282"/>
      <c r="AX42" s="1151"/>
      <c r="AY42" s="1005"/>
      <c r="AZ42" s="282"/>
      <c r="BA42" s="282"/>
      <c r="BB42" s="282"/>
      <c r="BC42" s="282"/>
      <c r="BD42" s="282"/>
      <c r="BE42" s="282"/>
      <c r="BF42" s="1151"/>
      <c r="BG42" s="1005"/>
      <c r="BH42" s="282"/>
      <c r="BI42" s="282"/>
      <c r="BJ42" s="282"/>
      <c r="BK42" s="282"/>
      <c r="BL42" s="282"/>
      <c r="BM42" s="282"/>
      <c r="BN42" s="1151"/>
      <c r="BO42" s="1005"/>
      <c r="BP42" s="282"/>
      <c r="BQ42" s="282"/>
      <c r="BR42" s="282"/>
      <c r="BS42" s="282"/>
      <c r="BT42" s="282"/>
      <c r="BU42" s="282"/>
    </row>
    <row r="43" spans="1:73" ht="40.15" customHeight="1" x14ac:dyDescent="0.25">
      <c r="A43" s="151"/>
      <c r="B43" s="24"/>
      <c r="C43" s="1059"/>
      <c r="D43" s="1050"/>
      <c r="E43" s="1062"/>
      <c r="F43" s="1065">
        <v>450104905</v>
      </c>
      <c r="G43" s="1050" t="s">
        <v>617</v>
      </c>
      <c r="H43" s="1044">
        <v>600</v>
      </c>
      <c r="I43" s="1050" t="s">
        <v>3167</v>
      </c>
      <c r="J43" s="1044">
        <v>45</v>
      </c>
      <c r="K43" s="1050" t="s">
        <v>3807</v>
      </c>
      <c r="L43" s="1044">
        <v>4501</v>
      </c>
      <c r="M43" s="1050" t="s">
        <v>3786</v>
      </c>
      <c r="N43" s="1047">
        <v>2024004540058</v>
      </c>
      <c r="O43" s="1050" t="s">
        <v>3808</v>
      </c>
      <c r="P43" s="1053"/>
      <c r="Q43" s="1056"/>
      <c r="R43" s="1041"/>
      <c r="S43" s="1041"/>
      <c r="T43" s="1023"/>
      <c r="U43" s="1008"/>
      <c r="V43" s="1008"/>
      <c r="W43" s="1008"/>
      <c r="X43" s="1008"/>
      <c r="Y43" s="1008"/>
      <c r="Z43" s="1005"/>
      <c r="AA43" s="1005"/>
      <c r="AB43" s="1005"/>
      <c r="AC43" s="1005"/>
      <c r="AD43" s="1005"/>
      <c r="AE43" s="1005"/>
      <c r="AF43" s="1005"/>
      <c r="AG43" s="196"/>
      <c r="AH43" s="592"/>
      <c r="AI43" s="592"/>
      <c r="AJ43" s="592"/>
      <c r="AK43" s="196"/>
      <c r="AL43" s="197"/>
      <c r="AM43" s="197"/>
      <c r="AN43" s="197"/>
      <c r="AO43" s="197"/>
      <c r="AP43" s="1151"/>
      <c r="AQ43" s="1005"/>
      <c r="AR43" s="282"/>
      <c r="AS43" s="282"/>
      <c r="AT43" s="282"/>
      <c r="AU43" s="282"/>
      <c r="AV43" s="282"/>
      <c r="AW43" s="282"/>
      <c r="AX43" s="1151"/>
      <c r="AY43" s="1005"/>
      <c r="AZ43" s="282"/>
      <c r="BA43" s="282"/>
      <c r="BB43" s="282"/>
      <c r="BC43" s="282"/>
      <c r="BD43" s="282"/>
      <c r="BE43" s="282"/>
      <c r="BF43" s="1151"/>
      <c r="BG43" s="1005"/>
      <c r="BH43" s="282"/>
      <c r="BI43" s="282"/>
      <c r="BJ43" s="282"/>
      <c r="BK43" s="282"/>
      <c r="BL43" s="282"/>
      <c r="BM43" s="282"/>
      <c r="BN43" s="1151"/>
      <c r="BO43" s="1005"/>
      <c r="BP43" s="282"/>
      <c r="BQ43" s="282"/>
      <c r="BR43" s="282"/>
      <c r="BS43" s="282"/>
      <c r="BT43" s="282"/>
      <c r="BU43" s="282"/>
    </row>
    <row r="44" spans="1:73" ht="40.15" customHeight="1" thickBot="1" x14ac:dyDescent="0.3">
      <c r="A44" s="151"/>
      <c r="B44" s="24"/>
      <c r="C44" s="1060"/>
      <c r="D44" s="1051"/>
      <c r="E44" s="1063"/>
      <c r="F44" s="1066">
        <v>450104905</v>
      </c>
      <c r="G44" s="1051" t="s">
        <v>617</v>
      </c>
      <c r="H44" s="1045">
        <v>600</v>
      </c>
      <c r="I44" s="1051" t="s">
        <v>3167</v>
      </c>
      <c r="J44" s="1045">
        <v>45</v>
      </c>
      <c r="K44" s="1051" t="s">
        <v>3807</v>
      </c>
      <c r="L44" s="1045">
        <v>4501</v>
      </c>
      <c r="M44" s="1051" t="s">
        <v>3786</v>
      </c>
      <c r="N44" s="1048">
        <v>2024004540058</v>
      </c>
      <c r="O44" s="1051" t="s">
        <v>3808</v>
      </c>
      <c r="P44" s="1054"/>
      <c r="Q44" s="1057"/>
      <c r="R44" s="1042"/>
      <c r="S44" s="1042"/>
      <c r="T44" s="1024"/>
      <c r="U44" s="1009"/>
      <c r="V44" s="1009"/>
      <c r="W44" s="1009"/>
      <c r="X44" s="1009"/>
      <c r="Y44" s="1009"/>
      <c r="Z44" s="1006"/>
      <c r="AA44" s="1006"/>
      <c r="AB44" s="1006"/>
      <c r="AC44" s="1006"/>
      <c r="AD44" s="1006"/>
      <c r="AE44" s="1006"/>
      <c r="AF44" s="1006"/>
      <c r="AG44" s="715"/>
      <c r="AH44" s="716"/>
      <c r="AI44" s="716"/>
      <c r="AJ44" s="716"/>
      <c r="AK44" s="715"/>
      <c r="AL44" s="717"/>
      <c r="AM44" s="717"/>
      <c r="AN44" s="717"/>
      <c r="AO44" s="717"/>
      <c r="AP44" s="1152"/>
      <c r="AQ44" s="1006"/>
      <c r="AR44" s="718"/>
      <c r="AS44" s="718"/>
      <c r="AT44" s="718"/>
      <c r="AU44" s="718"/>
      <c r="AV44" s="718"/>
      <c r="AW44" s="718"/>
      <c r="AX44" s="1152"/>
      <c r="AY44" s="1006"/>
      <c r="AZ44" s="718"/>
      <c r="BA44" s="718"/>
      <c r="BB44" s="718"/>
      <c r="BC44" s="718"/>
      <c r="BD44" s="718"/>
      <c r="BE44" s="718"/>
      <c r="BF44" s="1152"/>
      <c r="BG44" s="1006"/>
      <c r="BH44" s="718"/>
      <c r="BI44" s="718"/>
      <c r="BJ44" s="718"/>
      <c r="BK44" s="718"/>
      <c r="BL44" s="718"/>
      <c r="BM44" s="718"/>
      <c r="BN44" s="1152"/>
      <c r="BO44" s="1006"/>
      <c r="BP44" s="718"/>
      <c r="BQ44" s="718"/>
      <c r="BR44" s="718"/>
      <c r="BS44" s="718"/>
      <c r="BT44" s="718"/>
      <c r="BU44" s="718"/>
    </row>
    <row r="45" spans="1:73" ht="40.15" customHeight="1" thickTop="1" x14ac:dyDescent="0.25">
      <c r="A45" s="151"/>
      <c r="B45" s="24"/>
      <c r="C45" s="1058" t="s">
        <v>2270</v>
      </c>
      <c r="D45" s="1049" t="s">
        <v>2271</v>
      </c>
      <c r="E45" s="1061">
        <v>740</v>
      </c>
      <c r="F45" s="1064">
        <v>450104905</v>
      </c>
      <c r="G45" s="1049" t="s">
        <v>617</v>
      </c>
      <c r="H45" s="1043">
        <v>600</v>
      </c>
      <c r="I45" s="1049" t="s">
        <v>3167</v>
      </c>
      <c r="J45" s="1043">
        <v>45</v>
      </c>
      <c r="K45" s="1049" t="s">
        <v>3807</v>
      </c>
      <c r="L45" s="1043">
        <v>4501</v>
      </c>
      <c r="M45" s="1049" t="s">
        <v>3786</v>
      </c>
      <c r="N45" s="1046">
        <v>2026004540058</v>
      </c>
      <c r="O45" s="1049" t="s">
        <v>3808</v>
      </c>
      <c r="P45" s="1052" t="s">
        <v>617</v>
      </c>
      <c r="Q45" s="1055">
        <v>600</v>
      </c>
      <c r="R45" s="1040" t="s">
        <v>2871</v>
      </c>
      <c r="S45" s="1040"/>
      <c r="T45" s="1022"/>
      <c r="U45" s="1007"/>
      <c r="V45" s="1007"/>
      <c r="W45" s="1007"/>
      <c r="X45" s="1007"/>
      <c r="Y45" s="1007"/>
      <c r="Z45" s="1004">
        <f t="shared" si="15"/>
        <v>0</v>
      </c>
      <c r="AA45" s="1004">
        <f t="shared" si="17"/>
        <v>0</v>
      </c>
      <c r="AB45" s="1004">
        <f t="shared" si="17"/>
        <v>0</v>
      </c>
      <c r="AC45" s="1004">
        <f t="shared" si="17"/>
        <v>0</v>
      </c>
      <c r="AD45" s="1004">
        <f t="shared" si="17"/>
        <v>0</v>
      </c>
      <c r="AE45" s="1004">
        <f t="shared" si="17"/>
        <v>0</v>
      </c>
      <c r="AF45" s="1004">
        <f t="shared" si="17"/>
        <v>0</v>
      </c>
      <c r="AG45" s="714"/>
      <c r="AH45" s="593"/>
      <c r="AI45" s="593"/>
      <c r="AJ45" s="593"/>
      <c r="AK45" s="207"/>
      <c r="AL45" s="208"/>
      <c r="AM45" s="208"/>
      <c r="AN45" s="208"/>
      <c r="AO45" s="208"/>
      <c r="AP45" s="1150">
        <f>+U45</f>
        <v>0</v>
      </c>
      <c r="AQ45" s="1004">
        <f>SUM(AR45:AW48)</f>
        <v>0</v>
      </c>
      <c r="AR45" s="299"/>
      <c r="AS45" s="299"/>
      <c r="AT45" s="299"/>
      <c r="AU45" s="299"/>
      <c r="AV45" s="299"/>
      <c r="AW45" s="299"/>
      <c r="AX45" s="1150">
        <f>+V45</f>
        <v>0</v>
      </c>
      <c r="AY45" s="1004">
        <f>SUM(AZ45:BE48)</f>
        <v>0</v>
      </c>
      <c r="AZ45" s="299"/>
      <c r="BA45" s="299"/>
      <c r="BB45" s="299"/>
      <c r="BC45" s="299"/>
      <c r="BD45" s="299"/>
      <c r="BE45" s="299"/>
      <c r="BF45" s="1150">
        <f>+W45</f>
        <v>0</v>
      </c>
      <c r="BG45" s="1004">
        <f>SUM(BH45:BM48)</f>
        <v>0</v>
      </c>
      <c r="BH45" s="299"/>
      <c r="BI45" s="299"/>
      <c r="BJ45" s="299"/>
      <c r="BK45" s="299"/>
      <c r="BL45" s="299"/>
      <c r="BM45" s="299"/>
      <c r="BN45" s="1150">
        <f>+X45</f>
        <v>0</v>
      </c>
      <c r="BO45" s="1004">
        <f>SUM(BP45:BU48)</f>
        <v>0</v>
      </c>
      <c r="BP45" s="299"/>
      <c r="BQ45" s="299"/>
      <c r="BR45" s="299"/>
      <c r="BS45" s="299"/>
      <c r="BT45" s="299"/>
      <c r="BU45" s="299"/>
    </row>
    <row r="46" spans="1:73" ht="40.15" customHeight="1" x14ac:dyDescent="0.25">
      <c r="A46" s="151"/>
      <c r="B46" s="24"/>
      <c r="C46" s="1059"/>
      <c r="D46" s="1050"/>
      <c r="E46" s="1062"/>
      <c r="F46" s="1065">
        <v>450104905</v>
      </c>
      <c r="G46" s="1050" t="s">
        <v>617</v>
      </c>
      <c r="H46" s="1044">
        <v>600</v>
      </c>
      <c r="I46" s="1050" t="s">
        <v>3167</v>
      </c>
      <c r="J46" s="1044">
        <v>45</v>
      </c>
      <c r="K46" s="1050" t="s">
        <v>3807</v>
      </c>
      <c r="L46" s="1044">
        <v>4501</v>
      </c>
      <c r="M46" s="1050" t="s">
        <v>3786</v>
      </c>
      <c r="N46" s="1047">
        <v>2024004540058</v>
      </c>
      <c r="O46" s="1050" t="s">
        <v>3808</v>
      </c>
      <c r="P46" s="1053"/>
      <c r="Q46" s="1056"/>
      <c r="R46" s="1041"/>
      <c r="S46" s="1041"/>
      <c r="T46" s="1023"/>
      <c r="U46" s="1008"/>
      <c r="V46" s="1008"/>
      <c r="W46" s="1008"/>
      <c r="X46" s="1008"/>
      <c r="Y46" s="1008"/>
      <c r="Z46" s="1005"/>
      <c r="AA46" s="1005"/>
      <c r="AB46" s="1005"/>
      <c r="AC46" s="1005"/>
      <c r="AD46" s="1005"/>
      <c r="AE46" s="1005"/>
      <c r="AF46" s="1005"/>
      <c r="AG46" s="479"/>
      <c r="AH46" s="592"/>
      <c r="AI46" s="592"/>
      <c r="AJ46" s="592"/>
      <c r="AK46" s="196"/>
      <c r="AL46" s="197"/>
      <c r="AM46" s="197"/>
      <c r="AN46" s="197"/>
      <c r="AO46" s="197"/>
      <c r="AP46" s="1151"/>
      <c r="AQ46" s="1005"/>
      <c r="AR46" s="282"/>
      <c r="AS46" s="282"/>
      <c r="AT46" s="282"/>
      <c r="AU46" s="282"/>
      <c r="AV46" s="282"/>
      <c r="AW46" s="282"/>
      <c r="AX46" s="1151"/>
      <c r="AY46" s="1005"/>
      <c r="AZ46" s="282"/>
      <c r="BA46" s="282"/>
      <c r="BB46" s="282"/>
      <c r="BC46" s="282"/>
      <c r="BD46" s="282"/>
      <c r="BE46" s="282"/>
      <c r="BF46" s="1151"/>
      <c r="BG46" s="1005"/>
      <c r="BH46" s="282"/>
      <c r="BI46" s="282"/>
      <c r="BJ46" s="282"/>
      <c r="BK46" s="282"/>
      <c r="BL46" s="282"/>
      <c r="BM46" s="282"/>
      <c r="BN46" s="1151"/>
      <c r="BO46" s="1005"/>
      <c r="BP46" s="282"/>
      <c r="BQ46" s="282"/>
      <c r="BR46" s="282"/>
      <c r="BS46" s="282"/>
      <c r="BT46" s="282"/>
      <c r="BU46" s="282"/>
    </row>
    <row r="47" spans="1:73" ht="40.15" customHeight="1" x14ac:dyDescent="0.25">
      <c r="A47" s="151"/>
      <c r="B47" s="24"/>
      <c r="C47" s="1059"/>
      <c r="D47" s="1050"/>
      <c r="E47" s="1062"/>
      <c r="F47" s="1065">
        <v>450104905</v>
      </c>
      <c r="G47" s="1050" t="s">
        <v>617</v>
      </c>
      <c r="H47" s="1044">
        <v>600</v>
      </c>
      <c r="I47" s="1050" t="s">
        <v>3167</v>
      </c>
      <c r="J47" s="1044">
        <v>45</v>
      </c>
      <c r="K47" s="1050" t="s">
        <v>3807</v>
      </c>
      <c r="L47" s="1044">
        <v>4501</v>
      </c>
      <c r="M47" s="1050" t="s">
        <v>3786</v>
      </c>
      <c r="N47" s="1047">
        <v>2024004540058</v>
      </c>
      <c r="O47" s="1050" t="s">
        <v>3808</v>
      </c>
      <c r="P47" s="1053"/>
      <c r="Q47" s="1056"/>
      <c r="R47" s="1041"/>
      <c r="S47" s="1041"/>
      <c r="T47" s="1023"/>
      <c r="U47" s="1008"/>
      <c r="V47" s="1008"/>
      <c r="W47" s="1008"/>
      <c r="X47" s="1008"/>
      <c r="Y47" s="1008"/>
      <c r="Z47" s="1005"/>
      <c r="AA47" s="1005"/>
      <c r="AB47" s="1005"/>
      <c r="AC47" s="1005"/>
      <c r="AD47" s="1005"/>
      <c r="AE47" s="1005"/>
      <c r="AF47" s="1005"/>
      <c r="AG47" s="196"/>
      <c r="AH47" s="592"/>
      <c r="AI47" s="592"/>
      <c r="AJ47" s="592"/>
      <c r="AK47" s="196"/>
      <c r="AL47" s="197"/>
      <c r="AM47" s="197"/>
      <c r="AN47" s="197"/>
      <c r="AO47" s="197"/>
      <c r="AP47" s="1151"/>
      <c r="AQ47" s="1005"/>
      <c r="AR47" s="282"/>
      <c r="AS47" s="282"/>
      <c r="AT47" s="282"/>
      <c r="AU47" s="282"/>
      <c r="AV47" s="282"/>
      <c r="AW47" s="282"/>
      <c r="AX47" s="1151"/>
      <c r="AY47" s="1005"/>
      <c r="AZ47" s="282"/>
      <c r="BA47" s="282"/>
      <c r="BB47" s="282"/>
      <c r="BC47" s="282"/>
      <c r="BD47" s="282"/>
      <c r="BE47" s="282"/>
      <c r="BF47" s="1151"/>
      <c r="BG47" s="1005"/>
      <c r="BH47" s="282"/>
      <c r="BI47" s="282"/>
      <c r="BJ47" s="282"/>
      <c r="BK47" s="282"/>
      <c r="BL47" s="282"/>
      <c r="BM47" s="282"/>
      <c r="BN47" s="1151"/>
      <c r="BO47" s="1005"/>
      <c r="BP47" s="282"/>
      <c r="BQ47" s="282"/>
      <c r="BR47" s="282"/>
      <c r="BS47" s="282"/>
      <c r="BT47" s="282"/>
      <c r="BU47" s="282"/>
    </row>
    <row r="48" spans="1:73" ht="40.15" customHeight="1" thickBot="1" x14ac:dyDescent="0.3">
      <c r="A48" s="151"/>
      <c r="B48" s="24"/>
      <c r="C48" s="1060"/>
      <c r="D48" s="1051"/>
      <c r="E48" s="1063"/>
      <c r="F48" s="1066">
        <v>450104905</v>
      </c>
      <c r="G48" s="1051" t="s">
        <v>617</v>
      </c>
      <c r="H48" s="1045">
        <v>600</v>
      </c>
      <c r="I48" s="1051" t="s">
        <v>3167</v>
      </c>
      <c r="J48" s="1045">
        <v>45</v>
      </c>
      <c r="K48" s="1051" t="s">
        <v>3807</v>
      </c>
      <c r="L48" s="1045">
        <v>4501</v>
      </c>
      <c r="M48" s="1051" t="s">
        <v>3786</v>
      </c>
      <c r="N48" s="1048">
        <v>2024004540058</v>
      </c>
      <c r="O48" s="1051" t="s">
        <v>3808</v>
      </c>
      <c r="P48" s="1054"/>
      <c r="Q48" s="1057"/>
      <c r="R48" s="1042"/>
      <c r="S48" s="1042"/>
      <c r="T48" s="1024"/>
      <c r="U48" s="1009"/>
      <c r="V48" s="1009"/>
      <c r="W48" s="1009"/>
      <c r="X48" s="1009"/>
      <c r="Y48" s="1009"/>
      <c r="Z48" s="1006"/>
      <c r="AA48" s="1006"/>
      <c r="AB48" s="1006"/>
      <c r="AC48" s="1006"/>
      <c r="AD48" s="1006"/>
      <c r="AE48" s="1006"/>
      <c r="AF48" s="1006"/>
      <c r="AG48" s="715"/>
      <c r="AH48" s="716"/>
      <c r="AI48" s="716"/>
      <c r="AJ48" s="716"/>
      <c r="AK48" s="715"/>
      <c r="AL48" s="717"/>
      <c r="AM48" s="717"/>
      <c r="AN48" s="717"/>
      <c r="AO48" s="717"/>
      <c r="AP48" s="1152"/>
      <c r="AQ48" s="1006"/>
      <c r="AR48" s="718"/>
      <c r="AS48" s="718"/>
      <c r="AT48" s="718"/>
      <c r="AU48" s="718"/>
      <c r="AV48" s="718"/>
      <c r="AW48" s="718"/>
      <c r="AX48" s="1152"/>
      <c r="AY48" s="1006"/>
      <c r="AZ48" s="718"/>
      <c r="BA48" s="718"/>
      <c r="BB48" s="718"/>
      <c r="BC48" s="718"/>
      <c r="BD48" s="718"/>
      <c r="BE48" s="718"/>
      <c r="BF48" s="1152"/>
      <c r="BG48" s="1006"/>
      <c r="BH48" s="718"/>
      <c r="BI48" s="718"/>
      <c r="BJ48" s="718"/>
      <c r="BK48" s="718"/>
      <c r="BL48" s="718"/>
      <c r="BM48" s="718"/>
      <c r="BN48" s="1152"/>
      <c r="BO48" s="1006"/>
      <c r="BP48" s="718"/>
      <c r="BQ48" s="718"/>
      <c r="BR48" s="718"/>
      <c r="BS48" s="718"/>
      <c r="BT48" s="718"/>
      <c r="BU48" s="718"/>
    </row>
    <row r="49" spans="1:73" ht="40.15" customHeight="1" thickTop="1" x14ac:dyDescent="0.25">
      <c r="A49" s="151"/>
      <c r="B49" s="24"/>
      <c r="C49" s="1058" t="s">
        <v>2272</v>
      </c>
      <c r="D49" s="1049" t="s">
        <v>2273</v>
      </c>
      <c r="E49" s="1061">
        <v>741</v>
      </c>
      <c r="F49" s="1064">
        <v>450104905</v>
      </c>
      <c r="G49" s="1049" t="s">
        <v>617</v>
      </c>
      <c r="H49" s="1043">
        <v>600</v>
      </c>
      <c r="I49" s="1049" t="s">
        <v>3167</v>
      </c>
      <c r="J49" s="1043">
        <v>45</v>
      </c>
      <c r="K49" s="1049" t="s">
        <v>3807</v>
      </c>
      <c r="L49" s="1043">
        <v>4501</v>
      </c>
      <c r="M49" s="1049" t="s">
        <v>3786</v>
      </c>
      <c r="N49" s="1046">
        <v>2026004540058</v>
      </c>
      <c r="O49" s="1049" t="s">
        <v>3808</v>
      </c>
      <c r="P49" s="1052" t="s">
        <v>617</v>
      </c>
      <c r="Q49" s="1055">
        <v>600</v>
      </c>
      <c r="R49" s="1040" t="s">
        <v>2871</v>
      </c>
      <c r="S49" s="1040"/>
      <c r="T49" s="1022"/>
      <c r="U49" s="1007"/>
      <c r="V49" s="1007"/>
      <c r="W49" s="1007"/>
      <c r="X49" s="1007"/>
      <c r="Y49" s="1007"/>
      <c r="Z49" s="1004">
        <f t="shared" si="15"/>
        <v>0</v>
      </c>
      <c r="AA49" s="1004">
        <f t="shared" si="17"/>
        <v>0</v>
      </c>
      <c r="AB49" s="1004">
        <f t="shared" si="17"/>
        <v>0</v>
      </c>
      <c r="AC49" s="1004">
        <f t="shared" si="17"/>
        <v>0</v>
      </c>
      <c r="AD49" s="1004">
        <f t="shared" si="17"/>
        <v>0</v>
      </c>
      <c r="AE49" s="1004">
        <f t="shared" si="17"/>
        <v>0</v>
      </c>
      <c r="AF49" s="1004">
        <f t="shared" si="17"/>
        <v>0</v>
      </c>
      <c r="AG49" s="714"/>
      <c r="AH49" s="593"/>
      <c r="AI49" s="593"/>
      <c r="AJ49" s="593"/>
      <c r="AK49" s="207"/>
      <c r="AL49" s="208"/>
      <c r="AM49" s="208"/>
      <c r="AN49" s="208"/>
      <c r="AO49" s="208"/>
      <c r="AP49" s="1150">
        <f>+U49</f>
        <v>0</v>
      </c>
      <c r="AQ49" s="1004">
        <f>SUM(AR49:AW52)</f>
        <v>0</v>
      </c>
      <c r="AR49" s="299"/>
      <c r="AS49" s="299"/>
      <c r="AT49" s="299"/>
      <c r="AU49" s="299"/>
      <c r="AV49" s="299"/>
      <c r="AW49" s="299"/>
      <c r="AX49" s="1150">
        <f>+V49</f>
        <v>0</v>
      </c>
      <c r="AY49" s="1004">
        <f>SUM(AZ49:BE52)</f>
        <v>0</v>
      </c>
      <c r="AZ49" s="299"/>
      <c r="BA49" s="299"/>
      <c r="BB49" s="299"/>
      <c r="BC49" s="299"/>
      <c r="BD49" s="299"/>
      <c r="BE49" s="299"/>
      <c r="BF49" s="1150">
        <f>+W49</f>
        <v>0</v>
      </c>
      <c r="BG49" s="1004">
        <f>SUM(BH49:BM52)</f>
        <v>0</v>
      </c>
      <c r="BH49" s="299"/>
      <c r="BI49" s="299"/>
      <c r="BJ49" s="299"/>
      <c r="BK49" s="299"/>
      <c r="BL49" s="299"/>
      <c r="BM49" s="299"/>
      <c r="BN49" s="1150">
        <f>+X49</f>
        <v>0</v>
      </c>
      <c r="BO49" s="1004">
        <f>SUM(BP49:BU52)</f>
        <v>0</v>
      </c>
      <c r="BP49" s="299"/>
      <c r="BQ49" s="299"/>
      <c r="BR49" s="299"/>
      <c r="BS49" s="299"/>
      <c r="BT49" s="299"/>
      <c r="BU49" s="299"/>
    </row>
    <row r="50" spans="1:73" ht="40.15" customHeight="1" x14ac:dyDescent="0.25">
      <c r="A50" s="151"/>
      <c r="B50" s="24"/>
      <c r="C50" s="1059"/>
      <c r="D50" s="1050"/>
      <c r="E50" s="1062"/>
      <c r="F50" s="1065">
        <v>450104905</v>
      </c>
      <c r="G50" s="1050" t="s">
        <v>617</v>
      </c>
      <c r="H50" s="1044">
        <v>600</v>
      </c>
      <c r="I50" s="1050" t="s">
        <v>3167</v>
      </c>
      <c r="J50" s="1044">
        <v>45</v>
      </c>
      <c r="K50" s="1050" t="s">
        <v>3807</v>
      </c>
      <c r="L50" s="1044">
        <v>4501</v>
      </c>
      <c r="M50" s="1050" t="s">
        <v>3786</v>
      </c>
      <c r="N50" s="1047">
        <v>2024004540058</v>
      </c>
      <c r="O50" s="1050" t="s">
        <v>3808</v>
      </c>
      <c r="P50" s="1053"/>
      <c r="Q50" s="1056"/>
      <c r="R50" s="1041"/>
      <c r="S50" s="1041"/>
      <c r="T50" s="1023"/>
      <c r="U50" s="1008"/>
      <c r="V50" s="1008"/>
      <c r="W50" s="1008"/>
      <c r="X50" s="1008"/>
      <c r="Y50" s="1008"/>
      <c r="Z50" s="1005"/>
      <c r="AA50" s="1005"/>
      <c r="AB50" s="1005"/>
      <c r="AC50" s="1005"/>
      <c r="AD50" s="1005"/>
      <c r="AE50" s="1005"/>
      <c r="AF50" s="1005"/>
      <c r="AG50" s="479"/>
      <c r="AH50" s="592"/>
      <c r="AI50" s="592"/>
      <c r="AJ50" s="592"/>
      <c r="AK50" s="196"/>
      <c r="AL50" s="197"/>
      <c r="AM50" s="197"/>
      <c r="AN50" s="197"/>
      <c r="AO50" s="197"/>
      <c r="AP50" s="1151"/>
      <c r="AQ50" s="1005"/>
      <c r="AR50" s="282"/>
      <c r="AS50" s="282"/>
      <c r="AT50" s="282"/>
      <c r="AU50" s="282"/>
      <c r="AV50" s="282"/>
      <c r="AW50" s="282"/>
      <c r="AX50" s="1151"/>
      <c r="AY50" s="1005"/>
      <c r="AZ50" s="282"/>
      <c r="BA50" s="282"/>
      <c r="BB50" s="282"/>
      <c r="BC50" s="282"/>
      <c r="BD50" s="282"/>
      <c r="BE50" s="282"/>
      <c r="BF50" s="1151"/>
      <c r="BG50" s="1005"/>
      <c r="BH50" s="282"/>
      <c r="BI50" s="282"/>
      <c r="BJ50" s="282"/>
      <c r="BK50" s="282"/>
      <c r="BL50" s="282"/>
      <c r="BM50" s="282"/>
      <c r="BN50" s="1151"/>
      <c r="BO50" s="1005"/>
      <c r="BP50" s="282"/>
      <c r="BQ50" s="282"/>
      <c r="BR50" s="282"/>
      <c r="BS50" s="282"/>
      <c r="BT50" s="282"/>
      <c r="BU50" s="282"/>
    </row>
    <row r="51" spans="1:73" ht="40.15" customHeight="1" x14ac:dyDescent="0.25">
      <c r="A51" s="151"/>
      <c r="B51" s="24"/>
      <c r="C51" s="1059"/>
      <c r="D51" s="1050"/>
      <c r="E51" s="1062"/>
      <c r="F51" s="1065">
        <v>450104905</v>
      </c>
      <c r="G51" s="1050" t="s">
        <v>617</v>
      </c>
      <c r="H51" s="1044">
        <v>600</v>
      </c>
      <c r="I51" s="1050" t="s">
        <v>3167</v>
      </c>
      <c r="J51" s="1044">
        <v>45</v>
      </c>
      <c r="K51" s="1050" t="s">
        <v>3807</v>
      </c>
      <c r="L51" s="1044">
        <v>4501</v>
      </c>
      <c r="M51" s="1050" t="s">
        <v>3786</v>
      </c>
      <c r="N51" s="1047">
        <v>2024004540058</v>
      </c>
      <c r="O51" s="1050" t="s">
        <v>3808</v>
      </c>
      <c r="P51" s="1053"/>
      <c r="Q51" s="1056"/>
      <c r="R51" s="1041"/>
      <c r="S51" s="1041"/>
      <c r="T51" s="1023"/>
      <c r="U51" s="1008"/>
      <c r="V51" s="1008"/>
      <c r="W51" s="1008"/>
      <c r="X51" s="1008"/>
      <c r="Y51" s="1008"/>
      <c r="Z51" s="1005"/>
      <c r="AA51" s="1005"/>
      <c r="AB51" s="1005"/>
      <c r="AC51" s="1005"/>
      <c r="AD51" s="1005"/>
      <c r="AE51" s="1005"/>
      <c r="AF51" s="1005"/>
      <c r="AG51" s="196"/>
      <c r="AH51" s="592"/>
      <c r="AI51" s="592"/>
      <c r="AJ51" s="592"/>
      <c r="AK51" s="196"/>
      <c r="AL51" s="197"/>
      <c r="AM51" s="197"/>
      <c r="AN51" s="197"/>
      <c r="AO51" s="197"/>
      <c r="AP51" s="1151"/>
      <c r="AQ51" s="1005"/>
      <c r="AR51" s="282"/>
      <c r="AS51" s="282"/>
      <c r="AT51" s="282"/>
      <c r="AU51" s="282"/>
      <c r="AV51" s="282"/>
      <c r="AW51" s="282"/>
      <c r="AX51" s="1151"/>
      <c r="AY51" s="1005"/>
      <c r="AZ51" s="282"/>
      <c r="BA51" s="282"/>
      <c r="BB51" s="282"/>
      <c r="BC51" s="282"/>
      <c r="BD51" s="282"/>
      <c r="BE51" s="282"/>
      <c r="BF51" s="1151"/>
      <c r="BG51" s="1005"/>
      <c r="BH51" s="282"/>
      <c r="BI51" s="282"/>
      <c r="BJ51" s="282"/>
      <c r="BK51" s="282"/>
      <c r="BL51" s="282"/>
      <c r="BM51" s="282"/>
      <c r="BN51" s="1151"/>
      <c r="BO51" s="1005"/>
      <c r="BP51" s="282"/>
      <c r="BQ51" s="282"/>
      <c r="BR51" s="282"/>
      <c r="BS51" s="282"/>
      <c r="BT51" s="282"/>
      <c r="BU51" s="282"/>
    </row>
    <row r="52" spans="1:73" ht="40.15" customHeight="1" thickBot="1" x14ac:dyDescent="0.3">
      <c r="A52" s="151"/>
      <c r="B52" s="24"/>
      <c r="C52" s="1060"/>
      <c r="D52" s="1051"/>
      <c r="E52" s="1063"/>
      <c r="F52" s="1066">
        <v>450104905</v>
      </c>
      <c r="G52" s="1051" t="s">
        <v>617</v>
      </c>
      <c r="H52" s="1045">
        <v>600</v>
      </c>
      <c r="I52" s="1051" t="s">
        <v>3167</v>
      </c>
      <c r="J52" s="1045">
        <v>45</v>
      </c>
      <c r="K52" s="1051" t="s">
        <v>3807</v>
      </c>
      <c r="L52" s="1045">
        <v>4501</v>
      </c>
      <c r="M52" s="1051" t="s">
        <v>3786</v>
      </c>
      <c r="N52" s="1048">
        <v>2024004540058</v>
      </c>
      <c r="O52" s="1051" t="s">
        <v>3808</v>
      </c>
      <c r="P52" s="1054"/>
      <c r="Q52" s="1057"/>
      <c r="R52" s="1042"/>
      <c r="S52" s="1042"/>
      <c r="T52" s="1024"/>
      <c r="U52" s="1009"/>
      <c r="V52" s="1009"/>
      <c r="W52" s="1009"/>
      <c r="X52" s="1009"/>
      <c r="Y52" s="1009"/>
      <c r="Z52" s="1006"/>
      <c r="AA52" s="1006"/>
      <c r="AB52" s="1006"/>
      <c r="AC52" s="1006"/>
      <c r="AD52" s="1006"/>
      <c r="AE52" s="1006"/>
      <c r="AF52" s="1006"/>
      <c r="AG52" s="715"/>
      <c r="AH52" s="716"/>
      <c r="AI52" s="716"/>
      <c r="AJ52" s="716"/>
      <c r="AK52" s="715"/>
      <c r="AL52" s="717"/>
      <c r="AM52" s="717"/>
      <c r="AN52" s="717"/>
      <c r="AO52" s="717"/>
      <c r="AP52" s="1152"/>
      <c r="AQ52" s="1006"/>
      <c r="AR52" s="718"/>
      <c r="AS52" s="718"/>
      <c r="AT52" s="718"/>
      <c r="AU52" s="718"/>
      <c r="AV52" s="718"/>
      <c r="AW52" s="718"/>
      <c r="AX52" s="1152"/>
      <c r="AY52" s="1006"/>
      <c r="AZ52" s="718"/>
      <c r="BA52" s="718"/>
      <c r="BB52" s="718"/>
      <c r="BC52" s="718"/>
      <c r="BD52" s="718"/>
      <c r="BE52" s="718"/>
      <c r="BF52" s="1152"/>
      <c r="BG52" s="1006"/>
      <c r="BH52" s="718"/>
      <c r="BI52" s="718"/>
      <c r="BJ52" s="718"/>
      <c r="BK52" s="718"/>
      <c r="BL52" s="718"/>
      <c r="BM52" s="718"/>
      <c r="BN52" s="1152"/>
      <c r="BO52" s="1006"/>
      <c r="BP52" s="718"/>
      <c r="BQ52" s="718"/>
      <c r="BR52" s="718"/>
      <c r="BS52" s="718"/>
      <c r="BT52" s="718"/>
      <c r="BU52" s="718"/>
    </row>
    <row r="53" spans="1:73" ht="40.15" customHeight="1" thickTop="1" x14ac:dyDescent="0.25">
      <c r="A53" s="151"/>
      <c r="B53" s="24"/>
      <c r="C53" s="1058" t="s">
        <v>2274</v>
      </c>
      <c r="D53" s="1049" t="s">
        <v>3809</v>
      </c>
      <c r="E53" s="1061">
        <v>742</v>
      </c>
      <c r="F53" s="1064">
        <v>450104905</v>
      </c>
      <c r="G53" s="1049" t="s">
        <v>617</v>
      </c>
      <c r="H53" s="1043">
        <v>600</v>
      </c>
      <c r="I53" s="1049" t="s">
        <v>3167</v>
      </c>
      <c r="J53" s="1043">
        <v>45</v>
      </c>
      <c r="K53" s="1049" t="s">
        <v>3807</v>
      </c>
      <c r="L53" s="1043">
        <v>4501</v>
      </c>
      <c r="M53" s="1049" t="s">
        <v>3786</v>
      </c>
      <c r="N53" s="1046">
        <v>2026004540058</v>
      </c>
      <c r="O53" s="1049" t="s">
        <v>3808</v>
      </c>
      <c r="P53" s="1052" t="s">
        <v>617</v>
      </c>
      <c r="Q53" s="1055">
        <v>600</v>
      </c>
      <c r="R53" s="1040" t="s">
        <v>2871</v>
      </c>
      <c r="S53" s="1040"/>
      <c r="T53" s="1022"/>
      <c r="U53" s="1007"/>
      <c r="V53" s="1007"/>
      <c r="W53" s="1007"/>
      <c r="X53" s="1007"/>
      <c r="Y53" s="1007"/>
      <c r="Z53" s="1004">
        <f t="shared" si="15"/>
        <v>0</v>
      </c>
      <c r="AA53" s="1004">
        <f t="shared" si="17"/>
        <v>0</v>
      </c>
      <c r="AB53" s="1004">
        <f t="shared" si="17"/>
        <v>0</v>
      </c>
      <c r="AC53" s="1004">
        <f t="shared" si="17"/>
        <v>0</v>
      </c>
      <c r="AD53" s="1004">
        <f t="shared" si="17"/>
        <v>0</v>
      </c>
      <c r="AE53" s="1004">
        <f t="shared" si="17"/>
        <v>0</v>
      </c>
      <c r="AF53" s="1004">
        <f t="shared" si="17"/>
        <v>0</v>
      </c>
      <c r="AG53" s="714"/>
      <c r="AH53" s="593"/>
      <c r="AI53" s="593"/>
      <c r="AJ53" s="593"/>
      <c r="AK53" s="207"/>
      <c r="AL53" s="208"/>
      <c r="AM53" s="208"/>
      <c r="AN53" s="208"/>
      <c r="AO53" s="208"/>
      <c r="AP53" s="1150">
        <f>+U53</f>
        <v>0</v>
      </c>
      <c r="AQ53" s="1004">
        <f>SUM(AR53:AW56)</f>
        <v>0</v>
      </c>
      <c r="AR53" s="299"/>
      <c r="AS53" s="299"/>
      <c r="AT53" s="299"/>
      <c r="AU53" s="299"/>
      <c r="AV53" s="299"/>
      <c r="AW53" s="299"/>
      <c r="AX53" s="1150">
        <f>+V53</f>
        <v>0</v>
      </c>
      <c r="AY53" s="1004">
        <f>SUM(AZ53:BE56)</f>
        <v>0</v>
      </c>
      <c r="AZ53" s="299"/>
      <c r="BA53" s="299"/>
      <c r="BB53" s="299"/>
      <c r="BC53" s="299"/>
      <c r="BD53" s="299"/>
      <c r="BE53" s="299"/>
      <c r="BF53" s="1150">
        <f>+W53</f>
        <v>0</v>
      </c>
      <c r="BG53" s="1004">
        <f>SUM(BH53:BM56)</f>
        <v>0</v>
      </c>
      <c r="BH53" s="299"/>
      <c r="BI53" s="299"/>
      <c r="BJ53" s="299"/>
      <c r="BK53" s="299"/>
      <c r="BL53" s="299"/>
      <c r="BM53" s="299"/>
      <c r="BN53" s="1150">
        <f>+X53</f>
        <v>0</v>
      </c>
      <c r="BO53" s="1004">
        <f>SUM(BP53:BU56)</f>
        <v>0</v>
      </c>
      <c r="BP53" s="299"/>
      <c r="BQ53" s="299"/>
      <c r="BR53" s="299"/>
      <c r="BS53" s="299"/>
      <c r="BT53" s="299"/>
      <c r="BU53" s="299"/>
    </row>
    <row r="54" spans="1:73" ht="40.15" customHeight="1" x14ac:dyDescent="0.25">
      <c r="A54" s="151"/>
      <c r="B54" s="24"/>
      <c r="C54" s="1059"/>
      <c r="D54" s="1050"/>
      <c r="E54" s="1062"/>
      <c r="F54" s="1065">
        <v>450104905</v>
      </c>
      <c r="G54" s="1050" t="s">
        <v>617</v>
      </c>
      <c r="H54" s="1044">
        <v>600</v>
      </c>
      <c r="I54" s="1050" t="s">
        <v>3167</v>
      </c>
      <c r="J54" s="1044">
        <v>45</v>
      </c>
      <c r="K54" s="1050" t="s">
        <v>3807</v>
      </c>
      <c r="L54" s="1044">
        <v>4501</v>
      </c>
      <c r="M54" s="1050" t="s">
        <v>3786</v>
      </c>
      <c r="N54" s="1047">
        <v>2024004540058</v>
      </c>
      <c r="O54" s="1050" t="s">
        <v>3808</v>
      </c>
      <c r="P54" s="1053"/>
      <c r="Q54" s="1056"/>
      <c r="R54" s="1041"/>
      <c r="S54" s="1041"/>
      <c r="T54" s="1023"/>
      <c r="U54" s="1008"/>
      <c r="V54" s="1008"/>
      <c r="W54" s="1008"/>
      <c r="X54" s="1008"/>
      <c r="Y54" s="1008"/>
      <c r="Z54" s="1005"/>
      <c r="AA54" s="1005"/>
      <c r="AB54" s="1005"/>
      <c r="AC54" s="1005"/>
      <c r="AD54" s="1005"/>
      <c r="AE54" s="1005"/>
      <c r="AF54" s="1005"/>
      <c r="AG54" s="479"/>
      <c r="AH54" s="592"/>
      <c r="AI54" s="592"/>
      <c r="AJ54" s="592"/>
      <c r="AK54" s="196"/>
      <c r="AL54" s="197"/>
      <c r="AM54" s="197"/>
      <c r="AN54" s="197"/>
      <c r="AO54" s="197"/>
      <c r="AP54" s="1151"/>
      <c r="AQ54" s="1005"/>
      <c r="AR54" s="282"/>
      <c r="AS54" s="282"/>
      <c r="AT54" s="282"/>
      <c r="AU54" s="282"/>
      <c r="AV54" s="282"/>
      <c r="AW54" s="282"/>
      <c r="AX54" s="1151"/>
      <c r="AY54" s="1005"/>
      <c r="AZ54" s="282"/>
      <c r="BA54" s="282"/>
      <c r="BB54" s="282"/>
      <c r="BC54" s="282"/>
      <c r="BD54" s="282"/>
      <c r="BE54" s="282"/>
      <c r="BF54" s="1151"/>
      <c r="BG54" s="1005"/>
      <c r="BH54" s="282"/>
      <c r="BI54" s="282"/>
      <c r="BJ54" s="282"/>
      <c r="BK54" s="282"/>
      <c r="BL54" s="282"/>
      <c r="BM54" s="282"/>
      <c r="BN54" s="1151"/>
      <c r="BO54" s="1005"/>
      <c r="BP54" s="282"/>
      <c r="BQ54" s="282"/>
      <c r="BR54" s="282"/>
      <c r="BS54" s="282"/>
      <c r="BT54" s="282"/>
      <c r="BU54" s="282"/>
    </row>
    <row r="55" spans="1:73" ht="40.15" customHeight="1" x14ac:dyDescent="0.25">
      <c r="A55" s="151"/>
      <c r="B55" s="24"/>
      <c r="C55" s="1059"/>
      <c r="D55" s="1050"/>
      <c r="E55" s="1062"/>
      <c r="F55" s="1065">
        <v>450104905</v>
      </c>
      <c r="G55" s="1050" t="s">
        <v>617</v>
      </c>
      <c r="H55" s="1044">
        <v>600</v>
      </c>
      <c r="I55" s="1050" t="s">
        <v>3167</v>
      </c>
      <c r="J55" s="1044">
        <v>45</v>
      </c>
      <c r="K55" s="1050" t="s">
        <v>3807</v>
      </c>
      <c r="L55" s="1044">
        <v>4501</v>
      </c>
      <c r="M55" s="1050" t="s">
        <v>3786</v>
      </c>
      <c r="N55" s="1047">
        <v>2024004540058</v>
      </c>
      <c r="O55" s="1050" t="s">
        <v>3808</v>
      </c>
      <c r="P55" s="1053"/>
      <c r="Q55" s="1056"/>
      <c r="R55" s="1041"/>
      <c r="S55" s="1041"/>
      <c r="T55" s="1023"/>
      <c r="U55" s="1008"/>
      <c r="V55" s="1008"/>
      <c r="W55" s="1008"/>
      <c r="X55" s="1008"/>
      <c r="Y55" s="1008"/>
      <c r="Z55" s="1005"/>
      <c r="AA55" s="1005"/>
      <c r="AB55" s="1005"/>
      <c r="AC55" s="1005"/>
      <c r="AD55" s="1005"/>
      <c r="AE55" s="1005"/>
      <c r="AF55" s="1005"/>
      <c r="AG55" s="196"/>
      <c r="AH55" s="592"/>
      <c r="AI55" s="592"/>
      <c r="AJ55" s="592"/>
      <c r="AK55" s="196"/>
      <c r="AL55" s="197"/>
      <c r="AM55" s="197"/>
      <c r="AN55" s="197"/>
      <c r="AO55" s="197"/>
      <c r="AP55" s="1151"/>
      <c r="AQ55" s="1005"/>
      <c r="AR55" s="282"/>
      <c r="AS55" s="282"/>
      <c r="AT55" s="282"/>
      <c r="AU55" s="282"/>
      <c r="AV55" s="282"/>
      <c r="AW55" s="282"/>
      <c r="AX55" s="1151"/>
      <c r="AY55" s="1005"/>
      <c r="AZ55" s="282"/>
      <c r="BA55" s="282"/>
      <c r="BB55" s="282"/>
      <c r="BC55" s="282"/>
      <c r="BD55" s="282"/>
      <c r="BE55" s="282"/>
      <c r="BF55" s="1151"/>
      <c r="BG55" s="1005"/>
      <c r="BH55" s="282"/>
      <c r="BI55" s="282"/>
      <c r="BJ55" s="282"/>
      <c r="BK55" s="282"/>
      <c r="BL55" s="282"/>
      <c r="BM55" s="282"/>
      <c r="BN55" s="1151"/>
      <c r="BO55" s="1005"/>
      <c r="BP55" s="282"/>
      <c r="BQ55" s="282"/>
      <c r="BR55" s="282"/>
      <c r="BS55" s="282"/>
      <c r="BT55" s="282"/>
      <c r="BU55" s="282"/>
    </row>
    <row r="56" spans="1:73" ht="40.15" customHeight="1" thickBot="1" x14ac:dyDescent="0.3">
      <c r="A56" s="151"/>
      <c r="B56" s="24"/>
      <c r="C56" s="1060"/>
      <c r="D56" s="1051"/>
      <c r="E56" s="1063"/>
      <c r="F56" s="1066">
        <v>450104905</v>
      </c>
      <c r="G56" s="1051" t="s">
        <v>617</v>
      </c>
      <c r="H56" s="1045">
        <v>600</v>
      </c>
      <c r="I56" s="1051" t="s">
        <v>3167</v>
      </c>
      <c r="J56" s="1045">
        <v>45</v>
      </c>
      <c r="K56" s="1051" t="s">
        <v>3807</v>
      </c>
      <c r="L56" s="1045">
        <v>4501</v>
      </c>
      <c r="M56" s="1051" t="s">
        <v>3786</v>
      </c>
      <c r="N56" s="1048">
        <v>2024004540058</v>
      </c>
      <c r="O56" s="1051" t="s">
        <v>3808</v>
      </c>
      <c r="P56" s="1054"/>
      <c r="Q56" s="1057"/>
      <c r="R56" s="1042"/>
      <c r="S56" s="1042"/>
      <c r="T56" s="1024"/>
      <c r="U56" s="1009"/>
      <c r="V56" s="1009"/>
      <c r="W56" s="1009"/>
      <c r="X56" s="1009"/>
      <c r="Y56" s="1009"/>
      <c r="Z56" s="1006"/>
      <c r="AA56" s="1006"/>
      <c r="AB56" s="1006"/>
      <c r="AC56" s="1006"/>
      <c r="AD56" s="1006"/>
      <c r="AE56" s="1006"/>
      <c r="AF56" s="1006"/>
      <c r="AG56" s="715"/>
      <c r="AH56" s="716"/>
      <c r="AI56" s="716"/>
      <c r="AJ56" s="716"/>
      <c r="AK56" s="715"/>
      <c r="AL56" s="717"/>
      <c r="AM56" s="717"/>
      <c r="AN56" s="717"/>
      <c r="AO56" s="717"/>
      <c r="AP56" s="1152"/>
      <c r="AQ56" s="1006"/>
      <c r="AR56" s="718"/>
      <c r="AS56" s="718"/>
      <c r="AT56" s="718"/>
      <c r="AU56" s="718"/>
      <c r="AV56" s="718"/>
      <c r="AW56" s="718"/>
      <c r="AX56" s="1152"/>
      <c r="AY56" s="1006"/>
      <c r="AZ56" s="718"/>
      <c r="BA56" s="718"/>
      <c r="BB56" s="718"/>
      <c r="BC56" s="718"/>
      <c r="BD56" s="718"/>
      <c r="BE56" s="718"/>
      <c r="BF56" s="1152"/>
      <c r="BG56" s="1006"/>
      <c r="BH56" s="718"/>
      <c r="BI56" s="718"/>
      <c r="BJ56" s="718"/>
      <c r="BK56" s="718"/>
      <c r="BL56" s="718"/>
      <c r="BM56" s="718"/>
      <c r="BN56" s="1152"/>
      <c r="BO56" s="1006"/>
      <c r="BP56" s="718"/>
      <c r="BQ56" s="718"/>
      <c r="BR56" s="718"/>
      <c r="BS56" s="718"/>
      <c r="BT56" s="718"/>
      <c r="BU56" s="718"/>
    </row>
    <row r="57" spans="1:73" ht="40.15" customHeight="1" thickTop="1" x14ac:dyDescent="0.25">
      <c r="A57" s="151"/>
      <c r="B57" s="24"/>
      <c r="C57" s="1058" t="s">
        <v>2276</v>
      </c>
      <c r="D57" s="1049" t="s">
        <v>2277</v>
      </c>
      <c r="E57" s="1061">
        <v>743</v>
      </c>
      <c r="F57" s="1064">
        <v>450100400</v>
      </c>
      <c r="G57" s="1049" t="s">
        <v>3810</v>
      </c>
      <c r="H57" s="1043">
        <v>4</v>
      </c>
      <c r="I57" s="1049" t="s">
        <v>3167</v>
      </c>
      <c r="J57" s="1043">
        <v>45</v>
      </c>
      <c r="K57" s="1049" t="s">
        <v>3807</v>
      </c>
      <c r="L57" s="1043">
        <v>4501</v>
      </c>
      <c r="M57" s="1049" t="s">
        <v>3786</v>
      </c>
      <c r="N57" s="1046">
        <v>2026004540058</v>
      </c>
      <c r="O57" s="1049" t="s">
        <v>3808</v>
      </c>
      <c r="P57" s="1052" t="s">
        <v>2278</v>
      </c>
      <c r="Q57" s="1055">
        <v>4</v>
      </c>
      <c r="R57" s="1040" t="s">
        <v>2871</v>
      </c>
      <c r="S57" s="1040"/>
      <c r="T57" s="1022"/>
      <c r="U57" s="1007"/>
      <c r="V57" s="1007"/>
      <c r="W57" s="1007"/>
      <c r="X57" s="1007"/>
      <c r="Y57" s="1007"/>
      <c r="Z57" s="1004">
        <f t="shared" si="15"/>
        <v>0</v>
      </c>
      <c r="AA57" s="1004">
        <f t="shared" ref="AA57:AF69" si="18">SUM(AR57:AR60,AZ57:AZ60,BH57:BH60,BP57:BP60)</f>
        <v>0</v>
      </c>
      <c r="AB57" s="1004">
        <f t="shared" si="18"/>
        <v>0</v>
      </c>
      <c r="AC57" s="1004">
        <f t="shared" si="18"/>
        <v>0</v>
      </c>
      <c r="AD57" s="1004">
        <f t="shared" si="18"/>
        <v>0</v>
      </c>
      <c r="AE57" s="1004">
        <f t="shared" si="18"/>
        <v>0</v>
      </c>
      <c r="AF57" s="1004">
        <f t="shared" si="18"/>
        <v>0</v>
      </c>
      <c r="AG57" s="714"/>
      <c r="AH57" s="593"/>
      <c r="AI57" s="593"/>
      <c r="AJ57" s="593"/>
      <c r="AK57" s="207"/>
      <c r="AL57" s="208"/>
      <c r="AM57" s="208"/>
      <c r="AN57" s="208"/>
      <c r="AO57" s="208"/>
      <c r="AP57" s="1150">
        <f>+U57</f>
        <v>0</v>
      </c>
      <c r="AQ57" s="1004">
        <f>SUM(AR57:AW60)</f>
        <v>0</v>
      </c>
      <c r="AR57" s="299"/>
      <c r="AS57" s="299"/>
      <c r="AT57" s="299"/>
      <c r="AU57" s="299"/>
      <c r="AV57" s="299"/>
      <c r="AW57" s="299"/>
      <c r="AX57" s="1150">
        <f>+V57</f>
        <v>0</v>
      </c>
      <c r="AY57" s="1004">
        <f>SUM(AZ57:BE60)</f>
        <v>0</v>
      </c>
      <c r="AZ57" s="299"/>
      <c r="BA57" s="299"/>
      <c r="BB57" s="299"/>
      <c r="BC57" s="299"/>
      <c r="BD57" s="299"/>
      <c r="BE57" s="299"/>
      <c r="BF57" s="1150">
        <f>+W57</f>
        <v>0</v>
      </c>
      <c r="BG57" s="1004">
        <f>SUM(BH57:BM60)</f>
        <v>0</v>
      </c>
      <c r="BH57" s="299"/>
      <c r="BI57" s="299"/>
      <c r="BJ57" s="299"/>
      <c r="BK57" s="299"/>
      <c r="BL57" s="299"/>
      <c r="BM57" s="299"/>
      <c r="BN57" s="1150">
        <f>+X57</f>
        <v>0</v>
      </c>
      <c r="BO57" s="1004">
        <f>SUM(BP57:BU60)</f>
        <v>0</v>
      </c>
      <c r="BP57" s="299"/>
      <c r="BQ57" s="299"/>
      <c r="BR57" s="299"/>
      <c r="BS57" s="299"/>
      <c r="BT57" s="299"/>
      <c r="BU57" s="299"/>
    </row>
    <row r="58" spans="1:73" ht="40.15" customHeight="1" x14ac:dyDescent="0.25">
      <c r="A58" s="151"/>
      <c r="B58" s="24"/>
      <c r="C58" s="1059"/>
      <c r="D58" s="1050"/>
      <c r="E58" s="1062"/>
      <c r="F58" s="1065">
        <v>450100400</v>
      </c>
      <c r="G58" s="1050" t="s">
        <v>3810</v>
      </c>
      <c r="H58" s="1044">
        <v>4</v>
      </c>
      <c r="I58" s="1050" t="s">
        <v>3167</v>
      </c>
      <c r="J58" s="1044">
        <v>45</v>
      </c>
      <c r="K58" s="1050" t="s">
        <v>3807</v>
      </c>
      <c r="L58" s="1044">
        <v>4501</v>
      </c>
      <c r="M58" s="1050" t="s">
        <v>3786</v>
      </c>
      <c r="N58" s="1047">
        <v>2024004540058</v>
      </c>
      <c r="O58" s="1050" t="s">
        <v>3808</v>
      </c>
      <c r="P58" s="1053"/>
      <c r="Q58" s="1056"/>
      <c r="R58" s="1041"/>
      <c r="S58" s="1041"/>
      <c r="T58" s="1023"/>
      <c r="U58" s="1008"/>
      <c r="V58" s="1008"/>
      <c r="W58" s="1008"/>
      <c r="X58" s="1008"/>
      <c r="Y58" s="1008"/>
      <c r="Z58" s="1005"/>
      <c r="AA58" s="1005"/>
      <c r="AB58" s="1005"/>
      <c r="AC58" s="1005"/>
      <c r="AD58" s="1005"/>
      <c r="AE58" s="1005"/>
      <c r="AF58" s="1005"/>
      <c r="AG58" s="479"/>
      <c r="AH58" s="592"/>
      <c r="AI58" s="592"/>
      <c r="AJ58" s="592"/>
      <c r="AK58" s="196"/>
      <c r="AL58" s="197"/>
      <c r="AM58" s="197"/>
      <c r="AN58" s="197"/>
      <c r="AO58" s="197"/>
      <c r="AP58" s="1151"/>
      <c r="AQ58" s="1005"/>
      <c r="AR58" s="282"/>
      <c r="AS58" s="282"/>
      <c r="AT58" s="282"/>
      <c r="AU58" s="282"/>
      <c r="AV58" s="282"/>
      <c r="AW58" s="282"/>
      <c r="AX58" s="1151"/>
      <c r="AY58" s="1005"/>
      <c r="AZ58" s="282"/>
      <c r="BA58" s="282"/>
      <c r="BB58" s="282"/>
      <c r="BC58" s="282"/>
      <c r="BD58" s="282"/>
      <c r="BE58" s="282"/>
      <c r="BF58" s="1151"/>
      <c r="BG58" s="1005"/>
      <c r="BH58" s="282"/>
      <c r="BI58" s="282"/>
      <c r="BJ58" s="282"/>
      <c r="BK58" s="282"/>
      <c r="BL58" s="282"/>
      <c r="BM58" s="282"/>
      <c r="BN58" s="1151"/>
      <c r="BO58" s="1005"/>
      <c r="BP58" s="282"/>
      <c r="BQ58" s="282"/>
      <c r="BR58" s="282"/>
      <c r="BS58" s="282"/>
      <c r="BT58" s="282"/>
      <c r="BU58" s="282"/>
    </row>
    <row r="59" spans="1:73" ht="40.15" customHeight="1" x14ac:dyDescent="0.25">
      <c r="A59" s="151"/>
      <c r="B59" s="24"/>
      <c r="C59" s="1059"/>
      <c r="D59" s="1050"/>
      <c r="E59" s="1062"/>
      <c r="F59" s="1065">
        <v>450100400</v>
      </c>
      <c r="G59" s="1050" t="s">
        <v>3810</v>
      </c>
      <c r="H59" s="1044">
        <v>4</v>
      </c>
      <c r="I59" s="1050" t="s">
        <v>3167</v>
      </c>
      <c r="J59" s="1044">
        <v>45</v>
      </c>
      <c r="K59" s="1050" t="s">
        <v>3807</v>
      </c>
      <c r="L59" s="1044">
        <v>4501</v>
      </c>
      <c r="M59" s="1050" t="s">
        <v>3786</v>
      </c>
      <c r="N59" s="1047">
        <v>2024004540058</v>
      </c>
      <c r="O59" s="1050" t="s">
        <v>3808</v>
      </c>
      <c r="P59" s="1053"/>
      <c r="Q59" s="1056"/>
      <c r="R59" s="1041"/>
      <c r="S59" s="1041"/>
      <c r="T59" s="1023"/>
      <c r="U59" s="1008"/>
      <c r="V59" s="1008"/>
      <c r="W59" s="1008"/>
      <c r="X59" s="1008"/>
      <c r="Y59" s="1008"/>
      <c r="Z59" s="1005"/>
      <c r="AA59" s="1005"/>
      <c r="AB59" s="1005"/>
      <c r="AC59" s="1005"/>
      <c r="AD59" s="1005"/>
      <c r="AE59" s="1005"/>
      <c r="AF59" s="1005"/>
      <c r="AG59" s="196"/>
      <c r="AH59" s="592"/>
      <c r="AI59" s="592"/>
      <c r="AJ59" s="592"/>
      <c r="AK59" s="196"/>
      <c r="AL59" s="197"/>
      <c r="AM59" s="197"/>
      <c r="AN59" s="197"/>
      <c r="AO59" s="197"/>
      <c r="AP59" s="1151"/>
      <c r="AQ59" s="1005"/>
      <c r="AR59" s="282"/>
      <c r="AS59" s="282"/>
      <c r="AT59" s="282"/>
      <c r="AU59" s="282"/>
      <c r="AV59" s="282"/>
      <c r="AW59" s="282"/>
      <c r="AX59" s="1151"/>
      <c r="AY59" s="1005"/>
      <c r="AZ59" s="282"/>
      <c r="BA59" s="282"/>
      <c r="BB59" s="282"/>
      <c r="BC59" s="282"/>
      <c r="BD59" s="282"/>
      <c r="BE59" s="282"/>
      <c r="BF59" s="1151"/>
      <c r="BG59" s="1005"/>
      <c r="BH59" s="282"/>
      <c r="BI59" s="282"/>
      <c r="BJ59" s="282"/>
      <c r="BK59" s="282"/>
      <c r="BL59" s="282"/>
      <c r="BM59" s="282"/>
      <c r="BN59" s="1151"/>
      <c r="BO59" s="1005"/>
      <c r="BP59" s="282"/>
      <c r="BQ59" s="282"/>
      <c r="BR59" s="282"/>
      <c r="BS59" s="282"/>
      <c r="BT59" s="282"/>
      <c r="BU59" s="282"/>
    </row>
    <row r="60" spans="1:73" ht="40.15" customHeight="1" thickBot="1" x14ac:dyDescent="0.3">
      <c r="A60" s="151"/>
      <c r="B60" s="24"/>
      <c r="C60" s="1060"/>
      <c r="D60" s="1051"/>
      <c r="E60" s="1063"/>
      <c r="F60" s="1066">
        <v>450100400</v>
      </c>
      <c r="G60" s="1051" t="s">
        <v>3810</v>
      </c>
      <c r="H60" s="1045">
        <v>4</v>
      </c>
      <c r="I60" s="1051" t="s">
        <v>3167</v>
      </c>
      <c r="J60" s="1045">
        <v>45</v>
      </c>
      <c r="K60" s="1051" t="s">
        <v>3807</v>
      </c>
      <c r="L60" s="1045">
        <v>4501</v>
      </c>
      <c r="M60" s="1051" t="s">
        <v>3786</v>
      </c>
      <c r="N60" s="1048">
        <v>2024004540058</v>
      </c>
      <c r="O60" s="1051" t="s">
        <v>3808</v>
      </c>
      <c r="P60" s="1054"/>
      <c r="Q60" s="1057"/>
      <c r="R60" s="1042"/>
      <c r="S60" s="1042"/>
      <c r="T60" s="1024"/>
      <c r="U60" s="1009"/>
      <c r="V60" s="1009"/>
      <c r="W60" s="1009"/>
      <c r="X60" s="1009"/>
      <c r="Y60" s="1009"/>
      <c r="Z60" s="1006"/>
      <c r="AA60" s="1006"/>
      <c r="AB60" s="1006"/>
      <c r="AC60" s="1006"/>
      <c r="AD60" s="1006"/>
      <c r="AE60" s="1006"/>
      <c r="AF60" s="1006"/>
      <c r="AG60" s="715"/>
      <c r="AH60" s="716"/>
      <c r="AI60" s="716"/>
      <c r="AJ60" s="716"/>
      <c r="AK60" s="715"/>
      <c r="AL60" s="717"/>
      <c r="AM60" s="717"/>
      <c r="AN60" s="717"/>
      <c r="AO60" s="717"/>
      <c r="AP60" s="1152"/>
      <c r="AQ60" s="1006"/>
      <c r="AR60" s="718"/>
      <c r="AS60" s="718"/>
      <c r="AT60" s="718"/>
      <c r="AU60" s="718"/>
      <c r="AV60" s="718"/>
      <c r="AW60" s="718"/>
      <c r="AX60" s="1152"/>
      <c r="AY60" s="1006"/>
      <c r="AZ60" s="718"/>
      <c r="BA60" s="718"/>
      <c r="BB60" s="718"/>
      <c r="BC60" s="718"/>
      <c r="BD60" s="718"/>
      <c r="BE60" s="718"/>
      <c r="BF60" s="1152"/>
      <c r="BG60" s="1006"/>
      <c r="BH60" s="718"/>
      <c r="BI60" s="718"/>
      <c r="BJ60" s="718"/>
      <c r="BK60" s="718"/>
      <c r="BL60" s="718"/>
      <c r="BM60" s="718"/>
      <c r="BN60" s="1152"/>
      <c r="BO60" s="1006"/>
      <c r="BP60" s="718"/>
      <c r="BQ60" s="718"/>
      <c r="BR60" s="718"/>
      <c r="BS60" s="718"/>
      <c r="BT60" s="718"/>
      <c r="BU60" s="718"/>
    </row>
    <row r="61" spans="1:73" ht="40.15" customHeight="1" thickTop="1" x14ac:dyDescent="0.25">
      <c r="A61" s="151"/>
      <c r="B61" s="24"/>
      <c r="C61" s="1058" t="s">
        <v>2280</v>
      </c>
      <c r="D61" s="1049" t="s">
        <v>2281</v>
      </c>
      <c r="E61" s="1061">
        <v>744</v>
      </c>
      <c r="F61" s="1064">
        <v>450202600</v>
      </c>
      <c r="G61" s="1049" t="s">
        <v>2328</v>
      </c>
      <c r="H61" s="1043">
        <v>4</v>
      </c>
      <c r="I61" s="1049" t="s">
        <v>3167</v>
      </c>
      <c r="J61" s="1043">
        <v>45</v>
      </c>
      <c r="K61" s="1049" t="s">
        <v>3807</v>
      </c>
      <c r="L61" s="1043">
        <v>4501</v>
      </c>
      <c r="M61" s="1049" t="s">
        <v>3786</v>
      </c>
      <c r="N61" s="1046">
        <v>2026004540058</v>
      </c>
      <c r="O61" s="1049" t="s">
        <v>3808</v>
      </c>
      <c r="P61" s="1052" t="s">
        <v>2282</v>
      </c>
      <c r="Q61" s="1055">
        <v>4</v>
      </c>
      <c r="R61" s="1040" t="s">
        <v>2871</v>
      </c>
      <c r="S61" s="1040"/>
      <c r="T61" s="1022"/>
      <c r="U61" s="1007"/>
      <c r="V61" s="1007"/>
      <c r="W61" s="1007"/>
      <c r="X61" s="1007"/>
      <c r="Y61" s="1007"/>
      <c r="Z61" s="1004">
        <f t="shared" si="15"/>
        <v>0</v>
      </c>
      <c r="AA61" s="1004">
        <f t="shared" si="18"/>
        <v>0</v>
      </c>
      <c r="AB61" s="1004">
        <f t="shared" si="18"/>
        <v>0</v>
      </c>
      <c r="AC61" s="1004">
        <f t="shared" si="18"/>
        <v>0</v>
      </c>
      <c r="AD61" s="1004">
        <f t="shared" si="18"/>
        <v>0</v>
      </c>
      <c r="AE61" s="1004">
        <f t="shared" si="18"/>
        <v>0</v>
      </c>
      <c r="AF61" s="1004">
        <f t="shared" si="18"/>
        <v>0</v>
      </c>
      <c r="AG61" s="714"/>
      <c r="AH61" s="593"/>
      <c r="AI61" s="593"/>
      <c r="AJ61" s="593"/>
      <c r="AK61" s="207"/>
      <c r="AL61" s="208"/>
      <c r="AM61" s="208"/>
      <c r="AN61" s="208"/>
      <c r="AO61" s="208"/>
      <c r="AP61" s="1150">
        <f>+U61</f>
        <v>0</v>
      </c>
      <c r="AQ61" s="1004">
        <f>SUM(AR61:AW64)</f>
        <v>0</v>
      </c>
      <c r="AR61" s="299"/>
      <c r="AS61" s="299"/>
      <c r="AT61" s="299"/>
      <c r="AU61" s="299"/>
      <c r="AV61" s="299"/>
      <c r="AW61" s="299"/>
      <c r="AX61" s="1150">
        <f>+V61</f>
        <v>0</v>
      </c>
      <c r="AY61" s="1004">
        <f>SUM(AZ61:BE64)</f>
        <v>0</v>
      </c>
      <c r="AZ61" s="299"/>
      <c r="BA61" s="299"/>
      <c r="BB61" s="299"/>
      <c r="BC61" s="299"/>
      <c r="BD61" s="299"/>
      <c r="BE61" s="299"/>
      <c r="BF61" s="1150">
        <f>+W61</f>
        <v>0</v>
      </c>
      <c r="BG61" s="1004">
        <f>SUM(BH61:BM64)</f>
        <v>0</v>
      </c>
      <c r="BH61" s="299"/>
      <c r="BI61" s="299"/>
      <c r="BJ61" s="299"/>
      <c r="BK61" s="299"/>
      <c r="BL61" s="299"/>
      <c r="BM61" s="299"/>
      <c r="BN61" s="1150">
        <f>+X61</f>
        <v>0</v>
      </c>
      <c r="BO61" s="1004">
        <f>SUM(BP61:BU64)</f>
        <v>0</v>
      </c>
      <c r="BP61" s="299"/>
      <c r="BQ61" s="299"/>
      <c r="BR61" s="299"/>
      <c r="BS61" s="299"/>
      <c r="BT61" s="299"/>
      <c r="BU61" s="299"/>
    </row>
    <row r="62" spans="1:73" ht="40.15" customHeight="1" x14ac:dyDescent="0.25">
      <c r="A62" s="151"/>
      <c r="B62" s="24"/>
      <c r="C62" s="1059"/>
      <c r="D62" s="1050"/>
      <c r="E62" s="1062"/>
      <c r="F62" s="1065">
        <v>450202400</v>
      </c>
      <c r="G62" s="1050" t="s">
        <v>2328</v>
      </c>
      <c r="H62" s="1044">
        <v>4</v>
      </c>
      <c r="I62" s="1050" t="s">
        <v>3167</v>
      </c>
      <c r="J62" s="1044">
        <v>45</v>
      </c>
      <c r="K62" s="1050" t="s">
        <v>3807</v>
      </c>
      <c r="L62" s="1044">
        <v>4501</v>
      </c>
      <c r="M62" s="1050" t="s">
        <v>3786</v>
      </c>
      <c r="N62" s="1047">
        <v>2024004540058</v>
      </c>
      <c r="O62" s="1050" t="s">
        <v>3808</v>
      </c>
      <c r="P62" s="1053"/>
      <c r="Q62" s="1056"/>
      <c r="R62" s="1041"/>
      <c r="S62" s="1041"/>
      <c r="T62" s="1023"/>
      <c r="U62" s="1008"/>
      <c r="V62" s="1008"/>
      <c r="W62" s="1008"/>
      <c r="X62" s="1008"/>
      <c r="Y62" s="1008"/>
      <c r="Z62" s="1005"/>
      <c r="AA62" s="1005"/>
      <c r="AB62" s="1005"/>
      <c r="AC62" s="1005"/>
      <c r="AD62" s="1005"/>
      <c r="AE62" s="1005"/>
      <c r="AF62" s="1005"/>
      <c r="AG62" s="479"/>
      <c r="AH62" s="592"/>
      <c r="AI62" s="592"/>
      <c r="AJ62" s="592"/>
      <c r="AK62" s="196"/>
      <c r="AL62" s="197"/>
      <c r="AM62" s="197"/>
      <c r="AN62" s="197"/>
      <c r="AO62" s="197"/>
      <c r="AP62" s="1151"/>
      <c r="AQ62" s="1005"/>
      <c r="AR62" s="282"/>
      <c r="AS62" s="282"/>
      <c r="AT62" s="282"/>
      <c r="AU62" s="282"/>
      <c r="AV62" s="282"/>
      <c r="AW62" s="282"/>
      <c r="AX62" s="1151"/>
      <c r="AY62" s="1005"/>
      <c r="AZ62" s="282"/>
      <c r="BA62" s="282"/>
      <c r="BB62" s="282"/>
      <c r="BC62" s="282"/>
      <c r="BD62" s="282"/>
      <c r="BE62" s="282"/>
      <c r="BF62" s="1151"/>
      <c r="BG62" s="1005"/>
      <c r="BH62" s="282"/>
      <c r="BI62" s="282"/>
      <c r="BJ62" s="282"/>
      <c r="BK62" s="282"/>
      <c r="BL62" s="282"/>
      <c r="BM62" s="282"/>
      <c r="BN62" s="1151"/>
      <c r="BO62" s="1005"/>
      <c r="BP62" s="282"/>
      <c r="BQ62" s="282"/>
      <c r="BR62" s="282"/>
      <c r="BS62" s="282"/>
      <c r="BT62" s="282"/>
      <c r="BU62" s="282"/>
    </row>
    <row r="63" spans="1:73" ht="40.15" customHeight="1" x14ac:dyDescent="0.25">
      <c r="A63" s="151"/>
      <c r="B63" s="24"/>
      <c r="C63" s="1059"/>
      <c r="D63" s="1050"/>
      <c r="E63" s="1062"/>
      <c r="F63" s="1065">
        <v>450202400</v>
      </c>
      <c r="G63" s="1050" t="s">
        <v>2328</v>
      </c>
      <c r="H63" s="1044">
        <v>4</v>
      </c>
      <c r="I63" s="1050" t="s">
        <v>3167</v>
      </c>
      <c r="J63" s="1044">
        <v>45</v>
      </c>
      <c r="K63" s="1050" t="s">
        <v>3807</v>
      </c>
      <c r="L63" s="1044">
        <v>4501</v>
      </c>
      <c r="M63" s="1050" t="s">
        <v>3786</v>
      </c>
      <c r="N63" s="1047">
        <v>2024004540058</v>
      </c>
      <c r="O63" s="1050" t="s">
        <v>3808</v>
      </c>
      <c r="P63" s="1053"/>
      <c r="Q63" s="1056"/>
      <c r="R63" s="1041"/>
      <c r="S63" s="1041"/>
      <c r="T63" s="1023"/>
      <c r="U63" s="1008"/>
      <c r="V63" s="1008"/>
      <c r="W63" s="1008"/>
      <c r="X63" s="1008"/>
      <c r="Y63" s="1008"/>
      <c r="Z63" s="1005"/>
      <c r="AA63" s="1005"/>
      <c r="AB63" s="1005"/>
      <c r="AC63" s="1005"/>
      <c r="AD63" s="1005"/>
      <c r="AE63" s="1005"/>
      <c r="AF63" s="1005"/>
      <c r="AG63" s="196"/>
      <c r="AH63" s="592"/>
      <c r="AI63" s="592"/>
      <c r="AJ63" s="592"/>
      <c r="AK63" s="196"/>
      <c r="AL63" s="197"/>
      <c r="AM63" s="197"/>
      <c r="AN63" s="197"/>
      <c r="AO63" s="197"/>
      <c r="AP63" s="1151"/>
      <c r="AQ63" s="1005"/>
      <c r="AR63" s="282"/>
      <c r="AS63" s="282"/>
      <c r="AT63" s="282"/>
      <c r="AU63" s="282"/>
      <c r="AV63" s="282"/>
      <c r="AW63" s="282"/>
      <c r="AX63" s="1151"/>
      <c r="AY63" s="1005"/>
      <c r="AZ63" s="282"/>
      <c r="BA63" s="282"/>
      <c r="BB63" s="282"/>
      <c r="BC63" s="282"/>
      <c r="BD63" s="282"/>
      <c r="BE63" s="282"/>
      <c r="BF63" s="1151"/>
      <c r="BG63" s="1005"/>
      <c r="BH63" s="282"/>
      <c r="BI63" s="282"/>
      <c r="BJ63" s="282"/>
      <c r="BK63" s="282"/>
      <c r="BL63" s="282"/>
      <c r="BM63" s="282"/>
      <c r="BN63" s="1151"/>
      <c r="BO63" s="1005"/>
      <c r="BP63" s="282"/>
      <c r="BQ63" s="282"/>
      <c r="BR63" s="282"/>
      <c r="BS63" s="282"/>
      <c r="BT63" s="282"/>
      <c r="BU63" s="282"/>
    </row>
    <row r="64" spans="1:73" ht="40.15" customHeight="1" thickBot="1" x14ac:dyDescent="0.3">
      <c r="A64" s="151"/>
      <c r="B64" s="24"/>
      <c r="C64" s="1060"/>
      <c r="D64" s="1051"/>
      <c r="E64" s="1063"/>
      <c r="F64" s="1066">
        <v>450202400</v>
      </c>
      <c r="G64" s="1051" t="s">
        <v>2328</v>
      </c>
      <c r="H64" s="1045">
        <v>4</v>
      </c>
      <c r="I64" s="1051" t="s">
        <v>3167</v>
      </c>
      <c r="J64" s="1045">
        <v>45</v>
      </c>
      <c r="K64" s="1051" t="s">
        <v>3807</v>
      </c>
      <c r="L64" s="1045">
        <v>4501</v>
      </c>
      <c r="M64" s="1051" t="s">
        <v>3786</v>
      </c>
      <c r="N64" s="1048">
        <v>2024004540058</v>
      </c>
      <c r="O64" s="1051" t="s">
        <v>3808</v>
      </c>
      <c r="P64" s="1054"/>
      <c r="Q64" s="1057"/>
      <c r="R64" s="1042"/>
      <c r="S64" s="1042"/>
      <c r="T64" s="1024"/>
      <c r="U64" s="1009"/>
      <c r="V64" s="1009"/>
      <c r="W64" s="1009"/>
      <c r="X64" s="1009"/>
      <c r="Y64" s="1009"/>
      <c r="Z64" s="1006"/>
      <c r="AA64" s="1006"/>
      <c r="AB64" s="1006"/>
      <c r="AC64" s="1006"/>
      <c r="AD64" s="1006"/>
      <c r="AE64" s="1006"/>
      <c r="AF64" s="1006"/>
      <c r="AG64" s="715"/>
      <c r="AH64" s="716"/>
      <c r="AI64" s="716"/>
      <c r="AJ64" s="716"/>
      <c r="AK64" s="715"/>
      <c r="AL64" s="717"/>
      <c r="AM64" s="717"/>
      <c r="AN64" s="717"/>
      <c r="AO64" s="717"/>
      <c r="AP64" s="1152"/>
      <c r="AQ64" s="1006"/>
      <c r="AR64" s="718"/>
      <c r="AS64" s="718"/>
      <c r="AT64" s="718"/>
      <c r="AU64" s="718"/>
      <c r="AV64" s="718"/>
      <c r="AW64" s="718"/>
      <c r="AX64" s="1152"/>
      <c r="AY64" s="1006"/>
      <c r="AZ64" s="718"/>
      <c r="BA64" s="718"/>
      <c r="BB64" s="718"/>
      <c r="BC64" s="718"/>
      <c r="BD64" s="718"/>
      <c r="BE64" s="718"/>
      <c r="BF64" s="1152"/>
      <c r="BG64" s="1006"/>
      <c r="BH64" s="718"/>
      <c r="BI64" s="718"/>
      <c r="BJ64" s="718"/>
      <c r="BK64" s="718"/>
      <c r="BL64" s="718"/>
      <c r="BM64" s="718"/>
      <c r="BN64" s="1152"/>
      <c r="BO64" s="1006"/>
      <c r="BP64" s="718"/>
      <c r="BQ64" s="718"/>
      <c r="BR64" s="718"/>
      <c r="BS64" s="718"/>
      <c r="BT64" s="718"/>
      <c r="BU64" s="718"/>
    </row>
    <row r="65" spans="1:73" ht="40.15" customHeight="1" thickTop="1" x14ac:dyDescent="0.25">
      <c r="A65" s="151"/>
      <c r="B65" s="24"/>
      <c r="C65" s="1058" t="s">
        <v>2283</v>
      </c>
      <c r="D65" s="1049" t="s">
        <v>2284</v>
      </c>
      <c r="E65" s="1061">
        <v>745</v>
      </c>
      <c r="F65" s="1064">
        <v>450104905</v>
      </c>
      <c r="G65" s="1049" t="s">
        <v>617</v>
      </c>
      <c r="H65" s="1043">
        <v>4</v>
      </c>
      <c r="I65" s="1049" t="s">
        <v>3167</v>
      </c>
      <c r="J65" s="1043">
        <v>45</v>
      </c>
      <c r="K65" s="1049" t="s">
        <v>3807</v>
      </c>
      <c r="L65" s="1043">
        <v>4501</v>
      </c>
      <c r="M65" s="1049" t="s">
        <v>3786</v>
      </c>
      <c r="N65" s="1046">
        <v>2026004540058</v>
      </c>
      <c r="O65" s="1049" t="s">
        <v>3808</v>
      </c>
      <c r="P65" s="1052" t="s">
        <v>362</v>
      </c>
      <c r="Q65" s="1055">
        <v>600</v>
      </c>
      <c r="R65" s="1040" t="s">
        <v>2871</v>
      </c>
      <c r="S65" s="1040"/>
      <c r="T65" s="1022"/>
      <c r="U65" s="1007"/>
      <c r="V65" s="1007"/>
      <c r="W65" s="1007"/>
      <c r="X65" s="1007"/>
      <c r="Y65" s="1007"/>
      <c r="Z65" s="1004">
        <f t="shared" si="15"/>
        <v>0</v>
      </c>
      <c r="AA65" s="1004">
        <f t="shared" si="18"/>
        <v>0</v>
      </c>
      <c r="AB65" s="1004">
        <f t="shared" si="18"/>
        <v>0</v>
      </c>
      <c r="AC65" s="1004">
        <f t="shared" si="18"/>
        <v>0</v>
      </c>
      <c r="AD65" s="1004">
        <f t="shared" si="18"/>
        <v>0</v>
      </c>
      <c r="AE65" s="1004">
        <f t="shared" si="18"/>
        <v>0</v>
      </c>
      <c r="AF65" s="1004">
        <f t="shared" si="18"/>
        <v>0</v>
      </c>
      <c r="AG65" s="714"/>
      <c r="AH65" s="593"/>
      <c r="AI65" s="593"/>
      <c r="AJ65" s="593"/>
      <c r="AK65" s="207"/>
      <c r="AL65" s="208"/>
      <c r="AM65" s="208"/>
      <c r="AN65" s="208"/>
      <c r="AO65" s="208"/>
      <c r="AP65" s="1150">
        <f>+U65</f>
        <v>0</v>
      </c>
      <c r="AQ65" s="1004">
        <f>SUM(AR65:AW68)</f>
        <v>0</v>
      </c>
      <c r="AR65" s="299"/>
      <c r="AS65" s="299"/>
      <c r="AT65" s="299"/>
      <c r="AU65" s="299"/>
      <c r="AV65" s="299"/>
      <c r="AW65" s="299"/>
      <c r="AX65" s="1150">
        <f>+V65</f>
        <v>0</v>
      </c>
      <c r="AY65" s="1004">
        <f>SUM(AZ65:BE68)</f>
        <v>0</v>
      </c>
      <c r="AZ65" s="299"/>
      <c r="BA65" s="299"/>
      <c r="BB65" s="299"/>
      <c r="BC65" s="299"/>
      <c r="BD65" s="299"/>
      <c r="BE65" s="299"/>
      <c r="BF65" s="1150">
        <f>+W65</f>
        <v>0</v>
      </c>
      <c r="BG65" s="1004">
        <f>SUM(BH65:BM68)</f>
        <v>0</v>
      </c>
      <c r="BH65" s="299"/>
      <c r="BI65" s="299"/>
      <c r="BJ65" s="299"/>
      <c r="BK65" s="299"/>
      <c r="BL65" s="299"/>
      <c r="BM65" s="299"/>
      <c r="BN65" s="1150">
        <f>+X65</f>
        <v>0</v>
      </c>
      <c r="BO65" s="1004">
        <f>SUM(BP65:BU68)</f>
        <v>0</v>
      </c>
      <c r="BP65" s="299"/>
      <c r="BQ65" s="299"/>
      <c r="BR65" s="299"/>
      <c r="BS65" s="299"/>
      <c r="BT65" s="299"/>
      <c r="BU65" s="299"/>
    </row>
    <row r="66" spans="1:73" ht="40.15" customHeight="1" x14ac:dyDescent="0.25">
      <c r="A66" s="151"/>
      <c r="B66" s="24"/>
      <c r="C66" s="1059"/>
      <c r="D66" s="1050"/>
      <c r="E66" s="1062"/>
      <c r="F66" s="1065">
        <v>450104905</v>
      </c>
      <c r="G66" s="1050" t="s">
        <v>617</v>
      </c>
      <c r="H66" s="1044">
        <v>4</v>
      </c>
      <c r="I66" s="1050" t="s">
        <v>3167</v>
      </c>
      <c r="J66" s="1044">
        <v>45</v>
      </c>
      <c r="K66" s="1050" t="s">
        <v>3807</v>
      </c>
      <c r="L66" s="1044">
        <v>4501</v>
      </c>
      <c r="M66" s="1050" t="s">
        <v>3786</v>
      </c>
      <c r="N66" s="1047">
        <v>2024004540058</v>
      </c>
      <c r="O66" s="1050" t="s">
        <v>3808</v>
      </c>
      <c r="P66" s="1053"/>
      <c r="Q66" s="1056"/>
      <c r="R66" s="1041"/>
      <c r="S66" s="1041"/>
      <c r="T66" s="1023"/>
      <c r="U66" s="1008"/>
      <c r="V66" s="1008"/>
      <c r="W66" s="1008"/>
      <c r="X66" s="1008"/>
      <c r="Y66" s="1008"/>
      <c r="Z66" s="1005"/>
      <c r="AA66" s="1005"/>
      <c r="AB66" s="1005"/>
      <c r="AC66" s="1005"/>
      <c r="AD66" s="1005"/>
      <c r="AE66" s="1005"/>
      <c r="AF66" s="1005"/>
      <c r="AG66" s="479"/>
      <c r="AH66" s="592"/>
      <c r="AI66" s="592"/>
      <c r="AJ66" s="592"/>
      <c r="AK66" s="196"/>
      <c r="AL66" s="197"/>
      <c r="AM66" s="197"/>
      <c r="AN66" s="197"/>
      <c r="AO66" s="197"/>
      <c r="AP66" s="1151"/>
      <c r="AQ66" s="1005"/>
      <c r="AR66" s="282"/>
      <c r="AS66" s="282"/>
      <c r="AT66" s="282"/>
      <c r="AU66" s="282"/>
      <c r="AV66" s="282"/>
      <c r="AW66" s="282"/>
      <c r="AX66" s="1151"/>
      <c r="AY66" s="1005"/>
      <c r="AZ66" s="282"/>
      <c r="BA66" s="282"/>
      <c r="BB66" s="282"/>
      <c r="BC66" s="282"/>
      <c r="BD66" s="282"/>
      <c r="BE66" s="282"/>
      <c r="BF66" s="1151"/>
      <c r="BG66" s="1005"/>
      <c r="BH66" s="282"/>
      <c r="BI66" s="282"/>
      <c r="BJ66" s="282"/>
      <c r="BK66" s="282"/>
      <c r="BL66" s="282"/>
      <c r="BM66" s="282"/>
      <c r="BN66" s="1151"/>
      <c r="BO66" s="1005"/>
      <c r="BP66" s="282"/>
      <c r="BQ66" s="282"/>
      <c r="BR66" s="282"/>
      <c r="BS66" s="282"/>
      <c r="BT66" s="282"/>
      <c r="BU66" s="282"/>
    </row>
    <row r="67" spans="1:73" ht="40.15" customHeight="1" x14ac:dyDescent="0.25">
      <c r="A67" s="151"/>
      <c r="B67" s="24"/>
      <c r="C67" s="1059"/>
      <c r="D67" s="1050"/>
      <c r="E67" s="1062"/>
      <c r="F67" s="1065">
        <v>450104905</v>
      </c>
      <c r="G67" s="1050" t="s">
        <v>617</v>
      </c>
      <c r="H67" s="1044">
        <v>4</v>
      </c>
      <c r="I67" s="1050" t="s">
        <v>3167</v>
      </c>
      <c r="J67" s="1044">
        <v>45</v>
      </c>
      <c r="K67" s="1050" t="s">
        <v>3807</v>
      </c>
      <c r="L67" s="1044">
        <v>4501</v>
      </c>
      <c r="M67" s="1050" t="s">
        <v>3786</v>
      </c>
      <c r="N67" s="1047">
        <v>2024004540058</v>
      </c>
      <c r="O67" s="1050" t="s">
        <v>3808</v>
      </c>
      <c r="P67" s="1053"/>
      <c r="Q67" s="1056"/>
      <c r="R67" s="1041"/>
      <c r="S67" s="1041"/>
      <c r="T67" s="1023"/>
      <c r="U67" s="1008"/>
      <c r="V67" s="1008"/>
      <c r="W67" s="1008"/>
      <c r="X67" s="1008"/>
      <c r="Y67" s="1008"/>
      <c r="Z67" s="1005"/>
      <c r="AA67" s="1005"/>
      <c r="AB67" s="1005"/>
      <c r="AC67" s="1005"/>
      <c r="AD67" s="1005"/>
      <c r="AE67" s="1005"/>
      <c r="AF67" s="1005"/>
      <c r="AG67" s="196"/>
      <c r="AH67" s="592"/>
      <c r="AI67" s="592"/>
      <c r="AJ67" s="592"/>
      <c r="AK67" s="196"/>
      <c r="AL67" s="197"/>
      <c r="AM67" s="197"/>
      <c r="AN67" s="197"/>
      <c r="AO67" s="197"/>
      <c r="AP67" s="1151"/>
      <c r="AQ67" s="1005"/>
      <c r="AR67" s="282"/>
      <c r="AS67" s="282"/>
      <c r="AT67" s="282"/>
      <c r="AU67" s="282"/>
      <c r="AV67" s="282"/>
      <c r="AW67" s="282"/>
      <c r="AX67" s="1151"/>
      <c r="AY67" s="1005"/>
      <c r="AZ67" s="282"/>
      <c r="BA67" s="282"/>
      <c r="BB67" s="282"/>
      <c r="BC67" s="282"/>
      <c r="BD67" s="282"/>
      <c r="BE67" s="282"/>
      <c r="BF67" s="1151"/>
      <c r="BG67" s="1005"/>
      <c r="BH67" s="282"/>
      <c r="BI67" s="282"/>
      <c r="BJ67" s="282"/>
      <c r="BK67" s="282"/>
      <c r="BL67" s="282"/>
      <c r="BM67" s="282"/>
      <c r="BN67" s="1151"/>
      <c r="BO67" s="1005"/>
      <c r="BP67" s="282"/>
      <c r="BQ67" s="282"/>
      <c r="BR67" s="282"/>
      <c r="BS67" s="282"/>
      <c r="BT67" s="282"/>
      <c r="BU67" s="282"/>
    </row>
    <row r="68" spans="1:73" ht="40.15" customHeight="1" thickBot="1" x14ac:dyDescent="0.3">
      <c r="A68" s="151"/>
      <c r="B68" s="24"/>
      <c r="C68" s="1060"/>
      <c r="D68" s="1051"/>
      <c r="E68" s="1063"/>
      <c r="F68" s="1066">
        <v>450104905</v>
      </c>
      <c r="G68" s="1051" t="s">
        <v>617</v>
      </c>
      <c r="H68" s="1045">
        <v>4</v>
      </c>
      <c r="I68" s="1051" t="s">
        <v>3167</v>
      </c>
      <c r="J68" s="1045">
        <v>45</v>
      </c>
      <c r="K68" s="1051" t="s">
        <v>3807</v>
      </c>
      <c r="L68" s="1045">
        <v>4501</v>
      </c>
      <c r="M68" s="1051" t="s">
        <v>3786</v>
      </c>
      <c r="N68" s="1048">
        <v>2024004540058</v>
      </c>
      <c r="O68" s="1051" t="s">
        <v>3808</v>
      </c>
      <c r="P68" s="1054"/>
      <c r="Q68" s="1057"/>
      <c r="R68" s="1042"/>
      <c r="S68" s="1042"/>
      <c r="T68" s="1024"/>
      <c r="U68" s="1009"/>
      <c r="V68" s="1009"/>
      <c r="W68" s="1009"/>
      <c r="X68" s="1009"/>
      <c r="Y68" s="1009"/>
      <c r="Z68" s="1006"/>
      <c r="AA68" s="1006"/>
      <c r="AB68" s="1006"/>
      <c r="AC68" s="1006"/>
      <c r="AD68" s="1006"/>
      <c r="AE68" s="1006"/>
      <c r="AF68" s="1006"/>
      <c r="AG68" s="715"/>
      <c r="AH68" s="716"/>
      <c r="AI68" s="716"/>
      <c r="AJ68" s="716"/>
      <c r="AK68" s="715"/>
      <c r="AL68" s="717"/>
      <c r="AM68" s="717"/>
      <c r="AN68" s="717"/>
      <c r="AO68" s="717"/>
      <c r="AP68" s="1152"/>
      <c r="AQ68" s="1006"/>
      <c r="AR68" s="718"/>
      <c r="AS68" s="718"/>
      <c r="AT68" s="718"/>
      <c r="AU68" s="718"/>
      <c r="AV68" s="718"/>
      <c r="AW68" s="718"/>
      <c r="AX68" s="1152"/>
      <c r="AY68" s="1006"/>
      <c r="AZ68" s="718"/>
      <c r="BA68" s="718"/>
      <c r="BB68" s="718"/>
      <c r="BC68" s="718"/>
      <c r="BD68" s="718"/>
      <c r="BE68" s="718"/>
      <c r="BF68" s="1152"/>
      <c r="BG68" s="1006"/>
      <c r="BH68" s="718"/>
      <c r="BI68" s="718"/>
      <c r="BJ68" s="718"/>
      <c r="BK68" s="718"/>
      <c r="BL68" s="718"/>
      <c r="BM68" s="718"/>
      <c r="BN68" s="1152"/>
      <c r="BO68" s="1006"/>
      <c r="BP68" s="718"/>
      <c r="BQ68" s="718"/>
      <c r="BR68" s="718"/>
      <c r="BS68" s="718"/>
      <c r="BT68" s="718"/>
      <c r="BU68" s="718"/>
    </row>
    <row r="69" spans="1:73" ht="40.15" customHeight="1" thickTop="1" x14ac:dyDescent="0.25">
      <c r="A69" s="151"/>
      <c r="B69" s="24"/>
      <c r="C69" s="1058" t="s">
        <v>2285</v>
      </c>
      <c r="D69" s="1049" t="s">
        <v>2286</v>
      </c>
      <c r="E69" s="1061">
        <v>746</v>
      </c>
      <c r="F69" s="1064">
        <v>450203404</v>
      </c>
      <c r="G69" s="1049" t="s">
        <v>2287</v>
      </c>
      <c r="H69" s="1043">
        <v>4</v>
      </c>
      <c r="I69" s="1049" t="s">
        <v>3167</v>
      </c>
      <c r="J69" s="1043">
        <v>45</v>
      </c>
      <c r="K69" s="1049" t="s">
        <v>3807</v>
      </c>
      <c r="L69" s="1043">
        <v>4501</v>
      </c>
      <c r="M69" s="1049" t="s">
        <v>3786</v>
      </c>
      <c r="N69" s="1046">
        <v>2026004540058</v>
      </c>
      <c r="O69" s="1049" t="s">
        <v>3808</v>
      </c>
      <c r="P69" s="1052" t="s">
        <v>2287</v>
      </c>
      <c r="Q69" s="1055">
        <v>4</v>
      </c>
      <c r="R69" s="1040" t="s">
        <v>2871</v>
      </c>
      <c r="S69" s="1040"/>
      <c r="T69" s="1022"/>
      <c r="U69" s="1007"/>
      <c r="V69" s="1007"/>
      <c r="W69" s="1007"/>
      <c r="X69" s="1007"/>
      <c r="Y69" s="1007"/>
      <c r="Z69" s="1004">
        <f t="shared" si="15"/>
        <v>0</v>
      </c>
      <c r="AA69" s="1004">
        <f t="shared" si="18"/>
        <v>0</v>
      </c>
      <c r="AB69" s="1004">
        <f t="shared" si="18"/>
        <v>0</v>
      </c>
      <c r="AC69" s="1004">
        <f t="shared" si="18"/>
        <v>0</v>
      </c>
      <c r="AD69" s="1004">
        <f t="shared" si="18"/>
        <v>0</v>
      </c>
      <c r="AE69" s="1004">
        <f t="shared" si="18"/>
        <v>0</v>
      </c>
      <c r="AF69" s="1004">
        <f t="shared" si="18"/>
        <v>0</v>
      </c>
      <c r="AG69" s="714"/>
      <c r="AH69" s="593"/>
      <c r="AI69" s="593"/>
      <c r="AJ69" s="593"/>
      <c r="AK69" s="207"/>
      <c r="AL69" s="208"/>
      <c r="AM69" s="208"/>
      <c r="AN69" s="208"/>
      <c r="AO69" s="208"/>
      <c r="AP69" s="1150">
        <f>+U69</f>
        <v>0</v>
      </c>
      <c r="AQ69" s="1004">
        <f>SUM(AR69:AW72)</f>
        <v>0</v>
      </c>
      <c r="AR69" s="299"/>
      <c r="AS69" s="299"/>
      <c r="AT69" s="299"/>
      <c r="AU69" s="299"/>
      <c r="AV69" s="299"/>
      <c r="AW69" s="299"/>
      <c r="AX69" s="1150">
        <f>+V69</f>
        <v>0</v>
      </c>
      <c r="AY69" s="1004">
        <f>SUM(AZ69:BE72)</f>
        <v>0</v>
      </c>
      <c r="AZ69" s="299"/>
      <c r="BA69" s="299"/>
      <c r="BB69" s="299"/>
      <c r="BC69" s="299"/>
      <c r="BD69" s="299"/>
      <c r="BE69" s="299"/>
      <c r="BF69" s="1150">
        <f>+W69</f>
        <v>0</v>
      </c>
      <c r="BG69" s="1004">
        <f>SUM(BH69:BM72)</f>
        <v>0</v>
      </c>
      <c r="BH69" s="299"/>
      <c r="BI69" s="299"/>
      <c r="BJ69" s="299"/>
      <c r="BK69" s="299"/>
      <c r="BL69" s="299"/>
      <c r="BM69" s="299"/>
      <c r="BN69" s="1150">
        <f>+X69</f>
        <v>0</v>
      </c>
      <c r="BO69" s="1004">
        <f>SUM(BP69:BU72)</f>
        <v>0</v>
      </c>
      <c r="BP69" s="299"/>
      <c r="BQ69" s="299"/>
      <c r="BR69" s="299"/>
      <c r="BS69" s="299"/>
      <c r="BT69" s="299"/>
      <c r="BU69" s="299"/>
    </row>
    <row r="70" spans="1:73" ht="40.15" customHeight="1" x14ac:dyDescent="0.25">
      <c r="A70" s="151"/>
      <c r="B70" s="24"/>
      <c r="C70" s="1059"/>
      <c r="D70" s="1050"/>
      <c r="E70" s="1062"/>
      <c r="F70" s="1065">
        <v>450203404</v>
      </c>
      <c r="G70" s="1050" t="s">
        <v>2287</v>
      </c>
      <c r="H70" s="1044">
        <v>4</v>
      </c>
      <c r="I70" s="1050" t="s">
        <v>3167</v>
      </c>
      <c r="J70" s="1044">
        <v>45</v>
      </c>
      <c r="K70" s="1050" t="s">
        <v>3807</v>
      </c>
      <c r="L70" s="1044">
        <v>4501</v>
      </c>
      <c r="M70" s="1050" t="s">
        <v>3786</v>
      </c>
      <c r="N70" s="1047">
        <v>2024004540058</v>
      </c>
      <c r="O70" s="1050" t="s">
        <v>3808</v>
      </c>
      <c r="P70" s="1053"/>
      <c r="Q70" s="1056"/>
      <c r="R70" s="1041"/>
      <c r="S70" s="1041"/>
      <c r="T70" s="1023"/>
      <c r="U70" s="1008"/>
      <c r="V70" s="1008"/>
      <c r="W70" s="1008"/>
      <c r="X70" s="1008"/>
      <c r="Y70" s="1008"/>
      <c r="Z70" s="1005"/>
      <c r="AA70" s="1005"/>
      <c r="AB70" s="1005"/>
      <c r="AC70" s="1005"/>
      <c r="AD70" s="1005"/>
      <c r="AE70" s="1005"/>
      <c r="AF70" s="1005"/>
      <c r="AG70" s="479"/>
      <c r="AH70" s="592"/>
      <c r="AI70" s="592"/>
      <c r="AJ70" s="592"/>
      <c r="AK70" s="196"/>
      <c r="AL70" s="197"/>
      <c r="AM70" s="197"/>
      <c r="AN70" s="197"/>
      <c r="AO70" s="197"/>
      <c r="AP70" s="1151"/>
      <c r="AQ70" s="1005"/>
      <c r="AR70" s="282"/>
      <c r="AS70" s="282"/>
      <c r="AT70" s="282"/>
      <c r="AU70" s="282"/>
      <c r="AV70" s="282"/>
      <c r="AW70" s="282"/>
      <c r="AX70" s="1151"/>
      <c r="AY70" s="1005"/>
      <c r="AZ70" s="282"/>
      <c r="BA70" s="282"/>
      <c r="BB70" s="282"/>
      <c r="BC70" s="282"/>
      <c r="BD70" s="282"/>
      <c r="BE70" s="282"/>
      <c r="BF70" s="1151"/>
      <c r="BG70" s="1005"/>
      <c r="BH70" s="282"/>
      <c r="BI70" s="282"/>
      <c r="BJ70" s="282"/>
      <c r="BK70" s="282"/>
      <c r="BL70" s="282"/>
      <c r="BM70" s="282"/>
      <c r="BN70" s="1151"/>
      <c r="BO70" s="1005"/>
      <c r="BP70" s="282"/>
      <c r="BQ70" s="282"/>
      <c r="BR70" s="282"/>
      <c r="BS70" s="282"/>
      <c r="BT70" s="282"/>
      <c r="BU70" s="282"/>
    </row>
    <row r="71" spans="1:73" ht="40.15" customHeight="1" x14ac:dyDescent="0.25">
      <c r="A71" s="151"/>
      <c r="B71" s="24"/>
      <c r="C71" s="1059"/>
      <c r="D71" s="1050"/>
      <c r="E71" s="1062"/>
      <c r="F71" s="1065">
        <v>450203404</v>
      </c>
      <c r="G71" s="1050" t="s">
        <v>2287</v>
      </c>
      <c r="H71" s="1044">
        <v>4</v>
      </c>
      <c r="I71" s="1050" t="s">
        <v>3167</v>
      </c>
      <c r="J71" s="1044">
        <v>45</v>
      </c>
      <c r="K71" s="1050" t="s">
        <v>3807</v>
      </c>
      <c r="L71" s="1044">
        <v>4501</v>
      </c>
      <c r="M71" s="1050" t="s">
        <v>3786</v>
      </c>
      <c r="N71" s="1047">
        <v>2024004540058</v>
      </c>
      <c r="O71" s="1050" t="s">
        <v>3808</v>
      </c>
      <c r="P71" s="1053"/>
      <c r="Q71" s="1056"/>
      <c r="R71" s="1041"/>
      <c r="S71" s="1041"/>
      <c r="T71" s="1023"/>
      <c r="U71" s="1008"/>
      <c r="V71" s="1008"/>
      <c r="W71" s="1008"/>
      <c r="X71" s="1008"/>
      <c r="Y71" s="1008"/>
      <c r="Z71" s="1005"/>
      <c r="AA71" s="1005"/>
      <c r="AB71" s="1005"/>
      <c r="AC71" s="1005"/>
      <c r="AD71" s="1005"/>
      <c r="AE71" s="1005"/>
      <c r="AF71" s="1005"/>
      <c r="AG71" s="196"/>
      <c r="AH71" s="592"/>
      <c r="AI71" s="592"/>
      <c r="AJ71" s="592"/>
      <c r="AK71" s="196"/>
      <c r="AL71" s="197"/>
      <c r="AM71" s="197"/>
      <c r="AN71" s="197"/>
      <c r="AO71" s="197"/>
      <c r="AP71" s="1151"/>
      <c r="AQ71" s="1005"/>
      <c r="AR71" s="282"/>
      <c r="AS71" s="282"/>
      <c r="AT71" s="282"/>
      <c r="AU71" s="282"/>
      <c r="AV71" s="282"/>
      <c r="AW71" s="282"/>
      <c r="AX71" s="1151"/>
      <c r="AY71" s="1005"/>
      <c r="AZ71" s="282"/>
      <c r="BA71" s="282"/>
      <c r="BB71" s="282"/>
      <c r="BC71" s="282"/>
      <c r="BD71" s="282"/>
      <c r="BE71" s="282"/>
      <c r="BF71" s="1151"/>
      <c r="BG71" s="1005"/>
      <c r="BH71" s="282"/>
      <c r="BI71" s="282"/>
      <c r="BJ71" s="282"/>
      <c r="BK71" s="282"/>
      <c r="BL71" s="282"/>
      <c r="BM71" s="282"/>
      <c r="BN71" s="1151"/>
      <c r="BO71" s="1005"/>
      <c r="BP71" s="282"/>
      <c r="BQ71" s="282"/>
      <c r="BR71" s="282"/>
      <c r="BS71" s="282"/>
      <c r="BT71" s="282"/>
      <c r="BU71" s="282"/>
    </row>
    <row r="72" spans="1:73" ht="40.15" customHeight="1" thickBot="1" x14ac:dyDescent="0.3">
      <c r="A72" s="151"/>
      <c r="B72" s="24"/>
      <c r="C72" s="1060"/>
      <c r="D72" s="1051"/>
      <c r="E72" s="1063"/>
      <c r="F72" s="1066">
        <v>450203404</v>
      </c>
      <c r="G72" s="1051" t="s">
        <v>2287</v>
      </c>
      <c r="H72" s="1045">
        <v>4</v>
      </c>
      <c r="I72" s="1051" t="s">
        <v>3167</v>
      </c>
      <c r="J72" s="1045">
        <v>45</v>
      </c>
      <c r="K72" s="1051" t="s">
        <v>3807</v>
      </c>
      <c r="L72" s="1045">
        <v>4501</v>
      </c>
      <c r="M72" s="1051" t="s">
        <v>3786</v>
      </c>
      <c r="N72" s="1048">
        <v>2024004540058</v>
      </c>
      <c r="O72" s="1051" t="s">
        <v>3808</v>
      </c>
      <c r="P72" s="1054"/>
      <c r="Q72" s="1057"/>
      <c r="R72" s="1042"/>
      <c r="S72" s="1042"/>
      <c r="T72" s="1024"/>
      <c r="U72" s="1009"/>
      <c r="V72" s="1009"/>
      <c r="W72" s="1009"/>
      <c r="X72" s="1009"/>
      <c r="Y72" s="1009"/>
      <c r="Z72" s="1006"/>
      <c r="AA72" s="1006"/>
      <c r="AB72" s="1006"/>
      <c r="AC72" s="1006"/>
      <c r="AD72" s="1006"/>
      <c r="AE72" s="1006"/>
      <c r="AF72" s="1006"/>
      <c r="AG72" s="715"/>
      <c r="AH72" s="716"/>
      <c r="AI72" s="716"/>
      <c r="AJ72" s="716"/>
      <c r="AK72" s="715"/>
      <c r="AL72" s="717"/>
      <c r="AM72" s="717"/>
      <c r="AN72" s="717"/>
      <c r="AO72" s="717"/>
      <c r="AP72" s="1152"/>
      <c r="AQ72" s="1006"/>
      <c r="AR72" s="718"/>
      <c r="AS72" s="718"/>
      <c r="AT72" s="718"/>
      <c r="AU72" s="718"/>
      <c r="AV72" s="718"/>
      <c r="AW72" s="718"/>
      <c r="AX72" s="1152"/>
      <c r="AY72" s="1006"/>
      <c r="AZ72" s="718"/>
      <c r="BA72" s="718"/>
      <c r="BB72" s="718"/>
      <c r="BC72" s="718"/>
      <c r="BD72" s="718"/>
      <c r="BE72" s="718"/>
      <c r="BF72" s="1152"/>
      <c r="BG72" s="1006"/>
      <c r="BH72" s="718"/>
      <c r="BI72" s="718"/>
      <c r="BJ72" s="718"/>
      <c r="BK72" s="718"/>
      <c r="BL72" s="718"/>
      <c r="BM72" s="718"/>
      <c r="BN72" s="1152"/>
      <c r="BO72" s="1006"/>
      <c r="BP72" s="718"/>
      <c r="BQ72" s="718"/>
      <c r="BR72" s="718"/>
      <c r="BS72" s="718"/>
      <c r="BT72" s="718"/>
      <c r="BU72" s="718"/>
    </row>
    <row r="73" spans="1:73" ht="40.15" customHeight="1" thickTop="1" thickBot="1" x14ac:dyDescent="0.3">
      <c r="B73" s="924" t="s">
        <v>2288</v>
      </c>
      <c r="C73" s="938" t="s">
        <v>211</v>
      </c>
      <c r="D73" s="362"/>
      <c r="E73" s="434"/>
      <c r="F73" s="446"/>
      <c r="G73" s="367"/>
      <c r="H73" s="368"/>
      <c r="I73" s="368"/>
      <c r="J73" s="369"/>
      <c r="K73" s="369"/>
      <c r="L73" s="369"/>
      <c r="M73" s="369"/>
      <c r="N73" s="369"/>
      <c r="O73" s="371"/>
      <c r="P73" s="402"/>
      <c r="Q73" s="23"/>
      <c r="R73" s="23"/>
      <c r="S73" s="947"/>
      <c r="T73" s="39"/>
      <c r="U73" s="37"/>
      <c r="V73" s="37"/>
      <c r="W73" s="37"/>
      <c r="X73" s="38"/>
      <c r="Y73" s="927"/>
      <c r="Z73" s="932">
        <f t="shared" ref="Z73:AF86" si="19">+AQ73+AY73+BG73+BO73</f>
        <v>0</v>
      </c>
      <c r="AA73" s="932">
        <f t="shared" si="19"/>
        <v>0</v>
      </c>
      <c r="AB73" s="932">
        <f t="shared" si="19"/>
        <v>0</v>
      </c>
      <c r="AC73" s="932">
        <f t="shared" si="19"/>
        <v>0</v>
      </c>
      <c r="AD73" s="932">
        <f t="shared" si="19"/>
        <v>0</v>
      </c>
      <c r="AE73" s="932">
        <f t="shared" si="19"/>
        <v>0</v>
      </c>
      <c r="AF73" s="932">
        <f t="shared" si="19"/>
        <v>0</v>
      </c>
      <c r="AG73" s="195"/>
      <c r="AH73" s="195"/>
      <c r="AI73" s="195"/>
      <c r="AJ73" s="195"/>
      <c r="AK73" s="195"/>
      <c r="AL73" s="195"/>
      <c r="AM73" s="195"/>
      <c r="AN73" s="195"/>
      <c r="AO73" s="195"/>
      <c r="AP73" s="18"/>
      <c r="AQ73" s="929">
        <f t="shared" ref="AQ73" si="20">SUM(AQ74:AQ165)</f>
        <v>0</v>
      </c>
      <c r="AR73" s="929">
        <f>SUM(AR74:AR165)</f>
        <v>0</v>
      </c>
      <c r="AS73" s="929">
        <f t="shared" ref="AS73:AW73" si="21">SUM(AS74:AS165)</f>
        <v>0</v>
      </c>
      <c r="AT73" s="929">
        <f t="shared" si="21"/>
        <v>0</v>
      </c>
      <c r="AU73" s="929">
        <f t="shared" si="21"/>
        <v>0</v>
      </c>
      <c r="AV73" s="929">
        <f t="shared" si="21"/>
        <v>0</v>
      </c>
      <c r="AW73" s="929">
        <f t="shared" si="21"/>
        <v>0</v>
      </c>
      <c r="AX73" s="18"/>
      <c r="AY73" s="929">
        <f t="shared" ref="AY73" si="22">SUM(AY74:AY165)</f>
        <v>0</v>
      </c>
      <c r="AZ73" s="929">
        <f>SUM(AZ74:AZ165)</f>
        <v>0</v>
      </c>
      <c r="BA73" s="929">
        <f t="shared" ref="BA73:BE73" si="23">SUM(BA74:BA165)</f>
        <v>0</v>
      </c>
      <c r="BB73" s="929">
        <f t="shared" si="23"/>
        <v>0</v>
      </c>
      <c r="BC73" s="929">
        <f t="shared" si="23"/>
        <v>0</v>
      </c>
      <c r="BD73" s="929">
        <f t="shared" si="23"/>
        <v>0</v>
      </c>
      <c r="BE73" s="929">
        <f t="shared" si="23"/>
        <v>0</v>
      </c>
      <c r="BF73" s="18"/>
      <c r="BG73" s="929">
        <f t="shared" ref="BG73" si="24">SUM(BG74:BG165)</f>
        <v>0</v>
      </c>
      <c r="BH73" s="929">
        <f>SUM(BH74:BH165)</f>
        <v>0</v>
      </c>
      <c r="BI73" s="929">
        <f t="shared" ref="BI73:BM73" si="25">SUM(BI74:BI165)</f>
        <v>0</v>
      </c>
      <c r="BJ73" s="929">
        <f t="shared" si="25"/>
        <v>0</v>
      </c>
      <c r="BK73" s="929">
        <f t="shared" si="25"/>
        <v>0</v>
      </c>
      <c r="BL73" s="929">
        <f t="shared" si="25"/>
        <v>0</v>
      </c>
      <c r="BM73" s="929">
        <f t="shared" si="25"/>
        <v>0</v>
      </c>
      <c r="BN73" s="18"/>
      <c r="BO73" s="929">
        <f t="shared" ref="BO73" si="26">SUM(BO74:BO165)</f>
        <v>0</v>
      </c>
      <c r="BP73" s="929">
        <f>SUM(BP74:BP165)</f>
        <v>0</v>
      </c>
      <c r="BQ73" s="929">
        <f t="shared" ref="BQ73:BU73" si="27">SUM(BQ74:BQ165)</f>
        <v>0</v>
      </c>
      <c r="BR73" s="929">
        <f t="shared" si="27"/>
        <v>0</v>
      </c>
      <c r="BS73" s="929">
        <f t="shared" si="27"/>
        <v>0</v>
      </c>
      <c r="BT73" s="929">
        <f t="shared" si="27"/>
        <v>0</v>
      </c>
      <c r="BU73" s="929">
        <f t="shared" si="27"/>
        <v>0</v>
      </c>
    </row>
    <row r="74" spans="1:73" ht="40.15" customHeight="1" thickTop="1" x14ac:dyDescent="0.25">
      <c r="A74" s="151"/>
      <c r="B74" s="24"/>
      <c r="C74" s="1058" t="s">
        <v>2290</v>
      </c>
      <c r="D74" s="1049" t="s">
        <v>2291</v>
      </c>
      <c r="E74" s="1061">
        <v>747</v>
      </c>
      <c r="F74" s="1064">
        <v>450203800</v>
      </c>
      <c r="G74" s="1049" t="s">
        <v>2292</v>
      </c>
      <c r="H74" s="1043">
        <v>6</v>
      </c>
      <c r="I74" s="1049" t="s">
        <v>3167</v>
      </c>
      <c r="J74" s="1043">
        <v>45</v>
      </c>
      <c r="K74" s="1049" t="s">
        <v>3807</v>
      </c>
      <c r="L74" s="1043">
        <v>4501</v>
      </c>
      <c r="M74" s="1049" t="s">
        <v>3786</v>
      </c>
      <c r="N74" s="1046">
        <v>2026004540058</v>
      </c>
      <c r="O74" s="1049" t="s">
        <v>3808</v>
      </c>
      <c r="P74" s="1052" t="s">
        <v>2292</v>
      </c>
      <c r="Q74" s="1055">
        <v>6</v>
      </c>
      <c r="R74" s="1040" t="s">
        <v>2871</v>
      </c>
      <c r="S74" s="1040"/>
      <c r="T74" s="1022"/>
      <c r="U74" s="1007"/>
      <c r="V74" s="1007"/>
      <c r="W74" s="1007"/>
      <c r="X74" s="1007"/>
      <c r="Y74" s="1007"/>
      <c r="Z74" s="1004">
        <f t="shared" si="19"/>
        <v>0</v>
      </c>
      <c r="AA74" s="1004">
        <f t="shared" ref="AA74:AF86" si="28">SUM(AR74:AR77,AZ74:AZ77,BH74:BH77,BP74:BP77)</f>
        <v>0</v>
      </c>
      <c r="AB74" s="1004">
        <f t="shared" si="28"/>
        <v>0</v>
      </c>
      <c r="AC74" s="1004">
        <f t="shared" si="28"/>
        <v>0</v>
      </c>
      <c r="AD74" s="1004">
        <f t="shared" si="28"/>
        <v>0</v>
      </c>
      <c r="AE74" s="1004">
        <f t="shared" si="28"/>
        <v>0</v>
      </c>
      <c r="AF74" s="1004">
        <f t="shared" si="28"/>
        <v>0</v>
      </c>
      <c r="AG74" s="714"/>
      <c r="AH74" s="593"/>
      <c r="AI74" s="593"/>
      <c r="AJ74" s="593"/>
      <c r="AK74" s="207"/>
      <c r="AL74" s="208"/>
      <c r="AM74" s="208"/>
      <c r="AN74" s="208"/>
      <c r="AO74" s="208"/>
      <c r="AP74" s="1150">
        <f>+U74</f>
        <v>0</v>
      </c>
      <c r="AQ74" s="1004">
        <f>SUM(AR74:AW77)</f>
        <v>0</v>
      </c>
      <c r="AR74" s="299"/>
      <c r="AS74" s="299"/>
      <c r="AT74" s="299"/>
      <c r="AU74" s="299"/>
      <c r="AV74" s="299"/>
      <c r="AW74" s="299"/>
      <c r="AX74" s="1150">
        <f>+V74</f>
        <v>0</v>
      </c>
      <c r="AY74" s="1004">
        <f>SUM(AZ74:BE77)</f>
        <v>0</v>
      </c>
      <c r="AZ74" s="299"/>
      <c r="BA74" s="299"/>
      <c r="BB74" s="299"/>
      <c r="BC74" s="299"/>
      <c r="BD74" s="299"/>
      <c r="BE74" s="299"/>
      <c r="BF74" s="1150">
        <f>+W74</f>
        <v>0</v>
      </c>
      <c r="BG74" s="1004">
        <f>SUM(BH74:BM77)</f>
        <v>0</v>
      </c>
      <c r="BH74" s="299"/>
      <c r="BI74" s="299"/>
      <c r="BJ74" s="299"/>
      <c r="BK74" s="299"/>
      <c r="BL74" s="299"/>
      <c r="BM74" s="299"/>
      <c r="BN74" s="1150">
        <f>+X74</f>
        <v>0</v>
      </c>
      <c r="BO74" s="1004">
        <f>SUM(BP74:BU77)</f>
        <v>0</v>
      </c>
      <c r="BP74" s="299"/>
      <c r="BQ74" s="299"/>
      <c r="BR74" s="299"/>
      <c r="BS74" s="299"/>
      <c r="BT74" s="299"/>
      <c r="BU74" s="299"/>
    </row>
    <row r="75" spans="1:73" ht="40.15" customHeight="1" x14ac:dyDescent="0.25">
      <c r="A75" s="151"/>
      <c r="B75" s="24"/>
      <c r="C75" s="1059"/>
      <c r="D75" s="1050"/>
      <c r="E75" s="1062"/>
      <c r="F75" s="1065">
        <v>450203800</v>
      </c>
      <c r="G75" s="1050" t="s">
        <v>2292</v>
      </c>
      <c r="H75" s="1044">
        <v>6</v>
      </c>
      <c r="I75" s="1050" t="s">
        <v>3167</v>
      </c>
      <c r="J75" s="1044">
        <v>45</v>
      </c>
      <c r="K75" s="1050" t="s">
        <v>3807</v>
      </c>
      <c r="L75" s="1044">
        <v>4501</v>
      </c>
      <c r="M75" s="1050" t="s">
        <v>3786</v>
      </c>
      <c r="N75" s="1047">
        <v>2024004540058</v>
      </c>
      <c r="O75" s="1050" t="s">
        <v>3808</v>
      </c>
      <c r="P75" s="1053"/>
      <c r="Q75" s="1056"/>
      <c r="R75" s="1041"/>
      <c r="S75" s="1041"/>
      <c r="T75" s="1023"/>
      <c r="U75" s="1008"/>
      <c r="V75" s="1008"/>
      <c r="W75" s="1008"/>
      <c r="X75" s="1008"/>
      <c r="Y75" s="1008"/>
      <c r="Z75" s="1005"/>
      <c r="AA75" s="1005"/>
      <c r="AB75" s="1005"/>
      <c r="AC75" s="1005"/>
      <c r="AD75" s="1005"/>
      <c r="AE75" s="1005"/>
      <c r="AF75" s="1005"/>
      <c r="AG75" s="479"/>
      <c r="AH75" s="592"/>
      <c r="AI75" s="592"/>
      <c r="AJ75" s="592"/>
      <c r="AK75" s="196"/>
      <c r="AL75" s="197"/>
      <c r="AM75" s="197"/>
      <c r="AN75" s="197"/>
      <c r="AO75" s="197"/>
      <c r="AP75" s="1151"/>
      <c r="AQ75" s="1005"/>
      <c r="AR75" s="282"/>
      <c r="AS75" s="282"/>
      <c r="AT75" s="282"/>
      <c r="AU75" s="282"/>
      <c r="AV75" s="282"/>
      <c r="AW75" s="282"/>
      <c r="AX75" s="1151"/>
      <c r="AY75" s="1005"/>
      <c r="AZ75" s="282"/>
      <c r="BA75" s="282"/>
      <c r="BB75" s="282"/>
      <c r="BC75" s="282"/>
      <c r="BD75" s="282"/>
      <c r="BE75" s="282"/>
      <c r="BF75" s="1151"/>
      <c r="BG75" s="1005"/>
      <c r="BH75" s="282"/>
      <c r="BI75" s="282"/>
      <c r="BJ75" s="282"/>
      <c r="BK75" s="282"/>
      <c r="BL75" s="282"/>
      <c r="BM75" s="282"/>
      <c r="BN75" s="1151"/>
      <c r="BO75" s="1005"/>
      <c r="BP75" s="282"/>
      <c r="BQ75" s="282"/>
      <c r="BR75" s="282"/>
      <c r="BS75" s="282"/>
      <c r="BT75" s="282"/>
      <c r="BU75" s="282"/>
    </row>
    <row r="76" spans="1:73" ht="40.15" customHeight="1" x14ac:dyDescent="0.25">
      <c r="A76" s="151"/>
      <c r="B76" s="24"/>
      <c r="C76" s="1059"/>
      <c r="D76" s="1050"/>
      <c r="E76" s="1062"/>
      <c r="F76" s="1065">
        <v>450203800</v>
      </c>
      <c r="G76" s="1050" t="s">
        <v>2292</v>
      </c>
      <c r="H76" s="1044">
        <v>6</v>
      </c>
      <c r="I76" s="1050" t="s">
        <v>3167</v>
      </c>
      <c r="J76" s="1044">
        <v>45</v>
      </c>
      <c r="K76" s="1050" t="s">
        <v>3807</v>
      </c>
      <c r="L76" s="1044">
        <v>4501</v>
      </c>
      <c r="M76" s="1050" t="s">
        <v>3786</v>
      </c>
      <c r="N76" s="1047">
        <v>2024004540058</v>
      </c>
      <c r="O76" s="1050" t="s">
        <v>3808</v>
      </c>
      <c r="P76" s="1053"/>
      <c r="Q76" s="1056"/>
      <c r="R76" s="1041"/>
      <c r="S76" s="1041"/>
      <c r="T76" s="1023"/>
      <c r="U76" s="1008"/>
      <c r="V76" s="1008"/>
      <c r="W76" s="1008"/>
      <c r="X76" s="1008"/>
      <c r="Y76" s="1008"/>
      <c r="Z76" s="1005"/>
      <c r="AA76" s="1005"/>
      <c r="AB76" s="1005"/>
      <c r="AC76" s="1005"/>
      <c r="AD76" s="1005"/>
      <c r="AE76" s="1005"/>
      <c r="AF76" s="1005"/>
      <c r="AG76" s="196"/>
      <c r="AH76" s="592"/>
      <c r="AI76" s="592"/>
      <c r="AJ76" s="592"/>
      <c r="AK76" s="196"/>
      <c r="AL76" s="197"/>
      <c r="AM76" s="197"/>
      <c r="AN76" s="197"/>
      <c r="AO76" s="197"/>
      <c r="AP76" s="1151"/>
      <c r="AQ76" s="1005"/>
      <c r="AR76" s="282"/>
      <c r="AS76" s="282"/>
      <c r="AT76" s="282"/>
      <c r="AU76" s="282"/>
      <c r="AV76" s="282"/>
      <c r="AW76" s="282"/>
      <c r="AX76" s="1151"/>
      <c r="AY76" s="1005"/>
      <c r="AZ76" s="282"/>
      <c r="BA76" s="282"/>
      <c r="BB76" s="282"/>
      <c r="BC76" s="282"/>
      <c r="BD76" s="282"/>
      <c r="BE76" s="282"/>
      <c r="BF76" s="1151"/>
      <c r="BG76" s="1005"/>
      <c r="BH76" s="282"/>
      <c r="BI76" s="282"/>
      <c r="BJ76" s="282"/>
      <c r="BK76" s="282"/>
      <c r="BL76" s="282"/>
      <c r="BM76" s="282"/>
      <c r="BN76" s="1151"/>
      <c r="BO76" s="1005"/>
      <c r="BP76" s="282"/>
      <c r="BQ76" s="282"/>
      <c r="BR76" s="282"/>
      <c r="BS76" s="282"/>
      <c r="BT76" s="282"/>
      <c r="BU76" s="282"/>
    </row>
    <row r="77" spans="1:73" ht="40.15" customHeight="1" thickBot="1" x14ac:dyDescent="0.3">
      <c r="A77" s="151"/>
      <c r="B77" s="24"/>
      <c r="C77" s="1060"/>
      <c r="D77" s="1051"/>
      <c r="E77" s="1063"/>
      <c r="F77" s="1066">
        <v>450203800</v>
      </c>
      <c r="G77" s="1051" t="s">
        <v>2292</v>
      </c>
      <c r="H77" s="1045">
        <v>6</v>
      </c>
      <c r="I77" s="1051" t="s">
        <v>3167</v>
      </c>
      <c r="J77" s="1045">
        <v>45</v>
      </c>
      <c r="K77" s="1051" t="s">
        <v>3807</v>
      </c>
      <c r="L77" s="1045">
        <v>4501</v>
      </c>
      <c r="M77" s="1051" t="s">
        <v>3786</v>
      </c>
      <c r="N77" s="1048">
        <v>2024004540058</v>
      </c>
      <c r="O77" s="1051" t="s">
        <v>3808</v>
      </c>
      <c r="P77" s="1054"/>
      <c r="Q77" s="1057"/>
      <c r="R77" s="1042"/>
      <c r="S77" s="1042"/>
      <c r="T77" s="1024"/>
      <c r="U77" s="1009"/>
      <c r="V77" s="1009"/>
      <c r="W77" s="1009"/>
      <c r="X77" s="1009"/>
      <c r="Y77" s="1009"/>
      <c r="Z77" s="1006"/>
      <c r="AA77" s="1006"/>
      <c r="AB77" s="1006"/>
      <c r="AC77" s="1006"/>
      <c r="AD77" s="1006"/>
      <c r="AE77" s="1006"/>
      <c r="AF77" s="1006"/>
      <c r="AG77" s="715"/>
      <c r="AH77" s="716"/>
      <c r="AI77" s="716"/>
      <c r="AJ77" s="716"/>
      <c r="AK77" s="715"/>
      <c r="AL77" s="717"/>
      <c r="AM77" s="717"/>
      <c r="AN77" s="717"/>
      <c r="AO77" s="717"/>
      <c r="AP77" s="1152"/>
      <c r="AQ77" s="1006"/>
      <c r="AR77" s="718"/>
      <c r="AS77" s="718"/>
      <c r="AT77" s="718"/>
      <c r="AU77" s="718"/>
      <c r="AV77" s="718"/>
      <c r="AW77" s="718"/>
      <c r="AX77" s="1152"/>
      <c r="AY77" s="1006"/>
      <c r="AZ77" s="718"/>
      <c r="BA77" s="718"/>
      <c r="BB77" s="718"/>
      <c r="BC77" s="718"/>
      <c r="BD77" s="718"/>
      <c r="BE77" s="718"/>
      <c r="BF77" s="1152"/>
      <c r="BG77" s="1006"/>
      <c r="BH77" s="718"/>
      <c r="BI77" s="718"/>
      <c r="BJ77" s="718"/>
      <c r="BK77" s="718"/>
      <c r="BL77" s="718"/>
      <c r="BM77" s="718"/>
      <c r="BN77" s="1152"/>
      <c r="BO77" s="1006"/>
      <c r="BP77" s="718"/>
      <c r="BQ77" s="718"/>
      <c r="BR77" s="718"/>
      <c r="BS77" s="718"/>
      <c r="BT77" s="718"/>
      <c r="BU77" s="718"/>
    </row>
    <row r="78" spans="1:73" ht="40.15" customHeight="1" thickTop="1" x14ac:dyDescent="0.25">
      <c r="A78" s="151"/>
      <c r="B78" s="24"/>
      <c r="C78" s="1058" t="s">
        <v>2293</v>
      </c>
      <c r="D78" s="1049" t="s">
        <v>2294</v>
      </c>
      <c r="E78" s="1061">
        <v>748</v>
      </c>
      <c r="F78" s="1064">
        <v>450203800</v>
      </c>
      <c r="G78" s="1049" t="s">
        <v>2292</v>
      </c>
      <c r="H78" s="1043">
        <v>6</v>
      </c>
      <c r="I78" s="1049" t="s">
        <v>3167</v>
      </c>
      <c r="J78" s="1043">
        <v>45</v>
      </c>
      <c r="K78" s="1049" t="s">
        <v>3807</v>
      </c>
      <c r="L78" s="1043">
        <v>4501</v>
      </c>
      <c r="M78" s="1049" t="s">
        <v>3786</v>
      </c>
      <c r="N78" s="1046">
        <v>2026004540058</v>
      </c>
      <c r="O78" s="1049" t="s">
        <v>3808</v>
      </c>
      <c r="P78" s="1052" t="s">
        <v>2292</v>
      </c>
      <c r="Q78" s="1055">
        <v>6</v>
      </c>
      <c r="R78" s="1040" t="s">
        <v>2871</v>
      </c>
      <c r="S78" s="1040"/>
      <c r="T78" s="1022"/>
      <c r="U78" s="1007"/>
      <c r="V78" s="1007"/>
      <c r="W78" s="1007"/>
      <c r="X78" s="1007"/>
      <c r="Y78" s="1007"/>
      <c r="Z78" s="1004">
        <f t="shared" si="19"/>
        <v>0</v>
      </c>
      <c r="AA78" s="1004">
        <f t="shared" si="28"/>
        <v>0</v>
      </c>
      <c r="AB78" s="1004">
        <f t="shared" si="28"/>
        <v>0</v>
      </c>
      <c r="AC78" s="1004">
        <f t="shared" si="28"/>
        <v>0</v>
      </c>
      <c r="AD78" s="1004">
        <f t="shared" si="28"/>
        <v>0</v>
      </c>
      <c r="AE78" s="1004">
        <f t="shared" si="28"/>
        <v>0</v>
      </c>
      <c r="AF78" s="1004">
        <f t="shared" si="28"/>
        <v>0</v>
      </c>
      <c r="AG78" s="714"/>
      <c r="AH78" s="593"/>
      <c r="AI78" s="593"/>
      <c r="AJ78" s="593"/>
      <c r="AK78" s="207"/>
      <c r="AL78" s="208"/>
      <c r="AM78" s="208"/>
      <c r="AN78" s="208"/>
      <c r="AO78" s="208"/>
      <c r="AP78" s="1150">
        <f>+U78</f>
        <v>0</v>
      </c>
      <c r="AQ78" s="1004">
        <f>SUM(AR78:AW81)</f>
        <v>0</v>
      </c>
      <c r="AR78" s="299"/>
      <c r="AS78" s="299"/>
      <c r="AT78" s="299"/>
      <c r="AU78" s="299"/>
      <c r="AV78" s="299"/>
      <c r="AW78" s="299"/>
      <c r="AX78" s="1150">
        <f>+V78</f>
        <v>0</v>
      </c>
      <c r="AY78" s="1004">
        <f>SUM(AZ78:BE81)</f>
        <v>0</v>
      </c>
      <c r="AZ78" s="299"/>
      <c r="BA78" s="299"/>
      <c r="BB78" s="299"/>
      <c r="BC78" s="299"/>
      <c r="BD78" s="299"/>
      <c r="BE78" s="299"/>
      <c r="BF78" s="1150">
        <f>+W78</f>
        <v>0</v>
      </c>
      <c r="BG78" s="1004">
        <f>SUM(BH78:BM81)</f>
        <v>0</v>
      </c>
      <c r="BH78" s="299"/>
      <c r="BI78" s="299"/>
      <c r="BJ78" s="299"/>
      <c r="BK78" s="299"/>
      <c r="BL78" s="299"/>
      <c r="BM78" s="299"/>
      <c r="BN78" s="1150">
        <f>+X78</f>
        <v>0</v>
      </c>
      <c r="BO78" s="1004">
        <f>SUM(BP78:BU81)</f>
        <v>0</v>
      </c>
      <c r="BP78" s="299"/>
      <c r="BQ78" s="299"/>
      <c r="BR78" s="299"/>
      <c r="BS78" s="299"/>
      <c r="BT78" s="299"/>
      <c r="BU78" s="299"/>
    </row>
    <row r="79" spans="1:73" ht="40.15" customHeight="1" x14ac:dyDescent="0.25">
      <c r="A79" s="151"/>
      <c r="B79" s="24"/>
      <c r="C79" s="1059"/>
      <c r="D79" s="1050"/>
      <c r="E79" s="1062"/>
      <c r="F79" s="1065">
        <v>450203800</v>
      </c>
      <c r="G79" s="1050" t="s">
        <v>2292</v>
      </c>
      <c r="H79" s="1044">
        <v>6</v>
      </c>
      <c r="I79" s="1050" t="s">
        <v>3167</v>
      </c>
      <c r="J79" s="1044">
        <v>45</v>
      </c>
      <c r="K79" s="1050" t="s">
        <v>3807</v>
      </c>
      <c r="L79" s="1044">
        <v>4501</v>
      </c>
      <c r="M79" s="1050" t="s">
        <v>3786</v>
      </c>
      <c r="N79" s="1047">
        <v>2024004540058</v>
      </c>
      <c r="O79" s="1050" t="s">
        <v>3808</v>
      </c>
      <c r="P79" s="1053"/>
      <c r="Q79" s="1056"/>
      <c r="R79" s="1041"/>
      <c r="S79" s="1041"/>
      <c r="T79" s="1023"/>
      <c r="U79" s="1008"/>
      <c r="V79" s="1008"/>
      <c r="W79" s="1008"/>
      <c r="X79" s="1008"/>
      <c r="Y79" s="1008"/>
      <c r="Z79" s="1005"/>
      <c r="AA79" s="1005"/>
      <c r="AB79" s="1005"/>
      <c r="AC79" s="1005"/>
      <c r="AD79" s="1005"/>
      <c r="AE79" s="1005"/>
      <c r="AF79" s="1005"/>
      <c r="AG79" s="479"/>
      <c r="AH79" s="592"/>
      <c r="AI79" s="592"/>
      <c r="AJ79" s="592"/>
      <c r="AK79" s="196"/>
      <c r="AL79" s="197"/>
      <c r="AM79" s="197"/>
      <c r="AN79" s="197"/>
      <c r="AO79" s="197"/>
      <c r="AP79" s="1151"/>
      <c r="AQ79" s="1005"/>
      <c r="AR79" s="282"/>
      <c r="AS79" s="282"/>
      <c r="AT79" s="282"/>
      <c r="AU79" s="282"/>
      <c r="AV79" s="282"/>
      <c r="AW79" s="282"/>
      <c r="AX79" s="1151"/>
      <c r="AY79" s="1005"/>
      <c r="AZ79" s="282"/>
      <c r="BA79" s="282"/>
      <c r="BB79" s="282"/>
      <c r="BC79" s="282"/>
      <c r="BD79" s="282"/>
      <c r="BE79" s="282"/>
      <c r="BF79" s="1151"/>
      <c r="BG79" s="1005"/>
      <c r="BH79" s="282"/>
      <c r="BI79" s="282"/>
      <c r="BJ79" s="282"/>
      <c r="BK79" s="282"/>
      <c r="BL79" s="282"/>
      <c r="BM79" s="282"/>
      <c r="BN79" s="1151"/>
      <c r="BO79" s="1005"/>
      <c r="BP79" s="282"/>
      <c r="BQ79" s="282"/>
      <c r="BR79" s="282"/>
      <c r="BS79" s="282"/>
      <c r="BT79" s="282"/>
      <c r="BU79" s="282"/>
    </row>
    <row r="80" spans="1:73" ht="40.15" customHeight="1" x14ac:dyDescent="0.25">
      <c r="A80" s="151"/>
      <c r="B80" s="24"/>
      <c r="C80" s="1059"/>
      <c r="D80" s="1050"/>
      <c r="E80" s="1062"/>
      <c r="F80" s="1065">
        <v>450203800</v>
      </c>
      <c r="G80" s="1050" t="s">
        <v>2292</v>
      </c>
      <c r="H80" s="1044">
        <v>6</v>
      </c>
      <c r="I80" s="1050" t="s">
        <v>3167</v>
      </c>
      <c r="J80" s="1044">
        <v>45</v>
      </c>
      <c r="K80" s="1050" t="s">
        <v>3807</v>
      </c>
      <c r="L80" s="1044">
        <v>4501</v>
      </c>
      <c r="M80" s="1050" t="s">
        <v>3786</v>
      </c>
      <c r="N80" s="1047">
        <v>2024004540058</v>
      </c>
      <c r="O80" s="1050" t="s">
        <v>3808</v>
      </c>
      <c r="P80" s="1053"/>
      <c r="Q80" s="1056"/>
      <c r="R80" s="1041"/>
      <c r="S80" s="1041"/>
      <c r="T80" s="1023"/>
      <c r="U80" s="1008"/>
      <c r="V80" s="1008"/>
      <c r="W80" s="1008"/>
      <c r="X80" s="1008"/>
      <c r="Y80" s="1008"/>
      <c r="Z80" s="1005"/>
      <c r="AA80" s="1005"/>
      <c r="AB80" s="1005"/>
      <c r="AC80" s="1005"/>
      <c r="AD80" s="1005"/>
      <c r="AE80" s="1005"/>
      <c r="AF80" s="1005"/>
      <c r="AG80" s="196"/>
      <c r="AH80" s="592"/>
      <c r="AI80" s="592"/>
      <c r="AJ80" s="592"/>
      <c r="AK80" s="196"/>
      <c r="AL80" s="197"/>
      <c r="AM80" s="197"/>
      <c r="AN80" s="197"/>
      <c r="AO80" s="197"/>
      <c r="AP80" s="1151"/>
      <c r="AQ80" s="1005"/>
      <c r="AR80" s="282"/>
      <c r="AS80" s="282"/>
      <c r="AT80" s="282"/>
      <c r="AU80" s="282"/>
      <c r="AV80" s="282"/>
      <c r="AW80" s="282"/>
      <c r="AX80" s="1151"/>
      <c r="AY80" s="1005"/>
      <c r="AZ80" s="282"/>
      <c r="BA80" s="282"/>
      <c r="BB80" s="282"/>
      <c r="BC80" s="282"/>
      <c r="BD80" s="282"/>
      <c r="BE80" s="282"/>
      <c r="BF80" s="1151"/>
      <c r="BG80" s="1005"/>
      <c r="BH80" s="282"/>
      <c r="BI80" s="282"/>
      <c r="BJ80" s="282"/>
      <c r="BK80" s="282"/>
      <c r="BL80" s="282"/>
      <c r="BM80" s="282"/>
      <c r="BN80" s="1151"/>
      <c r="BO80" s="1005"/>
      <c r="BP80" s="282"/>
      <c r="BQ80" s="282"/>
      <c r="BR80" s="282"/>
      <c r="BS80" s="282"/>
      <c r="BT80" s="282"/>
      <c r="BU80" s="282"/>
    </row>
    <row r="81" spans="1:73" ht="40.15" customHeight="1" thickBot="1" x14ac:dyDescent="0.3">
      <c r="A81" s="151"/>
      <c r="B81" s="24"/>
      <c r="C81" s="1060"/>
      <c r="D81" s="1051"/>
      <c r="E81" s="1063"/>
      <c r="F81" s="1066">
        <v>450203800</v>
      </c>
      <c r="G81" s="1051" t="s">
        <v>2292</v>
      </c>
      <c r="H81" s="1045">
        <v>6</v>
      </c>
      <c r="I81" s="1051" t="s">
        <v>3167</v>
      </c>
      <c r="J81" s="1045">
        <v>45</v>
      </c>
      <c r="K81" s="1051" t="s">
        <v>3807</v>
      </c>
      <c r="L81" s="1045">
        <v>4501</v>
      </c>
      <c r="M81" s="1051" t="s">
        <v>3786</v>
      </c>
      <c r="N81" s="1048">
        <v>2024004540058</v>
      </c>
      <c r="O81" s="1051" t="s">
        <v>3808</v>
      </c>
      <c r="P81" s="1054"/>
      <c r="Q81" s="1057"/>
      <c r="R81" s="1042"/>
      <c r="S81" s="1042"/>
      <c r="T81" s="1024"/>
      <c r="U81" s="1009"/>
      <c r="V81" s="1009"/>
      <c r="W81" s="1009"/>
      <c r="X81" s="1009"/>
      <c r="Y81" s="1009"/>
      <c r="Z81" s="1006"/>
      <c r="AA81" s="1006"/>
      <c r="AB81" s="1006"/>
      <c r="AC81" s="1006"/>
      <c r="AD81" s="1006"/>
      <c r="AE81" s="1006"/>
      <c r="AF81" s="1006"/>
      <c r="AG81" s="715"/>
      <c r="AH81" s="716"/>
      <c r="AI81" s="716"/>
      <c r="AJ81" s="716"/>
      <c r="AK81" s="715"/>
      <c r="AL81" s="717"/>
      <c r="AM81" s="717"/>
      <c r="AN81" s="717"/>
      <c r="AO81" s="717"/>
      <c r="AP81" s="1152"/>
      <c r="AQ81" s="1006"/>
      <c r="AR81" s="718"/>
      <c r="AS81" s="718"/>
      <c r="AT81" s="718"/>
      <c r="AU81" s="718"/>
      <c r="AV81" s="718"/>
      <c r="AW81" s="718"/>
      <c r="AX81" s="1152"/>
      <c r="AY81" s="1006"/>
      <c r="AZ81" s="718"/>
      <c r="BA81" s="718"/>
      <c r="BB81" s="718"/>
      <c r="BC81" s="718"/>
      <c r="BD81" s="718"/>
      <c r="BE81" s="718"/>
      <c r="BF81" s="1152"/>
      <c r="BG81" s="1006"/>
      <c r="BH81" s="718"/>
      <c r="BI81" s="718"/>
      <c r="BJ81" s="718"/>
      <c r="BK81" s="718"/>
      <c r="BL81" s="718"/>
      <c r="BM81" s="718"/>
      <c r="BN81" s="1152"/>
      <c r="BO81" s="1006"/>
      <c r="BP81" s="718"/>
      <c r="BQ81" s="718"/>
      <c r="BR81" s="718"/>
      <c r="BS81" s="718"/>
      <c r="BT81" s="718"/>
      <c r="BU81" s="718"/>
    </row>
    <row r="82" spans="1:73" ht="40.15" customHeight="1" thickTop="1" x14ac:dyDescent="0.25">
      <c r="A82" s="151"/>
      <c r="B82" s="24"/>
      <c r="C82" s="1058" t="s">
        <v>2295</v>
      </c>
      <c r="D82" s="1049" t="s">
        <v>2296</v>
      </c>
      <c r="E82" s="1061">
        <v>749</v>
      </c>
      <c r="F82" s="1064">
        <v>450200100</v>
      </c>
      <c r="G82" s="1049" t="s">
        <v>2297</v>
      </c>
      <c r="H82" s="1043">
        <v>40</v>
      </c>
      <c r="I82" s="1049" t="s">
        <v>3167</v>
      </c>
      <c r="J82" s="1043">
        <v>45</v>
      </c>
      <c r="K82" s="1049" t="s">
        <v>3807</v>
      </c>
      <c r="L82" s="1043">
        <v>4501</v>
      </c>
      <c r="M82" s="1049" t="s">
        <v>3786</v>
      </c>
      <c r="N82" s="1046">
        <v>2026004540058</v>
      </c>
      <c r="O82" s="1049" t="s">
        <v>3808</v>
      </c>
      <c r="P82" s="1052" t="s">
        <v>2297</v>
      </c>
      <c r="Q82" s="1055">
        <v>40</v>
      </c>
      <c r="R82" s="1040" t="s">
        <v>2871</v>
      </c>
      <c r="S82" s="1040"/>
      <c r="T82" s="1022"/>
      <c r="U82" s="1007"/>
      <c r="V82" s="1007"/>
      <c r="W82" s="1007"/>
      <c r="X82" s="1007"/>
      <c r="Y82" s="1007"/>
      <c r="Z82" s="1004">
        <f t="shared" si="19"/>
        <v>0</v>
      </c>
      <c r="AA82" s="1004">
        <f t="shared" si="28"/>
        <v>0</v>
      </c>
      <c r="AB82" s="1004">
        <f t="shared" si="28"/>
        <v>0</v>
      </c>
      <c r="AC82" s="1004">
        <f t="shared" si="28"/>
        <v>0</v>
      </c>
      <c r="AD82" s="1004">
        <f t="shared" si="28"/>
        <v>0</v>
      </c>
      <c r="AE82" s="1004">
        <f t="shared" si="28"/>
        <v>0</v>
      </c>
      <c r="AF82" s="1004">
        <f t="shared" si="28"/>
        <v>0</v>
      </c>
      <c r="AG82" s="714"/>
      <c r="AH82" s="593"/>
      <c r="AI82" s="593"/>
      <c r="AJ82" s="593"/>
      <c r="AK82" s="207"/>
      <c r="AL82" s="208"/>
      <c r="AM82" s="208"/>
      <c r="AN82" s="208"/>
      <c r="AO82" s="208"/>
      <c r="AP82" s="1150">
        <f>+U82</f>
        <v>0</v>
      </c>
      <c r="AQ82" s="1004">
        <f>SUM(AR82:AW85)</f>
        <v>0</v>
      </c>
      <c r="AR82" s="299"/>
      <c r="AS82" s="299"/>
      <c r="AT82" s="299"/>
      <c r="AU82" s="299"/>
      <c r="AV82" s="299"/>
      <c r="AW82" s="299"/>
      <c r="AX82" s="1150">
        <f>+V82</f>
        <v>0</v>
      </c>
      <c r="AY82" s="1004">
        <f>SUM(AZ82:BE85)</f>
        <v>0</v>
      </c>
      <c r="AZ82" s="299"/>
      <c r="BA82" s="299"/>
      <c r="BB82" s="299"/>
      <c r="BC82" s="299"/>
      <c r="BD82" s="299"/>
      <c r="BE82" s="299"/>
      <c r="BF82" s="1150">
        <f>+W82</f>
        <v>0</v>
      </c>
      <c r="BG82" s="1004">
        <f>SUM(BH82:BM85)</f>
        <v>0</v>
      </c>
      <c r="BH82" s="299"/>
      <c r="BI82" s="299"/>
      <c r="BJ82" s="299"/>
      <c r="BK82" s="299"/>
      <c r="BL82" s="299"/>
      <c r="BM82" s="299"/>
      <c r="BN82" s="1150">
        <f>+X82</f>
        <v>0</v>
      </c>
      <c r="BO82" s="1004">
        <f>SUM(BP82:BU85)</f>
        <v>0</v>
      </c>
      <c r="BP82" s="299"/>
      <c r="BQ82" s="299"/>
      <c r="BR82" s="299"/>
      <c r="BS82" s="299"/>
      <c r="BT82" s="299"/>
      <c r="BU82" s="299"/>
    </row>
    <row r="83" spans="1:73" ht="40.15" customHeight="1" x14ac:dyDescent="0.25">
      <c r="A83" s="151"/>
      <c r="B83" s="24"/>
      <c r="C83" s="1059"/>
      <c r="D83" s="1050"/>
      <c r="E83" s="1062"/>
      <c r="F83" s="1065">
        <v>450200100</v>
      </c>
      <c r="G83" s="1050" t="s">
        <v>2297</v>
      </c>
      <c r="H83" s="1044">
        <v>40</v>
      </c>
      <c r="I83" s="1050" t="s">
        <v>3167</v>
      </c>
      <c r="J83" s="1044">
        <v>45</v>
      </c>
      <c r="K83" s="1050" t="s">
        <v>3807</v>
      </c>
      <c r="L83" s="1044">
        <v>4501</v>
      </c>
      <c r="M83" s="1050" t="s">
        <v>3786</v>
      </c>
      <c r="N83" s="1047">
        <v>2024004540058</v>
      </c>
      <c r="O83" s="1050" t="s">
        <v>3808</v>
      </c>
      <c r="P83" s="1053"/>
      <c r="Q83" s="1056"/>
      <c r="R83" s="1041"/>
      <c r="S83" s="1041"/>
      <c r="T83" s="1023"/>
      <c r="U83" s="1008"/>
      <c r="V83" s="1008"/>
      <c r="W83" s="1008"/>
      <c r="X83" s="1008"/>
      <c r="Y83" s="1008"/>
      <c r="Z83" s="1005"/>
      <c r="AA83" s="1005"/>
      <c r="AB83" s="1005"/>
      <c r="AC83" s="1005"/>
      <c r="AD83" s="1005"/>
      <c r="AE83" s="1005"/>
      <c r="AF83" s="1005"/>
      <c r="AG83" s="479"/>
      <c r="AH83" s="592"/>
      <c r="AI83" s="592"/>
      <c r="AJ83" s="592"/>
      <c r="AK83" s="196"/>
      <c r="AL83" s="197"/>
      <c r="AM83" s="197"/>
      <c r="AN83" s="197"/>
      <c r="AO83" s="197"/>
      <c r="AP83" s="1151"/>
      <c r="AQ83" s="1005"/>
      <c r="AR83" s="282"/>
      <c r="AS83" s="282"/>
      <c r="AT83" s="282"/>
      <c r="AU83" s="282"/>
      <c r="AV83" s="282"/>
      <c r="AW83" s="282"/>
      <c r="AX83" s="1151"/>
      <c r="AY83" s="1005"/>
      <c r="AZ83" s="282"/>
      <c r="BA83" s="282"/>
      <c r="BB83" s="282"/>
      <c r="BC83" s="282"/>
      <c r="BD83" s="282"/>
      <c r="BE83" s="282"/>
      <c r="BF83" s="1151"/>
      <c r="BG83" s="1005"/>
      <c r="BH83" s="282"/>
      <c r="BI83" s="282"/>
      <c r="BJ83" s="282"/>
      <c r="BK83" s="282"/>
      <c r="BL83" s="282"/>
      <c r="BM83" s="282"/>
      <c r="BN83" s="1151"/>
      <c r="BO83" s="1005"/>
      <c r="BP83" s="282"/>
      <c r="BQ83" s="282"/>
      <c r="BR83" s="282"/>
      <c r="BS83" s="282"/>
      <c r="BT83" s="282"/>
      <c r="BU83" s="282"/>
    </row>
    <row r="84" spans="1:73" ht="40.15" customHeight="1" x14ac:dyDescent="0.25">
      <c r="A84" s="151"/>
      <c r="B84" s="24"/>
      <c r="C84" s="1059"/>
      <c r="D84" s="1050"/>
      <c r="E84" s="1062"/>
      <c r="F84" s="1065">
        <v>450200100</v>
      </c>
      <c r="G84" s="1050" t="s">
        <v>2297</v>
      </c>
      <c r="H84" s="1044">
        <v>40</v>
      </c>
      <c r="I84" s="1050" t="s">
        <v>3167</v>
      </c>
      <c r="J84" s="1044">
        <v>45</v>
      </c>
      <c r="K84" s="1050" t="s">
        <v>3807</v>
      </c>
      <c r="L84" s="1044">
        <v>4501</v>
      </c>
      <c r="M84" s="1050" t="s">
        <v>3786</v>
      </c>
      <c r="N84" s="1047">
        <v>2024004540058</v>
      </c>
      <c r="O84" s="1050" t="s">
        <v>3808</v>
      </c>
      <c r="P84" s="1053"/>
      <c r="Q84" s="1056"/>
      <c r="R84" s="1041"/>
      <c r="S84" s="1041"/>
      <c r="T84" s="1023"/>
      <c r="U84" s="1008"/>
      <c r="V84" s="1008"/>
      <c r="W84" s="1008"/>
      <c r="X84" s="1008"/>
      <c r="Y84" s="1008"/>
      <c r="Z84" s="1005"/>
      <c r="AA84" s="1005"/>
      <c r="AB84" s="1005"/>
      <c r="AC84" s="1005"/>
      <c r="AD84" s="1005"/>
      <c r="AE84" s="1005"/>
      <c r="AF84" s="1005"/>
      <c r="AG84" s="196"/>
      <c r="AH84" s="592"/>
      <c r="AI84" s="592"/>
      <c r="AJ84" s="592"/>
      <c r="AK84" s="196"/>
      <c r="AL84" s="197"/>
      <c r="AM84" s="197"/>
      <c r="AN84" s="197"/>
      <c r="AO84" s="197"/>
      <c r="AP84" s="1151"/>
      <c r="AQ84" s="1005"/>
      <c r="AR84" s="282"/>
      <c r="AS84" s="282"/>
      <c r="AT84" s="282"/>
      <c r="AU84" s="282"/>
      <c r="AV84" s="282"/>
      <c r="AW84" s="282"/>
      <c r="AX84" s="1151"/>
      <c r="AY84" s="1005"/>
      <c r="AZ84" s="282"/>
      <c r="BA84" s="282"/>
      <c r="BB84" s="282"/>
      <c r="BC84" s="282"/>
      <c r="BD84" s="282"/>
      <c r="BE84" s="282"/>
      <c r="BF84" s="1151"/>
      <c r="BG84" s="1005"/>
      <c r="BH84" s="282"/>
      <c r="BI84" s="282"/>
      <c r="BJ84" s="282"/>
      <c r="BK84" s="282"/>
      <c r="BL84" s="282"/>
      <c r="BM84" s="282"/>
      <c r="BN84" s="1151"/>
      <c r="BO84" s="1005"/>
      <c r="BP84" s="282"/>
      <c r="BQ84" s="282"/>
      <c r="BR84" s="282"/>
      <c r="BS84" s="282"/>
      <c r="BT84" s="282"/>
      <c r="BU84" s="282"/>
    </row>
    <row r="85" spans="1:73" ht="40.15" customHeight="1" thickBot="1" x14ac:dyDescent="0.3">
      <c r="A85" s="151"/>
      <c r="B85" s="24"/>
      <c r="C85" s="1060"/>
      <c r="D85" s="1051"/>
      <c r="E85" s="1063"/>
      <c r="F85" s="1066">
        <v>450200100</v>
      </c>
      <c r="G85" s="1051" t="s">
        <v>2297</v>
      </c>
      <c r="H85" s="1045">
        <v>40</v>
      </c>
      <c r="I85" s="1051" t="s">
        <v>3167</v>
      </c>
      <c r="J85" s="1045">
        <v>45</v>
      </c>
      <c r="K85" s="1051" t="s">
        <v>3807</v>
      </c>
      <c r="L85" s="1045">
        <v>4501</v>
      </c>
      <c r="M85" s="1051" t="s">
        <v>3786</v>
      </c>
      <c r="N85" s="1048">
        <v>2024004540058</v>
      </c>
      <c r="O85" s="1051" t="s">
        <v>3808</v>
      </c>
      <c r="P85" s="1054"/>
      <c r="Q85" s="1057"/>
      <c r="R85" s="1042"/>
      <c r="S85" s="1042"/>
      <c r="T85" s="1024"/>
      <c r="U85" s="1009"/>
      <c r="V85" s="1009"/>
      <c r="W85" s="1009"/>
      <c r="X85" s="1009"/>
      <c r="Y85" s="1009"/>
      <c r="Z85" s="1006"/>
      <c r="AA85" s="1006"/>
      <c r="AB85" s="1006"/>
      <c r="AC85" s="1006"/>
      <c r="AD85" s="1006"/>
      <c r="AE85" s="1006"/>
      <c r="AF85" s="1006"/>
      <c r="AG85" s="715"/>
      <c r="AH85" s="716"/>
      <c r="AI85" s="716"/>
      <c r="AJ85" s="716"/>
      <c r="AK85" s="715"/>
      <c r="AL85" s="717"/>
      <c r="AM85" s="717"/>
      <c r="AN85" s="717"/>
      <c r="AO85" s="717"/>
      <c r="AP85" s="1152"/>
      <c r="AQ85" s="1006"/>
      <c r="AR85" s="718"/>
      <c r="AS85" s="718"/>
      <c r="AT85" s="718"/>
      <c r="AU85" s="718"/>
      <c r="AV85" s="718"/>
      <c r="AW85" s="718"/>
      <c r="AX85" s="1152"/>
      <c r="AY85" s="1006"/>
      <c r="AZ85" s="718"/>
      <c r="BA85" s="718"/>
      <c r="BB85" s="718"/>
      <c r="BC85" s="718"/>
      <c r="BD85" s="718"/>
      <c r="BE85" s="718"/>
      <c r="BF85" s="1152"/>
      <c r="BG85" s="1006"/>
      <c r="BH85" s="718"/>
      <c r="BI85" s="718"/>
      <c r="BJ85" s="718"/>
      <c r="BK85" s="718"/>
      <c r="BL85" s="718"/>
      <c r="BM85" s="718"/>
      <c r="BN85" s="1152"/>
      <c r="BO85" s="1006"/>
      <c r="BP85" s="718"/>
      <c r="BQ85" s="718"/>
      <c r="BR85" s="718"/>
      <c r="BS85" s="718"/>
      <c r="BT85" s="718"/>
      <c r="BU85" s="718"/>
    </row>
    <row r="86" spans="1:73" ht="40.15" customHeight="1" thickTop="1" x14ac:dyDescent="0.25">
      <c r="A86" s="151"/>
      <c r="B86" s="24"/>
      <c r="C86" s="1058" t="s">
        <v>2298</v>
      </c>
      <c r="D86" s="1049" t="s">
        <v>2299</v>
      </c>
      <c r="E86" s="1061">
        <v>750</v>
      </c>
      <c r="F86" s="1064">
        <v>450202600</v>
      </c>
      <c r="G86" s="1049" t="s">
        <v>2300</v>
      </c>
      <c r="H86" s="1043">
        <v>4</v>
      </c>
      <c r="I86" s="1049" t="s">
        <v>3167</v>
      </c>
      <c r="J86" s="1043">
        <v>45</v>
      </c>
      <c r="K86" s="1049" t="s">
        <v>3807</v>
      </c>
      <c r="L86" s="1043">
        <v>4501</v>
      </c>
      <c r="M86" s="1049" t="s">
        <v>3786</v>
      </c>
      <c r="N86" s="1046">
        <v>2026004540058</v>
      </c>
      <c r="O86" s="1049" t="s">
        <v>3808</v>
      </c>
      <c r="P86" s="1052" t="s">
        <v>2300</v>
      </c>
      <c r="Q86" s="1055">
        <v>4</v>
      </c>
      <c r="R86" s="1040" t="s">
        <v>2871</v>
      </c>
      <c r="S86" s="1040"/>
      <c r="T86" s="1022"/>
      <c r="U86" s="1007"/>
      <c r="V86" s="1007"/>
      <c r="W86" s="1007"/>
      <c r="X86" s="1007"/>
      <c r="Y86" s="1007"/>
      <c r="Z86" s="1004">
        <f t="shared" si="19"/>
        <v>0</v>
      </c>
      <c r="AA86" s="1004">
        <f t="shared" si="28"/>
        <v>0</v>
      </c>
      <c r="AB86" s="1004">
        <f t="shared" si="28"/>
        <v>0</v>
      </c>
      <c r="AC86" s="1004">
        <f t="shared" si="28"/>
        <v>0</v>
      </c>
      <c r="AD86" s="1004">
        <f t="shared" si="28"/>
        <v>0</v>
      </c>
      <c r="AE86" s="1004">
        <f t="shared" si="28"/>
        <v>0</v>
      </c>
      <c r="AF86" s="1004">
        <f t="shared" si="28"/>
        <v>0</v>
      </c>
      <c r="AG86" s="714"/>
      <c r="AH86" s="593"/>
      <c r="AI86" s="593"/>
      <c r="AJ86" s="593"/>
      <c r="AK86" s="207"/>
      <c r="AL86" s="208"/>
      <c r="AM86" s="208"/>
      <c r="AN86" s="208"/>
      <c r="AO86" s="208"/>
      <c r="AP86" s="1150">
        <f>+U86</f>
        <v>0</v>
      </c>
      <c r="AQ86" s="1004">
        <f>SUM(AR86:AW89)</f>
        <v>0</v>
      </c>
      <c r="AR86" s="299"/>
      <c r="AS86" s="299"/>
      <c r="AT86" s="299"/>
      <c r="AU86" s="299"/>
      <c r="AV86" s="299"/>
      <c r="AW86" s="299"/>
      <c r="AX86" s="1150">
        <f>+V86</f>
        <v>0</v>
      </c>
      <c r="AY86" s="1004">
        <f>SUM(AZ86:BE89)</f>
        <v>0</v>
      </c>
      <c r="AZ86" s="299"/>
      <c r="BA86" s="299"/>
      <c r="BB86" s="299"/>
      <c r="BC86" s="299"/>
      <c r="BD86" s="299"/>
      <c r="BE86" s="299"/>
      <c r="BF86" s="1150">
        <f>+W86</f>
        <v>0</v>
      </c>
      <c r="BG86" s="1004">
        <f>SUM(BH86:BM89)</f>
        <v>0</v>
      </c>
      <c r="BH86" s="299"/>
      <c r="BI86" s="299"/>
      <c r="BJ86" s="299"/>
      <c r="BK86" s="299"/>
      <c r="BL86" s="299"/>
      <c r="BM86" s="299"/>
      <c r="BN86" s="1150">
        <f>+X86</f>
        <v>0</v>
      </c>
      <c r="BO86" s="1004">
        <f>SUM(BP86:BU89)</f>
        <v>0</v>
      </c>
      <c r="BP86" s="299"/>
      <c r="BQ86" s="299"/>
      <c r="BR86" s="299"/>
      <c r="BS86" s="299"/>
      <c r="BT86" s="299"/>
      <c r="BU86" s="299"/>
    </row>
    <row r="87" spans="1:73" ht="40.15" customHeight="1" x14ac:dyDescent="0.25">
      <c r="A87" s="151"/>
      <c r="B87" s="24"/>
      <c r="C87" s="1059"/>
      <c r="D87" s="1050"/>
      <c r="E87" s="1062"/>
      <c r="F87" s="1065">
        <v>450202400</v>
      </c>
      <c r="G87" s="1050" t="s">
        <v>2300</v>
      </c>
      <c r="H87" s="1044">
        <v>4</v>
      </c>
      <c r="I87" s="1050" t="s">
        <v>3167</v>
      </c>
      <c r="J87" s="1044">
        <v>45</v>
      </c>
      <c r="K87" s="1050" t="s">
        <v>3807</v>
      </c>
      <c r="L87" s="1044">
        <v>4501</v>
      </c>
      <c r="M87" s="1050" t="s">
        <v>3786</v>
      </c>
      <c r="N87" s="1047">
        <v>2024004540058</v>
      </c>
      <c r="O87" s="1050" t="s">
        <v>3808</v>
      </c>
      <c r="P87" s="1053"/>
      <c r="Q87" s="1056"/>
      <c r="R87" s="1041"/>
      <c r="S87" s="1041"/>
      <c r="T87" s="1023"/>
      <c r="U87" s="1008"/>
      <c r="V87" s="1008"/>
      <c r="W87" s="1008"/>
      <c r="X87" s="1008"/>
      <c r="Y87" s="1008"/>
      <c r="Z87" s="1005"/>
      <c r="AA87" s="1005"/>
      <c r="AB87" s="1005"/>
      <c r="AC87" s="1005"/>
      <c r="AD87" s="1005"/>
      <c r="AE87" s="1005"/>
      <c r="AF87" s="1005"/>
      <c r="AG87" s="479"/>
      <c r="AH87" s="592"/>
      <c r="AI87" s="592"/>
      <c r="AJ87" s="592"/>
      <c r="AK87" s="196"/>
      <c r="AL87" s="197"/>
      <c r="AM87" s="197"/>
      <c r="AN87" s="197"/>
      <c r="AO87" s="197"/>
      <c r="AP87" s="1151"/>
      <c r="AQ87" s="1005"/>
      <c r="AR87" s="282"/>
      <c r="AS87" s="282"/>
      <c r="AT87" s="282"/>
      <c r="AU87" s="282"/>
      <c r="AV87" s="282"/>
      <c r="AW87" s="282"/>
      <c r="AX87" s="1151"/>
      <c r="AY87" s="1005"/>
      <c r="AZ87" s="282"/>
      <c r="BA87" s="282"/>
      <c r="BB87" s="282"/>
      <c r="BC87" s="282"/>
      <c r="BD87" s="282"/>
      <c r="BE87" s="282"/>
      <c r="BF87" s="1151"/>
      <c r="BG87" s="1005"/>
      <c r="BH87" s="282"/>
      <c r="BI87" s="282"/>
      <c r="BJ87" s="282"/>
      <c r="BK87" s="282"/>
      <c r="BL87" s="282"/>
      <c r="BM87" s="282"/>
      <c r="BN87" s="1151"/>
      <c r="BO87" s="1005"/>
      <c r="BP87" s="282"/>
      <c r="BQ87" s="282"/>
      <c r="BR87" s="282"/>
      <c r="BS87" s="282"/>
      <c r="BT87" s="282"/>
      <c r="BU87" s="282"/>
    </row>
    <row r="88" spans="1:73" ht="40.15" customHeight="1" x14ac:dyDescent="0.25">
      <c r="A88" s="151"/>
      <c r="B88" s="24"/>
      <c r="C88" s="1059"/>
      <c r="D88" s="1050"/>
      <c r="E88" s="1062"/>
      <c r="F88" s="1065">
        <v>450202400</v>
      </c>
      <c r="G88" s="1050" t="s">
        <v>2300</v>
      </c>
      <c r="H88" s="1044">
        <v>4</v>
      </c>
      <c r="I88" s="1050" t="s">
        <v>3167</v>
      </c>
      <c r="J88" s="1044">
        <v>45</v>
      </c>
      <c r="K88" s="1050" t="s">
        <v>3807</v>
      </c>
      <c r="L88" s="1044">
        <v>4501</v>
      </c>
      <c r="M88" s="1050" t="s">
        <v>3786</v>
      </c>
      <c r="N88" s="1047">
        <v>2024004540058</v>
      </c>
      <c r="O88" s="1050" t="s">
        <v>3808</v>
      </c>
      <c r="P88" s="1053"/>
      <c r="Q88" s="1056"/>
      <c r="R88" s="1041"/>
      <c r="S88" s="1041"/>
      <c r="T88" s="1023"/>
      <c r="U88" s="1008"/>
      <c r="V88" s="1008"/>
      <c r="W88" s="1008"/>
      <c r="X88" s="1008"/>
      <c r="Y88" s="1008"/>
      <c r="Z88" s="1005"/>
      <c r="AA88" s="1005"/>
      <c r="AB88" s="1005"/>
      <c r="AC88" s="1005"/>
      <c r="AD88" s="1005"/>
      <c r="AE88" s="1005"/>
      <c r="AF88" s="1005"/>
      <c r="AG88" s="196"/>
      <c r="AH88" s="592"/>
      <c r="AI88" s="592"/>
      <c r="AJ88" s="592"/>
      <c r="AK88" s="196"/>
      <c r="AL88" s="197"/>
      <c r="AM88" s="197"/>
      <c r="AN88" s="197"/>
      <c r="AO88" s="197"/>
      <c r="AP88" s="1151"/>
      <c r="AQ88" s="1005"/>
      <c r="AR88" s="282"/>
      <c r="AS88" s="282"/>
      <c r="AT88" s="282"/>
      <c r="AU88" s="282"/>
      <c r="AV88" s="282"/>
      <c r="AW88" s="282"/>
      <c r="AX88" s="1151"/>
      <c r="AY88" s="1005"/>
      <c r="AZ88" s="282"/>
      <c r="BA88" s="282"/>
      <c r="BB88" s="282"/>
      <c r="BC88" s="282"/>
      <c r="BD88" s="282"/>
      <c r="BE88" s="282"/>
      <c r="BF88" s="1151"/>
      <c r="BG88" s="1005"/>
      <c r="BH88" s="282"/>
      <c r="BI88" s="282"/>
      <c r="BJ88" s="282"/>
      <c r="BK88" s="282"/>
      <c r="BL88" s="282"/>
      <c r="BM88" s="282"/>
      <c r="BN88" s="1151"/>
      <c r="BO88" s="1005"/>
      <c r="BP88" s="282"/>
      <c r="BQ88" s="282"/>
      <c r="BR88" s="282"/>
      <c r="BS88" s="282"/>
      <c r="BT88" s="282"/>
      <c r="BU88" s="282"/>
    </row>
    <row r="89" spans="1:73" ht="40.15" customHeight="1" thickBot="1" x14ac:dyDescent="0.3">
      <c r="A89" s="151"/>
      <c r="B89" s="24"/>
      <c r="C89" s="1060"/>
      <c r="D89" s="1051"/>
      <c r="E89" s="1063"/>
      <c r="F89" s="1066">
        <v>450202400</v>
      </c>
      <c r="G89" s="1051" t="s">
        <v>2300</v>
      </c>
      <c r="H89" s="1045">
        <v>4</v>
      </c>
      <c r="I89" s="1051" t="s">
        <v>3167</v>
      </c>
      <c r="J89" s="1045">
        <v>45</v>
      </c>
      <c r="K89" s="1051" t="s">
        <v>3807</v>
      </c>
      <c r="L89" s="1045">
        <v>4501</v>
      </c>
      <c r="M89" s="1051" t="s">
        <v>3786</v>
      </c>
      <c r="N89" s="1048">
        <v>2024004540058</v>
      </c>
      <c r="O89" s="1051" t="s">
        <v>3808</v>
      </c>
      <c r="P89" s="1054"/>
      <c r="Q89" s="1057"/>
      <c r="R89" s="1042"/>
      <c r="S89" s="1042"/>
      <c r="T89" s="1024"/>
      <c r="U89" s="1009"/>
      <c r="V89" s="1009"/>
      <c r="W89" s="1009"/>
      <c r="X89" s="1009"/>
      <c r="Y89" s="1009"/>
      <c r="Z89" s="1006"/>
      <c r="AA89" s="1006"/>
      <c r="AB89" s="1006"/>
      <c r="AC89" s="1006"/>
      <c r="AD89" s="1006"/>
      <c r="AE89" s="1006"/>
      <c r="AF89" s="1006"/>
      <c r="AG89" s="715"/>
      <c r="AH89" s="716"/>
      <c r="AI89" s="716"/>
      <c r="AJ89" s="716"/>
      <c r="AK89" s="715"/>
      <c r="AL89" s="717"/>
      <c r="AM89" s="717"/>
      <c r="AN89" s="717"/>
      <c r="AO89" s="717"/>
      <c r="AP89" s="1152"/>
      <c r="AQ89" s="1006"/>
      <c r="AR89" s="718"/>
      <c r="AS89" s="718"/>
      <c r="AT89" s="718"/>
      <c r="AU89" s="718"/>
      <c r="AV89" s="718"/>
      <c r="AW89" s="718"/>
      <c r="AX89" s="1152"/>
      <c r="AY89" s="1006"/>
      <c r="AZ89" s="718"/>
      <c r="BA89" s="718"/>
      <c r="BB89" s="718"/>
      <c r="BC89" s="718"/>
      <c r="BD89" s="718"/>
      <c r="BE89" s="718"/>
      <c r="BF89" s="1152"/>
      <c r="BG89" s="1006"/>
      <c r="BH89" s="718"/>
      <c r="BI89" s="718"/>
      <c r="BJ89" s="718"/>
      <c r="BK89" s="718"/>
      <c r="BL89" s="718"/>
      <c r="BM89" s="718"/>
      <c r="BN89" s="1152"/>
      <c r="BO89" s="1006"/>
      <c r="BP89" s="718"/>
      <c r="BQ89" s="718"/>
      <c r="BR89" s="718"/>
      <c r="BS89" s="718"/>
      <c r="BT89" s="718"/>
      <c r="BU89" s="718"/>
    </row>
    <row r="90" spans="1:73" ht="40.15" customHeight="1" thickTop="1" x14ac:dyDescent="0.25">
      <c r="A90" s="151"/>
      <c r="B90" s="24"/>
      <c r="C90" s="1058" t="s">
        <v>2301</v>
      </c>
      <c r="D90" s="1049" t="s">
        <v>2302</v>
      </c>
      <c r="E90" s="1061">
        <v>751</v>
      </c>
      <c r="F90" s="1064">
        <v>450202600</v>
      </c>
      <c r="G90" s="1049" t="s">
        <v>2300</v>
      </c>
      <c r="H90" s="1043">
        <v>4</v>
      </c>
      <c r="I90" s="1049" t="s">
        <v>3167</v>
      </c>
      <c r="J90" s="1043">
        <v>45</v>
      </c>
      <c r="K90" s="1049" t="s">
        <v>3807</v>
      </c>
      <c r="L90" s="1043">
        <v>4501</v>
      </c>
      <c r="M90" s="1049" t="s">
        <v>3786</v>
      </c>
      <c r="N90" s="1046">
        <v>2026004540058</v>
      </c>
      <c r="O90" s="1049" t="s">
        <v>3808</v>
      </c>
      <c r="P90" s="1052" t="s">
        <v>2300</v>
      </c>
      <c r="Q90" s="1055">
        <v>4</v>
      </c>
      <c r="R90" s="1040" t="s">
        <v>2871</v>
      </c>
      <c r="S90" s="1040"/>
      <c r="T90" s="1022"/>
      <c r="U90" s="1007"/>
      <c r="V90" s="1007"/>
      <c r="W90" s="1007"/>
      <c r="X90" s="1007"/>
      <c r="Y90" s="1007"/>
      <c r="Z90" s="1004">
        <f t="shared" ref="Z90:Z150" si="29">+AQ90+AY90+BG90+BO90</f>
        <v>0</v>
      </c>
      <c r="AA90" s="1004">
        <f t="shared" ref="AA90:AF102" si="30">SUM(AR90:AR93,AZ90:AZ93,BH90:BH93,BP90:BP93)</f>
        <v>0</v>
      </c>
      <c r="AB90" s="1004">
        <f t="shared" si="30"/>
        <v>0</v>
      </c>
      <c r="AC90" s="1004">
        <f t="shared" si="30"/>
        <v>0</v>
      </c>
      <c r="AD90" s="1004">
        <f t="shared" si="30"/>
        <v>0</v>
      </c>
      <c r="AE90" s="1004">
        <f t="shared" si="30"/>
        <v>0</v>
      </c>
      <c r="AF90" s="1004">
        <f t="shared" si="30"/>
        <v>0</v>
      </c>
      <c r="AG90" s="714"/>
      <c r="AH90" s="593"/>
      <c r="AI90" s="593"/>
      <c r="AJ90" s="593"/>
      <c r="AK90" s="207"/>
      <c r="AL90" s="208"/>
      <c r="AM90" s="208"/>
      <c r="AN90" s="208"/>
      <c r="AO90" s="208"/>
      <c r="AP90" s="1150">
        <f>+U90</f>
        <v>0</v>
      </c>
      <c r="AQ90" s="1004">
        <f>SUM(AR90:AW93)</f>
        <v>0</v>
      </c>
      <c r="AR90" s="299"/>
      <c r="AS90" s="299"/>
      <c r="AT90" s="299"/>
      <c r="AU90" s="299"/>
      <c r="AV90" s="299"/>
      <c r="AW90" s="299"/>
      <c r="AX90" s="1150">
        <f>+V90</f>
        <v>0</v>
      </c>
      <c r="AY90" s="1004">
        <f>SUM(AZ90:BE93)</f>
        <v>0</v>
      </c>
      <c r="AZ90" s="299"/>
      <c r="BA90" s="299"/>
      <c r="BB90" s="299"/>
      <c r="BC90" s="299"/>
      <c r="BD90" s="299"/>
      <c r="BE90" s="299"/>
      <c r="BF90" s="1150">
        <f>+W90</f>
        <v>0</v>
      </c>
      <c r="BG90" s="1004">
        <f>SUM(BH90:BM93)</f>
        <v>0</v>
      </c>
      <c r="BH90" s="299"/>
      <c r="BI90" s="299"/>
      <c r="BJ90" s="299"/>
      <c r="BK90" s="299"/>
      <c r="BL90" s="299"/>
      <c r="BM90" s="299"/>
      <c r="BN90" s="1150">
        <f>+X90</f>
        <v>0</v>
      </c>
      <c r="BO90" s="1004">
        <f>SUM(BP90:BU93)</f>
        <v>0</v>
      </c>
      <c r="BP90" s="299"/>
      <c r="BQ90" s="299"/>
      <c r="BR90" s="299"/>
      <c r="BS90" s="299"/>
      <c r="BT90" s="299"/>
      <c r="BU90" s="299"/>
    </row>
    <row r="91" spans="1:73" ht="40.15" customHeight="1" x14ac:dyDescent="0.25">
      <c r="A91" s="151"/>
      <c r="B91" s="24"/>
      <c r="C91" s="1059"/>
      <c r="D91" s="1050"/>
      <c r="E91" s="1062"/>
      <c r="F91" s="1065">
        <v>450202400</v>
      </c>
      <c r="G91" s="1050" t="s">
        <v>2300</v>
      </c>
      <c r="H91" s="1044">
        <v>4</v>
      </c>
      <c r="I91" s="1050" t="s">
        <v>3167</v>
      </c>
      <c r="J91" s="1044">
        <v>45</v>
      </c>
      <c r="K91" s="1050" t="s">
        <v>3807</v>
      </c>
      <c r="L91" s="1044">
        <v>4501</v>
      </c>
      <c r="M91" s="1050" t="s">
        <v>3786</v>
      </c>
      <c r="N91" s="1047">
        <v>2024004540058</v>
      </c>
      <c r="O91" s="1050" t="s">
        <v>3808</v>
      </c>
      <c r="P91" s="1053"/>
      <c r="Q91" s="1056"/>
      <c r="R91" s="1041"/>
      <c r="S91" s="1041"/>
      <c r="T91" s="1023"/>
      <c r="U91" s="1008"/>
      <c r="V91" s="1008"/>
      <c r="W91" s="1008"/>
      <c r="X91" s="1008"/>
      <c r="Y91" s="1008"/>
      <c r="Z91" s="1005"/>
      <c r="AA91" s="1005"/>
      <c r="AB91" s="1005"/>
      <c r="AC91" s="1005"/>
      <c r="AD91" s="1005"/>
      <c r="AE91" s="1005"/>
      <c r="AF91" s="1005"/>
      <c r="AG91" s="479"/>
      <c r="AH91" s="592"/>
      <c r="AI91" s="592"/>
      <c r="AJ91" s="592"/>
      <c r="AK91" s="196"/>
      <c r="AL91" s="197"/>
      <c r="AM91" s="197"/>
      <c r="AN91" s="197"/>
      <c r="AO91" s="197"/>
      <c r="AP91" s="1151"/>
      <c r="AQ91" s="1005"/>
      <c r="AR91" s="282"/>
      <c r="AS91" s="282"/>
      <c r="AT91" s="282"/>
      <c r="AU91" s="282"/>
      <c r="AV91" s="282"/>
      <c r="AW91" s="282"/>
      <c r="AX91" s="1151"/>
      <c r="AY91" s="1005"/>
      <c r="AZ91" s="282"/>
      <c r="BA91" s="282"/>
      <c r="BB91" s="282"/>
      <c r="BC91" s="282"/>
      <c r="BD91" s="282"/>
      <c r="BE91" s="282"/>
      <c r="BF91" s="1151"/>
      <c r="BG91" s="1005"/>
      <c r="BH91" s="282"/>
      <c r="BI91" s="282"/>
      <c r="BJ91" s="282"/>
      <c r="BK91" s="282"/>
      <c r="BL91" s="282"/>
      <c r="BM91" s="282"/>
      <c r="BN91" s="1151"/>
      <c r="BO91" s="1005"/>
      <c r="BP91" s="282"/>
      <c r="BQ91" s="282"/>
      <c r="BR91" s="282"/>
      <c r="BS91" s="282"/>
      <c r="BT91" s="282"/>
      <c r="BU91" s="282"/>
    </row>
    <row r="92" spans="1:73" ht="40.15" customHeight="1" x14ac:dyDescent="0.25">
      <c r="A92" s="151"/>
      <c r="B92" s="24"/>
      <c r="C92" s="1059"/>
      <c r="D92" s="1050"/>
      <c r="E92" s="1062"/>
      <c r="F92" s="1065">
        <v>450202400</v>
      </c>
      <c r="G92" s="1050" t="s">
        <v>2300</v>
      </c>
      <c r="H92" s="1044">
        <v>4</v>
      </c>
      <c r="I92" s="1050" t="s">
        <v>3167</v>
      </c>
      <c r="J92" s="1044">
        <v>45</v>
      </c>
      <c r="K92" s="1050" t="s">
        <v>3807</v>
      </c>
      <c r="L92" s="1044">
        <v>4501</v>
      </c>
      <c r="M92" s="1050" t="s">
        <v>3786</v>
      </c>
      <c r="N92" s="1047">
        <v>2024004540058</v>
      </c>
      <c r="O92" s="1050" t="s">
        <v>3808</v>
      </c>
      <c r="P92" s="1053"/>
      <c r="Q92" s="1056"/>
      <c r="R92" s="1041"/>
      <c r="S92" s="1041"/>
      <c r="T92" s="1023"/>
      <c r="U92" s="1008"/>
      <c r="V92" s="1008"/>
      <c r="W92" s="1008"/>
      <c r="X92" s="1008"/>
      <c r="Y92" s="1008"/>
      <c r="Z92" s="1005"/>
      <c r="AA92" s="1005"/>
      <c r="AB92" s="1005"/>
      <c r="AC92" s="1005"/>
      <c r="AD92" s="1005"/>
      <c r="AE92" s="1005"/>
      <c r="AF92" s="1005"/>
      <c r="AG92" s="196"/>
      <c r="AH92" s="592"/>
      <c r="AI92" s="592"/>
      <c r="AJ92" s="592"/>
      <c r="AK92" s="196"/>
      <c r="AL92" s="197"/>
      <c r="AM92" s="197"/>
      <c r="AN92" s="197"/>
      <c r="AO92" s="197"/>
      <c r="AP92" s="1151"/>
      <c r="AQ92" s="1005"/>
      <c r="AR92" s="282"/>
      <c r="AS92" s="282"/>
      <c r="AT92" s="282"/>
      <c r="AU92" s="282"/>
      <c r="AV92" s="282"/>
      <c r="AW92" s="282"/>
      <c r="AX92" s="1151"/>
      <c r="AY92" s="1005"/>
      <c r="AZ92" s="282"/>
      <c r="BA92" s="282"/>
      <c r="BB92" s="282"/>
      <c r="BC92" s="282"/>
      <c r="BD92" s="282"/>
      <c r="BE92" s="282"/>
      <c r="BF92" s="1151"/>
      <c r="BG92" s="1005"/>
      <c r="BH92" s="282"/>
      <c r="BI92" s="282"/>
      <c r="BJ92" s="282"/>
      <c r="BK92" s="282"/>
      <c r="BL92" s="282"/>
      <c r="BM92" s="282"/>
      <c r="BN92" s="1151"/>
      <c r="BO92" s="1005"/>
      <c r="BP92" s="282"/>
      <c r="BQ92" s="282"/>
      <c r="BR92" s="282"/>
      <c r="BS92" s="282"/>
      <c r="BT92" s="282"/>
      <c r="BU92" s="282"/>
    </row>
    <row r="93" spans="1:73" ht="40.15" customHeight="1" thickBot="1" x14ac:dyDescent="0.3">
      <c r="A93" s="151"/>
      <c r="B93" s="24"/>
      <c r="C93" s="1060"/>
      <c r="D93" s="1051"/>
      <c r="E93" s="1063"/>
      <c r="F93" s="1066">
        <v>450202400</v>
      </c>
      <c r="G93" s="1051" t="s">
        <v>2300</v>
      </c>
      <c r="H93" s="1045">
        <v>4</v>
      </c>
      <c r="I93" s="1051" t="s">
        <v>3167</v>
      </c>
      <c r="J93" s="1045">
        <v>45</v>
      </c>
      <c r="K93" s="1051" t="s">
        <v>3807</v>
      </c>
      <c r="L93" s="1045">
        <v>4501</v>
      </c>
      <c r="M93" s="1051" t="s">
        <v>3786</v>
      </c>
      <c r="N93" s="1048">
        <v>2024004540058</v>
      </c>
      <c r="O93" s="1051" t="s">
        <v>3808</v>
      </c>
      <c r="P93" s="1054"/>
      <c r="Q93" s="1057"/>
      <c r="R93" s="1042"/>
      <c r="S93" s="1042"/>
      <c r="T93" s="1024"/>
      <c r="U93" s="1009"/>
      <c r="V93" s="1009"/>
      <c r="W93" s="1009"/>
      <c r="X93" s="1009"/>
      <c r="Y93" s="1009"/>
      <c r="Z93" s="1006"/>
      <c r="AA93" s="1006"/>
      <c r="AB93" s="1006"/>
      <c r="AC93" s="1006"/>
      <c r="AD93" s="1006"/>
      <c r="AE93" s="1006"/>
      <c r="AF93" s="1006"/>
      <c r="AG93" s="715"/>
      <c r="AH93" s="716"/>
      <c r="AI93" s="716"/>
      <c r="AJ93" s="716"/>
      <c r="AK93" s="715"/>
      <c r="AL93" s="717"/>
      <c r="AM93" s="717"/>
      <c r="AN93" s="717"/>
      <c r="AO93" s="717"/>
      <c r="AP93" s="1152"/>
      <c r="AQ93" s="1006"/>
      <c r="AR93" s="718"/>
      <c r="AS93" s="718"/>
      <c r="AT93" s="718"/>
      <c r="AU93" s="718"/>
      <c r="AV93" s="718"/>
      <c r="AW93" s="718"/>
      <c r="AX93" s="1152"/>
      <c r="AY93" s="1006"/>
      <c r="AZ93" s="718"/>
      <c r="BA93" s="718"/>
      <c r="BB93" s="718"/>
      <c r="BC93" s="718"/>
      <c r="BD93" s="718"/>
      <c r="BE93" s="718"/>
      <c r="BF93" s="1152"/>
      <c r="BG93" s="1006"/>
      <c r="BH93" s="718"/>
      <c r="BI93" s="718"/>
      <c r="BJ93" s="718"/>
      <c r="BK93" s="718"/>
      <c r="BL93" s="718"/>
      <c r="BM93" s="718"/>
      <c r="BN93" s="1152"/>
      <c r="BO93" s="1006"/>
      <c r="BP93" s="718"/>
      <c r="BQ93" s="718"/>
      <c r="BR93" s="718"/>
      <c r="BS93" s="718"/>
      <c r="BT93" s="718"/>
      <c r="BU93" s="718"/>
    </row>
    <row r="94" spans="1:73" ht="40.15" customHeight="1" thickTop="1" x14ac:dyDescent="0.25">
      <c r="A94" s="151"/>
      <c r="B94" s="24"/>
      <c r="C94" s="1058" t="s">
        <v>2303</v>
      </c>
      <c r="D94" s="1049" t="s">
        <v>2304</v>
      </c>
      <c r="E94" s="1061">
        <v>752</v>
      </c>
      <c r="F94" s="1064">
        <v>450104905</v>
      </c>
      <c r="G94" s="1049" t="s">
        <v>617</v>
      </c>
      <c r="H94" s="1043">
        <v>24</v>
      </c>
      <c r="I94" s="1049" t="s">
        <v>3167</v>
      </c>
      <c r="J94" s="1043">
        <v>45</v>
      </c>
      <c r="K94" s="1049" t="s">
        <v>3807</v>
      </c>
      <c r="L94" s="1043">
        <v>4501</v>
      </c>
      <c r="M94" s="1049" t="s">
        <v>3786</v>
      </c>
      <c r="N94" s="1046">
        <v>2026004540058</v>
      </c>
      <c r="O94" s="1049" t="s">
        <v>3808</v>
      </c>
      <c r="P94" s="1052" t="s">
        <v>617</v>
      </c>
      <c r="Q94" s="1055">
        <v>24</v>
      </c>
      <c r="R94" s="1040" t="s">
        <v>2871</v>
      </c>
      <c r="S94" s="1040"/>
      <c r="T94" s="1022"/>
      <c r="U94" s="1007"/>
      <c r="V94" s="1007"/>
      <c r="W94" s="1007"/>
      <c r="X94" s="1007"/>
      <c r="Y94" s="1007"/>
      <c r="Z94" s="1004">
        <f t="shared" si="29"/>
        <v>0</v>
      </c>
      <c r="AA94" s="1004">
        <f t="shared" si="30"/>
        <v>0</v>
      </c>
      <c r="AB94" s="1004">
        <f t="shared" si="30"/>
        <v>0</v>
      </c>
      <c r="AC94" s="1004">
        <f t="shared" si="30"/>
        <v>0</v>
      </c>
      <c r="AD94" s="1004">
        <f t="shared" si="30"/>
        <v>0</v>
      </c>
      <c r="AE94" s="1004">
        <f t="shared" si="30"/>
        <v>0</v>
      </c>
      <c r="AF94" s="1004">
        <f t="shared" si="30"/>
        <v>0</v>
      </c>
      <c r="AG94" s="714"/>
      <c r="AH94" s="593"/>
      <c r="AI94" s="593"/>
      <c r="AJ94" s="593"/>
      <c r="AK94" s="207"/>
      <c r="AL94" s="208"/>
      <c r="AM94" s="208"/>
      <c r="AN94" s="208"/>
      <c r="AO94" s="208"/>
      <c r="AP94" s="1150">
        <f>+U94</f>
        <v>0</v>
      </c>
      <c r="AQ94" s="1004">
        <f>SUM(AR94:AW97)</f>
        <v>0</v>
      </c>
      <c r="AR94" s="299"/>
      <c r="AS94" s="299"/>
      <c r="AT94" s="299"/>
      <c r="AU94" s="299"/>
      <c r="AV94" s="299"/>
      <c r="AW94" s="299"/>
      <c r="AX94" s="1150">
        <f>+V94</f>
        <v>0</v>
      </c>
      <c r="AY94" s="1004">
        <f>SUM(AZ94:BE97)</f>
        <v>0</v>
      </c>
      <c r="AZ94" s="299"/>
      <c r="BA94" s="299"/>
      <c r="BB94" s="299"/>
      <c r="BC94" s="299"/>
      <c r="BD94" s="299"/>
      <c r="BE94" s="299"/>
      <c r="BF94" s="1150">
        <f>+W94</f>
        <v>0</v>
      </c>
      <c r="BG94" s="1004">
        <f>SUM(BH94:BM97)</f>
        <v>0</v>
      </c>
      <c r="BH94" s="299"/>
      <c r="BI94" s="299"/>
      <c r="BJ94" s="299"/>
      <c r="BK94" s="299"/>
      <c r="BL94" s="299"/>
      <c r="BM94" s="299"/>
      <c r="BN94" s="1150">
        <f>+X94</f>
        <v>0</v>
      </c>
      <c r="BO94" s="1004">
        <f>SUM(BP94:BU97)</f>
        <v>0</v>
      </c>
      <c r="BP94" s="299"/>
      <c r="BQ94" s="299"/>
      <c r="BR94" s="299"/>
      <c r="BS94" s="299"/>
      <c r="BT94" s="299"/>
      <c r="BU94" s="299"/>
    </row>
    <row r="95" spans="1:73" ht="40.15" customHeight="1" x14ac:dyDescent="0.25">
      <c r="A95" s="151"/>
      <c r="B95" s="24"/>
      <c r="C95" s="1059"/>
      <c r="D95" s="1050"/>
      <c r="E95" s="1062"/>
      <c r="F95" s="1065">
        <v>450104905</v>
      </c>
      <c r="G95" s="1050" t="s">
        <v>617</v>
      </c>
      <c r="H95" s="1044">
        <v>24</v>
      </c>
      <c r="I95" s="1050" t="s">
        <v>3167</v>
      </c>
      <c r="J95" s="1044">
        <v>45</v>
      </c>
      <c r="K95" s="1050" t="s">
        <v>3807</v>
      </c>
      <c r="L95" s="1044">
        <v>4501</v>
      </c>
      <c r="M95" s="1050" t="s">
        <v>3786</v>
      </c>
      <c r="N95" s="1047">
        <v>2024004540058</v>
      </c>
      <c r="O95" s="1050" t="s">
        <v>3808</v>
      </c>
      <c r="P95" s="1053"/>
      <c r="Q95" s="1056"/>
      <c r="R95" s="1041"/>
      <c r="S95" s="1041"/>
      <c r="T95" s="1023"/>
      <c r="U95" s="1008"/>
      <c r="V95" s="1008"/>
      <c r="W95" s="1008"/>
      <c r="X95" s="1008"/>
      <c r="Y95" s="1008"/>
      <c r="Z95" s="1005"/>
      <c r="AA95" s="1005"/>
      <c r="AB95" s="1005"/>
      <c r="AC95" s="1005"/>
      <c r="AD95" s="1005"/>
      <c r="AE95" s="1005"/>
      <c r="AF95" s="1005"/>
      <c r="AG95" s="479"/>
      <c r="AH95" s="592"/>
      <c r="AI95" s="592"/>
      <c r="AJ95" s="592"/>
      <c r="AK95" s="196"/>
      <c r="AL95" s="197"/>
      <c r="AM95" s="197"/>
      <c r="AN95" s="197"/>
      <c r="AO95" s="197"/>
      <c r="AP95" s="1151"/>
      <c r="AQ95" s="1005"/>
      <c r="AR95" s="282"/>
      <c r="AS95" s="282"/>
      <c r="AT95" s="282"/>
      <c r="AU95" s="282"/>
      <c r="AV95" s="282"/>
      <c r="AW95" s="282"/>
      <c r="AX95" s="1151"/>
      <c r="AY95" s="1005"/>
      <c r="AZ95" s="282"/>
      <c r="BA95" s="282"/>
      <c r="BB95" s="282"/>
      <c r="BC95" s="282"/>
      <c r="BD95" s="282"/>
      <c r="BE95" s="282"/>
      <c r="BF95" s="1151"/>
      <c r="BG95" s="1005"/>
      <c r="BH95" s="282"/>
      <c r="BI95" s="282"/>
      <c r="BJ95" s="282"/>
      <c r="BK95" s="282"/>
      <c r="BL95" s="282"/>
      <c r="BM95" s="282"/>
      <c r="BN95" s="1151"/>
      <c r="BO95" s="1005"/>
      <c r="BP95" s="282"/>
      <c r="BQ95" s="282"/>
      <c r="BR95" s="282"/>
      <c r="BS95" s="282"/>
      <c r="BT95" s="282"/>
      <c r="BU95" s="282"/>
    </row>
    <row r="96" spans="1:73" ht="40.15" customHeight="1" x14ac:dyDescent="0.25">
      <c r="A96" s="151"/>
      <c r="B96" s="24"/>
      <c r="C96" s="1059"/>
      <c r="D96" s="1050"/>
      <c r="E96" s="1062"/>
      <c r="F96" s="1065">
        <v>450104905</v>
      </c>
      <c r="G96" s="1050" t="s">
        <v>617</v>
      </c>
      <c r="H96" s="1044">
        <v>24</v>
      </c>
      <c r="I96" s="1050" t="s">
        <v>3167</v>
      </c>
      <c r="J96" s="1044">
        <v>45</v>
      </c>
      <c r="K96" s="1050" t="s">
        <v>3807</v>
      </c>
      <c r="L96" s="1044">
        <v>4501</v>
      </c>
      <c r="M96" s="1050" t="s">
        <v>3786</v>
      </c>
      <c r="N96" s="1047">
        <v>2024004540058</v>
      </c>
      <c r="O96" s="1050" t="s">
        <v>3808</v>
      </c>
      <c r="P96" s="1053"/>
      <c r="Q96" s="1056"/>
      <c r="R96" s="1041"/>
      <c r="S96" s="1041"/>
      <c r="T96" s="1023"/>
      <c r="U96" s="1008"/>
      <c r="V96" s="1008"/>
      <c r="W96" s="1008"/>
      <c r="X96" s="1008"/>
      <c r="Y96" s="1008"/>
      <c r="Z96" s="1005"/>
      <c r="AA96" s="1005"/>
      <c r="AB96" s="1005"/>
      <c r="AC96" s="1005"/>
      <c r="AD96" s="1005"/>
      <c r="AE96" s="1005"/>
      <c r="AF96" s="1005"/>
      <c r="AG96" s="196"/>
      <c r="AH96" s="592"/>
      <c r="AI96" s="592"/>
      <c r="AJ96" s="592"/>
      <c r="AK96" s="196"/>
      <c r="AL96" s="197"/>
      <c r="AM96" s="197"/>
      <c r="AN96" s="197"/>
      <c r="AO96" s="197"/>
      <c r="AP96" s="1151"/>
      <c r="AQ96" s="1005"/>
      <c r="AR96" s="282"/>
      <c r="AS96" s="282"/>
      <c r="AT96" s="282"/>
      <c r="AU96" s="282"/>
      <c r="AV96" s="282"/>
      <c r="AW96" s="282"/>
      <c r="AX96" s="1151"/>
      <c r="AY96" s="1005"/>
      <c r="AZ96" s="282"/>
      <c r="BA96" s="282"/>
      <c r="BB96" s="282"/>
      <c r="BC96" s="282"/>
      <c r="BD96" s="282"/>
      <c r="BE96" s="282"/>
      <c r="BF96" s="1151"/>
      <c r="BG96" s="1005"/>
      <c r="BH96" s="282"/>
      <c r="BI96" s="282"/>
      <c r="BJ96" s="282"/>
      <c r="BK96" s="282"/>
      <c r="BL96" s="282"/>
      <c r="BM96" s="282"/>
      <c r="BN96" s="1151"/>
      <c r="BO96" s="1005"/>
      <c r="BP96" s="282"/>
      <c r="BQ96" s="282"/>
      <c r="BR96" s="282"/>
      <c r="BS96" s="282"/>
      <c r="BT96" s="282"/>
      <c r="BU96" s="282"/>
    </row>
    <row r="97" spans="1:73" ht="40.15" customHeight="1" thickBot="1" x14ac:dyDescent="0.3">
      <c r="A97" s="151"/>
      <c r="B97" s="24"/>
      <c r="C97" s="1060"/>
      <c r="D97" s="1051"/>
      <c r="E97" s="1063"/>
      <c r="F97" s="1066">
        <v>450104905</v>
      </c>
      <c r="G97" s="1051" t="s">
        <v>617</v>
      </c>
      <c r="H97" s="1045">
        <v>24</v>
      </c>
      <c r="I97" s="1051" t="s">
        <v>3167</v>
      </c>
      <c r="J97" s="1045">
        <v>45</v>
      </c>
      <c r="K97" s="1051" t="s">
        <v>3807</v>
      </c>
      <c r="L97" s="1045">
        <v>4501</v>
      </c>
      <c r="M97" s="1051" t="s">
        <v>3786</v>
      </c>
      <c r="N97" s="1048">
        <v>2024004540058</v>
      </c>
      <c r="O97" s="1051" t="s">
        <v>3808</v>
      </c>
      <c r="P97" s="1054"/>
      <c r="Q97" s="1057"/>
      <c r="R97" s="1042"/>
      <c r="S97" s="1042"/>
      <c r="T97" s="1024"/>
      <c r="U97" s="1009"/>
      <c r="V97" s="1009"/>
      <c r="W97" s="1009"/>
      <c r="X97" s="1009"/>
      <c r="Y97" s="1009"/>
      <c r="Z97" s="1006"/>
      <c r="AA97" s="1006"/>
      <c r="AB97" s="1006"/>
      <c r="AC97" s="1006"/>
      <c r="AD97" s="1006"/>
      <c r="AE97" s="1006"/>
      <c r="AF97" s="1006"/>
      <c r="AG97" s="715"/>
      <c r="AH97" s="716"/>
      <c r="AI97" s="716"/>
      <c r="AJ97" s="716"/>
      <c r="AK97" s="715"/>
      <c r="AL97" s="717"/>
      <c r="AM97" s="717"/>
      <c r="AN97" s="717"/>
      <c r="AO97" s="717"/>
      <c r="AP97" s="1152"/>
      <c r="AQ97" s="1006"/>
      <c r="AR97" s="718"/>
      <c r="AS97" s="718"/>
      <c r="AT97" s="718"/>
      <c r="AU97" s="718"/>
      <c r="AV97" s="718"/>
      <c r="AW97" s="718"/>
      <c r="AX97" s="1152"/>
      <c r="AY97" s="1006"/>
      <c r="AZ97" s="718"/>
      <c r="BA97" s="718"/>
      <c r="BB97" s="718"/>
      <c r="BC97" s="718"/>
      <c r="BD97" s="718"/>
      <c r="BE97" s="718"/>
      <c r="BF97" s="1152"/>
      <c r="BG97" s="1006"/>
      <c r="BH97" s="718"/>
      <c r="BI97" s="718"/>
      <c r="BJ97" s="718"/>
      <c r="BK97" s="718"/>
      <c r="BL97" s="718"/>
      <c r="BM97" s="718"/>
      <c r="BN97" s="1152"/>
      <c r="BO97" s="1006"/>
      <c r="BP97" s="718"/>
      <c r="BQ97" s="718"/>
      <c r="BR97" s="718"/>
      <c r="BS97" s="718"/>
      <c r="BT97" s="718"/>
      <c r="BU97" s="718"/>
    </row>
    <row r="98" spans="1:73" ht="40.15" customHeight="1" thickTop="1" x14ac:dyDescent="0.25">
      <c r="A98" s="151"/>
      <c r="B98" s="24"/>
      <c r="C98" s="1058" t="s">
        <v>2305</v>
      </c>
      <c r="D98" s="1049" t="s">
        <v>2306</v>
      </c>
      <c r="E98" s="1061">
        <v>753</v>
      </c>
      <c r="F98" s="1064">
        <v>450202600</v>
      </c>
      <c r="G98" s="1049" t="s">
        <v>2300</v>
      </c>
      <c r="H98" s="1043">
        <v>4</v>
      </c>
      <c r="I98" s="1049" t="s">
        <v>3167</v>
      </c>
      <c r="J98" s="1043">
        <v>45</v>
      </c>
      <c r="K98" s="1049" t="s">
        <v>3807</v>
      </c>
      <c r="L98" s="1043">
        <v>4501</v>
      </c>
      <c r="M98" s="1049" t="s">
        <v>3786</v>
      </c>
      <c r="N98" s="1046">
        <v>2026004540058</v>
      </c>
      <c r="O98" s="1049" t="s">
        <v>3808</v>
      </c>
      <c r="P98" s="1052" t="s">
        <v>2300</v>
      </c>
      <c r="Q98" s="1055">
        <v>4</v>
      </c>
      <c r="R98" s="1040" t="s">
        <v>2871</v>
      </c>
      <c r="S98" s="1040"/>
      <c r="T98" s="1022"/>
      <c r="U98" s="1007"/>
      <c r="V98" s="1007"/>
      <c r="W98" s="1007"/>
      <c r="X98" s="1007"/>
      <c r="Y98" s="1007"/>
      <c r="Z98" s="1004">
        <f t="shared" si="29"/>
        <v>0</v>
      </c>
      <c r="AA98" s="1004">
        <f t="shared" si="30"/>
        <v>0</v>
      </c>
      <c r="AB98" s="1004">
        <f t="shared" si="30"/>
        <v>0</v>
      </c>
      <c r="AC98" s="1004">
        <f t="shared" si="30"/>
        <v>0</v>
      </c>
      <c r="AD98" s="1004">
        <f t="shared" si="30"/>
        <v>0</v>
      </c>
      <c r="AE98" s="1004">
        <f t="shared" si="30"/>
        <v>0</v>
      </c>
      <c r="AF98" s="1004">
        <f t="shared" si="30"/>
        <v>0</v>
      </c>
      <c r="AG98" s="714"/>
      <c r="AH98" s="593"/>
      <c r="AI98" s="593"/>
      <c r="AJ98" s="593"/>
      <c r="AK98" s="207"/>
      <c r="AL98" s="208"/>
      <c r="AM98" s="208"/>
      <c r="AN98" s="208"/>
      <c r="AO98" s="208"/>
      <c r="AP98" s="1150">
        <f>+U98</f>
        <v>0</v>
      </c>
      <c r="AQ98" s="1004">
        <f>SUM(AR98:AW101)</f>
        <v>0</v>
      </c>
      <c r="AR98" s="299"/>
      <c r="AS98" s="299"/>
      <c r="AT98" s="299"/>
      <c r="AU98" s="299"/>
      <c r="AV98" s="299"/>
      <c r="AW98" s="299"/>
      <c r="AX98" s="1150">
        <f>+V98</f>
        <v>0</v>
      </c>
      <c r="AY98" s="1004">
        <f>SUM(AZ98:BE101)</f>
        <v>0</v>
      </c>
      <c r="AZ98" s="299"/>
      <c r="BA98" s="299"/>
      <c r="BB98" s="299"/>
      <c r="BC98" s="299"/>
      <c r="BD98" s="299"/>
      <c r="BE98" s="299"/>
      <c r="BF98" s="1150">
        <f>+W98</f>
        <v>0</v>
      </c>
      <c r="BG98" s="1004">
        <f>SUM(BH98:BM101)</f>
        <v>0</v>
      </c>
      <c r="BH98" s="299"/>
      <c r="BI98" s="299"/>
      <c r="BJ98" s="299"/>
      <c r="BK98" s="299"/>
      <c r="BL98" s="299"/>
      <c r="BM98" s="299"/>
      <c r="BN98" s="1150">
        <f>+X98</f>
        <v>0</v>
      </c>
      <c r="BO98" s="1004">
        <f>SUM(BP98:BU101)</f>
        <v>0</v>
      </c>
      <c r="BP98" s="299"/>
      <c r="BQ98" s="299"/>
      <c r="BR98" s="299"/>
      <c r="BS98" s="299"/>
      <c r="BT98" s="299"/>
      <c r="BU98" s="299"/>
    </row>
    <row r="99" spans="1:73" ht="40.15" customHeight="1" x14ac:dyDescent="0.25">
      <c r="A99" s="151"/>
      <c r="B99" s="24"/>
      <c r="C99" s="1059"/>
      <c r="D99" s="1050"/>
      <c r="E99" s="1062"/>
      <c r="F99" s="1065">
        <v>450202400</v>
      </c>
      <c r="G99" s="1050" t="s">
        <v>2300</v>
      </c>
      <c r="H99" s="1044">
        <v>4</v>
      </c>
      <c r="I99" s="1050" t="s">
        <v>3167</v>
      </c>
      <c r="J99" s="1044">
        <v>45</v>
      </c>
      <c r="K99" s="1050" t="s">
        <v>3807</v>
      </c>
      <c r="L99" s="1044">
        <v>4501</v>
      </c>
      <c r="M99" s="1050" t="s">
        <v>3786</v>
      </c>
      <c r="N99" s="1047">
        <v>2024004540058</v>
      </c>
      <c r="O99" s="1050" t="s">
        <v>3808</v>
      </c>
      <c r="P99" s="1053"/>
      <c r="Q99" s="1056"/>
      <c r="R99" s="1041"/>
      <c r="S99" s="1041"/>
      <c r="T99" s="1023"/>
      <c r="U99" s="1008"/>
      <c r="V99" s="1008"/>
      <c r="W99" s="1008"/>
      <c r="X99" s="1008"/>
      <c r="Y99" s="1008"/>
      <c r="Z99" s="1005"/>
      <c r="AA99" s="1005"/>
      <c r="AB99" s="1005"/>
      <c r="AC99" s="1005"/>
      <c r="AD99" s="1005"/>
      <c r="AE99" s="1005"/>
      <c r="AF99" s="1005"/>
      <c r="AG99" s="479"/>
      <c r="AH99" s="592"/>
      <c r="AI99" s="592"/>
      <c r="AJ99" s="592"/>
      <c r="AK99" s="196"/>
      <c r="AL99" s="197"/>
      <c r="AM99" s="197"/>
      <c r="AN99" s="197"/>
      <c r="AO99" s="197"/>
      <c r="AP99" s="1151"/>
      <c r="AQ99" s="1005"/>
      <c r="AR99" s="282"/>
      <c r="AS99" s="282"/>
      <c r="AT99" s="282"/>
      <c r="AU99" s="282"/>
      <c r="AV99" s="282"/>
      <c r="AW99" s="282"/>
      <c r="AX99" s="1151"/>
      <c r="AY99" s="1005"/>
      <c r="AZ99" s="282"/>
      <c r="BA99" s="282"/>
      <c r="BB99" s="282"/>
      <c r="BC99" s="282"/>
      <c r="BD99" s="282"/>
      <c r="BE99" s="282"/>
      <c r="BF99" s="1151"/>
      <c r="BG99" s="1005"/>
      <c r="BH99" s="282"/>
      <c r="BI99" s="282"/>
      <c r="BJ99" s="282"/>
      <c r="BK99" s="282"/>
      <c r="BL99" s="282"/>
      <c r="BM99" s="282"/>
      <c r="BN99" s="1151"/>
      <c r="BO99" s="1005"/>
      <c r="BP99" s="282"/>
      <c r="BQ99" s="282"/>
      <c r="BR99" s="282"/>
      <c r="BS99" s="282"/>
      <c r="BT99" s="282"/>
      <c r="BU99" s="282"/>
    </row>
    <row r="100" spans="1:73" ht="40.15" customHeight="1" x14ac:dyDescent="0.25">
      <c r="A100" s="151"/>
      <c r="B100" s="24"/>
      <c r="C100" s="1059"/>
      <c r="D100" s="1050"/>
      <c r="E100" s="1062"/>
      <c r="F100" s="1065">
        <v>450202400</v>
      </c>
      <c r="G100" s="1050" t="s">
        <v>2300</v>
      </c>
      <c r="H100" s="1044">
        <v>4</v>
      </c>
      <c r="I100" s="1050" t="s">
        <v>3167</v>
      </c>
      <c r="J100" s="1044">
        <v>45</v>
      </c>
      <c r="K100" s="1050" t="s">
        <v>3807</v>
      </c>
      <c r="L100" s="1044">
        <v>4501</v>
      </c>
      <c r="M100" s="1050" t="s">
        <v>3786</v>
      </c>
      <c r="N100" s="1047">
        <v>2024004540058</v>
      </c>
      <c r="O100" s="1050" t="s">
        <v>3808</v>
      </c>
      <c r="P100" s="1053"/>
      <c r="Q100" s="1056"/>
      <c r="R100" s="1041"/>
      <c r="S100" s="1041"/>
      <c r="T100" s="1023"/>
      <c r="U100" s="1008"/>
      <c r="V100" s="1008"/>
      <c r="W100" s="1008"/>
      <c r="X100" s="1008"/>
      <c r="Y100" s="1008"/>
      <c r="Z100" s="1005"/>
      <c r="AA100" s="1005"/>
      <c r="AB100" s="1005"/>
      <c r="AC100" s="1005"/>
      <c r="AD100" s="1005"/>
      <c r="AE100" s="1005"/>
      <c r="AF100" s="1005"/>
      <c r="AG100" s="196"/>
      <c r="AH100" s="592"/>
      <c r="AI100" s="592"/>
      <c r="AJ100" s="592"/>
      <c r="AK100" s="196"/>
      <c r="AL100" s="197"/>
      <c r="AM100" s="197"/>
      <c r="AN100" s="197"/>
      <c r="AO100" s="197"/>
      <c r="AP100" s="1151"/>
      <c r="AQ100" s="1005"/>
      <c r="AR100" s="282"/>
      <c r="AS100" s="282"/>
      <c r="AT100" s="282"/>
      <c r="AU100" s="282"/>
      <c r="AV100" s="282"/>
      <c r="AW100" s="282"/>
      <c r="AX100" s="1151"/>
      <c r="AY100" s="1005"/>
      <c r="AZ100" s="282"/>
      <c r="BA100" s="282"/>
      <c r="BB100" s="282"/>
      <c r="BC100" s="282"/>
      <c r="BD100" s="282"/>
      <c r="BE100" s="282"/>
      <c r="BF100" s="1151"/>
      <c r="BG100" s="1005"/>
      <c r="BH100" s="282"/>
      <c r="BI100" s="282"/>
      <c r="BJ100" s="282"/>
      <c r="BK100" s="282"/>
      <c r="BL100" s="282"/>
      <c r="BM100" s="282"/>
      <c r="BN100" s="1151"/>
      <c r="BO100" s="1005"/>
      <c r="BP100" s="282"/>
      <c r="BQ100" s="282"/>
      <c r="BR100" s="282"/>
      <c r="BS100" s="282"/>
      <c r="BT100" s="282"/>
      <c r="BU100" s="282"/>
    </row>
    <row r="101" spans="1:73" ht="40.15" customHeight="1" thickBot="1" x14ac:dyDescent="0.3">
      <c r="A101" s="151"/>
      <c r="B101" s="24"/>
      <c r="C101" s="1060"/>
      <c r="D101" s="1051"/>
      <c r="E101" s="1063"/>
      <c r="F101" s="1066">
        <v>450202400</v>
      </c>
      <c r="G101" s="1051" t="s">
        <v>2300</v>
      </c>
      <c r="H101" s="1045">
        <v>4</v>
      </c>
      <c r="I101" s="1051" t="s">
        <v>3167</v>
      </c>
      <c r="J101" s="1045">
        <v>45</v>
      </c>
      <c r="K101" s="1051" t="s">
        <v>3807</v>
      </c>
      <c r="L101" s="1045">
        <v>4501</v>
      </c>
      <c r="M101" s="1051" t="s">
        <v>3786</v>
      </c>
      <c r="N101" s="1048">
        <v>2024004540058</v>
      </c>
      <c r="O101" s="1051" t="s">
        <v>3808</v>
      </c>
      <c r="P101" s="1054"/>
      <c r="Q101" s="1057"/>
      <c r="R101" s="1042"/>
      <c r="S101" s="1042"/>
      <c r="T101" s="1024"/>
      <c r="U101" s="1009"/>
      <c r="V101" s="1009"/>
      <c r="W101" s="1009"/>
      <c r="X101" s="1009"/>
      <c r="Y101" s="1009"/>
      <c r="Z101" s="1006"/>
      <c r="AA101" s="1006"/>
      <c r="AB101" s="1006"/>
      <c r="AC101" s="1006"/>
      <c r="AD101" s="1006"/>
      <c r="AE101" s="1006"/>
      <c r="AF101" s="1006"/>
      <c r="AG101" s="715"/>
      <c r="AH101" s="716"/>
      <c r="AI101" s="716"/>
      <c r="AJ101" s="716"/>
      <c r="AK101" s="715"/>
      <c r="AL101" s="717"/>
      <c r="AM101" s="717"/>
      <c r="AN101" s="717"/>
      <c r="AO101" s="717"/>
      <c r="AP101" s="1152"/>
      <c r="AQ101" s="1006"/>
      <c r="AR101" s="718"/>
      <c r="AS101" s="718"/>
      <c r="AT101" s="718"/>
      <c r="AU101" s="718"/>
      <c r="AV101" s="718"/>
      <c r="AW101" s="718"/>
      <c r="AX101" s="1152"/>
      <c r="AY101" s="1006"/>
      <c r="AZ101" s="718"/>
      <c r="BA101" s="718"/>
      <c r="BB101" s="718"/>
      <c r="BC101" s="718"/>
      <c r="BD101" s="718"/>
      <c r="BE101" s="718"/>
      <c r="BF101" s="1152"/>
      <c r="BG101" s="1006"/>
      <c r="BH101" s="718"/>
      <c r="BI101" s="718"/>
      <c r="BJ101" s="718"/>
      <c r="BK101" s="718"/>
      <c r="BL101" s="718"/>
      <c r="BM101" s="718"/>
      <c r="BN101" s="1152"/>
      <c r="BO101" s="1006"/>
      <c r="BP101" s="718"/>
      <c r="BQ101" s="718"/>
      <c r="BR101" s="718"/>
      <c r="BS101" s="718"/>
      <c r="BT101" s="718"/>
      <c r="BU101" s="718"/>
    </row>
    <row r="102" spans="1:73" ht="40.15" customHeight="1" thickTop="1" x14ac:dyDescent="0.25">
      <c r="A102" s="151"/>
      <c r="B102" s="24"/>
      <c r="C102" s="1058" t="s">
        <v>2307</v>
      </c>
      <c r="D102" s="1049" t="s">
        <v>2308</v>
      </c>
      <c r="E102" s="1061">
        <v>754</v>
      </c>
      <c r="F102" s="1064">
        <v>450202600</v>
      </c>
      <c r="G102" s="1049" t="s">
        <v>2300</v>
      </c>
      <c r="H102" s="1043">
        <v>4</v>
      </c>
      <c r="I102" s="1049" t="s">
        <v>3167</v>
      </c>
      <c r="J102" s="1043">
        <v>45</v>
      </c>
      <c r="K102" s="1049" t="s">
        <v>3807</v>
      </c>
      <c r="L102" s="1043">
        <v>4501</v>
      </c>
      <c r="M102" s="1049" t="s">
        <v>3786</v>
      </c>
      <c r="N102" s="1046">
        <v>2026004540058</v>
      </c>
      <c r="O102" s="1049" t="s">
        <v>3808</v>
      </c>
      <c r="P102" s="1052" t="s">
        <v>2300</v>
      </c>
      <c r="Q102" s="1055">
        <v>4</v>
      </c>
      <c r="R102" s="1040" t="s">
        <v>2871</v>
      </c>
      <c r="S102" s="1040"/>
      <c r="T102" s="1022"/>
      <c r="U102" s="1007"/>
      <c r="V102" s="1007"/>
      <c r="W102" s="1007"/>
      <c r="X102" s="1007"/>
      <c r="Y102" s="1007"/>
      <c r="Z102" s="1004">
        <f t="shared" si="29"/>
        <v>0</v>
      </c>
      <c r="AA102" s="1004">
        <f t="shared" si="30"/>
        <v>0</v>
      </c>
      <c r="AB102" s="1004">
        <f t="shared" si="30"/>
        <v>0</v>
      </c>
      <c r="AC102" s="1004">
        <f t="shared" si="30"/>
        <v>0</v>
      </c>
      <c r="AD102" s="1004">
        <f t="shared" si="30"/>
        <v>0</v>
      </c>
      <c r="AE102" s="1004">
        <f t="shared" si="30"/>
        <v>0</v>
      </c>
      <c r="AF102" s="1004">
        <f t="shared" si="30"/>
        <v>0</v>
      </c>
      <c r="AG102" s="714"/>
      <c r="AH102" s="593"/>
      <c r="AI102" s="593"/>
      <c r="AJ102" s="593"/>
      <c r="AK102" s="207"/>
      <c r="AL102" s="208"/>
      <c r="AM102" s="208"/>
      <c r="AN102" s="208"/>
      <c r="AO102" s="208"/>
      <c r="AP102" s="1150">
        <f>+U102</f>
        <v>0</v>
      </c>
      <c r="AQ102" s="1004">
        <f>SUM(AR102:AW105)</f>
        <v>0</v>
      </c>
      <c r="AR102" s="299"/>
      <c r="AS102" s="299"/>
      <c r="AT102" s="299"/>
      <c r="AU102" s="299"/>
      <c r="AV102" s="299"/>
      <c r="AW102" s="299"/>
      <c r="AX102" s="1150">
        <f>+V102</f>
        <v>0</v>
      </c>
      <c r="AY102" s="1004">
        <f>SUM(AZ102:BE105)</f>
        <v>0</v>
      </c>
      <c r="AZ102" s="299"/>
      <c r="BA102" s="299"/>
      <c r="BB102" s="299"/>
      <c r="BC102" s="299"/>
      <c r="BD102" s="299"/>
      <c r="BE102" s="299"/>
      <c r="BF102" s="1150">
        <f>+W102</f>
        <v>0</v>
      </c>
      <c r="BG102" s="1004">
        <f>SUM(BH102:BM105)</f>
        <v>0</v>
      </c>
      <c r="BH102" s="299"/>
      <c r="BI102" s="299"/>
      <c r="BJ102" s="299"/>
      <c r="BK102" s="299"/>
      <c r="BL102" s="299"/>
      <c r="BM102" s="299"/>
      <c r="BN102" s="1150">
        <f>+X102</f>
        <v>0</v>
      </c>
      <c r="BO102" s="1004">
        <f>SUM(BP102:BU105)</f>
        <v>0</v>
      </c>
      <c r="BP102" s="299"/>
      <c r="BQ102" s="299"/>
      <c r="BR102" s="299"/>
      <c r="BS102" s="299"/>
      <c r="BT102" s="299"/>
      <c r="BU102" s="299"/>
    </row>
    <row r="103" spans="1:73" ht="40.15" customHeight="1" x14ac:dyDescent="0.25">
      <c r="A103" s="151"/>
      <c r="B103" s="24"/>
      <c r="C103" s="1059"/>
      <c r="D103" s="1050"/>
      <c r="E103" s="1062"/>
      <c r="F103" s="1065">
        <v>450202400</v>
      </c>
      <c r="G103" s="1050" t="s">
        <v>2300</v>
      </c>
      <c r="H103" s="1044">
        <v>4</v>
      </c>
      <c r="I103" s="1050" t="s">
        <v>3167</v>
      </c>
      <c r="J103" s="1044">
        <v>45</v>
      </c>
      <c r="K103" s="1050" t="s">
        <v>3807</v>
      </c>
      <c r="L103" s="1044">
        <v>4501</v>
      </c>
      <c r="M103" s="1050" t="s">
        <v>3786</v>
      </c>
      <c r="N103" s="1047">
        <v>2024004540058</v>
      </c>
      <c r="O103" s="1050" t="s">
        <v>3808</v>
      </c>
      <c r="P103" s="1053"/>
      <c r="Q103" s="1056"/>
      <c r="R103" s="1041"/>
      <c r="S103" s="1041"/>
      <c r="T103" s="1023"/>
      <c r="U103" s="1008"/>
      <c r="V103" s="1008"/>
      <c r="W103" s="1008"/>
      <c r="X103" s="1008"/>
      <c r="Y103" s="1008"/>
      <c r="Z103" s="1005"/>
      <c r="AA103" s="1005"/>
      <c r="AB103" s="1005"/>
      <c r="AC103" s="1005"/>
      <c r="AD103" s="1005"/>
      <c r="AE103" s="1005"/>
      <c r="AF103" s="1005"/>
      <c r="AG103" s="479"/>
      <c r="AH103" s="592"/>
      <c r="AI103" s="592"/>
      <c r="AJ103" s="592"/>
      <c r="AK103" s="196"/>
      <c r="AL103" s="197"/>
      <c r="AM103" s="197"/>
      <c r="AN103" s="197"/>
      <c r="AO103" s="197"/>
      <c r="AP103" s="1151"/>
      <c r="AQ103" s="1005"/>
      <c r="AR103" s="282"/>
      <c r="AS103" s="282"/>
      <c r="AT103" s="282"/>
      <c r="AU103" s="282"/>
      <c r="AV103" s="282"/>
      <c r="AW103" s="282"/>
      <c r="AX103" s="1151"/>
      <c r="AY103" s="1005"/>
      <c r="AZ103" s="282"/>
      <c r="BA103" s="282"/>
      <c r="BB103" s="282"/>
      <c r="BC103" s="282"/>
      <c r="BD103" s="282"/>
      <c r="BE103" s="282"/>
      <c r="BF103" s="1151"/>
      <c r="BG103" s="1005"/>
      <c r="BH103" s="282"/>
      <c r="BI103" s="282"/>
      <c r="BJ103" s="282"/>
      <c r="BK103" s="282"/>
      <c r="BL103" s="282"/>
      <c r="BM103" s="282"/>
      <c r="BN103" s="1151"/>
      <c r="BO103" s="1005"/>
      <c r="BP103" s="282"/>
      <c r="BQ103" s="282"/>
      <c r="BR103" s="282"/>
      <c r="BS103" s="282"/>
      <c r="BT103" s="282"/>
      <c r="BU103" s="282"/>
    </row>
    <row r="104" spans="1:73" ht="40.15" customHeight="1" x14ac:dyDescent="0.25">
      <c r="A104" s="151"/>
      <c r="B104" s="24"/>
      <c r="C104" s="1059"/>
      <c r="D104" s="1050"/>
      <c r="E104" s="1062"/>
      <c r="F104" s="1065">
        <v>450202400</v>
      </c>
      <c r="G104" s="1050" t="s">
        <v>2300</v>
      </c>
      <c r="H104" s="1044">
        <v>4</v>
      </c>
      <c r="I104" s="1050" t="s">
        <v>3167</v>
      </c>
      <c r="J104" s="1044">
        <v>45</v>
      </c>
      <c r="K104" s="1050" t="s">
        <v>3807</v>
      </c>
      <c r="L104" s="1044">
        <v>4501</v>
      </c>
      <c r="M104" s="1050" t="s">
        <v>3786</v>
      </c>
      <c r="N104" s="1047">
        <v>2024004540058</v>
      </c>
      <c r="O104" s="1050" t="s">
        <v>3808</v>
      </c>
      <c r="P104" s="1053"/>
      <c r="Q104" s="1056"/>
      <c r="R104" s="1041"/>
      <c r="S104" s="1041"/>
      <c r="T104" s="1023"/>
      <c r="U104" s="1008"/>
      <c r="V104" s="1008"/>
      <c r="W104" s="1008"/>
      <c r="X104" s="1008"/>
      <c r="Y104" s="1008"/>
      <c r="Z104" s="1005"/>
      <c r="AA104" s="1005"/>
      <c r="AB104" s="1005"/>
      <c r="AC104" s="1005"/>
      <c r="AD104" s="1005"/>
      <c r="AE104" s="1005"/>
      <c r="AF104" s="1005"/>
      <c r="AG104" s="196"/>
      <c r="AH104" s="592"/>
      <c r="AI104" s="592"/>
      <c r="AJ104" s="592"/>
      <c r="AK104" s="196"/>
      <c r="AL104" s="197"/>
      <c r="AM104" s="197"/>
      <c r="AN104" s="197"/>
      <c r="AO104" s="197"/>
      <c r="AP104" s="1151"/>
      <c r="AQ104" s="1005"/>
      <c r="AR104" s="282"/>
      <c r="AS104" s="282"/>
      <c r="AT104" s="282"/>
      <c r="AU104" s="282"/>
      <c r="AV104" s="282"/>
      <c r="AW104" s="282"/>
      <c r="AX104" s="1151"/>
      <c r="AY104" s="1005"/>
      <c r="AZ104" s="282"/>
      <c r="BA104" s="282"/>
      <c r="BB104" s="282"/>
      <c r="BC104" s="282"/>
      <c r="BD104" s="282"/>
      <c r="BE104" s="282"/>
      <c r="BF104" s="1151"/>
      <c r="BG104" s="1005"/>
      <c r="BH104" s="282"/>
      <c r="BI104" s="282"/>
      <c r="BJ104" s="282"/>
      <c r="BK104" s="282"/>
      <c r="BL104" s="282"/>
      <c r="BM104" s="282"/>
      <c r="BN104" s="1151"/>
      <c r="BO104" s="1005"/>
      <c r="BP104" s="282"/>
      <c r="BQ104" s="282"/>
      <c r="BR104" s="282"/>
      <c r="BS104" s="282"/>
      <c r="BT104" s="282"/>
      <c r="BU104" s="282"/>
    </row>
    <row r="105" spans="1:73" ht="40.15" customHeight="1" thickBot="1" x14ac:dyDescent="0.3">
      <c r="A105" s="151"/>
      <c r="B105" s="24"/>
      <c r="C105" s="1060"/>
      <c r="D105" s="1051"/>
      <c r="E105" s="1063"/>
      <c r="F105" s="1066">
        <v>450202400</v>
      </c>
      <c r="G105" s="1051" t="s">
        <v>2300</v>
      </c>
      <c r="H105" s="1045">
        <v>4</v>
      </c>
      <c r="I105" s="1051" t="s">
        <v>3167</v>
      </c>
      <c r="J105" s="1045">
        <v>45</v>
      </c>
      <c r="K105" s="1051" t="s">
        <v>3807</v>
      </c>
      <c r="L105" s="1045">
        <v>4501</v>
      </c>
      <c r="M105" s="1051" t="s">
        <v>3786</v>
      </c>
      <c r="N105" s="1048">
        <v>2024004540058</v>
      </c>
      <c r="O105" s="1051" t="s">
        <v>3808</v>
      </c>
      <c r="P105" s="1054"/>
      <c r="Q105" s="1057"/>
      <c r="R105" s="1042"/>
      <c r="S105" s="1042"/>
      <c r="T105" s="1024"/>
      <c r="U105" s="1009"/>
      <c r="V105" s="1009"/>
      <c r="W105" s="1009"/>
      <c r="X105" s="1009"/>
      <c r="Y105" s="1009"/>
      <c r="Z105" s="1006"/>
      <c r="AA105" s="1006"/>
      <c r="AB105" s="1006"/>
      <c r="AC105" s="1006"/>
      <c r="AD105" s="1006"/>
      <c r="AE105" s="1006"/>
      <c r="AF105" s="1006"/>
      <c r="AG105" s="715"/>
      <c r="AH105" s="716"/>
      <c r="AI105" s="716"/>
      <c r="AJ105" s="716"/>
      <c r="AK105" s="715"/>
      <c r="AL105" s="717"/>
      <c r="AM105" s="717"/>
      <c r="AN105" s="717"/>
      <c r="AO105" s="717"/>
      <c r="AP105" s="1152"/>
      <c r="AQ105" s="1006"/>
      <c r="AR105" s="718"/>
      <c r="AS105" s="718"/>
      <c r="AT105" s="718"/>
      <c r="AU105" s="718"/>
      <c r="AV105" s="718"/>
      <c r="AW105" s="718"/>
      <c r="AX105" s="1152"/>
      <c r="AY105" s="1006"/>
      <c r="AZ105" s="718"/>
      <c r="BA105" s="718"/>
      <c r="BB105" s="718"/>
      <c r="BC105" s="718"/>
      <c r="BD105" s="718"/>
      <c r="BE105" s="718"/>
      <c r="BF105" s="1152"/>
      <c r="BG105" s="1006"/>
      <c r="BH105" s="718"/>
      <c r="BI105" s="718"/>
      <c r="BJ105" s="718"/>
      <c r="BK105" s="718"/>
      <c r="BL105" s="718"/>
      <c r="BM105" s="718"/>
      <c r="BN105" s="1152"/>
      <c r="BO105" s="1006"/>
      <c r="BP105" s="718"/>
      <c r="BQ105" s="718"/>
      <c r="BR105" s="718"/>
      <c r="BS105" s="718"/>
      <c r="BT105" s="718"/>
      <c r="BU105" s="718"/>
    </row>
    <row r="106" spans="1:73" ht="40.15" customHeight="1" thickTop="1" x14ac:dyDescent="0.25">
      <c r="A106" s="151"/>
      <c r="B106" s="24"/>
      <c r="C106" s="1058" t="s">
        <v>2309</v>
      </c>
      <c r="D106" s="1049" t="s">
        <v>3811</v>
      </c>
      <c r="E106" s="1061">
        <v>755</v>
      </c>
      <c r="F106" s="1064">
        <v>450102601</v>
      </c>
      <c r="G106" s="1049" t="s">
        <v>3812</v>
      </c>
      <c r="H106" s="1043">
        <v>4</v>
      </c>
      <c r="I106" s="1049" t="s">
        <v>3167</v>
      </c>
      <c r="J106" s="1043">
        <v>45</v>
      </c>
      <c r="K106" s="1049" t="s">
        <v>3807</v>
      </c>
      <c r="L106" s="1043">
        <v>4501</v>
      </c>
      <c r="M106" s="1049" t="s">
        <v>3786</v>
      </c>
      <c r="N106" s="1046">
        <v>2026004540058</v>
      </c>
      <c r="O106" s="1049" t="s">
        <v>3808</v>
      </c>
      <c r="P106" s="1052" t="s">
        <v>2311</v>
      </c>
      <c r="Q106" s="1055">
        <v>4</v>
      </c>
      <c r="R106" s="1040" t="s">
        <v>2871</v>
      </c>
      <c r="S106" s="1040"/>
      <c r="T106" s="1022"/>
      <c r="U106" s="1007"/>
      <c r="V106" s="1007"/>
      <c r="W106" s="1007"/>
      <c r="X106" s="1007"/>
      <c r="Y106" s="1007"/>
      <c r="Z106" s="1004">
        <f t="shared" si="29"/>
        <v>0</v>
      </c>
      <c r="AA106" s="1004">
        <f t="shared" ref="AA106:AF118" si="31">SUM(AR106:AR109,AZ106:AZ109,BH106:BH109,BP106:BP109)</f>
        <v>0</v>
      </c>
      <c r="AB106" s="1004">
        <f t="shared" si="31"/>
        <v>0</v>
      </c>
      <c r="AC106" s="1004">
        <f t="shared" si="31"/>
        <v>0</v>
      </c>
      <c r="AD106" s="1004">
        <f t="shared" si="31"/>
        <v>0</v>
      </c>
      <c r="AE106" s="1004">
        <f t="shared" si="31"/>
        <v>0</v>
      </c>
      <c r="AF106" s="1004">
        <f t="shared" si="31"/>
        <v>0</v>
      </c>
      <c r="AG106" s="714"/>
      <c r="AH106" s="593"/>
      <c r="AI106" s="593"/>
      <c r="AJ106" s="593"/>
      <c r="AK106" s="207"/>
      <c r="AL106" s="208"/>
      <c r="AM106" s="208"/>
      <c r="AN106" s="208"/>
      <c r="AO106" s="208"/>
      <c r="AP106" s="1150">
        <f>+U106</f>
        <v>0</v>
      </c>
      <c r="AQ106" s="1004">
        <f>SUM(AR106:AW109)</f>
        <v>0</v>
      </c>
      <c r="AR106" s="299"/>
      <c r="AS106" s="299"/>
      <c r="AT106" s="299"/>
      <c r="AU106" s="299"/>
      <c r="AV106" s="299"/>
      <c r="AW106" s="299"/>
      <c r="AX106" s="1150">
        <f>+V106</f>
        <v>0</v>
      </c>
      <c r="AY106" s="1004">
        <f>SUM(AZ106:BE109)</f>
        <v>0</v>
      </c>
      <c r="AZ106" s="299"/>
      <c r="BA106" s="299"/>
      <c r="BB106" s="299"/>
      <c r="BC106" s="299"/>
      <c r="BD106" s="299"/>
      <c r="BE106" s="299"/>
      <c r="BF106" s="1150">
        <f>+W106</f>
        <v>0</v>
      </c>
      <c r="BG106" s="1004">
        <f>SUM(BH106:BM109)</f>
        <v>0</v>
      </c>
      <c r="BH106" s="299"/>
      <c r="BI106" s="299"/>
      <c r="BJ106" s="299"/>
      <c r="BK106" s="299"/>
      <c r="BL106" s="299"/>
      <c r="BM106" s="299"/>
      <c r="BN106" s="1150">
        <f>+X106</f>
        <v>0</v>
      </c>
      <c r="BO106" s="1004">
        <f>SUM(BP106:BU109)</f>
        <v>0</v>
      </c>
      <c r="BP106" s="299"/>
      <c r="BQ106" s="299"/>
      <c r="BR106" s="299"/>
      <c r="BS106" s="299"/>
      <c r="BT106" s="299"/>
      <c r="BU106" s="299"/>
    </row>
    <row r="107" spans="1:73" ht="40.15" customHeight="1" x14ac:dyDescent="0.25">
      <c r="A107" s="151"/>
      <c r="B107" s="24"/>
      <c r="C107" s="1059"/>
      <c r="D107" s="1050"/>
      <c r="E107" s="1062"/>
      <c r="F107" s="1065">
        <v>450102601</v>
      </c>
      <c r="G107" s="1050" t="s">
        <v>3812</v>
      </c>
      <c r="H107" s="1044">
        <v>4</v>
      </c>
      <c r="I107" s="1050" t="s">
        <v>3167</v>
      </c>
      <c r="J107" s="1044">
        <v>45</v>
      </c>
      <c r="K107" s="1050" t="s">
        <v>3807</v>
      </c>
      <c r="L107" s="1044">
        <v>4501</v>
      </c>
      <c r="M107" s="1050" t="s">
        <v>3786</v>
      </c>
      <c r="N107" s="1047">
        <v>2024004540058</v>
      </c>
      <c r="O107" s="1050" t="s">
        <v>3808</v>
      </c>
      <c r="P107" s="1053"/>
      <c r="Q107" s="1056"/>
      <c r="R107" s="1041"/>
      <c r="S107" s="1041"/>
      <c r="T107" s="1023"/>
      <c r="U107" s="1008"/>
      <c r="V107" s="1008"/>
      <c r="W107" s="1008"/>
      <c r="X107" s="1008"/>
      <c r="Y107" s="1008"/>
      <c r="Z107" s="1005"/>
      <c r="AA107" s="1005"/>
      <c r="AB107" s="1005"/>
      <c r="AC107" s="1005"/>
      <c r="AD107" s="1005"/>
      <c r="AE107" s="1005"/>
      <c r="AF107" s="1005"/>
      <c r="AG107" s="479"/>
      <c r="AH107" s="592"/>
      <c r="AI107" s="592"/>
      <c r="AJ107" s="592"/>
      <c r="AK107" s="196"/>
      <c r="AL107" s="197"/>
      <c r="AM107" s="197"/>
      <c r="AN107" s="197"/>
      <c r="AO107" s="197"/>
      <c r="AP107" s="1151"/>
      <c r="AQ107" s="1005"/>
      <c r="AR107" s="282"/>
      <c r="AS107" s="282"/>
      <c r="AT107" s="282"/>
      <c r="AU107" s="282"/>
      <c r="AV107" s="282"/>
      <c r="AW107" s="282"/>
      <c r="AX107" s="1151"/>
      <c r="AY107" s="1005"/>
      <c r="AZ107" s="282"/>
      <c r="BA107" s="282"/>
      <c r="BB107" s="282"/>
      <c r="BC107" s="282"/>
      <c r="BD107" s="282"/>
      <c r="BE107" s="282"/>
      <c r="BF107" s="1151"/>
      <c r="BG107" s="1005"/>
      <c r="BH107" s="282"/>
      <c r="BI107" s="282"/>
      <c r="BJ107" s="282"/>
      <c r="BK107" s="282"/>
      <c r="BL107" s="282"/>
      <c r="BM107" s="282"/>
      <c r="BN107" s="1151"/>
      <c r="BO107" s="1005"/>
      <c r="BP107" s="282"/>
      <c r="BQ107" s="282"/>
      <c r="BR107" s="282"/>
      <c r="BS107" s="282"/>
      <c r="BT107" s="282"/>
      <c r="BU107" s="282"/>
    </row>
    <row r="108" spans="1:73" ht="40.15" customHeight="1" x14ac:dyDescent="0.25">
      <c r="A108" s="151"/>
      <c r="B108" s="24"/>
      <c r="C108" s="1059"/>
      <c r="D108" s="1050"/>
      <c r="E108" s="1062"/>
      <c r="F108" s="1065">
        <v>450102601</v>
      </c>
      <c r="G108" s="1050" t="s">
        <v>3812</v>
      </c>
      <c r="H108" s="1044">
        <v>4</v>
      </c>
      <c r="I108" s="1050" t="s">
        <v>3167</v>
      </c>
      <c r="J108" s="1044">
        <v>45</v>
      </c>
      <c r="K108" s="1050" t="s">
        <v>3807</v>
      </c>
      <c r="L108" s="1044">
        <v>4501</v>
      </c>
      <c r="M108" s="1050" t="s">
        <v>3786</v>
      </c>
      <c r="N108" s="1047">
        <v>2024004540058</v>
      </c>
      <c r="O108" s="1050" t="s">
        <v>3808</v>
      </c>
      <c r="P108" s="1053"/>
      <c r="Q108" s="1056"/>
      <c r="R108" s="1041"/>
      <c r="S108" s="1041"/>
      <c r="T108" s="1023"/>
      <c r="U108" s="1008"/>
      <c r="V108" s="1008"/>
      <c r="W108" s="1008"/>
      <c r="X108" s="1008"/>
      <c r="Y108" s="1008"/>
      <c r="Z108" s="1005"/>
      <c r="AA108" s="1005"/>
      <c r="AB108" s="1005"/>
      <c r="AC108" s="1005"/>
      <c r="AD108" s="1005"/>
      <c r="AE108" s="1005"/>
      <c r="AF108" s="1005"/>
      <c r="AG108" s="196"/>
      <c r="AH108" s="592"/>
      <c r="AI108" s="592"/>
      <c r="AJ108" s="592"/>
      <c r="AK108" s="196"/>
      <c r="AL108" s="197"/>
      <c r="AM108" s="197"/>
      <c r="AN108" s="197"/>
      <c r="AO108" s="197"/>
      <c r="AP108" s="1151"/>
      <c r="AQ108" s="1005"/>
      <c r="AR108" s="282"/>
      <c r="AS108" s="282"/>
      <c r="AT108" s="282"/>
      <c r="AU108" s="282"/>
      <c r="AV108" s="282"/>
      <c r="AW108" s="282"/>
      <c r="AX108" s="1151"/>
      <c r="AY108" s="1005"/>
      <c r="AZ108" s="282"/>
      <c r="BA108" s="282"/>
      <c r="BB108" s="282"/>
      <c r="BC108" s="282"/>
      <c r="BD108" s="282"/>
      <c r="BE108" s="282"/>
      <c r="BF108" s="1151"/>
      <c r="BG108" s="1005"/>
      <c r="BH108" s="282"/>
      <c r="BI108" s="282"/>
      <c r="BJ108" s="282"/>
      <c r="BK108" s="282"/>
      <c r="BL108" s="282"/>
      <c r="BM108" s="282"/>
      <c r="BN108" s="1151"/>
      <c r="BO108" s="1005"/>
      <c r="BP108" s="282"/>
      <c r="BQ108" s="282"/>
      <c r="BR108" s="282"/>
      <c r="BS108" s="282"/>
      <c r="BT108" s="282"/>
      <c r="BU108" s="282"/>
    </row>
    <row r="109" spans="1:73" ht="40.15" customHeight="1" thickBot="1" x14ac:dyDescent="0.3">
      <c r="A109" s="151"/>
      <c r="B109" s="24"/>
      <c r="C109" s="1060"/>
      <c r="D109" s="1051"/>
      <c r="E109" s="1063"/>
      <c r="F109" s="1066">
        <v>450102601</v>
      </c>
      <c r="G109" s="1051" t="s">
        <v>3812</v>
      </c>
      <c r="H109" s="1045">
        <v>4</v>
      </c>
      <c r="I109" s="1051" t="s">
        <v>3167</v>
      </c>
      <c r="J109" s="1045">
        <v>45</v>
      </c>
      <c r="K109" s="1051" t="s">
        <v>3807</v>
      </c>
      <c r="L109" s="1045">
        <v>4501</v>
      </c>
      <c r="M109" s="1051" t="s">
        <v>3786</v>
      </c>
      <c r="N109" s="1048">
        <v>2024004540058</v>
      </c>
      <c r="O109" s="1051" t="s">
        <v>3808</v>
      </c>
      <c r="P109" s="1054"/>
      <c r="Q109" s="1057"/>
      <c r="R109" s="1042"/>
      <c r="S109" s="1042"/>
      <c r="T109" s="1024"/>
      <c r="U109" s="1009"/>
      <c r="V109" s="1009"/>
      <c r="W109" s="1009"/>
      <c r="X109" s="1009"/>
      <c r="Y109" s="1009"/>
      <c r="Z109" s="1006"/>
      <c r="AA109" s="1006"/>
      <c r="AB109" s="1006"/>
      <c r="AC109" s="1006"/>
      <c r="AD109" s="1006"/>
      <c r="AE109" s="1006"/>
      <c r="AF109" s="1006"/>
      <c r="AG109" s="715"/>
      <c r="AH109" s="716"/>
      <c r="AI109" s="716"/>
      <c r="AJ109" s="716"/>
      <c r="AK109" s="715"/>
      <c r="AL109" s="717"/>
      <c r="AM109" s="717"/>
      <c r="AN109" s="717"/>
      <c r="AO109" s="717"/>
      <c r="AP109" s="1152"/>
      <c r="AQ109" s="1006"/>
      <c r="AR109" s="718"/>
      <c r="AS109" s="718"/>
      <c r="AT109" s="718"/>
      <c r="AU109" s="718"/>
      <c r="AV109" s="718"/>
      <c r="AW109" s="718"/>
      <c r="AX109" s="1152"/>
      <c r="AY109" s="1006"/>
      <c r="AZ109" s="718"/>
      <c r="BA109" s="718"/>
      <c r="BB109" s="718"/>
      <c r="BC109" s="718"/>
      <c r="BD109" s="718"/>
      <c r="BE109" s="718"/>
      <c r="BF109" s="1152"/>
      <c r="BG109" s="1006"/>
      <c r="BH109" s="718"/>
      <c r="BI109" s="718"/>
      <c r="BJ109" s="718"/>
      <c r="BK109" s="718"/>
      <c r="BL109" s="718"/>
      <c r="BM109" s="718"/>
      <c r="BN109" s="1152"/>
      <c r="BO109" s="1006"/>
      <c r="BP109" s="718"/>
      <c r="BQ109" s="718"/>
      <c r="BR109" s="718"/>
      <c r="BS109" s="718"/>
      <c r="BT109" s="718"/>
      <c r="BU109" s="718"/>
    </row>
    <row r="110" spans="1:73" ht="40.15" customHeight="1" thickTop="1" x14ac:dyDescent="0.25">
      <c r="A110" s="151"/>
      <c r="B110" s="24"/>
      <c r="C110" s="1058" t="s">
        <v>2312</v>
      </c>
      <c r="D110" s="1049" t="s">
        <v>2313</v>
      </c>
      <c r="E110" s="1061">
        <v>756</v>
      </c>
      <c r="F110" s="1064">
        <v>450104905</v>
      </c>
      <c r="G110" s="1049" t="s">
        <v>617</v>
      </c>
      <c r="H110" s="1043">
        <v>600</v>
      </c>
      <c r="I110" s="1049" t="s">
        <v>3167</v>
      </c>
      <c r="J110" s="1043">
        <v>45</v>
      </c>
      <c r="K110" s="1049" t="s">
        <v>3807</v>
      </c>
      <c r="L110" s="1043">
        <v>4501</v>
      </c>
      <c r="M110" s="1049" t="s">
        <v>3786</v>
      </c>
      <c r="N110" s="1046">
        <v>2026004540058</v>
      </c>
      <c r="O110" s="1049" t="s">
        <v>3808</v>
      </c>
      <c r="P110" s="1052" t="s">
        <v>617</v>
      </c>
      <c r="Q110" s="1055">
        <v>600</v>
      </c>
      <c r="R110" s="1040" t="s">
        <v>2871</v>
      </c>
      <c r="S110" s="1040"/>
      <c r="T110" s="1022"/>
      <c r="U110" s="1007"/>
      <c r="V110" s="1007"/>
      <c r="W110" s="1007"/>
      <c r="X110" s="1007"/>
      <c r="Y110" s="1007"/>
      <c r="Z110" s="1004">
        <f t="shared" si="29"/>
        <v>0</v>
      </c>
      <c r="AA110" s="1004">
        <f t="shared" si="31"/>
        <v>0</v>
      </c>
      <c r="AB110" s="1004">
        <f t="shared" si="31"/>
        <v>0</v>
      </c>
      <c r="AC110" s="1004">
        <f t="shared" si="31"/>
        <v>0</v>
      </c>
      <c r="AD110" s="1004">
        <f t="shared" si="31"/>
        <v>0</v>
      </c>
      <c r="AE110" s="1004">
        <f t="shared" si="31"/>
        <v>0</v>
      </c>
      <c r="AF110" s="1004">
        <f t="shared" si="31"/>
        <v>0</v>
      </c>
      <c r="AG110" s="714"/>
      <c r="AH110" s="593"/>
      <c r="AI110" s="593"/>
      <c r="AJ110" s="593"/>
      <c r="AK110" s="207"/>
      <c r="AL110" s="208"/>
      <c r="AM110" s="208"/>
      <c r="AN110" s="208"/>
      <c r="AO110" s="208"/>
      <c r="AP110" s="1150">
        <f>+U110</f>
        <v>0</v>
      </c>
      <c r="AQ110" s="1004">
        <f>SUM(AR110:AW113)</f>
        <v>0</v>
      </c>
      <c r="AR110" s="299"/>
      <c r="AS110" s="299"/>
      <c r="AT110" s="299"/>
      <c r="AU110" s="299"/>
      <c r="AV110" s="299"/>
      <c r="AW110" s="299"/>
      <c r="AX110" s="1150">
        <f>+V110</f>
        <v>0</v>
      </c>
      <c r="AY110" s="1004">
        <f>SUM(AZ110:BE113)</f>
        <v>0</v>
      </c>
      <c r="AZ110" s="299"/>
      <c r="BA110" s="299"/>
      <c r="BB110" s="299"/>
      <c r="BC110" s="299"/>
      <c r="BD110" s="299"/>
      <c r="BE110" s="299"/>
      <c r="BF110" s="1150">
        <f>+W110</f>
        <v>0</v>
      </c>
      <c r="BG110" s="1004">
        <f>SUM(BH110:BM113)</f>
        <v>0</v>
      </c>
      <c r="BH110" s="299"/>
      <c r="BI110" s="299"/>
      <c r="BJ110" s="299"/>
      <c r="BK110" s="299"/>
      <c r="BL110" s="299"/>
      <c r="BM110" s="299"/>
      <c r="BN110" s="1150">
        <f>+X110</f>
        <v>0</v>
      </c>
      <c r="BO110" s="1004">
        <f>SUM(BP110:BU113)</f>
        <v>0</v>
      </c>
      <c r="BP110" s="299"/>
      <c r="BQ110" s="299"/>
      <c r="BR110" s="299"/>
      <c r="BS110" s="299"/>
      <c r="BT110" s="299"/>
      <c r="BU110" s="299"/>
    </row>
    <row r="111" spans="1:73" ht="40.15" customHeight="1" x14ac:dyDescent="0.25">
      <c r="A111" s="151"/>
      <c r="B111" s="24"/>
      <c r="C111" s="1059"/>
      <c r="D111" s="1050"/>
      <c r="E111" s="1062"/>
      <c r="F111" s="1065">
        <v>450104905</v>
      </c>
      <c r="G111" s="1050" t="s">
        <v>617</v>
      </c>
      <c r="H111" s="1044">
        <v>600</v>
      </c>
      <c r="I111" s="1050" t="s">
        <v>3167</v>
      </c>
      <c r="J111" s="1044">
        <v>45</v>
      </c>
      <c r="K111" s="1050" t="s">
        <v>3807</v>
      </c>
      <c r="L111" s="1044">
        <v>4501</v>
      </c>
      <c r="M111" s="1050" t="s">
        <v>3786</v>
      </c>
      <c r="N111" s="1047">
        <v>2024004540058</v>
      </c>
      <c r="O111" s="1050" t="s">
        <v>3808</v>
      </c>
      <c r="P111" s="1053"/>
      <c r="Q111" s="1056"/>
      <c r="R111" s="1041"/>
      <c r="S111" s="1041"/>
      <c r="T111" s="1023"/>
      <c r="U111" s="1008"/>
      <c r="V111" s="1008"/>
      <c r="W111" s="1008"/>
      <c r="X111" s="1008"/>
      <c r="Y111" s="1008"/>
      <c r="Z111" s="1005"/>
      <c r="AA111" s="1005"/>
      <c r="AB111" s="1005"/>
      <c r="AC111" s="1005"/>
      <c r="AD111" s="1005"/>
      <c r="AE111" s="1005"/>
      <c r="AF111" s="1005"/>
      <c r="AG111" s="479"/>
      <c r="AH111" s="592"/>
      <c r="AI111" s="592"/>
      <c r="AJ111" s="592"/>
      <c r="AK111" s="196"/>
      <c r="AL111" s="197"/>
      <c r="AM111" s="197"/>
      <c r="AN111" s="197"/>
      <c r="AO111" s="197"/>
      <c r="AP111" s="1151"/>
      <c r="AQ111" s="1005"/>
      <c r="AR111" s="282"/>
      <c r="AS111" s="282"/>
      <c r="AT111" s="282"/>
      <c r="AU111" s="282"/>
      <c r="AV111" s="282"/>
      <c r="AW111" s="282"/>
      <c r="AX111" s="1151"/>
      <c r="AY111" s="1005"/>
      <c r="AZ111" s="282"/>
      <c r="BA111" s="282"/>
      <c r="BB111" s="282"/>
      <c r="BC111" s="282"/>
      <c r="BD111" s="282"/>
      <c r="BE111" s="282"/>
      <c r="BF111" s="1151"/>
      <c r="BG111" s="1005"/>
      <c r="BH111" s="282"/>
      <c r="BI111" s="282"/>
      <c r="BJ111" s="282"/>
      <c r="BK111" s="282"/>
      <c r="BL111" s="282"/>
      <c r="BM111" s="282"/>
      <c r="BN111" s="1151"/>
      <c r="BO111" s="1005"/>
      <c r="BP111" s="282"/>
      <c r="BQ111" s="282"/>
      <c r="BR111" s="282"/>
      <c r="BS111" s="282"/>
      <c r="BT111" s="282"/>
      <c r="BU111" s="282"/>
    </row>
    <row r="112" spans="1:73" ht="40.15" customHeight="1" x14ac:dyDescent="0.25">
      <c r="A112" s="151"/>
      <c r="B112" s="24"/>
      <c r="C112" s="1059"/>
      <c r="D112" s="1050"/>
      <c r="E112" s="1062"/>
      <c r="F112" s="1065">
        <v>450104905</v>
      </c>
      <c r="G112" s="1050" t="s">
        <v>617</v>
      </c>
      <c r="H112" s="1044">
        <v>600</v>
      </c>
      <c r="I112" s="1050" t="s">
        <v>3167</v>
      </c>
      <c r="J112" s="1044">
        <v>45</v>
      </c>
      <c r="K112" s="1050" t="s">
        <v>3807</v>
      </c>
      <c r="L112" s="1044">
        <v>4501</v>
      </c>
      <c r="M112" s="1050" t="s">
        <v>3786</v>
      </c>
      <c r="N112" s="1047">
        <v>2024004540058</v>
      </c>
      <c r="O112" s="1050" t="s">
        <v>3808</v>
      </c>
      <c r="P112" s="1053"/>
      <c r="Q112" s="1056"/>
      <c r="R112" s="1041"/>
      <c r="S112" s="1041"/>
      <c r="T112" s="1023"/>
      <c r="U112" s="1008"/>
      <c r="V112" s="1008"/>
      <c r="W112" s="1008"/>
      <c r="X112" s="1008"/>
      <c r="Y112" s="1008"/>
      <c r="Z112" s="1005"/>
      <c r="AA112" s="1005"/>
      <c r="AB112" s="1005"/>
      <c r="AC112" s="1005"/>
      <c r="AD112" s="1005"/>
      <c r="AE112" s="1005"/>
      <c r="AF112" s="1005"/>
      <c r="AG112" s="196"/>
      <c r="AH112" s="592"/>
      <c r="AI112" s="592"/>
      <c r="AJ112" s="592"/>
      <c r="AK112" s="196"/>
      <c r="AL112" s="197"/>
      <c r="AM112" s="197"/>
      <c r="AN112" s="197"/>
      <c r="AO112" s="197"/>
      <c r="AP112" s="1151"/>
      <c r="AQ112" s="1005"/>
      <c r="AR112" s="282"/>
      <c r="AS112" s="282"/>
      <c r="AT112" s="282"/>
      <c r="AU112" s="282"/>
      <c r="AV112" s="282"/>
      <c r="AW112" s="282"/>
      <c r="AX112" s="1151"/>
      <c r="AY112" s="1005"/>
      <c r="AZ112" s="282"/>
      <c r="BA112" s="282"/>
      <c r="BB112" s="282"/>
      <c r="BC112" s="282"/>
      <c r="BD112" s="282"/>
      <c r="BE112" s="282"/>
      <c r="BF112" s="1151"/>
      <c r="BG112" s="1005"/>
      <c r="BH112" s="282"/>
      <c r="BI112" s="282"/>
      <c r="BJ112" s="282"/>
      <c r="BK112" s="282"/>
      <c r="BL112" s="282"/>
      <c r="BM112" s="282"/>
      <c r="BN112" s="1151"/>
      <c r="BO112" s="1005"/>
      <c r="BP112" s="282"/>
      <c r="BQ112" s="282"/>
      <c r="BR112" s="282"/>
      <c r="BS112" s="282"/>
      <c r="BT112" s="282"/>
      <c r="BU112" s="282"/>
    </row>
    <row r="113" spans="1:73" ht="40.15" customHeight="1" thickBot="1" x14ac:dyDescent="0.3">
      <c r="A113" s="151"/>
      <c r="B113" s="24"/>
      <c r="C113" s="1060"/>
      <c r="D113" s="1051"/>
      <c r="E113" s="1063"/>
      <c r="F113" s="1066">
        <v>450104905</v>
      </c>
      <c r="G113" s="1051" t="s">
        <v>617</v>
      </c>
      <c r="H113" s="1045">
        <v>600</v>
      </c>
      <c r="I113" s="1051" t="s">
        <v>3167</v>
      </c>
      <c r="J113" s="1045">
        <v>45</v>
      </c>
      <c r="K113" s="1051" t="s">
        <v>3807</v>
      </c>
      <c r="L113" s="1045">
        <v>4501</v>
      </c>
      <c r="M113" s="1051" t="s">
        <v>3786</v>
      </c>
      <c r="N113" s="1048">
        <v>2024004540058</v>
      </c>
      <c r="O113" s="1051" t="s">
        <v>3808</v>
      </c>
      <c r="P113" s="1054"/>
      <c r="Q113" s="1057"/>
      <c r="R113" s="1042"/>
      <c r="S113" s="1042"/>
      <c r="T113" s="1024"/>
      <c r="U113" s="1009"/>
      <c r="V113" s="1009"/>
      <c r="W113" s="1009"/>
      <c r="X113" s="1009"/>
      <c r="Y113" s="1009"/>
      <c r="Z113" s="1006"/>
      <c r="AA113" s="1006"/>
      <c r="AB113" s="1006"/>
      <c r="AC113" s="1006"/>
      <c r="AD113" s="1006"/>
      <c r="AE113" s="1006"/>
      <c r="AF113" s="1006"/>
      <c r="AG113" s="715"/>
      <c r="AH113" s="716"/>
      <c r="AI113" s="716"/>
      <c r="AJ113" s="716"/>
      <c r="AK113" s="715"/>
      <c r="AL113" s="717"/>
      <c r="AM113" s="717"/>
      <c r="AN113" s="717"/>
      <c r="AO113" s="717"/>
      <c r="AP113" s="1152"/>
      <c r="AQ113" s="1006"/>
      <c r="AR113" s="718"/>
      <c r="AS113" s="718"/>
      <c r="AT113" s="718"/>
      <c r="AU113" s="718"/>
      <c r="AV113" s="718"/>
      <c r="AW113" s="718"/>
      <c r="AX113" s="1152"/>
      <c r="AY113" s="1006"/>
      <c r="AZ113" s="718"/>
      <c r="BA113" s="718"/>
      <c r="BB113" s="718"/>
      <c r="BC113" s="718"/>
      <c r="BD113" s="718"/>
      <c r="BE113" s="718"/>
      <c r="BF113" s="1152"/>
      <c r="BG113" s="1006"/>
      <c r="BH113" s="718"/>
      <c r="BI113" s="718"/>
      <c r="BJ113" s="718"/>
      <c r="BK113" s="718"/>
      <c r="BL113" s="718"/>
      <c r="BM113" s="718"/>
      <c r="BN113" s="1152"/>
      <c r="BO113" s="1006"/>
      <c r="BP113" s="718"/>
      <c r="BQ113" s="718"/>
      <c r="BR113" s="718"/>
      <c r="BS113" s="718"/>
      <c r="BT113" s="718"/>
      <c r="BU113" s="718"/>
    </row>
    <row r="114" spans="1:73" ht="40.15" customHeight="1" thickTop="1" x14ac:dyDescent="0.25">
      <c r="A114" s="151"/>
      <c r="B114" s="24"/>
      <c r="C114" s="1058" t="s">
        <v>2314</v>
      </c>
      <c r="D114" s="1049" t="s">
        <v>2315</v>
      </c>
      <c r="E114" s="1061">
        <v>757</v>
      </c>
      <c r="F114" s="1064">
        <v>450202000</v>
      </c>
      <c r="G114" s="1049" t="s">
        <v>3813</v>
      </c>
      <c r="H114" s="1043">
        <v>288</v>
      </c>
      <c r="I114" s="1049" t="s">
        <v>3167</v>
      </c>
      <c r="J114" s="1043">
        <v>45</v>
      </c>
      <c r="K114" s="1049" t="s">
        <v>3807</v>
      </c>
      <c r="L114" s="1043">
        <v>4501</v>
      </c>
      <c r="M114" s="1049" t="s">
        <v>3786</v>
      </c>
      <c r="N114" s="1046">
        <v>2026004540058</v>
      </c>
      <c r="O114" s="1049" t="s">
        <v>3808</v>
      </c>
      <c r="P114" s="1052" t="s">
        <v>2316</v>
      </c>
      <c r="Q114" s="1055">
        <v>288</v>
      </c>
      <c r="R114" s="1040" t="s">
        <v>2871</v>
      </c>
      <c r="S114" s="1040"/>
      <c r="T114" s="1022"/>
      <c r="U114" s="1007"/>
      <c r="V114" s="1007"/>
      <c r="W114" s="1007"/>
      <c r="X114" s="1007"/>
      <c r="Y114" s="1007"/>
      <c r="Z114" s="1004">
        <f t="shared" si="29"/>
        <v>0</v>
      </c>
      <c r="AA114" s="1004">
        <f t="shared" si="31"/>
        <v>0</v>
      </c>
      <c r="AB114" s="1004">
        <f t="shared" si="31"/>
        <v>0</v>
      </c>
      <c r="AC114" s="1004">
        <f t="shared" si="31"/>
        <v>0</v>
      </c>
      <c r="AD114" s="1004">
        <f t="shared" si="31"/>
        <v>0</v>
      </c>
      <c r="AE114" s="1004">
        <f t="shared" si="31"/>
        <v>0</v>
      </c>
      <c r="AF114" s="1004">
        <f t="shared" si="31"/>
        <v>0</v>
      </c>
      <c r="AG114" s="714"/>
      <c r="AH114" s="593"/>
      <c r="AI114" s="593"/>
      <c r="AJ114" s="593"/>
      <c r="AK114" s="207"/>
      <c r="AL114" s="208"/>
      <c r="AM114" s="208"/>
      <c r="AN114" s="208"/>
      <c r="AO114" s="208"/>
      <c r="AP114" s="1150">
        <f>+U114</f>
        <v>0</v>
      </c>
      <c r="AQ114" s="1004">
        <f>SUM(AR114:AW117)</f>
        <v>0</v>
      </c>
      <c r="AR114" s="299"/>
      <c r="AS114" s="299"/>
      <c r="AT114" s="299"/>
      <c r="AU114" s="299"/>
      <c r="AV114" s="299"/>
      <c r="AW114" s="299"/>
      <c r="AX114" s="1150">
        <f>+V114</f>
        <v>0</v>
      </c>
      <c r="AY114" s="1004">
        <f>SUM(AZ114:BE117)</f>
        <v>0</v>
      </c>
      <c r="AZ114" s="299"/>
      <c r="BA114" s="299"/>
      <c r="BB114" s="299"/>
      <c r="BC114" s="299"/>
      <c r="BD114" s="299"/>
      <c r="BE114" s="299"/>
      <c r="BF114" s="1150">
        <f>+W114</f>
        <v>0</v>
      </c>
      <c r="BG114" s="1004">
        <f>SUM(BH114:BM117)</f>
        <v>0</v>
      </c>
      <c r="BH114" s="299"/>
      <c r="BI114" s="299"/>
      <c r="BJ114" s="299"/>
      <c r="BK114" s="299"/>
      <c r="BL114" s="299"/>
      <c r="BM114" s="299"/>
      <c r="BN114" s="1150">
        <f>+X114</f>
        <v>0</v>
      </c>
      <c r="BO114" s="1004">
        <f>SUM(BP114:BU117)</f>
        <v>0</v>
      </c>
      <c r="BP114" s="299"/>
      <c r="BQ114" s="299"/>
      <c r="BR114" s="299"/>
      <c r="BS114" s="299"/>
      <c r="BT114" s="299"/>
      <c r="BU114" s="299"/>
    </row>
    <row r="115" spans="1:73" ht="40.15" customHeight="1" x14ac:dyDescent="0.25">
      <c r="A115" s="151"/>
      <c r="B115" s="24"/>
      <c r="C115" s="1059"/>
      <c r="D115" s="1050"/>
      <c r="E115" s="1062"/>
      <c r="F115" s="1065">
        <v>450202000</v>
      </c>
      <c r="G115" s="1050" t="s">
        <v>3813</v>
      </c>
      <c r="H115" s="1044">
        <v>288</v>
      </c>
      <c r="I115" s="1050" t="s">
        <v>3167</v>
      </c>
      <c r="J115" s="1044">
        <v>45</v>
      </c>
      <c r="K115" s="1050" t="s">
        <v>3807</v>
      </c>
      <c r="L115" s="1044">
        <v>4501</v>
      </c>
      <c r="M115" s="1050" t="s">
        <v>3786</v>
      </c>
      <c r="N115" s="1047">
        <v>2024004540058</v>
      </c>
      <c r="O115" s="1050" t="s">
        <v>3808</v>
      </c>
      <c r="P115" s="1053"/>
      <c r="Q115" s="1056"/>
      <c r="R115" s="1041"/>
      <c r="S115" s="1041"/>
      <c r="T115" s="1023"/>
      <c r="U115" s="1008"/>
      <c r="V115" s="1008"/>
      <c r="W115" s="1008"/>
      <c r="X115" s="1008"/>
      <c r="Y115" s="1008"/>
      <c r="Z115" s="1005"/>
      <c r="AA115" s="1005"/>
      <c r="AB115" s="1005"/>
      <c r="AC115" s="1005"/>
      <c r="AD115" s="1005"/>
      <c r="AE115" s="1005"/>
      <c r="AF115" s="1005"/>
      <c r="AG115" s="479"/>
      <c r="AH115" s="592"/>
      <c r="AI115" s="592"/>
      <c r="AJ115" s="592"/>
      <c r="AK115" s="196"/>
      <c r="AL115" s="197"/>
      <c r="AM115" s="197"/>
      <c r="AN115" s="197"/>
      <c r="AO115" s="197"/>
      <c r="AP115" s="1151"/>
      <c r="AQ115" s="1005"/>
      <c r="AR115" s="282"/>
      <c r="AS115" s="282"/>
      <c r="AT115" s="282"/>
      <c r="AU115" s="282"/>
      <c r="AV115" s="282"/>
      <c r="AW115" s="282"/>
      <c r="AX115" s="1151"/>
      <c r="AY115" s="1005"/>
      <c r="AZ115" s="282"/>
      <c r="BA115" s="282"/>
      <c r="BB115" s="282"/>
      <c r="BC115" s="282"/>
      <c r="BD115" s="282"/>
      <c r="BE115" s="282"/>
      <c r="BF115" s="1151"/>
      <c r="BG115" s="1005"/>
      <c r="BH115" s="282"/>
      <c r="BI115" s="282"/>
      <c r="BJ115" s="282"/>
      <c r="BK115" s="282"/>
      <c r="BL115" s="282"/>
      <c r="BM115" s="282"/>
      <c r="BN115" s="1151"/>
      <c r="BO115" s="1005"/>
      <c r="BP115" s="282"/>
      <c r="BQ115" s="282"/>
      <c r="BR115" s="282"/>
      <c r="BS115" s="282"/>
      <c r="BT115" s="282"/>
      <c r="BU115" s="282"/>
    </row>
    <row r="116" spans="1:73" ht="40.15" customHeight="1" x14ac:dyDescent="0.25">
      <c r="A116" s="151"/>
      <c r="B116" s="24"/>
      <c r="C116" s="1059"/>
      <c r="D116" s="1050"/>
      <c r="E116" s="1062"/>
      <c r="F116" s="1065">
        <v>450202000</v>
      </c>
      <c r="G116" s="1050" t="s">
        <v>3813</v>
      </c>
      <c r="H116" s="1044">
        <v>288</v>
      </c>
      <c r="I116" s="1050" t="s">
        <v>3167</v>
      </c>
      <c r="J116" s="1044">
        <v>45</v>
      </c>
      <c r="K116" s="1050" t="s">
        <v>3807</v>
      </c>
      <c r="L116" s="1044">
        <v>4501</v>
      </c>
      <c r="M116" s="1050" t="s">
        <v>3786</v>
      </c>
      <c r="N116" s="1047">
        <v>2024004540058</v>
      </c>
      <c r="O116" s="1050" t="s">
        <v>3808</v>
      </c>
      <c r="P116" s="1053"/>
      <c r="Q116" s="1056"/>
      <c r="R116" s="1041"/>
      <c r="S116" s="1041"/>
      <c r="T116" s="1023"/>
      <c r="U116" s="1008"/>
      <c r="V116" s="1008"/>
      <c r="W116" s="1008"/>
      <c r="X116" s="1008"/>
      <c r="Y116" s="1008"/>
      <c r="Z116" s="1005"/>
      <c r="AA116" s="1005"/>
      <c r="AB116" s="1005"/>
      <c r="AC116" s="1005"/>
      <c r="AD116" s="1005"/>
      <c r="AE116" s="1005"/>
      <c r="AF116" s="1005"/>
      <c r="AG116" s="196"/>
      <c r="AH116" s="592"/>
      <c r="AI116" s="592"/>
      <c r="AJ116" s="592"/>
      <c r="AK116" s="196"/>
      <c r="AL116" s="197"/>
      <c r="AM116" s="197"/>
      <c r="AN116" s="197"/>
      <c r="AO116" s="197"/>
      <c r="AP116" s="1151"/>
      <c r="AQ116" s="1005"/>
      <c r="AR116" s="282"/>
      <c r="AS116" s="282"/>
      <c r="AT116" s="282"/>
      <c r="AU116" s="282"/>
      <c r="AV116" s="282"/>
      <c r="AW116" s="282"/>
      <c r="AX116" s="1151"/>
      <c r="AY116" s="1005"/>
      <c r="AZ116" s="282"/>
      <c r="BA116" s="282"/>
      <c r="BB116" s="282"/>
      <c r="BC116" s="282"/>
      <c r="BD116" s="282"/>
      <c r="BE116" s="282"/>
      <c r="BF116" s="1151"/>
      <c r="BG116" s="1005"/>
      <c r="BH116" s="282"/>
      <c r="BI116" s="282"/>
      <c r="BJ116" s="282"/>
      <c r="BK116" s="282"/>
      <c r="BL116" s="282"/>
      <c r="BM116" s="282"/>
      <c r="BN116" s="1151"/>
      <c r="BO116" s="1005"/>
      <c r="BP116" s="282"/>
      <c r="BQ116" s="282"/>
      <c r="BR116" s="282"/>
      <c r="BS116" s="282"/>
      <c r="BT116" s="282"/>
      <c r="BU116" s="282"/>
    </row>
    <row r="117" spans="1:73" ht="40.15" customHeight="1" thickBot="1" x14ac:dyDescent="0.3">
      <c r="A117" s="151"/>
      <c r="B117" s="24"/>
      <c r="C117" s="1060"/>
      <c r="D117" s="1051"/>
      <c r="E117" s="1063"/>
      <c r="F117" s="1066">
        <v>450202000</v>
      </c>
      <c r="G117" s="1051" t="s">
        <v>3813</v>
      </c>
      <c r="H117" s="1045">
        <v>288</v>
      </c>
      <c r="I117" s="1051" t="s">
        <v>3167</v>
      </c>
      <c r="J117" s="1045">
        <v>45</v>
      </c>
      <c r="K117" s="1051" t="s">
        <v>3807</v>
      </c>
      <c r="L117" s="1045">
        <v>4501</v>
      </c>
      <c r="M117" s="1051" t="s">
        <v>3786</v>
      </c>
      <c r="N117" s="1048">
        <v>2024004540058</v>
      </c>
      <c r="O117" s="1051" t="s">
        <v>3808</v>
      </c>
      <c r="P117" s="1054"/>
      <c r="Q117" s="1057"/>
      <c r="R117" s="1042"/>
      <c r="S117" s="1042"/>
      <c r="T117" s="1024"/>
      <c r="U117" s="1009"/>
      <c r="V117" s="1009"/>
      <c r="W117" s="1009"/>
      <c r="X117" s="1009"/>
      <c r="Y117" s="1009"/>
      <c r="Z117" s="1006"/>
      <c r="AA117" s="1006"/>
      <c r="AB117" s="1006"/>
      <c r="AC117" s="1006"/>
      <c r="AD117" s="1006"/>
      <c r="AE117" s="1006"/>
      <c r="AF117" s="1006"/>
      <c r="AG117" s="715"/>
      <c r="AH117" s="716"/>
      <c r="AI117" s="716"/>
      <c r="AJ117" s="716"/>
      <c r="AK117" s="715"/>
      <c r="AL117" s="717"/>
      <c r="AM117" s="717"/>
      <c r="AN117" s="717"/>
      <c r="AO117" s="717"/>
      <c r="AP117" s="1152"/>
      <c r="AQ117" s="1006"/>
      <c r="AR117" s="718"/>
      <c r="AS117" s="718"/>
      <c r="AT117" s="718"/>
      <c r="AU117" s="718"/>
      <c r="AV117" s="718"/>
      <c r="AW117" s="718"/>
      <c r="AX117" s="1152"/>
      <c r="AY117" s="1006"/>
      <c r="AZ117" s="718"/>
      <c r="BA117" s="718"/>
      <c r="BB117" s="718"/>
      <c r="BC117" s="718"/>
      <c r="BD117" s="718"/>
      <c r="BE117" s="718"/>
      <c r="BF117" s="1152"/>
      <c r="BG117" s="1006"/>
      <c r="BH117" s="718"/>
      <c r="BI117" s="718"/>
      <c r="BJ117" s="718"/>
      <c r="BK117" s="718"/>
      <c r="BL117" s="718"/>
      <c r="BM117" s="718"/>
      <c r="BN117" s="1152"/>
      <c r="BO117" s="1006"/>
      <c r="BP117" s="718"/>
      <c r="BQ117" s="718"/>
      <c r="BR117" s="718"/>
      <c r="BS117" s="718"/>
      <c r="BT117" s="718"/>
      <c r="BU117" s="718"/>
    </row>
    <row r="118" spans="1:73" ht="40.15" customHeight="1" thickTop="1" x14ac:dyDescent="0.25">
      <c r="A118" s="151"/>
      <c r="B118" s="24"/>
      <c r="C118" s="1058" t="s">
        <v>2317</v>
      </c>
      <c r="D118" s="1049" t="s">
        <v>2318</v>
      </c>
      <c r="E118" s="1061">
        <v>758</v>
      </c>
      <c r="F118" s="1064">
        <v>450202000</v>
      </c>
      <c r="G118" s="1049" t="s">
        <v>3813</v>
      </c>
      <c r="H118" s="1043">
        <v>288</v>
      </c>
      <c r="I118" s="1049" t="s">
        <v>3167</v>
      </c>
      <c r="J118" s="1043">
        <v>45</v>
      </c>
      <c r="K118" s="1049" t="s">
        <v>3807</v>
      </c>
      <c r="L118" s="1043">
        <v>4501</v>
      </c>
      <c r="M118" s="1049" t="s">
        <v>3786</v>
      </c>
      <c r="N118" s="1046">
        <v>2026004540058</v>
      </c>
      <c r="O118" s="1049" t="s">
        <v>3808</v>
      </c>
      <c r="P118" s="1052" t="s">
        <v>2319</v>
      </c>
      <c r="Q118" s="1055">
        <v>288</v>
      </c>
      <c r="R118" s="1040" t="s">
        <v>2871</v>
      </c>
      <c r="S118" s="1040"/>
      <c r="T118" s="1022"/>
      <c r="U118" s="1007"/>
      <c r="V118" s="1007"/>
      <c r="W118" s="1007"/>
      <c r="X118" s="1007"/>
      <c r="Y118" s="1007"/>
      <c r="Z118" s="1004">
        <f t="shared" si="29"/>
        <v>0</v>
      </c>
      <c r="AA118" s="1004">
        <f t="shared" si="31"/>
        <v>0</v>
      </c>
      <c r="AB118" s="1004">
        <f t="shared" si="31"/>
        <v>0</v>
      </c>
      <c r="AC118" s="1004">
        <f t="shared" si="31"/>
        <v>0</v>
      </c>
      <c r="AD118" s="1004">
        <f t="shared" si="31"/>
        <v>0</v>
      </c>
      <c r="AE118" s="1004">
        <f t="shared" si="31"/>
        <v>0</v>
      </c>
      <c r="AF118" s="1004">
        <f t="shared" si="31"/>
        <v>0</v>
      </c>
      <c r="AG118" s="714"/>
      <c r="AH118" s="593"/>
      <c r="AI118" s="593"/>
      <c r="AJ118" s="593"/>
      <c r="AK118" s="207"/>
      <c r="AL118" s="208"/>
      <c r="AM118" s="208"/>
      <c r="AN118" s="208"/>
      <c r="AO118" s="208"/>
      <c r="AP118" s="1150">
        <f>+U118</f>
        <v>0</v>
      </c>
      <c r="AQ118" s="1004">
        <f>SUM(AR118:AW121)</f>
        <v>0</v>
      </c>
      <c r="AR118" s="299"/>
      <c r="AS118" s="299"/>
      <c r="AT118" s="299"/>
      <c r="AU118" s="299"/>
      <c r="AV118" s="299"/>
      <c r="AW118" s="299"/>
      <c r="AX118" s="1150">
        <f>+V118</f>
        <v>0</v>
      </c>
      <c r="AY118" s="1004">
        <f>SUM(AZ118:BE121)</f>
        <v>0</v>
      </c>
      <c r="AZ118" s="299"/>
      <c r="BA118" s="299"/>
      <c r="BB118" s="299"/>
      <c r="BC118" s="299"/>
      <c r="BD118" s="299"/>
      <c r="BE118" s="299"/>
      <c r="BF118" s="1150">
        <f>+W118</f>
        <v>0</v>
      </c>
      <c r="BG118" s="1004">
        <f>SUM(BH118:BM121)</f>
        <v>0</v>
      </c>
      <c r="BH118" s="299"/>
      <c r="BI118" s="299"/>
      <c r="BJ118" s="299"/>
      <c r="BK118" s="299"/>
      <c r="BL118" s="299"/>
      <c r="BM118" s="299"/>
      <c r="BN118" s="1150">
        <f>+X118</f>
        <v>0</v>
      </c>
      <c r="BO118" s="1004">
        <f>SUM(BP118:BU121)</f>
        <v>0</v>
      </c>
      <c r="BP118" s="299"/>
      <c r="BQ118" s="299"/>
      <c r="BR118" s="299"/>
      <c r="BS118" s="299"/>
      <c r="BT118" s="299"/>
      <c r="BU118" s="299"/>
    </row>
    <row r="119" spans="1:73" ht="40.15" customHeight="1" x14ac:dyDescent="0.25">
      <c r="A119" s="151"/>
      <c r="B119" s="24"/>
      <c r="C119" s="1059"/>
      <c r="D119" s="1050"/>
      <c r="E119" s="1062"/>
      <c r="F119" s="1065">
        <v>450202000</v>
      </c>
      <c r="G119" s="1050" t="s">
        <v>3813</v>
      </c>
      <c r="H119" s="1044">
        <v>288</v>
      </c>
      <c r="I119" s="1050" t="s">
        <v>3167</v>
      </c>
      <c r="J119" s="1044">
        <v>45</v>
      </c>
      <c r="K119" s="1050" t="s">
        <v>3807</v>
      </c>
      <c r="L119" s="1044">
        <v>4501</v>
      </c>
      <c r="M119" s="1050" t="s">
        <v>3786</v>
      </c>
      <c r="N119" s="1047">
        <v>2024004540058</v>
      </c>
      <c r="O119" s="1050" t="s">
        <v>3808</v>
      </c>
      <c r="P119" s="1053"/>
      <c r="Q119" s="1056"/>
      <c r="R119" s="1041"/>
      <c r="S119" s="1041"/>
      <c r="T119" s="1023"/>
      <c r="U119" s="1008"/>
      <c r="V119" s="1008"/>
      <c r="W119" s="1008"/>
      <c r="X119" s="1008"/>
      <c r="Y119" s="1008"/>
      <c r="Z119" s="1005"/>
      <c r="AA119" s="1005"/>
      <c r="AB119" s="1005"/>
      <c r="AC119" s="1005"/>
      <c r="AD119" s="1005"/>
      <c r="AE119" s="1005"/>
      <c r="AF119" s="1005"/>
      <c r="AG119" s="479"/>
      <c r="AH119" s="592"/>
      <c r="AI119" s="592"/>
      <c r="AJ119" s="592"/>
      <c r="AK119" s="196"/>
      <c r="AL119" s="197"/>
      <c r="AM119" s="197"/>
      <c r="AN119" s="197"/>
      <c r="AO119" s="197"/>
      <c r="AP119" s="1151"/>
      <c r="AQ119" s="1005"/>
      <c r="AR119" s="282"/>
      <c r="AS119" s="282"/>
      <c r="AT119" s="282"/>
      <c r="AU119" s="282"/>
      <c r="AV119" s="282"/>
      <c r="AW119" s="282"/>
      <c r="AX119" s="1151"/>
      <c r="AY119" s="1005"/>
      <c r="AZ119" s="282"/>
      <c r="BA119" s="282"/>
      <c r="BB119" s="282"/>
      <c r="BC119" s="282"/>
      <c r="BD119" s="282"/>
      <c r="BE119" s="282"/>
      <c r="BF119" s="1151"/>
      <c r="BG119" s="1005"/>
      <c r="BH119" s="282"/>
      <c r="BI119" s="282"/>
      <c r="BJ119" s="282"/>
      <c r="BK119" s="282"/>
      <c r="BL119" s="282"/>
      <c r="BM119" s="282"/>
      <c r="BN119" s="1151"/>
      <c r="BO119" s="1005"/>
      <c r="BP119" s="282"/>
      <c r="BQ119" s="282"/>
      <c r="BR119" s="282"/>
      <c r="BS119" s="282"/>
      <c r="BT119" s="282"/>
      <c r="BU119" s="282"/>
    </row>
    <row r="120" spans="1:73" ht="40.15" customHeight="1" x14ac:dyDescent="0.25">
      <c r="A120" s="151"/>
      <c r="B120" s="24"/>
      <c r="C120" s="1059"/>
      <c r="D120" s="1050"/>
      <c r="E120" s="1062"/>
      <c r="F120" s="1065">
        <v>450202000</v>
      </c>
      <c r="G120" s="1050" t="s">
        <v>3813</v>
      </c>
      <c r="H120" s="1044">
        <v>288</v>
      </c>
      <c r="I120" s="1050" t="s">
        <v>3167</v>
      </c>
      <c r="J120" s="1044">
        <v>45</v>
      </c>
      <c r="K120" s="1050" t="s">
        <v>3807</v>
      </c>
      <c r="L120" s="1044">
        <v>4501</v>
      </c>
      <c r="M120" s="1050" t="s">
        <v>3786</v>
      </c>
      <c r="N120" s="1047">
        <v>2024004540058</v>
      </c>
      <c r="O120" s="1050" t="s">
        <v>3808</v>
      </c>
      <c r="P120" s="1053"/>
      <c r="Q120" s="1056"/>
      <c r="R120" s="1041"/>
      <c r="S120" s="1041"/>
      <c r="T120" s="1023"/>
      <c r="U120" s="1008"/>
      <c r="V120" s="1008"/>
      <c r="W120" s="1008"/>
      <c r="X120" s="1008"/>
      <c r="Y120" s="1008"/>
      <c r="Z120" s="1005"/>
      <c r="AA120" s="1005"/>
      <c r="AB120" s="1005"/>
      <c r="AC120" s="1005"/>
      <c r="AD120" s="1005"/>
      <c r="AE120" s="1005"/>
      <c r="AF120" s="1005"/>
      <c r="AG120" s="196"/>
      <c r="AH120" s="592"/>
      <c r="AI120" s="592"/>
      <c r="AJ120" s="592"/>
      <c r="AK120" s="196"/>
      <c r="AL120" s="197"/>
      <c r="AM120" s="197"/>
      <c r="AN120" s="197"/>
      <c r="AO120" s="197"/>
      <c r="AP120" s="1151"/>
      <c r="AQ120" s="1005"/>
      <c r="AR120" s="282"/>
      <c r="AS120" s="282"/>
      <c r="AT120" s="282"/>
      <c r="AU120" s="282"/>
      <c r="AV120" s="282"/>
      <c r="AW120" s="282"/>
      <c r="AX120" s="1151"/>
      <c r="AY120" s="1005"/>
      <c r="AZ120" s="282"/>
      <c r="BA120" s="282"/>
      <c r="BB120" s="282"/>
      <c r="BC120" s="282"/>
      <c r="BD120" s="282"/>
      <c r="BE120" s="282"/>
      <c r="BF120" s="1151"/>
      <c r="BG120" s="1005"/>
      <c r="BH120" s="282"/>
      <c r="BI120" s="282"/>
      <c r="BJ120" s="282"/>
      <c r="BK120" s="282"/>
      <c r="BL120" s="282"/>
      <c r="BM120" s="282"/>
      <c r="BN120" s="1151"/>
      <c r="BO120" s="1005"/>
      <c r="BP120" s="282"/>
      <c r="BQ120" s="282"/>
      <c r="BR120" s="282"/>
      <c r="BS120" s="282"/>
      <c r="BT120" s="282"/>
      <c r="BU120" s="282"/>
    </row>
    <row r="121" spans="1:73" ht="40.15" customHeight="1" thickBot="1" x14ac:dyDescent="0.3">
      <c r="A121" s="151"/>
      <c r="B121" s="24"/>
      <c r="C121" s="1060"/>
      <c r="D121" s="1051"/>
      <c r="E121" s="1063"/>
      <c r="F121" s="1066">
        <v>450202000</v>
      </c>
      <c r="G121" s="1051" t="s">
        <v>3813</v>
      </c>
      <c r="H121" s="1045">
        <v>288</v>
      </c>
      <c r="I121" s="1051" t="s">
        <v>3167</v>
      </c>
      <c r="J121" s="1045">
        <v>45</v>
      </c>
      <c r="K121" s="1051" t="s">
        <v>3807</v>
      </c>
      <c r="L121" s="1045">
        <v>4501</v>
      </c>
      <c r="M121" s="1051" t="s">
        <v>3786</v>
      </c>
      <c r="N121" s="1048">
        <v>2024004540058</v>
      </c>
      <c r="O121" s="1051" t="s">
        <v>3808</v>
      </c>
      <c r="P121" s="1054"/>
      <c r="Q121" s="1057"/>
      <c r="R121" s="1042"/>
      <c r="S121" s="1042"/>
      <c r="T121" s="1024"/>
      <c r="U121" s="1009"/>
      <c r="V121" s="1009"/>
      <c r="W121" s="1009"/>
      <c r="X121" s="1009"/>
      <c r="Y121" s="1009"/>
      <c r="Z121" s="1006"/>
      <c r="AA121" s="1006"/>
      <c r="AB121" s="1006"/>
      <c r="AC121" s="1006"/>
      <c r="AD121" s="1006"/>
      <c r="AE121" s="1006"/>
      <c r="AF121" s="1006"/>
      <c r="AG121" s="715"/>
      <c r="AH121" s="716"/>
      <c r="AI121" s="716"/>
      <c r="AJ121" s="716"/>
      <c r="AK121" s="715"/>
      <c r="AL121" s="717"/>
      <c r="AM121" s="717"/>
      <c r="AN121" s="717"/>
      <c r="AO121" s="717"/>
      <c r="AP121" s="1152"/>
      <c r="AQ121" s="1006"/>
      <c r="AR121" s="718"/>
      <c r="AS121" s="718"/>
      <c r="AT121" s="718"/>
      <c r="AU121" s="718"/>
      <c r="AV121" s="718"/>
      <c r="AW121" s="718"/>
      <c r="AX121" s="1152"/>
      <c r="AY121" s="1006"/>
      <c r="AZ121" s="718"/>
      <c r="BA121" s="718"/>
      <c r="BB121" s="718"/>
      <c r="BC121" s="718"/>
      <c r="BD121" s="718"/>
      <c r="BE121" s="718"/>
      <c r="BF121" s="1152"/>
      <c r="BG121" s="1006"/>
      <c r="BH121" s="718"/>
      <c r="BI121" s="718"/>
      <c r="BJ121" s="718"/>
      <c r="BK121" s="718"/>
      <c r="BL121" s="718"/>
      <c r="BM121" s="718"/>
      <c r="BN121" s="1152"/>
      <c r="BO121" s="1006"/>
      <c r="BP121" s="718"/>
      <c r="BQ121" s="718"/>
      <c r="BR121" s="718"/>
      <c r="BS121" s="718"/>
      <c r="BT121" s="718"/>
      <c r="BU121" s="718"/>
    </row>
    <row r="122" spans="1:73" ht="40.15" customHeight="1" thickTop="1" x14ac:dyDescent="0.25">
      <c r="A122" s="151"/>
      <c r="B122" s="24"/>
      <c r="C122" s="1058" t="s">
        <v>2320</v>
      </c>
      <c r="D122" s="1049" t="s">
        <v>2321</v>
      </c>
      <c r="E122" s="1061">
        <v>759</v>
      </c>
      <c r="F122" s="1064">
        <v>450104905</v>
      </c>
      <c r="G122" s="1049" t="s">
        <v>617</v>
      </c>
      <c r="H122" s="1043">
        <v>600</v>
      </c>
      <c r="I122" s="1049" t="s">
        <v>3167</v>
      </c>
      <c r="J122" s="1043">
        <v>45</v>
      </c>
      <c r="K122" s="1049" t="s">
        <v>3807</v>
      </c>
      <c r="L122" s="1043">
        <v>4501</v>
      </c>
      <c r="M122" s="1049" t="s">
        <v>3786</v>
      </c>
      <c r="N122" s="1046">
        <v>2026004540058</v>
      </c>
      <c r="O122" s="1049" t="s">
        <v>3808</v>
      </c>
      <c r="P122" s="1052" t="s">
        <v>617</v>
      </c>
      <c r="Q122" s="1055">
        <v>600</v>
      </c>
      <c r="R122" s="1040" t="s">
        <v>2871</v>
      </c>
      <c r="S122" s="1040"/>
      <c r="T122" s="1022"/>
      <c r="U122" s="1007"/>
      <c r="V122" s="1007"/>
      <c r="W122" s="1007"/>
      <c r="X122" s="1007"/>
      <c r="Y122" s="1007"/>
      <c r="Z122" s="1004">
        <f t="shared" si="29"/>
        <v>0</v>
      </c>
      <c r="AA122" s="1004">
        <f t="shared" ref="AA122:AF134" si="32">SUM(AR122:AR125,AZ122:AZ125,BH122:BH125,BP122:BP125)</f>
        <v>0</v>
      </c>
      <c r="AB122" s="1004">
        <f t="shared" si="32"/>
        <v>0</v>
      </c>
      <c r="AC122" s="1004">
        <f t="shared" si="32"/>
        <v>0</v>
      </c>
      <c r="AD122" s="1004">
        <f t="shared" si="32"/>
        <v>0</v>
      </c>
      <c r="AE122" s="1004">
        <f t="shared" si="32"/>
        <v>0</v>
      </c>
      <c r="AF122" s="1004">
        <f t="shared" si="32"/>
        <v>0</v>
      </c>
      <c r="AG122" s="714"/>
      <c r="AH122" s="593"/>
      <c r="AI122" s="593"/>
      <c r="AJ122" s="593"/>
      <c r="AK122" s="207"/>
      <c r="AL122" s="208"/>
      <c r="AM122" s="208"/>
      <c r="AN122" s="208"/>
      <c r="AO122" s="208"/>
      <c r="AP122" s="1150">
        <f>+U122</f>
        <v>0</v>
      </c>
      <c r="AQ122" s="1004">
        <f>SUM(AR122:AW125)</f>
        <v>0</v>
      </c>
      <c r="AR122" s="299"/>
      <c r="AS122" s="299"/>
      <c r="AT122" s="299"/>
      <c r="AU122" s="299"/>
      <c r="AV122" s="299"/>
      <c r="AW122" s="299"/>
      <c r="AX122" s="1150">
        <f>+V122</f>
        <v>0</v>
      </c>
      <c r="AY122" s="1004">
        <f>SUM(AZ122:BE125)</f>
        <v>0</v>
      </c>
      <c r="AZ122" s="299"/>
      <c r="BA122" s="299"/>
      <c r="BB122" s="299"/>
      <c r="BC122" s="299"/>
      <c r="BD122" s="299"/>
      <c r="BE122" s="299"/>
      <c r="BF122" s="1150">
        <f>+W122</f>
        <v>0</v>
      </c>
      <c r="BG122" s="1004">
        <f>SUM(BH122:BM125)</f>
        <v>0</v>
      </c>
      <c r="BH122" s="299"/>
      <c r="BI122" s="299"/>
      <c r="BJ122" s="299"/>
      <c r="BK122" s="299"/>
      <c r="BL122" s="299"/>
      <c r="BM122" s="299"/>
      <c r="BN122" s="1150">
        <f>+X122</f>
        <v>0</v>
      </c>
      <c r="BO122" s="1004">
        <f>SUM(BP122:BU125)</f>
        <v>0</v>
      </c>
      <c r="BP122" s="299"/>
      <c r="BQ122" s="299"/>
      <c r="BR122" s="299"/>
      <c r="BS122" s="299"/>
      <c r="BT122" s="299"/>
      <c r="BU122" s="299"/>
    </row>
    <row r="123" spans="1:73" ht="40.15" customHeight="1" x14ac:dyDescent="0.25">
      <c r="A123" s="151"/>
      <c r="B123" s="24"/>
      <c r="C123" s="1059"/>
      <c r="D123" s="1050"/>
      <c r="E123" s="1062"/>
      <c r="F123" s="1065">
        <v>450104905</v>
      </c>
      <c r="G123" s="1050" t="s">
        <v>617</v>
      </c>
      <c r="H123" s="1044">
        <v>600</v>
      </c>
      <c r="I123" s="1050" t="s">
        <v>3167</v>
      </c>
      <c r="J123" s="1044">
        <v>45</v>
      </c>
      <c r="K123" s="1050" t="s">
        <v>3807</v>
      </c>
      <c r="L123" s="1044">
        <v>4501</v>
      </c>
      <c r="M123" s="1050" t="s">
        <v>3786</v>
      </c>
      <c r="N123" s="1047">
        <v>2024004540058</v>
      </c>
      <c r="O123" s="1050" t="s">
        <v>3808</v>
      </c>
      <c r="P123" s="1053"/>
      <c r="Q123" s="1056"/>
      <c r="R123" s="1041"/>
      <c r="S123" s="1041"/>
      <c r="T123" s="1023"/>
      <c r="U123" s="1008"/>
      <c r="V123" s="1008"/>
      <c r="W123" s="1008"/>
      <c r="X123" s="1008"/>
      <c r="Y123" s="1008"/>
      <c r="Z123" s="1005"/>
      <c r="AA123" s="1005"/>
      <c r="AB123" s="1005"/>
      <c r="AC123" s="1005"/>
      <c r="AD123" s="1005"/>
      <c r="AE123" s="1005"/>
      <c r="AF123" s="1005"/>
      <c r="AG123" s="479"/>
      <c r="AH123" s="592"/>
      <c r="AI123" s="592"/>
      <c r="AJ123" s="592"/>
      <c r="AK123" s="196"/>
      <c r="AL123" s="197"/>
      <c r="AM123" s="197"/>
      <c r="AN123" s="197"/>
      <c r="AO123" s="197"/>
      <c r="AP123" s="1151"/>
      <c r="AQ123" s="1005"/>
      <c r="AR123" s="282"/>
      <c r="AS123" s="282"/>
      <c r="AT123" s="282"/>
      <c r="AU123" s="282"/>
      <c r="AV123" s="282"/>
      <c r="AW123" s="282"/>
      <c r="AX123" s="1151"/>
      <c r="AY123" s="1005"/>
      <c r="AZ123" s="282"/>
      <c r="BA123" s="282"/>
      <c r="BB123" s="282"/>
      <c r="BC123" s="282"/>
      <c r="BD123" s="282"/>
      <c r="BE123" s="282"/>
      <c r="BF123" s="1151"/>
      <c r="BG123" s="1005"/>
      <c r="BH123" s="282"/>
      <c r="BI123" s="282"/>
      <c r="BJ123" s="282"/>
      <c r="BK123" s="282"/>
      <c r="BL123" s="282"/>
      <c r="BM123" s="282"/>
      <c r="BN123" s="1151"/>
      <c r="BO123" s="1005"/>
      <c r="BP123" s="282"/>
      <c r="BQ123" s="282"/>
      <c r="BR123" s="282"/>
      <c r="BS123" s="282"/>
      <c r="BT123" s="282"/>
      <c r="BU123" s="282"/>
    </row>
    <row r="124" spans="1:73" ht="40.15" customHeight="1" x14ac:dyDescent="0.25">
      <c r="A124" s="151"/>
      <c r="B124" s="24"/>
      <c r="C124" s="1059"/>
      <c r="D124" s="1050"/>
      <c r="E124" s="1062"/>
      <c r="F124" s="1065">
        <v>450104905</v>
      </c>
      <c r="G124" s="1050" t="s">
        <v>617</v>
      </c>
      <c r="H124" s="1044">
        <v>600</v>
      </c>
      <c r="I124" s="1050" t="s">
        <v>3167</v>
      </c>
      <c r="J124" s="1044">
        <v>45</v>
      </c>
      <c r="K124" s="1050" t="s">
        <v>3807</v>
      </c>
      <c r="L124" s="1044">
        <v>4501</v>
      </c>
      <c r="M124" s="1050" t="s">
        <v>3786</v>
      </c>
      <c r="N124" s="1047">
        <v>2024004540058</v>
      </c>
      <c r="O124" s="1050" t="s">
        <v>3808</v>
      </c>
      <c r="P124" s="1053"/>
      <c r="Q124" s="1056"/>
      <c r="R124" s="1041"/>
      <c r="S124" s="1041"/>
      <c r="T124" s="1023"/>
      <c r="U124" s="1008"/>
      <c r="V124" s="1008"/>
      <c r="W124" s="1008"/>
      <c r="X124" s="1008"/>
      <c r="Y124" s="1008"/>
      <c r="Z124" s="1005"/>
      <c r="AA124" s="1005"/>
      <c r="AB124" s="1005"/>
      <c r="AC124" s="1005"/>
      <c r="AD124" s="1005"/>
      <c r="AE124" s="1005"/>
      <c r="AF124" s="1005"/>
      <c r="AG124" s="196"/>
      <c r="AH124" s="592"/>
      <c r="AI124" s="592"/>
      <c r="AJ124" s="592"/>
      <c r="AK124" s="196"/>
      <c r="AL124" s="197"/>
      <c r="AM124" s="197"/>
      <c r="AN124" s="197"/>
      <c r="AO124" s="197"/>
      <c r="AP124" s="1151"/>
      <c r="AQ124" s="1005"/>
      <c r="AR124" s="282"/>
      <c r="AS124" s="282"/>
      <c r="AT124" s="282"/>
      <c r="AU124" s="282"/>
      <c r="AV124" s="282"/>
      <c r="AW124" s="282"/>
      <c r="AX124" s="1151"/>
      <c r="AY124" s="1005"/>
      <c r="AZ124" s="282"/>
      <c r="BA124" s="282"/>
      <c r="BB124" s="282"/>
      <c r="BC124" s="282"/>
      <c r="BD124" s="282"/>
      <c r="BE124" s="282"/>
      <c r="BF124" s="1151"/>
      <c r="BG124" s="1005"/>
      <c r="BH124" s="282"/>
      <c r="BI124" s="282"/>
      <c r="BJ124" s="282"/>
      <c r="BK124" s="282"/>
      <c r="BL124" s="282"/>
      <c r="BM124" s="282"/>
      <c r="BN124" s="1151"/>
      <c r="BO124" s="1005"/>
      <c r="BP124" s="282"/>
      <c r="BQ124" s="282"/>
      <c r="BR124" s="282"/>
      <c r="BS124" s="282"/>
      <c r="BT124" s="282"/>
      <c r="BU124" s="282"/>
    </row>
    <row r="125" spans="1:73" ht="40.15" customHeight="1" thickBot="1" x14ac:dyDescent="0.3">
      <c r="A125" s="151"/>
      <c r="B125" s="24"/>
      <c r="C125" s="1060"/>
      <c r="D125" s="1051"/>
      <c r="E125" s="1063"/>
      <c r="F125" s="1066">
        <v>450104905</v>
      </c>
      <c r="G125" s="1051" t="s">
        <v>617</v>
      </c>
      <c r="H125" s="1045">
        <v>600</v>
      </c>
      <c r="I125" s="1051" t="s">
        <v>3167</v>
      </c>
      <c r="J125" s="1045">
        <v>45</v>
      </c>
      <c r="K125" s="1051" t="s">
        <v>3807</v>
      </c>
      <c r="L125" s="1045">
        <v>4501</v>
      </c>
      <c r="M125" s="1051" t="s">
        <v>3786</v>
      </c>
      <c r="N125" s="1048">
        <v>2024004540058</v>
      </c>
      <c r="O125" s="1051" t="s">
        <v>3808</v>
      </c>
      <c r="P125" s="1054"/>
      <c r="Q125" s="1057"/>
      <c r="R125" s="1042"/>
      <c r="S125" s="1042"/>
      <c r="T125" s="1024"/>
      <c r="U125" s="1009"/>
      <c r="V125" s="1009"/>
      <c r="W125" s="1009"/>
      <c r="X125" s="1009"/>
      <c r="Y125" s="1009"/>
      <c r="Z125" s="1006"/>
      <c r="AA125" s="1006"/>
      <c r="AB125" s="1006"/>
      <c r="AC125" s="1006"/>
      <c r="AD125" s="1006"/>
      <c r="AE125" s="1006"/>
      <c r="AF125" s="1006"/>
      <c r="AG125" s="715"/>
      <c r="AH125" s="716"/>
      <c r="AI125" s="716"/>
      <c r="AJ125" s="716"/>
      <c r="AK125" s="715"/>
      <c r="AL125" s="717"/>
      <c r="AM125" s="717"/>
      <c r="AN125" s="717"/>
      <c r="AO125" s="717"/>
      <c r="AP125" s="1152"/>
      <c r="AQ125" s="1006"/>
      <c r="AR125" s="718"/>
      <c r="AS125" s="718"/>
      <c r="AT125" s="718"/>
      <c r="AU125" s="718"/>
      <c r="AV125" s="718"/>
      <c r="AW125" s="718"/>
      <c r="AX125" s="1152"/>
      <c r="AY125" s="1006"/>
      <c r="AZ125" s="718"/>
      <c r="BA125" s="718"/>
      <c r="BB125" s="718"/>
      <c r="BC125" s="718"/>
      <c r="BD125" s="718"/>
      <c r="BE125" s="718"/>
      <c r="BF125" s="1152"/>
      <c r="BG125" s="1006"/>
      <c r="BH125" s="718"/>
      <c r="BI125" s="718"/>
      <c r="BJ125" s="718"/>
      <c r="BK125" s="718"/>
      <c r="BL125" s="718"/>
      <c r="BM125" s="718"/>
      <c r="BN125" s="1152"/>
      <c r="BO125" s="1006"/>
      <c r="BP125" s="718"/>
      <c r="BQ125" s="718"/>
      <c r="BR125" s="718"/>
      <c r="BS125" s="718"/>
      <c r="BT125" s="718"/>
      <c r="BU125" s="718"/>
    </row>
    <row r="126" spans="1:73" ht="40.15" customHeight="1" thickTop="1" x14ac:dyDescent="0.25">
      <c r="A126" s="151"/>
      <c r="B126" s="24"/>
      <c r="C126" s="1058" t="s">
        <v>2323</v>
      </c>
      <c r="D126" s="1049" t="s">
        <v>2324</v>
      </c>
      <c r="E126" s="1061">
        <v>760</v>
      </c>
      <c r="F126" s="1064">
        <v>450100100</v>
      </c>
      <c r="G126" s="1049" t="s">
        <v>2325</v>
      </c>
      <c r="H126" s="1043">
        <v>40</v>
      </c>
      <c r="I126" s="1049" t="s">
        <v>3167</v>
      </c>
      <c r="J126" s="1043">
        <v>45</v>
      </c>
      <c r="K126" s="1049" t="s">
        <v>3807</v>
      </c>
      <c r="L126" s="1043">
        <v>4501</v>
      </c>
      <c r="M126" s="1049" t="s">
        <v>3786</v>
      </c>
      <c r="N126" s="1046">
        <v>2026004540058</v>
      </c>
      <c r="O126" s="1049" t="s">
        <v>3808</v>
      </c>
      <c r="P126" s="1052" t="s">
        <v>2325</v>
      </c>
      <c r="Q126" s="1055">
        <v>40</v>
      </c>
      <c r="R126" s="1040" t="s">
        <v>2871</v>
      </c>
      <c r="S126" s="1040"/>
      <c r="T126" s="1022"/>
      <c r="U126" s="1007"/>
      <c r="V126" s="1007"/>
      <c r="W126" s="1007"/>
      <c r="X126" s="1007"/>
      <c r="Y126" s="1007"/>
      <c r="Z126" s="1004">
        <f t="shared" si="29"/>
        <v>0</v>
      </c>
      <c r="AA126" s="1004">
        <f t="shared" si="32"/>
        <v>0</v>
      </c>
      <c r="AB126" s="1004">
        <f t="shared" si="32"/>
        <v>0</v>
      </c>
      <c r="AC126" s="1004">
        <f t="shared" si="32"/>
        <v>0</v>
      </c>
      <c r="AD126" s="1004">
        <f t="shared" si="32"/>
        <v>0</v>
      </c>
      <c r="AE126" s="1004">
        <f t="shared" si="32"/>
        <v>0</v>
      </c>
      <c r="AF126" s="1004">
        <f t="shared" si="32"/>
        <v>0</v>
      </c>
      <c r="AG126" s="714"/>
      <c r="AH126" s="593"/>
      <c r="AI126" s="593"/>
      <c r="AJ126" s="593"/>
      <c r="AK126" s="207"/>
      <c r="AL126" s="208"/>
      <c r="AM126" s="208"/>
      <c r="AN126" s="208"/>
      <c r="AO126" s="208"/>
      <c r="AP126" s="1150">
        <f>+U126</f>
        <v>0</v>
      </c>
      <c r="AQ126" s="1004">
        <f>SUM(AR126:AW129)</f>
        <v>0</v>
      </c>
      <c r="AR126" s="299"/>
      <c r="AS126" s="299"/>
      <c r="AT126" s="299"/>
      <c r="AU126" s="299"/>
      <c r="AV126" s="299"/>
      <c r="AW126" s="299"/>
      <c r="AX126" s="1150">
        <f>+V126</f>
        <v>0</v>
      </c>
      <c r="AY126" s="1004">
        <f>SUM(AZ126:BE129)</f>
        <v>0</v>
      </c>
      <c r="AZ126" s="299"/>
      <c r="BA126" s="299"/>
      <c r="BB126" s="299"/>
      <c r="BC126" s="299"/>
      <c r="BD126" s="299"/>
      <c r="BE126" s="299"/>
      <c r="BF126" s="1150">
        <f>+W126</f>
        <v>0</v>
      </c>
      <c r="BG126" s="1004">
        <f>SUM(BH126:BM129)</f>
        <v>0</v>
      </c>
      <c r="BH126" s="299"/>
      <c r="BI126" s="299"/>
      <c r="BJ126" s="299"/>
      <c r="BK126" s="299"/>
      <c r="BL126" s="299"/>
      <c r="BM126" s="299"/>
      <c r="BN126" s="1150">
        <f>+X126</f>
        <v>0</v>
      </c>
      <c r="BO126" s="1004">
        <f>SUM(BP126:BU129)</f>
        <v>0</v>
      </c>
      <c r="BP126" s="299"/>
      <c r="BQ126" s="299"/>
      <c r="BR126" s="299"/>
      <c r="BS126" s="299"/>
      <c r="BT126" s="299"/>
      <c r="BU126" s="299"/>
    </row>
    <row r="127" spans="1:73" ht="40.15" customHeight="1" x14ac:dyDescent="0.25">
      <c r="A127" s="151"/>
      <c r="B127" s="24"/>
      <c r="C127" s="1059"/>
      <c r="D127" s="1050"/>
      <c r="E127" s="1062"/>
      <c r="F127" s="1065">
        <v>450100100</v>
      </c>
      <c r="G127" s="1050" t="s">
        <v>2325</v>
      </c>
      <c r="H127" s="1044">
        <v>40</v>
      </c>
      <c r="I127" s="1050" t="s">
        <v>3167</v>
      </c>
      <c r="J127" s="1044">
        <v>45</v>
      </c>
      <c r="K127" s="1050" t="s">
        <v>3807</v>
      </c>
      <c r="L127" s="1044">
        <v>4501</v>
      </c>
      <c r="M127" s="1050" t="s">
        <v>3786</v>
      </c>
      <c r="N127" s="1047">
        <v>2024004540058</v>
      </c>
      <c r="O127" s="1050" t="s">
        <v>3808</v>
      </c>
      <c r="P127" s="1053"/>
      <c r="Q127" s="1056"/>
      <c r="R127" s="1041"/>
      <c r="S127" s="1041"/>
      <c r="T127" s="1023"/>
      <c r="U127" s="1008"/>
      <c r="V127" s="1008"/>
      <c r="W127" s="1008"/>
      <c r="X127" s="1008"/>
      <c r="Y127" s="1008"/>
      <c r="Z127" s="1005"/>
      <c r="AA127" s="1005"/>
      <c r="AB127" s="1005"/>
      <c r="AC127" s="1005"/>
      <c r="AD127" s="1005"/>
      <c r="AE127" s="1005"/>
      <c r="AF127" s="1005"/>
      <c r="AG127" s="479"/>
      <c r="AH127" s="592"/>
      <c r="AI127" s="592"/>
      <c r="AJ127" s="592"/>
      <c r="AK127" s="196"/>
      <c r="AL127" s="197"/>
      <c r="AM127" s="197"/>
      <c r="AN127" s="197"/>
      <c r="AO127" s="197"/>
      <c r="AP127" s="1151"/>
      <c r="AQ127" s="1005"/>
      <c r="AR127" s="282"/>
      <c r="AS127" s="282"/>
      <c r="AT127" s="282"/>
      <c r="AU127" s="282"/>
      <c r="AV127" s="282"/>
      <c r="AW127" s="282"/>
      <c r="AX127" s="1151"/>
      <c r="AY127" s="1005"/>
      <c r="AZ127" s="282"/>
      <c r="BA127" s="282"/>
      <c r="BB127" s="282"/>
      <c r="BC127" s="282"/>
      <c r="BD127" s="282"/>
      <c r="BE127" s="282"/>
      <c r="BF127" s="1151"/>
      <c r="BG127" s="1005"/>
      <c r="BH127" s="282"/>
      <c r="BI127" s="282"/>
      <c r="BJ127" s="282"/>
      <c r="BK127" s="282"/>
      <c r="BL127" s="282"/>
      <c r="BM127" s="282"/>
      <c r="BN127" s="1151"/>
      <c r="BO127" s="1005"/>
      <c r="BP127" s="282"/>
      <c r="BQ127" s="282"/>
      <c r="BR127" s="282"/>
      <c r="BS127" s="282"/>
      <c r="BT127" s="282"/>
      <c r="BU127" s="282"/>
    </row>
    <row r="128" spans="1:73" ht="40.15" customHeight="1" x14ac:dyDescent="0.25">
      <c r="A128" s="151"/>
      <c r="B128" s="24"/>
      <c r="C128" s="1059"/>
      <c r="D128" s="1050"/>
      <c r="E128" s="1062"/>
      <c r="F128" s="1065">
        <v>450100100</v>
      </c>
      <c r="G128" s="1050" t="s">
        <v>2325</v>
      </c>
      <c r="H128" s="1044">
        <v>40</v>
      </c>
      <c r="I128" s="1050" t="s">
        <v>3167</v>
      </c>
      <c r="J128" s="1044">
        <v>45</v>
      </c>
      <c r="K128" s="1050" t="s">
        <v>3807</v>
      </c>
      <c r="L128" s="1044">
        <v>4501</v>
      </c>
      <c r="M128" s="1050" t="s">
        <v>3786</v>
      </c>
      <c r="N128" s="1047">
        <v>2024004540058</v>
      </c>
      <c r="O128" s="1050" t="s">
        <v>3808</v>
      </c>
      <c r="P128" s="1053"/>
      <c r="Q128" s="1056"/>
      <c r="R128" s="1041"/>
      <c r="S128" s="1041"/>
      <c r="T128" s="1023"/>
      <c r="U128" s="1008"/>
      <c r="V128" s="1008"/>
      <c r="W128" s="1008"/>
      <c r="X128" s="1008"/>
      <c r="Y128" s="1008"/>
      <c r="Z128" s="1005"/>
      <c r="AA128" s="1005"/>
      <c r="AB128" s="1005"/>
      <c r="AC128" s="1005"/>
      <c r="AD128" s="1005"/>
      <c r="AE128" s="1005"/>
      <c r="AF128" s="1005"/>
      <c r="AG128" s="196"/>
      <c r="AH128" s="592"/>
      <c r="AI128" s="592"/>
      <c r="AJ128" s="592"/>
      <c r="AK128" s="196"/>
      <c r="AL128" s="197"/>
      <c r="AM128" s="197"/>
      <c r="AN128" s="197"/>
      <c r="AO128" s="197"/>
      <c r="AP128" s="1151"/>
      <c r="AQ128" s="1005"/>
      <c r="AR128" s="282"/>
      <c r="AS128" s="282"/>
      <c r="AT128" s="282"/>
      <c r="AU128" s="282"/>
      <c r="AV128" s="282"/>
      <c r="AW128" s="282"/>
      <c r="AX128" s="1151"/>
      <c r="AY128" s="1005"/>
      <c r="AZ128" s="282"/>
      <c r="BA128" s="282"/>
      <c r="BB128" s="282"/>
      <c r="BC128" s="282"/>
      <c r="BD128" s="282"/>
      <c r="BE128" s="282"/>
      <c r="BF128" s="1151"/>
      <c r="BG128" s="1005"/>
      <c r="BH128" s="282"/>
      <c r="BI128" s="282"/>
      <c r="BJ128" s="282"/>
      <c r="BK128" s="282"/>
      <c r="BL128" s="282"/>
      <c r="BM128" s="282"/>
      <c r="BN128" s="1151"/>
      <c r="BO128" s="1005"/>
      <c r="BP128" s="282"/>
      <c r="BQ128" s="282"/>
      <c r="BR128" s="282"/>
      <c r="BS128" s="282"/>
      <c r="BT128" s="282"/>
      <c r="BU128" s="282"/>
    </row>
    <row r="129" spans="1:73" ht="40.15" customHeight="1" thickBot="1" x14ac:dyDescent="0.3">
      <c r="A129" s="151"/>
      <c r="B129" s="24"/>
      <c r="C129" s="1060"/>
      <c r="D129" s="1051"/>
      <c r="E129" s="1063"/>
      <c r="F129" s="1066">
        <v>450100100</v>
      </c>
      <c r="G129" s="1051" t="s">
        <v>2325</v>
      </c>
      <c r="H129" s="1045">
        <v>40</v>
      </c>
      <c r="I129" s="1051" t="s">
        <v>3167</v>
      </c>
      <c r="J129" s="1045">
        <v>45</v>
      </c>
      <c r="K129" s="1051" t="s">
        <v>3807</v>
      </c>
      <c r="L129" s="1045">
        <v>4501</v>
      </c>
      <c r="M129" s="1051" t="s">
        <v>3786</v>
      </c>
      <c r="N129" s="1048">
        <v>2024004540058</v>
      </c>
      <c r="O129" s="1051" t="s">
        <v>3808</v>
      </c>
      <c r="P129" s="1054"/>
      <c r="Q129" s="1057"/>
      <c r="R129" s="1042"/>
      <c r="S129" s="1042"/>
      <c r="T129" s="1024"/>
      <c r="U129" s="1009"/>
      <c r="V129" s="1009"/>
      <c r="W129" s="1009"/>
      <c r="X129" s="1009"/>
      <c r="Y129" s="1009"/>
      <c r="Z129" s="1006"/>
      <c r="AA129" s="1006"/>
      <c r="AB129" s="1006"/>
      <c r="AC129" s="1006"/>
      <c r="AD129" s="1006"/>
      <c r="AE129" s="1006"/>
      <c r="AF129" s="1006"/>
      <c r="AG129" s="715"/>
      <c r="AH129" s="716"/>
      <c r="AI129" s="716"/>
      <c r="AJ129" s="716"/>
      <c r="AK129" s="715"/>
      <c r="AL129" s="717"/>
      <c r="AM129" s="717"/>
      <c r="AN129" s="717"/>
      <c r="AO129" s="717"/>
      <c r="AP129" s="1152"/>
      <c r="AQ129" s="1006"/>
      <c r="AR129" s="718"/>
      <c r="AS129" s="718"/>
      <c r="AT129" s="718"/>
      <c r="AU129" s="718"/>
      <c r="AV129" s="718"/>
      <c r="AW129" s="718"/>
      <c r="AX129" s="1152"/>
      <c r="AY129" s="1006"/>
      <c r="AZ129" s="718"/>
      <c r="BA129" s="718"/>
      <c r="BB129" s="718"/>
      <c r="BC129" s="718"/>
      <c r="BD129" s="718"/>
      <c r="BE129" s="718"/>
      <c r="BF129" s="1152"/>
      <c r="BG129" s="1006"/>
      <c r="BH129" s="718"/>
      <c r="BI129" s="718"/>
      <c r="BJ129" s="718"/>
      <c r="BK129" s="718"/>
      <c r="BL129" s="718"/>
      <c r="BM129" s="718"/>
      <c r="BN129" s="1152"/>
      <c r="BO129" s="1006"/>
      <c r="BP129" s="718"/>
      <c r="BQ129" s="718"/>
      <c r="BR129" s="718"/>
      <c r="BS129" s="718"/>
      <c r="BT129" s="718"/>
      <c r="BU129" s="718"/>
    </row>
    <row r="130" spans="1:73" ht="40.15" customHeight="1" thickTop="1" x14ac:dyDescent="0.25">
      <c r="A130" s="151"/>
      <c r="B130" s="24"/>
      <c r="C130" s="1058" t="s">
        <v>2326</v>
      </c>
      <c r="D130" s="1049" t="s">
        <v>2327</v>
      </c>
      <c r="E130" s="1061">
        <v>761</v>
      </c>
      <c r="F130" s="1064">
        <v>450202600</v>
      </c>
      <c r="G130" s="1049" t="s">
        <v>2300</v>
      </c>
      <c r="H130" s="1043">
        <v>4</v>
      </c>
      <c r="I130" s="1049" t="s">
        <v>3167</v>
      </c>
      <c r="J130" s="1043">
        <v>45</v>
      </c>
      <c r="K130" s="1049" t="s">
        <v>3807</v>
      </c>
      <c r="L130" s="1043">
        <v>4501</v>
      </c>
      <c r="M130" s="1049" t="s">
        <v>3786</v>
      </c>
      <c r="N130" s="1046">
        <v>2026004540058</v>
      </c>
      <c r="O130" s="1049" t="s">
        <v>3808</v>
      </c>
      <c r="P130" s="1052" t="s">
        <v>2328</v>
      </c>
      <c r="Q130" s="1055">
        <v>4</v>
      </c>
      <c r="R130" s="1040" t="s">
        <v>2871</v>
      </c>
      <c r="S130" s="1040"/>
      <c r="T130" s="1022"/>
      <c r="U130" s="1007"/>
      <c r="V130" s="1007"/>
      <c r="W130" s="1007"/>
      <c r="X130" s="1007"/>
      <c r="Y130" s="1007"/>
      <c r="Z130" s="1004">
        <f t="shared" si="29"/>
        <v>0</v>
      </c>
      <c r="AA130" s="1004">
        <f t="shared" si="32"/>
        <v>0</v>
      </c>
      <c r="AB130" s="1004">
        <f t="shared" si="32"/>
        <v>0</v>
      </c>
      <c r="AC130" s="1004">
        <f t="shared" si="32"/>
        <v>0</v>
      </c>
      <c r="AD130" s="1004">
        <f t="shared" si="32"/>
        <v>0</v>
      </c>
      <c r="AE130" s="1004">
        <f t="shared" si="32"/>
        <v>0</v>
      </c>
      <c r="AF130" s="1004">
        <f t="shared" si="32"/>
        <v>0</v>
      </c>
      <c r="AG130" s="714"/>
      <c r="AH130" s="593"/>
      <c r="AI130" s="593"/>
      <c r="AJ130" s="593"/>
      <c r="AK130" s="207"/>
      <c r="AL130" s="208"/>
      <c r="AM130" s="208"/>
      <c r="AN130" s="208"/>
      <c r="AO130" s="208"/>
      <c r="AP130" s="1150">
        <f>+U130</f>
        <v>0</v>
      </c>
      <c r="AQ130" s="1004">
        <f>SUM(AR130:AW133)</f>
        <v>0</v>
      </c>
      <c r="AR130" s="299"/>
      <c r="AS130" s="299"/>
      <c r="AT130" s="299"/>
      <c r="AU130" s="299"/>
      <c r="AV130" s="299"/>
      <c r="AW130" s="299"/>
      <c r="AX130" s="1150">
        <f>+V130</f>
        <v>0</v>
      </c>
      <c r="AY130" s="1004">
        <f>SUM(AZ130:BE133)</f>
        <v>0</v>
      </c>
      <c r="AZ130" s="299"/>
      <c r="BA130" s="299"/>
      <c r="BB130" s="299"/>
      <c r="BC130" s="299"/>
      <c r="BD130" s="299"/>
      <c r="BE130" s="299"/>
      <c r="BF130" s="1150">
        <f>+W130</f>
        <v>0</v>
      </c>
      <c r="BG130" s="1004">
        <f>SUM(BH130:BM133)</f>
        <v>0</v>
      </c>
      <c r="BH130" s="299"/>
      <c r="BI130" s="299"/>
      <c r="BJ130" s="299"/>
      <c r="BK130" s="299"/>
      <c r="BL130" s="299"/>
      <c r="BM130" s="299"/>
      <c r="BN130" s="1150">
        <f>+X130</f>
        <v>0</v>
      </c>
      <c r="BO130" s="1004">
        <f>SUM(BP130:BU133)</f>
        <v>0</v>
      </c>
      <c r="BP130" s="299"/>
      <c r="BQ130" s="299"/>
      <c r="BR130" s="299"/>
      <c r="BS130" s="299"/>
      <c r="BT130" s="299"/>
      <c r="BU130" s="299"/>
    </row>
    <row r="131" spans="1:73" ht="40.15" customHeight="1" x14ac:dyDescent="0.25">
      <c r="A131" s="151"/>
      <c r="B131" s="24"/>
      <c r="C131" s="1059"/>
      <c r="D131" s="1050"/>
      <c r="E131" s="1062"/>
      <c r="F131" s="1065">
        <v>450202400</v>
      </c>
      <c r="G131" s="1050" t="s">
        <v>2300</v>
      </c>
      <c r="H131" s="1044">
        <v>4</v>
      </c>
      <c r="I131" s="1050" t="s">
        <v>3167</v>
      </c>
      <c r="J131" s="1044">
        <v>45</v>
      </c>
      <c r="K131" s="1050" t="s">
        <v>3807</v>
      </c>
      <c r="L131" s="1044">
        <v>4501</v>
      </c>
      <c r="M131" s="1050" t="s">
        <v>3786</v>
      </c>
      <c r="N131" s="1047">
        <v>2024004540058</v>
      </c>
      <c r="O131" s="1050" t="s">
        <v>3808</v>
      </c>
      <c r="P131" s="1053"/>
      <c r="Q131" s="1056"/>
      <c r="R131" s="1041"/>
      <c r="S131" s="1041"/>
      <c r="T131" s="1023"/>
      <c r="U131" s="1008"/>
      <c r="V131" s="1008"/>
      <c r="W131" s="1008"/>
      <c r="X131" s="1008"/>
      <c r="Y131" s="1008"/>
      <c r="Z131" s="1005"/>
      <c r="AA131" s="1005"/>
      <c r="AB131" s="1005"/>
      <c r="AC131" s="1005"/>
      <c r="AD131" s="1005"/>
      <c r="AE131" s="1005"/>
      <c r="AF131" s="1005"/>
      <c r="AG131" s="479"/>
      <c r="AH131" s="592"/>
      <c r="AI131" s="592"/>
      <c r="AJ131" s="592"/>
      <c r="AK131" s="196"/>
      <c r="AL131" s="197"/>
      <c r="AM131" s="197"/>
      <c r="AN131" s="197"/>
      <c r="AO131" s="197"/>
      <c r="AP131" s="1151"/>
      <c r="AQ131" s="1005"/>
      <c r="AR131" s="282"/>
      <c r="AS131" s="282"/>
      <c r="AT131" s="282"/>
      <c r="AU131" s="282"/>
      <c r="AV131" s="282"/>
      <c r="AW131" s="282"/>
      <c r="AX131" s="1151"/>
      <c r="AY131" s="1005"/>
      <c r="AZ131" s="282"/>
      <c r="BA131" s="282"/>
      <c r="BB131" s="282"/>
      <c r="BC131" s="282"/>
      <c r="BD131" s="282"/>
      <c r="BE131" s="282"/>
      <c r="BF131" s="1151"/>
      <c r="BG131" s="1005"/>
      <c r="BH131" s="282"/>
      <c r="BI131" s="282"/>
      <c r="BJ131" s="282"/>
      <c r="BK131" s="282"/>
      <c r="BL131" s="282"/>
      <c r="BM131" s="282"/>
      <c r="BN131" s="1151"/>
      <c r="BO131" s="1005"/>
      <c r="BP131" s="282"/>
      <c r="BQ131" s="282"/>
      <c r="BR131" s="282"/>
      <c r="BS131" s="282"/>
      <c r="BT131" s="282"/>
      <c r="BU131" s="282"/>
    </row>
    <row r="132" spans="1:73" ht="40.15" customHeight="1" x14ac:dyDescent="0.25">
      <c r="A132" s="151"/>
      <c r="B132" s="24"/>
      <c r="C132" s="1059"/>
      <c r="D132" s="1050"/>
      <c r="E132" s="1062"/>
      <c r="F132" s="1065">
        <v>450202400</v>
      </c>
      <c r="G132" s="1050" t="s">
        <v>2300</v>
      </c>
      <c r="H132" s="1044">
        <v>4</v>
      </c>
      <c r="I132" s="1050" t="s">
        <v>3167</v>
      </c>
      <c r="J132" s="1044">
        <v>45</v>
      </c>
      <c r="K132" s="1050" t="s">
        <v>3807</v>
      </c>
      <c r="L132" s="1044">
        <v>4501</v>
      </c>
      <c r="M132" s="1050" t="s">
        <v>3786</v>
      </c>
      <c r="N132" s="1047">
        <v>2024004540058</v>
      </c>
      <c r="O132" s="1050" t="s">
        <v>3808</v>
      </c>
      <c r="P132" s="1053"/>
      <c r="Q132" s="1056"/>
      <c r="R132" s="1041"/>
      <c r="S132" s="1041"/>
      <c r="T132" s="1023"/>
      <c r="U132" s="1008"/>
      <c r="V132" s="1008"/>
      <c r="W132" s="1008"/>
      <c r="X132" s="1008"/>
      <c r="Y132" s="1008"/>
      <c r="Z132" s="1005"/>
      <c r="AA132" s="1005"/>
      <c r="AB132" s="1005"/>
      <c r="AC132" s="1005"/>
      <c r="AD132" s="1005"/>
      <c r="AE132" s="1005"/>
      <c r="AF132" s="1005"/>
      <c r="AG132" s="196"/>
      <c r="AH132" s="592"/>
      <c r="AI132" s="592"/>
      <c r="AJ132" s="592"/>
      <c r="AK132" s="196"/>
      <c r="AL132" s="197"/>
      <c r="AM132" s="197"/>
      <c r="AN132" s="197"/>
      <c r="AO132" s="197"/>
      <c r="AP132" s="1151"/>
      <c r="AQ132" s="1005"/>
      <c r="AR132" s="282"/>
      <c r="AS132" s="282"/>
      <c r="AT132" s="282"/>
      <c r="AU132" s="282"/>
      <c r="AV132" s="282"/>
      <c r="AW132" s="282"/>
      <c r="AX132" s="1151"/>
      <c r="AY132" s="1005"/>
      <c r="AZ132" s="282"/>
      <c r="BA132" s="282"/>
      <c r="BB132" s="282"/>
      <c r="BC132" s="282"/>
      <c r="BD132" s="282"/>
      <c r="BE132" s="282"/>
      <c r="BF132" s="1151"/>
      <c r="BG132" s="1005"/>
      <c r="BH132" s="282"/>
      <c r="BI132" s="282"/>
      <c r="BJ132" s="282"/>
      <c r="BK132" s="282"/>
      <c r="BL132" s="282"/>
      <c r="BM132" s="282"/>
      <c r="BN132" s="1151"/>
      <c r="BO132" s="1005"/>
      <c r="BP132" s="282"/>
      <c r="BQ132" s="282"/>
      <c r="BR132" s="282"/>
      <c r="BS132" s="282"/>
      <c r="BT132" s="282"/>
      <c r="BU132" s="282"/>
    </row>
    <row r="133" spans="1:73" ht="40.15" customHeight="1" thickBot="1" x14ac:dyDescent="0.3">
      <c r="A133" s="151"/>
      <c r="B133" s="24"/>
      <c r="C133" s="1060"/>
      <c r="D133" s="1051"/>
      <c r="E133" s="1063"/>
      <c r="F133" s="1066">
        <v>450202400</v>
      </c>
      <c r="G133" s="1051" t="s">
        <v>2300</v>
      </c>
      <c r="H133" s="1045">
        <v>4</v>
      </c>
      <c r="I133" s="1051" t="s">
        <v>3167</v>
      </c>
      <c r="J133" s="1045">
        <v>45</v>
      </c>
      <c r="K133" s="1051" t="s">
        <v>3807</v>
      </c>
      <c r="L133" s="1045">
        <v>4501</v>
      </c>
      <c r="M133" s="1051" t="s">
        <v>3786</v>
      </c>
      <c r="N133" s="1048">
        <v>2024004540058</v>
      </c>
      <c r="O133" s="1051" t="s">
        <v>3808</v>
      </c>
      <c r="P133" s="1054"/>
      <c r="Q133" s="1057"/>
      <c r="R133" s="1042"/>
      <c r="S133" s="1042"/>
      <c r="T133" s="1024"/>
      <c r="U133" s="1009"/>
      <c r="V133" s="1009"/>
      <c r="W133" s="1009"/>
      <c r="X133" s="1009"/>
      <c r="Y133" s="1009"/>
      <c r="Z133" s="1006"/>
      <c r="AA133" s="1006"/>
      <c r="AB133" s="1006"/>
      <c r="AC133" s="1006"/>
      <c r="AD133" s="1006"/>
      <c r="AE133" s="1006"/>
      <c r="AF133" s="1006"/>
      <c r="AG133" s="715"/>
      <c r="AH133" s="716"/>
      <c r="AI133" s="716"/>
      <c r="AJ133" s="716"/>
      <c r="AK133" s="715"/>
      <c r="AL133" s="717"/>
      <c r="AM133" s="717"/>
      <c r="AN133" s="717"/>
      <c r="AO133" s="717"/>
      <c r="AP133" s="1152"/>
      <c r="AQ133" s="1006"/>
      <c r="AR133" s="718"/>
      <c r="AS133" s="718"/>
      <c r="AT133" s="718"/>
      <c r="AU133" s="718"/>
      <c r="AV133" s="718"/>
      <c r="AW133" s="718"/>
      <c r="AX133" s="1152"/>
      <c r="AY133" s="1006"/>
      <c r="AZ133" s="718"/>
      <c r="BA133" s="718"/>
      <c r="BB133" s="718"/>
      <c r="BC133" s="718"/>
      <c r="BD133" s="718"/>
      <c r="BE133" s="718"/>
      <c r="BF133" s="1152"/>
      <c r="BG133" s="1006"/>
      <c r="BH133" s="718"/>
      <c r="BI133" s="718"/>
      <c r="BJ133" s="718"/>
      <c r="BK133" s="718"/>
      <c r="BL133" s="718"/>
      <c r="BM133" s="718"/>
      <c r="BN133" s="1152"/>
      <c r="BO133" s="1006"/>
      <c r="BP133" s="718"/>
      <c r="BQ133" s="718"/>
      <c r="BR133" s="718"/>
      <c r="BS133" s="718"/>
      <c r="BT133" s="718"/>
      <c r="BU133" s="718"/>
    </row>
    <row r="134" spans="1:73" ht="40.15" customHeight="1" thickTop="1" x14ac:dyDescent="0.25">
      <c r="A134" s="151"/>
      <c r="B134" s="24"/>
      <c r="C134" s="1058" t="s">
        <v>2329</v>
      </c>
      <c r="D134" s="1049" t="s">
        <v>2330</v>
      </c>
      <c r="E134" s="1061">
        <v>762</v>
      </c>
      <c r="F134" s="1064">
        <v>450200100</v>
      </c>
      <c r="G134" s="1049" t="s">
        <v>3814</v>
      </c>
      <c r="H134" s="1043">
        <v>4</v>
      </c>
      <c r="I134" s="1049" t="s">
        <v>3167</v>
      </c>
      <c r="J134" s="1043">
        <v>45</v>
      </c>
      <c r="K134" s="1049" t="s">
        <v>3807</v>
      </c>
      <c r="L134" s="1043">
        <v>4501</v>
      </c>
      <c r="M134" s="1049" t="s">
        <v>3786</v>
      </c>
      <c r="N134" s="1046">
        <v>2026004540058</v>
      </c>
      <c r="O134" s="1049" t="s">
        <v>3808</v>
      </c>
      <c r="P134" s="1052" t="s">
        <v>2331</v>
      </c>
      <c r="Q134" s="1055">
        <v>4</v>
      </c>
      <c r="R134" s="1040" t="s">
        <v>2871</v>
      </c>
      <c r="S134" s="1040"/>
      <c r="T134" s="1022"/>
      <c r="U134" s="1007"/>
      <c r="V134" s="1007"/>
      <c r="W134" s="1007"/>
      <c r="X134" s="1007"/>
      <c r="Y134" s="1007"/>
      <c r="Z134" s="1004">
        <f t="shared" si="29"/>
        <v>0</v>
      </c>
      <c r="AA134" s="1004">
        <f t="shared" si="32"/>
        <v>0</v>
      </c>
      <c r="AB134" s="1004">
        <f t="shared" si="32"/>
        <v>0</v>
      </c>
      <c r="AC134" s="1004">
        <f t="shared" si="32"/>
        <v>0</v>
      </c>
      <c r="AD134" s="1004">
        <f t="shared" si="32"/>
        <v>0</v>
      </c>
      <c r="AE134" s="1004">
        <f t="shared" si="32"/>
        <v>0</v>
      </c>
      <c r="AF134" s="1004">
        <f t="shared" si="32"/>
        <v>0</v>
      </c>
      <c r="AG134" s="714"/>
      <c r="AH134" s="593"/>
      <c r="AI134" s="593"/>
      <c r="AJ134" s="593"/>
      <c r="AK134" s="207"/>
      <c r="AL134" s="208"/>
      <c r="AM134" s="208"/>
      <c r="AN134" s="208"/>
      <c r="AO134" s="208"/>
      <c r="AP134" s="1150">
        <f>+U134</f>
        <v>0</v>
      </c>
      <c r="AQ134" s="1004">
        <f>SUM(AR134:AW137)</f>
        <v>0</v>
      </c>
      <c r="AR134" s="299"/>
      <c r="AS134" s="299"/>
      <c r="AT134" s="299"/>
      <c r="AU134" s="299"/>
      <c r="AV134" s="299"/>
      <c r="AW134" s="299"/>
      <c r="AX134" s="1150">
        <f>+V134</f>
        <v>0</v>
      </c>
      <c r="AY134" s="1004">
        <f>SUM(AZ134:BE137)</f>
        <v>0</v>
      </c>
      <c r="AZ134" s="299"/>
      <c r="BA134" s="299"/>
      <c r="BB134" s="299"/>
      <c r="BC134" s="299"/>
      <c r="BD134" s="299"/>
      <c r="BE134" s="299"/>
      <c r="BF134" s="1150">
        <f>+W134</f>
        <v>0</v>
      </c>
      <c r="BG134" s="1004">
        <f>SUM(BH134:BM137)</f>
        <v>0</v>
      </c>
      <c r="BH134" s="299"/>
      <c r="BI134" s="299"/>
      <c r="BJ134" s="299"/>
      <c r="BK134" s="299"/>
      <c r="BL134" s="299"/>
      <c r="BM134" s="299"/>
      <c r="BN134" s="1150">
        <f>+X134</f>
        <v>0</v>
      </c>
      <c r="BO134" s="1004">
        <f>SUM(BP134:BU137)</f>
        <v>0</v>
      </c>
      <c r="BP134" s="299"/>
      <c r="BQ134" s="299"/>
      <c r="BR134" s="299"/>
      <c r="BS134" s="299"/>
      <c r="BT134" s="299"/>
      <c r="BU134" s="299"/>
    </row>
    <row r="135" spans="1:73" ht="40.15" customHeight="1" x14ac:dyDescent="0.25">
      <c r="A135" s="151"/>
      <c r="B135" s="24"/>
      <c r="C135" s="1059"/>
      <c r="D135" s="1050"/>
      <c r="E135" s="1062"/>
      <c r="F135" s="1065">
        <v>450200100</v>
      </c>
      <c r="G135" s="1050" t="s">
        <v>3814</v>
      </c>
      <c r="H135" s="1044">
        <v>4</v>
      </c>
      <c r="I135" s="1050" t="s">
        <v>3167</v>
      </c>
      <c r="J135" s="1044">
        <v>45</v>
      </c>
      <c r="K135" s="1050" t="s">
        <v>3807</v>
      </c>
      <c r="L135" s="1044">
        <v>4501</v>
      </c>
      <c r="M135" s="1050" t="s">
        <v>3786</v>
      </c>
      <c r="N135" s="1047">
        <v>2024004540058</v>
      </c>
      <c r="O135" s="1050" t="s">
        <v>3808</v>
      </c>
      <c r="P135" s="1053"/>
      <c r="Q135" s="1056"/>
      <c r="R135" s="1041"/>
      <c r="S135" s="1041"/>
      <c r="T135" s="1023"/>
      <c r="U135" s="1008"/>
      <c r="V135" s="1008"/>
      <c r="W135" s="1008"/>
      <c r="X135" s="1008"/>
      <c r="Y135" s="1008"/>
      <c r="Z135" s="1005"/>
      <c r="AA135" s="1005"/>
      <c r="AB135" s="1005"/>
      <c r="AC135" s="1005"/>
      <c r="AD135" s="1005"/>
      <c r="AE135" s="1005"/>
      <c r="AF135" s="1005"/>
      <c r="AG135" s="479"/>
      <c r="AH135" s="592"/>
      <c r="AI135" s="592"/>
      <c r="AJ135" s="592"/>
      <c r="AK135" s="196"/>
      <c r="AL135" s="197"/>
      <c r="AM135" s="197"/>
      <c r="AN135" s="197"/>
      <c r="AO135" s="197"/>
      <c r="AP135" s="1151"/>
      <c r="AQ135" s="1005"/>
      <c r="AR135" s="282"/>
      <c r="AS135" s="282"/>
      <c r="AT135" s="282"/>
      <c r="AU135" s="282"/>
      <c r="AV135" s="282"/>
      <c r="AW135" s="282"/>
      <c r="AX135" s="1151"/>
      <c r="AY135" s="1005"/>
      <c r="AZ135" s="282"/>
      <c r="BA135" s="282"/>
      <c r="BB135" s="282"/>
      <c r="BC135" s="282"/>
      <c r="BD135" s="282"/>
      <c r="BE135" s="282"/>
      <c r="BF135" s="1151"/>
      <c r="BG135" s="1005"/>
      <c r="BH135" s="282"/>
      <c r="BI135" s="282"/>
      <c r="BJ135" s="282"/>
      <c r="BK135" s="282"/>
      <c r="BL135" s="282"/>
      <c r="BM135" s="282"/>
      <c r="BN135" s="1151"/>
      <c r="BO135" s="1005"/>
      <c r="BP135" s="282"/>
      <c r="BQ135" s="282"/>
      <c r="BR135" s="282"/>
      <c r="BS135" s="282"/>
      <c r="BT135" s="282"/>
      <c r="BU135" s="282"/>
    </row>
    <row r="136" spans="1:73" ht="40.15" customHeight="1" x14ac:dyDescent="0.25">
      <c r="A136" s="151"/>
      <c r="B136" s="24"/>
      <c r="C136" s="1059"/>
      <c r="D136" s="1050"/>
      <c r="E136" s="1062"/>
      <c r="F136" s="1065">
        <v>450200100</v>
      </c>
      <c r="G136" s="1050" t="s">
        <v>3814</v>
      </c>
      <c r="H136" s="1044">
        <v>4</v>
      </c>
      <c r="I136" s="1050" t="s">
        <v>3167</v>
      </c>
      <c r="J136" s="1044">
        <v>45</v>
      </c>
      <c r="K136" s="1050" t="s">
        <v>3807</v>
      </c>
      <c r="L136" s="1044">
        <v>4501</v>
      </c>
      <c r="M136" s="1050" t="s">
        <v>3786</v>
      </c>
      <c r="N136" s="1047">
        <v>2024004540058</v>
      </c>
      <c r="O136" s="1050" t="s">
        <v>3808</v>
      </c>
      <c r="P136" s="1053"/>
      <c r="Q136" s="1056"/>
      <c r="R136" s="1041"/>
      <c r="S136" s="1041"/>
      <c r="T136" s="1023"/>
      <c r="U136" s="1008"/>
      <c r="V136" s="1008"/>
      <c r="W136" s="1008"/>
      <c r="X136" s="1008"/>
      <c r="Y136" s="1008"/>
      <c r="Z136" s="1005"/>
      <c r="AA136" s="1005"/>
      <c r="AB136" s="1005"/>
      <c r="AC136" s="1005"/>
      <c r="AD136" s="1005"/>
      <c r="AE136" s="1005"/>
      <c r="AF136" s="1005"/>
      <c r="AG136" s="196"/>
      <c r="AH136" s="592"/>
      <c r="AI136" s="592"/>
      <c r="AJ136" s="592"/>
      <c r="AK136" s="196"/>
      <c r="AL136" s="197"/>
      <c r="AM136" s="197"/>
      <c r="AN136" s="197"/>
      <c r="AO136" s="197"/>
      <c r="AP136" s="1151"/>
      <c r="AQ136" s="1005"/>
      <c r="AR136" s="282"/>
      <c r="AS136" s="282"/>
      <c r="AT136" s="282"/>
      <c r="AU136" s="282"/>
      <c r="AV136" s="282"/>
      <c r="AW136" s="282"/>
      <c r="AX136" s="1151"/>
      <c r="AY136" s="1005"/>
      <c r="AZ136" s="282"/>
      <c r="BA136" s="282"/>
      <c r="BB136" s="282"/>
      <c r="BC136" s="282"/>
      <c r="BD136" s="282"/>
      <c r="BE136" s="282"/>
      <c r="BF136" s="1151"/>
      <c r="BG136" s="1005"/>
      <c r="BH136" s="282"/>
      <c r="BI136" s="282"/>
      <c r="BJ136" s="282"/>
      <c r="BK136" s="282"/>
      <c r="BL136" s="282"/>
      <c r="BM136" s="282"/>
      <c r="BN136" s="1151"/>
      <c r="BO136" s="1005"/>
      <c r="BP136" s="282"/>
      <c r="BQ136" s="282"/>
      <c r="BR136" s="282"/>
      <c r="BS136" s="282"/>
      <c r="BT136" s="282"/>
      <c r="BU136" s="282"/>
    </row>
    <row r="137" spans="1:73" ht="40.15" customHeight="1" thickBot="1" x14ac:dyDescent="0.3">
      <c r="A137" s="151"/>
      <c r="B137" s="24"/>
      <c r="C137" s="1060"/>
      <c r="D137" s="1051"/>
      <c r="E137" s="1063"/>
      <c r="F137" s="1066">
        <v>450200100</v>
      </c>
      <c r="G137" s="1051" t="s">
        <v>3814</v>
      </c>
      <c r="H137" s="1045">
        <v>4</v>
      </c>
      <c r="I137" s="1051" t="s">
        <v>3167</v>
      </c>
      <c r="J137" s="1045">
        <v>45</v>
      </c>
      <c r="K137" s="1051" t="s">
        <v>3807</v>
      </c>
      <c r="L137" s="1045">
        <v>4501</v>
      </c>
      <c r="M137" s="1051" t="s">
        <v>3786</v>
      </c>
      <c r="N137" s="1048">
        <v>2024004540058</v>
      </c>
      <c r="O137" s="1051" t="s">
        <v>3808</v>
      </c>
      <c r="P137" s="1054"/>
      <c r="Q137" s="1057"/>
      <c r="R137" s="1042"/>
      <c r="S137" s="1042"/>
      <c r="T137" s="1024"/>
      <c r="U137" s="1009"/>
      <c r="V137" s="1009"/>
      <c r="W137" s="1009"/>
      <c r="X137" s="1009"/>
      <c r="Y137" s="1009"/>
      <c r="Z137" s="1006"/>
      <c r="AA137" s="1006"/>
      <c r="AB137" s="1006"/>
      <c r="AC137" s="1006"/>
      <c r="AD137" s="1006"/>
      <c r="AE137" s="1006"/>
      <c r="AF137" s="1006"/>
      <c r="AG137" s="715"/>
      <c r="AH137" s="716"/>
      <c r="AI137" s="716"/>
      <c r="AJ137" s="716"/>
      <c r="AK137" s="715"/>
      <c r="AL137" s="717"/>
      <c r="AM137" s="717"/>
      <c r="AN137" s="717"/>
      <c r="AO137" s="717"/>
      <c r="AP137" s="1152"/>
      <c r="AQ137" s="1006"/>
      <c r="AR137" s="718"/>
      <c r="AS137" s="718"/>
      <c r="AT137" s="718"/>
      <c r="AU137" s="718"/>
      <c r="AV137" s="718"/>
      <c r="AW137" s="718"/>
      <c r="AX137" s="1152"/>
      <c r="AY137" s="1006"/>
      <c r="AZ137" s="718"/>
      <c r="BA137" s="718"/>
      <c r="BB137" s="718"/>
      <c r="BC137" s="718"/>
      <c r="BD137" s="718"/>
      <c r="BE137" s="718"/>
      <c r="BF137" s="1152"/>
      <c r="BG137" s="1006"/>
      <c r="BH137" s="718"/>
      <c r="BI137" s="718"/>
      <c r="BJ137" s="718"/>
      <c r="BK137" s="718"/>
      <c r="BL137" s="718"/>
      <c r="BM137" s="718"/>
      <c r="BN137" s="1152"/>
      <c r="BO137" s="1006"/>
      <c r="BP137" s="718"/>
      <c r="BQ137" s="718"/>
      <c r="BR137" s="718"/>
      <c r="BS137" s="718"/>
      <c r="BT137" s="718"/>
      <c r="BU137" s="718"/>
    </row>
    <row r="138" spans="1:73" ht="40.15" customHeight="1" thickTop="1" x14ac:dyDescent="0.25">
      <c r="A138" s="151"/>
      <c r="B138" s="24"/>
      <c r="C138" s="1058" t="s">
        <v>2332</v>
      </c>
      <c r="D138" s="1049" t="s">
        <v>2333</v>
      </c>
      <c r="E138" s="1061">
        <v>763</v>
      </c>
      <c r="F138" s="1064">
        <v>450202600</v>
      </c>
      <c r="G138" s="1049" t="s">
        <v>2300</v>
      </c>
      <c r="H138" s="1043">
        <v>4</v>
      </c>
      <c r="I138" s="1049" t="s">
        <v>3167</v>
      </c>
      <c r="J138" s="1043">
        <v>45</v>
      </c>
      <c r="K138" s="1049" t="s">
        <v>3807</v>
      </c>
      <c r="L138" s="1043">
        <v>4501</v>
      </c>
      <c r="M138" s="1049" t="s">
        <v>3786</v>
      </c>
      <c r="N138" s="1046">
        <v>2026004540058</v>
      </c>
      <c r="O138" s="1049" t="s">
        <v>3808</v>
      </c>
      <c r="P138" s="1052" t="s">
        <v>2328</v>
      </c>
      <c r="Q138" s="1055">
        <v>4</v>
      </c>
      <c r="R138" s="1040" t="s">
        <v>2871</v>
      </c>
      <c r="S138" s="1040"/>
      <c r="T138" s="1022"/>
      <c r="U138" s="1007"/>
      <c r="V138" s="1007"/>
      <c r="W138" s="1007"/>
      <c r="X138" s="1007"/>
      <c r="Y138" s="1007"/>
      <c r="Z138" s="1004">
        <f t="shared" si="29"/>
        <v>0</v>
      </c>
      <c r="AA138" s="1004">
        <f t="shared" ref="AA138:AF150" si="33">SUM(AR138:AR141,AZ138:AZ141,BH138:BH141,BP138:BP141)</f>
        <v>0</v>
      </c>
      <c r="AB138" s="1004">
        <f t="shared" si="33"/>
        <v>0</v>
      </c>
      <c r="AC138" s="1004">
        <f t="shared" si="33"/>
        <v>0</v>
      </c>
      <c r="AD138" s="1004">
        <f t="shared" si="33"/>
        <v>0</v>
      </c>
      <c r="AE138" s="1004">
        <f t="shared" si="33"/>
        <v>0</v>
      </c>
      <c r="AF138" s="1004">
        <f t="shared" si="33"/>
        <v>0</v>
      </c>
      <c r="AG138" s="714"/>
      <c r="AH138" s="593"/>
      <c r="AI138" s="593"/>
      <c r="AJ138" s="593"/>
      <c r="AK138" s="207"/>
      <c r="AL138" s="208"/>
      <c r="AM138" s="208"/>
      <c r="AN138" s="208"/>
      <c r="AO138" s="208"/>
      <c r="AP138" s="1150">
        <f>+U138</f>
        <v>0</v>
      </c>
      <c r="AQ138" s="1004">
        <f>SUM(AR138:AW141)</f>
        <v>0</v>
      </c>
      <c r="AR138" s="299"/>
      <c r="AS138" s="299"/>
      <c r="AT138" s="299"/>
      <c r="AU138" s="299"/>
      <c r="AV138" s="299"/>
      <c r="AW138" s="299"/>
      <c r="AX138" s="1150">
        <f>+V138</f>
        <v>0</v>
      </c>
      <c r="AY138" s="1004">
        <f>SUM(AZ138:BE141)</f>
        <v>0</v>
      </c>
      <c r="AZ138" s="299"/>
      <c r="BA138" s="299"/>
      <c r="BB138" s="299"/>
      <c r="BC138" s="299"/>
      <c r="BD138" s="299"/>
      <c r="BE138" s="299"/>
      <c r="BF138" s="1150">
        <f>+W138</f>
        <v>0</v>
      </c>
      <c r="BG138" s="1004">
        <f>SUM(BH138:BM141)</f>
        <v>0</v>
      </c>
      <c r="BH138" s="299"/>
      <c r="BI138" s="299"/>
      <c r="BJ138" s="299"/>
      <c r="BK138" s="299"/>
      <c r="BL138" s="299"/>
      <c r="BM138" s="299"/>
      <c r="BN138" s="1150">
        <f>+X138</f>
        <v>0</v>
      </c>
      <c r="BO138" s="1004">
        <f>SUM(BP138:BU141)</f>
        <v>0</v>
      </c>
      <c r="BP138" s="299"/>
      <c r="BQ138" s="299"/>
      <c r="BR138" s="299"/>
      <c r="BS138" s="299"/>
      <c r="BT138" s="299"/>
      <c r="BU138" s="299"/>
    </row>
    <row r="139" spans="1:73" ht="40.15" customHeight="1" x14ac:dyDescent="0.25">
      <c r="A139" s="151"/>
      <c r="B139" s="24"/>
      <c r="C139" s="1059"/>
      <c r="D139" s="1050"/>
      <c r="E139" s="1062"/>
      <c r="F139" s="1065">
        <v>450202400</v>
      </c>
      <c r="G139" s="1050" t="s">
        <v>2300</v>
      </c>
      <c r="H139" s="1044">
        <v>4</v>
      </c>
      <c r="I139" s="1050" t="s">
        <v>3167</v>
      </c>
      <c r="J139" s="1044">
        <v>45</v>
      </c>
      <c r="K139" s="1050" t="s">
        <v>3807</v>
      </c>
      <c r="L139" s="1044">
        <v>4501</v>
      </c>
      <c r="M139" s="1050" t="s">
        <v>3786</v>
      </c>
      <c r="N139" s="1047">
        <v>2024004540058</v>
      </c>
      <c r="O139" s="1050" t="s">
        <v>3808</v>
      </c>
      <c r="P139" s="1053"/>
      <c r="Q139" s="1056"/>
      <c r="R139" s="1041"/>
      <c r="S139" s="1041"/>
      <c r="T139" s="1023"/>
      <c r="U139" s="1008"/>
      <c r="V139" s="1008"/>
      <c r="W139" s="1008"/>
      <c r="X139" s="1008"/>
      <c r="Y139" s="1008"/>
      <c r="Z139" s="1005"/>
      <c r="AA139" s="1005"/>
      <c r="AB139" s="1005"/>
      <c r="AC139" s="1005"/>
      <c r="AD139" s="1005"/>
      <c r="AE139" s="1005"/>
      <c r="AF139" s="1005"/>
      <c r="AG139" s="479"/>
      <c r="AH139" s="592"/>
      <c r="AI139" s="592"/>
      <c r="AJ139" s="592"/>
      <c r="AK139" s="196"/>
      <c r="AL139" s="197"/>
      <c r="AM139" s="197"/>
      <c r="AN139" s="197"/>
      <c r="AO139" s="197"/>
      <c r="AP139" s="1151"/>
      <c r="AQ139" s="1005"/>
      <c r="AR139" s="282"/>
      <c r="AS139" s="282"/>
      <c r="AT139" s="282"/>
      <c r="AU139" s="282"/>
      <c r="AV139" s="282"/>
      <c r="AW139" s="282"/>
      <c r="AX139" s="1151"/>
      <c r="AY139" s="1005"/>
      <c r="AZ139" s="282"/>
      <c r="BA139" s="282"/>
      <c r="BB139" s="282"/>
      <c r="BC139" s="282"/>
      <c r="BD139" s="282"/>
      <c r="BE139" s="282"/>
      <c r="BF139" s="1151"/>
      <c r="BG139" s="1005"/>
      <c r="BH139" s="282"/>
      <c r="BI139" s="282"/>
      <c r="BJ139" s="282"/>
      <c r="BK139" s="282"/>
      <c r="BL139" s="282"/>
      <c r="BM139" s="282"/>
      <c r="BN139" s="1151"/>
      <c r="BO139" s="1005"/>
      <c r="BP139" s="282"/>
      <c r="BQ139" s="282"/>
      <c r="BR139" s="282"/>
      <c r="BS139" s="282"/>
      <c r="BT139" s="282"/>
      <c r="BU139" s="282"/>
    </row>
    <row r="140" spans="1:73" ht="40.15" customHeight="1" x14ac:dyDescent="0.25">
      <c r="A140" s="151"/>
      <c r="B140" s="24"/>
      <c r="C140" s="1059"/>
      <c r="D140" s="1050"/>
      <c r="E140" s="1062"/>
      <c r="F140" s="1065">
        <v>450202400</v>
      </c>
      <c r="G140" s="1050" t="s">
        <v>2300</v>
      </c>
      <c r="H140" s="1044">
        <v>4</v>
      </c>
      <c r="I140" s="1050" t="s">
        <v>3167</v>
      </c>
      <c r="J140" s="1044">
        <v>45</v>
      </c>
      <c r="K140" s="1050" t="s">
        <v>3807</v>
      </c>
      <c r="L140" s="1044">
        <v>4501</v>
      </c>
      <c r="M140" s="1050" t="s">
        <v>3786</v>
      </c>
      <c r="N140" s="1047">
        <v>2024004540058</v>
      </c>
      <c r="O140" s="1050" t="s">
        <v>3808</v>
      </c>
      <c r="P140" s="1053"/>
      <c r="Q140" s="1056"/>
      <c r="R140" s="1041"/>
      <c r="S140" s="1041"/>
      <c r="T140" s="1023"/>
      <c r="U140" s="1008"/>
      <c r="V140" s="1008"/>
      <c r="W140" s="1008"/>
      <c r="X140" s="1008"/>
      <c r="Y140" s="1008"/>
      <c r="Z140" s="1005"/>
      <c r="AA140" s="1005"/>
      <c r="AB140" s="1005"/>
      <c r="AC140" s="1005"/>
      <c r="AD140" s="1005"/>
      <c r="AE140" s="1005"/>
      <c r="AF140" s="1005"/>
      <c r="AG140" s="196"/>
      <c r="AH140" s="592"/>
      <c r="AI140" s="592"/>
      <c r="AJ140" s="592"/>
      <c r="AK140" s="196"/>
      <c r="AL140" s="197"/>
      <c r="AM140" s="197"/>
      <c r="AN140" s="197"/>
      <c r="AO140" s="197"/>
      <c r="AP140" s="1151"/>
      <c r="AQ140" s="1005"/>
      <c r="AR140" s="282"/>
      <c r="AS140" s="282"/>
      <c r="AT140" s="282"/>
      <c r="AU140" s="282"/>
      <c r="AV140" s="282"/>
      <c r="AW140" s="282"/>
      <c r="AX140" s="1151"/>
      <c r="AY140" s="1005"/>
      <c r="AZ140" s="282"/>
      <c r="BA140" s="282"/>
      <c r="BB140" s="282"/>
      <c r="BC140" s="282"/>
      <c r="BD140" s="282"/>
      <c r="BE140" s="282"/>
      <c r="BF140" s="1151"/>
      <c r="BG140" s="1005"/>
      <c r="BH140" s="282"/>
      <c r="BI140" s="282"/>
      <c r="BJ140" s="282"/>
      <c r="BK140" s="282"/>
      <c r="BL140" s="282"/>
      <c r="BM140" s="282"/>
      <c r="BN140" s="1151"/>
      <c r="BO140" s="1005"/>
      <c r="BP140" s="282"/>
      <c r="BQ140" s="282"/>
      <c r="BR140" s="282"/>
      <c r="BS140" s="282"/>
      <c r="BT140" s="282"/>
      <c r="BU140" s="282"/>
    </row>
    <row r="141" spans="1:73" ht="40.15" customHeight="1" thickBot="1" x14ac:dyDescent="0.3">
      <c r="A141" s="151"/>
      <c r="B141" s="24"/>
      <c r="C141" s="1060"/>
      <c r="D141" s="1051"/>
      <c r="E141" s="1063"/>
      <c r="F141" s="1066">
        <v>450202400</v>
      </c>
      <c r="G141" s="1051" t="s">
        <v>2300</v>
      </c>
      <c r="H141" s="1045">
        <v>4</v>
      </c>
      <c r="I141" s="1051" t="s">
        <v>3167</v>
      </c>
      <c r="J141" s="1045">
        <v>45</v>
      </c>
      <c r="K141" s="1051" t="s">
        <v>3807</v>
      </c>
      <c r="L141" s="1045">
        <v>4501</v>
      </c>
      <c r="M141" s="1051" t="s">
        <v>3786</v>
      </c>
      <c r="N141" s="1048">
        <v>2024004540058</v>
      </c>
      <c r="O141" s="1051" t="s">
        <v>3808</v>
      </c>
      <c r="P141" s="1054"/>
      <c r="Q141" s="1057"/>
      <c r="R141" s="1042"/>
      <c r="S141" s="1042"/>
      <c r="T141" s="1024"/>
      <c r="U141" s="1009"/>
      <c r="V141" s="1009"/>
      <c r="W141" s="1009"/>
      <c r="X141" s="1009"/>
      <c r="Y141" s="1009"/>
      <c r="Z141" s="1006"/>
      <c r="AA141" s="1006"/>
      <c r="AB141" s="1006"/>
      <c r="AC141" s="1006"/>
      <c r="AD141" s="1006"/>
      <c r="AE141" s="1006"/>
      <c r="AF141" s="1006"/>
      <c r="AG141" s="715"/>
      <c r="AH141" s="716"/>
      <c r="AI141" s="716"/>
      <c r="AJ141" s="716"/>
      <c r="AK141" s="715"/>
      <c r="AL141" s="717"/>
      <c r="AM141" s="717"/>
      <c r="AN141" s="717"/>
      <c r="AO141" s="717"/>
      <c r="AP141" s="1152"/>
      <c r="AQ141" s="1006"/>
      <c r="AR141" s="718"/>
      <c r="AS141" s="718"/>
      <c r="AT141" s="718"/>
      <c r="AU141" s="718"/>
      <c r="AV141" s="718"/>
      <c r="AW141" s="718"/>
      <c r="AX141" s="1152"/>
      <c r="AY141" s="1006"/>
      <c r="AZ141" s="718"/>
      <c r="BA141" s="718"/>
      <c r="BB141" s="718"/>
      <c r="BC141" s="718"/>
      <c r="BD141" s="718"/>
      <c r="BE141" s="718"/>
      <c r="BF141" s="1152"/>
      <c r="BG141" s="1006"/>
      <c r="BH141" s="718"/>
      <c r="BI141" s="718"/>
      <c r="BJ141" s="718"/>
      <c r="BK141" s="718"/>
      <c r="BL141" s="718"/>
      <c r="BM141" s="718"/>
      <c r="BN141" s="1152"/>
      <c r="BO141" s="1006"/>
      <c r="BP141" s="718"/>
      <c r="BQ141" s="718"/>
      <c r="BR141" s="718"/>
      <c r="BS141" s="718"/>
      <c r="BT141" s="718"/>
      <c r="BU141" s="718"/>
    </row>
    <row r="142" spans="1:73" ht="40.15" customHeight="1" thickTop="1" x14ac:dyDescent="0.25">
      <c r="A142" s="151"/>
      <c r="B142" s="24"/>
      <c r="C142" s="1058" t="s">
        <v>2334</v>
      </c>
      <c r="D142" s="1049" t="s">
        <v>2335</v>
      </c>
      <c r="E142" s="1061">
        <v>764</v>
      </c>
      <c r="F142" s="1064">
        <v>450203413</v>
      </c>
      <c r="G142" s="1049" t="s">
        <v>2336</v>
      </c>
      <c r="H142" s="1043">
        <v>1000</v>
      </c>
      <c r="I142" s="1049" t="s">
        <v>3167</v>
      </c>
      <c r="J142" s="1043">
        <v>45</v>
      </c>
      <c r="K142" s="1049" t="s">
        <v>3807</v>
      </c>
      <c r="L142" s="1043">
        <v>4501</v>
      </c>
      <c r="M142" s="1049" t="s">
        <v>3786</v>
      </c>
      <c r="N142" s="1046">
        <v>2026004540058</v>
      </c>
      <c r="O142" s="1049" t="s">
        <v>3808</v>
      </c>
      <c r="P142" s="1052" t="s">
        <v>2336</v>
      </c>
      <c r="Q142" s="1055">
        <v>1000</v>
      </c>
      <c r="R142" s="1040" t="s">
        <v>2871</v>
      </c>
      <c r="S142" s="1040"/>
      <c r="T142" s="1022"/>
      <c r="U142" s="1007"/>
      <c r="V142" s="1007"/>
      <c r="W142" s="1007"/>
      <c r="X142" s="1007"/>
      <c r="Y142" s="1007"/>
      <c r="Z142" s="1004">
        <f t="shared" si="29"/>
        <v>0</v>
      </c>
      <c r="AA142" s="1004">
        <f t="shared" si="33"/>
        <v>0</v>
      </c>
      <c r="AB142" s="1004">
        <f t="shared" si="33"/>
        <v>0</v>
      </c>
      <c r="AC142" s="1004">
        <f t="shared" si="33"/>
        <v>0</v>
      </c>
      <c r="AD142" s="1004">
        <f t="shared" si="33"/>
        <v>0</v>
      </c>
      <c r="AE142" s="1004">
        <f t="shared" si="33"/>
        <v>0</v>
      </c>
      <c r="AF142" s="1004">
        <f t="shared" si="33"/>
        <v>0</v>
      </c>
      <c r="AG142" s="714"/>
      <c r="AH142" s="593"/>
      <c r="AI142" s="593"/>
      <c r="AJ142" s="593"/>
      <c r="AK142" s="207"/>
      <c r="AL142" s="208"/>
      <c r="AM142" s="208"/>
      <c r="AN142" s="208"/>
      <c r="AO142" s="208"/>
      <c r="AP142" s="1150">
        <f>+U142</f>
        <v>0</v>
      </c>
      <c r="AQ142" s="1004">
        <f>SUM(AR142:AW145)</f>
        <v>0</v>
      </c>
      <c r="AR142" s="299"/>
      <c r="AS142" s="299"/>
      <c r="AT142" s="299"/>
      <c r="AU142" s="299"/>
      <c r="AV142" s="299"/>
      <c r="AW142" s="299"/>
      <c r="AX142" s="1150">
        <f>+V142</f>
        <v>0</v>
      </c>
      <c r="AY142" s="1004">
        <f>SUM(AZ142:BE145)</f>
        <v>0</v>
      </c>
      <c r="AZ142" s="299"/>
      <c r="BA142" s="299"/>
      <c r="BB142" s="299"/>
      <c r="BC142" s="299"/>
      <c r="BD142" s="299"/>
      <c r="BE142" s="299"/>
      <c r="BF142" s="1150">
        <f>+W142</f>
        <v>0</v>
      </c>
      <c r="BG142" s="1004">
        <f>SUM(BH142:BM145)</f>
        <v>0</v>
      </c>
      <c r="BH142" s="299"/>
      <c r="BI142" s="299"/>
      <c r="BJ142" s="299"/>
      <c r="BK142" s="299"/>
      <c r="BL142" s="299"/>
      <c r="BM142" s="299"/>
      <c r="BN142" s="1150">
        <f>+X142</f>
        <v>0</v>
      </c>
      <c r="BO142" s="1004">
        <f>SUM(BP142:BU145)</f>
        <v>0</v>
      </c>
      <c r="BP142" s="299"/>
      <c r="BQ142" s="299"/>
      <c r="BR142" s="299"/>
      <c r="BS142" s="299"/>
      <c r="BT142" s="299"/>
      <c r="BU142" s="299"/>
    </row>
    <row r="143" spans="1:73" ht="40.15" customHeight="1" x14ac:dyDescent="0.25">
      <c r="A143" s="151"/>
      <c r="B143" s="24"/>
      <c r="C143" s="1059"/>
      <c r="D143" s="1050"/>
      <c r="E143" s="1062"/>
      <c r="F143" s="1065">
        <v>450203413</v>
      </c>
      <c r="G143" s="1050" t="s">
        <v>2336</v>
      </c>
      <c r="H143" s="1044">
        <v>1000</v>
      </c>
      <c r="I143" s="1050" t="s">
        <v>3167</v>
      </c>
      <c r="J143" s="1044">
        <v>45</v>
      </c>
      <c r="K143" s="1050" t="s">
        <v>3807</v>
      </c>
      <c r="L143" s="1044">
        <v>4501</v>
      </c>
      <c r="M143" s="1050" t="s">
        <v>3786</v>
      </c>
      <c r="N143" s="1047">
        <v>2024004540058</v>
      </c>
      <c r="O143" s="1050" t="s">
        <v>3808</v>
      </c>
      <c r="P143" s="1053"/>
      <c r="Q143" s="1056"/>
      <c r="R143" s="1041"/>
      <c r="S143" s="1041"/>
      <c r="T143" s="1023"/>
      <c r="U143" s="1008"/>
      <c r="V143" s="1008"/>
      <c r="W143" s="1008"/>
      <c r="X143" s="1008"/>
      <c r="Y143" s="1008"/>
      <c r="Z143" s="1005"/>
      <c r="AA143" s="1005"/>
      <c r="AB143" s="1005"/>
      <c r="AC143" s="1005"/>
      <c r="AD143" s="1005"/>
      <c r="AE143" s="1005"/>
      <c r="AF143" s="1005"/>
      <c r="AG143" s="479"/>
      <c r="AH143" s="592"/>
      <c r="AI143" s="592"/>
      <c r="AJ143" s="592"/>
      <c r="AK143" s="196"/>
      <c r="AL143" s="197"/>
      <c r="AM143" s="197"/>
      <c r="AN143" s="197"/>
      <c r="AO143" s="197"/>
      <c r="AP143" s="1151"/>
      <c r="AQ143" s="1005"/>
      <c r="AR143" s="282"/>
      <c r="AS143" s="282"/>
      <c r="AT143" s="282"/>
      <c r="AU143" s="282"/>
      <c r="AV143" s="282"/>
      <c r="AW143" s="282"/>
      <c r="AX143" s="1151"/>
      <c r="AY143" s="1005"/>
      <c r="AZ143" s="282"/>
      <c r="BA143" s="282"/>
      <c r="BB143" s="282"/>
      <c r="BC143" s="282"/>
      <c r="BD143" s="282"/>
      <c r="BE143" s="282"/>
      <c r="BF143" s="1151"/>
      <c r="BG143" s="1005"/>
      <c r="BH143" s="282"/>
      <c r="BI143" s="282"/>
      <c r="BJ143" s="282"/>
      <c r="BK143" s="282"/>
      <c r="BL143" s="282"/>
      <c r="BM143" s="282"/>
      <c r="BN143" s="1151"/>
      <c r="BO143" s="1005"/>
      <c r="BP143" s="282"/>
      <c r="BQ143" s="282"/>
      <c r="BR143" s="282"/>
      <c r="BS143" s="282"/>
      <c r="BT143" s="282"/>
      <c r="BU143" s="282"/>
    </row>
    <row r="144" spans="1:73" ht="40.15" customHeight="1" x14ac:dyDescent="0.25">
      <c r="A144" s="151"/>
      <c r="B144" s="24"/>
      <c r="C144" s="1059"/>
      <c r="D144" s="1050"/>
      <c r="E144" s="1062"/>
      <c r="F144" s="1065">
        <v>450203413</v>
      </c>
      <c r="G144" s="1050" t="s">
        <v>2336</v>
      </c>
      <c r="H144" s="1044">
        <v>1000</v>
      </c>
      <c r="I144" s="1050" t="s">
        <v>3167</v>
      </c>
      <c r="J144" s="1044">
        <v>45</v>
      </c>
      <c r="K144" s="1050" t="s">
        <v>3807</v>
      </c>
      <c r="L144" s="1044">
        <v>4501</v>
      </c>
      <c r="M144" s="1050" t="s">
        <v>3786</v>
      </c>
      <c r="N144" s="1047">
        <v>2024004540058</v>
      </c>
      <c r="O144" s="1050" t="s">
        <v>3808</v>
      </c>
      <c r="P144" s="1053"/>
      <c r="Q144" s="1056"/>
      <c r="R144" s="1041"/>
      <c r="S144" s="1041"/>
      <c r="T144" s="1023"/>
      <c r="U144" s="1008"/>
      <c r="V144" s="1008"/>
      <c r="W144" s="1008"/>
      <c r="X144" s="1008"/>
      <c r="Y144" s="1008"/>
      <c r="Z144" s="1005"/>
      <c r="AA144" s="1005"/>
      <c r="AB144" s="1005"/>
      <c r="AC144" s="1005"/>
      <c r="AD144" s="1005"/>
      <c r="AE144" s="1005"/>
      <c r="AF144" s="1005"/>
      <c r="AG144" s="196"/>
      <c r="AH144" s="592"/>
      <c r="AI144" s="592"/>
      <c r="AJ144" s="592"/>
      <c r="AK144" s="196"/>
      <c r="AL144" s="197"/>
      <c r="AM144" s="197"/>
      <c r="AN144" s="197"/>
      <c r="AO144" s="197"/>
      <c r="AP144" s="1151"/>
      <c r="AQ144" s="1005"/>
      <c r="AR144" s="282"/>
      <c r="AS144" s="282"/>
      <c r="AT144" s="282"/>
      <c r="AU144" s="282"/>
      <c r="AV144" s="282"/>
      <c r="AW144" s="282"/>
      <c r="AX144" s="1151"/>
      <c r="AY144" s="1005"/>
      <c r="AZ144" s="282"/>
      <c r="BA144" s="282"/>
      <c r="BB144" s="282"/>
      <c r="BC144" s="282"/>
      <c r="BD144" s="282"/>
      <c r="BE144" s="282"/>
      <c r="BF144" s="1151"/>
      <c r="BG144" s="1005"/>
      <c r="BH144" s="282"/>
      <c r="BI144" s="282"/>
      <c r="BJ144" s="282"/>
      <c r="BK144" s="282"/>
      <c r="BL144" s="282"/>
      <c r="BM144" s="282"/>
      <c r="BN144" s="1151"/>
      <c r="BO144" s="1005"/>
      <c r="BP144" s="282"/>
      <c r="BQ144" s="282"/>
      <c r="BR144" s="282"/>
      <c r="BS144" s="282"/>
      <c r="BT144" s="282"/>
      <c r="BU144" s="282"/>
    </row>
    <row r="145" spans="1:73" ht="40.15" customHeight="1" thickBot="1" x14ac:dyDescent="0.3">
      <c r="A145" s="151"/>
      <c r="B145" s="24"/>
      <c r="C145" s="1060"/>
      <c r="D145" s="1051"/>
      <c r="E145" s="1063"/>
      <c r="F145" s="1066">
        <v>450203413</v>
      </c>
      <c r="G145" s="1051" t="s">
        <v>2336</v>
      </c>
      <c r="H145" s="1045">
        <v>1000</v>
      </c>
      <c r="I145" s="1051" t="s">
        <v>3167</v>
      </c>
      <c r="J145" s="1045">
        <v>45</v>
      </c>
      <c r="K145" s="1051" t="s">
        <v>3807</v>
      </c>
      <c r="L145" s="1045">
        <v>4501</v>
      </c>
      <c r="M145" s="1051" t="s">
        <v>3786</v>
      </c>
      <c r="N145" s="1048">
        <v>2024004540058</v>
      </c>
      <c r="O145" s="1051" t="s">
        <v>3808</v>
      </c>
      <c r="P145" s="1054"/>
      <c r="Q145" s="1057"/>
      <c r="R145" s="1042"/>
      <c r="S145" s="1042"/>
      <c r="T145" s="1024"/>
      <c r="U145" s="1009"/>
      <c r="V145" s="1009"/>
      <c r="W145" s="1009"/>
      <c r="X145" s="1009"/>
      <c r="Y145" s="1009"/>
      <c r="Z145" s="1006"/>
      <c r="AA145" s="1006"/>
      <c r="AB145" s="1006"/>
      <c r="AC145" s="1006"/>
      <c r="AD145" s="1006"/>
      <c r="AE145" s="1006"/>
      <c r="AF145" s="1006"/>
      <c r="AG145" s="715"/>
      <c r="AH145" s="716"/>
      <c r="AI145" s="716"/>
      <c r="AJ145" s="716"/>
      <c r="AK145" s="715"/>
      <c r="AL145" s="717"/>
      <c r="AM145" s="717"/>
      <c r="AN145" s="717"/>
      <c r="AO145" s="717"/>
      <c r="AP145" s="1152"/>
      <c r="AQ145" s="1006"/>
      <c r="AR145" s="718"/>
      <c r="AS145" s="718"/>
      <c r="AT145" s="718"/>
      <c r="AU145" s="718"/>
      <c r="AV145" s="718"/>
      <c r="AW145" s="718"/>
      <c r="AX145" s="1152"/>
      <c r="AY145" s="1006"/>
      <c r="AZ145" s="718"/>
      <c r="BA145" s="718"/>
      <c r="BB145" s="718"/>
      <c r="BC145" s="718"/>
      <c r="BD145" s="718"/>
      <c r="BE145" s="718"/>
      <c r="BF145" s="1152"/>
      <c r="BG145" s="1006"/>
      <c r="BH145" s="718"/>
      <c r="BI145" s="718"/>
      <c r="BJ145" s="718"/>
      <c r="BK145" s="718"/>
      <c r="BL145" s="718"/>
      <c r="BM145" s="718"/>
      <c r="BN145" s="1152"/>
      <c r="BO145" s="1006"/>
      <c r="BP145" s="718"/>
      <c r="BQ145" s="718"/>
      <c r="BR145" s="718"/>
      <c r="BS145" s="718"/>
      <c r="BT145" s="718"/>
      <c r="BU145" s="718"/>
    </row>
    <row r="146" spans="1:73" ht="40.15" customHeight="1" thickTop="1" x14ac:dyDescent="0.25">
      <c r="A146" s="151"/>
      <c r="B146" s="24"/>
      <c r="C146" s="1058" t="s">
        <v>2338</v>
      </c>
      <c r="D146" s="1049" t="s">
        <v>2339</v>
      </c>
      <c r="E146" s="1061">
        <v>765</v>
      </c>
      <c r="F146" s="1064">
        <v>450100100</v>
      </c>
      <c r="G146" s="1049" t="s">
        <v>2340</v>
      </c>
      <c r="H146" s="1043">
        <v>41</v>
      </c>
      <c r="I146" s="1049" t="s">
        <v>3167</v>
      </c>
      <c r="J146" s="1043">
        <v>45</v>
      </c>
      <c r="K146" s="1049" t="s">
        <v>3807</v>
      </c>
      <c r="L146" s="1043">
        <v>4501</v>
      </c>
      <c r="M146" s="1049" t="s">
        <v>3786</v>
      </c>
      <c r="N146" s="1046">
        <v>2026004540058</v>
      </c>
      <c r="O146" s="1049" t="s">
        <v>3808</v>
      </c>
      <c r="P146" s="1052" t="s">
        <v>2340</v>
      </c>
      <c r="Q146" s="1055">
        <v>41</v>
      </c>
      <c r="R146" s="1040" t="s">
        <v>2871</v>
      </c>
      <c r="S146" s="1040"/>
      <c r="T146" s="1022"/>
      <c r="U146" s="1007"/>
      <c r="V146" s="1007"/>
      <c r="W146" s="1007"/>
      <c r="X146" s="1007"/>
      <c r="Y146" s="1007"/>
      <c r="Z146" s="1004">
        <f t="shared" si="29"/>
        <v>0</v>
      </c>
      <c r="AA146" s="1004">
        <f t="shared" si="33"/>
        <v>0</v>
      </c>
      <c r="AB146" s="1004">
        <f t="shared" si="33"/>
        <v>0</v>
      </c>
      <c r="AC146" s="1004">
        <f t="shared" si="33"/>
        <v>0</v>
      </c>
      <c r="AD146" s="1004">
        <f t="shared" si="33"/>
        <v>0</v>
      </c>
      <c r="AE146" s="1004">
        <f t="shared" si="33"/>
        <v>0</v>
      </c>
      <c r="AF146" s="1004">
        <f t="shared" si="33"/>
        <v>0</v>
      </c>
      <c r="AG146" s="714"/>
      <c r="AH146" s="593"/>
      <c r="AI146" s="593"/>
      <c r="AJ146" s="593"/>
      <c r="AK146" s="207"/>
      <c r="AL146" s="208"/>
      <c r="AM146" s="208"/>
      <c r="AN146" s="208"/>
      <c r="AO146" s="208"/>
      <c r="AP146" s="1150">
        <f>+U146</f>
        <v>0</v>
      </c>
      <c r="AQ146" s="1004">
        <f>SUM(AR146:AW149)</f>
        <v>0</v>
      </c>
      <c r="AR146" s="299"/>
      <c r="AS146" s="299"/>
      <c r="AT146" s="299"/>
      <c r="AU146" s="299"/>
      <c r="AV146" s="299"/>
      <c r="AW146" s="299"/>
      <c r="AX146" s="1150">
        <f>+V146</f>
        <v>0</v>
      </c>
      <c r="AY146" s="1004">
        <f>SUM(AZ146:BE149)</f>
        <v>0</v>
      </c>
      <c r="AZ146" s="299"/>
      <c r="BA146" s="299"/>
      <c r="BB146" s="299"/>
      <c r="BC146" s="299"/>
      <c r="BD146" s="299"/>
      <c r="BE146" s="299"/>
      <c r="BF146" s="1150">
        <f>+W146</f>
        <v>0</v>
      </c>
      <c r="BG146" s="1004">
        <f>SUM(BH146:BM149)</f>
        <v>0</v>
      </c>
      <c r="BH146" s="299"/>
      <c r="BI146" s="299"/>
      <c r="BJ146" s="299"/>
      <c r="BK146" s="299"/>
      <c r="BL146" s="299"/>
      <c r="BM146" s="299"/>
      <c r="BN146" s="1150">
        <f>+X146</f>
        <v>0</v>
      </c>
      <c r="BO146" s="1004">
        <f>SUM(BP146:BU149)</f>
        <v>0</v>
      </c>
      <c r="BP146" s="299"/>
      <c r="BQ146" s="299"/>
      <c r="BR146" s="299"/>
      <c r="BS146" s="299"/>
      <c r="BT146" s="299"/>
      <c r="BU146" s="299"/>
    </row>
    <row r="147" spans="1:73" ht="40.15" customHeight="1" x14ac:dyDescent="0.25">
      <c r="A147" s="151"/>
      <c r="B147" s="24"/>
      <c r="C147" s="1059"/>
      <c r="D147" s="1050"/>
      <c r="E147" s="1062"/>
      <c r="F147" s="1065">
        <v>450100100</v>
      </c>
      <c r="G147" s="1050" t="s">
        <v>2340</v>
      </c>
      <c r="H147" s="1044">
        <v>41</v>
      </c>
      <c r="I147" s="1050" t="s">
        <v>3167</v>
      </c>
      <c r="J147" s="1044">
        <v>45</v>
      </c>
      <c r="K147" s="1050" t="s">
        <v>3807</v>
      </c>
      <c r="L147" s="1044">
        <v>4501</v>
      </c>
      <c r="M147" s="1050" t="s">
        <v>3786</v>
      </c>
      <c r="N147" s="1047">
        <v>2024004540058</v>
      </c>
      <c r="O147" s="1050" t="s">
        <v>3808</v>
      </c>
      <c r="P147" s="1053"/>
      <c r="Q147" s="1056"/>
      <c r="R147" s="1041"/>
      <c r="S147" s="1041"/>
      <c r="T147" s="1023"/>
      <c r="U147" s="1008"/>
      <c r="V147" s="1008"/>
      <c r="W147" s="1008"/>
      <c r="X147" s="1008"/>
      <c r="Y147" s="1008"/>
      <c r="Z147" s="1005"/>
      <c r="AA147" s="1005"/>
      <c r="AB147" s="1005"/>
      <c r="AC147" s="1005"/>
      <c r="AD147" s="1005"/>
      <c r="AE147" s="1005"/>
      <c r="AF147" s="1005"/>
      <c r="AG147" s="479"/>
      <c r="AH147" s="592"/>
      <c r="AI147" s="592"/>
      <c r="AJ147" s="592"/>
      <c r="AK147" s="196"/>
      <c r="AL147" s="197"/>
      <c r="AM147" s="197"/>
      <c r="AN147" s="197"/>
      <c r="AO147" s="197"/>
      <c r="AP147" s="1151"/>
      <c r="AQ147" s="1005"/>
      <c r="AR147" s="282"/>
      <c r="AS147" s="282"/>
      <c r="AT147" s="282"/>
      <c r="AU147" s="282"/>
      <c r="AV147" s="282"/>
      <c r="AW147" s="282"/>
      <c r="AX147" s="1151"/>
      <c r="AY147" s="1005"/>
      <c r="AZ147" s="282"/>
      <c r="BA147" s="282"/>
      <c r="BB147" s="282"/>
      <c r="BC147" s="282"/>
      <c r="BD147" s="282"/>
      <c r="BE147" s="282"/>
      <c r="BF147" s="1151"/>
      <c r="BG147" s="1005"/>
      <c r="BH147" s="282"/>
      <c r="BI147" s="282"/>
      <c r="BJ147" s="282"/>
      <c r="BK147" s="282"/>
      <c r="BL147" s="282"/>
      <c r="BM147" s="282"/>
      <c r="BN147" s="1151"/>
      <c r="BO147" s="1005"/>
      <c r="BP147" s="282"/>
      <c r="BQ147" s="282"/>
      <c r="BR147" s="282"/>
      <c r="BS147" s="282"/>
      <c r="BT147" s="282"/>
      <c r="BU147" s="282"/>
    </row>
    <row r="148" spans="1:73" ht="40.15" customHeight="1" x14ac:dyDescent="0.25">
      <c r="A148" s="151"/>
      <c r="B148" s="24"/>
      <c r="C148" s="1059"/>
      <c r="D148" s="1050"/>
      <c r="E148" s="1062"/>
      <c r="F148" s="1065">
        <v>450100100</v>
      </c>
      <c r="G148" s="1050" t="s">
        <v>2340</v>
      </c>
      <c r="H148" s="1044">
        <v>41</v>
      </c>
      <c r="I148" s="1050" t="s">
        <v>3167</v>
      </c>
      <c r="J148" s="1044">
        <v>45</v>
      </c>
      <c r="K148" s="1050" t="s">
        <v>3807</v>
      </c>
      <c r="L148" s="1044">
        <v>4501</v>
      </c>
      <c r="M148" s="1050" t="s">
        <v>3786</v>
      </c>
      <c r="N148" s="1047">
        <v>2024004540058</v>
      </c>
      <c r="O148" s="1050" t="s">
        <v>3808</v>
      </c>
      <c r="P148" s="1053"/>
      <c r="Q148" s="1056"/>
      <c r="R148" s="1041"/>
      <c r="S148" s="1041"/>
      <c r="T148" s="1023"/>
      <c r="U148" s="1008"/>
      <c r="V148" s="1008"/>
      <c r="W148" s="1008"/>
      <c r="X148" s="1008"/>
      <c r="Y148" s="1008"/>
      <c r="Z148" s="1005"/>
      <c r="AA148" s="1005"/>
      <c r="AB148" s="1005"/>
      <c r="AC148" s="1005"/>
      <c r="AD148" s="1005"/>
      <c r="AE148" s="1005"/>
      <c r="AF148" s="1005"/>
      <c r="AG148" s="196"/>
      <c r="AH148" s="592"/>
      <c r="AI148" s="592"/>
      <c r="AJ148" s="592"/>
      <c r="AK148" s="196"/>
      <c r="AL148" s="197"/>
      <c r="AM148" s="197"/>
      <c r="AN148" s="197"/>
      <c r="AO148" s="197"/>
      <c r="AP148" s="1151"/>
      <c r="AQ148" s="1005"/>
      <c r="AR148" s="282"/>
      <c r="AS148" s="282"/>
      <c r="AT148" s="282"/>
      <c r="AU148" s="282"/>
      <c r="AV148" s="282"/>
      <c r="AW148" s="282"/>
      <c r="AX148" s="1151"/>
      <c r="AY148" s="1005"/>
      <c r="AZ148" s="282"/>
      <c r="BA148" s="282"/>
      <c r="BB148" s="282"/>
      <c r="BC148" s="282"/>
      <c r="BD148" s="282"/>
      <c r="BE148" s="282"/>
      <c r="BF148" s="1151"/>
      <c r="BG148" s="1005"/>
      <c r="BH148" s="282"/>
      <c r="BI148" s="282"/>
      <c r="BJ148" s="282"/>
      <c r="BK148" s="282"/>
      <c r="BL148" s="282"/>
      <c r="BM148" s="282"/>
      <c r="BN148" s="1151"/>
      <c r="BO148" s="1005"/>
      <c r="BP148" s="282"/>
      <c r="BQ148" s="282"/>
      <c r="BR148" s="282"/>
      <c r="BS148" s="282"/>
      <c r="BT148" s="282"/>
      <c r="BU148" s="282"/>
    </row>
    <row r="149" spans="1:73" ht="40.15" customHeight="1" thickBot="1" x14ac:dyDescent="0.3">
      <c r="A149" s="151"/>
      <c r="B149" s="24"/>
      <c r="C149" s="1060"/>
      <c r="D149" s="1051"/>
      <c r="E149" s="1063"/>
      <c r="F149" s="1066">
        <v>450100100</v>
      </c>
      <c r="G149" s="1051" t="s">
        <v>2340</v>
      </c>
      <c r="H149" s="1045">
        <v>41</v>
      </c>
      <c r="I149" s="1051" t="s">
        <v>3167</v>
      </c>
      <c r="J149" s="1045">
        <v>45</v>
      </c>
      <c r="K149" s="1051" t="s">
        <v>3807</v>
      </c>
      <c r="L149" s="1045">
        <v>4501</v>
      </c>
      <c r="M149" s="1051" t="s">
        <v>3786</v>
      </c>
      <c r="N149" s="1048">
        <v>2024004540058</v>
      </c>
      <c r="O149" s="1051" t="s">
        <v>3808</v>
      </c>
      <c r="P149" s="1054"/>
      <c r="Q149" s="1057"/>
      <c r="R149" s="1042"/>
      <c r="S149" s="1042"/>
      <c r="T149" s="1024"/>
      <c r="U149" s="1009"/>
      <c r="V149" s="1009"/>
      <c r="W149" s="1009"/>
      <c r="X149" s="1009"/>
      <c r="Y149" s="1009"/>
      <c r="Z149" s="1006"/>
      <c r="AA149" s="1006"/>
      <c r="AB149" s="1006"/>
      <c r="AC149" s="1006"/>
      <c r="AD149" s="1006"/>
      <c r="AE149" s="1006"/>
      <c r="AF149" s="1006"/>
      <c r="AG149" s="715"/>
      <c r="AH149" s="716"/>
      <c r="AI149" s="716"/>
      <c r="AJ149" s="716"/>
      <c r="AK149" s="715"/>
      <c r="AL149" s="717"/>
      <c r="AM149" s="717"/>
      <c r="AN149" s="717"/>
      <c r="AO149" s="717"/>
      <c r="AP149" s="1152"/>
      <c r="AQ149" s="1006"/>
      <c r="AR149" s="718"/>
      <c r="AS149" s="718"/>
      <c r="AT149" s="718"/>
      <c r="AU149" s="718"/>
      <c r="AV149" s="718"/>
      <c r="AW149" s="718"/>
      <c r="AX149" s="1152"/>
      <c r="AY149" s="1006"/>
      <c r="AZ149" s="718"/>
      <c r="BA149" s="718"/>
      <c r="BB149" s="718"/>
      <c r="BC149" s="718"/>
      <c r="BD149" s="718"/>
      <c r="BE149" s="718"/>
      <c r="BF149" s="1152"/>
      <c r="BG149" s="1006"/>
      <c r="BH149" s="718"/>
      <c r="BI149" s="718"/>
      <c r="BJ149" s="718"/>
      <c r="BK149" s="718"/>
      <c r="BL149" s="718"/>
      <c r="BM149" s="718"/>
      <c r="BN149" s="1152"/>
      <c r="BO149" s="1006"/>
      <c r="BP149" s="718"/>
      <c r="BQ149" s="718"/>
      <c r="BR149" s="718"/>
      <c r="BS149" s="718"/>
      <c r="BT149" s="718"/>
      <c r="BU149" s="718"/>
    </row>
    <row r="150" spans="1:73" ht="40.15" customHeight="1" thickTop="1" x14ac:dyDescent="0.25">
      <c r="A150" s="151"/>
      <c r="B150" s="24"/>
      <c r="C150" s="1058" t="s">
        <v>2341</v>
      </c>
      <c r="D150" s="1049" t="s">
        <v>2342</v>
      </c>
      <c r="E150" s="1061">
        <v>766</v>
      </c>
      <c r="F150" s="1064">
        <v>450202600</v>
      </c>
      <c r="G150" s="1049" t="s">
        <v>2300</v>
      </c>
      <c r="H150" s="1043">
        <v>4</v>
      </c>
      <c r="I150" s="1049" t="s">
        <v>3167</v>
      </c>
      <c r="J150" s="1043">
        <v>45</v>
      </c>
      <c r="K150" s="1049" t="s">
        <v>3807</v>
      </c>
      <c r="L150" s="1043">
        <v>4501</v>
      </c>
      <c r="M150" s="1049" t="s">
        <v>3786</v>
      </c>
      <c r="N150" s="1046">
        <v>2026004540058</v>
      </c>
      <c r="O150" s="1049" t="s">
        <v>3808</v>
      </c>
      <c r="P150" s="1052" t="s">
        <v>2282</v>
      </c>
      <c r="Q150" s="1055">
        <v>4</v>
      </c>
      <c r="R150" s="1040" t="s">
        <v>2871</v>
      </c>
      <c r="S150" s="1040"/>
      <c r="T150" s="1022"/>
      <c r="U150" s="1007"/>
      <c r="V150" s="1007"/>
      <c r="W150" s="1007"/>
      <c r="X150" s="1007"/>
      <c r="Y150" s="1007"/>
      <c r="Z150" s="1004">
        <f t="shared" si="29"/>
        <v>0</v>
      </c>
      <c r="AA150" s="1004">
        <f t="shared" si="33"/>
        <v>0</v>
      </c>
      <c r="AB150" s="1004">
        <f t="shared" si="33"/>
        <v>0</v>
      </c>
      <c r="AC150" s="1004">
        <f t="shared" si="33"/>
        <v>0</v>
      </c>
      <c r="AD150" s="1004">
        <f t="shared" si="33"/>
        <v>0</v>
      </c>
      <c r="AE150" s="1004">
        <f t="shared" si="33"/>
        <v>0</v>
      </c>
      <c r="AF150" s="1004">
        <f t="shared" si="33"/>
        <v>0</v>
      </c>
      <c r="AG150" s="714"/>
      <c r="AH150" s="593"/>
      <c r="AI150" s="593"/>
      <c r="AJ150" s="593"/>
      <c r="AK150" s="207"/>
      <c r="AL150" s="208"/>
      <c r="AM150" s="208"/>
      <c r="AN150" s="208"/>
      <c r="AO150" s="208"/>
      <c r="AP150" s="1150">
        <f>+U150</f>
        <v>0</v>
      </c>
      <c r="AQ150" s="1004">
        <f>SUM(AR150:AW153)</f>
        <v>0</v>
      </c>
      <c r="AR150" s="299"/>
      <c r="AS150" s="299"/>
      <c r="AT150" s="299"/>
      <c r="AU150" s="299"/>
      <c r="AV150" s="299"/>
      <c r="AW150" s="299"/>
      <c r="AX150" s="1150">
        <f>+V150</f>
        <v>0</v>
      </c>
      <c r="AY150" s="1004">
        <f>SUM(AZ150:BE153)</f>
        <v>0</v>
      </c>
      <c r="AZ150" s="299"/>
      <c r="BA150" s="299"/>
      <c r="BB150" s="299"/>
      <c r="BC150" s="299"/>
      <c r="BD150" s="299"/>
      <c r="BE150" s="299"/>
      <c r="BF150" s="1150">
        <f>+W150</f>
        <v>0</v>
      </c>
      <c r="BG150" s="1004">
        <f>SUM(BH150:BM153)</f>
        <v>0</v>
      </c>
      <c r="BH150" s="299"/>
      <c r="BI150" s="299"/>
      <c r="BJ150" s="299"/>
      <c r="BK150" s="299"/>
      <c r="BL150" s="299"/>
      <c r="BM150" s="299"/>
      <c r="BN150" s="1150">
        <f>+X150</f>
        <v>0</v>
      </c>
      <c r="BO150" s="1004">
        <f>SUM(BP150:BU153)</f>
        <v>0</v>
      </c>
      <c r="BP150" s="299"/>
      <c r="BQ150" s="299"/>
      <c r="BR150" s="299"/>
      <c r="BS150" s="299"/>
      <c r="BT150" s="299"/>
      <c r="BU150" s="299"/>
    </row>
    <row r="151" spans="1:73" ht="40.15" customHeight="1" x14ac:dyDescent="0.25">
      <c r="A151" s="151"/>
      <c r="B151" s="24"/>
      <c r="C151" s="1059"/>
      <c r="D151" s="1050"/>
      <c r="E151" s="1062"/>
      <c r="F151" s="1065">
        <v>450202400</v>
      </c>
      <c r="G151" s="1050" t="s">
        <v>2300</v>
      </c>
      <c r="H151" s="1044">
        <v>4</v>
      </c>
      <c r="I151" s="1050" t="s">
        <v>3167</v>
      </c>
      <c r="J151" s="1044">
        <v>45</v>
      </c>
      <c r="K151" s="1050" t="s">
        <v>3807</v>
      </c>
      <c r="L151" s="1044">
        <v>4501</v>
      </c>
      <c r="M151" s="1050" t="s">
        <v>3786</v>
      </c>
      <c r="N151" s="1047">
        <v>2024004540058</v>
      </c>
      <c r="O151" s="1050" t="s">
        <v>3808</v>
      </c>
      <c r="P151" s="1053"/>
      <c r="Q151" s="1056"/>
      <c r="R151" s="1041"/>
      <c r="S151" s="1041"/>
      <c r="T151" s="1023"/>
      <c r="U151" s="1008"/>
      <c r="V151" s="1008"/>
      <c r="W151" s="1008"/>
      <c r="X151" s="1008"/>
      <c r="Y151" s="1008"/>
      <c r="Z151" s="1005"/>
      <c r="AA151" s="1005"/>
      <c r="AB151" s="1005"/>
      <c r="AC151" s="1005"/>
      <c r="AD151" s="1005"/>
      <c r="AE151" s="1005"/>
      <c r="AF151" s="1005"/>
      <c r="AG151" s="479"/>
      <c r="AH151" s="592"/>
      <c r="AI151" s="592"/>
      <c r="AJ151" s="592"/>
      <c r="AK151" s="196"/>
      <c r="AL151" s="197"/>
      <c r="AM151" s="197"/>
      <c r="AN151" s="197"/>
      <c r="AO151" s="197"/>
      <c r="AP151" s="1151"/>
      <c r="AQ151" s="1005"/>
      <c r="AR151" s="282"/>
      <c r="AS151" s="282"/>
      <c r="AT151" s="282"/>
      <c r="AU151" s="282"/>
      <c r="AV151" s="282"/>
      <c r="AW151" s="282"/>
      <c r="AX151" s="1151"/>
      <c r="AY151" s="1005"/>
      <c r="AZ151" s="282"/>
      <c r="BA151" s="282"/>
      <c r="BB151" s="282"/>
      <c r="BC151" s="282"/>
      <c r="BD151" s="282"/>
      <c r="BE151" s="282"/>
      <c r="BF151" s="1151"/>
      <c r="BG151" s="1005"/>
      <c r="BH151" s="282"/>
      <c r="BI151" s="282"/>
      <c r="BJ151" s="282"/>
      <c r="BK151" s="282"/>
      <c r="BL151" s="282"/>
      <c r="BM151" s="282"/>
      <c r="BN151" s="1151"/>
      <c r="BO151" s="1005"/>
      <c r="BP151" s="282"/>
      <c r="BQ151" s="282"/>
      <c r="BR151" s="282"/>
      <c r="BS151" s="282"/>
      <c r="BT151" s="282"/>
      <c r="BU151" s="282"/>
    </row>
    <row r="152" spans="1:73" ht="40.15" customHeight="1" x14ac:dyDescent="0.25">
      <c r="A152" s="151"/>
      <c r="B152" s="24"/>
      <c r="C152" s="1059"/>
      <c r="D152" s="1050"/>
      <c r="E152" s="1062"/>
      <c r="F152" s="1065">
        <v>450202400</v>
      </c>
      <c r="G152" s="1050" t="s">
        <v>2300</v>
      </c>
      <c r="H152" s="1044">
        <v>4</v>
      </c>
      <c r="I152" s="1050" t="s">
        <v>3167</v>
      </c>
      <c r="J152" s="1044">
        <v>45</v>
      </c>
      <c r="K152" s="1050" t="s">
        <v>3807</v>
      </c>
      <c r="L152" s="1044">
        <v>4501</v>
      </c>
      <c r="M152" s="1050" t="s">
        <v>3786</v>
      </c>
      <c r="N152" s="1047">
        <v>2024004540058</v>
      </c>
      <c r="O152" s="1050" t="s">
        <v>3808</v>
      </c>
      <c r="P152" s="1053"/>
      <c r="Q152" s="1056"/>
      <c r="R152" s="1041"/>
      <c r="S152" s="1041"/>
      <c r="T152" s="1023"/>
      <c r="U152" s="1008"/>
      <c r="V152" s="1008"/>
      <c r="W152" s="1008"/>
      <c r="X152" s="1008"/>
      <c r="Y152" s="1008"/>
      <c r="Z152" s="1005"/>
      <c r="AA152" s="1005"/>
      <c r="AB152" s="1005"/>
      <c r="AC152" s="1005"/>
      <c r="AD152" s="1005"/>
      <c r="AE152" s="1005"/>
      <c r="AF152" s="1005"/>
      <c r="AG152" s="196"/>
      <c r="AH152" s="592"/>
      <c r="AI152" s="592"/>
      <c r="AJ152" s="592"/>
      <c r="AK152" s="196"/>
      <c r="AL152" s="197"/>
      <c r="AM152" s="197"/>
      <c r="AN152" s="197"/>
      <c r="AO152" s="197"/>
      <c r="AP152" s="1151"/>
      <c r="AQ152" s="1005"/>
      <c r="AR152" s="282"/>
      <c r="AS152" s="282"/>
      <c r="AT152" s="282"/>
      <c r="AU152" s="282"/>
      <c r="AV152" s="282"/>
      <c r="AW152" s="282"/>
      <c r="AX152" s="1151"/>
      <c r="AY152" s="1005"/>
      <c r="AZ152" s="282"/>
      <c r="BA152" s="282"/>
      <c r="BB152" s="282"/>
      <c r="BC152" s="282"/>
      <c r="BD152" s="282"/>
      <c r="BE152" s="282"/>
      <c r="BF152" s="1151"/>
      <c r="BG152" s="1005"/>
      <c r="BH152" s="282"/>
      <c r="BI152" s="282"/>
      <c r="BJ152" s="282"/>
      <c r="BK152" s="282"/>
      <c r="BL152" s="282"/>
      <c r="BM152" s="282"/>
      <c r="BN152" s="1151"/>
      <c r="BO152" s="1005"/>
      <c r="BP152" s="282"/>
      <c r="BQ152" s="282"/>
      <c r="BR152" s="282"/>
      <c r="BS152" s="282"/>
      <c r="BT152" s="282"/>
      <c r="BU152" s="282"/>
    </row>
    <row r="153" spans="1:73" ht="40.15" customHeight="1" thickBot="1" x14ac:dyDescent="0.3">
      <c r="A153" s="151"/>
      <c r="B153" s="24"/>
      <c r="C153" s="1060"/>
      <c r="D153" s="1051"/>
      <c r="E153" s="1063"/>
      <c r="F153" s="1066">
        <v>450202400</v>
      </c>
      <c r="G153" s="1051" t="s">
        <v>2300</v>
      </c>
      <c r="H153" s="1045">
        <v>4</v>
      </c>
      <c r="I153" s="1051" t="s">
        <v>3167</v>
      </c>
      <c r="J153" s="1045">
        <v>45</v>
      </c>
      <c r="K153" s="1051" t="s">
        <v>3807</v>
      </c>
      <c r="L153" s="1045">
        <v>4501</v>
      </c>
      <c r="M153" s="1051" t="s">
        <v>3786</v>
      </c>
      <c r="N153" s="1048">
        <v>2024004540058</v>
      </c>
      <c r="O153" s="1051" t="s">
        <v>3808</v>
      </c>
      <c r="P153" s="1054"/>
      <c r="Q153" s="1057"/>
      <c r="R153" s="1042"/>
      <c r="S153" s="1042"/>
      <c r="T153" s="1024"/>
      <c r="U153" s="1009"/>
      <c r="V153" s="1009"/>
      <c r="W153" s="1009"/>
      <c r="X153" s="1009"/>
      <c r="Y153" s="1009"/>
      <c r="Z153" s="1006"/>
      <c r="AA153" s="1006"/>
      <c r="AB153" s="1006"/>
      <c r="AC153" s="1006"/>
      <c r="AD153" s="1006"/>
      <c r="AE153" s="1006"/>
      <c r="AF153" s="1006"/>
      <c r="AG153" s="715"/>
      <c r="AH153" s="716"/>
      <c r="AI153" s="716"/>
      <c r="AJ153" s="716"/>
      <c r="AK153" s="715"/>
      <c r="AL153" s="717"/>
      <c r="AM153" s="717"/>
      <c r="AN153" s="717"/>
      <c r="AO153" s="717"/>
      <c r="AP153" s="1152"/>
      <c r="AQ153" s="1006"/>
      <c r="AR153" s="718"/>
      <c r="AS153" s="718"/>
      <c r="AT153" s="718"/>
      <c r="AU153" s="718"/>
      <c r="AV153" s="718"/>
      <c r="AW153" s="718"/>
      <c r="AX153" s="1152"/>
      <c r="AY153" s="1006"/>
      <c r="AZ153" s="718"/>
      <c r="BA153" s="718"/>
      <c r="BB153" s="718"/>
      <c r="BC153" s="718"/>
      <c r="BD153" s="718"/>
      <c r="BE153" s="718"/>
      <c r="BF153" s="1152"/>
      <c r="BG153" s="1006"/>
      <c r="BH153" s="718"/>
      <c r="BI153" s="718"/>
      <c r="BJ153" s="718"/>
      <c r="BK153" s="718"/>
      <c r="BL153" s="718"/>
      <c r="BM153" s="718"/>
      <c r="BN153" s="1152"/>
      <c r="BO153" s="1006"/>
      <c r="BP153" s="718"/>
      <c r="BQ153" s="718"/>
      <c r="BR153" s="718"/>
      <c r="BS153" s="718"/>
      <c r="BT153" s="718"/>
      <c r="BU153" s="718"/>
    </row>
    <row r="154" spans="1:73" ht="40.15" customHeight="1" thickTop="1" x14ac:dyDescent="0.25">
      <c r="A154" s="151"/>
      <c r="B154" s="24"/>
      <c r="C154" s="1058" t="s">
        <v>2343</v>
      </c>
      <c r="D154" s="1049" t="s">
        <v>2344</v>
      </c>
      <c r="E154" s="1061">
        <v>767</v>
      </c>
      <c r="F154" s="1064">
        <v>450104905</v>
      </c>
      <c r="G154" s="1049" t="s">
        <v>617</v>
      </c>
      <c r="H154" s="1043">
        <v>400</v>
      </c>
      <c r="I154" s="1049" t="s">
        <v>3167</v>
      </c>
      <c r="J154" s="1043">
        <v>45</v>
      </c>
      <c r="K154" s="1049" t="s">
        <v>3807</v>
      </c>
      <c r="L154" s="1043">
        <v>4501</v>
      </c>
      <c r="M154" s="1049" t="s">
        <v>3786</v>
      </c>
      <c r="N154" s="1046">
        <v>2026004540058</v>
      </c>
      <c r="O154" s="1049" t="s">
        <v>3808</v>
      </c>
      <c r="P154" s="1052" t="s">
        <v>617</v>
      </c>
      <c r="Q154" s="1055">
        <v>400</v>
      </c>
      <c r="R154" s="1040" t="s">
        <v>2871</v>
      </c>
      <c r="S154" s="1040"/>
      <c r="T154" s="1022"/>
      <c r="U154" s="1007"/>
      <c r="V154" s="1007"/>
      <c r="W154" s="1007"/>
      <c r="X154" s="1007"/>
      <c r="Y154" s="1007"/>
      <c r="Z154" s="1004">
        <f t="shared" ref="Z154:Z162" si="34">+AQ154+AY154+BG154+BO154</f>
        <v>0</v>
      </c>
      <c r="AA154" s="1004">
        <f t="shared" ref="AA154:AF162" si="35">SUM(AR154:AR157,AZ154:AZ157,BH154:BH157,BP154:BP157)</f>
        <v>0</v>
      </c>
      <c r="AB154" s="1004">
        <f t="shared" si="35"/>
        <v>0</v>
      </c>
      <c r="AC154" s="1004">
        <f t="shared" si="35"/>
        <v>0</v>
      </c>
      <c r="AD154" s="1004">
        <f t="shared" si="35"/>
        <v>0</v>
      </c>
      <c r="AE154" s="1004">
        <f t="shared" si="35"/>
        <v>0</v>
      </c>
      <c r="AF154" s="1004">
        <f t="shared" si="35"/>
        <v>0</v>
      </c>
      <c r="AG154" s="714"/>
      <c r="AH154" s="593"/>
      <c r="AI154" s="593"/>
      <c r="AJ154" s="593"/>
      <c r="AK154" s="207"/>
      <c r="AL154" s="208"/>
      <c r="AM154" s="208"/>
      <c r="AN154" s="208"/>
      <c r="AO154" s="208"/>
      <c r="AP154" s="1150">
        <f>+U154</f>
        <v>0</v>
      </c>
      <c r="AQ154" s="1004">
        <f>SUM(AR154:AW157)</f>
        <v>0</v>
      </c>
      <c r="AR154" s="299"/>
      <c r="AS154" s="299"/>
      <c r="AT154" s="299"/>
      <c r="AU154" s="299"/>
      <c r="AV154" s="299"/>
      <c r="AW154" s="299"/>
      <c r="AX154" s="1150">
        <f>+V154</f>
        <v>0</v>
      </c>
      <c r="AY154" s="1004">
        <f>SUM(AZ154:BE157)</f>
        <v>0</v>
      </c>
      <c r="AZ154" s="299"/>
      <c r="BA154" s="299"/>
      <c r="BB154" s="299"/>
      <c r="BC154" s="299"/>
      <c r="BD154" s="299"/>
      <c r="BE154" s="299"/>
      <c r="BF154" s="1150">
        <f>+W154</f>
        <v>0</v>
      </c>
      <c r="BG154" s="1004">
        <f>SUM(BH154:BM157)</f>
        <v>0</v>
      </c>
      <c r="BH154" s="299"/>
      <c r="BI154" s="299"/>
      <c r="BJ154" s="299"/>
      <c r="BK154" s="299"/>
      <c r="BL154" s="299"/>
      <c r="BM154" s="299"/>
      <c r="BN154" s="1150">
        <f>+X154</f>
        <v>0</v>
      </c>
      <c r="BO154" s="1004">
        <f>SUM(BP154:BU157)</f>
        <v>0</v>
      </c>
      <c r="BP154" s="299"/>
      <c r="BQ154" s="299"/>
      <c r="BR154" s="299"/>
      <c r="BS154" s="299"/>
      <c r="BT154" s="299"/>
      <c r="BU154" s="299"/>
    </row>
    <row r="155" spans="1:73" ht="40.15" customHeight="1" x14ac:dyDescent="0.25">
      <c r="A155" s="151"/>
      <c r="B155" s="24"/>
      <c r="C155" s="1059"/>
      <c r="D155" s="1050"/>
      <c r="E155" s="1062"/>
      <c r="F155" s="1065">
        <v>450104905</v>
      </c>
      <c r="G155" s="1050" t="s">
        <v>617</v>
      </c>
      <c r="H155" s="1044">
        <v>400</v>
      </c>
      <c r="I155" s="1050" t="s">
        <v>3167</v>
      </c>
      <c r="J155" s="1044">
        <v>45</v>
      </c>
      <c r="K155" s="1050" t="s">
        <v>3807</v>
      </c>
      <c r="L155" s="1044">
        <v>4501</v>
      </c>
      <c r="M155" s="1050" t="s">
        <v>3786</v>
      </c>
      <c r="N155" s="1047">
        <v>2024004540058</v>
      </c>
      <c r="O155" s="1050" t="s">
        <v>3808</v>
      </c>
      <c r="P155" s="1053"/>
      <c r="Q155" s="1056"/>
      <c r="R155" s="1041"/>
      <c r="S155" s="1041"/>
      <c r="T155" s="1023"/>
      <c r="U155" s="1008"/>
      <c r="V155" s="1008"/>
      <c r="W155" s="1008"/>
      <c r="X155" s="1008"/>
      <c r="Y155" s="1008"/>
      <c r="Z155" s="1005"/>
      <c r="AA155" s="1005"/>
      <c r="AB155" s="1005"/>
      <c r="AC155" s="1005"/>
      <c r="AD155" s="1005"/>
      <c r="AE155" s="1005"/>
      <c r="AF155" s="1005"/>
      <c r="AG155" s="479"/>
      <c r="AH155" s="592"/>
      <c r="AI155" s="592"/>
      <c r="AJ155" s="592"/>
      <c r="AK155" s="196"/>
      <c r="AL155" s="197"/>
      <c r="AM155" s="197"/>
      <c r="AN155" s="197"/>
      <c r="AO155" s="197"/>
      <c r="AP155" s="1151"/>
      <c r="AQ155" s="1005"/>
      <c r="AR155" s="282"/>
      <c r="AS155" s="282"/>
      <c r="AT155" s="282"/>
      <c r="AU155" s="282"/>
      <c r="AV155" s="282"/>
      <c r="AW155" s="282"/>
      <c r="AX155" s="1151"/>
      <c r="AY155" s="1005"/>
      <c r="AZ155" s="282"/>
      <c r="BA155" s="282"/>
      <c r="BB155" s="282"/>
      <c r="BC155" s="282"/>
      <c r="BD155" s="282"/>
      <c r="BE155" s="282"/>
      <c r="BF155" s="1151"/>
      <c r="BG155" s="1005"/>
      <c r="BH155" s="282"/>
      <c r="BI155" s="282"/>
      <c r="BJ155" s="282"/>
      <c r="BK155" s="282"/>
      <c r="BL155" s="282"/>
      <c r="BM155" s="282"/>
      <c r="BN155" s="1151"/>
      <c r="BO155" s="1005"/>
      <c r="BP155" s="282"/>
      <c r="BQ155" s="282"/>
      <c r="BR155" s="282"/>
      <c r="BS155" s="282"/>
      <c r="BT155" s="282"/>
      <c r="BU155" s="282"/>
    </row>
    <row r="156" spans="1:73" ht="40.15" customHeight="1" x14ac:dyDescent="0.25">
      <c r="A156" s="151"/>
      <c r="B156" s="24"/>
      <c r="C156" s="1059"/>
      <c r="D156" s="1050"/>
      <c r="E156" s="1062"/>
      <c r="F156" s="1065">
        <v>450104905</v>
      </c>
      <c r="G156" s="1050" t="s">
        <v>617</v>
      </c>
      <c r="H156" s="1044">
        <v>400</v>
      </c>
      <c r="I156" s="1050" t="s">
        <v>3167</v>
      </c>
      <c r="J156" s="1044">
        <v>45</v>
      </c>
      <c r="K156" s="1050" t="s">
        <v>3807</v>
      </c>
      <c r="L156" s="1044">
        <v>4501</v>
      </c>
      <c r="M156" s="1050" t="s">
        <v>3786</v>
      </c>
      <c r="N156" s="1047">
        <v>2024004540058</v>
      </c>
      <c r="O156" s="1050" t="s">
        <v>3808</v>
      </c>
      <c r="P156" s="1053"/>
      <c r="Q156" s="1056"/>
      <c r="R156" s="1041"/>
      <c r="S156" s="1041"/>
      <c r="T156" s="1023"/>
      <c r="U156" s="1008"/>
      <c r="V156" s="1008"/>
      <c r="W156" s="1008"/>
      <c r="X156" s="1008"/>
      <c r="Y156" s="1008"/>
      <c r="Z156" s="1005"/>
      <c r="AA156" s="1005"/>
      <c r="AB156" s="1005"/>
      <c r="AC156" s="1005"/>
      <c r="AD156" s="1005"/>
      <c r="AE156" s="1005"/>
      <c r="AF156" s="1005"/>
      <c r="AG156" s="196"/>
      <c r="AH156" s="592"/>
      <c r="AI156" s="592"/>
      <c r="AJ156" s="592"/>
      <c r="AK156" s="196"/>
      <c r="AL156" s="197"/>
      <c r="AM156" s="197"/>
      <c r="AN156" s="197"/>
      <c r="AO156" s="197"/>
      <c r="AP156" s="1151"/>
      <c r="AQ156" s="1005"/>
      <c r="AR156" s="282"/>
      <c r="AS156" s="282"/>
      <c r="AT156" s="282"/>
      <c r="AU156" s="282"/>
      <c r="AV156" s="282"/>
      <c r="AW156" s="282"/>
      <c r="AX156" s="1151"/>
      <c r="AY156" s="1005"/>
      <c r="AZ156" s="282"/>
      <c r="BA156" s="282"/>
      <c r="BB156" s="282"/>
      <c r="BC156" s="282"/>
      <c r="BD156" s="282"/>
      <c r="BE156" s="282"/>
      <c r="BF156" s="1151"/>
      <c r="BG156" s="1005"/>
      <c r="BH156" s="282"/>
      <c r="BI156" s="282"/>
      <c r="BJ156" s="282"/>
      <c r="BK156" s="282"/>
      <c r="BL156" s="282"/>
      <c r="BM156" s="282"/>
      <c r="BN156" s="1151"/>
      <c r="BO156" s="1005"/>
      <c r="BP156" s="282"/>
      <c r="BQ156" s="282"/>
      <c r="BR156" s="282"/>
      <c r="BS156" s="282"/>
      <c r="BT156" s="282"/>
      <c r="BU156" s="282"/>
    </row>
    <row r="157" spans="1:73" ht="40.15" customHeight="1" thickBot="1" x14ac:dyDescent="0.3">
      <c r="A157" s="151"/>
      <c r="B157" s="24"/>
      <c r="C157" s="1060"/>
      <c r="D157" s="1051"/>
      <c r="E157" s="1063"/>
      <c r="F157" s="1066">
        <v>450104905</v>
      </c>
      <c r="G157" s="1051" t="s">
        <v>617</v>
      </c>
      <c r="H157" s="1045">
        <v>400</v>
      </c>
      <c r="I157" s="1051" t="s">
        <v>3167</v>
      </c>
      <c r="J157" s="1045">
        <v>45</v>
      </c>
      <c r="K157" s="1051" t="s">
        <v>3807</v>
      </c>
      <c r="L157" s="1045">
        <v>4501</v>
      </c>
      <c r="M157" s="1051" t="s">
        <v>3786</v>
      </c>
      <c r="N157" s="1048">
        <v>2024004540058</v>
      </c>
      <c r="O157" s="1051" t="s">
        <v>3808</v>
      </c>
      <c r="P157" s="1054"/>
      <c r="Q157" s="1057"/>
      <c r="R157" s="1042"/>
      <c r="S157" s="1042"/>
      <c r="T157" s="1024"/>
      <c r="U157" s="1009"/>
      <c r="V157" s="1009"/>
      <c r="W157" s="1009"/>
      <c r="X157" s="1009"/>
      <c r="Y157" s="1009"/>
      <c r="Z157" s="1006"/>
      <c r="AA157" s="1006"/>
      <c r="AB157" s="1006"/>
      <c r="AC157" s="1006"/>
      <c r="AD157" s="1006"/>
      <c r="AE157" s="1006"/>
      <c r="AF157" s="1006"/>
      <c r="AG157" s="715"/>
      <c r="AH157" s="716"/>
      <c r="AI157" s="716"/>
      <c r="AJ157" s="716"/>
      <c r="AK157" s="715"/>
      <c r="AL157" s="717"/>
      <c r="AM157" s="717"/>
      <c r="AN157" s="717"/>
      <c r="AO157" s="717"/>
      <c r="AP157" s="1152"/>
      <c r="AQ157" s="1006"/>
      <c r="AR157" s="718"/>
      <c r="AS157" s="718"/>
      <c r="AT157" s="718"/>
      <c r="AU157" s="718"/>
      <c r="AV157" s="718"/>
      <c r="AW157" s="718"/>
      <c r="AX157" s="1152"/>
      <c r="AY157" s="1006"/>
      <c r="AZ157" s="718"/>
      <c r="BA157" s="718"/>
      <c r="BB157" s="718"/>
      <c r="BC157" s="718"/>
      <c r="BD157" s="718"/>
      <c r="BE157" s="718"/>
      <c r="BF157" s="1152"/>
      <c r="BG157" s="1006"/>
      <c r="BH157" s="718"/>
      <c r="BI157" s="718"/>
      <c r="BJ157" s="718"/>
      <c r="BK157" s="718"/>
      <c r="BL157" s="718"/>
      <c r="BM157" s="718"/>
      <c r="BN157" s="1152"/>
      <c r="BO157" s="1006"/>
      <c r="BP157" s="718"/>
      <c r="BQ157" s="718"/>
      <c r="BR157" s="718"/>
      <c r="BS157" s="718"/>
      <c r="BT157" s="718"/>
      <c r="BU157" s="718"/>
    </row>
    <row r="158" spans="1:73" ht="40.15" customHeight="1" thickTop="1" x14ac:dyDescent="0.25">
      <c r="A158" s="151"/>
      <c r="B158" s="24"/>
      <c r="C158" s="1058" t="s">
        <v>2345</v>
      </c>
      <c r="D158" s="1049" t="s">
        <v>2346</v>
      </c>
      <c r="E158" s="1061">
        <v>768</v>
      </c>
      <c r="F158" s="1064">
        <v>450104905</v>
      </c>
      <c r="G158" s="1049" t="s">
        <v>617</v>
      </c>
      <c r="H158" s="1043">
        <v>800</v>
      </c>
      <c r="I158" s="1049" t="s">
        <v>3167</v>
      </c>
      <c r="J158" s="1043">
        <v>45</v>
      </c>
      <c r="K158" s="1049" t="s">
        <v>3807</v>
      </c>
      <c r="L158" s="1043">
        <v>4501</v>
      </c>
      <c r="M158" s="1049" t="s">
        <v>3786</v>
      </c>
      <c r="N158" s="1046">
        <v>2026004540058</v>
      </c>
      <c r="O158" s="1049" t="s">
        <v>3808</v>
      </c>
      <c r="P158" s="1052" t="s">
        <v>617</v>
      </c>
      <c r="Q158" s="1055">
        <v>800</v>
      </c>
      <c r="R158" s="1040" t="s">
        <v>2871</v>
      </c>
      <c r="S158" s="1040"/>
      <c r="T158" s="1022"/>
      <c r="U158" s="1007"/>
      <c r="V158" s="1007"/>
      <c r="W158" s="1007"/>
      <c r="X158" s="1007"/>
      <c r="Y158" s="1007"/>
      <c r="Z158" s="1004">
        <f t="shared" si="34"/>
        <v>0</v>
      </c>
      <c r="AA158" s="1004">
        <f t="shared" si="35"/>
        <v>0</v>
      </c>
      <c r="AB158" s="1004">
        <f t="shared" si="35"/>
        <v>0</v>
      </c>
      <c r="AC158" s="1004">
        <f t="shared" si="35"/>
        <v>0</v>
      </c>
      <c r="AD158" s="1004">
        <f t="shared" si="35"/>
        <v>0</v>
      </c>
      <c r="AE158" s="1004">
        <f t="shared" si="35"/>
        <v>0</v>
      </c>
      <c r="AF158" s="1004">
        <f t="shared" si="35"/>
        <v>0</v>
      </c>
      <c r="AG158" s="714"/>
      <c r="AH158" s="593"/>
      <c r="AI158" s="593"/>
      <c r="AJ158" s="593"/>
      <c r="AK158" s="207"/>
      <c r="AL158" s="208"/>
      <c r="AM158" s="208"/>
      <c r="AN158" s="208"/>
      <c r="AO158" s="208"/>
      <c r="AP158" s="1150">
        <f>+U158</f>
        <v>0</v>
      </c>
      <c r="AQ158" s="1004">
        <f>SUM(AR158:AW161)</f>
        <v>0</v>
      </c>
      <c r="AR158" s="299"/>
      <c r="AS158" s="299"/>
      <c r="AT158" s="299"/>
      <c r="AU158" s="299"/>
      <c r="AV158" s="299"/>
      <c r="AW158" s="299"/>
      <c r="AX158" s="1150">
        <f>+V158</f>
        <v>0</v>
      </c>
      <c r="AY158" s="1004">
        <f>SUM(AZ158:BE161)</f>
        <v>0</v>
      </c>
      <c r="AZ158" s="299"/>
      <c r="BA158" s="299"/>
      <c r="BB158" s="299"/>
      <c r="BC158" s="299"/>
      <c r="BD158" s="299"/>
      <c r="BE158" s="299"/>
      <c r="BF158" s="1150">
        <f>+W158</f>
        <v>0</v>
      </c>
      <c r="BG158" s="1004">
        <f>SUM(BH158:BM161)</f>
        <v>0</v>
      </c>
      <c r="BH158" s="299"/>
      <c r="BI158" s="299"/>
      <c r="BJ158" s="299"/>
      <c r="BK158" s="299"/>
      <c r="BL158" s="299"/>
      <c r="BM158" s="299"/>
      <c r="BN158" s="1150">
        <f>+X158</f>
        <v>0</v>
      </c>
      <c r="BO158" s="1004">
        <f>SUM(BP158:BU161)</f>
        <v>0</v>
      </c>
      <c r="BP158" s="299"/>
      <c r="BQ158" s="299"/>
      <c r="BR158" s="299"/>
      <c r="BS158" s="299"/>
      <c r="BT158" s="299"/>
      <c r="BU158" s="299"/>
    </row>
    <row r="159" spans="1:73" ht="40.15" customHeight="1" x14ac:dyDescent="0.25">
      <c r="A159" s="151"/>
      <c r="B159" s="24"/>
      <c r="C159" s="1059"/>
      <c r="D159" s="1050"/>
      <c r="E159" s="1062"/>
      <c r="F159" s="1065">
        <v>450104905</v>
      </c>
      <c r="G159" s="1050" t="s">
        <v>617</v>
      </c>
      <c r="H159" s="1044">
        <v>800</v>
      </c>
      <c r="I159" s="1050" t="s">
        <v>3167</v>
      </c>
      <c r="J159" s="1044">
        <v>45</v>
      </c>
      <c r="K159" s="1050" t="s">
        <v>3807</v>
      </c>
      <c r="L159" s="1044">
        <v>4501</v>
      </c>
      <c r="M159" s="1050" t="s">
        <v>3786</v>
      </c>
      <c r="N159" s="1047">
        <v>2024004540058</v>
      </c>
      <c r="O159" s="1050" t="s">
        <v>3808</v>
      </c>
      <c r="P159" s="1053"/>
      <c r="Q159" s="1056"/>
      <c r="R159" s="1041"/>
      <c r="S159" s="1041"/>
      <c r="T159" s="1023"/>
      <c r="U159" s="1008"/>
      <c r="V159" s="1008"/>
      <c r="W159" s="1008"/>
      <c r="X159" s="1008"/>
      <c r="Y159" s="1008"/>
      <c r="Z159" s="1005"/>
      <c r="AA159" s="1005"/>
      <c r="AB159" s="1005"/>
      <c r="AC159" s="1005"/>
      <c r="AD159" s="1005"/>
      <c r="AE159" s="1005"/>
      <c r="AF159" s="1005"/>
      <c r="AG159" s="479"/>
      <c r="AH159" s="592"/>
      <c r="AI159" s="592"/>
      <c r="AJ159" s="592"/>
      <c r="AK159" s="196"/>
      <c r="AL159" s="197"/>
      <c r="AM159" s="197"/>
      <c r="AN159" s="197"/>
      <c r="AO159" s="197"/>
      <c r="AP159" s="1151"/>
      <c r="AQ159" s="1005"/>
      <c r="AR159" s="282"/>
      <c r="AS159" s="282"/>
      <c r="AT159" s="282"/>
      <c r="AU159" s="282"/>
      <c r="AV159" s="282"/>
      <c r="AW159" s="282"/>
      <c r="AX159" s="1151"/>
      <c r="AY159" s="1005"/>
      <c r="AZ159" s="282"/>
      <c r="BA159" s="282"/>
      <c r="BB159" s="282"/>
      <c r="BC159" s="282"/>
      <c r="BD159" s="282"/>
      <c r="BE159" s="282"/>
      <c r="BF159" s="1151"/>
      <c r="BG159" s="1005"/>
      <c r="BH159" s="282"/>
      <c r="BI159" s="282"/>
      <c r="BJ159" s="282"/>
      <c r="BK159" s="282"/>
      <c r="BL159" s="282"/>
      <c r="BM159" s="282"/>
      <c r="BN159" s="1151"/>
      <c r="BO159" s="1005"/>
      <c r="BP159" s="282"/>
      <c r="BQ159" s="282"/>
      <c r="BR159" s="282"/>
      <c r="BS159" s="282"/>
      <c r="BT159" s="282"/>
      <c r="BU159" s="282"/>
    </row>
    <row r="160" spans="1:73" ht="40.15" customHeight="1" x14ac:dyDescent="0.25">
      <c r="A160" s="151"/>
      <c r="B160" s="24"/>
      <c r="C160" s="1059"/>
      <c r="D160" s="1050"/>
      <c r="E160" s="1062"/>
      <c r="F160" s="1065">
        <v>450104905</v>
      </c>
      <c r="G160" s="1050" t="s">
        <v>617</v>
      </c>
      <c r="H160" s="1044">
        <v>800</v>
      </c>
      <c r="I160" s="1050" t="s">
        <v>3167</v>
      </c>
      <c r="J160" s="1044">
        <v>45</v>
      </c>
      <c r="K160" s="1050" t="s">
        <v>3807</v>
      </c>
      <c r="L160" s="1044">
        <v>4501</v>
      </c>
      <c r="M160" s="1050" t="s">
        <v>3786</v>
      </c>
      <c r="N160" s="1047">
        <v>2024004540058</v>
      </c>
      <c r="O160" s="1050" t="s">
        <v>3808</v>
      </c>
      <c r="P160" s="1053"/>
      <c r="Q160" s="1056"/>
      <c r="R160" s="1041"/>
      <c r="S160" s="1041"/>
      <c r="T160" s="1023"/>
      <c r="U160" s="1008"/>
      <c r="V160" s="1008"/>
      <c r="W160" s="1008"/>
      <c r="X160" s="1008"/>
      <c r="Y160" s="1008"/>
      <c r="Z160" s="1005"/>
      <c r="AA160" s="1005"/>
      <c r="AB160" s="1005"/>
      <c r="AC160" s="1005"/>
      <c r="AD160" s="1005"/>
      <c r="AE160" s="1005"/>
      <c r="AF160" s="1005"/>
      <c r="AG160" s="196"/>
      <c r="AH160" s="592"/>
      <c r="AI160" s="592"/>
      <c r="AJ160" s="592"/>
      <c r="AK160" s="196"/>
      <c r="AL160" s="197"/>
      <c r="AM160" s="197"/>
      <c r="AN160" s="197"/>
      <c r="AO160" s="197"/>
      <c r="AP160" s="1151"/>
      <c r="AQ160" s="1005"/>
      <c r="AR160" s="282"/>
      <c r="AS160" s="282"/>
      <c r="AT160" s="282"/>
      <c r="AU160" s="282"/>
      <c r="AV160" s="282"/>
      <c r="AW160" s="282"/>
      <c r="AX160" s="1151"/>
      <c r="AY160" s="1005"/>
      <c r="AZ160" s="282"/>
      <c r="BA160" s="282"/>
      <c r="BB160" s="282"/>
      <c r="BC160" s="282"/>
      <c r="BD160" s="282"/>
      <c r="BE160" s="282"/>
      <c r="BF160" s="1151"/>
      <c r="BG160" s="1005"/>
      <c r="BH160" s="282"/>
      <c r="BI160" s="282"/>
      <c r="BJ160" s="282"/>
      <c r="BK160" s="282"/>
      <c r="BL160" s="282"/>
      <c r="BM160" s="282"/>
      <c r="BN160" s="1151"/>
      <c r="BO160" s="1005"/>
      <c r="BP160" s="282"/>
      <c r="BQ160" s="282"/>
      <c r="BR160" s="282"/>
      <c r="BS160" s="282"/>
      <c r="BT160" s="282"/>
      <c r="BU160" s="282"/>
    </row>
    <row r="161" spans="1:73" ht="40.15" customHeight="1" thickBot="1" x14ac:dyDescent="0.3">
      <c r="A161" s="151"/>
      <c r="B161" s="24"/>
      <c r="C161" s="1060"/>
      <c r="D161" s="1051"/>
      <c r="E161" s="1063"/>
      <c r="F161" s="1066">
        <v>450104905</v>
      </c>
      <c r="G161" s="1051" t="s">
        <v>617</v>
      </c>
      <c r="H161" s="1045">
        <v>800</v>
      </c>
      <c r="I161" s="1051" t="s">
        <v>3167</v>
      </c>
      <c r="J161" s="1045">
        <v>45</v>
      </c>
      <c r="K161" s="1051" t="s">
        <v>3807</v>
      </c>
      <c r="L161" s="1045">
        <v>4501</v>
      </c>
      <c r="M161" s="1051" t="s">
        <v>3786</v>
      </c>
      <c r="N161" s="1048">
        <v>2024004540058</v>
      </c>
      <c r="O161" s="1051" t="s">
        <v>3808</v>
      </c>
      <c r="P161" s="1054"/>
      <c r="Q161" s="1057"/>
      <c r="R161" s="1042"/>
      <c r="S161" s="1042"/>
      <c r="T161" s="1024"/>
      <c r="U161" s="1009"/>
      <c r="V161" s="1009"/>
      <c r="W161" s="1009"/>
      <c r="X161" s="1009"/>
      <c r="Y161" s="1009"/>
      <c r="Z161" s="1006"/>
      <c r="AA161" s="1006"/>
      <c r="AB161" s="1006"/>
      <c r="AC161" s="1006"/>
      <c r="AD161" s="1006"/>
      <c r="AE161" s="1006"/>
      <c r="AF161" s="1006"/>
      <c r="AG161" s="715"/>
      <c r="AH161" s="716"/>
      <c r="AI161" s="716"/>
      <c r="AJ161" s="716"/>
      <c r="AK161" s="715"/>
      <c r="AL161" s="717"/>
      <c r="AM161" s="717"/>
      <c r="AN161" s="717"/>
      <c r="AO161" s="717"/>
      <c r="AP161" s="1152"/>
      <c r="AQ161" s="1006"/>
      <c r="AR161" s="718"/>
      <c r="AS161" s="718"/>
      <c r="AT161" s="718"/>
      <c r="AU161" s="718"/>
      <c r="AV161" s="718"/>
      <c r="AW161" s="718"/>
      <c r="AX161" s="1152"/>
      <c r="AY161" s="1006"/>
      <c r="AZ161" s="718"/>
      <c r="BA161" s="718"/>
      <c r="BB161" s="718"/>
      <c r="BC161" s="718"/>
      <c r="BD161" s="718"/>
      <c r="BE161" s="718"/>
      <c r="BF161" s="1152"/>
      <c r="BG161" s="1006"/>
      <c r="BH161" s="718"/>
      <c r="BI161" s="718"/>
      <c r="BJ161" s="718"/>
      <c r="BK161" s="718"/>
      <c r="BL161" s="718"/>
      <c r="BM161" s="718"/>
      <c r="BN161" s="1152"/>
      <c r="BO161" s="1006"/>
      <c r="BP161" s="718"/>
      <c r="BQ161" s="718"/>
      <c r="BR161" s="718"/>
      <c r="BS161" s="718"/>
      <c r="BT161" s="718"/>
      <c r="BU161" s="718"/>
    </row>
    <row r="162" spans="1:73" ht="40.15" customHeight="1" thickTop="1" x14ac:dyDescent="0.25">
      <c r="A162" s="151"/>
      <c r="B162" s="24"/>
      <c r="C162" s="1058" t="s">
        <v>2347</v>
      </c>
      <c r="D162" s="1049" t="s">
        <v>2348</v>
      </c>
      <c r="E162" s="1061">
        <v>769</v>
      </c>
      <c r="F162" s="1064">
        <v>450104905</v>
      </c>
      <c r="G162" s="1049" t="s">
        <v>617</v>
      </c>
      <c r="H162" s="1043">
        <v>400</v>
      </c>
      <c r="I162" s="1049" t="s">
        <v>3167</v>
      </c>
      <c r="J162" s="1043">
        <v>45</v>
      </c>
      <c r="K162" s="1049" t="s">
        <v>3807</v>
      </c>
      <c r="L162" s="1043">
        <v>4501</v>
      </c>
      <c r="M162" s="1049" t="s">
        <v>3786</v>
      </c>
      <c r="N162" s="1046">
        <v>2026004540058</v>
      </c>
      <c r="O162" s="1049" t="s">
        <v>3808</v>
      </c>
      <c r="P162" s="1052" t="s">
        <v>617</v>
      </c>
      <c r="Q162" s="1055">
        <v>400</v>
      </c>
      <c r="R162" s="1040" t="s">
        <v>2871</v>
      </c>
      <c r="S162" s="1040"/>
      <c r="T162" s="1022"/>
      <c r="U162" s="1007"/>
      <c r="V162" s="1007"/>
      <c r="W162" s="1007"/>
      <c r="X162" s="1007"/>
      <c r="Y162" s="1007"/>
      <c r="Z162" s="1004">
        <f t="shared" si="34"/>
        <v>0</v>
      </c>
      <c r="AA162" s="1004">
        <f t="shared" si="35"/>
        <v>0</v>
      </c>
      <c r="AB162" s="1004">
        <f t="shared" si="35"/>
        <v>0</v>
      </c>
      <c r="AC162" s="1004">
        <f t="shared" si="35"/>
        <v>0</v>
      </c>
      <c r="AD162" s="1004">
        <f t="shared" si="35"/>
        <v>0</v>
      </c>
      <c r="AE162" s="1004">
        <f t="shared" si="35"/>
        <v>0</v>
      </c>
      <c r="AF162" s="1004">
        <f t="shared" si="35"/>
        <v>0</v>
      </c>
      <c r="AG162" s="714"/>
      <c r="AH162" s="593"/>
      <c r="AI162" s="593"/>
      <c r="AJ162" s="593"/>
      <c r="AK162" s="207"/>
      <c r="AL162" s="208"/>
      <c r="AM162" s="208"/>
      <c r="AN162" s="208"/>
      <c r="AO162" s="208"/>
      <c r="AP162" s="1150">
        <f>+U162</f>
        <v>0</v>
      </c>
      <c r="AQ162" s="1004">
        <f>SUM(AR162:AW165)</f>
        <v>0</v>
      </c>
      <c r="AR162" s="299"/>
      <c r="AS162" s="299"/>
      <c r="AT162" s="299"/>
      <c r="AU162" s="299"/>
      <c r="AV162" s="299"/>
      <c r="AW162" s="299"/>
      <c r="AX162" s="1150">
        <f>+V162</f>
        <v>0</v>
      </c>
      <c r="AY162" s="1004">
        <f>SUM(AZ162:BE165)</f>
        <v>0</v>
      </c>
      <c r="AZ162" s="299"/>
      <c r="BA162" s="299"/>
      <c r="BB162" s="299"/>
      <c r="BC162" s="299"/>
      <c r="BD162" s="299"/>
      <c r="BE162" s="299"/>
      <c r="BF162" s="1150">
        <f>+W162</f>
        <v>0</v>
      </c>
      <c r="BG162" s="1004">
        <f>SUM(BH162:BM165)</f>
        <v>0</v>
      </c>
      <c r="BH162" s="299"/>
      <c r="BI162" s="299"/>
      <c r="BJ162" s="299"/>
      <c r="BK162" s="299"/>
      <c r="BL162" s="299"/>
      <c r="BM162" s="299"/>
      <c r="BN162" s="1150">
        <f>+X162</f>
        <v>0</v>
      </c>
      <c r="BO162" s="1004">
        <f>SUM(BP162:BU165)</f>
        <v>0</v>
      </c>
      <c r="BP162" s="299"/>
      <c r="BQ162" s="299"/>
      <c r="BR162" s="299"/>
      <c r="BS162" s="299"/>
      <c r="BT162" s="299"/>
      <c r="BU162" s="299"/>
    </row>
    <row r="163" spans="1:73" ht="40.15" customHeight="1" x14ac:dyDescent="0.25">
      <c r="A163" s="151"/>
      <c r="B163" s="24"/>
      <c r="C163" s="1059"/>
      <c r="D163" s="1050"/>
      <c r="E163" s="1062"/>
      <c r="F163" s="1065">
        <v>450104905</v>
      </c>
      <c r="G163" s="1050" t="s">
        <v>617</v>
      </c>
      <c r="H163" s="1044">
        <v>400</v>
      </c>
      <c r="I163" s="1050" t="s">
        <v>3167</v>
      </c>
      <c r="J163" s="1044">
        <v>45</v>
      </c>
      <c r="K163" s="1050" t="s">
        <v>3807</v>
      </c>
      <c r="L163" s="1044">
        <v>4501</v>
      </c>
      <c r="M163" s="1050" t="s">
        <v>3786</v>
      </c>
      <c r="N163" s="1047">
        <v>2024004540058</v>
      </c>
      <c r="O163" s="1050" t="s">
        <v>3808</v>
      </c>
      <c r="P163" s="1053"/>
      <c r="Q163" s="1056"/>
      <c r="R163" s="1041"/>
      <c r="S163" s="1041"/>
      <c r="T163" s="1023"/>
      <c r="U163" s="1008"/>
      <c r="V163" s="1008"/>
      <c r="W163" s="1008"/>
      <c r="X163" s="1008"/>
      <c r="Y163" s="1008"/>
      <c r="Z163" s="1005"/>
      <c r="AA163" s="1005"/>
      <c r="AB163" s="1005"/>
      <c r="AC163" s="1005"/>
      <c r="AD163" s="1005"/>
      <c r="AE163" s="1005"/>
      <c r="AF163" s="1005"/>
      <c r="AG163" s="479"/>
      <c r="AH163" s="592"/>
      <c r="AI163" s="592"/>
      <c r="AJ163" s="592"/>
      <c r="AK163" s="196"/>
      <c r="AL163" s="197"/>
      <c r="AM163" s="197"/>
      <c r="AN163" s="197"/>
      <c r="AO163" s="197"/>
      <c r="AP163" s="1151"/>
      <c r="AQ163" s="1005"/>
      <c r="AR163" s="282"/>
      <c r="AS163" s="282"/>
      <c r="AT163" s="282"/>
      <c r="AU163" s="282"/>
      <c r="AV163" s="282"/>
      <c r="AW163" s="282"/>
      <c r="AX163" s="1151"/>
      <c r="AY163" s="1005"/>
      <c r="AZ163" s="282"/>
      <c r="BA163" s="282"/>
      <c r="BB163" s="282"/>
      <c r="BC163" s="282"/>
      <c r="BD163" s="282"/>
      <c r="BE163" s="282"/>
      <c r="BF163" s="1151"/>
      <c r="BG163" s="1005"/>
      <c r="BH163" s="282"/>
      <c r="BI163" s="282"/>
      <c r="BJ163" s="282"/>
      <c r="BK163" s="282"/>
      <c r="BL163" s="282"/>
      <c r="BM163" s="282"/>
      <c r="BN163" s="1151"/>
      <c r="BO163" s="1005"/>
      <c r="BP163" s="282"/>
      <c r="BQ163" s="282"/>
      <c r="BR163" s="282"/>
      <c r="BS163" s="282"/>
      <c r="BT163" s="282"/>
      <c r="BU163" s="282"/>
    </row>
    <row r="164" spans="1:73" ht="40.15" customHeight="1" x14ac:dyDescent="0.25">
      <c r="A164" s="151"/>
      <c r="B164" s="24"/>
      <c r="C164" s="1059"/>
      <c r="D164" s="1050"/>
      <c r="E164" s="1062"/>
      <c r="F164" s="1065">
        <v>450104905</v>
      </c>
      <c r="G164" s="1050" t="s">
        <v>617</v>
      </c>
      <c r="H164" s="1044">
        <v>400</v>
      </c>
      <c r="I164" s="1050" t="s">
        <v>3167</v>
      </c>
      <c r="J164" s="1044">
        <v>45</v>
      </c>
      <c r="K164" s="1050" t="s">
        <v>3807</v>
      </c>
      <c r="L164" s="1044">
        <v>4501</v>
      </c>
      <c r="M164" s="1050" t="s">
        <v>3786</v>
      </c>
      <c r="N164" s="1047">
        <v>2024004540058</v>
      </c>
      <c r="O164" s="1050" t="s">
        <v>3808</v>
      </c>
      <c r="P164" s="1053"/>
      <c r="Q164" s="1056"/>
      <c r="R164" s="1041"/>
      <c r="S164" s="1041"/>
      <c r="T164" s="1023"/>
      <c r="U164" s="1008"/>
      <c r="V164" s="1008"/>
      <c r="W164" s="1008"/>
      <c r="X164" s="1008"/>
      <c r="Y164" s="1008"/>
      <c r="Z164" s="1005"/>
      <c r="AA164" s="1005"/>
      <c r="AB164" s="1005"/>
      <c r="AC164" s="1005"/>
      <c r="AD164" s="1005"/>
      <c r="AE164" s="1005"/>
      <c r="AF164" s="1005"/>
      <c r="AG164" s="196"/>
      <c r="AH164" s="592"/>
      <c r="AI164" s="592"/>
      <c r="AJ164" s="592"/>
      <c r="AK164" s="196"/>
      <c r="AL164" s="197"/>
      <c r="AM164" s="197"/>
      <c r="AN164" s="197"/>
      <c r="AO164" s="197"/>
      <c r="AP164" s="1151"/>
      <c r="AQ164" s="1005"/>
      <c r="AR164" s="282"/>
      <c r="AS164" s="282"/>
      <c r="AT164" s="282"/>
      <c r="AU164" s="282"/>
      <c r="AV164" s="282"/>
      <c r="AW164" s="282"/>
      <c r="AX164" s="1151"/>
      <c r="AY164" s="1005"/>
      <c r="AZ164" s="282"/>
      <c r="BA164" s="282"/>
      <c r="BB164" s="282"/>
      <c r="BC164" s="282"/>
      <c r="BD164" s="282"/>
      <c r="BE164" s="282"/>
      <c r="BF164" s="1151"/>
      <c r="BG164" s="1005"/>
      <c r="BH164" s="282"/>
      <c r="BI164" s="282"/>
      <c r="BJ164" s="282"/>
      <c r="BK164" s="282"/>
      <c r="BL164" s="282"/>
      <c r="BM164" s="282"/>
      <c r="BN164" s="1151"/>
      <c r="BO164" s="1005"/>
      <c r="BP164" s="282"/>
      <c r="BQ164" s="282"/>
      <c r="BR164" s="282"/>
      <c r="BS164" s="282"/>
      <c r="BT164" s="282"/>
      <c r="BU164" s="282"/>
    </row>
    <row r="165" spans="1:73" ht="40.15" customHeight="1" thickBot="1" x14ac:dyDescent="0.3">
      <c r="A165" s="151"/>
      <c r="B165" s="24"/>
      <c r="C165" s="1060"/>
      <c r="D165" s="1051"/>
      <c r="E165" s="1063"/>
      <c r="F165" s="1066">
        <v>450104905</v>
      </c>
      <c r="G165" s="1051" t="s">
        <v>617</v>
      </c>
      <c r="H165" s="1045">
        <v>400</v>
      </c>
      <c r="I165" s="1051" t="s">
        <v>3167</v>
      </c>
      <c r="J165" s="1045">
        <v>45</v>
      </c>
      <c r="K165" s="1051" t="s">
        <v>3807</v>
      </c>
      <c r="L165" s="1045">
        <v>4501</v>
      </c>
      <c r="M165" s="1051" t="s">
        <v>3786</v>
      </c>
      <c r="N165" s="1048">
        <v>2024004540058</v>
      </c>
      <c r="O165" s="1051" t="s">
        <v>3808</v>
      </c>
      <c r="P165" s="1054"/>
      <c r="Q165" s="1057"/>
      <c r="R165" s="1042"/>
      <c r="S165" s="1042"/>
      <c r="T165" s="1024"/>
      <c r="U165" s="1009"/>
      <c r="V165" s="1009"/>
      <c r="W165" s="1009"/>
      <c r="X165" s="1009"/>
      <c r="Y165" s="1009"/>
      <c r="Z165" s="1006"/>
      <c r="AA165" s="1006"/>
      <c r="AB165" s="1006"/>
      <c r="AC165" s="1006"/>
      <c r="AD165" s="1006"/>
      <c r="AE165" s="1006"/>
      <c r="AF165" s="1006"/>
      <c r="AG165" s="715"/>
      <c r="AH165" s="716"/>
      <c r="AI165" s="716"/>
      <c r="AJ165" s="716"/>
      <c r="AK165" s="715"/>
      <c r="AL165" s="717"/>
      <c r="AM165" s="717"/>
      <c r="AN165" s="717"/>
      <c r="AO165" s="717"/>
      <c r="AP165" s="1152"/>
      <c r="AQ165" s="1006"/>
      <c r="AR165" s="718"/>
      <c r="AS165" s="718"/>
      <c r="AT165" s="718"/>
      <c r="AU165" s="718"/>
      <c r="AV165" s="718"/>
      <c r="AW165" s="718"/>
      <c r="AX165" s="1152"/>
      <c r="AY165" s="1006"/>
      <c r="AZ165" s="718"/>
      <c r="BA165" s="718"/>
      <c r="BB165" s="718"/>
      <c r="BC165" s="718"/>
      <c r="BD165" s="718"/>
      <c r="BE165" s="718"/>
      <c r="BF165" s="1152"/>
      <c r="BG165" s="1006"/>
      <c r="BH165" s="718"/>
      <c r="BI165" s="718"/>
      <c r="BJ165" s="718"/>
      <c r="BK165" s="718"/>
      <c r="BL165" s="718"/>
      <c r="BM165" s="718"/>
      <c r="BN165" s="1152"/>
      <c r="BO165" s="1006"/>
      <c r="BP165" s="718"/>
      <c r="BQ165" s="718"/>
      <c r="BR165" s="718"/>
      <c r="BS165" s="718"/>
      <c r="BT165" s="718"/>
      <c r="BU165" s="718"/>
    </row>
    <row r="166" spans="1:73" ht="40.15" customHeight="1" thickTop="1" thickBot="1" x14ac:dyDescent="0.3">
      <c r="B166" s="924" t="s">
        <v>2349</v>
      </c>
      <c r="C166" s="938" t="s">
        <v>211</v>
      </c>
      <c r="D166" s="362"/>
      <c r="E166" s="434"/>
      <c r="F166" s="446"/>
      <c r="G166" s="367"/>
      <c r="H166" s="368"/>
      <c r="I166" s="368"/>
      <c r="J166" s="369"/>
      <c r="K166" s="369"/>
      <c r="L166" s="369"/>
      <c r="M166" s="369"/>
      <c r="N166" s="370"/>
      <c r="O166" s="371"/>
      <c r="P166" s="402"/>
      <c r="Q166" s="23"/>
      <c r="R166" s="23"/>
      <c r="S166" s="947"/>
      <c r="T166" s="39"/>
      <c r="U166" s="37"/>
      <c r="V166" s="37"/>
      <c r="W166" s="37"/>
      <c r="X166" s="38"/>
      <c r="Y166" s="927"/>
      <c r="Z166" s="932">
        <f t="shared" ref="Z166:AF179" si="36">+AQ166+AY166+BG166+BO166</f>
        <v>0</v>
      </c>
      <c r="AA166" s="932">
        <f t="shared" si="36"/>
        <v>0</v>
      </c>
      <c r="AB166" s="932">
        <f t="shared" si="36"/>
        <v>0</v>
      </c>
      <c r="AC166" s="932">
        <f t="shared" si="36"/>
        <v>0</v>
      </c>
      <c r="AD166" s="932">
        <f t="shared" si="36"/>
        <v>0</v>
      </c>
      <c r="AE166" s="932">
        <f t="shared" si="36"/>
        <v>0</v>
      </c>
      <c r="AF166" s="932">
        <f t="shared" si="36"/>
        <v>0</v>
      </c>
      <c r="AG166" s="195"/>
      <c r="AH166" s="195"/>
      <c r="AI166" s="195"/>
      <c r="AJ166" s="195"/>
      <c r="AK166" s="195"/>
      <c r="AL166" s="195"/>
      <c r="AM166" s="195"/>
      <c r="AN166" s="195"/>
      <c r="AO166" s="195"/>
      <c r="AP166" s="18"/>
      <c r="AQ166" s="929">
        <f t="shared" ref="AQ166" si="37">SUM(AQ167:AQ194)</f>
        <v>0</v>
      </c>
      <c r="AR166" s="929">
        <f>SUM(AR167:AR194)</f>
        <v>0</v>
      </c>
      <c r="AS166" s="929">
        <f t="shared" ref="AS166:AW166" si="38">SUM(AS167:AS194)</f>
        <v>0</v>
      </c>
      <c r="AT166" s="929">
        <f t="shared" si="38"/>
        <v>0</v>
      </c>
      <c r="AU166" s="929">
        <f t="shared" si="38"/>
        <v>0</v>
      </c>
      <c r="AV166" s="929">
        <f t="shared" si="38"/>
        <v>0</v>
      </c>
      <c r="AW166" s="929">
        <f t="shared" si="38"/>
        <v>0</v>
      </c>
      <c r="AX166" s="18"/>
      <c r="AY166" s="929">
        <f t="shared" ref="AY166" si="39">SUM(AY167:AY194)</f>
        <v>0</v>
      </c>
      <c r="AZ166" s="929">
        <f>SUM(AZ167:AZ194)</f>
        <v>0</v>
      </c>
      <c r="BA166" s="929">
        <f t="shared" ref="BA166:BE166" si="40">SUM(BA167:BA194)</f>
        <v>0</v>
      </c>
      <c r="BB166" s="929">
        <f t="shared" si="40"/>
        <v>0</v>
      </c>
      <c r="BC166" s="929">
        <f t="shared" si="40"/>
        <v>0</v>
      </c>
      <c r="BD166" s="929">
        <f t="shared" si="40"/>
        <v>0</v>
      </c>
      <c r="BE166" s="929">
        <f t="shared" si="40"/>
        <v>0</v>
      </c>
      <c r="BF166" s="18"/>
      <c r="BG166" s="929">
        <f t="shared" ref="BG166" si="41">SUM(BG167:BG194)</f>
        <v>0</v>
      </c>
      <c r="BH166" s="929">
        <f>SUM(BH167:BH194)</f>
        <v>0</v>
      </c>
      <c r="BI166" s="929">
        <f t="shared" ref="BI166:BM166" si="42">SUM(BI167:BI194)</f>
        <v>0</v>
      </c>
      <c r="BJ166" s="929">
        <f t="shared" si="42"/>
        <v>0</v>
      </c>
      <c r="BK166" s="929">
        <f t="shared" si="42"/>
        <v>0</v>
      </c>
      <c r="BL166" s="929">
        <f t="shared" si="42"/>
        <v>0</v>
      </c>
      <c r="BM166" s="929">
        <f t="shared" si="42"/>
        <v>0</v>
      </c>
      <c r="BN166" s="18"/>
      <c r="BO166" s="929">
        <f t="shared" ref="BO166" si="43">SUM(BO167:BO194)</f>
        <v>0</v>
      </c>
      <c r="BP166" s="929">
        <f>SUM(BP167:BP194)</f>
        <v>0</v>
      </c>
      <c r="BQ166" s="929">
        <f t="shared" ref="BQ166:BU166" si="44">SUM(BQ167:BQ194)</f>
        <v>0</v>
      </c>
      <c r="BR166" s="929">
        <f t="shared" si="44"/>
        <v>0</v>
      </c>
      <c r="BS166" s="929">
        <f t="shared" si="44"/>
        <v>0</v>
      </c>
      <c r="BT166" s="929">
        <f t="shared" si="44"/>
        <v>0</v>
      </c>
      <c r="BU166" s="929">
        <f t="shared" si="44"/>
        <v>0</v>
      </c>
    </row>
    <row r="167" spans="1:73" ht="40.15" customHeight="1" thickTop="1" x14ac:dyDescent="0.25">
      <c r="A167" s="151"/>
      <c r="B167" s="24"/>
      <c r="C167" s="1058" t="s">
        <v>2350</v>
      </c>
      <c r="D167" s="1049" t="s">
        <v>2351</v>
      </c>
      <c r="E167" s="1061">
        <v>770</v>
      </c>
      <c r="F167" s="1064">
        <v>450102601</v>
      </c>
      <c r="G167" s="1049" t="s">
        <v>2352</v>
      </c>
      <c r="H167" s="1043">
        <v>1</v>
      </c>
      <c r="I167" s="1049" t="s">
        <v>3167</v>
      </c>
      <c r="J167" s="1043">
        <v>45</v>
      </c>
      <c r="K167" s="1049" t="s">
        <v>3807</v>
      </c>
      <c r="L167" s="1043">
        <v>4501</v>
      </c>
      <c r="M167" s="1049" t="s">
        <v>3786</v>
      </c>
      <c r="N167" s="1046">
        <v>2026004540058</v>
      </c>
      <c r="O167" s="1049" t="s">
        <v>3808</v>
      </c>
      <c r="P167" s="1052" t="s">
        <v>2352</v>
      </c>
      <c r="Q167" s="1055">
        <v>1</v>
      </c>
      <c r="R167" s="1040"/>
      <c r="S167" s="1040"/>
      <c r="T167" s="1022"/>
      <c r="U167" s="1007"/>
      <c r="V167" s="1007"/>
      <c r="W167" s="1007"/>
      <c r="X167" s="1007"/>
      <c r="Y167" s="1007"/>
      <c r="Z167" s="1004">
        <f t="shared" si="36"/>
        <v>0</v>
      </c>
      <c r="AA167" s="1004">
        <f t="shared" ref="AA167:AF179" si="45">SUM(AR167:AR170,AZ167:AZ170,BH167:BH170,BP167:BP170)</f>
        <v>0</v>
      </c>
      <c r="AB167" s="1004">
        <f t="shared" si="45"/>
        <v>0</v>
      </c>
      <c r="AC167" s="1004">
        <f t="shared" si="45"/>
        <v>0</v>
      </c>
      <c r="AD167" s="1004">
        <f t="shared" si="45"/>
        <v>0</v>
      </c>
      <c r="AE167" s="1004">
        <f t="shared" si="45"/>
        <v>0</v>
      </c>
      <c r="AF167" s="1004">
        <f t="shared" si="45"/>
        <v>0</v>
      </c>
      <c r="AG167" s="714"/>
      <c r="AH167" s="593"/>
      <c r="AI167" s="593"/>
      <c r="AJ167" s="593"/>
      <c r="AK167" s="207"/>
      <c r="AL167" s="208"/>
      <c r="AM167" s="208"/>
      <c r="AN167" s="208"/>
      <c r="AO167" s="208"/>
      <c r="AP167" s="1150">
        <f>+U167</f>
        <v>0</v>
      </c>
      <c r="AQ167" s="1004">
        <f>SUM(AR167:AW170)</f>
        <v>0</v>
      </c>
      <c r="AR167" s="299"/>
      <c r="AS167" s="299"/>
      <c r="AT167" s="299"/>
      <c r="AU167" s="299"/>
      <c r="AV167" s="299"/>
      <c r="AW167" s="299"/>
      <c r="AX167" s="1150">
        <f>+V167</f>
        <v>0</v>
      </c>
      <c r="AY167" s="1004">
        <f>SUM(AZ167:BE170)</f>
        <v>0</v>
      </c>
      <c r="AZ167" s="299"/>
      <c r="BA167" s="299"/>
      <c r="BB167" s="299"/>
      <c r="BC167" s="299"/>
      <c r="BD167" s="299"/>
      <c r="BE167" s="299"/>
      <c r="BF167" s="1150">
        <f>+W167</f>
        <v>0</v>
      </c>
      <c r="BG167" s="1004">
        <f>SUM(BH167:BM170)</f>
        <v>0</v>
      </c>
      <c r="BH167" s="299"/>
      <c r="BI167" s="299"/>
      <c r="BJ167" s="299"/>
      <c r="BK167" s="299"/>
      <c r="BL167" s="299"/>
      <c r="BM167" s="299"/>
      <c r="BN167" s="1150">
        <f>+X167</f>
        <v>0</v>
      </c>
      <c r="BO167" s="1004">
        <f>SUM(BP167:BU170)</f>
        <v>0</v>
      </c>
      <c r="BP167" s="299"/>
      <c r="BQ167" s="299"/>
      <c r="BR167" s="299"/>
      <c r="BS167" s="299"/>
      <c r="BT167" s="299"/>
      <c r="BU167" s="299"/>
    </row>
    <row r="168" spans="1:73" ht="40.15" customHeight="1" x14ac:dyDescent="0.25">
      <c r="A168" s="151"/>
      <c r="B168" s="24"/>
      <c r="C168" s="1059"/>
      <c r="D168" s="1050"/>
      <c r="E168" s="1062"/>
      <c r="F168" s="1065">
        <v>450102601</v>
      </c>
      <c r="G168" s="1050" t="s">
        <v>2352</v>
      </c>
      <c r="H168" s="1044">
        <v>1</v>
      </c>
      <c r="I168" s="1050" t="s">
        <v>3167</v>
      </c>
      <c r="J168" s="1044">
        <v>45</v>
      </c>
      <c r="K168" s="1050" t="s">
        <v>3807</v>
      </c>
      <c r="L168" s="1044">
        <v>4501</v>
      </c>
      <c r="M168" s="1050" t="s">
        <v>3786</v>
      </c>
      <c r="N168" s="1047">
        <v>2024004540058</v>
      </c>
      <c r="O168" s="1050" t="s">
        <v>3808</v>
      </c>
      <c r="P168" s="1053"/>
      <c r="Q168" s="1056"/>
      <c r="R168" s="1041"/>
      <c r="S168" s="1041"/>
      <c r="T168" s="1023"/>
      <c r="U168" s="1008"/>
      <c r="V168" s="1008"/>
      <c r="W168" s="1008"/>
      <c r="X168" s="1008"/>
      <c r="Y168" s="1008"/>
      <c r="Z168" s="1005"/>
      <c r="AA168" s="1005"/>
      <c r="AB168" s="1005"/>
      <c r="AC168" s="1005"/>
      <c r="AD168" s="1005"/>
      <c r="AE168" s="1005"/>
      <c r="AF168" s="1005"/>
      <c r="AG168" s="479"/>
      <c r="AH168" s="592"/>
      <c r="AI168" s="592"/>
      <c r="AJ168" s="592"/>
      <c r="AK168" s="196"/>
      <c r="AL168" s="197"/>
      <c r="AM168" s="197"/>
      <c r="AN168" s="197"/>
      <c r="AO168" s="197"/>
      <c r="AP168" s="1151"/>
      <c r="AQ168" s="1005"/>
      <c r="AR168" s="282"/>
      <c r="AS168" s="282"/>
      <c r="AT168" s="282"/>
      <c r="AU168" s="282"/>
      <c r="AV168" s="282"/>
      <c r="AW168" s="282"/>
      <c r="AX168" s="1151"/>
      <c r="AY168" s="1005"/>
      <c r="AZ168" s="282"/>
      <c r="BA168" s="282"/>
      <c r="BB168" s="282"/>
      <c r="BC168" s="282"/>
      <c r="BD168" s="282"/>
      <c r="BE168" s="282"/>
      <c r="BF168" s="1151"/>
      <c r="BG168" s="1005"/>
      <c r="BH168" s="282"/>
      <c r="BI168" s="282"/>
      <c r="BJ168" s="282"/>
      <c r="BK168" s="282"/>
      <c r="BL168" s="282"/>
      <c r="BM168" s="282"/>
      <c r="BN168" s="1151"/>
      <c r="BO168" s="1005"/>
      <c r="BP168" s="282"/>
      <c r="BQ168" s="282"/>
      <c r="BR168" s="282"/>
      <c r="BS168" s="282"/>
      <c r="BT168" s="282"/>
      <c r="BU168" s="282"/>
    </row>
    <row r="169" spans="1:73" ht="40.15" customHeight="1" x14ac:dyDescent="0.25">
      <c r="A169" s="151"/>
      <c r="B169" s="24"/>
      <c r="C169" s="1059"/>
      <c r="D169" s="1050"/>
      <c r="E169" s="1062"/>
      <c r="F169" s="1065">
        <v>450102601</v>
      </c>
      <c r="G169" s="1050" t="s">
        <v>2352</v>
      </c>
      <c r="H169" s="1044">
        <v>1</v>
      </c>
      <c r="I169" s="1050" t="s">
        <v>3167</v>
      </c>
      <c r="J169" s="1044">
        <v>45</v>
      </c>
      <c r="K169" s="1050" t="s">
        <v>3807</v>
      </c>
      <c r="L169" s="1044">
        <v>4501</v>
      </c>
      <c r="M169" s="1050" t="s">
        <v>3786</v>
      </c>
      <c r="N169" s="1047">
        <v>2024004540058</v>
      </c>
      <c r="O169" s="1050" t="s">
        <v>3808</v>
      </c>
      <c r="P169" s="1053"/>
      <c r="Q169" s="1056"/>
      <c r="R169" s="1041"/>
      <c r="S169" s="1041"/>
      <c r="T169" s="1023"/>
      <c r="U169" s="1008"/>
      <c r="V169" s="1008"/>
      <c r="W169" s="1008"/>
      <c r="X169" s="1008"/>
      <c r="Y169" s="1008"/>
      <c r="Z169" s="1005"/>
      <c r="AA169" s="1005"/>
      <c r="AB169" s="1005"/>
      <c r="AC169" s="1005"/>
      <c r="AD169" s="1005"/>
      <c r="AE169" s="1005"/>
      <c r="AF169" s="1005"/>
      <c r="AG169" s="196"/>
      <c r="AH169" s="592"/>
      <c r="AI169" s="592"/>
      <c r="AJ169" s="592"/>
      <c r="AK169" s="196"/>
      <c r="AL169" s="197"/>
      <c r="AM169" s="197"/>
      <c r="AN169" s="197"/>
      <c r="AO169" s="197"/>
      <c r="AP169" s="1151"/>
      <c r="AQ169" s="1005"/>
      <c r="AR169" s="282"/>
      <c r="AS169" s="282"/>
      <c r="AT169" s="282"/>
      <c r="AU169" s="282"/>
      <c r="AV169" s="282"/>
      <c r="AW169" s="282"/>
      <c r="AX169" s="1151"/>
      <c r="AY169" s="1005"/>
      <c r="AZ169" s="282"/>
      <c r="BA169" s="282"/>
      <c r="BB169" s="282"/>
      <c r="BC169" s="282"/>
      <c r="BD169" s="282"/>
      <c r="BE169" s="282"/>
      <c r="BF169" s="1151"/>
      <c r="BG169" s="1005"/>
      <c r="BH169" s="282"/>
      <c r="BI169" s="282"/>
      <c r="BJ169" s="282"/>
      <c r="BK169" s="282"/>
      <c r="BL169" s="282"/>
      <c r="BM169" s="282"/>
      <c r="BN169" s="1151"/>
      <c r="BO169" s="1005"/>
      <c r="BP169" s="282"/>
      <c r="BQ169" s="282"/>
      <c r="BR169" s="282"/>
      <c r="BS169" s="282"/>
      <c r="BT169" s="282"/>
      <c r="BU169" s="282"/>
    </row>
    <row r="170" spans="1:73" ht="40.15" customHeight="1" thickBot="1" x14ac:dyDescent="0.3">
      <c r="A170" s="151"/>
      <c r="B170" s="24"/>
      <c r="C170" s="1060"/>
      <c r="D170" s="1051"/>
      <c r="E170" s="1063"/>
      <c r="F170" s="1066">
        <v>450102601</v>
      </c>
      <c r="G170" s="1051" t="s">
        <v>2352</v>
      </c>
      <c r="H170" s="1045">
        <v>1</v>
      </c>
      <c r="I170" s="1051" t="s">
        <v>3167</v>
      </c>
      <c r="J170" s="1045">
        <v>45</v>
      </c>
      <c r="K170" s="1051" t="s">
        <v>3807</v>
      </c>
      <c r="L170" s="1045">
        <v>4501</v>
      </c>
      <c r="M170" s="1051" t="s">
        <v>3786</v>
      </c>
      <c r="N170" s="1048">
        <v>2024004540058</v>
      </c>
      <c r="O170" s="1051" t="s">
        <v>3808</v>
      </c>
      <c r="P170" s="1054"/>
      <c r="Q170" s="1057"/>
      <c r="R170" s="1042"/>
      <c r="S170" s="1042"/>
      <c r="T170" s="1024"/>
      <c r="U170" s="1009"/>
      <c r="V170" s="1009"/>
      <c r="W170" s="1009"/>
      <c r="X170" s="1009"/>
      <c r="Y170" s="1009"/>
      <c r="Z170" s="1006"/>
      <c r="AA170" s="1006"/>
      <c r="AB170" s="1006"/>
      <c r="AC170" s="1006"/>
      <c r="AD170" s="1006"/>
      <c r="AE170" s="1006"/>
      <c r="AF170" s="1006"/>
      <c r="AG170" s="715"/>
      <c r="AH170" s="716"/>
      <c r="AI170" s="716"/>
      <c r="AJ170" s="716"/>
      <c r="AK170" s="715"/>
      <c r="AL170" s="717"/>
      <c r="AM170" s="717"/>
      <c r="AN170" s="717"/>
      <c r="AO170" s="717"/>
      <c r="AP170" s="1152"/>
      <c r="AQ170" s="1006"/>
      <c r="AR170" s="718"/>
      <c r="AS170" s="718"/>
      <c r="AT170" s="718"/>
      <c r="AU170" s="718"/>
      <c r="AV170" s="718"/>
      <c r="AW170" s="718"/>
      <c r="AX170" s="1152"/>
      <c r="AY170" s="1006"/>
      <c r="AZ170" s="718"/>
      <c r="BA170" s="718"/>
      <c r="BB170" s="718"/>
      <c r="BC170" s="718"/>
      <c r="BD170" s="718"/>
      <c r="BE170" s="718"/>
      <c r="BF170" s="1152"/>
      <c r="BG170" s="1006"/>
      <c r="BH170" s="718"/>
      <c r="BI170" s="718"/>
      <c r="BJ170" s="718"/>
      <c r="BK170" s="718"/>
      <c r="BL170" s="718"/>
      <c r="BM170" s="718"/>
      <c r="BN170" s="1152"/>
      <c r="BO170" s="1006"/>
      <c r="BP170" s="718"/>
      <c r="BQ170" s="718"/>
      <c r="BR170" s="718"/>
      <c r="BS170" s="718"/>
      <c r="BT170" s="718"/>
      <c r="BU170" s="718"/>
    </row>
    <row r="171" spans="1:73" ht="40.15" customHeight="1" thickTop="1" x14ac:dyDescent="0.25">
      <c r="A171" s="151"/>
      <c r="B171" s="24"/>
      <c r="C171" s="1058" t="s">
        <v>2353</v>
      </c>
      <c r="D171" s="1049" t="s">
        <v>2354</v>
      </c>
      <c r="E171" s="1061">
        <v>771</v>
      </c>
      <c r="F171" s="1064">
        <v>450100100</v>
      </c>
      <c r="G171" s="1049" t="s">
        <v>2355</v>
      </c>
      <c r="H171" s="1043">
        <v>40</v>
      </c>
      <c r="I171" s="1049" t="s">
        <v>3167</v>
      </c>
      <c r="J171" s="1043">
        <v>45</v>
      </c>
      <c r="K171" s="1049" t="s">
        <v>3807</v>
      </c>
      <c r="L171" s="1043">
        <v>4501</v>
      </c>
      <c r="M171" s="1049" t="s">
        <v>3786</v>
      </c>
      <c r="N171" s="1046">
        <v>2026004540058</v>
      </c>
      <c r="O171" s="1049" t="s">
        <v>3808</v>
      </c>
      <c r="P171" s="1052" t="s">
        <v>2355</v>
      </c>
      <c r="Q171" s="1055">
        <v>40</v>
      </c>
      <c r="R171" s="1040"/>
      <c r="S171" s="1040"/>
      <c r="T171" s="1022"/>
      <c r="U171" s="1007"/>
      <c r="V171" s="1007"/>
      <c r="W171" s="1007"/>
      <c r="X171" s="1007"/>
      <c r="Y171" s="1007"/>
      <c r="Z171" s="1004">
        <f t="shared" si="36"/>
        <v>0</v>
      </c>
      <c r="AA171" s="1004">
        <f t="shared" si="45"/>
        <v>0</v>
      </c>
      <c r="AB171" s="1004">
        <f t="shared" si="45"/>
        <v>0</v>
      </c>
      <c r="AC171" s="1004">
        <f t="shared" si="45"/>
        <v>0</v>
      </c>
      <c r="AD171" s="1004">
        <f t="shared" si="45"/>
        <v>0</v>
      </c>
      <c r="AE171" s="1004">
        <f t="shared" si="45"/>
        <v>0</v>
      </c>
      <c r="AF171" s="1004">
        <f t="shared" si="45"/>
        <v>0</v>
      </c>
      <c r="AG171" s="714"/>
      <c r="AH171" s="593"/>
      <c r="AI171" s="593"/>
      <c r="AJ171" s="593"/>
      <c r="AK171" s="207"/>
      <c r="AL171" s="208"/>
      <c r="AM171" s="208"/>
      <c r="AN171" s="208"/>
      <c r="AO171" s="208"/>
      <c r="AP171" s="1150">
        <f>+U171</f>
        <v>0</v>
      </c>
      <c r="AQ171" s="1004">
        <f>SUM(AR171:AW174)</f>
        <v>0</v>
      </c>
      <c r="AR171" s="299"/>
      <c r="AS171" s="299"/>
      <c r="AT171" s="299"/>
      <c r="AU171" s="299"/>
      <c r="AV171" s="299"/>
      <c r="AW171" s="299"/>
      <c r="AX171" s="1150">
        <f>+V171</f>
        <v>0</v>
      </c>
      <c r="AY171" s="1004">
        <f>SUM(AZ171:BE174)</f>
        <v>0</v>
      </c>
      <c r="AZ171" s="299"/>
      <c r="BA171" s="299"/>
      <c r="BB171" s="299"/>
      <c r="BC171" s="299"/>
      <c r="BD171" s="299"/>
      <c r="BE171" s="299"/>
      <c r="BF171" s="1150">
        <f>+W171</f>
        <v>0</v>
      </c>
      <c r="BG171" s="1004">
        <f>SUM(BH171:BM174)</f>
        <v>0</v>
      </c>
      <c r="BH171" s="299"/>
      <c r="BI171" s="299"/>
      <c r="BJ171" s="299"/>
      <c r="BK171" s="299"/>
      <c r="BL171" s="299"/>
      <c r="BM171" s="299"/>
      <c r="BN171" s="1150">
        <f>+X171</f>
        <v>0</v>
      </c>
      <c r="BO171" s="1004">
        <f>SUM(BP171:BU174)</f>
        <v>0</v>
      </c>
      <c r="BP171" s="299"/>
      <c r="BQ171" s="299"/>
      <c r="BR171" s="299"/>
      <c r="BS171" s="299"/>
      <c r="BT171" s="299"/>
      <c r="BU171" s="299"/>
    </row>
    <row r="172" spans="1:73" ht="40.15" customHeight="1" x14ac:dyDescent="0.25">
      <c r="A172" s="151"/>
      <c r="B172" s="24"/>
      <c r="C172" s="1059"/>
      <c r="D172" s="1050"/>
      <c r="E172" s="1062"/>
      <c r="F172" s="1065">
        <v>450100100</v>
      </c>
      <c r="G172" s="1050" t="s">
        <v>2355</v>
      </c>
      <c r="H172" s="1044">
        <v>40</v>
      </c>
      <c r="I172" s="1050" t="s">
        <v>3167</v>
      </c>
      <c r="J172" s="1044">
        <v>45</v>
      </c>
      <c r="K172" s="1050" t="s">
        <v>3807</v>
      </c>
      <c r="L172" s="1044">
        <v>4501</v>
      </c>
      <c r="M172" s="1050" t="s">
        <v>3786</v>
      </c>
      <c r="N172" s="1047">
        <v>2024004540058</v>
      </c>
      <c r="O172" s="1050" t="s">
        <v>3808</v>
      </c>
      <c r="P172" s="1053"/>
      <c r="Q172" s="1056"/>
      <c r="R172" s="1041"/>
      <c r="S172" s="1041"/>
      <c r="T172" s="1023"/>
      <c r="U172" s="1008"/>
      <c r="V172" s="1008"/>
      <c r="W172" s="1008"/>
      <c r="X172" s="1008"/>
      <c r="Y172" s="1008"/>
      <c r="Z172" s="1005"/>
      <c r="AA172" s="1005"/>
      <c r="AB172" s="1005"/>
      <c r="AC172" s="1005"/>
      <c r="AD172" s="1005"/>
      <c r="AE172" s="1005"/>
      <c r="AF172" s="1005"/>
      <c r="AG172" s="479"/>
      <c r="AH172" s="592"/>
      <c r="AI172" s="592"/>
      <c r="AJ172" s="592"/>
      <c r="AK172" s="196"/>
      <c r="AL172" s="197"/>
      <c r="AM172" s="197"/>
      <c r="AN172" s="197"/>
      <c r="AO172" s="197"/>
      <c r="AP172" s="1151"/>
      <c r="AQ172" s="1005"/>
      <c r="AR172" s="282"/>
      <c r="AS172" s="282"/>
      <c r="AT172" s="282"/>
      <c r="AU172" s="282"/>
      <c r="AV172" s="282"/>
      <c r="AW172" s="282"/>
      <c r="AX172" s="1151"/>
      <c r="AY172" s="1005"/>
      <c r="AZ172" s="282"/>
      <c r="BA172" s="282"/>
      <c r="BB172" s="282"/>
      <c r="BC172" s="282"/>
      <c r="BD172" s="282"/>
      <c r="BE172" s="282"/>
      <c r="BF172" s="1151"/>
      <c r="BG172" s="1005"/>
      <c r="BH172" s="282"/>
      <c r="BI172" s="282"/>
      <c r="BJ172" s="282"/>
      <c r="BK172" s="282"/>
      <c r="BL172" s="282"/>
      <c r="BM172" s="282"/>
      <c r="BN172" s="1151"/>
      <c r="BO172" s="1005"/>
      <c r="BP172" s="282"/>
      <c r="BQ172" s="282"/>
      <c r="BR172" s="282"/>
      <c r="BS172" s="282"/>
      <c r="BT172" s="282"/>
      <c r="BU172" s="282"/>
    </row>
    <row r="173" spans="1:73" ht="40.15" customHeight="1" x14ac:dyDescent="0.25">
      <c r="A173" s="151"/>
      <c r="B173" s="24"/>
      <c r="C173" s="1059"/>
      <c r="D173" s="1050"/>
      <c r="E173" s="1062"/>
      <c r="F173" s="1065">
        <v>450100100</v>
      </c>
      <c r="G173" s="1050" t="s">
        <v>2355</v>
      </c>
      <c r="H173" s="1044">
        <v>40</v>
      </c>
      <c r="I173" s="1050" t="s">
        <v>3167</v>
      </c>
      <c r="J173" s="1044">
        <v>45</v>
      </c>
      <c r="K173" s="1050" t="s">
        <v>3807</v>
      </c>
      <c r="L173" s="1044">
        <v>4501</v>
      </c>
      <c r="M173" s="1050" t="s">
        <v>3786</v>
      </c>
      <c r="N173" s="1047">
        <v>2024004540058</v>
      </c>
      <c r="O173" s="1050" t="s">
        <v>3808</v>
      </c>
      <c r="P173" s="1053"/>
      <c r="Q173" s="1056"/>
      <c r="R173" s="1041"/>
      <c r="S173" s="1041"/>
      <c r="T173" s="1023"/>
      <c r="U173" s="1008"/>
      <c r="V173" s="1008"/>
      <c r="W173" s="1008"/>
      <c r="X173" s="1008"/>
      <c r="Y173" s="1008"/>
      <c r="Z173" s="1005"/>
      <c r="AA173" s="1005"/>
      <c r="AB173" s="1005"/>
      <c r="AC173" s="1005"/>
      <c r="AD173" s="1005"/>
      <c r="AE173" s="1005"/>
      <c r="AF173" s="1005"/>
      <c r="AG173" s="196"/>
      <c r="AH173" s="592"/>
      <c r="AI173" s="592"/>
      <c r="AJ173" s="592"/>
      <c r="AK173" s="196"/>
      <c r="AL173" s="197"/>
      <c r="AM173" s="197"/>
      <c r="AN173" s="197"/>
      <c r="AO173" s="197"/>
      <c r="AP173" s="1151"/>
      <c r="AQ173" s="1005"/>
      <c r="AR173" s="282"/>
      <c r="AS173" s="282"/>
      <c r="AT173" s="282"/>
      <c r="AU173" s="282"/>
      <c r="AV173" s="282"/>
      <c r="AW173" s="282"/>
      <c r="AX173" s="1151"/>
      <c r="AY173" s="1005"/>
      <c r="AZ173" s="282"/>
      <c r="BA173" s="282"/>
      <c r="BB173" s="282"/>
      <c r="BC173" s="282"/>
      <c r="BD173" s="282"/>
      <c r="BE173" s="282"/>
      <c r="BF173" s="1151"/>
      <c r="BG173" s="1005"/>
      <c r="BH173" s="282"/>
      <c r="BI173" s="282"/>
      <c r="BJ173" s="282"/>
      <c r="BK173" s="282"/>
      <c r="BL173" s="282"/>
      <c r="BM173" s="282"/>
      <c r="BN173" s="1151"/>
      <c r="BO173" s="1005"/>
      <c r="BP173" s="282"/>
      <c r="BQ173" s="282"/>
      <c r="BR173" s="282"/>
      <c r="BS173" s="282"/>
      <c r="BT173" s="282"/>
      <c r="BU173" s="282"/>
    </row>
    <row r="174" spans="1:73" ht="40.15" customHeight="1" thickBot="1" x14ac:dyDescent="0.3">
      <c r="A174" s="151"/>
      <c r="B174" s="24"/>
      <c r="C174" s="1060"/>
      <c r="D174" s="1051"/>
      <c r="E174" s="1063"/>
      <c r="F174" s="1066">
        <v>450100100</v>
      </c>
      <c r="G174" s="1051" t="s">
        <v>2355</v>
      </c>
      <c r="H174" s="1045">
        <v>40</v>
      </c>
      <c r="I174" s="1051" t="s">
        <v>3167</v>
      </c>
      <c r="J174" s="1045">
        <v>45</v>
      </c>
      <c r="K174" s="1051" t="s">
        <v>3807</v>
      </c>
      <c r="L174" s="1045">
        <v>4501</v>
      </c>
      <c r="M174" s="1051" t="s">
        <v>3786</v>
      </c>
      <c r="N174" s="1048">
        <v>2024004540058</v>
      </c>
      <c r="O174" s="1051" t="s">
        <v>3808</v>
      </c>
      <c r="P174" s="1054"/>
      <c r="Q174" s="1057"/>
      <c r="R174" s="1042"/>
      <c r="S174" s="1042"/>
      <c r="T174" s="1024"/>
      <c r="U174" s="1009"/>
      <c r="V174" s="1009"/>
      <c r="W174" s="1009"/>
      <c r="X174" s="1009"/>
      <c r="Y174" s="1009"/>
      <c r="Z174" s="1006"/>
      <c r="AA174" s="1006"/>
      <c r="AB174" s="1006"/>
      <c r="AC174" s="1006"/>
      <c r="AD174" s="1006"/>
      <c r="AE174" s="1006"/>
      <c r="AF174" s="1006"/>
      <c r="AG174" s="715"/>
      <c r="AH174" s="716"/>
      <c r="AI174" s="716"/>
      <c r="AJ174" s="716"/>
      <c r="AK174" s="715"/>
      <c r="AL174" s="717"/>
      <c r="AM174" s="717"/>
      <c r="AN174" s="717"/>
      <c r="AO174" s="717"/>
      <c r="AP174" s="1152"/>
      <c r="AQ174" s="1006"/>
      <c r="AR174" s="718"/>
      <c r="AS174" s="718"/>
      <c r="AT174" s="718"/>
      <c r="AU174" s="718"/>
      <c r="AV174" s="718"/>
      <c r="AW174" s="718"/>
      <c r="AX174" s="1152"/>
      <c r="AY174" s="1006"/>
      <c r="AZ174" s="718"/>
      <c r="BA174" s="718"/>
      <c r="BB174" s="718"/>
      <c r="BC174" s="718"/>
      <c r="BD174" s="718"/>
      <c r="BE174" s="718"/>
      <c r="BF174" s="1152"/>
      <c r="BG174" s="1006"/>
      <c r="BH174" s="718"/>
      <c r="BI174" s="718"/>
      <c r="BJ174" s="718"/>
      <c r="BK174" s="718"/>
      <c r="BL174" s="718"/>
      <c r="BM174" s="718"/>
      <c r="BN174" s="1152"/>
      <c r="BO174" s="1006"/>
      <c r="BP174" s="718"/>
      <c r="BQ174" s="718"/>
      <c r="BR174" s="718"/>
      <c r="BS174" s="718"/>
      <c r="BT174" s="718"/>
      <c r="BU174" s="718"/>
    </row>
    <row r="175" spans="1:73" ht="40.15" customHeight="1" thickTop="1" x14ac:dyDescent="0.25">
      <c r="A175" s="151"/>
      <c r="B175" s="24"/>
      <c r="C175" s="1058" t="s">
        <v>2356</v>
      </c>
      <c r="D175" s="1049" t="s">
        <v>2357</v>
      </c>
      <c r="E175" s="1061">
        <v>772</v>
      </c>
      <c r="F175" s="1064">
        <v>450202600</v>
      </c>
      <c r="G175" s="1049" t="s">
        <v>2300</v>
      </c>
      <c r="H175" s="1043">
        <v>4</v>
      </c>
      <c r="I175" s="1049" t="s">
        <v>3167</v>
      </c>
      <c r="J175" s="1043">
        <v>45</v>
      </c>
      <c r="K175" s="1049" t="s">
        <v>3807</v>
      </c>
      <c r="L175" s="1043">
        <v>4501</v>
      </c>
      <c r="M175" s="1049" t="s">
        <v>3786</v>
      </c>
      <c r="N175" s="1046">
        <v>2026004540058</v>
      </c>
      <c r="O175" s="1049" t="s">
        <v>3808</v>
      </c>
      <c r="P175" s="1052" t="s">
        <v>2282</v>
      </c>
      <c r="Q175" s="1055">
        <v>4</v>
      </c>
      <c r="R175" s="1040"/>
      <c r="S175" s="1040"/>
      <c r="T175" s="1022"/>
      <c r="U175" s="1007"/>
      <c r="V175" s="1007"/>
      <c r="W175" s="1007"/>
      <c r="X175" s="1007"/>
      <c r="Y175" s="1007"/>
      <c r="Z175" s="1004">
        <f t="shared" si="36"/>
        <v>0</v>
      </c>
      <c r="AA175" s="1004">
        <f t="shared" si="45"/>
        <v>0</v>
      </c>
      <c r="AB175" s="1004">
        <f t="shared" si="45"/>
        <v>0</v>
      </c>
      <c r="AC175" s="1004">
        <f t="shared" si="45"/>
        <v>0</v>
      </c>
      <c r="AD175" s="1004">
        <f t="shared" si="45"/>
        <v>0</v>
      </c>
      <c r="AE175" s="1004">
        <f t="shared" si="45"/>
        <v>0</v>
      </c>
      <c r="AF175" s="1004">
        <f t="shared" si="45"/>
        <v>0</v>
      </c>
      <c r="AG175" s="714"/>
      <c r="AH175" s="593"/>
      <c r="AI175" s="593"/>
      <c r="AJ175" s="593"/>
      <c r="AK175" s="207"/>
      <c r="AL175" s="208"/>
      <c r="AM175" s="208"/>
      <c r="AN175" s="208"/>
      <c r="AO175" s="208"/>
      <c r="AP175" s="1150">
        <f>+U175</f>
        <v>0</v>
      </c>
      <c r="AQ175" s="1004">
        <f>SUM(AR175:AW178)</f>
        <v>0</v>
      </c>
      <c r="AR175" s="299"/>
      <c r="AS175" s="299"/>
      <c r="AT175" s="299"/>
      <c r="AU175" s="299"/>
      <c r="AV175" s="299"/>
      <c r="AW175" s="299"/>
      <c r="AX175" s="1150">
        <f>+V175</f>
        <v>0</v>
      </c>
      <c r="AY175" s="1004">
        <f>SUM(AZ175:BE178)</f>
        <v>0</v>
      </c>
      <c r="AZ175" s="299"/>
      <c r="BA175" s="299"/>
      <c r="BB175" s="299"/>
      <c r="BC175" s="299"/>
      <c r="BD175" s="299"/>
      <c r="BE175" s="299"/>
      <c r="BF175" s="1150">
        <f>+W175</f>
        <v>0</v>
      </c>
      <c r="BG175" s="1004">
        <f>SUM(BH175:BM178)</f>
        <v>0</v>
      </c>
      <c r="BH175" s="299"/>
      <c r="BI175" s="299"/>
      <c r="BJ175" s="299"/>
      <c r="BK175" s="299"/>
      <c r="BL175" s="299"/>
      <c r="BM175" s="299"/>
      <c r="BN175" s="1150">
        <f>+X175</f>
        <v>0</v>
      </c>
      <c r="BO175" s="1004">
        <f>SUM(BP175:BU178)</f>
        <v>0</v>
      </c>
      <c r="BP175" s="299"/>
      <c r="BQ175" s="299"/>
      <c r="BR175" s="299"/>
      <c r="BS175" s="299"/>
      <c r="BT175" s="299"/>
      <c r="BU175" s="299"/>
    </row>
    <row r="176" spans="1:73" ht="40.15" customHeight="1" x14ac:dyDescent="0.25">
      <c r="A176" s="151"/>
      <c r="B176" s="24"/>
      <c r="C176" s="1059"/>
      <c r="D176" s="1050"/>
      <c r="E176" s="1062"/>
      <c r="F176" s="1065">
        <v>450202400</v>
      </c>
      <c r="G176" s="1050" t="s">
        <v>2300</v>
      </c>
      <c r="H176" s="1044">
        <v>4</v>
      </c>
      <c r="I176" s="1050" t="s">
        <v>3167</v>
      </c>
      <c r="J176" s="1044">
        <v>45</v>
      </c>
      <c r="K176" s="1050" t="s">
        <v>3807</v>
      </c>
      <c r="L176" s="1044">
        <v>4501</v>
      </c>
      <c r="M176" s="1050" t="s">
        <v>3786</v>
      </c>
      <c r="N176" s="1047">
        <v>2024004540058</v>
      </c>
      <c r="O176" s="1050" t="s">
        <v>3808</v>
      </c>
      <c r="P176" s="1053"/>
      <c r="Q176" s="1056"/>
      <c r="R176" s="1041"/>
      <c r="S176" s="1041"/>
      <c r="T176" s="1023"/>
      <c r="U176" s="1008"/>
      <c r="V176" s="1008"/>
      <c r="W176" s="1008"/>
      <c r="X176" s="1008"/>
      <c r="Y176" s="1008"/>
      <c r="Z176" s="1005"/>
      <c r="AA176" s="1005"/>
      <c r="AB176" s="1005"/>
      <c r="AC176" s="1005"/>
      <c r="AD176" s="1005"/>
      <c r="AE176" s="1005"/>
      <c r="AF176" s="1005"/>
      <c r="AG176" s="479"/>
      <c r="AH176" s="592"/>
      <c r="AI176" s="592"/>
      <c r="AJ176" s="592"/>
      <c r="AK176" s="196"/>
      <c r="AL176" s="197"/>
      <c r="AM176" s="197"/>
      <c r="AN176" s="197"/>
      <c r="AO176" s="197"/>
      <c r="AP176" s="1151"/>
      <c r="AQ176" s="1005"/>
      <c r="AR176" s="282"/>
      <c r="AS176" s="282"/>
      <c r="AT176" s="282"/>
      <c r="AU176" s="282"/>
      <c r="AV176" s="282"/>
      <c r="AW176" s="282"/>
      <c r="AX176" s="1151"/>
      <c r="AY176" s="1005"/>
      <c r="AZ176" s="282"/>
      <c r="BA176" s="282"/>
      <c r="BB176" s="282"/>
      <c r="BC176" s="282"/>
      <c r="BD176" s="282"/>
      <c r="BE176" s="282"/>
      <c r="BF176" s="1151"/>
      <c r="BG176" s="1005"/>
      <c r="BH176" s="282"/>
      <c r="BI176" s="282"/>
      <c r="BJ176" s="282"/>
      <c r="BK176" s="282"/>
      <c r="BL176" s="282"/>
      <c r="BM176" s="282"/>
      <c r="BN176" s="1151"/>
      <c r="BO176" s="1005"/>
      <c r="BP176" s="282"/>
      <c r="BQ176" s="282"/>
      <c r="BR176" s="282"/>
      <c r="BS176" s="282"/>
      <c r="BT176" s="282"/>
      <c r="BU176" s="282"/>
    </row>
    <row r="177" spans="1:73" ht="40.15" customHeight="1" x14ac:dyDescent="0.25">
      <c r="A177" s="151"/>
      <c r="B177" s="24"/>
      <c r="C177" s="1059"/>
      <c r="D177" s="1050"/>
      <c r="E177" s="1062"/>
      <c r="F177" s="1065">
        <v>450202400</v>
      </c>
      <c r="G177" s="1050" t="s">
        <v>2300</v>
      </c>
      <c r="H177" s="1044">
        <v>4</v>
      </c>
      <c r="I177" s="1050" t="s">
        <v>3167</v>
      </c>
      <c r="J177" s="1044">
        <v>45</v>
      </c>
      <c r="K177" s="1050" t="s">
        <v>3807</v>
      </c>
      <c r="L177" s="1044">
        <v>4501</v>
      </c>
      <c r="M177" s="1050" t="s">
        <v>3786</v>
      </c>
      <c r="N177" s="1047">
        <v>2024004540058</v>
      </c>
      <c r="O177" s="1050" t="s">
        <v>3808</v>
      </c>
      <c r="P177" s="1053"/>
      <c r="Q177" s="1056"/>
      <c r="R177" s="1041"/>
      <c r="S177" s="1041"/>
      <c r="T177" s="1023"/>
      <c r="U177" s="1008"/>
      <c r="V177" s="1008"/>
      <c r="W177" s="1008"/>
      <c r="X177" s="1008"/>
      <c r="Y177" s="1008"/>
      <c r="Z177" s="1005"/>
      <c r="AA177" s="1005"/>
      <c r="AB177" s="1005"/>
      <c r="AC177" s="1005"/>
      <c r="AD177" s="1005"/>
      <c r="AE177" s="1005"/>
      <c r="AF177" s="1005"/>
      <c r="AG177" s="196"/>
      <c r="AH177" s="592"/>
      <c r="AI177" s="592"/>
      <c r="AJ177" s="592"/>
      <c r="AK177" s="196"/>
      <c r="AL177" s="197"/>
      <c r="AM177" s="197"/>
      <c r="AN177" s="197"/>
      <c r="AO177" s="197"/>
      <c r="AP177" s="1151"/>
      <c r="AQ177" s="1005"/>
      <c r="AR177" s="282"/>
      <c r="AS177" s="282"/>
      <c r="AT177" s="282"/>
      <c r="AU177" s="282"/>
      <c r="AV177" s="282"/>
      <c r="AW177" s="282"/>
      <c r="AX177" s="1151"/>
      <c r="AY177" s="1005"/>
      <c r="AZ177" s="282"/>
      <c r="BA177" s="282"/>
      <c r="BB177" s="282"/>
      <c r="BC177" s="282"/>
      <c r="BD177" s="282"/>
      <c r="BE177" s="282"/>
      <c r="BF177" s="1151"/>
      <c r="BG177" s="1005"/>
      <c r="BH177" s="282"/>
      <c r="BI177" s="282"/>
      <c r="BJ177" s="282"/>
      <c r="BK177" s="282"/>
      <c r="BL177" s="282"/>
      <c r="BM177" s="282"/>
      <c r="BN177" s="1151"/>
      <c r="BO177" s="1005"/>
      <c r="BP177" s="282"/>
      <c r="BQ177" s="282"/>
      <c r="BR177" s="282"/>
      <c r="BS177" s="282"/>
      <c r="BT177" s="282"/>
      <c r="BU177" s="282"/>
    </row>
    <row r="178" spans="1:73" ht="40.15" customHeight="1" thickBot="1" x14ac:dyDescent="0.3">
      <c r="A178" s="151"/>
      <c r="B178" s="24"/>
      <c r="C178" s="1060"/>
      <c r="D178" s="1051"/>
      <c r="E178" s="1063"/>
      <c r="F178" s="1066">
        <v>450202400</v>
      </c>
      <c r="G178" s="1051" t="s">
        <v>2300</v>
      </c>
      <c r="H178" s="1045">
        <v>4</v>
      </c>
      <c r="I178" s="1051" t="s">
        <v>3167</v>
      </c>
      <c r="J178" s="1045">
        <v>45</v>
      </c>
      <c r="K178" s="1051" t="s">
        <v>3807</v>
      </c>
      <c r="L178" s="1045">
        <v>4501</v>
      </c>
      <c r="M178" s="1051" t="s">
        <v>3786</v>
      </c>
      <c r="N178" s="1048">
        <v>2024004540058</v>
      </c>
      <c r="O178" s="1051" t="s">
        <v>3808</v>
      </c>
      <c r="P178" s="1054"/>
      <c r="Q178" s="1057"/>
      <c r="R178" s="1042"/>
      <c r="S178" s="1042"/>
      <c r="T178" s="1024"/>
      <c r="U178" s="1009"/>
      <c r="V178" s="1009"/>
      <c r="W178" s="1009"/>
      <c r="X178" s="1009"/>
      <c r="Y178" s="1009"/>
      <c r="Z178" s="1006"/>
      <c r="AA178" s="1006"/>
      <c r="AB178" s="1006"/>
      <c r="AC178" s="1006"/>
      <c r="AD178" s="1006"/>
      <c r="AE178" s="1006"/>
      <c r="AF178" s="1006"/>
      <c r="AG178" s="715"/>
      <c r="AH178" s="716"/>
      <c r="AI178" s="716"/>
      <c r="AJ178" s="716"/>
      <c r="AK178" s="715"/>
      <c r="AL178" s="717"/>
      <c r="AM178" s="717"/>
      <c r="AN178" s="717"/>
      <c r="AO178" s="717"/>
      <c r="AP178" s="1152"/>
      <c r="AQ178" s="1006"/>
      <c r="AR178" s="718"/>
      <c r="AS178" s="718"/>
      <c r="AT178" s="718"/>
      <c r="AU178" s="718"/>
      <c r="AV178" s="718"/>
      <c r="AW178" s="718"/>
      <c r="AX178" s="1152"/>
      <c r="AY178" s="1006"/>
      <c r="AZ178" s="718"/>
      <c r="BA178" s="718"/>
      <c r="BB178" s="718"/>
      <c r="BC178" s="718"/>
      <c r="BD178" s="718"/>
      <c r="BE178" s="718"/>
      <c r="BF178" s="1152"/>
      <c r="BG178" s="1006"/>
      <c r="BH178" s="718"/>
      <c r="BI178" s="718"/>
      <c r="BJ178" s="718"/>
      <c r="BK178" s="718"/>
      <c r="BL178" s="718"/>
      <c r="BM178" s="718"/>
      <c r="BN178" s="1152"/>
      <c r="BO178" s="1006"/>
      <c r="BP178" s="718"/>
      <c r="BQ178" s="718"/>
      <c r="BR178" s="718"/>
      <c r="BS178" s="718"/>
      <c r="BT178" s="718"/>
      <c r="BU178" s="718"/>
    </row>
    <row r="179" spans="1:73" ht="40.15" customHeight="1" thickTop="1" x14ac:dyDescent="0.25">
      <c r="A179" s="151"/>
      <c r="B179" s="24"/>
      <c r="C179" s="1058" t="s">
        <v>2358</v>
      </c>
      <c r="D179" s="1049" t="s">
        <v>2359</v>
      </c>
      <c r="E179" s="1061">
        <v>773</v>
      </c>
      <c r="F179" s="1064">
        <v>450202600</v>
      </c>
      <c r="G179" s="1049" t="s">
        <v>2300</v>
      </c>
      <c r="H179" s="1043">
        <v>4</v>
      </c>
      <c r="I179" s="1049" t="s">
        <v>3167</v>
      </c>
      <c r="J179" s="1043">
        <v>45</v>
      </c>
      <c r="K179" s="1049" t="s">
        <v>3807</v>
      </c>
      <c r="L179" s="1043">
        <v>4501</v>
      </c>
      <c r="M179" s="1049" t="s">
        <v>3786</v>
      </c>
      <c r="N179" s="1046">
        <v>2026004540058</v>
      </c>
      <c r="O179" s="1049" t="s">
        <v>3808</v>
      </c>
      <c r="P179" s="1052" t="s">
        <v>2282</v>
      </c>
      <c r="Q179" s="1055">
        <v>4</v>
      </c>
      <c r="R179" s="1040"/>
      <c r="S179" s="1040"/>
      <c r="T179" s="1022"/>
      <c r="U179" s="1007"/>
      <c r="V179" s="1007"/>
      <c r="W179" s="1007"/>
      <c r="X179" s="1007"/>
      <c r="Y179" s="1007"/>
      <c r="Z179" s="1004">
        <f t="shared" si="36"/>
        <v>0</v>
      </c>
      <c r="AA179" s="1004">
        <f t="shared" si="45"/>
        <v>0</v>
      </c>
      <c r="AB179" s="1004">
        <f t="shared" si="45"/>
        <v>0</v>
      </c>
      <c r="AC179" s="1004">
        <f t="shared" si="45"/>
        <v>0</v>
      </c>
      <c r="AD179" s="1004">
        <f t="shared" si="45"/>
        <v>0</v>
      </c>
      <c r="AE179" s="1004">
        <f t="shared" si="45"/>
        <v>0</v>
      </c>
      <c r="AF179" s="1004">
        <f t="shared" si="45"/>
        <v>0</v>
      </c>
      <c r="AG179" s="714"/>
      <c r="AH179" s="593"/>
      <c r="AI179" s="593"/>
      <c r="AJ179" s="593"/>
      <c r="AK179" s="207"/>
      <c r="AL179" s="208"/>
      <c r="AM179" s="208"/>
      <c r="AN179" s="208"/>
      <c r="AO179" s="208"/>
      <c r="AP179" s="1150">
        <f>+U179</f>
        <v>0</v>
      </c>
      <c r="AQ179" s="1004">
        <f>SUM(AR179:AW182)</f>
        <v>0</v>
      </c>
      <c r="AR179" s="299"/>
      <c r="AS179" s="299"/>
      <c r="AT179" s="299"/>
      <c r="AU179" s="299"/>
      <c r="AV179" s="299"/>
      <c r="AW179" s="299"/>
      <c r="AX179" s="1150">
        <f>+V179</f>
        <v>0</v>
      </c>
      <c r="AY179" s="1004">
        <f>SUM(AZ179:BE182)</f>
        <v>0</v>
      </c>
      <c r="AZ179" s="299"/>
      <c r="BA179" s="299"/>
      <c r="BB179" s="299"/>
      <c r="BC179" s="299"/>
      <c r="BD179" s="299"/>
      <c r="BE179" s="299"/>
      <c r="BF179" s="1150">
        <f>+W179</f>
        <v>0</v>
      </c>
      <c r="BG179" s="1004">
        <f>SUM(BH179:BM182)</f>
        <v>0</v>
      </c>
      <c r="BH179" s="299"/>
      <c r="BI179" s="299"/>
      <c r="BJ179" s="299"/>
      <c r="BK179" s="299"/>
      <c r="BL179" s="299"/>
      <c r="BM179" s="299"/>
      <c r="BN179" s="1150">
        <f>+X179</f>
        <v>0</v>
      </c>
      <c r="BO179" s="1004">
        <f>SUM(BP179:BU182)</f>
        <v>0</v>
      </c>
      <c r="BP179" s="299"/>
      <c r="BQ179" s="299"/>
      <c r="BR179" s="299"/>
      <c r="BS179" s="299"/>
      <c r="BT179" s="299"/>
      <c r="BU179" s="299"/>
    </row>
    <row r="180" spans="1:73" ht="40.15" customHeight="1" x14ac:dyDescent="0.25">
      <c r="A180" s="151"/>
      <c r="B180" s="24"/>
      <c r="C180" s="1059"/>
      <c r="D180" s="1050"/>
      <c r="E180" s="1062"/>
      <c r="F180" s="1065">
        <v>450202400</v>
      </c>
      <c r="G180" s="1050" t="s">
        <v>2300</v>
      </c>
      <c r="H180" s="1044">
        <v>4</v>
      </c>
      <c r="I180" s="1050" t="s">
        <v>3167</v>
      </c>
      <c r="J180" s="1044">
        <v>45</v>
      </c>
      <c r="K180" s="1050" t="s">
        <v>3807</v>
      </c>
      <c r="L180" s="1044">
        <v>4501</v>
      </c>
      <c r="M180" s="1050" t="s">
        <v>3786</v>
      </c>
      <c r="N180" s="1047">
        <v>2024004540058</v>
      </c>
      <c r="O180" s="1050" t="s">
        <v>3808</v>
      </c>
      <c r="P180" s="1053"/>
      <c r="Q180" s="1056"/>
      <c r="R180" s="1041"/>
      <c r="S180" s="1041"/>
      <c r="T180" s="1023"/>
      <c r="U180" s="1008"/>
      <c r="V180" s="1008"/>
      <c r="W180" s="1008"/>
      <c r="X180" s="1008"/>
      <c r="Y180" s="1008"/>
      <c r="Z180" s="1005"/>
      <c r="AA180" s="1005"/>
      <c r="AB180" s="1005"/>
      <c r="AC180" s="1005"/>
      <c r="AD180" s="1005"/>
      <c r="AE180" s="1005"/>
      <c r="AF180" s="1005"/>
      <c r="AG180" s="479"/>
      <c r="AH180" s="592"/>
      <c r="AI180" s="592"/>
      <c r="AJ180" s="592"/>
      <c r="AK180" s="196"/>
      <c r="AL180" s="197"/>
      <c r="AM180" s="197"/>
      <c r="AN180" s="197"/>
      <c r="AO180" s="197"/>
      <c r="AP180" s="1151"/>
      <c r="AQ180" s="1005"/>
      <c r="AR180" s="282"/>
      <c r="AS180" s="282"/>
      <c r="AT180" s="282"/>
      <c r="AU180" s="282"/>
      <c r="AV180" s="282"/>
      <c r="AW180" s="282"/>
      <c r="AX180" s="1151"/>
      <c r="AY180" s="1005"/>
      <c r="AZ180" s="282"/>
      <c r="BA180" s="282"/>
      <c r="BB180" s="282"/>
      <c r="BC180" s="282"/>
      <c r="BD180" s="282"/>
      <c r="BE180" s="282"/>
      <c r="BF180" s="1151"/>
      <c r="BG180" s="1005"/>
      <c r="BH180" s="282"/>
      <c r="BI180" s="282"/>
      <c r="BJ180" s="282"/>
      <c r="BK180" s="282"/>
      <c r="BL180" s="282"/>
      <c r="BM180" s="282"/>
      <c r="BN180" s="1151"/>
      <c r="BO180" s="1005"/>
      <c r="BP180" s="282"/>
      <c r="BQ180" s="282"/>
      <c r="BR180" s="282"/>
      <c r="BS180" s="282"/>
      <c r="BT180" s="282"/>
      <c r="BU180" s="282"/>
    </row>
    <row r="181" spans="1:73" ht="40.15" customHeight="1" x14ac:dyDescent="0.25">
      <c r="A181" s="151"/>
      <c r="B181" s="24"/>
      <c r="C181" s="1059"/>
      <c r="D181" s="1050"/>
      <c r="E181" s="1062"/>
      <c r="F181" s="1065">
        <v>450202400</v>
      </c>
      <c r="G181" s="1050" t="s">
        <v>2300</v>
      </c>
      <c r="H181" s="1044">
        <v>4</v>
      </c>
      <c r="I181" s="1050" t="s">
        <v>3167</v>
      </c>
      <c r="J181" s="1044">
        <v>45</v>
      </c>
      <c r="K181" s="1050" t="s">
        <v>3807</v>
      </c>
      <c r="L181" s="1044">
        <v>4501</v>
      </c>
      <c r="M181" s="1050" t="s">
        <v>3786</v>
      </c>
      <c r="N181" s="1047">
        <v>2024004540058</v>
      </c>
      <c r="O181" s="1050" t="s">
        <v>3808</v>
      </c>
      <c r="P181" s="1053"/>
      <c r="Q181" s="1056"/>
      <c r="R181" s="1041"/>
      <c r="S181" s="1041"/>
      <c r="T181" s="1023"/>
      <c r="U181" s="1008"/>
      <c r="V181" s="1008"/>
      <c r="W181" s="1008"/>
      <c r="X181" s="1008"/>
      <c r="Y181" s="1008"/>
      <c r="Z181" s="1005"/>
      <c r="AA181" s="1005"/>
      <c r="AB181" s="1005"/>
      <c r="AC181" s="1005"/>
      <c r="AD181" s="1005"/>
      <c r="AE181" s="1005"/>
      <c r="AF181" s="1005"/>
      <c r="AG181" s="196"/>
      <c r="AH181" s="592"/>
      <c r="AI181" s="592"/>
      <c r="AJ181" s="592"/>
      <c r="AK181" s="196"/>
      <c r="AL181" s="197"/>
      <c r="AM181" s="197"/>
      <c r="AN181" s="197"/>
      <c r="AO181" s="197"/>
      <c r="AP181" s="1151"/>
      <c r="AQ181" s="1005"/>
      <c r="AR181" s="282"/>
      <c r="AS181" s="282"/>
      <c r="AT181" s="282"/>
      <c r="AU181" s="282"/>
      <c r="AV181" s="282"/>
      <c r="AW181" s="282"/>
      <c r="AX181" s="1151"/>
      <c r="AY181" s="1005"/>
      <c r="AZ181" s="282"/>
      <c r="BA181" s="282"/>
      <c r="BB181" s="282"/>
      <c r="BC181" s="282"/>
      <c r="BD181" s="282"/>
      <c r="BE181" s="282"/>
      <c r="BF181" s="1151"/>
      <c r="BG181" s="1005"/>
      <c r="BH181" s="282"/>
      <c r="BI181" s="282"/>
      <c r="BJ181" s="282"/>
      <c r="BK181" s="282"/>
      <c r="BL181" s="282"/>
      <c r="BM181" s="282"/>
      <c r="BN181" s="1151"/>
      <c r="BO181" s="1005"/>
      <c r="BP181" s="282"/>
      <c r="BQ181" s="282"/>
      <c r="BR181" s="282"/>
      <c r="BS181" s="282"/>
      <c r="BT181" s="282"/>
      <c r="BU181" s="282"/>
    </row>
    <row r="182" spans="1:73" ht="40.15" customHeight="1" thickBot="1" x14ac:dyDescent="0.3">
      <c r="A182" s="151"/>
      <c r="B182" s="24"/>
      <c r="C182" s="1060"/>
      <c r="D182" s="1051"/>
      <c r="E182" s="1063"/>
      <c r="F182" s="1066">
        <v>450202400</v>
      </c>
      <c r="G182" s="1051" t="s">
        <v>2300</v>
      </c>
      <c r="H182" s="1045">
        <v>4</v>
      </c>
      <c r="I182" s="1051" t="s">
        <v>3167</v>
      </c>
      <c r="J182" s="1045">
        <v>45</v>
      </c>
      <c r="K182" s="1051" t="s">
        <v>3807</v>
      </c>
      <c r="L182" s="1045">
        <v>4501</v>
      </c>
      <c r="M182" s="1051" t="s">
        <v>3786</v>
      </c>
      <c r="N182" s="1048">
        <v>2024004540058</v>
      </c>
      <c r="O182" s="1051" t="s">
        <v>3808</v>
      </c>
      <c r="P182" s="1054"/>
      <c r="Q182" s="1057"/>
      <c r="R182" s="1042"/>
      <c r="S182" s="1042"/>
      <c r="T182" s="1024"/>
      <c r="U182" s="1009"/>
      <c r="V182" s="1009"/>
      <c r="W182" s="1009"/>
      <c r="X182" s="1009"/>
      <c r="Y182" s="1009"/>
      <c r="Z182" s="1006"/>
      <c r="AA182" s="1006"/>
      <c r="AB182" s="1006"/>
      <c r="AC182" s="1006"/>
      <c r="AD182" s="1006"/>
      <c r="AE182" s="1006"/>
      <c r="AF182" s="1006"/>
      <c r="AG182" s="715"/>
      <c r="AH182" s="716"/>
      <c r="AI182" s="716"/>
      <c r="AJ182" s="716"/>
      <c r="AK182" s="715"/>
      <c r="AL182" s="717"/>
      <c r="AM182" s="717"/>
      <c r="AN182" s="717"/>
      <c r="AO182" s="717"/>
      <c r="AP182" s="1152"/>
      <c r="AQ182" s="1006"/>
      <c r="AR182" s="718"/>
      <c r="AS182" s="718"/>
      <c r="AT182" s="718"/>
      <c r="AU182" s="718"/>
      <c r="AV182" s="718"/>
      <c r="AW182" s="718"/>
      <c r="AX182" s="1152"/>
      <c r="AY182" s="1006"/>
      <c r="AZ182" s="718"/>
      <c r="BA182" s="718"/>
      <c r="BB182" s="718"/>
      <c r="BC182" s="718"/>
      <c r="BD182" s="718"/>
      <c r="BE182" s="718"/>
      <c r="BF182" s="1152"/>
      <c r="BG182" s="1006"/>
      <c r="BH182" s="718"/>
      <c r="BI182" s="718"/>
      <c r="BJ182" s="718"/>
      <c r="BK182" s="718"/>
      <c r="BL182" s="718"/>
      <c r="BM182" s="718"/>
      <c r="BN182" s="1152"/>
      <c r="BO182" s="1006"/>
      <c r="BP182" s="718"/>
      <c r="BQ182" s="718"/>
      <c r="BR182" s="718"/>
      <c r="BS182" s="718"/>
      <c r="BT182" s="718"/>
      <c r="BU182" s="718"/>
    </row>
    <row r="183" spans="1:73" ht="40.15" customHeight="1" thickTop="1" x14ac:dyDescent="0.25">
      <c r="A183" s="151"/>
      <c r="B183" s="24"/>
      <c r="C183" s="1058" t="s">
        <v>2360</v>
      </c>
      <c r="D183" s="1049" t="s">
        <v>2361</v>
      </c>
      <c r="E183" s="1061">
        <v>774</v>
      </c>
      <c r="F183" s="1064">
        <v>450202600</v>
      </c>
      <c r="G183" s="1049" t="s">
        <v>2300</v>
      </c>
      <c r="H183" s="1043">
        <v>4</v>
      </c>
      <c r="I183" s="1049" t="s">
        <v>3167</v>
      </c>
      <c r="J183" s="1043">
        <v>45</v>
      </c>
      <c r="K183" s="1049" t="s">
        <v>3807</v>
      </c>
      <c r="L183" s="1043">
        <v>4501</v>
      </c>
      <c r="M183" s="1049" t="s">
        <v>3786</v>
      </c>
      <c r="N183" s="1046">
        <v>2026004540058</v>
      </c>
      <c r="O183" s="1049" t="s">
        <v>3808</v>
      </c>
      <c r="P183" s="1052" t="s">
        <v>2282</v>
      </c>
      <c r="Q183" s="1055">
        <v>4</v>
      </c>
      <c r="R183" s="1040"/>
      <c r="S183" s="1040"/>
      <c r="T183" s="1022"/>
      <c r="U183" s="1007"/>
      <c r="V183" s="1007"/>
      <c r="W183" s="1007"/>
      <c r="X183" s="1007"/>
      <c r="Y183" s="1007"/>
      <c r="Z183" s="1004">
        <f t="shared" ref="Z183:Z191" si="46">+AQ183+AY183+BG183+BO183</f>
        <v>0</v>
      </c>
      <c r="AA183" s="1004">
        <f t="shared" ref="AA183:AF191" si="47">SUM(AR183:AR186,AZ183:AZ186,BH183:BH186,BP183:BP186)</f>
        <v>0</v>
      </c>
      <c r="AB183" s="1004">
        <f t="shared" si="47"/>
        <v>0</v>
      </c>
      <c r="AC183" s="1004">
        <f t="shared" si="47"/>
        <v>0</v>
      </c>
      <c r="AD183" s="1004">
        <f t="shared" si="47"/>
        <v>0</v>
      </c>
      <c r="AE183" s="1004">
        <f t="shared" si="47"/>
        <v>0</v>
      </c>
      <c r="AF183" s="1004">
        <f t="shared" si="47"/>
        <v>0</v>
      </c>
      <c r="AG183" s="714"/>
      <c r="AH183" s="593"/>
      <c r="AI183" s="593"/>
      <c r="AJ183" s="593"/>
      <c r="AK183" s="207"/>
      <c r="AL183" s="208"/>
      <c r="AM183" s="208"/>
      <c r="AN183" s="208"/>
      <c r="AO183" s="208"/>
      <c r="AP183" s="1150">
        <f>+U183</f>
        <v>0</v>
      </c>
      <c r="AQ183" s="1004">
        <f>SUM(AR183:AW186)</f>
        <v>0</v>
      </c>
      <c r="AR183" s="299"/>
      <c r="AS183" s="299"/>
      <c r="AT183" s="299"/>
      <c r="AU183" s="299"/>
      <c r="AV183" s="299"/>
      <c r="AW183" s="299"/>
      <c r="AX183" s="1150">
        <f>+V183</f>
        <v>0</v>
      </c>
      <c r="AY183" s="1004">
        <f>SUM(AZ183:BE186)</f>
        <v>0</v>
      </c>
      <c r="AZ183" s="299"/>
      <c r="BA183" s="299"/>
      <c r="BB183" s="299"/>
      <c r="BC183" s="299"/>
      <c r="BD183" s="299"/>
      <c r="BE183" s="299"/>
      <c r="BF183" s="1150">
        <f>+W183</f>
        <v>0</v>
      </c>
      <c r="BG183" s="1004">
        <f>SUM(BH183:BM186)</f>
        <v>0</v>
      </c>
      <c r="BH183" s="299"/>
      <c r="BI183" s="299"/>
      <c r="BJ183" s="299"/>
      <c r="BK183" s="299"/>
      <c r="BL183" s="299"/>
      <c r="BM183" s="299"/>
      <c r="BN183" s="1150">
        <f>+X183</f>
        <v>0</v>
      </c>
      <c r="BO183" s="1004">
        <f>SUM(BP183:BU186)</f>
        <v>0</v>
      </c>
      <c r="BP183" s="299"/>
      <c r="BQ183" s="299"/>
      <c r="BR183" s="299"/>
      <c r="BS183" s="299"/>
      <c r="BT183" s="299"/>
      <c r="BU183" s="299"/>
    </row>
    <row r="184" spans="1:73" ht="40.15" customHeight="1" x14ac:dyDescent="0.25">
      <c r="A184" s="151"/>
      <c r="B184" s="24"/>
      <c r="C184" s="1059"/>
      <c r="D184" s="1050"/>
      <c r="E184" s="1062"/>
      <c r="F184" s="1065">
        <v>450202400</v>
      </c>
      <c r="G184" s="1050" t="s">
        <v>2300</v>
      </c>
      <c r="H184" s="1044">
        <v>4</v>
      </c>
      <c r="I184" s="1050" t="s">
        <v>3167</v>
      </c>
      <c r="J184" s="1044">
        <v>45</v>
      </c>
      <c r="K184" s="1050" t="s">
        <v>3807</v>
      </c>
      <c r="L184" s="1044">
        <v>4501</v>
      </c>
      <c r="M184" s="1050" t="s">
        <v>3786</v>
      </c>
      <c r="N184" s="1047">
        <v>2024004540058</v>
      </c>
      <c r="O184" s="1050" t="s">
        <v>3808</v>
      </c>
      <c r="P184" s="1053"/>
      <c r="Q184" s="1056"/>
      <c r="R184" s="1041"/>
      <c r="S184" s="1041"/>
      <c r="T184" s="1023"/>
      <c r="U184" s="1008"/>
      <c r="V184" s="1008"/>
      <c r="W184" s="1008"/>
      <c r="X184" s="1008"/>
      <c r="Y184" s="1008"/>
      <c r="Z184" s="1005"/>
      <c r="AA184" s="1005"/>
      <c r="AB184" s="1005"/>
      <c r="AC184" s="1005"/>
      <c r="AD184" s="1005"/>
      <c r="AE184" s="1005"/>
      <c r="AF184" s="1005"/>
      <c r="AG184" s="479"/>
      <c r="AH184" s="592"/>
      <c r="AI184" s="592"/>
      <c r="AJ184" s="592"/>
      <c r="AK184" s="196"/>
      <c r="AL184" s="197"/>
      <c r="AM184" s="197"/>
      <c r="AN184" s="197"/>
      <c r="AO184" s="197"/>
      <c r="AP184" s="1151"/>
      <c r="AQ184" s="1005"/>
      <c r="AR184" s="282"/>
      <c r="AS184" s="282"/>
      <c r="AT184" s="282"/>
      <c r="AU184" s="282"/>
      <c r="AV184" s="282"/>
      <c r="AW184" s="282"/>
      <c r="AX184" s="1151"/>
      <c r="AY184" s="1005"/>
      <c r="AZ184" s="282"/>
      <c r="BA184" s="282"/>
      <c r="BB184" s="282"/>
      <c r="BC184" s="282"/>
      <c r="BD184" s="282"/>
      <c r="BE184" s="282"/>
      <c r="BF184" s="1151"/>
      <c r="BG184" s="1005"/>
      <c r="BH184" s="282"/>
      <c r="BI184" s="282"/>
      <c r="BJ184" s="282"/>
      <c r="BK184" s="282"/>
      <c r="BL184" s="282"/>
      <c r="BM184" s="282"/>
      <c r="BN184" s="1151"/>
      <c r="BO184" s="1005"/>
      <c r="BP184" s="282"/>
      <c r="BQ184" s="282"/>
      <c r="BR184" s="282"/>
      <c r="BS184" s="282"/>
      <c r="BT184" s="282"/>
      <c r="BU184" s="282"/>
    </row>
    <row r="185" spans="1:73" ht="40.15" customHeight="1" x14ac:dyDescent="0.25">
      <c r="A185" s="151"/>
      <c r="B185" s="24"/>
      <c r="C185" s="1059"/>
      <c r="D185" s="1050"/>
      <c r="E185" s="1062"/>
      <c r="F185" s="1065">
        <v>450202400</v>
      </c>
      <c r="G185" s="1050" t="s">
        <v>2300</v>
      </c>
      <c r="H185" s="1044">
        <v>4</v>
      </c>
      <c r="I185" s="1050" t="s">
        <v>3167</v>
      </c>
      <c r="J185" s="1044">
        <v>45</v>
      </c>
      <c r="K185" s="1050" t="s">
        <v>3807</v>
      </c>
      <c r="L185" s="1044">
        <v>4501</v>
      </c>
      <c r="M185" s="1050" t="s">
        <v>3786</v>
      </c>
      <c r="N185" s="1047">
        <v>2024004540058</v>
      </c>
      <c r="O185" s="1050" t="s">
        <v>3808</v>
      </c>
      <c r="P185" s="1053"/>
      <c r="Q185" s="1056"/>
      <c r="R185" s="1041"/>
      <c r="S185" s="1041"/>
      <c r="T185" s="1023"/>
      <c r="U185" s="1008"/>
      <c r="V185" s="1008"/>
      <c r="W185" s="1008"/>
      <c r="X185" s="1008"/>
      <c r="Y185" s="1008"/>
      <c r="Z185" s="1005"/>
      <c r="AA185" s="1005"/>
      <c r="AB185" s="1005"/>
      <c r="AC185" s="1005"/>
      <c r="AD185" s="1005"/>
      <c r="AE185" s="1005"/>
      <c r="AF185" s="1005"/>
      <c r="AG185" s="196"/>
      <c r="AH185" s="592"/>
      <c r="AI185" s="592"/>
      <c r="AJ185" s="592"/>
      <c r="AK185" s="196"/>
      <c r="AL185" s="197"/>
      <c r="AM185" s="197"/>
      <c r="AN185" s="197"/>
      <c r="AO185" s="197"/>
      <c r="AP185" s="1151"/>
      <c r="AQ185" s="1005"/>
      <c r="AR185" s="282"/>
      <c r="AS185" s="282"/>
      <c r="AT185" s="282"/>
      <c r="AU185" s="282"/>
      <c r="AV185" s="282"/>
      <c r="AW185" s="282"/>
      <c r="AX185" s="1151"/>
      <c r="AY185" s="1005"/>
      <c r="AZ185" s="282"/>
      <c r="BA185" s="282"/>
      <c r="BB185" s="282"/>
      <c r="BC185" s="282"/>
      <c r="BD185" s="282"/>
      <c r="BE185" s="282"/>
      <c r="BF185" s="1151"/>
      <c r="BG185" s="1005"/>
      <c r="BH185" s="282"/>
      <c r="BI185" s="282"/>
      <c r="BJ185" s="282"/>
      <c r="BK185" s="282"/>
      <c r="BL185" s="282"/>
      <c r="BM185" s="282"/>
      <c r="BN185" s="1151"/>
      <c r="BO185" s="1005"/>
      <c r="BP185" s="282"/>
      <c r="BQ185" s="282"/>
      <c r="BR185" s="282"/>
      <c r="BS185" s="282"/>
      <c r="BT185" s="282"/>
      <c r="BU185" s="282"/>
    </row>
    <row r="186" spans="1:73" ht="40.15" customHeight="1" thickBot="1" x14ac:dyDescent="0.3">
      <c r="A186" s="151"/>
      <c r="B186" s="24"/>
      <c r="C186" s="1060"/>
      <c r="D186" s="1051"/>
      <c r="E186" s="1063"/>
      <c r="F186" s="1066">
        <v>450202400</v>
      </c>
      <c r="G186" s="1051" t="s">
        <v>2300</v>
      </c>
      <c r="H186" s="1045">
        <v>4</v>
      </c>
      <c r="I186" s="1051" t="s">
        <v>3167</v>
      </c>
      <c r="J186" s="1045">
        <v>45</v>
      </c>
      <c r="K186" s="1051" t="s">
        <v>3807</v>
      </c>
      <c r="L186" s="1045">
        <v>4501</v>
      </c>
      <c r="M186" s="1051" t="s">
        <v>3786</v>
      </c>
      <c r="N186" s="1048">
        <v>2024004540058</v>
      </c>
      <c r="O186" s="1051" t="s">
        <v>3808</v>
      </c>
      <c r="P186" s="1054"/>
      <c r="Q186" s="1057"/>
      <c r="R186" s="1042"/>
      <c r="S186" s="1042"/>
      <c r="T186" s="1024"/>
      <c r="U186" s="1009"/>
      <c r="V186" s="1009"/>
      <c r="W186" s="1009"/>
      <c r="X186" s="1009"/>
      <c r="Y186" s="1009"/>
      <c r="Z186" s="1006"/>
      <c r="AA186" s="1006"/>
      <c r="AB186" s="1006"/>
      <c r="AC186" s="1006"/>
      <c r="AD186" s="1006"/>
      <c r="AE186" s="1006"/>
      <c r="AF186" s="1006"/>
      <c r="AG186" s="715"/>
      <c r="AH186" s="716"/>
      <c r="AI186" s="716"/>
      <c r="AJ186" s="716"/>
      <c r="AK186" s="715"/>
      <c r="AL186" s="717"/>
      <c r="AM186" s="717"/>
      <c r="AN186" s="717"/>
      <c r="AO186" s="717"/>
      <c r="AP186" s="1152"/>
      <c r="AQ186" s="1006"/>
      <c r="AR186" s="718"/>
      <c r="AS186" s="718"/>
      <c r="AT186" s="718"/>
      <c r="AU186" s="718"/>
      <c r="AV186" s="718"/>
      <c r="AW186" s="718"/>
      <c r="AX186" s="1152"/>
      <c r="AY186" s="1006"/>
      <c r="AZ186" s="718"/>
      <c r="BA186" s="718"/>
      <c r="BB186" s="718"/>
      <c r="BC186" s="718"/>
      <c r="BD186" s="718"/>
      <c r="BE186" s="718"/>
      <c r="BF186" s="1152"/>
      <c r="BG186" s="1006"/>
      <c r="BH186" s="718"/>
      <c r="BI186" s="718"/>
      <c r="BJ186" s="718"/>
      <c r="BK186" s="718"/>
      <c r="BL186" s="718"/>
      <c r="BM186" s="718"/>
      <c r="BN186" s="1152"/>
      <c r="BO186" s="1006"/>
      <c r="BP186" s="718"/>
      <c r="BQ186" s="718"/>
      <c r="BR186" s="718"/>
      <c r="BS186" s="718"/>
      <c r="BT186" s="718"/>
      <c r="BU186" s="718"/>
    </row>
    <row r="187" spans="1:73" ht="40.15" customHeight="1" thickTop="1" x14ac:dyDescent="0.25">
      <c r="A187" s="151"/>
      <c r="B187" s="24"/>
      <c r="C187" s="1058" t="s">
        <v>2362</v>
      </c>
      <c r="D187" s="1049" t="s">
        <v>2363</v>
      </c>
      <c r="E187" s="1061">
        <v>775</v>
      </c>
      <c r="F187" s="1064">
        <v>450202600</v>
      </c>
      <c r="G187" s="1049" t="s">
        <v>2300</v>
      </c>
      <c r="H187" s="1043">
        <v>4</v>
      </c>
      <c r="I187" s="1049" t="s">
        <v>3167</v>
      </c>
      <c r="J187" s="1043">
        <v>45</v>
      </c>
      <c r="K187" s="1049" t="s">
        <v>3807</v>
      </c>
      <c r="L187" s="1043">
        <v>4501</v>
      </c>
      <c r="M187" s="1049" t="s">
        <v>3786</v>
      </c>
      <c r="N187" s="1046">
        <v>2026004540058</v>
      </c>
      <c r="O187" s="1049" t="s">
        <v>3808</v>
      </c>
      <c r="P187" s="1052" t="s">
        <v>2364</v>
      </c>
      <c r="Q187" s="1055">
        <v>4</v>
      </c>
      <c r="R187" s="1040"/>
      <c r="S187" s="1040"/>
      <c r="T187" s="1022"/>
      <c r="U187" s="1007"/>
      <c r="V187" s="1007"/>
      <c r="W187" s="1007"/>
      <c r="X187" s="1007"/>
      <c r="Y187" s="1007"/>
      <c r="Z187" s="1004">
        <f t="shared" si="46"/>
        <v>0</v>
      </c>
      <c r="AA187" s="1004">
        <f t="shared" si="47"/>
        <v>0</v>
      </c>
      <c r="AB187" s="1004">
        <f t="shared" si="47"/>
        <v>0</v>
      </c>
      <c r="AC187" s="1004">
        <f t="shared" si="47"/>
        <v>0</v>
      </c>
      <c r="AD187" s="1004">
        <f t="shared" si="47"/>
        <v>0</v>
      </c>
      <c r="AE187" s="1004">
        <f t="shared" si="47"/>
        <v>0</v>
      </c>
      <c r="AF187" s="1004">
        <f t="shared" si="47"/>
        <v>0</v>
      </c>
      <c r="AG187" s="714"/>
      <c r="AH187" s="593"/>
      <c r="AI187" s="593"/>
      <c r="AJ187" s="593"/>
      <c r="AK187" s="207"/>
      <c r="AL187" s="208"/>
      <c r="AM187" s="208"/>
      <c r="AN187" s="208"/>
      <c r="AO187" s="208"/>
      <c r="AP187" s="1150">
        <f>+U187</f>
        <v>0</v>
      </c>
      <c r="AQ187" s="1004">
        <f>SUM(AR187:AW190)</f>
        <v>0</v>
      </c>
      <c r="AR187" s="299"/>
      <c r="AS187" s="299"/>
      <c r="AT187" s="299"/>
      <c r="AU187" s="299"/>
      <c r="AV187" s="299"/>
      <c r="AW187" s="299"/>
      <c r="AX187" s="1150">
        <f>+V187</f>
        <v>0</v>
      </c>
      <c r="AY187" s="1004">
        <f>SUM(AZ187:BE190)</f>
        <v>0</v>
      </c>
      <c r="AZ187" s="299"/>
      <c r="BA187" s="299"/>
      <c r="BB187" s="299"/>
      <c r="BC187" s="299"/>
      <c r="BD187" s="299"/>
      <c r="BE187" s="299"/>
      <c r="BF187" s="1150">
        <f>+W187</f>
        <v>0</v>
      </c>
      <c r="BG187" s="1004">
        <f>SUM(BH187:BM190)</f>
        <v>0</v>
      </c>
      <c r="BH187" s="299"/>
      <c r="BI187" s="299"/>
      <c r="BJ187" s="299"/>
      <c r="BK187" s="299"/>
      <c r="BL187" s="299"/>
      <c r="BM187" s="299"/>
      <c r="BN187" s="1150">
        <f>+X187</f>
        <v>0</v>
      </c>
      <c r="BO187" s="1004">
        <f>SUM(BP187:BU190)</f>
        <v>0</v>
      </c>
      <c r="BP187" s="299"/>
      <c r="BQ187" s="299"/>
      <c r="BR187" s="299"/>
      <c r="BS187" s="299"/>
      <c r="BT187" s="299"/>
      <c r="BU187" s="299"/>
    </row>
    <row r="188" spans="1:73" ht="40.15" customHeight="1" x14ac:dyDescent="0.25">
      <c r="A188" s="151"/>
      <c r="B188" s="24"/>
      <c r="C188" s="1059"/>
      <c r="D188" s="1050"/>
      <c r="E188" s="1062"/>
      <c r="F188" s="1065">
        <v>450202400</v>
      </c>
      <c r="G188" s="1050" t="s">
        <v>2300</v>
      </c>
      <c r="H188" s="1044">
        <v>4</v>
      </c>
      <c r="I188" s="1050" t="s">
        <v>3167</v>
      </c>
      <c r="J188" s="1044">
        <v>45</v>
      </c>
      <c r="K188" s="1050" t="s">
        <v>3807</v>
      </c>
      <c r="L188" s="1044">
        <v>4501</v>
      </c>
      <c r="M188" s="1050" t="s">
        <v>3786</v>
      </c>
      <c r="N188" s="1047">
        <v>2024004540058</v>
      </c>
      <c r="O188" s="1050" t="s">
        <v>3808</v>
      </c>
      <c r="P188" s="1053"/>
      <c r="Q188" s="1056"/>
      <c r="R188" s="1041"/>
      <c r="S188" s="1041"/>
      <c r="T188" s="1023"/>
      <c r="U188" s="1008"/>
      <c r="V188" s="1008"/>
      <c r="W188" s="1008"/>
      <c r="X188" s="1008"/>
      <c r="Y188" s="1008"/>
      <c r="Z188" s="1005"/>
      <c r="AA188" s="1005"/>
      <c r="AB188" s="1005"/>
      <c r="AC188" s="1005"/>
      <c r="AD188" s="1005"/>
      <c r="AE188" s="1005"/>
      <c r="AF188" s="1005"/>
      <c r="AG188" s="479"/>
      <c r="AH188" s="592"/>
      <c r="AI188" s="592"/>
      <c r="AJ188" s="592"/>
      <c r="AK188" s="196"/>
      <c r="AL188" s="197"/>
      <c r="AM188" s="197"/>
      <c r="AN188" s="197"/>
      <c r="AO188" s="197"/>
      <c r="AP188" s="1151"/>
      <c r="AQ188" s="1005"/>
      <c r="AR188" s="282"/>
      <c r="AS188" s="282"/>
      <c r="AT188" s="282"/>
      <c r="AU188" s="282"/>
      <c r="AV188" s="282"/>
      <c r="AW188" s="282"/>
      <c r="AX188" s="1151"/>
      <c r="AY188" s="1005"/>
      <c r="AZ188" s="282"/>
      <c r="BA188" s="282"/>
      <c r="BB188" s="282"/>
      <c r="BC188" s="282"/>
      <c r="BD188" s="282"/>
      <c r="BE188" s="282"/>
      <c r="BF188" s="1151"/>
      <c r="BG188" s="1005"/>
      <c r="BH188" s="282"/>
      <c r="BI188" s="282"/>
      <c r="BJ188" s="282"/>
      <c r="BK188" s="282"/>
      <c r="BL188" s="282"/>
      <c r="BM188" s="282"/>
      <c r="BN188" s="1151"/>
      <c r="BO188" s="1005"/>
      <c r="BP188" s="282"/>
      <c r="BQ188" s="282"/>
      <c r="BR188" s="282"/>
      <c r="BS188" s="282"/>
      <c r="BT188" s="282"/>
      <c r="BU188" s="282"/>
    </row>
    <row r="189" spans="1:73" ht="40.15" customHeight="1" x14ac:dyDescent="0.25">
      <c r="A189" s="151"/>
      <c r="B189" s="24"/>
      <c r="C189" s="1059"/>
      <c r="D189" s="1050"/>
      <c r="E189" s="1062"/>
      <c r="F189" s="1065">
        <v>450202400</v>
      </c>
      <c r="G189" s="1050" t="s">
        <v>2300</v>
      </c>
      <c r="H189" s="1044">
        <v>4</v>
      </c>
      <c r="I189" s="1050" t="s">
        <v>3167</v>
      </c>
      <c r="J189" s="1044">
        <v>45</v>
      </c>
      <c r="K189" s="1050" t="s">
        <v>3807</v>
      </c>
      <c r="L189" s="1044">
        <v>4501</v>
      </c>
      <c r="M189" s="1050" t="s">
        <v>3786</v>
      </c>
      <c r="N189" s="1047">
        <v>2024004540058</v>
      </c>
      <c r="O189" s="1050" t="s">
        <v>3808</v>
      </c>
      <c r="P189" s="1053"/>
      <c r="Q189" s="1056"/>
      <c r="R189" s="1041"/>
      <c r="S189" s="1041"/>
      <c r="T189" s="1023"/>
      <c r="U189" s="1008"/>
      <c r="V189" s="1008"/>
      <c r="W189" s="1008"/>
      <c r="X189" s="1008"/>
      <c r="Y189" s="1008"/>
      <c r="Z189" s="1005"/>
      <c r="AA189" s="1005"/>
      <c r="AB189" s="1005"/>
      <c r="AC189" s="1005"/>
      <c r="AD189" s="1005"/>
      <c r="AE189" s="1005"/>
      <c r="AF189" s="1005"/>
      <c r="AG189" s="196"/>
      <c r="AH189" s="592"/>
      <c r="AI189" s="592"/>
      <c r="AJ189" s="592"/>
      <c r="AK189" s="196"/>
      <c r="AL189" s="197"/>
      <c r="AM189" s="197"/>
      <c r="AN189" s="197"/>
      <c r="AO189" s="197"/>
      <c r="AP189" s="1151"/>
      <c r="AQ189" s="1005"/>
      <c r="AR189" s="282"/>
      <c r="AS189" s="282"/>
      <c r="AT189" s="282"/>
      <c r="AU189" s="282"/>
      <c r="AV189" s="282"/>
      <c r="AW189" s="282"/>
      <c r="AX189" s="1151"/>
      <c r="AY189" s="1005"/>
      <c r="AZ189" s="282"/>
      <c r="BA189" s="282"/>
      <c r="BB189" s="282"/>
      <c r="BC189" s="282"/>
      <c r="BD189" s="282"/>
      <c r="BE189" s="282"/>
      <c r="BF189" s="1151"/>
      <c r="BG189" s="1005"/>
      <c r="BH189" s="282"/>
      <c r="BI189" s="282"/>
      <c r="BJ189" s="282"/>
      <c r="BK189" s="282"/>
      <c r="BL189" s="282"/>
      <c r="BM189" s="282"/>
      <c r="BN189" s="1151"/>
      <c r="BO189" s="1005"/>
      <c r="BP189" s="282"/>
      <c r="BQ189" s="282"/>
      <c r="BR189" s="282"/>
      <c r="BS189" s="282"/>
      <c r="BT189" s="282"/>
      <c r="BU189" s="282"/>
    </row>
    <row r="190" spans="1:73" ht="40.15" customHeight="1" thickBot="1" x14ac:dyDescent="0.3">
      <c r="A190" s="151"/>
      <c r="B190" s="24"/>
      <c r="C190" s="1060"/>
      <c r="D190" s="1051"/>
      <c r="E190" s="1063"/>
      <c r="F190" s="1066">
        <v>450202400</v>
      </c>
      <c r="G190" s="1051" t="s">
        <v>2300</v>
      </c>
      <c r="H190" s="1045">
        <v>4</v>
      </c>
      <c r="I190" s="1051" t="s">
        <v>3167</v>
      </c>
      <c r="J190" s="1045">
        <v>45</v>
      </c>
      <c r="K190" s="1051" t="s">
        <v>3807</v>
      </c>
      <c r="L190" s="1045">
        <v>4501</v>
      </c>
      <c r="M190" s="1051" t="s">
        <v>3786</v>
      </c>
      <c r="N190" s="1048">
        <v>2024004540058</v>
      </c>
      <c r="O190" s="1051" t="s">
        <v>3808</v>
      </c>
      <c r="P190" s="1054"/>
      <c r="Q190" s="1057"/>
      <c r="R190" s="1042"/>
      <c r="S190" s="1042"/>
      <c r="T190" s="1024"/>
      <c r="U190" s="1009"/>
      <c r="V190" s="1009"/>
      <c r="W190" s="1009"/>
      <c r="X190" s="1009"/>
      <c r="Y190" s="1009"/>
      <c r="Z190" s="1006"/>
      <c r="AA190" s="1006"/>
      <c r="AB190" s="1006"/>
      <c r="AC190" s="1006"/>
      <c r="AD190" s="1006"/>
      <c r="AE190" s="1006"/>
      <c r="AF190" s="1006"/>
      <c r="AG190" s="715"/>
      <c r="AH190" s="716"/>
      <c r="AI190" s="716"/>
      <c r="AJ190" s="716"/>
      <c r="AK190" s="715"/>
      <c r="AL190" s="717"/>
      <c r="AM190" s="717"/>
      <c r="AN190" s="717"/>
      <c r="AO190" s="717"/>
      <c r="AP190" s="1152"/>
      <c r="AQ190" s="1006"/>
      <c r="AR190" s="718"/>
      <c r="AS190" s="718"/>
      <c r="AT190" s="718"/>
      <c r="AU190" s="718"/>
      <c r="AV190" s="718"/>
      <c r="AW190" s="718"/>
      <c r="AX190" s="1152"/>
      <c r="AY190" s="1006"/>
      <c r="AZ190" s="718"/>
      <c r="BA190" s="718"/>
      <c r="BB190" s="718"/>
      <c r="BC190" s="718"/>
      <c r="BD190" s="718"/>
      <c r="BE190" s="718"/>
      <c r="BF190" s="1152"/>
      <c r="BG190" s="1006"/>
      <c r="BH190" s="718"/>
      <c r="BI190" s="718"/>
      <c r="BJ190" s="718"/>
      <c r="BK190" s="718"/>
      <c r="BL190" s="718"/>
      <c r="BM190" s="718"/>
      <c r="BN190" s="1152"/>
      <c r="BO190" s="1006"/>
      <c r="BP190" s="718"/>
      <c r="BQ190" s="718"/>
      <c r="BR190" s="718"/>
      <c r="BS190" s="718"/>
      <c r="BT190" s="718"/>
      <c r="BU190" s="718"/>
    </row>
    <row r="191" spans="1:73" ht="40.15" customHeight="1" thickTop="1" x14ac:dyDescent="0.25">
      <c r="A191" s="151"/>
      <c r="B191" s="24"/>
      <c r="C191" s="1058" t="s">
        <v>2365</v>
      </c>
      <c r="D191" s="1049" t="s">
        <v>2366</v>
      </c>
      <c r="E191" s="1061">
        <v>776</v>
      </c>
      <c r="F191" s="1064">
        <v>450203404</v>
      </c>
      <c r="G191" s="1049" t="s">
        <v>3815</v>
      </c>
      <c r="H191" s="1043">
        <v>600</v>
      </c>
      <c r="I191" s="1049" t="s">
        <v>3167</v>
      </c>
      <c r="J191" s="1043">
        <v>45</v>
      </c>
      <c r="K191" s="1049" t="s">
        <v>3807</v>
      </c>
      <c r="L191" s="1043">
        <v>4501</v>
      </c>
      <c r="M191" s="1049" t="s">
        <v>3786</v>
      </c>
      <c r="N191" s="1046">
        <v>2026004540058</v>
      </c>
      <c r="O191" s="1049" t="s">
        <v>3808</v>
      </c>
      <c r="P191" s="1052" t="s">
        <v>2367</v>
      </c>
      <c r="Q191" s="1055">
        <v>600</v>
      </c>
      <c r="R191" s="1040"/>
      <c r="S191" s="1040"/>
      <c r="T191" s="1022"/>
      <c r="U191" s="1007"/>
      <c r="V191" s="1007"/>
      <c r="W191" s="1007"/>
      <c r="X191" s="1007"/>
      <c r="Y191" s="1007"/>
      <c r="Z191" s="1004">
        <f t="shared" si="46"/>
        <v>0</v>
      </c>
      <c r="AA191" s="1004">
        <f t="shared" si="47"/>
        <v>0</v>
      </c>
      <c r="AB191" s="1004">
        <f t="shared" si="47"/>
        <v>0</v>
      </c>
      <c r="AC191" s="1004">
        <f t="shared" si="47"/>
        <v>0</v>
      </c>
      <c r="AD191" s="1004">
        <f t="shared" si="47"/>
        <v>0</v>
      </c>
      <c r="AE191" s="1004">
        <f t="shared" si="47"/>
        <v>0</v>
      </c>
      <c r="AF191" s="1004">
        <f t="shared" si="47"/>
        <v>0</v>
      </c>
      <c r="AG191" s="714"/>
      <c r="AH191" s="593"/>
      <c r="AI191" s="593"/>
      <c r="AJ191" s="593"/>
      <c r="AK191" s="207"/>
      <c r="AL191" s="208"/>
      <c r="AM191" s="208"/>
      <c r="AN191" s="208"/>
      <c r="AO191" s="208"/>
      <c r="AP191" s="1150">
        <f>+U191</f>
        <v>0</v>
      </c>
      <c r="AQ191" s="1004">
        <f>SUM(AR191:AW194)</f>
        <v>0</v>
      </c>
      <c r="AR191" s="299"/>
      <c r="AS191" s="299"/>
      <c r="AT191" s="299"/>
      <c r="AU191" s="299"/>
      <c r="AV191" s="299"/>
      <c r="AW191" s="299"/>
      <c r="AX191" s="1150">
        <f>+V191</f>
        <v>0</v>
      </c>
      <c r="AY191" s="1004">
        <f>SUM(AZ191:BE194)</f>
        <v>0</v>
      </c>
      <c r="AZ191" s="299"/>
      <c r="BA191" s="299"/>
      <c r="BB191" s="299"/>
      <c r="BC191" s="299"/>
      <c r="BD191" s="299"/>
      <c r="BE191" s="299"/>
      <c r="BF191" s="1150">
        <f>+W191</f>
        <v>0</v>
      </c>
      <c r="BG191" s="1004">
        <f>SUM(BH191:BM194)</f>
        <v>0</v>
      </c>
      <c r="BH191" s="299"/>
      <c r="BI191" s="299"/>
      <c r="BJ191" s="299"/>
      <c r="BK191" s="299"/>
      <c r="BL191" s="299"/>
      <c r="BM191" s="299"/>
      <c r="BN191" s="1150">
        <f>+X191</f>
        <v>0</v>
      </c>
      <c r="BO191" s="1004">
        <f>SUM(BP191:BU194)</f>
        <v>0</v>
      </c>
      <c r="BP191" s="299"/>
      <c r="BQ191" s="299"/>
      <c r="BR191" s="299"/>
      <c r="BS191" s="299"/>
      <c r="BT191" s="299"/>
      <c r="BU191" s="299"/>
    </row>
    <row r="192" spans="1:73" ht="40.15" customHeight="1" x14ac:dyDescent="0.25">
      <c r="A192" s="151"/>
      <c r="B192" s="24"/>
      <c r="C192" s="1059"/>
      <c r="D192" s="1050"/>
      <c r="E192" s="1062"/>
      <c r="F192" s="1065">
        <v>450203404</v>
      </c>
      <c r="G192" s="1050" t="s">
        <v>3815</v>
      </c>
      <c r="H192" s="1044">
        <v>600</v>
      </c>
      <c r="I192" s="1050" t="s">
        <v>3167</v>
      </c>
      <c r="J192" s="1044">
        <v>45</v>
      </c>
      <c r="K192" s="1050" t="s">
        <v>3807</v>
      </c>
      <c r="L192" s="1044">
        <v>4501</v>
      </c>
      <c r="M192" s="1050" t="s">
        <v>3786</v>
      </c>
      <c r="N192" s="1047">
        <v>2024004540058</v>
      </c>
      <c r="O192" s="1050" t="s">
        <v>3808</v>
      </c>
      <c r="P192" s="1053"/>
      <c r="Q192" s="1056"/>
      <c r="R192" s="1041"/>
      <c r="S192" s="1041"/>
      <c r="T192" s="1023"/>
      <c r="U192" s="1008"/>
      <c r="V192" s="1008"/>
      <c r="W192" s="1008"/>
      <c r="X192" s="1008"/>
      <c r="Y192" s="1008"/>
      <c r="Z192" s="1005"/>
      <c r="AA192" s="1005"/>
      <c r="AB192" s="1005"/>
      <c r="AC192" s="1005"/>
      <c r="AD192" s="1005"/>
      <c r="AE192" s="1005"/>
      <c r="AF192" s="1005"/>
      <c r="AG192" s="479"/>
      <c r="AH192" s="592"/>
      <c r="AI192" s="592"/>
      <c r="AJ192" s="592"/>
      <c r="AK192" s="196"/>
      <c r="AL192" s="197"/>
      <c r="AM192" s="197"/>
      <c r="AN192" s="197"/>
      <c r="AO192" s="197"/>
      <c r="AP192" s="1151"/>
      <c r="AQ192" s="1005"/>
      <c r="AR192" s="282"/>
      <c r="AS192" s="282"/>
      <c r="AT192" s="282"/>
      <c r="AU192" s="282"/>
      <c r="AV192" s="282"/>
      <c r="AW192" s="282"/>
      <c r="AX192" s="1151"/>
      <c r="AY192" s="1005"/>
      <c r="AZ192" s="282"/>
      <c r="BA192" s="282"/>
      <c r="BB192" s="282"/>
      <c r="BC192" s="282"/>
      <c r="BD192" s="282"/>
      <c r="BE192" s="282"/>
      <c r="BF192" s="1151"/>
      <c r="BG192" s="1005"/>
      <c r="BH192" s="282"/>
      <c r="BI192" s="282"/>
      <c r="BJ192" s="282"/>
      <c r="BK192" s="282"/>
      <c r="BL192" s="282"/>
      <c r="BM192" s="282"/>
      <c r="BN192" s="1151"/>
      <c r="BO192" s="1005"/>
      <c r="BP192" s="282"/>
      <c r="BQ192" s="282"/>
      <c r="BR192" s="282"/>
      <c r="BS192" s="282"/>
      <c r="BT192" s="282"/>
      <c r="BU192" s="282"/>
    </row>
    <row r="193" spans="1:73" ht="40.15" customHeight="1" x14ac:dyDescent="0.25">
      <c r="A193" s="151"/>
      <c r="B193" s="24"/>
      <c r="C193" s="1059"/>
      <c r="D193" s="1050"/>
      <c r="E193" s="1062"/>
      <c r="F193" s="1065">
        <v>450203404</v>
      </c>
      <c r="G193" s="1050" t="s">
        <v>3815</v>
      </c>
      <c r="H193" s="1044">
        <v>600</v>
      </c>
      <c r="I193" s="1050" t="s">
        <v>3167</v>
      </c>
      <c r="J193" s="1044">
        <v>45</v>
      </c>
      <c r="K193" s="1050" t="s">
        <v>3807</v>
      </c>
      <c r="L193" s="1044">
        <v>4501</v>
      </c>
      <c r="M193" s="1050" t="s">
        <v>3786</v>
      </c>
      <c r="N193" s="1047">
        <v>2024004540058</v>
      </c>
      <c r="O193" s="1050" t="s">
        <v>3808</v>
      </c>
      <c r="P193" s="1053"/>
      <c r="Q193" s="1056"/>
      <c r="R193" s="1041"/>
      <c r="S193" s="1041"/>
      <c r="T193" s="1023"/>
      <c r="U193" s="1008"/>
      <c r="V193" s="1008"/>
      <c r="W193" s="1008"/>
      <c r="X193" s="1008"/>
      <c r="Y193" s="1008"/>
      <c r="Z193" s="1005"/>
      <c r="AA193" s="1005"/>
      <c r="AB193" s="1005"/>
      <c r="AC193" s="1005"/>
      <c r="AD193" s="1005"/>
      <c r="AE193" s="1005"/>
      <c r="AF193" s="1005"/>
      <c r="AG193" s="196"/>
      <c r="AH193" s="592"/>
      <c r="AI193" s="592"/>
      <c r="AJ193" s="592"/>
      <c r="AK193" s="196"/>
      <c r="AL193" s="197"/>
      <c r="AM193" s="197"/>
      <c r="AN193" s="197"/>
      <c r="AO193" s="197"/>
      <c r="AP193" s="1151"/>
      <c r="AQ193" s="1005"/>
      <c r="AR193" s="282"/>
      <c r="AS193" s="282"/>
      <c r="AT193" s="282"/>
      <c r="AU193" s="282"/>
      <c r="AV193" s="282"/>
      <c r="AW193" s="282"/>
      <c r="AX193" s="1151"/>
      <c r="AY193" s="1005"/>
      <c r="AZ193" s="282"/>
      <c r="BA193" s="282"/>
      <c r="BB193" s="282"/>
      <c r="BC193" s="282"/>
      <c r="BD193" s="282"/>
      <c r="BE193" s="282"/>
      <c r="BF193" s="1151"/>
      <c r="BG193" s="1005"/>
      <c r="BH193" s="282"/>
      <c r="BI193" s="282"/>
      <c r="BJ193" s="282"/>
      <c r="BK193" s="282"/>
      <c r="BL193" s="282"/>
      <c r="BM193" s="282"/>
      <c r="BN193" s="1151"/>
      <c r="BO193" s="1005"/>
      <c r="BP193" s="282"/>
      <c r="BQ193" s="282"/>
      <c r="BR193" s="282"/>
      <c r="BS193" s="282"/>
      <c r="BT193" s="282"/>
      <c r="BU193" s="282"/>
    </row>
    <row r="194" spans="1:73" ht="40.15" customHeight="1" thickBot="1" x14ac:dyDescent="0.3">
      <c r="A194" s="151"/>
      <c r="B194" s="24"/>
      <c r="C194" s="1060"/>
      <c r="D194" s="1051"/>
      <c r="E194" s="1063"/>
      <c r="F194" s="1066">
        <v>450203404</v>
      </c>
      <c r="G194" s="1051" t="s">
        <v>3815</v>
      </c>
      <c r="H194" s="1045">
        <v>600</v>
      </c>
      <c r="I194" s="1051" t="s">
        <v>3167</v>
      </c>
      <c r="J194" s="1045">
        <v>45</v>
      </c>
      <c r="K194" s="1051" t="s">
        <v>3807</v>
      </c>
      <c r="L194" s="1045">
        <v>4501</v>
      </c>
      <c r="M194" s="1051" t="s">
        <v>3786</v>
      </c>
      <c r="N194" s="1048">
        <v>2024004540058</v>
      </c>
      <c r="O194" s="1051" t="s">
        <v>3808</v>
      </c>
      <c r="P194" s="1054"/>
      <c r="Q194" s="1057"/>
      <c r="R194" s="1042"/>
      <c r="S194" s="1042"/>
      <c r="T194" s="1024"/>
      <c r="U194" s="1009"/>
      <c r="V194" s="1009"/>
      <c r="W194" s="1009"/>
      <c r="X194" s="1009"/>
      <c r="Y194" s="1009"/>
      <c r="Z194" s="1006"/>
      <c r="AA194" s="1006"/>
      <c r="AB194" s="1006"/>
      <c r="AC194" s="1006"/>
      <c r="AD194" s="1006"/>
      <c r="AE194" s="1006"/>
      <c r="AF194" s="1006"/>
      <c r="AG194" s="715"/>
      <c r="AH194" s="716"/>
      <c r="AI194" s="716"/>
      <c r="AJ194" s="716"/>
      <c r="AK194" s="715"/>
      <c r="AL194" s="717"/>
      <c r="AM194" s="717"/>
      <c r="AN194" s="717"/>
      <c r="AO194" s="717"/>
      <c r="AP194" s="1152"/>
      <c r="AQ194" s="1006"/>
      <c r="AR194" s="718"/>
      <c r="AS194" s="718"/>
      <c r="AT194" s="718"/>
      <c r="AU194" s="718"/>
      <c r="AV194" s="718"/>
      <c r="AW194" s="718"/>
      <c r="AX194" s="1152"/>
      <c r="AY194" s="1006"/>
      <c r="AZ194" s="718"/>
      <c r="BA194" s="718"/>
      <c r="BB194" s="718"/>
      <c r="BC194" s="718"/>
      <c r="BD194" s="718"/>
      <c r="BE194" s="718"/>
      <c r="BF194" s="1152"/>
      <c r="BG194" s="1006"/>
      <c r="BH194" s="718"/>
      <c r="BI194" s="718"/>
      <c r="BJ194" s="718"/>
      <c r="BK194" s="718"/>
      <c r="BL194" s="718"/>
      <c r="BM194" s="718"/>
      <c r="BN194" s="1152"/>
      <c r="BO194" s="1006"/>
      <c r="BP194" s="718"/>
      <c r="BQ194" s="718"/>
      <c r="BR194" s="718"/>
      <c r="BS194" s="718"/>
      <c r="BT194" s="718"/>
      <c r="BU194" s="718"/>
    </row>
    <row r="195" spans="1:73" ht="40.15" customHeight="1" thickTop="1" thickBot="1" x14ac:dyDescent="0.3">
      <c r="B195" s="924" t="s">
        <v>2368</v>
      </c>
      <c r="C195" s="938" t="s">
        <v>2369</v>
      </c>
      <c r="D195" s="362"/>
      <c r="E195" s="434"/>
      <c r="F195" s="446"/>
      <c r="G195" s="367"/>
      <c r="H195" s="368"/>
      <c r="I195" s="368"/>
      <c r="J195" s="369"/>
      <c r="K195" s="369"/>
      <c r="L195" s="369"/>
      <c r="M195" s="369"/>
      <c r="N195" s="370"/>
      <c r="O195" s="371"/>
      <c r="P195" s="402"/>
      <c r="Q195" s="23"/>
      <c r="R195" s="23"/>
      <c r="S195" s="947"/>
      <c r="T195" s="39"/>
      <c r="U195" s="37"/>
      <c r="V195" s="37"/>
      <c r="W195" s="37"/>
      <c r="X195" s="38"/>
      <c r="Y195" s="927"/>
      <c r="Z195" s="932">
        <f t="shared" ref="Z195:AF208" si="48">+AQ195+AY195+BG195+BO195</f>
        <v>0</v>
      </c>
      <c r="AA195" s="932">
        <f t="shared" si="48"/>
        <v>0</v>
      </c>
      <c r="AB195" s="932">
        <f t="shared" si="48"/>
        <v>0</v>
      </c>
      <c r="AC195" s="932">
        <f t="shared" si="48"/>
        <v>0</v>
      </c>
      <c r="AD195" s="932">
        <f t="shared" si="48"/>
        <v>0</v>
      </c>
      <c r="AE195" s="932">
        <f t="shared" si="48"/>
        <v>0</v>
      </c>
      <c r="AF195" s="932">
        <f t="shared" si="48"/>
        <v>0</v>
      </c>
      <c r="AG195" s="195"/>
      <c r="AH195" s="195"/>
      <c r="AI195" s="195"/>
      <c r="AJ195" s="195"/>
      <c r="AK195" s="195"/>
      <c r="AL195" s="195"/>
      <c r="AM195" s="195"/>
      <c r="AN195" s="195"/>
      <c r="AO195" s="195"/>
      <c r="AP195" s="18"/>
      <c r="AQ195" s="929">
        <f t="shared" ref="AQ195" si="49">SUM(AQ196:AQ223)</f>
        <v>0</v>
      </c>
      <c r="AR195" s="929">
        <f>SUM(AR196:AR223)</f>
        <v>0</v>
      </c>
      <c r="AS195" s="929">
        <f t="shared" ref="AS195:AW195" si="50">SUM(AS196:AS223)</f>
        <v>0</v>
      </c>
      <c r="AT195" s="929">
        <f t="shared" si="50"/>
        <v>0</v>
      </c>
      <c r="AU195" s="929">
        <f t="shared" si="50"/>
        <v>0</v>
      </c>
      <c r="AV195" s="929">
        <f t="shared" si="50"/>
        <v>0</v>
      </c>
      <c r="AW195" s="929">
        <f t="shared" si="50"/>
        <v>0</v>
      </c>
      <c r="AX195" s="18"/>
      <c r="AY195" s="929">
        <f t="shared" ref="AY195" si="51">SUM(AY196:AY223)</f>
        <v>0</v>
      </c>
      <c r="AZ195" s="929">
        <f>SUM(AZ196:AZ223)</f>
        <v>0</v>
      </c>
      <c r="BA195" s="929">
        <f t="shared" ref="BA195:BE195" si="52">SUM(BA196:BA223)</f>
        <v>0</v>
      </c>
      <c r="BB195" s="929">
        <f t="shared" si="52"/>
        <v>0</v>
      </c>
      <c r="BC195" s="929">
        <f t="shared" si="52"/>
        <v>0</v>
      </c>
      <c r="BD195" s="929">
        <f t="shared" si="52"/>
        <v>0</v>
      </c>
      <c r="BE195" s="929">
        <f t="shared" si="52"/>
        <v>0</v>
      </c>
      <c r="BF195" s="18"/>
      <c r="BG195" s="929">
        <f t="shared" ref="BG195" si="53">SUM(BG196:BG223)</f>
        <v>0</v>
      </c>
      <c r="BH195" s="929">
        <f>SUM(BH196:BH223)</f>
        <v>0</v>
      </c>
      <c r="BI195" s="929">
        <f t="shared" ref="BI195:BM195" si="54">SUM(BI196:BI223)</f>
        <v>0</v>
      </c>
      <c r="BJ195" s="929">
        <f t="shared" si="54"/>
        <v>0</v>
      </c>
      <c r="BK195" s="929">
        <f t="shared" si="54"/>
        <v>0</v>
      </c>
      <c r="BL195" s="929">
        <f t="shared" si="54"/>
        <v>0</v>
      </c>
      <c r="BM195" s="929">
        <f t="shared" si="54"/>
        <v>0</v>
      </c>
      <c r="BN195" s="18"/>
      <c r="BO195" s="929">
        <f t="shared" ref="BO195" si="55">SUM(BO196:BO223)</f>
        <v>0</v>
      </c>
      <c r="BP195" s="929">
        <f>SUM(BP196:BP223)</f>
        <v>0</v>
      </c>
      <c r="BQ195" s="929">
        <f t="shared" ref="BQ195:BU195" si="56">SUM(BQ196:BQ223)</f>
        <v>0</v>
      </c>
      <c r="BR195" s="929">
        <f t="shared" si="56"/>
        <v>0</v>
      </c>
      <c r="BS195" s="929">
        <f t="shared" si="56"/>
        <v>0</v>
      </c>
      <c r="BT195" s="929">
        <f t="shared" si="56"/>
        <v>0</v>
      </c>
      <c r="BU195" s="929">
        <f t="shared" si="56"/>
        <v>0</v>
      </c>
    </row>
    <row r="196" spans="1:73" ht="40.15" customHeight="1" thickTop="1" x14ac:dyDescent="0.25">
      <c r="A196" s="151"/>
      <c r="B196" s="24"/>
      <c r="C196" s="1058" t="s">
        <v>2370</v>
      </c>
      <c r="D196" s="1049" t="s">
        <v>2371</v>
      </c>
      <c r="E196" s="1061">
        <v>777</v>
      </c>
      <c r="F196" s="1064">
        <v>450202600</v>
      </c>
      <c r="G196" s="1049" t="s">
        <v>2300</v>
      </c>
      <c r="H196" s="1043">
        <v>4</v>
      </c>
      <c r="I196" s="1049" t="s">
        <v>3167</v>
      </c>
      <c r="J196" s="1043">
        <v>45</v>
      </c>
      <c r="K196" s="1049" t="s">
        <v>3807</v>
      </c>
      <c r="L196" s="1043">
        <v>4501</v>
      </c>
      <c r="M196" s="1049" t="s">
        <v>3786</v>
      </c>
      <c r="N196" s="1046">
        <v>2026004540058</v>
      </c>
      <c r="O196" s="1049" t="s">
        <v>3808</v>
      </c>
      <c r="P196" s="1052" t="s">
        <v>2282</v>
      </c>
      <c r="Q196" s="1055">
        <v>4</v>
      </c>
      <c r="R196" s="1040"/>
      <c r="S196" s="1040"/>
      <c r="T196" s="1022"/>
      <c r="U196" s="1007"/>
      <c r="V196" s="1007"/>
      <c r="W196" s="1007"/>
      <c r="X196" s="1007"/>
      <c r="Y196" s="1007"/>
      <c r="Z196" s="1004">
        <f t="shared" si="48"/>
        <v>0</v>
      </c>
      <c r="AA196" s="1004">
        <f t="shared" ref="AA196:AF208" si="57">SUM(AR196:AR199,AZ196:AZ199,BH196:BH199,BP196:BP199)</f>
        <v>0</v>
      </c>
      <c r="AB196" s="1004">
        <f t="shared" si="57"/>
        <v>0</v>
      </c>
      <c r="AC196" s="1004">
        <f t="shared" si="57"/>
        <v>0</v>
      </c>
      <c r="AD196" s="1004">
        <f t="shared" si="57"/>
        <v>0</v>
      </c>
      <c r="AE196" s="1004">
        <f t="shared" si="57"/>
        <v>0</v>
      </c>
      <c r="AF196" s="1004">
        <f t="shared" si="57"/>
        <v>0</v>
      </c>
      <c r="AG196" s="714"/>
      <c r="AH196" s="593"/>
      <c r="AI196" s="593"/>
      <c r="AJ196" s="593"/>
      <c r="AK196" s="207"/>
      <c r="AL196" s="208"/>
      <c r="AM196" s="208"/>
      <c r="AN196" s="208"/>
      <c r="AO196" s="208"/>
      <c r="AP196" s="1150">
        <f>+U196</f>
        <v>0</v>
      </c>
      <c r="AQ196" s="1004">
        <f>SUM(AR196:AW199)</f>
        <v>0</v>
      </c>
      <c r="AR196" s="299"/>
      <c r="AS196" s="299"/>
      <c r="AT196" s="299"/>
      <c r="AU196" s="299"/>
      <c r="AV196" s="299"/>
      <c r="AW196" s="299"/>
      <c r="AX196" s="1150">
        <f>+V196</f>
        <v>0</v>
      </c>
      <c r="AY196" s="1004">
        <f>SUM(AZ196:BE199)</f>
        <v>0</v>
      </c>
      <c r="AZ196" s="299"/>
      <c r="BA196" s="299"/>
      <c r="BB196" s="299"/>
      <c r="BC196" s="299"/>
      <c r="BD196" s="299"/>
      <c r="BE196" s="299"/>
      <c r="BF196" s="1150">
        <f>+W196</f>
        <v>0</v>
      </c>
      <c r="BG196" s="1004">
        <f>SUM(BH196:BM199)</f>
        <v>0</v>
      </c>
      <c r="BH196" s="299"/>
      <c r="BI196" s="299"/>
      <c r="BJ196" s="299"/>
      <c r="BK196" s="299"/>
      <c r="BL196" s="299"/>
      <c r="BM196" s="299"/>
      <c r="BN196" s="1150">
        <f>+X196</f>
        <v>0</v>
      </c>
      <c r="BO196" s="1004">
        <f>SUM(BP196:BU199)</f>
        <v>0</v>
      </c>
      <c r="BP196" s="299"/>
      <c r="BQ196" s="299"/>
      <c r="BR196" s="299"/>
      <c r="BS196" s="299"/>
      <c r="BT196" s="299"/>
      <c r="BU196" s="299"/>
    </row>
    <row r="197" spans="1:73" ht="40.15" customHeight="1" x14ac:dyDescent="0.25">
      <c r="A197" s="151"/>
      <c r="B197" s="24"/>
      <c r="C197" s="1059"/>
      <c r="D197" s="1050"/>
      <c r="E197" s="1062"/>
      <c r="F197" s="1065">
        <v>450202400</v>
      </c>
      <c r="G197" s="1050" t="s">
        <v>2300</v>
      </c>
      <c r="H197" s="1044">
        <v>4</v>
      </c>
      <c r="I197" s="1050" t="s">
        <v>3167</v>
      </c>
      <c r="J197" s="1044">
        <v>45</v>
      </c>
      <c r="K197" s="1050" t="s">
        <v>3807</v>
      </c>
      <c r="L197" s="1044">
        <v>4501</v>
      </c>
      <c r="M197" s="1050" t="s">
        <v>3786</v>
      </c>
      <c r="N197" s="1047">
        <v>2024004540058</v>
      </c>
      <c r="O197" s="1050" t="s">
        <v>3808</v>
      </c>
      <c r="P197" s="1053"/>
      <c r="Q197" s="1056"/>
      <c r="R197" s="1041"/>
      <c r="S197" s="1041"/>
      <c r="T197" s="1023"/>
      <c r="U197" s="1008"/>
      <c r="V197" s="1008"/>
      <c r="W197" s="1008"/>
      <c r="X197" s="1008"/>
      <c r="Y197" s="1008"/>
      <c r="Z197" s="1005"/>
      <c r="AA197" s="1005"/>
      <c r="AB197" s="1005"/>
      <c r="AC197" s="1005"/>
      <c r="AD197" s="1005"/>
      <c r="AE197" s="1005"/>
      <c r="AF197" s="1005"/>
      <c r="AG197" s="479"/>
      <c r="AH197" s="592"/>
      <c r="AI197" s="592"/>
      <c r="AJ197" s="592"/>
      <c r="AK197" s="196"/>
      <c r="AL197" s="197"/>
      <c r="AM197" s="197"/>
      <c r="AN197" s="197"/>
      <c r="AO197" s="197"/>
      <c r="AP197" s="1151"/>
      <c r="AQ197" s="1005"/>
      <c r="AR197" s="282"/>
      <c r="AS197" s="282"/>
      <c r="AT197" s="282"/>
      <c r="AU197" s="282"/>
      <c r="AV197" s="282"/>
      <c r="AW197" s="282"/>
      <c r="AX197" s="1151"/>
      <c r="AY197" s="1005"/>
      <c r="AZ197" s="282"/>
      <c r="BA197" s="282"/>
      <c r="BB197" s="282"/>
      <c r="BC197" s="282"/>
      <c r="BD197" s="282"/>
      <c r="BE197" s="282"/>
      <c r="BF197" s="1151"/>
      <c r="BG197" s="1005"/>
      <c r="BH197" s="282"/>
      <c r="BI197" s="282"/>
      <c r="BJ197" s="282"/>
      <c r="BK197" s="282"/>
      <c r="BL197" s="282"/>
      <c r="BM197" s="282"/>
      <c r="BN197" s="1151"/>
      <c r="BO197" s="1005"/>
      <c r="BP197" s="282"/>
      <c r="BQ197" s="282"/>
      <c r="BR197" s="282"/>
      <c r="BS197" s="282"/>
      <c r="BT197" s="282"/>
      <c r="BU197" s="282"/>
    </row>
    <row r="198" spans="1:73" ht="40.15" customHeight="1" x14ac:dyDescent="0.25">
      <c r="A198" s="151"/>
      <c r="B198" s="24"/>
      <c r="C198" s="1059"/>
      <c r="D198" s="1050"/>
      <c r="E198" s="1062"/>
      <c r="F198" s="1065">
        <v>450202400</v>
      </c>
      <c r="G198" s="1050" t="s">
        <v>2300</v>
      </c>
      <c r="H198" s="1044">
        <v>4</v>
      </c>
      <c r="I198" s="1050" t="s">
        <v>3167</v>
      </c>
      <c r="J198" s="1044">
        <v>45</v>
      </c>
      <c r="K198" s="1050" t="s">
        <v>3807</v>
      </c>
      <c r="L198" s="1044">
        <v>4501</v>
      </c>
      <c r="M198" s="1050" t="s">
        <v>3786</v>
      </c>
      <c r="N198" s="1047">
        <v>2024004540058</v>
      </c>
      <c r="O198" s="1050" t="s">
        <v>3808</v>
      </c>
      <c r="P198" s="1053"/>
      <c r="Q198" s="1056"/>
      <c r="R198" s="1041"/>
      <c r="S198" s="1041"/>
      <c r="T198" s="1023"/>
      <c r="U198" s="1008"/>
      <c r="V198" s="1008"/>
      <c r="W198" s="1008"/>
      <c r="X198" s="1008"/>
      <c r="Y198" s="1008"/>
      <c r="Z198" s="1005"/>
      <c r="AA198" s="1005"/>
      <c r="AB198" s="1005"/>
      <c r="AC198" s="1005"/>
      <c r="AD198" s="1005"/>
      <c r="AE198" s="1005"/>
      <c r="AF198" s="1005"/>
      <c r="AG198" s="196"/>
      <c r="AH198" s="592"/>
      <c r="AI198" s="592"/>
      <c r="AJ198" s="592"/>
      <c r="AK198" s="196"/>
      <c r="AL198" s="197"/>
      <c r="AM198" s="197"/>
      <c r="AN198" s="197"/>
      <c r="AO198" s="197"/>
      <c r="AP198" s="1151"/>
      <c r="AQ198" s="1005"/>
      <c r="AR198" s="282"/>
      <c r="AS198" s="282"/>
      <c r="AT198" s="282"/>
      <c r="AU198" s="282"/>
      <c r="AV198" s="282"/>
      <c r="AW198" s="282"/>
      <c r="AX198" s="1151"/>
      <c r="AY198" s="1005"/>
      <c r="AZ198" s="282"/>
      <c r="BA198" s="282"/>
      <c r="BB198" s="282"/>
      <c r="BC198" s="282"/>
      <c r="BD198" s="282"/>
      <c r="BE198" s="282"/>
      <c r="BF198" s="1151"/>
      <c r="BG198" s="1005"/>
      <c r="BH198" s="282"/>
      <c r="BI198" s="282"/>
      <c r="BJ198" s="282"/>
      <c r="BK198" s="282"/>
      <c r="BL198" s="282"/>
      <c r="BM198" s="282"/>
      <c r="BN198" s="1151"/>
      <c r="BO198" s="1005"/>
      <c r="BP198" s="282"/>
      <c r="BQ198" s="282"/>
      <c r="BR198" s="282"/>
      <c r="BS198" s="282"/>
      <c r="BT198" s="282"/>
      <c r="BU198" s="282"/>
    </row>
    <row r="199" spans="1:73" ht="40.15" customHeight="1" thickBot="1" x14ac:dyDescent="0.3">
      <c r="A199" s="151"/>
      <c r="B199" s="24"/>
      <c r="C199" s="1060"/>
      <c r="D199" s="1051"/>
      <c r="E199" s="1063"/>
      <c r="F199" s="1066">
        <v>450202400</v>
      </c>
      <c r="G199" s="1051" t="s">
        <v>2300</v>
      </c>
      <c r="H199" s="1045">
        <v>4</v>
      </c>
      <c r="I199" s="1051" t="s">
        <v>3167</v>
      </c>
      <c r="J199" s="1045">
        <v>45</v>
      </c>
      <c r="K199" s="1051" t="s">
        <v>3807</v>
      </c>
      <c r="L199" s="1045">
        <v>4501</v>
      </c>
      <c r="M199" s="1051" t="s">
        <v>3786</v>
      </c>
      <c r="N199" s="1048">
        <v>2024004540058</v>
      </c>
      <c r="O199" s="1051" t="s">
        <v>3808</v>
      </c>
      <c r="P199" s="1054"/>
      <c r="Q199" s="1057"/>
      <c r="R199" s="1042"/>
      <c r="S199" s="1042"/>
      <c r="T199" s="1024"/>
      <c r="U199" s="1009"/>
      <c r="V199" s="1009"/>
      <c r="W199" s="1009"/>
      <c r="X199" s="1009"/>
      <c r="Y199" s="1009"/>
      <c r="Z199" s="1006"/>
      <c r="AA199" s="1006"/>
      <c r="AB199" s="1006"/>
      <c r="AC199" s="1006"/>
      <c r="AD199" s="1006"/>
      <c r="AE199" s="1006"/>
      <c r="AF199" s="1006"/>
      <c r="AG199" s="715"/>
      <c r="AH199" s="716"/>
      <c r="AI199" s="716"/>
      <c r="AJ199" s="716"/>
      <c r="AK199" s="715"/>
      <c r="AL199" s="717"/>
      <c r="AM199" s="717"/>
      <c r="AN199" s="717"/>
      <c r="AO199" s="717"/>
      <c r="AP199" s="1152"/>
      <c r="AQ199" s="1006"/>
      <c r="AR199" s="718"/>
      <c r="AS199" s="718"/>
      <c r="AT199" s="718"/>
      <c r="AU199" s="718"/>
      <c r="AV199" s="718"/>
      <c r="AW199" s="718"/>
      <c r="AX199" s="1152"/>
      <c r="AY199" s="1006"/>
      <c r="AZ199" s="718"/>
      <c r="BA199" s="718"/>
      <c r="BB199" s="718"/>
      <c r="BC199" s="718"/>
      <c r="BD199" s="718"/>
      <c r="BE199" s="718"/>
      <c r="BF199" s="1152"/>
      <c r="BG199" s="1006"/>
      <c r="BH199" s="718"/>
      <c r="BI199" s="718"/>
      <c r="BJ199" s="718"/>
      <c r="BK199" s="718"/>
      <c r="BL199" s="718"/>
      <c r="BM199" s="718"/>
      <c r="BN199" s="1152"/>
      <c r="BO199" s="1006"/>
      <c r="BP199" s="718"/>
      <c r="BQ199" s="718"/>
      <c r="BR199" s="718"/>
      <c r="BS199" s="718"/>
      <c r="BT199" s="718"/>
      <c r="BU199" s="718"/>
    </row>
    <row r="200" spans="1:73" ht="40.15" customHeight="1" thickTop="1" x14ac:dyDescent="0.25">
      <c r="A200" s="151"/>
      <c r="B200" s="24"/>
      <c r="C200" s="1058" t="s">
        <v>2372</v>
      </c>
      <c r="D200" s="1049" t="s">
        <v>2373</v>
      </c>
      <c r="E200" s="1061">
        <v>778</v>
      </c>
      <c r="F200" s="1064">
        <v>450100100</v>
      </c>
      <c r="G200" s="1049" t="s">
        <v>2340</v>
      </c>
      <c r="H200" s="1043">
        <v>40</v>
      </c>
      <c r="I200" s="1049" t="s">
        <v>3167</v>
      </c>
      <c r="J200" s="1043">
        <v>45</v>
      </c>
      <c r="K200" s="1049" t="s">
        <v>3807</v>
      </c>
      <c r="L200" s="1043">
        <v>4501</v>
      </c>
      <c r="M200" s="1049" t="s">
        <v>3786</v>
      </c>
      <c r="N200" s="1046">
        <v>2026004540058</v>
      </c>
      <c r="O200" s="1049" t="s">
        <v>3808</v>
      </c>
      <c r="P200" s="1052" t="s">
        <v>2340</v>
      </c>
      <c r="Q200" s="1055">
        <v>40</v>
      </c>
      <c r="R200" s="1040"/>
      <c r="S200" s="1040"/>
      <c r="T200" s="1022"/>
      <c r="U200" s="1007"/>
      <c r="V200" s="1007"/>
      <c r="W200" s="1007"/>
      <c r="X200" s="1007"/>
      <c r="Y200" s="1007"/>
      <c r="Z200" s="1004">
        <f t="shared" si="48"/>
        <v>0</v>
      </c>
      <c r="AA200" s="1004">
        <f t="shared" si="57"/>
        <v>0</v>
      </c>
      <c r="AB200" s="1004">
        <f t="shared" si="57"/>
        <v>0</v>
      </c>
      <c r="AC200" s="1004">
        <f t="shared" si="57"/>
        <v>0</v>
      </c>
      <c r="AD200" s="1004">
        <f t="shared" si="57"/>
        <v>0</v>
      </c>
      <c r="AE200" s="1004">
        <f t="shared" si="57"/>
        <v>0</v>
      </c>
      <c r="AF200" s="1004">
        <f t="shared" si="57"/>
        <v>0</v>
      </c>
      <c r="AG200" s="714"/>
      <c r="AH200" s="593"/>
      <c r="AI200" s="593"/>
      <c r="AJ200" s="593"/>
      <c r="AK200" s="207"/>
      <c r="AL200" s="208"/>
      <c r="AM200" s="208"/>
      <c r="AN200" s="208"/>
      <c r="AO200" s="208"/>
      <c r="AP200" s="1150">
        <f>+U200</f>
        <v>0</v>
      </c>
      <c r="AQ200" s="1004">
        <f>SUM(AR200:AW203)</f>
        <v>0</v>
      </c>
      <c r="AR200" s="299"/>
      <c r="AS200" s="299"/>
      <c r="AT200" s="299"/>
      <c r="AU200" s="299"/>
      <c r="AV200" s="299"/>
      <c r="AW200" s="299"/>
      <c r="AX200" s="1150">
        <f>+V200</f>
        <v>0</v>
      </c>
      <c r="AY200" s="1004">
        <f>SUM(AZ200:BE203)</f>
        <v>0</v>
      </c>
      <c r="AZ200" s="299"/>
      <c r="BA200" s="299"/>
      <c r="BB200" s="299"/>
      <c r="BC200" s="299"/>
      <c r="BD200" s="299"/>
      <c r="BE200" s="299"/>
      <c r="BF200" s="1150">
        <f>+W200</f>
        <v>0</v>
      </c>
      <c r="BG200" s="1004">
        <f>SUM(BH200:BM203)</f>
        <v>0</v>
      </c>
      <c r="BH200" s="299"/>
      <c r="BI200" s="299"/>
      <c r="BJ200" s="299"/>
      <c r="BK200" s="299"/>
      <c r="BL200" s="299"/>
      <c r="BM200" s="299"/>
      <c r="BN200" s="1150">
        <f>+X200</f>
        <v>0</v>
      </c>
      <c r="BO200" s="1004">
        <f>SUM(BP200:BU203)</f>
        <v>0</v>
      </c>
      <c r="BP200" s="299"/>
      <c r="BQ200" s="299"/>
      <c r="BR200" s="299"/>
      <c r="BS200" s="299"/>
      <c r="BT200" s="299"/>
      <c r="BU200" s="299"/>
    </row>
    <row r="201" spans="1:73" ht="40.15" customHeight="1" x14ac:dyDescent="0.25">
      <c r="A201" s="151"/>
      <c r="B201" s="24"/>
      <c r="C201" s="1059"/>
      <c r="D201" s="1050"/>
      <c r="E201" s="1062"/>
      <c r="F201" s="1065">
        <v>450100100</v>
      </c>
      <c r="G201" s="1050" t="s">
        <v>2340</v>
      </c>
      <c r="H201" s="1044">
        <v>40</v>
      </c>
      <c r="I201" s="1050" t="s">
        <v>3167</v>
      </c>
      <c r="J201" s="1044">
        <v>45</v>
      </c>
      <c r="K201" s="1050" t="s">
        <v>3807</v>
      </c>
      <c r="L201" s="1044">
        <v>4501</v>
      </c>
      <c r="M201" s="1050" t="s">
        <v>3786</v>
      </c>
      <c r="N201" s="1047">
        <v>2024004540058</v>
      </c>
      <c r="O201" s="1050" t="s">
        <v>3808</v>
      </c>
      <c r="P201" s="1053"/>
      <c r="Q201" s="1056"/>
      <c r="R201" s="1041"/>
      <c r="S201" s="1041"/>
      <c r="T201" s="1023"/>
      <c r="U201" s="1008"/>
      <c r="V201" s="1008"/>
      <c r="W201" s="1008"/>
      <c r="X201" s="1008"/>
      <c r="Y201" s="1008"/>
      <c r="Z201" s="1005"/>
      <c r="AA201" s="1005"/>
      <c r="AB201" s="1005"/>
      <c r="AC201" s="1005"/>
      <c r="AD201" s="1005"/>
      <c r="AE201" s="1005"/>
      <c r="AF201" s="1005"/>
      <c r="AG201" s="479"/>
      <c r="AH201" s="592"/>
      <c r="AI201" s="592"/>
      <c r="AJ201" s="592"/>
      <c r="AK201" s="196"/>
      <c r="AL201" s="197"/>
      <c r="AM201" s="197"/>
      <c r="AN201" s="197"/>
      <c r="AO201" s="197"/>
      <c r="AP201" s="1151"/>
      <c r="AQ201" s="1005"/>
      <c r="AR201" s="282"/>
      <c r="AS201" s="282"/>
      <c r="AT201" s="282"/>
      <c r="AU201" s="282"/>
      <c r="AV201" s="282"/>
      <c r="AW201" s="282"/>
      <c r="AX201" s="1151"/>
      <c r="AY201" s="1005"/>
      <c r="AZ201" s="282"/>
      <c r="BA201" s="282"/>
      <c r="BB201" s="282"/>
      <c r="BC201" s="282"/>
      <c r="BD201" s="282"/>
      <c r="BE201" s="282"/>
      <c r="BF201" s="1151"/>
      <c r="BG201" s="1005"/>
      <c r="BH201" s="282"/>
      <c r="BI201" s="282"/>
      <c r="BJ201" s="282"/>
      <c r="BK201" s="282"/>
      <c r="BL201" s="282"/>
      <c r="BM201" s="282"/>
      <c r="BN201" s="1151"/>
      <c r="BO201" s="1005"/>
      <c r="BP201" s="282"/>
      <c r="BQ201" s="282"/>
      <c r="BR201" s="282"/>
      <c r="BS201" s="282"/>
      <c r="BT201" s="282"/>
      <c r="BU201" s="282"/>
    </row>
    <row r="202" spans="1:73" ht="40.15" customHeight="1" x14ac:dyDescent="0.25">
      <c r="A202" s="151"/>
      <c r="B202" s="24"/>
      <c r="C202" s="1059"/>
      <c r="D202" s="1050"/>
      <c r="E202" s="1062"/>
      <c r="F202" s="1065">
        <v>450100100</v>
      </c>
      <c r="G202" s="1050" t="s">
        <v>2340</v>
      </c>
      <c r="H202" s="1044">
        <v>40</v>
      </c>
      <c r="I202" s="1050" t="s">
        <v>3167</v>
      </c>
      <c r="J202" s="1044">
        <v>45</v>
      </c>
      <c r="K202" s="1050" t="s">
        <v>3807</v>
      </c>
      <c r="L202" s="1044">
        <v>4501</v>
      </c>
      <c r="M202" s="1050" t="s">
        <v>3786</v>
      </c>
      <c r="N202" s="1047">
        <v>2024004540058</v>
      </c>
      <c r="O202" s="1050" t="s">
        <v>3808</v>
      </c>
      <c r="P202" s="1053"/>
      <c r="Q202" s="1056"/>
      <c r="R202" s="1041"/>
      <c r="S202" s="1041"/>
      <c r="T202" s="1023"/>
      <c r="U202" s="1008"/>
      <c r="V202" s="1008"/>
      <c r="W202" s="1008"/>
      <c r="X202" s="1008"/>
      <c r="Y202" s="1008"/>
      <c r="Z202" s="1005"/>
      <c r="AA202" s="1005"/>
      <c r="AB202" s="1005"/>
      <c r="AC202" s="1005"/>
      <c r="AD202" s="1005"/>
      <c r="AE202" s="1005"/>
      <c r="AF202" s="1005"/>
      <c r="AG202" s="196"/>
      <c r="AH202" s="592"/>
      <c r="AI202" s="592"/>
      <c r="AJ202" s="592"/>
      <c r="AK202" s="196"/>
      <c r="AL202" s="197"/>
      <c r="AM202" s="197"/>
      <c r="AN202" s="197"/>
      <c r="AO202" s="197"/>
      <c r="AP202" s="1151"/>
      <c r="AQ202" s="1005"/>
      <c r="AR202" s="282"/>
      <c r="AS202" s="282"/>
      <c r="AT202" s="282"/>
      <c r="AU202" s="282"/>
      <c r="AV202" s="282"/>
      <c r="AW202" s="282"/>
      <c r="AX202" s="1151"/>
      <c r="AY202" s="1005"/>
      <c r="AZ202" s="282"/>
      <c r="BA202" s="282"/>
      <c r="BB202" s="282"/>
      <c r="BC202" s="282"/>
      <c r="BD202" s="282"/>
      <c r="BE202" s="282"/>
      <c r="BF202" s="1151"/>
      <c r="BG202" s="1005"/>
      <c r="BH202" s="282"/>
      <c r="BI202" s="282"/>
      <c r="BJ202" s="282"/>
      <c r="BK202" s="282"/>
      <c r="BL202" s="282"/>
      <c r="BM202" s="282"/>
      <c r="BN202" s="1151"/>
      <c r="BO202" s="1005"/>
      <c r="BP202" s="282"/>
      <c r="BQ202" s="282"/>
      <c r="BR202" s="282"/>
      <c r="BS202" s="282"/>
      <c r="BT202" s="282"/>
      <c r="BU202" s="282"/>
    </row>
    <row r="203" spans="1:73" ht="40.15" customHeight="1" thickBot="1" x14ac:dyDescent="0.3">
      <c r="A203" s="151"/>
      <c r="B203" s="24"/>
      <c r="C203" s="1060"/>
      <c r="D203" s="1051"/>
      <c r="E203" s="1063"/>
      <c r="F203" s="1066">
        <v>450100100</v>
      </c>
      <c r="G203" s="1051" t="s">
        <v>2340</v>
      </c>
      <c r="H203" s="1045">
        <v>40</v>
      </c>
      <c r="I203" s="1051" t="s">
        <v>3167</v>
      </c>
      <c r="J203" s="1045">
        <v>45</v>
      </c>
      <c r="K203" s="1051" t="s">
        <v>3807</v>
      </c>
      <c r="L203" s="1045">
        <v>4501</v>
      </c>
      <c r="M203" s="1051" t="s">
        <v>3786</v>
      </c>
      <c r="N203" s="1048">
        <v>2024004540058</v>
      </c>
      <c r="O203" s="1051" t="s">
        <v>3808</v>
      </c>
      <c r="P203" s="1054"/>
      <c r="Q203" s="1057"/>
      <c r="R203" s="1042"/>
      <c r="S203" s="1042"/>
      <c r="T203" s="1024"/>
      <c r="U203" s="1009"/>
      <c r="V203" s="1009"/>
      <c r="W203" s="1009"/>
      <c r="X203" s="1009"/>
      <c r="Y203" s="1009"/>
      <c r="Z203" s="1006"/>
      <c r="AA203" s="1006"/>
      <c r="AB203" s="1006"/>
      <c r="AC203" s="1006"/>
      <c r="AD203" s="1006"/>
      <c r="AE203" s="1006"/>
      <c r="AF203" s="1006"/>
      <c r="AG203" s="715"/>
      <c r="AH203" s="716"/>
      <c r="AI203" s="716"/>
      <c r="AJ203" s="716"/>
      <c r="AK203" s="715"/>
      <c r="AL203" s="717"/>
      <c r="AM203" s="717"/>
      <c r="AN203" s="717"/>
      <c r="AO203" s="717"/>
      <c r="AP203" s="1152"/>
      <c r="AQ203" s="1006"/>
      <c r="AR203" s="718"/>
      <c r="AS203" s="718"/>
      <c r="AT203" s="718"/>
      <c r="AU203" s="718"/>
      <c r="AV203" s="718"/>
      <c r="AW203" s="718"/>
      <c r="AX203" s="1152"/>
      <c r="AY203" s="1006"/>
      <c r="AZ203" s="718"/>
      <c r="BA203" s="718"/>
      <c r="BB203" s="718"/>
      <c r="BC203" s="718"/>
      <c r="BD203" s="718"/>
      <c r="BE203" s="718"/>
      <c r="BF203" s="1152"/>
      <c r="BG203" s="1006"/>
      <c r="BH203" s="718"/>
      <c r="BI203" s="718"/>
      <c r="BJ203" s="718"/>
      <c r="BK203" s="718"/>
      <c r="BL203" s="718"/>
      <c r="BM203" s="718"/>
      <c r="BN203" s="1152"/>
      <c r="BO203" s="1006"/>
      <c r="BP203" s="718"/>
      <c r="BQ203" s="718"/>
      <c r="BR203" s="718"/>
      <c r="BS203" s="718"/>
      <c r="BT203" s="718"/>
      <c r="BU203" s="718"/>
    </row>
    <row r="204" spans="1:73" ht="40.15" customHeight="1" thickTop="1" x14ac:dyDescent="0.25">
      <c r="A204" s="151"/>
      <c r="B204" s="24"/>
      <c r="C204" s="1058" t="s">
        <v>2374</v>
      </c>
      <c r="D204" s="1049" t="s">
        <v>2375</v>
      </c>
      <c r="E204" s="1061">
        <v>779</v>
      </c>
      <c r="F204" s="1064">
        <v>450104905</v>
      </c>
      <c r="G204" s="1049" t="s">
        <v>617</v>
      </c>
      <c r="H204" s="1043">
        <v>400</v>
      </c>
      <c r="I204" s="1049" t="s">
        <v>3167</v>
      </c>
      <c r="J204" s="1043">
        <v>45</v>
      </c>
      <c r="K204" s="1049" t="s">
        <v>3807</v>
      </c>
      <c r="L204" s="1043">
        <v>4501</v>
      </c>
      <c r="M204" s="1049" t="s">
        <v>3786</v>
      </c>
      <c r="N204" s="1046">
        <v>2026004540058</v>
      </c>
      <c r="O204" s="1049" t="s">
        <v>3808</v>
      </c>
      <c r="P204" s="1052" t="s">
        <v>617</v>
      </c>
      <c r="Q204" s="1055">
        <v>400</v>
      </c>
      <c r="R204" s="1040"/>
      <c r="S204" s="1040"/>
      <c r="T204" s="1022"/>
      <c r="U204" s="1007"/>
      <c r="V204" s="1007"/>
      <c r="W204" s="1007"/>
      <c r="X204" s="1007"/>
      <c r="Y204" s="1007"/>
      <c r="Z204" s="1004">
        <f t="shared" si="48"/>
        <v>0</v>
      </c>
      <c r="AA204" s="1004">
        <f t="shared" si="57"/>
        <v>0</v>
      </c>
      <c r="AB204" s="1004">
        <f t="shared" si="57"/>
        <v>0</v>
      </c>
      <c r="AC204" s="1004">
        <f t="shared" si="57"/>
        <v>0</v>
      </c>
      <c r="AD204" s="1004">
        <f t="shared" si="57"/>
        <v>0</v>
      </c>
      <c r="AE204" s="1004">
        <f t="shared" si="57"/>
        <v>0</v>
      </c>
      <c r="AF204" s="1004">
        <f t="shared" si="57"/>
        <v>0</v>
      </c>
      <c r="AG204" s="714"/>
      <c r="AH204" s="593"/>
      <c r="AI204" s="593"/>
      <c r="AJ204" s="593"/>
      <c r="AK204" s="207"/>
      <c r="AL204" s="208"/>
      <c r="AM204" s="208"/>
      <c r="AN204" s="208"/>
      <c r="AO204" s="208"/>
      <c r="AP204" s="1150">
        <f>+U204</f>
        <v>0</v>
      </c>
      <c r="AQ204" s="1004">
        <f>SUM(AR204:AW207)</f>
        <v>0</v>
      </c>
      <c r="AR204" s="299"/>
      <c r="AS204" s="299"/>
      <c r="AT204" s="299"/>
      <c r="AU204" s="299"/>
      <c r="AV204" s="299"/>
      <c r="AW204" s="299"/>
      <c r="AX204" s="1150">
        <f>+V204</f>
        <v>0</v>
      </c>
      <c r="AY204" s="1004">
        <f>SUM(AZ204:BE207)</f>
        <v>0</v>
      </c>
      <c r="AZ204" s="299"/>
      <c r="BA204" s="299"/>
      <c r="BB204" s="299"/>
      <c r="BC204" s="299"/>
      <c r="BD204" s="299"/>
      <c r="BE204" s="299"/>
      <c r="BF204" s="1150">
        <f>+W204</f>
        <v>0</v>
      </c>
      <c r="BG204" s="1004">
        <f>SUM(BH204:BM207)</f>
        <v>0</v>
      </c>
      <c r="BH204" s="299"/>
      <c r="BI204" s="299"/>
      <c r="BJ204" s="299"/>
      <c r="BK204" s="299"/>
      <c r="BL204" s="299"/>
      <c r="BM204" s="299"/>
      <c r="BN204" s="1150">
        <f>+X204</f>
        <v>0</v>
      </c>
      <c r="BO204" s="1004">
        <f>SUM(BP204:BU207)</f>
        <v>0</v>
      </c>
      <c r="BP204" s="299"/>
      <c r="BQ204" s="299"/>
      <c r="BR204" s="299"/>
      <c r="BS204" s="299"/>
      <c r="BT204" s="299"/>
      <c r="BU204" s="299"/>
    </row>
    <row r="205" spans="1:73" ht="40.15" customHeight="1" x14ac:dyDescent="0.25">
      <c r="A205" s="151"/>
      <c r="B205" s="24"/>
      <c r="C205" s="1059"/>
      <c r="D205" s="1050"/>
      <c r="E205" s="1062"/>
      <c r="F205" s="1065">
        <v>450104905</v>
      </c>
      <c r="G205" s="1050" t="s">
        <v>617</v>
      </c>
      <c r="H205" s="1044">
        <v>400</v>
      </c>
      <c r="I205" s="1050" t="s">
        <v>3167</v>
      </c>
      <c r="J205" s="1044">
        <v>45</v>
      </c>
      <c r="K205" s="1050" t="s">
        <v>3807</v>
      </c>
      <c r="L205" s="1044">
        <v>4501</v>
      </c>
      <c r="M205" s="1050" t="s">
        <v>3786</v>
      </c>
      <c r="N205" s="1047">
        <v>2024004540058</v>
      </c>
      <c r="O205" s="1050" t="s">
        <v>3808</v>
      </c>
      <c r="P205" s="1053"/>
      <c r="Q205" s="1056"/>
      <c r="R205" s="1041"/>
      <c r="S205" s="1041"/>
      <c r="T205" s="1023"/>
      <c r="U205" s="1008"/>
      <c r="V205" s="1008"/>
      <c r="W205" s="1008"/>
      <c r="X205" s="1008"/>
      <c r="Y205" s="1008"/>
      <c r="Z205" s="1005"/>
      <c r="AA205" s="1005"/>
      <c r="AB205" s="1005"/>
      <c r="AC205" s="1005"/>
      <c r="AD205" s="1005"/>
      <c r="AE205" s="1005"/>
      <c r="AF205" s="1005"/>
      <c r="AG205" s="479"/>
      <c r="AH205" s="592"/>
      <c r="AI205" s="592"/>
      <c r="AJ205" s="592"/>
      <c r="AK205" s="196"/>
      <c r="AL205" s="197"/>
      <c r="AM205" s="197"/>
      <c r="AN205" s="197"/>
      <c r="AO205" s="197"/>
      <c r="AP205" s="1151"/>
      <c r="AQ205" s="1005"/>
      <c r="AR205" s="282"/>
      <c r="AS205" s="282"/>
      <c r="AT205" s="282"/>
      <c r="AU205" s="282"/>
      <c r="AV205" s="282"/>
      <c r="AW205" s="282"/>
      <c r="AX205" s="1151"/>
      <c r="AY205" s="1005"/>
      <c r="AZ205" s="282"/>
      <c r="BA205" s="282"/>
      <c r="BB205" s="282"/>
      <c r="BC205" s="282"/>
      <c r="BD205" s="282"/>
      <c r="BE205" s="282"/>
      <c r="BF205" s="1151"/>
      <c r="BG205" s="1005"/>
      <c r="BH205" s="282"/>
      <c r="BI205" s="282"/>
      <c r="BJ205" s="282"/>
      <c r="BK205" s="282"/>
      <c r="BL205" s="282"/>
      <c r="BM205" s="282"/>
      <c r="BN205" s="1151"/>
      <c r="BO205" s="1005"/>
      <c r="BP205" s="282"/>
      <c r="BQ205" s="282"/>
      <c r="BR205" s="282"/>
      <c r="BS205" s="282"/>
      <c r="BT205" s="282"/>
      <c r="BU205" s="282"/>
    </row>
    <row r="206" spans="1:73" ht="40.15" customHeight="1" x14ac:dyDescent="0.25">
      <c r="A206" s="151"/>
      <c r="B206" s="24"/>
      <c r="C206" s="1059"/>
      <c r="D206" s="1050"/>
      <c r="E206" s="1062"/>
      <c r="F206" s="1065">
        <v>450104905</v>
      </c>
      <c r="G206" s="1050" t="s">
        <v>617</v>
      </c>
      <c r="H206" s="1044">
        <v>400</v>
      </c>
      <c r="I206" s="1050" t="s">
        <v>3167</v>
      </c>
      <c r="J206" s="1044">
        <v>45</v>
      </c>
      <c r="K206" s="1050" t="s">
        <v>3807</v>
      </c>
      <c r="L206" s="1044">
        <v>4501</v>
      </c>
      <c r="M206" s="1050" t="s">
        <v>3786</v>
      </c>
      <c r="N206" s="1047">
        <v>2024004540058</v>
      </c>
      <c r="O206" s="1050" t="s">
        <v>3808</v>
      </c>
      <c r="P206" s="1053"/>
      <c r="Q206" s="1056"/>
      <c r="R206" s="1041"/>
      <c r="S206" s="1041"/>
      <c r="T206" s="1023"/>
      <c r="U206" s="1008"/>
      <c r="V206" s="1008"/>
      <c r="W206" s="1008"/>
      <c r="X206" s="1008"/>
      <c r="Y206" s="1008"/>
      <c r="Z206" s="1005"/>
      <c r="AA206" s="1005"/>
      <c r="AB206" s="1005"/>
      <c r="AC206" s="1005"/>
      <c r="AD206" s="1005"/>
      <c r="AE206" s="1005"/>
      <c r="AF206" s="1005"/>
      <c r="AG206" s="196"/>
      <c r="AH206" s="592"/>
      <c r="AI206" s="592"/>
      <c r="AJ206" s="592"/>
      <c r="AK206" s="196"/>
      <c r="AL206" s="197"/>
      <c r="AM206" s="197"/>
      <c r="AN206" s="197"/>
      <c r="AO206" s="197"/>
      <c r="AP206" s="1151"/>
      <c r="AQ206" s="1005"/>
      <c r="AR206" s="282"/>
      <c r="AS206" s="282"/>
      <c r="AT206" s="282"/>
      <c r="AU206" s="282"/>
      <c r="AV206" s="282"/>
      <c r="AW206" s="282"/>
      <c r="AX206" s="1151"/>
      <c r="AY206" s="1005"/>
      <c r="AZ206" s="282"/>
      <c r="BA206" s="282"/>
      <c r="BB206" s="282"/>
      <c r="BC206" s="282"/>
      <c r="BD206" s="282"/>
      <c r="BE206" s="282"/>
      <c r="BF206" s="1151"/>
      <c r="BG206" s="1005"/>
      <c r="BH206" s="282"/>
      <c r="BI206" s="282"/>
      <c r="BJ206" s="282"/>
      <c r="BK206" s="282"/>
      <c r="BL206" s="282"/>
      <c r="BM206" s="282"/>
      <c r="BN206" s="1151"/>
      <c r="BO206" s="1005"/>
      <c r="BP206" s="282"/>
      <c r="BQ206" s="282"/>
      <c r="BR206" s="282"/>
      <c r="BS206" s="282"/>
      <c r="BT206" s="282"/>
      <c r="BU206" s="282"/>
    </row>
    <row r="207" spans="1:73" ht="40.15" customHeight="1" thickBot="1" x14ac:dyDescent="0.3">
      <c r="A207" s="151"/>
      <c r="B207" s="24"/>
      <c r="C207" s="1060"/>
      <c r="D207" s="1051"/>
      <c r="E207" s="1063"/>
      <c r="F207" s="1066">
        <v>450104905</v>
      </c>
      <c r="G207" s="1051" t="s">
        <v>617</v>
      </c>
      <c r="H207" s="1045">
        <v>400</v>
      </c>
      <c r="I207" s="1051" t="s">
        <v>3167</v>
      </c>
      <c r="J207" s="1045">
        <v>45</v>
      </c>
      <c r="K207" s="1051" t="s">
        <v>3807</v>
      </c>
      <c r="L207" s="1045">
        <v>4501</v>
      </c>
      <c r="M207" s="1051" t="s">
        <v>3786</v>
      </c>
      <c r="N207" s="1048">
        <v>2024004540058</v>
      </c>
      <c r="O207" s="1051" t="s">
        <v>3808</v>
      </c>
      <c r="P207" s="1054"/>
      <c r="Q207" s="1057"/>
      <c r="R207" s="1042"/>
      <c r="S207" s="1042"/>
      <c r="T207" s="1024"/>
      <c r="U207" s="1009"/>
      <c r="V207" s="1009"/>
      <c r="W207" s="1009"/>
      <c r="X207" s="1009"/>
      <c r="Y207" s="1009"/>
      <c r="Z207" s="1006"/>
      <c r="AA207" s="1006"/>
      <c r="AB207" s="1006"/>
      <c r="AC207" s="1006"/>
      <c r="AD207" s="1006"/>
      <c r="AE207" s="1006"/>
      <c r="AF207" s="1006"/>
      <c r="AG207" s="715"/>
      <c r="AH207" s="716"/>
      <c r="AI207" s="716"/>
      <c r="AJ207" s="716"/>
      <c r="AK207" s="715"/>
      <c r="AL207" s="717"/>
      <c r="AM207" s="717"/>
      <c r="AN207" s="717"/>
      <c r="AO207" s="717"/>
      <c r="AP207" s="1152"/>
      <c r="AQ207" s="1006"/>
      <c r="AR207" s="718"/>
      <c r="AS207" s="718"/>
      <c r="AT207" s="718"/>
      <c r="AU207" s="718"/>
      <c r="AV207" s="718"/>
      <c r="AW207" s="718"/>
      <c r="AX207" s="1152"/>
      <c r="AY207" s="1006"/>
      <c r="AZ207" s="718"/>
      <c r="BA207" s="718"/>
      <c r="BB207" s="718"/>
      <c r="BC207" s="718"/>
      <c r="BD207" s="718"/>
      <c r="BE207" s="718"/>
      <c r="BF207" s="1152"/>
      <c r="BG207" s="1006"/>
      <c r="BH207" s="718"/>
      <c r="BI207" s="718"/>
      <c r="BJ207" s="718"/>
      <c r="BK207" s="718"/>
      <c r="BL207" s="718"/>
      <c r="BM207" s="718"/>
      <c r="BN207" s="1152"/>
      <c r="BO207" s="1006"/>
      <c r="BP207" s="718"/>
      <c r="BQ207" s="718"/>
      <c r="BR207" s="718"/>
      <c r="BS207" s="718"/>
      <c r="BT207" s="718"/>
      <c r="BU207" s="718"/>
    </row>
    <row r="208" spans="1:73" ht="40.15" customHeight="1" thickTop="1" x14ac:dyDescent="0.25">
      <c r="A208" s="151"/>
      <c r="B208" s="24"/>
      <c r="C208" s="1058" t="s">
        <v>2376</v>
      </c>
      <c r="D208" s="1049" t="s">
        <v>2377</v>
      </c>
      <c r="E208" s="1061">
        <v>780</v>
      </c>
      <c r="F208" s="1064">
        <v>450202600</v>
      </c>
      <c r="G208" s="1049" t="s">
        <v>2300</v>
      </c>
      <c r="H208" s="1043">
        <v>4</v>
      </c>
      <c r="I208" s="1049" t="s">
        <v>3167</v>
      </c>
      <c r="J208" s="1043">
        <v>45</v>
      </c>
      <c r="K208" s="1049" t="s">
        <v>3807</v>
      </c>
      <c r="L208" s="1043">
        <v>4501</v>
      </c>
      <c r="M208" s="1049" t="s">
        <v>3786</v>
      </c>
      <c r="N208" s="1046">
        <v>2026004540058</v>
      </c>
      <c r="O208" s="1049" t="s">
        <v>3808</v>
      </c>
      <c r="P208" s="1052" t="s">
        <v>2378</v>
      </c>
      <c r="Q208" s="1055">
        <v>4</v>
      </c>
      <c r="R208" s="1040"/>
      <c r="S208" s="1040"/>
      <c r="T208" s="1022"/>
      <c r="U208" s="1007"/>
      <c r="V208" s="1007"/>
      <c r="W208" s="1007"/>
      <c r="X208" s="1007"/>
      <c r="Y208" s="1007"/>
      <c r="Z208" s="1004">
        <f t="shared" si="48"/>
        <v>0</v>
      </c>
      <c r="AA208" s="1004">
        <f t="shared" si="57"/>
        <v>0</v>
      </c>
      <c r="AB208" s="1004">
        <f t="shared" si="57"/>
        <v>0</v>
      </c>
      <c r="AC208" s="1004">
        <f t="shared" si="57"/>
        <v>0</v>
      </c>
      <c r="AD208" s="1004">
        <f t="shared" si="57"/>
        <v>0</v>
      </c>
      <c r="AE208" s="1004">
        <f t="shared" si="57"/>
        <v>0</v>
      </c>
      <c r="AF208" s="1004">
        <f t="shared" si="57"/>
        <v>0</v>
      </c>
      <c r="AG208" s="714"/>
      <c r="AH208" s="593"/>
      <c r="AI208" s="593"/>
      <c r="AJ208" s="593"/>
      <c r="AK208" s="207"/>
      <c r="AL208" s="208"/>
      <c r="AM208" s="208"/>
      <c r="AN208" s="208"/>
      <c r="AO208" s="208"/>
      <c r="AP208" s="1150">
        <f>+U208</f>
        <v>0</v>
      </c>
      <c r="AQ208" s="1004">
        <f>SUM(AR208:AW211)</f>
        <v>0</v>
      </c>
      <c r="AR208" s="299"/>
      <c r="AS208" s="299"/>
      <c r="AT208" s="299"/>
      <c r="AU208" s="299"/>
      <c r="AV208" s="299"/>
      <c r="AW208" s="299"/>
      <c r="AX208" s="1150">
        <f>+V208</f>
        <v>0</v>
      </c>
      <c r="AY208" s="1004">
        <f>SUM(AZ208:BE211)</f>
        <v>0</v>
      </c>
      <c r="AZ208" s="299"/>
      <c r="BA208" s="299"/>
      <c r="BB208" s="299"/>
      <c r="BC208" s="299"/>
      <c r="BD208" s="299"/>
      <c r="BE208" s="299"/>
      <c r="BF208" s="1150">
        <f>+W208</f>
        <v>0</v>
      </c>
      <c r="BG208" s="1004">
        <f>SUM(BH208:BM211)</f>
        <v>0</v>
      </c>
      <c r="BH208" s="299"/>
      <c r="BI208" s="299"/>
      <c r="BJ208" s="299"/>
      <c r="BK208" s="299"/>
      <c r="BL208" s="299"/>
      <c r="BM208" s="299"/>
      <c r="BN208" s="1150">
        <f>+X208</f>
        <v>0</v>
      </c>
      <c r="BO208" s="1004">
        <f>SUM(BP208:BU211)</f>
        <v>0</v>
      </c>
      <c r="BP208" s="299"/>
      <c r="BQ208" s="299"/>
      <c r="BR208" s="299"/>
      <c r="BS208" s="299"/>
      <c r="BT208" s="299"/>
      <c r="BU208" s="299"/>
    </row>
    <row r="209" spans="1:73" ht="40.15" customHeight="1" x14ac:dyDescent="0.25">
      <c r="A209" s="151"/>
      <c r="B209" s="24"/>
      <c r="C209" s="1059"/>
      <c r="D209" s="1050"/>
      <c r="E209" s="1062"/>
      <c r="F209" s="1065">
        <v>450202400</v>
      </c>
      <c r="G209" s="1050" t="s">
        <v>2300</v>
      </c>
      <c r="H209" s="1044">
        <v>4</v>
      </c>
      <c r="I209" s="1050" t="s">
        <v>3167</v>
      </c>
      <c r="J209" s="1044">
        <v>45</v>
      </c>
      <c r="K209" s="1050" t="s">
        <v>3807</v>
      </c>
      <c r="L209" s="1044">
        <v>4501</v>
      </c>
      <c r="M209" s="1050" t="s">
        <v>3786</v>
      </c>
      <c r="N209" s="1047">
        <v>2024004540058</v>
      </c>
      <c r="O209" s="1050" t="s">
        <v>3808</v>
      </c>
      <c r="P209" s="1053"/>
      <c r="Q209" s="1056"/>
      <c r="R209" s="1041"/>
      <c r="S209" s="1041"/>
      <c r="T209" s="1023"/>
      <c r="U209" s="1008"/>
      <c r="V209" s="1008"/>
      <c r="W209" s="1008"/>
      <c r="X209" s="1008"/>
      <c r="Y209" s="1008"/>
      <c r="Z209" s="1005"/>
      <c r="AA209" s="1005"/>
      <c r="AB209" s="1005"/>
      <c r="AC209" s="1005"/>
      <c r="AD209" s="1005"/>
      <c r="AE209" s="1005"/>
      <c r="AF209" s="1005"/>
      <c r="AG209" s="479"/>
      <c r="AH209" s="592"/>
      <c r="AI209" s="592"/>
      <c r="AJ209" s="592"/>
      <c r="AK209" s="196"/>
      <c r="AL209" s="197"/>
      <c r="AM209" s="197"/>
      <c r="AN209" s="197"/>
      <c r="AO209" s="197"/>
      <c r="AP209" s="1151"/>
      <c r="AQ209" s="1005"/>
      <c r="AR209" s="282"/>
      <c r="AS209" s="282"/>
      <c r="AT209" s="282"/>
      <c r="AU209" s="282"/>
      <c r="AV209" s="282"/>
      <c r="AW209" s="282"/>
      <c r="AX209" s="1151"/>
      <c r="AY209" s="1005"/>
      <c r="AZ209" s="282"/>
      <c r="BA209" s="282"/>
      <c r="BB209" s="282"/>
      <c r="BC209" s="282"/>
      <c r="BD209" s="282"/>
      <c r="BE209" s="282"/>
      <c r="BF209" s="1151"/>
      <c r="BG209" s="1005"/>
      <c r="BH209" s="282"/>
      <c r="BI209" s="282"/>
      <c r="BJ209" s="282"/>
      <c r="BK209" s="282"/>
      <c r="BL209" s="282"/>
      <c r="BM209" s="282"/>
      <c r="BN209" s="1151"/>
      <c r="BO209" s="1005"/>
      <c r="BP209" s="282"/>
      <c r="BQ209" s="282"/>
      <c r="BR209" s="282"/>
      <c r="BS209" s="282"/>
      <c r="BT209" s="282"/>
      <c r="BU209" s="282"/>
    </row>
    <row r="210" spans="1:73" ht="40.15" customHeight="1" x14ac:dyDescent="0.25">
      <c r="A210" s="151"/>
      <c r="B210" s="24"/>
      <c r="C210" s="1059"/>
      <c r="D210" s="1050"/>
      <c r="E210" s="1062"/>
      <c r="F210" s="1065">
        <v>450202400</v>
      </c>
      <c r="G210" s="1050" t="s">
        <v>2300</v>
      </c>
      <c r="H210" s="1044">
        <v>4</v>
      </c>
      <c r="I210" s="1050" t="s">
        <v>3167</v>
      </c>
      <c r="J210" s="1044">
        <v>45</v>
      </c>
      <c r="K210" s="1050" t="s">
        <v>3807</v>
      </c>
      <c r="L210" s="1044">
        <v>4501</v>
      </c>
      <c r="M210" s="1050" t="s">
        <v>3786</v>
      </c>
      <c r="N210" s="1047">
        <v>2024004540058</v>
      </c>
      <c r="O210" s="1050" t="s">
        <v>3808</v>
      </c>
      <c r="P210" s="1053"/>
      <c r="Q210" s="1056"/>
      <c r="R210" s="1041"/>
      <c r="S210" s="1041"/>
      <c r="T210" s="1023"/>
      <c r="U210" s="1008"/>
      <c r="V210" s="1008"/>
      <c r="W210" s="1008"/>
      <c r="X210" s="1008"/>
      <c r="Y210" s="1008"/>
      <c r="Z210" s="1005"/>
      <c r="AA210" s="1005"/>
      <c r="AB210" s="1005"/>
      <c r="AC210" s="1005"/>
      <c r="AD210" s="1005"/>
      <c r="AE210" s="1005"/>
      <c r="AF210" s="1005"/>
      <c r="AG210" s="196"/>
      <c r="AH210" s="592"/>
      <c r="AI210" s="592"/>
      <c r="AJ210" s="592"/>
      <c r="AK210" s="196"/>
      <c r="AL210" s="197"/>
      <c r="AM210" s="197"/>
      <c r="AN210" s="197"/>
      <c r="AO210" s="197"/>
      <c r="AP210" s="1151"/>
      <c r="AQ210" s="1005"/>
      <c r="AR210" s="282"/>
      <c r="AS210" s="282"/>
      <c r="AT210" s="282"/>
      <c r="AU210" s="282"/>
      <c r="AV210" s="282"/>
      <c r="AW210" s="282"/>
      <c r="AX210" s="1151"/>
      <c r="AY210" s="1005"/>
      <c r="AZ210" s="282"/>
      <c r="BA210" s="282"/>
      <c r="BB210" s="282"/>
      <c r="BC210" s="282"/>
      <c r="BD210" s="282"/>
      <c r="BE210" s="282"/>
      <c r="BF210" s="1151"/>
      <c r="BG210" s="1005"/>
      <c r="BH210" s="282"/>
      <c r="BI210" s="282"/>
      <c r="BJ210" s="282"/>
      <c r="BK210" s="282"/>
      <c r="BL210" s="282"/>
      <c r="BM210" s="282"/>
      <c r="BN210" s="1151"/>
      <c r="BO210" s="1005"/>
      <c r="BP210" s="282"/>
      <c r="BQ210" s="282"/>
      <c r="BR210" s="282"/>
      <c r="BS210" s="282"/>
      <c r="BT210" s="282"/>
      <c r="BU210" s="282"/>
    </row>
    <row r="211" spans="1:73" ht="40.15" customHeight="1" thickBot="1" x14ac:dyDescent="0.3">
      <c r="A211" s="151"/>
      <c r="B211" s="24"/>
      <c r="C211" s="1060"/>
      <c r="D211" s="1051"/>
      <c r="E211" s="1063"/>
      <c r="F211" s="1066">
        <v>450202400</v>
      </c>
      <c r="G211" s="1051" t="s">
        <v>2300</v>
      </c>
      <c r="H211" s="1045">
        <v>4</v>
      </c>
      <c r="I211" s="1051" t="s">
        <v>3167</v>
      </c>
      <c r="J211" s="1045">
        <v>45</v>
      </c>
      <c r="K211" s="1051" t="s">
        <v>3807</v>
      </c>
      <c r="L211" s="1045">
        <v>4501</v>
      </c>
      <c r="M211" s="1051" t="s">
        <v>3786</v>
      </c>
      <c r="N211" s="1048">
        <v>2024004540058</v>
      </c>
      <c r="O211" s="1051" t="s">
        <v>3808</v>
      </c>
      <c r="P211" s="1054"/>
      <c r="Q211" s="1057"/>
      <c r="R211" s="1042"/>
      <c r="S211" s="1042"/>
      <c r="T211" s="1024"/>
      <c r="U211" s="1009"/>
      <c r="V211" s="1009"/>
      <c r="W211" s="1009"/>
      <c r="X211" s="1009"/>
      <c r="Y211" s="1009"/>
      <c r="Z211" s="1006"/>
      <c r="AA211" s="1006"/>
      <c r="AB211" s="1006"/>
      <c r="AC211" s="1006"/>
      <c r="AD211" s="1006"/>
      <c r="AE211" s="1006"/>
      <c r="AF211" s="1006"/>
      <c r="AG211" s="715"/>
      <c r="AH211" s="716"/>
      <c r="AI211" s="716"/>
      <c r="AJ211" s="716"/>
      <c r="AK211" s="715"/>
      <c r="AL211" s="717"/>
      <c r="AM211" s="717"/>
      <c r="AN211" s="717"/>
      <c r="AO211" s="717"/>
      <c r="AP211" s="1152"/>
      <c r="AQ211" s="1006"/>
      <c r="AR211" s="718"/>
      <c r="AS211" s="718"/>
      <c r="AT211" s="718"/>
      <c r="AU211" s="718"/>
      <c r="AV211" s="718"/>
      <c r="AW211" s="718"/>
      <c r="AX211" s="1152"/>
      <c r="AY211" s="1006"/>
      <c r="AZ211" s="718"/>
      <c r="BA211" s="718"/>
      <c r="BB211" s="718"/>
      <c r="BC211" s="718"/>
      <c r="BD211" s="718"/>
      <c r="BE211" s="718"/>
      <c r="BF211" s="1152"/>
      <c r="BG211" s="1006"/>
      <c r="BH211" s="718"/>
      <c r="BI211" s="718"/>
      <c r="BJ211" s="718"/>
      <c r="BK211" s="718"/>
      <c r="BL211" s="718"/>
      <c r="BM211" s="718"/>
      <c r="BN211" s="1152"/>
      <c r="BO211" s="1006"/>
      <c r="BP211" s="718"/>
      <c r="BQ211" s="718"/>
      <c r="BR211" s="718"/>
      <c r="BS211" s="718"/>
      <c r="BT211" s="718"/>
      <c r="BU211" s="718"/>
    </row>
    <row r="212" spans="1:73" ht="40.15" customHeight="1" thickTop="1" x14ac:dyDescent="0.25">
      <c r="A212" s="151"/>
      <c r="B212" s="24"/>
      <c r="C212" s="1058" t="s">
        <v>2379</v>
      </c>
      <c r="D212" s="1049" t="s">
        <v>2380</v>
      </c>
      <c r="E212" s="1061">
        <v>781</v>
      </c>
      <c r="F212" s="1064">
        <v>450104905</v>
      </c>
      <c r="G212" s="1049" t="s">
        <v>617</v>
      </c>
      <c r="H212" s="1043">
        <v>600</v>
      </c>
      <c r="I212" s="1049" t="s">
        <v>3167</v>
      </c>
      <c r="J212" s="1043">
        <v>45</v>
      </c>
      <c r="K212" s="1049" t="s">
        <v>3807</v>
      </c>
      <c r="L212" s="1043">
        <v>4501</v>
      </c>
      <c r="M212" s="1049" t="s">
        <v>3786</v>
      </c>
      <c r="N212" s="1046">
        <v>2026004540058</v>
      </c>
      <c r="O212" s="1049" t="s">
        <v>3808</v>
      </c>
      <c r="P212" s="1052" t="s">
        <v>617</v>
      </c>
      <c r="Q212" s="1055">
        <v>600</v>
      </c>
      <c r="R212" s="1040"/>
      <c r="S212" s="1040"/>
      <c r="T212" s="1022"/>
      <c r="U212" s="1007"/>
      <c r="V212" s="1007"/>
      <c r="W212" s="1007"/>
      <c r="X212" s="1007"/>
      <c r="Y212" s="1007"/>
      <c r="Z212" s="1004">
        <f t="shared" ref="Z212:Z220" si="58">+AQ212+AY212+BG212+BO212</f>
        <v>0</v>
      </c>
      <c r="AA212" s="1004">
        <f t="shared" ref="AA212:AF220" si="59">SUM(AR212:AR215,AZ212:AZ215,BH212:BH215,BP212:BP215)</f>
        <v>0</v>
      </c>
      <c r="AB212" s="1004">
        <f t="shared" si="59"/>
        <v>0</v>
      </c>
      <c r="AC212" s="1004">
        <f t="shared" si="59"/>
        <v>0</v>
      </c>
      <c r="AD212" s="1004">
        <f t="shared" si="59"/>
        <v>0</v>
      </c>
      <c r="AE212" s="1004">
        <f t="shared" si="59"/>
        <v>0</v>
      </c>
      <c r="AF212" s="1004">
        <f t="shared" si="59"/>
        <v>0</v>
      </c>
      <c r="AG212" s="714"/>
      <c r="AH212" s="593"/>
      <c r="AI212" s="593"/>
      <c r="AJ212" s="593"/>
      <c r="AK212" s="207"/>
      <c r="AL212" s="208"/>
      <c r="AM212" s="208"/>
      <c r="AN212" s="208"/>
      <c r="AO212" s="208"/>
      <c r="AP212" s="1150">
        <f>+U212</f>
        <v>0</v>
      </c>
      <c r="AQ212" s="1004">
        <f>SUM(AR212:AW215)</f>
        <v>0</v>
      </c>
      <c r="AR212" s="299"/>
      <c r="AS212" s="299"/>
      <c r="AT212" s="299"/>
      <c r="AU212" s="299"/>
      <c r="AV212" s="299"/>
      <c r="AW212" s="299"/>
      <c r="AX212" s="1150">
        <f>+V212</f>
        <v>0</v>
      </c>
      <c r="AY212" s="1004">
        <f>SUM(AZ212:BE215)</f>
        <v>0</v>
      </c>
      <c r="AZ212" s="299"/>
      <c r="BA212" s="299"/>
      <c r="BB212" s="299"/>
      <c r="BC212" s="299"/>
      <c r="BD212" s="299"/>
      <c r="BE212" s="299"/>
      <c r="BF212" s="1150">
        <f>+W212</f>
        <v>0</v>
      </c>
      <c r="BG212" s="1004">
        <f>SUM(BH212:BM215)</f>
        <v>0</v>
      </c>
      <c r="BH212" s="299"/>
      <c r="BI212" s="299"/>
      <c r="BJ212" s="299"/>
      <c r="BK212" s="299"/>
      <c r="BL212" s="299"/>
      <c r="BM212" s="299"/>
      <c r="BN212" s="1150">
        <f>+X212</f>
        <v>0</v>
      </c>
      <c r="BO212" s="1004">
        <f>SUM(BP212:BU215)</f>
        <v>0</v>
      </c>
      <c r="BP212" s="299"/>
      <c r="BQ212" s="299"/>
      <c r="BR212" s="299"/>
      <c r="BS212" s="299"/>
      <c r="BT212" s="299"/>
      <c r="BU212" s="299"/>
    </row>
    <row r="213" spans="1:73" ht="40.15" customHeight="1" x14ac:dyDescent="0.25">
      <c r="A213" s="151"/>
      <c r="B213" s="24"/>
      <c r="C213" s="1059"/>
      <c r="D213" s="1050"/>
      <c r="E213" s="1062"/>
      <c r="F213" s="1065">
        <v>450104905</v>
      </c>
      <c r="G213" s="1050" t="s">
        <v>617</v>
      </c>
      <c r="H213" s="1044">
        <v>600</v>
      </c>
      <c r="I213" s="1050" t="s">
        <v>3167</v>
      </c>
      <c r="J213" s="1044">
        <v>45</v>
      </c>
      <c r="K213" s="1050" t="s">
        <v>3807</v>
      </c>
      <c r="L213" s="1044">
        <v>4501</v>
      </c>
      <c r="M213" s="1050" t="s">
        <v>3786</v>
      </c>
      <c r="N213" s="1047">
        <v>2024004540058</v>
      </c>
      <c r="O213" s="1050" t="s">
        <v>3808</v>
      </c>
      <c r="P213" s="1053"/>
      <c r="Q213" s="1056"/>
      <c r="R213" s="1041"/>
      <c r="S213" s="1041"/>
      <c r="T213" s="1023"/>
      <c r="U213" s="1008"/>
      <c r="V213" s="1008"/>
      <c r="W213" s="1008"/>
      <c r="X213" s="1008"/>
      <c r="Y213" s="1008"/>
      <c r="Z213" s="1005"/>
      <c r="AA213" s="1005"/>
      <c r="AB213" s="1005"/>
      <c r="AC213" s="1005"/>
      <c r="AD213" s="1005"/>
      <c r="AE213" s="1005"/>
      <c r="AF213" s="1005"/>
      <c r="AG213" s="479"/>
      <c r="AH213" s="592"/>
      <c r="AI213" s="592"/>
      <c r="AJ213" s="592"/>
      <c r="AK213" s="196"/>
      <c r="AL213" s="197"/>
      <c r="AM213" s="197"/>
      <c r="AN213" s="197"/>
      <c r="AO213" s="197"/>
      <c r="AP213" s="1151"/>
      <c r="AQ213" s="1005"/>
      <c r="AR213" s="282"/>
      <c r="AS213" s="282"/>
      <c r="AT213" s="282"/>
      <c r="AU213" s="282"/>
      <c r="AV213" s="282"/>
      <c r="AW213" s="282"/>
      <c r="AX213" s="1151"/>
      <c r="AY213" s="1005"/>
      <c r="AZ213" s="282"/>
      <c r="BA213" s="282"/>
      <c r="BB213" s="282"/>
      <c r="BC213" s="282"/>
      <c r="BD213" s="282"/>
      <c r="BE213" s="282"/>
      <c r="BF213" s="1151"/>
      <c r="BG213" s="1005"/>
      <c r="BH213" s="282"/>
      <c r="BI213" s="282"/>
      <c r="BJ213" s="282"/>
      <c r="BK213" s="282"/>
      <c r="BL213" s="282"/>
      <c r="BM213" s="282"/>
      <c r="BN213" s="1151"/>
      <c r="BO213" s="1005"/>
      <c r="BP213" s="282"/>
      <c r="BQ213" s="282"/>
      <c r="BR213" s="282"/>
      <c r="BS213" s="282"/>
      <c r="BT213" s="282"/>
      <c r="BU213" s="282"/>
    </row>
    <row r="214" spans="1:73" ht="40.15" customHeight="1" x14ac:dyDescent="0.25">
      <c r="A214" s="151"/>
      <c r="B214" s="24"/>
      <c r="C214" s="1059"/>
      <c r="D214" s="1050"/>
      <c r="E214" s="1062"/>
      <c r="F214" s="1065">
        <v>450104905</v>
      </c>
      <c r="G214" s="1050" t="s">
        <v>617</v>
      </c>
      <c r="H214" s="1044">
        <v>600</v>
      </c>
      <c r="I214" s="1050" t="s">
        <v>3167</v>
      </c>
      <c r="J214" s="1044">
        <v>45</v>
      </c>
      <c r="K214" s="1050" t="s">
        <v>3807</v>
      </c>
      <c r="L214" s="1044">
        <v>4501</v>
      </c>
      <c r="M214" s="1050" t="s">
        <v>3786</v>
      </c>
      <c r="N214" s="1047">
        <v>2024004540058</v>
      </c>
      <c r="O214" s="1050" t="s">
        <v>3808</v>
      </c>
      <c r="P214" s="1053"/>
      <c r="Q214" s="1056"/>
      <c r="R214" s="1041"/>
      <c r="S214" s="1041"/>
      <c r="T214" s="1023"/>
      <c r="U214" s="1008"/>
      <c r="V214" s="1008"/>
      <c r="W214" s="1008"/>
      <c r="X214" s="1008"/>
      <c r="Y214" s="1008"/>
      <c r="Z214" s="1005"/>
      <c r="AA214" s="1005"/>
      <c r="AB214" s="1005"/>
      <c r="AC214" s="1005"/>
      <c r="AD214" s="1005"/>
      <c r="AE214" s="1005"/>
      <c r="AF214" s="1005"/>
      <c r="AG214" s="196"/>
      <c r="AH214" s="592"/>
      <c r="AI214" s="592"/>
      <c r="AJ214" s="592"/>
      <c r="AK214" s="196"/>
      <c r="AL214" s="197"/>
      <c r="AM214" s="197"/>
      <c r="AN214" s="197"/>
      <c r="AO214" s="197"/>
      <c r="AP214" s="1151"/>
      <c r="AQ214" s="1005"/>
      <c r="AR214" s="282"/>
      <c r="AS214" s="282"/>
      <c r="AT214" s="282"/>
      <c r="AU214" s="282"/>
      <c r="AV214" s="282"/>
      <c r="AW214" s="282"/>
      <c r="AX214" s="1151"/>
      <c r="AY214" s="1005"/>
      <c r="AZ214" s="282"/>
      <c r="BA214" s="282"/>
      <c r="BB214" s="282"/>
      <c r="BC214" s="282"/>
      <c r="BD214" s="282"/>
      <c r="BE214" s="282"/>
      <c r="BF214" s="1151"/>
      <c r="BG214" s="1005"/>
      <c r="BH214" s="282"/>
      <c r="BI214" s="282"/>
      <c r="BJ214" s="282"/>
      <c r="BK214" s="282"/>
      <c r="BL214" s="282"/>
      <c r="BM214" s="282"/>
      <c r="BN214" s="1151"/>
      <c r="BO214" s="1005"/>
      <c r="BP214" s="282"/>
      <c r="BQ214" s="282"/>
      <c r="BR214" s="282"/>
      <c r="BS214" s="282"/>
      <c r="BT214" s="282"/>
      <c r="BU214" s="282"/>
    </row>
    <row r="215" spans="1:73" ht="40.15" customHeight="1" thickBot="1" x14ac:dyDescent="0.3">
      <c r="A215" s="151"/>
      <c r="B215" s="24"/>
      <c r="C215" s="1060"/>
      <c r="D215" s="1051"/>
      <c r="E215" s="1063"/>
      <c r="F215" s="1066">
        <v>450104905</v>
      </c>
      <c r="G215" s="1051" t="s">
        <v>617</v>
      </c>
      <c r="H215" s="1045">
        <v>600</v>
      </c>
      <c r="I215" s="1051" t="s">
        <v>3167</v>
      </c>
      <c r="J215" s="1045">
        <v>45</v>
      </c>
      <c r="K215" s="1051" t="s">
        <v>3807</v>
      </c>
      <c r="L215" s="1045">
        <v>4501</v>
      </c>
      <c r="M215" s="1051" t="s">
        <v>3786</v>
      </c>
      <c r="N215" s="1048">
        <v>2024004540058</v>
      </c>
      <c r="O215" s="1051" t="s">
        <v>3808</v>
      </c>
      <c r="P215" s="1054"/>
      <c r="Q215" s="1057"/>
      <c r="R215" s="1042"/>
      <c r="S215" s="1042"/>
      <c r="T215" s="1024"/>
      <c r="U215" s="1009"/>
      <c r="V215" s="1009"/>
      <c r="W215" s="1009"/>
      <c r="X215" s="1009"/>
      <c r="Y215" s="1009"/>
      <c r="Z215" s="1006"/>
      <c r="AA215" s="1006"/>
      <c r="AB215" s="1006"/>
      <c r="AC215" s="1006"/>
      <c r="AD215" s="1006"/>
      <c r="AE215" s="1006"/>
      <c r="AF215" s="1006"/>
      <c r="AG215" s="715"/>
      <c r="AH215" s="716"/>
      <c r="AI215" s="716"/>
      <c r="AJ215" s="716"/>
      <c r="AK215" s="715"/>
      <c r="AL215" s="717"/>
      <c r="AM215" s="717"/>
      <c r="AN215" s="717"/>
      <c r="AO215" s="717"/>
      <c r="AP215" s="1152"/>
      <c r="AQ215" s="1006"/>
      <c r="AR215" s="718"/>
      <c r="AS215" s="718"/>
      <c r="AT215" s="718"/>
      <c r="AU215" s="718"/>
      <c r="AV215" s="718"/>
      <c r="AW215" s="718"/>
      <c r="AX215" s="1152"/>
      <c r="AY215" s="1006"/>
      <c r="AZ215" s="718"/>
      <c r="BA215" s="718"/>
      <c r="BB215" s="718"/>
      <c r="BC215" s="718"/>
      <c r="BD215" s="718"/>
      <c r="BE215" s="718"/>
      <c r="BF215" s="1152"/>
      <c r="BG215" s="1006"/>
      <c r="BH215" s="718"/>
      <c r="BI215" s="718"/>
      <c r="BJ215" s="718"/>
      <c r="BK215" s="718"/>
      <c r="BL215" s="718"/>
      <c r="BM215" s="718"/>
      <c r="BN215" s="1152"/>
      <c r="BO215" s="1006"/>
      <c r="BP215" s="718"/>
      <c r="BQ215" s="718"/>
      <c r="BR215" s="718"/>
      <c r="BS215" s="718"/>
      <c r="BT215" s="718"/>
      <c r="BU215" s="718"/>
    </row>
    <row r="216" spans="1:73" ht="40.15" customHeight="1" thickTop="1" x14ac:dyDescent="0.25">
      <c r="A216" s="151"/>
      <c r="B216" s="24"/>
      <c r="C216" s="1058" t="s">
        <v>2381</v>
      </c>
      <c r="D216" s="1049" t="s">
        <v>2382</v>
      </c>
      <c r="E216" s="1061">
        <v>782</v>
      </c>
      <c r="F216" s="1064">
        <v>450104905</v>
      </c>
      <c r="G216" s="1049" t="s">
        <v>617</v>
      </c>
      <c r="H216" s="1043">
        <v>600</v>
      </c>
      <c r="I216" s="1049" t="s">
        <v>3167</v>
      </c>
      <c r="J216" s="1043">
        <v>45</v>
      </c>
      <c r="K216" s="1049" t="s">
        <v>3807</v>
      </c>
      <c r="L216" s="1043">
        <v>4501</v>
      </c>
      <c r="M216" s="1049" t="s">
        <v>3786</v>
      </c>
      <c r="N216" s="1046">
        <v>2026004540058</v>
      </c>
      <c r="O216" s="1049" t="s">
        <v>3808</v>
      </c>
      <c r="P216" s="1052" t="s">
        <v>617</v>
      </c>
      <c r="Q216" s="1055">
        <v>600</v>
      </c>
      <c r="R216" s="1040"/>
      <c r="S216" s="1040"/>
      <c r="T216" s="1022"/>
      <c r="U216" s="1007"/>
      <c r="V216" s="1007"/>
      <c r="W216" s="1007"/>
      <c r="X216" s="1007"/>
      <c r="Y216" s="1007"/>
      <c r="Z216" s="1004">
        <f t="shared" si="58"/>
        <v>0</v>
      </c>
      <c r="AA216" s="1004">
        <f t="shared" si="59"/>
        <v>0</v>
      </c>
      <c r="AB216" s="1004">
        <f t="shared" si="59"/>
        <v>0</v>
      </c>
      <c r="AC216" s="1004">
        <f t="shared" si="59"/>
        <v>0</v>
      </c>
      <c r="AD216" s="1004">
        <f t="shared" si="59"/>
        <v>0</v>
      </c>
      <c r="AE216" s="1004">
        <f t="shared" si="59"/>
        <v>0</v>
      </c>
      <c r="AF216" s="1004">
        <f t="shared" si="59"/>
        <v>0</v>
      </c>
      <c r="AG216" s="714"/>
      <c r="AH216" s="593"/>
      <c r="AI216" s="593"/>
      <c r="AJ216" s="593"/>
      <c r="AK216" s="207"/>
      <c r="AL216" s="208"/>
      <c r="AM216" s="208"/>
      <c r="AN216" s="208"/>
      <c r="AO216" s="208"/>
      <c r="AP216" s="1150">
        <f>+U216</f>
        <v>0</v>
      </c>
      <c r="AQ216" s="1004">
        <f>SUM(AR216:AW219)</f>
        <v>0</v>
      </c>
      <c r="AR216" s="299"/>
      <c r="AS216" s="299"/>
      <c r="AT216" s="299"/>
      <c r="AU216" s="299"/>
      <c r="AV216" s="299"/>
      <c r="AW216" s="299"/>
      <c r="AX216" s="1150">
        <f>+V216</f>
        <v>0</v>
      </c>
      <c r="AY216" s="1004">
        <f>SUM(AZ216:BE219)</f>
        <v>0</v>
      </c>
      <c r="AZ216" s="299"/>
      <c r="BA216" s="299"/>
      <c r="BB216" s="299"/>
      <c r="BC216" s="299"/>
      <c r="BD216" s="299"/>
      <c r="BE216" s="299"/>
      <c r="BF216" s="1150">
        <f>+W216</f>
        <v>0</v>
      </c>
      <c r="BG216" s="1004">
        <f>SUM(BH216:BM219)</f>
        <v>0</v>
      </c>
      <c r="BH216" s="299"/>
      <c r="BI216" s="299"/>
      <c r="BJ216" s="299"/>
      <c r="BK216" s="299"/>
      <c r="BL216" s="299"/>
      <c r="BM216" s="299"/>
      <c r="BN216" s="1150">
        <f>+X216</f>
        <v>0</v>
      </c>
      <c r="BO216" s="1004">
        <f>SUM(BP216:BU219)</f>
        <v>0</v>
      </c>
      <c r="BP216" s="299"/>
      <c r="BQ216" s="299"/>
      <c r="BR216" s="299"/>
      <c r="BS216" s="299"/>
      <c r="BT216" s="299"/>
      <c r="BU216" s="299"/>
    </row>
    <row r="217" spans="1:73" ht="40.15" customHeight="1" x14ac:dyDescent="0.25">
      <c r="A217" s="151"/>
      <c r="B217" s="24"/>
      <c r="C217" s="1059"/>
      <c r="D217" s="1050"/>
      <c r="E217" s="1062"/>
      <c r="F217" s="1065">
        <v>450104905</v>
      </c>
      <c r="G217" s="1050" t="s">
        <v>617</v>
      </c>
      <c r="H217" s="1044">
        <v>600</v>
      </c>
      <c r="I217" s="1050" t="s">
        <v>3167</v>
      </c>
      <c r="J217" s="1044">
        <v>45</v>
      </c>
      <c r="K217" s="1050" t="s">
        <v>3807</v>
      </c>
      <c r="L217" s="1044">
        <v>4501</v>
      </c>
      <c r="M217" s="1050" t="s">
        <v>3786</v>
      </c>
      <c r="N217" s="1047">
        <v>2024004540058</v>
      </c>
      <c r="O217" s="1050" t="s">
        <v>3808</v>
      </c>
      <c r="P217" s="1053"/>
      <c r="Q217" s="1056"/>
      <c r="R217" s="1041"/>
      <c r="S217" s="1041"/>
      <c r="T217" s="1023"/>
      <c r="U217" s="1008"/>
      <c r="V217" s="1008"/>
      <c r="W217" s="1008"/>
      <c r="X217" s="1008"/>
      <c r="Y217" s="1008"/>
      <c r="Z217" s="1005"/>
      <c r="AA217" s="1005"/>
      <c r="AB217" s="1005"/>
      <c r="AC217" s="1005"/>
      <c r="AD217" s="1005"/>
      <c r="AE217" s="1005"/>
      <c r="AF217" s="1005"/>
      <c r="AG217" s="479"/>
      <c r="AH217" s="592"/>
      <c r="AI217" s="592"/>
      <c r="AJ217" s="592"/>
      <c r="AK217" s="196"/>
      <c r="AL217" s="197"/>
      <c r="AM217" s="197"/>
      <c r="AN217" s="197"/>
      <c r="AO217" s="197"/>
      <c r="AP217" s="1151"/>
      <c r="AQ217" s="1005"/>
      <c r="AR217" s="282"/>
      <c r="AS217" s="282"/>
      <c r="AT217" s="282"/>
      <c r="AU217" s="282"/>
      <c r="AV217" s="282"/>
      <c r="AW217" s="282"/>
      <c r="AX217" s="1151"/>
      <c r="AY217" s="1005"/>
      <c r="AZ217" s="282"/>
      <c r="BA217" s="282"/>
      <c r="BB217" s="282"/>
      <c r="BC217" s="282"/>
      <c r="BD217" s="282"/>
      <c r="BE217" s="282"/>
      <c r="BF217" s="1151"/>
      <c r="BG217" s="1005"/>
      <c r="BH217" s="282"/>
      <c r="BI217" s="282"/>
      <c r="BJ217" s="282"/>
      <c r="BK217" s="282"/>
      <c r="BL217" s="282"/>
      <c r="BM217" s="282"/>
      <c r="BN217" s="1151"/>
      <c r="BO217" s="1005"/>
      <c r="BP217" s="282"/>
      <c r="BQ217" s="282"/>
      <c r="BR217" s="282"/>
      <c r="BS217" s="282"/>
      <c r="BT217" s="282"/>
      <c r="BU217" s="282"/>
    </row>
    <row r="218" spans="1:73" ht="40.15" customHeight="1" x14ac:dyDescent="0.25">
      <c r="A218" s="151"/>
      <c r="B218" s="24"/>
      <c r="C218" s="1059"/>
      <c r="D218" s="1050"/>
      <c r="E218" s="1062"/>
      <c r="F218" s="1065">
        <v>450104905</v>
      </c>
      <c r="G218" s="1050" t="s">
        <v>617</v>
      </c>
      <c r="H218" s="1044">
        <v>600</v>
      </c>
      <c r="I218" s="1050" t="s">
        <v>3167</v>
      </c>
      <c r="J218" s="1044">
        <v>45</v>
      </c>
      <c r="K218" s="1050" t="s">
        <v>3807</v>
      </c>
      <c r="L218" s="1044">
        <v>4501</v>
      </c>
      <c r="M218" s="1050" t="s">
        <v>3786</v>
      </c>
      <c r="N218" s="1047">
        <v>2024004540058</v>
      </c>
      <c r="O218" s="1050" t="s">
        <v>3808</v>
      </c>
      <c r="P218" s="1053"/>
      <c r="Q218" s="1056"/>
      <c r="R218" s="1041"/>
      <c r="S218" s="1041"/>
      <c r="T218" s="1023"/>
      <c r="U218" s="1008"/>
      <c r="V218" s="1008"/>
      <c r="W218" s="1008"/>
      <c r="X218" s="1008"/>
      <c r="Y218" s="1008"/>
      <c r="Z218" s="1005"/>
      <c r="AA218" s="1005"/>
      <c r="AB218" s="1005"/>
      <c r="AC218" s="1005"/>
      <c r="AD218" s="1005"/>
      <c r="AE218" s="1005"/>
      <c r="AF218" s="1005"/>
      <c r="AG218" s="196"/>
      <c r="AH218" s="592"/>
      <c r="AI218" s="592"/>
      <c r="AJ218" s="592"/>
      <c r="AK218" s="196"/>
      <c r="AL218" s="197"/>
      <c r="AM218" s="197"/>
      <c r="AN218" s="197"/>
      <c r="AO218" s="197"/>
      <c r="AP218" s="1151"/>
      <c r="AQ218" s="1005"/>
      <c r="AR218" s="282"/>
      <c r="AS218" s="282"/>
      <c r="AT218" s="282"/>
      <c r="AU218" s="282"/>
      <c r="AV218" s="282"/>
      <c r="AW218" s="282"/>
      <c r="AX218" s="1151"/>
      <c r="AY218" s="1005"/>
      <c r="AZ218" s="282"/>
      <c r="BA218" s="282"/>
      <c r="BB218" s="282"/>
      <c r="BC218" s="282"/>
      <c r="BD218" s="282"/>
      <c r="BE218" s="282"/>
      <c r="BF218" s="1151"/>
      <c r="BG218" s="1005"/>
      <c r="BH218" s="282"/>
      <c r="BI218" s="282"/>
      <c r="BJ218" s="282"/>
      <c r="BK218" s="282"/>
      <c r="BL218" s="282"/>
      <c r="BM218" s="282"/>
      <c r="BN218" s="1151"/>
      <c r="BO218" s="1005"/>
      <c r="BP218" s="282"/>
      <c r="BQ218" s="282"/>
      <c r="BR218" s="282"/>
      <c r="BS218" s="282"/>
      <c r="BT218" s="282"/>
      <c r="BU218" s="282"/>
    </row>
    <row r="219" spans="1:73" ht="40.15" customHeight="1" thickBot="1" x14ac:dyDescent="0.3">
      <c r="A219" s="151"/>
      <c r="B219" s="24"/>
      <c r="C219" s="1060"/>
      <c r="D219" s="1051"/>
      <c r="E219" s="1063"/>
      <c r="F219" s="1066">
        <v>450104905</v>
      </c>
      <c r="G219" s="1051" t="s">
        <v>617</v>
      </c>
      <c r="H219" s="1045">
        <v>600</v>
      </c>
      <c r="I219" s="1051" t="s">
        <v>3167</v>
      </c>
      <c r="J219" s="1045">
        <v>45</v>
      </c>
      <c r="K219" s="1051" t="s">
        <v>3807</v>
      </c>
      <c r="L219" s="1045">
        <v>4501</v>
      </c>
      <c r="M219" s="1051" t="s">
        <v>3786</v>
      </c>
      <c r="N219" s="1048">
        <v>2024004540058</v>
      </c>
      <c r="O219" s="1051" t="s">
        <v>3808</v>
      </c>
      <c r="P219" s="1054"/>
      <c r="Q219" s="1057"/>
      <c r="R219" s="1042"/>
      <c r="S219" s="1042"/>
      <c r="T219" s="1024"/>
      <c r="U219" s="1009"/>
      <c r="V219" s="1009"/>
      <c r="W219" s="1009"/>
      <c r="X219" s="1009"/>
      <c r="Y219" s="1009"/>
      <c r="Z219" s="1006"/>
      <c r="AA219" s="1006"/>
      <c r="AB219" s="1006"/>
      <c r="AC219" s="1006"/>
      <c r="AD219" s="1006"/>
      <c r="AE219" s="1006"/>
      <c r="AF219" s="1006"/>
      <c r="AG219" s="715"/>
      <c r="AH219" s="716"/>
      <c r="AI219" s="716"/>
      <c r="AJ219" s="716"/>
      <c r="AK219" s="715"/>
      <c r="AL219" s="717"/>
      <c r="AM219" s="717"/>
      <c r="AN219" s="717"/>
      <c r="AO219" s="717"/>
      <c r="AP219" s="1152"/>
      <c r="AQ219" s="1006"/>
      <c r="AR219" s="718"/>
      <c r="AS219" s="718"/>
      <c r="AT219" s="718"/>
      <c r="AU219" s="718"/>
      <c r="AV219" s="718"/>
      <c r="AW219" s="718"/>
      <c r="AX219" s="1152"/>
      <c r="AY219" s="1006"/>
      <c r="AZ219" s="718"/>
      <c r="BA219" s="718"/>
      <c r="BB219" s="718"/>
      <c r="BC219" s="718"/>
      <c r="BD219" s="718"/>
      <c r="BE219" s="718"/>
      <c r="BF219" s="1152"/>
      <c r="BG219" s="1006"/>
      <c r="BH219" s="718"/>
      <c r="BI219" s="718"/>
      <c r="BJ219" s="718"/>
      <c r="BK219" s="718"/>
      <c r="BL219" s="718"/>
      <c r="BM219" s="718"/>
      <c r="BN219" s="1152"/>
      <c r="BO219" s="1006"/>
      <c r="BP219" s="718"/>
      <c r="BQ219" s="718"/>
      <c r="BR219" s="718"/>
      <c r="BS219" s="718"/>
      <c r="BT219" s="718"/>
      <c r="BU219" s="718"/>
    </row>
    <row r="220" spans="1:73" ht="40.15" customHeight="1" thickTop="1" x14ac:dyDescent="0.25">
      <c r="A220" s="151"/>
      <c r="B220" s="24"/>
      <c r="C220" s="1058" t="s">
        <v>2383</v>
      </c>
      <c r="D220" s="1049" t="s">
        <v>2384</v>
      </c>
      <c r="E220" s="1061">
        <v>783</v>
      </c>
      <c r="F220" s="1064">
        <v>450104905</v>
      </c>
      <c r="G220" s="1049" t="s">
        <v>617</v>
      </c>
      <c r="H220" s="1043">
        <v>600</v>
      </c>
      <c r="I220" s="1049" t="s">
        <v>3167</v>
      </c>
      <c r="J220" s="1043">
        <v>45</v>
      </c>
      <c r="K220" s="1049" t="s">
        <v>3807</v>
      </c>
      <c r="L220" s="1043">
        <v>4501</v>
      </c>
      <c r="M220" s="1049" t="s">
        <v>3786</v>
      </c>
      <c r="N220" s="1046">
        <v>2026004540058</v>
      </c>
      <c r="O220" s="1049" t="s">
        <v>3808</v>
      </c>
      <c r="P220" s="1052" t="s">
        <v>617</v>
      </c>
      <c r="Q220" s="1055">
        <v>600</v>
      </c>
      <c r="R220" s="1040"/>
      <c r="S220" s="1040"/>
      <c r="T220" s="1022"/>
      <c r="U220" s="1007"/>
      <c r="V220" s="1007"/>
      <c r="W220" s="1007"/>
      <c r="X220" s="1007"/>
      <c r="Y220" s="1007"/>
      <c r="Z220" s="1004">
        <f t="shared" si="58"/>
        <v>0</v>
      </c>
      <c r="AA220" s="1004">
        <f t="shared" si="59"/>
        <v>0</v>
      </c>
      <c r="AB220" s="1004">
        <f t="shared" si="59"/>
        <v>0</v>
      </c>
      <c r="AC220" s="1004">
        <f t="shared" si="59"/>
        <v>0</v>
      </c>
      <c r="AD220" s="1004">
        <f t="shared" si="59"/>
        <v>0</v>
      </c>
      <c r="AE220" s="1004">
        <f t="shared" si="59"/>
        <v>0</v>
      </c>
      <c r="AF220" s="1004">
        <f t="shared" si="59"/>
        <v>0</v>
      </c>
      <c r="AG220" s="714"/>
      <c r="AH220" s="593"/>
      <c r="AI220" s="593"/>
      <c r="AJ220" s="593"/>
      <c r="AK220" s="207"/>
      <c r="AL220" s="208"/>
      <c r="AM220" s="208"/>
      <c r="AN220" s="208"/>
      <c r="AO220" s="208"/>
      <c r="AP220" s="1150">
        <f>+U220</f>
        <v>0</v>
      </c>
      <c r="AQ220" s="1004">
        <f>SUM(AR220:AW223)</f>
        <v>0</v>
      </c>
      <c r="AR220" s="299"/>
      <c r="AS220" s="299"/>
      <c r="AT220" s="299"/>
      <c r="AU220" s="299"/>
      <c r="AV220" s="299"/>
      <c r="AW220" s="299"/>
      <c r="AX220" s="1150">
        <f>+V220</f>
        <v>0</v>
      </c>
      <c r="AY220" s="1004">
        <f>SUM(AZ220:BE223)</f>
        <v>0</v>
      </c>
      <c r="AZ220" s="299"/>
      <c r="BA220" s="299"/>
      <c r="BB220" s="299"/>
      <c r="BC220" s="299"/>
      <c r="BD220" s="299"/>
      <c r="BE220" s="299"/>
      <c r="BF220" s="1150">
        <f>+W220</f>
        <v>0</v>
      </c>
      <c r="BG220" s="1004">
        <f>SUM(BH220:BM223)</f>
        <v>0</v>
      </c>
      <c r="BH220" s="299"/>
      <c r="BI220" s="299"/>
      <c r="BJ220" s="299"/>
      <c r="BK220" s="299"/>
      <c r="BL220" s="299"/>
      <c r="BM220" s="299"/>
      <c r="BN220" s="1150">
        <f>+X220</f>
        <v>0</v>
      </c>
      <c r="BO220" s="1004">
        <f>SUM(BP220:BU223)</f>
        <v>0</v>
      </c>
      <c r="BP220" s="299"/>
      <c r="BQ220" s="299"/>
      <c r="BR220" s="299"/>
      <c r="BS220" s="299"/>
      <c r="BT220" s="299"/>
      <c r="BU220" s="299"/>
    </row>
    <row r="221" spans="1:73" ht="40.15" customHeight="1" x14ac:dyDescent="0.25">
      <c r="A221" s="151"/>
      <c r="B221" s="24"/>
      <c r="C221" s="1059"/>
      <c r="D221" s="1050"/>
      <c r="E221" s="1062"/>
      <c r="F221" s="1065">
        <v>450104905</v>
      </c>
      <c r="G221" s="1050" t="s">
        <v>617</v>
      </c>
      <c r="H221" s="1044">
        <v>600</v>
      </c>
      <c r="I221" s="1050" t="s">
        <v>3167</v>
      </c>
      <c r="J221" s="1044">
        <v>45</v>
      </c>
      <c r="K221" s="1050" t="s">
        <v>3807</v>
      </c>
      <c r="L221" s="1044">
        <v>4501</v>
      </c>
      <c r="M221" s="1050" t="s">
        <v>3786</v>
      </c>
      <c r="N221" s="1047">
        <v>2024004540058</v>
      </c>
      <c r="O221" s="1050" t="s">
        <v>3808</v>
      </c>
      <c r="P221" s="1053"/>
      <c r="Q221" s="1056"/>
      <c r="R221" s="1041"/>
      <c r="S221" s="1041"/>
      <c r="T221" s="1023"/>
      <c r="U221" s="1008"/>
      <c r="V221" s="1008"/>
      <c r="W221" s="1008"/>
      <c r="X221" s="1008"/>
      <c r="Y221" s="1008"/>
      <c r="Z221" s="1005"/>
      <c r="AA221" s="1005"/>
      <c r="AB221" s="1005"/>
      <c r="AC221" s="1005"/>
      <c r="AD221" s="1005"/>
      <c r="AE221" s="1005"/>
      <c r="AF221" s="1005"/>
      <c r="AG221" s="479"/>
      <c r="AH221" s="592"/>
      <c r="AI221" s="592"/>
      <c r="AJ221" s="592"/>
      <c r="AK221" s="196"/>
      <c r="AL221" s="197"/>
      <c r="AM221" s="197"/>
      <c r="AN221" s="197"/>
      <c r="AO221" s="197"/>
      <c r="AP221" s="1151"/>
      <c r="AQ221" s="1005"/>
      <c r="AR221" s="282"/>
      <c r="AS221" s="282"/>
      <c r="AT221" s="282"/>
      <c r="AU221" s="282"/>
      <c r="AV221" s="282"/>
      <c r="AW221" s="282"/>
      <c r="AX221" s="1151"/>
      <c r="AY221" s="1005"/>
      <c r="AZ221" s="282"/>
      <c r="BA221" s="282"/>
      <c r="BB221" s="282"/>
      <c r="BC221" s="282"/>
      <c r="BD221" s="282"/>
      <c r="BE221" s="282"/>
      <c r="BF221" s="1151"/>
      <c r="BG221" s="1005"/>
      <c r="BH221" s="282"/>
      <c r="BI221" s="282"/>
      <c r="BJ221" s="282"/>
      <c r="BK221" s="282"/>
      <c r="BL221" s="282"/>
      <c r="BM221" s="282"/>
      <c r="BN221" s="1151"/>
      <c r="BO221" s="1005"/>
      <c r="BP221" s="282"/>
      <c r="BQ221" s="282"/>
      <c r="BR221" s="282"/>
      <c r="BS221" s="282"/>
      <c r="BT221" s="282"/>
      <c r="BU221" s="282"/>
    </row>
    <row r="222" spans="1:73" ht="40.15" customHeight="1" x14ac:dyDescent="0.25">
      <c r="A222" s="151"/>
      <c r="B222" s="24"/>
      <c r="C222" s="1059"/>
      <c r="D222" s="1050"/>
      <c r="E222" s="1062"/>
      <c r="F222" s="1065">
        <v>450104905</v>
      </c>
      <c r="G222" s="1050" t="s">
        <v>617</v>
      </c>
      <c r="H222" s="1044">
        <v>600</v>
      </c>
      <c r="I222" s="1050" t="s">
        <v>3167</v>
      </c>
      <c r="J222" s="1044">
        <v>45</v>
      </c>
      <c r="K222" s="1050" t="s">
        <v>3807</v>
      </c>
      <c r="L222" s="1044">
        <v>4501</v>
      </c>
      <c r="M222" s="1050" t="s">
        <v>3786</v>
      </c>
      <c r="N222" s="1047">
        <v>2024004540058</v>
      </c>
      <c r="O222" s="1050" t="s">
        <v>3808</v>
      </c>
      <c r="P222" s="1053"/>
      <c r="Q222" s="1056"/>
      <c r="R222" s="1041"/>
      <c r="S222" s="1041"/>
      <c r="T222" s="1023"/>
      <c r="U222" s="1008"/>
      <c r="V222" s="1008"/>
      <c r="W222" s="1008"/>
      <c r="X222" s="1008"/>
      <c r="Y222" s="1008"/>
      <c r="Z222" s="1005"/>
      <c r="AA222" s="1005"/>
      <c r="AB222" s="1005"/>
      <c r="AC222" s="1005"/>
      <c r="AD222" s="1005"/>
      <c r="AE222" s="1005"/>
      <c r="AF222" s="1005"/>
      <c r="AG222" s="196"/>
      <c r="AH222" s="592"/>
      <c r="AI222" s="592"/>
      <c r="AJ222" s="592"/>
      <c r="AK222" s="196"/>
      <c r="AL222" s="197"/>
      <c r="AM222" s="197"/>
      <c r="AN222" s="197"/>
      <c r="AO222" s="197"/>
      <c r="AP222" s="1151"/>
      <c r="AQ222" s="1005"/>
      <c r="AR222" s="282"/>
      <c r="AS222" s="282"/>
      <c r="AT222" s="282"/>
      <c r="AU222" s="282"/>
      <c r="AV222" s="282"/>
      <c r="AW222" s="282"/>
      <c r="AX222" s="1151"/>
      <c r="AY222" s="1005"/>
      <c r="AZ222" s="282"/>
      <c r="BA222" s="282"/>
      <c r="BB222" s="282"/>
      <c r="BC222" s="282"/>
      <c r="BD222" s="282"/>
      <c r="BE222" s="282"/>
      <c r="BF222" s="1151"/>
      <c r="BG222" s="1005"/>
      <c r="BH222" s="282"/>
      <c r="BI222" s="282"/>
      <c r="BJ222" s="282"/>
      <c r="BK222" s="282"/>
      <c r="BL222" s="282"/>
      <c r="BM222" s="282"/>
      <c r="BN222" s="1151"/>
      <c r="BO222" s="1005"/>
      <c r="BP222" s="282"/>
      <c r="BQ222" s="282"/>
      <c r="BR222" s="282"/>
      <c r="BS222" s="282"/>
      <c r="BT222" s="282"/>
      <c r="BU222" s="282"/>
    </row>
    <row r="223" spans="1:73" ht="40.15" customHeight="1" thickBot="1" x14ac:dyDescent="0.3">
      <c r="A223" s="151"/>
      <c r="B223" s="24"/>
      <c r="C223" s="1060"/>
      <c r="D223" s="1051"/>
      <c r="E223" s="1063"/>
      <c r="F223" s="1066">
        <v>450104905</v>
      </c>
      <c r="G223" s="1051" t="s">
        <v>617</v>
      </c>
      <c r="H223" s="1045">
        <v>600</v>
      </c>
      <c r="I223" s="1051" t="s">
        <v>3167</v>
      </c>
      <c r="J223" s="1045">
        <v>45</v>
      </c>
      <c r="K223" s="1051" t="s">
        <v>3807</v>
      </c>
      <c r="L223" s="1045">
        <v>4501</v>
      </c>
      <c r="M223" s="1051" t="s">
        <v>3786</v>
      </c>
      <c r="N223" s="1048">
        <v>2024004540058</v>
      </c>
      <c r="O223" s="1051" t="s">
        <v>3808</v>
      </c>
      <c r="P223" s="1054"/>
      <c r="Q223" s="1057"/>
      <c r="R223" s="1042"/>
      <c r="S223" s="1042"/>
      <c r="T223" s="1024"/>
      <c r="U223" s="1009"/>
      <c r="V223" s="1009"/>
      <c r="W223" s="1009"/>
      <c r="X223" s="1009"/>
      <c r="Y223" s="1009"/>
      <c r="Z223" s="1006"/>
      <c r="AA223" s="1006"/>
      <c r="AB223" s="1006"/>
      <c r="AC223" s="1006"/>
      <c r="AD223" s="1006"/>
      <c r="AE223" s="1006"/>
      <c r="AF223" s="1006"/>
      <c r="AG223" s="715"/>
      <c r="AH223" s="716"/>
      <c r="AI223" s="716"/>
      <c r="AJ223" s="716"/>
      <c r="AK223" s="715"/>
      <c r="AL223" s="717"/>
      <c r="AM223" s="717"/>
      <c r="AN223" s="717"/>
      <c r="AO223" s="717"/>
      <c r="AP223" s="1152"/>
      <c r="AQ223" s="1006"/>
      <c r="AR223" s="718"/>
      <c r="AS223" s="718"/>
      <c r="AT223" s="718"/>
      <c r="AU223" s="718"/>
      <c r="AV223" s="718"/>
      <c r="AW223" s="718"/>
      <c r="AX223" s="1152"/>
      <c r="AY223" s="1006"/>
      <c r="AZ223" s="718"/>
      <c r="BA223" s="718"/>
      <c r="BB223" s="718"/>
      <c r="BC223" s="718"/>
      <c r="BD223" s="718"/>
      <c r="BE223" s="718"/>
      <c r="BF223" s="1152"/>
      <c r="BG223" s="1006"/>
      <c r="BH223" s="718"/>
      <c r="BI223" s="718"/>
      <c r="BJ223" s="718"/>
      <c r="BK223" s="718"/>
      <c r="BL223" s="718"/>
      <c r="BM223" s="718"/>
      <c r="BN223" s="1152"/>
      <c r="BO223" s="1006"/>
      <c r="BP223" s="718"/>
      <c r="BQ223" s="718"/>
      <c r="BR223" s="718"/>
      <c r="BS223" s="718"/>
      <c r="BT223" s="718"/>
      <c r="BU223" s="718"/>
    </row>
    <row r="224" spans="1:73" ht="40.15" customHeight="1" thickTop="1" thickBot="1" x14ac:dyDescent="0.3">
      <c r="B224" s="924" t="s">
        <v>2385</v>
      </c>
      <c r="C224" s="938" t="s">
        <v>2386</v>
      </c>
      <c r="D224" s="362"/>
      <c r="E224" s="434"/>
      <c r="F224" s="446"/>
      <c r="G224" s="367"/>
      <c r="H224" s="368"/>
      <c r="I224" s="368"/>
      <c r="J224" s="369"/>
      <c r="K224" s="369"/>
      <c r="L224" s="369"/>
      <c r="M224" s="369"/>
      <c r="N224" s="370"/>
      <c r="O224" s="371"/>
      <c r="P224" s="402"/>
      <c r="Q224" s="23"/>
      <c r="R224" s="23"/>
      <c r="S224" s="947"/>
      <c r="T224" s="39"/>
      <c r="U224" s="37"/>
      <c r="V224" s="37"/>
      <c r="W224" s="37"/>
      <c r="X224" s="38"/>
      <c r="Y224" s="927"/>
      <c r="Z224" s="932">
        <f t="shared" ref="Z224:AF237" si="60">+AQ224+AY224+BG224+BO224</f>
        <v>0</v>
      </c>
      <c r="AA224" s="932">
        <f t="shared" si="60"/>
        <v>0</v>
      </c>
      <c r="AB224" s="932">
        <f t="shared" si="60"/>
        <v>0</v>
      </c>
      <c r="AC224" s="932">
        <f t="shared" si="60"/>
        <v>0</v>
      </c>
      <c r="AD224" s="932">
        <f t="shared" si="60"/>
        <v>0</v>
      </c>
      <c r="AE224" s="932">
        <f t="shared" si="60"/>
        <v>0</v>
      </c>
      <c r="AF224" s="932">
        <f t="shared" si="60"/>
        <v>0</v>
      </c>
      <c r="AG224" s="195"/>
      <c r="AH224" s="195"/>
      <c r="AI224" s="195"/>
      <c r="AJ224" s="195"/>
      <c r="AK224" s="195"/>
      <c r="AL224" s="195"/>
      <c r="AM224" s="195"/>
      <c r="AN224" s="195"/>
      <c r="AO224" s="195"/>
      <c r="AP224" s="18"/>
      <c r="AQ224" s="929">
        <f t="shared" ref="AQ224" si="61">SUM(AQ225:AQ264)</f>
        <v>0</v>
      </c>
      <c r="AR224" s="929">
        <f>SUM(AR225:AR264)</f>
        <v>0</v>
      </c>
      <c r="AS224" s="929">
        <f t="shared" ref="AS224:AW224" si="62">SUM(AS225:AS264)</f>
        <v>0</v>
      </c>
      <c r="AT224" s="929">
        <f t="shared" si="62"/>
        <v>0</v>
      </c>
      <c r="AU224" s="929">
        <f t="shared" si="62"/>
        <v>0</v>
      </c>
      <c r="AV224" s="929">
        <f t="shared" si="62"/>
        <v>0</v>
      </c>
      <c r="AW224" s="929">
        <f t="shared" si="62"/>
        <v>0</v>
      </c>
      <c r="AX224" s="18"/>
      <c r="AY224" s="929">
        <f t="shared" ref="AY224" si="63">SUM(AY225:AY264)</f>
        <v>0</v>
      </c>
      <c r="AZ224" s="929">
        <f>SUM(AZ225:AZ264)</f>
        <v>0</v>
      </c>
      <c r="BA224" s="929">
        <f t="shared" ref="BA224:BE224" si="64">SUM(BA225:BA264)</f>
        <v>0</v>
      </c>
      <c r="BB224" s="929">
        <f t="shared" si="64"/>
        <v>0</v>
      </c>
      <c r="BC224" s="929">
        <f t="shared" si="64"/>
        <v>0</v>
      </c>
      <c r="BD224" s="929">
        <f t="shared" si="64"/>
        <v>0</v>
      </c>
      <c r="BE224" s="929">
        <f t="shared" si="64"/>
        <v>0</v>
      </c>
      <c r="BF224" s="18"/>
      <c r="BG224" s="929">
        <f t="shared" ref="BG224" si="65">SUM(BG225:BG264)</f>
        <v>0</v>
      </c>
      <c r="BH224" s="929">
        <f>SUM(BH225:BH264)</f>
        <v>0</v>
      </c>
      <c r="BI224" s="929">
        <f t="shared" ref="BI224:BM224" si="66">SUM(BI225:BI264)</f>
        <v>0</v>
      </c>
      <c r="BJ224" s="929">
        <f t="shared" si="66"/>
        <v>0</v>
      </c>
      <c r="BK224" s="929">
        <f t="shared" si="66"/>
        <v>0</v>
      </c>
      <c r="BL224" s="929">
        <f t="shared" si="66"/>
        <v>0</v>
      </c>
      <c r="BM224" s="929">
        <f t="shared" si="66"/>
        <v>0</v>
      </c>
      <c r="BN224" s="18"/>
      <c r="BO224" s="929">
        <f t="shared" ref="BO224" si="67">SUM(BO225:BO264)</f>
        <v>0</v>
      </c>
      <c r="BP224" s="929">
        <f>SUM(BP225:BP264)</f>
        <v>0</v>
      </c>
      <c r="BQ224" s="929">
        <f t="shared" ref="BQ224:BU224" si="68">SUM(BQ225:BQ264)</f>
        <v>0</v>
      </c>
      <c r="BR224" s="929">
        <f t="shared" si="68"/>
        <v>0</v>
      </c>
      <c r="BS224" s="929">
        <f t="shared" si="68"/>
        <v>0</v>
      </c>
      <c r="BT224" s="929">
        <f t="shared" si="68"/>
        <v>0</v>
      </c>
      <c r="BU224" s="929">
        <f t="shared" si="68"/>
        <v>0</v>
      </c>
    </row>
    <row r="225" spans="1:73" ht="40.15" customHeight="1" thickTop="1" x14ac:dyDescent="0.25">
      <c r="A225" s="151"/>
      <c r="B225" s="24"/>
      <c r="C225" s="1058" t="s">
        <v>2387</v>
      </c>
      <c r="D225" s="1049" t="s">
        <v>2388</v>
      </c>
      <c r="E225" s="1061">
        <v>784</v>
      </c>
      <c r="F225" s="1064">
        <v>450203404</v>
      </c>
      <c r="G225" s="1049" t="s">
        <v>2287</v>
      </c>
      <c r="H225" s="1043">
        <v>4</v>
      </c>
      <c r="I225" s="1049" t="s">
        <v>3167</v>
      </c>
      <c r="J225" s="1043">
        <v>45</v>
      </c>
      <c r="K225" s="1049" t="s">
        <v>3807</v>
      </c>
      <c r="L225" s="1043">
        <v>4501</v>
      </c>
      <c r="M225" s="1049" t="s">
        <v>3786</v>
      </c>
      <c r="N225" s="1046">
        <v>2026004540058</v>
      </c>
      <c r="O225" s="1049" t="s">
        <v>3808</v>
      </c>
      <c r="P225" s="1052" t="s">
        <v>2389</v>
      </c>
      <c r="Q225" s="1055">
        <v>4</v>
      </c>
      <c r="R225" s="1040"/>
      <c r="S225" s="1040"/>
      <c r="T225" s="1022"/>
      <c r="U225" s="1007"/>
      <c r="V225" s="1007"/>
      <c r="W225" s="1007"/>
      <c r="X225" s="1007"/>
      <c r="Y225" s="1007"/>
      <c r="Z225" s="1004">
        <f t="shared" si="60"/>
        <v>0</v>
      </c>
      <c r="AA225" s="1004">
        <f t="shared" ref="AA225:AF237" si="69">SUM(AR225:AR228,AZ225:AZ228,BH225:BH228,BP225:BP228)</f>
        <v>0</v>
      </c>
      <c r="AB225" s="1004">
        <f t="shared" si="69"/>
        <v>0</v>
      </c>
      <c r="AC225" s="1004">
        <f t="shared" si="69"/>
        <v>0</v>
      </c>
      <c r="AD225" s="1004">
        <f t="shared" si="69"/>
        <v>0</v>
      </c>
      <c r="AE225" s="1004">
        <f t="shared" si="69"/>
        <v>0</v>
      </c>
      <c r="AF225" s="1004">
        <f t="shared" si="69"/>
        <v>0</v>
      </c>
      <c r="AG225" s="714"/>
      <c r="AH225" s="593"/>
      <c r="AI225" s="593"/>
      <c r="AJ225" s="593"/>
      <c r="AK225" s="207"/>
      <c r="AL225" s="208"/>
      <c r="AM225" s="208"/>
      <c r="AN225" s="208"/>
      <c r="AO225" s="208"/>
      <c r="AP225" s="1150">
        <f>+U225</f>
        <v>0</v>
      </c>
      <c r="AQ225" s="1004">
        <f>SUM(AR225:AW228)</f>
        <v>0</v>
      </c>
      <c r="AR225" s="299"/>
      <c r="AS225" s="299"/>
      <c r="AT225" s="299"/>
      <c r="AU225" s="299"/>
      <c r="AV225" s="299"/>
      <c r="AW225" s="299"/>
      <c r="AX225" s="1150">
        <f>+V225</f>
        <v>0</v>
      </c>
      <c r="AY225" s="1004">
        <f>SUM(AZ225:BE228)</f>
        <v>0</v>
      </c>
      <c r="AZ225" s="299"/>
      <c r="BA225" s="299"/>
      <c r="BB225" s="299"/>
      <c r="BC225" s="299"/>
      <c r="BD225" s="299"/>
      <c r="BE225" s="299"/>
      <c r="BF225" s="1150">
        <f>+W225</f>
        <v>0</v>
      </c>
      <c r="BG225" s="1004">
        <f>SUM(BH225:BM228)</f>
        <v>0</v>
      </c>
      <c r="BH225" s="299"/>
      <c r="BI225" s="299"/>
      <c r="BJ225" s="299"/>
      <c r="BK225" s="299"/>
      <c r="BL225" s="299"/>
      <c r="BM225" s="299"/>
      <c r="BN225" s="1150">
        <f>+X225</f>
        <v>0</v>
      </c>
      <c r="BO225" s="1004">
        <f>SUM(BP225:BU228)</f>
        <v>0</v>
      </c>
      <c r="BP225" s="299"/>
      <c r="BQ225" s="299"/>
      <c r="BR225" s="299"/>
      <c r="BS225" s="299"/>
      <c r="BT225" s="299"/>
      <c r="BU225" s="299"/>
    </row>
    <row r="226" spans="1:73" ht="40.15" customHeight="1" x14ac:dyDescent="0.25">
      <c r="A226" s="151"/>
      <c r="B226" s="24"/>
      <c r="C226" s="1059"/>
      <c r="D226" s="1050"/>
      <c r="E226" s="1062"/>
      <c r="F226" s="1065">
        <v>450203404</v>
      </c>
      <c r="G226" s="1050" t="s">
        <v>2287</v>
      </c>
      <c r="H226" s="1044">
        <v>4</v>
      </c>
      <c r="I226" s="1050" t="s">
        <v>3167</v>
      </c>
      <c r="J226" s="1044">
        <v>45</v>
      </c>
      <c r="K226" s="1050" t="s">
        <v>3807</v>
      </c>
      <c r="L226" s="1044">
        <v>4501</v>
      </c>
      <c r="M226" s="1050" t="s">
        <v>3786</v>
      </c>
      <c r="N226" s="1047">
        <v>2024004540058</v>
      </c>
      <c r="O226" s="1050" t="s">
        <v>3808</v>
      </c>
      <c r="P226" s="1053"/>
      <c r="Q226" s="1056"/>
      <c r="R226" s="1041"/>
      <c r="S226" s="1041"/>
      <c r="T226" s="1023"/>
      <c r="U226" s="1008"/>
      <c r="V226" s="1008"/>
      <c r="W226" s="1008"/>
      <c r="X226" s="1008"/>
      <c r="Y226" s="1008"/>
      <c r="Z226" s="1005"/>
      <c r="AA226" s="1005"/>
      <c r="AB226" s="1005"/>
      <c r="AC226" s="1005"/>
      <c r="AD226" s="1005"/>
      <c r="AE226" s="1005"/>
      <c r="AF226" s="1005"/>
      <c r="AG226" s="479"/>
      <c r="AH226" s="592"/>
      <c r="AI226" s="592"/>
      <c r="AJ226" s="592"/>
      <c r="AK226" s="196"/>
      <c r="AL226" s="197"/>
      <c r="AM226" s="197"/>
      <c r="AN226" s="197"/>
      <c r="AO226" s="197"/>
      <c r="AP226" s="1151"/>
      <c r="AQ226" s="1005"/>
      <c r="AR226" s="282"/>
      <c r="AS226" s="282"/>
      <c r="AT226" s="282"/>
      <c r="AU226" s="282"/>
      <c r="AV226" s="282"/>
      <c r="AW226" s="282"/>
      <c r="AX226" s="1151"/>
      <c r="AY226" s="1005"/>
      <c r="AZ226" s="282"/>
      <c r="BA226" s="282"/>
      <c r="BB226" s="282"/>
      <c r="BC226" s="282"/>
      <c r="BD226" s="282"/>
      <c r="BE226" s="282"/>
      <c r="BF226" s="1151"/>
      <c r="BG226" s="1005"/>
      <c r="BH226" s="282"/>
      <c r="BI226" s="282"/>
      <c r="BJ226" s="282"/>
      <c r="BK226" s="282"/>
      <c r="BL226" s="282"/>
      <c r="BM226" s="282"/>
      <c r="BN226" s="1151"/>
      <c r="BO226" s="1005"/>
      <c r="BP226" s="282"/>
      <c r="BQ226" s="282"/>
      <c r="BR226" s="282"/>
      <c r="BS226" s="282"/>
      <c r="BT226" s="282"/>
      <c r="BU226" s="282"/>
    </row>
    <row r="227" spans="1:73" ht="40.15" customHeight="1" x14ac:dyDescent="0.25">
      <c r="A227" s="151"/>
      <c r="B227" s="24"/>
      <c r="C227" s="1059"/>
      <c r="D227" s="1050"/>
      <c r="E227" s="1062"/>
      <c r="F227" s="1065">
        <v>450203404</v>
      </c>
      <c r="G227" s="1050" t="s">
        <v>2287</v>
      </c>
      <c r="H227" s="1044">
        <v>4</v>
      </c>
      <c r="I227" s="1050" t="s">
        <v>3167</v>
      </c>
      <c r="J227" s="1044">
        <v>45</v>
      </c>
      <c r="K227" s="1050" t="s">
        <v>3807</v>
      </c>
      <c r="L227" s="1044">
        <v>4501</v>
      </c>
      <c r="M227" s="1050" t="s">
        <v>3786</v>
      </c>
      <c r="N227" s="1047">
        <v>2024004540058</v>
      </c>
      <c r="O227" s="1050" t="s">
        <v>3808</v>
      </c>
      <c r="P227" s="1053"/>
      <c r="Q227" s="1056"/>
      <c r="R227" s="1041"/>
      <c r="S227" s="1041"/>
      <c r="T227" s="1023"/>
      <c r="U227" s="1008"/>
      <c r="V227" s="1008"/>
      <c r="W227" s="1008"/>
      <c r="X227" s="1008"/>
      <c r="Y227" s="1008"/>
      <c r="Z227" s="1005"/>
      <c r="AA227" s="1005"/>
      <c r="AB227" s="1005"/>
      <c r="AC227" s="1005"/>
      <c r="AD227" s="1005"/>
      <c r="AE227" s="1005"/>
      <c r="AF227" s="1005"/>
      <c r="AG227" s="196"/>
      <c r="AH227" s="592"/>
      <c r="AI227" s="592"/>
      <c r="AJ227" s="592"/>
      <c r="AK227" s="196"/>
      <c r="AL227" s="197"/>
      <c r="AM227" s="197"/>
      <c r="AN227" s="197"/>
      <c r="AO227" s="197"/>
      <c r="AP227" s="1151"/>
      <c r="AQ227" s="1005"/>
      <c r="AR227" s="282"/>
      <c r="AS227" s="282"/>
      <c r="AT227" s="282"/>
      <c r="AU227" s="282"/>
      <c r="AV227" s="282"/>
      <c r="AW227" s="282"/>
      <c r="AX227" s="1151"/>
      <c r="AY227" s="1005"/>
      <c r="AZ227" s="282"/>
      <c r="BA227" s="282"/>
      <c r="BB227" s="282"/>
      <c r="BC227" s="282"/>
      <c r="BD227" s="282"/>
      <c r="BE227" s="282"/>
      <c r="BF227" s="1151"/>
      <c r="BG227" s="1005"/>
      <c r="BH227" s="282"/>
      <c r="BI227" s="282"/>
      <c r="BJ227" s="282"/>
      <c r="BK227" s="282"/>
      <c r="BL227" s="282"/>
      <c r="BM227" s="282"/>
      <c r="BN227" s="1151"/>
      <c r="BO227" s="1005"/>
      <c r="BP227" s="282"/>
      <c r="BQ227" s="282"/>
      <c r="BR227" s="282"/>
      <c r="BS227" s="282"/>
      <c r="BT227" s="282"/>
      <c r="BU227" s="282"/>
    </row>
    <row r="228" spans="1:73" ht="40.15" customHeight="1" thickBot="1" x14ac:dyDescent="0.3">
      <c r="A228" s="151"/>
      <c r="B228" s="24"/>
      <c r="C228" s="1060"/>
      <c r="D228" s="1051"/>
      <c r="E228" s="1063"/>
      <c r="F228" s="1066">
        <v>450203404</v>
      </c>
      <c r="G228" s="1051" t="s">
        <v>2287</v>
      </c>
      <c r="H228" s="1045">
        <v>4</v>
      </c>
      <c r="I228" s="1051" t="s">
        <v>3167</v>
      </c>
      <c r="J228" s="1045">
        <v>45</v>
      </c>
      <c r="K228" s="1051" t="s">
        <v>3807</v>
      </c>
      <c r="L228" s="1045">
        <v>4501</v>
      </c>
      <c r="M228" s="1051" t="s">
        <v>3786</v>
      </c>
      <c r="N228" s="1048">
        <v>2024004540058</v>
      </c>
      <c r="O228" s="1051" t="s">
        <v>3808</v>
      </c>
      <c r="P228" s="1054"/>
      <c r="Q228" s="1057"/>
      <c r="R228" s="1042"/>
      <c r="S228" s="1042"/>
      <c r="T228" s="1024"/>
      <c r="U228" s="1009"/>
      <c r="V228" s="1009"/>
      <c r="W228" s="1009"/>
      <c r="X228" s="1009"/>
      <c r="Y228" s="1009"/>
      <c r="Z228" s="1006"/>
      <c r="AA228" s="1006"/>
      <c r="AB228" s="1006"/>
      <c r="AC228" s="1006"/>
      <c r="AD228" s="1006"/>
      <c r="AE228" s="1006"/>
      <c r="AF228" s="1006"/>
      <c r="AG228" s="715"/>
      <c r="AH228" s="716"/>
      <c r="AI228" s="716"/>
      <c r="AJ228" s="716"/>
      <c r="AK228" s="715"/>
      <c r="AL228" s="717"/>
      <c r="AM228" s="717"/>
      <c r="AN228" s="717"/>
      <c r="AO228" s="717"/>
      <c r="AP228" s="1152"/>
      <c r="AQ228" s="1006"/>
      <c r="AR228" s="718"/>
      <c r="AS228" s="718"/>
      <c r="AT228" s="718"/>
      <c r="AU228" s="718"/>
      <c r="AV228" s="718"/>
      <c r="AW228" s="718"/>
      <c r="AX228" s="1152"/>
      <c r="AY228" s="1006"/>
      <c r="AZ228" s="718"/>
      <c r="BA228" s="718"/>
      <c r="BB228" s="718"/>
      <c r="BC228" s="718"/>
      <c r="BD228" s="718"/>
      <c r="BE228" s="718"/>
      <c r="BF228" s="1152"/>
      <c r="BG228" s="1006"/>
      <c r="BH228" s="718"/>
      <c r="BI228" s="718"/>
      <c r="BJ228" s="718"/>
      <c r="BK228" s="718"/>
      <c r="BL228" s="718"/>
      <c r="BM228" s="718"/>
      <c r="BN228" s="1152"/>
      <c r="BO228" s="1006"/>
      <c r="BP228" s="718"/>
      <c r="BQ228" s="718"/>
      <c r="BR228" s="718"/>
      <c r="BS228" s="718"/>
      <c r="BT228" s="718"/>
      <c r="BU228" s="718"/>
    </row>
    <row r="229" spans="1:73" ht="40.15" customHeight="1" thickTop="1" x14ac:dyDescent="0.25">
      <c r="A229" s="151"/>
      <c r="B229" s="24"/>
      <c r="C229" s="1058" t="s">
        <v>2390</v>
      </c>
      <c r="D229" s="1049" t="s">
        <v>2391</v>
      </c>
      <c r="E229" s="1061">
        <v>785</v>
      </c>
      <c r="F229" s="1064">
        <v>450202100</v>
      </c>
      <c r="G229" s="1049" t="s">
        <v>3816</v>
      </c>
      <c r="H229" s="1043">
        <v>2</v>
      </c>
      <c r="I229" s="1049" t="s">
        <v>3167</v>
      </c>
      <c r="J229" s="1043">
        <v>45</v>
      </c>
      <c r="K229" s="1049" t="s">
        <v>3807</v>
      </c>
      <c r="L229" s="1043">
        <v>4501</v>
      </c>
      <c r="M229" s="1049" t="s">
        <v>3786</v>
      </c>
      <c r="N229" s="1046">
        <v>2026004540058</v>
      </c>
      <c r="O229" s="1049" t="s">
        <v>3808</v>
      </c>
      <c r="P229" s="1052" t="s">
        <v>2392</v>
      </c>
      <c r="Q229" s="1055">
        <v>2</v>
      </c>
      <c r="R229" s="1040"/>
      <c r="S229" s="1040"/>
      <c r="T229" s="1022"/>
      <c r="U229" s="1007"/>
      <c r="V229" s="1007"/>
      <c r="W229" s="1007"/>
      <c r="X229" s="1007"/>
      <c r="Y229" s="1007"/>
      <c r="Z229" s="1004">
        <f t="shared" si="60"/>
        <v>0</v>
      </c>
      <c r="AA229" s="1004">
        <f t="shared" si="69"/>
        <v>0</v>
      </c>
      <c r="AB229" s="1004">
        <f t="shared" si="69"/>
        <v>0</v>
      </c>
      <c r="AC229" s="1004">
        <f t="shared" si="69"/>
        <v>0</v>
      </c>
      <c r="AD229" s="1004">
        <f t="shared" si="69"/>
        <v>0</v>
      </c>
      <c r="AE229" s="1004">
        <f t="shared" si="69"/>
        <v>0</v>
      </c>
      <c r="AF229" s="1004">
        <f t="shared" si="69"/>
        <v>0</v>
      </c>
      <c r="AG229" s="714"/>
      <c r="AH229" s="593"/>
      <c r="AI229" s="593"/>
      <c r="AJ229" s="593"/>
      <c r="AK229" s="207"/>
      <c r="AL229" s="208"/>
      <c r="AM229" s="208"/>
      <c r="AN229" s="208"/>
      <c r="AO229" s="208"/>
      <c r="AP229" s="1150">
        <f>+U229</f>
        <v>0</v>
      </c>
      <c r="AQ229" s="1004">
        <f>SUM(AR229:AW232)</f>
        <v>0</v>
      </c>
      <c r="AR229" s="299"/>
      <c r="AS229" s="299"/>
      <c r="AT229" s="299"/>
      <c r="AU229" s="299"/>
      <c r="AV229" s="299"/>
      <c r="AW229" s="299"/>
      <c r="AX229" s="1150">
        <f>+V229</f>
        <v>0</v>
      </c>
      <c r="AY229" s="1004">
        <f>SUM(AZ229:BE232)</f>
        <v>0</v>
      </c>
      <c r="AZ229" s="299"/>
      <c r="BA229" s="299"/>
      <c r="BB229" s="299"/>
      <c r="BC229" s="299"/>
      <c r="BD229" s="299"/>
      <c r="BE229" s="299"/>
      <c r="BF229" s="1150">
        <f>+W229</f>
        <v>0</v>
      </c>
      <c r="BG229" s="1004">
        <f>SUM(BH229:BM232)</f>
        <v>0</v>
      </c>
      <c r="BH229" s="299"/>
      <c r="BI229" s="299"/>
      <c r="BJ229" s="299"/>
      <c r="BK229" s="299"/>
      <c r="BL229" s="299"/>
      <c r="BM229" s="299"/>
      <c r="BN229" s="1150">
        <f>+X229</f>
        <v>0</v>
      </c>
      <c r="BO229" s="1004">
        <f>SUM(BP229:BU232)</f>
        <v>0</v>
      </c>
      <c r="BP229" s="299"/>
      <c r="BQ229" s="299"/>
      <c r="BR229" s="299"/>
      <c r="BS229" s="299"/>
      <c r="BT229" s="299"/>
      <c r="BU229" s="299"/>
    </row>
    <row r="230" spans="1:73" ht="40.15" customHeight="1" x14ac:dyDescent="0.25">
      <c r="A230" s="151"/>
      <c r="B230" s="24"/>
      <c r="C230" s="1059"/>
      <c r="D230" s="1050"/>
      <c r="E230" s="1062"/>
      <c r="F230" s="1065">
        <v>450202100</v>
      </c>
      <c r="G230" s="1050" t="s">
        <v>3816</v>
      </c>
      <c r="H230" s="1044">
        <v>2</v>
      </c>
      <c r="I230" s="1050" t="s">
        <v>3167</v>
      </c>
      <c r="J230" s="1044">
        <v>45</v>
      </c>
      <c r="K230" s="1050" t="s">
        <v>3807</v>
      </c>
      <c r="L230" s="1044">
        <v>4501</v>
      </c>
      <c r="M230" s="1050" t="s">
        <v>3786</v>
      </c>
      <c r="N230" s="1047">
        <v>2024004540058</v>
      </c>
      <c r="O230" s="1050" t="s">
        <v>3808</v>
      </c>
      <c r="P230" s="1053"/>
      <c r="Q230" s="1056"/>
      <c r="R230" s="1041"/>
      <c r="S230" s="1041"/>
      <c r="T230" s="1023"/>
      <c r="U230" s="1008"/>
      <c r="V230" s="1008"/>
      <c r="W230" s="1008"/>
      <c r="X230" s="1008"/>
      <c r="Y230" s="1008"/>
      <c r="Z230" s="1005"/>
      <c r="AA230" s="1005"/>
      <c r="AB230" s="1005"/>
      <c r="AC230" s="1005"/>
      <c r="AD230" s="1005"/>
      <c r="AE230" s="1005"/>
      <c r="AF230" s="1005"/>
      <c r="AG230" s="479"/>
      <c r="AH230" s="592"/>
      <c r="AI230" s="592"/>
      <c r="AJ230" s="592"/>
      <c r="AK230" s="196"/>
      <c r="AL230" s="197"/>
      <c r="AM230" s="197"/>
      <c r="AN230" s="197"/>
      <c r="AO230" s="197"/>
      <c r="AP230" s="1151"/>
      <c r="AQ230" s="1005"/>
      <c r="AR230" s="282"/>
      <c r="AS230" s="282"/>
      <c r="AT230" s="282"/>
      <c r="AU230" s="282"/>
      <c r="AV230" s="282"/>
      <c r="AW230" s="282"/>
      <c r="AX230" s="1151"/>
      <c r="AY230" s="1005"/>
      <c r="AZ230" s="282"/>
      <c r="BA230" s="282"/>
      <c r="BB230" s="282"/>
      <c r="BC230" s="282"/>
      <c r="BD230" s="282"/>
      <c r="BE230" s="282"/>
      <c r="BF230" s="1151"/>
      <c r="BG230" s="1005"/>
      <c r="BH230" s="282"/>
      <c r="BI230" s="282"/>
      <c r="BJ230" s="282"/>
      <c r="BK230" s="282"/>
      <c r="BL230" s="282"/>
      <c r="BM230" s="282"/>
      <c r="BN230" s="1151"/>
      <c r="BO230" s="1005"/>
      <c r="BP230" s="282"/>
      <c r="BQ230" s="282"/>
      <c r="BR230" s="282"/>
      <c r="BS230" s="282"/>
      <c r="BT230" s="282"/>
      <c r="BU230" s="282"/>
    </row>
    <row r="231" spans="1:73" ht="40.15" customHeight="1" x14ac:dyDescent="0.25">
      <c r="A231" s="151"/>
      <c r="B231" s="24"/>
      <c r="C231" s="1059"/>
      <c r="D231" s="1050"/>
      <c r="E231" s="1062"/>
      <c r="F231" s="1065">
        <v>450202100</v>
      </c>
      <c r="G231" s="1050" t="s">
        <v>3816</v>
      </c>
      <c r="H231" s="1044">
        <v>2</v>
      </c>
      <c r="I231" s="1050" t="s">
        <v>3167</v>
      </c>
      <c r="J231" s="1044">
        <v>45</v>
      </c>
      <c r="K231" s="1050" t="s">
        <v>3807</v>
      </c>
      <c r="L231" s="1044">
        <v>4501</v>
      </c>
      <c r="M231" s="1050" t="s">
        <v>3786</v>
      </c>
      <c r="N231" s="1047">
        <v>2024004540058</v>
      </c>
      <c r="O231" s="1050" t="s">
        <v>3808</v>
      </c>
      <c r="P231" s="1053"/>
      <c r="Q231" s="1056"/>
      <c r="R231" s="1041"/>
      <c r="S231" s="1041"/>
      <c r="T231" s="1023"/>
      <c r="U231" s="1008"/>
      <c r="V231" s="1008"/>
      <c r="W231" s="1008"/>
      <c r="X231" s="1008"/>
      <c r="Y231" s="1008"/>
      <c r="Z231" s="1005"/>
      <c r="AA231" s="1005"/>
      <c r="AB231" s="1005"/>
      <c r="AC231" s="1005"/>
      <c r="AD231" s="1005"/>
      <c r="AE231" s="1005"/>
      <c r="AF231" s="1005"/>
      <c r="AG231" s="196"/>
      <c r="AH231" s="592"/>
      <c r="AI231" s="592"/>
      <c r="AJ231" s="592"/>
      <c r="AK231" s="196"/>
      <c r="AL231" s="197"/>
      <c r="AM231" s="197"/>
      <c r="AN231" s="197"/>
      <c r="AO231" s="197"/>
      <c r="AP231" s="1151"/>
      <c r="AQ231" s="1005"/>
      <c r="AR231" s="282"/>
      <c r="AS231" s="282"/>
      <c r="AT231" s="282"/>
      <c r="AU231" s="282"/>
      <c r="AV231" s="282"/>
      <c r="AW231" s="282"/>
      <c r="AX231" s="1151"/>
      <c r="AY231" s="1005"/>
      <c r="AZ231" s="282"/>
      <c r="BA231" s="282"/>
      <c r="BB231" s="282"/>
      <c r="BC231" s="282"/>
      <c r="BD231" s="282"/>
      <c r="BE231" s="282"/>
      <c r="BF231" s="1151"/>
      <c r="BG231" s="1005"/>
      <c r="BH231" s="282"/>
      <c r="BI231" s="282"/>
      <c r="BJ231" s="282"/>
      <c r="BK231" s="282"/>
      <c r="BL231" s="282"/>
      <c r="BM231" s="282"/>
      <c r="BN231" s="1151"/>
      <c r="BO231" s="1005"/>
      <c r="BP231" s="282"/>
      <c r="BQ231" s="282"/>
      <c r="BR231" s="282"/>
      <c r="BS231" s="282"/>
      <c r="BT231" s="282"/>
      <c r="BU231" s="282"/>
    </row>
    <row r="232" spans="1:73" ht="40.15" customHeight="1" thickBot="1" x14ac:dyDescent="0.3">
      <c r="A232" s="151"/>
      <c r="B232" s="24"/>
      <c r="C232" s="1060"/>
      <c r="D232" s="1051"/>
      <c r="E232" s="1063"/>
      <c r="F232" s="1066">
        <v>450202100</v>
      </c>
      <c r="G232" s="1051" t="s">
        <v>3816</v>
      </c>
      <c r="H232" s="1045">
        <v>2</v>
      </c>
      <c r="I232" s="1051" t="s">
        <v>3167</v>
      </c>
      <c r="J232" s="1045">
        <v>45</v>
      </c>
      <c r="K232" s="1051" t="s">
        <v>3807</v>
      </c>
      <c r="L232" s="1045">
        <v>4501</v>
      </c>
      <c r="M232" s="1051" t="s">
        <v>3786</v>
      </c>
      <c r="N232" s="1048">
        <v>2024004540058</v>
      </c>
      <c r="O232" s="1051" t="s">
        <v>3808</v>
      </c>
      <c r="P232" s="1054"/>
      <c r="Q232" s="1057"/>
      <c r="R232" s="1042"/>
      <c r="S232" s="1042"/>
      <c r="T232" s="1024"/>
      <c r="U232" s="1009"/>
      <c r="V232" s="1009"/>
      <c r="W232" s="1009"/>
      <c r="X232" s="1009"/>
      <c r="Y232" s="1009"/>
      <c r="Z232" s="1006"/>
      <c r="AA232" s="1006"/>
      <c r="AB232" s="1006"/>
      <c r="AC232" s="1006"/>
      <c r="AD232" s="1006"/>
      <c r="AE232" s="1006"/>
      <c r="AF232" s="1006"/>
      <c r="AG232" s="715"/>
      <c r="AH232" s="716"/>
      <c r="AI232" s="716"/>
      <c r="AJ232" s="716"/>
      <c r="AK232" s="715"/>
      <c r="AL232" s="717"/>
      <c r="AM232" s="717"/>
      <c r="AN232" s="717"/>
      <c r="AO232" s="717"/>
      <c r="AP232" s="1152"/>
      <c r="AQ232" s="1006"/>
      <c r="AR232" s="718"/>
      <c r="AS232" s="718"/>
      <c r="AT232" s="718"/>
      <c r="AU232" s="718"/>
      <c r="AV232" s="718"/>
      <c r="AW232" s="718"/>
      <c r="AX232" s="1152"/>
      <c r="AY232" s="1006"/>
      <c r="AZ232" s="718"/>
      <c r="BA232" s="718"/>
      <c r="BB232" s="718"/>
      <c r="BC232" s="718"/>
      <c r="BD232" s="718"/>
      <c r="BE232" s="718"/>
      <c r="BF232" s="1152"/>
      <c r="BG232" s="1006"/>
      <c r="BH232" s="718"/>
      <c r="BI232" s="718"/>
      <c r="BJ232" s="718"/>
      <c r="BK232" s="718"/>
      <c r="BL232" s="718"/>
      <c r="BM232" s="718"/>
      <c r="BN232" s="1152"/>
      <c r="BO232" s="1006"/>
      <c r="BP232" s="718"/>
      <c r="BQ232" s="718"/>
      <c r="BR232" s="718"/>
      <c r="BS232" s="718"/>
      <c r="BT232" s="718"/>
      <c r="BU232" s="718"/>
    </row>
    <row r="233" spans="1:73" ht="40.15" customHeight="1" thickTop="1" x14ac:dyDescent="0.25">
      <c r="A233" s="151"/>
      <c r="B233" s="24"/>
      <c r="C233" s="1058" t="s">
        <v>2393</v>
      </c>
      <c r="D233" s="1049" t="s">
        <v>2394</v>
      </c>
      <c r="E233" s="1061">
        <v>786</v>
      </c>
      <c r="F233" s="1064">
        <v>450202600</v>
      </c>
      <c r="G233" s="1049" t="s">
        <v>2300</v>
      </c>
      <c r="H233" s="1043">
        <v>4</v>
      </c>
      <c r="I233" s="1049" t="s">
        <v>3167</v>
      </c>
      <c r="J233" s="1043">
        <v>45</v>
      </c>
      <c r="K233" s="1049" t="s">
        <v>3807</v>
      </c>
      <c r="L233" s="1043">
        <v>4501</v>
      </c>
      <c r="M233" s="1049" t="s">
        <v>3786</v>
      </c>
      <c r="N233" s="1046">
        <v>2026004540058</v>
      </c>
      <c r="O233" s="1049" t="s">
        <v>3808</v>
      </c>
      <c r="P233" s="1052" t="s">
        <v>2328</v>
      </c>
      <c r="Q233" s="1055">
        <v>4</v>
      </c>
      <c r="R233" s="1040"/>
      <c r="S233" s="1040"/>
      <c r="T233" s="1022"/>
      <c r="U233" s="1007"/>
      <c r="V233" s="1007"/>
      <c r="W233" s="1007"/>
      <c r="X233" s="1007"/>
      <c r="Y233" s="1007"/>
      <c r="Z233" s="1004">
        <f t="shared" si="60"/>
        <v>0</v>
      </c>
      <c r="AA233" s="1004">
        <f t="shared" si="69"/>
        <v>0</v>
      </c>
      <c r="AB233" s="1004">
        <f t="shared" si="69"/>
        <v>0</v>
      </c>
      <c r="AC233" s="1004">
        <f t="shared" si="69"/>
        <v>0</v>
      </c>
      <c r="AD233" s="1004">
        <f t="shared" si="69"/>
        <v>0</v>
      </c>
      <c r="AE233" s="1004">
        <f t="shared" si="69"/>
        <v>0</v>
      </c>
      <c r="AF233" s="1004">
        <f t="shared" si="69"/>
        <v>0</v>
      </c>
      <c r="AG233" s="714"/>
      <c r="AH233" s="593"/>
      <c r="AI233" s="593"/>
      <c r="AJ233" s="593"/>
      <c r="AK233" s="207"/>
      <c r="AL233" s="208"/>
      <c r="AM233" s="208"/>
      <c r="AN233" s="208"/>
      <c r="AO233" s="208"/>
      <c r="AP233" s="1150">
        <f>+U233</f>
        <v>0</v>
      </c>
      <c r="AQ233" s="1004">
        <f>SUM(AR233:AW236)</f>
        <v>0</v>
      </c>
      <c r="AR233" s="299"/>
      <c r="AS233" s="299"/>
      <c r="AT233" s="299"/>
      <c r="AU233" s="299"/>
      <c r="AV233" s="299"/>
      <c r="AW233" s="299"/>
      <c r="AX233" s="1150">
        <f>+V233</f>
        <v>0</v>
      </c>
      <c r="AY233" s="1004">
        <f>SUM(AZ233:BE236)</f>
        <v>0</v>
      </c>
      <c r="AZ233" s="299"/>
      <c r="BA233" s="299"/>
      <c r="BB233" s="299"/>
      <c r="BC233" s="299"/>
      <c r="BD233" s="299"/>
      <c r="BE233" s="299"/>
      <c r="BF233" s="1150">
        <f>+W233</f>
        <v>0</v>
      </c>
      <c r="BG233" s="1004">
        <f>SUM(BH233:BM236)</f>
        <v>0</v>
      </c>
      <c r="BH233" s="299"/>
      <c r="BI233" s="299"/>
      <c r="BJ233" s="299"/>
      <c r="BK233" s="299"/>
      <c r="BL233" s="299"/>
      <c r="BM233" s="299"/>
      <c r="BN233" s="1150">
        <f>+X233</f>
        <v>0</v>
      </c>
      <c r="BO233" s="1004">
        <f>SUM(BP233:BU236)</f>
        <v>0</v>
      </c>
      <c r="BP233" s="299"/>
      <c r="BQ233" s="299"/>
      <c r="BR233" s="299"/>
      <c r="BS233" s="299"/>
      <c r="BT233" s="299"/>
      <c r="BU233" s="299"/>
    </row>
    <row r="234" spans="1:73" ht="40.15" customHeight="1" x14ac:dyDescent="0.25">
      <c r="A234" s="151"/>
      <c r="B234" s="24"/>
      <c r="C234" s="1059"/>
      <c r="D234" s="1050"/>
      <c r="E234" s="1062"/>
      <c r="F234" s="1065">
        <v>450202400</v>
      </c>
      <c r="G234" s="1050" t="s">
        <v>2300</v>
      </c>
      <c r="H234" s="1044">
        <v>4</v>
      </c>
      <c r="I234" s="1050" t="s">
        <v>3167</v>
      </c>
      <c r="J234" s="1044">
        <v>45</v>
      </c>
      <c r="K234" s="1050" t="s">
        <v>3807</v>
      </c>
      <c r="L234" s="1044">
        <v>4501</v>
      </c>
      <c r="M234" s="1050" t="s">
        <v>3786</v>
      </c>
      <c r="N234" s="1047">
        <v>2024004540058</v>
      </c>
      <c r="O234" s="1050" t="s">
        <v>3808</v>
      </c>
      <c r="P234" s="1053"/>
      <c r="Q234" s="1056"/>
      <c r="R234" s="1041"/>
      <c r="S234" s="1041"/>
      <c r="T234" s="1023"/>
      <c r="U234" s="1008"/>
      <c r="V234" s="1008"/>
      <c r="W234" s="1008"/>
      <c r="X234" s="1008"/>
      <c r="Y234" s="1008"/>
      <c r="Z234" s="1005"/>
      <c r="AA234" s="1005"/>
      <c r="AB234" s="1005"/>
      <c r="AC234" s="1005"/>
      <c r="AD234" s="1005"/>
      <c r="AE234" s="1005"/>
      <c r="AF234" s="1005"/>
      <c r="AG234" s="479"/>
      <c r="AH234" s="592"/>
      <c r="AI234" s="592"/>
      <c r="AJ234" s="592"/>
      <c r="AK234" s="196"/>
      <c r="AL234" s="197"/>
      <c r="AM234" s="197"/>
      <c r="AN234" s="197"/>
      <c r="AO234" s="197"/>
      <c r="AP234" s="1151"/>
      <c r="AQ234" s="1005"/>
      <c r="AR234" s="282"/>
      <c r="AS234" s="282"/>
      <c r="AT234" s="282"/>
      <c r="AU234" s="282"/>
      <c r="AV234" s="282"/>
      <c r="AW234" s="282"/>
      <c r="AX234" s="1151"/>
      <c r="AY234" s="1005"/>
      <c r="AZ234" s="282"/>
      <c r="BA234" s="282"/>
      <c r="BB234" s="282"/>
      <c r="BC234" s="282"/>
      <c r="BD234" s="282"/>
      <c r="BE234" s="282"/>
      <c r="BF234" s="1151"/>
      <c r="BG234" s="1005"/>
      <c r="BH234" s="282"/>
      <c r="BI234" s="282"/>
      <c r="BJ234" s="282"/>
      <c r="BK234" s="282"/>
      <c r="BL234" s="282"/>
      <c r="BM234" s="282"/>
      <c r="BN234" s="1151"/>
      <c r="BO234" s="1005"/>
      <c r="BP234" s="282"/>
      <c r="BQ234" s="282"/>
      <c r="BR234" s="282"/>
      <c r="BS234" s="282"/>
      <c r="BT234" s="282"/>
      <c r="BU234" s="282"/>
    </row>
    <row r="235" spans="1:73" ht="40.15" customHeight="1" x14ac:dyDescent="0.25">
      <c r="A235" s="151"/>
      <c r="B235" s="24"/>
      <c r="C235" s="1059"/>
      <c r="D235" s="1050"/>
      <c r="E235" s="1062"/>
      <c r="F235" s="1065">
        <v>450202400</v>
      </c>
      <c r="G235" s="1050" t="s">
        <v>2300</v>
      </c>
      <c r="H235" s="1044">
        <v>4</v>
      </c>
      <c r="I235" s="1050" t="s">
        <v>3167</v>
      </c>
      <c r="J235" s="1044">
        <v>45</v>
      </c>
      <c r="K235" s="1050" t="s">
        <v>3807</v>
      </c>
      <c r="L235" s="1044">
        <v>4501</v>
      </c>
      <c r="M235" s="1050" t="s">
        <v>3786</v>
      </c>
      <c r="N235" s="1047">
        <v>2024004540058</v>
      </c>
      <c r="O235" s="1050" t="s">
        <v>3808</v>
      </c>
      <c r="P235" s="1053"/>
      <c r="Q235" s="1056"/>
      <c r="R235" s="1041"/>
      <c r="S235" s="1041"/>
      <c r="T235" s="1023"/>
      <c r="U235" s="1008"/>
      <c r="V235" s="1008"/>
      <c r="W235" s="1008"/>
      <c r="X235" s="1008"/>
      <c r="Y235" s="1008"/>
      <c r="Z235" s="1005"/>
      <c r="AA235" s="1005"/>
      <c r="AB235" s="1005"/>
      <c r="AC235" s="1005"/>
      <c r="AD235" s="1005"/>
      <c r="AE235" s="1005"/>
      <c r="AF235" s="1005"/>
      <c r="AG235" s="196"/>
      <c r="AH235" s="592"/>
      <c r="AI235" s="592"/>
      <c r="AJ235" s="592"/>
      <c r="AK235" s="196"/>
      <c r="AL235" s="197"/>
      <c r="AM235" s="197"/>
      <c r="AN235" s="197"/>
      <c r="AO235" s="197"/>
      <c r="AP235" s="1151"/>
      <c r="AQ235" s="1005"/>
      <c r="AR235" s="282"/>
      <c r="AS235" s="282"/>
      <c r="AT235" s="282"/>
      <c r="AU235" s="282"/>
      <c r="AV235" s="282"/>
      <c r="AW235" s="282"/>
      <c r="AX235" s="1151"/>
      <c r="AY235" s="1005"/>
      <c r="AZ235" s="282"/>
      <c r="BA235" s="282"/>
      <c r="BB235" s="282"/>
      <c r="BC235" s="282"/>
      <c r="BD235" s="282"/>
      <c r="BE235" s="282"/>
      <c r="BF235" s="1151"/>
      <c r="BG235" s="1005"/>
      <c r="BH235" s="282"/>
      <c r="BI235" s="282"/>
      <c r="BJ235" s="282"/>
      <c r="BK235" s="282"/>
      <c r="BL235" s="282"/>
      <c r="BM235" s="282"/>
      <c r="BN235" s="1151"/>
      <c r="BO235" s="1005"/>
      <c r="BP235" s="282"/>
      <c r="BQ235" s="282"/>
      <c r="BR235" s="282"/>
      <c r="BS235" s="282"/>
      <c r="BT235" s="282"/>
      <c r="BU235" s="282"/>
    </row>
    <row r="236" spans="1:73" ht="40.15" customHeight="1" thickBot="1" x14ac:dyDescent="0.3">
      <c r="A236" s="151"/>
      <c r="B236" s="24"/>
      <c r="C236" s="1060"/>
      <c r="D236" s="1051"/>
      <c r="E236" s="1063"/>
      <c r="F236" s="1066">
        <v>450202400</v>
      </c>
      <c r="G236" s="1051" t="s">
        <v>2300</v>
      </c>
      <c r="H236" s="1045">
        <v>4</v>
      </c>
      <c r="I236" s="1051" t="s">
        <v>3167</v>
      </c>
      <c r="J236" s="1045">
        <v>45</v>
      </c>
      <c r="K236" s="1051" t="s">
        <v>3807</v>
      </c>
      <c r="L236" s="1045">
        <v>4501</v>
      </c>
      <c r="M236" s="1051" t="s">
        <v>3786</v>
      </c>
      <c r="N236" s="1048">
        <v>2024004540058</v>
      </c>
      <c r="O236" s="1051" t="s">
        <v>3808</v>
      </c>
      <c r="P236" s="1054"/>
      <c r="Q236" s="1057"/>
      <c r="R236" s="1042"/>
      <c r="S236" s="1042"/>
      <c r="T236" s="1024"/>
      <c r="U236" s="1009"/>
      <c r="V236" s="1009"/>
      <c r="W236" s="1009"/>
      <c r="X236" s="1009"/>
      <c r="Y236" s="1009"/>
      <c r="Z236" s="1006"/>
      <c r="AA236" s="1006"/>
      <c r="AB236" s="1006"/>
      <c r="AC236" s="1006"/>
      <c r="AD236" s="1006"/>
      <c r="AE236" s="1006"/>
      <c r="AF236" s="1006"/>
      <c r="AG236" s="715"/>
      <c r="AH236" s="716"/>
      <c r="AI236" s="716"/>
      <c r="AJ236" s="716"/>
      <c r="AK236" s="715"/>
      <c r="AL236" s="717"/>
      <c r="AM236" s="717"/>
      <c r="AN236" s="717"/>
      <c r="AO236" s="717"/>
      <c r="AP236" s="1152"/>
      <c r="AQ236" s="1006"/>
      <c r="AR236" s="718"/>
      <c r="AS236" s="718"/>
      <c r="AT236" s="718"/>
      <c r="AU236" s="718"/>
      <c r="AV236" s="718"/>
      <c r="AW236" s="718"/>
      <c r="AX236" s="1152"/>
      <c r="AY236" s="1006"/>
      <c r="AZ236" s="718"/>
      <c r="BA236" s="718"/>
      <c r="BB236" s="718"/>
      <c r="BC236" s="718"/>
      <c r="BD236" s="718"/>
      <c r="BE236" s="718"/>
      <c r="BF236" s="1152"/>
      <c r="BG236" s="1006"/>
      <c r="BH236" s="718"/>
      <c r="BI236" s="718"/>
      <c r="BJ236" s="718"/>
      <c r="BK236" s="718"/>
      <c r="BL236" s="718"/>
      <c r="BM236" s="718"/>
      <c r="BN236" s="1152"/>
      <c r="BO236" s="1006"/>
      <c r="BP236" s="718"/>
      <c r="BQ236" s="718"/>
      <c r="BR236" s="718"/>
      <c r="BS236" s="718"/>
      <c r="BT236" s="718"/>
      <c r="BU236" s="718"/>
    </row>
    <row r="237" spans="1:73" ht="40.15" customHeight="1" thickTop="1" x14ac:dyDescent="0.25">
      <c r="A237" s="151"/>
      <c r="B237" s="24"/>
      <c r="C237" s="1058" t="s">
        <v>2395</v>
      </c>
      <c r="D237" s="1049" t="s">
        <v>2396</v>
      </c>
      <c r="E237" s="1061">
        <v>787</v>
      </c>
      <c r="F237" s="1064">
        <v>450202600</v>
      </c>
      <c r="G237" s="1049" t="s">
        <v>2300</v>
      </c>
      <c r="H237" s="1043">
        <v>4</v>
      </c>
      <c r="I237" s="1049" t="s">
        <v>3167</v>
      </c>
      <c r="J237" s="1043">
        <v>45</v>
      </c>
      <c r="K237" s="1049" t="s">
        <v>3807</v>
      </c>
      <c r="L237" s="1043">
        <v>4501</v>
      </c>
      <c r="M237" s="1049" t="s">
        <v>3786</v>
      </c>
      <c r="N237" s="1046">
        <v>2026004540058</v>
      </c>
      <c r="O237" s="1049" t="s">
        <v>3808</v>
      </c>
      <c r="P237" s="1052" t="s">
        <v>2328</v>
      </c>
      <c r="Q237" s="1055">
        <v>4</v>
      </c>
      <c r="R237" s="1040"/>
      <c r="S237" s="1040"/>
      <c r="T237" s="1022"/>
      <c r="U237" s="1007"/>
      <c r="V237" s="1007"/>
      <c r="W237" s="1007"/>
      <c r="X237" s="1007"/>
      <c r="Y237" s="1007"/>
      <c r="Z237" s="1004">
        <f t="shared" si="60"/>
        <v>0</v>
      </c>
      <c r="AA237" s="1004">
        <f t="shared" si="69"/>
        <v>0</v>
      </c>
      <c r="AB237" s="1004">
        <f t="shared" si="69"/>
        <v>0</v>
      </c>
      <c r="AC237" s="1004">
        <f t="shared" si="69"/>
        <v>0</v>
      </c>
      <c r="AD237" s="1004">
        <f t="shared" si="69"/>
        <v>0</v>
      </c>
      <c r="AE237" s="1004">
        <f t="shared" si="69"/>
        <v>0</v>
      </c>
      <c r="AF237" s="1004">
        <f t="shared" si="69"/>
        <v>0</v>
      </c>
      <c r="AG237" s="714"/>
      <c r="AH237" s="593"/>
      <c r="AI237" s="593"/>
      <c r="AJ237" s="593"/>
      <c r="AK237" s="207"/>
      <c r="AL237" s="208"/>
      <c r="AM237" s="208"/>
      <c r="AN237" s="208"/>
      <c r="AO237" s="208"/>
      <c r="AP237" s="1150">
        <f>+U237</f>
        <v>0</v>
      </c>
      <c r="AQ237" s="1004">
        <f>SUM(AR237:AW240)</f>
        <v>0</v>
      </c>
      <c r="AR237" s="299"/>
      <c r="AS237" s="299"/>
      <c r="AT237" s="299"/>
      <c r="AU237" s="299"/>
      <c r="AV237" s="299"/>
      <c r="AW237" s="299"/>
      <c r="AX237" s="1150">
        <f>+V237</f>
        <v>0</v>
      </c>
      <c r="AY237" s="1004">
        <f>SUM(AZ237:BE240)</f>
        <v>0</v>
      </c>
      <c r="AZ237" s="299"/>
      <c r="BA237" s="299"/>
      <c r="BB237" s="299"/>
      <c r="BC237" s="299"/>
      <c r="BD237" s="299"/>
      <c r="BE237" s="299"/>
      <c r="BF237" s="1150">
        <f>+W237</f>
        <v>0</v>
      </c>
      <c r="BG237" s="1004">
        <f>SUM(BH237:BM240)</f>
        <v>0</v>
      </c>
      <c r="BH237" s="299"/>
      <c r="BI237" s="299"/>
      <c r="BJ237" s="299"/>
      <c r="BK237" s="299"/>
      <c r="BL237" s="299"/>
      <c r="BM237" s="299"/>
      <c r="BN237" s="1150">
        <f>+X237</f>
        <v>0</v>
      </c>
      <c r="BO237" s="1004">
        <f>SUM(BP237:BU240)</f>
        <v>0</v>
      </c>
      <c r="BP237" s="299"/>
      <c r="BQ237" s="299"/>
      <c r="BR237" s="299"/>
      <c r="BS237" s="299"/>
      <c r="BT237" s="299"/>
      <c r="BU237" s="299"/>
    </row>
    <row r="238" spans="1:73" ht="40.15" customHeight="1" x14ac:dyDescent="0.25">
      <c r="A238" s="151"/>
      <c r="B238" s="24"/>
      <c r="C238" s="1059"/>
      <c r="D238" s="1050"/>
      <c r="E238" s="1062"/>
      <c r="F238" s="1065">
        <v>450202400</v>
      </c>
      <c r="G238" s="1050" t="s">
        <v>2300</v>
      </c>
      <c r="H238" s="1044">
        <v>4</v>
      </c>
      <c r="I238" s="1050" t="s">
        <v>3167</v>
      </c>
      <c r="J238" s="1044">
        <v>45</v>
      </c>
      <c r="K238" s="1050" t="s">
        <v>3807</v>
      </c>
      <c r="L238" s="1044">
        <v>4501</v>
      </c>
      <c r="M238" s="1050" t="s">
        <v>3786</v>
      </c>
      <c r="N238" s="1047">
        <v>2024004540058</v>
      </c>
      <c r="O238" s="1050" t="s">
        <v>3808</v>
      </c>
      <c r="P238" s="1053"/>
      <c r="Q238" s="1056"/>
      <c r="R238" s="1041"/>
      <c r="S238" s="1041"/>
      <c r="T238" s="1023"/>
      <c r="U238" s="1008"/>
      <c r="V238" s="1008"/>
      <c r="W238" s="1008"/>
      <c r="X238" s="1008"/>
      <c r="Y238" s="1008"/>
      <c r="Z238" s="1005"/>
      <c r="AA238" s="1005"/>
      <c r="AB238" s="1005"/>
      <c r="AC238" s="1005"/>
      <c r="AD238" s="1005"/>
      <c r="AE238" s="1005"/>
      <c r="AF238" s="1005"/>
      <c r="AG238" s="479"/>
      <c r="AH238" s="592"/>
      <c r="AI238" s="592"/>
      <c r="AJ238" s="592"/>
      <c r="AK238" s="196"/>
      <c r="AL238" s="197"/>
      <c r="AM238" s="197"/>
      <c r="AN238" s="197"/>
      <c r="AO238" s="197"/>
      <c r="AP238" s="1151"/>
      <c r="AQ238" s="1005"/>
      <c r="AR238" s="282"/>
      <c r="AS238" s="282"/>
      <c r="AT238" s="282"/>
      <c r="AU238" s="282"/>
      <c r="AV238" s="282"/>
      <c r="AW238" s="282"/>
      <c r="AX238" s="1151"/>
      <c r="AY238" s="1005"/>
      <c r="AZ238" s="282"/>
      <c r="BA238" s="282"/>
      <c r="BB238" s="282"/>
      <c r="BC238" s="282"/>
      <c r="BD238" s="282"/>
      <c r="BE238" s="282"/>
      <c r="BF238" s="1151"/>
      <c r="BG238" s="1005"/>
      <c r="BH238" s="282"/>
      <c r="BI238" s="282"/>
      <c r="BJ238" s="282"/>
      <c r="BK238" s="282"/>
      <c r="BL238" s="282"/>
      <c r="BM238" s="282"/>
      <c r="BN238" s="1151"/>
      <c r="BO238" s="1005"/>
      <c r="BP238" s="282"/>
      <c r="BQ238" s="282"/>
      <c r="BR238" s="282"/>
      <c r="BS238" s="282"/>
      <c r="BT238" s="282"/>
      <c r="BU238" s="282"/>
    </row>
    <row r="239" spans="1:73" ht="40.15" customHeight="1" x14ac:dyDescent="0.25">
      <c r="A239" s="151"/>
      <c r="B239" s="24"/>
      <c r="C239" s="1059"/>
      <c r="D239" s="1050"/>
      <c r="E239" s="1062"/>
      <c r="F239" s="1065">
        <v>450202400</v>
      </c>
      <c r="G239" s="1050" t="s">
        <v>2300</v>
      </c>
      <c r="H239" s="1044">
        <v>4</v>
      </c>
      <c r="I239" s="1050" t="s">
        <v>3167</v>
      </c>
      <c r="J239" s="1044">
        <v>45</v>
      </c>
      <c r="K239" s="1050" t="s">
        <v>3807</v>
      </c>
      <c r="L239" s="1044">
        <v>4501</v>
      </c>
      <c r="M239" s="1050" t="s">
        <v>3786</v>
      </c>
      <c r="N239" s="1047">
        <v>2024004540058</v>
      </c>
      <c r="O239" s="1050" t="s">
        <v>3808</v>
      </c>
      <c r="P239" s="1053"/>
      <c r="Q239" s="1056"/>
      <c r="R239" s="1041"/>
      <c r="S239" s="1041"/>
      <c r="T239" s="1023"/>
      <c r="U239" s="1008"/>
      <c r="V239" s="1008"/>
      <c r="W239" s="1008"/>
      <c r="X239" s="1008"/>
      <c r="Y239" s="1008"/>
      <c r="Z239" s="1005"/>
      <c r="AA239" s="1005"/>
      <c r="AB239" s="1005"/>
      <c r="AC239" s="1005"/>
      <c r="AD239" s="1005"/>
      <c r="AE239" s="1005"/>
      <c r="AF239" s="1005"/>
      <c r="AG239" s="196"/>
      <c r="AH239" s="592"/>
      <c r="AI239" s="592"/>
      <c r="AJ239" s="592"/>
      <c r="AK239" s="196"/>
      <c r="AL239" s="197"/>
      <c r="AM239" s="197"/>
      <c r="AN239" s="197"/>
      <c r="AO239" s="197"/>
      <c r="AP239" s="1151"/>
      <c r="AQ239" s="1005"/>
      <c r="AR239" s="282"/>
      <c r="AS239" s="282"/>
      <c r="AT239" s="282"/>
      <c r="AU239" s="282"/>
      <c r="AV239" s="282"/>
      <c r="AW239" s="282"/>
      <c r="AX239" s="1151"/>
      <c r="AY239" s="1005"/>
      <c r="AZ239" s="282"/>
      <c r="BA239" s="282"/>
      <c r="BB239" s="282"/>
      <c r="BC239" s="282"/>
      <c r="BD239" s="282"/>
      <c r="BE239" s="282"/>
      <c r="BF239" s="1151"/>
      <c r="BG239" s="1005"/>
      <c r="BH239" s="282"/>
      <c r="BI239" s="282"/>
      <c r="BJ239" s="282"/>
      <c r="BK239" s="282"/>
      <c r="BL239" s="282"/>
      <c r="BM239" s="282"/>
      <c r="BN239" s="1151"/>
      <c r="BO239" s="1005"/>
      <c r="BP239" s="282"/>
      <c r="BQ239" s="282"/>
      <c r="BR239" s="282"/>
      <c r="BS239" s="282"/>
      <c r="BT239" s="282"/>
      <c r="BU239" s="282"/>
    </row>
    <row r="240" spans="1:73" ht="40.15" customHeight="1" thickBot="1" x14ac:dyDescent="0.3">
      <c r="A240" s="151"/>
      <c r="B240" s="24"/>
      <c r="C240" s="1060"/>
      <c r="D240" s="1051"/>
      <c r="E240" s="1063"/>
      <c r="F240" s="1066">
        <v>450202400</v>
      </c>
      <c r="G240" s="1051" t="s">
        <v>2300</v>
      </c>
      <c r="H240" s="1045">
        <v>4</v>
      </c>
      <c r="I240" s="1051" t="s">
        <v>3167</v>
      </c>
      <c r="J240" s="1045">
        <v>45</v>
      </c>
      <c r="K240" s="1051" t="s">
        <v>3807</v>
      </c>
      <c r="L240" s="1045">
        <v>4501</v>
      </c>
      <c r="M240" s="1051" t="s">
        <v>3786</v>
      </c>
      <c r="N240" s="1048">
        <v>2024004540058</v>
      </c>
      <c r="O240" s="1051" t="s">
        <v>3808</v>
      </c>
      <c r="P240" s="1054"/>
      <c r="Q240" s="1057"/>
      <c r="R240" s="1042"/>
      <c r="S240" s="1042"/>
      <c r="T240" s="1024"/>
      <c r="U240" s="1009"/>
      <c r="V240" s="1009"/>
      <c r="W240" s="1009"/>
      <c r="X240" s="1009"/>
      <c r="Y240" s="1009"/>
      <c r="Z240" s="1006"/>
      <c r="AA240" s="1006"/>
      <c r="AB240" s="1006"/>
      <c r="AC240" s="1006"/>
      <c r="AD240" s="1006"/>
      <c r="AE240" s="1006"/>
      <c r="AF240" s="1006"/>
      <c r="AG240" s="715"/>
      <c r="AH240" s="716"/>
      <c r="AI240" s="716"/>
      <c r="AJ240" s="716"/>
      <c r="AK240" s="715"/>
      <c r="AL240" s="717"/>
      <c r="AM240" s="717"/>
      <c r="AN240" s="717"/>
      <c r="AO240" s="717"/>
      <c r="AP240" s="1152"/>
      <c r="AQ240" s="1006"/>
      <c r="AR240" s="718"/>
      <c r="AS240" s="718"/>
      <c r="AT240" s="718"/>
      <c r="AU240" s="718"/>
      <c r="AV240" s="718"/>
      <c r="AW240" s="718"/>
      <c r="AX240" s="1152"/>
      <c r="AY240" s="1006"/>
      <c r="AZ240" s="718"/>
      <c r="BA240" s="718"/>
      <c r="BB240" s="718"/>
      <c r="BC240" s="718"/>
      <c r="BD240" s="718"/>
      <c r="BE240" s="718"/>
      <c r="BF240" s="1152"/>
      <c r="BG240" s="1006"/>
      <c r="BH240" s="718"/>
      <c r="BI240" s="718"/>
      <c r="BJ240" s="718"/>
      <c r="BK240" s="718"/>
      <c r="BL240" s="718"/>
      <c r="BM240" s="718"/>
      <c r="BN240" s="1152"/>
      <c r="BO240" s="1006"/>
      <c r="BP240" s="718"/>
      <c r="BQ240" s="718"/>
      <c r="BR240" s="718"/>
      <c r="BS240" s="718"/>
      <c r="BT240" s="718"/>
      <c r="BU240" s="718"/>
    </row>
    <row r="241" spans="1:73" ht="40.15" customHeight="1" thickTop="1" x14ac:dyDescent="0.25">
      <c r="A241" s="151"/>
      <c r="B241" s="24"/>
      <c r="C241" s="1058" t="s">
        <v>2397</v>
      </c>
      <c r="D241" s="1049" t="s">
        <v>2398</v>
      </c>
      <c r="E241" s="1061">
        <v>788</v>
      </c>
      <c r="F241" s="1064">
        <v>450202600</v>
      </c>
      <c r="G241" s="1049" t="s">
        <v>2300</v>
      </c>
      <c r="H241" s="1043">
        <v>4</v>
      </c>
      <c r="I241" s="1049" t="s">
        <v>3167</v>
      </c>
      <c r="J241" s="1043">
        <v>45</v>
      </c>
      <c r="K241" s="1049" t="s">
        <v>3807</v>
      </c>
      <c r="L241" s="1043">
        <v>4501</v>
      </c>
      <c r="M241" s="1049" t="s">
        <v>3786</v>
      </c>
      <c r="N241" s="1046">
        <v>2026004540058</v>
      </c>
      <c r="O241" s="1049" t="s">
        <v>3808</v>
      </c>
      <c r="P241" s="1052" t="s">
        <v>2282</v>
      </c>
      <c r="Q241" s="1055">
        <v>4</v>
      </c>
      <c r="R241" s="1040"/>
      <c r="S241" s="1040"/>
      <c r="T241" s="1022"/>
      <c r="U241" s="1007"/>
      <c r="V241" s="1007"/>
      <c r="W241" s="1007"/>
      <c r="X241" s="1007"/>
      <c r="Y241" s="1007"/>
      <c r="Z241" s="1004">
        <f t="shared" ref="Z241:Z261" si="70">+AQ241+AY241+BG241+BO241</f>
        <v>0</v>
      </c>
      <c r="AA241" s="1004">
        <f t="shared" ref="AA241:AF253" si="71">SUM(AR241:AR244,AZ241:AZ244,BH241:BH244,BP241:BP244)</f>
        <v>0</v>
      </c>
      <c r="AB241" s="1004">
        <f t="shared" si="71"/>
        <v>0</v>
      </c>
      <c r="AC241" s="1004">
        <f t="shared" si="71"/>
        <v>0</v>
      </c>
      <c r="AD241" s="1004">
        <f t="shared" si="71"/>
        <v>0</v>
      </c>
      <c r="AE241" s="1004">
        <f t="shared" si="71"/>
        <v>0</v>
      </c>
      <c r="AF241" s="1004">
        <f t="shared" si="71"/>
        <v>0</v>
      </c>
      <c r="AG241" s="714"/>
      <c r="AH241" s="593"/>
      <c r="AI241" s="593"/>
      <c r="AJ241" s="593"/>
      <c r="AK241" s="207"/>
      <c r="AL241" s="208"/>
      <c r="AM241" s="208"/>
      <c r="AN241" s="208"/>
      <c r="AO241" s="208"/>
      <c r="AP241" s="1150">
        <f>+U241</f>
        <v>0</v>
      </c>
      <c r="AQ241" s="1004">
        <f>SUM(AR241:AW244)</f>
        <v>0</v>
      </c>
      <c r="AR241" s="299"/>
      <c r="AS241" s="299"/>
      <c r="AT241" s="299"/>
      <c r="AU241" s="299"/>
      <c r="AV241" s="299"/>
      <c r="AW241" s="299"/>
      <c r="AX241" s="1150">
        <f>+V241</f>
        <v>0</v>
      </c>
      <c r="AY241" s="1004">
        <f>SUM(AZ241:BE244)</f>
        <v>0</v>
      </c>
      <c r="AZ241" s="299"/>
      <c r="BA241" s="299"/>
      <c r="BB241" s="299"/>
      <c r="BC241" s="299"/>
      <c r="BD241" s="299"/>
      <c r="BE241" s="299"/>
      <c r="BF241" s="1150">
        <f>+W241</f>
        <v>0</v>
      </c>
      <c r="BG241" s="1004">
        <f>SUM(BH241:BM244)</f>
        <v>0</v>
      </c>
      <c r="BH241" s="299"/>
      <c r="BI241" s="299"/>
      <c r="BJ241" s="299"/>
      <c r="BK241" s="299"/>
      <c r="BL241" s="299"/>
      <c r="BM241" s="299"/>
      <c r="BN241" s="1150">
        <f>+X241</f>
        <v>0</v>
      </c>
      <c r="BO241" s="1004">
        <f>SUM(BP241:BU244)</f>
        <v>0</v>
      </c>
      <c r="BP241" s="299"/>
      <c r="BQ241" s="299"/>
      <c r="BR241" s="299"/>
      <c r="BS241" s="299"/>
      <c r="BT241" s="299"/>
      <c r="BU241" s="299"/>
    </row>
    <row r="242" spans="1:73" ht="40.15" customHeight="1" x14ac:dyDescent="0.25">
      <c r="A242" s="151"/>
      <c r="B242" s="24"/>
      <c r="C242" s="1059"/>
      <c r="D242" s="1050"/>
      <c r="E242" s="1062"/>
      <c r="F242" s="1065">
        <v>450202400</v>
      </c>
      <c r="G242" s="1050" t="s">
        <v>2300</v>
      </c>
      <c r="H242" s="1044">
        <v>4</v>
      </c>
      <c r="I242" s="1050" t="s">
        <v>3167</v>
      </c>
      <c r="J242" s="1044">
        <v>45</v>
      </c>
      <c r="K242" s="1050" t="s">
        <v>3807</v>
      </c>
      <c r="L242" s="1044">
        <v>4501</v>
      </c>
      <c r="M242" s="1050" t="s">
        <v>3786</v>
      </c>
      <c r="N242" s="1047">
        <v>2024004540058</v>
      </c>
      <c r="O242" s="1050" t="s">
        <v>3808</v>
      </c>
      <c r="P242" s="1053"/>
      <c r="Q242" s="1056"/>
      <c r="R242" s="1041"/>
      <c r="S242" s="1041"/>
      <c r="T242" s="1023"/>
      <c r="U242" s="1008"/>
      <c r="V242" s="1008"/>
      <c r="W242" s="1008"/>
      <c r="X242" s="1008"/>
      <c r="Y242" s="1008"/>
      <c r="Z242" s="1005"/>
      <c r="AA242" s="1005"/>
      <c r="AB242" s="1005"/>
      <c r="AC242" s="1005"/>
      <c r="AD242" s="1005"/>
      <c r="AE242" s="1005"/>
      <c r="AF242" s="1005"/>
      <c r="AG242" s="479"/>
      <c r="AH242" s="592"/>
      <c r="AI242" s="592"/>
      <c r="AJ242" s="592"/>
      <c r="AK242" s="196"/>
      <c r="AL242" s="197"/>
      <c r="AM242" s="197"/>
      <c r="AN242" s="197"/>
      <c r="AO242" s="197"/>
      <c r="AP242" s="1151"/>
      <c r="AQ242" s="1005"/>
      <c r="AR242" s="282"/>
      <c r="AS242" s="282"/>
      <c r="AT242" s="282"/>
      <c r="AU242" s="282"/>
      <c r="AV242" s="282"/>
      <c r="AW242" s="282"/>
      <c r="AX242" s="1151"/>
      <c r="AY242" s="1005"/>
      <c r="AZ242" s="282"/>
      <c r="BA242" s="282"/>
      <c r="BB242" s="282"/>
      <c r="BC242" s="282"/>
      <c r="BD242" s="282"/>
      <c r="BE242" s="282"/>
      <c r="BF242" s="1151"/>
      <c r="BG242" s="1005"/>
      <c r="BH242" s="282"/>
      <c r="BI242" s="282"/>
      <c r="BJ242" s="282"/>
      <c r="BK242" s="282"/>
      <c r="BL242" s="282"/>
      <c r="BM242" s="282"/>
      <c r="BN242" s="1151"/>
      <c r="BO242" s="1005"/>
      <c r="BP242" s="282"/>
      <c r="BQ242" s="282"/>
      <c r="BR242" s="282"/>
      <c r="BS242" s="282"/>
      <c r="BT242" s="282"/>
      <c r="BU242" s="282"/>
    </row>
    <row r="243" spans="1:73" ht="40.15" customHeight="1" x14ac:dyDescent="0.25">
      <c r="A243" s="151"/>
      <c r="B243" s="24"/>
      <c r="C243" s="1059"/>
      <c r="D243" s="1050"/>
      <c r="E243" s="1062"/>
      <c r="F243" s="1065">
        <v>450202400</v>
      </c>
      <c r="G243" s="1050" t="s">
        <v>2300</v>
      </c>
      <c r="H243" s="1044">
        <v>4</v>
      </c>
      <c r="I243" s="1050" t="s">
        <v>3167</v>
      </c>
      <c r="J243" s="1044">
        <v>45</v>
      </c>
      <c r="K243" s="1050" t="s">
        <v>3807</v>
      </c>
      <c r="L243" s="1044">
        <v>4501</v>
      </c>
      <c r="M243" s="1050" t="s">
        <v>3786</v>
      </c>
      <c r="N243" s="1047">
        <v>2024004540058</v>
      </c>
      <c r="O243" s="1050" t="s">
        <v>3808</v>
      </c>
      <c r="P243" s="1053"/>
      <c r="Q243" s="1056"/>
      <c r="R243" s="1041"/>
      <c r="S243" s="1041"/>
      <c r="T243" s="1023"/>
      <c r="U243" s="1008"/>
      <c r="V243" s="1008"/>
      <c r="W243" s="1008"/>
      <c r="X243" s="1008"/>
      <c r="Y243" s="1008"/>
      <c r="Z243" s="1005"/>
      <c r="AA243" s="1005"/>
      <c r="AB243" s="1005"/>
      <c r="AC243" s="1005"/>
      <c r="AD243" s="1005"/>
      <c r="AE243" s="1005"/>
      <c r="AF243" s="1005"/>
      <c r="AG243" s="196"/>
      <c r="AH243" s="592"/>
      <c r="AI243" s="592"/>
      <c r="AJ243" s="592"/>
      <c r="AK243" s="196"/>
      <c r="AL243" s="197"/>
      <c r="AM243" s="197"/>
      <c r="AN243" s="197"/>
      <c r="AO243" s="197"/>
      <c r="AP243" s="1151"/>
      <c r="AQ243" s="1005"/>
      <c r="AR243" s="282"/>
      <c r="AS243" s="282"/>
      <c r="AT243" s="282"/>
      <c r="AU243" s="282"/>
      <c r="AV243" s="282"/>
      <c r="AW243" s="282"/>
      <c r="AX243" s="1151"/>
      <c r="AY243" s="1005"/>
      <c r="AZ243" s="282"/>
      <c r="BA243" s="282"/>
      <c r="BB243" s="282"/>
      <c r="BC243" s="282"/>
      <c r="BD243" s="282"/>
      <c r="BE243" s="282"/>
      <c r="BF243" s="1151"/>
      <c r="BG243" s="1005"/>
      <c r="BH243" s="282"/>
      <c r="BI243" s="282"/>
      <c r="BJ243" s="282"/>
      <c r="BK243" s="282"/>
      <c r="BL243" s="282"/>
      <c r="BM243" s="282"/>
      <c r="BN243" s="1151"/>
      <c r="BO243" s="1005"/>
      <c r="BP243" s="282"/>
      <c r="BQ243" s="282"/>
      <c r="BR243" s="282"/>
      <c r="BS243" s="282"/>
      <c r="BT243" s="282"/>
      <c r="BU243" s="282"/>
    </row>
    <row r="244" spans="1:73" ht="40.15" customHeight="1" thickBot="1" x14ac:dyDescent="0.3">
      <c r="A244" s="151"/>
      <c r="B244" s="24"/>
      <c r="C244" s="1060"/>
      <c r="D244" s="1051"/>
      <c r="E244" s="1063"/>
      <c r="F244" s="1066">
        <v>450202400</v>
      </c>
      <c r="G244" s="1051" t="s">
        <v>2300</v>
      </c>
      <c r="H244" s="1045">
        <v>4</v>
      </c>
      <c r="I244" s="1051" t="s">
        <v>3167</v>
      </c>
      <c r="J244" s="1045">
        <v>45</v>
      </c>
      <c r="K244" s="1051" t="s">
        <v>3807</v>
      </c>
      <c r="L244" s="1045">
        <v>4501</v>
      </c>
      <c r="M244" s="1051" t="s">
        <v>3786</v>
      </c>
      <c r="N244" s="1048">
        <v>2024004540058</v>
      </c>
      <c r="O244" s="1051" t="s">
        <v>3808</v>
      </c>
      <c r="P244" s="1054"/>
      <c r="Q244" s="1057"/>
      <c r="R244" s="1042"/>
      <c r="S244" s="1042"/>
      <c r="T244" s="1024"/>
      <c r="U244" s="1009"/>
      <c r="V244" s="1009"/>
      <c r="W244" s="1009"/>
      <c r="X244" s="1009"/>
      <c r="Y244" s="1009"/>
      <c r="Z244" s="1006"/>
      <c r="AA244" s="1006"/>
      <c r="AB244" s="1006"/>
      <c r="AC244" s="1006"/>
      <c r="AD244" s="1006"/>
      <c r="AE244" s="1006"/>
      <c r="AF244" s="1006"/>
      <c r="AG244" s="715"/>
      <c r="AH244" s="716"/>
      <c r="AI244" s="716"/>
      <c r="AJ244" s="716"/>
      <c r="AK244" s="715"/>
      <c r="AL244" s="717"/>
      <c r="AM244" s="717"/>
      <c r="AN244" s="717"/>
      <c r="AO244" s="717"/>
      <c r="AP244" s="1152"/>
      <c r="AQ244" s="1006"/>
      <c r="AR244" s="718"/>
      <c r="AS244" s="718"/>
      <c r="AT244" s="718"/>
      <c r="AU244" s="718"/>
      <c r="AV244" s="718"/>
      <c r="AW244" s="718"/>
      <c r="AX244" s="1152"/>
      <c r="AY244" s="1006"/>
      <c r="AZ244" s="718"/>
      <c r="BA244" s="718"/>
      <c r="BB244" s="718"/>
      <c r="BC244" s="718"/>
      <c r="BD244" s="718"/>
      <c r="BE244" s="718"/>
      <c r="BF244" s="1152"/>
      <c r="BG244" s="1006"/>
      <c r="BH244" s="718"/>
      <c r="BI244" s="718"/>
      <c r="BJ244" s="718"/>
      <c r="BK244" s="718"/>
      <c r="BL244" s="718"/>
      <c r="BM244" s="718"/>
      <c r="BN244" s="1152"/>
      <c r="BO244" s="1006"/>
      <c r="BP244" s="718"/>
      <c r="BQ244" s="718"/>
      <c r="BR244" s="718"/>
      <c r="BS244" s="718"/>
      <c r="BT244" s="718"/>
      <c r="BU244" s="718"/>
    </row>
    <row r="245" spans="1:73" ht="40.15" customHeight="1" thickTop="1" x14ac:dyDescent="0.25">
      <c r="A245" s="151"/>
      <c r="B245" s="24"/>
      <c r="C245" s="1058" t="s">
        <v>2399</v>
      </c>
      <c r="D245" s="1049" t="s">
        <v>2400</v>
      </c>
      <c r="E245" s="1061">
        <v>789</v>
      </c>
      <c r="F245" s="1064">
        <v>450104905</v>
      </c>
      <c r="G245" s="1049" t="s">
        <v>617</v>
      </c>
      <c r="H245" s="1043">
        <v>600</v>
      </c>
      <c r="I245" s="1049" t="s">
        <v>3167</v>
      </c>
      <c r="J245" s="1043">
        <v>45</v>
      </c>
      <c r="K245" s="1049" t="s">
        <v>3807</v>
      </c>
      <c r="L245" s="1043">
        <v>4501</v>
      </c>
      <c r="M245" s="1049" t="s">
        <v>3786</v>
      </c>
      <c r="N245" s="1046">
        <v>2026004540058</v>
      </c>
      <c r="O245" s="1049" t="s">
        <v>3808</v>
      </c>
      <c r="P245" s="1052" t="s">
        <v>617</v>
      </c>
      <c r="Q245" s="1055">
        <v>600</v>
      </c>
      <c r="R245" s="1040"/>
      <c r="S245" s="1040"/>
      <c r="T245" s="1022"/>
      <c r="U245" s="1007"/>
      <c r="V245" s="1007"/>
      <c r="W245" s="1007"/>
      <c r="X245" s="1007"/>
      <c r="Y245" s="1007"/>
      <c r="Z245" s="1004">
        <f t="shared" si="70"/>
        <v>0</v>
      </c>
      <c r="AA245" s="1004">
        <f t="shared" si="71"/>
        <v>0</v>
      </c>
      <c r="AB245" s="1004">
        <f t="shared" si="71"/>
        <v>0</v>
      </c>
      <c r="AC245" s="1004">
        <f t="shared" si="71"/>
        <v>0</v>
      </c>
      <c r="AD245" s="1004">
        <f t="shared" si="71"/>
        <v>0</v>
      </c>
      <c r="AE245" s="1004">
        <f t="shared" si="71"/>
        <v>0</v>
      </c>
      <c r="AF245" s="1004">
        <f t="shared" si="71"/>
        <v>0</v>
      </c>
      <c r="AG245" s="714"/>
      <c r="AH245" s="593"/>
      <c r="AI245" s="593"/>
      <c r="AJ245" s="593"/>
      <c r="AK245" s="207"/>
      <c r="AL245" s="208"/>
      <c r="AM245" s="208"/>
      <c r="AN245" s="208"/>
      <c r="AO245" s="208"/>
      <c r="AP245" s="1150">
        <f>+U245</f>
        <v>0</v>
      </c>
      <c r="AQ245" s="1004">
        <f>SUM(AR245:AW248)</f>
        <v>0</v>
      </c>
      <c r="AR245" s="299"/>
      <c r="AS245" s="299"/>
      <c r="AT245" s="299"/>
      <c r="AU245" s="299"/>
      <c r="AV245" s="299"/>
      <c r="AW245" s="299"/>
      <c r="AX245" s="1150">
        <f>+V245</f>
        <v>0</v>
      </c>
      <c r="AY245" s="1004">
        <f>SUM(AZ245:BE248)</f>
        <v>0</v>
      </c>
      <c r="AZ245" s="299"/>
      <c r="BA245" s="299"/>
      <c r="BB245" s="299"/>
      <c r="BC245" s="299"/>
      <c r="BD245" s="299"/>
      <c r="BE245" s="299"/>
      <c r="BF245" s="1150">
        <f>+W245</f>
        <v>0</v>
      </c>
      <c r="BG245" s="1004">
        <f>SUM(BH245:BM248)</f>
        <v>0</v>
      </c>
      <c r="BH245" s="299"/>
      <c r="BI245" s="299"/>
      <c r="BJ245" s="299"/>
      <c r="BK245" s="299"/>
      <c r="BL245" s="299"/>
      <c r="BM245" s="299"/>
      <c r="BN245" s="1150">
        <f>+X245</f>
        <v>0</v>
      </c>
      <c r="BO245" s="1004">
        <f>SUM(BP245:BU248)</f>
        <v>0</v>
      </c>
      <c r="BP245" s="299"/>
      <c r="BQ245" s="299"/>
      <c r="BR245" s="299"/>
      <c r="BS245" s="299"/>
      <c r="BT245" s="299"/>
      <c r="BU245" s="299"/>
    </row>
    <row r="246" spans="1:73" ht="40.15" customHeight="1" x14ac:dyDescent="0.25">
      <c r="A246" s="151"/>
      <c r="B246" s="24"/>
      <c r="C246" s="1059"/>
      <c r="D246" s="1050"/>
      <c r="E246" s="1062"/>
      <c r="F246" s="1065">
        <v>450104905</v>
      </c>
      <c r="G246" s="1050" t="s">
        <v>617</v>
      </c>
      <c r="H246" s="1044">
        <v>600</v>
      </c>
      <c r="I246" s="1050" t="s">
        <v>3167</v>
      </c>
      <c r="J246" s="1044">
        <v>45</v>
      </c>
      <c r="K246" s="1050" t="s">
        <v>3807</v>
      </c>
      <c r="L246" s="1044">
        <v>4501</v>
      </c>
      <c r="M246" s="1050" t="s">
        <v>3786</v>
      </c>
      <c r="N246" s="1047">
        <v>2024004540058</v>
      </c>
      <c r="O246" s="1050" t="s">
        <v>3808</v>
      </c>
      <c r="P246" s="1053"/>
      <c r="Q246" s="1056"/>
      <c r="R246" s="1041"/>
      <c r="S246" s="1041"/>
      <c r="T246" s="1023"/>
      <c r="U246" s="1008"/>
      <c r="V246" s="1008"/>
      <c r="W246" s="1008"/>
      <c r="X246" s="1008"/>
      <c r="Y246" s="1008"/>
      <c r="Z246" s="1005"/>
      <c r="AA246" s="1005"/>
      <c r="AB246" s="1005"/>
      <c r="AC246" s="1005"/>
      <c r="AD246" s="1005"/>
      <c r="AE246" s="1005"/>
      <c r="AF246" s="1005"/>
      <c r="AG246" s="479"/>
      <c r="AH246" s="592"/>
      <c r="AI246" s="592"/>
      <c r="AJ246" s="592"/>
      <c r="AK246" s="196"/>
      <c r="AL246" s="197"/>
      <c r="AM246" s="197"/>
      <c r="AN246" s="197"/>
      <c r="AO246" s="197"/>
      <c r="AP246" s="1151"/>
      <c r="AQ246" s="1005"/>
      <c r="AR246" s="282"/>
      <c r="AS246" s="282"/>
      <c r="AT246" s="282"/>
      <c r="AU246" s="282"/>
      <c r="AV246" s="282"/>
      <c r="AW246" s="282"/>
      <c r="AX246" s="1151"/>
      <c r="AY246" s="1005"/>
      <c r="AZ246" s="282"/>
      <c r="BA246" s="282"/>
      <c r="BB246" s="282"/>
      <c r="BC246" s="282"/>
      <c r="BD246" s="282"/>
      <c r="BE246" s="282"/>
      <c r="BF246" s="1151"/>
      <c r="BG246" s="1005"/>
      <c r="BH246" s="282"/>
      <c r="BI246" s="282"/>
      <c r="BJ246" s="282"/>
      <c r="BK246" s="282"/>
      <c r="BL246" s="282"/>
      <c r="BM246" s="282"/>
      <c r="BN246" s="1151"/>
      <c r="BO246" s="1005"/>
      <c r="BP246" s="282"/>
      <c r="BQ246" s="282"/>
      <c r="BR246" s="282"/>
      <c r="BS246" s="282"/>
      <c r="BT246" s="282"/>
      <c r="BU246" s="282"/>
    </row>
    <row r="247" spans="1:73" ht="40.15" customHeight="1" x14ac:dyDescent="0.25">
      <c r="A247" s="151"/>
      <c r="B247" s="24"/>
      <c r="C247" s="1059"/>
      <c r="D247" s="1050"/>
      <c r="E247" s="1062"/>
      <c r="F247" s="1065">
        <v>450104905</v>
      </c>
      <c r="G247" s="1050" t="s">
        <v>617</v>
      </c>
      <c r="H247" s="1044">
        <v>600</v>
      </c>
      <c r="I247" s="1050" t="s">
        <v>3167</v>
      </c>
      <c r="J247" s="1044">
        <v>45</v>
      </c>
      <c r="K247" s="1050" t="s">
        <v>3807</v>
      </c>
      <c r="L247" s="1044">
        <v>4501</v>
      </c>
      <c r="M247" s="1050" t="s">
        <v>3786</v>
      </c>
      <c r="N247" s="1047">
        <v>2024004540058</v>
      </c>
      <c r="O247" s="1050" t="s">
        <v>3808</v>
      </c>
      <c r="P247" s="1053"/>
      <c r="Q247" s="1056"/>
      <c r="R247" s="1041"/>
      <c r="S247" s="1041"/>
      <c r="T247" s="1023"/>
      <c r="U247" s="1008"/>
      <c r="V247" s="1008"/>
      <c r="W247" s="1008"/>
      <c r="X247" s="1008"/>
      <c r="Y247" s="1008"/>
      <c r="Z247" s="1005"/>
      <c r="AA247" s="1005"/>
      <c r="AB247" s="1005"/>
      <c r="AC247" s="1005"/>
      <c r="AD247" s="1005"/>
      <c r="AE247" s="1005"/>
      <c r="AF247" s="1005"/>
      <c r="AG247" s="196"/>
      <c r="AH247" s="592"/>
      <c r="AI247" s="592"/>
      <c r="AJ247" s="592"/>
      <c r="AK247" s="196"/>
      <c r="AL247" s="197"/>
      <c r="AM247" s="197"/>
      <c r="AN247" s="197"/>
      <c r="AO247" s="197"/>
      <c r="AP247" s="1151"/>
      <c r="AQ247" s="1005"/>
      <c r="AR247" s="282"/>
      <c r="AS247" s="282"/>
      <c r="AT247" s="282"/>
      <c r="AU247" s="282"/>
      <c r="AV247" s="282"/>
      <c r="AW247" s="282"/>
      <c r="AX247" s="1151"/>
      <c r="AY247" s="1005"/>
      <c r="AZ247" s="282"/>
      <c r="BA247" s="282"/>
      <c r="BB247" s="282"/>
      <c r="BC247" s="282"/>
      <c r="BD247" s="282"/>
      <c r="BE247" s="282"/>
      <c r="BF247" s="1151"/>
      <c r="BG247" s="1005"/>
      <c r="BH247" s="282"/>
      <c r="BI247" s="282"/>
      <c r="BJ247" s="282"/>
      <c r="BK247" s="282"/>
      <c r="BL247" s="282"/>
      <c r="BM247" s="282"/>
      <c r="BN247" s="1151"/>
      <c r="BO247" s="1005"/>
      <c r="BP247" s="282"/>
      <c r="BQ247" s="282"/>
      <c r="BR247" s="282"/>
      <c r="BS247" s="282"/>
      <c r="BT247" s="282"/>
      <c r="BU247" s="282"/>
    </row>
    <row r="248" spans="1:73" ht="40.15" customHeight="1" thickBot="1" x14ac:dyDescent="0.3">
      <c r="A248" s="151"/>
      <c r="B248" s="24"/>
      <c r="C248" s="1060"/>
      <c r="D248" s="1051"/>
      <c r="E248" s="1063"/>
      <c r="F248" s="1066">
        <v>450104905</v>
      </c>
      <c r="G248" s="1051" t="s">
        <v>617</v>
      </c>
      <c r="H248" s="1045">
        <v>600</v>
      </c>
      <c r="I248" s="1051" t="s">
        <v>3167</v>
      </c>
      <c r="J248" s="1045">
        <v>45</v>
      </c>
      <c r="K248" s="1051" t="s">
        <v>3807</v>
      </c>
      <c r="L248" s="1045">
        <v>4501</v>
      </c>
      <c r="M248" s="1051" t="s">
        <v>3786</v>
      </c>
      <c r="N248" s="1048">
        <v>2024004540058</v>
      </c>
      <c r="O248" s="1051" t="s">
        <v>3808</v>
      </c>
      <c r="P248" s="1054"/>
      <c r="Q248" s="1057"/>
      <c r="R248" s="1042"/>
      <c r="S248" s="1042"/>
      <c r="T248" s="1024"/>
      <c r="U248" s="1009"/>
      <c r="V248" s="1009"/>
      <c r="W248" s="1009"/>
      <c r="X248" s="1009"/>
      <c r="Y248" s="1009"/>
      <c r="Z248" s="1006"/>
      <c r="AA248" s="1006"/>
      <c r="AB248" s="1006"/>
      <c r="AC248" s="1006"/>
      <c r="AD248" s="1006"/>
      <c r="AE248" s="1006"/>
      <c r="AF248" s="1006"/>
      <c r="AG248" s="715"/>
      <c r="AH248" s="716"/>
      <c r="AI248" s="716"/>
      <c r="AJ248" s="716"/>
      <c r="AK248" s="715"/>
      <c r="AL248" s="717"/>
      <c r="AM248" s="717"/>
      <c r="AN248" s="717"/>
      <c r="AO248" s="717"/>
      <c r="AP248" s="1152"/>
      <c r="AQ248" s="1006"/>
      <c r="AR248" s="718"/>
      <c r="AS248" s="718"/>
      <c r="AT248" s="718"/>
      <c r="AU248" s="718"/>
      <c r="AV248" s="718"/>
      <c r="AW248" s="718"/>
      <c r="AX248" s="1152"/>
      <c r="AY248" s="1006"/>
      <c r="AZ248" s="718"/>
      <c r="BA248" s="718"/>
      <c r="BB248" s="718"/>
      <c r="BC248" s="718"/>
      <c r="BD248" s="718"/>
      <c r="BE248" s="718"/>
      <c r="BF248" s="1152"/>
      <c r="BG248" s="1006"/>
      <c r="BH248" s="718"/>
      <c r="BI248" s="718"/>
      <c r="BJ248" s="718"/>
      <c r="BK248" s="718"/>
      <c r="BL248" s="718"/>
      <c r="BM248" s="718"/>
      <c r="BN248" s="1152"/>
      <c r="BO248" s="1006"/>
      <c r="BP248" s="718"/>
      <c r="BQ248" s="718"/>
      <c r="BR248" s="718"/>
      <c r="BS248" s="718"/>
      <c r="BT248" s="718"/>
      <c r="BU248" s="718"/>
    </row>
    <row r="249" spans="1:73" ht="40.15" customHeight="1" thickTop="1" x14ac:dyDescent="0.25">
      <c r="A249" s="151"/>
      <c r="B249" s="24"/>
      <c r="C249" s="1058" t="s">
        <v>2401</v>
      </c>
      <c r="D249" s="1049" t="s">
        <v>2402</v>
      </c>
      <c r="E249" s="1061">
        <v>790</v>
      </c>
      <c r="F249" s="1064">
        <v>450104900</v>
      </c>
      <c r="G249" s="1049" t="s">
        <v>680</v>
      </c>
      <c r="H249" s="1043">
        <v>300</v>
      </c>
      <c r="I249" s="1049" t="s">
        <v>3167</v>
      </c>
      <c r="J249" s="1043">
        <v>45</v>
      </c>
      <c r="K249" s="1049" t="s">
        <v>3807</v>
      </c>
      <c r="L249" s="1043">
        <v>4501</v>
      </c>
      <c r="M249" s="1049" t="s">
        <v>3786</v>
      </c>
      <c r="N249" s="1046">
        <v>2026004540058</v>
      </c>
      <c r="O249" s="1049" t="s">
        <v>3808</v>
      </c>
      <c r="P249" s="1052" t="s">
        <v>680</v>
      </c>
      <c r="Q249" s="1055">
        <v>300</v>
      </c>
      <c r="R249" s="1040"/>
      <c r="S249" s="1040"/>
      <c r="T249" s="1022"/>
      <c r="U249" s="1007"/>
      <c r="V249" s="1007"/>
      <c r="W249" s="1007"/>
      <c r="X249" s="1007"/>
      <c r="Y249" s="1007"/>
      <c r="Z249" s="1004">
        <f t="shared" si="70"/>
        <v>0</v>
      </c>
      <c r="AA249" s="1004">
        <f t="shared" si="71"/>
        <v>0</v>
      </c>
      <c r="AB249" s="1004">
        <f t="shared" si="71"/>
        <v>0</v>
      </c>
      <c r="AC249" s="1004">
        <f t="shared" si="71"/>
        <v>0</v>
      </c>
      <c r="AD249" s="1004">
        <f t="shared" si="71"/>
        <v>0</v>
      </c>
      <c r="AE249" s="1004">
        <f t="shared" si="71"/>
        <v>0</v>
      </c>
      <c r="AF249" s="1004">
        <f t="shared" si="71"/>
        <v>0</v>
      </c>
      <c r="AG249" s="714"/>
      <c r="AH249" s="593"/>
      <c r="AI249" s="593"/>
      <c r="AJ249" s="593"/>
      <c r="AK249" s="207"/>
      <c r="AL249" s="208"/>
      <c r="AM249" s="208"/>
      <c r="AN249" s="208"/>
      <c r="AO249" s="208"/>
      <c r="AP249" s="1150">
        <f>+U249</f>
        <v>0</v>
      </c>
      <c r="AQ249" s="1004">
        <f>SUM(AR249:AW252)</f>
        <v>0</v>
      </c>
      <c r="AR249" s="299"/>
      <c r="AS249" s="299"/>
      <c r="AT249" s="299"/>
      <c r="AU249" s="299"/>
      <c r="AV249" s="299"/>
      <c r="AW249" s="299"/>
      <c r="AX249" s="1150">
        <f>+V249</f>
        <v>0</v>
      </c>
      <c r="AY249" s="1004">
        <f>SUM(AZ249:BE252)</f>
        <v>0</v>
      </c>
      <c r="AZ249" s="299"/>
      <c r="BA249" s="299"/>
      <c r="BB249" s="299"/>
      <c r="BC249" s="299"/>
      <c r="BD249" s="299"/>
      <c r="BE249" s="299"/>
      <c r="BF249" s="1150">
        <f>+W249</f>
        <v>0</v>
      </c>
      <c r="BG249" s="1004">
        <f>SUM(BH249:BM252)</f>
        <v>0</v>
      </c>
      <c r="BH249" s="299"/>
      <c r="BI249" s="299"/>
      <c r="BJ249" s="299"/>
      <c r="BK249" s="299"/>
      <c r="BL249" s="299"/>
      <c r="BM249" s="299"/>
      <c r="BN249" s="1150">
        <f>+X249</f>
        <v>0</v>
      </c>
      <c r="BO249" s="1004">
        <f>SUM(BP249:BU252)</f>
        <v>0</v>
      </c>
      <c r="BP249" s="299"/>
      <c r="BQ249" s="299"/>
      <c r="BR249" s="299"/>
      <c r="BS249" s="299"/>
      <c r="BT249" s="299"/>
      <c r="BU249" s="299"/>
    </row>
    <row r="250" spans="1:73" ht="40.15" customHeight="1" x14ac:dyDescent="0.25">
      <c r="A250" s="151"/>
      <c r="B250" s="24"/>
      <c r="C250" s="1059"/>
      <c r="D250" s="1050"/>
      <c r="E250" s="1062"/>
      <c r="F250" s="1065">
        <v>450104900</v>
      </c>
      <c r="G250" s="1050" t="s">
        <v>680</v>
      </c>
      <c r="H250" s="1044">
        <v>300</v>
      </c>
      <c r="I250" s="1050" t="s">
        <v>3167</v>
      </c>
      <c r="J250" s="1044">
        <v>45</v>
      </c>
      <c r="K250" s="1050" t="s">
        <v>3807</v>
      </c>
      <c r="L250" s="1044">
        <v>4501</v>
      </c>
      <c r="M250" s="1050" t="s">
        <v>3786</v>
      </c>
      <c r="N250" s="1047">
        <v>2024004540058</v>
      </c>
      <c r="O250" s="1050" t="s">
        <v>3808</v>
      </c>
      <c r="P250" s="1053"/>
      <c r="Q250" s="1056"/>
      <c r="R250" s="1041"/>
      <c r="S250" s="1041"/>
      <c r="T250" s="1023"/>
      <c r="U250" s="1008"/>
      <c r="V250" s="1008"/>
      <c r="W250" s="1008"/>
      <c r="X250" s="1008"/>
      <c r="Y250" s="1008"/>
      <c r="Z250" s="1005"/>
      <c r="AA250" s="1005"/>
      <c r="AB250" s="1005"/>
      <c r="AC250" s="1005"/>
      <c r="AD250" s="1005"/>
      <c r="AE250" s="1005"/>
      <c r="AF250" s="1005"/>
      <c r="AG250" s="479"/>
      <c r="AH250" s="592"/>
      <c r="AI250" s="592"/>
      <c r="AJ250" s="592"/>
      <c r="AK250" s="196"/>
      <c r="AL250" s="197"/>
      <c r="AM250" s="197"/>
      <c r="AN250" s="197"/>
      <c r="AO250" s="197"/>
      <c r="AP250" s="1151"/>
      <c r="AQ250" s="1005"/>
      <c r="AR250" s="282"/>
      <c r="AS250" s="282"/>
      <c r="AT250" s="282"/>
      <c r="AU250" s="282"/>
      <c r="AV250" s="282"/>
      <c r="AW250" s="282"/>
      <c r="AX250" s="1151"/>
      <c r="AY250" s="1005"/>
      <c r="AZ250" s="282"/>
      <c r="BA250" s="282"/>
      <c r="BB250" s="282"/>
      <c r="BC250" s="282"/>
      <c r="BD250" s="282"/>
      <c r="BE250" s="282"/>
      <c r="BF250" s="1151"/>
      <c r="BG250" s="1005"/>
      <c r="BH250" s="282"/>
      <c r="BI250" s="282"/>
      <c r="BJ250" s="282"/>
      <c r="BK250" s="282"/>
      <c r="BL250" s="282"/>
      <c r="BM250" s="282"/>
      <c r="BN250" s="1151"/>
      <c r="BO250" s="1005"/>
      <c r="BP250" s="282"/>
      <c r="BQ250" s="282"/>
      <c r="BR250" s="282"/>
      <c r="BS250" s="282"/>
      <c r="BT250" s="282"/>
      <c r="BU250" s="282"/>
    </row>
    <row r="251" spans="1:73" ht="40.15" customHeight="1" x14ac:dyDescent="0.25">
      <c r="A251" s="151"/>
      <c r="B251" s="24"/>
      <c r="C251" s="1059"/>
      <c r="D251" s="1050"/>
      <c r="E251" s="1062"/>
      <c r="F251" s="1065">
        <v>450104900</v>
      </c>
      <c r="G251" s="1050" t="s">
        <v>680</v>
      </c>
      <c r="H251" s="1044">
        <v>300</v>
      </c>
      <c r="I251" s="1050" t="s">
        <v>3167</v>
      </c>
      <c r="J251" s="1044">
        <v>45</v>
      </c>
      <c r="K251" s="1050" t="s">
        <v>3807</v>
      </c>
      <c r="L251" s="1044">
        <v>4501</v>
      </c>
      <c r="M251" s="1050" t="s">
        <v>3786</v>
      </c>
      <c r="N251" s="1047">
        <v>2024004540058</v>
      </c>
      <c r="O251" s="1050" t="s">
        <v>3808</v>
      </c>
      <c r="P251" s="1053"/>
      <c r="Q251" s="1056"/>
      <c r="R251" s="1041"/>
      <c r="S251" s="1041"/>
      <c r="T251" s="1023"/>
      <c r="U251" s="1008"/>
      <c r="V251" s="1008"/>
      <c r="W251" s="1008"/>
      <c r="X251" s="1008"/>
      <c r="Y251" s="1008"/>
      <c r="Z251" s="1005"/>
      <c r="AA251" s="1005"/>
      <c r="AB251" s="1005"/>
      <c r="AC251" s="1005"/>
      <c r="AD251" s="1005"/>
      <c r="AE251" s="1005"/>
      <c r="AF251" s="1005"/>
      <c r="AG251" s="196"/>
      <c r="AH251" s="592"/>
      <c r="AI251" s="592"/>
      <c r="AJ251" s="592"/>
      <c r="AK251" s="196"/>
      <c r="AL251" s="197"/>
      <c r="AM251" s="197"/>
      <c r="AN251" s="197"/>
      <c r="AO251" s="197"/>
      <c r="AP251" s="1151"/>
      <c r="AQ251" s="1005"/>
      <c r="AR251" s="282"/>
      <c r="AS251" s="282"/>
      <c r="AT251" s="282"/>
      <c r="AU251" s="282"/>
      <c r="AV251" s="282"/>
      <c r="AW251" s="282"/>
      <c r="AX251" s="1151"/>
      <c r="AY251" s="1005"/>
      <c r="AZ251" s="282"/>
      <c r="BA251" s="282"/>
      <c r="BB251" s="282"/>
      <c r="BC251" s="282"/>
      <c r="BD251" s="282"/>
      <c r="BE251" s="282"/>
      <c r="BF251" s="1151"/>
      <c r="BG251" s="1005"/>
      <c r="BH251" s="282"/>
      <c r="BI251" s="282"/>
      <c r="BJ251" s="282"/>
      <c r="BK251" s="282"/>
      <c r="BL251" s="282"/>
      <c r="BM251" s="282"/>
      <c r="BN251" s="1151"/>
      <c r="BO251" s="1005"/>
      <c r="BP251" s="282"/>
      <c r="BQ251" s="282"/>
      <c r="BR251" s="282"/>
      <c r="BS251" s="282"/>
      <c r="BT251" s="282"/>
      <c r="BU251" s="282"/>
    </row>
    <row r="252" spans="1:73" ht="40.15" customHeight="1" thickBot="1" x14ac:dyDescent="0.3">
      <c r="A252" s="151"/>
      <c r="B252" s="24"/>
      <c r="C252" s="1060"/>
      <c r="D252" s="1051"/>
      <c r="E252" s="1063"/>
      <c r="F252" s="1066">
        <v>450104900</v>
      </c>
      <c r="G252" s="1051" t="s">
        <v>680</v>
      </c>
      <c r="H252" s="1045">
        <v>300</v>
      </c>
      <c r="I252" s="1051" t="s">
        <v>3167</v>
      </c>
      <c r="J252" s="1045">
        <v>45</v>
      </c>
      <c r="K252" s="1051" t="s">
        <v>3807</v>
      </c>
      <c r="L252" s="1045">
        <v>4501</v>
      </c>
      <c r="M252" s="1051" t="s">
        <v>3786</v>
      </c>
      <c r="N252" s="1048">
        <v>2024004540058</v>
      </c>
      <c r="O252" s="1051" t="s">
        <v>3808</v>
      </c>
      <c r="P252" s="1054"/>
      <c r="Q252" s="1057"/>
      <c r="R252" s="1042"/>
      <c r="S252" s="1042"/>
      <c r="T252" s="1024"/>
      <c r="U252" s="1009"/>
      <c r="V252" s="1009"/>
      <c r="W252" s="1009"/>
      <c r="X252" s="1009"/>
      <c r="Y252" s="1009"/>
      <c r="Z252" s="1006"/>
      <c r="AA252" s="1006"/>
      <c r="AB252" s="1006"/>
      <c r="AC252" s="1006"/>
      <c r="AD252" s="1006"/>
      <c r="AE252" s="1006"/>
      <c r="AF252" s="1006"/>
      <c r="AG252" s="715"/>
      <c r="AH252" s="716"/>
      <c r="AI252" s="716"/>
      <c r="AJ252" s="716"/>
      <c r="AK252" s="715"/>
      <c r="AL252" s="717"/>
      <c r="AM252" s="717"/>
      <c r="AN252" s="717"/>
      <c r="AO252" s="717"/>
      <c r="AP252" s="1152"/>
      <c r="AQ252" s="1006"/>
      <c r="AR252" s="718"/>
      <c r="AS252" s="718"/>
      <c r="AT252" s="718"/>
      <c r="AU252" s="718"/>
      <c r="AV252" s="718"/>
      <c r="AW252" s="718"/>
      <c r="AX252" s="1152"/>
      <c r="AY252" s="1006"/>
      <c r="AZ252" s="718"/>
      <c r="BA252" s="718"/>
      <c r="BB252" s="718"/>
      <c r="BC252" s="718"/>
      <c r="BD252" s="718"/>
      <c r="BE252" s="718"/>
      <c r="BF252" s="1152"/>
      <c r="BG252" s="1006"/>
      <c r="BH252" s="718"/>
      <c r="BI252" s="718"/>
      <c r="BJ252" s="718"/>
      <c r="BK252" s="718"/>
      <c r="BL252" s="718"/>
      <c r="BM252" s="718"/>
      <c r="BN252" s="1152"/>
      <c r="BO252" s="1006"/>
      <c r="BP252" s="718"/>
      <c r="BQ252" s="718"/>
      <c r="BR252" s="718"/>
      <c r="BS252" s="718"/>
      <c r="BT252" s="718"/>
      <c r="BU252" s="718"/>
    </row>
    <row r="253" spans="1:73" ht="40.15" customHeight="1" thickTop="1" x14ac:dyDescent="0.25">
      <c r="A253" s="151"/>
      <c r="B253" s="24"/>
      <c r="C253" s="1058" t="s">
        <v>2403</v>
      </c>
      <c r="D253" s="1049" t="s">
        <v>2404</v>
      </c>
      <c r="E253" s="1061">
        <v>791</v>
      </c>
      <c r="F253" s="1064">
        <v>450202600</v>
      </c>
      <c r="G253" s="1049" t="s">
        <v>2300</v>
      </c>
      <c r="H253" s="1043">
        <v>4</v>
      </c>
      <c r="I253" s="1049" t="s">
        <v>3167</v>
      </c>
      <c r="J253" s="1043">
        <v>45</v>
      </c>
      <c r="K253" s="1049" t="s">
        <v>3807</v>
      </c>
      <c r="L253" s="1043">
        <v>4501</v>
      </c>
      <c r="M253" s="1049" t="s">
        <v>3786</v>
      </c>
      <c r="N253" s="1046">
        <v>2026004540058</v>
      </c>
      <c r="O253" s="1049" t="s">
        <v>3808</v>
      </c>
      <c r="P253" s="1052" t="s">
        <v>2282</v>
      </c>
      <c r="Q253" s="1055">
        <v>4</v>
      </c>
      <c r="R253" s="1040"/>
      <c r="S253" s="1040"/>
      <c r="T253" s="1022"/>
      <c r="U253" s="1007"/>
      <c r="V253" s="1007"/>
      <c r="W253" s="1007"/>
      <c r="X253" s="1007"/>
      <c r="Y253" s="1007"/>
      <c r="Z253" s="1004">
        <f t="shared" si="70"/>
        <v>0</v>
      </c>
      <c r="AA253" s="1004">
        <f t="shared" si="71"/>
        <v>0</v>
      </c>
      <c r="AB253" s="1004">
        <f t="shared" si="71"/>
        <v>0</v>
      </c>
      <c r="AC253" s="1004">
        <f t="shared" si="71"/>
        <v>0</v>
      </c>
      <c r="AD253" s="1004">
        <f t="shared" si="71"/>
        <v>0</v>
      </c>
      <c r="AE253" s="1004">
        <f t="shared" si="71"/>
        <v>0</v>
      </c>
      <c r="AF253" s="1004">
        <f t="shared" si="71"/>
        <v>0</v>
      </c>
      <c r="AG253" s="714"/>
      <c r="AH253" s="593"/>
      <c r="AI253" s="593"/>
      <c r="AJ253" s="593"/>
      <c r="AK253" s="207"/>
      <c r="AL253" s="208"/>
      <c r="AM253" s="208"/>
      <c r="AN253" s="208"/>
      <c r="AO253" s="208"/>
      <c r="AP253" s="1150">
        <f>+U253</f>
        <v>0</v>
      </c>
      <c r="AQ253" s="1004">
        <f>SUM(AR253:AW256)</f>
        <v>0</v>
      </c>
      <c r="AR253" s="299"/>
      <c r="AS253" s="299"/>
      <c r="AT253" s="299"/>
      <c r="AU253" s="299"/>
      <c r="AV253" s="299"/>
      <c r="AW253" s="299"/>
      <c r="AX253" s="1150">
        <f>+V253</f>
        <v>0</v>
      </c>
      <c r="AY253" s="1004">
        <f>SUM(AZ253:BE256)</f>
        <v>0</v>
      </c>
      <c r="AZ253" s="299"/>
      <c r="BA253" s="299"/>
      <c r="BB253" s="299"/>
      <c r="BC253" s="299"/>
      <c r="BD253" s="299"/>
      <c r="BE253" s="299"/>
      <c r="BF253" s="1150">
        <f>+W253</f>
        <v>0</v>
      </c>
      <c r="BG253" s="1004">
        <f>SUM(BH253:BM256)</f>
        <v>0</v>
      </c>
      <c r="BH253" s="299"/>
      <c r="BI253" s="299"/>
      <c r="BJ253" s="299"/>
      <c r="BK253" s="299"/>
      <c r="BL253" s="299"/>
      <c r="BM253" s="299"/>
      <c r="BN253" s="1150">
        <f>+X253</f>
        <v>0</v>
      </c>
      <c r="BO253" s="1004">
        <f>SUM(BP253:BU256)</f>
        <v>0</v>
      </c>
      <c r="BP253" s="299"/>
      <c r="BQ253" s="299"/>
      <c r="BR253" s="299"/>
      <c r="BS253" s="299"/>
      <c r="BT253" s="299"/>
      <c r="BU253" s="299"/>
    </row>
    <row r="254" spans="1:73" ht="40.15" customHeight="1" x14ac:dyDescent="0.25">
      <c r="A254" s="151"/>
      <c r="B254" s="24"/>
      <c r="C254" s="1059"/>
      <c r="D254" s="1050"/>
      <c r="E254" s="1062"/>
      <c r="F254" s="1065">
        <v>450202400</v>
      </c>
      <c r="G254" s="1050" t="s">
        <v>2300</v>
      </c>
      <c r="H254" s="1044">
        <v>4</v>
      </c>
      <c r="I254" s="1050" t="s">
        <v>3167</v>
      </c>
      <c r="J254" s="1044">
        <v>45</v>
      </c>
      <c r="K254" s="1050" t="s">
        <v>3807</v>
      </c>
      <c r="L254" s="1044">
        <v>4501</v>
      </c>
      <c r="M254" s="1050" t="s">
        <v>3786</v>
      </c>
      <c r="N254" s="1047">
        <v>2024004540058</v>
      </c>
      <c r="O254" s="1050" t="s">
        <v>3808</v>
      </c>
      <c r="P254" s="1053"/>
      <c r="Q254" s="1056"/>
      <c r="R254" s="1041"/>
      <c r="S254" s="1041"/>
      <c r="T254" s="1023"/>
      <c r="U254" s="1008"/>
      <c r="V254" s="1008"/>
      <c r="W254" s="1008"/>
      <c r="X254" s="1008"/>
      <c r="Y254" s="1008"/>
      <c r="Z254" s="1005"/>
      <c r="AA254" s="1005"/>
      <c r="AB254" s="1005"/>
      <c r="AC254" s="1005"/>
      <c r="AD254" s="1005"/>
      <c r="AE254" s="1005"/>
      <c r="AF254" s="1005"/>
      <c r="AG254" s="479"/>
      <c r="AH254" s="592"/>
      <c r="AI254" s="592"/>
      <c r="AJ254" s="592"/>
      <c r="AK254" s="196"/>
      <c r="AL254" s="197"/>
      <c r="AM254" s="197"/>
      <c r="AN254" s="197"/>
      <c r="AO254" s="197"/>
      <c r="AP254" s="1151"/>
      <c r="AQ254" s="1005"/>
      <c r="AR254" s="282"/>
      <c r="AS254" s="282"/>
      <c r="AT254" s="282"/>
      <c r="AU254" s="282"/>
      <c r="AV254" s="282"/>
      <c r="AW254" s="282"/>
      <c r="AX254" s="1151"/>
      <c r="AY254" s="1005"/>
      <c r="AZ254" s="282"/>
      <c r="BA254" s="282"/>
      <c r="BB254" s="282"/>
      <c r="BC254" s="282"/>
      <c r="BD254" s="282"/>
      <c r="BE254" s="282"/>
      <c r="BF254" s="1151"/>
      <c r="BG254" s="1005"/>
      <c r="BH254" s="282"/>
      <c r="BI254" s="282"/>
      <c r="BJ254" s="282"/>
      <c r="BK254" s="282"/>
      <c r="BL254" s="282"/>
      <c r="BM254" s="282"/>
      <c r="BN254" s="1151"/>
      <c r="BO254" s="1005"/>
      <c r="BP254" s="282"/>
      <c r="BQ254" s="282"/>
      <c r="BR254" s="282"/>
      <c r="BS254" s="282"/>
      <c r="BT254" s="282"/>
      <c r="BU254" s="282"/>
    </row>
    <row r="255" spans="1:73" ht="40.15" customHeight="1" x14ac:dyDescent="0.25">
      <c r="A255" s="151"/>
      <c r="B255" s="24"/>
      <c r="C255" s="1059"/>
      <c r="D255" s="1050"/>
      <c r="E255" s="1062"/>
      <c r="F255" s="1065">
        <v>450202400</v>
      </c>
      <c r="G255" s="1050" t="s">
        <v>2300</v>
      </c>
      <c r="H255" s="1044">
        <v>4</v>
      </c>
      <c r="I255" s="1050" t="s">
        <v>3167</v>
      </c>
      <c r="J255" s="1044">
        <v>45</v>
      </c>
      <c r="K255" s="1050" t="s">
        <v>3807</v>
      </c>
      <c r="L255" s="1044">
        <v>4501</v>
      </c>
      <c r="M255" s="1050" t="s">
        <v>3786</v>
      </c>
      <c r="N255" s="1047">
        <v>2024004540058</v>
      </c>
      <c r="O255" s="1050" t="s">
        <v>3808</v>
      </c>
      <c r="P255" s="1053"/>
      <c r="Q255" s="1056"/>
      <c r="R255" s="1041"/>
      <c r="S255" s="1041"/>
      <c r="T255" s="1023"/>
      <c r="U255" s="1008"/>
      <c r="V255" s="1008"/>
      <c r="W255" s="1008"/>
      <c r="X255" s="1008"/>
      <c r="Y255" s="1008"/>
      <c r="Z255" s="1005"/>
      <c r="AA255" s="1005"/>
      <c r="AB255" s="1005"/>
      <c r="AC255" s="1005"/>
      <c r="AD255" s="1005"/>
      <c r="AE255" s="1005"/>
      <c r="AF255" s="1005"/>
      <c r="AG255" s="196"/>
      <c r="AH255" s="592"/>
      <c r="AI255" s="592"/>
      <c r="AJ255" s="592"/>
      <c r="AK255" s="196"/>
      <c r="AL255" s="197"/>
      <c r="AM255" s="197"/>
      <c r="AN255" s="197"/>
      <c r="AO255" s="197"/>
      <c r="AP255" s="1151"/>
      <c r="AQ255" s="1005"/>
      <c r="AR255" s="282"/>
      <c r="AS255" s="282"/>
      <c r="AT255" s="282"/>
      <c r="AU255" s="282"/>
      <c r="AV255" s="282"/>
      <c r="AW255" s="282"/>
      <c r="AX255" s="1151"/>
      <c r="AY255" s="1005"/>
      <c r="AZ255" s="282"/>
      <c r="BA255" s="282"/>
      <c r="BB255" s="282"/>
      <c r="BC255" s="282"/>
      <c r="BD255" s="282"/>
      <c r="BE255" s="282"/>
      <c r="BF255" s="1151"/>
      <c r="BG255" s="1005"/>
      <c r="BH255" s="282"/>
      <c r="BI255" s="282"/>
      <c r="BJ255" s="282"/>
      <c r="BK255" s="282"/>
      <c r="BL255" s="282"/>
      <c r="BM255" s="282"/>
      <c r="BN255" s="1151"/>
      <c r="BO255" s="1005"/>
      <c r="BP255" s="282"/>
      <c r="BQ255" s="282"/>
      <c r="BR255" s="282"/>
      <c r="BS255" s="282"/>
      <c r="BT255" s="282"/>
      <c r="BU255" s="282"/>
    </row>
    <row r="256" spans="1:73" ht="40.15" customHeight="1" thickBot="1" x14ac:dyDescent="0.3">
      <c r="A256" s="151"/>
      <c r="B256" s="24"/>
      <c r="C256" s="1060"/>
      <c r="D256" s="1051"/>
      <c r="E256" s="1063"/>
      <c r="F256" s="1066">
        <v>450202400</v>
      </c>
      <c r="G256" s="1051" t="s">
        <v>2300</v>
      </c>
      <c r="H256" s="1045">
        <v>4</v>
      </c>
      <c r="I256" s="1051" t="s">
        <v>3167</v>
      </c>
      <c r="J256" s="1045">
        <v>45</v>
      </c>
      <c r="K256" s="1051" t="s">
        <v>3807</v>
      </c>
      <c r="L256" s="1045">
        <v>4501</v>
      </c>
      <c r="M256" s="1051" t="s">
        <v>3786</v>
      </c>
      <c r="N256" s="1048">
        <v>2024004540058</v>
      </c>
      <c r="O256" s="1051" t="s">
        <v>3808</v>
      </c>
      <c r="P256" s="1054"/>
      <c r="Q256" s="1057"/>
      <c r="R256" s="1042"/>
      <c r="S256" s="1042"/>
      <c r="T256" s="1024"/>
      <c r="U256" s="1009"/>
      <c r="V256" s="1009"/>
      <c r="W256" s="1009"/>
      <c r="X256" s="1009"/>
      <c r="Y256" s="1009"/>
      <c r="Z256" s="1006"/>
      <c r="AA256" s="1006"/>
      <c r="AB256" s="1006"/>
      <c r="AC256" s="1006"/>
      <c r="AD256" s="1006"/>
      <c r="AE256" s="1006"/>
      <c r="AF256" s="1006"/>
      <c r="AG256" s="715"/>
      <c r="AH256" s="716"/>
      <c r="AI256" s="716"/>
      <c r="AJ256" s="716"/>
      <c r="AK256" s="715"/>
      <c r="AL256" s="717"/>
      <c r="AM256" s="717"/>
      <c r="AN256" s="717"/>
      <c r="AO256" s="717"/>
      <c r="AP256" s="1152"/>
      <c r="AQ256" s="1006"/>
      <c r="AR256" s="718"/>
      <c r="AS256" s="718"/>
      <c r="AT256" s="718"/>
      <c r="AU256" s="718"/>
      <c r="AV256" s="718"/>
      <c r="AW256" s="718"/>
      <c r="AX256" s="1152"/>
      <c r="AY256" s="1006"/>
      <c r="AZ256" s="718"/>
      <c r="BA256" s="718"/>
      <c r="BB256" s="718"/>
      <c r="BC256" s="718"/>
      <c r="BD256" s="718"/>
      <c r="BE256" s="718"/>
      <c r="BF256" s="1152"/>
      <c r="BG256" s="1006"/>
      <c r="BH256" s="718"/>
      <c r="BI256" s="718"/>
      <c r="BJ256" s="718"/>
      <c r="BK256" s="718"/>
      <c r="BL256" s="718"/>
      <c r="BM256" s="718"/>
      <c r="BN256" s="1152"/>
      <c r="BO256" s="1006"/>
      <c r="BP256" s="718"/>
      <c r="BQ256" s="718"/>
      <c r="BR256" s="718"/>
      <c r="BS256" s="718"/>
      <c r="BT256" s="718"/>
      <c r="BU256" s="718"/>
    </row>
    <row r="257" spans="1:73" ht="40.15" customHeight="1" thickTop="1" x14ac:dyDescent="0.25">
      <c r="A257" s="151"/>
      <c r="B257" s="24"/>
      <c r="C257" s="1058" t="s">
        <v>2405</v>
      </c>
      <c r="D257" s="1049" t="s">
        <v>2406</v>
      </c>
      <c r="E257" s="1061">
        <v>792</v>
      </c>
      <c r="F257" s="1064">
        <v>450202600</v>
      </c>
      <c r="G257" s="1049" t="s">
        <v>2300</v>
      </c>
      <c r="H257" s="1043">
        <v>4</v>
      </c>
      <c r="I257" s="1049" t="s">
        <v>3167</v>
      </c>
      <c r="J257" s="1043">
        <v>45</v>
      </c>
      <c r="K257" s="1049" t="s">
        <v>3807</v>
      </c>
      <c r="L257" s="1043">
        <v>4501</v>
      </c>
      <c r="M257" s="1049" t="s">
        <v>3786</v>
      </c>
      <c r="N257" s="1046">
        <v>2026004540058</v>
      </c>
      <c r="O257" s="1049" t="s">
        <v>3808</v>
      </c>
      <c r="P257" s="1052" t="s">
        <v>2328</v>
      </c>
      <c r="Q257" s="1055">
        <v>4</v>
      </c>
      <c r="R257" s="1040"/>
      <c r="S257" s="1040"/>
      <c r="T257" s="1022"/>
      <c r="U257" s="1007"/>
      <c r="V257" s="1007"/>
      <c r="W257" s="1007"/>
      <c r="X257" s="1007"/>
      <c r="Y257" s="1007"/>
      <c r="Z257" s="1004">
        <f t="shared" si="70"/>
        <v>0</v>
      </c>
      <c r="AA257" s="1004">
        <f t="shared" ref="AA257:AF261" si="72">SUM(AR257:AR260,AZ257:AZ260,BH257:BH260,BP257:BP260)</f>
        <v>0</v>
      </c>
      <c r="AB257" s="1004">
        <f t="shared" si="72"/>
        <v>0</v>
      </c>
      <c r="AC257" s="1004">
        <f t="shared" si="72"/>
        <v>0</v>
      </c>
      <c r="AD257" s="1004">
        <f t="shared" si="72"/>
        <v>0</v>
      </c>
      <c r="AE257" s="1004">
        <f t="shared" si="72"/>
        <v>0</v>
      </c>
      <c r="AF257" s="1004">
        <f t="shared" si="72"/>
        <v>0</v>
      </c>
      <c r="AG257" s="714"/>
      <c r="AH257" s="593"/>
      <c r="AI257" s="593"/>
      <c r="AJ257" s="593"/>
      <c r="AK257" s="207"/>
      <c r="AL257" s="208"/>
      <c r="AM257" s="208"/>
      <c r="AN257" s="208"/>
      <c r="AO257" s="208"/>
      <c r="AP257" s="1150">
        <f>+U257</f>
        <v>0</v>
      </c>
      <c r="AQ257" s="1004">
        <f>SUM(AR257:AW260)</f>
        <v>0</v>
      </c>
      <c r="AR257" s="299"/>
      <c r="AS257" s="299"/>
      <c r="AT257" s="299"/>
      <c r="AU257" s="299"/>
      <c r="AV257" s="299"/>
      <c r="AW257" s="299"/>
      <c r="AX257" s="1150">
        <f>+V257</f>
        <v>0</v>
      </c>
      <c r="AY257" s="1004">
        <f>SUM(AZ257:BE260)</f>
        <v>0</v>
      </c>
      <c r="AZ257" s="299"/>
      <c r="BA257" s="299"/>
      <c r="BB257" s="299"/>
      <c r="BC257" s="299"/>
      <c r="BD257" s="299"/>
      <c r="BE257" s="299"/>
      <c r="BF257" s="1150">
        <f>+W257</f>
        <v>0</v>
      </c>
      <c r="BG257" s="1004">
        <f>SUM(BH257:BM260)</f>
        <v>0</v>
      </c>
      <c r="BH257" s="299"/>
      <c r="BI257" s="299"/>
      <c r="BJ257" s="299"/>
      <c r="BK257" s="299"/>
      <c r="BL257" s="299"/>
      <c r="BM257" s="299"/>
      <c r="BN257" s="1150">
        <f>+X257</f>
        <v>0</v>
      </c>
      <c r="BO257" s="1004">
        <f>SUM(BP257:BU260)</f>
        <v>0</v>
      </c>
      <c r="BP257" s="299"/>
      <c r="BQ257" s="299"/>
      <c r="BR257" s="299"/>
      <c r="BS257" s="299"/>
      <c r="BT257" s="299"/>
      <c r="BU257" s="299"/>
    </row>
    <row r="258" spans="1:73" ht="40.15" customHeight="1" x14ac:dyDescent="0.25">
      <c r="A258" s="151"/>
      <c r="B258" s="24"/>
      <c r="C258" s="1059"/>
      <c r="D258" s="1050"/>
      <c r="E258" s="1062"/>
      <c r="F258" s="1065">
        <v>450202400</v>
      </c>
      <c r="G258" s="1050" t="s">
        <v>2300</v>
      </c>
      <c r="H258" s="1044">
        <v>4</v>
      </c>
      <c r="I258" s="1050" t="s">
        <v>3167</v>
      </c>
      <c r="J258" s="1044">
        <v>45</v>
      </c>
      <c r="K258" s="1050" t="s">
        <v>3807</v>
      </c>
      <c r="L258" s="1044">
        <v>4501</v>
      </c>
      <c r="M258" s="1050" t="s">
        <v>3786</v>
      </c>
      <c r="N258" s="1047">
        <v>2024004540058</v>
      </c>
      <c r="O258" s="1050" t="s">
        <v>3808</v>
      </c>
      <c r="P258" s="1053"/>
      <c r="Q258" s="1056"/>
      <c r="R258" s="1041"/>
      <c r="S258" s="1041"/>
      <c r="T258" s="1023"/>
      <c r="U258" s="1008"/>
      <c r="V258" s="1008"/>
      <c r="W258" s="1008"/>
      <c r="X258" s="1008"/>
      <c r="Y258" s="1008"/>
      <c r="Z258" s="1005"/>
      <c r="AA258" s="1005"/>
      <c r="AB258" s="1005"/>
      <c r="AC258" s="1005"/>
      <c r="AD258" s="1005"/>
      <c r="AE258" s="1005"/>
      <c r="AF258" s="1005"/>
      <c r="AG258" s="479"/>
      <c r="AH258" s="592"/>
      <c r="AI258" s="592"/>
      <c r="AJ258" s="592"/>
      <c r="AK258" s="196"/>
      <c r="AL258" s="197"/>
      <c r="AM258" s="197"/>
      <c r="AN258" s="197"/>
      <c r="AO258" s="197"/>
      <c r="AP258" s="1151"/>
      <c r="AQ258" s="1005"/>
      <c r="AR258" s="282"/>
      <c r="AS258" s="282"/>
      <c r="AT258" s="282"/>
      <c r="AU258" s="282"/>
      <c r="AV258" s="282"/>
      <c r="AW258" s="282"/>
      <c r="AX258" s="1151"/>
      <c r="AY258" s="1005"/>
      <c r="AZ258" s="282"/>
      <c r="BA258" s="282"/>
      <c r="BB258" s="282"/>
      <c r="BC258" s="282"/>
      <c r="BD258" s="282"/>
      <c r="BE258" s="282"/>
      <c r="BF258" s="1151"/>
      <c r="BG258" s="1005"/>
      <c r="BH258" s="282"/>
      <c r="BI258" s="282"/>
      <c r="BJ258" s="282"/>
      <c r="BK258" s="282"/>
      <c r="BL258" s="282"/>
      <c r="BM258" s="282"/>
      <c r="BN258" s="1151"/>
      <c r="BO258" s="1005"/>
      <c r="BP258" s="282"/>
      <c r="BQ258" s="282"/>
      <c r="BR258" s="282"/>
      <c r="BS258" s="282"/>
      <c r="BT258" s="282"/>
      <c r="BU258" s="282"/>
    </row>
    <row r="259" spans="1:73" ht="40.15" customHeight="1" x14ac:dyDescent="0.25">
      <c r="A259" s="151"/>
      <c r="B259" s="24"/>
      <c r="C259" s="1059"/>
      <c r="D259" s="1050"/>
      <c r="E259" s="1062"/>
      <c r="F259" s="1065">
        <v>450202400</v>
      </c>
      <c r="G259" s="1050" t="s">
        <v>2300</v>
      </c>
      <c r="H259" s="1044">
        <v>4</v>
      </c>
      <c r="I259" s="1050" t="s">
        <v>3167</v>
      </c>
      <c r="J259" s="1044">
        <v>45</v>
      </c>
      <c r="K259" s="1050" t="s">
        <v>3807</v>
      </c>
      <c r="L259" s="1044">
        <v>4501</v>
      </c>
      <c r="M259" s="1050" t="s">
        <v>3786</v>
      </c>
      <c r="N259" s="1047">
        <v>2024004540058</v>
      </c>
      <c r="O259" s="1050" t="s">
        <v>3808</v>
      </c>
      <c r="P259" s="1053"/>
      <c r="Q259" s="1056"/>
      <c r="R259" s="1041"/>
      <c r="S259" s="1041"/>
      <c r="T259" s="1023"/>
      <c r="U259" s="1008"/>
      <c r="V259" s="1008"/>
      <c r="W259" s="1008"/>
      <c r="X259" s="1008"/>
      <c r="Y259" s="1008"/>
      <c r="Z259" s="1005"/>
      <c r="AA259" s="1005"/>
      <c r="AB259" s="1005"/>
      <c r="AC259" s="1005"/>
      <c r="AD259" s="1005"/>
      <c r="AE259" s="1005"/>
      <c r="AF259" s="1005"/>
      <c r="AG259" s="196"/>
      <c r="AH259" s="592"/>
      <c r="AI259" s="592"/>
      <c r="AJ259" s="592"/>
      <c r="AK259" s="196"/>
      <c r="AL259" s="197"/>
      <c r="AM259" s="197"/>
      <c r="AN259" s="197"/>
      <c r="AO259" s="197"/>
      <c r="AP259" s="1151"/>
      <c r="AQ259" s="1005"/>
      <c r="AR259" s="282"/>
      <c r="AS259" s="282"/>
      <c r="AT259" s="282"/>
      <c r="AU259" s="282"/>
      <c r="AV259" s="282"/>
      <c r="AW259" s="282"/>
      <c r="AX259" s="1151"/>
      <c r="AY259" s="1005"/>
      <c r="AZ259" s="282"/>
      <c r="BA259" s="282"/>
      <c r="BB259" s="282"/>
      <c r="BC259" s="282"/>
      <c r="BD259" s="282"/>
      <c r="BE259" s="282"/>
      <c r="BF259" s="1151"/>
      <c r="BG259" s="1005"/>
      <c r="BH259" s="282"/>
      <c r="BI259" s="282"/>
      <c r="BJ259" s="282"/>
      <c r="BK259" s="282"/>
      <c r="BL259" s="282"/>
      <c r="BM259" s="282"/>
      <c r="BN259" s="1151"/>
      <c r="BO259" s="1005"/>
      <c r="BP259" s="282"/>
      <c r="BQ259" s="282"/>
      <c r="BR259" s="282"/>
      <c r="BS259" s="282"/>
      <c r="BT259" s="282"/>
      <c r="BU259" s="282"/>
    </row>
    <row r="260" spans="1:73" ht="40.15" customHeight="1" thickBot="1" x14ac:dyDescent="0.3">
      <c r="A260" s="151"/>
      <c r="B260" s="24"/>
      <c r="C260" s="1060"/>
      <c r="D260" s="1051"/>
      <c r="E260" s="1063"/>
      <c r="F260" s="1066">
        <v>450202400</v>
      </c>
      <c r="G260" s="1051" t="s">
        <v>2300</v>
      </c>
      <c r="H260" s="1045">
        <v>4</v>
      </c>
      <c r="I260" s="1051" t="s">
        <v>3167</v>
      </c>
      <c r="J260" s="1045">
        <v>45</v>
      </c>
      <c r="K260" s="1051" t="s">
        <v>3807</v>
      </c>
      <c r="L260" s="1045">
        <v>4501</v>
      </c>
      <c r="M260" s="1051" t="s">
        <v>3786</v>
      </c>
      <c r="N260" s="1048">
        <v>2024004540058</v>
      </c>
      <c r="O260" s="1051" t="s">
        <v>3808</v>
      </c>
      <c r="P260" s="1054"/>
      <c r="Q260" s="1057"/>
      <c r="R260" s="1042"/>
      <c r="S260" s="1042"/>
      <c r="T260" s="1024"/>
      <c r="U260" s="1009"/>
      <c r="V260" s="1009"/>
      <c r="W260" s="1009"/>
      <c r="X260" s="1009"/>
      <c r="Y260" s="1009"/>
      <c r="Z260" s="1006"/>
      <c r="AA260" s="1006"/>
      <c r="AB260" s="1006"/>
      <c r="AC260" s="1006"/>
      <c r="AD260" s="1006"/>
      <c r="AE260" s="1006"/>
      <c r="AF260" s="1006"/>
      <c r="AG260" s="715"/>
      <c r="AH260" s="716"/>
      <c r="AI260" s="716"/>
      <c r="AJ260" s="716"/>
      <c r="AK260" s="715"/>
      <c r="AL260" s="717"/>
      <c r="AM260" s="717"/>
      <c r="AN260" s="717"/>
      <c r="AO260" s="717"/>
      <c r="AP260" s="1152"/>
      <c r="AQ260" s="1006"/>
      <c r="AR260" s="718"/>
      <c r="AS260" s="718"/>
      <c r="AT260" s="718"/>
      <c r="AU260" s="718"/>
      <c r="AV260" s="718"/>
      <c r="AW260" s="718"/>
      <c r="AX260" s="1152"/>
      <c r="AY260" s="1006"/>
      <c r="AZ260" s="718"/>
      <c r="BA260" s="718"/>
      <c r="BB260" s="718"/>
      <c r="BC260" s="718"/>
      <c r="BD260" s="718"/>
      <c r="BE260" s="718"/>
      <c r="BF260" s="1152"/>
      <c r="BG260" s="1006"/>
      <c r="BH260" s="718"/>
      <c r="BI260" s="718"/>
      <c r="BJ260" s="718"/>
      <c r="BK260" s="718"/>
      <c r="BL260" s="718"/>
      <c r="BM260" s="718"/>
      <c r="BN260" s="1152"/>
      <c r="BO260" s="1006"/>
      <c r="BP260" s="718"/>
      <c r="BQ260" s="718"/>
      <c r="BR260" s="718"/>
      <c r="BS260" s="718"/>
      <c r="BT260" s="718"/>
      <c r="BU260" s="718"/>
    </row>
    <row r="261" spans="1:73" ht="40.15" customHeight="1" thickTop="1" x14ac:dyDescent="0.25">
      <c r="A261" s="151"/>
      <c r="B261" s="24"/>
      <c r="C261" s="1058" t="s">
        <v>2407</v>
      </c>
      <c r="D261" s="1049" t="s">
        <v>2408</v>
      </c>
      <c r="E261" s="1061">
        <v>793</v>
      </c>
      <c r="F261" s="1064">
        <v>450202600</v>
      </c>
      <c r="G261" s="1049" t="s">
        <v>2300</v>
      </c>
      <c r="H261" s="1043">
        <v>4</v>
      </c>
      <c r="I261" s="1049" t="s">
        <v>3167</v>
      </c>
      <c r="J261" s="1043">
        <v>45</v>
      </c>
      <c r="K261" s="1049" t="s">
        <v>3807</v>
      </c>
      <c r="L261" s="1043">
        <v>4501</v>
      </c>
      <c r="M261" s="1049" t="s">
        <v>3786</v>
      </c>
      <c r="N261" s="1046">
        <v>2026004540058</v>
      </c>
      <c r="O261" s="1049" t="s">
        <v>3808</v>
      </c>
      <c r="P261" s="1052" t="s">
        <v>2328</v>
      </c>
      <c r="Q261" s="1055">
        <v>4</v>
      </c>
      <c r="R261" s="1040"/>
      <c r="S261" s="1040"/>
      <c r="T261" s="1022"/>
      <c r="U261" s="1007"/>
      <c r="V261" s="1007"/>
      <c r="W261" s="1007"/>
      <c r="X261" s="1007"/>
      <c r="Y261" s="1007"/>
      <c r="Z261" s="1004">
        <f t="shared" si="70"/>
        <v>0</v>
      </c>
      <c r="AA261" s="1004">
        <f t="shared" si="72"/>
        <v>0</v>
      </c>
      <c r="AB261" s="1004">
        <f t="shared" si="72"/>
        <v>0</v>
      </c>
      <c r="AC261" s="1004">
        <f t="shared" si="72"/>
        <v>0</v>
      </c>
      <c r="AD261" s="1004">
        <f t="shared" si="72"/>
        <v>0</v>
      </c>
      <c r="AE261" s="1004">
        <f t="shared" si="72"/>
        <v>0</v>
      </c>
      <c r="AF261" s="1004">
        <f t="shared" si="72"/>
        <v>0</v>
      </c>
      <c r="AG261" s="714"/>
      <c r="AH261" s="593"/>
      <c r="AI261" s="593"/>
      <c r="AJ261" s="593"/>
      <c r="AK261" s="207"/>
      <c r="AL261" s="208"/>
      <c r="AM261" s="208"/>
      <c r="AN261" s="208"/>
      <c r="AO261" s="208"/>
      <c r="AP261" s="1150">
        <f>+U261</f>
        <v>0</v>
      </c>
      <c r="AQ261" s="1004">
        <f>SUM(AR261:AW264)</f>
        <v>0</v>
      </c>
      <c r="AR261" s="299"/>
      <c r="AS261" s="299"/>
      <c r="AT261" s="299"/>
      <c r="AU261" s="299"/>
      <c r="AV261" s="299"/>
      <c r="AW261" s="299"/>
      <c r="AX261" s="1150">
        <f>+V261</f>
        <v>0</v>
      </c>
      <c r="AY261" s="1004">
        <f>SUM(AZ261:BE264)</f>
        <v>0</v>
      </c>
      <c r="AZ261" s="299"/>
      <c r="BA261" s="299"/>
      <c r="BB261" s="299"/>
      <c r="BC261" s="299"/>
      <c r="BD261" s="299"/>
      <c r="BE261" s="299"/>
      <c r="BF261" s="1150">
        <f>+W261</f>
        <v>0</v>
      </c>
      <c r="BG261" s="1004">
        <f>SUM(BH261:BM264)</f>
        <v>0</v>
      </c>
      <c r="BH261" s="299"/>
      <c r="BI261" s="299"/>
      <c r="BJ261" s="299"/>
      <c r="BK261" s="299"/>
      <c r="BL261" s="299"/>
      <c r="BM261" s="299"/>
      <c r="BN261" s="1150">
        <f>+X261</f>
        <v>0</v>
      </c>
      <c r="BO261" s="1004">
        <f>SUM(BP261:BU264)</f>
        <v>0</v>
      </c>
      <c r="BP261" s="299"/>
      <c r="BQ261" s="299"/>
      <c r="BR261" s="299"/>
      <c r="BS261" s="299"/>
      <c r="BT261" s="299"/>
      <c r="BU261" s="299"/>
    </row>
    <row r="262" spans="1:73" ht="40.15" customHeight="1" x14ac:dyDescent="0.25">
      <c r="A262" s="151"/>
      <c r="B262" s="24"/>
      <c r="C262" s="1059"/>
      <c r="D262" s="1050"/>
      <c r="E262" s="1062"/>
      <c r="F262" s="1065">
        <v>450202400</v>
      </c>
      <c r="G262" s="1050" t="s">
        <v>2300</v>
      </c>
      <c r="H262" s="1044">
        <v>4</v>
      </c>
      <c r="I262" s="1050" t="s">
        <v>3167</v>
      </c>
      <c r="J262" s="1044">
        <v>45</v>
      </c>
      <c r="K262" s="1050" t="s">
        <v>3807</v>
      </c>
      <c r="L262" s="1044">
        <v>4501</v>
      </c>
      <c r="M262" s="1050" t="s">
        <v>3786</v>
      </c>
      <c r="N262" s="1047">
        <v>2024004540058</v>
      </c>
      <c r="O262" s="1050" t="s">
        <v>3808</v>
      </c>
      <c r="P262" s="1053"/>
      <c r="Q262" s="1056"/>
      <c r="R262" s="1041"/>
      <c r="S262" s="1041"/>
      <c r="T262" s="1023"/>
      <c r="U262" s="1008"/>
      <c r="V262" s="1008"/>
      <c r="W262" s="1008"/>
      <c r="X262" s="1008"/>
      <c r="Y262" s="1008"/>
      <c r="Z262" s="1005"/>
      <c r="AA262" s="1005"/>
      <c r="AB262" s="1005"/>
      <c r="AC262" s="1005"/>
      <c r="AD262" s="1005"/>
      <c r="AE262" s="1005"/>
      <c r="AF262" s="1005"/>
      <c r="AG262" s="479"/>
      <c r="AH262" s="592"/>
      <c r="AI262" s="592"/>
      <c r="AJ262" s="592"/>
      <c r="AK262" s="196"/>
      <c r="AL262" s="197"/>
      <c r="AM262" s="197"/>
      <c r="AN262" s="197"/>
      <c r="AO262" s="197"/>
      <c r="AP262" s="1151"/>
      <c r="AQ262" s="1005"/>
      <c r="AR262" s="282"/>
      <c r="AS262" s="282"/>
      <c r="AT262" s="282"/>
      <c r="AU262" s="282"/>
      <c r="AV262" s="282"/>
      <c r="AW262" s="282"/>
      <c r="AX262" s="1151"/>
      <c r="AY262" s="1005"/>
      <c r="AZ262" s="282"/>
      <c r="BA262" s="282"/>
      <c r="BB262" s="282"/>
      <c r="BC262" s="282"/>
      <c r="BD262" s="282"/>
      <c r="BE262" s="282"/>
      <c r="BF262" s="1151"/>
      <c r="BG262" s="1005"/>
      <c r="BH262" s="282"/>
      <c r="BI262" s="282"/>
      <c r="BJ262" s="282"/>
      <c r="BK262" s="282"/>
      <c r="BL262" s="282"/>
      <c r="BM262" s="282"/>
      <c r="BN262" s="1151"/>
      <c r="BO262" s="1005"/>
      <c r="BP262" s="282"/>
      <c r="BQ262" s="282"/>
      <c r="BR262" s="282"/>
      <c r="BS262" s="282"/>
      <c r="BT262" s="282"/>
      <c r="BU262" s="282"/>
    </row>
    <row r="263" spans="1:73" ht="40.15" customHeight="1" x14ac:dyDescent="0.25">
      <c r="A263" s="151"/>
      <c r="B263" s="24"/>
      <c r="C263" s="1059"/>
      <c r="D263" s="1050"/>
      <c r="E263" s="1062"/>
      <c r="F263" s="1065">
        <v>450202400</v>
      </c>
      <c r="G263" s="1050" t="s">
        <v>2300</v>
      </c>
      <c r="H263" s="1044">
        <v>4</v>
      </c>
      <c r="I263" s="1050" t="s">
        <v>3167</v>
      </c>
      <c r="J263" s="1044">
        <v>45</v>
      </c>
      <c r="K263" s="1050" t="s">
        <v>3807</v>
      </c>
      <c r="L263" s="1044">
        <v>4501</v>
      </c>
      <c r="M263" s="1050" t="s">
        <v>3786</v>
      </c>
      <c r="N263" s="1047">
        <v>2024004540058</v>
      </c>
      <c r="O263" s="1050" t="s">
        <v>3808</v>
      </c>
      <c r="P263" s="1053"/>
      <c r="Q263" s="1056"/>
      <c r="R263" s="1041"/>
      <c r="S263" s="1041"/>
      <c r="T263" s="1023"/>
      <c r="U263" s="1008"/>
      <c r="V263" s="1008"/>
      <c r="W263" s="1008"/>
      <c r="X263" s="1008"/>
      <c r="Y263" s="1008"/>
      <c r="Z263" s="1005"/>
      <c r="AA263" s="1005"/>
      <c r="AB263" s="1005"/>
      <c r="AC263" s="1005"/>
      <c r="AD263" s="1005"/>
      <c r="AE263" s="1005"/>
      <c r="AF263" s="1005"/>
      <c r="AG263" s="196"/>
      <c r="AH263" s="592"/>
      <c r="AI263" s="592"/>
      <c r="AJ263" s="592"/>
      <c r="AK263" s="196"/>
      <c r="AL263" s="197"/>
      <c r="AM263" s="197"/>
      <c r="AN263" s="197"/>
      <c r="AO263" s="197"/>
      <c r="AP263" s="1151"/>
      <c r="AQ263" s="1005"/>
      <c r="AR263" s="282"/>
      <c r="AS263" s="282"/>
      <c r="AT263" s="282"/>
      <c r="AU263" s="282"/>
      <c r="AV263" s="282"/>
      <c r="AW263" s="282"/>
      <c r="AX263" s="1151"/>
      <c r="AY263" s="1005"/>
      <c r="AZ263" s="282"/>
      <c r="BA263" s="282"/>
      <c r="BB263" s="282"/>
      <c r="BC263" s="282"/>
      <c r="BD263" s="282"/>
      <c r="BE263" s="282"/>
      <c r="BF263" s="1151"/>
      <c r="BG263" s="1005"/>
      <c r="BH263" s="282"/>
      <c r="BI263" s="282"/>
      <c r="BJ263" s="282"/>
      <c r="BK263" s="282"/>
      <c r="BL263" s="282"/>
      <c r="BM263" s="282"/>
      <c r="BN263" s="1151"/>
      <c r="BO263" s="1005"/>
      <c r="BP263" s="282"/>
      <c r="BQ263" s="282"/>
      <c r="BR263" s="282"/>
      <c r="BS263" s="282"/>
      <c r="BT263" s="282"/>
      <c r="BU263" s="282"/>
    </row>
    <row r="264" spans="1:73" ht="40.15" customHeight="1" thickBot="1" x14ac:dyDescent="0.3">
      <c r="A264" s="151"/>
      <c r="B264" s="24"/>
      <c r="C264" s="1060"/>
      <c r="D264" s="1051"/>
      <c r="E264" s="1063"/>
      <c r="F264" s="1066">
        <v>450202400</v>
      </c>
      <c r="G264" s="1051" t="s">
        <v>2300</v>
      </c>
      <c r="H264" s="1045">
        <v>4</v>
      </c>
      <c r="I264" s="1051" t="s">
        <v>3167</v>
      </c>
      <c r="J264" s="1045">
        <v>45</v>
      </c>
      <c r="K264" s="1051" t="s">
        <v>3807</v>
      </c>
      <c r="L264" s="1045">
        <v>4501</v>
      </c>
      <c r="M264" s="1051" t="s">
        <v>3786</v>
      </c>
      <c r="N264" s="1048">
        <v>2024004540058</v>
      </c>
      <c r="O264" s="1051" t="s">
        <v>3808</v>
      </c>
      <c r="P264" s="1054"/>
      <c r="Q264" s="1057"/>
      <c r="R264" s="1042"/>
      <c r="S264" s="1042"/>
      <c r="T264" s="1024"/>
      <c r="U264" s="1009"/>
      <c r="V264" s="1009"/>
      <c r="W264" s="1009"/>
      <c r="X264" s="1009"/>
      <c r="Y264" s="1009"/>
      <c r="Z264" s="1006"/>
      <c r="AA264" s="1006"/>
      <c r="AB264" s="1006"/>
      <c r="AC264" s="1006"/>
      <c r="AD264" s="1006"/>
      <c r="AE264" s="1006"/>
      <c r="AF264" s="1006"/>
      <c r="AG264" s="715"/>
      <c r="AH264" s="716"/>
      <c r="AI264" s="716"/>
      <c r="AJ264" s="716"/>
      <c r="AK264" s="715"/>
      <c r="AL264" s="717"/>
      <c r="AM264" s="717"/>
      <c r="AN264" s="717"/>
      <c r="AO264" s="717"/>
      <c r="AP264" s="1152"/>
      <c r="AQ264" s="1006"/>
      <c r="AR264" s="718"/>
      <c r="AS264" s="718"/>
      <c r="AT264" s="718"/>
      <c r="AU264" s="718"/>
      <c r="AV264" s="718"/>
      <c r="AW264" s="718"/>
      <c r="AX264" s="1152"/>
      <c r="AY264" s="1006"/>
      <c r="AZ264" s="718"/>
      <c r="BA264" s="718"/>
      <c r="BB264" s="718"/>
      <c r="BC264" s="718"/>
      <c r="BD264" s="718"/>
      <c r="BE264" s="718"/>
      <c r="BF264" s="1152"/>
      <c r="BG264" s="1006"/>
      <c r="BH264" s="718"/>
      <c r="BI264" s="718"/>
      <c r="BJ264" s="718"/>
      <c r="BK264" s="718"/>
      <c r="BL264" s="718"/>
      <c r="BM264" s="718"/>
      <c r="BN264" s="1152"/>
      <c r="BO264" s="1006"/>
      <c r="BP264" s="718"/>
      <c r="BQ264" s="718"/>
      <c r="BR264" s="718"/>
      <c r="BS264" s="718"/>
      <c r="BT264" s="718"/>
      <c r="BU264" s="718"/>
    </row>
    <row r="265" spans="1:73" ht="40.15" customHeight="1" thickTop="1" thickBot="1" x14ac:dyDescent="0.3">
      <c r="B265" s="924" t="s">
        <v>2409</v>
      </c>
      <c r="C265" s="938" t="s">
        <v>215</v>
      </c>
      <c r="D265" s="362"/>
      <c r="E265" s="434"/>
      <c r="F265" s="446"/>
      <c r="G265" s="367"/>
      <c r="H265" s="368"/>
      <c r="I265" s="368"/>
      <c r="J265" s="369"/>
      <c r="K265" s="369"/>
      <c r="L265" s="369"/>
      <c r="M265" s="369"/>
      <c r="N265" s="370"/>
      <c r="O265" s="371"/>
      <c r="P265" s="402"/>
      <c r="Q265" s="23"/>
      <c r="R265" s="23"/>
      <c r="S265" s="947"/>
      <c r="T265" s="39"/>
      <c r="U265" s="37"/>
      <c r="V265" s="37"/>
      <c r="W265" s="37"/>
      <c r="X265" s="38"/>
      <c r="Y265" s="927"/>
      <c r="Z265" s="932">
        <f t="shared" ref="Z265:AF278" si="73">+AQ265+AY265+BG265+BO265</f>
        <v>0</v>
      </c>
      <c r="AA265" s="932">
        <f t="shared" si="73"/>
        <v>0</v>
      </c>
      <c r="AB265" s="932">
        <f t="shared" si="73"/>
        <v>0</v>
      </c>
      <c r="AC265" s="932">
        <f t="shared" si="73"/>
        <v>0</v>
      </c>
      <c r="AD265" s="932">
        <f t="shared" si="73"/>
        <v>0</v>
      </c>
      <c r="AE265" s="932">
        <f t="shared" si="73"/>
        <v>0</v>
      </c>
      <c r="AF265" s="932">
        <f t="shared" si="73"/>
        <v>0</v>
      </c>
      <c r="AG265" s="195"/>
      <c r="AH265" s="195"/>
      <c r="AI265" s="195"/>
      <c r="AJ265" s="195"/>
      <c r="AK265" s="715"/>
      <c r="AL265" s="195"/>
      <c r="AM265" s="195"/>
      <c r="AN265" s="195"/>
      <c r="AO265" s="195"/>
      <c r="AP265" s="18"/>
      <c r="AQ265" s="929">
        <f t="shared" ref="AQ265" si="74">SUM(AQ266:AQ281)</f>
        <v>0</v>
      </c>
      <c r="AR265" s="929">
        <f>SUM(AR266:AR281)</f>
        <v>0</v>
      </c>
      <c r="AS265" s="929">
        <f t="shared" ref="AS265:AW265" si="75">SUM(AS266:AS281)</f>
        <v>0</v>
      </c>
      <c r="AT265" s="929">
        <f t="shared" si="75"/>
        <v>0</v>
      </c>
      <c r="AU265" s="929">
        <f t="shared" si="75"/>
        <v>0</v>
      </c>
      <c r="AV265" s="929">
        <f t="shared" si="75"/>
        <v>0</v>
      </c>
      <c r="AW265" s="929">
        <f t="shared" si="75"/>
        <v>0</v>
      </c>
      <c r="AX265" s="18"/>
      <c r="AY265" s="929">
        <f t="shared" ref="AY265" si="76">SUM(AY266:AY281)</f>
        <v>0</v>
      </c>
      <c r="AZ265" s="929">
        <f>SUM(AZ266:AZ281)</f>
        <v>0</v>
      </c>
      <c r="BA265" s="929">
        <f t="shared" ref="BA265:BE265" si="77">SUM(BA266:BA281)</f>
        <v>0</v>
      </c>
      <c r="BB265" s="929">
        <f t="shared" si="77"/>
        <v>0</v>
      </c>
      <c r="BC265" s="929">
        <f t="shared" si="77"/>
        <v>0</v>
      </c>
      <c r="BD265" s="929">
        <f t="shared" si="77"/>
        <v>0</v>
      </c>
      <c r="BE265" s="929">
        <f t="shared" si="77"/>
        <v>0</v>
      </c>
      <c r="BF265" s="18"/>
      <c r="BG265" s="929">
        <f t="shared" ref="BG265" si="78">SUM(BG266:BG281)</f>
        <v>0</v>
      </c>
      <c r="BH265" s="929">
        <f>SUM(BH266:BH281)</f>
        <v>0</v>
      </c>
      <c r="BI265" s="929">
        <f t="shared" ref="BI265:BM265" si="79">SUM(BI266:BI281)</f>
        <v>0</v>
      </c>
      <c r="BJ265" s="929">
        <f t="shared" si="79"/>
        <v>0</v>
      </c>
      <c r="BK265" s="929">
        <f t="shared" si="79"/>
        <v>0</v>
      </c>
      <c r="BL265" s="929">
        <f t="shared" si="79"/>
        <v>0</v>
      </c>
      <c r="BM265" s="929">
        <f t="shared" si="79"/>
        <v>0</v>
      </c>
      <c r="BN265" s="18"/>
      <c r="BO265" s="929">
        <f t="shared" ref="BO265" si="80">SUM(BO266:BO281)</f>
        <v>0</v>
      </c>
      <c r="BP265" s="929">
        <f>SUM(BP266:BP281)</f>
        <v>0</v>
      </c>
      <c r="BQ265" s="929">
        <f t="shared" ref="BQ265:BU265" si="81">SUM(BQ266:BQ281)</f>
        <v>0</v>
      </c>
      <c r="BR265" s="929">
        <f t="shared" si="81"/>
        <v>0</v>
      </c>
      <c r="BS265" s="929">
        <f t="shared" si="81"/>
        <v>0</v>
      </c>
      <c r="BT265" s="929">
        <f t="shared" si="81"/>
        <v>0</v>
      </c>
      <c r="BU265" s="929">
        <f t="shared" si="81"/>
        <v>0</v>
      </c>
    </row>
    <row r="266" spans="1:73" ht="40.15" customHeight="1" thickTop="1" x14ac:dyDescent="0.25">
      <c r="A266" s="151"/>
      <c r="B266" s="24"/>
      <c r="C266" s="1058" t="s">
        <v>2410</v>
      </c>
      <c r="D266" s="1049" t="s">
        <v>2411</v>
      </c>
      <c r="E266" s="1061">
        <v>794</v>
      </c>
      <c r="F266" s="1064">
        <v>450202600</v>
      </c>
      <c r="G266" s="1049" t="s">
        <v>2300</v>
      </c>
      <c r="H266" s="1043">
        <v>4</v>
      </c>
      <c r="I266" s="1049" t="s">
        <v>3167</v>
      </c>
      <c r="J266" s="1043">
        <v>45</v>
      </c>
      <c r="K266" s="1049" t="s">
        <v>3807</v>
      </c>
      <c r="L266" s="1043">
        <v>4501</v>
      </c>
      <c r="M266" s="1049" t="s">
        <v>3786</v>
      </c>
      <c r="N266" s="1046">
        <v>2026004540058</v>
      </c>
      <c r="O266" s="1049" t="s">
        <v>3808</v>
      </c>
      <c r="P266" s="1052" t="s">
        <v>2282</v>
      </c>
      <c r="Q266" s="1055">
        <v>4</v>
      </c>
      <c r="R266" s="1040"/>
      <c r="S266" s="1040"/>
      <c r="T266" s="1022"/>
      <c r="U266" s="1007"/>
      <c r="V266" s="1007"/>
      <c r="W266" s="1007"/>
      <c r="X266" s="1007"/>
      <c r="Y266" s="1007"/>
      <c r="Z266" s="1004">
        <f t="shared" si="73"/>
        <v>0</v>
      </c>
      <c r="AA266" s="1004">
        <f t="shared" ref="AA266:AF278" si="82">SUM(AR266:AR269,AZ266:AZ269,BH266:BH269,BP266:BP269)</f>
        <v>0</v>
      </c>
      <c r="AB266" s="1004">
        <f t="shared" si="82"/>
        <v>0</v>
      </c>
      <c r="AC266" s="1004">
        <f t="shared" si="82"/>
        <v>0</v>
      </c>
      <c r="AD266" s="1004">
        <f t="shared" si="82"/>
        <v>0</v>
      </c>
      <c r="AE266" s="1004">
        <f t="shared" si="82"/>
        <v>0</v>
      </c>
      <c r="AF266" s="1004">
        <f t="shared" si="82"/>
        <v>0</v>
      </c>
      <c r="AG266" s="714"/>
      <c r="AH266" s="593"/>
      <c r="AI266" s="593"/>
      <c r="AJ266" s="593"/>
      <c r="AK266" s="207"/>
      <c r="AL266" s="208"/>
      <c r="AM266" s="208"/>
      <c r="AN266" s="208"/>
      <c r="AO266" s="208"/>
      <c r="AP266" s="1150">
        <f>+U266</f>
        <v>0</v>
      </c>
      <c r="AQ266" s="1004">
        <f>SUM(AR266:AW269)</f>
        <v>0</v>
      </c>
      <c r="AR266" s="299"/>
      <c r="AS266" s="299"/>
      <c r="AT266" s="299"/>
      <c r="AU266" s="299"/>
      <c r="AV266" s="299"/>
      <c r="AW266" s="299"/>
      <c r="AX266" s="1150">
        <f>+V266</f>
        <v>0</v>
      </c>
      <c r="AY266" s="1004">
        <f>SUM(AZ266:BE269)</f>
        <v>0</v>
      </c>
      <c r="AZ266" s="299"/>
      <c r="BA266" s="299"/>
      <c r="BB266" s="299"/>
      <c r="BC266" s="299"/>
      <c r="BD266" s="299"/>
      <c r="BE266" s="299"/>
      <c r="BF266" s="1150">
        <f>+W266</f>
        <v>0</v>
      </c>
      <c r="BG266" s="1004">
        <f>SUM(BH266:BM269)</f>
        <v>0</v>
      </c>
      <c r="BH266" s="299"/>
      <c r="BI266" s="299"/>
      <c r="BJ266" s="299"/>
      <c r="BK266" s="299"/>
      <c r="BL266" s="299"/>
      <c r="BM266" s="299"/>
      <c r="BN266" s="1150">
        <f>+X266</f>
        <v>0</v>
      </c>
      <c r="BO266" s="1004">
        <f>SUM(BP266:BU269)</f>
        <v>0</v>
      </c>
      <c r="BP266" s="299"/>
      <c r="BQ266" s="299"/>
      <c r="BR266" s="299"/>
      <c r="BS266" s="299"/>
      <c r="BT266" s="299"/>
      <c r="BU266" s="299"/>
    </row>
    <row r="267" spans="1:73" ht="40.15" customHeight="1" x14ac:dyDescent="0.25">
      <c r="A267" s="151"/>
      <c r="B267" s="24"/>
      <c r="C267" s="1059"/>
      <c r="D267" s="1050"/>
      <c r="E267" s="1062"/>
      <c r="F267" s="1065">
        <v>450202400</v>
      </c>
      <c r="G267" s="1050" t="s">
        <v>2300</v>
      </c>
      <c r="H267" s="1044">
        <v>4</v>
      </c>
      <c r="I267" s="1050" t="s">
        <v>3167</v>
      </c>
      <c r="J267" s="1044">
        <v>45</v>
      </c>
      <c r="K267" s="1050" t="s">
        <v>3807</v>
      </c>
      <c r="L267" s="1044">
        <v>4501</v>
      </c>
      <c r="M267" s="1050" t="s">
        <v>3786</v>
      </c>
      <c r="N267" s="1047">
        <v>2024004540058</v>
      </c>
      <c r="O267" s="1050" t="s">
        <v>3808</v>
      </c>
      <c r="P267" s="1053"/>
      <c r="Q267" s="1056"/>
      <c r="R267" s="1041"/>
      <c r="S267" s="1041"/>
      <c r="T267" s="1023"/>
      <c r="U267" s="1008"/>
      <c r="V267" s="1008"/>
      <c r="W267" s="1008"/>
      <c r="X267" s="1008"/>
      <c r="Y267" s="1008"/>
      <c r="Z267" s="1005"/>
      <c r="AA267" s="1005"/>
      <c r="AB267" s="1005"/>
      <c r="AC267" s="1005"/>
      <c r="AD267" s="1005"/>
      <c r="AE267" s="1005"/>
      <c r="AF267" s="1005"/>
      <c r="AG267" s="479"/>
      <c r="AH267" s="592"/>
      <c r="AI267" s="592"/>
      <c r="AJ267" s="592"/>
      <c r="AK267" s="196"/>
      <c r="AL267" s="197"/>
      <c r="AM267" s="197"/>
      <c r="AN267" s="197"/>
      <c r="AO267" s="197"/>
      <c r="AP267" s="1151"/>
      <c r="AQ267" s="1005"/>
      <c r="AR267" s="282"/>
      <c r="AS267" s="282"/>
      <c r="AT267" s="282"/>
      <c r="AU267" s="282"/>
      <c r="AV267" s="282"/>
      <c r="AW267" s="282"/>
      <c r="AX267" s="1151"/>
      <c r="AY267" s="1005"/>
      <c r="AZ267" s="282"/>
      <c r="BA267" s="282"/>
      <c r="BB267" s="282"/>
      <c r="BC267" s="282"/>
      <c r="BD267" s="282"/>
      <c r="BE267" s="282"/>
      <c r="BF267" s="1151"/>
      <c r="BG267" s="1005"/>
      <c r="BH267" s="282"/>
      <c r="BI267" s="282"/>
      <c r="BJ267" s="282"/>
      <c r="BK267" s="282"/>
      <c r="BL267" s="282"/>
      <c r="BM267" s="282"/>
      <c r="BN267" s="1151"/>
      <c r="BO267" s="1005"/>
      <c r="BP267" s="282"/>
      <c r="BQ267" s="282"/>
      <c r="BR267" s="282"/>
      <c r="BS267" s="282"/>
      <c r="BT267" s="282"/>
      <c r="BU267" s="282"/>
    </row>
    <row r="268" spans="1:73" ht="40.15" customHeight="1" x14ac:dyDescent="0.25">
      <c r="A268" s="151"/>
      <c r="B268" s="24"/>
      <c r="C268" s="1059"/>
      <c r="D268" s="1050"/>
      <c r="E268" s="1062"/>
      <c r="F268" s="1065">
        <v>450202400</v>
      </c>
      <c r="G268" s="1050" t="s">
        <v>2300</v>
      </c>
      <c r="H268" s="1044">
        <v>4</v>
      </c>
      <c r="I268" s="1050" t="s">
        <v>3167</v>
      </c>
      <c r="J268" s="1044">
        <v>45</v>
      </c>
      <c r="K268" s="1050" t="s">
        <v>3807</v>
      </c>
      <c r="L268" s="1044">
        <v>4501</v>
      </c>
      <c r="M268" s="1050" t="s">
        <v>3786</v>
      </c>
      <c r="N268" s="1047">
        <v>2024004540058</v>
      </c>
      <c r="O268" s="1050" t="s">
        <v>3808</v>
      </c>
      <c r="P268" s="1053"/>
      <c r="Q268" s="1056"/>
      <c r="R268" s="1041"/>
      <c r="S268" s="1041"/>
      <c r="T268" s="1023"/>
      <c r="U268" s="1008"/>
      <c r="V268" s="1008"/>
      <c r="W268" s="1008"/>
      <c r="X268" s="1008"/>
      <c r="Y268" s="1008"/>
      <c r="Z268" s="1005"/>
      <c r="AA268" s="1005"/>
      <c r="AB268" s="1005"/>
      <c r="AC268" s="1005"/>
      <c r="AD268" s="1005"/>
      <c r="AE268" s="1005"/>
      <c r="AF268" s="1005"/>
      <c r="AG268" s="196"/>
      <c r="AH268" s="592"/>
      <c r="AI268" s="592"/>
      <c r="AJ268" s="592"/>
      <c r="AK268" s="196"/>
      <c r="AL268" s="197"/>
      <c r="AM268" s="197"/>
      <c r="AN268" s="197"/>
      <c r="AO268" s="197"/>
      <c r="AP268" s="1151"/>
      <c r="AQ268" s="1005"/>
      <c r="AR268" s="282"/>
      <c r="AS268" s="282"/>
      <c r="AT268" s="282"/>
      <c r="AU268" s="282"/>
      <c r="AV268" s="282"/>
      <c r="AW268" s="282"/>
      <c r="AX268" s="1151"/>
      <c r="AY268" s="1005"/>
      <c r="AZ268" s="282"/>
      <c r="BA268" s="282"/>
      <c r="BB268" s="282"/>
      <c r="BC268" s="282"/>
      <c r="BD268" s="282"/>
      <c r="BE268" s="282"/>
      <c r="BF268" s="1151"/>
      <c r="BG268" s="1005"/>
      <c r="BH268" s="282"/>
      <c r="BI268" s="282"/>
      <c r="BJ268" s="282"/>
      <c r="BK268" s="282"/>
      <c r="BL268" s="282"/>
      <c r="BM268" s="282"/>
      <c r="BN268" s="1151"/>
      <c r="BO268" s="1005"/>
      <c r="BP268" s="282"/>
      <c r="BQ268" s="282"/>
      <c r="BR268" s="282"/>
      <c r="BS268" s="282"/>
      <c r="BT268" s="282"/>
      <c r="BU268" s="282"/>
    </row>
    <row r="269" spans="1:73" ht="40.15" customHeight="1" thickBot="1" x14ac:dyDescent="0.3">
      <c r="A269" s="151"/>
      <c r="B269" s="24"/>
      <c r="C269" s="1060"/>
      <c r="D269" s="1051"/>
      <c r="E269" s="1063"/>
      <c r="F269" s="1066">
        <v>450202400</v>
      </c>
      <c r="G269" s="1051" t="s">
        <v>2300</v>
      </c>
      <c r="H269" s="1045">
        <v>4</v>
      </c>
      <c r="I269" s="1051" t="s">
        <v>3167</v>
      </c>
      <c r="J269" s="1045">
        <v>45</v>
      </c>
      <c r="K269" s="1051" t="s">
        <v>3807</v>
      </c>
      <c r="L269" s="1045">
        <v>4501</v>
      </c>
      <c r="M269" s="1051" t="s">
        <v>3786</v>
      </c>
      <c r="N269" s="1048">
        <v>2024004540058</v>
      </c>
      <c r="O269" s="1051" t="s">
        <v>3808</v>
      </c>
      <c r="P269" s="1054"/>
      <c r="Q269" s="1057"/>
      <c r="R269" s="1042"/>
      <c r="S269" s="1042"/>
      <c r="T269" s="1024"/>
      <c r="U269" s="1009"/>
      <c r="V269" s="1009"/>
      <c r="W269" s="1009"/>
      <c r="X269" s="1009"/>
      <c r="Y269" s="1009"/>
      <c r="Z269" s="1006"/>
      <c r="AA269" s="1006"/>
      <c r="AB269" s="1006"/>
      <c r="AC269" s="1006"/>
      <c r="AD269" s="1006"/>
      <c r="AE269" s="1006"/>
      <c r="AF269" s="1006"/>
      <c r="AG269" s="715"/>
      <c r="AH269" s="716"/>
      <c r="AI269" s="716"/>
      <c r="AJ269" s="716"/>
      <c r="AK269" s="715"/>
      <c r="AL269" s="717"/>
      <c r="AM269" s="717"/>
      <c r="AN269" s="717"/>
      <c r="AO269" s="717"/>
      <c r="AP269" s="1152"/>
      <c r="AQ269" s="1006"/>
      <c r="AR269" s="718"/>
      <c r="AS269" s="718"/>
      <c r="AT269" s="718"/>
      <c r="AU269" s="718"/>
      <c r="AV269" s="718"/>
      <c r="AW269" s="718"/>
      <c r="AX269" s="1152"/>
      <c r="AY269" s="1006"/>
      <c r="AZ269" s="718"/>
      <c r="BA269" s="718"/>
      <c r="BB269" s="718"/>
      <c r="BC269" s="718"/>
      <c r="BD269" s="718"/>
      <c r="BE269" s="718"/>
      <c r="BF269" s="1152"/>
      <c r="BG269" s="1006"/>
      <c r="BH269" s="718"/>
      <c r="BI269" s="718"/>
      <c r="BJ269" s="718"/>
      <c r="BK269" s="718"/>
      <c r="BL269" s="718"/>
      <c r="BM269" s="718"/>
      <c r="BN269" s="1152"/>
      <c r="BO269" s="1006"/>
      <c r="BP269" s="718"/>
      <c r="BQ269" s="718"/>
      <c r="BR269" s="718"/>
      <c r="BS269" s="718"/>
      <c r="BT269" s="718"/>
      <c r="BU269" s="718"/>
    </row>
    <row r="270" spans="1:73" ht="40.15" customHeight="1" thickTop="1" x14ac:dyDescent="0.25">
      <c r="A270" s="151"/>
      <c r="B270" s="24"/>
      <c r="C270" s="1058" t="s">
        <v>2412</v>
      </c>
      <c r="D270" s="1049" t="s">
        <v>2413</v>
      </c>
      <c r="E270" s="1061">
        <v>795</v>
      </c>
      <c r="F270" s="1064">
        <v>450104905</v>
      </c>
      <c r="G270" s="1049" t="s">
        <v>617</v>
      </c>
      <c r="H270" s="1043">
        <v>600</v>
      </c>
      <c r="I270" s="1049" t="s">
        <v>3167</v>
      </c>
      <c r="J270" s="1043">
        <v>45</v>
      </c>
      <c r="K270" s="1049" t="s">
        <v>3807</v>
      </c>
      <c r="L270" s="1043">
        <v>4501</v>
      </c>
      <c r="M270" s="1049" t="s">
        <v>3786</v>
      </c>
      <c r="N270" s="1046">
        <v>2026004540058</v>
      </c>
      <c r="O270" s="1049" t="s">
        <v>3808</v>
      </c>
      <c r="P270" s="1052" t="s">
        <v>617</v>
      </c>
      <c r="Q270" s="1055">
        <v>600</v>
      </c>
      <c r="R270" s="1040"/>
      <c r="S270" s="1040"/>
      <c r="T270" s="1022"/>
      <c r="U270" s="1007"/>
      <c r="V270" s="1007"/>
      <c r="W270" s="1007"/>
      <c r="X270" s="1007"/>
      <c r="Y270" s="1007"/>
      <c r="Z270" s="1004">
        <f t="shared" si="73"/>
        <v>0</v>
      </c>
      <c r="AA270" s="1004">
        <f t="shared" si="82"/>
        <v>0</v>
      </c>
      <c r="AB270" s="1004">
        <f t="shared" si="82"/>
        <v>0</v>
      </c>
      <c r="AC270" s="1004">
        <f t="shared" si="82"/>
        <v>0</v>
      </c>
      <c r="AD270" s="1004">
        <f t="shared" si="82"/>
        <v>0</v>
      </c>
      <c r="AE270" s="1004">
        <f t="shared" si="82"/>
        <v>0</v>
      </c>
      <c r="AF270" s="1004">
        <f t="shared" si="82"/>
        <v>0</v>
      </c>
      <c r="AG270" s="714"/>
      <c r="AH270" s="593"/>
      <c r="AI270" s="593"/>
      <c r="AJ270" s="593"/>
      <c r="AK270" s="207"/>
      <c r="AL270" s="208"/>
      <c r="AM270" s="208"/>
      <c r="AN270" s="208"/>
      <c r="AO270" s="208"/>
      <c r="AP270" s="1150">
        <f>+U270</f>
        <v>0</v>
      </c>
      <c r="AQ270" s="1004">
        <f>SUM(AR270:AW273)</f>
        <v>0</v>
      </c>
      <c r="AR270" s="299"/>
      <c r="AS270" s="299"/>
      <c r="AT270" s="299"/>
      <c r="AU270" s="299"/>
      <c r="AV270" s="299"/>
      <c r="AW270" s="299"/>
      <c r="AX270" s="1150">
        <f>+V270</f>
        <v>0</v>
      </c>
      <c r="AY270" s="1004">
        <f>SUM(AZ270:BE273)</f>
        <v>0</v>
      </c>
      <c r="AZ270" s="299"/>
      <c r="BA270" s="299"/>
      <c r="BB270" s="299"/>
      <c r="BC270" s="299"/>
      <c r="BD270" s="299"/>
      <c r="BE270" s="299"/>
      <c r="BF270" s="1150">
        <f>+W270</f>
        <v>0</v>
      </c>
      <c r="BG270" s="1004">
        <f>SUM(BH270:BM273)</f>
        <v>0</v>
      </c>
      <c r="BH270" s="299"/>
      <c r="BI270" s="299"/>
      <c r="BJ270" s="299"/>
      <c r="BK270" s="299"/>
      <c r="BL270" s="299"/>
      <c r="BM270" s="299"/>
      <c r="BN270" s="1150">
        <f>+X270</f>
        <v>0</v>
      </c>
      <c r="BO270" s="1004">
        <f>SUM(BP270:BU273)</f>
        <v>0</v>
      </c>
      <c r="BP270" s="299"/>
      <c r="BQ270" s="299"/>
      <c r="BR270" s="299"/>
      <c r="BS270" s="299"/>
      <c r="BT270" s="299"/>
      <c r="BU270" s="299"/>
    </row>
    <row r="271" spans="1:73" ht="40.15" customHeight="1" x14ac:dyDescent="0.25">
      <c r="A271" s="151"/>
      <c r="B271" s="24"/>
      <c r="C271" s="1059"/>
      <c r="D271" s="1050"/>
      <c r="E271" s="1062"/>
      <c r="F271" s="1065">
        <v>450104905</v>
      </c>
      <c r="G271" s="1050" t="s">
        <v>617</v>
      </c>
      <c r="H271" s="1044">
        <v>600</v>
      </c>
      <c r="I271" s="1050" t="s">
        <v>3167</v>
      </c>
      <c r="J271" s="1044">
        <v>45</v>
      </c>
      <c r="K271" s="1050" t="s">
        <v>3807</v>
      </c>
      <c r="L271" s="1044">
        <v>4501</v>
      </c>
      <c r="M271" s="1050" t="s">
        <v>3786</v>
      </c>
      <c r="N271" s="1047">
        <v>2024004540058</v>
      </c>
      <c r="O271" s="1050" t="s">
        <v>3808</v>
      </c>
      <c r="P271" s="1053"/>
      <c r="Q271" s="1056"/>
      <c r="R271" s="1041"/>
      <c r="S271" s="1041"/>
      <c r="T271" s="1023"/>
      <c r="U271" s="1008"/>
      <c r="V271" s="1008"/>
      <c r="W271" s="1008"/>
      <c r="X271" s="1008"/>
      <c r="Y271" s="1008"/>
      <c r="Z271" s="1005"/>
      <c r="AA271" s="1005"/>
      <c r="AB271" s="1005"/>
      <c r="AC271" s="1005"/>
      <c r="AD271" s="1005"/>
      <c r="AE271" s="1005"/>
      <c r="AF271" s="1005"/>
      <c r="AG271" s="479"/>
      <c r="AH271" s="592"/>
      <c r="AI271" s="592"/>
      <c r="AJ271" s="592"/>
      <c r="AK271" s="196"/>
      <c r="AL271" s="197"/>
      <c r="AM271" s="197"/>
      <c r="AN271" s="197"/>
      <c r="AO271" s="197"/>
      <c r="AP271" s="1151"/>
      <c r="AQ271" s="1005"/>
      <c r="AR271" s="282"/>
      <c r="AS271" s="282"/>
      <c r="AT271" s="282"/>
      <c r="AU271" s="282"/>
      <c r="AV271" s="282"/>
      <c r="AW271" s="282"/>
      <c r="AX271" s="1151"/>
      <c r="AY271" s="1005"/>
      <c r="AZ271" s="282"/>
      <c r="BA271" s="282"/>
      <c r="BB271" s="282"/>
      <c r="BC271" s="282"/>
      <c r="BD271" s="282"/>
      <c r="BE271" s="282"/>
      <c r="BF271" s="1151"/>
      <c r="BG271" s="1005"/>
      <c r="BH271" s="282"/>
      <c r="BI271" s="282"/>
      <c r="BJ271" s="282"/>
      <c r="BK271" s="282"/>
      <c r="BL271" s="282"/>
      <c r="BM271" s="282"/>
      <c r="BN271" s="1151"/>
      <c r="BO271" s="1005"/>
      <c r="BP271" s="282"/>
      <c r="BQ271" s="282"/>
      <c r="BR271" s="282"/>
      <c r="BS271" s="282"/>
      <c r="BT271" s="282"/>
      <c r="BU271" s="282"/>
    </row>
    <row r="272" spans="1:73" ht="40.15" customHeight="1" x14ac:dyDescent="0.25">
      <c r="A272" s="151"/>
      <c r="B272" s="24"/>
      <c r="C272" s="1059"/>
      <c r="D272" s="1050"/>
      <c r="E272" s="1062"/>
      <c r="F272" s="1065">
        <v>450104905</v>
      </c>
      <c r="G272" s="1050" t="s">
        <v>617</v>
      </c>
      <c r="H272" s="1044">
        <v>600</v>
      </c>
      <c r="I272" s="1050" t="s">
        <v>3167</v>
      </c>
      <c r="J272" s="1044">
        <v>45</v>
      </c>
      <c r="K272" s="1050" t="s">
        <v>3807</v>
      </c>
      <c r="L272" s="1044">
        <v>4501</v>
      </c>
      <c r="M272" s="1050" t="s">
        <v>3786</v>
      </c>
      <c r="N272" s="1047">
        <v>2024004540058</v>
      </c>
      <c r="O272" s="1050" t="s">
        <v>3808</v>
      </c>
      <c r="P272" s="1053"/>
      <c r="Q272" s="1056"/>
      <c r="R272" s="1041"/>
      <c r="S272" s="1041"/>
      <c r="T272" s="1023"/>
      <c r="U272" s="1008"/>
      <c r="V272" s="1008"/>
      <c r="W272" s="1008"/>
      <c r="X272" s="1008"/>
      <c r="Y272" s="1008"/>
      <c r="Z272" s="1005"/>
      <c r="AA272" s="1005"/>
      <c r="AB272" s="1005"/>
      <c r="AC272" s="1005"/>
      <c r="AD272" s="1005"/>
      <c r="AE272" s="1005"/>
      <c r="AF272" s="1005"/>
      <c r="AG272" s="196"/>
      <c r="AH272" s="592"/>
      <c r="AI272" s="592"/>
      <c r="AJ272" s="592"/>
      <c r="AK272" s="196"/>
      <c r="AL272" s="197"/>
      <c r="AM272" s="197"/>
      <c r="AN272" s="197"/>
      <c r="AO272" s="197"/>
      <c r="AP272" s="1151"/>
      <c r="AQ272" s="1005"/>
      <c r="AR272" s="282"/>
      <c r="AS272" s="282"/>
      <c r="AT272" s="282"/>
      <c r="AU272" s="282"/>
      <c r="AV272" s="282"/>
      <c r="AW272" s="282"/>
      <c r="AX272" s="1151"/>
      <c r="AY272" s="1005"/>
      <c r="AZ272" s="282"/>
      <c r="BA272" s="282"/>
      <c r="BB272" s="282"/>
      <c r="BC272" s="282"/>
      <c r="BD272" s="282"/>
      <c r="BE272" s="282"/>
      <c r="BF272" s="1151"/>
      <c r="BG272" s="1005"/>
      <c r="BH272" s="282"/>
      <c r="BI272" s="282"/>
      <c r="BJ272" s="282"/>
      <c r="BK272" s="282"/>
      <c r="BL272" s="282"/>
      <c r="BM272" s="282"/>
      <c r="BN272" s="1151"/>
      <c r="BO272" s="1005"/>
      <c r="BP272" s="282"/>
      <c r="BQ272" s="282"/>
      <c r="BR272" s="282"/>
      <c r="BS272" s="282"/>
      <c r="BT272" s="282"/>
      <c r="BU272" s="282"/>
    </row>
    <row r="273" spans="1:73" ht="40.15" customHeight="1" thickBot="1" x14ac:dyDescent="0.3">
      <c r="A273" s="151"/>
      <c r="B273" s="24"/>
      <c r="C273" s="1060"/>
      <c r="D273" s="1051"/>
      <c r="E273" s="1063"/>
      <c r="F273" s="1066">
        <v>450104905</v>
      </c>
      <c r="G273" s="1051" t="s">
        <v>617</v>
      </c>
      <c r="H273" s="1045">
        <v>600</v>
      </c>
      <c r="I273" s="1051" t="s">
        <v>3167</v>
      </c>
      <c r="J273" s="1045">
        <v>45</v>
      </c>
      <c r="K273" s="1051" t="s">
        <v>3807</v>
      </c>
      <c r="L273" s="1045">
        <v>4501</v>
      </c>
      <c r="M273" s="1051" t="s">
        <v>3786</v>
      </c>
      <c r="N273" s="1048">
        <v>2024004540058</v>
      </c>
      <c r="O273" s="1051" t="s">
        <v>3808</v>
      </c>
      <c r="P273" s="1054"/>
      <c r="Q273" s="1057"/>
      <c r="R273" s="1042"/>
      <c r="S273" s="1042"/>
      <c r="T273" s="1024"/>
      <c r="U273" s="1009"/>
      <c r="V273" s="1009"/>
      <c r="W273" s="1009"/>
      <c r="X273" s="1009"/>
      <c r="Y273" s="1009"/>
      <c r="Z273" s="1006"/>
      <c r="AA273" s="1006"/>
      <c r="AB273" s="1006"/>
      <c r="AC273" s="1006"/>
      <c r="AD273" s="1006"/>
      <c r="AE273" s="1006"/>
      <c r="AF273" s="1006"/>
      <c r="AG273" s="715"/>
      <c r="AH273" s="716"/>
      <c r="AI273" s="716"/>
      <c r="AJ273" s="716"/>
      <c r="AK273" s="715"/>
      <c r="AL273" s="717"/>
      <c r="AM273" s="717"/>
      <c r="AN273" s="717"/>
      <c r="AO273" s="717"/>
      <c r="AP273" s="1152"/>
      <c r="AQ273" s="1006"/>
      <c r="AR273" s="718"/>
      <c r="AS273" s="718"/>
      <c r="AT273" s="718"/>
      <c r="AU273" s="718"/>
      <c r="AV273" s="718"/>
      <c r="AW273" s="718"/>
      <c r="AX273" s="1152"/>
      <c r="AY273" s="1006"/>
      <c r="AZ273" s="718"/>
      <c r="BA273" s="718"/>
      <c r="BB273" s="718"/>
      <c r="BC273" s="718"/>
      <c r="BD273" s="718"/>
      <c r="BE273" s="718"/>
      <c r="BF273" s="1152"/>
      <c r="BG273" s="1006"/>
      <c r="BH273" s="718"/>
      <c r="BI273" s="718"/>
      <c r="BJ273" s="718"/>
      <c r="BK273" s="718"/>
      <c r="BL273" s="718"/>
      <c r="BM273" s="718"/>
      <c r="BN273" s="1152"/>
      <c r="BO273" s="1006"/>
      <c r="BP273" s="718"/>
      <c r="BQ273" s="718"/>
      <c r="BR273" s="718"/>
      <c r="BS273" s="718"/>
      <c r="BT273" s="718"/>
      <c r="BU273" s="718"/>
    </row>
    <row r="274" spans="1:73" ht="40.15" customHeight="1" thickTop="1" x14ac:dyDescent="0.25">
      <c r="A274" s="151"/>
      <c r="B274" s="24"/>
      <c r="C274" s="1058" t="s">
        <v>2414</v>
      </c>
      <c r="D274" s="1049" t="s">
        <v>2415</v>
      </c>
      <c r="E274" s="1061">
        <v>796</v>
      </c>
      <c r="F274" s="1064">
        <v>450202600</v>
      </c>
      <c r="G274" s="1049" t="s">
        <v>2300</v>
      </c>
      <c r="H274" s="1043">
        <v>4</v>
      </c>
      <c r="I274" s="1049" t="s">
        <v>3167</v>
      </c>
      <c r="J274" s="1043">
        <v>45</v>
      </c>
      <c r="K274" s="1049" t="s">
        <v>3807</v>
      </c>
      <c r="L274" s="1043">
        <v>4501</v>
      </c>
      <c r="M274" s="1049" t="s">
        <v>3786</v>
      </c>
      <c r="N274" s="1046">
        <v>2026004540058</v>
      </c>
      <c r="O274" s="1049" t="s">
        <v>3808</v>
      </c>
      <c r="P274" s="1052" t="s">
        <v>2282</v>
      </c>
      <c r="Q274" s="1055">
        <v>4</v>
      </c>
      <c r="R274" s="1040"/>
      <c r="S274" s="1040"/>
      <c r="T274" s="1022"/>
      <c r="U274" s="1007"/>
      <c r="V274" s="1007"/>
      <c r="W274" s="1007"/>
      <c r="X274" s="1007"/>
      <c r="Y274" s="1007"/>
      <c r="Z274" s="1004">
        <f t="shared" si="73"/>
        <v>0</v>
      </c>
      <c r="AA274" s="1004">
        <f t="shared" si="82"/>
        <v>0</v>
      </c>
      <c r="AB274" s="1004">
        <f t="shared" si="82"/>
        <v>0</v>
      </c>
      <c r="AC274" s="1004">
        <f t="shared" si="82"/>
        <v>0</v>
      </c>
      <c r="AD274" s="1004">
        <f t="shared" si="82"/>
        <v>0</v>
      </c>
      <c r="AE274" s="1004">
        <f t="shared" si="82"/>
        <v>0</v>
      </c>
      <c r="AF274" s="1004">
        <f t="shared" si="82"/>
        <v>0</v>
      </c>
      <c r="AG274" s="714"/>
      <c r="AH274" s="593"/>
      <c r="AI274" s="593"/>
      <c r="AJ274" s="593"/>
      <c r="AK274" s="207"/>
      <c r="AL274" s="208"/>
      <c r="AM274" s="208"/>
      <c r="AN274" s="208"/>
      <c r="AO274" s="208"/>
      <c r="AP274" s="1150">
        <f>+U274</f>
        <v>0</v>
      </c>
      <c r="AQ274" s="1004">
        <f>SUM(AR274:AW277)</f>
        <v>0</v>
      </c>
      <c r="AR274" s="299"/>
      <c r="AS274" s="299"/>
      <c r="AT274" s="299"/>
      <c r="AU274" s="299"/>
      <c r="AV274" s="299"/>
      <c r="AW274" s="299"/>
      <c r="AX274" s="1150">
        <f>+V274</f>
        <v>0</v>
      </c>
      <c r="AY274" s="1004">
        <f>SUM(AZ274:BE277)</f>
        <v>0</v>
      </c>
      <c r="AZ274" s="299"/>
      <c r="BA274" s="299"/>
      <c r="BB274" s="299"/>
      <c r="BC274" s="299"/>
      <c r="BD274" s="299"/>
      <c r="BE274" s="299"/>
      <c r="BF274" s="1150">
        <f>+W274</f>
        <v>0</v>
      </c>
      <c r="BG274" s="1004">
        <f>SUM(BH274:BM277)</f>
        <v>0</v>
      </c>
      <c r="BH274" s="299"/>
      <c r="BI274" s="299"/>
      <c r="BJ274" s="299"/>
      <c r="BK274" s="299"/>
      <c r="BL274" s="299"/>
      <c r="BM274" s="299"/>
      <c r="BN274" s="1150">
        <f>+X274</f>
        <v>0</v>
      </c>
      <c r="BO274" s="1004">
        <f>SUM(BP274:BU277)</f>
        <v>0</v>
      </c>
      <c r="BP274" s="299"/>
      <c r="BQ274" s="299"/>
      <c r="BR274" s="299"/>
      <c r="BS274" s="299"/>
      <c r="BT274" s="299"/>
      <c r="BU274" s="299"/>
    </row>
    <row r="275" spans="1:73" ht="40.15" customHeight="1" x14ac:dyDescent="0.25">
      <c r="A275" s="151"/>
      <c r="B275" s="24"/>
      <c r="C275" s="1059"/>
      <c r="D275" s="1050"/>
      <c r="E275" s="1062"/>
      <c r="F275" s="1065">
        <v>450202400</v>
      </c>
      <c r="G275" s="1050" t="s">
        <v>2300</v>
      </c>
      <c r="H275" s="1044">
        <v>4</v>
      </c>
      <c r="I275" s="1050" t="s">
        <v>3167</v>
      </c>
      <c r="J275" s="1044">
        <v>45</v>
      </c>
      <c r="K275" s="1050" t="s">
        <v>3807</v>
      </c>
      <c r="L275" s="1044">
        <v>4501</v>
      </c>
      <c r="M275" s="1050" t="s">
        <v>3786</v>
      </c>
      <c r="N275" s="1047">
        <v>2024004540058</v>
      </c>
      <c r="O275" s="1050" t="s">
        <v>3808</v>
      </c>
      <c r="P275" s="1053"/>
      <c r="Q275" s="1056"/>
      <c r="R275" s="1041"/>
      <c r="S275" s="1041"/>
      <c r="T275" s="1023"/>
      <c r="U275" s="1008"/>
      <c r="V275" s="1008"/>
      <c r="W275" s="1008"/>
      <c r="X275" s="1008"/>
      <c r="Y275" s="1008"/>
      <c r="Z275" s="1005"/>
      <c r="AA275" s="1005"/>
      <c r="AB275" s="1005"/>
      <c r="AC275" s="1005"/>
      <c r="AD275" s="1005"/>
      <c r="AE275" s="1005"/>
      <c r="AF275" s="1005"/>
      <c r="AG275" s="479"/>
      <c r="AH275" s="592"/>
      <c r="AI275" s="592"/>
      <c r="AJ275" s="592"/>
      <c r="AK275" s="196"/>
      <c r="AL275" s="197"/>
      <c r="AM275" s="197"/>
      <c r="AN275" s="197"/>
      <c r="AO275" s="197"/>
      <c r="AP275" s="1151"/>
      <c r="AQ275" s="1005"/>
      <c r="AR275" s="282"/>
      <c r="AS275" s="282"/>
      <c r="AT275" s="282"/>
      <c r="AU275" s="282"/>
      <c r="AV275" s="282"/>
      <c r="AW275" s="282"/>
      <c r="AX275" s="1151"/>
      <c r="AY275" s="1005"/>
      <c r="AZ275" s="282"/>
      <c r="BA275" s="282"/>
      <c r="BB275" s="282"/>
      <c r="BC275" s="282"/>
      <c r="BD275" s="282"/>
      <c r="BE275" s="282"/>
      <c r="BF275" s="1151"/>
      <c r="BG275" s="1005"/>
      <c r="BH275" s="282"/>
      <c r="BI275" s="282"/>
      <c r="BJ275" s="282"/>
      <c r="BK275" s="282"/>
      <c r="BL275" s="282"/>
      <c r="BM275" s="282"/>
      <c r="BN275" s="1151"/>
      <c r="BO275" s="1005"/>
      <c r="BP275" s="282"/>
      <c r="BQ275" s="282"/>
      <c r="BR275" s="282"/>
      <c r="BS275" s="282"/>
      <c r="BT275" s="282"/>
      <c r="BU275" s="282"/>
    </row>
    <row r="276" spans="1:73" ht="40.15" customHeight="1" x14ac:dyDescent="0.25">
      <c r="A276" s="151"/>
      <c r="B276" s="24"/>
      <c r="C276" s="1059"/>
      <c r="D276" s="1050"/>
      <c r="E276" s="1062"/>
      <c r="F276" s="1065">
        <v>450202400</v>
      </c>
      <c r="G276" s="1050" t="s">
        <v>2300</v>
      </c>
      <c r="H276" s="1044">
        <v>4</v>
      </c>
      <c r="I276" s="1050" t="s">
        <v>3167</v>
      </c>
      <c r="J276" s="1044">
        <v>45</v>
      </c>
      <c r="K276" s="1050" t="s">
        <v>3807</v>
      </c>
      <c r="L276" s="1044">
        <v>4501</v>
      </c>
      <c r="M276" s="1050" t="s">
        <v>3786</v>
      </c>
      <c r="N276" s="1047">
        <v>2024004540058</v>
      </c>
      <c r="O276" s="1050" t="s">
        <v>3808</v>
      </c>
      <c r="P276" s="1053"/>
      <c r="Q276" s="1056"/>
      <c r="R276" s="1041"/>
      <c r="S276" s="1041"/>
      <c r="T276" s="1023"/>
      <c r="U276" s="1008"/>
      <c r="V276" s="1008"/>
      <c r="W276" s="1008"/>
      <c r="X276" s="1008"/>
      <c r="Y276" s="1008"/>
      <c r="Z276" s="1005"/>
      <c r="AA276" s="1005"/>
      <c r="AB276" s="1005"/>
      <c r="AC276" s="1005"/>
      <c r="AD276" s="1005"/>
      <c r="AE276" s="1005"/>
      <c r="AF276" s="1005"/>
      <c r="AG276" s="196"/>
      <c r="AH276" s="592"/>
      <c r="AI276" s="592"/>
      <c r="AJ276" s="592"/>
      <c r="AK276" s="196"/>
      <c r="AL276" s="197"/>
      <c r="AM276" s="197"/>
      <c r="AN276" s="197"/>
      <c r="AO276" s="197"/>
      <c r="AP276" s="1151"/>
      <c r="AQ276" s="1005"/>
      <c r="AR276" s="282"/>
      <c r="AS276" s="282"/>
      <c r="AT276" s="282"/>
      <c r="AU276" s="282"/>
      <c r="AV276" s="282"/>
      <c r="AW276" s="282"/>
      <c r="AX276" s="1151"/>
      <c r="AY276" s="1005"/>
      <c r="AZ276" s="282"/>
      <c r="BA276" s="282"/>
      <c r="BB276" s="282"/>
      <c r="BC276" s="282"/>
      <c r="BD276" s="282"/>
      <c r="BE276" s="282"/>
      <c r="BF276" s="1151"/>
      <c r="BG276" s="1005"/>
      <c r="BH276" s="282"/>
      <c r="BI276" s="282"/>
      <c r="BJ276" s="282"/>
      <c r="BK276" s="282"/>
      <c r="BL276" s="282"/>
      <c r="BM276" s="282"/>
      <c r="BN276" s="1151"/>
      <c r="BO276" s="1005"/>
      <c r="BP276" s="282"/>
      <c r="BQ276" s="282"/>
      <c r="BR276" s="282"/>
      <c r="BS276" s="282"/>
      <c r="BT276" s="282"/>
      <c r="BU276" s="282"/>
    </row>
    <row r="277" spans="1:73" ht="40.15" customHeight="1" thickBot="1" x14ac:dyDescent="0.3">
      <c r="A277" s="151"/>
      <c r="B277" s="24"/>
      <c r="C277" s="1060"/>
      <c r="D277" s="1051"/>
      <c r="E277" s="1063"/>
      <c r="F277" s="1066">
        <v>450202400</v>
      </c>
      <c r="G277" s="1051" t="s">
        <v>2300</v>
      </c>
      <c r="H277" s="1045">
        <v>4</v>
      </c>
      <c r="I277" s="1051" t="s">
        <v>3167</v>
      </c>
      <c r="J277" s="1045">
        <v>45</v>
      </c>
      <c r="K277" s="1051" t="s">
        <v>3807</v>
      </c>
      <c r="L277" s="1045">
        <v>4501</v>
      </c>
      <c r="M277" s="1051" t="s">
        <v>3786</v>
      </c>
      <c r="N277" s="1048">
        <v>2024004540058</v>
      </c>
      <c r="O277" s="1051" t="s">
        <v>3808</v>
      </c>
      <c r="P277" s="1054"/>
      <c r="Q277" s="1057"/>
      <c r="R277" s="1042"/>
      <c r="S277" s="1042"/>
      <c r="T277" s="1024"/>
      <c r="U277" s="1009"/>
      <c r="V277" s="1009"/>
      <c r="W277" s="1009"/>
      <c r="X277" s="1009"/>
      <c r="Y277" s="1009"/>
      <c r="Z277" s="1006"/>
      <c r="AA277" s="1006"/>
      <c r="AB277" s="1006"/>
      <c r="AC277" s="1006"/>
      <c r="AD277" s="1006"/>
      <c r="AE277" s="1006"/>
      <c r="AF277" s="1006"/>
      <c r="AG277" s="715"/>
      <c r="AH277" s="716"/>
      <c r="AI277" s="716"/>
      <c r="AJ277" s="716"/>
      <c r="AK277" s="715"/>
      <c r="AL277" s="717"/>
      <c r="AM277" s="717"/>
      <c r="AN277" s="717"/>
      <c r="AO277" s="717"/>
      <c r="AP277" s="1152"/>
      <c r="AQ277" s="1006"/>
      <c r="AR277" s="718"/>
      <c r="AS277" s="718"/>
      <c r="AT277" s="718"/>
      <c r="AU277" s="718"/>
      <c r="AV277" s="718"/>
      <c r="AW277" s="718"/>
      <c r="AX277" s="1152"/>
      <c r="AY277" s="1006"/>
      <c r="AZ277" s="718"/>
      <c r="BA277" s="718"/>
      <c r="BB277" s="718"/>
      <c r="BC277" s="718"/>
      <c r="BD277" s="718"/>
      <c r="BE277" s="718"/>
      <c r="BF277" s="1152"/>
      <c r="BG277" s="1006"/>
      <c r="BH277" s="718"/>
      <c r="BI277" s="718"/>
      <c r="BJ277" s="718"/>
      <c r="BK277" s="718"/>
      <c r="BL277" s="718"/>
      <c r="BM277" s="718"/>
      <c r="BN277" s="1152"/>
      <c r="BO277" s="1006"/>
      <c r="BP277" s="718"/>
      <c r="BQ277" s="718"/>
      <c r="BR277" s="718"/>
      <c r="BS277" s="718"/>
      <c r="BT277" s="718"/>
      <c r="BU277" s="718"/>
    </row>
    <row r="278" spans="1:73" ht="40.15" customHeight="1" thickTop="1" x14ac:dyDescent="0.25">
      <c r="A278" s="151"/>
      <c r="B278" s="24"/>
      <c r="C278" s="1058" t="s">
        <v>2416</v>
      </c>
      <c r="D278" s="1049" t="s">
        <v>2417</v>
      </c>
      <c r="E278" s="1061">
        <v>797</v>
      </c>
      <c r="F278" s="1064">
        <v>450202600</v>
      </c>
      <c r="G278" s="1049" t="s">
        <v>2300</v>
      </c>
      <c r="H278" s="1043">
        <v>4</v>
      </c>
      <c r="I278" s="1049" t="s">
        <v>3167</v>
      </c>
      <c r="J278" s="1043">
        <v>45</v>
      </c>
      <c r="K278" s="1049" t="s">
        <v>3807</v>
      </c>
      <c r="L278" s="1043">
        <v>4501</v>
      </c>
      <c r="M278" s="1049" t="s">
        <v>3786</v>
      </c>
      <c r="N278" s="1046">
        <v>2026004540058</v>
      </c>
      <c r="O278" s="1049" t="s">
        <v>3808</v>
      </c>
      <c r="P278" s="1052" t="s">
        <v>2282</v>
      </c>
      <c r="Q278" s="1055">
        <v>4</v>
      </c>
      <c r="R278" s="1040"/>
      <c r="S278" s="1040"/>
      <c r="T278" s="1022"/>
      <c r="U278" s="1007"/>
      <c r="V278" s="1007"/>
      <c r="W278" s="1007"/>
      <c r="X278" s="1007"/>
      <c r="Y278" s="1007"/>
      <c r="Z278" s="1004">
        <f t="shared" si="73"/>
        <v>0</v>
      </c>
      <c r="AA278" s="1004">
        <f t="shared" si="82"/>
        <v>0</v>
      </c>
      <c r="AB278" s="1004">
        <f t="shared" si="82"/>
        <v>0</v>
      </c>
      <c r="AC278" s="1004">
        <f t="shared" si="82"/>
        <v>0</v>
      </c>
      <c r="AD278" s="1004">
        <f t="shared" si="82"/>
        <v>0</v>
      </c>
      <c r="AE278" s="1004">
        <f t="shared" si="82"/>
        <v>0</v>
      </c>
      <c r="AF278" s="1004">
        <f t="shared" si="82"/>
        <v>0</v>
      </c>
      <c r="AG278" s="714"/>
      <c r="AH278" s="593"/>
      <c r="AI278" s="593"/>
      <c r="AJ278" s="593"/>
      <c r="AK278" s="207"/>
      <c r="AL278" s="208"/>
      <c r="AM278" s="208"/>
      <c r="AN278" s="208"/>
      <c r="AO278" s="208"/>
      <c r="AP278" s="1150">
        <f>+U278</f>
        <v>0</v>
      </c>
      <c r="AQ278" s="1004">
        <f>SUM(AR278:AW281)</f>
        <v>0</v>
      </c>
      <c r="AR278" s="299"/>
      <c r="AS278" s="299"/>
      <c r="AT278" s="299"/>
      <c r="AU278" s="299"/>
      <c r="AV278" s="299"/>
      <c r="AW278" s="299"/>
      <c r="AX278" s="1150">
        <f>+V278</f>
        <v>0</v>
      </c>
      <c r="AY278" s="1004">
        <f>SUM(AZ278:BE281)</f>
        <v>0</v>
      </c>
      <c r="AZ278" s="299"/>
      <c r="BA278" s="299"/>
      <c r="BB278" s="299"/>
      <c r="BC278" s="299"/>
      <c r="BD278" s="299"/>
      <c r="BE278" s="299"/>
      <c r="BF278" s="1150">
        <f>+W278</f>
        <v>0</v>
      </c>
      <c r="BG278" s="1004">
        <f>SUM(BH278:BM281)</f>
        <v>0</v>
      </c>
      <c r="BH278" s="299"/>
      <c r="BI278" s="299"/>
      <c r="BJ278" s="299"/>
      <c r="BK278" s="299"/>
      <c r="BL278" s="299"/>
      <c r="BM278" s="299"/>
      <c r="BN278" s="1150">
        <f>+X278</f>
        <v>0</v>
      </c>
      <c r="BO278" s="1004">
        <f>SUM(BP278:BU281)</f>
        <v>0</v>
      </c>
      <c r="BP278" s="299"/>
      <c r="BQ278" s="299"/>
      <c r="BR278" s="299"/>
      <c r="BS278" s="299"/>
      <c r="BT278" s="299"/>
      <c r="BU278" s="299"/>
    </row>
    <row r="279" spans="1:73" ht="40.15" customHeight="1" x14ac:dyDescent="0.25">
      <c r="A279" s="151"/>
      <c r="B279" s="24"/>
      <c r="C279" s="1059"/>
      <c r="D279" s="1050"/>
      <c r="E279" s="1062"/>
      <c r="F279" s="1065">
        <v>450202400</v>
      </c>
      <c r="G279" s="1050" t="s">
        <v>2300</v>
      </c>
      <c r="H279" s="1044">
        <v>4</v>
      </c>
      <c r="I279" s="1050" t="s">
        <v>3167</v>
      </c>
      <c r="J279" s="1044">
        <v>45</v>
      </c>
      <c r="K279" s="1050" t="s">
        <v>3807</v>
      </c>
      <c r="L279" s="1044">
        <v>4501</v>
      </c>
      <c r="M279" s="1050" t="s">
        <v>3786</v>
      </c>
      <c r="N279" s="1047">
        <v>2024004540058</v>
      </c>
      <c r="O279" s="1050" t="s">
        <v>3808</v>
      </c>
      <c r="P279" s="1053"/>
      <c r="Q279" s="1056"/>
      <c r="R279" s="1041"/>
      <c r="S279" s="1041"/>
      <c r="T279" s="1023"/>
      <c r="U279" s="1008"/>
      <c r="V279" s="1008"/>
      <c r="W279" s="1008"/>
      <c r="X279" s="1008"/>
      <c r="Y279" s="1008"/>
      <c r="Z279" s="1005"/>
      <c r="AA279" s="1005"/>
      <c r="AB279" s="1005"/>
      <c r="AC279" s="1005"/>
      <c r="AD279" s="1005"/>
      <c r="AE279" s="1005"/>
      <c r="AF279" s="1005"/>
      <c r="AG279" s="479"/>
      <c r="AH279" s="592"/>
      <c r="AI279" s="592"/>
      <c r="AJ279" s="592"/>
      <c r="AK279" s="196"/>
      <c r="AL279" s="197"/>
      <c r="AM279" s="197"/>
      <c r="AN279" s="197"/>
      <c r="AO279" s="197"/>
      <c r="AP279" s="1151"/>
      <c r="AQ279" s="1005"/>
      <c r="AR279" s="282"/>
      <c r="AS279" s="282"/>
      <c r="AT279" s="282"/>
      <c r="AU279" s="282"/>
      <c r="AV279" s="282"/>
      <c r="AW279" s="282"/>
      <c r="AX279" s="1151"/>
      <c r="AY279" s="1005"/>
      <c r="AZ279" s="282"/>
      <c r="BA279" s="282"/>
      <c r="BB279" s="282"/>
      <c r="BC279" s="282"/>
      <c r="BD279" s="282"/>
      <c r="BE279" s="282"/>
      <c r="BF279" s="1151"/>
      <c r="BG279" s="1005"/>
      <c r="BH279" s="282"/>
      <c r="BI279" s="282"/>
      <c r="BJ279" s="282"/>
      <c r="BK279" s="282"/>
      <c r="BL279" s="282"/>
      <c r="BM279" s="282"/>
      <c r="BN279" s="1151"/>
      <c r="BO279" s="1005"/>
      <c r="BP279" s="282"/>
      <c r="BQ279" s="282"/>
      <c r="BR279" s="282"/>
      <c r="BS279" s="282"/>
      <c r="BT279" s="282"/>
      <c r="BU279" s="282"/>
    </row>
    <row r="280" spans="1:73" ht="40.15" customHeight="1" x14ac:dyDescent="0.25">
      <c r="A280" s="151"/>
      <c r="B280" s="24"/>
      <c r="C280" s="1059"/>
      <c r="D280" s="1050"/>
      <c r="E280" s="1062"/>
      <c r="F280" s="1065">
        <v>450202400</v>
      </c>
      <c r="G280" s="1050" t="s">
        <v>2300</v>
      </c>
      <c r="H280" s="1044">
        <v>4</v>
      </c>
      <c r="I280" s="1050" t="s">
        <v>3167</v>
      </c>
      <c r="J280" s="1044">
        <v>45</v>
      </c>
      <c r="K280" s="1050" t="s">
        <v>3807</v>
      </c>
      <c r="L280" s="1044">
        <v>4501</v>
      </c>
      <c r="M280" s="1050" t="s">
        <v>3786</v>
      </c>
      <c r="N280" s="1047">
        <v>2024004540058</v>
      </c>
      <c r="O280" s="1050" t="s">
        <v>3808</v>
      </c>
      <c r="P280" s="1053"/>
      <c r="Q280" s="1056"/>
      <c r="R280" s="1041"/>
      <c r="S280" s="1041"/>
      <c r="T280" s="1023"/>
      <c r="U280" s="1008"/>
      <c r="V280" s="1008"/>
      <c r="W280" s="1008"/>
      <c r="X280" s="1008"/>
      <c r="Y280" s="1008"/>
      <c r="Z280" s="1005"/>
      <c r="AA280" s="1005"/>
      <c r="AB280" s="1005"/>
      <c r="AC280" s="1005"/>
      <c r="AD280" s="1005"/>
      <c r="AE280" s="1005"/>
      <c r="AF280" s="1005"/>
      <c r="AG280" s="196"/>
      <c r="AH280" s="592"/>
      <c r="AI280" s="592"/>
      <c r="AJ280" s="592"/>
      <c r="AK280" s="196"/>
      <c r="AL280" s="197"/>
      <c r="AM280" s="197"/>
      <c r="AN280" s="197"/>
      <c r="AO280" s="197"/>
      <c r="AP280" s="1151"/>
      <c r="AQ280" s="1005"/>
      <c r="AR280" s="282"/>
      <c r="AS280" s="282"/>
      <c r="AT280" s="282"/>
      <c r="AU280" s="282"/>
      <c r="AV280" s="282"/>
      <c r="AW280" s="282"/>
      <c r="AX280" s="1151"/>
      <c r="AY280" s="1005"/>
      <c r="AZ280" s="282"/>
      <c r="BA280" s="282"/>
      <c r="BB280" s="282"/>
      <c r="BC280" s="282"/>
      <c r="BD280" s="282"/>
      <c r="BE280" s="282"/>
      <c r="BF280" s="1151"/>
      <c r="BG280" s="1005"/>
      <c r="BH280" s="282"/>
      <c r="BI280" s="282"/>
      <c r="BJ280" s="282"/>
      <c r="BK280" s="282"/>
      <c r="BL280" s="282"/>
      <c r="BM280" s="282"/>
      <c r="BN280" s="1151"/>
      <c r="BO280" s="1005"/>
      <c r="BP280" s="282"/>
      <c r="BQ280" s="282"/>
      <c r="BR280" s="282"/>
      <c r="BS280" s="282"/>
      <c r="BT280" s="282"/>
      <c r="BU280" s="282"/>
    </row>
    <row r="281" spans="1:73" ht="40.15" customHeight="1" thickBot="1" x14ac:dyDescent="0.3">
      <c r="A281" s="151"/>
      <c r="B281" s="24"/>
      <c r="C281" s="1060"/>
      <c r="D281" s="1051"/>
      <c r="E281" s="1063"/>
      <c r="F281" s="1066">
        <v>450202400</v>
      </c>
      <c r="G281" s="1051" t="s">
        <v>2300</v>
      </c>
      <c r="H281" s="1045">
        <v>4</v>
      </c>
      <c r="I281" s="1051" t="s">
        <v>3167</v>
      </c>
      <c r="J281" s="1045">
        <v>45</v>
      </c>
      <c r="K281" s="1051" t="s">
        <v>3807</v>
      </c>
      <c r="L281" s="1045">
        <v>4501</v>
      </c>
      <c r="M281" s="1051" t="s">
        <v>3786</v>
      </c>
      <c r="N281" s="1048">
        <v>2024004540058</v>
      </c>
      <c r="O281" s="1051" t="s">
        <v>3808</v>
      </c>
      <c r="P281" s="1054"/>
      <c r="Q281" s="1057"/>
      <c r="R281" s="1042"/>
      <c r="S281" s="1042"/>
      <c r="T281" s="1024"/>
      <c r="U281" s="1009"/>
      <c r="V281" s="1009"/>
      <c r="W281" s="1009"/>
      <c r="X281" s="1009"/>
      <c r="Y281" s="1009"/>
      <c r="Z281" s="1006"/>
      <c r="AA281" s="1006"/>
      <c r="AB281" s="1006"/>
      <c r="AC281" s="1006"/>
      <c r="AD281" s="1006"/>
      <c r="AE281" s="1006"/>
      <c r="AF281" s="1006"/>
      <c r="AG281" s="715"/>
      <c r="AH281" s="716"/>
      <c r="AI281" s="716"/>
      <c r="AJ281" s="716"/>
      <c r="AK281" s="715"/>
      <c r="AL281" s="717"/>
      <c r="AM281" s="717"/>
      <c r="AN281" s="717"/>
      <c r="AO281" s="717"/>
      <c r="AP281" s="1152"/>
      <c r="AQ281" s="1006"/>
      <c r="AR281" s="718"/>
      <c r="AS281" s="718"/>
      <c r="AT281" s="718"/>
      <c r="AU281" s="718"/>
      <c r="AV281" s="718"/>
      <c r="AW281" s="718"/>
      <c r="AX281" s="1152"/>
      <c r="AY281" s="1006"/>
      <c r="AZ281" s="718"/>
      <c r="BA281" s="718"/>
      <c r="BB281" s="718"/>
      <c r="BC281" s="718"/>
      <c r="BD281" s="718"/>
      <c r="BE281" s="718"/>
      <c r="BF281" s="1152"/>
      <c r="BG281" s="1006"/>
      <c r="BH281" s="718"/>
      <c r="BI281" s="718"/>
      <c r="BJ281" s="718"/>
      <c r="BK281" s="718"/>
      <c r="BL281" s="718"/>
      <c r="BM281" s="718"/>
      <c r="BN281" s="1152"/>
      <c r="BO281" s="1006"/>
      <c r="BP281" s="718"/>
      <c r="BQ281" s="718"/>
      <c r="BR281" s="718"/>
      <c r="BS281" s="718"/>
      <c r="BT281" s="718"/>
      <c r="BU281" s="718"/>
    </row>
    <row r="282" spans="1:73" ht="40.15" customHeight="1" thickTop="1" thickBot="1" x14ac:dyDescent="0.3">
      <c r="B282" s="924" t="s">
        <v>2418</v>
      </c>
      <c r="C282" s="938" t="s">
        <v>216</v>
      </c>
      <c r="D282" s="362"/>
      <c r="E282" s="434"/>
      <c r="F282" s="446"/>
      <c r="G282" s="367"/>
      <c r="H282" s="368"/>
      <c r="I282" s="368"/>
      <c r="J282" s="369"/>
      <c r="K282" s="369"/>
      <c r="L282" s="369"/>
      <c r="M282" s="369"/>
      <c r="N282" s="370"/>
      <c r="O282" s="371"/>
      <c r="P282" s="402"/>
      <c r="Q282" s="23"/>
      <c r="R282" s="23"/>
      <c r="S282" s="947"/>
      <c r="T282" s="39"/>
      <c r="U282" s="37"/>
      <c r="V282" s="37"/>
      <c r="W282" s="37"/>
      <c r="X282" s="38"/>
      <c r="Y282" s="927"/>
      <c r="Z282" s="932">
        <f t="shared" ref="Z282:AF295" si="83">+AQ282+AY282+BG282+BO282</f>
        <v>0</v>
      </c>
      <c r="AA282" s="932">
        <f t="shared" si="83"/>
        <v>0</v>
      </c>
      <c r="AB282" s="932">
        <f t="shared" si="83"/>
        <v>0</v>
      </c>
      <c r="AC282" s="932">
        <f t="shared" si="83"/>
        <v>0</v>
      </c>
      <c r="AD282" s="932">
        <f t="shared" si="83"/>
        <v>0</v>
      </c>
      <c r="AE282" s="932">
        <f t="shared" si="83"/>
        <v>0</v>
      </c>
      <c r="AF282" s="932">
        <f t="shared" si="83"/>
        <v>0</v>
      </c>
      <c r="AG282" s="195"/>
      <c r="AH282" s="195"/>
      <c r="AI282" s="195"/>
      <c r="AJ282" s="195"/>
      <c r="AK282" s="207"/>
      <c r="AL282" s="195"/>
      <c r="AM282" s="195"/>
      <c r="AN282" s="195"/>
      <c r="AO282" s="195"/>
      <c r="AP282" s="18"/>
      <c r="AQ282" s="929">
        <f t="shared" ref="AQ282" si="84">SUM(AQ283:AQ298)</f>
        <v>0</v>
      </c>
      <c r="AR282" s="929">
        <f>SUM(AR283:AR298)</f>
        <v>0</v>
      </c>
      <c r="AS282" s="929">
        <f t="shared" ref="AS282:AW282" si="85">SUM(AS283:AS298)</f>
        <v>0</v>
      </c>
      <c r="AT282" s="929">
        <f t="shared" si="85"/>
        <v>0</v>
      </c>
      <c r="AU282" s="929">
        <f t="shared" si="85"/>
        <v>0</v>
      </c>
      <c r="AV282" s="929">
        <f t="shared" si="85"/>
        <v>0</v>
      </c>
      <c r="AW282" s="929">
        <f t="shared" si="85"/>
        <v>0</v>
      </c>
      <c r="AX282" s="18"/>
      <c r="AY282" s="929">
        <f t="shared" ref="AY282" si="86">SUM(AY283:AY298)</f>
        <v>0</v>
      </c>
      <c r="AZ282" s="929">
        <f>SUM(AZ283:AZ298)</f>
        <v>0</v>
      </c>
      <c r="BA282" s="929">
        <f t="shared" ref="BA282:BE282" si="87">SUM(BA283:BA298)</f>
        <v>0</v>
      </c>
      <c r="BB282" s="929">
        <f t="shared" si="87"/>
        <v>0</v>
      </c>
      <c r="BC282" s="929">
        <f t="shared" si="87"/>
        <v>0</v>
      </c>
      <c r="BD282" s="929">
        <f t="shared" si="87"/>
        <v>0</v>
      </c>
      <c r="BE282" s="929">
        <f t="shared" si="87"/>
        <v>0</v>
      </c>
      <c r="BF282" s="18"/>
      <c r="BG282" s="929">
        <f t="shared" ref="BG282" si="88">SUM(BG283:BG298)</f>
        <v>0</v>
      </c>
      <c r="BH282" s="929">
        <f>SUM(BH283:BH298)</f>
        <v>0</v>
      </c>
      <c r="BI282" s="929">
        <f t="shared" ref="BI282:BM282" si="89">SUM(BI283:BI298)</f>
        <v>0</v>
      </c>
      <c r="BJ282" s="929">
        <f t="shared" si="89"/>
        <v>0</v>
      </c>
      <c r="BK282" s="929">
        <f t="shared" si="89"/>
        <v>0</v>
      </c>
      <c r="BL282" s="929">
        <f t="shared" si="89"/>
        <v>0</v>
      </c>
      <c r="BM282" s="929">
        <f t="shared" si="89"/>
        <v>0</v>
      </c>
      <c r="BN282" s="18"/>
      <c r="BO282" s="929">
        <f t="shared" ref="BO282" si="90">SUM(BO283:BO298)</f>
        <v>0</v>
      </c>
      <c r="BP282" s="929">
        <f>SUM(BP283:BP298)</f>
        <v>0</v>
      </c>
      <c r="BQ282" s="929">
        <f t="shared" ref="BQ282:BU282" si="91">SUM(BQ283:BQ298)</f>
        <v>0</v>
      </c>
      <c r="BR282" s="929">
        <f t="shared" si="91"/>
        <v>0</v>
      </c>
      <c r="BS282" s="929">
        <f t="shared" si="91"/>
        <v>0</v>
      </c>
      <c r="BT282" s="929">
        <f t="shared" si="91"/>
        <v>0</v>
      </c>
      <c r="BU282" s="929">
        <f t="shared" si="91"/>
        <v>0</v>
      </c>
    </row>
    <row r="283" spans="1:73" ht="40.15" customHeight="1" thickTop="1" x14ac:dyDescent="0.25">
      <c r="A283" s="151"/>
      <c r="B283" s="24"/>
      <c r="C283" s="1058" t="s">
        <v>2419</v>
      </c>
      <c r="D283" s="1049" t="s">
        <v>2420</v>
      </c>
      <c r="E283" s="1061">
        <v>798</v>
      </c>
      <c r="F283" s="1064">
        <v>450202600</v>
      </c>
      <c r="G283" s="1049" t="s">
        <v>2300</v>
      </c>
      <c r="H283" s="1043">
        <v>4</v>
      </c>
      <c r="I283" s="1049" t="s">
        <v>3167</v>
      </c>
      <c r="J283" s="1043">
        <v>45</v>
      </c>
      <c r="K283" s="1049" t="s">
        <v>3807</v>
      </c>
      <c r="L283" s="1043">
        <v>4501</v>
      </c>
      <c r="M283" s="1049" t="s">
        <v>3786</v>
      </c>
      <c r="N283" s="1046">
        <v>2026004540058</v>
      </c>
      <c r="O283" s="1049" t="s">
        <v>3808</v>
      </c>
      <c r="P283" s="1052" t="s">
        <v>2328</v>
      </c>
      <c r="Q283" s="1055">
        <v>4</v>
      </c>
      <c r="R283" s="1040"/>
      <c r="S283" s="1040"/>
      <c r="T283" s="1022"/>
      <c r="U283" s="1007"/>
      <c r="V283" s="1007"/>
      <c r="W283" s="1007"/>
      <c r="X283" s="1007"/>
      <c r="Y283" s="1007"/>
      <c r="Z283" s="1004">
        <f t="shared" si="83"/>
        <v>0</v>
      </c>
      <c r="AA283" s="1004">
        <f t="shared" ref="AA283:AF295" si="92">SUM(AR283:AR286,AZ283:AZ286,BH283:BH286,BP283:BP286)</f>
        <v>0</v>
      </c>
      <c r="AB283" s="1004">
        <f t="shared" si="92"/>
        <v>0</v>
      </c>
      <c r="AC283" s="1004">
        <f t="shared" si="92"/>
        <v>0</v>
      </c>
      <c r="AD283" s="1004">
        <f t="shared" si="92"/>
        <v>0</v>
      </c>
      <c r="AE283" s="1004">
        <f t="shared" si="92"/>
        <v>0</v>
      </c>
      <c r="AF283" s="1004">
        <f t="shared" si="92"/>
        <v>0</v>
      </c>
      <c r="AG283" s="714"/>
      <c r="AH283" s="593"/>
      <c r="AI283" s="593"/>
      <c r="AJ283" s="593"/>
      <c r="AK283" s="207"/>
      <c r="AL283" s="208"/>
      <c r="AM283" s="208"/>
      <c r="AN283" s="208"/>
      <c r="AO283" s="208"/>
      <c r="AP283" s="1150">
        <f>+U283</f>
        <v>0</v>
      </c>
      <c r="AQ283" s="1004">
        <f>SUM(AR283:AW286)</f>
        <v>0</v>
      </c>
      <c r="AR283" s="299"/>
      <c r="AS283" s="299"/>
      <c r="AT283" s="299"/>
      <c r="AU283" s="299"/>
      <c r="AV283" s="299"/>
      <c r="AW283" s="299"/>
      <c r="AX283" s="1150">
        <f>+V283</f>
        <v>0</v>
      </c>
      <c r="AY283" s="1004">
        <f>SUM(AZ283:BE286)</f>
        <v>0</v>
      </c>
      <c r="AZ283" s="299"/>
      <c r="BA283" s="299"/>
      <c r="BB283" s="299"/>
      <c r="BC283" s="299"/>
      <c r="BD283" s="299"/>
      <c r="BE283" s="299"/>
      <c r="BF283" s="1150">
        <f>+W283</f>
        <v>0</v>
      </c>
      <c r="BG283" s="1004">
        <f>SUM(BH283:BM286)</f>
        <v>0</v>
      </c>
      <c r="BH283" s="299"/>
      <c r="BI283" s="299"/>
      <c r="BJ283" s="299"/>
      <c r="BK283" s="299"/>
      <c r="BL283" s="299"/>
      <c r="BM283" s="299"/>
      <c r="BN283" s="1150">
        <f>+X283</f>
        <v>0</v>
      </c>
      <c r="BO283" s="1004">
        <f>SUM(BP283:BU286)</f>
        <v>0</v>
      </c>
      <c r="BP283" s="299"/>
      <c r="BQ283" s="299"/>
      <c r="BR283" s="299"/>
      <c r="BS283" s="299"/>
      <c r="BT283" s="299"/>
      <c r="BU283" s="299"/>
    </row>
    <row r="284" spans="1:73" ht="40.15" customHeight="1" x14ac:dyDescent="0.25">
      <c r="A284" s="151"/>
      <c r="B284" s="24"/>
      <c r="C284" s="1059"/>
      <c r="D284" s="1050"/>
      <c r="E284" s="1062"/>
      <c r="F284" s="1065">
        <v>450202400</v>
      </c>
      <c r="G284" s="1050" t="s">
        <v>2300</v>
      </c>
      <c r="H284" s="1044">
        <v>4</v>
      </c>
      <c r="I284" s="1050" t="s">
        <v>3167</v>
      </c>
      <c r="J284" s="1044">
        <v>45</v>
      </c>
      <c r="K284" s="1050" t="s">
        <v>3807</v>
      </c>
      <c r="L284" s="1044">
        <v>4501</v>
      </c>
      <c r="M284" s="1050" t="s">
        <v>3786</v>
      </c>
      <c r="N284" s="1047">
        <v>2024004540058</v>
      </c>
      <c r="O284" s="1050" t="s">
        <v>3808</v>
      </c>
      <c r="P284" s="1053"/>
      <c r="Q284" s="1056"/>
      <c r="R284" s="1041"/>
      <c r="S284" s="1041"/>
      <c r="T284" s="1023"/>
      <c r="U284" s="1008"/>
      <c r="V284" s="1008"/>
      <c r="W284" s="1008"/>
      <c r="X284" s="1008"/>
      <c r="Y284" s="1008"/>
      <c r="Z284" s="1005"/>
      <c r="AA284" s="1005"/>
      <c r="AB284" s="1005"/>
      <c r="AC284" s="1005"/>
      <c r="AD284" s="1005"/>
      <c r="AE284" s="1005"/>
      <c r="AF284" s="1005"/>
      <c r="AG284" s="479"/>
      <c r="AH284" s="592"/>
      <c r="AI284" s="592"/>
      <c r="AJ284" s="592"/>
      <c r="AK284" s="196"/>
      <c r="AL284" s="197"/>
      <c r="AM284" s="197"/>
      <c r="AN284" s="197"/>
      <c r="AO284" s="197"/>
      <c r="AP284" s="1151"/>
      <c r="AQ284" s="1005"/>
      <c r="AR284" s="282"/>
      <c r="AS284" s="282"/>
      <c r="AT284" s="282"/>
      <c r="AU284" s="282"/>
      <c r="AV284" s="282"/>
      <c r="AW284" s="282"/>
      <c r="AX284" s="1151"/>
      <c r="AY284" s="1005"/>
      <c r="AZ284" s="282"/>
      <c r="BA284" s="282"/>
      <c r="BB284" s="282"/>
      <c r="BC284" s="282"/>
      <c r="BD284" s="282"/>
      <c r="BE284" s="282"/>
      <c r="BF284" s="1151"/>
      <c r="BG284" s="1005"/>
      <c r="BH284" s="282"/>
      <c r="BI284" s="282"/>
      <c r="BJ284" s="282"/>
      <c r="BK284" s="282"/>
      <c r="BL284" s="282"/>
      <c r="BM284" s="282"/>
      <c r="BN284" s="1151"/>
      <c r="BO284" s="1005"/>
      <c r="BP284" s="282"/>
      <c r="BQ284" s="282"/>
      <c r="BR284" s="282"/>
      <c r="BS284" s="282"/>
      <c r="BT284" s="282"/>
      <c r="BU284" s="282"/>
    </row>
    <row r="285" spans="1:73" ht="40.15" customHeight="1" x14ac:dyDescent="0.25">
      <c r="A285" s="151"/>
      <c r="B285" s="24"/>
      <c r="C285" s="1059"/>
      <c r="D285" s="1050"/>
      <c r="E285" s="1062"/>
      <c r="F285" s="1065">
        <v>450202400</v>
      </c>
      <c r="G285" s="1050" t="s">
        <v>2300</v>
      </c>
      <c r="H285" s="1044">
        <v>4</v>
      </c>
      <c r="I285" s="1050" t="s">
        <v>3167</v>
      </c>
      <c r="J285" s="1044">
        <v>45</v>
      </c>
      <c r="K285" s="1050" t="s">
        <v>3807</v>
      </c>
      <c r="L285" s="1044">
        <v>4501</v>
      </c>
      <c r="M285" s="1050" t="s">
        <v>3786</v>
      </c>
      <c r="N285" s="1047">
        <v>2024004540058</v>
      </c>
      <c r="O285" s="1050" t="s">
        <v>3808</v>
      </c>
      <c r="P285" s="1053"/>
      <c r="Q285" s="1056"/>
      <c r="R285" s="1041"/>
      <c r="S285" s="1041"/>
      <c r="T285" s="1023"/>
      <c r="U285" s="1008"/>
      <c r="V285" s="1008"/>
      <c r="W285" s="1008"/>
      <c r="X285" s="1008"/>
      <c r="Y285" s="1008"/>
      <c r="Z285" s="1005"/>
      <c r="AA285" s="1005"/>
      <c r="AB285" s="1005"/>
      <c r="AC285" s="1005"/>
      <c r="AD285" s="1005"/>
      <c r="AE285" s="1005"/>
      <c r="AF285" s="1005"/>
      <c r="AG285" s="196"/>
      <c r="AH285" s="592"/>
      <c r="AI285" s="592"/>
      <c r="AJ285" s="592"/>
      <c r="AK285" s="196"/>
      <c r="AL285" s="197"/>
      <c r="AM285" s="197"/>
      <c r="AN285" s="197"/>
      <c r="AO285" s="197"/>
      <c r="AP285" s="1151"/>
      <c r="AQ285" s="1005"/>
      <c r="AR285" s="282"/>
      <c r="AS285" s="282"/>
      <c r="AT285" s="282"/>
      <c r="AU285" s="282"/>
      <c r="AV285" s="282"/>
      <c r="AW285" s="282"/>
      <c r="AX285" s="1151"/>
      <c r="AY285" s="1005"/>
      <c r="AZ285" s="282"/>
      <c r="BA285" s="282"/>
      <c r="BB285" s="282"/>
      <c r="BC285" s="282"/>
      <c r="BD285" s="282"/>
      <c r="BE285" s="282"/>
      <c r="BF285" s="1151"/>
      <c r="BG285" s="1005"/>
      <c r="BH285" s="282"/>
      <c r="BI285" s="282"/>
      <c r="BJ285" s="282"/>
      <c r="BK285" s="282"/>
      <c r="BL285" s="282"/>
      <c r="BM285" s="282"/>
      <c r="BN285" s="1151"/>
      <c r="BO285" s="1005"/>
      <c r="BP285" s="282"/>
      <c r="BQ285" s="282"/>
      <c r="BR285" s="282"/>
      <c r="BS285" s="282"/>
      <c r="BT285" s="282"/>
      <c r="BU285" s="282"/>
    </row>
    <row r="286" spans="1:73" ht="40.15" customHeight="1" thickBot="1" x14ac:dyDescent="0.3">
      <c r="A286" s="151"/>
      <c r="B286" s="24"/>
      <c r="C286" s="1060"/>
      <c r="D286" s="1051"/>
      <c r="E286" s="1063"/>
      <c r="F286" s="1066">
        <v>450202400</v>
      </c>
      <c r="G286" s="1051" t="s">
        <v>2300</v>
      </c>
      <c r="H286" s="1045">
        <v>4</v>
      </c>
      <c r="I286" s="1051" t="s">
        <v>3167</v>
      </c>
      <c r="J286" s="1045">
        <v>45</v>
      </c>
      <c r="K286" s="1051" t="s">
        <v>3807</v>
      </c>
      <c r="L286" s="1045">
        <v>4501</v>
      </c>
      <c r="M286" s="1051" t="s">
        <v>3786</v>
      </c>
      <c r="N286" s="1048">
        <v>2024004540058</v>
      </c>
      <c r="O286" s="1051" t="s">
        <v>3808</v>
      </c>
      <c r="P286" s="1054"/>
      <c r="Q286" s="1057"/>
      <c r="R286" s="1042"/>
      <c r="S286" s="1042"/>
      <c r="T286" s="1024"/>
      <c r="U286" s="1009"/>
      <c r="V286" s="1009"/>
      <c r="W286" s="1009"/>
      <c r="X286" s="1009"/>
      <c r="Y286" s="1009"/>
      <c r="Z286" s="1006"/>
      <c r="AA286" s="1006"/>
      <c r="AB286" s="1006"/>
      <c r="AC286" s="1006"/>
      <c r="AD286" s="1006"/>
      <c r="AE286" s="1006"/>
      <c r="AF286" s="1006"/>
      <c r="AG286" s="715"/>
      <c r="AH286" s="716"/>
      <c r="AI286" s="716"/>
      <c r="AJ286" s="716"/>
      <c r="AK286" s="715"/>
      <c r="AL286" s="717"/>
      <c r="AM286" s="717"/>
      <c r="AN286" s="717"/>
      <c r="AO286" s="717"/>
      <c r="AP286" s="1152"/>
      <c r="AQ286" s="1006"/>
      <c r="AR286" s="718"/>
      <c r="AS286" s="718"/>
      <c r="AT286" s="718"/>
      <c r="AU286" s="718"/>
      <c r="AV286" s="718"/>
      <c r="AW286" s="718"/>
      <c r="AX286" s="1152"/>
      <c r="AY286" s="1006"/>
      <c r="AZ286" s="718"/>
      <c r="BA286" s="718"/>
      <c r="BB286" s="718"/>
      <c r="BC286" s="718"/>
      <c r="BD286" s="718"/>
      <c r="BE286" s="718"/>
      <c r="BF286" s="1152"/>
      <c r="BG286" s="1006"/>
      <c r="BH286" s="718"/>
      <c r="BI286" s="718"/>
      <c r="BJ286" s="718"/>
      <c r="BK286" s="718"/>
      <c r="BL286" s="718"/>
      <c r="BM286" s="718"/>
      <c r="BN286" s="1152"/>
      <c r="BO286" s="1006"/>
      <c r="BP286" s="718"/>
      <c r="BQ286" s="718"/>
      <c r="BR286" s="718"/>
      <c r="BS286" s="718"/>
      <c r="BT286" s="718"/>
      <c r="BU286" s="718"/>
    </row>
    <row r="287" spans="1:73" ht="40.15" customHeight="1" thickTop="1" x14ac:dyDescent="0.25">
      <c r="A287" s="151"/>
      <c r="B287" s="24"/>
      <c r="C287" s="1058" t="s">
        <v>2421</v>
      </c>
      <c r="D287" s="1049" t="s">
        <v>2422</v>
      </c>
      <c r="E287" s="1061">
        <v>799</v>
      </c>
      <c r="F287" s="1064">
        <v>450104905</v>
      </c>
      <c r="G287" s="1049" t="s">
        <v>617</v>
      </c>
      <c r="H287" s="1043">
        <v>400</v>
      </c>
      <c r="I287" s="1049" t="s">
        <v>3167</v>
      </c>
      <c r="J287" s="1043">
        <v>45</v>
      </c>
      <c r="K287" s="1049" t="s">
        <v>3807</v>
      </c>
      <c r="L287" s="1043">
        <v>4501</v>
      </c>
      <c r="M287" s="1049" t="s">
        <v>3786</v>
      </c>
      <c r="N287" s="1046">
        <v>2026004540058</v>
      </c>
      <c r="O287" s="1049" t="s">
        <v>3808</v>
      </c>
      <c r="P287" s="1052" t="s">
        <v>617</v>
      </c>
      <c r="Q287" s="1055">
        <v>400</v>
      </c>
      <c r="R287" s="1040"/>
      <c r="S287" s="1040"/>
      <c r="T287" s="1022"/>
      <c r="U287" s="1007"/>
      <c r="V287" s="1007"/>
      <c r="W287" s="1007"/>
      <c r="X287" s="1007"/>
      <c r="Y287" s="1007"/>
      <c r="Z287" s="1004">
        <f t="shared" si="83"/>
        <v>0</v>
      </c>
      <c r="AA287" s="1004">
        <f t="shared" si="92"/>
        <v>0</v>
      </c>
      <c r="AB287" s="1004">
        <f t="shared" si="92"/>
        <v>0</v>
      </c>
      <c r="AC287" s="1004">
        <f t="shared" si="92"/>
        <v>0</v>
      </c>
      <c r="AD287" s="1004">
        <f t="shared" si="92"/>
        <v>0</v>
      </c>
      <c r="AE287" s="1004">
        <f t="shared" si="92"/>
        <v>0</v>
      </c>
      <c r="AF287" s="1004">
        <f t="shared" si="92"/>
        <v>0</v>
      </c>
      <c r="AG287" s="714"/>
      <c r="AH287" s="593"/>
      <c r="AI287" s="593"/>
      <c r="AJ287" s="593"/>
      <c r="AK287" s="207"/>
      <c r="AL287" s="208"/>
      <c r="AM287" s="208"/>
      <c r="AN287" s="208"/>
      <c r="AO287" s="208"/>
      <c r="AP287" s="1150">
        <f>+U287</f>
        <v>0</v>
      </c>
      <c r="AQ287" s="1004">
        <f>SUM(AR287:AW290)</f>
        <v>0</v>
      </c>
      <c r="AR287" s="299"/>
      <c r="AS287" s="299"/>
      <c r="AT287" s="299"/>
      <c r="AU287" s="299"/>
      <c r="AV287" s="299"/>
      <c r="AW287" s="299"/>
      <c r="AX287" s="1150">
        <f>+V287</f>
        <v>0</v>
      </c>
      <c r="AY287" s="1004">
        <f>SUM(AZ287:BE290)</f>
        <v>0</v>
      </c>
      <c r="AZ287" s="299"/>
      <c r="BA287" s="299"/>
      <c r="BB287" s="299"/>
      <c r="BC287" s="299"/>
      <c r="BD287" s="299"/>
      <c r="BE287" s="299"/>
      <c r="BF287" s="1150">
        <f>+W287</f>
        <v>0</v>
      </c>
      <c r="BG287" s="1004">
        <f>SUM(BH287:BM290)</f>
        <v>0</v>
      </c>
      <c r="BH287" s="299"/>
      <c r="BI287" s="299"/>
      <c r="BJ287" s="299"/>
      <c r="BK287" s="299"/>
      <c r="BL287" s="299"/>
      <c r="BM287" s="299"/>
      <c r="BN287" s="1150">
        <f>+X287</f>
        <v>0</v>
      </c>
      <c r="BO287" s="1004">
        <f>SUM(BP287:BU290)</f>
        <v>0</v>
      </c>
      <c r="BP287" s="299"/>
      <c r="BQ287" s="299"/>
      <c r="BR287" s="299"/>
      <c r="BS287" s="299"/>
      <c r="BT287" s="299"/>
      <c r="BU287" s="299"/>
    </row>
    <row r="288" spans="1:73" ht="40.15" customHeight="1" x14ac:dyDescent="0.25">
      <c r="A288" s="151"/>
      <c r="B288" s="24"/>
      <c r="C288" s="1059"/>
      <c r="D288" s="1050"/>
      <c r="E288" s="1062"/>
      <c r="F288" s="1065">
        <v>450104905</v>
      </c>
      <c r="G288" s="1050" t="s">
        <v>617</v>
      </c>
      <c r="H288" s="1044">
        <v>400</v>
      </c>
      <c r="I288" s="1050" t="s">
        <v>3167</v>
      </c>
      <c r="J288" s="1044">
        <v>45</v>
      </c>
      <c r="K288" s="1050" t="s">
        <v>3807</v>
      </c>
      <c r="L288" s="1044">
        <v>4501</v>
      </c>
      <c r="M288" s="1050" t="s">
        <v>3786</v>
      </c>
      <c r="N288" s="1047">
        <v>2024004540058</v>
      </c>
      <c r="O288" s="1050" t="s">
        <v>3808</v>
      </c>
      <c r="P288" s="1053"/>
      <c r="Q288" s="1056"/>
      <c r="R288" s="1041"/>
      <c r="S288" s="1041"/>
      <c r="T288" s="1023"/>
      <c r="U288" s="1008"/>
      <c r="V288" s="1008"/>
      <c r="W288" s="1008"/>
      <c r="X288" s="1008"/>
      <c r="Y288" s="1008"/>
      <c r="Z288" s="1005"/>
      <c r="AA288" s="1005"/>
      <c r="AB288" s="1005"/>
      <c r="AC288" s="1005"/>
      <c r="AD288" s="1005"/>
      <c r="AE288" s="1005"/>
      <c r="AF288" s="1005"/>
      <c r="AG288" s="479"/>
      <c r="AH288" s="592"/>
      <c r="AI288" s="592"/>
      <c r="AJ288" s="592"/>
      <c r="AK288" s="196"/>
      <c r="AL288" s="197"/>
      <c r="AM288" s="197"/>
      <c r="AN288" s="197"/>
      <c r="AO288" s="197"/>
      <c r="AP288" s="1151"/>
      <c r="AQ288" s="1005"/>
      <c r="AR288" s="282"/>
      <c r="AS288" s="282"/>
      <c r="AT288" s="282"/>
      <c r="AU288" s="282"/>
      <c r="AV288" s="282"/>
      <c r="AW288" s="282"/>
      <c r="AX288" s="1151"/>
      <c r="AY288" s="1005"/>
      <c r="AZ288" s="282"/>
      <c r="BA288" s="282"/>
      <c r="BB288" s="282"/>
      <c r="BC288" s="282"/>
      <c r="BD288" s="282"/>
      <c r="BE288" s="282"/>
      <c r="BF288" s="1151"/>
      <c r="BG288" s="1005"/>
      <c r="BH288" s="282"/>
      <c r="BI288" s="282"/>
      <c r="BJ288" s="282"/>
      <c r="BK288" s="282"/>
      <c r="BL288" s="282"/>
      <c r="BM288" s="282"/>
      <c r="BN288" s="1151"/>
      <c r="BO288" s="1005"/>
      <c r="BP288" s="282"/>
      <c r="BQ288" s="282"/>
      <c r="BR288" s="282"/>
      <c r="BS288" s="282"/>
      <c r="BT288" s="282"/>
      <c r="BU288" s="282"/>
    </row>
    <row r="289" spans="1:73" ht="40.15" customHeight="1" x14ac:dyDescent="0.25">
      <c r="A289" s="151"/>
      <c r="B289" s="24"/>
      <c r="C289" s="1059"/>
      <c r="D289" s="1050"/>
      <c r="E289" s="1062"/>
      <c r="F289" s="1065">
        <v>450104905</v>
      </c>
      <c r="G289" s="1050" t="s">
        <v>617</v>
      </c>
      <c r="H289" s="1044">
        <v>400</v>
      </c>
      <c r="I289" s="1050" t="s">
        <v>3167</v>
      </c>
      <c r="J289" s="1044">
        <v>45</v>
      </c>
      <c r="K289" s="1050" t="s">
        <v>3807</v>
      </c>
      <c r="L289" s="1044">
        <v>4501</v>
      </c>
      <c r="M289" s="1050" t="s">
        <v>3786</v>
      </c>
      <c r="N289" s="1047">
        <v>2024004540058</v>
      </c>
      <c r="O289" s="1050" t="s">
        <v>3808</v>
      </c>
      <c r="P289" s="1053"/>
      <c r="Q289" s="1056"/>
      <c r="R289" s="1041"/>
      <c r="S289" s="1041"/>
      <c r="T289" s="1023"/>
      <c r="U289" s="1008"/>
      <c r="V289" s="1008"/>
      <c r="W289" s="1008"/>
      <c r="X289" s="1008"/>
      <c r="Y289" s="1008"/>
      <c r="Z289" s="1005"/>
      <c r="AA289" s="1005"/>
      <c r="AB289" s="1005"/>
      <c r="AC289" s="1005"/>
      <c r="AD289" s="1005"/>
      <c r="AE289" s="1005"/>
      <c r="AF289" s="1005"/>
      <c r="AG289" s="196"/>
      <c r="AH289" s="592"/>
      <c r="AI289" s="592"/>
      <c r="AJ289" s="592"/>
      <c r="AK289" s="196"/>
      <c r="AL289" s="197"/>
      <c r="AM289" s="197"/>
      <c r="AN289" s="197"/>
      <c r="AO289" s="197"/>
      <c r="AP289" s="1151"/>
      <c r="AQ289" s="1005"/>
      <c r="AR289" s="282"/>
      <c r="AS289" s="282"/>
      <c r="AT289" s="282"/>
      <c r="AU289" s="282"/>
      <c r="AV289" s="282"/>
      <c r="AW289" s="282"/>
      <c r="AX289" s="1151"/>
      <c r="AY289" s="1005"/>
      <c r="AZ289" s="282"/>
      <c r="BA289" s="282"/>
      <c r="BB289" s="282"/>
      <c r="BC289" s="282"/>
      <c r="BD289" s="282"/>
      <c r="BE289" s="282"/>
      <c r="BF289" s="1151"/>
      <c r="BG289" s="1005"/>
      <c r="BH289" s="282"/>
      <c r="BI289" s="282"/>
      <c r="BJ289" s="282"/>
      <c r="BK289" s="282"/>
      <c r="BL289" s="282"/>
      <c r="BM289" s="282"/>
      <c r="BN289" s="1151"/>
      <c r="BO289" s="1005"/>
      <c r="BP289" s="282"/>
      <c r="BQ289" s="282"/>
      <c r="BR289" s="282"/>
      <c r="BS289" s="282"/>
      <c r="BT289" s="282"/>
      <c r="BU289" s="282"/>
    </row>
    <row r="290" spans="1:73" ht="40.15" customHeight="1" thickBot="1" x14ac:dyDescent="0.3">
      <c r="A290" s="151"/>
      <c r="B290" s="24"/>
      <c r="C290" s="1060"/>
      <c r="D290" s="1051"/>
      <c r="E290" s="1063"/>
      <c r="F290" s="1066">
        <v>450104905</v>
      </c>
      <c r="G290" s="1051" t="s">
        <v>617</v>
      </c>
      <c r="H290" s="1045">
        <v>400</v>
      </c>
      <c r="I290" s="1051" t="s">
        <v>3167</v>
      </c>
      <c r="J290" s="1045">
        <v>45</v>
      </c>
      <c r="K290" s="1051" t="s">
        <v>3807</v>
      </c>
      <c r="L290" s="1045">
        <v>4501</v>
      </c>
      <c r="M290" s="1051" t="s">
        <v>3786</v>
      </c>
      <c r="N290" s="1048">
        <v>2024004540058</v>
      </c>
      <c r="O290" s="1051" t="s">
        <v>3808</v>
      </c>
      <c r="P290" s="1054"/>
      <c r="Q290" s="1057"/>
      <c r="R290" s="1042"/>
      <c r="S290" s="1042"/>
      <c r="T290" s="1024"/>
      <c r="U290" s="1009"/>
      <c r="V290" s="1009"/>
      <c r="W290" s="1009"/>
      <c r="X290" s="1009"/>
      <c r="Y290" s="1009"/>
      <c r="Z290" s="1006"/>
      <c r="AA290" s="1006"/>
      <c r="AB290" s="1006"/>
      <c r="AC290" s="1006"/>
      <c r="AD290" s="1006"/>
      <c r="AE290" s="1006"/>
      <c r="AF290" s="1006"/>
      <c r="AG290" s="715"/>
      <c r="AH290" s="716"/>
      <c r="AI290" s="716"/>
      <c r="AJ290" s="716"/>
      <c r="AK290" s="715"/>
      <c r="AL290" s="717"/>
      <c r="AM290" s="717"/>
      <c r="AN290" s="717"/>
      <c r="AO290" s="717"/>
      <c r="AP290" s="1152"/>
      <c r="AQ290" s="1006"/>
      <c r="AR290" s="718"/>
      <c r="AS290" s="718"/>
      <c r="AT290" s="718"/>
      <c r="AU290" s="718"/>
      <c r="AV290" s="718"/>
      <c r="AW290" s="718"/>
      <c r="AX290" s="1152"/>
      <c r="AY290" s="1006"/>
      <c r="AZ290" s="718"/>
      <c r="BA290" s="718"/>
      <c r="BB290" s="718"/>
      <c r="BC290" s="718"/>
      <c r="BD290" s="718"/>
      <c r="BE290" s="718"/>
      <c r="BF290" s="1152"/>
      <c r="BG290" s="1006"/>
      <c r="BH290" s="718"/>
      <c r="BI290" s="718"/>
      <c r="BJ290" s="718"/>
      <c r="BK290" s="718"/>
      <c r="BL290" s="718"/>
      <c r="BM290" s="718"/>
      <c r="BN290" s="1152"/>
      <c r="BO290" s="1006"/>
      <c r="BP290" s="718"/>
      <c r="BQ290" s="718"/>
      <c r="BR290" s="718"/>
      <c r="BS290" s="718"/>
      <c r="BT290" s="718"/>
      <c r="BU290" s="718"/>
    </row>
    <row r="291" spans="1:73" ht="40.15" customHeight="1" thickTop="1" x14ac:dyDescent="0.25">
      <c r="A291" s="151"/>
      <c r="B291" s="24"/>
      <c r="C291" s="1058" t="s">
        <v>2423</v>
      </c>
      <c r="D291" s="1049" t="s">
        <v>2424</v>
      </c>
      <c r="E291" s="1061">
        <v>800</v>
      </c>
      <c r="F291" s="1064">
        <v>450203404</v>
      </c>
      <c r="G291" s="1049" t="s">
        <v>2287</v>
      </c>
      <c r="H291" s="1043">
        <v>1</v>
      </c>
      <c r="I291" s="1049" t="s">
        <v>3167</v>
      </c>
      <c r="J291" s="1043">
        <v>45</v>
      </c>
      <c r="K291" s="1049" t="s">
        <v>3807</v>
      </c>
      <c r="L291" s="1043">
        <v>4501</v>
      </c>
      <c r="M291" s="1049" t="s">
        <v>3786</v>
      </c>
      <c r="N291" s="1046">
        <v>2026004540058</v>
      </c>
      <c r="O291" s="1049" t="s">
        <v>3808</v>
      </c>
      <c r="P291" s="1052" t="s">
        <v>2425</v>
      </c>
      <c r="Q291" s="1055">
        <v>1</v>
      </c>
      <c r="R291" s="1040"/>
      <c r="S291" s="1040"/>
      <c r="T291" s="1022"/>
      <c r="U291" s="1007"/>
      <c r="V291" s="1007"/>
      <c r="W291" s="1007"/>
      <c r="X291" s="1007"/>
      <c r="Y291" s="1007"/>
      <c r="Z291" s="1004">
        <f t="shared" si="83"/>
        <v>0</v>
      </c>
      <c r="AA291" s="1004">
        <f t="shared" si="92"/>
        <v>0</v>
      </c>
      <c r="AB291" s="1004">
        <f t="shared" si="92"/>
        <v>0</v>
      </c>
      <c r="AC291" s="1004">
        <f t="shared" si="92"/>
        <v>0</v>
      </c>
      <c r="AD291" s="1004">
        <f t="shared" si="92"/>
        <v>0</v>
      </c>
      <c r="AE291" s="1004">
        <f t="shared" si="92"/>
        <v>0</v>
      </c>
      <c r="AF291" s="1004">
        <f t="shared" si="92"/>
        <v>0</v>
      </c>
      <c r="AG291" s="714"/>
      <c r="AH291" s="593"/>
      <c r="AI291" s="593"/>
      <c r="AJ291" s="593"/>
      <c r="AK291" s="207"/>
      <c r="AL291" s="208"/>
      <c r="AM291" s="208"/>
      <c r="AN291" s="208"/>
      <c r="AO291" s="208"/>
      <c r="AP291" s="1150">
        <f>+U291</f>
        <v>0</v>
      </c>
      <c r="AQ291" s="1004">
        <f>SUM(AR291:AW294)</f>
        <v>0</v>
      </c>
      <c r="AR291" s="299"/>
      <c r="AS291" s="299"/>
      <c r="AT291" s="299"/>
      <c r="AU291" s="299"/>
      <c r="AV291" s="299"/>
      <c r="AW291" s="299"/>
      <c r="AX291" s="1150">
        <f>+V291</f>
        <v>0</v>
      </c>
      <c r="AY291" s="1004">
        <f>SUM(AZ291:BE294)</f>
        <v>0</v>
      </c>
      <c r="AZ291" s="299"/>
      <c r="BA291" s="299"/>
      <c r="BB291" s="299"/>
      <c r="BC291" s="299"/>
      <c r="BD291" s="299"/>
      <c r="BE291" s="299"/>
      <c r="BF291" s="1150">
        <f>+W291</f>
        <v>0</v>
      </c>
      <c r="BG291" s="1004">
        <f>SUM(BH291:BM294)</f>
        <v>0</v>
      </c>
      <c r="BH291" s="299"/>
      <c r="BI291" s="299"/>
      <c r="BJ291" s="299"/>
      <c r="BK291" s="299"/>
      <c r="BL291" s="299"/>
      <c r="BM291" s="299"/>
      <c r="BN291" s="1150">
        <f>+X291</f>
        <v>0</v>
      </c>
      <c r="BO291" s="1004">
        <f>SUM(BP291:BU294)</f>
        <v>0</v>
      </c>
      <c r="BP291" s="299"/>
      <c r="BQ291" s="299"/>
      <c r="BR291" s="299"/>
      <c r="BS291" s="299"/>
      <c r="BT291" s="299"/>
      <c r="BU291" s="299"/>
    </row>
    <row r="292" spans="1:73" ht="40.15" customHeight="1" x14ac:dyDescent="0.25">
      <c r="A292" s="151"/>
      <c r="B292" s="24"/>
      <c r="C292" s="1059"/>
      <c r="D292" s="1050"/>
      <c r="E292" s="1062"/>
      <c r="F292" s="1065">
        <v>450203404</v>
      </c>
      <c r="G292" s="1050" t="s">
        <v>2287</v>
      </c>
      <c r="H292" s="1044">
        <v>1</v>
      </c>
      <c r="I292" s="1050" t="s">
        <v>3167</v>
      </c>
      <c r="J292" s="1044">
        <v>45</v>
      </c>
      <c r="K292" s="1050" t="s">
        <v>3807</v>
      </c>
      <c r="L292" s="1044">
        <v>4501</v>
      </c>
      <c r="M292" s="1050" t="s">
        <v>3786</v>
      </c>
      <c r="N292" s="1047">
        <v>2024004540058</v>
      </c>
      <c r="O292" s="1050" t="s">
        <v>3808</v>
      </c>
      <c r="P292" s="1053"/>
      <c r="Q292" s="1056"/>
      <c r="R292" s="1041"/>
      <c r="S292" s="1041"/>
      <c r="T292" s="1023"/>
      <c r="U292" s="1008"/>
      <c r="V292" s="1008"/>
      <c r="W292" s="1008"/>
      <c r="X292" s="1008"/>
      <c r="Y292" s="1008"/>
      <c r="Z292" s="1005"/>
      <c r="AA292" s="1005"/>
      <c r="AB292" s="1005"/>
      <c r="AC292" s="1005"/>
      <c r="AD292" s="1005"/>
      <c r="AE292" s="1005"/>
      <c r="AF292" s="1005"/>
      <c r="AG292" s="479"/>
      <c r="AH292" s="592"/>
      <c r="AI292" s="592"/>
      <c r="AJ292" s="592"/>
      <c r="AK292" s="196"/>
      <c r="AL292" s="197"/>
      <c r="AM292" s="197"/>
      <c r="AN292" s="197"/>
      <c r="AO292" s="197"/>
      <c r="AP292" s="1151"/>
      <c r="AQ292" s="1005"/>
      <c r="AR292" s="282"/>
      <c r="AS292" s="282"/>
      <c r="AT292" s="282"/>
      <c r="AU292" s="282"/>
      <c r="AV292" s="282"/>
      <c r="AW292" s="282"/>
      <c r="AX292" s="1151"/>
      <c r="AY292" s="1005"/>
      <c r="AZ292" s="282"/>
      <c r="BA292" s="282"/>
      <c r="BB292" s="282"/>
      <c r="BC292" s="282"/>
      <c r="BD292" s="282"/>
      <c r="BE292" s="282"/>
      <c r="BF292" s="1151"/>
      <c r="BG292" s="1005"/>
      <c r="BH292" s="282"/>
      <c r="BI292" s="282"/>
      <c r="BJ292" s="282"/>
      <c r="BK292" s="282"/>
      <c r="BL292" s="282"/>
      <c r="BM292" s="282"/>
      <c r="BN292" s="1151"/>
      <c r="BO292" s="1005"/>
      <c r="BP292" s="282"/>
      <c r="BQ292" s="282"/>
      <c r="BR292" s="282"/>
      <c r="BS292" s="282"/>
      <c r="BT292" s="282"/>
      <c r="BU292" s="282"/>
    </row>
    <row r="293" spans="1:73" ht="40.15" customHeight="1" x14ac:dyDescent="0.25">
      <c r="A293" s="151"/>
      <c r="B293" s="24"/>
      <c r="C293" s="1059"/>
      <c r="D293" s="1050"/>
      <c r="E293" s="1062"/>
      <c r="F293" s="1065">
        <v>450203404</v>
      </c>
      <c r="G293" s="1050" t="s">
        <v>2287</v>
      </c>
      <c r="H293" s="1044">
        <v>1</v>
      </c>
      <c r="I293" s="1050" t="s">
        <v>3167</v>
      </c>
      <c r="J293" s="1044">
        <v>45</v>
      </c>
      <c r="K293" s="1050" t="s">
        <v>3807</v>
      </c>
      <c r="L293" s="1044">
        <v>4501</v>
      </c>
      <c r="M293" s="1050" t="s">
        <v>3786</v>
      </c>
      <c r="N293" s="1047">
        <v>2024004540058</v>
      </c>
      <c r="O293" s="1050" t="s">
        <v>3808</v>
      </c>
      <c r="P293" s="1053"/>
      <c r="Q293" s="1056"/>
      <c r="R293" s="1041"/>
      <c r="S293" s="1041"/>
      <c r="T293" s="1023"/>
      <c r="U293" s="1008"/>
      <c r="V293" s="1008"/>
      <c r="W293" s="1008"/>
      <c r="X293" s="1008"/>
      <c r="Y293" s="1008"/>
      <c r="Z293" s="1005"/>
      <c r="AA293" s="1005"/>
      <c r="AB293" s="1005"/>
      <c r="AC293" s="1005"/>
      <c r="AD293" s="1005"/>
      <c r="AE293" s="1005"/>
      <c r="AF293" s="1005"/>
      <c r="AG293" s="196"/>
      <c r="AH293" s="592"/>
      <c r="AI293" s="592"/>
      <c r="AJ293" s="592"/>
      <c r="AK293" s="196"/>
      <c r="AL293" s="197"/>
      <c r="AM293" s="197"/>
      <c r="AN293" s="197"/>
      <c r="AO293" s="197"/>
      <c r="AP293" s="1151"/>
      <c r="AQ293" s="1005"/>
      <c r="AR293" s="282"/>
      <c r="AS293" s="282"/>
      <c r="AT293" s="282"/>
      <c r="AU293" s="282"/>
      <c r="AV293" s="282"/>
      <c r="AW293" s="282"/>
      <c r="AX293" s="1151"/>
      <c r="AY293" s="1005"/>
      <c r="AZ293" s="282"/>
      <c r="BA293" s="282"/>
      <c r="BB293" s="282"/>
      <c r="BC293" s="282"/>
      <c r="BD293" s="282"/>
      <c r="BE293" s="282"/>
      <c r="BF293" s="1151"/>
      <c r="BG293" s="1005"/>
      <c r="BH293" s="282"/>
      <c r="BI293" s="282"/>
      <c r="BJ293" s="282"/>
      <c r="BK293" s="282"/>
      <c r="BL293" s="282"/>
      <c r="BM293" s="282"/>
      <c r="BN293" s="1151"/>
      <c r="BO293" s="1005"/>
      <c r="BP293" s="282"/>
      <c r="BQ293" s="282"/>
      <c r="BR293" s="282"/>
      <c r="BS293" s="282"/>
      <c r="BT293" s="282"/>
      <c r="BU293" s="282"/>
    </row>
    <row r="294" spans="1:73" ht="40.15" customHeight="1" thickBot="1" x14ac:dyDescent="0.3">
      <c r="A294" s="151"/>
      <c r="B294" s="24"/>
      <c r="C294" s="1060"/>
      <c r="D294" s="1051"/>
      <c r="E294" s="1063"/>
      <c r="F294" s="1066">
        <v>450203404</v>
      </c>
      <c r="G294" s="1051" t="s">
        <v>2287</v>
      </c>
      <c r="H294" s="1045">
        <v>1</v>
      </c>
      <c r="I294" s="1051" t="s">
        <v>3167</v>
      </c>
      <c r="J294" s="1045">
        <v>45</v>
      </c>
      <c r="K294" s="1051" t="s">
        <v>3807</v>
      </c>
      <c r="L294" s="1045">
        <v>4501</v>
      </c>
      <c r="M294" s="1051" t="s">
        <v>3786</v>
      </c>
      <c r="N294" s="1048">
        <v>2024004540058</v>
      </c>
      <c r="O294" s="1051" t="s">
        <v>3808</v>
      </c>
      <c r="P294" s="1054"/>
      <c r="Q294" s="1057"/>
      <c r="R294" s="1042"/>
      <c r="S294" s="1042"/>
      <c r="T294" s="1024"/>
      <c r="U294" s="1009"/>
      <c r="V294" s="1009"/>
      <c r="W294" s="1009"/>
      <c r="X294" s="1009"/>
      <c r="Y294" s="1009"/>
      <c r="Z294" s="1006"/>
      <c r="AA294" s="1006"/>
      <c r="AB294" s="1006"/>
      <c r="AC294" s="1006"/>
      <c r="AD294" s="1006"/>
      <c r="AE294" s="1006"/>
      <c r="AF294" s="1006"/>
      <c r="AG294" s="715"/>
      <c r="AH294" s="716"/>
      <c r="AI294" s="716"/>
      <c r="AJ294" s="716"/>
      <c r="AK294" s="715"/>
      <c r="AL294" s="717"/>
      <c r="AM294" s="717"/>
      <c r="AN294" s="717"/>
      <c r="AO294" s="717"/>
      <c r="AP294" s="1152"/>
      <c r="AQ294" s="1006"/>
      <c r="AR294" s="718"/>
      <c r="AS294" s="718"/>
      <c r="AT294" s="718"/>
      <c r="AU294" s="718"/>
      <c r="AV294" s="718"/>
      <c r="AW294" s="718"/>
      <c r="AX294" s="1152"/>
      <c r="AY294" s="1006"/>
      <c r="AZ294" s="718"/>
      <c r="BA294" s="718"/>
      <c r="BB294" s="718"/>
      <c r="BC294" s="718"/>
      <c r="BD294" s="718"/>
      <c r="BE294" s="718"/>
      <c r="BF294" s="1152"/>
      <c r="BG294" s="1006"/>
      <c r="BH294" s="718"/>
      <c r="BI294" s="718"/>
      <c r="BJ294" s="718"/>
      <c r="BK294" s="718"/>
      <c r="BL294" s="718"/>
      <c r="BM294" s="718"/>
      <c r="BN294" s="1152"/>
      <c r="BO294" s="1006"/>
      <c r="BP294" s="718"/>
      <c r="BQ294" s="718"/>
      <c r="BR294" s="718"/>
      <c r="BS294" s="718"/>
      <c r="BT294" s="718"/>
      <c r="BU294" s="718"/>
    </row>
    <row r="295" spans="1:73" ht="40.15" customHeight="1" thickTop="1" x14ac:dyDescent="0.25">
      <c r="A295" s="151"/>
      <c r="B295" s="24"/>
      <c r="C295" s="1058" t="s">
        <v>2426</v>
      </c>
      <c r="D295" s="1049" t="s">
        <v>2427</v>
      </c>
      <c r="E295" s="1061">
        <v>801</v>
      </c>
      <c r="F295" s="1064">
        <v>450104905</v>
      </c>
      <c r="G295" s="1049" t="s">
        <v>617</v>
      </c>
      <c r="H295" s="1043">
        <v>400</v>
      </c>
      <c r="I295" s="1049" t="s">
        <v>3167</v>
      </c>
      <c r="J295" s="1043">
        <v>45</v>
      </c>
      <c r="K295" s="1049" t="s">
        <v>3807</v>
      </c>
      <c r="L295" s="1043">
        <v>4501</v>
      </c>
      <c r="M295" s="1049" t="s">
        <v>3786</v>
      </c>
      <c r="N295" s="1046">
        <v>2026004540058</v>
      </c>
      <c r="O295" s="1049" t="s">
        <v>3808</v>
      </c>
      <c r="P295" s="1052" t="s">
        <v>617</v>
      </c>
      <c r="Q295" s="1055">
        <v>400</v>
      </c>
      <c r="R295" s="1040"/>
      <c r="S295" s="1040"/>
      <c r="T295" s="1022"/>
      <c r="U295" s="1007"/>
      <c r="V295" s="1007"/>
      <c r="W295" s="1007"/>
      <c r="X295" s="1007"/>
      <c r="Y295" s="1007"/>
      <c r="Z295" s="1004">
        <f t="shared" si="83"/>
        <v>0</v>
      </c>
      <c r="AA295" s="1004">
        <f t="shared" si="92"/>
        <v>0</v>
      </c>
      <c r="AB295" s="1004">
        <f t="shared" si="92"/>
        <v>0</v>
      </c>
      <c r="AC295" s="1004">
        <f t="shared" si="92"/>
        <v>0</v>
      </c>
      <c r="AD295" s="1004">
        <f t="shared" si="92"/>
        <v>0</v>
      </c>
      <c r="AE295" s="1004">
        <f t="shared" si="92"/>
        <v>0</v>
      </c>
      <c r="AF295" s="1004">
        <f t="shared" si="92"/>
        <v>0</v>
      </c>
      <c r="AG295" s="714"/>
      <c r="AH295" s="593"/>
      <c r="AI295" s="593"/>
      <c r="AJ295" s="593"/>
      <c r="AK295" s="207"/>
      <c r="AL295" s="208"/>
      <c r="AM295" s="208"/>
      <c r="AN295" s="208"/>
      <c r="AO295" s="208"/>
      <c r="AP295" s="1150">
        <f>+U295</f>
        <v>0</v>
      </c>
      <c r="AQ295" s="1004">
        <f>SUM(AR295:AW298)</f>
        <v>0</v>
      </c>
      <c r="AR295" s="299"/>
      <c r="AS295" s="299"/>
      <c r="AT295" s="299"/>
      <c r="AU295" s="299"/>
      <c r="AV295" s="299"/>
      <c r="AW295" s="299"/>
      <c r="AX295" s="1150">
        <f>+V295</f>
        <v>0</v>
      </c>
      <c r="AY295" s="1004">
        <f>SUM(AZ295:BE298)</f>
        <v>0</v>
      </c>
      <c r="AZ295" s="299"/>
      <c r="BA295" s="299"/>
      <c r="BB295" s="299"/>
      <c r="BC295" s="299"/>
      <c r="BD295" s="299"/>
      <c r="BE295" s="299"/>
      <c r="BF295" s="1150">
        <f>+W295</f>
        <v>0</v>
      </c>
      <c r="BG295" s="1004">
        <f>SUM(BH295:BM298)</f>
        <v>0</v>
      </c>
      <c r="BH295" s="299"/>
      <c r="BI295" s="299"/>
      <c r="BJ295" s="299"/>
      <c r="BK295" s="299"/>
      <c r="BL295" s="299"/>
      <c r="BM295" s="299"/>
      <c r="BN295" s="1150">
        <f>+X295</f>
        <v>0</v>
      </c>
      <c r="BO295" s="1004">
        <f>SUM(BP295:BU298)</f>
        <v>0</v>
      </c>
      <c r="BP295" s="299"/>
      <c r="BQ295" s="299"/>
      <c r="BR295" s="299"/>
      <c r="BS295" s="299"/>
      <c r="BT295" s="299"/>
      <c r="BU295" s="299"/>
    </row>
    <row r="296" spans="1:73" ht="40.15" customHeight="1" x14ac:dyDescent="0.25">
      <c r="A296" s="151"/>
      <c r="B296" s="24"/>
      <c r="C296" s="1059"/>
      <c r="D296" s="1050"/>
      <c r="E296" s="1062"/>
      <c r="F296" s="1065">
        <v>450104905</v>
      </c>
      <c r="G296" s="1050" t="s">
        <v>617</v>
      </c>
      <c r="H296" s="1044">
        <v>400</v>
      </c>
      <c r="I296" s="1050" t="s">
        <v>3167</v>
      </c>
      <c r="J296" s="1044">
        <v>45</v>
      </c>
      <c r="K296" s="1050" t="s">
        <v>3807</v>
      </c>
      <c r="L296" s="1044">
        <v>4501</v>
      </c>
      <c r="M296" s="1050" t="s">
        <v>3786</v>
      </c>
      <c r="N296" s="1047">
        <v>2024004540058</v>
      </c>
      <c r="O296" s="1050" t="s">
        <v>3808</v>
      </c>
      <c r="P296" s="1053"/>
      <c r="Q296" s="1056"/>
      <c r="R296" s="1041"/>
      <c r="S296" s="1041"/>
      <c r="T296" s="1023"/>
      <c r="U296" s="1008"/>
      <c r="V296" s="1008"/>
      <c r="W296" s="1008"/>
      <c r="X296" s="1008"/>
      <c r="Y296" s="1008"/>
      <c r="Z296" s="1005"/>
      <c r="AA296" s="1005"/>
      <c r="AB296" s="1005"/>
      <c r="AC296" s="1005"/>
      <c r="AD296" s="1005"/>
      <c r="AE296" s="1005"/>
      <c r="AF296" s="1005"/>
      <c r="AG296" s="479"/>
      <c r="AH296" s="592"/>
      <c r="AI296" s="592"/>
      <c r="AJ296" s="592"/>
      <c r="AK296" s="196"/>
      <c r="AL296" s="197"/>
      <c r="AM296" s="197"/>
      <c r="AN296" s="197"/>
      <c r="AO296" s="197"/>
      <c r="AP296" s="1151"/>
      <c r="AQ296" s="1005"/>
      <c r="AR296" s="282"/>
      <c r="AS296" s="282"/>
      <c r="AT296" s="282"/>
      <c r="AU296" s="282"/>
      <c r="AV296" s="282"/>
      <c r="AW296" s="282"/>
      <c r="AX296" s="1151"/>
      <c r="AY296" s="1005"/>
      <c r="AZ296" s="282"/>
      <c r="BA296" s="282"/>
      <c r="BB296" s="282"/>
      <c r="BC296" s="282"/>
      <c r="BD296" s="282"/>
      <c r="BE296" s="282"/>
      <c r="BF296" s="1151"/>
      <c r="BG296" s="1005"/>
      <c r="BH296" s="282"/>
      <c r="BI296" s="282"/>
      <c r="BJ296" s="282"/>
      <c r="BK296" s="282"/>
      <c r="BL296" s="282"/>
      <c r="BM296" s="282"/>
      <c r="BN296" s="1151"/>
      <c r="BO296" s="1005"/>
      <c r="BP296" s="282"/>
      <c r="BQ296" s="282"/>
      <c r="BR296" s="282"/>
      <c r="BS296" s="282"/>
      <c r="BT296" s="282"/>
      <c r="BU296" s="282"/>
    </row>
    <row r="297" spans="1:73" ht="40.15" customHeight="1" x14ac:dyDescent="0.25">
      <c r="A297" s="151"/>
      <c r="B297" s="24"/>
      <c r="C297" s="1059"/>
      <c r="D297" s="1050"/>
      <c r="E297" s="1062"/>
      <c r="F297" s="1065">
        <v>450104905</v>
      </c>
      <c r="G297" s="1050" t="s">
        <v>617</v>
      </c>
      <c r="H297" s="1044">
        <v>400</v>
      </c>
      <c r="I297" s="1050" t="s">
        <v>3167</v>
      </c>
      <c r="J297" s="1044">
        <v>45</v>
      </c>
      <c r="K297" s="1050" t="s">
        <v>3807</v>
      </c>
      <c r="L297" s="1044">
        <v>4501</v>
      </c>
      <c r="M297" s="1050" t="s">
        <v>3786</v>
      </c>
      <c r="N297" s="1047">
        <v>2024004540058</v>
      </c>
      <c r="O297" s="1050" t="s">
        <v>3808</v>
      </c>
      <c r="P297" s="1053"/>
      <c r="Q297" s="1056"/>
      <c r="R297" s="1041"/>
      <c r="S297" s="1041"/>
      <c r="T297" s="1023"/>
      <c r="U297" s="1008"/>
      <c r="V297" s="1008"/>
      <c r="W297" s="1008"/>
      <c r="X297" s="1008"/>
      <c r="Y297" s="1008"/>
      <c r="Z297" s="1005"/>
      <c r="AA297" s="1005"/>
      <c r="AB297" s="1005"/>
      <c r="AC297" s="1005"/>
      <c r="AD297" s="1005"/>
      <c r="AE297" s="1005"/>
      <c r="AF297" s="1005"/>
      <c r="AG297" s="196"/>
      <c r="AH297" s="592"/>
      <c r="AI297" s="592"/>
      <c r="AJ297" s="592"/>
      <c r="AK297" s="196"/>
      <c r="AL297" s="197"/>
      <c r="AM297" s="197"/>
      <c r="AN297" s="197"/>
      <c r="AO297" s="197"/>
      <c r="AP297" s="1151"/>
      <c r="AQ297" s="1005"/>
      <c r="AR297" s="282"/>
      <c r="AS297" s="282"/>
      <c r="AT297" s="282"/>
      <c r="AU297" s="282"/>
      <c r="AV297" s="282"/>
      <c r="AW297" s="282"/>
      <c r="AX297" s="1151"/>
      <c r="AY297" s="1005"/>
      <c r="AZ297" s="282"/>
      <c r="BA297" s="282"/>
      <c r="BB297" s="282"/>
      <c r="BC297" s="282"/>
      <c r="BD297" s="282"/>
      <c r="BE297" s="282"/>
      <c r="BF297" s="1151"/>
      <c r="BG297" s="1005"/>
      <c r="BH297" s="282"/>
      <c r="BI297" s="282"/>
      <c r="BJ297" s="282"/>
      <c r="BK297" s="282"/>
      <c r="BL297" s="282"/>
      <c r="BM297" s="282"/>
      <c r="BN297" s="1151"/>
      <c r="BO297" s="1005"/>
      <c r="BP297" s="282"/>
      <c r="BQ297" s="282"/>
      <c r="BR297" s="282"/>
      <c r="BS297" s="282"/>
      <c r="BT297" s="282"/>
      <c r="BU297" s="282"/>
    </row>
    <row r="298" spans="1:73" ht="40.15" customHeight="1" thickBot="1" x14ac:dyDescent="0.3">
      <c r="A298" s="151"/>
      <c r="B298" s="24"/>
      <c r="C298" s="1060"/>
      <c r="D298" s="1051"/>
      <c r="E298" s="1063"/>
      <c r="F298" s="1066">
        <v>450104905</v>
      </c>
      <c r="G298" s="1051" t="s">
        <v>617</v>
      </c>
      <c r="H298" s="1045">
        <v>400</v>
      </c>
      <c r="I298" s="1051" t="s">
        <v>3167</v>
      </c>
      <c r="J298" s="1045">
        <v>45</v>
      </c>
      <c r="K298" s="1051" t="s">
        <v>3807</v>
      </c>
      <c r="L298" s="1045">
        <v>4501</v>
      </c>
      <c r="M298" s="1051" t="s">
        <v>3786</v>
      </c>
      <c r="N298" s="1048">
        <v>2024004540058</v>
      </c>
      <c r="O298" s="1051" t="s">
        <v>3808</v>
      </c>
      <c r="P298" s="1054"/>
      <c r="Q298" s="1057"/>
      <c r="R298" s="1042"/>
      <c r="S298" s="1042"/>
      <c r="T298" s="1024"/>
      <c r="U298" s="1009"/>
      <c r="V298" s="1009"/>
      <c r="W298" s="1009"/>
      <c r="X298" s="1009"/>
      <c r="Y298" s="1009"/>
      <c r="Z298" s="1006"/>
      <c r="AA298" s="1006"/>
      <c r="AB298" s="1006"/>
      <c r="AC298" s="1006"/>
      <c r="AD298" s="1006"/>
      <c r="AE298" s="1006"/>
      <c r="AF298" s="1006"/>
      <c r="AG298" s="715"/>
      <c r="AH298" s="716"/>
      <c r="AI298" s="716"/>
      <c r="AJ298" s="716"/>
      <c r="AK298" s="715"/>
      <c r="AL298" s="717"/>
      <c r="AM298" s="717"/>
      <c r="AN298" s="717"/>
      <c r="AO298" s="717"/>
      <c r="AP298" s="1152"/>
      <c r="AQ298" s="1006"/>
      <c r="AR298" s="718"/>
      <c r="AS298" s="718"/>
      <c r="AT298" s="718"/>
      <c r="AU298" s="718"/>
      <c r="AV298" s="718"/>
      <c r="AW298" s="718"/>
      <c r="AX298" s="1152"/>
      <c r="AY298" s="1006"/>
      <c r="AZ298" s="718"/>
      <c r="BA298" s="718"/>
      <c r="BB298" s="718"/>
      <c r="BC298" s="718"/>
      <c r="BD298" s="718"/>
      <c r="BE298" s="718"/>
      <c r="BF298" s="1152"/>
      <c r="BG298" s="1006"/>
      <c r="BH298" s="718"/>
      <c r="BI298" s="718"/>
      <c r="BJ298" s="718"/>
      <c r="BK298" s="718"/>
      <c r="BL298" s="718"/>
      <c r="BM298" s="718"/>
      <c r="BN298" s="1152"/>
      <c r="BO298" s="1006"/>
      <c r="BP298" s="718"/>
      <c r="BQ298" s="718"/>
      <c r="BR298" s="718"/>
      <c r="BS298" s="718"/>
      <c r="BT298" s="718"/>
      <c r="BU298" s="718"/>
    </row>
    <row r="299" spans="1:73" ht="40.15" customHeight="1" thickTop="1" thickBot="1" x14ac:dyDescent="0.3">
      <c r="B299" s="924" t="s">
        <v>2428</v>
      </c>
      <c r="C299" s="938" t="s">
        <v>217</v>
      </c>
      <c r="D299" s="362"/>
      <c r="E299" s="434"/>
      <c r="F299" s="446"/>
      <c r="G299" s="367"/>
      <c r="H299" s="368"/>
      <c r="I299" s="368"/>
      <c r="J299" s="369"/>
      <c r="K299" s="369"/>
      <c r="L299" s="369"/>
      <c r="M299" s="369"/>
      <c r="N299" s="370"/>
      <c r="O299" s="371"/>
      <c r="P299" s="402"/>
      <c r="Q299" s="23"/>
      <c r="R299" s="23"/>
      <c r="S299" s="947"/>
      <c r="T299" s="39"/>
      <c r="U299" s="37"/>
      <c r="V299" s="37"/>
      <c r="W299" s="37"/>
      <c r="X299" s="38"/>
      <c r="Y299" s="927"/>
      <c r="Z299" s="932">
        <f t="shared" ref="Z299:AF312" si="93">+AQ299+AY299+BG299+BO299</f>
        <v>0</v>
      </c>
      <c r="AA299" s="932">
        <f t="shared" si="93"/>
        <v>0</v>
      </c>
      <c r="AB299" s="932">
        <f t="shared" si="93"/>
        <v>0</v>
      </c>
      <c r="AC299" s="932">
        <f t="shared" si="93"/>
        <v>0</v>
      </c>
      <c r="AD299" s="932">
        <f t="shared" si="93"/>
        <v>0</v>
      </c>
      <c r="AE299" s="932">
        <f t="shared" si="93"/>
        <v>0</v>
      </c>
      <c r="AF299" s="932">
        <f t="shared" si="93"/>
        <v>0</v>
      </c>
      <c r="AG299" s="195"/>
      <c r="AH299" s="195"/>
      <c r="AI299" s="195"/>
      <c r="AJ299" s="195"/>
      <c r="AK299" s="195"/>
      <c r="AL299" s="195"/>
      <c r="AM299" s="195"/>
      <c r="AN299" s="195"/>
      <c r="AO299" s="195"/>
      <c r="AP299" s="18"/>
      <c r="AQ299" s="929">
        <f t="shared" ref="AQ299" si="94">SUM(AQ300:AQ323)</f>
        <v>0</v>
      </c>
      <c r="AR299" s="929">
        <f>SUM(AR300:AR323)</f>
        <v>0</v>
      </c>
      <c r="AS299" s="929">
        <f t="shared" ref="AS299:AW299" si="95">SUM(AS300:AS323)</f>
        <v>0</v>
      </c>
      <c r="AT299" s="929">
        <f t="shared" si="95"/>
        <v>0</v>
      </c>
      <c r="AU299" s="929">
        <f t="shared" si="95"/>
        <v>0</v>
      </c>
      <c r="AV299" s="929">
        <f t="shared" si="95"/>
        <v>0</v>
      </c>
      <c r="AW299" s="929">
        <f t="shared" si="95"/>
        <v>0</v>
      </c>
      <c r="AX299" s="18"/>
      <c r="AY299" s="929">
        <f t="shared" ref="AY299" si="96">SUM(AY300:AY323)</f>
        <v>0</v>
      </c>
      <c r="AZ299" s="929">
        <f>SUM(AZ300:AZ323)</f>
        <v>0</v>
      </c>
      <c r="BA299" s="929">
        <f t="shared" ref="BA299:BE299" si="97">SUM(BA300:BA323)</f>
        <v>0</v>
      </c>
      <c r="BB299" s="929">
        <f t="shared" si="97"/>
        <v>0</v>
      </c>
      <c r="BC299" s="929">
        <f t="shared" si="97"/>
        <v>0</v>
      </c>
      <c r="BD299" s="929">
        <f t="shared" si="97"/>
        <v>0</v>
      </c>
      <c r="BE299" s="929">
        <f t="shared" si="97"/>
        <v>0</v>
      </c>
      <c r="BF299" s="18"/>
      <c r="BG299" s="929">
        <f t="shared" ref="BG299" si="98">SUM(BG300:BG323)</f>
        <v>0</v>
      </c>
      <c r="BH299" s="929">
        <f>SUM(BH300:BH323)</f>
        <v>0</v>
      </c>
      <c r="BI299" s="929">
        <f t="shared" ref="BI299:BM299" si="99">SUM(BI300:BI323)</f>
        <v>0</v>
      </c>
      <c r="BJ299" s="929">
        <f t="shared" si="99"/>
        <v>0</v>
      </c>
      <c r="BK299" s="929">
        <f t="shared" si="99"/>
        <v>0</v>
      </c>
      <c r="BL299" s="929">
        <f t="shared" si="99"/>
        <v>0</v>
      </c>
      <c r="BM299" s="929">
        <f t="shared" si="99"/>
        <v>0</v>
      </c>
      <c r="BN299" s="18"/>
      <c r="BO299" s="929">
        <f t="shared" ref="BO299" si="100">SUM(BO300:BO323)</f>
        <v>0</v>
      </c>
      <c r="BP299" s="929">
        <f>SUM(BP300:BP323)</f>
        <v>0</v>
      </c>
      <c r="BQ299" s="929">
        <f t="shared" ref="BQ299:BU299" si="101">SUM(BQ300:BQ323)</f>
        <v>0</v>
      </c>
      <c r="BR299" s="929">
        <f t="shared" si="101"/>
        <v>0</v>
      </c>
      <c r="BS299" s="929">
        <f t="shared" si="101"/>
        <v>0</v>
      </c>
      <c r="BT299" s="929">
        <f t="shared" si="101"/>
        <v>0</v>
      </c>
      <c r="BU299" s="929">
        <f t="shared" si="101"/>
        <v>0</v>
      </c>
    </row>
    <row r="300" spans="1:73" ht="40.15" customHeight="1" thickTop="1" x14ac:dyDescent="0.25">
      <c r="A300" s="151"/>
      <c r="B300" s="24"/>
      <c r="C300" s="1058" t="s">
        <v>2429</v>
      </c>
      <c r="D300" s="1049" t="s">
        <v>2430</v>
      </c>
      <c r="E300" s="1061">
        <v>802</v>
      </c>
      <c r="F300" s="1064">
        <v>450102601</v>
      </c>
      <c r="G300" s="1049" t="s">
        <v>2431</v>
      </c>
      <c r="H300" s="1043">
        <v>1</v>
      </c>
      <c r="I300" s="1049" t="s">
        <v>3167</v>
      </c>
      <c r="J300" s="1043">
        <v>45</v>
      </c>
      <c r="K300" s="1049" t="s">
        <v>3807</v>
      </c>
      <c r="L300" s="1043">
        <v>4501</v>
      </c>
      <c r="M300" s="1049" t="s">
        <v>3786</v>
      </c>
      <c r="N300" s="1046">
        <v>2026004540058</v>
      </c>
      <c r="O300" s="1049" t="s">
        <v>3808</v>
      </c>
      <c r="P300" s="1052" t="s">
        <v>2431</v>
      </c>
      <c r="Q300" s="1055">
        <v>1</v>
      </c>
      <c r="R300" s="1040"/>
      <c r="S300" s="1040"/>
      <c r="T300" s="1022"/>
      <c r="U300" s="1007"/>
      <c r="V300" s="1007"/>
      <c r="W300" s="1007"/>
      <c r="X300" s="1007"/>
      <c r="Y300" s="1007"/>
      <c r="Z300" s="1004">
        <f t="shared" si="93"/>
        <v>0</v>
      </c>
      <c r="AA300" s="1004">
        <f t="shared" ref="AA300:AF312" si="102">SUM(AR300:AR303,AZ300:AZ303,BH300:BH303,BP300:BP303)</f>
        <v>0</v>
      </c>
      <c r="AB300" s="1004">
        <f t="shared" si="102"/>
        <v>0</v>
      </c>
      <c r="AC300" s="1004">
        <f t="shared" si="102"/>
        <v>0</v>
      </c>
      <c r="AD300" s="1004">
        <f t="shared" si="102"/>
        <v>0</v>
      </c>
      <c r="AE300" s="1004">
        <f t="shared" si="102"/>
        <v>0</v>
      </c>
      <c r="AF300" s="1004">
        <f t="shared" si="102"/>
        <v>0</v>
      </c>
      <c r="AG300" s="714"/>
      <c r="AH300" s="593"/>
      <c r="AI300" s="593"/>
      <c r="AJ300" s="593"/>
      <c r="AK300" s="207"/>
      <c r="AL300" s="208"/>
      <c r="AM300" s="208"/>
      <c r="AN300" s="208"/>
      <c r="AO300" s="208"/>
      <c r="AP300" s="1150">
        <f>+U300</f>
        <v>0</v>
      </c>
      <c r="AQ300" s="1004">
        <f>SUM(AR300:AW303)</f>
        <v>0</v>
      </c>
      <c r="AR300" s="299"/>
      <c r="AS300" s="299"/>
      <c r="AT300" s="299"/>
      <c r="AU300" s="299"/>
      <c r="AV300" s="299"/>
      <c r="AW300" s="299"/>
      <c r="AX300" s="1150">
        <f>+V300</f>
        <v>0</v>
      </c>
      <c r="AY300" s="1004">
        <f>SUM(AZ300:BE303)</f>
        <v>0</v>
      </c>
      <c r="AZ300" s="299"/>
      <c r="BA300" s="299"/>
      <c r="BB300" s="299"/>
      <c r="BC300" s="299"/>
      <c r="BD300" s="299"/>
      <c r="BE300" s="299"/>
      <c r="BF300" s="1150">
        <f>+W300</f>
        <v>0</v>
      </c>
      <c r="BG300" s="1004">
        <f>SUM(BH300:BM303)</f>
        <v>0</v>
      </c>
      <c r="BH300" s="299"/>
      <c r="BI300" s="299"/>
      <c r="BJ300" s="299"/>
      <c r="BK300" s="299"/>
      <c r="BL300" s="299"/>
      <c r="BM300" s="299"/>
      <c r="BN300" s="1150">
        <f>+X300</f>
        <v>0</v>
      </c>
      <c r="BO300" s="1004">
        <f>SUM(BP300:BU303)</f>
        <v>0</v>
      </c>
      <c r="BP300" s="299"/>
      <c r="BQ300" s="299"/>
      <c r="BR300" s="299"/>
      <c r="BS300" s="299"/>
      <c r="BT300" s="299"/>
      <c r="BU300" s="299"/>
    </row>
    <row r="301" spans="1:73" ht="40.15" customHeight="1" x14ac:dyDescent="0.25">
      <c r="A301" s="151"/>
      <c r="B301" s="24"/>
      <c r="C301" s="1059"/>
      <c r="D301" s="1050"/>
      <c r="E301" s="1062"/>
      <c r="F301" s="1065">
        <v>450102601</v>
      </c>
      <c r="G301" s="1050" t="s">
        <v>2431</v>
      </c>
      <c r="H301" s="1044">
        <v>1</v>
      </c>
      <c r="I301" s="1050" t="s">
        <v>3167</v>
      </c>
      <c r="J301" s="1044">
        <v>45</v>
      </c>
      <c r="K301" s="1050" t="s">
        <v>3807</v>
      </c>
      <c r="L301" s="1044">
        <v>4501</v>
      </c>
      <c r="M301" s="1050" t="s">
        <v>3786</v>
      </c>
      <c r="N301" s="1047">
        <v>2024004540058</v>
      </c>
      <c r="O301" s="1050" t="s">
        <v>3808</v>
      </c>
      <c r="P301" s="1053"/>
      <c r="Q301" s="1056"/>
      <c r="R301" s="1041"/>
      <c r="S301" s="1041"/>
      <c r="T301" s="1023"/>
      <c r="U301" s="1008"/>
      <c r="V301" s="1008"/>
      <c r="W301" s="1008"/>
      <c r="X301" s="1008"/>
      <c r="Y301" s="1008"/>
      <c r="Z301" s="1005"/>
      <c r="AA301" s="1005"/>
      <c r="AB301" s="1005"/>
      <c r="AC301" s="1005"/>
      <c r="AD301" s="1005"/>
      <c r="AE301" s="1005"/>
      <c r="AF301" s="1005"/>
      <c r="AG301" s="479"/>
      <c r="AH301" s="592"/>
      <c r="AI301" s="592"/>
      <c r="AJ301" s="592"/>
      <c r="AK301" s="196"/>
      <c r="AL301" s="197"/>
      <c r="AM301" s="197"/>
      <c r="AN301" s="197"/>
      <c r="AO301" s="197"/>
      <c r="AP301" s="1151"/>
      <c r="AQ301" s="1005"/>
      <c r="AR301" s="282"/>
      <c r="AS301" s="282"/>
      <c r="AT301" s="282"/>
      <c r="AU301" s="282"/>
      <c r="AV301" s="282"/>
      <c r="AW301" s="282"/>
      <c r="AX301" s="1151"/>
      <c r="AY301" s="1005"/>
      <c r="AZ301" s="282"/>
      <c r="BA301" s="282"/>
      <c r="BB301" s="282"/>
      <c r="BC301" s="282"/>
      <c r="BD301" s="282"/>
      <c r="BE301" s="282"/>
      <c r="BF301" s="1151"/>
      <c r="BG301" s="1005"/>
      <c r="BH301" s="282"/>
      <c r="BI301" s="282"/>
      <c r="BJ301" s="282"/>
      <c r="BK301" s="282"/>
      <c r="BL301" s="282"/>
      <c r="BM301" s="282"/>
      <c r="BN301" s="1151"/>
      <c r="BO301" s="1005"/>
      <c r="BP301" s="282"/>
      <c r="BQ301" s="282"/>
      <c r="BR301" s="282"/>
      <c r="BS301" s="282"/>
      <c r="BT301" s="282"/>
      <c r="BU301" s="282"/>
    </row>
    <row r="302" spans="1:73" ht="40.15" customHeight="1" x14ac:dyDescent="0.25">
      <c r="A302" s="151"/>
      <c r="B302" s="24"/>
      <c r="C302" s="1059"/>
      <c r="D302" s="1050"/>
      <c r="E302" s="1062"/>
      <c r="F302" s="1065">
        <v>450102601</v>
      </c>
      <c r="G302" s="1050" t="s">
        <v>2431</v>
      </c>
      <c r="H302" s="1044">
        <v>1</v>
      </c>
      <c r="I302" s="1050" t="s">
        <v>3167</v>
      </c>
      <c r="J302" s="1044">
        <v>45</v>
      </c>
      <c r="K302" s="1050" t="s">
        <v>3807</v>
      </c>
      <c r="L302" s="1044">
        <v>4501</v>
      </c>
      <c r="M302" s="1050" t="s">
        <v>3786</v>
      </c>
      <c r="N302" s="1047">
        <v>2024004540058</v>
      </c>
      <c r="O302" s="1050" t="s">
        <v>3808</v>
      </c>
      <c r="P302" s="1053"/>
      <c r="Q302" s="1056"/>
      <c r="R302" s="1041"/>
      <c r="S302" s="1041"/>
      <c r="T302" s="1023"/>
      <c r="U302" s="1008"/>
      <c r="V302" s="1008"/>
      <c r="W302" s="1008"/>
      <c r="X302" s="1008"/>
      <c r="Y302" s="1008"/>
      <c r="Z302" s="1005"/>
      <c r="AA302" s="1005"/>
      <c r="AB302" s="1005"/>
      <c r="AC302" s="1005"/>
      <c r="AD302" s="1005"/>
      <c r="AE302" s="1005"/>
      <c r="AF302" s="1005"/>
      <c r="AG302" s="196"/>
      <c r="AH302" s="592"/>
      <c r="AI302" s="592"/>
      <c r="AJ302" s="592"/>
      <c r="AK302" s="196"/>
      <c r="AL302" s="197"/>
      <c r="AM302" s="197"/>
      <c r="AN302" s="197"/>
      <c r="AO302" s="197"/>
      <c r="AP302" s="1151"/>
      <c r="AQ302" s="1005"/>
      <c r="AR302" s="282"/>
      <c r="AS302" s="282"/>
      <c r="AT302" s="282"/>
      <c r="AU302" s="282"/>
      <c r="AV302" s="282"/>
      <c r="AW302" s="282"/>
      <c r="AX302" s="1151"/>
      <c r="AY302" s="1005"/>
      <c r="AZ302" s="282"/>
      <c r="BA302" s="282"/>
      <c r="BB302" s="282"/>
      <c r="BC302" s="282"/>
      <c r="BD302" s="282"/>
      <c r="BE302" s="282"/>
      <c r="BF302" s="1151"/>
      <c r="BG302" s="1005"/>
      <c r="BH302" s="282"/>
      <c r="BI302" s="282"/>
      <c r="BJ302" s="282"/>
      <c r="BK302" s="282"/>
      <c r="BL302" s="282"/>
      <c r="BM302" s="282"/>
      <c r="BN302" s="1151"/>
      <c r="BO302" s="1005"/>
      <c r="BP302" s="282"/>
      <c r="BQ302" s="282"/>
      <c r="BR302" s="282"/>
      <c r="BS302" s="282"/>
      <c r="BT302" s="282"/>
      <c r="BU302" s="282"/>
    </row>
    <row r="303" spans="1:73" ht="40.15" customHeight="1" thickBot="1" x14ac:dyDescent="0.3">
      <c r="A303" s="151"/>
      <c r="B303" s="24"/>
      <c r="C303" s="1060"/>
      <c r="D303" s="1051"/>
      <c r="E303" s="1063"/>
      <c r="F303" s="1066">
        <v>450102601</v>
      </c>
      <c r="G303" s="1051" t="s">
        <v>2431</v>
      </c>
      <c r="H303" s="1045">
        <v>1</v>
      </c>
      <c r="I303" s="1051" t="s">
        <v>3167</v>
      </c>
      <c r="J303" s="1045">
        <v>45</v>
      </c>
      <c r="K303" s="1051" t="s">
        <v>3807</v>
      </c>
      <c r="L303" s="1045">
        <v>4501</v>
      </c>
      <c r="M303" s="1051" t="s">
        <v>3786</v>
      </c>
      <c r="N303" s="1048">
        <v>2024004540058</v>
      </c>
      <c r="O303" s="1051" t="s">
        <v>3808</v>
      </c>
      <c r="P303" s="1054"/>
      <c r="Q303" s="1057"/>
      <c r="R303" s="1042"/>
      <c r="S303" s="1042"/>
      <c r="T303" s="1024"/>
      <c r="U303" s="1009"/>
      <c r="V303" s="1009"/>
      <c r="W303" s="1009"/>
      <c r="X303" s="1009"/>
      <c r="Y303" s="1009"/>
      <c r="Z303" s="1006"/>
      <c r="AA303" s="1006"/>
      <c r="AB303" s="1006"/>
      <c r="AC303" s="1006"/>
      <c r="AD303" s="1006"/>
      <c r="AE303" s="1006"/>
      <c r="AF303" s="1006"/>
      <c r="AG303" s="715"/>
      <c r="AH303" s="716"/>
      <c r="AI303" s="716"/>
      <c r="AJ303" s="716"/>
      <c r="AK303" s="715"/>
      <c r="AL303" s="717"/>
      <c r="AM303" s="717"/>
      <c r="AN303" s="717"/>
      <c r="AO303" s="717"/>
      <c r="AP303" s="1152"/>
      <c r="AQ303" s="1006"/>
      <c r="AR303" s="718"/>
      <c r="AS303" s="718"/>
      <c r="AT303" s="718"/>
      <c r="AU303" s="718"/>
      <c r="AV303" s="718"/>
      <c r="AW303" s="718"/>
      <c r="AX303" s="1152"/>
      <c r="AY303" s="1006"/>
      <c r="AZ303" s="718"/>
      <c r="BA303" s="718"/>
      <c r="BB303" s="718"/>
      <c r="BC303" s="718"/>
      <c r="BD303" s="718"/>
      <c r="BE303" s="718"/>
      <c r="BF303" s="1152"/>
      <c r="BG303" s="1006"/>
      <c r="BH303" s="718"/>
      <c r="BI303" s="718"/>
      <c r="BJ303" s="718"/>
      <c r="BK303" s="718"/>
      <c r="BL303" s="718"/>
      <c r="BM303" s="718"/>
      <c r="BN303" s="1152"/>
      <c r="BO303" s="1006"/>
      <c r="BP303" s="718"/>
      <c r="BQ303" s="718"/>
      <c r="BR303" s="718"/>
      <c r="BS303" s="718"/>
      <c r="BT303" s="718"/>
      <c r="BU303" s="718"/>
    </row>
    <row r="304" spans="1:73" ht="40.15" customHeight="1" thickTop="1" x14ac:dyDescent="0.25">
      <c r="A304" s="151"/>
      <c r="B304" s="24"/>
      <c r="C304" s="1058" t="s">
        <v>2432</v>
      </c>
      <c r="D304" s="1049" t="s">
        <v>2433</v>
      </c>
      <c r="E304" s="1061">
        <v>803</v>
      </c>
      <c r="F304" s="1064">
        <v>450100100</v>
      </c>
      <c r="G304" s="1049" t="s">
        <v>2340</v>
      </c>
      <c r="H304" s="1043">
        <v>41</v>
      </c>
      <c r="I304" s="1049" t="s">
        <v>3167</v>
      </c>
      <c r="J304" s="1043">
        <v>45</v>
      </c>
      <c r="K304" s="1049" t="s">
        <v>3807</v>
      </c>
      <c r="L304" s="1043">
        <v>4501</v>
      </c>
      <c r="M304" s="1049" t="s">
        <v>3786</v>
      </c>
      <c r="N304" s="1046">
        <v>2026004540058</v>
      </c>
      <c r="O304" s="1049" t="s">
        <v>3808</v>
      </c>
      <c r="P304" s="1052" t="s">
        <v>2340</v>
      </c>
      <c r="Q304" s="1055">
        <v>41</v>
      </c>
      <c r="R304" s="1040"/>
      <c r="S304" s="1040"/>
      <c r="T304" s="1022"/>
      <c r="U304" s="1007"/>
      <c r="V304" s="1007"/>
      <c r="W304" s="1007"/>
      <c r="X304" s="1007"/>
      <c r="Y304" s="1007"/>
      <c r="Z304" s="1004">
        <f t="shared" si="93"/>
        <v>0</v>
      </c>
      <c r="AA304" s="1004">
        <f t="shared" si="102"/>
        <v>0</v>
      </c>
      <c r="AB304" s="1004">
        <f t="shared" si="102"/>
        <v>0</v>
      </c>
      <c r="AC304" s="1004">
        <f t="shared" si="102"/>
        <v>0</v>
      </c>
      <c r="AD304" s="1004">
        <f t="shared" si="102"/>
        <v>0</v>
      </c>
      <c r="AE304" s="1004">
        <f t="shared" si="102"/>
        <v>0</v>
      </c>
      <c r="AF304" s="1004">
        <f t="shared" si="102"/>
        <v>0</v>
      </c>
      <c r="AG304" s="714"/>
      <c r="AH304" s="593"/>
      <c r="AI304" s="593"/>
      <c r="AJ304" s="593"/>
      <c r="AK304" s="207"/>
      <c r="AL304" s="208"/>
      <c r="AM304" s="208"/>
      <c r="AN304" s="208"/>
      <c r="AO304" s="208"/>
      <c r="AP304" s="1150">
        <f>+U304</f>
        <v>0</v>
      </c>
      <c r="AQ304" s="1004">
        <f>SUM(AR304:AW307)</f>
        <v>0</v>
      </c>
      <c r="AR304" s="299"/>
      <c r="AS304" s="299"/>
      <c r="AT304" s="299"/>
      <c r="AU304" s="299"/>
      <c r="AV304" s="299"/>
      <c r="AW304" s="299"/>
      <c r="AX304" s="1150">
        <f>+V304</f>
        <v>0</v>
      </c>
      <c r="AY304" s="1004">
        <f>SUM(AZ304:BE307)</f>
        <v>0</v>
      </c>
      <c r="AZ304" s="299"/>
      <c r="BA304" s="299"/>
      <c r="BB304" s="299"/>
      <c r="BC304" s="299"/>
      <c r="BD304" s="299"/>
      <c r="BE304" s="299"/>
      <c r="BF304" s="1150">
        <f>+W304</f>
        <v>0</v>
      </c>
      <c r="BG304" s="1004">
        <f>SUM(BH304:BM307)</f>
        <v>0</v>
      </c>
      <c r="BH304" s="299"/>
      <c r="BI304" s="299"/>
      <c r="BJ304" s="299"/>
      <c r="BK304" s="299"/>
      <c r="BL304" s="299"/>
      <c r="BM304" s="299"/>
      <c r="BN304" s="1150">
        <f>+X304</f>
        <v>0</v>
      </c>
      <c r="BO304" s="1004">
        <f>SUM(BP304:BU307)</f>
        <v>0</v>
      </c>
      <c r="BP304" s="299"/>
      <c r="BQ304" s="299"/>
      <c r="BR304" s="299"/>
      <c r="BS304" s="299"/>
      <c r="BT304" s="299"/>
      <c r="BU304" s="299"/>
    </row>
    <row r="305" spans="1:73" ht="40.15" customHeight="1" x14ac:dyDescent="0.25">
      <c r="A305" s="151"/>
      <c r="B305" s="24"/>
      <c r="C305" s="1059"/>
      <c r="D305" s="1050"/>
      <c r="E305" s="1062"/>
      <c r="F305" s="1065">
        <v>450100100</v>
      </c>
      <c r="G305" s="1050" t="s">
        <v>2340</v>
      </c>
      <c r="H305" s="1044">
        <v>41</v>
      </c>
      <c r="I305" s="1050" t="s">
        <v>3167</v>
      </c>
      <c r="J305" s="1044">
        <v>45</v>
      </c>
      <c r="K305" s="1050" t="s">
        <v>3807</v>
      </c>
      <c r="L305" s="1044">
        <v>4501</v>
      </c>
      <c r="M305" s="1050" t="s">
        <v>3786</v>
      </c>
      <c r="N305" s="1047">
        <v>2024004540058</v>
      </c>
      <c r="O305" s="1050" t="s">
        <v>3808</v>
      </c>
      <c r="P305" s="1053"/>
      <c r="Q305" s="1056"/>
      <c r="R305" s="1041"/>
      <c r="S305" s="1041"/>
      <c r="T305" s="1023"/>
      <c r="U305" s="1008"/>
      <c r="V305" s="1008"/>
      <c r="W305" s="1008"/>
      <c r="X305" s="1008"/>
      <c r="Y305" s="1008"/>
      <c r="Z305" s="1005"/>
      <c r="AA305" s="1005"/>
      <c r="AB305" s="1005"/>
      <c r="AC305" s="1005"/>
      <c r="AD305" s="1005"/>
      <c r="AE305" s="1005"/>
      <c r="AF305" s="1005"/>
      <c r="AG305" s="479"/>
      <c r="AH305" s="592"/>
      <c r="AI305" s="592"/>
      <c r="AJ305" s="592"/>
      <c r="AK305" s="196"/>
      <c r="AL305" s="197"/>
      <c r="AM305" s="197"/>
      <c r="AN305" s="197"/>
      <c r="AO305" s="197"/>
      <c r="AP305" s="1151"/>
      <c r="AQ305" s="1005"/>
      <c r="AR305" s="282"/>
      <c r="AS305" s="282"/>
      <c r="AT305" s="282"/>
      <c r="AU305" s="282"/>
      <c r="AV305" s="282"/>
      <c r="AW305" s="282"/>
      <c r="AX305" s="1151"/>
      <c r="AY305" s="1005"/>
      <c r="AZ305" s="282"/>
      <c r="BA305" s="282"/>
      <c r="BB305" s="282"/>
      <c r="BC305" s="282"/>
      <c r="BD305" s="282"/>
      <c r="BE305" s="282"/>
      <c r="BF305" s="1151"/>
      <c r="BG305" s="1005"/>
      <c r="BH305" s="282"/>
      <c r="BI305" s="282"/>
      <c r="BJ305" s="282"/>
      <c r="BK305" s="282"/>
      <c r="BL305" s="282"/>
      <c r="BM305" s="282"/>
      <c r="BN305" s="1151"/>
      <c r="BO305" s="1005"/>
      <c r="BP305" s="282"/>
      <c r="BQ305" s="282"/>
      <c r="BR305" s="282"/>
      <c r="BS305" s="282"/>
      <c r="BT305" s="282"/>
      <c r="BU305" s="282"/>
    </row>
    <row r="306" spans="1:73" ht="40.15" customHeight="1" x14ac:dyDescent="0.25">
      <c r="A306" s="151"/>
      <c r="B306" s="24"/>
      <c r="C306" s="1059"/>
      <c r="D306" s="1050"/>
      <c r="E306" s="1062"/>
      <c r="F306" s="1065">
        <v>450100100</v>
      </c>
      <c r="G306" s="1050" t="s">
        <v>2340</v>
      </c>
      <c r="H306" s="1044">
        <v>41</v>
      </c>
      <c r="I306" s="1050" t="s">
        <v>3167</v>
      </c>
      <c r="J306" s="1044">
        <v>45</v>
      </c>
      <c r="K306" s="1050" t="s">
        <v>3807</v>
      </c>
      <c r="L306" s="1044">
        <v>4501</v>
      </c>
      <c r="M306" s="1050" t="s">
        <v>3786</v>
      </c>
      <c r="N306" s="1047">
        <v>2024004540058</v>
      </c>
      <c r="O306" s="1050" t="s">
        <v>3808</v>
      </c>
      <c r="P306" s="1053"/>
      <c r="Q306" s="1056"/>
      <c r="R306" s="1041"/>
      <c r="S306" s="1041"/>
      <c r="T306" s="1023"/>
      <c r="U306" s="1008"/>
      <c r="V306" s="1008"/>
      <c r="W306" s="1008"/>
      <c r="X306" s="1008"/>
      <c r="Y306" s="1008"/>
      <c r="Z306" s="1005"/>
      <c r="AA306" s="1005"/>
      <c r="AB306" s="1005"/>
      <c r="AC306" s="1005"/>
      <c r="AD306" s="1005"/>
      <c r="AE306" s="1005"/>
      <c r="AF306" s="1005"/>
      <c r="AG306" s="196"/>
      <c r="AH306" s="592"/>
      <c r="AI306" s="592"/>
      <c r="AJ306" s="592"/>
      <c r="AK306" s="196"/>
      <c r="AL306" s="197"/>
      <c r="AM306" s="197"/>
      <c r="AN306" s="197"/>
      <c r="AO306" s="197"/>
      <c r="AP306" s="1151"/>
      <c r="AQ306" s="1005"/>
      <c r="AR306" s="282"/>
      <c r="AS306" s="282"/>
      <c r="AT306" s="282"/>
      <c r="AU306" s="282"/>
      <c r="AV306" s="282"/>
      <c r="AW306" s="282"/>
      <c r="AX306" s="1151"/>
      <c r="AY306" s="1005"/>
      <c r="AZ306" s="282"/>
      <c r="BA306" s="282"/>
      <c r="BB306" s="282"/>
      <c r="BC306" s="282"/>
      <c r="BD306" s="282"/>
      <c r="BE306" s="282"/>
      <c r="BF306" s="1151"/>
      <c r="BG306" s="1005"/>
      <c r="BH306" s="282"/>
      <c r="BI306" s="282"/>
      <c r="BJ306" s="282"/>
      <c r="BK306" s="282"/>
      <c r="BL306" s="282"/>
      <c r="BM306" s="282"/>
      <c r="BN306" s="1151"/>
      <c r="BO306" s="1005"/>
      <c r="BP306" s="282"/>
      <c r="BQ306" s="282"/>
      <c r="BR306" s="282"/>
      <c r="BS306" s="282"/>
      <c r="BT306" s="282"/>
      <c r="BU306" s="282"/>
    </row>
    <row r="307" spans="1:73" ht="40.15" customHeight="1" thickBot="1" x14ac:dyDescent="0.3">
      <c r="A307" s="151"/>
      <c r="B307" s="24"/>
      <c r="C307" s="1060"/>
      <c r="D307" s="1051"/>
      <c r="E307" s="1063"/>
      <c r="F307" s="1066">
        <v>450100100</v>
      </c>
      <c r="G307" s="1051" t="s">
        <v>2340</v>
      </c>
      <c r="H307" s="1045">
        <v>41</v>
      </c>
      <c r="I307" s="1051" t="s">
        <v>3167</v>
      </c>
      <c r="J307" s="1045">
        <v>45</v>
      </c>
      <c r="K307" s="1051" t="s">
        <v>3807</v>
      </c>
      <c r="L307" s="1045">
        <v>4501</v>
      </c>
      <c r="M307" s="1051" t="s">
        <v>3786</v>
      </c>
      <c r="N307" s="1048">
        <v>2024004540058</v>
      </c>
      <c r="O307" s="1051" t="s">
        <v>3808</v>
      </c>
      <c r="P307" s="1054"/>
      <c r="Q307" s="1057"/>
      <c r="R307" s="1042"/>
      <c r="S307" s="1042"/>
      <c r="T307" s="1024"/>
      <c r="U307" s="1009"/>
      <c r="V307" s="1009"/>
      <c r="W307" s="1009"/>
      <c r="X307" s="1009"/>
      <c r="Y307" s="1009"/>
      <c r="Z307" s="1006"/>
      <c r="AA307" s="1006"/>
      <c r="AB307" s="1006"/>
      <c r="AC307" s="1006"/>
      <c r="AD307" s="1006"/>
      <c r="AE307" s="1006"/>
      <c r="AF307" s="1006"/>
      <c r="AG307" s="715"/>
      <c r="AH307" s="716"/>
      <c r="AI307" s="716"/>
      <c r="AJ307" s="716"/>
      <c r="AK307" s="715"/>
      <c r="AL307" s="717"/>
      <c r="AM307" s="717"/>
      <c r="AN307" s="717"/>
      <c r="AO307" s="717"/>
      <c r="AP307" s="1152"/>
      <c r="AQ307" s="1006"/>
      <c r="AR307" s="718"/>
      <c r="AS307" s="718"/>
      <c r="AT307" s="718"/>
      <c r="AU307" s="718"/>
      <c r="AV307" s="718"/>
      <c r="AW307" s="718"/>
      <c r="AX307" s="1152"/>
      <c r="AY307" s="1006"/>
      <c r="AZ307" s="718"/>
      <c r="BA307" s="718"/>
      <c r="BB307" s="718"/>
      <c r="BC307" s="718"/>
      <c r="BD307" s="718"/>
      <c r="BE307" s="718"/>
      <c r="BF307" s="1152"/>
      <c r="BG307" s="1006"/>
      <c r="BH307" s="718"/>
      <c r="BI307" s="718"/>
      <c r="BJ307" s="718"/>
      <c r="BK307" s="718"/>
      <c r="BL307" s="718"/>
      <c r="BM307" s="718"/>
      <c r="BN307" s="1152"/>
      <c r="BO307" s="1006"/>
      <c r="BP307" s="718"/>
      <c r="BQ307" s="718"/>
      <c r="BR307" s="718"/>
      <c r="BS307" s="718"/>
      <c r="BT307" s="718"/>
      <c r="BU307" s="718"/>
    </row>
    <row r="308" spans="1:73" ht="40.15" customHeight="1" thickTop="1" x14ac:dyDescent="0.25">
      <c r="A308" s="151"/>
      <c r="B308" s="24"/>
      <c r="C308" s="1058" t="s">
        <v>2434</v>
      </c>
      <c r="D308" s="1049" t="s">
        <v>2435</v>
      </c>
      <c r="E308" s="1061">
        <v>804</v>
      </c>
      <c r="F308" s="1064">
        <v>450100100</v>
      </c>
      <c r="G308" s="1049" t="s">
        <v>2340</v>
      </c>
      <c r="H308" s="1043">
        <v>41</v>
      </c>
      <c r="I308" s="1049" t="s">
        <v>3167</v>
      </c>
      <c r="J308" s="1043">
        <v>45</v>
      </c>
      <c r="K308" s="1049" t="s">
        <v>3807</v>
      </c>
      <c r="L308" s="1043">
        <v>4501</v>
      </c>
      <c r="M308" s="1049" t="s">
        <v>3786</v>
      </c>
      <c r="N308" s="1046">
        <v>2026004540058</v>
      </c>
      <c r="O308" s="1049" t="s">
        <v>3808</v>
      </c>
      <c r="P308" s="1052" t="s">
        <v>2340</v>
      </c>
      <c r="Q308" s="1055">
        <v>41</v>
      </c>
      <c r="R308" s="1040"/>
      <c r="S308" s="1040"/>
      <c r="T308" s="1022"/>
      <c r="U308" s="1007"/>
      <c r="V308" s="1007"/>
      <c r="W308" s="1007"/>
      <c r="X308" s="1007"/>
      <c r="Y308" s="1007"/>
      <c r="Z308" s="1004">
        <f t="shared" si="93"/>
        <v>0</v>
      </c>
      <c r="AA308" s="1004">
        <f t="shared" si="102"/>
        <v>0</v>
      </c>
      <c r="AB308" s="1004">
        <f t="shared" si="102"/>
        <v>0</v>
      </c>
      <c r="AC308" s="1004">
        <f t="shared" si="102"/>
        <v>0</v>
      </c>
      <c r="AD308" s="1004">
        <f t="shared" si="102"/>
        <v>0</v>
      </c>
      <c r="AE308" s="1004">
        <f t="shared" si="102"/>
        <v>0</v>
      </c>
      <c r="AF308" s="1004">
        <f t="shared" si="102"/>
        <v>0</v>
      </c>
      <c r="AG308" s="714"/>
      <c r="AH308" s="593"/>
      <c r="AI308" s="593"/>
      <c r="AJ308" s="593"/>
      <c r="AK308" s="207"/>
      <c r="AL308" s="208"/>
      <c r="AM308" s="208"/>
      <c r="AN308" s="208"/>
      <c r="AO308" s="208"/>
      <c r="AP308" s="1150">
        <f>+U308</f>
        <v>0</v>
      </c>
      <c r="AQ308" s="1004">
        <f>SUM(AR308:AW311)</f>
        <v>0</v>
      </c>
      <c r="AR308" s="299"/>
      <c r="AS308" s="299"/>
      <c r="AT308" s="299"/>
      <c r="AU308" s="299"/>
      <c r="AV308" s="299"/>
      <c r="AW308" s="299"/>
      <c r="AX308" s="1150">
        <f>+V308</f>
        <v>0</v>
      </c>
      <c r="AY308" s="1004">
        <f>SUM(AZ308:BE311)</f>
        <v>0</v>
      </c>
      <c r="AZ308" s="299"/>
      <c r="BA308" s="299"/>
      <c r="BB308" s="299"/>
      <c r="BC308" s="299"/>
      <c r="BD308" s="299"/>
      <c r="BE308" s="299"/>
      <c r="BF308" s="1150">
        <f>+W308</f>
        <v>0</v>
      </c>
      <c r="BG308" s="1004">
        <f>SUM(BH308:BM311)</f>
        <v>0</v>
      </c>
      <c r="BH308" s="299"/>
      <c r="BI308" s="299"/>
      <c r="BJ308" s="299"/>
      <c r="BK308" s="299"/>
      <c r="BL308" s="299"/>
      <c r="BM308" s="299"/>
      <c r="BN308" s="1150">
        <f>+X308</f>
        <v>0</v>
      </c>
      <c r="BO308" s="1004">
        <f>SUM(BP308:BU311)</f>
        <v>0</v>
      </c>
      <c r="BP308" s="299"/>
      <c r="BQ308" s="299"/>
      <c r="BR308" s="299"/>
      <c r="BS308" s="299"/>
      <c r="BT308" s="299"/>
      <c r="BU308" s="299"/>
    </row>
    <row r="309" spans="1:73" ht="40.15" customHeight="1" x14ac:dyDescent="0.25">
      <c r="A309" s="151"/>
      <c r="B309" s="24"/>
      <c r="C309" s="1059"/>
      <c r="D309" s="1050"/>
      <c r="E309" s="1062"/>
      <c r="F309" s="1065">
        <v>450100100</v>
      </c>
      <c r="G309" s="1050" t="s">
        <v>2340</v>
      </c>
      <c r="H309" s="1044">
        <v>41</v>
      </c>
      <c r="I309" s="1050" t="s">
        <v>3167</v>
      </c>
      <c r="J309" s="1044">
        <v>45</v>
      </c>
      <c r="K309" s="1050" t="s">
        <v>3807</v>
      </c>
      <c r="L309" s="1044">
        <v>4501</v>
      </c>
      <c r="M309" s="1050" t="s">
        <v>3786</v>
      </c>
      <c r="N309" s="1047">
        <v>2024004540058</v>
      </c>
      <c r="O309" s="1050" t="s">
        <v>3808</v>
      </c>
      <c r="P309" s="1053"/>
      <c r="Q309" s="1056"/>
      <c r="R309" s="1041"/>
      <c r="S309" s="1041"/>
      <c r="T309" s="1023"/>
      <c r="U309" s="1008"/>
      <c r="V309" s="1008"/>
      <c r="W309" s="1008"/>
      <c r="X309" s="1008"/>
      <c r="Y309" s="1008"/>
      <c r="Z309" s="1005"/>
      <c r="AA309" s="1005"/>
      <c r="AB309" s="1005"/>
      <c r="AC309" s="1005"/>
      <c r="AD309" s="1005"/>
      <c r="AE309" s="1005"/>
      <c r="AF309" s="1005"/>
      <c r="AG309" s="479"/>
      <c r="AH309" s="592"/>
      <c r="AI309" s="592"/>
      <c r="AJ309" s="592"/>
      <c r="AK309" s="196"/>
      <c r="AL309" s="197"/>
      <c r="AM309" s="197"/>
      <c r="AN309" s="197"/>
      <c r="AO309" s="197"/>
      <c r="AP309" s="1151"/>
      <c r="AQ309" s="1005"/>
      <c r="AR309" s="282"/>
      <c r="AS309" s="282"/>
      <c r="AT309" s="282"/>
      <c r="AU309" s="282"/>
      <c r="AV309" s="282"/>
      <c r="AW309" s="282"/>
      <c r="AX309" s="1151"/>
      <c r="AY309" s="1005"/>
      <c r="AZ309" s="282"/>
      <c r="BA309" s="282"/>
      <c r="BB309" s="282"/>
      <c r="BC309" s="282"/>
      <c r="BD309" s="282"/>
      <c r="BE309" s="282"/>
      <c r="BF309" s="1151"/>
      <c r="BG309" s="1005"/>
      <c r="BH309" s="282"/>
      <c r="BI309" s="282"/>
      <c r="BJ309" s="282"/>
      <c r="BK309" s="282"/>
      <c r="BL309" s="282"/>
      <c r="BM309" s="282"/>
      <c r="BN309" s="1151"/>
      <c r="BO309" s="1005"/>
      <c r="BP309" s="282"/>
      <c r="BQ309" s="282"/>
      <c r="BR309" s="282"/>
      <c r="BS309" s="282"/>
      <c r="BT309" s="282"/>
      <c r="BU309" s="282"/>
    </row>
    <row r="310" spans="1:73" ht="40.15" customHeight="1" x14ac:dyDescent="0.25">
      <c r="A310" s="151"/>
      <c r="B310" s="24"/>
      <c r="C310" s="1059"/>
      <c r="D310" s="1050"/>
      <c r="E310" s="1062"/>
      <c r="F310" s="1065">
        <v>450100100</v>
      </c>
      <c r="G310" s="1050" t="s">
        <v>2340</v>
      </c>
      <c r="H310" s="1044">
        <v>41</v>
      </c>
      <c r="I310" s="1050" t="s">
        <v>3167</v>
      </c>
      <c r="J310" s="1044">
        <v>45</v>
      </c>
      <c r="K310" s="1050" t="s">
        <v>3807</v>
      </c>
      <c r="L310" s="1044">
        <v>4501</v>
      </c>
      <c r="M310" s="1050" t="s">
        <v>3786</v>
      </c>
      <c r="N310" s="1047">
        <v>2024004540058</v>
      </c>
      <c r="O310" s="1050" t="s">
        <v>3808</v>
      </c>
      <c r="P310" s="1053"/>
      <c r="Q310" s="1056"/>
      <c r="R310" s="1041"/>
      <c r="S310" s="1041"/>
      <c r="T310" s="1023"/>
      <c r="U310" s="1008"/>
      <c r="V310" s="1008"/>
      <c r="W310" s="1008"/>
      <c r="X310" s="1008"/>
      <c r="Y310" s="1008"/>
      <c r="Z310" s="1005"/>
      <c r="AA310" s="1005"/>
      <c r="AB310" s="1005"/>
      <c r="AC310" s="1005"/>
      <c r="AD310" s="1005"/>
      <c r="AE310" s="1005"/>
      <c r="AF310" s="1005"/>
      <c r="AG310" s="196"/>
      <c r="AH310" s="592"/>
      <c r="AI310" s="592"/>
      <c r="AJ310" s="592"/>
      <c r="AK310" s="196"/>
      <c r="AL310" s="197"/>
      <c r="AM310" s="197"/>
      <c r="AN310" s="197"/>
      <c r="AO310" s="197"/>
      <c r="AP310" s="1151"/>
      <c r="AQ310" s="1005"/>
      <c r="AR310" s="282"/>
      <c r="AS310" s="282"/>
      <c r="AT310" s="282"/>
      <c r="AU310" s="282"/>
      <c r="AV310" s="282"/>
      <c r="AW310" s="282"/>
      <c r="AX310" s="1151"/>
      <c r="AY310" s="1005"/>
      <c r="AZ310" s="282"/>
      <c r="BA310" s="282"/>
      <c r="BB310" s="282"/>
      <c r="BC310" s="282"/>
      <c r="BD310" s="282"/>
      <c r="BE310" s="282"/>
      <c r="BF310" s="1151"/>
      <c r="BG310" s="1005"/>
      <c r="BH310" s="282"/>
      <c r="BI310" s="282"/>
      <c r="BJ310" s="282"/>
      <c r="BK310" s="282"/>
      <c r="BL310" s="282"/>
      <c r="BM310" s="282"/>
      <c r="BN310" s="1151"/>
      <c r="BO310" s="1005"/>
      <c r="BP310" s="282"/>
      <c r="BQ310" s="282"/>
      <c r="BR310" s="282"/>
      <c r="BS310" s="282"/>
      <c r="BT310" s="282"/>
      <c r="BU310" s="282"/>
    </row>
    <row r="311" spans="1:73" ht="40.15" customHeight="1" thickBot="1" x14ac:dyDescent="0.3">
      <c r="A311" s="151"/>
      <c r="B311" s="24"/>
      <c r="C311" s="1060"/>
      <c r="D311" s="1051"/>
      <c r="E311" s="1063"/>
      <c r="F311" s="1066">
        <v>450100100</v>
      </c>
      <c r="G311" s="1051" t="s">
        <v>2340</v>
      </c>
      <c r="H311" s="1045">
        <v>41</v>
      </c>
      <c r="I311" s="1051" t="s">
        <v>3167</v>
      </c>
      <c r="J311" s="1045">
        <v>45</v>
      </c>
      <c r="K311" s="1051" t="s">
        <v>3807</v>
      </c>
      <c r="L311" s="1045">
        <v>4501</v>
      </c>
      <c r="M311" s="1051" t="s">
        <v>3786</v>
      </c>
      <c r="N311" s="1048">
        <v>2024004540058</v>
      </c>
      <c r="O311" s="1051" t="s">
        <v>3808</v>
      </c>
      <c r="P311" s="1054"/>
      <c r="Q311" s="1057"/>
      <c r="R311" s="1042"/>
      <c r="S311" s="1042"/>
      <c r="T311" s="1024"/>
      <c r="U311" s="1009"/>
      <c r="V311" s="1009"/>
      <c r="W311" s="1009"/>
      <c r="X311" s="1009"/>
      <c r="Y311" s="1009"/>
      <c r="Z311" s="1006"/>
      <c r="AA311" s="1006"/>
      <c r="AB311" s="1006"/>
      <c r="AC311" s="1006"/>
      <c r="AD311" s="1006"/>
      <c r="AE311" s="1006"/>
      <c r="AF311" s="1006"/>
      <c r="AG311" s="715"/>
      <c r="AH311" s="716"/>
      <c r="AI311" s="716"/>
      <c r="AJ311" s="716"/>
      <c r="AK311" s="715"/>
      <c r="AL311" s="717"/>
      <c r="AM311" s="717"/>
      <c r="AN311" s="717"/>
      <c r="AO311" s="717"/>
      <c r="AP311" s="1152"/>
      <c r="AQ311" s="1006"/>
      <c r="AR311" s="718"/>
      <c r="AS311" s="718"/>
      <c r="AT311" s="718"/>
      <c r="AU311" s="718"/>
      <c r="AV311" s="718"/>
      <c r="AW311" s="718"/>
      <c r="AX311" s="1152"/>
      <c r="AY311" s="1006"/>
      <c r="AZ311" s="718"/>
      <c r="BA311" s="718"/>
      <c r="BB311" s="718"/>
      <c r="BC311" s="718"/>
      <c r="BD311" s="718"/>
      <c r="BE311" s="718"/>
      <c r="BF311" s="1152"/>
      <c r="BG311" s="1006"/>
      <c r="BH311" s="718"/>
      <c r="BI311" s="718"/>
      <c r="BJ311" s="718"/>
      <c r="BK311" s="718"/>
      <c r="BL311" s="718"/>
      <c r="BM311" s="718"/>
      <c r="BN311" s="1152"/>
      <c r="BO311" s="1006"/>
      <c r="BP311" s="718"/>
      <c r="BQ311" s="718"/>
      <c r="BR311" s="718"/>
      <c r="BS311" s="718"/>
      <c r="BT311" s="718"/>
      <c r="BU311" s="718"/>
    </row>
    <row r="312" spans="1:73" ht="40.15" customHeight="1" thickTop="1" x14ac:dyDescent="0.25">
      <c r="A312" s="151"/>
      <c r="B312" s="24"/>
      <c r="C312" s="1058" t="s">
        <v>2436</v>
      </c>
      <c r="D312" s="1049" t="s">
        <v>2437</v>
      </c>
      <c r="E312" s="1061">
        <v>805</v>
      </c>
      <c r="F312" s="1064">
        <v>450102900</v>
      </c>
      <c r="G312" s="1049" t="s">
        <v>2438</v>
      </c>
      <c r="H312" s="1043">
        <v>10</v>
      </c>
      <c r="I312" s="1049" t="s">
        <v>3167</v>
      </c>
      <c r="J312" s="1043">
        <v>45</v>
      </c>
      <c r="K312" s="1049" t="s">
        <v>3807</v>
      </c>
      <c r="L312" s="1043">
        <v>4501</v>
      </c>
      <c r="M312" s="1049" t="s">
        <v>3786</v>
      </c>
      <c r="N312" s="1046">
        <v>2026004540058</v>
      </c>
      <c r="O312" s="1049" t="s">
        <v>3808</v>
      </c>
      <c r="P312" s="1052" t="s">
        <v>2438</v>
      </c>
      <c r="Q312" s="1055">
        <v>10</v>
      </c>
      <c r="R312" s="1040"/>
      <c r="S312" s="1040"/>
      <c r="T312" s="1022"/>
      <c r="U312" s="1007"/>
      <c r="V312" s="1007"/>
      <c r="W312" s="1007"/>
      <c r="X312" s="1007"/>
      <c r="Y312" s="1007"/>
      <c r="Z312" s="1004">
        <f t="shared" si="93"/>
        <v>0</v>
      </c>
      <c r="AA312" s="1004">
        <f t="shared" si="102"/>
        <v>0</v>
      </c>
      <c r="AB312" s="1004">
        <f t="shared" si="102"/>
        <v>0</v>
      </c>
      <c r="AC312" s="1004">
        <f t="shared" si="102"/>
        <v>0</v>
      </c>
      <c r="AD312" s="1004">
        <f t="shared" si="102"/>
        <v>0</v>
      </c>
      <c r="AE312" s="1004">
        <f t="shared" si="102"/>
        <v>0</v>
      </c>
      <c r="AF312" s="1004">
        <f t="shared" si="102"/>
        <v>0</v>
      </c>
      <c r="AG312" s="714"/>
      <c r="AH312" s="593"/>
      <c r="AI312" s="593"/>
      <c r="AJ312" s="593"/>
      <c r="AK312" s="207"/>
      <c r="AL312" s="208"/>
      <c r="AM312" s="208"/>
      <c r="AN312" s="208"/>
      <c r="AO312" s="208"/>
      <c r="AP312" s="1150">
        <f>+U312</f>
        <v>0</v>
      </c>
      <c r="AQ312" s="1004">
        <f>SUM(AR312:AW315)</f>
        <v>0</v>
      </c>
      <c r="AR312" s="299"/>
      <c r="AS312" s="299"/>
      <c r="AT312" s="299"/>
      <c r="AU312" s="299"/>
      <c r="AV312" s="299"/>
      <c r="AW312" s="299"/>
      <c r="AX312" s="1150">
        <f>+V312</f>
        <v>0</v>
      </c>
      <c r="AY312" s="1004">
        <f>SUM(AZ312:BE315)</f>
        <v>0</v>
      </c>
      <c r="AZ312" s="299"/>
      <c r="BA312" s="299"/>
      <c r="BB312" s="299"/>
      <c r="BC312" s="299"/>
      <c r="BD312" s="299"/>
      <c r="BE312" s="299"/>
      <c r="BF312" s="1150">
        <f>+W312</f>
        <v>0</v>
      </c>
      <c r="BG312" s="1004">
        <f>SUM(BH312:BM315)</f>
        <v>0</v>
      </c>
      <c r="BH312" s="299"/>
      <c r="BI312" s="299"/>
      <c r="BJ312" s="299"/>
      <c r="BK312" s="299"/>
      <c r="BL312" s="299"/>
      <c r="BM312" s="299"/>
      <c r="BN312" s="1150">
        <f>+X312</f>
        <v>0</v>
      </c>
      <c r="BO312" s="1004">
        <f>SUM(BP312:BU315)</f>
        <v>0</v>
      </c>
      <c r="BP312" s="299"/>
      <c r="BQ312" s="299"/>
      <c r="BR312" s="299"/>
      <c r="BS312" s="299"/>
      <c r="BT312" s="299"/>
      <c r="BU312" s="299"/>
    </row>
    <row r="313" spans="1:73" ht="40.15" customHeight="1" x14ac:dyDescent="0.25">
      <c r="A313" s="151"/>
      <c r="B313" s="24"/>
      <c r="C313" s="1059"/>
      <c r="D313" s="1050"/>
      <c r="E313" s="1062"/>
      <c r="F313" s="1065">
        <v>450102900</v>
      </c>
      <c r="G313" s="1050" t="s">
        <v>2438</v>
      </c>
      <c r="H313" s="1044">
        <v>10</v>
      </c>
      <c r="I313" s="1050" t="s">
        <v>3167</v>
      </c>
      <c r="J313" s="1044">
        <v>45</v>
      </c>
      <c r="K313" s="1050" t="s">
        <v>3807</v>
      </c>
      <c r="L313" s="1044">
        <v>4501</v>
      </c>
      <c r="M313" s="1050" t="s">
        <v>3786</v>
      </c>
      <c r="N313" s="1047">
        <v>2024004540058</v>
      </c>
      <c r="O313" s="1050" t="s">
        <v>3808</v>
      </c>
      <c r="P313" s="1053"/>
      <c r="Q313" s="1056"/>
      <c r="R313" s="1041"/>
      <c r="S313" s="1041"/>
      <c r="T313" s="1023"/>
      <c r="U313" s="1008"/>
      <c r="V313" s="1008"/>
      <c r="W313" s="1008"/>
      <c r="X313" s="1008"/>
      <c r="Y313" s="1008"/>
      <c r="Z313" s="1005"/>
      <c r="AA313" s="1005"/>
      <c r="AB313" s="1005"/>
      <c r="AC313" s="1005"/>
      <c r="AD313" s="1005"/>
      <c r="AE313" s="1005"/>
      <c r="AF313" s="1005"/>
      <c r="AG313" s="479"/>
      <c r="AH313" s="592"/>
      <c r="AI313" s="592"/>
      <c r="AJ313" s="592"/>
      <c r="AK313" s="196"/>
      <c r="AL313" s="197"/>
      <c r="AM313" s="197"/>
      <c r="AN313" s="197"/>
      <c r="AO313" s="197"/>
      <c r="AP313" s="1151"/>
      <c r="AQ313" s="1005"/>
      <c r="AR313" s="282"/>
      <c r="AS313" s="282"/>
      <c r="AT313" s="282"/>
      <c r="AU313" s="282"/>
      <c r="AV313" s="282"/>
      <c r="AW313" s="282"/>
      <c r="AX313" s="1151"/>
      <c r="AY313" s="1005"/>
      <c r="AZ313" s="282"/>
      <c r="BA313" s="282"/>
      <c r="BB313" s="282"/>
      <c r="BC313" s="282"/>
      <c r="BD313" s="282"/>
      <c r="BE313" s="282"/>
      <c r="BF313" s="1151"/>
      <c r="BG313" s="1005"/>
      <c r="BH313" s="282"/>
      <c r="BI313" s="282"/>
      <c r="BJ313" s="282"/>
      <c r="BK313" s="282"/>
      <c r="BL313" s="282"/>
      <c r="BM313" s="282"/>
      <c r="BN313" s="1151"/>
      <c r="BO313" s="1005"/>
      <c r="BP313" s="282"/>
      <c r="BQ313" s="282"/>
      <c r="BR313" s="282"/>
      <c r="BS313" s="282"/>
      <c r="BT313" s="282"/>
      <c r="BU313" s="282"/>
    </row>
    <row r="314" spans="1:73" ht="40.15" customHeight="1" x14ac:dyDescent="0.25">
      <c r="A314" s="151"/>
      <c r="B314" s="24"/>
      <c r="C314" s="1059"/>
      <c r="D314" s="1050"/>
      <c r="E314" s="1062"/>
      <c r="F314" s="1065">
        <v>450102900</v>
      </c>
      <c r="G314" s="1050" t="s">
        <v>2438</v>
      </c>
      <c r="H314" s="1044">
        <v>10</v>
      </c>
      <c r="I314" s="1050" t="s">
        <v>3167</v>
      </c>
      <c r="J314" s="1044">
        <v>45</v>
      </c>
      <c r="K314" s="1050" t="s">
        <v>3807</v>
      </c>
      <c r="L314" s="1044">
        <v>4501</v>
      </c>
      <c r="M314" s="1050" t="s">
        <v>3786</v>
      </c>
      <c r="N314" s="1047">
        <v>2024004540058</v>
      </c>
      <c r="O314" s="1050" t="s">
        <v>3808</v>
      </c>
      <c r="P314" s="1053"/>
      <c r="Q314" s="1056"/>
      <c r="R314" s="1041"/>
      <c r="S314" s="1041"/>
      <c r="T314" s="1023"/>
      <c r="U314" s="1008"/>
      <c r="V314" s="1008"/>
      <c r="W314" s="1008"/>
      <c r="X314" s="1008"/>
      <c r="Y314" s="1008"/>
      <c r="Z314" s="1005"/>
      <c r="AA314" s="1005"/>
      <c r="AB314" s="1005"/>
      <c r="AC314" s="1005"/>
      <c r="AD314" s="1005"/>
      <c r="AE314" s="1005"/>
      <c r="AF314" s="1005"/>
      <c r="AG314" s="196"/>
      <c r="AH314" s="592"/>
      <c r="AI314" s="592"/>
      <c r="AJ314" s="592"/>
      <c r="AK314" s="196"/>
      <c r="AL314" s="197"/>
      <c r="AM314" s="197"/>
      <c r="AN314" s="197"/>
      <c r="AO314" s="197"/>
      <c r="AP314" s="1151"/>
      <c r="AQ314" s="1005"/>
      <c r="AR314" s="282"/>
      <c r="AS314" s="282"/>
      <c r="AT314" s="282"/>
      <c r="AU314" s="282"/>
      <c r="AV314" s="282"/>
      <c r="AW314" s="282"/>
      <c r="AX314" s="1151"/>
      <c r="AY314" s="1005"/>
      <c r="AZ314" s="282"/>
      <c r="BA314" s="282"/>
      <c r="BB314" s="282"/>
      <c r="BC314" s="282"/>
      <c r="BD314" s="282"/>
      <c r="BE314" s="282"/>
      <c r="BF314" s="1151"/>
      <c r="BG314" s="1005"/>
      <c r="BH314" s="282"/>
      <c r="BI314" s="282"/>
      <c r="BJ314" s="282"/>
      <c r="BK314" s="282"/>
      <c r="BL314" s="282"/>
      <c r="BM314" s="282"/>
      <c r="BN314" s="1151"/>
      <c r="BO314" s="1005"/>
      <c r="BP314" s="282"/>
      <c r="BQ314" s="282"/>
      <c r="BR314" s="282"/>
      <c r="BS314" s="282"/>
      <c r="BT314" s="282"/>
      <c r="BU314" s="282"/>
    </row>
    <row r="315" spans="1:73" ht="40.15" customHeight="1" thickBot="1" x14ac:dyDescent="0.3">
      <c r="A315" s="151"/>
      <c r="B315" s="24"/>
      <c r="C315" s="1060"/>
      <c r="D315" s="1051"/>
      <c r="E315" s="1063"/>
      <c r="F315" s="1066">
        <v>450102900</v>
      </c>
      <c r="G315" s="1051" t="s">
        <v>2438</v>
      </c>
      <c r="H315" s="1045">
        <v>10</v>
      </c>
      <c r="I315" s="1051" t="s">
        <v>3167</v>
      </c>
      <c r="J315" s="1045">
        <v>45</v>
      </c>
      <c r="K315" s="1051" t="s">
        <v>3807</v>
      </c>
      <c r="L315" s="1045">
        <v>4501</v>
      </c>
      <c r="M315" s="1051" t="s">
        <v>3786</v>
      </c>
      <c r="N315" s="1048">
        <v>2024004540058</v>
      </c>
      <c r="O315" s="1051" t="s">
        <v>3808</v>
      </c>
      <c r="P315" s="1054"/>
      <c r="Q315" s="1057"/>
      <c r="R315" s="1042"/>
      <c r="S315" s="1042"/>
      <c r="T315" s="1024"/>
      <c r="U315" s="1009"/>
      <c r="V315" s="1009"/>
      <c r="W315" s="1009"/>
      <c r="X315" s="1009"/>
      <c r="Y315" s="1009"/>
      <c r="Z315" s="1006"/>
      <c r="AA315" s="1006"/>
      <c r="AB315" s="1006"/>
      <c r="AC315" s="1006"/>
      <c r="AD315" s="1006"/>
      <c r="AE315" s="1006"/>
      <c r="AF315" s="1006"/>
      <c r="AG315" s="715"/>
      <c r="AH315" s="716"/>
      <c r="AI315" s="716"/>
      <c r="AJ315" s="716"/>
      <c r="AK315" s="715"/>
      <c r="AL315" s="717"/>
      <c r="AM315" s="717"/>
      <c r="AN315" s="717"/>
      <c r="AO315" s="717"/>
      <c r="AP315" s="1152"/>
      <c r="AQ315" s="1006"/>
      <c r="AR315" s="718"/>
      <c r="AS315" s="718"/>
      <c r="AT315" s="718"/>
      <c r="AU315" s="718"/>
      <c r="AV315" s="718"/>
      <c r="AW315" s="718"/>
      <c r="AX315" s="1152"/>
      <c r="AY315" s="1006"/>
      <c r="AZ315" s="718"/>
      <c r="BA315" s="718"/>
      <c r="BB315" s="718"/>
      <c r="BC315" s="718"/>
      <c r="BD315" s="718"/>
      <c r="BE315" s="718"/>
      <c r="BF315" s="1152"/>
      <c r="BG315" s="1006"/>
      <c r="BH315" s="718"/>
      <c r="BI315" s="718"/>
      <c r="BJ315" s="718"/>
      <c r="BK315" s="718"/>
      <c r="BL315" s="718"/>
      <c r="BM315" s="718"/>
      <c r="BN315" s="1152"/>
      <c r="BO315" s="1006"/>
      <c r="BP315" s="718"/>
      <c r="BQ315" s="718"/>
      <c r="BR315" s="718"/>
      <c r="BS315" s="718"/>
      <c r="BT315" s="718"/>
      <c r="BU315" s="718"/>
    </row>
    <row r="316" spans="1:73" ht="40.15" customHeight="1" thickTop="1" x14ac:dyDescent="0.25">
      <c r="A316" s="151"/>
      <c r="B316" s="24"/>
      <c r="C316" s="1058" t="s">
        <v>2440</v>
      </c>
      <c r="D316" s="1049" t="s">
        <v>2441</v>
      </c>
      <c r="E316" s="1061">
        <v>806</v>
      </c>
      <c r="F316" s="1064">
        <v>450202600</v>
      </c>
      <c r="G316" s="1049" t="s">
        <v>2300</v>
      </c>
      <c r="H316" s="1043">
        <v>4</v>
      </c>
      <c r="I316" s="1049" t="s">
        <v>3167</v>
      </c>
      <c r="J316" s="1043">
        <v>45</v>
      </c>
      <c r="K316" s="1049" t="s">
        <v>3807</v>
      </c>
      <c r="L316" s="1043">
        <v>4501</v>
      </c>
      <c r="M316" s="1049" t="s">
        <v>3786</v>
      </c>
      <c r="N316" s="1046">
        <v>2026004540058</v>
      </c>
      <c r="O316" s="1049" t="s">
        <v>3808</v>
      </c>
      <c r="P316" s="1052" t="s">
        <v>2328</v>
      </c>
      <c r="Q316" s="1055">
        <v>4</v>
      </c>
      <c r="R316" s="1040"/>
      <c r="S316" s="1040"/>
      <c r="T316" s="1022"/>
      <c r="U316" s="1007"/>
      <c r="V316" s="1007"/>
      <c r="W316" s="1007"/>
      <c r="X316" s="1007"/>
      <c r="Y316" s="1007"/>
      <c r="Z316" s="1004">
        <f t="shared" ref="Z316:Z320" si="103">+AQ316+AY316+BG316+BO316</f>
        <v>0</v>
      </c>
      <c r="AA316" s="1004">
        <f t="shared" ref="AA316:AF320" si="104">SUM(AR316:AR319,AZ316:AZ319,BH316:BH319,BP316:BP319)</f>
        <v>0</v>
      </c>
      <c r="AB316" s="1004">
        <f t="shared" si="104"/>
        <v>0</v>
      </c>
      <c r="AC316" s="1004">
        <f t="shared" si="104"/>
        <v>0</v>
      </c>
      <c r="AD316" s="1004">
        <f t="shared" si="104"/>
        <v>0</v>
      </c>
      <c r="AE316" s="1004">
        <f t="shared" si="104"/>
        <v>0</v>
      </c>
      <c r="AF316" s="1004">
        <f t="shared" si="104"/>
        <v>0</v>
      </c>
      <c r="AG316" s="714"/>
      <c r="AH316" s="593"/>
      <c r="AI316" s="593"/>
      <c r="AJ316" s="593"/>
      <c r="AK316" s="207"/>
      <c r="AL316" s="208"/>
      <c r="AM316" s="208"/>
      <c r="AN316" s="208"/>
      <c r="AO316" s="208"/>
      <c r="AP316" s="1150">
        <f>+U316</f>
        <v>0</v>
      </c>
      <c r="AQ316" s="1004">
        <f>SUM(AR316:AW319)</f>
        <v>0</v>
      </c>
      <c r="AR316" s="299"/>
      <c r="AS316" s="299"/>
      <c r="AT316" s="299"/>
      <c r="AU316" s="299"/>
      <c r="AV316" s="299"/>
      <c r="AW316" s="299"/>
      <c r="AX316" s="1150">
        <f>+V316</f>
        <v>0</v>
      </c>
      <c r="AY316" s="1004">
        <f>SUM(AZ316:BE319)</f>
        <v>0</v>
      </c>
      <c r="AZ316" s="299"/>
      <c r="BA316" s="299"/>
      <c r="BB316" s="299"/>
      <c r="BC316" s="299"/>
      <c r="BD316" s="299"/>
      <c r="BE316" s="299"/>
      <c r="BF316" s="1150">
        <f>+W316</f>
        <v>0</v>
      </c>
      <c r="BG316" s="1004">
        <f>SUM(BH316:BM319)</f>
        <v>0</v>
      </c>
      <c r="BH316" s="299"/>
      <c r="BI316" s="299"/>
      <c r="BJ316" s="299"/>
      <c r="BK316" s="299"/>
      <c r="BL316" s="299"/>
      <c r="BM316" s="299"/>
      <c r="BN316" s="1150">
        <f>+X316</f>
        <v>0</v>
      </c>
      <c r="BO316" s="1004">
        <f>SUM(BP316:BU319)</f>
        <v>0</v>
      </c>
      <c r="BP316" s="299"/>
      <c r="BQ316" s="299"/>
      <c r="BR316" s="299"/>
      <c r="BS316" s="299"/>
      <c r="BT316" s="299"/>
      <c r="BU316" s="299"/>
    </row>
    <row r="317" spans="1:73" ht="40.15" customHeight="1" x14ac:dyDescent="0.25">
      <c r="A317" s="151"/>
      <c r="B317" s="24"/>
      <c r="C317" s="1059"/>
      <c r="D317" s="1050"/>
      <c r="E317" s="1062"/>
      <c r="F317" s="1065">
        <v>450202400</v>
      </c>
      <c r="G317" s="1050" t="s">
        <v>2300</v>
      </c>
      <c r="H317" s="1044">
        <v>4</v>
      </c>
      <c r="I317" s="1050" t="s">
        <v>3167</v>
      </c>
      <c r="J317" s="1044">
        <v>45</v>
      </c>
      <c r="K317" s="1050" t="s">
        <v>3807</v>
      </c>
      <c r="L317" s="1044">
        <v>4501</v>
      </c>
      <c r="M317" s="1050" t="s">
        <v>3786</v>
      </c>
      <c r="N317" s="1047">
        <v>2024004540058</v>
      </c>
      <c r="O317" s="1050" t="s">
        <v>3808</v>
      </c>
      <c r="P317" s="1053"/>
      <c r="Q317" s="1056"/>
      <c r="R317" s="1041"/>
      <c r="S317" s="1041"/>
      <c r="T317" s="1023"/>
      <c r="U317" s="1008"/>
      <c r="V317" s="1008"/>
      <c r="W317" s="1008"/>
      <c r="X317" s="1008"/>
      <c r="Y317" s="1008"/>
      <c r="Z317" s="1005"/>
      <c r="AA317" s="1005"/>
      <c r="AB317" s="1005"/>
      <c r="AC317" s="1005"/>
      <c r="AD317" s="1005"/>
      <c r="AE317" s="1005"/>
      <c r="AF317" s="1005"/>
      <c r="AG317" s="479"/>
      <c r="AH317" s="592"/>
      <c r="AI317" s="592"/>
      <c r="AJ317" s="592"/>
      <c r="AK317" s="196"/>
      <c r="AL317" s="197"/>
      <c r="AM317" s="197"/>
      <c r="AN317" s="197"/>
      <c r="AO317" s="197"/>
      <c r="AP317" s="1151"/>
      <c r="AQ317" s="1005"/>
      <c r="AR317" s="282"/>
      <c r="AS317" s="282"/>
      <c r="AT317" s="282"/>
      <c r="AU317" s="282"/>
      <c r="AV317" s="282"/>
      <c r="AW317" s="282"/>
      <c r="AX317" s="1151"/>
      <c r="AY317" s="1005"/>
      <c r="AZ317" s="282"/>
      <c r="BA317" s="282"/>
      <c r="BB317" s="282"/>
      <c r="BC317" s="282"/>
      <c r="BD317" s="282"/>
      <c r="BE317" s="282"/>
      <c r="BF317" s="1151"/>
      <c r="BG317" s="1005"/>
      <c r="BH317" s="282"/>
      <c r="BI317" s="282"/>
      <c r="BJ317" s="282"/>
      <c r="BK317" s="282"/>
      <c r="BL317" s="282"/>
      <c r="BM317" s="282"/>
      <c r="BN317" s="1151"/>
      <c r="BO317" s="1005"/>
      <c r="BP317" s="282"/>
      <c r="BQ317" s="282"/>
      <c r="BR317" s="282"/>
      <c r="BS317" s="282"/>
      <c r="BT317" s="282"/>
      <c r="BU317" s="282"/>
    </row>
    <row r="318" spans="1:73" ht="40.15" customHeight="1" x14ac:dyDescent="0.25">
      <c r="A318" s="151"/>
      <c r="B318" s="24"/>
      <c r="C318" s="1059"/>
      <c r="D318" s="1050"/>
      <c r="E318" s="1062"/>
      <c r="F318" s="1065">
        <v>450202400</v>
      </c>
      <c r="G318" s="1050" t="s">
        <v>2300</v>
      </c>
      <c r="H318" s="1044">
        <v>4</v>
      </c>
      <c r="I318" s="1050" t="s">
        <v>3167</v>
      </c>
      <c r="J318" s="1044">
        <v>45</v>
      </c>
      <c r="K318" s="1050" t="s">
        <v>3807</v>
      </c>
      <c r="L318" s="1044">
        <v>4501</v>
      </c>
      <c r="M318" s="1050" t="s">
        <v>3786</v>
      </c>
      <c r="N318" s="1047">
        <v>2024004540058</v>
      </c>
      <c r="O318" s="1050" t="s">
        <v>3808</v>
      </c>
      <c r="P318" s="1053"/>
      <c r="Q318" s="1056"/>
      <c r="R318" s="1041"/>
      <c r="S318" s="1041"/>
      <c r="T318" s="1023"/>
      <c r="U318" s="1008"/>
      <c r="V318" s="1008"/>
      <c r="W318" s="1008"/>
      <c r="X318" s="1008"/>
      <c r="Y318" s="1008"/>
      <c r="Z318" s="1005"/>
      <c r="AA318" s="1005"/>
      <c r="AB318" s="1005"/>
      <c r="AC318" s="1005"/>
      <c r="AD318" s="1005"/>
      <c r="AE318" s="1005"/>
      <c r="AF318" s="1005"/>
      <c r="AG318" s="196"/>
      <c r="AH318" s="592"/>
      <c r="AI318" s="592"/>
      <c r="AJ318" s="592"/>
      <c r="AK318" s="196"/>
      <c r="AL318" s="197"/>
      <c r="AM318" s="197"/>
      <c r="AN318" s="197"/>
      <c r="AO318" s="197"/>
      <c r="AP318" s="1151"/>
      <c r="AQ318" s="1005"/>
      <c r="AR318" s="282"/>
      <c r="AS318" s="282"/>
      <c r="AT318" s="282"/>
      <c r="AU318" s="282"/>
      <c r="AV318" s="282"/>
      <c r="AW318" s="282"/>
      <c r="AX318" s="1151"/>
      <c r="AY318" s="1005"/>
      <c r="AZ318" s="282"/>
      <c r="BA318" s="282"/>
      <c r="BB318" s="282"/>
      <c r="BC318" s="282"/>
      <c r="BD318" s="282"/>
      <c r="BE318" s="282"/>
      <c r="BF318" s="1151"/>
      <c r="BG318" s="1005"/>
      <c r="BH318" s="282"/>
      <c r="BI318" s="282"/>
      <c r="BJ318" s="282"/>
      <c r="BK318" s="282"/>
      <c r="BL318" s="282"/>
      <c r="BM318" s="282"/>
      <c r="BN318" s="1151"/>
      <c r="BO318" s="1005"/>
      <c r="BP318" s="282"/>
      <c r="BQ318" s="282"/>
      <c r="BR318" s="282"/>
      <c r="BS318" s="282"/>
      <c r="BT318" s="282"/>
      <c r="BU318" s="282"/>
    </row>
    <row r="319" spans="1:73" ht="40.15" customHeight="1" thickBot="1" x14ac:dyDescent="0.3">
      <c r="A319" s="151"/>
      <c r="B319" s="24"/>
      <c r="C319" s="1060"/>
      <c r="D319" s="1051"/>
      <c r="E319" s="1063"/>
      <c r="F319" s="1066">
        <v>450202400</v>
      </c>
      <c r="G319" s="1051" t="s">
        <v>2300</v>
      </c>
      <c r="H319" s="1045">
        <v>4</v>
      </c>
      <c r="I319" s="1051" t="s">
        <v>3167</v>
      </c>
      <c r="J319" s="1045">
        <v>45</v>
      </c>
      <c r="K319" s="1051" t="s">
        <v>3807</v>
      </c>
      <c r="L319" s="1045">
        <v>4501</v>
      </c>
      <c r="M319" s="1051" t="s">
        <v>3786</v>
      </c>
      <c r="N319" s="1048">
        <v>2024004540058</v>
      </c>
      <c r="O319" s="1051" t="s">
        <v>3808</v>
      </c>
      <c r="P319" s="1054"/>
      <c r="Q319" s="1057"/>
      <c r="R319" s="1042"/>
      <c r="S319" s="1042"/>
      <c r="T319" s="1024"/>
      <c r="U319" s="1009"/>
      <c r="V319" s="1009"/>
      <c r="W319" s="1009"/>
      <c r="X319" s="1009"/>
      <c r="Y319" s="1009"/>
      <c r="Z319" s="1006"/>
      <c r="AA319" s="1006"/>
      <c r="AB319" s="1006"/>
      <c r="AC319" s="1006"/>
      <c r="AD319" s="1006"/>
      <c r="AE319" s="1006"/>
      <c r="AF319" s="1006"/>
      <c r="AG319" s="715"/>
      <c r="AH319" s="716"/>
      <c r="AI319" s="716"/>
      <c r="AJ319" s="716"/>
      <c r="AK319" s="715"/>
      <c r="AL319" s="717"/>
      <c r="AM319" s="717"/>
      <c r="AN319" s="717"/>
      <c r="AO319" s="717"/>
      <c r="AP319" s="1152"/>
      <c r="AQ319" s="1006"/>
      <c r="AR319" s="718"/>
      <c r="AS319" s="718"/>
      <c r="AT319" s="718"/>
      <c r="AU319" s="718"/>
      <c r="AV319" s="718"/>
      <c r="AW319" s="718"/>
      <c r="AX319" s="1152"/>
      <c r="AY319" s="1006"/>
      <c r="AZ319" s="718"/>
      <c r="BA319" s="718"/>
      <c r="BB319" s="718"/>
      <c r="BC319" s="718"/>
      <c r="BD319" s="718"/>
      <c r="BE319" s="718"/>
      <c r="BF319" s="1152"/>
      <c r="BG319" s="1006"/>
      <c r="BH319" s="718"/>
      <c r="BI319" s="718"/>
      <c r="BJ319" s="718"/>
      <c r="BK319" s="718"/>
      <c r="BL319" s="718"/>
      <c r="BM319" s="718"/>
      <c r="BN319" s="1152"/>
      <c r="BO319" s="1006"/>
      <c r="BP319" s="718"/>
      <c r="BQ319" s="718"/>
      <c r="BR319" s="718"/>
      <c r="BS319" s="718"/>
      <c r="BT319" s="718"/>
      <c r="BU319" s="718"/>
    </row>
    <row r="320" spans="1:73" ht="40.15" customHeight="1" thickTop="1" x14ac:dyDescent="0.25">
      <c r="A320" s="151"/>
      <c r="B320" s="24"/>
      <c r="C320" s="1058" t="s">
        <v>2442</v>
      </c>
      <c r="D320" s="1049" t="s">
        <v>2443</v>
      </c>
      <c r="E320" s="1061">
        <v>807</v>
      </c>
      <c r="F320" s="1064">
        <v>120800201</v>
      </c>
      <c r="G320" s="1049" t="s">
        <v>2444</v>
      </c>
      <c r="H320" s="1043">
        <v>4</v>
      </c>
      <c r="I320" s="1049" t="s">
        <v>3167</v>
      </c>
      <c r="J320" s="1043">
        <v>45</v>
      </c>
      <c r="K320" s="1049" t="s">
        <v>3807</v>
      </c>
      <c r="L320" s="1043">
        <v>4501</v>
      </c>
      <c r="M320" s="1049" t="s">
        <v>3786</v>
      </c>
      <c r="N320" s="1046">
        <v>2026004540058</v>
      </c>
      <c r="O320" s="1049" t="s">
        <v>3808</v>
      </c>
      <c r="P320" s="1052" t="s">
        <v>2444</v>
      </c>
      <c r="Q320" s="1055">
        <v>4</v>
      </c>
      <c r="R320" s="1040"/>
      <c r="S320" s="1040"/>
      <c r="T320" s="1022"/>
      <c r="U320" s="1007"/>
      <c r="V320" s="1007"/>
      <c r="W320" s="1007"/>
      <c r="X320" s="1007"/>
      <c r="Y320" s="1007"/>
      <c r="Z320" s="1004">
        <f t="shared" si="103"/>
        <v>0</v>
      </c>
      <c r="AA320" s="1004">
        <f t="shared" si="104"/>
        <v>0</v>
      </c>
      <c r="AB320" s="1004">
        <f t="shared" si="104"/>
        <v>0</v>
      </c>
      <c r="AC320" s="1004">
        <f t="shared" si="104"/>
        <v>0</v>
      </c>
      <c r="AD320" s="1004">
        <f t="shared" si="104"/>
        <v>0</v>
      </c>
      <c r="AE320" s="1004">
        <f t="shared" si="104"/>
        <v>0</v>
      </c>
      <c r="AF320" s="1004">
        <f t="shared" si="104"/>
        <v>0</v>
      </c>
      <c r="AG320" s="714"/>
      <c r="AH320" s="593"/>
      <c r="AI320" s="593"/>
      <c r="AJ320" s="593"/>
      <c r="AK320" s="207"/>
      <c r="AL320" s="208"/>
      <c r="AM320" s="208"/>
      <c r="AN320" s="208"/>
      <c r="AO320" s="208"/>
      <c r="AP320" s="1150">
        <f>+U320</f>
        <v>0</v>
      </c>
      <c r="AQ320" s="1004">
        <f>SUM(AR320:AW323)</f>
        <v>0</v>
      </c>
      <c r="AR320" s="299"/>
      <c r="AS320" s="299"/>
      <c r="AT320" s="299"/>
      <c r="AU320" s="299"/>
      <c r="AV320" s="299"/>
      <c r="AW320" s="299"/>
      <c r="AX320" s="1150">
        <f>+V320</f>
        <v>0</v>
      </c>
      <c r="AY320" s="1004">
        <f>SUM(AZ320:BE323)</f>
        <v>0</v>
      </c>
      <c r="AZ320" s="299"/>
      <c r="BA320" s="299"/>
      <c r="BB320" s="299"/>
      <c r="BC320" s="299"/>
      <c r="BD320" s="299"/>
      <c r="BE320" s="299"/>
      <c r="BF320" s="1150">
        <f>+W320</f>
        <v>0</v>
      </c>
      <c r="BG320" s="1004">
        <f>SUM(BH320:BM323)</f>
        <v>0</v>
      </c>
      <c r="BH320" s="299"/>
      <c r="BI320" s="299"/>
      <c r="BJ320" s="299"/>
      <c r="BK320" s="299"/>
      <c r="BL320" s="299"/>
      <c r="BM320" s="299"/>
      <c r="BN320" s="1150">
        <f>+X320</f>
        <v>0</v>
      </c>
      <c r="BO320" s="1004">
        <f>SUM(BP320:BU323)</f>
        <v>0</v>
      </c>
      <c r="BP320" s="299"/>
      <c r="BQ320" s="299"/>
      <c r="BR320" s="299"/>
      <c r="BS320" s="299"/>
      <c r="BT320" s="299"/>
      <c r="BU320" s="299"/>
    </row>
    <row r="321" spans="1:73" ht="40.15" customHeight="1" x14ac:dyDescent="0.25">
      <c r="A321" s="151"/>
      <c r="B321" s="24"/>
      <c r="C321" s="1059"/>
      <c r="D321" s="1050"/>
      <c r="E321" s="1062"/>
      <c r="F321" s="1065">
        <v>120800201</v>
      </c>
      <c r="G321" s="1050" t="s">
        <v>2444</v>
      </c>
      <c r="H321" s="1044">
        <v>4</v>
      </c>
      <c r="I321" s="1050" t="s">
        <v>3167</v>
      </c>
      <c r="J321" s="1044">
        <v>45</v>
      </c>
      <c r="K321" s="1050" t="s">
        <v>3807</v>
      </c>
      <c r="L321" s="1044">
        <v>4501</v>
      </c>
      <c r="M321" s="1050" t="s">
        <v>3786</v>
      </c>
      <c r="N321" s="1047">
        <v>2024004540058</v>
      </c>
      <c r="O321" s="1050" t="s">
        <v>3808</v>
      </c>
      <c r="P321" s="1053"/>
      <c r="Q321" s="1056"/>
      <c r="R321" s="1041"/>
      <c r="S321" s="1041"/>
      <c r="T321" s="1023"/>
      <c r="U321" s="1008"/>
      <c r="V321" s="1008"/>
      <c r="W321" s="1008"/>
      <c r="X321" s="1008"/>
      <c r="Y321" s="1008"/>
      <c r="Z321" s="1005"/>
      <c r="AA321" s="1005"/>
      <c r="AB321" s="1005"/>
      <c r="AC321" s="1005"/>
      <c r="AD321" s="1005"/>
      <c r="AE321" s="1005"/>
      <c r="AF321" s="1005"/>
      <c r="AG321" s="479"/>
      <c r="AH321" s="592"/>
      <c r="AI321" s="592"/>
      <c r="AJ321" s="592"/>
      <c r="AK321" s="196"/>
      <c r="AL321" s="197"/>
      <c r="AM321" s="197"/>
      <c r="AN321" s="197"/>
      <c r="AO321" s="197"/>
      <c r="AP321" s="1151"/>
      <c r="AQ321" s="1005"/>
      <c r="AR321" s="282"/>
      <c r="AS321" s="282"/>
      <c r="AT321" s="282"/>
      <c r="AU321" s="282"/>
      <c r="AV321" s="282"/>
      <c r="AW321" s="282"/>
      <c r="AX321" s="1151"/>
      <c r="AY321" s="1005"/>
      <c r="AZ321" s="282"/>
      <c r="BA321" s="282"/>
      <c r="BB321" s="282"/>
      <c r="BC321" s="282"/>
      <c r="BD321" s="282"/>
      <c r="BE321" s="282"/>
      <c r="BF321" s="1151"/>
      <c r="BG321" s="1005"/>
      <c r="BH321" s="282"/>
      <c r="BI321" s="282"/>
      <c r="BJ321" s="282"/>
      <c r="BK321" s="282"/>
      <c r="BL321" s="282"/>
      <c r="BM321" s="282"/>
      <c r="BN321" s="1151"/>
      <c r="BO321" s="1005"/>
      <c r="BP321" s="282"/>
      <c r="BQ321" s="282"/>
      <c r="BR321" s="282"/>
      <c r="BS321" s="282"/>
      <c r="BT321" s="282"/>
      <c r="BU321" s="282"/>
    </row>
    <row r="322" spans="1:73" ht="40.15" customHeight="1" x14ac:dyDescent="0.25">
      <c r="A322" s="151"/>
      <c r="B322" s="24"/>
      <c r="C322" s="1059"/>
      <c r="D322" s="1050"/>
      <c r="E322" s="1062"/>
      <c r="F322" s="1065">
        <v>120800201</v>
      </c>
      <c r="G322" s="1050" t="s">
        <v>2444</v>
      </c>
      <c r="H322" s="1044">
        <v>4</v>
      </c>
      <c r="I322" s="1050" t="s">
        <v>3167</v>
      </c>
      <c r="J322" s="1044">
        <v>45</v>
      </c>
      <c r="K322" s="1050" t="s">
        <v>3807</v>
      </c>
      <c r="L322" s="1044">
        <v>4501</v>
      </c>
      <c r="M322" s="1050" t="s">
        <v>3786</v>
      </c>
      <c r="N322" s="1047">
        <v>2024004540058</v>
      </c>
      <c r="O322" s="1050" t="s">
        <v>3808</v>
      </c>
      <c r="P322" s="1053"/>
      <c r="Q322" s="1056"/>
      <c r="R322" s="1041"/>
      <c r="S322" s="1041"/>
      <c r="T322" s="1023"/>
      <c r="U322" s="1008"/>
      <c r="V322" s="1008"/>
      <c r="W322" s="1008"/>
      <c r="X322" s="1008"/>
      <c r="Y322" s="1008"/>
      <c r="Z322" s="1005"/>
      <c r="AA322" s="1005"/>
      <c r="AB322" s="1005"/>
      <c r="AC322" s="1005"/>
      <c r="AD322" s="1005"/>
      <c r="AE322" s="1005"/>
      <c r="AF322" s="1005"/>
      <c r="AG322" s="196"/>
      <c r="AH322" s="592"/>
      <c r="AI322" s="592"/>
      <c r="AJ322" s="592"/>
      <c r="AK322" s="196"/>
      <c r="AL322" s="197"/>
      <c r="AM322" s="197"/>
      <c r="AN322" s="197"/>
      <c r="AO322" s="197"/>
      <c r="AP322" s="1151"/>
      <c r="AQ322" s="1005"/>
      <c r="AR322" s="282"/>
      <c r="AS322" s="282"/>
      <c r="AT322" s="282"/>
      <c r="AU322" s="282"/>
      <c r="AV322" s="282"/>
      <c r="AW322" s="282"/>
      <c r="AX322" s="1151"/>
      <c r="AY322" s="1005"/>
      <c r="AZ322" s="282"/>
      <c r="BA322" s="282"/>
      <c r="BB322" s="282"/>
      <c r="BC322" s="282"/>
      <c r="BD322" s="282"/>
      <c r="BE322" s="282"/>
      <c r="BF322" s="1151"/>
      <c r="BG322" s="1005"/>
      <c r="BH322" s="282"/>
      <c r="BI322" s="282"/>
      <c r="BJ322" s="282"/>
      <c r="BK322" s="282"/>
      <c r="BL322" s="282"/>
      <c r="BM322" s="282"/>
      <c r="BN322" s="1151"/>
      <c r="BO322" s="1005"/>
      <c r="BP322" s="282"/>
      <c r="BQ322" s="282"/>
      <c r="BR322" s="282"/>
      <c r="BS322" s="282"/>
      <c r="BT322" s="282"/>
      <c r="BU322" s="282"/>
    </row>
    <row r="323" spans="1:73" ht="40.15" customHeight="1" thickBot="1" x14ac:dyDescent="0.3">
      <c r="A323" s="151"/>
      <c r="B323" s="24"/>
      <c r="C323" s="1060"/>
      <c r="D323" s="1051"/>
      <c r="E323" s="1063"/>
      <c r="F323" s="1066">
        <v>120800201</v>
      </c>
      <c r="G323" s="1051" t="s">
        <v>2444</v>
      </c>
      <c r="H323" s="1045">
        <v>4</v>
      </c>
      <c r="I323" s="1051" t="s">
        <v>3167</v>
      </c>
      <c r="J323" s="1045">
        <v>45</v>
      </c>
      <c r="K323" s="1051" t="s">
        <v>3807</v>
      </c>
      <c r="L323" s="1045">
        <v>4501</v>
      </c>
      <c r="M323" s="1051" t="s">
        <v>3786</v>
      </c>
      <c r="N323" s="1048">
        <v>2024004540058</v>
      </c>
      <c r="O323" s="1051" t="s">
        <v>3808</v>
      </c>
      <c r="P323" s="1054"/>
      <c r="Q323" s="1057"/>
      <c r="R323" s="1042"/>
      <c r="S323" s="1042"/>
      <c r="T323" s="1024"/>
      <c r="U323" s="1009"/>
      <c r="V323" s="1009"/>
      <c r="W323" s="1009"/>
      <c r="X323" s="1009"/>
      <c r="Y323" s="1009"/>
      <c r="Z323" s="1006"/>
      <c r="AA323" s="1006"/>
      <c r="AB323" s="1006"/>
      <c r="AC323" s="1006"/>
      <c r="AD323" s="1006"/>
      <c r="AE323" s="1006"/>
      <c r="AF323" s="1006"/>
      <c r="AG323" s="715"/>
      <c r="AH323" s="716"/>
      <c r="AI323" s="716"/>
      <c r="AJ323" s="716"/>
      <c r="AK323" s="715"/>
      <c r="AL323" s="717"/>
      <c r="AM323" s="717"/>
      <c r="AN323" s="717"/>
      <c r="AO323" s="717"/>
      <c r="AP323" s="1152"/>
      <c r="AQ323" s="1006"/>
      <c r="AR323" s="718"/>
      <c r="AS323" s="718"/>
      <c r="AT323" s="718"/>
      <c r="AU323" s="718"/>
      <c r="AV323" s="718"/>
      <c r="AW323" s="718"/>
      <c r="AX323" s="1152"/>
      <c r="AY323" s="1006"/>
      <c r="AZ323" s="718"/>
      <c r="BA323" s="718"/>
      <c r="BB323" s="718"/>
      <c r="BC323" s="718"/>
      <c r="BD323" s="718"/>
      <c r="BE323" s="718"/>
      <c r="BF323" s="1152"/>
      <c r="BG323" s="1006"/>
      <c r="BH323" s="718"/>
      <c r="BI323" s="718"/>
      <c r="BJ323" s="718"/>
      <c r="BK323" s="718"/>
      <c r="BL323" s="718"/>
      <c r="BM323" s="718"/>
      <c r="BN323" s="1152"/>
      <c r="BO323" s="1006"/>
      <c r="BP323" s="718"/>
      <c r="BQ323" s="718"/>
      <c r="BR323" s="718"/>
      <c r="BS323" s="718"/>
      <c r="BT323" s="718"/>
      <c r="BU323" s="718"/>
    </row>
    <row r="324" spans="1:73" ht="40.15" customHeight="1" thickTop="1" x14ac:dyDescent="0.25">
      <c r="D324" s="348"/>
      <c r="E324" s="431"/>
      <c r="F324" s="444"/>
      <c r="G324" s="350"/>
      <c r="H324" s="351"/>
      <c r="I324" s="351"/>
      <c r="J324" s="352"/>
      <c r="K324" s="352"/>
      <c r="L324" s="348"/>
      <c r="M324" s="348"/>
      <c r="N324" s="349"/>
      <c r="O324" s="353"/>
      <c r="P324" s="348"/>
      <c r="BB324" s="4"/>
    </row>
    <row r="325" spans="1:73" ht="40.15" customHeight="1" x14ac:dyDescent="0.25">
      <c r="D325" s="348"/>
      <c r="E325" s="431"/>
      <c r="F325" s="444"/>
      <c r="G325" s="350"/>
      <c r="H325" s="351"/>
      <c r="I325" s="351"/>
      <c r="J325" s="352"/>
      <c r="K325" s="352"/>
      <c r="L325" s="348"/>
      <c r="M325" s="348"/>
      <c r="N325" s="349"/>
      <c r="O325" s="353"/>
      <c r="P325" s="348"/>
    </row>
    <row r="326" spans="1:73" ht="40.15" customHeight="1" x14ac:dyDescent="0.25">
      <c r="D326" s="348"/>
      <c r="E326" s="431"/>
      <c r="F326" s="444"/>
      <c r="G326" s="350"/>
      <c r="H326" s="351"/>
      <c r="I326" s="351"/>
      <c r="J326" s="352"/>
      <c r="K326" s="352"/>
      <c r="L326" s="348"/>
      <c r="M326" s="348"/>
      <c r="N326" s="349"/>
      <c r="O326" s="353"/>
      <c r="P326" s="348"/>
    </row>
    <row r="327" spans="1:73" ht="40.15" customHeight="1" x14ac:dyDescent="0.25">
      <c r="D327" s="348"/>
      <c r="E327" s="431"/>
      <c r="F327" s="444"/>
      <c r="G327" s="350"/>
      <c r="H327" s="351"/>
      <c r="I327" s="351"/>
      <c r="J327" s="352"/>
      <c r="K327" s="352"/>
      <c r="L327" s="348"/>
      <c r="M327" s="348"/>
      <c r="N327" s="349"/>
      <c r="O327" s="353"/>
      <c r="P327" s="348"/>
    </row>
    <row r="328" spans="1:73" ht="40.15" customHeight="1" x14ac:dyDescent="0.25">
      <c r="D328" s="348"/>
      <c r="E328" s="431"/>
      <c r="F328" s="444"/>
      <c r="G328" s="350"/>
      <c r="H328" s="351"/>
      <c r="I328" s="351"/>
      <c r="J328" s="352"/>
      <c r="K328" s="352"/>
      <c r="L328" s="348"/>
      <c r="M328" s="348"/>
      <c r="N328" s="349"/>
      <c r="O328" s="353"/>
      <c r="P328" s="348"/>
    </row>
    <row r="329" spans="1:73" ht="40.15" customHeight="1" x14ac:dyDescent="0.25">
      <c r="D329" s="348"/>
      <c r="E329" s="431"/>
      <c r="F329" s="444"/>
      <c r="G329" s="350"/>
      <c r="H329" s="351"/>
      <c r="I329" s="351"/>
      <c r="J329" s="352"/>
      <c r="K329" s="352"/>
      <c r="L329" s="348"/>
      <c r="M329" s="348"/>
      <c r="N329" s="349"/>
      <c r="O329" s="353"/>
      <c r="P329" s="348"/>
    </row>
    <row r="330" spans="1:73" ht="40.15" customHeight="1" x14ac:dyDescent="0.25">
      <c r="D330" s="348"/>
      <c r="E330" s="431"/>
      <c r="F330" s="444"/>
      <c r="G330" s="350"/>
      <c r="H330" s="351"/>
      <c r="I330" s="351"/>
      <c r="J330" s="352"/>
      <c r="K330" s="352"/>
      <c r="L330" s="348"/>
      <c r="M330" s="348"/>
      <c r="N330" s="349"/>
      <c r="O330" s="353"/>
      <c r="P330" s="348"/>
    </row>
    <row r="331" spans="1:73" ht="40.15" customHeight="1" x14ac:dyDescent="0.25">
      <c r="D331" s="348"/>
      <c r="E331" s="431"/>
      <c r="F331" s="444"/>
      <c r="G331" s="350"/>
      <c r="H331" s="351"/>
      <c r="I331" s="351"/>
      <c r="J331" s="352"/>
      <c r="K331" s="352"/>
      <c r="L331" s="348"/>
      <c r="M331" s="348"/>
      <c r="N331" s="349"/>
      <c r="O331" s="353"/>
      <c r="P331" s="348"/>
    </row>
    <row r="332" spans="1:73" ht="40.15" customHeight="1" x14ac:dyDescent="0.25">
      <c r="D332" s="348"/>
      <c r="E332" s="431"/>
      <c r="F332" s="444"/>
      <c r="G332" s="350"/>
      <c r="H332" s="351"/>
      <c r="I332" s="351"/>
      <c r="J332" s="352"/>
      <c r="K332" s="352"/>
      <c r="L332" s="348"/>
      <c r="M332" s="348"/>
      <c r="N332" s="349"/>
      <c r="O332" s="353"/>
      <c r="P332" s="348"/>
    </row>
    <row r="333" spans="1:73" ht="40.15" customHeight="1" x14ac:dyDescent="0.25">
      <c r="D333" s="348"/>
      <c r="E333" s="431"/>
      <c r="F333" s="444"/>
      <c r="G333" s="350"/>
      <c r="H333" s="351"/>
      <c r="I333" s="351"/>
      <c r="J333" s="352"/>
      <c r="K333" s="352"/>
      <c r="L333" s="348"/>
      <c r="M333" s="348"/>
      <c r="N333" s="349"/>
      <c r="O333" s="353"/>
      <c r="P333" s="348"/>
    </row>
    <row r="334" spans="1:73" ht="40.15" customHeight="1" x14ac:dyDescent="0.25">
      <c r="D334" s="348"/>
      <c r="E334" s="431"/>
      <c r="F334" s="444"/>
      <c r="G334" s="350"/>
      <c r="H334" s="351"/>
      <c r="I334" s="351"/>
      <c r="J334" s="352"/>
      <c r="K334" s="352"/>
      <c r="L334" s="348"/>
      <c r="M334" s="348"/>
      <c r="N334" s="349"/>
      <c r="O334" s="353"/>
      <c r="P334" s="348"/>
    </row>
    <row r="335" spans="1:73" ht="40.15" customHeight="1" x14ac:dyDescent="0.25">
      <c r="D335" s="348"/>
      <c r="E335" s="431"/>
      <c r="F335" s="444"/>
      <c r="G335" s="350"/>
      <c r="H335" s="351"/>
      <c r="I335" s="351"/>
      <c r="J335" s="352"/>
      <c r="K335" s="352"/>
      <c r="L335" s="348"/>
      <c r="M335" s="348"/>
      <c r="N335" s="349"/>
      <c r="O335" s="353"/>
      <c r="P335" s="348"/>
    </row>
    <row r="336" spans="1:73" ht="40.15" customHeight="1" x14ac:dyDescent="0.25">
      <c r="D336" s="348"/>
      <c r="E336" s="431"/>
      <c r="F336" s="444"/>
      <c r="G336" s="350"/>
      <c r="H336" s="351"/>
      <c r="I336" s="351"/>
      <c r="J336" s="352"/>
      <c r="K336" s="352"/>
      <c r="L336" s="348"/>
      <c r="M336" s="348"/>
      <c r="N336" s="349"/>
      <c r="O336" s="353"/>
      <c r="P336" s="348"/>
    </row>
    <row r="337" spans="4:16" ht="40.15" customHeight="1" x14ac:dyDescent="0.25">
      <c r="D337" s="348"/>
      <c r="E337" s="431"/>
      <c r="F337" s="444"/>
      <c r="G337" s="350"/>
      <c r="H337" s="351"/>
      <c r="I337" s="351"/>
      <c r="J337" s="352"/>
      <c r="K337" s="352"/>
      <c r="L337" s="348"/>
      <c r="M337" s="348"/>
      <c r="N337" s="348"/>
      <c r="O337" s="353"/>
      <c r="P337" s="348"/>
    </row>
    <row r="338" spans="4:16" ht="40.15" customHeight="1" x14ac:dyDescent="0.25">
      <c r="D338" s="348"/>
      <c r="E338" s="431"/>
      <c r="F338" s="444"/>
      <c r="G338" s="350"/>
      <c r="H338" s="351"/>
      <c r="I338" s="351"/>
      <c r="J338" s="352"/>
      <c r="K338" s="352"/>
      <c r="L338" s="348"/>
      <c r="M338" s="348"/>
      <c r="N338" s="348"/>
      <c r="O338" s="353"/>
      <c r="P338" s="348"/>
    </row>
    <row r="339" spans="4:16" ht="40.15" customHeight="1" x14ac:dyDescent="0.25">
      <c r="D339" s="348"/>
      <c r="E339" s="431"/>
      <c r="F339" s="444"/>
      <c r="G339" s="350"/>
      <c r="H339" s="351"/>
      <c r="I339" s="351"/>
      <c r="J339" s="352"/>
      <c r="K339" s="352"/>
      <c r="L339" s="348"/>
      <c r="M339" s="348"/>
      <c r="N339" s="348"/>
      <c r="O339" s="353"/>
      <c r="P339" s="348"/>
    </row>
    <row r="340" spans="4:16" ht="40.15" customHeight="1" x14ac:dyDescent="0.25">
      <c r="D340" s="348"/>
      <c r="E340" s="431"/>
      <c r="F340" s="444"/>
      <c r="G340" s="350"/>
      <c r="H340" s="351"/>
      <c r="I340" s="351"/>
      <c r="J340" s="352"/>
      <c r="K340" s="352"/>
      <c r="L340" s="348"/>
      <c r="M340" s="348"/>
      <c r="N340" s="348"/>
      <c r="O340" s="353"/>
      <c r="P340" s="348"/>
    </row>
    <row r="341" spans="4:16" ht="40.15" customHeight="1" x14ac:dyDescent="0.25">
      <c r="D341" s="348"/>
      <c r="E341" s="431"/>
      <c r="F341" s="444"/>
      <c r="G341" s="350"/>
      <c r="H341" s="351"/>
      <c r="I341" s="351"/>
      <c r="J341" s="352"/>
      <c r="K341" s="352"/>
      <c r="L341" s="348"/>
      <c r="M341" s="348"/>
      <c r="N341" s="348"/>
      <c r="O341" s="353"/>
      <c r="P341" s="348"/>
    </row>
    <row r="342" spans="4:16" ht="40.15" customHeight="1" x14ac:dyDescent="0.25">
      <c r="D342" s="348"/>
      <c r="E342" s="431"/>
      <c r="F342" s="444"/>
      <c r="G342" s="350"/>
      <c r="H342" s="351"/>
      <c r="I342" s="351"/>
      <c r="J342" s="352"/>
      <c r="K342" s="352"/>
      <c r="L342" s="348"/>
      <c r="M342" s="348"/>
      <c r="N342" s="348"/>
      <c r="O342" s="353"/>
      <c r="P342" s="348"/>
    </row>
    <row r="343" spans="4:16" ht="40.15" customHeight="1" x14ac:dyDescent="0.25">
      <c r="D343" s="348"/>
      <c r="E343" s="431"/>
      <c r="F343" s="444"/>
      <c r="G343" s="350"/>
      <c r="H343" s="351"/>
      <c r="I343" s="351"/>
      <c r="J343" s="352"/>
      <c r="K343" s="352"/>
      <c r="L343" s="348"/>
      <c r="M343" s="348"/>
      <c r="N343" s="348"/>
      <c r="O343" s="353"/>
      <c r="P343" s="348"/>
    </row>
    <row r="344" spans="4:16" ht="40.15" customHeight="1" x14ac:dyDescent="0.25">
      <c r="D344" s="348"/>
      <c r="E344" s="431"/>
      <c r="F344" s="444"/>
      <c r="G344" s="350"/>
      <c r="H344" s="351"/>
      <c r="I344" s="351"/>
      <c r="J344" s="352"/>
      <c r="K344" s="352"/>
      <c r="L344" s="348"/>
      <c r="M344" s="348"/>
      <c r="N344" s="348"/>
      <c r="O344" s="353"/>
      <c r="P344" s="348"/>
    </row>
    <row r="345" spans="4:16" ht="40.15" customHeight="1" x14ac:dyDescent="0.25">
      <c r="D345" s="348"/>
      <c r="E345" s="431"/>
      <c r="F345" s="444"/>
      <c r="G345" s="350"/>
      <c r="H345" s="351"/>
      <c r="I345" s="351"/>
      <c r="J345" s="352"/>
      <c r="K345" s="352"/>
      <c r="L345" s="348"/>
      <c r="M345" s="348"/>
      <c r="N345" s="348"/>
      <c r="O345" s="353"/>
      <c r="P345" s="348"/>
    </row>
    <row r="346" spans="4:16" ht="40.15" customHeight="1" x14ac:dyDescent="0.25">
      <c r="D346" s="348"/>
      <c r="E346" s="431"/>
      <c r="F346" s="444"/>
      <c r="G346" s="350"/>
      <c r="H346" s="351"/>
      <c r="I346" s="351"/>
      <c r="J346" s="352"/>
      <c r="K346" s="352"/>
      <c r="L346" s="348"/>
      <c r="M346" s="348"/>
      <c r="N346" s="348"/>
      <c r="O346" s="353"/>
      <c r="P346" s="348"/>
    </row>
    <row r="347" spans="4:16" ht="40.15" customHeight="1" x14ac:dyDescent="0.25">
      <c r="D347" s="348"/>
      <c r="E347" s="431"/>
      <c r="F347" s="444"/>
      <c r="G347" s="350"/>
      <c r="H347" s="351"/>
      <c r="I347" s="351"/>
      <c r="J347" s="352"/>
      <c r="K347" s="352"/>
      <c r="L347" s="348"/>
      <c r="M347" s="348"/>
      <c r="N347" s="348"/>
      <c r="O347" s="353"/>
      <c r="P347" s="348"/>
    </row>
    <row r="348" spans="4:16" ht="40.15" customHeight="1" x14ac:dyDescent="0.25">
      <c r="D348" s="348"/>
      <c r="E348" s="431"/>
      <c r="F348" s="444"/>
      <c r="G348" s="350"/>
      <c r="H348" s="351"/>
      <c r="I348" s="351"/>
      <c r="J348" s="352"/>
      <c r="K348" s="352"/>
      <c r="L348" s="348"/>
      <c r="M348" s="348"/>
      <c r="N348" s="348"/>
      <c r="O348" s="353"/>
      <c r="P348" s="348"/>
    </row>
    <row r="349" spans="4:16" ht="40.15" customHeight="1" x14ac:dyDescent="0.25">
      <c r="D349" s="348"/>
      <c r="E349" s="431"/>
      <c r="F349" s="444"/>
      <c r="G349" s="350"/>
      <c r="H349" s="351"/>
      <c r="I349" s="351"/>
      <c r="J349" s="352"/>
      <c r="K349" s="352"/>
      <c r="L349" s="348"/>
      <c r="M349" s="348"/>
      <c r="N349" s="348"/>
      <c r="O349" s="353"/>
      <c r="P349" s="348"/>
    </row>
    <row r="350" spans="4:16" ht="40.15" customHeight="1" x14ac:dyDescent="0.25">
      <c r="D350" s="348"/>
      <c r="E350" s="431"/>
      <c r="F350" s="444"/>
      <c r="G350" s="350"/>
      <c r="H350" s="351"/>
      <c r="I350" s="351"/>
      <c r="J350" s="352"/>
      <c r="K350" s="352"/>
      <c r="L350" s="348"/>
      <c r="M350" s="348"/>
      <c r="N350" s="348"/>
      <c r="O350" s="353"/>
      <c r="P350" s="348"/>
    </row>
    <row r="351" spans="4:16" ht="40.15" customHeight="1" x14ac:dyDescent="0.25">
      <c r="D351" s="348"/>
      <c r="E351" s="431"/>
      <c r="F351" s="444"/>
      <c r="G351" s="350"/>
      <c r="H351" s="351"/>
      <c r="I351" s="351"/>
      <c r="J351" s="352"/>
      <c r="K351" s="352"/>
      <c r="L351" s="348"/>
      <c r="M351" s="348"/>
      <c r="N351" s="348"/>
      <c r="O351" s="353"/>
      <c r="P351" s="348"/>
    </row>
    <row r="352" spans="4:16" ht="40.15" customHeight="1" x14ac:dyDescent="0.25">
      <c r="D352" s="348"/>
      <c r="E352" s="431"/>
      <c r="F352" s="444"/>
      <c r="G352" s="350"/>
      <c r="H352" s="351"/>
      <c r="I352" s="351"/>
      <c r="J352" s="352"/>
      <c r="K352" s="352"/>
      <c r="L352" s="348"/>
      <c r="M352" s="348"/>
      <c r="N352" s="348"/>
      <c r="O352" s="353"/>
      <c r="P352" s="348"/>
    </row>
    <row r="353" spans="4:16" ht="40.15" customHeight="1" x14ac:dyDescent="0.25">
      <c r="D353" s="348"/>
      <c r="E353" s="431"/>
      <c r="F353" s="444"/>
      <c r="G353" s="350"/>
      <c r="H353" s="351"/>
      <c r="I353" s="351"/>
      <c r="J353" s="352"/>
      <c r="K353" s="352"/>
      <c r="L353" s="348"/>
      <c r="M353" s="348"/>
      <c r="N353" s="348"/>
      <c r="O353" s="353"/>
      <c r="P353" s="348"/>
    </row>
    <row r="354" spans="4:16" ht="40.15" customHeight="1" x14ac:dyDescent="0.25">
      <c r="D354" s="348"/>
      <c r="E354" s="431"/>
      <c r="F354" s="444"/>
      <c r="G354" s="350"/>
      <c r="H354" s="351"/>
      <c r="I354" s="351"/>
      <c r="J354" s="352"/>
      <c r="K354" s="352"/>
      <c r="L354" s="348"/>
      <c r="M354" s="348"/>
      <c r="N354" s="348"/>
      <c r="O354" s="353"/>
      <c r="P354" s="348"/>
    </row>
    <row r="355" spans="4:16" ht="40.15" customHeight="1" x14ac:dyDescent="0.25">
      <c r="D355" s="348"/>
      <c r="E355" s="431"/>
      <c r="F355" s="444"/>
      <c r="G355" s="350"/>
      <c r="H355" s="351"/>
      <c r="I355" s="351"/>
      <c r="J355" s="352"/>
      <c r="K355" s="352"/>
      <c r="L355" s="348"/>
      <c r="M355" s="348"/>
      <c r="N355" s="348"/>
      <c r="O355" s="353"/>
      <c r="P355" s="348"/>
    </row>
    <row r="356" spans="4:16" ht="40.15" customHeight="1" x14ac:dyDescent="0.25">
      <c r="D356" s="348"/>
      <c r="E356" s="431"/>
      <c r="F356" s="444"/>
      <c r="G356" s="350"/>
      <c r="H356" s="351"/>
      <c r="I356" s="351"/>
      <c r="J356" s="352"/>
      <c r="K356" s="352"/>
      <c r="L356" s="348"/>
      <c r="M356" s="348"/>
      <c r="N356" s="348"/>
      <c r="O356" s="353"/>
      <c r="P356" s="348"/>
    </row>
    <row r="357" spans="4:16" ht="40.15" customHeight="1" x14ac:dyDescent="0.25">
      <c r="D357" s="348"/>
      <c r="E357" s="431"/>
      <c r="F357" s="444"/>
      <c r="G357" s="350"/>
      <c r="H357" s="351"/>
      <c r="I357" s="351"/>
      <c r="J357" s="352"/>
      <c r="K357" s="352"/>
      <c r="L357" s="348"/>
      <c r="M357" s="348"/>
      <c r="N357" s="348"/>
      <c r="O357" s="353"/>
      <c r="P357" s="348"/>
    </row>
    <row r="358" spans="4:16" ht="40.15" customHeight="1" x14ac:dyDescent="0.25">
      <c r="D358" s="348"/>
      <c r="E358" s="431"/>
      <c r="F358" s="444"/>
      <c r="G358" s="350"/>
      <c r="H358" s="351"/>
      <c r="I358" s="351"/>
      <c r="J358" s="352"/>
      <c r="K358" s="352"/>
      <c r="L358" s="348"/>
      <c r="M358" s="348"/>
      <c r="N358" s="348"/>
      <c r="O358" s="353"/>
      <c r="P358" s="348"/>
    </row>
    <row r="359" spans="4:16" ht="40.15" customHeight="1" x14ac:dyDescent="0.25">
      <c r="D359" s="348"/>
      <c r="E359" s="431"/>
      <c r="F359" s="444"/>
      <c r="G359" s="350"/>
      <c r="H359" s="351"/>
      <c r="I359" s="351"/>
      <c r="J359" s="352"/>
      <c r="K359" s="352"/>
      <c r="L359" s="348"/>
      <c r="M359" s="348"/>
      <c r="N359" s="348"/>
      <c r="O359" s="353"/>
      <c r="P359" s="348"/>
    </row>
    <row r="360" spans="4:16" ht="40.15" customHeight="1" x14ac:dyDescent="0.25">
      <c r="D360" s="348"/>
      <c r="E360" s="431"/>
      <c r="F360" s="444"/>
      <c r="G360" s="350"/>
      <c r="H360" s="351"/>
      <c r="I360" s="351"/>
      <c r="J360" s="352"/>
      <c r="K360" s="352"/>
      <c r="L360" s="348"/>
      <c r="M360" s="348"/>
      <c r="N360" s="348"/>
      <c r="O360" s="353"/>
      <c r="P360" s="348"/>
    </row>
    <row r="361" spans="4:16" ht="40.15" customHeight="1" x14ac:dyDescent="0.25">
      <c r="D361" s="348"/>
      <c r="E361" s="431"/>
      <c r="F361" s="444"/>
      <c r="G361" s="350"/>
      <c r="H361" s="351"/>
      <c r="I361" s="351"/>
      <c r="J361" s="352"/>
      <c r="K361" s="352"/>
      <c r="L361" s="348"/>
      <c r="M361" s="348"/>
      <c r="N361" s="348"/>
      <c r="O361" s="353"/>
      <c r="P361" s="348"/>
    </row>
    <row r="362" spans="4:16" ht="40.15" customHeight="1" x14ac:dyDescent="0.25">
      <c r="D362" s="348"/>
      <c r="E362" s="431"/>
      <c r="F362" s="444"/>
      <c r="G362" s="350"/>
      <c r="H362" s="351"/>
      <c r="I362" s="351"/>
      <c r="J362" s="352"/>
      <c r="K362" s="352"/>
      <c r="L362" s="348"/>
      <c r="M362" s="348"/>
      <c r="N362" s="348"/>
      <c r="O362" s="353"/>
      <c r="P362" s="348"/>
    </row>
    <row r="363" spans="4:16" ht="40.15" customHeight="1" x14ac:dyDescent="0.25">
      <c r="D363" s="348"/>
      <c r="E363" s="431"/>
      <c r="F363" s="444"/>
      <c r="G363" s="350"/>
      <c r="H363" s="351"/>
      <c r="I363" s="351"/>
      <c r="J363" s="352"/>
      <c r="K363" s="352"/>
      <c r="L363" s="348"/>
      <c r="M363" s="348"/>
      <c r="N363" s="348"/>
      <c r="O363" s="353"/>
      <c r="P363" s="348"/>
    </row>
    <row r="364" spans="4:16" ht="40.15" customHeight="1" x14ac:dyDescent="0.25">
      <c r="D364" s="348"/>
      <c r="E364" s="431"/>
      <c r="F364" s="444"/>
      <c r="G364" s="350"/>
      <c r="H364" s="351"/>
      <c r="I364" s="351"/>
      <c r="J364" s="352"/>
      <c r="K364" s="352"/>
      <c r="L364" s="348"/>
      <c r="M364" s="348"/>
      <c r="N364" s="348"/>
      <c r="O364" s="353"/>
      <c r="P364" s="348"/>
    </row>
    <row r="365" spans="4:16" ht="40.15" customHeight="1" x14ac:dyDescent="0.25">
      <c r="D365" s="348"/>
      <c r="E365" s="431"/>
      <c r="F365" s="444"/>
      <c r="G365" s="350"/>
      <c r="H365" s="351"/>
      <c r="I365" s="351"/>
      <c r="J365" s="352"/>
      <c r="K365" s="352"/>
      <c r="L365" s="348"/>
      <c r="M365" s="348"/>
      <c r="N365" s="348"/>
      <c r="O365" s="353"/>
      <c r="P365" s="348"/>
    </row>
    <row r="366" spans="4:16" ht="40.15" customHeight="1" x14ac:dyDescent="0.25">
      <c r="D366" s="348"/>
      <c r="E366" s="431"/>
      <c r="F366" s="444"/>
      <c r="G366" s="350"/>
      <c r="H366" s="351"/>
      <c r="I366" s="351"/>
      <c r="J366" s="352"/>
      <c r="K366" s="352"/>
      <c r="L366" s="348"/>
      <c r="M366" s="348"/>
      <c r="N366" s="348"/>
      <c r="O366" s="353"/>
      <c r="P366" s="348"/>
    </row>
    <row r="367" spans="4:16" ht="40.15" customHeight="1" x14ac:dyDescent="0.25">
      <c r="D367" s="348"/>
      <c r="E367" s="431"/>
      <c r="F367" s="444"/>
      <c r="G367" s="350"/>
      <c r="H367" s="351"/>
      <c r="I367" s="351"/>
      <c r="J367" s="352"/>
      <c r="K367" s="352"/>
      <c r="L367" s="348"/>
      <c r="M367" s="348"/>
      <c r="N367" s="348"/>
      <c r="O367" s="353"/>
      <c r="P367" s="348"/>
    </row>
    <row r="368" spans="4:16" ht="40.15" customHeight="1" x14ac:dyDescent="0.25">
      <c r="D368" s="348"/>
      <c r="E368" s="431"/>
      <c r="F368" s="444"/>
      <c r="G368" s="350"/>
      <c r="H368" s="351"/>
      <c r="I368" s="351"/>
      <c r="J368" s="352"/>
      <c r="K368" s="352"/>
      <c r="L368" s="348"/>
      <c r="M368" s="348"/>
      <c r="N368" s="348"/>
      <c r="O368" s="353"/>
      <c r="P368" s="348"/>
    </row>
    <row r="369" spans="4:16" ht="40.15" customHeight="1" x14ac:dyDescent="0.25">
      <c r="D369" s="348"/>
      <c r="E369" s="431"/>
      <c r="F369" s="444"/>
      <c r="G369" s="350"/>
      <c r="H369" s="351"/>
      <c r="I369" s="351"/>
      <c r="J369" s="352"/>
      <c r="K369" s="352"/>
      <c r="L369" s="348"/>
      <c r="M369" s="348"/>
      <c r="N369" s="348"/>
      <c r="O369" s="353"/>
      <c r="P369" s="348"/>
    </row>
    <row r="370" spans="4:16" ht="40.15" customHeight="1" x14ac:dyDescent="0.25">
      <c r="D370" s="348"/>
      <c r="E370" s="431"/>
      <c r="F370" s="444"/>
      <c r="G370" s="350"/>
      <c r="H370" s="351"/>
      <c r="I370" s="351"/>
      <c r="J370" s="352"/>
      <c r="K370" s="352"/>
      <c r="L370" s="348"/>
      <c r="M370" s="348"/>
      <c r="N370" s="348"/>
      <c r="O370" s="353"/>
      <c r="P370" s="348"/>
    </row>
    <row r="371" spans="4:16" ht="40.15" customHeight="1" x14ac:dyDescent="0.25">
      <c r="D371" s="348"/>
      <c r="E371" s="431"/>
      <c r="F371" s="444"/>
      <c r="G371" s="350"/>
      <c r="H371" s="351"/>
      <c r="I371" s="351"/>
      <c r="J371" s="352"/>
      <c r="K371" s="352"/>
      <c r="L371" s="348"/>
      <c r="M371" s="348"/>
      <c r="N371" s="348"/>
      <c r="O371" s="353"/>
      <c r="P371" s="348"/>
    </row>
    <row r="372" spans="4:16" ht="40.15" customHeight="1" x14ac:dyDescent="0.25">
      <c r="D372" s="348"/>
      <c r="E372" s="431"/>
      <c r="F372" s="444"/>
      <c r="G372" s="350"/>
      <c r="H372" s="351"/>
      <c r="I372" s="351"/>
      <c r="J372" s="352"/>
      <c r="K372" s="352"/>
      <c r="L372" s="348"/>
      <c r="M372" s="348"/>
      <c r="N372" s="348"/>
      <c r="O372" s="353"/>
      <c r="P372" s="348"/>
    </row>
    <row r="373" spans="4:16" ht="40.15" customHeight="1" x14ac:dyDescent="0.25">
      <c r="D373" s="348"/>
      <c r="E373" s="431"/>
      <c r="F373" s="444"/>
      <c r="G373" s="350"/>
      <c r="H373" s="351"/>
      <c r="I373" s="351"/>
      <c r="J373" s="352"/>
      <c r="K373" s="352"/>
      <c r="L373" s="348"/>
      <c r="M373" s="348"/>
      <c r="N373" s="348"/>
      <c r="O373" s="353"/>
      <c r="P373" s="348"/>
    </row>
    <row r="374" spans="4:16" ht="40.15" customHeight="1" x14ac:dyDescent="0.25">
      <c r="D374" s="348"/>
      <c r="E374" s="431"/>
      <c r="F374" s="444"/>
      <c r="G374" s="350"/>
      <c r="H374" s="351"/>
      <c r="I374" s="351"/>
      <c r="J374" s="352"/>
      <c r="K374" s="352"/>
      <c r="L374" s="348"/>
      <c r="M374" s="348"/>
      <c r="N374" s="348"/>
      <c r="O374" s="353"/>
      <c r="P374" s="348"/>
    </row>
    <row r="375" spans="4:16" ht="40.15" customHeight="1" x14ac:dyDescent="0.25">
      <c r="D375" s="348"/>
      <c r="E375" s="431"/>
      <c r="F375" s="444"/>
      <c r="G375" s="350"/>
      <c r="H375" s="351"/>
      <c r="I375" s="351"/>
      <c r="J375" s="352"/>
      <c r="K375" s="352"/>
      <c r="L375" s="348"/>
      <c r="M375" s="348"/>
      <c r="N375" s="348"/>
      <c r="O375" s="353"/>
      <c r="P375" s="348"/>
    </row>
    <row r="376" spans="4:16" ht="40.15" customHeight="1" x14ac:dyDescent="0.25">
      <c r="D376" s="348"/>
      <c r="E376" s="431"/>
      <c r="F376" s="444"/>
      <c r="G376" s="350"/>
      <c r="H376" s="351"/>
      <c r="I376" s="351"/>
      <c r="J376" s="352"/>
      <c r="K376" s="352"/>
      <c r="L376" s="348"/>
      <c r="M376" s="348"/>
      <c r="N376" s="348"/>
      <c r="O376" s="353"/>
      <c r="P376" s="348"/>
    </row>
    <row r="377" spans="4:16" ht="40.15" customHeight="1" x14ac:dyDescent="0.25">
      <c r="D377" s="348"/>
      <c r="E377" s="431"/>
      <c r="F377" s="444"/>
      <c r="G377" s="350"/>
      <c r="H377" s="351"/>
      <c r="I377" s="351"/>
      <c r="J377" s="352"/>
      <c r="K377" s="352"/>
      <c r="L377" s="348"/>
      <c r="M377" s="348"/>
      <c r="N377" s="348"/>
      <c r="O377" s="353"/>
      <c r="P377" s="348"/>
    </row>
    <row r="378" spans="4:16" ht="40.15" customHeight="1" x14ac:dyDescent="0.25">
      <c r="D378" s="348"/>
      <c r="E378" s="431"/>
      <c r="F378" s="444"/>
      <c r="G378" s="350"/>
      <c r="H378" s="351"/>
      <c r="I378" s="351"/>
      <c r="J378" s="352"/>
      <c r="K378" s="352"/>
      <c r="L378" s="348"/>
      <c r="M378" s="348"/>
      <c r="N378" s="348"/>
      <c r="O378" s="353"/>
      <c r="P378" s="348"/>
    </row>
    <row r="379" spans="4:16" ht="40.15" customHeight="1" x14ac:dyDescent="0.25">
      <c r="D379" s="348"/>
      <c r="E379" s="431"/>
      <c r="F379" s="444"/>
      <c r="G379" s="350"/>
      <c r="H379" s="351"/>
      <c r="I379" s="351"/>
      <c r="J379" s="352"/>
      <c r="K379" s="352"/>
      <c r="L379" s="348"/>
      <c r="M379" s="348"/>
      <c r="N379" s="348"/>
      <c r="O379" s="353"/>
      <c r="P379" s="348"/>
    </row>
    <row r="380" spans="4:16" ht="40.15" customHeight="1" x14ac:dyDescent="0.25">
      <c r="D380" s="348"/>
      <c r="E380" s="431"/>
      <c r="F380" s="444"/>
      <c r="G380" s="350"/>
      <c r="H380" s="351"/>
      <c r="I380" s="351"/>
      <c r="J380" s="352"/>
      <c r="K380" s="352"/>
      <c r="L380" s="348"/>
      <c r="M380" s="348"/>
      <c r="N380" s="348"/>
      <c r="O380" s="353"/>
      <c r="P380" s="348"/>
    </row>
    <row r="381" spans="4:16" ht="40.15" customHeight="1" x14ac:dyDescent="0.25">
      <c r="D381" s="348"/>
      <c r="E381" s="431"/>
      <c r="F381" s="444"/>
      <c r="G381" s="350"/>
      <c r="H381" s="351"/>
      <c r="I381" s="351"/>
      <c r="J381" s="352"/>
      <c r="K381" s="352"/>
      <c r="L381" s="348"/>
      <c r="M381" s="348"/>
      <c r="N381" s="348"/>
      <c r="O381" s="353"/>
      <c r="P381" s="348"/>
    </row>
    <row r="382" spans="4:16" ht="40.15" customHeight="1" x14ac:dyDescent="0.25">
      <c r="D382" s="348"/>
      <c r="E382" s="431"/>
      <c r="F382" s="444"/>
      <c r="G382" s="350"/>
      <c r="H382" s="351"/>
      <c r="I382" s="351"/>
      <c r="J382" s="352"/>
      <c r="K382" s="352"/>
      <c r="L382" s="348"/>
      <c r="M382" s="348"/>
      <c r="N382" s="348"/>
      <c r="O382" s="353"/>
      <c r="P382" s="348"/>
    </row>
    <row r="383" spans="4:16" ht="40.15" customHeight="1" x14ac:dyDescent="0.25">
      <c r="D383" s="348"/>
      <c r="E383" s="431"/>
      <c r="F383" s="444"/>
      <c r="G383" s="350"/>
      <c r="H383" s="351"/>
      <c r="I383" s="351"/>
      <c r="J383" s="352"/>
      <c r="K383" s="352"/>
      <c r="L383" s="348"/>
      <c r="M383" s="348"/>
      <c r="N383" s="348"/>
      <c r="O383" s="353"/>
      <c r="P383" s="348"/>
    </row>
    <row r="384" spans="4:16" ht="40.15" customHeight="1" x14ac:dyDescent="0.25">
      <c r="D384" s="348"/>
      <c r="E384" s="431"/>
      <c r="F384" s="444"/>
      <c r="G384" s="350"/>
      <c r="H384" s="351"/>
      <c r="I384" s="351"/>
      <c r="J384" s="352"/>
      <c r="K384" s="352"/>
      <c r="L384" s="348"/>
      <c r="M384" s="348"/>
      <c r="N384" s="348"/>
      <c r="O384" s="353"/>
      <c r="P384" s="348"/>
    </row>
    <row r="385" spans="4:16" ht="40.15" customHeight="1" x14ac:dyDescent="0.25">
      <c r="D385" s="348"/>
      <c r="E385" s="431"/>
      <c r="F385" s="444"/>
      <c r="G385" s="350"/>
      <c r="H385" s="351"/>
      <c r="I385" s="351"/>
      <c r="J385" s="352"/>
      <c r="K385" s="352"/>
      <c r="L385" s="348"/>
      <c r="M385" s="348"/>
      <c r="N385" s="348"/>
      <c r="O385" s="353"/>
      <c r="P385" s="348"/>
    </row>
    <row r="386" spans="4:16" ht="40.15" customHeight="1" x14ac:dyDescent="0.25">
      <c r="D386" s="348"/>
      <c r="E386" s="431"/>
      <c r="F386" s="444"/>
      <c r="G386" s="350"/>
      <c r="H386" s="351"/>
      <c r="I386" s="351"/>
      <c r="J386" s="352"/>
      <c r="K386" s="352"/>
      <c r="L386" s="348"/>
      <c r="M386" s="348"/>
      <c r="N386" s="348"/>
      <c r="O386" s="353"/>
      <c r="P386" s="348"/>
    </row>
    <row r="387" spans="4:16" ht="40.15" customHeight="1" x14ac:dyDescent="0.25">
      <c r="D387" s="348"/>
      <c r="E387" s="431"/>
      <c r="F387" s="444"/>
      <c r="G387" s="350"/>
      <c r="H387" s="351"/>
      <c r="I387" s="351"/>
      <c r="J387" s="352"/>
      <c r="K387" s="352"/>
      <c r="L387" s="348"/>
      <c r="M387" s="348"/>
      <c r="N387" s="348"/>
      <c r="O387" s="353"/>
      <c r="P387" s="348"/>
    </row>
    <row r="388" spans="4:16" ht="40.15" customHeight="1" x14ac:dyDescent="0.25">
      <c r="D388" s="348"/>
      <c r="E388" s="431"/>
      <c r="F388" s="444"/>
      <c r="G388" s="350"/>
      <c r="H388" s="351"/>
      <c r="I388" s="351"/>
      <c r="J388" s="352"/>
      <c r="K388" s="352"/>
      <c r="L388" s="348"/>
      <c r="M388" s="348"/>
      <c r="N388" s="348"/>
      <c r="O388" s="353"/>
      <c r="P388" s="348"/>
    </row>
    <row r="389" spans="4:16" ht="40.15" customHeight="1" x14ac:dyDescent="0.25">
      <c r="D389" s="348"/>
      <c r="E389" s="431"/>
      <c r="F389" s="444"/>
      <c r="G389" s="350"/>
      <c r="H389" s="351"/>
      <c r="I389" s="351"/>
      <c r="J389" s="352"/>
      <c r="K389" s="352"/>
      <c r="L389" s="348"/>
      <c r="M389" s="348"/>
      <c r="N389" s="348"/>
      <c r="O389" s="353"/>
      <c r="P389" s="348"/>
    </row>
    <row r="390" spans="4:16" ht="40.15" customHeight="1" x14ac:dyDescent="0.25">
      <c r="D390" s="348"/>
      <c r="E390" s="431"/>
      <c r="F390" s="444"/>
      <c r="G390" s="350"/>
      <c r="H390" s="351"/>
      <c r="I390" s="351"/>
      <c r="J390" s="352"/>
      <c r="K390" s="352"/>
      <c r="L390" s="348"/>
      <c r="M390" s="348"/>
      <c r="N390" s="348"/>
      <c r="O390" s="353"/>
      <c r="P390" s="348"/>
    </row>
    <row r="391" spans="4:16" ht="40.15" customHeight="1" x14ac:dyDescent="0.25">
      <c r="D391" s="348"/>
      <c r="E391" s="431"/>
      <c r="F391" s="444"/>
      <c r="G391" s="350"/>
      <c r="H391" s="351"/>
      <c r="I391" s="351"/>
      <c r="J391" s="352"/>
      <c r="K391" s="352"/>
      <c r="L391" s="348"/>
      <c r="M391" s="348"/>
      <c r="N391" s="348"/>
      <c r="O391" s="353"/>
      <c r="P391" s="348"/>
    </row>
    <row r="392" spans="4:16" ht="40.15" customHeight="1" x14ac:dyDescent="0.25">
      <c r="D392" s="348"/>
      <c r="E392" s="431"/>
      <c r="F392" s="444"/>
      <c r="G392" s="350"/>
      <c r="H392" s="351"/>
      <c r="I392" s="351"/>
      <c r="J392" s="352"/>
      <c r="K392" s="352"/>
      <c r="L392" s="348"/>
      <c r="M392" s="348"/>
      <c r="N392" s="348"/>
      <c r="O392" s="353"/>
      <c r="P392" s="348"/>
    </row>
    <row r="393" spans="4:16" ht="40.15" customHeight="1" x14ac:dyDescent="0.25">
      <c r="D393" s="348"/>
      <c r="E393" s="431"/>
      <c r="F393" s="444"/>
      <c r="G393" s="350"/>
      <c r="H393" s="351"/>
      <c r="I393" s="351"/>
      <c r="J393" s="352"/>
      <c r="K393" s="352"/>
      <c r="L393" s="348"/>
      <c r="M393" s="348"/>
      <c r="N393" s="348"/>
      <c r="O393" s="353"/>
      <c r="P393" s="348"/>
    </row>
    <row r="394" spans="4:16" ht="40.15" customHeight="1" x14ac:dyDescent="0.25">
      <c r="D394" s="348"/>
      <c r="E394" s="431"/>
      <c r="F394" s="444"/>
      <c r="G394" s="350"/>
      <c r="H394" s="351"/>
      <c r="I394" s="351"/>
      <c r="J394" s="352"/>
      <c r="K394" s="352"/>
      <c r="L394" s="348"/>
      <c r="M394" s="348"/>
      <c r="N394" s="348"/>
      <c r="O394" s="353"/>
      <c r="P394" s="348"/>
    </row>
    <row r="395" spans="4:16" ht="40.15" customHeight="1" x14ac:dyDescent="0.25">
      <c r="D395" s="348"/>
      <c r="E395" s="431"/>
      <c r="F395" s="444"/>
      <c r="G395" s="350"/>
      <c r="H395" s="351"/>
      <c r="I395" s="351"/>
      <c r="J395" s="352"/>
      <c r="K395" s="352"/>
      <c r="L395" s="348"/>
      <c r="M395" s="348"/>
      <c r="N395" s="348"/>
      <c r="O395" s="353"/>
      <c r="P395" s="348"/>
    </row>
    <row r="396" spans="4:16" ht="40.15" customHeight="1" x14ac:dyDescent="0.25">
      <c r="D396" s="348"/>
      <c r="E396" s="431"/>
      <c r="F396" s="444"/>
      <c r="G396" s="350"/>
      <c r="H396" s="351"/>
      <c r="I396" s="351"/>
      <c r="J396" s="352"/>
      <c r="K396" s="352"/>
      <c r="L396" s="348"/>
      <c r="M396" s="348"/>
      <c r="N396" s="348"/>
      <c r="O396" s="353"/>
      <c r="P396" s="348"/>
    </row>
    <row r="397" spans="4:16" ht="40.15" customHeight="1" x14ac:dyDescent="0.25">
      <c r="D397" s="348"/>
      <c r="E397" s="431"/>
      <c r="F397" s="444"/>
      <c r="G397" s="350"/>
      <c r="H397" s="351"/>
      <c r="I397" s="351"/>
      <c r="J397" s="352"/>
      <c r="K397" s="352"/>
      <c r="L397" s="348"/>
      <c r="M397" s="348"/>
      <c r="N397" s="348"/>
      <c r="O397" s="353"/>
      <c r="P397" s="348"/>
    </row>
    <row r="398" spans="4:16" ht="40.15" customHeight="1" x14ac:dyDescent="0.25">
      <c r="D398" s="348"/>
      <c r="E398" s="431"/>
      <c r="F398" s="444"/>
      <c r="G398" s="350"/>
      <c r="H398" s="351"/>
      <c r="I398" s="351"/>
      <c r="J398" s="352"/>
      <c r="K398" s="352"/>
      <c r="L398" s="348"/>
      <c r="M398" s="348"/>
      <c r="N398" s="348"/>
      <c r="O398" s="353"/>
      <c r="P398" s="348"/>
    </row>
    <row r="399" spans="4:16" ht="40.15" customHeight="1" x14ac:dyDescent="0.25">
      <c r="D399" s="348"/>
      <c r="E399" s="431"/>
      <c r="F399" s="444"/>
      <c r="G399" s="350"/>
      <c r="H399" s="351"/>
      <c r="I399" s="351"/>
      <c r="J399" s="352"/>
      <c r="K399" s="352"/>
      <c r="L399" s="348"/>
      <c r="M399" s="348"/>
      <c r="N399" s="348"/>
      <c r="O399" s="353"/>
      <c r="P399" s="348"/>
    </row>
    <row r="400" spans="4:16" ht="40.15" customHeight="1" x14ac:dyDescent="0.25">
      <c r="D400" s="348"/>
      <c r="E400" s="431"/>
      <c r="F400" s="444"/>
      <c r="G400" s="350"/>
      <c r="H400" s="351"/>
      <c r="I400" s="351"/>
      <c r="J400" s="352"/>
      <c r="K400" s="352"/>
      <c r="L400" s="348"/>
      <c r="M400" s="348"/>
      <c r="N400" s="348"/>
      <c r="O400" s="353"/>
      <c r="P400" s="348"/>
    </row>
    <row r="401" spans="4:16" ht="40.15" customHeight="1" x14ac:dyDescent="0.25">
      <c r="D401" s="348"/>
      <c r="E401" s="431"/>
      <c r="F401" s="444"/>
      <c r="G401" s="350"/>
      <c r="H401" s="351"/>
      <c r="I401" s="351"/>
      <c r="J401" s="352"/>
      <c r="K401" s="352"/>
      <c r="L401" s="348"/>
      <c r="M401" s="348"/>
      <c r="N401" s="348"/>
      <c r="O401" s="353"/>
      <c r="P401" s="348"/>
    </row>
    <row r="402" spans="4:16" ht="40.15" customHeight="1" x14ac:dyDescent="0.25">
      <c r="D402" s="348"/>
      <c r="E402" s="431"/>
      <c r="F402" s="444"/>
      <c r="G402" s="350"/>
      <c r="H402" s="351"/>
      <c r="I402" s="351"/>
      <c r="J402" s="352"/>
      <c r="K402" s="352"/>
      <c r="L402" s="348"/>
      <c r="M402" s="348"/>
      <c r="N402" s="348"/>
      <c r="O402" s="353"/>
      <c r="P402" s="348"/>
    </row>
    <row r="403" spans="4:16" ht="40.15" customHeight="1" x14ac:dyDescent="0.25">
      <c r="D403" s="348"/>
      <c r="E403" s="431"/>
      <c r="F403" s="444"/>
      <c r="G403" s="350"/>
      <c r="H403" s="351"/>
      <c r="I403" s="351"/>
      <c r="J403" s="352"/>
      <c r="K403" s="352"/>
      <c r="L403" s="348"/>
      <c r="M403" s="348"/>
      <c r="N403" s="348"/>
      <c r="O403" s="353"/>
      <c r="P403" s="348"/>
    </row>
    <row r="404" spans="4:16" ht="40.15" customHeight="1" x14ac:dyDescent="0.25">
      <c r="D404" s="348"/>
      <c r="E404" s="431"/>
      <c r="F404" s="444"/>
      <c r="G404" s="350"/>
      <c r="H404" s="351"/>
      <c r="I404" s="351"/>
      <c r="J404" s="352"/>
      <c r="K404" s="352"/>
      <c r="L404" s="348"/>
      <c r="M404" s="348"/>
      <c r="N404" s="348"/>
      <c r="O404" s="353"/>
      <c r="P404" s="348"/>
    </row>
    <row r="405" spans="4:16" ht="40.15" customHeight="1" x14ac:dyDescent="0.25">
      <c r="D405" s="348"/>
      <c r="E405" s="431"/>
      <c r="F405" s="444"/>
      <c r="G405" s="350"/>
      <c r="H405" s="351"/>
      <c r="I405" s="351"/>
      <c r="J405" s="352"/>
      <c r="K405" s="352"/>
      <c r="L405" s="348"/>
      <c r="M405" s="348"/>
      <c r="N405" s="348"/>
      <c r="O405" s="353"/>
      <c r="P405" s="348"/>
    </row>
    <row r="406" spans="4:16" ht="40.15" customHeight="1" x14ac:dyDescent="0.25">
      <c r="D406" s="348"/>
      <c r="E406" s="431"/>
      <c r="F406" s="444"/>
      <c r="G406" s="350"/>
      <c r="H406" s="351"/>
      <c r="I406" s="351"/>
      <c r="J406" s="352"/>
      <c r="K406" s="352"/>
      <c r="L406" s="348"/>
      <c r="M406" s="348"/>
      <c r="N406" s="348"/>
      <c r="O406" s="353"/>
      <c r="P406" s="348"/>
    </row>
    <row r="407" spans="4:16" ht="40.15" customHeight="1" x14ac:dyDescent="0.25">
      <c r="D407" s="348"/>
      <c r="E407" s="431"/>
      <c r="F407" s="444"/>
      <c r="G407" s="350"/>
      <c r="H407" s="351"/>
      <c r="I407" s="351"/>
      <c r="J407" s="352"/>
      <c r="K407" s="352"/>
      <c r="L407" s="348"/>
      <c r="M407" s="348"/>
      <c r="N407" s="348"/>
      <c r="O407" s="353"/>
      <c r="P407" s="348"/>
    </row>
    <row r="408" spans="4:16" ht="40.15" customHeight="1" x14ac:dyDescent="0.25">
      <c r="D408" s="348"/>
      <c r="E408" s="431"/>
      <c r="F408" s="444"/>
      <c r="G408" s="350"/>
      <c r="H408" s="351"/>
      <c r="I408" s="351"/>
      <c r="J408" s="352"/>
      <c r="K408" s="352"/>
      <c r="L408" s="348"/>
      <c r="M408" s="348"/>
      <c r="N408" s="348"/>
      <c r="O408" s="353"/>
      <c r="P408" s="348"/>
    </row>
    <row r="409" spans="4:16" ht="40.15" customHeight="1" x14ac:dyDescent="0.25">
      <c r="D409" s="348"/>
      <c r="E409" s="431"/>
      <c r="F409" s="444"/>
      <c r="G409" s="350"/>
      <c r="H409" s="351"/>
      <c r="I409" s="351"/>
      <c r="J409" s="352"/>
      <c r="K409" s="352"/>
      <c r="L409" s="348"/>
      <c r="M409" s="348"/>
      <c r="N409" s="348"/>
      <c r="O409" s="353"/>
      <c r="P409" s="348"/>
    </row>
    <row r="410" spans="4:16" ht="40.15" customHeight="1" x14ac:dyDescent="0.25">
      <c r="D410" s="348"/>
      <c r="E410" s="431"/>
      <c r="F410" s="444"/>
      <c r="G410" s="350"/>
      <c r="H410" s="351"/>
      <c r="I410" s="351"/>
      <c r="J410" s="352"/>
      <c r="K410" s="352"/>
      <c r="L410" s="348"/>
      <c r="M410" s="348"/>
      <c r="N410" s="348"/>
      <c r="O410" s="353"/>
      <c r="P410" s="348"/>
    </row>
    <row r="411" spans="4:16" ht="40.15" customHeight="1" x14ac:dyDescent="0.25">
      <c r="D411" s="348"/>
      <c r="E411" s="431"/>
      <c r="F411" s="444"/>
      <c r="G411" s="350"/>
      <c r="H411" s="351"/>
      <c r="I411" s="351"/>
      <c r="J411" s="352"/>
      <c r="K411" s="352"/>
      <c r="L411" s="348"/>
      <c r="M411" s="348"/>
      <c r="N411" s="348"/>
      <c r="O411" s="353"/>
      <c r="P411" s="348"/>
    </row>
    <row r="412" spans="4:16" ht="40.15" customHeight="1" x14ac:dyDescent="0.25">
      <c r="D412" s="348"/>
      <c r="E412" s="431"/>
      <c r="F412" s="444"/>
      <c r="G412" s="350"/>
      <c r="H412" s="351"/>
      <c r="I412" s="351"/>
      <c r="J412" s="352"/>
      <c r="K412" s="352"/>
      <c r="L412" s="348"/>
      <c r="M412" s="348"/>
      <c r="N412" s="348"/>
      <c r="O412" s="353"/>
      <c r="P412" s="348"/>
    </row>
    <row r="413" spans="4:16" ht="40.15" customHeight="1" x14ac:dyDescent="0.25">
      <c r="D413" s="348"/>
      <c r="E413" s="431"/>
      <c r="F413" s="444"/>
      <c r="G413" s="350"/>
      <c r="H413" s="351"/>
      <c r="I413" s="351"/>
      <c r="J413" s="352"/>
      <c r="K413" s="352"/>
      <c r="L413" s="348"/>
      <c r="M413" s="348"/>
      <c r="N413" s="348"/>
      <c r="O413" s="353"/>
      <c r="P413" s="348"/>
    </row>
    <row r="414" spans="4:16" ht="40.15" customHeight="1" x14ac:dyDescent="0.25">
      <c r="D414" s="348"/>
      <c r="E414" s="431"/>
      <c r="F414" s="444"/>
      <c r="G414" s="350"/>
      <c r="H414" s="351"/>
      <c r="I414" s="351"/>
      <c r="J414" s="352"/>
      <c r="K414" s="352"/>
      <c r="L414" s="348"/>
      <c r="M414" s="348"/>
      <c r="N414" s="348"/>
      <c r="O414" s="353"/>
      <c r="P414" s="348"/>
    </row>
    <row r="415" spans="4:16" ht="40.15" customHeight="1" x14ac:dyDescent="0.25">
      <c r="D415" s="348"/>
      <c r="E415" s="431"/>
      <c r="F415" s="444"/>
      <c r="G415" s="350"/>
      <c r="H415" s="351"/>
      <c r="I415" s="351"/>
      <c r="J415" s="352"/>
      <c r="K415" s="352"/>
      <c r="L415" s="348"/>
      <c r="M415" s="348"/>
      <c r="N415" s="348"/>
      <c r="O415" s="353"/>
      <c r="P415" s="348"/>
    </row>
    <row r="416" spans="4:16" ht="40.15" customHeight="1" x14ac:dyDescent="0.25">
      <c r="D416" s="348"/>
      <c r="E416" s="431"/>
      <c r="F416" s="444"/>
      <c r="G416" s="350"/>
      <c r="H416" s="351"/>
      <c r="I416" s="351"/>
      <c r="J416" s="352"/>
      <c r="K416" s="352"/>
      <c r="L416" s="348"/>
      <c r="M416" s="348"/>
      <c r="N416" s="348"/>
      <c r="O416" s="353"/>
      <c r="P416" s="348"/>
    </row>
    <row r="417" spans="4:16" ht="40.15" customHeight="1" x14ac:dyDescent="0.25">
      <c r="D417" s="348"/>
      <c r="E417" s="431"/>
      <c r="F417" s="444"/>
      <c r="G417" s="350"/>
      <c r="H417" s="351"/>
      <c r="I417" s="351"/>
      <c r="J417" s="352"/>
      <c r="K417" s="352"/>
      <c r="L417" s="348"/>
      <c r="M417" s="348"/>
      <c r="N417" s="348"/>
      <c r="O417" s="353"/>
      <c r="P417" s="348"/>
    </row>
    <row r="418" spans="4:16" ht="40.15" customHeight="1" x14ac:dyDescent="0.25">
      <c r="D418" s="348"/>
      <c r="E418" s="431"/>
      <c r="F418" s="444"/>
      <c r="G418" s="350"/>
      <c r="H418" s="351"/>
      <c r="I418" s="351"/>
      <c r="J418" s="352"/>
      <c r="K418" s="352"/>
      <c r="L418" s="348"/>
      <c r="M418" s="348"/>
      <c r="N418" s="348"/>
      <c r="O418" s="353"/>
      <c r="P418" s="348"/>
    </row>
    <row r="419" spans="4:16" ht="40.15" customHeight="1" x14ac:dyDescent="0.25">
      <c r="D419" s="348"/>
      <c r="E419" s="431"/>
      <c r="F419" s="444"/>
      <c r="G419" s="350"/>
      <c r="H419" s="351"/>
      <c r="I419" s="351"/>
      <c r="J419" s="352"/>
      <c r="K419" s="352"/>
      <c r="L419" s="348"/>
      <c r="M419" s="348"/>
      <c r="N419" s="348"/>
      <c r="O419" s="353"/>
      <c r="P419" s="348"/>
    </row>
    <row r="420" spans="4:16" ht="40.15" customHeight="1" x14ac:dyDescent="0.25">
      <c r="D420" s="348"/>
      <c r="E420" s="431"/>
      <c r="F420" s="444"/>
      <c r="G420" s="350"/>
      <c r="H420" s="351"/>
      <c r="I420" s="351"/>
      <c r="J420" s="352"/>
      <c r="K420" s="352"/>
      <c r="L420" s="348"/>
      <c r="M420" s="348"/>
      <c r="N420" s="348"/>
      <c r="O420" s="353"/>
      <c r="P420" s="348"/>
    </row>
    <row r="421" spans="4:16" ht="40.15" customHeight="1" x14ac:dyDescent="0.25">
      <c r="D421" s="348"/>
      <c r="E421" s="431"/>
      <c r="F421" s="444"/>
      <c r="G421" s="350"/>
      <c r="H421" s="351"/>
      <c r="I421" s="351"/>
      <c r="J421" s="352"/>
      <c r="K421" s="352"/>
      <c r="L421" s="348"/>
      <c r="M421" s="348"/>
      <c r="N421" s="348"/>
      <c r="O421" s="353"/>
      <c r="P421" s="348"/>
    </row>
    <row r="422" spans="4:16" ht="40.15" customHeight="1" x14ac:dyDescent="0.25">
      <c r="D422" s="348"/>
      <c r="E422" s="431"/>
      <c r="F422" s="444"/>
      <c r="G422" s="350"/>
      <c r="H422" s="351"/>
      <c r="I422" s="351"/>
      <c r="J422" s="352"/>
      <c r="K422" s="352"/>
      <c r="L422" s="348"/>
      <c r="M422" s="348"/>
      <c r="N422" s="348"/>
      <c r="O422" s="353"/>
      <c r="P422" s="348"/>
    </row>
    <row r="423" spans="4:16" ht="40.15" customHeight="1" x14ac:dyDescent="0.25">
      <c r="D423" s="348"/>
      <c r="E423" s="431"/>
      <c r="F423" s="444"/>
      <c r="G423" s="350"/>
      <c r="H423" s="351"/>
      <c r="I423" s="351"/>
      <c r="J423" s="352"/>
      <c r="K423" s="352"/>
      <c r="L423" s="348"/>
      <c r="M423" s="348"/>
      <c r="N423" s="348"/>
      <c r="O423" s="353"/>
      <c r="P423" s="348"/>
    </row>
    <row r="424" spans="4:16" ht="40.15" customHeight="1" x14ac:dyDescent="0.25">
      <c r="D424" s="348"/>
      <c r="E424" s="431"/>
      <c r="F424" s="444"/>
      <c r="G424" s="350"/>
      <c r="H424" s="351"/>
      <c r="I424" s="351"/>
      <c r="J424" s="352"/>
      <c r="K424" s="352"/>
      <c r="L424" s="348"/>
      <c r="M424" s="348"/>
      <c r="N424" s="348"/>
      <c r="O424" s="353"/>
      <c r="P424" s="348"/>
    </row>
    <row r="425" spans="4:16" ht="40.15" customHeight="1" x14ac:dyDescent="0.25">
      <c r="D425" s="348"/>
      <c r="E425" s="431"/>
      <c r="F425" s="444"/>
      <c r="G425" s="350"/>
      <c r="H425" s="351"/>
      <c r="I425" s="351"/>
      <c r="J425" s="352"/>
      <c r="K425" s="352"/>
      <c r="L425" s="348"/>
      <c r="M425" s="348"/>
      <c r="N425" s="348"/>
      <c r="O425" s="353"/>
      <c r="P425" s="348"/>
    </row>
    <row r="426" spans="4:16" ht="40.15" customHeight="1" x14ac:dyDescent="0.25">
      <c r="D426" s="348"/>
      <c r="E426" s="431"/>
      <c r="F426" s="444"/>
      <c r="G426" s="350"/>
      <c r="H426" s="351"/>
      <c r="I426" s="351"/>
      <c r="J426" s="352"/>
      <c r="K426" s="352"/>
      <c r="L426" s="348"/>
      <c r="M426" s="348"/>
      <c r="N426" s="348"/>
      <c r="O426" s="353"/>
      <c r="P426" s="348"/>
    </row>
    <row r="427" spans="4:16" ht="40.15" customHeight="1" x14ac:dyDescent="0.25">
      <c r="D427" s="348"/>
      <c r="E427" s="431"/>
      <c r="F427" s="444"/>
      <c r="G427" s="350"/>
      <c r="H427" s="351"/>
      <c r="I427" s="351"/>
      <c r="J427" s="352"/>
      <c r="K427" s="352"/>
      <c r="L427" s="348"/>
      <c r="M427" s="348"/>
      <c r="N427" s="348"/>
      <c r="O427" s="353"/>
      <c r="P427" s="348"/>
    </row>
    <row r="428" spans="4:16" ht="40.15" customHeight="1" x14ac:dyDescent="0.25">
      <c r="D428" s="348"/>
      <c r="E428" s="431"/>
      <c r="F428" s="444"/>
      <c r="G428" s="350"/>
      <c r="H428" s="351"/>
      <c r="I428" s="351"/>
      <c r="J428" s="352"/>
      <c r="K428" s="352"/>
      <c r="L428" s="348"/>
      <c r="M428" s="348"/>
      <c r="N428" s="348"/>
      <c r="O428" s="353"/>
      <c r="P428" s="348"/>
    </row>
    <row r="429" spans="4:16" ht="40.15" customHeight="1" x14ac:dyDescent="0.25">
      <c r="D429" s="348"/>
      <c r="E429" s="431"/>
      <c r="F429" s="444"/>
      <c r="G429" s="350"/>
      <c r="H429" s="351"/>
      <c r="I429" s="351"/>
      <c r="J429" s="352"/>
      <c r="K429" s="352"/>
      <c r="L429" s="348"/>
      <c r="M429" s="348"/>
      <c r="N429" s="348"/>
      <c r="O429" s="353"/>
      <c r="P429" s="348"/>
    </row>
    <row r="430" spans="4:16" ht="40.15" customHeight="1" x14ac:dyDescent="0.25">
      <c r="D430" s="348"/>
      <c r="E430" s="431"/>
      <c r="F430" s="444"/>
      <c r="G430" s="350"/>
      <c r="H430" s="351"/>
      <c r="I430" s="351"/>
      <c r="J430" s="352"/>
      <c r="K430" s="352"/>
      <c r="L430" s="348"/>
      <c r="M430" s="348"/>
      <c r="N430" s="348"/>
      <c r="O430" s="353"/>
      <c r="P430" s="348"/>
    </row>
    <row r="431" spans="4:16" ht="40.15" customHeight="1" x14ac:dyDescent="0.25">
      <c r="D431" s="348"/>
      <c r="E431" s="431"/>
      <c r="F431" s="444"/>
      <c r="G431" s="350"/>
      <c r="H431" s="351"/>
      <c r="I431" s="351"/>
      <c r="J431" s="352"/>
      <c r="K431" s="352"/>
      <c r="L431" s="348"/>
      <c r="M431" s="348"/>
      <c r="N431" s="348"/>
      <c r="O431" s="353"/>
      <c r="P431" s="348"/>
    </row>
    <row r="432" spans="4:16" ht="40.15" customHeight="1" x14ac:dyDescent="0.25">
      <c r="D432" s="348"/>
      <c r="E432" s="431"/>
      <c r="F432" s="444"/>
      <c r="G432" s="350"/>
      <c r="H432" s="351"/>
      <c r="I432" s="351"/>
      <c r="J432" s="352"/>
      <c r="K432" s="352"/>
      <c r="L432" s="348"/>
      <c r="M432" s="348"/>
      <c r="N432" s="348"/>
      <c r="O432" s="353"/>
      <c r="P432" s="348"/>
    </row>
    <row r="433" spans="4:16" ht="40.15" customHeight="1" x14ac:dyDescent="0.25">
      <c r="D433" s="348"/>
      <c r="E433" s="431"/>
      <c r="F433" s="444"/>
      <c r="G433" s="350"/>
      <c r="H433" s="351"/>
      <c r="I433" s="351"/>
      <c r="J433" s="352"/>
      <c r="K433" s="352"/>
      <c r="L433" s="348"/>
      <c r="M433" s="348"/>
      <c r="N433" s="348"/>
      <c r="O433" s="353"/>
      <c r="P433" s="348"/>
    </row>
    <row r="434" spans="4:16" ht="40.15" customHeight="1" x14ac:dyDescent="0.25">
      <c r="D434" s="348"/>
      <c r="E434" s="431"/>
      <c r="F434" s="444"/>
      <c r="G434" s="350"/>
      <c r="H434" s="351"/>
      <c r="I434" s="351"/>
      <c r="J434" s="352"/>
      <c r="K434" s="352"/>
      <c r="L434" s="348"/>
      <c r="M434" s="348"/>
      <c r="N434" s="348"/>
      <c r="O434" s="353"/>
      <c r="P434" s="348"/>
    </row>
    <row r="435" spans="4:16" ht="40.15" customHeight="1" x14ac:dyDescent="0.25">
      <c r="D435" s="348"/>
      <c r="E435" s="431"/>
      <c r="F435" s="444"/>
      <c r="G435" s="350"/>
      <c r="H435" s="351"/>
      <c r="I435" s="351"/>
      <c r="J435" s="352"/>
      <c r="K435" s="352"/>
      <c r="L435" s="348"/>
      <c r="M435" s="348"/>
      <c r="N435" s="348"/>
      <c r="O435" s="353"/>
      <c r="P435" s="348"/>
    </row>
    <row r="436" spans="4:16" ht="40.15" customHeight="1" x14ac:dyDescent="0.25">
      <c r="D436" s="348"/>
      <c r="E436" s="431"/>
      <c r="F436" s="444"/>
      <c r="G436" s="350"/>
      <c r="H436" s="351"/>
      <c r="I436" s="351"/>
      <c r="J436" s="352"/>
      <c r="K436" s="352"/>
      <c r="L436" s="348"/>
      <c r="M436" s="348"/>
      <c r="N436" s="348"/>
      <c r="O436" s="353"/>
      <c r="P436" s="348"/>
    </row>
    <row r="437" spans="4:16" ht="40.15" customHeight="1" x14ac:dyDescent="0.25">
      <c r="D437" s="348"/>
      <c r="E437" s="431"/>
      <c r="F437" s="444"/>
      <c r="G437" s="350"/>
      <c r="H437" s="351"/>
      <c r="I437" s="351"/>
      <c r="J437" s="352"/>
      <c r="K437" s="352"/>
      <c r="L437" s="348"/>
      <c r="M437" s="348"/>
      <c r="N437" s="348"/>
      <c r="O437" s="353"/>
      <c r="P437" s="348"/>
    </row>
    <row r="438" spans="4:16" ht="40.15" customHeight="1" x14ac:dyDescent="0.25">
      <c r="D438" s="348"/>
      <c r="E438" s="431"/>
      <c r="F438" s="444"/>
      <c r="G438" s="350"/>
      <c r="H438" s="351"/>
      <c r="I438" s="351"/>
      <c r="J438" s="352"/>
      <c r="K438" s="352"/>
      <c r="L438" s="348"/>
      <c r="M438" s="348"/>
      <c r="N438" s="348"/>
      <c r="O438" s="353"/>
      <c r="P438" s="348"/>
    </row>
    <row r="439" spans="4:16" ht="40.15" customHeight="1" x14ac:dyDescent="0.25">
      <c r="D439" s="348"/>
      <c r="E439" s="431"/>
      <c r="F439" s="444"/>
      <c r="G439" s="350"/>
      <c r="H439" s="351"/>
      <c r="I439" s="351"/>
      <c r="J439" s="352"/>
      <c r="K439" s="352"/>
      <c r="L439" s="348"/>
      <c r="M439" s="348"/>
      <c r="N439" s="348"/>
      <c r="O439" s="353"/>
      <c r="P439" s="348"/>
    </row>
    <row r="440" spans="4:16" ht="40.15" customHeight="1" x14ac:dyDescent="0.25">
      <c r="D440" s="348"/>
      <c r="E440" s="431"/>
      <c r="F440" s="444"/>
      <c r="G440" s="350"/>
      <c r="H440" s="351"/>
      <c r="I440" s="351"/>
      <c r="J440" s="352"/>
      <c r="K440" s="352"/>
      <c r="L440" s="348"/>
      <c r="M440" s="348"/>
      <c r="N440" s="348"/>
      <c r="O440" s="353"/>
      <c r="P440" s="348"/>
    </row>
    <row r="441" spans="4:16" ht="40.15" customHeight="1" x14ac:dyDescent="0.25">
      <c r="D441" s="348"/>
      <c r="E441" s="431"/>
      <c r="F441" s="444"/>
      <c r="G441" s="350"/>
      <c r="H441" s="351"/>
      <c r="I441" s="351"/>
      <c r="J441" s="352"/>
      <c r="K441" s="352"/>
      <c r="L441" s="348"/>
      <c r="M441" s="348"/>
      <c r="N441" s="348"/>
      <c r="O441" s="353"/>
      <c r="P441" s="348"/>
    </row>
    <row r="442" spans="4:16" ht="40.15" customHeight="1" x14ac:dyDescent="0.25">
      <c r="D442" s="348"/>
      <c r="E442" s="431"/>
      <c r="F442" s="444"/>
      <c r="G442" s="350"/>
      <c r="H442" s="351"/>
      <c r="I442" s="351"/>
      <c r="J442" s="352"/>
      <c r="K442" s="352"/>
      <c r="L442" s="348"/>
      <c r="M442" s="348"/>
      <c r="N442" s="348"/>
      <c r="O442" s="353"/>
      <c r="P442" s="348"/>
    </row>
    <row r="443" spans="4:16" ht="40.15" customHeight="1" x14ac:dyDescent="0.25">
      <c r="D443" s="348"/>
      <c r="E443" s="431"/>
      <c r="F443" s="444"/>
      <c r="G443" s="350"/>
      <c r="H443" s="351"/>
      <c r="I443" s="351"/>
      <c r="J443" s="352"/>
      <c r="K443" s="352"/>
      <c r="L443" s="348"/>
      <c r="M443" s="348"/>
      <c r="N443" s="348"/>
      <c r="O443" s="353"/>
      <c r="P443" s="348"/>
    </row>
    <row r="444" spans="4:16" ht="40.15" customHeight="1" x14ac:dyDescent="0.25">
      <c r="D444" s="348"/>
      <c r="E444" s="431"/>
      <c r="F444" s="444"/>
      <c r="G444" s="350"/>
      <c r="H444" s="351"/>
      <c r="I444" s="351"/>
      <c r="J444" s="352"/>
      <c r="K444" s="352"/>
      <c r="L444" s="348"/>
      <c r="M444" s="348"/>
      <c r="N444" s="348"/>
      <c r="O444" s="353"/>
      <c r="P444" s="348"/>
    </row>
    <row r="445" spans="4:16" ht="40.15" customHeight="1" x14ac:dyDescent="0.25">
      <c r="D445" s="348"/>
      <c r="E445" s="431"/>
      <c r="F445" s="444"/>
      <c r="G445" s="350"/>
      <c r="H445" s="351"/>
      <c r="I445" s="351"/>
      <c r="J445" s="352"/>
      <c r="K445" s="352"/>
      <c r="L445" s="348"/>
      <c r="M445" s="348"/>
      <c r="N445" s="348"/>
      <c r="O445" s="353"/>
      <c r="P445" s="348"/>
    </row>
    <row r="446" spans="4:16" ht="40.15" customHeight="1" x14ac:dyDescent="0.25">
      <c r="D446" s="348"/>
      <c r="E446" s="431"/>
      <c r="F446" s="444"/>
      <c r="G446" s="350"/>
      <c r="H446" s="351"/>
      <c r="I446" s="351"/>
      <c r="J446" s="352"/>
      <c r="K446" s="352"/>
      <c r="L446" s="348"/>
      <c r="M446" s="348"/>
      <c r="N446" s="348"/>
      <c r="O446" s="353"/>
      <c r="P446" s="348"/>
    </row>
    <row r="447" spans="4:16" ht="40.15" customHeight="1" x14ac:dyDescent="0.25">
      <c r="D447" s="348"/>
      <c r="E447" s="431"/>
      <c r="F447" s="444"/>
      <c r="G447" s="350"/>
      <c r="H447" s="351"/>
      <c r="I447" s="351"/>
      <c r="J447" s="352"/>
      <c r="K447" s="352"/>
      <c r="L447" s="348"/>
      <c r="M447" s="348"/>
      <c r="N447" s="348"/>
      <c r="O447" s="353"/>
      <c r="P447" s="348"/>
    </row>
    <row r="448" spans="4:16" ht="40.15" customHeight="1" x14ac:dyDescent="0.25">
      <c r="D448" s="348"/>
      <c r="E448" s="431"/>
      <c r="F448" s="444"/>
      <c r="G448" s="350"/>
      <c r="H448" s="351"/>
      <c r="I448" s="351"/>
      <c r="J448" s="352"/>
      <c r="K448" s="352"/>
      <c r="L448" s="348"/>
      <c r="M448" s="348"/>
      <c r="N448" s="348"/>
      <c r="O448" s="353"/>
      <c r="P448" s="348"/>
    </row>
    <row r="449" spans="4:16" ht="40.15" customHeight="1" x14ac:dyDescent="0.25">
      <c r="D449" s="348"/>
      <c r="E449" s="431"/>
      <c r="F449" s="444"/>
      <c r="G449" s="350"/>
      <c r="H449" s="351"/>
      <c r="I449" s="351"/>
      <c r="J449" s="352"/>
      <c r="K449" s="352"/>
      <c r="L449" s="348"/>
      <c r="M449" s="348"/>
      <c r="N449" s="348"/>
      <c r="O449" s="353"/>
      <c r="P449" s="348"/>
    </row>
    <row r="450" spans="4:16" ht="40.15" customHeight="1" x14ac:dyDescent="0.25">
      <c r="D450" s="348"/>
      <c r="E450" s="431"/>
      <c r="F450" s="444"/>
      <c r="G450" s="350"/>
      <c r="H450" s="351"/>
      <c r="I450" s="351"/>
      <c r="J450" s="352"/>
      <c r="K450" s="352"/>
      <c r="L450" s="348"/>
      <c r="M450" s="348"/>
      <c r="N450" s="348"/>
      <c r="O450" s="353"/>
      <c r="P450" s="348"/>
    </row>
    <row r="451" spans="4:16" ht="40.15" customHeight="1" x14ac:dyDescent="0.25">
      <c r="D451" s="348"/>
      <c r="E451" s="431"/>
      <c r="F451" s="444"/>
      <c r="G451" s="350"/>
      <c r="H451" s="351"/>
      <c r="I451" s="351"/>
      <c r="J451" s="352"/>
      <c r="K451" s="352"/>
      <c r="L451" s="348"/>
      <c r="M451" s="348"/>
      <c r="N451" s="348"/>
      <c r="O451" s="353"/>
      <c r="P451" s="348"/>
    </row>
    <row r="452" spans="4:16" ht="40.15" customHeight="1" x14ac:dyDescent="0.25">
      <c r="D452" s="348"/>
      <c r="E452" s="431"/>
      <c r="F452" s="444"/>
      <c r="G452" s="350"/>
      <c r="H452" s="351"/>
      <c r="I452" s="351"/>
      <c r="J452" s="352"/>
      <c r="K452" s="352"/>
      <c r="L452" s="348"/>
      <c r="M452" s="348"/>
      <c r="N452" s="348"/>
      <c r="O452" s="353"/>
      <c r="P452" s="348"/>
    </row>
    <row r="453" spans="4:16" ht="40.15" customHeight="1" x14ac:dyDescent="0.25">
      <c r="D453" s="348"/>
      <c r="E453" s="431"/>
      <c r="F453" s="444"/>
      <c r="G453" s="350"/>
      <c r="H453" s="351"/>
      <c r="I453" s="351"/>
      <c r="J453" s="352"/>
      <c r="K453" s="352"/>
      <c r="L453" s="348"/>
      <c r="M453" s="348"/>
      <c r="N453" s="348"/>
      <c r="O453" s="353"/>
      <c r="P453" s="348"/>
    </row>
    <row r="454" spans="4:16" ht="40.15" customHeight="1" x14ac:dyDescent="0.25">
      <c r="D454" s="348"/>
      <c r="E454" s="431"/>
      <c r="F454" s="444"/>
      <c r="G454" s="350"/>
      <c r="H454" s="351"/>
      <c r="I454" s="351"/>
      <c r="J454" s="352"/>
      <c r="K454" s="352"/>
      <c r="L454" s="348"/>
      <c r="M454" s="348"/>
      <c r="N454" s="348"/>
      <c r="O454" s="353"/>
      <c r="P454" s="348"/>
    </row>
    <row r="455" spans="4:16" ht="40.15" customHeight="1" x14ac:dyDescent="0.25">
      <c r="D455" s="348"/>
      <c r="E455" s="431"/>
      <c r="F455" s="444"/>
      <c r="G455" s="350"/>
      <c r="H455" s="351"/>
      <c r="I455" s="351"/>
      <c r="J455" s="352"/>
      <c r="K455" s="352"/>
      <c r="L455" s="348"/>
      <c r="M455" s="348"/>
      <c r="N455" s="348"/>
      <c r="O455" s="353"/>
      <c r="P455" s="348"/>
    </row>
    <row r="456" spans="4:16" ht="40.15" customHeight="1" x14ac:dyDescent="0.25">
      <c r="D456" s="348"/>
      <c r="E456" s="431"/>
      <c r="F456" s="444"/>
      <c r="G456" s="350"/>
      <c r="H456" s="351"/>
      <c r="I456" s="351"/>
      <c r="J456" s="352"/>
      <c r="K456" s="352"/>
      <c r="L456" s="348"/>
      <c r="M456" s="348"/>
      <c r="N456" s="348"/>
      <c r="O456" s="353"/>
      <c r="P456" s="348"/>
    </row>
    <row r="457" spans="4:16" ht="40.15" customHeight="1" x14ac:dyDescent="0.25">
      <c r="D457" s="348"/>
      <c r="E457" s="431"/>
      <c r="F457" s="444"/>
      <c r="G457" s="350"/>
      <c r="H457" s="351"/>
      <c r="I457" s="351"/>
      <c r="J457" s="352"/>
      <c r="K457" s="352"/>
      <c r="L457" s="348"/>
      <c r="M457" s="348"/>
      <c r="N457" s="348"/>
      <c r="O457" s="353"/>
      <c r="P457" s="348"/>
    </row>
    <row r="458" spans="4:16" ht="40.15" customHeight="1" x14ac:dyDescent="0.25">
      <c r="D458" s="348"/>
      <c r="E458" s="431"/>
      <c r="F458" s="444"/>
      <c r="G458" s="350"/>
      <c r="H458" s="351"/>
      <c r="I458" s="351"/>
      <c r="J458" s="352"/>
      <c r="K458" s="352"/>
      <c r="L458" s="348"/>
      <c r="M458" s="348"/>
      <c r="N458" s="348"/>
      <c r="O458" s="353"/>
      <c r="P458" s="348"/>
    </row>
    <row r="459" spans="4:16" ht="40.15" customHeight="1" x14ac:dyDescent="0.25">
      <c r="D459" s="348"/>
      <c r="E459" s="431"/>
      <c r="F459" s="444"/>
      <c r="G459" s="350"/>
      <c r="H459" s="351"/>
      <c r="I459" s="351"/>
      <c r="J459" s="352"/>
      <c r="K459" s="352"/>
      <c r="L459" s="348"/>
      <c r="M459" s="348"/>
      <c r="N459" s="348"/>
      <c r="O459" s="353"/>
      <c r="P459" s="348"/>
    </row>
    <row r="460" spans="4:16" ht="40.15" customHeight="1" x14ac:dyDescent="0.25">
      <c r="D460" s="348"/>
      <c r="E460" s="431"/>
      <c r="F460" s="444"/>
      <c r="G460" s="350"/>
      <c r="H460" s="351"/>
      <c r="I460" s="351"/>
      <c r="J460" s="352"/>
      <c r="K460" s="352"/>
      <c r="L460" s="348"/>
      <c r="M460" s="348"/>
      <c r="N460" s="348"/>
      <c r="O460" s="353"/>
      <c r="P460" s="348"/>
    </row>
    <row r="461" spans="4:16" ht="40.15" customHeight="1" x14ac:dyDescent="0.25">
      <c r="D461" s="348"/>
      <c r="E461" s="431"/>
      <c r="F461" s="444"/>
      <c r="G461" s="350"/>
      <c r="H461" s="351"/>
      <c r="I461" s="351"/>
      <c r="J461" s="352"/>
      <c r="K461" s="352"/>
      <c r="L461" s="348"/>
      <c r="M461" s="348"/>
      <c r="N461" s="348"/>
      <c r="O461" s="353"/>
      <c r="P461" s="348"/>
    </row>
    <row r="462" spans="4:16" ht="40.15" customHeight="1" x14ac:dyDescent="0.25">
      <c r="D462" s="348"/>
      <c r="E462" s="431"/>
      <c r="F462" s="444"/>
      <c r="G462" s="350"/>
      <c r="H462" s="351"/>
      <c r="I462" s="351"/>
      <c r="J462" s="352"/>
      <c r="K462" s="352"/>
      <c r="L462" s="348"/>
      <c r="M462" s="348"/>
      <c r="N462" s="348"/>
      <c r="O462" s="353"/>
      <c r="P462" s="348"/>
    </row>
    <row r="463" spans="4:16" ht="40.15" customHeight="1" x14ac:dyDescent="0.25">
      <c r="D463" s="348"/>
      <c r="E463" s="431"/>
      <c r="F463" s="444"/>
      <c r="G463" s="350"/>
      <c r="H463" s="351"/>
      <c r="I463" s="351"/>
      <c r="J463" s="352"/>
      <c r="K463" s="352"/>
      <c r="L463" s="348"/>
      <c r="M463" s="348"/>
      <c r="N463" s="348"/>
      <c r="O463" s="353"/>
      <c r="P463" s="348"/>
    </row>
    <row r="464" spans="4:16" ht="40.15" customHeight="1" x14ac:dyDescent="0.25">
      <c r="D464" s="348"/>
      <c r="E464" s="431"/>
      <c r="F464" s="444"/>
      <c r="G464" s="350"/>
      <c r="H464" s="351"/>
      <c r="I464" s="351"/>
      <c r="J464" s="352"/>
      <c r="K464" s="352"/>
      <c r="L464" s="348"/>
      <c r="M464" s="348"/>
      <c r="N464" s="348"/>
      <c r="O464" s="353"/>
      <c r="P464" s="348"/>
    </row>
    <row r="465" spans="4:16" ht="40.15" customHeight="1" x14ac:dyDescent="0.25">
      <c r="D465" s="348"/>
      <c r="E465" s="431"/>
      <c r="F465" s="444"/>
      <c r="G465" s="350"/>
      <c r="H465" s="351"/>
      <c r="I465" s="351"/>
      <c r="J465" s="352"/>
      <c r="K465" s="352"/>
      <c r="L465" s="348"/>
      <c r="M465" s="348"/>
      <c r="N465" s="348"/>
      <c r="O465" s="353"/>
      <c r="P465" s="348"/>
    </row>
    <row r="466" spans="4:16" ht="40.15" customHeight="1" x14ac:dyDescent="0.25">
      <c r="D466" s="348"/>
      <c r="E466" s="431"/>
      <c r="F466" s="444"/>
      <c r="G466" s="350"/>
      <c r="H466" s="351"/>
      <c r="I466" s="351"/>
      <c r="J466" s="352"/>
      <c r="K466" s="352"/>
      <c r="L466" s="348"/>
      <c r="M466" s="348"/>
      <c r="N466" s="348"/>
      <c r="O466" s="353"/>
      <c r="P466" s="348"/>
    </row>
    <row r="467" spans="4:16" ht="40.15" customHeight="1" x14ac:dyDescent="0.25">
      <c r="D467" s="348"/>
      <c r="E467" s="431"/>
      <c r="F467" s="444"/>
      <c r="G467" s="350"/>
      <c r="H467" s="351"/>
      <c r="I467" s="351"/>
      <c r="J467" s="352"/>
      <c r="K467" s="352"/>
      <c r="L467" s="348"/>
      <c r="M467" s="348"/>
      <c r="N467" s="348"/>
      <c r="O467" s="353"/>
      <c r="P467" s="348"/>
    </row>
    <row r="468" spans="4:16" ht="40.15" customHeight="1" x14ac:dyDescent="0.25">
      <c r="D468" s="348"/>
      <c r="E468" s="431"/>
      <c r="F468" s="444"/>
      <c r="G468" s="350"/>
      <c r="H468" s="351"/>
      <c r="I468" s="351"/>
      <c r="J468" s="352"/>
      <c r="K468" s="352"/>
      <c r="L468" s="348"/>
      <c r="M468" s="348"/>
      <c r="N468" s="348"/>
      <c r="O468" s="353"/>
      <c r="P468" s="348"/>
    </row>
    <row r="469" spans="4:16" ht="40.15" customHeight="1" x14ac:dyDescent="0.25">
      <c r="D469" s="348"/>
      <c r="E469" s="431"/>
      <c r="F469" s="444"/>
      <c r="G469" s="350"/>
      <c r="H469" s="351"/>
      <c r="I469" s="351"/>
      <c r="J469" s="352"/>
      <c r="K469" s="352"/>
      <c r="L469" s="348"/>
      <c r="M469" s="348"/>
      <c r="N469" s="348"/>
      <c r="O469" s="353"/>
      <c r="P469" s="348"/>
    </row>
    <row r="470" spans="4:16" ht="40.15" customHeight="1" x14ac:dyDescent="0.25">
      <c r="D470" s="348"/>
      <c r="E470" s="431"/>
      <c r="F470" s="444"/>
      <c r="G470" s="350"/>
      <c r="H470" s="351"/>
      <c r="I470" s="351"/>
      <c r="J470" s="352"/>
      <c r="K470" s="352"/>
      <c r="L470" s="348"/>
      <c r="M470" s="348"/>
      <c r="N470" s="348"/>
      <c r="O470" s="353"/>
      <c r="P470" s="348"/>
    </row>
    <row r="471" spans="4:16" ht="40.15" customHeight="1" x14ac:dyDescent="0.25">
      <c r="D471" s="348"/>
      <c r="E471" s="431"/>
      <c r="F471" s="444"/>
      <c r="G471" s="350"/>
      <c r="H471" s="351"/>
      <c r="I471" s="351"/>
      <c r="J471" s="352"/>
      <c r="K471" s="352"/>
      <c r="L471" s="348"/>
      <c r="M471" s="348"/>
      <c r="N471" s="348"/>
      <c r="O471" s="353"/>
      <c r="P471" s="348"/>
    </row>
    <row r="472" spans="4:16" ht="40.15" customHeight="1" x14ac:dyDescent="0.25">
      <c r="D472" s="348"/>
      <c r="E472" s="431"/>
      <c r="F472" s="444"/>
      <c r="G472" s="350"/>
      <c r="H472" s="351"/>
      <c r="I472" s="351"/>
      <c r="J472" s="352"/>
      <c r="K472" s="352"/>
      <c r="L472" s="348"/>
      <c r="M472" s="348"/>
      <c r="N472" s="348"/>
      <c r="O472" s="353"/>
      <c r="P472" s="348"/>
    </row>
    <row r="473" spans="4:16" ht="40.15" customHeight="1" x14ac:dyDescent="0.25">
      <c r="D473" s="348"/>
      <c r="E473" s="431"/>
      <c r="F473" s="444"/>
      <c r="G473" s="350"/>
      <c r="H473" s="351"/>
      <c r="I473" s="351"/>
      <c r="J473" s="352"/>
      <c r="K473" s="352"/>
      <c r="L473" s="348"/>
      <c r="M473" s="348"/>
      <c r="N473" s="348"/>
      <c r="O473" s="353"/>
      <c r="P473" s="348"/>
    </row>
    <row r="474" spans="4:16" ht="40.15" customHeight="1" x14ac:dyDescent="0.25">
      <c r="D474" s="348"/>
      <c r="E474" s="431"/>
      <c r="F474" s="444"/>
      <c r="G474" s="350"/>
      <c r="H474" s="351"/>
      <c r="I474" s="351"/>
      <c r="J474" s="352"/>
      <c r="K474" s="352"/>
      <c r="L474" s="348"/>
      <c r="M474" s="348"/>
      <c r="N474" s="348"/>
      <c r="O474" s="353"/>
      <c r="P474" s="348"/>
    </row>
    <row r="475" spans="4:16" ht="40.15" customHeight="1" x14ac:dyDescent="0.25">
      <c r="D475" s="348"/>
      <c r="E475" s="431"/>
      <c r="F475" s="444"/>
      <c r="G475" s="350"/>
      <c r="H475" s="351"/>
      <c r="I475" s="351"/>
      <c r="J475" s="352"/>
      <c r="K475" s="352"/>
      <c r="L475" s="348"/>
      <c r="M475" s="348"/>
      <c r="N475" s="348"/>
      <c r="O475" s="353"/>
      <c r="P475" s="348"/>
    </row>
    <row r="476" spans="4:16" ht="40.15" customHeight="1" x14ac:dyDescent="0.25">
      <c r="D476" s="348"/>
      <c r="E476" s="431"/>
      <c r="F476" s="444"/>
      <c r="G476" s="350"/>
      <c r="H476" s="351"/>
      <c r="I476" s="351"/>
      <c r="J476" s="352"/>
      <c r="K476" s="352"/>
      <c r="L476" s="348"/>
      <c r="M476" s="348"/>
      <c r="N476" s="348"/>
      <c r="O476" s="353"/>
      <c r="P476" s="348"/>
    </row>
    <row r="477" spans="4:16" ht="40.15" customHeight="1" x14ac:dyDescent="0.25">
      <c r="D477" s="348"/>
      <c r="E477" s="431"/>
      <c r="F477" s="444"/>
      <c r="G477" s="350"/>
      <c r="H477" s="351"/>
      <c r="I477" s="351"/>
      <c r="J477" s="352"/>
      <c r="K477" s="352"/>
      <c r="L477" s="348"/>
      <c r="M477" s="348"/>
      <c r="N477" s="348"/>
      <c r="O477" s="353"/>
      <c r="P477" s="348"/>
    </row>
    <row r="478" spans="4:16" ht="40.15" customHeight="1" x14ac:dyDescent="0.25">
      <c r="D478" s="348"/>
      <c r="E478" s="431"/>
      <c r="F478" s="444"/>
      <c r="G478" s="350"/>
      <c r="H478" s="351"/>
      <c r="I478" s="351"/>
      <c r="J478" s="352"/>
      <c r="K478" s="352"/>
      <c r="L478" s="348"/>
      <c r="M478" s="348"/>
      <c r="N478" s="348"/>
      <c r="O478" s="353"/>
      <c r="P478" s="348"/>
    </row>
    <row r="479" spans="4:16" ht="40.15" customHeight="1" x14ac:dyDescent="0.25">
      <c r="D479" s="348"/>
      <c r="E479" s="431"/>
      <c r="F479" s="444"/>
      <c r="G479" s="350"/>
      <c r="H479" s="351"/>
      <c r="I479" s="351"/>
      <c r="J479" s="352"/>
      <c r="K479" s="352"/>
      <c r="L479" s="348"/>
      <c r="M479" s="348"/>
      <c r="N479" s="348"/>
      <c r="O479" s="353"/>
      <c r="P479" s="348"/>
    </row>
    <row r="480" spans="4:16" ht="40.15" customHeight="1" x14ac:dyDescent="0.25">
      <c r="D480" s="348"/>
      <c r="E480" s="431"/>
      <c r="F480" s="444"/>
      <c r="G480" s="350"/>
      <c r="H480" s="351"/>
      <c r="I480" s="351"/>
      <c r="J480" s="352"/>
      <c r="K480" s="352"/>
      <c r="L480" s="348"/>
      <c r="M480" s="348"/>
      <c r="N480" s="348"/>
      <c r="O480" s="353"/>
      <c r="P480" s="348"/>
    </row>
    <row r="481" spans="4:16" ht="40.15" customHeight="1" x14ac:dyDescent="0.25">
      <c r="D481" s="348"/>
      <c r="E481" s="431"/>
      <c r="F481" s="444"/>
      <c r="G481" s="350"/>
      <c r="H481" s="351"/>
      <c r="I481" s="351"/>
      <c r="J481" s="352"/>
      <c r="K481" s="352"/>
      <c r="L481" s="348"/>
      <c r="M481" s="348"/>
      <c r="N481" s="348"/>
      <c r="O481" s="353"/>
      <c r="P481" s="348"/>
    </row>
    <row r="482" spans="4:16" ht="40.15" customHeight="1" x14ac:dyDescent="0.25">
      <c r="D482" s="348"/>
      <c r="E482" s="431"/>
      <c r="F482" s="444"/>
      <c r="G482" s="350"/>
      <c r="H482" s="351"/>
      <c r="I482" s="351"/>
      <c r="J482" s="352"/>
      <c r="K482" s="352"/>
      <c r="L482" s="348"/>
      <c r="M482" s="348"/>
      <c r="N482" s="348"/>
      <c r="O482" s="353"/>
      <c r="P482" s="348"/>
    </row>
    <row r="483" spans="4:16" ht="40.15" customHeight="1" x14ac:dyDescent="0.25">
      <c r="D483" s="348"/>
      <c r="E483" s="431"/>
      <c r="F483" s="444"/>
      <c r="G483" s="350"/>
      <c r="H483" s="351"/>
      <c r="I483" s="351"/>
      <c r="J483" s="352"/>
      <c r="K483" s="352"/>
      <c r="L483" s="348"/>
      <c r="M483" s="348"/>
      <c r="N483" s="348"/>
      <c r="O483" s="353"/>
      <c r="P483" s="348"/>
    </row>
    <row r="484" spans="4:16" ht="40.15" customHeight="1" x14ac:dyDescent="0.25">
      <c r="D484" s="348"/>
      <c r="E484" s="431"/>
      <c r="F484" s="444"/>
      <c r="G484" s="350"/>
      <c r="H484" s="351"/>
      <c r="I484" s="351"/>
      <c r="J484" s="352"/>
      <c r="K484" s="352"/>
      <c r="L484" s="348"/>
      <c r="M484" s="348"/>
      <c r="N484" s="348"/>
      <c r="O484" s="353"/>
      <c r="P484" s="348"/>
    </row>
    <row r="485" spans="4:16" ht="40.15" customHeight="1" x14ac:dyDescent="0.25">
      <c r="D485" s="348"/>
      <c r="E485" s="431"/>
      <c r="F485" s="444"/>
      <c r="G485" s="350"/>
      <c r="H485" s="351"/>
      <c r="I485" s="351"/>
      <c r="J485" s="352"/>
      <c r="K485" s="352"/>
      <c r="L485" s="348"/>
      <c r="M485" s="348"/>
      <c r="N485" s="348"/>
      <c r="O485" s="353"/>
      <c r="P485" s="348"/>
    </row>
    <row r="486" spans="4:16" ht="40.15" customHeight="1" x14ac:dyDescent="0.25">
      <c r="D486" s="348"/>
      <c r="E486" s="431"/>
      <c r="F486" s="444"/>
      <c r="G486" s="350"/>
      <c r="H486" s="351"/>
      <c r="I486" s="351"/>
      <c r="J486" s="352"/>
      <c r="K486" s="352"/>
      <c r="L486" s="348"/>
      <c r="M486" s="348"/>
      <c r="N486" s="348"/>
      <c r="O486" s="353"/>
      <c r="P486" s="348"/>
    </row>
    <row r="487" spans="4:16" ht="40.15" customHeight="1" x14ac:dyDescent="0.25">
      <c r="D487" s="348"/>
      <c r="E487" s="431"/>
      <c r="F487" s="444"/>
      <c r="G487" s="350"/>
      <c r="H487" s="351"/>
      <c r="I487" s="351"/>
      <c r="J487" s="352"/>
      <c r="K487" s="352"/>
      <c r="L487" s="348"/>
      <c r="M487" s="348"/>
      <c r="N487" s="348"/>
      <c r="O487" s="353"/>
      <c r="P487" s="348"/>
    </row>
    <row r="488" spans="4:16" ht="40.15" customHeight="1" x14ac:dyDescent="0.25">
      <c r="D488" s="348"/>
      <c r="E488" s="431"/>
      <c r="F488" s="444"/>
      <c r="G488" s="350"/>
      <c r="H488" s="351"/>
      <c r="I488" s="351"/>
      <c r="J488" s="352"/>
      <c r="K488" s="352"/>
      <c r="L488" s="348"/>
      <c r="M488" s="348"/>
      <c r="N488" s="348"/>
      <c r="O488" s="353"/>
      <c r="P488" s="348"/>
    </row>
    <row r="489" spans="4:16" ht="40.15" customHeight="1" x14ac:dyDescent="0.25">
      <c r="D489" s="348"/>
      <c r="E489" s="431"/>
      <c r="F489" s="444"/>
      <c r="G489" s="350"/>
      <c r="H489" s="351"/>
      <c r="I489" s="351"/>
      <c r="J489" s="352"/>
      <c r="K489" s="352"/>
      <c r="L489" s="348"/>
      <c r="M489" s="348"/>
      <c r="N489" s="348"/>
      <c r="O489" s="353"/>
      <c r="P489" s="348"/>
    </row>
    <row r="490" spans="4:16" ht="40.15" customHeight="1" x14ac:dyDescent="0.25">
      <c r="D490" s="348"/>
      <c r="E490" s="431"/>
      <c r="F490" s="444"/>
      <c r="G490" s="350"/>
      <c r="H490" s="351"/>
      <c r="I490" s="351"/>
      <c r="J490" s="352"/>
      <c r="K490" s="352"/>
      <c r="L490" s="348"/>
      <c r="M490" s="348"/>
      <c r="N490" s="348"/>
      <c r="O490" s="353"/>
      <c r="P490" s="348"/>
    </row>
    <row r="491" spans="4:16" ht="40.15" customHeight="1" x14ac:dyDescent="0.25">
      <c r="D491" s="348"/>
      <c r="E491" s="431"/>
      <c r="F491" s="444"/>
      <c r="G491" s="350"/>
      <c r="H491" s="351"/>
      <c r="I491" s="351"/>
      <c r="J491" s="352"/>
      <c r="K491" s="352"/>
      <c r="L491" s="348"/>
      <c r="M491" s="348"/>
      <c r="N491" s="348"/>
      <c r="O491" s="353"/>
      <c r="P491" s="348"/>
    </row>
    <row r="492" spans="4:16" ht="40.15" customHeight="1" x14ac:dyDescent="0.25">
      <c r="D492" s="348"/>
      <c r="E492" s="431"/>
      <c r="F492" s="444"/>
      <c r="G492" s="350"/>
      <c r="H492" s="351"/>
      <c r="I492" s="351"/>
      <c r="J492" s="352"/>
      <c r="K492" s="352"/>
      <c r="L492" s="348"/>
      <c r="M492" s="348"/>
      <c r="N492" s="348"/>
      <c r="O492" s="353"/>
      <c r="P492" s="348"/>
    </row>
    <row r="493" spans="4:16" ht="40.15" customHeight="1" x14ac:dyDescent="0.25">
      <c r="D493" s="348"/>
      <c r="E493" s="431"/>
      <c r="F493" s="444"/>
      <c r="G493" s="350"/>
      <c r="H493" s="351"/>
      <c r="I493" s="351"/>
      <c r="J493" s="352"/>
      <c r="K493" s="352"/>
      <c r="L493" s="348"/>
      <c r="M493" s="348"/>
      <c r="N493" s="348"/>
      <c r="O493" s="353"/>
      <c r="P493" s="348"/>
    </row>
    <row r="494" spans="4:16" ht="40.15" customHeight="1" x14ac:dyDescent="0.25">
      <c r="D494" s="348"/>
      <c r="E494" s="431"/>
      <c r="F494" s="444"/>
      <c r="G494" s="350"/>
      <c r="H494" s="351"/>
      <c r="I494" s="351"/>
      <c r="J494" s="352"/>
      <c r="K494" s="352"/>
      <c r="L494" s="348"/>
      <c r="M494" s="348"/>
      <c r="N494" s="348"/>
      <c r="O494" s="353"/>
      <c r="P494" s="348"/>
    </row>
    <row r="495" spans="4:16" ht="40.15" customHeight="1" x14ac:dyDescent="0.25">
      <c r="D495" s="348"/>
      <c r="E495" s="431"/>
      <c r="F495" s="444"/>
      <c r="G495" s="350"/>
      <c r="H495" s="351"/>
      <c r="I495" s="351"/>
      <c r="J495" s="352"/>
      <c r="K495" s="352"/>
      <c r="L495" s="348"/>
      <c r="M495" s="348"/>
      <c r="N495" s="348"/>
      <c r="O495" s="353"/>
      <c r="P495" s="348"/>
    </row>
    <row r="496" spans="4:16" ht="40.15" customHeight="1" x14ac:dyDescent="0.25">
      <c r="D496" s="348"/>
      <c r="E496" s="431"/>
      <c r="F496" s="444"/>
      <c r="G496" s="350"/>
      <c r="H496" s="351"/>
      <c r="I496" s="351"/>
      <c r="J496" s="352"/>
      <c r="K496" s="352"/>
      <c r="L496" s="348"/>
      <c r="M496" s="348"/>
      <c r="N496" s="348"/>
      <c r="O496" s="353"/>
      <c r="P496" s="348"/>
    </row>
    <row r="497" spans="4:16" ht="40.15" customHeight="1" x14ac:dyDescent="0.25">
      <c r="D497" s="348"/>
      <c r="E497" s="431"/>
      <c r="F497" s="444"/>
      <c r="G497" s="350"/>
      <c r="H497" s="351"/>
      <c r="I497" s="351"/>
      <c r="J497" s="352"/>
      <c r="K497" s="352"/>
      <c r="L497" s="348"/>
      <c r="M497" s="348"/>
      <c r="N497" s="348"/>
      <c r="O497" s="353"/>
      <c r="P497" s="348"/>
    </row>
    <row r="498" spans="4:16" ht="40.15" customHeight="1" x14ac:dyDescent="0.25">
      <c r="D498" s="348"/>
      <c r="E498" s="431"/>
      <c r="F498" s="444"/>
      <c r="G498" s="350"/>
      <c r="H498" s="351"/>
      <c r="I498" s="351"/>
      <c r="J498" s="352"/>
      <c r="K498" s="352"/>
      <c r="L498" s="348"/>
      <c r="M498" s="348"/>
      <c r="N498" s="348"/>
      <c r="O498" s="353"/>
      <c r="P498" s="348"/>
    </row>
    <row r="499" spans="4:16" ht="40.15" customHeight="1" x14ac:dyDescent="0.25">
      <c r="D499" s="348"/>
      <c r="E499" s="431"/>
      <c r="F499" s="444"/>
      <c r="G499" s="350"/>
      <c r="H499" s="351"/>
      <c r="I499" s="351"/>
      <c r="J499" s="352"/>
      <c r="K499" s="352"/>
      <c r="L499" s="348"/>
      <c r="M499" s="348"/>
      <c r="N499" s="348"/>
      <c r="O499" s="353"/>
      <c r="P499" s="348"/>
    </row>
    <row r="500" spans="4:16" ht="40.15" customHeight="1" x14ac:dyDescent="0.25">
      <c r="D500" s="348"/>
      <c r="E500" s="431"/>
      <c r="F500" s="444"/>
      <c r="G500" s="350"/>
      <c r="H500" s="351"/>
      <c r="I500" s="351"/>
      <c r="J500" s="352"/>
      <c r="K500" s="352"/>
      <c r="L500" s="348"/>
      <c r="M500" s="348"/>
      <c r="N500" s="348"/>
      <c r="O500" s="353"/>
      <c r="P500" s="348"/>
    </row>
    <row r="501" spans="4:16" ht="40.15" customHeight="1" x14ac:dyDescent="0.25">
      <c r="D501" s="348"/>
      <c r="E501" s="431"/>
      <c r="F501" s="444"/>
      <c r="G501" s="350"/>
      <c r="H501" s="351"/>
      <c r="I501" s="351"/>
      <c r="J501" s="352"/>
      <c r="K501" s="352"/>
      <c r="L501" s="348"/>
      <c r="M501" s="348"/>
      <c r="N501" s="348"/>
      <c r="O501" s="353"/>
      <c r="P501" s="348"/>
    </row>
    <row r="502" spans="4:16" ht="40.15" customHeight="1" x14ac:dyDescent="0.25">
      <c r="D502" s="348"/>
      <c r="E502" s="431"/>
      <c r="F502" s="444"/>
      <c r="G502" s="350"/>
      <c r="H502" s="351"/>
      <c r="I502" s="351"/>
      <c r="J502" s="352"/>
      <c r="K502" s="352"/>
      <c r="L502" s="348"/>
      <c r="M502" s="348"/>
      <c r="N502" s="348"/>
      <c r="O502" s="353"/>
      <c r="P502" s="348"/>
    </row>
    <row r="503" spans="4:16" ht="40.15" customHeight="1" x14ac:dyDescent="0.25">
      <c r="D503" s="348"/>
      <c r="E503" s="431"/>
      <c r="F503" s="444"/>
      <c r="G503" s="350"/>
      <c r="H503" s="351"/>
      <c r="I503" s="351"/>
      <c r="J503" s="352"/>
      <c r="K503" s="352"/>
      <c r="L503" s="348"/>
      <c r="M503" s="348"/>
      <c r="N503" s="348"/>
      <c r="O503" s="353"/>
      <c r="P503" s="348"/>
    </row>
    <row r="504" spans="4:16" ht="40.15" customHeight="1" x14ac:dyDescent="0.25">
      <c r="D504" s="348"/>
      <c r="E504" s="431"/>
      <c r="F504" s="444"/>
      <c r="G504" s="350"/>
      <c r="H504" s="351"/>
      <c r="I504" s="351"/>
      <c r="J504" s="352"/>
      <c r="K504" s="352"/>
      <c r="L504" s="348"/>
      <c r="M504" s="348"/>
      <c r="N504" s="348"/>
      <c r="O504" s="353"/>
      <c r="P504" s="348"/>
    </row>
    <row r="505" spans="4:16" ht="40.15" customHeight="1" x14ac:dyDescent="0.25">
      <c r="D505" s="348"/>
      <c r="E505" s="431"/>
      <c r="F505" s="444"/>
      <c r="G505" s="350"/>
      <c r="H505" s="351"/>
      <c r="I505" s="351"/>
      <c r="J505" s="352"/>
      <c r="K505" s="352"/>
      <c r="L505" s="348"/>
      <c r="M505" s="348"/>
      <c r="N505" s="348"/>
      <c r="O505" s="353"/>
      <c r="P505" s="348"/>
    </row>
    <row r="506" spans="4:16" ht="40.15" customHeight="1" x14ac:dyDescent="0.25">
      <c r="D506" s="348"/>
      <c r="E506" s="431"/>
      <c r="F506" s="444"/>
      <c r="G506" s="350"/>
      <c r="H506" s="351"/>
      <c r="I506" s="351"/>
      <c r="J506" s="352"/>
      <c r="K506" s="352"/>
      <c r="L506" s="348"/>
      <c r="M506" s="348"/>
      <c r="N506" s="348"/>
      <c r="O506" s="353"/>
      <c r="P506" s="348"/>
    </row>
    <row r="507" spans="4:16" ht="40.15" customHeight="1" x14ac:dyDescent="0.25">
      <c r="D507" s="348"/>
      <c r="E507" s="431"/>
      <c r="F507" s="444"/>
      <c r="G507" s="350"/>
      <c r="H507" s="351"/>
      <c r="I507" s="351"/>
      <c r="J507" s="352"/>
      <c r="K507" s="352"/>
      <c r="L507" s="348"/>
      <c r="M507" s="348"/>
      <c r="N507" s="348"/>
      <c r="O507" s="353"/>
      <c r="P507" s="348"/>
    </row>
    <row r="508" spans="4:16" ht="40.15" customHeight="1" x14ac:dyDescent="0.25">
      <c r="D508" s="348"/>
      <c r="E508" s="431"/>
      <c r="F508" s="444"/>
      <c r="G508" s="350"/>
      <c r="H508" s="351"/>
      <c r="I508" s="351"/>
      <c r="J508" s="352"/>
      <c r="K508" s="352"/>
      <c r="L508" s="348"/>
      <c r="M508" s="348"/>
      <c r="N508" s="348"/>
      <c r="O508" s="353"/>
      <c r="P508" s="348"/>
    </row>
    <row r="509" spans="4:16" ht="40.15" customHeight="1" x14ac:dyDescent="0.25">
      <c r="D509" s="348"/>
      <c r="E509" s="431"/>
      <c r="F509" s="444"/>
      <c r="G509" s="350"/>
      <c r="H509" s="351"/>
      <c r="I509" s="351"/>
      <c r="J509" s="352"/>
      <c r="K509" s="352"/>
      <c r="L509" s="348"/>
      <c r="M509" s="348"/>
      <c r="N509" s="348"/>
      <c r="O509" s="353"/>
      <c r="P509" s="348"/>
    </row>
    <row r="510" spans="4:16" ht="40.15" customHeight="1" x14ac:dyDescent="0.25">
      <c r="D510" s="348"/>
      <c r="E510" s="431"/>
      <c r="F510" s="444"/>
      <c r="G510" s="350"/>
      <c r="H510" s="351"/>
      <c r="I510" s="351"/>
      <c r="J510" s="352"/>
      <c r="K510" s="352"/>
      <c r="L510" s="348"/>
      <c r="M510" s="348"/>
      <c r="N510" s="348"/>
      <c r="O510" s="353"/>
      <c r="P510" s="348"/>
    </row>
    <row r="511" spans="4:16" ht="40.15" customHeight="1" x14ac:dyDescent="0.25">
      <c r="D511" s="348"/>
      <c r="E511" s="431"/>
      <c r="F511" s="444"/>
      <c r="G511" s="350"/>
      <c r="H511" s="351"/>
      <c r="I511" s="351"/>
      <c r="J511" s="352"/>
      <c r="K511" s="352"/>
      <c r="L511" s="348"/>
      <c r="M511" s="348"/>
      <c r="N511" s="348"/>
      <c r="O511" s="353"/>
      <c r="P511" s="348"/>
    </row>
    <row r="512" spans="4:16" ht="40.15" customHeight="1" x14ac:dyDescent="0.25">
      <c r="D512" s="348"/>
      <c r="E512" s="431"/>
      <c r="F512" s="444"/>
      <c r="G512" s="350"/>
      <c r="H512" s="351"/>
      <c r="I512" s="351"/>
      <c r="J512" s="352"/>
      <c r="K512" s="352"/>
      <c r="L512" s="348"/>
      <c r="M512" s="348"/>
      <c r="N512" s="348"/>
      <c r="O512" s="353"/>
      <c r="P512" s="348"/>
    </row>
    <row r="513" spans="4:16" ht="40.15" customHeight="1" x14ac:dyDescent="0.25">
      <c r="D513" s="348"/>
      <c r="E513" s="431"/>
      <c r="F513" s="444"/>
      <c r="G513" s="350"/>
      <c r="H513" s="351"/>
      <c r="I513" s="351"/>
      <c r="J513" s="352"/>
      <c r="K513" s="352"/>
      <c r="L513" s="348"/>
      <c r="M513" s="348"/>
      <c r="N513" s="348"/>
      <c r="O513" s="353"/>
      <c r="P513" s="348"/>
    </row>
    <row r="514" spans="4:16" ht="40.15" customHeight="1" x14ac:dyDescent="0.25">
      <c r="D514" s="348"/>
      <c r="E514" s="431"/>
      <c r="F514" s="444"/>
      <c r="G514" s="350"/>
      <c r="H514" s="351"/>
      <c r="I514" s="351"/>
      <c r="J514" s="352"/>
      <c r="K514" s="352"/>
      <c r="L514" s="348"/>
      <c r="M514" s="348"/>
      <c r="N514" s="348"/>
      <c r="O514" s="353"/>
      <c r="P514" s="348"/>
    </row>
    <row r="515" spans="4:16" ht="40.15" customHeight="1" x14ac:dyDescent="0.25">
      <c r="D515" s="348"/>
      <c r="E515" s="431"/>
      <c r="F515" s="444"/>
      <c r="G515" s="350"/>
      <c r="H515" s="351"/>
      <c r="I515" s="351"/>
      <c r="J515" s="352"/>
      <c r="K515" s="352"/>
      <c r="L515" s="348"/>
      <c r="M515" s="348"/>
      <c r="N515" s="348"/>
      <c r="O515" s="353"/>
      <c r="P515" s="348"/>
    </row>
    <row r="516" spans="4:16" ht="40.15" customHeight="1" x14ac:dyDescent="0.25">
      <c r="D516" s="348"/>
      <c r="E516" s="431"/>
      <c r="F516" s="444"/>
      <c r="G516" s="350"/>
      <c r="H516" s="351"/>
      <c r="I516" s="351"/>
      <c r="J516" s="352"/>
      <c r="K516" s="352"/>
      <c r="L516" s="348"/>
      <c r="M516" s="348"/>
      <c r="N516" s="348"/>
      <c r="O516" s="353"/>
      <c r="P516" s="348"/>
    </row>
    <row r="517" spans="4:16" ht="40.15" customHeight="1" x14ac:dyDescent="0.25">
      <c r="D517" s="348"/>
      <c r="E517" s="431"/>
      <c r="F517" s="444"/>
      <c r="G517" s="350"/>
      <c r="H517" s="351"/>
      <c r="I517" s="351"/>
      <c r="J517" s="352"/>
      <c r="K517" s="352"/>
      <c r="L517" s="348"/>
      <c r="M517" s="348"/>
      <c r="N517" s="348"/>
      <c r="O517" s="353"/>
      <c r="P517" s="348"/>
    </row>
    <row r="518" spans="4:16" ht="40.15" customHeight="1" x14ac:dyDescent="0.25">
      <c r="D518" s="348"/>
      <c r="E518" s="431"/>
      <c r="F518" s="444"/>
      <c r="G518" s="350"/>
      <c r="H518" s="351"/>
      <c r="I518" s="351"/>
      <c r="J518" s="352"/>
      <c r="K518" s="352"/>
      <c r="L518" s="348"/>
      <c r="M518" s="348"/>
      <c r="N518" s="348"/>
      <c r="O518" s="353"/>
      <c r="P518" s="348"/>
    </row>
    <row r="519" spans="4:16" ht="40.15" customHeight="1" x14ac:dyDescent="0.25">
      <c r="D519" s="348"/>
      <c r="E519" s="431"/>
      <c r="F519" s="444"/>
      <c r="G519" s="350"/>
      <c r="H519" s="351"/>
      <c r="I519" s="351"/>
      <c r="J519" s="352"/>
      <c r="K519" s="352"/>
      <c r="L519" s="348"/>
      <c r="M519" s="348"/>
      <c r="N519" s="348"/>
      <c r="O519" s="353"/>
      <c r="P519" s="348"/>
    </row>
    <row r="520" spans="4:16" ht="40.15" customHeight="1" x14ac:dyDescent="0.25">
      <c r="D520" s="348"/>
      <c r="E520" s="431"/>
      <c r="F520" s="444"/>
      <c r="G520" s="350"/>
      <c r="H520" s="351"/>
      <c r="I520" s="351"/>
      <c r="J520" s="352"/>
      <c r="K520" s="352"/>
      <c r="L520" s="348"/>
      <c r="M520" s="348"/>
      <c r="N520" s="348"/>
      <c r="O520" s="353"/>
      <c r="P520" s="348"/>
    </row>
    <row r="521" spans="4:16" ht="40.15" customHeight="1" x14ac:dyDescent="0.25">
      <c r="D521" s="348"/>
      <c r="E521" s="431"/>
      <c r="F521" s="444"/>
      <c r="G521" s="350"/>
      <c r="H521" s="351"/>
      <c r="I521" s="351"/>
      <c r="J521" s="352"/>
      <c r="K521" s="352"/>
      <c r="L521" s="348"/>
      <c r="M521" s="348"/>
      <c r="N521" s="348"/>
      <c r="O521" s="353"/>
      <c r="P521" s="348"/>
    </row>
    <row r="522" spans="4:16" ht="40.15" customHeight="1" x14ac:dyDescent="0.25">
      <c r="D522" s="348"/>
      <c r="E522" s="431"/>
      <c r="F522" s="444"/>
      <c r="G522" s="350"/>
      <c r="H522" s="351"/>
      <c r="I522" s="351"/>
      <c r="J522" s="352"/>
      <c r="K522" s="352"/>
      <c r="L522" s="348"/>
      <c r="M522" s="348"/>
      <c r="N522" s="348"/>
      <c r="O522" s="353"/>
      <c r="P522" s="348"/>
    </row>
    <row r="523" spans="4:16" ht="40.15" customHeight="1" x14ac:dyDescent="0.25">
      <c r="D523" s="348"/>
      <c r="E523" s="431"/>
      <c r="F523" s="444"/>
      <c r="G523" s="350"/>
      <c r="H523" s="351"/>
      <c r="I523" s="351"/>
      <c r="J523" s="352"/>
      <c r="K523" s="352"/>
      <c r="L523" s="348"/>
      <c r="M523" s="348"/>
      <c r="N523" s="348"/>
      <c r="O523" s="353"/>
      <c r="P523" s="348"/>
    </row>
    <row r="524" spans="4:16" ht="40.15" customHeight="1" x14ac:dyDescent="0.25">
      <c r="D524" s="348"/>
      <c r="E524" s="431"/>
      <c r="F524" s="444"/>
      <c r="G524" s="350"/>
      <c r="H524" s="351"/>
      <c r="I524" s="351"/>
      <c r="J524" s="352"/>
      <c r="K524" s="352"/>
      <c r="L524" s="348"/>
      <c r="M524" s="348"/>
      <c r="N524" s="348"/>
      <c r="O524" s="353"/>
      <c r="P524" s="348"/>
    </row>
    <row r="525" spans="4:16" ht="40.15" customHeight="1" x14ac:dyDescent="0.25">
      <c r="D525" s="348"/>
      <c r="E525" s="431"/>
      <c r="F525" s="444"/>
      <c r="G525" s="350"/>
      <c r="H525" s="351"/>
      <c r="I525" s="351"/>
      <c r="J525" s="352"/>
      <c r="K525" s="352"/>
      <c r="L525" s="348"/>
      <c r="M525" s="348"/>
      <c r="N525" s="348"/>
      <c r="O525" s="353"/>
      <c r="P525" s="348"/>
    </row>
    <row r="526" spans="4:16" ht="40.15" customHeight="1" x14ac:dyDescent="0.25">
      <c r="D526" s="348"/>
      <c r="E526" s="431"/>
      <c r="F526" s="444"/>
      <c r="G526" s="350"/>
      <c r="H526" s="351"/>
      <c r="I526" s="351"/>
      <c r="J526" s="352"/>
      <c r="K526" s="352"/>
      <c r="L526" s="348"/>
      <c r="M526" s="348"/>
      <c r="N526" s="348"/>
      <c r="O526" s="353"/>
      <c r="P526" s="348"/>
    </row>
    <row r="527" spans="4:16" ht="40.15" customHeight="1" x14ac:dyDescent="0.25">
      <c r="D527" s="348"/>
      <c r="E527" s="431"/>
      <c r="F527" s="444"/>
      <c r="G527" s="350"/>
      <c r="H527" s="351"/>
      <c r="I527" s="351"/>
      <c r="J527" s="352"/>
      <c r="K527" s="352"/>
      <c r="L527" s="348"/>
      <c r="M527" s="348"/>
      <c r="N527" s="348"/>
      <c r="O527" s="353"/>
      <c r="P527" s="348"/>
    </row>
    <row r="528" spans="4:16" ht="40.15" customHeight="1" x14ac:dyDescent="0.25">
      <c r="D528" s="348"/>
      <c r="E528" s="431"/>
      <c r="F528" s="444"/>
      <c r="G528" s="350"/>
      <c r="H528" s="351"/>
      <c r="I528" s="351"/>
      <c r="J528" s="352"/>
      <c r="K528" s="352"/>
      <c r="L528" s="348"/>
      <c r="M528" s="348"/>
      <c r="N528" s="348"/>
      <c r="O528" s="353"/>
      <c r="P528" s="348"/>
    </row>
    <row r="529" spans="4:16" ht="40.15" customHeight="1" x14ac:dyDescent="0.25">
      <c r="D529" s="348"/>
      <c r="E529" s="431"/>
      <c r="F529" s="444"/>
      <c r="G529" s="350"/>
      <c r="H529" s="351"/>
      <c r="I529" s="351"/>
      <c r="J529" s="352"/>
      <c r="K529" s="352"/>
      <c r="L529" s="348"/>
      <c r="M529" s="348"/>
      <c r="N529" s="348"/>
      <c r="O529" s="353"/>
      <c r="P529" s="348"/>
    </row>
    <row r="530" spans="4:16" ht="40.15" customHeight="1" x14ac:dyDescent="0.25">
      <c r="D530" s="348"/>
      <c r="E530" s="431"/>
      <c r="F530" s="444"/>
      <c r="G530" s="350"/>
      <c r="H530" s="351"/>
      <c r="I530" s="351"/>
      <c r="J530" s="352"/>
      <c r="K530" s="352"/>
      <c r="L530" s="348"/>
      <c r="M530" s="348"/>
      <c r="N530" s="348"/>
      <c r="O530" s="353"/>
      <c r="P530" s="348"/>
    </row>
    <row r="531" spans="4:16" ht="40.15" customHeight="1" x14ac:dyDescent="0.25">
      <c r="D531" s="348"/>
      <c r="E531" s="431"/>
      <c r="F531" s="444"/>
      <c r="G531" s="350"/>
      <c r="H531" s="351"/>
      <c r="I531" s="351"/>
      <c r="J531" s="352"/>
      <c r="K531" s="352"/>
      <c r="L531" s="348"/>
      <c r="M531" s="348"/>
      <c r="N531" s="348"/>
      <c r="O531" s="353"/>
      <c r="P531" s="348"/>
    </row>
    <row r="532" spans="4:16" ht="40.15" customHeight="1" x14ac:dyDescent="0.25">
      <c r="D532" s="348"/>
      <c r="E532" s="431"/>
      <c r="F532" s="444"/>
      <c r="G532" s="350"/>
      <c r="H532" s="351"/>
      <c r="I532" s="351"/>
      <c r="J532" s="352"/>
      <c r="K532" s="352"/>
      <c r="L532" s="348"/>
      <c r="M532" s="348"/>
      <c r="N532" s="348"/>
      <c r="O532" s="353"/>
      <c r="P532" s="348"/>
    </row>
    <row r="533" spans="4:16" ht="40.15" customHeight="1" x14ac:dyDescent="0.25">
      <c r="D533" s="348"/>
      <c r="E533" s="431"/>
      <c r="F533" s="444"/>
      <c r="G533" s="350"/>
      <c r="H533" s="351"/>
      <c r="I533" s="351"/>
      <c r="J533" s="352"/>
      <c r="K533" s="352"/>
      <c r="L533" s="348"/>
      <c r="M533" s="348"/>
      <c r="N533" s="348"/>
      <c r="O533" s="353"/>
      <c r="P533" s="348"/>
    </row>
    <row r="534" spans="4:16" ht="40.15" customHeight="1" x14ac:dyDescent="0.25">
      <c r="D534" s="348"/>
      <c r="E534" s="431"/>
      <c r="F534" s="444"/>
      <c r="G534" s="350"/>
      <c r="H534" s="351"/>
      <c r="I534" s="351"/>
      <c r="J534" s="352"/>
      <c r="K534" s="352"/>
      <c r="L534" s="348"/>
      <c r="M534" s="348"/>
      <c r="N534" s="348"/>
      <c r="O534" s="353"/>
      <c r="P534" s="348"/>
    </row>
    <row r="535" spans="4:16" ht="40.15" customHeight="1" x14ac:dyDescent="0.25">
      <c r="D535" s="348"/>
      <c r="E535" s="431"/>
      <c r="F535" s="444"/>
      <c r="G535" s="350"/>
      <c r="H535" s="351"/>
      <c r="I535" s="351"/>
      <c r="J535" s="352"/>
      <c r="K535" s="352"/>
      <c r="L535" s="348"/>
      <c r="M535" s="348"/>
      <c r="N535" s="348"/>
      <c r="O535" s="353"/>
      <c r="P535" s="348"/>
    </row>
    <row r="536" spans="4:16" ht="40.15" customHeight="1" x14ac:dyDescent="0.25">
      <c r="D536" s="348"/>
      <c r="E536" s="431"/>
      <c r="F536" s="444"/>
      <c r="G536" s="350"/>
      <c r="H536" s="351"/>
      <c r="I536" s="351"/>
      <c r="J536" s="352"/>
      <c r="K536" s="352"/>
      <c r="L536" s="348"/>
      <c r="M536" s="348"/>
      <c r="N536" s="348"/>
      <c r="O536" s="353"/>
      <c r="P536" s="348"/>
    </row>
    <row r="537" spans="4:16" ht="40.15" customHeight="1" x14ac:dyDescent="0.25">
      <c r="D537" s="348"/>
      <c r="E537" s="431"/>
      <c r="F537" s="444"/>
      <c r="G537" s="350"/>
      <c r="H537" s="351"/>
      <c r="I537" s="351"/>
      <c r="J537" s="352"/>
      <c r="K537" s="352"/>
      <c r="L537" s="348"/>
      <c r="M537" s="348"/>
      <c r="N537" s="348"/>
      <c r="O537" s="353"/>
      <c r="P537" s="348"/>
    </row>
    <row r="538" spans="4:16" ht="40.15" customHeight="1" x14ac:dyDescent="0.25">
      <c r="D538" s="348"/>
      <c r="E538" s="431"/>
      <c r="F538" s="444"/>
      <c r="G538" s="350"/>
      <c r="H538" s="351"/>
      <c r="I538" s="351"/>
      <c r="J538" s="352"/>
      <c r="K538" s="352"/>
      <c r="L538" s="348"/>
      <c r="M538" s="348"/>
      <c r="N538" s="348"/>
      <c r="O538" s="353"/>
      <c r="P538" s="348"/>
    </row>
    <row r="539" spans="4:16" ht="40.15" customHeight="1" x14ac:dyDescent="0.25">
      <c r="D539" s="348"/>
      <c r="E539" s="431"/>
      <c r="F539" s="444"/>
      <c r="G539" s="350"/>
      <c r="H539" s="351"/>
      <c r="I539" s="351"/>
      <c r="J539" s="352"/>
      <c r="K539" s="352"/>
      <c r="L539" s="348"/>
      <c r="M539" s="348"/>
      <c r="N539" s="348"/>
      <c r="O539" s="353"/>
      <c r="P539" s="348"/>
    </row>
    <row r="540" spans="4:16" ht="40.15" customHeight="1" x14ac:dyDescent="0.25">
      <c r="D540" s="348"/>
      <c r="E540" s="431"/>
      <c r="F540" s="444"/>
      <c r="G540" s="350"/>
      <c r="H540" s="351"/>
      <c r="I540" s="351"/>
      <c r="J540" s="352"/>
      <c r="K540" s="352"/>
      <c r="L540" s="348"/>
      <c r="M540" s="348"/>
      <c r="N540" s="348"/>
      <c r="O540" s="353"/>
      <c r="P540" s="348"/>
    </row>
    <row r="541" spans="4:16" ht="40.15" customHeight="1" x14ac:dyDescent="0.25">
      <c r="D541" s="348"/>
      <c r="E541" s="431"/>
      <c r="F541" s="444"/>
      <c r="G541" s="350"/>
      <c r="H541" s="351"/>
      <c r="I541" s="351"/>
      <c r="J541" s="352"/>
      <c r="K541" s="352"/>
      <c r="L541" s="348"/>
      <c r="M541" s="348"/>
      <c r="N541" s="348"/>
      <c r="O541" s="353"/>
      <c r="P541" s="348"/>
    </row>
    <row r="542" spans="4:16" ht="40.15" customHeight="1" x14ac:dyDescent="0.25">
      <c r="D542" s="348"/>
      <c r="E542" s="431"/>
      <c r="F542" s="444"/>
      <c r="G542" s="350"/>
      <c r="H542" s="351"/>
      <c r="I542" s="351"/>
      <c r="J542" s="352"/>
      <c r="K542" s="352"/>
      <c r="L542" s="348"/>
      <c r="M542" s="348"/>
      <c r="N542" s="348"/>
      <c r="O542" s="353"/>
      <c r="P542" s="348"/>
    </row>
    <row r="543" spans="4:16" ht="40.15" customHeight="1" x14ac:dyDescent="0.25">
      <c r="D543" s="348"/>
      <c r="E543" s="431"/>
      <c r="F543" s="444"/>
      <c r="G543" s="350"/>
      <c r="H543" s="351"/>
      <c r="I543" s="351"/>
      <c r="J543" s="352"/>
      <c r="K543" s="352"/>
      <c r="L543" s="348"/>
      <c r="M543" s="348"/>
      <c r="N543" s="348"/>
      <c r="O543" s="353"/>
      <c r="P543" s="348"/>
    </row>
    <row r="544" spans="4:16" ht="40.15" customHeight="1" x14ac:dyDescent="0.25">
      <c r="D544" s="348"/>
      <c r="E544" s="431"/>
      <c r="F544" s="444"/>
      <c r="G544" s="350"/>
      <c r="H544" s="351"/>
      <c r="I544" s="351"/>
      <c r="J544" s="352"/>
      <c r="K544" s="352"/>
      <c r="L544" s="348"/>
      <c r="M544" s="348"/>
      <c r="N544" s="348"/>
      <c r="O544" s="353"/>
      <c r="P544" s="348"/>
    </row>
    <row r="545" spans="4:16" ht="40.15" customHeight="1" x14ac:dyDescent="0.25">
      <c r="D545" s="348"/>
      <c r="E545" s="431"/>
      <c r="F545" s="444"/>
      <c r="G545" s="350"/>
      <c r="H545" s="351"/>
      <c r="I545" s="351"/>
      <c r="J545" s="352"/>
      <c r="K545" s="352"/>
      <c r="L545" s="348"/>
      <c r="M545" s="348"/>
      <c r="N545" s="348"/>
      <c r="O545" s="353"/>
      <c r="P545" s="348"/>
    </row>
    <row r="546" spans="4:16" ht="40.15" customHeight="1" x14ac:dyDescent="0.25">
      <c r="D546" s="348"/>
      <c r="E546" s="431"/>
      <c r="F546" s="444"/>
      <c r="G546" s="350"/>
      <c r="H546" s="351"/>
      <c r="I546" s="351"/>
      <c r="J546" s="352"/>
      <c r="K546" s="352"/>
      <c r="L546" s="348"/>
      <c r="M546" s="348"/>
      <c r="N546" s="348"/>
      <c r="O546" s="353"/>
      <c r="P546" s="348"/>
    </row>
    <row r="547" spans="4:16" ht="40.15" customHeight="1" x14ac:dyDescent="0.25">
      <c r="D547" s="348"/>
      <c r="E547" s="431"/>
      <c r="F547" s="444"/>
      <c r="G547" s="350"/>
      <c r="H547" s="351"/>
      <c r="I547" s="351"/>
      <c r="J547" s="352"/>
      <c r="K547" s="352"/>
      <c r="L547" s="348"/>
      <c r="M547" s="348"/>
      <c r="N547" s="348"/>
      <c r="O547" s="353"/>
      <c r="P547" s="348"/>
    </row>
    <row r="548" spans="4:16" ht="40.15" customHeight="1" x14ac:dyDescent="0.25">
      <c r="D548" s="348"/>
      <c r="E548" s="431"/>
      <c r="F548" s="444"/>
      <c r="G548" s="350"/>
      <c r="H548" s="351"/>
      <c r="I548" s="351"/>
      <c r="J548" s="352"/>
      <c r="K548" s="352"/>
      <c r="L548" s="348"/>
      <c r="M548" s="348"/>
      <c r="N548" s="348"/>
      <c r="O548" s="353"/>
      <c r="P548" s="348"/>
    </row>
    <row r="549" spans="4:16" ht="40.15" customHeight="1" x14ac:dyDescent="0.25">
      <c r="D549" s="348"/>
      <c r="E549" s="431"/>
      <c r="F549" s="444"/>
      <c r="G549" s="350"/>
      <c r="H549" s="351"/>
      <c r="I549" s="351"/>
      <c r="J549" s="352"/>
      <c r="K549" s="352"/>
      <c r="L549" s="348"/>
      <c r="M549" s="348"/>
      <c r="N549" s="348"/>
      <c r="O549" s="353"/>
      <c r="P549" s="348"/>
    </row>
    <row r="550" spans="4:16" ht="40.15" customHeight="1" x14ac:dyDescent="0.25">
      <c r="D550" s="348"/>
      <c r="E550" s="431"/>
      <c r="F550" s="444"/>
      <c r="G550" s="350"/>
      <c r="H550" s="351"/>
      <c r="I550" s="351"/>
      <c r="J550" s="352"/>
      <c r="K550" s="352"/>
      <c r="L550" s="348"/>
      <c r="M550" s="348"/>
      <c r="N550" s="348"/>
      <c r="O550" s="353"/>
      <c r="P550" s="348"/>
    </row>
    <row r="551" spans="4:16" ht="40.15" customHeight="1" x14ac:dyDescent="0.25">
      <c r="D551" s="348"/>
      <c r="E551" s="431"/>
      <c r="F551" s="444"/>
      <c r="G551" s="350"/>
      <c r="H551" s="351"/>
      <c r="I551" s="351"/>
      <c r="J551" s="352"/>
      <c r="K551" s="352"/>
      <c r="L551" s="348"/>
      <c r="M551" s="348"/>
      <c r="N551" s="348"/>
      <c r="O551" s="353"/>
      <c r="P551" s="348"/>
    </row>
    <row r="552" spans="4:16" ht="40.15" customHeight="1" x14ac:dyDescent="0.25">
      <c r="D552" s="348"/>
      <c r="E552" s="431"/>
      <c r="F552" s="444"/>
      <c r="G552" s="350"/>
      <c r="H552" s="351"/>
      <c r="I552" s="351"/>
      <c r="J552" s="352"/>
      <c r="K552" s="352"/>
      <c r="L552" s="348"/>
      <c r="M552" s="348"/>
      <c r="N552" s="348"/>
      <c r="O552" s="353"/>
      <c r="P552" s="348"/>
    </row>
    <row r="553" spans="4:16" ht="40.15" customHeight="1" x14ac:dyDescent="0.25">
      <c r="D553" s="348"/>
      <c r="E553" s="431"/>
      <c r="F553" s="444"/>
      <c r="G553" s="350"/>
      <c r="H553" s="351"/>
      <c r="I553" s="351"/>
      <c r="J553" s="352"/>
      <c r="K553" s="352"/>
      <c r="L553" s="348"/>
      <c r="M553" s="348"/>
      <c r="N553" s="348"/>
      <c r="O553" s="353"/>
      <c r="P553" s="348"/>
    </row>
    <row r="554" spans="4:16" ht="40.15" customHeight="1" x14ac:dyDescent="0.25">
      <c r="D554" s="348"/>
      <c r="E554" s="431"/>
      <c r="F554" s="444"/>
      <c r="G554" s="350"/>
      <c r="H554" s="351"/>
      <c r="I554" s="351"/>
      <c r="J554" s="352"/>
      <c r="K554" s="352"/>
      <c r="L554" s="348"/>
      <c r="M554" s="348"/>
      <c r="N554" s="348"/>
      <c r="O554" s="353"/>
      <c r="P554" s="348"/>
    </row>
    <row r="555" spans="4:16" ht="40.15" customHeight="1" x14ac:dyDescent="0.25">
      <c r="D555" s="348"/>
      <c r="E555" s="431"/>
      <c r="F555" s="444"/>
      <c r="G555" s="350"/>
      <c r="H555" s="351"/>
      <c r="I555" s="351"/>
      <c r="J555" s="352"/>
      <c r="K555" s="352"/>
      <c r="L555" s="348"/>
      <c r="M555" s="348"/>
      <c r="N555" s="348"/>
      <c r="O555" s="353"/>
      <c r="P555" s="348"/>
    </row>
    <row r="556" spans="4:16" ht="40.15" customHeight="1" x14ac:dyDescent="0.25">
      <c r="D556" s="348"/>
      <c r="E556" s="431"/>
      <c r="F556" s="444"/>
      <c r="G556" s="350"/>
      <c r="H556" s="351"/>
      <c r="I556" s="351"/>
      <c r="J556" s="352"/>
      <c r="K556" s="352"/>
      <c r="L556" s="348"/>
      <c r="M556" s="348"/>
      <c r="N556" s="348"/>
      <c r="O556" s="353"/>
      <c r="P556" s="348"/>
    </row>
    <row r="557" spans="4:16" ht="40.15" customHeight="1" x14ac:dyDescent="0.25">
      <c r="D557" s="348"/>
      <c r="E557" s="431"/>
      <c r="F557" s="444"/>
      <c r="G557" s="350"/>
      <c r="H557" s="351"/>
      <c r="I557" s="351"/>
      <c r="J557" s="352"/>
      <c r="K557" s="352"/>
      <c r="L557" s="348"/>
      <c r="M557" s="348"/>
      <c r="N557" s="348"/>
      <c r="O557" s="353"/>
      <c r="P557" s="348"/>
    </row>
    <row r="558" spans="4:16" ht="40.15" customHeight="1" x14ac:dyDescent="0.25">
      <c r="D558" s="348"/>
      <c r="E558" s="431"/>
      <c r="F558" s="444"/>
      <c r="G558" s="350"/>
      <c r="H558" s="351"/>
      <c r="I558" s="351"/>
      <c r="J558" s="352"/>
      <c r="K558" s="352"/>
      <c r="L558" s="348"/>
      <c r="M558" s="348"/>
      <c r="N558" s="348"/>
      <c r="O558" s="353"/>
      <c r="P558" s="348"/>
    </row>
    <row r="559" spans="4:16" ht="40.15" customHeight="1" x14ac:dyDescent="0.25">
      <c r="D559" s="348"/>
      <c r="E559" s="431"/>
      <c r="F559" s="444"/>
      <c r="G559" s="350"/>
      <c r="H559" s="351"/>
      <c r="I559" s="351"/>
      <c r="J559" s="352"/>
      <c r="K559" s="352"/>
      <c r="L559" s="348"/>
      <c r="M559" s="348"/>
      <c r="N559" s="348"/>
      <c r="O559" s="353"/>
      <c r="P559" s="348"/>
    </row>
    <row r="560" spans="4:16" ht="40.15" customHeight="1" x14ac:dyDescent="0.25">
      <c r="D560" s="348"/>
      <c r="E560" s="431"/>
      <c r="F560" s="444"/>
      <c r="G560" s="350"/>
      <c r="H560" s="351"/>
      <c r="I560" s="351"/>
      <c r="J560" s="352"/>
      <c r="K560" s="352"/>
      <c r="L560" s="348"/>
      <c r="M560" s="348"/>
      <c r="N560" s="348"/>
      <c r="O560" s="353"/>
      <c r="P560" s="348"/>
    </row>
    <row r="561" spans="4:16" ht="40.15" customHeight="1" x14ac:dyDescent="0.25">
      <c r="D561" s="348"/>
      <c r="E561" s="431"/>
      <c r="F561" s="444"/>
      <c r="G561" s="350"/>
      <c r="H561" s="351"/>
      <c r="I561" s="351"/>
      <c r="J561" s="352"/>
      <c r="K561" s="352"/>
      <c r="L561" s="348"/>
      <c r="M561" s="348"/>
      <c r="N561" s="348"/>
      <c r="O561" s="353"/>
      <c r="P561" s="348"/>
    </row>
    <row r="562" spans="4:16" ht="40.15" customHeight="1" x14ac:dyDescent="0.25">
      <c r="D562" s="348"/>
      <c r="E562" s="431"/>
      <c r="F562" s="444"/>
      <c r="G562" s="350"/>
      <c r="H562" s="351"/>
      <c r="I562" s="351"/>
      <c r="J562" s="352"/>
      <c r="K562" s="352"/>
      <c r="L562" s="348"/>
      <c r="M562" s="348"/>
      <c r="N562" s="348"/>
      <c r="O562" s="353"/>
      <c r="P562" s="348"/>
    </row>
    <row r="563" spans="4:16" ht="40.15" customHeight="1" x14ac:dyDescent="0.25">
      <c r="D563" s="348"/>
      <c r="E563" s="431"/>
      <c r="F563" s="444"/>
      <c r="G563" s="350"/>
      <c r="H563" s="351"/>
      <c r="I563" s="351"/>
      <c r="J563" s="352"/>
      <c r="K563" s="352"/>
      <c r="L563" s="348"/>
      <c r="M563" s="348"/>
      <c r="N563" s="348"/>
      <c r="O563" s="353"/>
      <c r="P563" s="348"/>
    </row>
    <row r="564" spans="4:16" ht="40.15" customHeight="1" x14ac:dyDescent="0.25">
      <c r="D564" s="348"/>
      <c r="E564" s="431"/>
      <c r="F564" s="444"/>
      <c r="G564" s="350"/>
      <c r="H564" s="351"/>
      <c r="I564" s="351"/>
      <c r="J564" s="352"/>
      <c r="K564" s="352"/>
      <c r="L564" s="348"/>
      <c r="M564" s="348"/>
      <c r="N564" s="348"/>
      <c r="O564" s="353"/>
      <c r="P564" s="348"/>
    </row>
    <row r="565" spans="4:16" ht="40.15" customHeight="1" x14ac:dyDescent="0.25">
      <c r="D565" s="348"/>
      <c r="E565" s="431"/>
      <c r="F565" s="444"/>
      <c r="G565" s="350"/>
      <c r="H565" s="351"/>
      <c r="I565" s="351"/>
      <c r="J565" s="352"/>
      <c r="K565" s="352"/>
      <c r="L565" s="348"/>
      <c r="M565" s="348"/>
      <c r="N565" s="348"/>
      <c r="O565" s="353"/>
      <c r="P565" s="348"/>
    </row>
    <row r="566" spans="4:16" ht="40.15" customHeight="1" x14ac:dyDescent="0.25">
      <c r="D566" s="348"/>
      <c r="E566" s="431"/>
      <c r="F566" s="444"/>
      <c r="G566" s="350"/>
      <c r="H566" s="351"/>
      <c r="I566" s="351"/>
      <c r="J566" s="352"/>
      <c r="K566" s="352"/>
      <c r="L566" s="348"/>
      <c r="M566" s="348"/>
      <c r="N566" s="348"/>
      <c r="O566" s="353"/>
      <c r="P566" s="348"/>
    </row>
    <row r="567" spans="4:16" ht="40.15" customHeight="1" x14ac:dyDescent="0.25">
      <c r="D567" s="348"/>
      <c r="E567" s="431"/>
      <c r="F567" s="444"/>
      <c r="G567" s="350"/>
      <c r="H567" s="351"/>
      <c r="I567" s="351"/>
      <c r="J567" s="352"/>
      <c r="K567" s="352"/>
      <c r="L567" s="348"/>
      <c r="M567" s="348"/>
      <c r="N567" s="348"/>
      <c r="O567" s="353"/>
      <c r="P567" s="348"/>
    </row>
    <row r="568" spans="4:16" ht="40.15" customHeight="1" x14ac:dyDescent="0.25">
      <c r="D568" s="348"/>
      <c r="E568" s="431"/>
      <c r="F568" s="444"/>
      <c r="G568" s="350"/>
      <c r="H568" s="351"/>
      <c r="I568" s="351"/>
      <c r="J568" s="352"/>
      <c r="K568" s="352"/>
      <c r="L568" s="348"/>
      <c r="M568" s="348"/>
      <c r="N568" s="348"/>
      <c r="O568" s="353"/>
      <c r="P568" s="348"/>
    </row>
    <row r="569" spans="4:16" ht="40.15" customHeight="1" x14ac:dyDescent="0.25">
      <c r="D569" s="348"/>
      <c r="E569" s="431"/>
      <c r="F569" s="444"/>
      <c r="G569" s="350"/>
      <c r="H569" s="351"/>
      <c r="I569" s="351"/>
      <c r="J569" s="352"/>
      <c r="K569" s="352"/>
      <c r="L569" s="348"/>
      <c r="M569" s="348"/>
      <c r="N569" s="348"/>
      <c r="O569" s="353"/>
      <c r="P569" s="348"/>
    </row>
    <row r="570" spans="4:16" ht="40.15" customHeight="1" x14ac:dyDescent="0.25">
      <c r="D570" s="348"/>
      <c r="E570" s="431"/>
      <c r="F570" s="444"/>
      <c r="G570" s="350"/>
      <c r="H570" s="351"/>
      <c r="I570" s="351"/>
      <c r="J570" s="352"/>
      <c r="K570" s="352"/>
      <c r="L570" s="348"/>
      <c r="M570" s="348"/>
      <c r="N570" s="348"/>
      <c r="O570" s="353"/>
      <c r="P570" s="348"/>
    </row>
    <row r="571" spans="4:16" ht="40.15" customHeight="1" x14ac:dyDescent="0.25">
      <c r="D571" s="348"/>
      <c r="E571" s="431"/>
      <c r="F571" s="444"/>
      <c r="G571" s="350"/>
      <c r="H571" s="351"/>
      <c r="I571" s="351"/>
      <c r="J571" s="352"/>
      <c r="K571" s="352"/>
      <c r="L571" s="348"/>
      <c r="M571" s="348"/>
      <c r="N571" s="348"/>
      <c r="O571" s="353"/>
      <c r="P571" s="348"/>
    </row>
    <row r="572" spans="4:16" ht="40.15" customHeight="1" x14ac:dyDescent="0.25">
      <c r="D572" s="348"/>
      <c r="E572" s="431"/>
      <c r="F572" s="444"/>
      <c r="G572" s="350"/>
      <c r="H572" s="351"/>
      <c r="I572" s="351"/>
      <c r="J572" s="352"/>
      <c r="K572" s="352"/>
      <c r="L572" s="348"/>
      <c r="M572" s="348"/>
      <c r="N572" s="348"/>
      <c r="O572" s="353"/>
      <c r="P572" s="348"/>
    </row>
    <row r="573" spans="4:16" ht="40.15" customHeight="1" x14ac:dyDescent="0.25">
      <c r="D573" s="348"/>
      <c r="E573" s="431"/>
      <c r="F573" s="444"/>
      <c r="G573" s="350"/>
      <c r="H573" s="351"/>
      <c r="I573" s="351"/>
      <c r="J573" s="352"/>
      <c r="K573" s="352"/>
      <c r="L573" s="348"/>
      <c r="M573" s="348"/>
      <c r="N573" s="348"/>
      <c r="O573" s="353"/>
      <c r="P573" s="348"/>
    </row>
    <row r="574" spans="4:16" ht="40.15" customHeight="1" x14ac:dyDescent="0.25">
      <c r="D574" s="348"/>
      <c r="E574" s="431"/>
      <c r="F574" s="444"/>
      <c r="G574" s="350"/>
      <c r="H574" s="351"/>
      <c r="I574" s="351"/>
      <c r="J574" s="352"/>
      <c r="K574" s="352"/>
      <c r="L574" s="348"/>
      <c r="M574" s="348"/>
      <c r="N574" s="348"/>
      <c r="O574" s="353"/>
      <c r="P574" s="348"/>
    </row>
    <row r="575" spans="4:16" ht="40.15" customHeight="1" x14ac:dyDescent="0.25">
      <c r="D575" s="348"/>
      <c r="E575" s="431"/>
      <c r="F575" s="444"/>
      <c r="G575" s="350"/>
      <c r="H575" s="351"/>
      <c r="I575" s="351"/>
      <c r="J575" s="352"/>
      <c r="K575" s="352"/>
      <c r="L575" s="348"/>
      <c r="M575" s="348"/>
      <c r="N575" s="348"/>
      <c r="O575" s="353"/>
      <c r="P575" s="348"/>
    </row>
    <row r="576" spans="4:16" ht="40.15" customHeight="1" x14ac:dyDescent="0.25">
      <c r="D576" s="348"/>
      <c r="E576" s="431"/>
      <c r="F576" s="444"/>
      <c r="G576" s="350"/>
      <c r="H576" s="351"/>
      <c r="I576" s="351"/>
      <c r="J576" s="352"/>
      <c r="K576" s="352"/>
      <c r="L576" s="348"/>
      <c r="M576" s="348"/>
      <c r="N576" s="348"/>
      <c r="O576" s="353"/>
      <c r="P576" s="348"/>
    </row>
    <row r="577" spans="4:16" ht="40.15" customHeight="1" x14ac:dyDescent="0.25">
      <c r="D577" s="348"/>
      <c r="E577" s="431"/>
      <c r="F577" s="444"/>
      <c r="G577" s="350"/>
      <c r="H577" s="351"/>
      <c r="I577" s="351"/>
      <c r="J577" s="352"/>
      <c r="K577" s="352"/>
      <c r="L577" s="348"/>
      <c r="M577" s="348"/>
      <c r="N577" s="348"/>
      <c r="O577" s="353"/>
      <c r="P577" s="348"/>
    </row>
    <row r="578" spans="4:16" ht="40.15" customHeight="1" x14ac:dyDescent="0.25">
      <c r="D578" s="348"/>
      <c r="E578" s="431"/>
      <c r="F578" s="444"/>
      <c r="G578" s="350"/>
      <c r="H578" s="351"/>
      <c r="I578" s="351"/>
      <c r="J578" s="352"/>
      <c r="K578" s="352"/>
      <c r="L578" s="348"/>
      <c r="M578" s="348"/>
      <c r="N578" s="348"/>
      <c r="O578" s="353"/>
      <c r="P578" s="348"/>
    </row>
    <row r="579" spans="4:16" ht="40.15" customHeight="1" x14ac:dyDescent="0.25">
      <c r="D579" s="348"/>
      <c r="E579" s="431"/>
      <c r="F579" s="444"/>
      <c r="G579" s="350"/>
      <c r="H579" s="351"/>
      <c r="I579" s="351"/>
      <c r="J579" s="352"/>
      <c r="K579" s="352"/>
      <c r="L579" s="348"/>
      <c r="M579" s="348"/>
      <c r="N579" s="348"/>
      <c r="O579" s="353"/>
      <c r="P579" s="348"/>
    </row>
    <row r="580" spans="4:16" ht="40.15" customHeight="1" x14ac:dyDescent="0.25">
      <c r="D580" s="348"/>
      <c r="E580" s="431"/>
      <c r="F580" s="444"/>
      <c r="G580" s="350"/>
      <c r="H580" s="351"/>
      <c r="I580" s="351"/>
      <c r="J580" s="352"/>
      <c r="K580" s="352"/>
      <c r="L580" s="348"/>
      <c r="M580" s="348"/>
      <c r="N580" s="348"/>
      <c r="O580" s="353"/>
      <c r="P580" s="348"/>
    </row>
    <row r="581" spans="4:16" ht="40.15" customHeight="1" x14ac:dyDescent="0.25">
      <c r="D581" s="348"/>
      <c r="E581" s="431"/>
      <c r="F581" s="444"/>
      <c r="G581" s="350"/>
      <c r="H581" s="351"/>
      <c r="I581" s="351"/>
      <c r="J581" s="352"/>
      <c r="K581" s="352"/>
      <c r="L581" s="348"/>
      <c r="M581" s="348"/>
      <c r="N581" s="348"/>
      <c r="O581" s="353"/>
      <c r="P581" s="348"/>
    </row>
    <row r="582" spans="4:16" ht="40.15" customHeight="1" x14ac:dyDescent="0.25">
      <c r="D582" s="348"/>
      <c r="E582" s="431"/>
      <c r="F582" s="444"/>
      <c r="G582" s="350"/>
      <c r="H582" s="351"/>
      <c r="I582" s="351"/>
      <c r="J582" s="352"/>
      <c r="K582" s="352"/>
      <c r="L582" s="348"/>
      <c r="M582" s="348"/>
      <c r="N582" s="348"/>
      <c r="O582" s="353"/>
      <c r="P582" s="348"/>
    </row>
    <row r="583" spans="4:16" ht="40.15" customHeight="1" x14ac:dyDescent="0.25">
      <c r="D583" s="348"/>
      <c r="E583" s="431"/>
      <c r="F583" s="444"/>
      <c r="G583" s="350"/>
      <c r="H583" s="351"/>
      <c r="I583" s="351"/>
      <c r="J583" s="352"/>
      <c r="K583" s="352"/>
      <c r="L583" s="348"/>
      <c r="M583" s="348"/>
      <c r="N583" s="348"/>
      <c r="O583" s="353"/>
      <c r="P583" s="348"/>
    </row>
    <row r="584" spans="4:16" ht="40.15" customHeight="1" x14ac:dyDescent="0.25">
      <c r="D584" s="326"/>
      <c r="E584" s="431"/>
      <c r="F584" s="156"/>
      <c r="G584" s="328"/>
      <c r="H584" s="324"/>
      <c r="I584" s="324"/>
      <c r="J584" s="329"/>
      <c r="K584" s="329"/>
      <c r="L584" s="326"/>
      <c r="M584" s="326"/>
      <c r="N584" s="326"/>
      <c r="O584" s="330"/>
      <c r="P584" s="326"/>
    </row>
    <row r="585" spans="4:16" x14ac:dyDescent="0.25">
      <c r="F585" s="156"/>
    </row>
    <row r="586" spans="4:16" x14ac:dyDescent="0.25">
      <c r="F586" s="156"/>
    </row>
    <row r="587" spans="4:16" x14ac:dyDescent="0.25">
      <c r="F587" s="156"/>
    </row>
    <row r="588" spans="4:16" x14ac:dyDescent="0.25">
      <c r="F588" s="15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row r="597" spans="6:6" x14ac:dyDescent="0.25">
      <c r="F597" s="156"/>
    </row>
    <row r="598" spans="6:6" x14ac:dyDescent="0.25">
      <c r="F598" s="156"/>
    </row>
    <row r="599" spans="6:6" x14ac:dyDescent="0.25">
      <c r="F599" s="156"/>
    </row>
    <row r="600" spans="6:6" x14ac:dyDescent="0.25">
      <c r="F600" s="156"/>
    </row>
    <row r="601" spans="6:6" x14ac:dyDescent="0.25">
      <c r="F601" s="156"/>
    </row>
  </sheetData>
  <mergeCells count="2989">
    <mergeCell ref="AP316:AP319"/>
    <mergeCell ref="AQ316:AQ319"/>
    <mergeCell ref="AX316:AX319"/>
    <mergeCell ref="AY316:AY319"/>
    <mergeCell ref="BF316:BF319"/>
    <mergeCell ref="BG316:BG319"/>
    <mergeCell ref="BN316:BN319"/>
    <mergeCell ref="BO316:BO319"/>
    <mergeCell ref="AP320:AP323"/>
    <mergeCell ref="AQ320:AQ323"/>
    <mergeCell ref="AX320:AX323"/>
    <mergeCell ref="AY320:AY323"/>
    <mergeCell ref="BF320:BF323"/>
    <mergeCell ref="BG320:BG323"/>
    <mergeCell ref="BN320:BN323"/>
    <mergeCell ref="BO320:BO323"/>
    <mergeCell ref="AP304:AP307"/>
    <mergeCell ref="AQ304:AQ307"/>
    <mergeCell ref="AX304:AX307"/>
    <mergeCell ref="AY304:AY307"/>
    <mergeCell ref="BF304:BF307"/>
    <mergeCell ref="BG304:BG307"/>
    <mergeCell ref="BN304:BN307"/>
    <mergeCell ref="BO304:BO307"/>
    <mergeCell ref="AP308:AP311"/>
    <mergeCell ref="AQ308:AQ311"/>
    <mergeCell ref="AX308:AX311"/>
    <mergeCell ref="AY308:AY311"/>
    <mergeCell ref="BF308:BF311"/>
    <mergeCell ref="BG308:BG311"/>
    <mergeCell ref="BN308:BN311"/>
    <mergeCell ref="BO308:BO311"/>
    <mergeCell ref="AP312:AP315"/>
    <mergeCell ref="AQ312:AQ315"/>
    <mergeCell ref="AX312:AX315"/>
    <mergeCell ref="AY312:AY315"/>
    <mergeCell ref="BF312:BF315"/>
    <mergeCell ref="BG312:BG315"/>
    <mergeCell ref="BN312:BN315"/>
    <mergeCell ref="BO312:BO315"/>
    <mergeCell ref="AP291:AP294"/>
    <mergeCell ref="AQ291:AQ294"/>
    <mergeCell ref="AX291:AX294"/>
    <mergeCell ref="AY291:AY294"/>
    <mergeCell ref="BF291:BF294"/>
    <mergeCell ref="BG291:BG294"/>
    <mergeCell ref="BN291:BN294"/>
    <mergeCell ref="BO291:BO294"/>
    <mergeCell ref="AP295:AP298"/>
    <mergeCell ref="AQ295:AQ298"/>
    <mergeCell ref="AX295:AX298"/>
    <mergeCell ref="AY295:AY298"/>
    <mergeCell ref="BF295:BF298"/>
    <mergeCell ref="BG295:BG298"/>
    <mergeCell ref="BN295:BN298"/>
    <mergeCell ref="BO295:BO298"/>
    <mergeCell ref="AP300:AP303"/>
    <mergeCell ref="AQ300:AQ303"/>
    <mergeCell ref="AX300:AX303"/>
    <mergeCell ref="AY300:AY303"/>
    <mergeCell ref="BF300:BF303"/>
    <mergeCell ref="BG300:BG303"/>
    <mergeCell ref="BN300:BN303"/>
    <mergeCell ref="BO300:BO303"/>
    <mergeCell ref="AP278:AP281"/>
    <mergeCell ref="AQ278:AQ281"/>
    <mergeCell ref="AX278:AX281"/>
    <mergeCell ref="AY278:AY281"/>
    <mergeCell ref="BF278:BF281"/>
    <mergeCell ref="BG278:BG281"/>
    <mergeCell ref="BN278:BN281"/>
    <mergeCell ref="BO278:BO281"/>
    <mergeCell ref="AP283:AP286"/>
    <mergeCell ref="AQ283:AQ286"/>
    <mergeCell ref="AX283:AX286"/>
    <mergeCell ref="AY283:AY286"/>
    <mergeCell ref="BF283:BF286"/>
    <mergeCell ref="BG283:BG286"/>
    <mergeCell ref="BN283:BN286"/>
    <mergeCell ref="BO283:BO286"/>
    <mergeCell ref="AP287:AP290"/>
    <mergeCell ref="AQ287:AQ290"/>
    <mergeCell ref="AX287:AX290"/>
    <mergeCell ref="AY287:AY290"/>
    <mergeCell ref="BF287:BF290"/>
    <mergeCell ref="BG287:BG290"/>
    <mergeCell ref="BN287:BN290"/>
    <mergeCell ref="BO287:BO290"/>
    <mergeCell ref="AP266:AP269"/>
    <mergeCell ref="AQ266:AQ269"/>
    <mergeCell ref="AX266:AX269"/>
    <mergeCell ref="AY266:AY269"/>
    <mergeCell ref="BF266:BF269"/>
    <mergeCell ref="BG266:BG269"/>
    <mergeCell ref="BN266:BN269"/>
    <mergeCell ref="BO266:BO269"/>
    <mergeCell ref="AP270:AP273"/>
    <mergeCell ref="AQ270:AQ273"/>
    <mergeCell ref="AX270:AX273"/>
    <mergeCell ref="AY270:AY273"/>
    <mergeCell ref="BF270:BF273"/>
    <mergeCell ref="BG270:BG273"/>
    <mergeCell ref="BN270:BN273"/>
    <mergeCell ref="BO270:BO273"/>
    <mergeCell ref="AP274:AP277"/>
    <mergeCell ref="AQ274:AQ277"/>
    <mergeCell ref="AX274:AX277"/>
    <mergeCell ref="AY274:AY277"/>
    <mergeCell ref="BF274:BF277"/>
    <mergeCell ref="BG274:BG277"/>
    <mergeCell ref="BN274:BN277"/>
    <mergeCell ref="BO274:BO277"/>
    <mergeCell ref="AP253:AP256"/>
    <mergeCell ref="AQ253:AQ256"/>
    <mergeCell ref="AX253:AX256"/>
    <mergeCell ref="AY253:AY256"/>
    <mergeCell ref="BF253:BF256"/>
    <mergeCell ref="BG253:BG256"/>
    <mergeCell ref="BN253:BN256"/>
    <mergeCell ref="BO253:BO256"/>
    <mergeCell ref="AP257:AP260"/>
    <mergeCell ref="AQ257:AQ260"/>
    <mergeCell ref="AX257:AX260"/>
    <mergeCell ref="AY257:AY260"/>
    <mergeCell ref="BF257:BF260"/>
    <mergeCell ref="BG257:BG260"/>
    <mergeCell ref="BN257:BN260"/>
    <mergeCell ref="BO257:BO260"/>
    <mergeCell ref="AP261:AP264"/>
    <mergeCell ref="AQ261:AQ264"/>
    <mergeCell ref="AX261:AX264"/>
    <mergeCell ref="AY261:AY264"/>
    <mergeCell ref="BF261:BF264"/>
    <mergeCell ref="BG261:BG264"/>
    <mergeCell ref="BN261:BN264"/>
    <mergeCell ref="BO261:BO264"/>
    <mergeCell ref="AP241:AP244"/>
    <mergeCell ref="AQ241:AQ244"/>
    <mergeCell ref="AX241:AX244"/>
    <mergeCell ref="AY241:AY244"/>
    <mergeCell ref="BF241:BF244"/>
    <mergeCell ref="BG241:BG244"/>
    <mergeCell ref="BN241:BN244"/>
    <mergeCell ref="BO241:BO244"/>
    <mergeCell ref="AP245:AP248"/>
    <mergeCell ref="AQ245:AQ248"/>
    <mergeCell ref="AX245:AX248"/>
    <mergeCell ref="AY245:AY248"/>
    <mergeCell ref="BF245:BF248"/>
    <mergeCell ref="BG245:BG248"/>
    <mergeCell ref="BN245:BN248"/>
    <mergeCell ref="BO245:BO248"/>
    <mergeCell ref="AP249:AP252"/>
    <mergeCell ref="AQ249:AQ252"/>
    <mergeCell ref="AX249:AX252"/>
    <mergeCell ref="AY249:AY252"/>
    <mergeCell ref="BF249:BF252"/>
    <mergeCell ref="BG249:BG252"/>
    <mergeCell ref="BN249:BN252"/>
    <mergeCell ref="BO249:BO252"/>
    <mergeCell ref="AP229:AP232"/>
    <mergeCell ref="AQ229:AQ232"/>
    <mergeCell ref="AX229:AX232"/>
    <mergeCell ref="AY229:AY232"/>
    <mergeCell ref="BF229:BF232"/>
    <mergeCell ref="BG229:BG232"/>
    <mergeCell ref="BN229:BN232"/>
    <mergeCell ref="BO229:BO232"/>
    <mergeCell ref="AP233:AP236"/>
    <mergeCell ref="AQ233:AQ236"/>
    <mergeCell ref="AX233:AX236"/>
    <mergeCell ref="AY233:AY236"/>
    <mergeCell ref="BF233:BF236"/>
    <mergeCell ref="BG233:BG236"/>
    <mergeCell ref="BN233:BN236"/>
    <mergeCell ref="BO233:BO236"/>
    <mergeCell ref="AP237:AP240"/>
    <mergeCell ref="AQ237:AQ240"/>
    <mergeCell ref="AX237:AX240"/>
    <mergeCell ref="AY237:AY240"/>
    <mergeCell ref="BF237:BF240"/>
    <mergeCell ref="BG237:BG240"/>
    <mergeCell ref="BN237:BN240"/>
    <mergeCell ref="BO237:BO240"/>
    <mergeCell ref="AP216:AP219"/>
    <mergeCell ref="AQ216:AQ219"/>
    <mergeCell ref="AX216:AX219"/>
    <mergeCell ref="AY216:AY219"/>
    <mergeCell ref="BF216:BF219"/>
    <mergeCell ref="BG216:BG219"/>
    <mergeCell ref="BN216:BN219"/>
    <mergeCell ref="BO216:BO219"/>
    <mergeCell ref="AP220:AP223"/>
    <mergeCell ref="AQ220:AQ223"/>
    <mergeCell ref="AX220:AX223"/>
    <mergeCell ref="AY220:AY223"/>
    <mergeCell ref="BF220:BF223"/>
    <mergeCell ref="BG220:BG223"/>
    <mergeCell ref="BN220:BN223"/>
    <mergeCell ref="BO220:BO223"/>
    <mergeCell ref="AP225:AP228"/>
    <mergeCell ref="AQ225:AQ228"/>
    <mergeCell ref="AX225:AX228"/>
    <mergeCell ref="AY225:AY228"/>
    <mergeCell ref="BF225:BF228"/>
    <mergeCell ref="BG225:BG228"/>
    <mergeCell ref="BN225:BN228"/>
    <mergeCell ref="BO225:BO228"/>
    <mergeCell ref="AP204:AP207"/>
    <mergeCell ref="AQ204:AQ207"/>
    <mergeCell ref="AX204:AX207"/>
    <mergeCell ref="AY204:AY207"/>
    <mergeCell ref="BF204:BF207"/>
    <mergeCell ref="BG204:BG207"/>
    <mergeCell ref="BN204:BN207"/>
    <mergeCell ref="BO204:BO207"/>
    <mergeCell ref="AP208:AP211"/>
    <mergeCell ref="AQ208:AQ211"/>
    <mergeCell ref="AX208:AX211"/>
    <mergeCell ref="AY208:AY211"/>
    <mergeCell ref="BF208:BF211"/>
    <mergeCell ref="BG208:BG211"/>
    <mergeCell ref="BN208:BN211"/>
    <mergeCell ref="BO208:BO211"/>
    <mergeCell ref="AP212:AP215"/>
    <mergeCell ref="AQ212:AQ215"/>
    <mergeCell ref="AX212:AX215"/>
    <mergeCell ref="AY212:AY215"/>
    <mergeCell ref="BF212:BF215"/>
    <mergeCell ref="BG212:BG215"/>
    <mergeCell ref="BN212:BN215"/>
    <mergeCell ref="BO212:BO215"/>
    <mergeCell ref="AP191:AP194"/>
    <mergeCell ref="AQ191:AQ194"/>
    <mergeCell ref="AX191:AX194"/>
    <mergeCell ref="AY191:AY194"/>
    <mergeCell ref="BF191:BF194"/>
    <mergeCell ref="BG191:BG194"/>
    <mergeCell ref="BN191:BN194"/>
    <mergeCell ref="BO191:BO194"/>
    <mergeCell ref="AP196:AP199"/>
    <mergeCell ref="AQ196:AQ199"/>
    <mergeCell ref="AX196:AX199"/>
    <mergeCell ref="AY196:AY199"/>
    <mergeCell ref="BF196:BF199"/>
    <mergeCell ref="BG196:BG199"/>
    <mergeCell ref="BN196:BN199"/>
    <mergeCell ref="BO196:BO199"/>
    <mergeCell ref="AP200:AP203"/>
    <mergeCell ref="AQ200:AQ203"/>
    <mergeCell ref="AX200:AX203"/>
    <mergeCell ref="AY200:AY203"/>
    <mergeCell ref="BF200:BF203"/>
    <mergeCell ref="BG200:BG203"/>
    <mergeCell ref="BN200:BN203"/>
    <mergeCell ref="BO200:BO203"/>
    <mergeCell ref="AP179:AP182"/>
    <mergeCell ref="AQ179:AQ182"/>
    <mergeCell ref="AX179:AX182"/>
    <mergeCell ref="AY179:AY182"/>
    <mergeCell ref="BF179:BF182"/>
    <mergeCell ref="BG179:BG182"/>
    <mergeCell ref="BN179:BN182"/>
    <mergeCell ref="BO179:BO182"/>
    <mergeCell ref="AP183:AP186"/>
    <mergeCell ref="AQ183:AQ186"/>
    <mergeCell ref="AX183:AX186"/>
    <mergeCell ref="AY183:AY186"/>
    <mergeCell ref="BF183:BF186"/>
    <mergeCell ref="BG183:BG186"/>
    <mergeCell ref="BN183:BN186"/>
    <mergeCell ref="BO183:BO186"/>
    <mergeCell ref="AP187:AP190"/>
    <mergeCell ref="AQ187:AQ190"/>
    <mergeCell ref="AX187:AX190"/>
    <mergeCell ref="AY187:AY190"/>
    <mergeCell ref="BF187:BF190"/>
    <mergeCell ref="BG187:BG190"/>
    <mergeCell ref="BN187:BN190"/>
    <mergeCell ref="BO187:BO190"/>
    <mergeCell ref="AP167:AP170"/>
    <mergeCell ref="AQ167:AQ170"/>
    <mergeCell ref="AX167:AX170"/>
    <mergeCell ref="AY167:AY170"/>
    <mergeCell ref="BF167:BF170"/>
    <mergeCell ref="BG167:BG170"/>
    <mergeCell ref="BN167:BN170"/>
    <mergeCell ref="BO167:BO170"/>
    <mergeCell ref="AP171:AP174"/>
    <mergeCell ref="AQ171:AQ174"/>
    <mergeCell ref="AX171:AX174"/>
    <mergeCell ref="AY171:AY174"/>
    <mergeCell ref="BF171:BF174"/>
    <mergeCell ref="BG171:BG174"/>
    <mergeCell ref="BN171:BN174"/>
    <mergeCell ref="BO171:BO174"/>
    <mergeCell ref="AP175:AP178"/>
    <mergeCell ref="AQ175:AQ178"/>
    <mergeCell ref="AX175:AX178"/>
    <mergeCell ref="AY175:AY178"/>
    <mergeCell ref="BF175:BF178"/>
    <mergeCell ref="BG175:BG178"/>
    <mergeCell ref="BN175:BN178"/>
    <mergeCell ref="BO175:BO178"/>
    <mergeCell ref="AP154:AP157"/>
    <mergeCell ref="AQ154:AQ157"/>
    <mergeCell ref="AX154:AX157"/>
    <mergeCell ref="AY154:AY157"/>
    <mergeCell ref="BF154:BF157"/>
    <mergeCell ref="BG154:BG157"/>
    <mergeCell ref="BN154:BN157"/>
    <mergeCell ref="BO154:BO157"/>
    <mergeCell ref="AP158:AP161"/>
    <mergeCell ref="AQ158:AQ161"/>
    <mergeCell ref="AX158:AX161"/>
    <mergeCell ref="AY158:AY161"/>
    <mergeCell ref="BF158:BF161"/>
    <mergeCell ref="BG158:BG161"/>
    <mergeCell ref="BN158:BN161"/>
    <mergeCell ref="BO158:BO161"/>
    <mergeCell ref="AP162:AP165"/>
    <mergeCell ref="AQ162:AQ165"/>
    <mergeCell ref="AX162:AX165"/>
    <mergeCell ref="AY162:AY165"/>
    <mergeCell ref="BF162:BF165"/>
    <mergeCell ref="BG162:BG165"/>
    <mergeCell ref="BN162:BN165"/>
    <mergeCell ref="BO162:BO165"/>
    <mergeCell ref="AP142:AP145"/>
    <mergeCell ref="AQ142:AQ145"/>
    <mergeCell ref="AX142:AX145"/>
    <mergeCell ref="AY142:AY145"/>
    <mergeCell ref="BF142:BF145"/>
    <mergeCell ref="BG142:BG145"/>
    <mergeCell ref="BN142:BN145"/>
    <mergeCell ref="BO142:BO145"/>
    <mergeCell ref="AP146:AP149"/>
    <mergeCell ref="AQ146:AQ149"/>
    <mergeCell ref="AX146:AX149"/>
    <mergeCell ref="AY146:AY149"/>
    <mergeCell ref="BF146:BF149"/>
    <mergeCell ref="BG146:BG149"/>
    <mergeCell ref="BN146:BN149"/>
    <mergeCell ref="BO146:BO149"/>
    <mergeCell ref="AP150:AP153"/>
    <mergeCell ref="AQ150:AQ153"/>
    <mergeCell ref="AX150:AX153"/>
    <mergeCell ref="AY150:AY153"/>
    <mergeCell ref="BF150:BF153"/>
    <mergeCell ref="BG150:BG153"/>
    <mergeCell ref="BN150:BN153"/>
    <mergeCell ref="BO150:BO153"/>
    <mergeCell ref="AP130:AP133"/>
    <mergeCell ref="AQ130:AQ133"/>
    <mergeCell ref="AX130:AX133"/>
    <mergeCell ref="AY130:AY133"/>
    <mergeCell ref="BF130:BF133"/>
    <mergeCell ref="BG130:BG133"/>
    <mergeCell ref="BN130:BN133"/>
    <mergeCell ref="BO130:BO133"/>
    <mergeCell ref="AP134:AP137"/>
    <mergeCell ref="AQ134:AQ137"/>
    <mergeCell ref="AX134:AX137"/>
    <mergeCell ref="AY134:AY137"/>
    <mergeCell ref="BF134:BF137"/>
    <mergeCell ref="BG134:BG137"/>
    <mergeCell ref="BN134:BN137"/>
    <mergeCell ref="BO134:BO137"/>
    <mergeCell ref="AP138:AP141"/>
    <mergeCell ref="AQ138:AQ141"/>
    <mergeCell ref="AX138:AX141"/>
    <mergeCell ref="AY138:AY141"/>
    <mergeCell ref="BF138:BF141"/>
    <mergeCell ref="BG138:BG141"/>
    <mergeCell ref="BN138:BN141"/>
    <mergeCell ref="BO138:BO141"/>
    <mergeCell ref="AP118:AP121"/>
    <mergeCell ref="AQ118:AQ121"/>
    <mergeCell ref="AX118:AX121"/>
    <mergeCell ref="AY118:AY121"/>
    <mergeCell ref="BF118:BF121"/>
    <mergeCell ref="BG118:BG121"/>
    <mergeCell ref="BN118:BN121"/>
    <mergeCell ref="BO118:BO121"/>
    <mergeCell ref="AP122:AP125"/>
    <mergeCell ref="AQ122:AQ125"/>
    <mergeCell ref="AX122:AX125"/>
    <mergeCell ref="AY122:AY125"/>
    <mergeCell ref="BF122:BF125"/>
    <mergeCell ref="BG122:BG125"/>
    <mergeCell ref="BN122:BN125"/>
    <mergeCell ref="BO122:BO125"/>
    <mergeCell ref="AP126:AP129"/>
    <mergeCell ref="AQ126:AQ129"/>
    <mergeCell ref="AX126:AX129"/>
    <mergeCell ref="AY126:AY129"/>
    <mergeCell ref="BF126:BF129"/>
    <mergeCell ref="BG126:BG129"/>
    <mergeCell ref="BN126:BN129"/>
    <mergeCell ref="BO126:BO129"/>
    <mergeCell ref="AP106:AP109"/>
    <mergeCell ref="AQ106:AQ109"/>
    <mergeCell ref="AX106:AX109"/>
    <mergeCell ref="AY106:AY109"/>
    <mergeCell ref="BF106:BF109"/>
    <mergeCell ref="BG106:BG109"/>
    <mergeCell ref="BN106:BN109"/>
    <mergeCell ref="BO106:BO109"/>
    <mergeCell ref="AP110:AP113"/>
    <mergeCell ref="AQ110:AQ113"/>
    <mergeCell ref="AX110:AX113"/>
    <mergeCell ref="AY110:AY113"/>
    <mergeCell ref="BF110:BF113"/>
    <mergeCell ref="BG110:BG113"/>
    <mergeCell ref="BN110:BN113"/>
    <mergeCell ref="BO110:BO113"/>
    <mergeCell ref="AP114:AP117"/>
    <mergeCell ref="AQ114:AQ117"/>
    <mergeCell ref="AX114:AX117"/>
    <mergeCell ref="AY114:AY117"/>
    <mergeCell ref="BF114:BF117"/>
    <mergeCell ref="BG114:BG117"/>
    <mergeCell ref="BN114:BN117"/>
    <mergeCell ref="BO114:BO117"/>
    <mergeCell ref="AP94:AP97"/>
    <mergeCell ref="AQ94:AQ97"/>
    <mergeCell ref="AX94:AX97"/>
    <mergeCell ref="AY94:AY97"/>
    <mergeCell ref="BF94:BF97"/>
    <mergeCell ref="BG94:BG97"/>
    <mergeCell ref="BN94:BN97"/>
    <mergeCell ref="BO94:BO97"/>
    <mergeCell ref="AP98:AP101"/>
    <mergeCell ref="AQ98:AQ101"/>
    <mergeCell ref="AX98:AX101"/>
    <mergeCell ref="AY98:AY101"/>
    <mergeCell ref="BF98:BF101"/>
    <mergeCell ref="BG98:BG101"/>
    <mergeCell ref="BN98:BN101"/>
    <mergeCell ref="BO98:BO101"/>
    <mergeCell ref="AP102:AP105"/>
    <mergeCell ref="AQ102:AQ105"/>
    <mergeCell ref="AX102:AX105"/>
    <mergeCell ref="AY102:AY105"/>
    <mergeCell ref="BF102:BF105"/>
    <mergeCell ref="BG102:BG105"/>
    <mergeCell ref="BN102:BN105"/>
    <mergeCell ref="BO102:BO105"/>
    <mergeCell ref="AP82:AP85"/>
    <mergeCell ref="AQ82:AQ85"/>
    <mergeCell ref="AX82:AX85"/>
    <mergeCell ref="AY82:AY85"/>
    <mergeCell ref="BF82:BF85"/>
    <mergeCell ref="BG82:BG85"/>
    <mergeCell ref="BN82:BN85"/>
    <mergeCell ref="BO82:BO85"/>
    <mergeCell ref="AP86:AP89"/>
    <mergeCell ref="AQ86:AQ89"/>
    <mergeCell ref="AX86:AX89"/>
    <mergeCell ref="AY86:AY89"/>
    <mergeCell ref="BF86:BF89"/>
    <mergeCell ref="BG86:BG89"/>
    <mergeCell ref="BN86:BN89"/>
    <mergeCell ref="BO86:BO89"/>
    <mergeCell ref="AP90:AP93"/>
    <mergeCell ref="AQ90:AQ93"/>
    <mergeCell ref="AX90:AX93"/>
    <mergeCell ref="AY90:AY93"/>
    <mergeCell ref="BF90:BF93"/>
    <mergeCell ref="BG90:BG93"/>
    <mergeCell ref="BN90:BN93"/>
    <mergeCell ref="BO90:BO93"/>
    <mergeCell ref="AP69:AP72"/>
    <mergeCell ref="AQ69:AQ72"/>
    <mergeCell ref="AX69:AX72"/>
    <mergeCell ref="AY69:AY72"/>
    <mergeCell ref="BF69:BF72"/>
    <mergeCell ref="BG69:BG72"/>
    <mergeCell ref="BN69:BN72"/>
    <mergeCell ref="BO69:BO72"/>
    <mergeCell ref="AP74:AP77"/>
    <mergeCell ref="AQ74:AQ77"/>
    <mergeCell ref="AX74:AX77"/>
    <mergeCell ref="AY74:AY77"/>
    <mergeCell ref="BF74:BF77"/>
    <mergeCell ref="BG74:BG77"/>
    <mergeCell ref="BN74:BN77"/>
    <mergeCell ref="BO74:BO77"/>
    <mergeCell ref="AP78:AP81"/>
    <mergeCell ref="AQ78:AQ81"/>
    <mergeCell ref="AX78:AX81"/>
    <mergeCell ref="AY78:AY81"/>
    <mergeCell ref="BF78:BF81"/>
    <mergeCell ref="BG78:BG81"/>
    <mergeCell ref="BN78:BN81"/>
    <mergeCell ref="BO78:BO81"/>
    <mergeCell ref="AP57:AP60"/>
    <mergeCell ref="AQ57:AQ60"/>
    <mergeCell ref="AX57:AX60"/>
    <mergeCell ref="AY57:AY60"/>
    <mergeCell ref="BF57:BF60"/>
    <mergeCell ref="BG57:BG60"/>
    <mergeCell ref="BN57:BN60"/>
    <mergeCell ref="BO57:BO60"/>
    <mergeCell ref="AP61:AP64"/>
    <mergeCell ref="AQ61:AQ64"/>
    <mergeCell ref="AX61:AX64"/>
    <mergeCell ref="AY61:AY64"/>
    <mergeCell ref="BF61:BF64"/>
    <mergeCell ref="BG61:BG64"/>
    <mergeCell ref="BN61:BN64"/>
    <mergeCell ref="BO61:BO64"/>
    <mergeCell ref="AP65:AP68"/>
    <mergeCell ref="AQ65:AQ68"/>
    <mergeCell ref="AX65:AX68"/>
    <mergeCell ref="AY65:AY68"/>
    <mergeCell ref="BF65:BF68"/>
    <mergeCell ref="BG65:BG68"/>
    <mergeCell ref="BN65:BN68"/>
    <mergeCell ref="BO65:BO68"/>
    <mergeCell ref="AP45:AP48"/>
    <mergeCell ref="AQ45:AQ48"/>
    <mergeCell ref="AX45:AX48"/>
    <mergeCell ref="AY45:AY48"/>
    <mergeCell ref="BF45:BF48"/>
    <mergeCell ref="BG45:BG48"/>
    <mergeCell ref="BN45:BN48"/>
    <mergeCell ref="BO45:BO48"/>
    <mergeCell ref="AP49:AP52"/>
    <mergeCell ref="AQ49:AQ52"/>
    <mergeCell ref="AX49:AX52"/>
    <mergeCell ref="AY49:AY52"/>
    <mergeCell ref="BF49:BF52"/>
    <mergeCell ref="BG49:BG52"/>
    <mergeCell ref="BN49:BN52"/>
    <mergeCell ref="BO49:BO52"/>
    <mergeCell ref="AP53:AP56"/>
    <mergeCell ref="AQ53:AQ56"/>
    <mergeCell ref="AX53:AX56"/>
    <mergeCell ref="AY53:AY56"/>
    <mergeCell ref="BF53:BF56"/>
    <mergeCell ref="BG53:BG56"/>
    <mergeCell ref="BN53:BN56"/>
    <mergeCell ref="BO53:BO56"/>
    <mergeCell ref="AP33:AP36"/>
    <mergeCell ref="AQ33:AQ36"/>
    <mergeCell ref="AX33:AX36"/>
    <mergeCell ref="AY33:AY36"/>
    <mergeCell ref="BF33:BF36"/>
    <mergeCell ref="BG33:BG36"/>
    <mergeCell ref="BN33:BN36"/>
    <mergeCell ref="BO33:BO36"/>
    <mergeCell ref="AP37:AP40"/>
    <mergeCell ref="AQ37:AQ40"/>
    <mergeCell ref="AX37:AX40"/>
    <mergeCell ref="AY37:AY40"/>
    <mergeCell ref="BF37:BF40"/>
    <mergeCell ref="BG37:BG40"/>
    <mergeCell ref="BN37:BN40"/>
    <mergeCell ref="BO37:BO40"/>
    <mergeCell ref="AP41:AP44"/>
    <mergeCell ref="AQ41:AQ44"/>
    <mergeCell ref="AX41:AX44"/>
    <mergeCell ref="AY41:AY44"/>
    <mergeCell ref="BF41:BF44"/>
    <mergeCell ref="BG41:BG44"/>
    <mergeCell ref="BN41:BN44"/>
    <mergeCell ref="BO41:BO44"/>
    <mergeCell ref="AP21:AP24"/>
    <mergeCell ref="AQ21:AQ24"/>
    <mergeCell ref="AX21:AX24"/>
    <mergeCell ref="AY21:AY24"/>
    <mergeCell ref="BF21:BF24"/>
    <mergeCell ref="BG21:BG24"/>
    <mergeCell ref="BN21:BN24"/>
    <mergeCell ref="BO21:BO24"/>
    <mergeCell ref="AP25:AP28"/>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T4:T5"/>
    <mergeCell ref="AD9:AD12"/>
    <mergeCell ref="AE9:AE12"/>
    <mergeCell ref="AF9:AF12"/>
    <mergeCell ref="AG3:AG5"/>
    <mergeCell ref="AH3:AH5"/>
    <mergeCell ref="AI3:AI5"/>
    <mergeCell ref="AJ3:AJ5"/>
    <mergeCell ref="W4:W5"/>
    <mergeCell ref="AP17:AP20"/>
    <mergeCell ref="AQ17:AQ20"/>
    <mergeCell ref="AX17:AX20"/>
    <mergeCell ref="AY17:AY20"/>
    <mergeCell ref="BF17:BF20"/>
    <mergeCell ref="BG17:BG20"/>
    <mergeCell ref="BN17:BN20"/>
    <mergeCell ref="BO17:BO20"/>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F4:AF5"/>
    <mergeCell ref="AP4:AP5"/>
    <mergeCell ref="AQ4:AQ5"/>
    <mergeCell ref="AR4:AU4"/>
    <mergeCell ref="AB320:AB323"/>
    <mergeCell ref="AC320:AC323"/>
    <mergeCell ref="AD320:AD323"/>
    <mergeCell ref="AE320:AE323"/>
    <mergeCell ref="AF320:AF323"/>
    <mergeCell ref="V320:V323"/>
    <mergeCell ref="W320:W323"/>
    <mergeCell ref="X320:X323"/>
    <mergeCell ref="Y320:Y323"/>
    <mergeCell ref="Z320:Z323"/>
    <mergeCell ref="AA320:AA323"/>
    <mergeCell ref="P320:P323"/>
    <mergeCell ref="Q320:Q323"/>
    <mergeCell ref="R320:R323"/>
    <mergeCell ref="S320:S323"/>
    <mergeCell ref="T320:T323"/>
    <mergeCell ref="U320:U323"/>
    <mergeCell ref="P316:P319"/>
    <mergeCell ref="Q316:Q319"/>
    <mergeCell ref="AF312:AF315"/>
    <mergeCell ref="AF304:AF307"/>
    <mergeCell ref="AC295:AC298"/>
    <mergeCell ref="AD295:AD298"/>
    <mergeCell ref="AE295:AE298"/>
    <mergeCell ref="AF295:AF298"/>
    <mergeCell ref="AF300:AF303"/>
    <mergeCell ref="AF291:AF294"/>
    <mergeCell ref="P278:P281"/>
    <mergeCell ref="Q278:Q281"/>
    <mergeCell ref="J320:J323"/>
    <mergeCell ref="K320:K323"/>
    <mergeCell ref="L320:L323"/>
    <mergeCell ref="M320:M323"/>
    <mergeCell ref="N320:N323"/>
    <mergeCell ref="O320:O323"/>
    <mergeCell ref="AD316:AD319"/>
    <mergeCell ref="AE316:AE319"/>
    <mergeCell ref="AF316:AF319"/>
    <mergeCell ref="C320:C323"/>
    <mergeCell ref="D320:D323"/>
    <mergeCell ref="E320:E323"/>
    <mergeCell ref="F320:F323"/>
    <mergeCell ref="G320:G323"/>
    <mergeCell ref="H320:H323"/>
    <mergeCell ref="I320:I323"/>
    <mergeCell ref="X316:X319"/>
    <mergeCell ref="Y316:Y319"/>
    <mergeCell ref="Z316:Z319"/>
    <mergeCell ref="AA316:AA319"/>
    <mergeCell ref="AB316:AB319"/>
    <mergeCell ref="AC316:AC319"/>
    <mergeCell ref="R316:R319"/>
    <mergeCell ref="S316:S319"/>
    <mergeCell ref="T316:T319"/>
    <mergeCell ref="U316:U319"/>
    <mergeCell ref="V316:V319"/>
    <mergeCell ref="W316:W319"/>
    <mergeCell ref="L316:L319"/>
    <mergeCell ref="M316:M319"/>
    <mergeCell ref="N316:N319"/>
    <mergeCell ref="O316:O319"/>
    <mergeCell ref="C316:C319"/>
    <mergeCell ref="D316:D319"/>
    <mergeCell ref="E316:E319"/>
    <mergeCell ref="F316:F319"/>
    <mergeCell ref="G316:G319"/>
    <mergeCell ref="H316:H319"/>
    <mergeCell ref="I316:I319"/>
    <mergeCell ref="J316:J319"/>
    <mergeCell ref="K316:K319"/>
    <mergeCell ref="Z312:Z315"/>
    <mergeCell ref="AA312:AA315"/>
    <mergeCell ref="AB312:AB315"/>
    <mergeCell ref="AC312:AC315"/>
    <mergeCell ref="AD312:AD315"/>
    <mergeCell ref="AE312:AE315"/>
    <mergeCell ref="T312:T315"/>
    <mergeCell ref="U312:U315"/>
    <mergeCell ref="V312:V315"/>
    <mergeCell ref="W312:W315"/>
    <mergeCell ref="X312:X315"/>
    <mergeCell ref="Y312:Y315"/>
    <mergeCell ref="N312:N315"/>
    <mergeCell ref="O312:O315"/>
    <mergeCell ref="P312:P315"/>
    <mergeCell ref="Q312:Q315"/>
    <mergeCell ref="R312:R315"/>
    <mergeCell ref="S312:S315"/>
    <mergeCell ref="H312:H315"/>
    <mergeCell ref="I312:I315"/>
    <mergeCell ref="J312:J315"/>
    <mergeCell ref="K312:K315"/>
    <mergeCell ref="L312:L315"/>
    <mergeCell ref="M312:M315"/>
    <mergeCell ref="AB308:AB311"/>
    <mergeCell ref="AC308:AC311"/>
    <mergeCell ref="AD308:AD311"/>
    <mergeCell ref="AE308:AE311"/>
    <mergeCell ref="AF308:AF311"/>
    <mergeCell ref="C312:C315"/>
    <mergeCell ref="D312:D315"/>
    <mergeCell ref="E312:E315"/>
    <mergeCell ref="F312:F315"/>
    <mergeCell ref="G312:G315"/>
    <mergeCell ref="V308:V311"/>
    <mergeCell ref="W308:W311"/>
    <mergeCell ref="X308:X311"/>
    <mergeCell ref="Y308:Y311"/>
    <mergeCell ref="Z308:Z311"/>
    <mergeCell ref="AA308:AA311"/>
    <mergeCell ref="P308:P311"/>
    <mergeCell ref="Q308:Q311"/>
    <mergeCell ref="R308:R311"/>
    <mergeCell ref="S308:S311"/>
    <mergeCell ref="T308:T311"/>
    <mergeCell ref="U308:U311"/>
    <mergeCell ref="J308:J311"/>
    <mergeCell ref="K308:K311"/>
    <mergeCell ref="L308:L311"/>
    <mergeCell ref="M308:M311"/>
    <mergeCell ref="N308:N311"/>
    <mergeCell ref="O308:O311"/>
    <mergeCell ref="C308:C311"/>
    <mergeCell ref="D308:D311"/>
    <mergeCell ref="E308:E311"/>
    <mergeCell ref="F308:F311"/>
    <mergeCell ref="G308:G311"/>
    <mergeCell ref="H308:H311"/>
    <mergeCell ref="I308:I311"/>
    <mergeCell ref="X304:X307"/>
    <mergeCell ref="Y304:Y307"/>
    <mergeCell ref="Z304:Z307"/>
    <mergeCell ref="AA304:AA307"/>
    <mergeCell ref="AB304:AB307"/>
    <mergeCell ref="AC304:AC307"/>
    <mergeCell ref="R304:R307"/>
    <mergeCell ref="S304:S307"/>
    <mergeCell ref="T304:T307"/>
    <mergeCell ref="U304:U307"/>
    <mergeCell ref="V304:V307"/>
    <mergeCell ref="W304:W307"/>
    <mergeCell ref="L304:L307"/>
    <mergeCell ref="M304:M307"/>
    <mergeCell ref="N304:N307"/>
    <mergeCell ref="O304:O307"/>
    <mergeCell ref="P304:P307"/>
    <mergeCell ref="Q304:Q307"/>
    <mergeCell ref="I304:I307"/>
    <mergeCell ref="J304:J307"/>
    <mergeCell ref="C304:C307"/>
    <mergeCell ref="D304:D307"/>
    <mergeCell ref="E304:E307"/>
    <mergeCell ref="F304:F307"/>
    <mergeCell ref="G304:G307"/>
    <mergeCell ref="H304:H307"/>
    <mergeCell ref="K304:K307"/>
    <mergeCell ref="Z300:Z303"/>
    <mergeCell ref="AA300:AA303"/>
    <mergeCell ref="AB300:AB303"/>
    <mergeCell ref="AC300:AC303"/>
    <mergeCell ref="AD300:AD303"/>
    <mergeCell ref="AE300:AE303"/>
    <mergeCell ref="T300:T303"/>
    <mergeCell ref="U300:U303"/>
    <mergeCell ref="V300:V303"/>
    <mergeCell ref="W300:W303"/>
    <mergeCell ref="X300:X303"/>
    <mergeCell ref="Y300:Y303"/>
    <mergeCell ref="N300:N303"/>
    <mergeCell ref="O300:O303"/>
    <mergeCell ref="P300:P303"/>
    <mergeCell ref="Q300:Q303"/>
    <mergeCell ref="R300:R303"/>
    <mergeCell ref="S300:S303"/>
    <mergeCell ref="J300:J303"/>
    <mergeCell ref="K300:K303"/>
    <mergeCell ref="AD304:AD307"/>
    <mergeCell ref="L300:L303"/>
    <mergeCell ref="M300:M303"/>
    <mergeCell ref="AE304:AE307"/>
    <mergeCell ref="C300:C303"/>
    <mergeCell ref="D300:D303"/>
    <mergeCell ref="E300:E303"/>
    <mergeCell ref="F300:F303"/>
    <mergeCell ref="G300:G303"/>
    <mergeCell ref="V295:V298"/>
    <mergeCell ref="W295:W298"/>
    <mergeCell ref="X295:X298"/>
    <mergeCell ref="Y295:Y298"/>
    <mergeCell ref="Z295:Z298"/>
    <mergeCell ref="AA295:AA298"/>
    <mergeCell ref="P295:P298"/>
    <mergeCell ref="Q295:Q298"/>
    <mergeCell ref="R295:R298"/>
    <mergeCell ref="S295:S298"/>
    <mergeCell ref="T295:T298"/>
    <mergeCell ref="U295:U298"/>
    <mergeCell ref="J295:J298"/>
    <mergeCell ref="K295:K298"/>
    <mergeCell ref="L295:L298"/>
    <mergeCell ref="O295:O298"/>
    <mergeCell ref="H300:H303"/>
    <mergeCell ref="I300:I303"/>
    <mergeCell ref="C295:C298"/>
    <mergeCell ref="D295:D298"/>
    <mergeCell ref="E295:E298"/>
    <mergeCell ref="F295:F298"/>
    <mergeCell ref="G295:G298"/>
    <mergeCell ref="H295:H298"/>
    <mergeCell ref="I295:I298"/>
    <mergeCell ref="X291:X294"/>
    <mergeCell ref="Y291:Y294"/>
    <mergeCell ref="Z291:Z294"/>
    <mergeCell ref="AA291:AA294"/>
    <mergeCell ref="AB291:AB294"/>
    <mergeCell ref="AC291:AC294"/>
    <mergeCell ref="R291:R294"/>
    <mergeCell ref="S291:S294"/>
    <mergeCell ref="T291:T294"/>
    <mergeCell ref="U291:U294"/>
    <mergeCell ref="V291:V294"/>
    <mergeCell ref="W291:W294"/>
    <mergeCell ref="L291:L294"/>
    <mergeCell ref="M291:M294"/>
    <mergeCell ref="N291:N294"/>
    <mergeCell ref="O291:O294"/>
    <mergeCell ref="P291:P294"/>
    <mergeCell ref="Q291:Q294"/>
    <mergeCell ref="C291:C294"/>
    <mergeCell ref="D291:D294"/>
    <mergeCell ref="G291:G294"/>
    <mergeCell ref="AB295:AB298"/>
    <mergeCell ref="H291:H294"/>
    <mergeCell ref="I291:I294"/>
    <mergeCell ref="J291:J294"/>
    <mergeCell ref="K291:K294"/>
    <mergeCell ref="Z287:Z290"/>
    <mergeCell ref="AA287:AA290"/>
    <mergeCell ref="AB287:AB290"/>
    <mergeCell ref="AC287:AC290"/>
    <mergeCell ref="AD287:AD290"/>
    <mergeCell ref="AE287:AE290"/>
    <mergeCell ref="T287:T290"/>
    <mergeCell ref="U287:U290"/>
    <mergeCell ref="V287:V290"/>
    <mergeCell ref="W287:W290"/>
    <mergeCell ref="X287:X290"/>
    <mergeCell ref="Y287:Y290"/>
    <mergeCell ref="N287:N290"/>
    <mergeCell ref="O287:O290"/>
    <mergeCell ref="P287:P290"/>
    <mergeCell ref="Q287:Q290"/>
    <mergeCell ref="R287:R290"/>
    <mergeCell ref="S287:S290"/>
    <mergeCell ref="H287:H290"/>
    <mergeCell ref="I287:I290"/>
    <mergeCell ref="J287:J290"/>
    <mergeCell ref="K287:K290"/>
    <mergeCell ref="AD291:AD294"/>
    <mergeCell ref="L287:L290"/>
    <mergeCell ref="M295:M298"/>
    <mergeCell ref="N295:N298"/>
    <mergeCell ref="M287:M290"/>
    <mergeCell ref="AE291:AE294"/>
    <mergeCell ref="AC283:AC286"/>
    <mergeCell ref="AD283:AD286"/>
    <mergeCell ref="AE283:AE286"/>
    <mergeCell ref="AF283:AF286"/>
    <mergeCell ref="C287:C290"/>
    <mergeCell ref="D287:D290"/>
    <mergeCell ref="E287:E290"/>
    <mergeCell ref="F287:F290"/>
    <mergeCell ref="G287:G290"/>
    <mergeCell ref="V283:V286"/>
    <mergeCell ref="W283:W286"/>
    <mergeCell ref="X283:X286"/>
    <mergeCell ref="Y283:Y286"/>
    <mergeCell ref="Z283:Z286"/>
    <mergeCell ref="AA283:AA286"/>
    <mergeCell ref="P283:P286"/>
    <mergeCell ref="Q283:Q286"/>
    <mergeCell ref="R283:R286"/>
    <mergeCell ref="S283:S286"/>
    <mergeCell ref="T283:T286"/>
    <mergeCell ref="U283:U286"/>
    <mergeCell ref="J283:J286"/>
    <mergeCell ref="K283:K286"/>
    <mergeCell ref="L283:L286"/>
    <mergeCell ref="M283:M286"/>
    <mergeCell ref="N283:N286"/>
    <mergeCell ref="O283:O286"/>
    <mergeCell ref="AF287:AF290"/>
    <mergeCell ref="E291:E294"/>
    <mergeCell ref="F291:F294"/>
    <mergeCell ref="AF278:AF281"/>
    <mergeCell ref="C283:C286"/>
    <mergeCell ref="D283:D286"/>
    <mergeCell ref="E283:E286"/>
    <mergeCell ref="F283:F286"/>
    <mergeCell ref="G283:G286"/>
    <mergeCell ref="H283:H286"/>
    <mergeCell ref="I283:I286"/>
    <mergeCell ref="X278:X281"/>
    <mergeCell ref="Y278:Y281"/>
    <mergeCell ref="Z278:Z281"/>
    <mergeCell ref="AA278:AA281"/>
    <mergeCell ref="AB278:AB281"/>
    <mergeCell ref="AC278:AC281"/>
    <mergeCell ref="R278:R281"/>
    <mergeCell ref="S278:S281"/>
    <mergeCell ref="T278:T281"/>
    <mergeCell ref="U278:U281"/>
    <mergeCell ref="V278:V281"/>
    <mergeCell ref="W278:W281"/>
    <mergeCell ref="L278:L281"/>
    <mergeCell ref="M278:M281"/>
    <mergeCell ref="N278:N281"/>
    <mergeCell ref="O278:O281"/>
    <mergeCell ref="C278:C281"/>
    <mergeCell ref="D278:D281"/>
    <mergeCell ref="E278:E281"/>
    <mergeCell ref="F278:F281"/>
    <mergeCell ref="G278:G281"/>
    <mergeCell ref="AB283:AB286"/>
    <mergeCell ref="H278:H281"/>
    <mergeCell ref="I278:I281"/>
    <mergeCell ref="J278:J281"/>
    <mergeCell ref="K278:K281"/>
    <mergeCell ref="Z274:Z277"/>
    <mergeCell ref="AA274:AA277"/>
    <mergeCell ref="AB274:AB277"/>
    <mergeCell ref="AC274:AC277"/>
    <mergeCell ref="AD274:AD277"/>
    <mergeCell ref="AE274:AE277"/>
    <mergeCell ref="T274:T277"/>
    <mergeCell ref="U274:U277"/>
    <mergeCell ref="V274:V277"/>
    <mergeCell ref="W274:W277"/>
    <mergeCell ref="X274:X277"/>
    <mergeCell ref="Y274:Y277"/>
    <mergeCell ref="N274:N277"/>
    <mergeCell ref="O274:O277"/>
    <mergeCell ref="P274:P277"/>
    <mergeCell ref="Q274:Q277"/>
    <mergeCell ref="R274:R277"/>
    <mergeCell ref="S274:S277"/>
    <mergeCell ref="H274:H277"/>
    <mergeCell ref="I274:I277"/>
    <mergeCell ref="J274:J277"/>
    <mergeCell ref="K274:K277"/>
    <mergeCell ref="AD278:AD281"/>
    <mergeCell ref="L274:L277"/>
    <mergeCell ref="M274:M277"/>
    <mergeCell ref="AE278:AE281"/>
    <mergeCell ref="AC270:AC273"/>
    <mergeCell ref="AD270:AD273"/>
    <mergeCell ref="AE270:AE273"/>
    <mergeCell ref="AF270:AF273"/>
    <mergeCell ref="C274:C277"/>
    <mergeCell ref="D274:D277"/>
    <mergeCell ref="E274:E277"/>
    <mergeCell ref="F274:F277"/>
    <mergeCell ref="G274:G277"/>
    <mergeCell ref="V270:V273"/>
    <mergeCell ref="W270:W273"/>
    <mergeCell ref="X270:X273"/>
    <mergeCell ref="Y270:Y273"/>
    <mergeCell ref="Z270:Z273"/>
    <mergeCell ref="AA270:AA273"/>
    <mergeCell ref="P270:P273"/>
    <mergeCell ref="Q270:Q273"/>
    <mergeCell ref="R270:R273"/>
    <mergeCell ref="S270:S273"/>
    <mergeCell ref="T270:T273"/>
    <mergeCell ref="U270:U273"/>
    <mergeCell ref="J270:J273"/>
    <mergeCell ref="K270:K273"/>
    <mergeCell ref="L270:L273"/>
    <mergeCell ref="M270:M273"/>
    <mergeCell ref="N270:N273"/>
    <mergeCell ref="O270:O273"/>
    <mergeCell ref="AF274:AF277"/>
    <mergeCell ref="AF266:AF269"/>
    <mergeCell ref="C270:C273"/>
    <mergeCell ref="D270:D273"/>
    <mergeCell ref="E270:E273"/>
    <mergeCell ref="F270:F273"/>
    <mergeCell ref="G270:G273"/>
    <mergeCell ref="H270:H273"/>
    <mergeCell ref="I270:I273"/>
    <mergeCell ref="X266:X269"/>
    <mergeCell ref="Y266:Y269"/>
    <mergeCell ref="Z266:Z269"/>
    <mergeCell ref="AA266:AA269"/>
    <mergeCell ref="AB266:AB269"/>
    <mergeCell ref="AC266:AC269"/>
    <mergeCell ref="R266:R269"/>
    <mergeCell ref="S266:S269"/>
    <mergeCell ref="T266:T269"/>
    <mergeCell ref="U266:U269"/>
    <mergeCell ref="V266:V269"/>
    <mergeCell ref="W266:W269"/>
    <mergeCell ref="L266:L269"/>
    <mergeCell ref="M266:M269"/>
    <mergeCell ref="N266:N269"/>
    <mergeCell ref="O266:O269"/>
    <mergeCell ref="P266:P269"/>
    <mergeCell ref="Q266:Q269"/>
    <mergeCell ref="C266:C269"/>
    <mergeCell ref="D266:D269"/>
    <mergeCell ref="E266:E269"/>
    <mergeCell ref="F266:F269"/>
    <mergeCell ref="G266:G269"/>
    <mergeCell ref="AB270:AB273"/>
    <mergeCell ref="H266:H269"/>
    <mergeCell ref="I266:I269"/>
    <mergeCell ref="J266:J269"/>
    <mergeCell ref="K266:K269"/>
    <mergeCell ref="Z261:Z264"/>
    <mergeCell ref="AA261:AA264"/>
    <mergeCell ref="AB261:AB264"/>
    <mergeCell ref="AC261:AC264"/>
    <mergeCell ref="AD261:AD264"/>
    <mergeCell ref="AE261:AE264"/>
    <mergeCell ref="T261:T264"/>
    <mergeCell ref="U261:U264"/>
    <mergeCell ref="V261:V264"/>
    <mergeCell ref="W261:W264"/>
    <mergeCell ref="X261:X264"/>
    <mergeCell ref="Y261:Y264"/>
    <mergeCell ref="N261:N264"/>
    <mergeCell ref="O261:O264"/>
    <mergeCell ref="P261:P264"/>
    <mergeCell ref="Q261:Q264"/>
    <mergeCell ref="R261:R264"/>
    <mergeCell ref="S261:S264"/>
    <mergeCell ref="H261:H264"/>
    <mergeCell ref="I261:I264"/>
    <mergeCell ref="J261:J264"/>
    <mergeCell ref="K261:K264"/>
    <mergeCell ref="AD266:AD269"/>
    <mergeCell ref="L261:L264"/>
    <mergeCell ref="M261:M264"/>
    <mergeCell ref="AE266:AE269"/>
    <mergeCell ref="AC257:AC260"/>
    <mergeCell ref="AD257:AD260"/>
    <mergeCell ref="AE257:AE260"/>
    <mergeCell ref="AF257:AF260"/>
    <mergeCell ref="C261:C264"/>
    <mergeCell ref="D261:D264"/>
    <mergeCell ref="E261:E264"/>
    <mergeCell ref="F261:F264"/>
    <mergeCell ref="G261:G264"/>
    <mergeCell ref="V257:V260"/>
    <mergeCell ref="W257:W260"/>
    <mergeCell ref="X257:X260"/>
    <mergeCell ref="Y257:Y260"/>
    <mergeCell ref="Z257:Z260"/>
    <mergeCell ref="AA257:AA260"/>
    <mergeCell ref="P257:P260"/>
    <mergeCell ref="Q257:Q260"/>
    <mergeCell ref="R257:R260"/>
    <mergeCell ref="S257:S260"/>
    <mergeCell ref="T257:T260"/>
    <mergeCell ref="U257:U260"/>
    <mergeCell ref="J257:J260"/>
    <mergeCell ref="K257:K260"/>
    <mergeCell ref="L257:L260"/>
    <mergeCell ref="M257:M260"/>
    <mergeCell ref="N257:N260"/>
    <mergeCell ref="O257:O260"/>
    <mergeCell ref="AF261:AF264"/>
    <mergeCell ref="AF253:AF256"/>
    <mergeCell ref="C257:C260"/>
    <mergeCell ref="D257:D260"/>
    <mergeCell ref="E257:E260"/>
    <mergeCell ref="F257:F260"/>
    <mergeCell ref="G257:G260"/>
    <mergeCell ref="H257:H260"/>
    <mergeCell ref="I257:I260"/>
    <mergeCell ref="X253:X256"/>
    <mergeCell ref="Y253:Y256"/>
    <mergeCell ref="Z253:Z256"/>
    <mergeCell ref="AA253:AA256"/>
    <mergeCell ref="AB253:AB256"/>
    <mergeCell ref="AC253:AC256"/>
    <mergeCell ref="R253:R256"/>
    <mergeCell ref="S253:S256"/>
    <mergeCell ref="T253:T256"/>
    <mergeCell ref="U253:U256"/>
    <mergeCell ref="V253:V256"/>
    <mergeCell ref="W253:W256"/>
    <mergeCell ref="L253:L256"/>
    <mergeCell ref="M253:M256"/>
    <mergeCell ref="N253:N256"/>
    <mergeCell ref="O253:O256"/>
    <mergeCell ref="P253:P256"/>
    <mergeCell ref="Q253:Q256"/>
    <mergeCell ref="C253:C256"/>
    <mergeCell ref="D253:D256"/>
    <mergeCell ref="E253:E256"/>
    <mergeCell ref="F253:F256"/>
    <mergeCell ref="G253:G256"/>
    <mergeCell ref="AB257:AB260"/>
    <mergeCell ref="H253:H256"/>
    <mergeCell ref="I253:I256"/>
    <mergeCell ref="J253:J256"/>
    <mergeCell ref="K253:K256"/>
    <mergeCell ref="Z249:Z252"/>
    <mergeCell ref="AA249:AA252"/>
    <mergeCell ref="AB249:AB252"/>
    <mergeCell ref="AC249:AC252"/>
    <mergeCell ref="AD249:AD252"/>
    <mergeCell ref="AE249:AE252"/>
    <mergeCell ref="T249:T252"/>
    <mergeCell ref="U249:U252"/>
    <mergeCell ref="V249:V252"/>
    <mergeCell ref="W249:W252"/>
    <mergeCell ref="X249:X252"/>
    <mergeCell ref="Y249:Y252"/>
    <mergeCell ref="N249:N252"/>
    <mergeCell ref="O249:O252"/>
    <mergeCell ref="P249:P252"/>
    <mergeCell ref="Q249:Q252"/>
    <mergeCell ref="R249:R252"/>
    <mergeCell ref="S249:S252"/>
    <mergeCell ref="H249:H252"/>
    <mergeCell ref="I249:I252"/>
    <mergeCell ref="J249:J252"/>
    <mergeCell ref="K249:K252"/>
    <mergeCell ref="AD253:AD256"/>
    <mergeCell ref="L249:L252"/>
    <mergeCell ref="M249:M252"/>
    <mergeCell ref="AE253:AE256"/>
    <mergeCell ref="AC245:AC248"/>
    <mergeCell ref="AD245:AD248"/>
    <mergeCell ref="AE245:AE248"/>
    <mergeCell ref="AF245:AF248"/>
    <mergeCell ref="C249:C252"/>
    <mergeCell ref="D249:D252"/>
    <mergeCell ref="E249:E252"/>
    <mergeCell ref="F249:F252"/>
    <mergeCell ref="G249:G252"/>
    <mergeCell ref="V245:V248"/>
    <mergeCell ref="W245:W248"/>
    <mergeCell ref="X245:X248"/>
    <mergeCell ref="Y245:Y248"/>
    <mergeCell ref="Z245:Z248"/>
    <mergeCell ref="AA245:AA248"/>
    <mergeCell ref="P245:P248"/>
    <mergeCell ref="Q245:Q248"/>
    <mergeCell ref="R245:R248"/>
    <mergeCell ref="S245:S248"/>
    <mergeCell ref="T245:T248"/>
    <mergeCell ref="U245:U248"/>
    <mergeCell ref="J245:J248"/>
    <mergeCell ref="K245:K248"/>
    <mergeCell ref="L245:L248"/>
    <mergeCell ref="M245:M248"/>
    <mergeCell ref="N245:N248"/>
    <mergeCell ref="O245:O248"/>
    <mergeCell ref="AF249:AF252"/>
    <mergeCell ref="AF241:AF244"/>
    <mergeCell ref="C245:C248"/>
    <mergeCell ref="D245:D248"/>
    <mergeCell ref="E245:E248"/>
    <mergeCell ref="F245:F248"/>
    <mergeCell ref="G245:G248"/>
    <mergeCell ref="H245:H248"/>
    <mergeCell ref="I245:I248"/>
    <mergeCell ref="X241:X244"/>
    <mergeCell ref="Y241:Y244"/>
    <mergeCell ref="Z241:Z244"/>
    <mergeCell ref="AA241:AA244"/>
    <mergeCell ref="AB241:AB244"/>
    <mergeCell ref="AC241:AC244"/>
    <mergeCell ref="R241:R244"/>
    <mergeCell ref="S241:S244"/>
    <mergeCell ref="T241:T244"/>
    <mergeCell ref="U241:U244"/>
    <mergeCell ref="V241:V244"/>
    <mergeCell ref="W241:W244"/>
    <mergeCell ref="L241:L244"/>
    <mergeCell ref="M241:M244"/>
    <mergeCell ref="N241:N244"/>
    <mergeCell ref="O241:O244"/>
    <mergeCell ref="P241:P244"/>
    <mergeCell ref="Q241:Q244"/>
    <mergeCell ref="C241:C244"/>
    <mergeCell ref="D241:D244"/>
    <mergeCell ref="E241:E244"/>
    <mergeCell ref="F241:F244"/>
    <mergeCell ref="G241:G244"/>
    <mergeCell ref="AB245:AB248"/>
    <mergeCell ref="H241:H244"/>
    <mergeCell ref="I241:I244"/>
    <mergeCell ref="J241:J244"/>
    <mergeCell ref="K241:K244"/>
    <mergeCell ref="Z237:Z240"/>
    <mergeCell ref="AA237:AA240"/>
    <mergeCell ref="AB237:AB240"/>
    <mergeCell ref="AC237:AC240"/>
    <mergeCell ref="AD237:AD240"/>
    <mergeCell ref="AE237:AE240"/>
    <mergeCell ref="T237:T240"/>
    <mergeCell ref="U237:U240"/>
    <mergeCell ref="V237:V240"/>
    <mergeCell ref="W237:W240"/>
    <mergeCell ref="X237:X240"/>
    <mergeCell ref="Y237:Y240"/>
    <mergeCell ref="N237:N240"/>
    <mergeCell ref="O237:O240"/>
    <mergeCell ref="P237:P240"/>
    <mergeCell ref="Q237:Q240"/>
    <mergeCell ref="R237:R240"/>
    <mergeCell ref="S237:S240"/>
    <mergeCell ref="H237:H240"/>
    <mergeCell ref="I237:I240"/>
    <mergeCell ref="J237:J240"/>
    <mergeCell ref="K237:K240"/>
    <mergeCell ref="AD241:AD244"/>
    <mergeCell ref="L237:L240"/>
    <mergeCell ref="M237:M240"/>
    <mergeCell ref="AE241:AE244"/>
    <mergeCell ref="AC233:AC236"/>
    <mergeCell ref="AD233:AD236"/>
    <mergeCell ref="AE233:AE236"/>
    <mergeCell ref="AF233:AF236"/>
    <mergeCell ref="C237:C240"/>
    <mergeCell ref="D237:D240"/>
    <mergeCell ref="E237:E240"/>
    <mergeCell ref="F237:F240"/>
    <mergeCell ref="G237:G240"/>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J233:J236"/>
    <mergeCell ref="K233:K236"/>
    <mergeCell ref="L233:L236"/>
    <mergeCell ref="M233:M236"/>
    <mergeCell ref="N233:N236"/>
    <mergeCell ref="O233:O236"/>
    <mergeCell ref="AF237:AF240"/>
    <mergeCell ref="AF229:AF232"/>
    <mergeCell ref="C233:C236"/>
    <mergeCell ref="D233:D236"/>
    <mergeCell ref="E233:E236"/>
    <mergeCell ref="F233:F236"/>
    <mergeCell ref="G233:G236"/>
    <mergeCell ref="H233:H236"/>
    <mergeCell ref="I233:I236"/>
    <mergeCell ref="X229:X232"/>
    <mergeCell ref="Y229:Y232"/>
    <mergeCell ref="Z229:Z232"/>
    <mergeCell ref="AA229:AA232"/>
    <mergeCell ref="AB229:AB232"/>
    <mergeCell ref="AC229:AC232"/>
    <mergeCell ref="R229:R232"/>
    <mergeCell ref="S229:S232"/>
    <mergeCell ref="T229:T232"/>
    <mergeCell ref="U229:U232"/>
    <mergeCell ref="V229:V232"/>
    <mergeCell ref="W229:W232"/>
    <mergeCell ref="L229:L232"/>
    <mergeCell ref="M229:M232"/>
    <mergeCell ref="N229:N232"/>
    <mergeCell ref="O229:O232"/>
    <mergeCell ref="P229:P232"/>
    <mergeCell ref="Q229:Q232"/>
    <mergeCell ref="C229:C232"/>
    <mergeCell ref="D229:D232"/>
    <mergeCell ref="E229:E232"/>
    <mergeCell ref="F229:F232"/>
    <mergeCell ref="G229:G232"/>
    <mergeCell ref="AB233:AB236"/>
    <mergeCell ref="H229:H232"/>
    <mergeCell ref="I229:I232"/>
    <mergeCell ref="J229:J232"/>
    <mergeCell ref="K229:K232"/>
    <mergeCell ref="Z225:Z228"/>
    <mergeCell ref="AA225:AA228"/>
    <mergeCell ref="AB225:AB228"/>
    <mergeCell ref="AC225:AC228"/>
    <mergeCell ref="AD225:AD228"/>
    <mergeCell ref="AE225:AE228"/>
    <mergeCell ref="T225:T228"/>
    <mergeCell ref="U225:U228"/>
    <mergeCell ref="V225:V228"/>
    <mergeCell ref="W225:W228"/>
    <mergeCell ref="X225:X228"/>
    <mergeCell ref="Y225:Y228"/>
    <mergeCell ref="N225:N228"/>
    <mergeCell ref="O225:O228"/>
    <mergeCell ref="P225:P228"/>
    <mergeCell ref="Q225:Q228"/>
    <mergeCell ref="R225:R228"/>
    <mergeCell ref="S225:S228"/>
    <mergeCell ref="H225:H228"/>
    <mergeCell ref="I225:I228"/>
    <mergeCell ref="J225:J228"/>
    <mergeCell ref="K225:K228"/>
    <mergeCell ref="AD229:AD232"/>
    <mergeCell ref="L225:L228"/>
    <mergeCell ref="M225:M228"/>
    <mergeCell ref="AE229:AE232"/>
    <mergeCell ref="AC220:AC223"/>
    <mergeCell ref="AD220:AD223"/>
    <mergeCell ref="AE220:AE223"/>
    <mergeCell ref="AF220:AF223"/>
    <mergeCell ref="C225:C228"/>
    <mergeCell ref="D225:D228"/>
    <mergeCell ref="E225:E228"/>
    <mergeCell ref="F225:F228"/>
    <mergeCell ref="G225:G228"/>
    <mergeCell ref="V220:V223"/>
    <mergeCell ref="W220:W223"/>
    <mergeCell ref="X220:X223"/>
    <mergeCell ref="Y220:Y223"/>
    <mergeCell ref="Z220:Z223"/>
    <mergeCell ref="AA220:AA223"/>
    <mergeCell ref="P220:P223"/>
    <mergeCell ref="Q220:Q223"/>
    <mergeCell ref="R220:R223"/>
    <mergeCell ref="S220:S223"/>
    <mergeCell ref="T220:T223"/>
    <mergeCell ref="U220:U223"/>
    <mergeCell ref="J220:J223"/>
    <mergeCell ref="K220:K223"/>
    <mergeCell ref="L220:L223"/>
    <mergeCell ref="M220:M223"/>
    <mergeCell ref="N220:N223"/>
    <mergeCell ref="O220:O223"/>
    <mergeCell ref="AF225:AF228"/>
    <mergeCell ref="AF216:AF219"/>
    <mergeCell ref="C220:C223"/>
    <mergeCell ref="D220:D223"/>
    <mergeCell ref="E220:E223"/>
    <mergeCell ref="F220:F223"/>
    <mergeCell ref="G220:G223"/>
    <mergeCell ref="H220:H223"/>
    <mergeCell ref="I220:I223"/>
    <mergeCell ref="X216:X219"/>
    <mergeCell ref="Y216:Y219"/>
    <mergeCell ref="Z216:Z219"/>
    <mergeCell ref="AA216:AA219"/>
    <mergeCell ref="AB216:AB219"/>
    <mergeCell ref="AC216:AC219"/>
    <mergeCell ref="R216:R219"/>
    <mergeCell ref="S216:S219"/>
    <mergeCell ref="T216:T219"/>
    <mergeCell ref="U216:U219"/>
    <mergeCell ref="V216:V219"/>
    <mergeCell ref="W216:W219"/>
    <mergeCell ref="L216:L219"/>
    <mergeCell ref="M216:M219"/>
    <mergeCell ref="N216:N219"/>
    <mergeCell ref="O216:O219"/>
    <mergeCell ref="P216:P219"/>
    <mergeCell ref="Q216:Q219"/>
    <mergeCell ref="C216:C219"/>
    <mergeCell ref="D216:D219"/>
    <mergeCell ref="E216:E219"/>
    <mergeCell ref="F216:F219"/>
    <mergeCell ref="G216:G219"/>
    <mergeCell ref="AB220:AB223"/>
    <mergeCell ref="H216:H219"/>
    <mergeCell ref="I216:I219"/>
    <mergeCell ref="J216:J219"/>
    <mergeCell ref="K216:K219"/>
    <mergeCell ref="Z212:Z215"/>
    <mergeCell ref="AA212:AA215"/>
    <mergeCell ref="AB212:AB215"/>
    <mergeCell ref="AC212:AC215"/>
    <mergeCell ref="AD212:AD215"/>
    <mergeCell ref="AE212:AE215"/>
    <mergeCell ref="T212:T215"/>
    <mergeCell ref="U212:U215"/>
    <mergeCell ref="V212:V215"/>
    <mergeCell ref="W212:W215"/>
    <mergeCell ref="X212:X215"/>
    <mergeCell ref="Y212:Y215"/>
    <mergeCell ref="N212:N215"/>
    <mergeCell ref="O212:O215"/>
    <mergeCell ref="P212:P215"/>
    <mergeCell ref="Q212:Q215"/>
    <mergeCell ref="R212:R215"/>
    <mergeCell ref="S212:S215"/>
    <mergeCell ref="H212:H215"/>
    <mergeCell ref="I212:I215"/>
    <mergeCell ref="J212:J215"/>
    <mergeCell ref="K212:K215"/>
    <mergeCell ref="AD216:AD219"/>
    <mergeCell ref="L212:L215"/>
    <mergeCell ref="M212:M215"/>
    <mergeCell ref="AE216:AE219"/>
    <mergeCell ref="AC208:AC211"/>
    <mergeCell ref="AD208:AD211"/>
    <mergeCell ref="AE208:AE211"/>
    <mergeCell ref="AF208:AF211"/>
    <mergeCell ref="C212:C215"/>
    <mergeCell ref="D212:D215"/>
    <mergeCell ref="E212:E215"/>
    <mergeCell ref="F212:F215"/>
    <mergeCell ref="G212:G215"/>
    <mergeCell ref="V208:V211"/>
    <mergeCell ref="W208:W211"/>
    <mergeCell ref="X208:X211"/>
    <mergeCell ref="Y208:Y211"/>
    <mergeCell ref="Z208:Z211"/>
    <mergeCell ref="AA208:AA211"/>
    <mergeCell ref="P208:P211"/>
    <mergeCell ref="Q208:Q211"/>
    <mergeCell ref="R208:R211"/>
    <mergeCell ref="S208:S211"/>
    <mergeCell ref="T208:T211"/>
    <mergeCell ref="U208:U211"/>
    <mergeCell ref="J208:J211"/>
    <mergeCell ref="K208:K211"/>
    <mergeCell ref="L208:L211"/>
    <mergeCell ref="M208:M211"/>
    <mergeCell ref="N208:N211"/>
    <mergeCell ref="O208:O211"/>
    <mergeCell ref="AF212:AF215"/>
    <mergeCell ref="AF204:AF207"/>
    <mergeCell ref="C208:C211"/>
    <mergeCell ref="D208:D211"/>
    <mergeCell ref="E208:E211"/>
    <mergeCell ref="F208:F211"/>
    <mergeCell ref="G208:G211"/>
    <mergeCell ref="H208:H211"/>
    <mergeCell ref="I208:I211"/>
    <mergeCell ref="X204:X207"/>
    <mergeCell ref="Y204:Y207"/>
    <mergeCell ref="Z204:Z207"/>
    <mergeCell ref="AA204:AA207"/>
    <mergeCell ref="AB204:AB207"/>
    <mergeCell ref="AC204:AC207"/>
    <mergeCell ref="R204:R207"/>
    <mergeCell ref="S204:S207"/>
    <mergeCell ref="T204:T207"/>
    <mergeCell ref="U204:U207"/>
    <mergeCell ref="V204:V207"/>
    <mergeCell ref="W204:W207"/>
    <mergeCell ref="L204:L207"/>
    <mergeCell ref="M204:M207"/>
    <mergeCell ref="N204:N207"/>
    <mergeCell ref="O204:O207"/>
    <mergeCell ref="P204:P207"/>
    <mergeCell ref="Q204:Q207"/>
    <mergeCell ref="C204:C207"/>
    <mergeCell ref="D204:D207"/>
    <mergeCell ref="E204:E207"/>
    <mergeCell ref="F204:F207"/>
    <mergeCell ref="G204:G207"/>
    <mergeCell ref="AB208:AB211"/>
    <mergeCell ref="H204:H207"/>
    <mergeCell ref="I204:I207"/>
    <mergeCell ref="J204:J207"/>
    <mergeCell ref="K204:K207"/>
    <mergeCell ref="Z200:Z203"/>
    <mergeCell ref="AA200:AA203"/>
    <mergeCell ref="AB200:AB203"/>
    <mergeCell ref="AC200:AC203"/>
    <mergeCell ref="AD200:AD203"/>
    <mergeCell ref="AE200:AE203"/>
    <mergeCell ref="T200:T203"/>
    <mergeCell ref="U200:U203"/>
    <mergeCell ref="V200:V203"/>
    <mergeCell ref="W200:W203"/>
    <mergeCell ref="X200:X203"/>
    <mergeCell ref="Y200:Y203"/>
    <mergeCell ref="N200:N203"/>
    <mergeCell ref="O200:O203"/>
    <mergeCell ref="P200:P203"/>
    <mergeCell ref="Q200:Q203"/>
    <mergeCell ref="R200:R203"/>
    <mergeCell ref="S200:S203"/>
    <mergeCell ref="H200:H203"/>
    <mergeCell ref="I200:I203"/>
    <mergeCell ref="J200:J203"/>
    <mergeCell ref="K200:K203"/>
    <mergeCell ref="AD204:AD207"/>
    <mergeCell ref="L200:L203"/>
    <mergeCell ref="M200:M203"/>
    <mergeCell ref="AE204:AE207"/>
    <mergeCell ref="AC196:AC199"/>
    <mergeCell ref="AD196:AD199"/>
    <mergeCell ref="AE196:AE199"/>
    <mergeCell ref="AF196:AF199"/>
    <mergeCell ref="C200:C203"/>
    <mergeCell ref="D200:D203"/>
    <mergeCell ref="E200:E203"/>
    <mergeCell ref="F200:F203"/>
    <mergeCell ref="G200:G203"/>
    <mergeCell ref="V196:V199"/>
    <mergeCell ref="W196:W199"/>
    <mergeCell ref="X196:X199"/>
    <mergeCell ref="Y196:Y199"/>
    <mergeCell ref="Z196:Z199"/>
    <mergeCell ref="AA196:AA199"/>
    <mergeCell ref="P196:P199"/>
    <mergeCell ref="Q196:Q199"/>
    <mergeCell ref="R196:R199"/>
    <mergeCell ref="S196:S199"/>
    <mergeCell ref="T196:T199"/>
    <mergeCell ref="U196:U199"/>
    <mergeCell ref="J196:J199"/>
    <mergeCell ref="K196:K199"/>
    <mergeCell ref="L196:L199"/>
    <mergeCell ref="M196:M199"/>
    <mergeCell ref="N196:N199"/>
    <mergeCell ref="O196:O199"/>
    <mergeCell ref="AF200:AF203"/>
    <mergeCell ref="AF191:AF194"/>
    <mergeCell ref="C196:C199"/>
    <mergeCell ref="D196:D199"/>
    <mergeCell ref="E196:E199"/>
    <mergeCell ref="F196:F199"/>
    <mergeCell ref="G196:G199"/>
    <mergeCell ref="H196:H199"/>
    <mergeCell ref="I196:I199"/>
    <mergeCell ref="X191:X194"/>
    <mergeCell ref="Y191:Y194"/>
    <mergeCell ref="Z191:Z194"/>
    <mergeCell ref="AA191:AA194"/>
    <mergeCell ref="AB191:AB194"/>
    <mergeCell ref="AC191:AC194"/>
    <mergeCell ref="R191:R194"/>
    <mergeCell ref="S191:S194"/>
    <mergeCell ref="T191:T194"/>
    <mergeCell ref="U191:U194"/>
    <mergeCell ref="V191:V194"/>
    <mergeCell ref="W191:W194"/>
    <mergeCell ref="L191:L194"/>
    <mergeCell ref="M191:M194"/>
    <mergeCell ref="N191:N194"/>
    <mergeCell ref="O191:O194"/>
    <mergeCell ref="P191:P194"/>
    <mergeCell ref="Q191:Q194"/>
    <mergeCell ref="C191:C194"/>
    <mergeCell ref="D191:D194"/>
    <mergeCell ref="E191:E194"/>
    <mergeCell ref="F191:F194"/>
    <mergeCell ref="G191:G194"/>
    <mergeCell ref="AB196:AB199"/>
    <mergeCell ref="H191:H194"/>
    <mergeCell ref="I191:I194"/>
    <mergeCell ref="J191:J194"/>
    <mergeCell ref="K191:K194"/>
    <mergeCell ref="Z187:Z190"/>
    <mergeCell ref="AA187:AA190"/>
    <mergeCell ref="AB187:AB190"/>
    <mergeCell ref="AC187:AC190"/>
    <mergeCell ref="AD187:AD190"/>
    <mergeCell ref="AE187:AE190"/>
    <mergeCell ref="T187:T190"/>
    <mergeCell ref="U187:U190"/>
    <mergeCell ref="V187:V190"/>
    <mergeCell ref="W187:W190"/>
    <mergeCell ref="X187:X190"/>
    <mergeCell ref="Y187:Y190"/>
    <mergeCell ref="N187:N190"/>
    <mergeCell ref="O187:O190"/>
    <mergeCell ref="P187:P190"/>
    <mergeCell ref="Q187:Q190"/>
    <mergeCell ref="R187:R190"/>
    <mergeCell ref="S187:S190"/>
    <mergeCell ref="H187:H190"/>
    <mergeCell ref="I187:I190"/>
    <mergeCell ref="J187:J190"/>
    <mergeCell ref="K187:K190"/>
    <mergeCell ref="AD191:AD194"/>
    <mergeCell ref="L187:L190"/>
    <mergeCell ref="M187:M190"/>
    <mergeCell ref="AE191:AE194"/>
    <mergeCell ref="AC183:AC186"/>
    <mergeCell ref="AD183:AD186"/>
    <mergeCell ref="AE183:AE186"/>
    <mergeCell ref="AF183:AF186"/>
    <mergeCell ref="C187:C190"/>
    <mergeCell ref="D187:D190"/>
    <mergeCell ref="E187:E190"/>
    <mergeCell ref="F187:F190"/>
    <mergeCell ref="G187:G190"/>
    <mergeCell ref="V183:V186"/>
    <mergeCell ref="W183:W186"/>
    <mergeCell ref="X183:X186"/>
    <mergeCell ref="Y183:Y186"/>
    <mergeCell ref="Z183:Z186"/>
    <mergeCell ref="AA183:AA186"/>
    <mergeCell ref="P183:P186"/>
    <mergeCell ref="Q183:Q186"/>
    <mergeCell ref="R183:R186"/>
    <mergeCell ref="S183:S186"/>
    <mergeCell ref="T183:T186"/>
    <mergeCell ref="U183:U186"/>
    <mergeCell ref="J183:J186"/>
    <mergeCell ref="K183:K186"/>
    <mergeCell ref="L183:L186"/>
    <mergeCell ref="M183:M186"/>
    <mergeCell ref="N183:N186"/>
    <mergeCell ref="O183:O186"/>
    <mergeCell ref="AF187:AF190"/>
    <mergeCell ref="AF179:AF182"/>
    <mergeCell ref="C183:C186"/>
    <mergeCell ref="D183:D186"/>
    <mergeCell ref="E183:E186"/>
    <mergeCell ref="F183:F186"/>
    <mergeCell ref="G183:G186"/>
    <mergeCell ref="H183:H186"/>
    <mergeCell ref="I183:I186"/>
    <mergeCell ref="X179:X182"/>
    <mergeCell ref="Y179:Y182"/>
    <mergeCell ref="Z179:Z182"/>
    <mergeCell ref="AA179:AA182"/>
    <mergeCell ref="AB179:AB182"/>
    <mergeCell ref="AC179:AC182"/>
    <mergeCell ref="R179:R182"/>
    <mergeCell ref="S179:S182"/>
    <mergeCell ref="T179:T182"/>
    <mergeCell ref="U179:U182"/>
    <mergeCell ref="V179:V182"/>
    <mergeCell ref="W179:W182"/>
    <mergeCell ref="L179:L182"/>
    <mergeCell ref="M179:M182"/>
    <mergeCell ref="N179:N182"/>
    <mergeCell ref="O179:O182"/>
    <mergeCell ref="P179:P182"/>
    <mergeCell ref="Q179:Q182"/>
    <mergeCell ref="C179:C182"/>
    <mergeCell ref="D179:D182"/>
    <mergeCell ref="E179:E182"/>
    <mergeCell ref="F179:F182"/>
    <mergeCell ref="G179:G182"/>
    <mergeCell ref="AB183:AB186"/>
    <mergeCell ref="H179:H182"/>
    <mergeCell ref="I179:I182"/>
    <mergeCell ref="J179:J182"/>
    <mergeCell ref="K179:K182"/>
    <mergeCell ref="Z175:Z178"/>
    <mergeCell ref="AA175:AA178"/>
    <mergeCell ref="AB175:AB178"/>
    <mergeCell ref="AC175:AC178"/>
    <mergeCell ref="AD175:AD178"/>
    <mergeCell ref="AE175:AE178"/>
    <mergeCell ref="T175:T178"/>
    <mergeCell ref="U175:U178"/>
    <mergeCell ref="V175:V178"/>
    <mergeCell ref="W175:W178"/>
    <mergeCell ref="X175:X178"/>
    <mergeCell ref="Y175:Y178"/>
    <mergeCell ref="N175:N178"/>
    <mergeCell ref="O175:O178"/>
    <mergeCell ref="P175:P178"/>
    <mergeCell ref="Q175:Q178"/>
    <mergeCell ref="R175:R178"/>
    <mergeCell ref="S175:S178"/>
    <mergeCell ref="H175:H178"/>
    <mergeCell ref="I175:I178"/>
    <mergeCell ref="J175:J178"/>
    <mergeCell ref="K175:K178"/>
    <mergeCell ref="AD179:AD182"/>
    <mergeCell ref="L175:L178"/>
    <mergeCell ref="M175:M178"/>
    <mergeCell ref="AE179:AE182"/>
    <mergeCell ref="AC171:AC174"/>
    <mergeCell ref="AD171:AD174"/>
    <mergeCell ref="AE171:AE174"/>
    <mergeCell ref="AF171:AF174"/>
    <mergeCell ref="C175:C178"/>
    <mergeCell ref="D175:D178"/>
    <mergeCell ref="E175:E178"/>
    <mergeCell ref="F175:F178"/>
    <mergeCell ref="G175:G178"/>
    <mergeCell ref="V171:V174"/>
    <mergeCell ref="W171:W174"/>
    <mergeCell ref="X171:X174"/>
    <mergeCell ref="Y171:Y174"/>
    <mergeCell ref="Z171:Z174"/>
    <mergeCell ref="AA171:AA174"/>
    <mergeCell ref="P171:P174"/>
    <mergeCell ref="Q171:Q174"/>
    <mergeCell ref="R171:R174"/>
    <mergeCell ref="S171:S174"/>
    <mergeCell ref="T171:T174"/>
    <mergeCell ref="U171:U174"/>
    <mergeCell ref="J171:J174"/>
    <mergeCell ref="K171:K174"/>
    <mergeCell ref="L171:L174"/>
    <mergeCell ref="M171:M174"/>
    <mergeCell ref="N171:N174"/>
    <mergeCell ref="O171:O174"/>
    <mergeCell ref="AF175:AF178"/>
    <mergeCell ref="AF167:AF170"/>
    <mergeCell ref="C171:C174"/>
    <mergeCell ref="D171:D174"/>
    <mergeCell ref="E171:E174"/>
    <mergeCell ref="F171:F174"/>
    <mergeCell ref="G171:G174"/>
    <mergeCell ref="H171:H174"/>
    <mergeCell ref="I171:I174"/>
    <mergeCell ref="X167:X170"/>
    <mergeCell ref="Y167:Y170"/>
    <mergeCell ref="Z167:Z170"/>
    <mergeCell ref="AA167:AA170"/>
    <mergeCell ref="AB167:AB170"/>
    <mergeCell ref="AC167:AC170"/>
    <mergeCell ref="R167:R170"/>
    <mergeCell ref="S167:S170"/>
    <mergeCell ref="T167:T170"/>
    <mergeCell ref="U167:U170"/>
    <mergeCell ref="V167:V170"/>
    <mergeCell ref="W167:W170"/>
    <mergeCell ref="L167:L170"/>
    <mergeCell ref="M167:M170"/>
    <mergeCell ref="N167:N170"/>
    <mergeCell ref="O167:O170"/>
    <mergeCell ref="P167:P170"/>
    <mergeCell ref="Q167:Q170"/>
    <mergeCell ref="C167:C170"/>
    <mergeCell ref="D167:D170"/>
    <mergeCell ref="E167:E170"/>
    <mergeCell ref="F167:F170"/>
    <mergeCell ref="G167:G170"/>
    <mergeCell ref="AB171:AB174"/>
    <mergeCell ref="H167:H170"/>
    <mergeCell ref="I167:I170"/>
    <mergeCell ref="J167:J170"/>
    <mergeCell ref="K167:K170"/>
    <mergeCell ref="Z162:Z165"/>
    <mergeCell ref="AA162:AA165"/>
    <mergeCell ref="AB162:AB165"/>
    <mergeCell ref="AC162:AC165"/>
    <mergeCell ref="AD162:AD165"/>
    <mergeCell ref="AE162:AE165"/>
    <mergeCell ref="T162:T165"/>
    <mergeCell ref="U162:U165"/>
    <mergeCell ref="V162:V165"/>
    <mergeCell ref="W162:W165"/>
    <mergeCell ref="X162:X165"/>
    <mergeCell ref="Y162:Y165"/>
    <mergeCell ref="N162:N165"/>
    <mergeCell ref="O162:O165"/>
    <mergeCell ref="P162:P165"/>
    <mergeCell ref="Q162:Q165"/>
    <mergeCell ref="R162:R165"/>
    <mergeCell ref="S162:S165"/>
    <mergeCell ref="H162:H165"/>
    <mergeCell ref="I162:I165"/>
    <mergeCell ref="J162:J165"/>
    <mergeCell ref="K162:K165"/>
    <mergeCell ref="AD167:AD170"/>
    <mergeCell ref="L162:L165"/>
    <mergeCell ref="M162:M165"/>
    <mergeCell ref="AE167:AE170"/>
    <mergeCell ref="AC158:AC161"/>
    <mergeCell ref="AD158:AD161"/>
    <mergeCell ref="AE158:AE161"/>
    <mergeCell ref="AF158:AF161"/>
    <mergeCell ref="C162:C165"/>
    <mergeCell ref="D162:D165"/>
    <mergeCell ref="E162:E165"/>
    <mergeCell ref="F162:F165"/>
    <mergeCell ref="G162:G165"/>
    <mergeCell ref="V158:V161"/>
    <mergeCell ref="W158:W161"/>
    <mergeCell ref="X158:X161"/>
    <mergeCell ref="Y158:Y161"/>
    <mergeCell ref="Z158:Z161"/>
    <mergeCell ref="AA158:AA161"/>
    <mergeCell ref="P158:P161"/>
    <mergeCell ref="Q158:Q161"/>
    <mergeCell ref="R158:R161"/>
    <mergeCell ref="S158:S161"/>
    <mergeCell ref="T158:T161"/>
    <mergeCell ref="U158:U161"/>
    <mergeCell ref="J158:J161"/>
    <mergeCell ref="K158:K161"/>
    <mergeCell ref="L158:L161"/>
    <mergeCell ref="M158:M161"/>
    <mergeCell ref="N158:N161"/>
    <mergeCell ref="O158:O161"/>
    <mergeCell ref="AF162:AF165"/>
    <mergeCell ref="AF154:AF157"/>
    <mergeCell ref="C158:C161"/>
    <mergeCell ref="D158:D161"/>
    <mergeCell ref="E158:E161"/>
    <mergeCell ref="F158:F161"/>
    <mergeCell ref="G158:G161"/>
    <mergeCell ref="H158:H161"/>
    <mergeCell ref="I158:I161"/>
    <mergeCell ref="X154:X157"/>
    <mergeCell ref="Y154:Y157"/>
    <mergeCell ref="Z154:Z157"/>
    <mergeCell ref="AA154:AA157"/>
    <mergeCell ref="AB154:AB157"/>
    <mergeCell ref="AC154:AC157"/>
    <mergeCell ref="R154:R157"/>
    <mergeCell ref="S154:S157"/>
    <mergeCell ref="T154:T157"/>
    <mergeCell ref="U154:U157"/>
    <mergeCell ref="V154:V157"/>
    <mergeCell ref="W154:W157"/>
    <mergeCell ref="L154:L157"/>
    <mergeCell ref="M154:M157"/>
    <mergeCell ref="N154:N157"/>
    <mergeCell ref="O154:O157"/>
    <mergeCell ref="P154:P157"/>
    <mergeCell ref="Q154:Q157"/>
    <mergeCell ref="C154:C157"/>
    <mergeCell ref="D154:D157"/>
    <mergeCell ref="E154:E157"/>
    <mergeCell ref="F154:F157"/>
    <mergeCell ref="G154:G157"/>
    <mergeCell ref="AB158:AB161"/>
    <mergeCell ref="H154:H157"/>
    <mergeCell ref="I154:I157"/>
    <mergeCell ref="J154:J157"/>
    <mergeCell ref="K154:K157"/>
    <mergeCell ref="Z150:Z153"/>
    <mergeCell ref="AA150:AA153"/>
    <mergeCell ref="AB150:AB153"/>
    <mergeCell ref="AC150:AC153"/>
    <mergeCell ref="AD150:AD153"/>
    <mergeCell ref="AE150:AE153"/>
    <mergeCell ref="T150:T153"/>
    <mergeCell ref="U150:U153"/>
    <mergeCell ref="V150:V153"/>
    <mergeCell ref="W150:W153"/>
    <mergeCell ref="X150:X153"/>
    <mergeCell ref="Y150:Y153"/>
    <mergeCell ref="N150:N153"/>
    <mergeCell ref="O150:O153"/>
    <mergeCell ref="P150:P153"/>
    <mergeCell ref="Q150:Q153"/>
    <mergeCell ref="R150:R153"/>
    <mergeCell ref="S150:S153"/>
    <mergeCell ref="H150:H153"/>
    <mergeCell ref="I150:I153"/>
    <mergeCell ref="J150:J153"/>
    <mergeCell ref="K150:K153"/>
    <mergeCell ref="AD154:AD157"/>
    <mergeCell ref="L150:L153"/>
    <mergeCell ref="M150:M153"/>
    <mergeCell ref="AE154:AE157"/>
    <mergeCell ref="AC146:AC149"/>
    <mergeCell ref="AD146:AD149"/>
    <mergeCell ref="AE146:AE149"/>
    <mergeCell ref="AF146:AF149"/>
    <mergeCell ref="C150:C153"/>
    <mergeCell ref="D150:D153"/>
    <mergeCell ref="E150:E153"/>
    <mergeCell ref="F150:F153"/>
    <mergeCell ref="G150:G153"/>
    <mergeCell ref="V146:V149"/>
    <mergeCell ref="W146:W149"/>
    <mergeCell ref="X146:X149"/>
    <mergeCell ref="Y146:Y149"/>
    <mergeCell ref="Z146:Z149"/>
    <mergeCell ref="AA146:AA149"/>
    <mergeCell ref="P146:P149"/>
    <mergeCell ref="Q146:Q149"/>
    <mergeCell ref="R146:R149"/>
    <mergeCell ref="S146:S149"/>
    <mergeCell ref="T146:T149"/>
    <mergeCell ref="U146:U149"/>
    <mergeCell ref="J146:J149"/>
    <mergeCell ref="K146:K149"/>
    <mergeCell ref="L146:L149"/>
    <mergeCell ref="M146:M149"/>
    <mergeCell ref="N146:N149"/>
    <mergeCell ref="O146:O149"/>
    <mergeCell ref="AF150:AF153"/>
    <mergeCell ref="AF142:AF145"/>
    <mergeCell ref="C146:C149"/>
    <mergeCell ref="D146:D149"/>
    <mergeCell ref="E146:E149"/>
    <mergeCell ref="F146:F149"/>
    <mergeCell ref="G146:G149"/>
    <mergeCell ref="H146:H149"/>
    <mergeCell ref="I146:I149"/>
    <mergeCell ref="X142:X145"/>
    <mergeCell ref="Y142:Y145"/>
    <mergeCell ref="Z142:Z145"/>
    <mergeCell ref="AA142:AA145"/>
    <mergeCell ref="AB142:AB145"/>
    <mergeCell ref="AC142:AC145"/>
    <mergeCell ref="R142:R145"/>
    <mergeCell ref="S142:S145"/>
    <mergeCell ref="T142:T145"/>
    <mergeCell ref="U142:U145"/>
    <mergeCell ref="V142:V145"/>
    <mergeCell ref="W142:W145"/>
    <mergeCell ref="L142:L145"/>
    <mergeCell ref="M142:M145"/>
    <mergeCell ref="N142:N145"/>
    <mergeCell ref="O142:O145"/>
    <mergeCell ref="P142:P145"/>
    <mergeCell ref="Q142:Q145"/>
    <mergeCell ref="C142:C145"/>
    <mergeCell ref="D142:D145"/>
    <mergeCell ref="E142:E145"/>
    <mergeCell ref="F142:F145"/>
    <mergeCell ref="G142:G145"/>
    <mergeCell ref="AB146:AB149"/>
    <mergeCell ref="H142:H145"/>
    <mergeCell ref="I142:I145"/>
    <mergeCell ref="J142:J145"/>
    <mergeCell ref="K142:K145"/>
    <mergeCell ref="Z138:Z141"/>
    <mergeCell ref="AA138:AA141"/>
    <mergeCell ref="AB138:AB141"/>
    <mergeCell ref="AC138:AC141"/>
    <mergeCell ref="AD138:AD141"/>
    <mergeCell ref="AE138:AE141"/>
    <mergeCell ref="T138:T141"/>
    <mergeCell ref="U138:U141"/>
    <mergeCell ref="V138:V141"/>
    <mergeCell ref="W138:W141"/>
    <mergeCell ref="X138:X141"/>
    <mergeCell ref="Y138:Y141"/>
    <mergeCell ref="N138:N141"/>
    <mergeCell ref="O138:O141"/>
    <mergeCell ref="P138:P141"/>
    <mergeCell ref="Q138:Q141"/>
    <mergeCell ref="R138:R141"/>
    <mergeCell ref="S138:S141"/>
    <mergeCell ref="H138:H141"/>
    <mergeCell ref="I138:I141"/>
    <mergeCell ref="J138:J141"/>
    <mergeCell ref="K138:K141"/>
    <mergeCell ref="AD142:AD145"/>
    <mergeCell ref="L138:L141"/>
    <mergeCell ref="M138:M141"/>
    <mergeCell ref="AE142:AE145"/>
    <mergeCell ref="AC134:AC137"/>
    <mergeCell ref="AD134:AD137"/>
    <mergeCell ref="AE134:AE137"/>
    <mergeCell ref="AF134:AF137"/>
    <mergeCell ref="C138:C141"/>
    <mergeCell ref="D138:D141"/>
    <mergeCell ref="E138:E141"/>
    <mergeCell ref="F138:F141"/>
    <mergeCell ref="G138:G141"/>
    <mergeCell ref="V134:V137"/>
    <mergeCell ref="W134:W137"/>
    <mergeCell ref="X134:X137"/>
    <mergeCell ref="Y134:Y137"/>
    <mergeCell ref="Z134:Z137"/>
    <mergeCell ref="AA134:AA137"/>
    <mergeCell ref="P134:P137"/>
    <mergeCell ref="Q134:Q137"/>
    <mergeCell ref="R134:R137"/>
    <mergeCell ref="S134:S137"/>
    <mergeCell ref="T134:T137"/>
    <mergeCell ref="U134:U137"/>
    <mergeCell ref="J134:J137"/>
    <mergeCell ref="K134:K137"/>
    <mergeCell ref="L134:L137"/>
    <mergeCell ref="M134:M137"/>
    <mergeCell ref="N134:N137"/>
    <mergeCell ref="O134:O137"/>
    <mergeCell ref="AF138:AF141"/>
    <mergeCell ref="AF130:AF133"/>
    <mergeCell ref="C134:C137"/>
    <mergeCell ref="D134:D137"/>
    <mergeCell ref="E134:E137"/>
    <mergeCell ref="F134:F137"/>
    <mergeCell ref="G134:G137"/>
    <mergeCell ref="H134:H137"/>
    <mergeCell ref="I134:I137"/>
    <mergeCell ref="X130:X133"/>
    <mergeCell ref="Y130:Y133"/>
    <mergeCell ref="Z130:Z133"/>
    <mergeCell ref="AA130:AA133"/>
    <mergeCell ref="AB130:AB133"/>
    <mergeCell ref="AC130:AC133"/>
    <mergeCell ref="R130:R133"/>
    <mergeCell ref="S130:S133"/>
    <mergeCell ref="T130:T133"/>
    <mergeCell ref="U130:U133"/>
    <mergeCell ref="V130:V133"/>
    <mergeCell ref="W130:W133"/>
    <mergeCell ref="L130:L133"/>
    <mergeCell ref="M130:M133"/>
    <mergeCell ref="N130:N133"/>
    <mergeCell ref="O130:O133"/>
    <mergeCell ref="P130:P133"/>
    <mergeCell ref="Q130:Q133"/>
    <mergeCell ref="C130:C133"/>
    <mergeCell ref="D130:D133"/>
    <mergeCell ref="E130:E133"/>
    <mergeCell ref="F130:F133"/>
    <mergeCell ref="G130:G133"/>
    <mergeCell ref="AB134:AB137"/>
    <mergeCell ref="H130:H133"/>
    <mergeCell ref="I130:I133"/>
    <mergeCell ref="J130:J133"/>
    <mergeCell ref="K130:K133"/>
    <mergeCell ref="Z126:Z129"/>
    <mergeCell ref="AA126:AA129"/>
    <mergeCell ref="AB126:AB129"/>
    <mergeCell ref="AC126:AC129"/>
    <mergeCell ref="AD126:AD129"/>
    <mergeCell ref="AE126:AE129"/>
    <mergeCell ref="T126:T129"/>
    <mergeCell ref="U126:U129"/>
    <mergeCell ref="V126:V129"/>
    <mergeCell ref="W126:W129"/>
    <mergeCell ref="X126:X129"/>
    <mergeCell ref="Y126:Y129"/>
    <mergeCell ref="N126:N129"/>
    <mergeCell ref="O126:O129"/>
    <mergeCell ref="P126:P129"/>
    <mergeCell ref="Q126:Q129"/>
    <mergeCell ref="R126:R129"/>
    <mergeCell ref="S126:S129"/>
    <mergeCell ref="H126:H129"/>
    <mergeCell ref="I126:I129"/>
    <mergeCell ref="J126:J129"/>
    <mergeCell ref="K126:K129"/>
    <mergeCell ref="AD130:AD133"/>
    <mergeCell ref="L126:L129"/>
    <mergeCell ref="M126:M129"/>
    <mergeCell ref="AE130:AE133"/>
    <mergeCell ref="AC122:AC125"/>
    <mergeCell ref="AD122:AD125"/>
    <mergeCell ref="AE122:AE125"/>
    <mergeCell ref="AF122:AF125"/>
    <mergeCell ref="C126:C129"/>
    <mergeCell ref="D126:D129"/>
    <mergeCell ref="E126:E129"/>
    <mergeCell ref="F126:F129"/>
    <mergeCell ref="G126:G129"/>
    <mergeCell ref="V122:V125"/>
    <mergeCell ref="W122:W125"/>
    <mergeCell ref="X122:X125"/>
    <mergeCell ref="Y122:Y125"/>
    <mergeCell ref="Z122:Z125"/>
    <mergeCell ref="AA122:AA125"/>
    <mergeCell ref="P122:P125"/>
    <mergeCell ref="Q122:Q125"/>
    <mergeCell ref="R122:R125"/>
    <mergeCell ref="S122:S125"/>
    <mergeCell ref="T122:T125"/>
    <mergeCell ref="U122:U125"/>
    <mergeCell ref="J122:J125"/>
    <mergeCell ref="K122:K125"/>
    <mergeCell ref="L122:L125"/>
    <mergeCell ref="M122:M125"/>
    <mergeCell ref="N122:N125"/>
    <mergeCell ref="O122:O125"/>
    <mergeCell ref="AF126:AF129"/>
    <mergeCell ref="AF118:AF121"/>
    <mergeCell ref="C122:C125"/>
    <mergeCell ref="D122:D125"/>
    <mergeCell ref="E122:E125"/>
    <mergeCell ref="F122:F125"/>
    <mergeCell ref="G122:G125"/>
    <mergeCell ref="H122:H125"/>
    <mergeCell ref="I122:I125"/>
    <mergeCell ref="X118:X121"/>
    <mergeCell ref="Y118:Y121"/>
    <mergeCell ref="Z118:Z121"/>
    <mergeCell ref="AA118:AA121"/>
    <mergeCell ref="AB118:AB121"/>
    <mergeCell ref="AC118:AC121"/>
    <mergeCell ref="R118:R121"/>
    <mergeCell ref="S118:S121"/>
    <mergeCell ref="T118:T121"/>
    <mergeCell ref="U118:U121"/>
    <mergeCell ref="V118:V121"/>
    <mergeCell ref="W118:W121"/>
    <mergeCell ref="L118:L121"/>
    <mergeCell ref="M118:M121"/>
    <mergeCell ref="N118:N121"/>
    <mergeCell ref="O118:O121"/>
    <mergeCell ref="P118:P121"/>
    <mergeCell ref="Q118:Q121"/>
    <mergeCell ref="C118:C121"/>
    <mergeCell ref="D118:D121"/>
    <mergeCell ref="E118:E121"/>
    <mergeCell ref="F118:F121"/>
    <mergeCell ref="G118:G121"/>
    <mergeCell ref="AB122:AB125"/>
    <mergeCell ref="H118:H121"/>
    <mergeCell ref="I118:I121"/>
    <mergeCell ref="J118:J121"/>
    <mergeCell ref="K118:K121"/>
    <mergeCell ref="Z114:Z117"/>
    <mergeCell ref="AA114:AA117"/>
    <mergeCell ref="AB114:AB117"/>
    <mergeCell ref="AC114:AC117"/>
    <mergeCell ref="AD114:AD117"/>
    <mergeCell ref="AE114:AE117"/>
    <mergeCell ref="T114:T117"/>
    <mergeCell ref="U114:U117"/>
    <mergeCell ref="V114:V117"/>
    <mergeCell ref="W114:W117"/>
    <mergeCell ref="X114:X117"/>
    <mergeCell ref="Y114:Y117"/>
    <mergeCell ref="N114:N117"/>
    <mergeCell ref="O114:O117"/>
    <mergeCell ref="P114:P117"/>
    <mergeCell ref="Q114:Q117"/>
    <mergeCell ref="R114:R117"/>
    <mergeCell ref="S114:S117"/>
    <mergeCell ref="H114:H117"/>
    <mergeCell ref="I114:I117"/>
    <mergeCell ref="J114:J117"/>
    <mergeCell ref="K114:K117"/>
    <mergeCell ref="AD118:AD121"/>
    <mergeCell ref="L114:L117"/>
    <mergeCell ref="M114:M117"/>
    <mergeCell ref="AE118:AE121"/>
    <mergeCell ref="AC110:AC113"/>
    <mergeCell ref="AD110:AD113"/>
    <mergeCell ref="AE110:AE113"/>
    <mergeCell ref="AF110:AF113"/>
    <mergeCell ref="C114:C117"/>
    <mergeCell ref="D114:D117"/>
    <mergeCell ref="E114:E117"/>
    <mergeCell ref="F114:F117"/>
    <mergeCell ref="G114:G117"/>
    <mergeCell ref="V110:V113"/>
    <mergeCell ref="W110:W113"/>
    <mergeCell ref="X110:X113"/>
    <mergeCell ref="Y110:Y113"/>
    <mergeCell ref="Z110:Z113"/>
    <mergeCell ref="AA110:AA113"/>
    <mergeCell ref="P110:P113"/>
    <mergeCell ref="Q110:Q113"/>
    <mergeCell ref="R110:R113"/>
    <mergeCell ref="S110:S113"/>
    <mergeCell ref="T110:T113"/>
    <mergeCell ref="U110:U113"/>
    <mergeCell ref="J110:J113"/>
    <mergeCell ref="K110:K113"/>
    <mergeCell ref="L110:L113"/>
    <mergeCell ref="M110:M113"/>
    <mergeCell ref="N110:N113"/>
    <mergeCell ref="O110:O113"/>
    <mergeCell ref="AF114:AF117"/>
    <mergeCell ref="AF106:AF109"/>
    <mergeCell ref="C110:C113"/>
    <mergeCell ref="D110:D113"/>
    <mergeCell ref="E110:E113"/>
    <mergeCell ref="F110:F113"/>
    <mergeCell ref="G110:G113"/>
    <mergeCell ref="H110:H113"/>
    <mergeCell ref="I110:I113"/>
    <mergeCell ref="X106:X109"/>
    <mergeCell ref="Y106:Y109"/>
    <mergeCell ref="Z106:Z109"/>
    <mergeCell ref="AA106:AA109"/>
    <mergeCell ref="AB106:AB109"/>
    <mergeCell ref="AC106:AC109"/>
    <mergeCell ref="R106:R109"/>
    <mergeCell ref="S106:S109"/>
    <mergeCell ref="T106:T109"/>
    <mergeCell ref="U106:U109"/>
    <mergeCell ref="V106:V109"/>
    <mergeCell ref="W106:W109"/>
    <mergeCell ref="L106:L109"/>
    <mergeCell ref="M106:M109"/>
    <mergeCell ref="N106:N109"/>
    <mergeCell ref="O106:O109"/>
    <mergeCell ref="P106:P109"/>
    <mergeCell ref="Q106:Q109"/>
    <mergeCell ref="C106:C109"/>
    <mergeCell ref="D106:D109"/>
    <mergeCell ref="E106:E109"/>
    <mergeCell ref="F106:F109"/>
    <mergeCell ref="G106:G109"/>
    <mergeCell ref="AB110:AB113"/>
    <mergeCell ref="H106:H109"/>
    <mergeCell ref="I106:I109"/>
    <mergeCell ref="J106:J109"/>
    <mergeCell ref="K106:K109"/>
    <mergeCell ref="Z102:Z105"/>
    <mergeCell ref="AA102:AA105"/>
    <mergeCell ref="AB102:AB105"/>
    <mergeCell ref="AC102:AC105"/>
    <mergeCell ref="AD102:AD105"/>
    <mergeCell ref="AE102:AE105"/>
    <mergeCell ref="T102:T105"/>
    <mergeCell ref="U102:U105"/>
    <mergeCell ref="V102:V105"/>
    <mergeCell ref="W102:W105"/>
    <mergeCell ref="X102:X105"/>
    <mergeCell ref="Y102:Y105"/>
    <mergeCell ref="N102:N105"/>
    <mergeCell ref="O102:O105"/>
    <mergeCell ref="P102:P105"/>
    <mergeCell ref="Q102:Q105"/>
    <mergeCell ref="R102:R105"/>
    <mergeCell ref="S102:S105"/>
    <mergeCell ref="H102:H105"/>
    <mergeCell ref="I102:I105"/>
    <mergeCell ref="J102:J105"/>
    <mergeCell ref="K102:K105"/>
    <mergeCell ref="AD106:AD109"/>
    <mergeCell ref="L102:L105"/>
    <mergeCell ref="M102:M105"/>
    <mergeCell ref="AE106:AE109"/>
    <mergeCell ref="AC98:AC101"/>
    <mergeCell ref="AD98:AD101"/>
    <mergeCell ref="AE98:AE101"/>
    <mergeCell ref="AF98:AF101"/>
    <mergeCell ref="C102:C105"/>
    <mergeCell ref="D102:D105"/>
    <mergeCell ref="E102:E105"/>
    <mergeCell ref="F102:F105"/>
    <mergeCell ref="G102:G105"/>
    <mergeCell ref="V98:V101"/>
    <mergeCell ref="W98:W101"/>
    <mergeCell ref="X98:X101"/>
    <mergeCell ref="Y98:Y101"/>
    <mergeCell ref="Z98:Z101"/>
    <mergeCell ref="AA98:AA101"/>
    <mergeCell ref="P98:P101"/>
    <mergeCell ref="Q98:Q101"/>
    <mergeCell ref="R98:R101"/>
    <mergeCell ref="S98:S101"/>
    <mergeCell ref="T98:T101"/>
    <mergeCell ref="U98:U101"/>
    <mergeCell ref="J98:J101"/>
    <mergeCell ref="K98:K101"/>
    <mergeCell ref="L98:L101"/>
    <mergeCell ref="M98:M101"/>
    <mergeCell ref="N98:N101"/>
    <mergeCell ref="O98:O101"/>
    <mergeCell ref="AF102:AF105"/>
    <mergeCell ref="AF94:AF97"/>
    <mergeCell ref="C98:C101"/>
    <mergeCell ref="D98:D101"/>
    <mergeCell ref="E98:E101"/>
    <mergeCell ref="F98:F101"/>
    <mergeCell ref="G98:G101"/>
    <mergeCell ref="H98:H101"/>
    <mergeCell ref="I98:I101"/>
    <mergeCell ref="X94:X97"/>
    <mergeCell ref="Y94:Y97"/>
    <mergeCell ref="Z94:Z97"/>
    <mergeCell ref="AA94:AA97"/>
    <mergeCell ref="AB94:AB97"/>
    <mergeCell ref="AC94:AC97"/>
    <mergeCell ref="R94:R97"/>
    <mergeCell ref="S94:S97"/>
    <mergeCell ref="T94:T97"/>
    <mergeCell ref="U94:U97"/>
    <mergeCell ref="V94:V97"/>
    <mergeCell ref="W94:W97"/>
    <mergeCell ref="L94:L97"/>
    <mergeCell ref="M94:M97"/>
    <mergeCell ref="N94:N97"/>
    <mergeCell ref="O94:O97"/>
    <mergeCell ref="P94:P97"/>
    <mergeCell ref="Q94:Q97"/>
    <mergeCell ref="C94:C97"/>
    <mergeCell ref="D94:D97"/>
    <mergeCell ref="E94:E97"/>
    <mergeCell ref="F94:F97"/>
    <mergeCell ref="G94:G97"/>
    <mergeCell ref="AB98:AB101"/>
    <mergeCell ref="H94:H97"/>
    <mergeCell ref="I94:I97"/>
    <mergeCell ref="J94:J97"/>
    <mergeCell ref="K94:K97"/>
    <mergeCell ref="Z90:Z93"/>
    <mergeCell ref="AA90:AA93"/>
    <mergeCell ref="AB90:AB93"/>
    <mergeCell ref="AC90:AC93"/>
    <mergeCell ref="AD90:AD93"/>
    <mergeCell ref="AE90:AE93"/>
    <mergeCell ref="T90:T93"/>
    <mergeCell ref="U90:U93"/>
    <mergeCell ref="V90:V93"/>
    <mergeCell ref="W90:W93"/>
    <mergeCell ref="X90:X93"/>
    <mergeCell ref="Y90:Y93"/>
    <mergeCell ref="N90:N93"/>
    <mergeCell ref="O90:O93"/>
    <mergeCell ref="P90:P93"/>
    <mergeCell ref="Q90:Q93"/>
    <mergeCell ref="R90:R93"/>
    <mergeCell ref="S90:S93"/>
    <mergeCell ref="H90:H93"/>
    <mergeCell ref="I90:I93"/>
    <mergeCell ref="J90:J93"/>
    <mergeCell ref="K90:K93"/>
    <mergeCell ref="AD94:AD97"/>
    <mergeCell ref="L90:L93"/>
    <mergeCell ref="M90:M93"/>
    <mergeCell ref="AE94:AE97"/>
    <mergeCell ref="AC86:AC89"/>
    <mergeCell ref="AD86:AD89"/>
    <mergeCell ref="AE86:AE89"/>
    <mergeCell ref="AF86:AF89"/>
    <mergeCell ref="C90:C93"/>
    <mergeCell ref="D90:D93"/>
    <mergeCell ref="E90:E93"/>
    <mergeCell ref="F90:F93"/>
    <mergeCell ref="G90:G93"/>
    <mergeCell ref="V86:V89"/>
    <mergeCell ref="W86:W89"/>
    <mergeCell ref="X86:X89"/>
    <mergeCell ref="Y86:Y89"/>
    <mergeCell ref="Z86:Z89"/>
    <mergeCell ref="AA86:AA89"/>
    <mergeCell ref="P86:P89"/>
    <mergeCell ref="Q86:Q89"/>
    <mergeCell ref="R86:R89"/>
    <mergeCell ref="S86:S89"/>
    <mergeCell ref="T86:T89"/>
    <mergeCell ref="U86:U89"/>
    <mergeCell ref="J86:J89"/>
    <mergeCell ref="K86:K89"/>
    <mergeCell ref="L86:L89"/>
    <mergeCell ref="M86:M89"/>
    <mergeCell ref="N86:N89"/>
    <mergeCell ref="O86:O89"/>
    <mergeCell ref="AF90:AF93"/>
    <mergeCell ref="AF82:AF85"/>
    <mergeCell ref="C86:C89"/>
    <mergeCell ref="D86:D89"/>
    <mergeCell ref="E86:E89"/>
    <mergeCell ref="F86:F89"/>
    <mergeCell ref="G86:G89"/>
    <mergeCell ref="H86:H89"/>
    <mergeCell ref="I86:I89"/>
    <mergeCell ref="X82:X85"/>
    <mergeCell ref="Y82:Y85"/>
    <mergeCell ref="Z82:Z85"/>
    <mergeCell ref="AA82:AA85"/>
    <mergeCell ref="AB82:AB85"/>
    <mergeCell ref="AC82:AC85"/>
    <mergeCell ref="R82:R85"/>
    <mergeCell ref="S82:S85"/>
    <mergeCell ref="T82:T85"/>
    <mergeCell ref="U82:U85"/>
    <mergeCell ref="V82:V85"/>
    <mergeCell ref="W82:W85"/>
    <mergeCell ref="L82:L85"/>
    <mergeCell ref="M82:M85"/>
    <mergeCell ref="N82:N85"/>
    <mergeCell ref="O82:O85"/>
    <mergeCell ref="P82:P85"/>
    <mergeCell ref="Q82:Q85"/>
    <mergeCell ref="C82:C85"/>
    <mergeCell ref="D82:D85"/>
    <mergeCell ref="E82:E85"/>
    <mergeCell ref="F82:F85"/>
    <mergeCell ref="G82:G85"/>
    <mergeCell ref="AB86:AB89"/>
    <mergeCell ref="H82:H85"/>
    <mergeCell ref="I82:I85"/>
    <mergeCell ref="J82:J85"/>
    <mergeCell ref="K82:K85"/>
    <mergeCell ref="Z78:Z81"/>
    <mergeCell ref="AA78:AA81"/>
    <mergeCell ref="AB78:AB81"/>
    <mergeCell ref="AC78:AC81"/>
    <mergeCell ref="AD78:AD81"/>
    <mergeCell ref="AE78:AE81"/>
    <mergeCell ref="T78:T81"/>
    <mergeCell ref="U78:U81"/>
    <mergeCell ref="V78:V81"/>
    <mergeCell ref="W78:W81"/>
    <mergeCell ref="X78:X81"/>
    <mergeCell ref="Y78:Y81"/>
    <mergeCell ref="N78:N81"/>
    <mergeCell ref="O78:O81"/>
    <mergeCell ref="P78:P81"/>
    <mergeCell ref="Q78:Q81"/>
    <mergeCell ref="R78:R81"/>
    <mergeCell ref="S78:S81"/>
    <mergeCell ref="H78:H81"/>
    <mergeCell ref="I78:I81"/>
    <mergeCell ref="J78:J81"/>
    <mergeCell ref="K78:K81"/>
    <mergeCell ref="AD82:AD85"/>
    <mergeCell ref="L78:L81"/>
    <mergeCell ref="M78:M81"/>
    <mergeCell ref="AE82:AE85"/>
    <mergeCell ref="AC74:AC77"/>
    <mergeCell ref="AD74:AD77"/>
    <mergeCell ref="AE74:AE77"/>
    <mergeCell ref="AF74:AF77"/>
    <mergeCell ref="C78:C81"/>
    <mergeCell ref="D78:D81"/>
    <mergeCell ref="E78:E81"/>
    <mergeCell ref="F78:F81"/>
    <mergeCell ref="G78:G81"/>
    <mergeCell ref="V74:V77"/>
    <mergeCell ref="W74:W77"/>
    <mergeCell ref="X74:X77"/>
    <mergeCell ref="Y74:Y77"/>
    <mergeCell ref="Z74:Z77"/>
    <mergeCell ref="AA74:AA77"/>
    <mergeCell ref="P74:P77"/>
    <mergeCell ref="Q74:Q77"/>
    <mergeCell ref="R74:R77"/>
    <mergeCell ref="S74:S77"/>
    <mergeCell ref="T74:T77"/>
    <mergeCell ref="U74:U77"/>
    <mergeCell ref="J74:J77"/>
    <mergeCell ref="K74:K77"/>
    <mergeCell ref="L74:L77"/>
    <mergeCell ref="M74:M77"/>
    <mergeCell ref="N74:N77"/>
    <mergeCell ref="O74:O77"/>
    <mergeCell ref="AF78:AF81"/>
    <mergeCell ref="AF69:AF72"/>
    <mergeCell ref="C74:C77"/>
    <mergeCell ref="D74:D77"/>
    <mergeCell ref="E74:E77"/>
    <mergeCell ref="F74:F77"/>
    <mergeCell ref="G74:G77"/>
    <mergeCell ref="H74:H77"/>
    <mergeCell ref="I74:I77"/>
    <mergeCell ref="X69:X72"/>
    <mergeCell ref="Y69:Y72"/>
    <mergeCell ref="Z69:Z72"/>
    <mergeCell ref="AA69:AA72"/>
    <mergeCell ref="AB69:AB72"/>
    <mergeCell ref="AC69:AC72"/>
    <mergeCell ref="R69:R72"/>
    <mergeCell ref="S69:S72"/>
    <mergeCell ref="T69:T72"/>
    <mergeCell ref="U69:U72"/>
    <mergeCell ref="V69:V72"/>
    <mergeCell ref="W69:W72"/>
    <mergeCell ref="L69:L72"/>
    <mergeCell ref="M69:M72"/>
    <mergeCell ref="N69:N72"/>
    <mergeCell ref="O69:O72"/>
    <mergeCell ref="P69:P72"/>
    <mergeCell ref="Q69:Q72"/>
    <mergeCell ref="C69:C72"/>
    <mergeCell ref="D69:D72"/>
    <mergeCell ref="E69:E72"/>
    <mergeCell ref="F69:F72"/>
    <mergeCell ref="G69:G72"/>
    <mergeCell ref="AB74:AB77"/>
    <mergeCell ref="H69:H72"/>
    <mergeCell ref="I69:I72"/>
    <mergeCell ref="J69:J72"/>
    <mergeCell ref="K69:K72"/>
    <mergeCell ref="Z65:Z68"/>
    <mergeCell ref="AA65:AA68"/>
    <mergeCell ref="AB65:AB68"/>
    <mergeCell ref="AC65:AC68"/>
    <mergeCell ref="AD65:AD68"/>
    <mergeCell ref="AE65:AE68"/>
    <mergeCell ref="T65:T68"/>
    <mergeCell ref="U65:U68"/>
    <mergeCell ref="V65:V68"/>
    <mergeCell ref="W65:W68"/>
    <mergeCell ref="X65:X68"/>
    <mergeCell ref="Y65:Y68"/>
    <mergeCell ref="N65:N68"/>
    <mergeCell ref="O65:O68"/>
    <mergeCell ref="P65:P68"/>
    <mergeCell ref="Q65:Q68"/>
    <mergeCell ref="R65:R68"/>
    <mergeCell ref="S65:S68"/>
    <mergeCell ref="H65:H68"/>
    <mergeCell ref="I65:I68"/>
    <mergeCell ref="J65:J68"/>
    <mergeCell ref="K65:K68"/>
    <mergeCell ref="AD69:AD72"/>
    <mergeCell ref="L65:L68"/>
    <mergeCell ref="M65:M68"/>
    <mergeCell ref="AE69:AE72"/>
    <mergeCell ref="AC61:AC64"/>
    <mergeCell ref="AD61:AD64"/>
    <mergeCell ref="AE61:AE64"/>
    <mergeCell ref="AF61:AF64"/>
    <mergeCell ref="C65:C68"/>
    <mergeCell ref="D65:D68"/>
    <mergeCell ref="E65:E68"/>
    <mergeCell ref="F65:F68"/>
    <mergeCell ref="G65:G68"/>
    <mergeCell ref="V61:V64"/>
    <mergeCell ref="W61:W64"/>
    <mergeCell ref="X61:X64"/>
    <mergeCell ref="Y61:Y64"/>
    <mergeCell ref="Z61:Z64"/>
    <mergeCell ref="AA61:AA64"/>
    <mergeCell ref="P61:P64"/>
    <mergeCell ref="Q61:Q64"/>
    <mergeCell ref="R61:R64"/>
    <mergeCell ref="S61:S64"/>
    <mergeCell ref="T61:T64"/>
    <mergeCell ref="U61:U64"/>
    <mergeCell ref="J61:J64"/>
    <mergeCell ref="K61:K64"/>
    <mergeCell ref="L61:L64"/>
    <mergeCell ref="M61:M64"/>
    <mergeCell ref="N61:N64"/>
    <mergeCell ref="O61:O64"/>
    <mergeCell ref="AF65:AF68"/>
    <mergeCell ref="AF57:AF60"/>
    <mergeCell ref="C61:C64"/>
    <mergeCell ref="D61:D64"/>
    <mergeCell ref="E61:E64"/>
    <mergeCell ref="F61:F64"/>
    <mergeCell ref="G61:G64"/>
    <mergeCell ref="H61:H64"/>
    <mergeCell ref="I61:I64"/>
    <mergeCell ref="X57:X60"/>
    <mergeCell ref="Y57:Y60"/>
    <mergeCell ref="Z57:Z60"/>
    <mergeCell ref="AA57:AA60"/>
    <mergeCell ref="AB57:AB60"/>
    <mergeCell ref="AC57:AC60"/>
    <mergeCell ref="R57:R60"/>
    <mergeCell ref="S57:S60"/>
    <mergeCell ref="T57:T60"/>
    <mergeCell ref="U57:U60"/>
    <mergeCell ref="V57:V60"/>
    <mergeCell ref="W57:W60"/>
    <mergeCell ref="L57:L60"/>
    <mergeCell ref="M57:M60"/>
    <mergeCell ref="N57:N60"/>
    <mergeCell ref="O57:O60"/>
    <mergeCell ref="P57:P60"/>
    <mergeCell ref="Q57:Q60"/>
    <mergeCell ref="C57:C60"/>
    <mergeCell ref="D57:D60"/>
    <mergeCell ref="E57:E60"/>
    <mergeCell ref="F57:F60"/>
    <mergeCell ref="G57:G60"/>
    <mergeCell ref="AB61:AB64"/>
    <mergeCell ref="H57:H60"/>
    <mergeCell ref="I57:I60"/>
    <mergeCell ref="J57:J60"/>
    <mergeCell ref="K57:K60"/>
    <mergeCell ref="Z53:Z56"/>
    <mergeCell ref="AA53:AA56"/>
    <mergeCell ref="AB53:AB56"/>
    <mergeCell ref="AC53:AC56"/>
    <mergeCell ref="AD53:AD56"/>
    <mergeCell ref="AE53:AE56"/>
    <mergeCell ref="T53:T56"/>
    <mergeCell ref="U53:U56"/>
    <mergeCell ref="V53:V56"/>
    <mergeCell ref="W53:W56"/>
    <mergeCell ref="X53:X56"/>
    <mergeCell ref="Y53:Y56"/>
    <mergeCell ref="N53:N56"/>
    <mergeCell ref="O53:O56"/>
    <mergeCell ref="P53:P56"/>
    <mergeCell ref="Q53:Q56"/>
    <mergeCell ref="R53:R56"/>
    <mergeCell ref="S53:S56"/>
    <mergeCell ref="H53:H56"/>
    <mergeCell ref="I53:I56"/>
    <mergeCell ref="J53:J56"/>
    <mergeCell ref="K53:K56"/>
    <mergeCell ref="AD57:AD60"/>
    <mergeCell ref="L53:L56"/>
    <mergeCell ref="M53:M56"/>
    <mergeCell ref="AE57:AE60"/>
    <mergeCell ref="AC49:AC52"/>
    <mergeCell ref="AD49:AD52"/>
    <mergeCell ref="AE49:AE52"/>
    <mergeCell ref="AF49:AF52"/>
    <mergeCell ref="C53:C56"/>
    <mergeCell ref="D53:D56"/>
    <mergeCell ref="E53:E56"/>
    <mergeCell ref="F53:F56"/>
    <mergeCell ref="G53:G56"/>
    <mergeCell ref="V49:V52"/>
    <mergeCell ref="W49:W52"/>
    <mergeCell ref="X49:X52"/>
    <mergeCell ref="Y49:Y52"/>
    <mergeCell ref="Z49:Z52"/>
    <mergeCell ref="AA49:AA52"/>
    <mergeCell ref="P49:P52"/>
    <mergeCell ref="Q49:Q52"/>
    <mergeCell ref="R49:R52"/>
    <mergeCell ref="S49:S52"/>
    <mergeCell ref="T49:T52"/>
    <mergeCell ref="U49:U52"/>
    <mergeCell ref="J49:J52"/>
    <mergeCell ref="K49:K52"/>
    <mergeCell ref="L49:L52"/>
    <mergeCell ref="M49:M52"/>
    <mergeCell ref="N49:N52"/>
    <mergeCell ref="O49:O52"/>
    <mergeCell ref="AF53:AF56"/>
    <mergeCell ref="AF45:AF48"/>
    <mergeCell ref="C49:C52"/>
    <mergeCell ref="D49:D52"/>
    <mergeCell ref="E49:E52"/>
    <mergeCell ref="F49:F52"/>
    <mergeCell ref="G49:G52"/>
    <mergeCell ref="H49:H52"/>
    <mergeCell ref="I49:I52"/>
    <mergeCell ref="X45:X48"/>
    <mergeCell ref="Y45:Y48"/>
    <mergeCell ref="Z45:Z48"/>
    <mergeCell ref="AA45:AA48"/>
    <mergeCell ref="AB45:AB48"/>
    <mergeCell ref="AC45:AC48"/>
    <mergeCell ref="R45:R48"/>
    <mergeCell ref="S45:S48"/>
    <mergeCell ref="T45:T48"/>
    <mergeCell ref="U45:U48"/>
    <mergeCell ref="V45:V48"/>
    <mergeCell ref="W45:W48"/>
    <mergeCell ref="L45:L48"/>
    <mergeCell ref="M45:M48"/>
    <mergeCell ref="N45:N48"/>
    <mergeCell ref="O45:O48"/>
    <mergeCell ref="P45:P48"/>
    <mergeCell ref="Q45:Q48"/>
    <mergeCell ref="C45:C48"/>
    <mergeCell ref="D45:D48"/>
    <mergeCell ref="E45:E48"/>
    <mergeCell ref="F45:F48"/>
    <mergeCell ref="G45:G48"/>
    <mergeCell ref="AB49:AB52"/>
    <mergeCell ref="H45:H48"/>
    <mergeCell ref="I45:I48"/>
    <mergeCell ref="J45:J48"/>
    <mergeCell ref="K45:K48"/>
    <mergeCell ref="Z41:Z44"/>
    <mergeCell ref="AA41:AA44"/>
    <mergeCell ref="AB41:AB44"/>
    <mergeCell ref="AC41:AC44"/>
    <mergeCell ref="AD41:AD44"/>
    <mergeCell ref="AE41:AE44"/>
    <mergeCell ref="T41:T44"/>
    <mergeCell ref="U41:U44"/>
    <mergeCell ref="V41:V44"/>
    <mergeCell ref="W41:W44"/>
    <mergeCell ref="X41:X44"/>
    <mergeCell ref="Y41:Y44"/>
    <mergeCell ref="N41:N44"/>
    <mergeCell ref="O41:O44"/>
    <mergeCell ref="P41:P44"/>
    <mergeCell ref="Q41:Q44"/>
    <mergeCell ref="R41:R44"/>
    <mergeCell ref="S41:S44"/>
    <mergeCell ref="H41:H44"/>
    <mergeCell ref="I41:I44"/>
    <mergeCell ref="J41:J44"/>
    <mergeCell ref="K41:K44"/>
    <mergeCell ref="AD45:AD48"/>
    <mergeCell ref="L41:L44"/>
    <mergeCell ref="M41:M44"/>
    <mergeCell ref="AE45:AE48"/>
    <mergeCell ref="AD37:AD40"/>
    <mergeCell ref="AE37:AE40"/>
    <mergeCell ref="AF37:AF40"/>
    <mergeCell ref="C41:C44"/>
    <mergeCell ref="D41:D44"/>
    <mergeCell ref="E41:E44"/>
    <mergeCell ref="F41:F44"/>
    <mergeCell ref="G41:G44"/>
    <mergeCell ref="V37:V40"/>
    <mergeCell ref="W37:W40"/>
    <mergeCell ref="X37:X40"/>
    <mergeCell ref="Y37:Y40"/>
    <mergeCell ref="Z37:Z40"/>
    <mergeCell ref="AA37:AA40"/>
    <mergeCell ref="P37:P40"/>
    <mergeCell ref="Q37:Q40"/>
    <mergeCell ref="R37:R40"/>
    <mergeCell ref="S37:S40"/>
    <mergeCell ref="T37:T40"/>
    <mergeCell ref="U37:U40"/>
    <mergeCell ref="J37:J40"/>
    <mergeCell ref="K37:K40"/>
    <mergeCell ref="L37:L40"/>
    <mergeCell ref="M37:M40"/>
    <mergeCell ref="N37:N40"/>
    <mergeCell ref="O37:O40"/>
    <mergeCell ref="AF41:AF44"/>
    <mergeCell ref="C37:C40"/>
    <mergeCell ref="D37:D40"/>
    <mergeCell ref="E37:E40"/>
    <mergeCell ref="F37:F40"/>
    <mergeCell ref="G37:G40"/>
    <mergeCell ref="X33:X36"/>
    <mergeCell ref="Y33:Y36"/>
    <mergeCell ref="Z33:Z36"/>
    <mergeCell ref="AA33:AA36"/>
    <mergeCell ref="AB33:AB36"/>
    <mergeCell ref="AC33:AC36"/>
    <mergeCell ref="R33:R36"/>
    <mergeCell ref="S33:S36"/>
    <mergeCell ref="T33:T36"/>
    <mergeCell ref="U33:U36"/>
    <mergeCell ref="V33:V36"/>
    <mergeCell ref="W33:W36"/>
    <mergeCell ref="L33:L36"/>
    <mergeCell ref="M33:M36"/>
    <mergeCell ref="N33:N36"/>
    <mergeCell ref="O33:O36"/>
    <mergeCell ref="P33:P36"/>
    <mergeCell ref="Q33:Q36"/>
    <mergeCell ref="E33:E36"/>
    <mergeCell ref="F33:F36"/>
    <mergeCell ref="G33:G36"/>
    <mergeCell ref="AB37:AB40"/>
    <mergeCell ref="AC37:AC40"/>
    <mergeCell ref="AF29:AF32"/>
    <mergeCell ref="H33:H36"/>
    <mergeCell ref="I33:I36"/>
    <mergeCell ref="J33:J36"/>
    <mergeCell ref="K33:K36"/>
    <mergeCell ref="Z29:Z32"/>
    <mergeCell ref="AA29:AA32"/>
    <mergeCell ref="AB29:AB32"/>
    <mergeCell ref="AC29:AC32"/>
    <mergeCell ref="AD29:AD32"/>
    <mergeCell ref="AE29:AE32"/>
    <mergeCell ref="T29:T32"/>
    <mergeCell ref="U29:U32"/>
    <mergeCell ref="V29:V32"/>
    <mergeCell ref="W29:W32"/>
    <mergeCell ref="X29:X32"/>
    <mergeCell ref="Y29:Y32"/>
    <mergeCell ref="N29:N32"/>
    <mergeCell ref="O29:O32"/>
    <mergeCell ref="P29:P32"/>
    <mergeCell ref="Q29:Q32"/>
    <mergeCell ref="R29:R32"/>
    <mergeCell ref="S29:S32"/>
    <mergeCell ref="H29:H32"/>
    <mergeCell ref="I29:I32"/>
    <mergeCell ref="H37:H40"/>
    <mergeCell ref="I37:I40"/>
    <mergeCell ref="J29:J32"/>
    <mergeCell ref="K29:K32"/>
    <mergeCell ref="AD33:AD36"/>
    <mergeCell ref="L29:L32"/>
    <mergeCell ref="M29:M32"/>
    <mergeCell ref="AE33:AE36"/>
    <mergeCell ref="AF33:AF36"/>
    <mergeCell ref="C29:C32"/>
    <mergeCell ref="D29:D32"/>
    <mergeCell ref="E29:E32"/>
    <mergeCell ref="F29:F32"/>
    <mergeCell ref="G29:G32"/>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L25:L28"/>
    <mergeCell ref="M25:M28"/>
    <mergeCell ref="N25:N28"/>
    <mergeCell ref="O25:O28"/>
    <mergeCell ref="C33:C36"/>
    <mergeCell ref="D33:D36"/>
    <mergeCell ref="AE21:AE24"/>
    <mergeCell ref="AF21:AF24"/>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B25:AB28"/>
    <mergeCell ref="AC25:AC28"/>
    <mergeCell ref="AD25:AD28"/>
    <mergeCell ref="AE25:AE28"/>
    <mergeCell ref="AF25:AF28"/>
    <mergeCell ref="C21:C24"/>
    <mergeCell ref="D21:D24"/>
    <mergeCell ref="E21:E24"/>
    <mergeCell ref="F21:F24"/>
    <mergeCell ref="G21:G24"/>
    <mergeCell ref="H21:H24"/>
    <mergeCell ref="I21:I24"/>
    <mergeCell ref="J21:J24"/>
    <mergeCell ref="K21:K24"/>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Q17:Q20"/>
    <mergeCell ref="R17:R20"/>
    <mergeCell ref="S17:S20"/>
    <mergeCell ref="H17:H20"/>
    <mergeCell ref="I17:I20"/>
    <mergeCell ref="J17:J20"/>
    <mergeCell ref="K17:K20"/>
    <mergeCell ref="AD21:AD24"/>
    <mergeCell ref="L17:L20"/>
    <mergeCell ref="M17:M20"/>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L13:L16"/>
    <mergeCell ref="M13:M16"/>
    <mergeCell ref="N13:N16"/>
    <mergeCell ref="O13:O16"/>
    <mergeCell ref="AF17:AF20"/>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N9:N12"/>
    <mergeCell ref="O9:O12"/>
    <mergeCell ref="P9:P12"/>
    <mergeCell ref="Q9:Q12"/>
    <mergeCell ref="X4:X5"/>
    <mergeCell ref="Y4:Y5"/>
    <mergeCell ref="Z4:Z5"/>
    <mergeCell ref="BU4:BU5"/>
    <mergeCell ref="C9:C12"/>
    <mergeCell ref="D9:D12"/>
    <mergeCell ref="E9:E12"/>
    <mergeCell ref="F9:F12"/>
    <mergeCell ref="G9:G12"/>
    <mergeCell ref="H9:H12"/>
    <mergeCell ref="I9:I12"/>
    <mergeCell ref="J9:J12"/>
    <mergeCell ref="K9:K12"/>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Q3:Q5"/>
    <mergeCell ref="R3:R5"/>
    <mergeCell ref="P3:P5"/>
    <mergeCell ref="AP9:AP12"/>
    <mergeCell ref="AQ9:AQ12"/>
    <mergeCell ref="B3:D3"/>
    <mergeCell ref="E3:E5"/>
    <mergeCell ref="F3:I3"/>
    <mergeCell ref="J3:K3"/>
    <mergeCell ref="L3:M3"/>
    <mergeCell ref="N3:O3"/>
    <mergeCell ref="N4:N5"/>
    <mergeCell ref="O4:O5"/>
    <mergeCell ref="U4:U5"/>
    <mergeCell ref="V4:V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AV4:AV5"/>
    <mergeCell ref="AW4:AW5"/>
    <mergeCell ref="AX4:AX5"/>
    <mergeCell ref="AY4:AY5"/>
    <mergeCell ref="T3:X3"/>
    <mergeCell ref="Y3:AF3"/>
  </mergeCells>
  <conditionalFormatting sqref="S9">
    <cfRule type="expression" dxfId="246" priority="37">
      <formula>T9=U9+V9+W9+X9</formula>
    </cfRule>
    <cfRule type="expression" dxfId="245" priority="38">
      <formula>T9&lt;&gt;U9+V9+W9+X9</formula>
    </cfRule>
  </conditionalFormatting>
  <conditionalFormatting sqref="S13 S17 S21 S25 S29 S33 S37 S41 S45 S49 S53 S57 S61 S65 S69">
    <cfRule type="expression" dxfId="244" priority="35">
      <formula>T13=U13+V13+W13+X13</formula>
    </cfRule>
    <cfRule type="expression" dxfId="243" priority="36">
      <formula>T13&lt;&gt;U13+V13+W13+X13</formula>
    </cfRule>
  </conditionalFormatting>
  <conditionalFormatting sqref="S74 S78 S82 S86 S90 S94 S98 S102 S106 S110 S114 S118 S122 S126 S130 S134 S138 S142 S146 S150 S154 S158 S162">
    <cfRule type="expression" dxfId="242" priority="33">
      <formula>T74=U74+V74+W74+X74</formula>
    </cfRule>
    <cfRule type="expression" dxfId="241" priority="34">
      <formula>T74&lt;&gt;U74+V74+W74+X74</formula>
    </cfRule>
  </conditionalFormatting>
  <conditionalFormatting sqref="S167 S171 S175 S179 S183 S187 S191">
    <cfRule type="expression" dxfId="240" priority="31">
      <formula>T167=U167+V167+W167+X167</formula>
    </cfRule>
    <cfRule type="expression" dxfId="239" priority="32">
      <formula>T167&lt;&gt;U167+V167+W167+X167</formula>
    </cfRule>
  </conditionalFormatting>
  <conditionalFormatting sqref="S196 S200 S204 S208 S212 S216 S220">
    <cfRule type="expression" dxfId="238" priority="29">
      <formula>T196=U196+V196+W196+X196</formula>
    </cfRule>
    <cfRule type="expression" dxfId="237" priority="30">
      <formula>T196&lt;&gt;U196+V196+W196+X196</formula>
    </cfRule>
  </conditionalFormatting>
  <conditionalFormatting sqref="S225 S229 S233 S237 S241 S245 S249 S253 S257 S261">
    <cfRule type="expression" dxfId="236" priority="27">
      <formula>T225=U225+V225+W225+X225</formula>
    </cfRule>
    <cfRule type="expression" dxfId="235" priority="28">
      <formula>T225&lt;&gt;U225+V225+W225+X225</formula>
    </cfRule>
  </conditionalFormatting>
  <conditionalFormatting sqref="S266 S270 S274 S278">
    <cfRule type="expression" dxfId="234" priority="25">
      <formula>T266=U266+V266+W266+X266</formula>
    </cfRule>
    <cfRule type="expression" dxfId="233" priority="26">
      <formula>T266&lt;&gt;U266+V266+W266+X266</formula>
    </cfRule>
  </conditionalFormatting>
  <conditionalFormatting sqref="S283 S287 S291 S295">
    <cfRule type="expression" dxfId="232" priority="23">
      <formula>T283=U283+V283+W283+X283</formula>
    </cfRule>
    <cfRule type="expression" dxfId="231" priority="24">
      <formula>T283&lt;&gt;U283+V283+W283+X283</formula>
    </cfRule>
  </conditionalFormatting>
  <conditionalFormatting sqref="S300 S304 S308 S312 S316 S320">
    <cfRule type="expression" dxfId="230" priority="21">
      <formula>T300=U300+V300+W300+X300</formula>
    </cfRule>
    <cfRule type="expression" dxfId="229" priority="22">
      <formula>T300&lt;&gt;U300+V300+W300+X300</formula>
    </cfRule>
  </conditionalFormatting>
  <conditionalFormatting sqref="Y7:Y9">
    <cfRule type="expression" dxfId="228" priority="1">
      <formula>Y7&lt;&gt;Z7</formula>
    </cfRule>
  </conditionalFormatting>
  <conditionalFormatting sqref="Y13 Y17 Y21 Y25 Y29 Y33 Y37 Y41 Y45 Y49 Y53 Y57 Y61 Y65 Y69">
    <cfRule type="expression" dxfId="227" priority="9">
      <formula>Y13&lt;&gt;Z13</formula>
    </cfRule>
  </conditionalFormatting>
  <conditionalFormatting sqref="Y73:Y74 Y78 Y82 Y86 Y90 Y94 Y98 Y102 Y106 Y110 Y114 Y118 Y122 Y126 Y130 Y134 Y138 Y142 Y146 Y150 Y154 Y158 Y162">
    <cfRule type="expression" dxfId="226" priority="8">
      <formula>Y73&lt;&gt;Z73</formula>
    </cfRule>
  </conditionalFormatting>
  <conditionalFormatting sqref="Y166:Y167 Y171 Y175 Y179 Y183 Y187 Y191">
    <cfRule type="expression" dxfId="225" priority="7">
      <formula>Y166&lt;&gt;Z166</formula>
    </cfRule>
  </conditionalFormatting>
  <conditionalFormatting sqref="Y195:Y196 Y200 Y204 Y208 Y212 Y216 Y220">
    <cfRule type="expression" dxfId="224" priority="6">
      <formula>Y195&lt;&gt;Z195</formula>
    </cfRule>
  </conditionalFormatting>
  <conditionalFormatting sqref="Y224:Y225 Y229 Y233 Y237 Y241 Y245 Y249 Y253 Y257 Y261">
    <cfRule type="expression" dxfId="223" priority="5">
      <formula>Y224&lt;&gt;Z224</formula>
    </cfRule>
  </conditionalFormatting>
  <conditionalFormatting sqref="Y265:Y266 Y270 Y274 Y278">
    <cfRule type="expression" dxfId="222" priority="4">
      <formula>Y265&lt;&gt;Z265</formula>
    </cfRule>
  </conditionalFormatting>
  <conditionalFormatting sqref="Y282:Y283 Y287 Y291 Y295">
    <cfRule type="expression" dxfId="221" priority="3">
      <formula>Y282&lt;&gt;Z282</formula>
    </cfRule>
  </conditionalFormatting>
  <conditionalFormatting sqref="Y299:Y300 Y304 Y308 Y312 Y316 Y320">
    <cfRule type="expression" dxfId="220" priority="2">
      <formula>Y299&lt;&gt;Z299</formula>
    </cfRule>
  </conditionalFormatting>
  <conditionalFormatting sqref="Z7:AO7">
    <cfRule type="expression" dxfId="219" priority="40">
      <formula>Z$5=#REF!</formula>
    </cfRule>
  </conditionalFormatting>
  <conditionalFormatting sqref="AQ7:AW7">
    <cfRule type="expression" dxfId="218" priority="39">
      <formula>AQ$5=#REF!</formula>
    </cfRule>
  </conditionalFormatting>
  <conditionalFormatting sqref="AY7:BE7">
    <cfRule type="expression" dxfId="217" priority="12">
      <formula>AY$5=#REF!</formula>
    </cfRule>
  </conditionalFormatting>
  <conditionalFormatting sqref="BG7:BM7">
    <cfRule type="expression" dxfId="216" priority="11">
      <formula>BG$5=#REF!</formula>
    </cfRule>
  </conditionalFormatting>
  <conditionalFormatting sqref="BO7:BU7">
    <cfRule type="expression" dxfId="215" priority="10">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colBreaks count="5" manualBreakCount="5">
    <brk id="13" max="324" man="1"/>
    <brk id="17" max="324" man="1"/>
    <brk id="32" max="324" man="1"/>
    <brk id="41" max="324" man="1"/>
    <brk id="57" max="324"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sheetPr>
  <dimension ref="A1:CI281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1" width="7.7109375" style="153" customWidth="1"/>
    <col min="2" max="2" width="7.7109375" style="5" customWidth="1"/>
    <col min="3" max="3" width="8.7109375" style="156" customWidth="1"/>
    <col min="4" max="4" width="52.7109375" style="20" customWidth="1"/>
    <col min="5" max="5" width="8.7109375" style="20" customWidth="1"/>
    <col min="6" max="6" width="12.7109375" style="20" customWidth="1"/>
    <col min="7" max="7" width="18.7109375" style="193" customWidth="1"/>
    <col min="8" max="9" width="10.7109375" style="7" customWidth="1"/>
    <col min="10" max="10" width="10.7109375" style="21" customWidth="1"/>
    <col min="11" max="11" width="20.7109375" style="21" customWidth="1"/>
    <col min="12" max="12" width="10.7109375" style="20" customWidth="1"/>
    <col min="13" max="13" width="40.7109375" style="20" customWidth="1"/>
    <col min="14" max="14" width="20.7109375" style="20" customWidth="1"/>
    <col min="15" max="15" width="140.7109375" style="193" customWidth="1"/>
    <col min="16" max="16" width="36.7109375" style="20" customWidth="1"/>
    <col min="17" max="17" width="14.7109375" style="20" customWidth="1"/>
    <col min="18" max="18" width="14.5703125" style="20" customWidth="1"/>
    <col min="19" max="19" width="1.7109375" style="20" customWidth="1"/>
    <col min="20" max="20" width="15" style="7" customWidth="1"/>
    <col min="21" max="24" width="15" style="6" customWidth="1"/>
    <col min="25" max="25" width="15.140625" style="6" customWidth="1"/>
    <col min="26" max="32" width="15.140625" style="2" customWidth="1"/>
    <col min="33" max="33" width="64.7109375" style="2" customWidth="1"/>
    <col min="34" max="36" width="14.7109375" style="2" customWidth="1"/>
    <col min="37" max="37" width="50.7109375" style="2" customWidth="1"/>
    <col min="38" max="41" width="13.28515625" style="2" customWidth="1"/>
    <col min="42" max="42" width="13.28515625" style="3" customWidth="1"/>
    <col min="43"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2" width="13.28515625" style="4" customWidth="1"/>
    <col min="63" max="65" width="13.28515625" style="1" customWidth="1"/>
    <col min="66" max="66" width="13.28515625" style="3" customWidth="1"/>
    <col min="67" max="70" width="13.28515625" style="4" customWidth="1"/>
    <col min="71" max="73" width="13.28515625" style="1" customWidth="1"/>
    <col min="74" max="76" width="12.7109375" style="1" customWidth="1"/>
    <col min="77" max="16384" width="11.42578125" style="1"/>
  </cols>
  <sheetData>
    <row r="1" spans="1:73" s="184" customFormat="1" ht="30" customHeight="1" x14ac:dyDescent="0.25">
      <c r="A1" s="661"/>
      <c r="B1" s="183"/>
      <c r="D1" s="186" t="s">
        <v>2879</v>
      </c>
      <c r="E1" s="185" t="s">
        <v>2880</v>
      </c>
      <c r="F1" s="183" t="s">
        <v>2881</v>
      </c>
      <c r="G1" s="209"/>
      <c r="H1" s="185"/>
      <c r="I1" s="185"/>
      <c r="J1" s="185"/>
      <c r="K1" s="185"/>
      <c r="L1" s="185"/>
      <c r="M1" s="660" t="s">
        <v>2882</v>
      </c>
      <c r="O1" s="222" t="s">
        <v>2995</v>
      </c>
      <c r="Q1" s="660" t="s">
        <v>2882</v>
      </c>
      <c r="R1" s="183"/>
      <c r="S1" s="183"/>
      <c r="T1" s="183" t="s">
        <v>2886</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148"/>
      <c r="B2" s="106"/>
      <c r="F2" s="106" t="s">
        <v>3817</v>
      </c>
      <c r="G2" s="210"/>
      <c r="H2" s="216"/>
      <c r="I2" s="216"/>
      <c r="J2" s="216"/>
      <c r="K2" s="216"/>
      <c r="O2" s="224" t="str">
        <f>+F2</f>
        <v>SECRETARÍA DE MEDIO AMBIENTE, RECURSOS NATURALES Y SOSTENIBILIDAD</v>
      </c>
      <c r="Q2" s="106"/>
      <c r="R2" s="181"/>
      <c r="S2" s="181"/>
      <c r="T2" s="181"/>
      <c r="U2" s="181"/>
      <c r="V2" s="181"/>
      <c r="X2" s="106" t="str">
        <f>+F2</f>
        <v>SECRETARÍA DE MEDIO AMBIENTE, RECURSOS NATURALES Y SOSTENIBILIDAD</v>
      </c>
      <c r="Y2" s="181"/>
      <c r="Z2" s="181"/>
      <c r="AA2" s="181"/>
      <c r="AB2" s="181"/>
      <c r="AE2" s="106"/>
      <c r="AF2" s="106"/>
      <c r="AG2" s="106"/>
      <c r="AH2" s="106" t="str">
        <f>+F2</f>
        <v>SECRETARÍA DE MEDIO AMBIENTE, RECURSOS NATURALES Y SOSTENIBILIDAD</v>
      </c>
      <c r="AI2" s="106"/>
      <c r="AJ2" s="106"/>
      <c r="AK2" s="106"/>
      <c r="AL2" s="106"/>
      <c r="AM2" s="106"/>
      <c r="AN2" s="106"/>
      <c r="AO2" s="106"/>
      <c r="AP2" s="181"/>
      <c r="AQ2" s="181"/>
      <c r="AR2" s="181"/>
      <c r="AT2" s="181"/>
      <c r="AU2" s="106" t="str">
        <f>+X2</f>
        <v>SECRETARÍA DE MEDIO AMBIENTE, RECURSOS NATURALES Y SOSTENIBILIDAD</v>
      </c>
      <c r="AV2" s="181"/>
      <c r="AW2" s="181"/>
      <c r="AX2" s="181"/>
      <c r="AY2" s="181"/>
      <c r="AZ2" s="181"/>
      <c r="BA2" s="181"/>
      <c r="BC2" s="106"/>
      <c r="BD2" s="106"/>
      <c r="BE2" s="106"/>
      <c r="BF2" s="181"/>
      <c r="BG2" s="181"/>
      <c r="BH2" s="181"/>
      <c r="BI2" s="106"/>
      <c r="BJ2" s="181"/>
      <c r="BK2" s="106" t="str">
        <f>+AU2</f>
        <v>SECRETARÍA DE MEDIO AMBIENTE, RECURSOS NATURALES Y SOSTENIBILIDAD</v>
      </c>
      <c r="BL2" s="181"/>
      <c r="BM2" s="181"/>
      <c r="BN2" s="181"/>
      <c r="BO2" s="181"/>
      <c r="BP2" s="181"/>
      <c r="BQ2" s="181"/>
      <c r="BS2" s="106"/>
      <c r="BT2" s="106"/>
      <c r="BU2" s="106"/>
    </row>
    <row r="3" spans="1:73" ht="30" customHeight="1" thickBot="1" x14ac:dyDescent="0.3">
      <c r="A3" s="267" t="s">
        <v>2888</v>
      </c>
      <c r="B3" s="1113" t="s">
        <v>2889</v>
      </c>
      <c r="C3" s="1114"/>
      <c r="D3" s="1115"/>
      <c r="E3" s="1632" t="s">
        <v>268</v>
      </c>
      <c r="F3" s="1119" t="s">
        <v>2890</v>
      </c>
      <c r="G3" s="1120"/>
      <c r="H3" s="1120"/>
      <c r="I3" s="1121"/>
      <c r="J3" s="1119" t="s">
        <v>2890</v>
      </c>
      <c r="K3" s="1121"/>
      <c r="L3" s="1119" t="s">
        <v>2890</v>
      </c>
      <c r="M3" s="1121"/>
      <c r="N3" s="1122" t="s">
        <v>2891</v>
      </c>
      <c r="O3" s="1123"/>
      <c r="P3" s="1666" t="s">
        <v>2892</v>
      </c>
      <c r="Q3" s="1144" t="s">
        <v>2893</v>
      </c>
      <c r="R3" s="1663"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ht="30" customHeight="1" x14ac:dyDescent="0.25">
      <c r="A4" s="149"/>
      <c r="B4" s="322" t="s">
        <v>2906</v>
      </c>
      <c r="C4" s="1124" t="s">
        <v>2907</v>
      </c>
      <c r="D4" s="1125"/>
      <c r="E4" s="1321"/>
      <c r="F4" s="1638" t="s">
        <v>2908</v>
      </c>
      <c r="G4" s="1126" t="s">
        <v>277</v>
      </c>
      <c r="H4" s="1072" t="s">
        <v>2909</v>
      </c>
      <c r="I4" s="1072" t="s">
        <v>2910</v>
      </c>
      <c r="J4" s="1638" t="s">
        <v>2911</v>
      </c>
      <c r="K4" s="1638" t="s">
        <v>2912</v>
      </c>
      <c r="L4" s="1638" t="s">
        <v>2913</v>
      </c>
      <c r="M4" s="1638" t="s">
        <v>2914</v>
      </c>
      <c r="N4" s="1634" t="s">
        <v>2915</v>
      </c>
      <c r="O4" s="1636" t="s">
        <v>2916</v>
      </c>
      <c r="P4" s="1667"/>
      <c r="Q4" s="1145"/>
      <c r="R4" s="1664"/>
      <c r="S4" s="268"/>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ht="30" customHeight="1" x14ac:dyDescent="0.25">
      <c r="A5" s="150"/>
      <c r="B5" s="104"/>
      <c r="C5" s="957" t="s">
        <v>2934</v>
      </c>
      <c r="D5" s="323" t="s">
        <v>267</v>
      </c>
      <c r="E5" s="1633"/>
      <c r="F5" s="1639"/>
      <c r="G5" s="1127"/>
      <c r="H5" s="1073"/>
      <c r="I5" s="1073"/>
      <c r="J5" s="1639"/>
      <c r="K5" s="1639"/>
      <c r="L5" s="1639"/>
      <c r="M5" s="1639"/>
      <c r="N5" s="1635"/>
      <c r="O5" s="1637"/>
      <c r="P5" s="1668"/>
      <c r="Q5" s="1146"/>
      <c r="R5" s="1665"/>
      <c r="S5" s="269"/>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15"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14.2</v>
      </c>
      <c r="U6" s="302">
        <v>14.2</v>
      </c>
      <c r="V6" s="302">
        <v>14.2</v>
      </c>
      <c r="W6" s="302">
        <v>14.2</v>
      </c>
      <c r="X6" s="302">
        <v>14.2</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ht="40.15" customHeight="1" thickBot="1" x14ac:dyDescent="0.3">
      <c r="A7" s="958" t="s">
        <v>3818</v>
      </c>
      <c r="B7" s="270" t="s">
        <v>218</v>
      </c>
      <c r="C7" s="271"/>
      <c r="D7" s="272"/>
      <c r="E7" s="272"/>
      <c r="F7" s="272"/>
      <c r="G7" s="273"/>
      <c r="H7" s="253"/>
      <c r="I7" s="253"/>
      <c r="J7" s="274"/>
      <c r="K7" s="274"/>
      <c r="L7" s="272"/>
      <c r="M7" s="272"/>
      <c r="N7" s="272"/>
      <c r="O7" s="494"/>
      <c r="P7" s="275"/>
      <c r="Q7" s="275"/>
      <c r="R7" s="275"/>
      <c r="S7" s="276"/>
      <c r="T7" s="255"/>
      <c r="U7" s="256"/>
      <c r="V7" s="256"/>
      <c r="W7" s="256"/>
      <c r="X7" s="256"/>
      <c r="Y7" s="277">
        <f>Z7</f>
        <v>0</v>
      </c>
      <c r="Z7" s="278">
        <f>+Z8+Z45+Z58+Z79+Z108</f>
        <v>0</v>
      </c>
      <c r="AA7" s="278">
        <f t="shared" ref="AA7:AF7" si="0">+AA8+AA45+AA58+AA79+AA108</f>
        <v>0</v>
      </c>
      <c r="AB7" s="278">
        <f t="shared" si="0"/>
        <v>0</v>
      </c>
      <c r="AC7" s="278">
        <f t="shared" si="0"/>
        <v>0</v>
      </c>
      <c r="AD7" s="278">
        <f t="shared" si="0"/>
        <v>0</v>
      </c>
      <c r="AE7" s="278">
        <f t="shared" si="0"/>
        <v>0</v>
      </c>
      <c r="AF7" s="278">
        <f t="shared" si="0"/>
        <v>0</v>
      </c>
      <c r="AG7" s="279"/>
      <c r="AH7" s="279"/>
      <c r="AI7" s="279"/>
      <c r="AJ7" s="279"/>
      <c r="AK7" s="279"/>
      <c r="AL7" s="279"/>
      <c r="AM7" s="279"/>
      <c r="AN7" s="279"/>
      <c r="AO7" s="279"/>
      <c r="AP7" s="280"/>
      <c r="AQ7" s="278">
        <f t="shared" ref="AQ7:AW7" si="1">+AQ8+AQ45+AQ58+AQ79+AQ108</f>
        <v>0</v>
      </c>
      <c r="AR7" s="278">
        <f t="shared" si="1"/>
        <v>0</v>
      </c>
      <c r="AS7" s="278">
        <f t="shared" si="1"/>
        <v>0</v>
      </c>
      <c r="AT7" s="278">
        <f t="shared" si="1"/>
        <v>0</v>
      </c>
      <c r="AU7" s="278">
        <f t="shared" si="1"/>
        <v>0</v>
      </c>
      <c r="AV7" s="278">
        <f t="shared" si="1"/>
        <v>0</v>
      </c>
      <c r="AW7" s="278">
        <f t="shared" si="1"/>
        <v>0</v>
      </c>
      <c r="AX7" s="280"/>
      <c r="AY7" s="278">
        <f t="shared" ref="AY7:BE7" si="2">+AY8+AY45+AY58+AY79+AY108</f>
        <v>0</v>
      </c>
      <c r="AZ7" s="278">
        <f t="shared" si="2"/>
        <v>0</v>
      </c>
      <c r="BA7" s="278">
        <f t="shared" si="2"/>
        <v>0</v>
      </c>
      <c r="BB7" s="278">
        <f t="shared" si="2"/>
        <v>0</v>
      </c>
      <c r="BC7" s="278">
        <f t="shared" si="2"/>
        <v>0</v>
      </c>
      <c r="BD7" s="278">
        <f t="shared" si="2"/>
        <v>0</v>
      </c>
      <c r="BE7" s="278">
        <f t="shared" si="2"/>
        <v>0</v>
      </c>
      <c r="BF7" s="280"/>
      <c r="BG7" s="278">
        <f t="shared" ref="BG7:BM7" si="3">+BG8+BG45+BG58+BG79+BG108</f>
        <v>0</v>
      </c>
      <c r="BH7" s="278">
        <f t="shared" si="3"/>
        <v>0</v>
      </c>
      <c r="BI7" s="278">
        <f t="shared" si="3"/>
        <v>0</v>
      </c>
      <c r="BJ7" s="278">
        <f t="shared" si="3"/>
        <v>0</v>
      </c>
      <c r="BK7" s="278">
        <f t="shared" si="3"/>
        <v>0</v>
      </c>
      <c r="BL7" s="278">
        <f t="shared" si="3"/>
        <v>0</v>
      </c>
      <c r="BM7" s="278">
        <f t="shared" si="3"/>
        <v>0</v>
      </c>
      <c r="BN7" s="281"/>
      <c r="BO7" s="278">
        <f t="shared" ref="BO7:BU7" si="4">+BO8+BO45+BO58+BO79+BO108</f>
        <v>0</v>
      </c>
      <c r="BP7" s="278">
        <f t="shared" si="4"/>
        <v>0</v>
      </c>
      <c r="BQ7" s="278">
        <f t="shared" si="4"/>
        <v>0</v>
      </c>
      <c r="BR7" s="278">
        <f t="shared" si="4"/>
        <v>0</v>
      </c>
      <c r="BS7" s="278">
        <f t="shared" si="4"/>
        <v>0</v>
      </c>
      <c r="BT7" s="278">
        <f t="shared" si="4"/>
        <v>0</v>
      </c>
      <c r="BU7" s="278">
        <f t="shared" si="4"/>
        <v>0</v>
      </c>
    </row>
    <row r="8" spans="1:73" ht="40.15" customHeight="1" thickTop="1" thickBot="1" x14ac:dyDescent="0.3">
      <c r="A8" s="151"/>
      <c r="B8" s="924" t="s">
        <v>2445</v>
      </c>
      <c r="C8" s="238" t="s">
        <v>2446</v>
      </c>
      <c r="D8" s="421"/>
      <c r="E8" s="662"/>
      <c r="F8" s="447"/>
      <c r="G8" s="373"/>
      <c r="H8" s="375"/>
      <c r="I8" s="375"/>
      <c r="J8" s="376"/>
      <c r="K8" s="376"/>
      <c r="L8" s="421"/>
      <c r="M8" s="423"/>
      <c r="N8" s="663"/>
      <c r="O8" s="664"/>
      <c r="P8" s="664"/>
      <c r="Q8" s="666"/>
      <c r="R8" s="698"/>
      <c r="S8" s="698"/>
      <c r="T8" s="783"/>
      <c r="U8" s="668"/>
      <c r="V8" s="668"/>
      <c r="W8" s="668"/>
      <c r="X8" s="668"/>
      <c r="Y8" s="248">
        <f>Z8</f>
        <v>0</v>
      </c>
      <c r="Z8" s="700">
        <f>+AQ8+AY8+BG8+BO8</f>
        <v>0</v>
      </c>
      <c r="AA8" s="700">
        <f t="shared" ref="Z8:AF59" si="5">+AR8+AZ8+BH8+BP8</f>
        <v>0</v>
      </c>
      <c r="AB8" s="700">
        <f t="shared" si="5"/>
        <v>0</v>
      </c>
      <c r="AC8" s="700">
        <f t="shared" si="5"/>
        <v>0</v>
      </c>
      <c r="AD8" s="700">
        <f t="shared" si="5"/>
        <v>0</v>
      </c>
      <c r="AE8" s="700">
        <f t="shared" si="5"/>
        <v>0</v>
      </c>
      <c r="AF8" s="700">
        <f t="shared" si="5"/>
        <v>0</v>
      </c>
      <c r="AG8" s="246"/>
      <c r="AH8" s="246"/>
      <c r="AI8" s="246"/>
      <c r="AJ8" s="246"/>
      <c r="AK8" s="246"/>
      <c r="AL8" s="246"/>
      <c r="AM8" s="246"/>
      <c r="AN8" s="246"/>
      <c r="AO8" s="246"/>
      <c r="AP8" s="784"/>
      <c r="AQ8" s="670">
        <f t="shared" ref="AQ8" si="6">SUM(AQ9:AQ44)</f>
        <v>0</v>
      </c>
      <c r="AR8" s="670">
        <f>SUM(AR9:AR44)</f>
        <v>0</v>
      </c>
      <c r="AS8" s="670">
        <f t="shared" ref="AS8:AW8" si="7">SUM(AS9:AS44)</f>
        <v>0</v>
      </c>
      <c r="AT8" s="670">
        <f t="shared" si="7"/>
        <v>0</v>
      </c>
      <c r="AU8" s="670">
        <f t="shared" si="7"/>
        <v>0</v>
      </c>
      <c r="AV8" s="670">
        <f t="shared" si="7"/>
        <v>0</v>
      </c>
      <c r="AW8" s="670">
        <f t="shared" si="7"/>
        <v>0</v>
      </c>
      <c r="AX8" s="784"/>
      <c r="AY8" s="670">
        <f t="shared" ref="AY8" si="8">SUM(AY9:AY44)</f>
        <v>0</v>
      </c>
      <c r="AZ8" s="670">
        <f>SUM(AZ9:AZ44)</f>
        <v>0</v>
      </c>
      <c r="BA8" s="670">
        <f t="shared" ref="BA8:BE8" si="9">SUM(BA9:BA44)</f>
        <v>0</v>
      </c>
      <c r="BB8" s="670">
        <f t="shared" si="9"/>
        <v>0</v>
      </c>
      <c r="BC8" s="670">
        <f t="shared" si="9"/>
        <v>0</v>
      </c>
      <c r="BD8" s="670">
        <f t="shared" si="9"/>
        <v>0</v>
      </c>
      <c r="BE8" s="670">
        <f t="shared" si="9"/>
        <v>0</v>
      </c>
      <c r="BF8" s="784"/>
      <c r="BG8" s="670">
        <f t="shared" ref="BG8" si="10">SUM(BG9:BG44)</f>
        <v>0</v>
      </c>
      <c r="BH8" s="670">
        <f>SUM(BH9:BH44)</f>
        <v>0</v>
      </c>
      <c r="BI8" s="670">
        <f t="shared" ref="BI8:BM8" si="11">SUM(BI9:BI44)</f>
        <v>0</v>
      </c>
      <c r="BJ8" s="670">
        <f t="shared" si="11"/>
        <v>0</v>
      </c>
      <c r="BK8" s="670">
        <f t="shared" si="11"/>
        <v>0</v>
      </c>
      <c r="BL8" s="670">
        <f t="shared" si="11"/>
        <v>0</v>
      </c>
      <c r="BM8" s="670">
        <f t="shared" si="11"/>
        <v>0</v>
      </c>
      <c r="BN8" s="784"/>
      <c r="BO8" s="670">
        <f t="shared" ref="BO8" si="12">SUM(BO9:BO44)</f>
        <v>0</v>
      </c>
      <c r="BP8" s="670">
        <f>SUM(BP9:BP44)</f>
        <v>0</v>
      </c>
      <c r="BQ8" s="670">
        <f t="shared" ref="BQ8:BU8" si="13">SUM(BQ9:BQ44)</f>
        <v>0</v>
      </c>
      <c r="BR8" s="670">
        <f t="shared" si="13"/>
        <v>0</v>
      </c>
      <c r="BS8" s="670">
        <f t="shared" si="13"/>
        <v>0</v>
      </c>
      <c r="BT8" s="670">
        <f t="shared" si="13"/>
        <v>0</v>
      </c>
      <c r="BU8" s="670">
        <f t="shared" si="13"/>
        <v>0</v>
      </c>
    </row>
    <row r="9" spans="1:73" ht="39.950000000000003" customHeight="1" thickTop="1" x14ac:dyDescent="0.25">
      <c r="C9" s="1043" t="s">
        <v>2447</v>
      </c>
      <c r="D9" s="1640" t="s">
        <v>2448</v>
      </c>
      <c r="E9" s="1061">
        <v>808</v>
      </c>
      <c r="F9" s="1265">
        <v>320200500</v>
      </c>
      <c r="G9" s="1161" t="s">
        <v>3819</v>
      </c>
      <c r="H9" s="1343">
        <v>1000</v>
      </c>
      <c r="I9" s="1343" t="s">
        <v>3820</v>
      </c>
      <c r="J9" s="1161">
        <v>32</v>
      </c>
      <c r="K9" s="1161" t="s">
        <v>3821</v>
      </c>
      <c r="L9" s="1161">
        <v>3202</v>
      </c>
      <c r="M9" s="1161" t="s">
        <v>3822</v>
      </c>
      <c r="N9" s="1262">
        <v>2026004540027</v>
      </c>
      <c r="O9" s="1161" t="s">
        <v>3823</v>
      </c>
      <c r="P9" s="1052" t="s">
        <v>2449</v>
      </c>
      <c r="Q9" s="1645">
        <v>1000</v>
      </c>
      <c r="R9" s="1642" t="s">
        <v>2871</v>
      </c>
      <c r="S9" s="1642"/>
      <c r="T9" s="1022"/>
      <c r="U9" s="1007"/>
      <c r="V9" s="1007"/>
      <c r="W9" s="1007"/>
      <c r="X9" s="1007"/>
      <c r="Y9" s="1007"/>
      <c r="Z9" s="1004">
        <f t="shared" ref="Z9:Z41" si="14">+AQ9+AY9+BG9+BO9</f>
        <v>0</v>
      </c>
      <c r="AA9" s="1004">
        <f t="shared" ref="AA9:AF21" si="15">SUM(AR9:AR12,AZ9:AZ12,BH9:BH12,BP9:BP12)</f>
        <v>0</v>
      </c>
      <c r="AB9" s="1004">
        <f t="shared" si="15"/>
        <v>0</v>
      </c>
      <c r="AC9" s="1004">
        <f t="shared" si="15"/>
        <v>0</v>
      </c>
      <c r="AD9" s="1004">
        <f t="shared" si="15"/>
        <v>0</v>
      </c>
      <c r="AE9" s="1004">
        <f t="shared" si="15"/>
        <v>0</v>
      </c>
      <c r="AF9" s="1004">
        <f t="shared" si="15"/>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ht="39.950000000000003" customHeight="1" x14ac:dyDescent="0.25">
      <c r="C10" s="1044"/>
      <c r="D10" s="1641"/>
      <c r="E10" s="1062"/>
      <c r="F10" s="1266"/>
      <c r="G10" s="1162"/>
      <c r="H10" s="1344"/>
      <c r="I10" s="1344"/>
      <c r="J10" s="1162"/>
      <c r="K10" s="1162"/>
      <c r="L10" s="1162"/>
      <c r="M10" s="1162"/>
      <c r="N10" s="1263"/>
      <c r="O10" s="1162"/>
      <c r="P10" s="1053"/>
      <c r="Q10" s="1646"/>
      <c r="R10" s="1643"/>
      <c r="S10" s="1643"/>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39.950000000000003" customHeight="1" x14ac:dyDescent="0.25">
      <c r="C11" s="1044"/>
      <c r="D11" s="1641"/>
      <c r="E11" s="1062"/>
      <c r="F11" s="1266"/>
      <c r="G11" s="1162"/>
      <c r="H11" s="1344"/>
      <c r="I11" s="1344"/>
      <c r="J11" s="1162"/>
      <c r="K11" s="1162"/>
      <c r="L11" s="1162"/>
      <c r="M11" s="1162"/>
      <c r="N11" s="1263"/>
      <c r="O11" s="1162"/>
      <c r="P11" s="1053"/>
      <c r="Q11" s="1646"/>
      <c r="R11" s="1643"/>
      <c r="S11" s="1643"/>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39.950000000000003" customHeight="1" thickBot="1" x14ac:dyDescent="0.3">
      <c r="C12" s="1044"/>
      <c r="D12" s="1641"/>
      <c r="E12" s="1063"/>
      <c r="F12" s="1267"/>
      <c r="G12" s="1163"/>
      <c r="H12" s="1369"/>
      <c r="I12" s="1369"/>
      <c r="J12" s="1163"/>
      <c r="K12" s="1163"/>
      <c r="L12" s="1163"/>
      <c r="M12" s="1163"/>
      <c r="N12" s="1264"/>
      <c r="O12" s="1163"/>
      <c r="P12" s="1054"/>
      <c r="Q12" s="1647"/>
      <c r="R12" s="1644"/>
      <c r="S12" s="1644"/>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39.950000000000003" customHeight="1" thickTop="1" x14ac:dyDescent="0.25">
      <c r="C13" s="1044"/>
      <c r="D13" s="1641"/>
      <c r="E13" s="1061">
        <v>809</v>
      </c>
      <c r="F13" s="1265">
        <v>320200504</v>
      </c>
      <c r="G13" s="1161" t="s">
        <v>2450</v>
      </c>
      <c r="H13" s="1343">
        <v>1000000</v>
      </c>
      <c r="I13" s="1343" t="s">
        <v>3824</v>
      </c>
      <c r="J13" s="1161">
        <v>32</v>
      </c>
      <c r="K13" s="1161" t="s">
        <v>3821</v>
      </c>
      <c r="L13" s="1161">
        <v>3202</v>
      </c>
      <c r="M13" s="1161" t="s">
        <v>3822</v>
      </c>
      <c r="N13" s="1262">
        <v>2026004540027</v>
      </c>
      <c r="O13" s="1161" t="s">
        <v>3823</v>
      </c>
      <c r="P13" s="1052" t="s">
        <v>2450</v>
      </c>
      <c r="Q13" s="1645">
        <v>1000000</v>
      </c>
      <c r="R13" s="1642" t="s">
        <v>2871</v>
      </c>
      <c r="S13" s="1642"/>
      <c r="T13" s="1022"/>
      <c r="U13" s="1007"/>
      <c r="V13" s="1007"/>
      <c r="W13" s="1007"/>
      <c r="X13" s="1007"/>
      <c r="Y13" s="1007"/>
      <c r="Z13" s="1004">
        <f t="shared" si="14"/>
        <v>0</v>
      </c>
      <c r="AA13" s="1004">
        <f t="shared" si="15"/>
        <v>0</v>
      </c>
      <c r="AB13" s="1004">
        <f t="shared" si="15"/>
        <v>0</v>
      </c>
      <c r="AC13" s="1004">
        <f t="shared" si="15"/>
        <v>0</v>
      </c>
      <c r="AD13" s="1004">
        <f t="shared" si="15"/>
        <v>0</v>
      </c>
      <c r="AE13" s="1004">
        <f t="shared" si="15"/>
        <v>0</v>
      </c>
      <c r="AF13" s="1004">
        <f t="shared" si="15"/>
        <v>0</v>
      </c>
      <c r="AG13" s="714"/>
      <c r="AH13" s="593"/>
      <c r="AI13" s="593"/>
      <c r="AJ13" s="593"/>
      <c r="AK13" s="207"/>
      <c r="AL13" s="208"/>
      <c r="AM13" s="208"/>
      <c r="AN13" s="208"/>
      <c r="AO13" s="208"/>
      <c r="AP13" s="1150">
        <f>+U13</f>
        <v>0</v>
      </c>
      <c r="AQ13" s="1004">
        <f>SUM(AR13:AW16)</f>
        <v>0</v>
      </c>
      <c r="AR13" s="299"/>
      <c r="AS13" s="299"/>
      <c r="AT13" s="299"/>
      <c r="AU13" s="299"/>
      <c r="AV13" s="299"/>
      <c r="AW13" s="299"/>
      <c r="AX13" s="1150">
        <f>+V13</f>
        <v>0</v>
      </c>
      <c r="AY13" s="1004">
        <f>SUM(AZ13:BE16)</f>
        <v>0</v>
      </c>
      <c r="AZ13" s="299"/>
      <c r="BA13" s="299"/>
      <c r="BB13" s="299"/>
      <c r="BC13" s="299"/>
      <c r="BD13" s="299"/>
      <c r="BE13" s="299"/>
      <c r="BF13" s="1150">
        <f>+W13</f>
        <v>0</v>
      </c>
      <c r="BG13" s="1004">
        <f>SUM(BH13:BM16)</f>
        <v>0</v>
      </c>
      <c r="BH13" s="299"/>
      <c r="BI13" s="299"/>
      <c r="BJ13" s="299"/>
      <c r="BK13" s="299"/>
      <c r="BL13" s="299"/>
      <c r="BM13" s="299"/>
      <c r="BN13" s="1150">
        <f>+X13</f>
        <v>0</v>
      </c>
      <c r="BO13" s="1004">
        <f>SUM(BP13:BU16)</f>
        <v>0</v>
      </c>
      <c r="BP13" s="299"/>
      <c r="BQ13" s="299"/>
      <c r="BR13" s="299"/>
      <c r="BS13" s="299"/>
      <c r="BT13" s="299"/>
      <c r="BU13" s="299"/>
    </row>
    <row r="14" spans="1:73" ht="39.950000000000003" customHeight="1" x14ac:dyDescent="0.25">
      <c r="C14" s="1044"/>
      <c r="D14" s="1641"/>
      <c r="E14" s="1062"/>
      <c r="F14" s="1266"/>
      <c r="G14" s="1162"/>
      <c r="H14" s="1344"/>
      <c r="I14" s="1344"/>
      <c r="J14" s="1162"/>
      <c r="K14" s="1162"/>
      <c r="L14" s="1162"/>
      <c r="M14" s="1162"/>
      <c r="N14" s="1263"/>
      <c r="O14" s="1162"/>
      <c r="P14" s="1053"/>
      <c r="Q14" s="1646"/>
      <c r="R14" s="1643"/>
      <c r="S14" s="1643"/>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39.950000000000003" customHeight="1" x14ac:dyDescent="0.25">
      <c r="C15" s="1044"/>
      <c r="D15" s="1641"/>
      <c r="E15" s="1062"/>
      <c r="F15" s="1266"/>
      <c r="G15" s="1162"/>
      <c r="H15" s="1344"/>
      <c r="I15" s="1344"/>
      <c r="J15" s="1162"/>
      <c r="K15" s="1162"/>
      <c r="L15" s="1162"/>
      <c r="M15" s="1162"/>
      <c r="N15" s="1263"/>
      <c r="O15" s="1162"/>
      <c r="P15" s="1053"/>
      <c r="Q15" s="1646"/>
      <c r="R15" s="1643"/>
      <c r="S15" s="1643"/>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39.950000000000003" customHeight="1" thickBot="1" x14ac:dyDescent="0.3">
      <c r="C16" s="1044"/>
      <c r="D16" s="1641"/>
      <c r="E16" s="1062"/>
      <c r="F16" s="1266"/>
      <c r="G16" s="1162"/>
      <c r="H16" s="1344"/>
      <c r="I16" s="1344"/>
      <c r="J16" s="1162"/>
      <c r="K16" s="1162"/>
      <c r="L16" s="1162"/>
      <c r="M16" s="1162"/>
      <c r="N16" s="1263"/>
      <c r="O16" s="1162"/>
      <c r="P16" s="1053"/>
      <c r="Q16" s="1646"/>
      <c r="R16" s="1643"/>
      <c r="S16" s="1643"/>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3:73" ht="39.950000000000003" customHeight="1" thickTop="1" x14ac:dyDescent="0.25">
      <c r="C17" s="1044"/>
      <c r="D17" s="1641"/>
      <c r="E17" s="1061">
        <v>810</v>
      </c>
      <c r="F17" s="1265">
        <v>320200501</v>
      </c>
      <c r="G17" s="1161" t="s">
        <v>3825</v>
      </c>
      <c r="H17" s="1343">
        <v>361</v>
      </c>
      <c r="I17" s="1343" t="s">
        <v>3820</v>
      </c>
      <c r="J17" s="1161">
        <v>32</v>
      </c>
      <c r="K17" s="1161" t="s">
        <v>3821</v>
      </c>
      <c r="L17" s="1161">
        <v>3202</v>
      </c>
      <c r="M17" s="1161" t="s">
        <v>3822</v>
      </c>
      <c r="N17" s="1262">
        <v>2026004540027</v>
      </c>
      <c r="O17" s="1161" t="s">
        <v>3823</v>
      </c>
      <c r="P17" s="1052" t="s">
        <v>2451</v>
      </c>
      <c r="Q17" s="1645">
        <v>60</v>
      </c>
      <c r="R17" s="1642" t="s">
        <v>2871</v>
      </c>
      <c r="S17" s="1642"/>
      <c r="T17" s="1022"/>
      <c r="U17" s="1007"/>
      <c r="V17" s="1007"/>
      <c r="W17" s="1007"/>
      <c r="X17" s="1007"/>
      <c r="Y17" s="1007"/>
      <c r="Z17" s="1004">
        <f t="shared" si="14"/>
        <v>0</v>
      </c>
      <c r="AA17" s="1004">
        <f t="shared" si="15"/>
        <v>0</v>
      </c>
      <c r="AB17" s="1004">
        <f t="shared" si="15"/>
        <v>0</v>
      </c>
      <c r="AC17" s="1004">
        <f t="shared" si="15"/>
        <v>0</v>
      </c>
      <c r="AD17" s="1004">
        <f t="shared" si="15"/>
        <v>0</v>
      </c>
      <c r="AE17" s="1004">
        <f t="shared" si="15"/>
        <v>0</v>
      </c>
      <c r="AF17" s="1004">
        <f t="shared" si="15"/>
        <v>0</v>
      </c>
      <c r="AG17" s="714"/>
      <c r="AH17" s="593"/>
      <c r="AI17" s="593"/>
      <c r="AJ17" s="593"/>
      <c r="AK17" s="207"/>
      <c r="AL17" s="208"/>
      <c r="AM17" s="208"/>
      <c r="AN17" s="208"/>
      <c r="AO17" s="208"/>
      <c r="AP17" s="1150">
        <f>+U17</f>
        <v>0</v>
      </c>
      <c r="AQ17" s="1004">
        <f>SUM(AR17:AW20)</f>
        <v>0</v>
      </c>
      <c r="AR17" s="299"/>
      <c r="AS17" s="299"/>
      <c r="AT17" s="299"/>
      <c r="AU17" s="299"/>
      <c r="AV17" s="299"/>
      <c r="AW17" s="299"/>
      <c r="AX17" s="1150">
        <f>+V17</f>
        <v>0</v>
      </c>
      <c r="AY17" s="1004">
        <f>SUM(AZ17:BE20)</f>
        <v>0</v>
      </c>
      <c r="AZ17" s="299"/>
      <c r="BA17" s="299"/>
      <c r="BB17" s="299"/>
      <c r="BC17" s="299"/>
      <c r="BD17" s="299"/>
      <c r="BE17" s="299"/>
      <c r="BF17" s="1150">
        <f>+W17</f>
        <v>0</v>
      </c>
      <c r="BG17" s="1004">
        <f>SUM(BH17:BM20)</f>
        <v>0</v>
      </c>
      <c r="BH17" s="299"/>
      <c r="BI17" s="299"/>
      <c r="BJ17" s="299"/>
      <c r="BK17" s="299"/>
      <c r="BL17" s="299"/>
      <c r="BM17" s="299"/>
      <c r="BN17" s="1150">
        <f>+X17</f>
        <v>0</v>
      </c>
      <c r="BO17" s="1004">
        <f>SUM(BP17:BU20)</f>
        <v>0</v>
      </c>
      <c r="BP17" s="299"/>
      <c r="BQ17" s="299"/>
      <c r="BR17" s="299"/>
      <c r="BS17" s="299"/>
      <c r="BT17" s="299"/>
      <c r="BU17" s="299"/>
    </row>
    <row r="18" spans="3:73" ht="39.950000000000003" customHeight="1" x14ac:dyDescent="0.25">
      <c r="C18" s="1044"/>
      <c r="D18" s="1641"/>
      <c r="E18" s="1062"/>
      <c r="F18" s="1266"/>
      <c r="G18" s="1162"/>
      <c r="H18" s="1344"/>
      <c r="I18" s="1344"/>
      <c r="J18" s="1162"/>
      <c r="K18" s="1162"/>
      <c r="L18" s="1162"/>
      <c r="M18" s="1162"/>
      <c r="N18" s="1263"/>
      <c r="O18" s="1162"/>
      <c r="P18" s="1053"/>
      <c r="Q18" s="1646"/>
      <c r="R18" s="1643"/>
      <c r="S18" s="1643"/>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row>
    <row r="19" spans="3:73" ht="39.950000000000003" customHeight="1" x14ac:dyDescent="0.25">
      <c r="C19" s="1044"/>
      <c r="D19" s="1641"/>
      <c r="E19" s="1062"/>
      <c r="F19" s="1266"/>
      <c r="G19" s="1162"/>
      <c r="H19" s="1344"/>
      <c r="I19" s="1344"/>
      <c r="J19" s="1162"/>
      <c r="K19" s="1162"/>
      <c r="L19" s="1162"/>
      <c r="M19" s="1162"/>
      <c r="N19" s="1263"/>
      <c r="O19" s="1162"/>
      <c r="P19" s="1053"/>
      <c r="Q19" s="1646"/>
      <c r="R19" s="1643"/>
      <c r="S19" s="1643"/>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3:73" ht="39.950000000000003" customHeight="1" thickBot="1" x14ac:dyDescent="0.3">
      <c r="C20" s="1044"/>
      <c r="D20" s="1641"/>
      <c r="E20" s="1062"/>
      <c r="F20" s="1266"/>
      <c r="G20" s="1162"/>
      <c r="H20" s="1344"/>
      <c r="I20" s="1344"/>
      <c r="J20" s="1162"/>
      <c r="K20" s="1162"/>
      <c r="L20" s="1162"/>
      <c r="M20" s="1162"/>
      <c r="N20" s="1263"/>
      <c r="O20" s="1162"/>
      <c r="P20" s="1053"/>
      <c r="Q20" s="1646"/>
      <c r="R20" s="1643"/>
      <c r="S20" s="1643"/>
      <c r="T20" s="1024"/>
      <c r="U20" s="1009"/>
      <c r="V20" s="1009"/>
      <c r="W20" s="1009"/>
      <c r="X20" s="1009"/>
      <c r="Y20" s="1009"/>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row>
    <row r="21" spans="3:73" ht="39.950000000000003" customHeight="1" thickTop="1" x14ac:dyDescent="0.25">
      <c r="C21" s="1044"/>
      <c r="D21" s="1641"/>
      <c r="E21" s="1061">
        <v>811</v>
      </c>
      <c r="F21" s="1265">
        <v>320200502</v>
      </c>
      <c r="G21" s="1161" t="s">
        <v>3826</v>
      </c>
      <c r="H21" s="1343">
        <v>90</v>
      </c>
      <c r="I21" s="1343" t="s">
        <v>3820</v>
      </c>
      <c r="J21" s="1161">
        <v>32</v>
      </c>
      <c r="K21" s="1161" t="s">
        <v>3821</v>
      </c>
      <c r="L21" s="1161">
        <v>3202</v>
      </c>
      <c r="M21" s="1161" t="s">
        <v>3822</v>
      </c>
      <c r="N21" s="1262">
        <v>2026004540027</v>
      </c>
      <c r="O21" s="1161" t="s">
        <v>3823</v>
      </c>
      <c r="P21" s="1052" t="s">
        <v>2452</v>
      </c>
      <c r="Q21" s="1645">
        <v>90</v>
      </c>
      <c r="R21" s="1642" t="s">
        <v>2871</v>
      </c>
      <c r="S21" s="1642"/>
      <c r="T21" s="1022"/>
      <c r="U21" s="1007"/>
      <c r="V21" s="1007"/>
      <c r="W21" s="1007"/>
      <c r="X21" s="1007"/>
      <c r="Y21" s="1007"/>
      <c r="Z21" s="1004">
        <f t="shared" si="14"/>
        <v>0</v>
      </c>
      <c r="AA21" s="1004">
        <f t="shared" si="15"/>
        <v>0</v>
      </c>
      <c r="AB21" s="1004">
        <f t="shared" si="15"/>
        <v>0</v>
      </c>
      <c r="AC21" s="1004">
        <f t="shared" si="15"/>
        <v>0</v>
      </c>
      <c r="AD21" s="1004">
        <f t="shared" si="15"/>
        <v>0</v>
      </c>
      <c r="AE21" s="1004">
        <f t="shared" si="15"/>
        <v>0</v>
      </c>
      <c r="AF21" s="1004">
        <f t="shared" si="15"/>
        <v>0</v>
      </c>
      <c r="AG21" s="714"/>
      <c r="AH21" s="593"/>
      <c r="AI21" s="593"/>
      <c r="AJ21" s="593"/>
      <c r="AK21" s="207"/>
      <c r="AL21" s="208"/>
      <c r="AM21" s="208"/>
      <c r="AN21" s="208"/>
      <c r="AO21" s="208"/>
      <c r="AP21" s="1150">
        <f>+U21</f>
        <v>0</v>
      </c>
      <c r="AQ21" s="1004">
        <f>SUM(AR21:AW24)</f>
        <v>0</v>
      </c>
      <c r="AR21" s="299"/>
      <c r="AS21" s="299"/>
      <c r="AT21" s="299"/>
      <c r="AU21" s="299"/>
      <c r="AV21" s="299"/>
      <c r="AW21" s="299"/>
      <c r="AX21" s="1150">
        <f>+V21</f>
        <v>0</v>
      </c>
      <c r="AY21" s="1004">
        <f>SUM(AZ21:BE24)</f>
        <v>0</v>
      </c>
      <c r="AZ21" s="299"/>
      <c r="BA21" s="299"/>
      <c r="BB21" s="299"/>
      <c r="BC21" s="299"/>
      <c r="BD21" s="299"/>
      <c r="BE21" s="299"/>
      <c r="BF21" s="1150">
        <f>+W21</f>
        <v>0</v>
      </c>
      <c r="BG21" s="1004">
        <f>SUM(BH21:BM24)</f>
        <v>0</v>
      </c>
      <c r="BH21" s="299"/>
      <c r="BI21" s="299"/>
      <c r="BJ21" s="299"/>
      <c r="BK21" s="299"/>
      <c r="BL21" s="299"/>
      <c r="BM21" s="299"/>
      <c r="BN21" s="1150">
        <f>+X21</f>
        <v>0</v>
      </c>
      <c r="BO21" s="1004">
        <f>SUM(BP21:BU24)</f>
        <v>0</v>
      </c>
      <c r="BP21" s="299"/>
      <c r="BQ21" s="299"/>
      <c r="BR21" s="299"/>
      <c r="BS21" s="299"/>
      <c r="BT21" s="299"/>
      <c r="BU21" s="299"/>
    </row>
    <row r="22" spans="3:73" ht="39.950000000000003" customHeight="1" x14ac:dyDescent="0.25">
      <c r="C22" s="1044"/>
      <c r="D22" s="1641"/>
      <c r="E22" s="1062"/>
      <c r="F22" s="1266"/>
      <c r="G22" s="1162"/>
      <c r="H22" s="1344"/>
      <c r="I22" s="1344"/>
      <c r="J22" s="1162"/>
      <c r="K22" s="1162"/>
      <c r="L22" s="1162"/>
      <c r="M22" s="1162"/>
      <c r="N22" s="1263"/>
      <c r="O22" s="1162"/>
      <c r="P22" s="1053"/>
      <c r="Q22" s="1646"/>
      <c r="R22" s="1643"/>
      <c r="S22" s="1643"/>
      <c r="T22" s="1023"/>
      <c r="U22" s="1008"/>
      <c r="V22" s="1008"/>
      <c r="W22" s="1008"/>
      <c r="X22" s="1008"/>
      <c r="Y22" s="1008"/>
      <c r="Z22" s="1005"/>
      <c r="AA22" s="1005"/>
      <c r="AB22" s="1005"/>
      <c r="AC22" s="1005"/>
      <c r="AD22" s="1005"/>
      <c r="AE22" s="1005"/>
      <c r="AF22" s="1005"/>
      <c r="AG22" s="479"/>
      <c r="AH22" s="592"/>
      <c r="AI22" s="592"/>
      <c r="AJ22" s="592"/>
      <c r="AK22" s="196"/>
      <c r="AL22" s="197"/>
      <c r="AM22" s="197"/>
      <c r="AN22" s="197"/>
      <c r="AO22" s="197"/>
      <c r="AP22" s="1151"/>
      <c r="AQ22" s="1005"/>
      <c r="AR22" s="282"/>
      <c r="AS22" s="282"/>
      <c r="AT22" s="282"/>
      <c r="AU22" s="282"/>
      <c r="AV22" s="282"/>
      <c r="AW22" s="282"/>
      <c r="AX22" s="1151"/>
      <c r="AY22" s="1005"/>
      <c r="AZ22" s="282"/>
      <c r="BA22" s="282"/>
      <c r="BB22" s="282"/>
      <c r="BC22" s="282"/>
      <c r="BD22" s="282"/>
      <c r="BE22" s="282"/>
      <c r="BF22" s="1151"/>
      <c r="BG22" s="1005"/>
      <c r="BH22" s="282"/>
      <c r="BI22" s="282"/>
      <c r="BJ22" s="282"/>
      <c r="BK22" s="282"/>
      <c r="BL22" s="282"/>
      <c r="BM22" s="282"/>
      <c r="BN22" s="1151"/>
      <c r="BO22" s="1005"/>
      <c r="BP22" s="282"/>
      <c r="BQ22" s="282"/>
      <c r="BR22" s="282"/>
      <c r="BS22" s="282"/>
      <c r="BT22" s="282"/>
      <c r="BU22" s="282"/>
    </row>
    <row r="23" spans="3:73" ht="39.950000000000003" customHeight="1" x14ac:dyDescent="0.25">
      <c r="C23" s="1044"/>
      <c r="D23" s="1641"/>
      <c r="E23" s="1062"/>
      <c r="F23" s="1266"/>
      <c r="G23" s="1162"/>
      <c r="H23" s="1344"/>
      <c r="I23" s="1344"/>
      <c r="J23" s="1162"/>
      <c r="K23" s="1162"/>
      <c r="L23" s="1162"/>
      <c r="M23" s="1162"/>
      <c r="N23" s="1263"/>
      <c r="O23" s="1162"/>
      <c r="P23" s="1053"/>
      <c r="Q23" s="1646"/>
      <c r="R23" s="1643"/>
      <c r="S23" s="1643"/>
      <c r="T23" s="1023"/>
      <c r="U23" s="1008"/>
      <c r="V23" s="1008"/>
      <c r="W23" s="1008"/>
      <c r="X23" s="1008"/>
      <c r="Y23" s="1008"/>
      <c r="Z23" s="1005"/>
      <c r="AA23" s="1005"/>
      <c r="AB23" s="1005"/>
      <c r="AC23" s="1005"/>
      <c r="AD23" s="1005"/>
      <c r="AE23" s="1005"/>
      <c r="AF23" s="1005"/>
      <c r="AG23" s="196"/>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row>
    <row r="24" spans="3:73" ht="39.950000000000003" customHeight="1" thickBot="1" x14ac:dyDescent="0.3">
      <c r="C24" s="1044"/>
      <c r="D24" s="1641"/>
      <c r="E24" s="1063"/>
      <c r="F24" s="1267"/>
      <c r="G24" s="1163"/>
      <c r="H24" s="1369"/>
      <c r="I24" s="1369"/>
      <c r="J24" s="1163"/>
      <c r="K24" s="1163"/>
      <c r="L24" s="1163"/>
      <c r="M24" s="1163"/>
      <c r="N24" s="1264"/>
      <c r="O24" s="1163"/>
      <c r="P24" s="1054"/>
      <c r="Q24" s="1647"/>
      <c r="R24" s="1644"/>
      <c r="S24" s="1644"/>
      <c r="T24" s="1024"/>
      <c r="U24" s="1009"/>
      <c r="V24" s="1009"/>
      <c r="W24" s="1009"/>
      <c r="X24" s="1009"/>
      <c r="Y24" s="1009"/>
      <c r="Z24" s="1006"/>
      <c r="AA24" s="1006"/>
      <c r="AB24" s="1006"/>
      <c r="AC24" s="1006"/>
      <c r="AD24" s="1006"/>
      <c r="AE24" s="1006"/>
      <c r="AF24" s="1006"/>
      <c r="AG24" s="715"/>
      <c r="AH24" s="716"/>
      <c r="AI24" s="716"/>
      <c r="AJ24" s="716"/>
      <c r="AK24" s="715"/>
      <c r="AL24" s="717"/>
      <c r="AM24" s="717"/>
      <c r="AN24" s="717"/>
      <c r="AO24" s="717"/>
      <c r="AP24" s="1152"/>
      <c r="AQ24" s="1006"/>
      <c r="AR24" s="718"/>
      <c r="AS24" s="718"/>
      <c r="AT24" s="718"/>
      <c r="AU24" s="718"/>
      <c r="AV24" s="718"/>
      <c r="AW24" s="718"/>
      <c r="AX24" s="1152"/>
      <c r="AY24" s="1006"/>
      <c r="AZ24" s="718"/>
      <c r="BA24" s="718"/>
      <c r="BB24" s="718"/>
      <c r="BC24" s="718"/>
      <c r="BD24" s="718"/>
      <c r="BE24" s="718"/>
      <c r="BF24" s="1152"/>
      <c r="BG24" s="1006"/>
      <c r="BH24" s="718"/>
      <c r="BI24" s="718"/>
      <c r="BJ24" s="718"/>
      <c r="BK24" s="718"/>
      <c r="BL24" s="718"/>
      <c r="BM24" s="718"/>
      <c r="BN24" s="1152"/>
      <c r="BO24" s="1006"/>
      <c r="BP24" s="718"/>
      <c r="BQ24" s="718"/>
      <c r="BR24" s="718"/>
      <c r="BS24" s="718"/>
      <c r="BT24" s="718"/>
      <c r="BU24" s="718"/>
    </row>
    <row r="25" spans="3:73" ht="39.950000000000003" customHeight="1" thickTop="1" x14ac:dyDescent="0.25">
      <c r="C25" s="1044"/>
      <c r="D25" s="1641"/>
      <c r="E25" s="1061">
        <v>812</v>
      </c>
      <c r="F25" s="1265">
        <v>320200503</v>
      </c>
      <c r="G25" s="1161" t="s">
        <v>3827</v>
      </c>
      <c r="H25" s="1343">
        <v>2161</v>
      </c>
      <c r="I25" s="1343" t="s">
        <v>3828</v>
      </c>
      <c r="J25" s="1161">
        <v>32</v>
      </c>
      <c r="K25" s="1161" t="s">
        <v>3821</v>
      </c>
      <c r="L25" s="1161">
        <v>3202</v>
      </c>
      <c r="M25" s="1161" t="s">
        <v>3822</v>
      </c>
      <c r="N25" s="1262">
        <v>2026004540027</v>
      </c>
      <c r="O25" s="1161" t="s">
        <v>3823</v>
      </c>
      <c r="P25" s="1052" t="s">
        <v>2453</v>
      </c>
      <c r="Q25" s="1645">
        <v>2161</v>
      </c>
      <c r="R25" s="1642" t="s">
        <v>2871</v>
      </c>
      <c r="S25" s="1642"/>
      <c r="T25" s="1022"/>
      <c r="U25" s="1007"/>
      <c r="V25" s="1007"/>
      <c r="W25" s="1007"/>
      <c r="X25" s="1007"/>
      <c r="Y25" s="1007"/>
      <c r="Z25" s="1004">
        <f t="shared" si="14"/>
        <v>0</v>
      </c>
      <c r="AA25" s="1004">
        <f t="shared" ref="AA25:AF37" si="16">SUM(AR25:AR28,AZ25:AZ28,BH25:BH28,BP25:BP28)</f>
        <v>0</v>
      </c>
      <c r="AB25" s="1004">
        <f t="shared" si="16"/>
        <v>0</v>
      </c>
      <c r="AC25" s="1004">
        <f t="shared" si="16"/>
        <v>0</v>
      </c>
      <c r="AD25" s="1004">
        <f t="shared" si="16"/>
        <v>0</v>
      </c>
      <c r="AE25" s="1004">
        <f t="shared" si="16"/>
        <v>0</v>
      </c>
      <c r="AF25" s="1004">
        <f t="shared" si="16"/>
        <v>0</v>
      </c>
      <c r="AG25" s="714"/>
      <c r="AH25" s="593"/>
      <c r="AI25" s="593"/>
      <c r="AJ25" s="593"/>
      <c r="AK25" s="207"/>
      <c r="AL25" s="208"/>
      <c r="AM25" s="208"/>
      <c r="AN25" s="208"/>
      <c r="AO25" s="208"/>
      <c r="AP25" s="1150">
        <f>+U25</f>
        <v>0</v>
      </c>
      <c r="AQ25" s="1004">
        <f>SUM(AR25:AW28)</f>
        <v>0</v>
      </c>
      <c r="AR25" s="299"/>
      <c r="AS25" s="299"/>
      <c r="AT25" s="299"/>
      <c r="AU25" s="299"/>
      <c r="AV25" s="299"/>
      <c r="AW25" s="299"/>
      <c r="AX25" s="1150">
        <f>+V25</f>
        <v>0</v>
      </c>
      <c r="AY25" s="1004">
        <f>SUM(AZ25:BE28)</f>
        <v>0</v>
      </c>
      <c r="AZ25" s="299"/>
      <c r="BA25" s="299"/>
      <c r="BB25" s="299"/>
      <c r="BC25" s="299"/>
      <c r="BD25" s="299"/>
      <c r="BE25" s="299"/>
      <c r="BF25" s="1150">
        <f>+W25</f>
        <v>0</v>
      </c>
      <c r="BG25" s="1004">
        <f>SUM(BH25:BM28)</f>
        <v>0</v>
      </c>
      <c r="BH25" s="299"/>
      <c r="BI25" s="299"/>
      <c r="BJ25" s="299"/>
      <c r="BK25" s="299"/>
      <c r="BL25" s="299"/>
      <c r="BM25" s="299"/>
      <c r="BN25" s="1150">
        <f>+X25</f>
        <v>0</v>
      </c>
      <c r="BO25" s="1004">
        <f>SUM(BP25:BU28)</f>
        <v>0</v>
      </c>
      <c r="BP25" s="299"/>
      <c r="BQ25" s="299"/>
      <c r="BR25" s="299"/>
      <c r="BS25" s="299"/>
      <c r="BT25" s="299"/>
      <c r="BU25" s="299"/>
    </row>
    <row r="26" spans="3:73" ht="39.950000000000003" customHeight="1" x14ac:dyDescent="0.25">
      <c r="C26" s="1044"/>
      <c r="D26" s="1641"/>
      <c r="E26" s="1062"/>
      <c r="F26" s="1266"/>
      <c r="G26" s="1162"/>
      <c r="H26" s="1344"/>
      <c r="I26" s="1344"/>
      <c r="J26" s="1162"/>
      <c r="K26" s="1162"/>
      <c r="L26" s="1162"/>
      <c r="M26" s="1162"/>
      <c r="N26" s="1263"/>
      <c r="O26" s="1162"/>
      <c r="P26" s="1053"/>
      <c r="Q26" s="1646"/>
      <c r="R26" s="1643"/>
      <c r="S26" s="1643"/>
      <c r="T26" s="1023"/>
      <c r="U26" s="1008"/>
      <c r="V26" s="1008"/>
      <c r="W26" s="1008"/>
      <c r="X26" s="1008"/>
      <c r="Y26" s="1008"/>
      <c r="Z26" s="1005"/>
      <c r="AA26" s="1005"/>
      <c r="AB26" s="1005"/>
      <c r="AC26" s="1005"/>
      <c r="AD26" s="1005"/>
      <c r="AE26" s="1005"/>
      <c r="AF26" s="1005"/>
      <c r="AG26" s="479"/>
      <c r="AH26" s="592"/>
      <c r="AI26" s="592"/>
      <c r="AJ26" s="592"/>
      <c r="AK26" s="196"/>
      <c r="AL26" s="197"/>
      <c r="AM26" s="197"/>
      <c r="AN26" s="197"/>
      <c r="AO26" s="197"/>
      <c r="AP26" s="1151"/>
      <c r="AQ26" s="1005"/>
      <c r="AR26" s="282"/>
      <c r="AS26" s="282"/>
      <c r="AT26" s="282"/>
      <c r="AU26" s="282"/>
      <c r="AV26" s="282"/>
      <c r="AW26" s="282"/>
      <c r="AX26" s="1151"/>
      <c r="AY26" s="1005"/>
      <c r="AZ26" s="282"/>
      <c r="BA26" s="282"/>
      <c r="BB26" s="282"/>
      <c r="BC26" s="282"/>
      <c r="BD26" s="282"/>
      <c r="BE26" s="282"/>
      <c r="BF26" s="1151"/>
      <c r="BG26" s="1005"/>
      <c r="BH26" s="282"/>
      <c r="BI26" s="282"/>
      <c r="BJ26" s="282"/>
      <c r="BK26" s="282"/>
      <c r="BL26" s="282"/>
      <c r="BM26" s="282"/>
      <c r="BN26" s="1151"/>
      <c r="BO26" s="1005"/>
      <c r="BP26" s="282"/>
      <c r="BQ26" s="282"/>
      <c r="BR26" s="282"/>
      <c r="BS26" s="282"/>
      <c r="BT26" s="282"/>
      <c r="BU26" s="282"/>
    </row>
    <row r="27" spans="3:73" ht="39.950000000000003" customHeight="1" x14ac:dyDescent="0.25">
      <c r="C27" s="1044"/>
      <c r="D27" s="1641"/>
      <c r="E27" s="1062"/>
      <c r="F27" s="1266"/>
      <c r="G27" s="1162"/>
      <c r="H27" s="1344"/>
      <c r="I27" s="1344"/>
      <c r="J27" s="1162"/>
      <c r="K27" s="1162"/>
      <c r="L27" s="1162"/>
      <c r="M27" s="1162"/>
      <c r="N27" s="1263"/>
      <c r="O27" s="1162"/>
      <c r="P27" s="1053"/>
      <c r="Q27" s="1646"/>
      <c r="R27" s="1643"/>
      <c r="S27" s="1643"/>
      <c r="T27" s="1023"/>
      <c r="U27" s="1008"/>
      <c r="V27" s="1008"/>
      <c r="W27" s="1008"/>
      <c r="X27" s="1008"/>
      <c r="Y27" s="1008"/>
      <c r="Z27" s="1005"/>
      <c r="AA27" s="1005"/>
      <c r="AB27" s="1005"/>
      <c r="AC27" s="1005"/>
      <c r="AD27" s="1005"/>
      <c r="AE27" s="1005"/>
      <c r="AF27" s="1005"/>
      <c r="AG27" s="196"/>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row>
    <row r="28" spans="3:73" ht="39.950000000000003" customHeight="1" thickBot="1" x14ac:dyDescent="0.3">
      <c r="C28" s="1044"/>
      <c r="D28" s="1641"/>
      <c r="E28" s="1062"/>
      <c r="F28" s="1266"/>
      <c r="G28" s="1162"/>
      <c r="H28" s="1344"/>
      <c r="I28" s="1344"/>
      <c r="J28" s="1162"/>
      <c r="K28" s="1162"/>
      <c r="L28" s="1162"/>
      <c r="M28" s="1162"/>
      <c r="N28" s="1263"/>
      <c r="O28" s="1162"/>
      <c r="P28" s="1053"/>
      <c r="Q28" s="1646"/>
      <c r="R28" s="1643"/>
      <c r="S28" s="1643"/>
      <c r="T28" s="1024"/>
      <c r="U28" s="1009"/>
      <c r="V28" s="1009"/>
      <c r="W28" s="1009"/>
      <c r="X28" s="1009"/>
      <c r="Y28" s="1009"/>
      <c r="Z28" s="1006"/>
      <c r="AA28" s="1006"/>
      <c r="AB28" s="1006"/>
      <c r="AC28" s="1006"/>
      <c r="AD28" s="1006"/>
      <c r="AE28" s="1006"/>
      <c r="AF28" s="1006"/>
      <c r="AG28" s="715"/>
      <c r="AH28" s="716"/>
      <c r="AI28" s="716"/>
      <c r="AJ28" s="716"/>
      <c r="AK28" s="715"/>
      <c r="AL28" s="717"/>
      <c r="AM28" s="717"/>
      <c r="AN28" s="717"/>
      <c r="AO28" s="717"/>
      <c r="AP28" s="1152"/>
      <c r="AQ28" s="1006"/>
      <c r="AR28" s="718"/>
      <c r="AS28" s="718"/>
      <c r="AT28" s="718"/>
      <c r="AU28" s="718"/>
      <c r="AV28" s="718"/>
      <c r="AW28" s="718"/>
      <c r="AX28" s="1152"/>
      <c r="AY28" s="1006"/>
      <c r="AZ28" s="718"/>
      <c r="BA28" s="718"/>
      <c r="BB28" s="718"/>
      <c r="BC28" s="718"/>
      <c r="BD28" s="718"/>
      <c r="BE28" s="718"/>
      <c r="BF28" s="1152"/>
      <c r="BG28" s="1006"/>
      <c r="BH28" s="718"/>
      <c r="BI28" s="718"/>
      <c r="BJ28" s="718"/>
      <c r="BK28" s="718"/>
      <c r="BL28" s="718"/>
      <c r="BM28" s="718"/>
      <c r="BN28" s="1152"/>
      <c r="BO28" s="1006"/>
      <c r="BP28" s="718"/>
      <c r="BQ28" s="718"/>
      <c r="BR28" s="718"/>
      <c r="BS28" s="718"/>
      <c r="BT28" s="718"/>
      <c r="BU28" s="718"/>
    </row>
    <row r="29" spans="3:73" ht="39.950000000000003" customHeight="1" thickTop="1" x14ac:dyDescent="0.25">
      <c r="C29" s="1044"/>
      <c r="D29" s="1641"/>
      <c r="E29" s="1061">
        <v>813</v>
      </c>
      <c r="F29" s="1265">
        <v>320200600</v>
      </c>
      <c r="G29" s="1161" t="s">
        <v>3829</v>
      </c>
      <c r="H29" s="1343">
        <v>190</v>
      </c>
      <c r="I29" s="1343" t="s">
        <v>3828</v>
      </c>
      <c r="J29" s="1161">
        <v>32</v>
      </c>
      <c r="K29" s="1161" t="s">
        <v>3821</v>
      </c>
      <c r="L29" s="1161">
        <v>3202</v>
      </c>
      <c r="M29" s="1161" t="s">
        <v>3822</v>
      </c>
      <c r="N29" s="1262">
        <v>2026004540027</v>
      </c>
      <c r="O29" s="1161" t="s">
        <v>3823</v>
      </c>
      <c r="P29" s="1052" t="s">
        <v>2454</v>
      </c>
      <c r="Q29" s="1645">
        <v>190</v>
      </c>
      <c r="R29" s="1642" t="s">
        <v>2871</v>
      </c>
      <c r="S29" s="1642"/>
      <c r="T29" s="1022"/>
      <c r="U29" s="1007"/>
      <c r="V29" s="1007"/>
      <c r="W29" s="1007"/>
      <c r="X29" s="1007"/>
      <c r="Y29" s="1007"/>
      <c r="Z29" s="1004">
        <f t="shared" si="14"/>
        <v>0</v>
      </c>
      <c r="AA29" s="1004">
        <f t="shared" si="16"/>
        <v>0</v>
      </c>
      <c r="AB29" s="1004">
        <f t="shared" si="16"/>
        <v>0</v>
      </c>
      <c r="AC29" s="1004">
        <f t="shared" si="16"/>
        <v>0</v>
      </c>
      <c r="AD29" s="1004">
        <f t="shared" si="16"/>
        <v>0</v>
      </c>
      <c r="AE29" s="1004">
        <f t="shared" si="16"/>
        <v>0</v>
      </c>
      <c r="AF29" s="1004">
        <f t="shared" si="16"/>
        <v>0</v>
      </c>
      <c r="AG29" s="714"/>
      <c r="AH29" s="593"/>
      <c r="AI29" s="593"/>
      <c r="AJ29" s="593"/>
      <c r="AK29" s="207"/>
      <c r="AL29" s="208"/>
      <c r="AM29" s="208"/>
      <c r="AN29" s="208"/>
      <c r="AO29" s="208"/>
      <c r="AP29" s="1150">
        <f>+U29</f>
        <v>0</v>
      </c>
      <c r="AQ29" s="1004">
        <f>SUM(AR29:AW32)</f>
        <v>0</v>
      </c>
      <c r="AR29" s="299"/>
      <c r="AS29" s="299"/>
      <c r="AT29" s="299"/>
      <c r="AU29" s="299"/>
      <c r="AV29" s="299"/>
      <c r="AW29" s="299"/>
      <c r="AX29" s="1150">
        <f>+V29</f>
        <v>0</v>
      </c>
      <c r="AY29" s="1004">
        <f>SUM(AZ29:BE32)</f>
        <v>0</v>
      </c>
      <c r="AZ29" s="299"/>
      <c r="BA29" s="299"/>
      <c r="BB29" s="299"/>
      <c r="BC29" s="299"/>
      <c r="BD29" s="299"/>
      <c r="BE29" s="299"/>
      <c r="BF29" s="1150">
        <f>+W29</f>
        <v>0</v>
      </c>
      <c r="BG29" s="1004">
        <f>SUM(BH29:BM32)</f>
        <v>0</v>
      </c>
      <c r="BH29" s="299"/>
      <c r="BI29" s="299"/>
      <c r="BJ29" s="299"/>
      <c r="BK29" s="299"/>
      <c r="BL29" s="299"/>
      <c r="BM29" s="299"/>
      <c r="BN29" s="1150">
        <f>+X29</f>
        <v>0</v>
      </c>
      <c r="BO29" s="1004">
        <f>SUM(BP29:BU32)</f>
        <v>0</v>
      </c>
      <c r="BP29" s="299"/>
      <c r="BQ29" s="299"/>
      <c r="BR29" s="299"/>
      <c r="BS29" s="299"/>
      <c r="BT29" s="299"/>
      <c r="BU29" s="299"/>
    </row>
    <row r="30" spans="3:73" ht="39.950000000000003" customHeight="1" x14ac:dyDescent="0.25">
      <c r="C30" s="1044"/>
      <c r="D30" s="1641"/>
      <c r="E30" s="1062"/>
      <c r="F30" s="1266"/>
      <c r="G30" s="1162"/>
      <c r="H30" s="1344"/>
      <c r="I30" s="1344"/>
      <c r="J30" s="1162"/>
      <c r="K30" s="1162"/>
      <c r="L30" s="1162"/>
      <c r="M30" s="1162"/>
      <c r="N30" s="1263"/>
      <c r="O30" s="1162"/>
      <c r="P30" s="1053"/>
      <c r="Q30" s="1646"/>
      <c r="R30" s="1643"/>
      <c r="S30" s="1643"/>
      <c r="T30" s="1023"/>
      <c r="U30" s="1008"/>
      <c r="V30" s="1008"/>
      <c r="W30" s="1008"/>
      <c r="X30" s="1008"/>
      <c r="Y30" s="1008"/>
      <c r="Z30" s="1005"/>
      <c r="AA30" s="1005"/>
      <c r="AB30" s="1005"/>
      <c r="AC30" s="1005"/>
      <c r="AD30" s="1005"/>
      <c r="AE30" s="1005"/>
      <c r="AF30" s="1005"/>
      <c r="AG30" s="479"/>
      <c r="AH30" s="592"/>
      <c r="AI30" s="592"/>
      <c r="AJ30" s="592"/>
      <c r="AK30" s="196"/>
      <c r="AL30" s="197"/>
      <c r="AM30" s="197"/>
      <c r="AN30" s="197"/>
      <c r="AO30" s="197"/>
      <c r="AP30" s="1151"/>
      <c r="AQ30" s="1005"/>
      <c r="AR30" s="282"/>
      <c r="AS30" s="282"/>
      <c r="AT30" s="282"/>
      <c r="AU30" s="282"/>
      <c r="AV30" s="282"/>
      <c r="AW30" s="282"/>
      <c r="AX30" s="1151"/>
      <c r="AY30" s="1005"/>
      <c r="AZ30" s="282"/>
      <c r="BA30" s="282"/>
      <c r="BB30" s="282"/>
      <c r="BC30" s="282"/>
      <c r="BD30" s="282"/>
      <c r="BE30" s="282"/>
      <c r="BF30" s="1151"/>
      <c r="BG30" s="1005"/>
      <c r="BH30" s="282"/>
      <c r="BI30" s="282"/>
      <c r="BJ30" s="282"/>
      <c r="BK30" s="282"/>
      <c r="BL30" s="282"/>
      <c r="BM30" s="282"/>
      <c r="BN30" s="1151"/>
      <c r="BO30" s="1005"/>
      <c r="BP30" s="282"/>
      <c r="BQ30" s="282"/>
      <c r="BR30" s="282"/>
      <c r="BS30" s="282"/>
      <c r="BT30" s="282"/>
      <c r="BU30" s="282"/>
    </row>
    <row r="31" spans="3:73" ht="39.950000000000003" customHeight="1" x14ac:dyDescent="0.25">
      <c r="C31" s="1044"/>
      <c r="D31" s="1641"/>
      <c r="E31" s="1062"/>
      <c r="F31" s="1266"/>
      <c r="G31" s="1162"/>
      <c r="H31" s="1344"/>
      <c r="I31" s="1344"/>
      <c r="J31" s="1162"/>
      <c r="K31" s="1162"/>
      <c r="L31" s="1162"/>
      <c r="M31" s="1162"/>
      <c r="N31" s="1263"/>
      <c r="O31" s="1162"/>
      <c r="P31" s="1053"/>
      <c r="Q31" s="1646"/>
      <c r="R31" s="1643"/>
      <c r="S31" s="1643"/>
      <c r="T31" s="1023"/>
      <c r="U31" s="1008"/>
      <c r="V31" s="1008"/>
      <c r="W31" s="1008"/>
      <c r="X31" s="1008"/>
      <c r="Y31" s="1008"/>
      <c r="Z31" s="1005"/>
      <c r="AA31" s="1005"/>
      <c r="AB31" s="1005"/>
      <c r="AC31" s="1005"/>
      <c r="AD31" s="1005"/>
      <c r="AE31" s="1005"/>
      <c r="AF31" s="1005"/>
      <c r="AG31" s="196"/>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row>
    <row r="32" spans="3:73" ht="39.950000000000003" customHeight="1" thickBot="1" x14ac:dyDescent="0.3">
      <c r="C32" s="1044"/>
      <c r="D32" s="1373"/>
      <c r="E32" s="1062"/>
      <c r="F32" s="1266"/>
      <c r="G32" s="1162"/>
      <c r="H32" s="1344"/>
      <c r="I32" s="1344"/>
      <c r="J32" s="1162"/>
      <c r="K32" s="1162"/>
      <c r="L32" s="1162"/>
      <c r="M32" s="1162"/>
      <c r="N32" s="1263"/>
      <c r="O32" s="1162"/>
      <c r="P32" s="1053"/>
      <c r="Q32" s="1646"/>
      <c r="R32" s="1643"/>
      <c r="S32" s="1643"/>
      <c r="T32" s="1024"/>
      <c r="U32" s="1009"/>
      <c r="V32" s="1009"/>
      <c r="W32" s="1009"/>
      <c r="X32" s="1009"/>
      <c r="Y32" s="1009"/>
      <c r="Z32" s="1006"/>
      <c r="AA32" s="1006"/>
      <c r="AB32" s="1006"/>
      <c r="AC32" s="1006"/>
      <c r="AD32" s="1006"/>
      <c r="AE32" s="1006"/>
      <c r="AF32" s="1006"/>
      <c r="AG32" s="715"/>
      <c r="AH32" s="716"/>
      <c r="AI32" s="716"/>
      <c r="AJ32" s="716"/>
      <c r="AK32" s="715"/>
      <c r="AL32" s="717"/>
      <c r="AM32" s="717"/>
      <c r="AN32" s="717"/>
      <c r="AO32" s="717"/>
      <c r="AP32" s="1152"/>
      <c r="AQ32" s="1006"/>
      <c r="AR32" s="718"/>
      <c r="AS32" s="718"/>
      <c r="AT32" s="718"/>
      <c r="AU32" s="718"/>
      <c r="AV32" s="718"/>
      <c r="AW32" s="718"/>
      <c r="AX32" s="1152"/>
      <c r="AY32" s="1006"/>
      <c r="AZ32" s="718"/>
      <c r="BA32" s="718"/>
      <c r="BB32" s="718"/>
      <c r="BC32" s="718"/>
      <c r="BD32" s="718"/>
      <c r="BE32" s="718"/>
      <c r="BF32" s="1152"/>
      <c r="BG32" s="1006"/>
      <c r="BH32" s="718"/>
      <c r="BI32" s="718"/>
      <c r="BJ32" s="718"/>
      <c r="BK32" s="718"/>
      <c r="BL32" s="718"/>
      <c r="BM32" s="718"/>
      <c r="BN32" s="1152"/>
      <c r="BO32" s="1006"/>
      <c r="BP32" s="718"/>
      <c r="BQ32" s="718"/>
      <c r="BR32" s="718"/>
      <c r="BS32" s="718"/>
      <c r="BT32" s="718"/>
      <c r="BU32" s="718"/>
    </row>
    <row r="33" spans="1:73" ht="39.950000000000003" customHeight="1" thickTop="1" x14ac:dyDescent="0.25">
      <c r="A33" s="151"/>
      <c r="B33" s="24"/>
      <c r="C33" s="1043" t="s">
        <v>2455</v>
      </c>
      <c r="D33" s="1049" t="s">
        <v>2456</v>
      </c>
      <c r="E33" s="1061">
        <v>814</v>
      </c>
      <c r="F33" s="1265">
        <v>320203800</v>
      </c>
      <c r="G33" s="1648" t="s">
        <v>2457</v>
      </c>
      <c r="H33" s="1343">
        <v>200000</v>
      </c>
      <c r="I33" s="1343" t="s">
        <v>2982</v>
      </c>
      <c r="J33" s="1161">
        <v>32</v>
      </c>
      <c r="K33" s="1161" t="s">
        <v>3821</v>
      </c>
      <c r="L33" s="1161">
        <v>3202</v>
      </c>
      <c r="M33" s="1161" t="s">
        <v>3822</v>
      </c>
      <c r="N33" s="1262">
        <v>2026004540027</v>
      </c>
      <c r="O33" s="1161" t="s">
        <v>3823</v>
      </c>
      <c r="P33" s="1052" t="s">
        <v>2457</v>
      </c>
      <c r="Q33" s="1645">
        <v>200000</v>
      </c>
      <c r="R33" s="1642" t="s">
        <v>2871</v>
      </c>
      <c r="S33" s="1642"/>
      <c r="T33" s="1022"/>
      <c r="U33" s="1007"/>
      <c r="V33" s="1007"/>
      <c r="W33" s="1007"/>
      <c r="X33" s="1007"/>
      <c r="Y33" s="1007"/>
      <c r="Z33" s="1004">
        <f t="shared" si="14"/>
        <v>0</v>
      </c>
      <c r="AA33" s="1004">
        <f t="shared" si="16"/>
        <v>0</v>
      </c>
      <c r="AB33" s="1004">
        <f t="shared" si="16"/>
        <v>0</v>
      </c>
      <c r="AC33" s="1004">
        <f t="shared" si="16"/>
        <v>0</v>
      </c>
      <c r="AD33" s="1004">
        <f t="shared" si="16"/>
        <v>0</v>
      </c>
      <c r="AE33" s="1004">
        <f t="shared" si="16"/>
        <v>0</v>
      </c>
      <c r="AF33" s="1004">
        <f t="shared" si="16"/>
        <v>0</v>
      </c>
      <c r="AG33" s="714"/>
      <c r="AH33" s="593"/>
      <c r="AI33" s="593"/>
      <c r="AJ33" s="593"/>
      <c r="AK33" s="207"/>
      <c r="AL33" s="208"/>
      <c r="AM33" s="208"/>
      <c r="AN33" s="208"/>
      <c r="AO33" s="208"/>
      <c r="AP33" s="1150">
        <f>+U33</f>
        <v>0</v>
      </c>
      <c r="AQ33" s="1004">
        <f>SUM(AR33:AW36)</f>
        <v>0</v>
      </c>
      <c r="AR33" s="299"/>
      <c r="AS33" s="299"/>
      <c r="AT33" s="299"/>
      <c r="AU33" s="299"/>
      <c r="AV33" s="299"/>
      <c r="AW33" s="299"/>
      <c r="AX33" s="1150">
        <f>+V33</f>
        <v>0</v>
      </c>
      <c r="AY33" s="1004">
        <f>SUM(AZ33:BE36)</f>
        <v>0</v>
      </c>
      <c r="AZ33" s="299"/>
      <c r="BA33" s="299"/>
      <c r="BB33" s="299"/>
      <c r="BC33" s="299"/>
      <c r="BD33" s="299"/>
      <c r="BE33" s="299"/>
      <c r="BF33" s="1150">
        <f>+W33</f>
        <v>0</v>
      </c>
      <c r="BG33" s="1004">
        <f>SUM(BH33:BM36)</f>
        <v>0</v>
      </c>
      <c r="BH33" s="299"/>
      <c r="BI33" s="299"/>
      <c r="BJ33" s="299"/>
      <c r="BK33" s="299"/>
      <c r="BL33" s="299"/>
      <c r="BM33" s="299"/>
      <c r="BN33" s="1150">
        <f>+X33</f>
        <v>0</v>
      </c>
      <c r="BO33" s="1004">
        <f>SUM(BP33:BU36)</f>
        <v>0</v>
      </c>
      <c r="BP33" s="299"/>
      <c r="BQ33" s="299"/>
      <c r="BR33" s="299"/>
      <c r="BS33" s="299"/>
      <c r="BT33" s="299"/>
      <c r="BU33" s="299"/>
    </row>
    <row r="34" spans="1:73" ht="39.950000000000003" customHeight="1" x14ac:dyDescent="0.25">
      <c r="A34" s="151"/>
      <c r="B34" s="24"/>
      <c r="C34" s="1044"/>
      <c r="D34" s="1050"/>
      <c r="E34" s="1062"/>
      <c r="F34" s="1266"/>
      <c r="G34" s="1649"/>
      <c r="H34" s="1344"/>
      <c r="I34" s="1344"/>
      <c r="J34" s="1162"/>
      <c r="K34" s="1162"/>
      <c r="L34" s="1162"/>
      <c r="M34" s="1162"/>
      <c r="N34" s="1263"/>
      <c r="O34" s="1162"/>
      <c r="P34" s="1053"/>
      <c r="Q34" s="1646"/>
      <c r="R34" s="1643"/>
      <c r="S34" s="1643"/>
      <c r="T34" s="1023"/>
      <c r="U34" s="1008"/>
      <c r="V34" s="1008"/>
      <c r="W34" s="1008"/>
      <c r="X34" s="1008"/>
      <c r="Y34" s="1008"/>
      <c r="Z34" s="1005"/>
      <c r="AA34" s="1005"/>
      <c r="AB34" s="1005"/>
      <c r="AC34" s="1005"/>
      <c r="AD34" s="1005"/>
      <c r="AE34" s="1005"/>
      <c r="AF34" s="1005"/>
      <c r="AG34" s="479"/>
      <c r="AH34" s="592"/>
      <c r="AI34" s="592"/>
      <c r="AJ34" s="592"/>
      <c r="AK34" s="196"/>
      <c r="AL34" s="197"/>
      <c r="AM34" s="197"/>
      <c r="AN34" s="197"/>
      <c r="AO34" s="197"/>
      <c r="AP34" s="1151"/>
      <c r="AQ34" s="1005"/>
      <c r="AR34" s="282"/>
      <c r="AS34" s="282"/>
      <c r="AT34" s="282"/>
      <c r="AU34" s="282"/>
      <c r="AV34" s="282"/>
      <c r="AW34" s="282"/>
      <c r="AX34" s="1151"/>
      <c r="AY34" s="1005"/>
      <c r="AZ34" s="282"/>
      <c r="BA34" s="282"/>
      <c r="BB34" s="282"/>
      <c r="BC34" s="282"/>
      <c r="BD34" s="282"/>
      <c r="BE34" s="282"/>
      <c r="BF34" s="1151"/>
      <c r="BG34" s="1005"/>
      <c r="BH34" s="282"/>
      <c r="BI34" s="282"/>
      <c r="BJ34" s="282"/>
      <c r="BK34" s="282"/>
      <c r="BL34" s="282"/>
      <c r="BM34" s="282"/>
      <c r="BN34" s="1151"/>
      <c r="BO34" s="1005"/>
      <c r="BP34" s="282"/>
      <c r="BQ34" s="282"/>
      <c r="BR34" s="282"/>
      <c r="BS34" s="282"/>
      <c r="BT34" s="282"/>
      <c r="BU34" s="282"/>
    </row>
    <row r="35" spans="1:73" ht="39.950000000000003" customHeight="1" x14ac:dyDescent="0.25">
      <c r="A35" s="151"/>
      <c r="B35" s="24"/>
      <c r="C35" s="1044"/>
      <c r="D35" s="1050"/>
      <c r="E35" s="1062"/>
      <c r="F35" s="1266"/>
      <c r="G35" s="1649"/>
      <c r="H35" s="1344"/>
      <c r="I35" s="1344"/>
      <c r="J35" s="1162"/>
      <c r="K35" s="1162"/>
      <c r="L35" s="1162"/>
      <c r="M35" s="1162"/>
      <c r="N35" s="1263"/>
      <c r="O35" s="1162"/>
      <c r="P35" s="1053"/>
      <c r="Q35" s="1646"/>
      <c r="R35" s="1643"/>
      <c r="S35" s="1643"/>
      <c r="T35" s="1023"/>
      <c r="U35" s="1008"/>
      <c r="V35" s="1008"/>
      <c r="W35" s="1008"/>
      <c r="X35" s="1008"/>
      <c r="Y35" s="1008"/>
      <c r="Z35" s="1005"/>
      <c r="AA35" s="1005"/>
      <c r="AB35" s="1005"/>
      <c r="AC35" s="1005"/>
      <c r="AD35" s="1005"/>
      <c r="AE35" s="1005"/>
      <c r="AF35" s="1005"/>
      <c r="AG35" s="196"/>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row>
    <row r="36" spans="1:73" ht="39.950000000000003" customHeight="1" thickBot="1" x14ac:dyDescent="0.3">
      <c r="A36" s="151"/>
      <c r="B36" s="24"/>
      <c r="C36" s="1044"/>
      <c r="D36" s="1050"/>
      <c r="E36" s="1062"/>
      <c r="F36" s="1266"/>
      <c r="G36" s="1649"/>
      <c r="H36" s="1344"/>
      <c r="I36" s="1344"/>
      <c r="J36" s="1162"/>
      <c r="K36" s="1162"/>
      <c r="L36" s="1162"/>
      <c r="M36" s="1162"/>
      <c r="N36" s="1263"/>
      <c r="O36" s="1162"/>
      <c r="P36" s="1053"/>
      <c r="Q36" s="1646"/>
      <c r="R36" s="1643"/>
      <c r="S36" s="1643"/>
      <c r="T36" s="1024"/>
      <c r="U36" s="1009"/>
      <c r="V36" s="1009"/>
      <c r="W36" s="1009"/>
      <c r="X36" s="1009"/>
      <c r="Y36" s="1009"/>
      <c r="Z36" s="1006"/>
      <c r="AA36" s="1006"/>
      <c r="AB36" s="1006"/>
      <c r="AC36" s="1006"/>
      <c r="AD36" s="1006"/>
      <c r="AE36" s="1006"/>
      <c r="AF36" s="1006"/>
      <c r="AG36" s="715"/>
      <c r="AH36" s="716"/>
      <c r="AI36" s="716"/>
      <c r="AJ36" s="716"/>
      <c r="AK36" s="715"/>
      <c r="AL36" s="717"/>
      <c r="AM36" s="717"/>
      <c r="AN36" s="717"/>
      <c r="AO36" s="717"/>
      <c r="AP36" s="1152"/>
      <c r="AQ36" s="1006"/>
      <c r="AR36" s="718"/>
      <c r="AS36" s="718"/>
      <c r="AT36" s="718"/>
      <c r="AU36" s="718"/>
      <c r="AV36" s="718"/>
      <c r="AW36" s="718"/>
      <c r="AX36" s="1152"/>
      <c r="AY36" s="1006"/>
      <c r="AZ36" s="718"/>
      <c r="BA36" s="718"/>
      <c r="BB36" s="718"/>
      <c r="BC36" s="718"/>
      <c r="BD36" s="718"/>
      <c r="BE36" s="718"/>
      <c r="BF36" s="1152"/>
      <c r="BG36" s="1006"/>
      <c r="BH36" s="718"/>
      <c r="BI36" s="718"/>
      <c r="BJ36" s="718"/>
      <c r="BK36" s="718"/>
      <c r="BL36" s="718"/>
      <c r="BM36" s="718"/>
      <c r="BN36" s="1152"/>
      <c r="BO36" s="1006"/>
      <c r="BP36" s="718"/>
      <c r="BQ36" s="718"/>
      <c r="BR36" s="718"/>
      <c r="BS36" s="718"/>
      <c r="BT36" s="718"/>
      <c r="BU36" s="718"/>
    </row>
    <row r="37" spans="1:73" ht="39.950000000000003" customHeight="1" thickTop="1" x14ac:dyDescent="0.25">
      <c r="A37" s="151"/>
      <c r="B37" s="24"/>
      <c r="C37" s="1043" t="s">
        <v>2458</v>
      </c>
      <c r="D37" s="1049" t="s">
        <v>2459</v>
      </c>
      <c r="E37" s="1061">
        <v>815</v>
      </c>
      <c r="F37" s="1265">
        <v>320200200</v>
      </c>
      <c r="G37" s="1648" t="s">
        <v>594</v>
      </c>
      <c r="H37" s="1343">
        <v>3</v>
      </c>
      <c r="I37" s="1343" t="s">
        <v>2982</v>
      </c>
      <c r="J37" s="1161">
        <v>32</v>
      </c>
      <c r="K37" s="1161" t="s">
        <v>3821</v>
      </c>
      <c r="L37" s="1161">
        <v>3202</v>
      </c>
      <c r="M37" s="1161" t="s">
        <v>3822</v>
      </c>
      <c r="N37" s="1262">
        <v>2026004540027</v>
      </c>
      <c r="O37" s="1161" t="s">
        <v>3823</v>
      </c>
      <c r="P37" s="1052" t="s">
        <v>594</v>
      </c>
      <c r="Q37" s="1645">
        <v>3</v>
      </c>
      <c r="R37" s="1642" t="s">
        <v>2871</v>
      </c>
      <c r="S37" s="1642"/>
      <c r="T37" s="1022"/>
      <c r="U37" s="1007"/>
      <c r="V37" s="1007"/>
      <c r="W37" s="1007"/>
      <c r="X37" s="1007"/>
      <c r="Y37" s="1007"/>
      <c r="Z37" s="1004">
        <f t="shared" si="14"/>
        <v>0</v>
      </c>
      <c r="AA37" s="1004">
        <f t="shared" si="16"/>
        <v>0</v>
      </c>
      <c r="AB37" s="1004">
        <f t="shared" si="16"/>
        <v>0</v>
      </c>
      <c r="AC37" s="1004">
        <f t="shared" si="16"/>
        <v>0</v>
      </c>
      <c r="AD37" s="1004">
        <f t="shared" si="16"/>
        <v>0</v>
      </c>
      <c r="AE37" s="1004">
        <f t="shared" si="16"/>
        <v>0</v>
      </c>
      <c r="AF37" s="1004">
        <f t="shared" si="16"/>
        <v>0</v>
      </c>
      <c r="AG37" s="714"/>
      <c r="AH37" s="593"/>
      <c r="AI37" s="593"/>
      <c r="AJ37" s="593"/>
      <c r="AK37" s="207"/>
      <c r="AL37" s="208"/>
      <c r="AM37" s="208"/>
      <c r="AN37" s="208"/>
      <c r="AO37" s="208"/>
      <c r="AP37" s="1150">
        <f>+U37</f>
        <v>0</v>
      </c>
      <c r="AQ37" s="1004">
        <f>SUM(AR37:AW40)</f>
        <v>0</v>
      </c>
      <c r="AR37" s="299"/>
      <c r="AS37" s="299"/>
      <c r="AT37" s="299"/>
      <c r="AU37" s="299"/>
      <c r="AV37" s="299"/>
      <c r="AW37" s="299"/>
      <c r="AX37" s="1150">
        <f>+V37</f>
        <v>0</v>
      </c>
      <c r="AY37" s="1004">
        <f>SUM(AZ37:BE40)</f>
        <v>0</v>
      </c>
      <c r="AZ37" s="299"/>
      <c r="BA37" s="299"/>
      <c r="BB37" s="299"/>
      <c r="BC37" s="299"/>
      <c r="BD37" s="299"/>
      <c r="BE37" s="299"/>
      <c r="BF37" s="1150">
        <f>+W37</f>
        <v>0</v>
      </c>
      <c r="BG37" s="1004">
        <f>SUM(BH37:BM40)</f>
        <v>0</v>
      </c>
      <c r="BH37" s="299"/>
      <c r="BI37" s="299"/>
      <c r="BJ37" s="299"/>
      <c r="BK37" s="299"/>
      <c r="BL37" s="299"/>
      <c r="BM37" s="299"/>
      <c r="BN37" s="1150">
        <f>+X37</f>
        <v>0</v>
      </c>
      <c r="BO37" s="1004">
        <f>SUM(BP37:BU40)</f>
        <v>0</v>
      </c>
      <c r="BP37" s="299"/>
      <c r="BQ37" s="299"/>
      <c r="BR37" s="299"/>
      <c r="BS37" s="299"/>
      <c r="BT37" s="299"/>
      <c r="BU37" s="299"/>
    </row>
    <row r="38" spans="1:73" ht="39.950000000000003" customHeight="1" x14ac:dyDescent="0.25">
      <c r="A38" s="151"/>
      <c r="B38" s="24"/>
      <c r="C38" s="1044"/>
      <c r="D38" s="1050"/>
      <c r="E38" s="1062"/>
      <c r="F38" s="1266"/>
      <c r="G38" s="1649"/>
      <c r="H38" s="1344"/>
      <c r="I38" s="1344"/>
      <c r="J38" s="1162"/>
      <c r="K38" s="1162"/>
      <c r="L38" s="1162"/>
      <c r="M38" s="1162"/>
      <c r="N38" s="1263"/>
      <c r="O38" s="1162"/>
      <c r="P38" s="1053"/>
      <c r="Q38" s="1646"/>
      <c r="R38" s="1643"/>
      <c r="S38" s="1643"/>
      <c r="T38" s="1023"/>
      <c r="U38" s="1008"/>
      <c r="V38" s="1008"/>
      <c r="W38" s="1008"/>
      <c r="X38" s="1008"/>
      <c r="Y38" s="1008"/>
      <c r="Z38" s="1005"/>
      <c r="AA38" s="1005"/>
      <c r="AB38" s="1005"/>
      <c r="AC38" s="1005"/>
      <c r="AD38" s="1005"/>
      <c r="AE38" s="1005"/>
      <c r="AF38" s="1005"/>
      <c r="AG38" s="479"/>
      <c r="AH38" s="592"/>
      <c r="AI38" s="592"/>
      <c r="AJ38" s="592"/>
      <c r="AK38" s="196"/>
      <c r="AL38" s="197"/>
      <c r="AM38" s="197"/>
      <c r="AN38" s="197"/>
      <c r="AO38" s="197"/>
      <c r="AP38" s="1151"/>
      <c r="AQ38" s="1005"/>
      <c r="AR38" s="282"/>
      <c r="AS38" s="282"/>
      <c r="AT38" s="282"/>
      <c r="AU38" s="282"/>
      <c r="AV38" s="282"/>
      <c r="AW38" s="282"/>
      <c r="AX38" s="1151"/>
      <c r="AY38" s="1005"/>
      <c r="AZ38" s="282"/>
      <c r="BA38" s="282"/>
      <c r="BB38" s="282"/>
      <c r="BC38" s="282"/>
      <c r="BD38" s="282"/>
      <c r="BE38" s="282"/>
      <c r="BF38" s="1151"/>
      <c r="BG38" s="1005"/>
      <c r="BH38" s="282"/>
      <c r="BI38" s="282"/>
      <c r="BJ38" s="282"/>
      <c r="BK38" s="282"/>
      <c r="BL38" s="282"/>
      <c r="BM38" s="282"/>
      <c r="BN38" s="1151"/>
      <c r="BO38" s="1005"/>
      <c r="BP38" s="282"/>
      <c r="BQ38" s="282"/>
      <c r="BR38" s="282"/>
      <c r="BS38" s="282"/>
      <c r="BT38" s="282"/>
      <c r="BU38" s="282"/>
    </row>
    <row r="39" spans="1:73" ht="39.950000000000003" customHeight="1" x14ac:dyDescent="0.25">
      <c r="A39" s="151"/>
      <c r="B39" s="24"/>
      <c r="C39" s="1044"/>
      <c r="D39" s="1050"/>
      <c r="E39" s="1062"/>
      <c r="F39" s="1266"/>
      <c r="G39" s="1649"/>
      <c r="H39" s="1344"/>
      <c r="I39" s="1344"/>
      <c r="J39" s="1162"/>
      <c r="K39" s="1162"/>
      <c r="L39" s="1162"/>
      <c r="M39" s="1162"/>
      <c r="N39" s="1263"/>
      <c r="O39" s="1162"/>
      <c r="P39" s="1053"/>
      <c r="Q39" s="1646"/>
      <c r="R39" s="1643"/>
      <c r="S39" s="1643"/>
      <c r="T39" s="1023"/>
      <c r="U39" s="1008"/>
      <c r="V39" s="1008"/>
      <c r="W39" s="1008"/>
      <c r="X39" s="1008"/>
      <c r="Y39" s="1008"/>
      <c r="Z39" s="1005"/>
      <c r="AA39" s="1005"/>
      <c r="AB39" s="1005"/>
      <c r="AC39" s="1005"/>
      <c r="AD39" s="1005"/>
      <c r="AE39" s="1005"/>
      <c r="AF39" s="1005"/>
      <c r="AG39" s="196"/>
      <c r="AH39" s="592"/>
      <c r="AI39" s="592"/>
      <c r="AJ39" s="592"/>
      <c r="AK39" s="196"/>
      <c r="AL39" s="197"/>
      <c r="AM39" s="197"/>
      <c r="AN39" s="197"/>
      <c r="AO39" s="197"/>
      <c r="AP39" s="1151"/>
      <c r="AQ39" s="1005"/>
      <c r="AR39" s="282"/>
      <c r="AS39" s="282"/>
      <c r="AT39" s="282"/>
      <c r="AU39" s="282"/>
      <c r="AV39" s="282"/>
      <c r="AW39" s="282"/>
      <c r="AX39" s="1151"/>
      <c r="AY39" s="1005"/>
      <c r="AZ39" s="282"/>
      <c r="BA39" s="282"/>
      <c r="BB39" s="282"/>
      <c r="BC39" s="282"/>
      <c r="BD39" s="282"/>
      <c r="BE39" s="282"/>
      <c r="BF39" s="1151"/>
      <c r="BG39" s="1005"/>
      <c r="BH39" s="282"/>
      <c r="BI39" s="282"/>
      <c r="BJ39" s="282"/>
      <c r="BK39" s="282"/>
      <c r="BL39" s="282"/>
      <c r="BM39" s="282"/>
      <c r="BN39" s="1151"/>
      <c r="BO39" s="1005"/>
      <c r="BP39" s="282"/>
      <c r="BQ39" s="282"/>
      <c r="BR39" s="282"/>
      <c r="BS39" s="282"/>
      <c r="BT39" s="282"/>
      <c r="BU39" s="282"/>
    </row>
    <row r="40" spans="1:73" ht="39.950000000000003" customHeight="1" thickBot="1" x14ac:dyDescent="0.3">
      <c r="A40" s="151"/>
      <c r="B40" s="24"/>
      <c r="C40" s="1044"/>
      <c r="D40" s="1050"/>
      <c r="E40" s="1062"/>
      <c r="F40" s="1266"/>
      <c r="G40" s="1649"/>
      <c r="H40" s="1344"/>
      <c r="I40" s="1344"/>
      <c r="J40" s="1162"/>
      <c r="K40" s="1162"/>
      <c r="L40" s="1162"/>
      <c r="M40" s="1162"/>
      <c r="N40" s="1263"/>
      <c r="O40" s="1162"/>
      <c r="P40" s="1053"/>
      <c r="Q40" s="1646"/>
      <c r="R40" s="1643"/>
      <c r="S40" s="1643"/>
      <c r="T40" s="1024"/>
      <c r="U40" s="1009"/>
      <c r="V40" s="1009"/>
      <c r="W40" s="1009"/>
      <c r="X40" s="1009"/>
      <c r="Y40" s="1009"/>
      <c r="Z40" s="1006"/>
      <c r="AA40" s="1006"/>
      <c r="AB40" s="1006"/>
      <c r="AC40" s="1006"/>
      <c r="AD40" s="1006"/>
      <c r="AE40" s="1006"/>
      <c r="AF40" s="1006"/>
      <c r="AG40" s="715"/>
      <c r="AH40" s="716"/>
      <c r="AI40" s="716"/>
      <c r="AJ40" s="716"/>
      <c r="AK40" s="715"/>
      <c r="AL40" s="717"/>
      <c r="AM40" s="717"/>
      <c r="AN40" s="717"/>
      <c r="AO40" s="717"/>
      <c r="AP40" s="1152"/>
      <c r="AQ40" s="1006"/>
      <c r="AR40" s="718"/>
      <c r="AS40" s="718"/>
      <c r="AT40" s="718"/>
      <c r="AU40" s="718"/>
      <c r="AV40" s="718"/>
      <c r="AW40" s="718"/>
      <c r="AX40" s="1152"/>
      <c r="AY40" s="1006"/>
      <c r="AZ40" s="718"/>
      <c r="BA40" s="718"/>
      <c r="BB40" s="718"/>
      <c r="BC40" s="718"/>
      <c r="BD40" s="718"/>
      <c r="BE40" s="718"/>
      <c r="BF40" s="1152"/>
      <c r="BG40" s="1006"/>
      <c r="BH40" s="718"/>
      <c r="BI40" s="718"/>
      <c r="BJ40" s="718"/>
      <c r="BK40" s="718"/>
      <c r="BL40" s="718"/>
      <c r="BM40" s="718"/>
      <c r="BN40" s="1152"/>
      <c r="BO40" s="1006"/>
      <c r="BP40" s="718"/>
      <c r="BQ40" s="718"/>
      <c r="BR40" s="718"/>
      <c r="BS40" s="718"/>
      <c r="BT40" s="718"/>
      <c r="BU40" s="718"/>
    </row>
    <row r="41" spans="1:73" ht="39.950000000000003" customHeight="1" thickTop="1" x14ac:dyDescent="0.25">
      <c r="A41" s="151"/>
      <c r="B41" s="24"/>
      <c r="C41" s="1043" t="s">
        <v>2460</v>
      </c>
      <c r="D41" s="1049" t="s">
        <v>2461</v>
      </c>
      <c r="E41" s="1061">
        <v>816</v>
      </c>
      <c r="F41" s="1265">
        <v>320200103</v>
      </c>
      <c r="G41" s="1648" t="s">
        <v>2519</v>
      </c>
      <c r="H41" s="1343">
        <v>1</v>
      </c>
      <c r="I41" s="1343" t="s">
        <v>2982</v>
      </c>
      <c r="J41" s="1161">
        <v>32</v>
      </c>
      <c r="K41" s="1161" t="s">
        <v>3821</v>
      </c>
      <c r="L41" s="1161">
        <v>3202</v>
      </c>
      <c r="M41" s="1161" t="s">
        <v>3822</v>
      </c>
      <c r="N41" s="1262">
        <v>2026004540027</v>
      </c>
      <c r="O41" s="1161" t="s">
        <v>3823</v>
      </c>
      <c r="P41" s="1052" t="s">
        <v>3830</v>
      </c>
      <c r="Q41" s="1645">
        <v>1</v>
      </c>
      <c r="R41" s="1642" t="s">
        <v>2867</v>
      </c>
      <c r="S41" s="1642"/>
      <c r="T41" s="1022"/>
      <c r="U41" s="1007"/>
      <c r="V41" s="1007"/>
      <c r="W41" s="1007"/>
      <c r="X41" s="1007"/>
      <c r="Y41" s="1007"/>
      <c r="Z41" s="1004">
        <f t="shared" si="14"/>
        <v>0</v>
      </c>
      <c r="AA41" s="1004">
        <f t="shared" ref="AA41:AF41" si="17">SUM(AR41:AR44,AZ41:AZ44,BH41:BH44,BP41:BP44)</f>
        <v>0</v>
      </c>
      <c r="AB41" s="1004">
        <f t="shared" si="17"/>
        <v>0</v>
      </c>
      <c r="AC41" s="1004">
        <f t="shared" si="17"/>
        <v>0</v>
      </c>
      <c r="AD41" s="1004">
        <f t="shared" si="17"/>
        <v>0</v>
      </c>
      <c r="AE41" s="1004">
        <f t="shared" si="17"/>
        <v>0</v>
      </c>
      <c r="AF41" s="1004">
        <f t="shared" si="17"/>
        <v>0</v>
      </c>
      <c r="AG41" s="714"/>
      <c r="AH41" s="593"/>
      <c r="AI41" s="593"/>
      <c r="AJ41" s="593"/>
      <c r="AK41" s="207"/>
      <c r="AL41" s="208"/>
      <c r="AM41" s="208"/>
      <c r="AN41" s="208"/>
      <c r="AO41" s="208"/>
      <c r="AP41" s="1150">
        <f>+U41</f>
        <v>0</v>
      </c>
      <c r="AQ41" s="1004">
        <f>SUM(AR41:AW44)</f>
        <v>0</v>
      </c>
      <c r="AR41" s="299"/>
      <c r="AS41" s="299"/>
      <c r="AT41" s="299"/>
      <c r="AU41" s="299"/>
      <c r="AV41" s="299"/>
      <c r="AW41" s="299"/>
      <c r="AX41" s="1150">
        <f>+V41</f>
        <v>0</v>
      </c>
      <c r="AY41" s="1004">
        <f>SUM(AZ41:BE44)</f>
        <v>0</v>
      </c>
      <c r="AZ41" s="299"/>
      <c r="BA41" s="299"/>
      <c r="BB41" s="299"/>
      <c r="BC41" s="299"/>
      <c r="BD41" s="299"/>
      <c r="BE41" s="299"/>
      <c r="BF41" s="1150">
        <f>+W41</f>
        <v>0</v>
      </c>
      <c r="BG41" s="1004">
        <f>SUM(BH41:BM44)</f>
        <v>0</v>
      </c>
      <c r="BH41" s="299"/>
      <c r="BI41" s="299"/>
      <c r="BJ41" s="299"/>
      <c r="BK41" s="299"/>
      <c r="BL41" s="299"/>
      <c r="BM41" s="299"/>
      <c r="BN41" s="1150">
        <f>+X41</f>
        <v>0</v>
      </c>
      <c r="BO41" s="1004">
        <f>SUM(BP41:BU44)</f>
        <v>0</v>
      </c>
      <c r="BP41" s="299"/>
      <c r="BQ41" s="299"/>
      <c r="BR41" s="299"/>
      <c r="BS41" s="299"/>
      <c r="BT41" s="299"/>
      <c r="BU41" s="299"/>
    </row>
    <row r="42" spans="1:73" ht="39.950000000000003" customHeight="1" x14ac:dyDescent="0.25">
      <c r="A42" s="151"/>
      <c r="B42" s="24"/>
      <c r="C42" s="1044"/>
      <c r="D42" s="1050"/>
      <c r="E42" s="1062"/>
      <c r="F42" s="1266"/>
      <c r="G42" s="1649"/>
      <c r="H42" s="1344"/>
      <c r="I42" s="1344"/>
      <c r="J42" s="1162"/>
      <c r="K42" s="1162"/>
      <c r="L42" s="1162"/>
      <c r="M42" s="1162"/>
      <c r="N42" s="1263"/>
      <c r="O42" s="1162"/>
      <c r="P42" s="1053"/>
      <c r="Q42" s="1646"/>
      <c r="R42" s="1643"/>
      <c r="S42" s="1643"/>
      <c r="T42" s="1023"/>
      <c r="U42" s="1008"/>
      <c r="V42" s="1008"/>
      <c r="W42" s="1008"/>
      <c r="X42" s="1008"/>
      <c r="Y42" s="1008"/>
      <c r="Z42" s="1005"/>
      <c r="AA42" s="1005"/>
      <c r="AB42" s="1005"/>
      <c r="AC42" s="1005"/>
      <c r="AD42" s="1005"/>
      <c r="AE42" s="1005"/>
      <c r="AF42" s="1005"/>
      <c r="AG42" s="479"/>
      <c r="AH42" s="592"/>
      <c r="AI42" s="592"/>
      <c r="AJ42" s="592"/>
      <c r="AK42" s="196"/>
      <c r="AL42" s="197"/>
      <c r="AM42" s="197"/>
      <c r="AN42" s="197"/>
      <c r="AO42" s="197"/>
      <c r="AP42" s="1151"/>
      <c r="AQ42" s="1005"/>
      <c r="AR42" s="282"/>
      <c r="AS42" s="282"/>
      <c r="AT42" s="282"/>
      <c r="AU42" s="282"/>
      <c r="AV42" s="282"/>
      <c r="AW42" s="282"/>
      <c r="AX42" s="1151"/>
      <c r="AY42" s="1005"/>
      <c r="AZ42" s="282"/>
      <c r="BA42" s="282"/>
      <c r="BB42" s="282"/>
      <c r="BC42" s="282"/>
      <c r="BD42" s="282"/>
      <c r="BE42" s="282"/>
      <c r="BF42" s="1151"/>
      <c r="BG42" s="1005"/>
      <c r="BH42" s="282"/>
      <c r="BI42" s="282"/>
      <c r="BJ42" s="282"/>
      <c r="BK42" s="282"/>
      <c r="BL42" s="282"/>
      <c r="BM42" s="282"/>
      <c r="BN42" s="1151"/>
      <c r="BO42" s="1005"/>
      <c r="BP42" s="282"/>
      <c r="BQ42" s="282"/>
      <c r="BR42" s="282"/>
      <c r="BS42" s="282"/>
      <c r="BT42" s="282"/>
      <c r="BU42" s="282"/>
    </row>
    <row r="43" spans="1:73" ht="39.950000000000003" customHeight="1" x14ac:dyDescent="0.25">
      <c r="A43" s="151"/>
      <c r="B43" s="24"/>
      <c r="C43" s="1044"/>
      <c r="D43" s="1050"/>
      <c r="E43" s="1062"/>
      <c r="F43" s="1266"/>
      <c r="G43" s="1649"/>
      <c r="H43" s="1344"/>
      <c r="I43" s="1344"/>
      <c r="J43" s="1162"/>
      <c r="K43" s="1162"/>
      <c r="L43" s="1162"/>
      <c r="M43" s="1162"/>
      <c r="N43" s="1263"/>
      <c r="O43" s="1162"/>
      <c r="P43" s="1053"/>
      <c r="Q43" s="1646"/>
      <c r="R43" s="1643"/>
      <c r="S43" s="1643"/>
      <c r="T43" s="1023"/>
      <c r="U43" s="1008"/>
      <c r="V43" s="1008"/>
      <c r="W43" s="1008"/>
      <c r="X43" s="1008"/>
      <c r="Y43" s="1008"/>
      <c r="Z43" s="1005"/>
      <c r="AA43" s="1005"/>
      <c r="AB43" s="1005"/>
      <c r="AC43" s="1005"/>
      <c r="AD43" s="1005"/>
      <c r="AE43" s="1005"/>
      <c r="AF43" s="1005"/>
      <c r="AG43" s="196"/>
      <c r="AH43" s="592"/>
      <c r="AI43" s="592"/>
      <c r="AJ43" s="592"/>
      <c r="AK43" s="196"/>
      <c r="AL43" s="197"/>
      <c r="AM43" s="197"/>
      <c r="AN43" s="197"/>
      <c r="AO43" s="197"/>
      <c r="AP43" s="1151"/>
      <c r="AQ43" s="1005"/>
      <c r="AR43" s="282"/>
      <c r="AS43" s="282"/>
      <c r="AT43" s="282"/>
      <c r="AU43" s="282"/>
      <c r="AV43" s="282"/>
      <c r="AW43" s="282"/>
      <c r="AX43" s="1151"/>
      <c r="AY43" s="1005"/>
      <c r="AZ43" s="282"/>
      <c r="BA43" s="282"/>
      <c r="BB43" s="282"/>
      <c r="BC43" s="282"/>
      <c r="BD43" s="282"/>
      <c r="BE43" s="282"/>
      <c r="BF43" s="1151"/>
      <c r="BG43" s="1005"/>
      <c r="BH43" s="282"/>
      <c r="BI43" s="282"/>
      <c r="BJ43" s="282"/>
      <c r="BK43" s="282"/>
      <c r="BL43" s="282"/>
      <c r="BM43" s="282"/>
      <c r="BN43" s="1151"/>
      <c r="BO43" s="1005"/>
      <c r="BP43" s="282"/>
      <c r="BQ43" s="282"/>
      <c r="BR43" s="282"/>
      <c r="BS43" s="282"/>
      <c r="BT43" s="282"/>
      <c r="BU43" s="282"/>
    </row>
    <row r="44" spans="1:73" ht="39.950000000000003" customHeight="1" thickBot="1" x14ac:dyDescent="0.3">
      <c r="A44" s="151"/>
      <c r="B44" s="24"/>
      <c r="C44" s="1045"/>
      <c r="D44" s="1051"/>
      <c r="E44" s="1063"/>
      <c r="F44" s="1267"/>
      <c r="G44" s="1650"/>
      <c r="H44" s="1369"/>
      <c r="I44" s="1369"/>
      <c r="J44" s="1163"/>
      <c r="K44" s="1163"/>
      <c r="L44" s="1163"/>
      <c r="M44" s="1163"/>
      <c r="N44" s="1264"/>
      <c r="O44" s="1163"/>
      <c r="P44" s="1054"/>
      <c r="Q44" s="1647"/>
      <c r="R44" s="1644"/>
      <c r="S44" s="1644"/>
      <c r="T44" s="1024"/>
      <c r="U44" s="1009"/>
      <c r="V44" s="1009"/>
      <c r="W44" s="1009"/>
      <c r="X44" s="1009"/>
      <c r="Y44" s="1009"/>
      <c r="Z44" s="1006"/>
      <c r="AA44" s="1006"/>
      <c r="AB44" s="1006"/>
      <c r="AC44" s="1006"/>
      <c r="AD44" s="1006"/>
      <c r="AE44" s="1006"/>
      <c r="AF44" s="1006"/>
      <c r="AG44" s="715"/>
      <c r="AH44" s="716"/>
      <c r="AI44" s="716"/>
      <c r="AJ44" s="716"/>
      <c r="AK44" s="715"/>
      <c r="AL44" s="717"/>
      <c r="AM44" s="717"/>
      <c r="AN44" s="717"/>
      <c r="AO44" s="717"/>
      <c r="AP44" s="1152"/>
      <c r="AQ44" s="1006"/>
      <c r="AR44" s="718"/>
      <c r="AS44" s="718"/>
      <c r="AT44" s="718"/>
      <c r="AU44" s="718"/>
      <c r="AV44" s="718"/>
      <c r="AW44" s="718"/>
      <c r="AX44" s="1152"/>
      <c r="AY44" s="1006"/>
      <c r="AZ44" s="718"/>
      <c r="BA44" s="718"/>
      <c r="BB44" s="718"/>
      <c r="BC44" s="718"/>
      <c r="BD44" s="718"/>
      <c r="BE44" s="718"/>
      <c r="BF44" s="1152"/>
      <c r="BG44" s="1006"/>
      <c r="BH44" s="718"/>
      <c r="BI44" s="718"/>
      <c r="BJ44" s="718"/>
      <c r="BK44" s="718"/>
      <c r="BL44" s="718"/>
      <c r="BM44" s="718"/>
      <c r="BN44" s="1152"/>
      <c r="BO44" s="1006"/>
      <c r="BP44" s="718"/>
      <c r="BQ44" s="718"/>
      <c r="BR44" s="718"/>
      <c r="BS44" s="718"/>
      <c r="BT44" s="718"/>
      <c r="BU44" s="718"/>
    </row>
    <row r="45" spans="1:73" ht="40.15" customHeight="1" thickTop="1" thickBot="1" x14ac:dyDescent="0.3">
      <c r="A45" s="151"/>
      <c r="B45" s="924" t="s">
        <v>2463</v>
      </c>
      <c r="C45" s="238" t="s">
        <v>221</v>
      </c>
      <c r="D45" s="421"/>
      <c r="E45" s="662"/>
      <c r="F45" s="447"/>
      <c r="G45" s="373"/>
      <c r="H45" s="375"/>
      <c r="I45" s="375"/>
      <c r="J45" s="376"/>
      <c r="K45" s="376"/>
      <c r="L45" s="421"/>
      <c r="M45" s="423"/>
      <c r="N45" s="663"/>
      <c r="O45" s="664"/>
      <c r="P45" s="664"/>
      <c r="Q45" s="666"/>
      <c r="R45" s="698"/>
      <c r="S45" s="698"/>
      <c r="T45" s="783"/>
      <c r="U45" s="668"/>
      <c r="V45" s="668"/>
      <c r="W45" s="668"/>
      <c r="X45" s="668"/>
      <c r="Y45" s="248">
        <f>Z45</f>
        <v>0</v>
      </c>
      <c r="Z45" s="700">
        <f t="shared" si="5"/>
        <v>0</v>
      </c>
      <c r="AA45" s="700">
        <f t="shared" si="5"/>
        <v>0</v>
      </c>
      <c r="AB45" s="700">
        <f t="shared" si="5"/>
        <v>0</v>
      </c>
      <c r="AC45" s="700">
        <f t="shared" si="5"/>
        <v>0</v>
      </c>
      <c r="AD45" s="700">
        <f t="shared" si="5"/>
        <v>0</v>
      </c>
      <c r="AE45" s="700">
        <f t="shared" si="5"/>
        <v>0</v>
      </c>
      <c r="AF45" s="700">
        <f t="shared" si="5"/>
        <v>0</v>
      </c>
      <c r="AG45" s="246"/>
      <c r="AH45" s="246"/>
      <c r="AI45" s="246"/>
      <c r="AJ45" s="246"/>
      <c r="AK45" s="246"/>
      <c r="AL45" s="246"/>
      <c r="AM45" s="246"/>
      <c r="AN45" s="246"/>
      <c r="AO45" s="246"/>
      <c r="AP45" s="784"/>
      <c r="AQ45" s="670">
        <f t="shared" ref="AQ45" si="18">SUM(AQ46:AQ57)</f>
        <v>0</v>
      </c>
      <c r="AR45" s="670">
        <f>SUM(AR46:AR57)</f>
        <v>0</v>
      </c>
      <c r="AS45" s="670">
        <f t="shared" ref="AS45:AW45" si="19">SUM(AS46:AS57)</f>
        <v>0</v>
      </c>
      <c r="AT45" s="670">
        <f t="shared" si="19"/>
        <v>0</v>
      </c>
      <c r="AU45" s="670">
        <f t="shared" si="19"/>
        <v>0</v>
      </c>
      <c r="AV45" s="670">
        <f t="shared" si="19"/>
        <v>0</v>
      </c>
      <c r="AW45" s="670">
        <f t="shared" si="19"/>
        <v>0</v>
      </c>
      <c r="AX45" s="784"/>
      <c r="AY45" s="670">
        <f t="shared" ref="AY45" si="20">SUM(AY46:AY57)</f>
        <v>0</v>
      </c>
      <c r="AZ45" s="670">
        <f>SUM(AZ46:AZ57)</f>
        <v>0</v>
      </c>
      <c r="BA45" s="670">
        <f t="shared" ref="BA45:BE45" si="21">SUM(BA46:BA57)</f>
        <v>0</v>
      </c>
      <c r="BB45" s="670">
        <f t="shared" si="21"/>
        <v>0</v>
      </c>
      <c r="BC45" s="670">
        <f t="shared" si="21"/>
        <v>0</v>
      </c>
      <c r="BD45" s="670">
        <f t="shared" si="21"/>
        <v>0</v>
      </c>
      <c r="BE45" s="670">
        <f t="shared" si="21"/>
        <v>0</v>
      </c>
      <c r="BF45" s="784"/>
      <c r="BG45" s="670">
        <f t="shared" ref="BG45" si="22">SUM(BG46:BG57)</f>
        <v>0</v>
      </c>
      <c r="BH45" s="670">
        <f>SUM(BH46:BH57)</f>
        <v>0</v>
      </c>
      <c r="BI45" s="670">
        <f t="shared" ref="BI45:BM45" si="23">SUM(BI46:BI57)</f>
        <v>0</v>
      </c>
      <c r="BJ45" s="670">
        <f t="shared" si="23"/>
        <v>0</v>
      </c>
      <c r="BK45" s="670">
        <f t="shared" si="23"/>
        <v>0</v>
      </c>
      <c r="BL45" s="670">
        <f t="shared" si="23"/>
        <v>0</v>
      </c>
      <c r="BM45" s="670">
        <f t="shared" si="23"/>
        <v>0</v>
      </c>
      <c r="BN45" s="784"/>
      <c r="BO45" s="670">
        <f t="shared" ref="BO45" si="24">SUM(BO46:BO57)</f>
        <v>0</v>
      </c>
      <c r="BP45" s="670">
        <f>SUM(BP46:BP57)</f>
        <v>0</v>
      </c>
      <c r="BQ45" s="670">
        <f t="shared" ref="BQ45:BU45" si="25">SUM(BQ46:BQ57)</f>
        <v>0</v>
      </c>
      <c r="BR45" s="670">
        <f t="shared" si="25"/>
        <v>0</v>
      </c>
      <c r="BS45" s="670">
        <f t="shared" si="25"/>
        <v>0</v>
      </c>
      <c r="BT45" s="670">
        <f t="shared" si="25"/>
        <v>0</v>
      </c>
      <c r="BU45" s="670">
        <f t="shared" si="25"/>
        <v>0</v>
      </c>
    </row>
    <row r="46" spans="1:73" ht="39.950000000000003" customHeight="1" thickTop="1" x14ac:dyDescent="0.25">
      <c r="A46" s="151"/>
      <c r="B46" s="24"/>
      <c r="C46" s="1043" t="s">
        <v>2464</v>
      </c>
      <c r="D46" s="1049" t="s">
        <v>2465</v>
      </c>
      <c r="E46" s="1061">
        <v>817</v>
      </c>
      <c r="F46" s="1265">
        <v>320100300</v>
      </c>
      <c r="G46" s="1648" t="s">
        <v>2466</v>
      </c>
      <c r="H46" s="1343">
        <v>40</v>
      </c>
      <c r="I46" s="1343" t="s">
        <v>2982</v>
      </c>
      <c r="J46" s="1161">
        <v>32</v>
      </c>
      <c r="K46" s="1161" t="s">
        <v>3821</v>
      </c>
      <c r="L46" s="1161">
        <v>3201</v>
      </c>
      <c r="M46" s="1161" t="s">
        <v>3831</v>
      </c>
      <c r="N46" s="1262">
        <v>2026004540036</v>
      </c>
      <c r="O46" s="1161" t="s">
        <v>3832</v>
      </c>
      <c r="P46" s="1052" t="s">
        <v>2466</v>
      </c>
      <c r="Q46" s="1645">
        <v>40</v>
      </c>
      <c r="R46" s="1642" t="s">
        <v>2871</v>
      </c>
      <c r="S46" s="1642"/>
      <c r="T46" s="1022"/>
      <c r="U46" s="1007"/>
      <c r="V46" s="1007"/>
      <c r="W46" s="1007"/>
      <c r="X46" s="1007"/>
      <c r="Y46" s="1007"/>
      <c r="Z46" s="1004">
        <f t="shared" si="5"/>
        <v>0</v>
      </c>
      <c r="AA46" s="1004">
        <f t="shared" ref="AA46:AF54" si="26">SUM(AR46:AR49,AZ46:AZ49,BH46:BH49,BP46:BP49)</f>
        <v>0</v>
      </c>
      <c r="AB46" s="1004">
        <f t="shared" si="26"/>
        <v>0</v>
      </c>
      <c r="AC46" s="1004">
        <f t="shared" si="26"/>
        <v>0</v>
      </c>
      <c r="AD46" s="1004">
        <f t="shared" si="26"/>
        <v>0</v>
      </c>
      <c r="AE46" s="1004">
        <f t="shared" si="26"/>
        <v>0</v>
      </c>
      <c r="AF46" s="1004">
        <f t="shared" si="26"/>
        <v>0</v>
      </c>
      <c r="AG46" s="714"/>
      <c r="AH46" s="593"/>
      <c r="AI46" s="593"/>
      <c r="AJ46" s="593"/>
      <c r="AK46" s="207"/>
      <c r="AL46" s="208"/>
      <c r="AM46" s="208"/>
      <c r="AN46" s="208"/>
      <c r="AO46" s="208"/>
      <c r="AP46" s="1150">
        <f>+U46</f>
        <v>0</v>
      </c>
      <c r="AQ46" s="1004">
        <f>SUM(AR46:AW49)</f>
        <v>0</v>
      </c>
      <c r="AR46" s="299"/>
      <c r="AS46" s="299"/>
      <c r="AT46" s="299"/>
      <c r="AU46" s="299"/>
      <c r="AV46" s="299"/>
      <c r="AW46" s="299"/>
      <c r="AX46" s="1150">
        <f>+V46</f>
        <v>0</v>
      </c>
      <c r="AY46" s="1004">
        <f>SUM(AZ46:BE49)</f>
        <v>0</v>
      </c>
      <c r="AZ46" s="299"/>
      <c r="BA46" s="299"/>
      <c r="BB46" s="299"/>
      <c r="BC46" s="299"/>
      <c r="BD46" s="299"/>
      <c r="BE46" s="299"/>
      <c r="BF46" s="1150">
        <f>+W46</f>
        <v>0</v>
      </c>
      <c r="BG46" s="1004">
        <f>SUM(BH46:BM49)</f>
        <v>0</v>
      </c>
      <c r="BH46" s="299"/>
      <c r="BI46" s="299"/>
      <c r="BJ46" s="299"/>
      <c r="BK46" s="299"/>
      <c r="BL46" s="299"/>
      <c r="BM46" s="299"/>
      <c r="BN46" s="1150">
        <f>+X46</f>
        <v>0</v>
      </c>
      <c r="BO46" s="1004">
        <f>SUM(BP46:BU49)</f>
        <v>0</v>
      </c>
      <c r="BP46" s="299"/>
      <c r="BQ46" s="299"/>
      <c r="BR46" s="299"/>
      <c r="BS46" s="299"/>
      <c r="BT46" s="299"/>
      <c r="BU46" s="299"/>
    </row>
    <row r="47" spans="1:73" ht="39.950000000000003" customHeight="1" x14ac:dyDescent="0.25">
      <c r="A47" s="151"/>
      <c r="B47" s="24"/>
      <c r="C47" s="1044"/>
      <c r="D47" s="1050"/>
      <c r="E47" s="1062"/>
      <c r="F47" s="1266"/>
      <c r="G47" s="1649"/>
      <c r="H47" s="1344"/>
      <c r="I47" s="1344"/>
      <c r="J47" s="1162"/>
      <c r="K47" s="1162"/>
      <c r="L47" s="1162"/>
      <c r="M47" s="1162"/>
      <c r="N47" s="1263"/>
      <c r="O47" s="1162"/>
      <c r="P47" s="1053"/>
      <c r="Q47" s="1646"/>
      <c r="R47" s="1643"/>
      <c r="S47" s="1643"/>
      <c r="T47" s="1023"/>
      <c r="U47" s="1008"/>
      <c r="V47" s="1008"/>
      <c r="W47" s="1008"/>
      <c r="X47" s="1008"/>
      <c r="Y47" s="1008"/>
      <c r="Z47" s="1005"/>
      <c r="AA47" s="1005"/>
      <c r="AB47" s="1005"/>
      <c r="AC47" s="1005"/>
      <c r="AD47" s="1005"/>
      <c r="AE47" s="1005"/>
      <c r="AF47" s="1005"/>
      <c r="AG47" s="479"/>
      <c r="AH47" s="592"/>
      <c r="AI47" s="592"/>
      <c r="AJ47" s="592"/>
      <c r="AK47" s="196"/>
      <c r="AL47" s="197"/>
      <c r="AM47" s="197"/>
      <c r="AN47" s="197"/>
      <c r="AO47" s="197"/>
      <c r="AP47" s="1151"/>
      <c r="AQ47" s="1005"/>
      <c r="AR47" s="282"/>
      <c r="AS47" s="282"/>
      <c r="AT47" s="282"/>
      <c r="AU47" s="282"/>
      <c r="AV47" s="282"/>
      <c r="AW47" s="282"/>
      <c r="AX47" s="1151"/>
      <c r="AY47" s="1005"/>
      <c r="AZ47" s="282"/>
      <c r="BA47" s="282"/>
      <c r="BB47" s="282"/>
      <c r="BC47" s="282"/>
      <c r="BD47" s="282"/>
      <c r="BE47" s="282"/>
      <c r="BF47" s="1151"/>
      <c r="BG47" s="1005"/>
      <c r="BH47" s="282"/>
      <c r="BI47" s="282"/>
      <c r="BJ47" s="282"/>
      <c r="BK47" s="282"/>
      <c r="BL47" s="282"/>
      <c r="BM47" s="282"/>
      <c r="BN47" s="1151"/>
      <c r="BO47" s="1005"/>
      <c r="BP47" s="282"/>
      <c r="BQ47" s="282"/>
      <c r="BR47" s="282"/>
      <c r="BS47" s="282"/>
      <c r="BT47" s="282"/>
      <c r="BU47" s="282"/>
    </row>
    <row r="48" spans="1:73" ht="39.950000000000003" customHeight="1" x14ac:dyDescent="0.25">
      <c r="A48" s="151"/>
      <c r="B48" s="24"/>
      <c r="C48" s="1044"/>
      <c r="D48" s="1050"/>
      <c r="E48" s="1062"/>
      <c r="F48" s="1266"/>
      <c r="G48" s="1649"/>
      <c r="H48" s="1344"/>
      <c r="I48" s="1344"/>
      <c r="J48" s="1162"/>
      <c r="K48" s="1162"/>
      <c r="L48" s="1162"/>
      <c r="M48" s="1162"/>
      <c r="N48" s="1263"/>
      <c r="O48" s="1162"/>
      <c r="P48" s="1053"/>
      <c r="Q48" s="1646"/>
      <c r="R48" s="1643"/>
      <c r="S48" s="1643"/>
      <c r="T48" s="1023"/>
      <c r="U48" s="1008"/>
      <c r="V48" s="1008"/>
      <c r="W48" s="1008"/>
      <c r="X48" s="1008"/>
      <c r="Y48" s="1008"/>
      <c r="Z48" s="1005"/>
      <c r="AA48" s="1005"/>
      <c r="AB48" s="1005"/>
      <c r="AC48" s="1005"/>
      <c r="AD48" s="1005"/>
      <c r="AE48" s="1005"/>
      <c r="AF48" s="1005"/>
      <c r="AG48" s="196"/>
      <c r="AH48" s="592"/>
      <c r="AI48" s="592"/>
      <c r="AJ48" s="592"/>
      <c r="AK48" s="196"/>
      <c r="AL48" s="197"/>
      <c r="AM48" s="197"/>
      <c r="AN48" s="197"/>
      <c r="AO48" s="197"/>
      <c r="AP48" s="1151"/>
      <c r="AQ48" s="1005"/>
      <c r="AR48" s="282"/>
      <c r="AS48" s="282"/>
      <c r="AT48" s="282"/>
      <c r="AU48" s="282"/>
      <c r="AV48" s="282"/>
      <c r="AW48" s="282"/>
      <c r="AX48" s="1151"/>
      <c r="AY48" s="1005"/>
      <c r="AZ48" s="282"/>
      <c r="BA48" s="282"/>
      <c r="BB48" s="282"/>
      <c r="BC48" s="282"/>
      <c r="BD48" s="282"/>
      <c r="BE48" s="282"/>
      <c r="BF48" s="1151"/>
      <c r="BG48" s="1005"/>
      <c r="BH48" s="282"/>
      <c r="BI48" s="282"/>
      <c r="BJ48" s="282"/>
      <c r="BK48" s="282"/>
      <c r="BL48" s="282"/>
      <c r="BM48" s="282"/>
      <c r="BN48" s="1151"/>
      <c r="BO48" s="1005"/>
      <c r="BP48" s="282"/>
      <c r="BQ48" s="282"/>
      <c r="BR48" s="282"/>
      <c r="BS48" s="282"/>
      <c r="BT48" s="282"/>
      <c r="BU48" s="282"/>
    </row>
    <row r="49" spans="1:73" ht="39.950000000000003" customHeight="1" thickBot="1" x14ac:dyDescent="0.3">
      <c r="A49" s="151"/>
      <c r="B49" s="24"/>
      <c r="C49" s="1045"/>
      <c r="D49" s="1051"/>
      <c r="E49" s="1063"/>
      <c r="F49" s="1267"/>
      <c r="G49" s="1650"/>
      <c r="H49" s="1369"/>
      <c r="I49" s="1369"/>
      <c r="J49" s="1163"/>
      <c r="K49" s="1163"/>
      <c r="L49" s="1163"/>
      <c r="M49" s="1163"/>
      <c r="N49" s="1264"/>
      <c r="O49" s="1163"/>
      <c r="P49" s="1054"/>
      <c r="Q49" s="1647"/>
      <c r="R49" s="1644"/>
      <c r="S49" s="1644"/>
      <c r="T49" s="1024"/>
      <c r="U49" s="1009"/>
      <c r="V49" s="1009"/>
      <c r="W49" s="1009"/>
      <c r="X49" s="1009"/>
      <c r="Y49" s="1009"/>
      <c r="Z49" s="1006"/>
      <c r="AA49" s="1006"/>
      <c r="AB49" s="1006"/>
      <c r="AC49" s="1006"/>
      <c r="AD49" s="1006"/>
      <c r="AE49" s="1006"/>
      <c r="AF49" s="1006"/>
      <c r="AG49" s="715"/>
      <c r="AH49" s="716"/>
      <c r="AI49" s="716"/>
      <c r="AJ49" s="716"/>
      <c r="AK49" s="715"/>
      <c r="AL49" s="717"/>
      <c r="AM49" s="717"/>
      <c r="AN49" s="717"/>
      <c r="AO49" s="717"/>
      <c r="AP49" s="1152"/>
      <c r="AQ49" s="1006"/>
      <c r="AR49" s="718"/>
      <c r="AS49" s="718"/>
      <c r="AT49" s="718"/>
      <c r="AU49" s="718"/>
      <c r="AV49" s="718"/>
      <c r="AW49" s="718"/>
      <c r="AX49" s="1152"/>
      <c r="AY49" s="1006"/>
      <c r="AZ49" s="718"/>
      <c r="BA49" s="718"/>
      <c r="BB49" s="718"/>
      <c r="BC49" s="718"/>
      <c r="BD49" s="718"/>
      <c r="BE49" s="718"/>
      <c r="BF49" s="1152"/>
      <c r="BG49" s="1006"/>
      <c r="BH49" s="718"/>
      <c r="BI49" s="718"/>
      <c r="BJ49" s="718"/>
      <c r="BK49" s="718"/>
      <c r="BL49" s="718"/>
      <c r="BM49" s="718"/>
      <c r="BN49" s="1152"/>
      <c r="BO49" s="1006"/>
      <c r="BP49" s="718"/>
      <c r="BQ49" s="718"/>
      <c r="BR49" s="718"/>
      <c r="BS49" s="718"/>
      <c r="BT49" s="718"/>
      <c r="BU49" s="718"/>
    </row>
    <row r="50" spans="1:73" ht="39.950000000000003" customHeight="1" thickTop="1" x14ac:dyDescent="0.25">
      <c r="A50" s="151"/>
      <c r="B50" s="24"/>
      <c r="C50" s="1043" t="s">
        <v>2467</v>
      </c>
      <c r="D50" s="1049" t="s">
        <v>2468</v>
      </c>
      <c r="E50" s="1061">
        <v>818</v>
      </c>
      <c r="F50" s="1265">
        <v>320100300</v>
      </c>
      <c r="G50" s="1648" t="s">
        <v>2466</v>
      </c>
      <c r="H50" s="1343">
        <v>6</v>
      </c>
      <c r="I50" s="1343" t="s">
        <v>2982</v>
      </c>
      <c r="J50" s="1161">
        <v>32</v>
      </c>
      <c r="K50" s="1161" t="s">
        <v>3821</v>
      </c>
      <c r="L50" s="1161">
        <v>3201</v>
      </c>
      <c r="M50" s="1161" t="s">
        <v>3831</v>
      </c>
      <c r="N50" s="1262">
        <v>2026004540036</v>
      </c>
      <c r="O50" s="1161" t="s">
        <v>3832</v>
      </c>
      <c r="P50" s="1052" t="s">
        <v>2466</v>
      </c>
      <c r="Q50" s="1645">
        <v>6</v>
      </c>
      <c r="R50" s="1642" t="s">
        <v>2871</v>
      </c>
      <c r="S50" s="1642"/>
      <c r="T50" s="1022"/>
      <c r="U50" s="1007"/>
      <c r="V50" s="1007"/>
      <c r="W50" s="1007"/>
      <c r="X50" s="1007"/>
      <c r="Y50" s="1007"/>
      <c r="Z50" s="1004">
        <f t="shared" si="5"/>
        <v>0</v>
      </c>
      <c r="AA50" s="1004">
        <f t="shared" si="26"/>
        <v>0</v>
      </c>
      <c r="AB50" s="1004">
        <f t="shared" si="26"/>
        <v>0</v>
      </c>
      <c r="AC50" s="1004">
        <f t="shared" si="26"/>
        <v>0</v>
      </c>
      <c r="AD50" s="1004">
        <f t="shared" si="26"/>
        <v>0</v>
      </c>
      <c r="AE50" s="1004">
        <f t="shared" si="26"/>
        <v>0</v>
      </c>
      <c r="AF50" s="1004">
        <f t="shared" si="26"/>
        <v>0</v>
      </c>
      <c r="AG50" s="714"/>
      <c r="AH50" s="593"/>
      <c r="AI50" s="593"/>
      <c r="AJ50" s="593"/>
      <c r="AK50" s="207"/>
      <c r="AL50" s="208"/>
      <c r="AM50" s="208"/>
      <c r="AN50" s="208"/>
      <c r="AO50" s="208"/>
      <c r="AP50" s="1150">
        <f>+U50</f>
        <v>0</v>
      </c>
      <c r="AQ50" s="1004">
        <f>SUM(AR50:AW53)</f>
        <v>0</v>
      </c>
      <c r="AR50" s="299"/>
      <c r="AS50" s="299"/>
      <c r="AT50" s="299"/>
      <c r="AU50" s="299"/>
      <c r="AV50" s="299"/>
      <c r="AW50" s="299"/>
      <c r="AX50" s="1150">
        <f>+V50</f>
        <v>0</v>
      </c>
      <c r="AY50" s="1004">
        <f>SUM(AZ50:BE53)</f>
        <v>0</v>
      </c>
      <c r="AZ50" s="299"/>
      <c r="BA50" s="299"/>
      <c r="BB50" s="299"/>
      <c r="BC50" s="299"/>
      <c r="BD50" s="299"/>
      <c r="BE50" s="299"/>
      <c r="BF50" s="1150">
        <f>+W50</f>
        <v>0</v>
      </c>
      <c r="BG50" s="1004">
        <f>SUM(BH50:BM53)</f>
        <v>0</v>
      </c>
      <c r="BH50" s="299"/>
      <c r="BI50" s="299"/>
      <c r="BJ50" s="299"/>
      <c r="BK50" s="299"/>
      <c r="BL50" s="299"/>
      <c r="BM50" s="299"/>
      <c r="BN50" s="1150">
        <f>+X50</f>
        <v>0</v>
      </c>
      <c r="BO50" s="1004">
        <f>SUM(BP50:BU53)</f>
        <v>0</v>
      </c>
      <c r="BP50" s="299"/>
      <c r="BQ50" s="299"/>
      <c r="BR50" s="299"/>
      <c r="BS50" s="299"/>
      <c r="BT50" s="299"/>
      <c r="BU50" s="299"/>
    </row>
    <row r="51" spans="1:73" ht="39.950000000000003" customHeight="1" x14ac:dyDescent="0.25">
      <c r="A51" s="151"/>
      <c r="B51" s="24"/>
      <c r="C51" s="1044"/>
      <c r="D51" s="1050"/>
      <c r="E51" s="1062"/>
      <c r="F51" s="1266"/>
      <c r="G51" s="1649"/>
      <c r="H51" s="1344"/>
      <c r="I51" s="1344"/>
      <c r="J51" s="1162"/>
      <c r="K51" s="1162"/>
      <c r="L51" s="1162"/>
      <c r="M51" s="1162"/>
      <c r="N51" s="1263"/>
      <c r="O51" s="1162"/>
      <c r="P51" s="1053"/>
      <c r="Q51" s="1646"/>
      <c r="R51" s="1643"/>
      <c r="S51" s="1643"/>
      <c r="T51" s="1023"/>
      <c r="U51" s="1008"/>
      <c r="V51" s="1008"/>
      <c r="W51" s="1008"/>
      <c r="X51" s="1008"/>
      <c r="Y51" s="1008"/>
      <c r="Z51" s="1005"/>
      <c r="AA51" s="1005"/>
      <c r="AB51" s="1005"/>
      <c r="AC51" s="1005"/>
      <c r="AD51" s="1005"/>
      <c r="AE51" s="1005"/>
      <c r="AF51" s="1005"/>
      <c r="AG51" s="479"/>
      <c r="AH51" s="592"/>
      <c r="AI51" s="592"/>
      <c r="AJ51" s="592"/>
      <c r="AK51" s="196"/>
      <c r="AL51" s="197"/>
      <c r="AM51" s="197"/>
      <c r="AN51" s="197"/>
      <c r="AO51" s="197"/>
      <c r="AP51" s="1151"/>
      <c r="AQ51" s="1005"/>
      <c r="AR51" s="282"/>
      <c r="AS51" s="282"/>
      <c r="AT51" s="282"/>
      <c r="AU51" s="282"/>
      <c r="AV51" s="282"/>
      <c r="AW51" s="282"/>
      <c r="AX51" s="1151"/>
      <c r="AY51" s="1005"/>
      <c r="AZ51" s="282"/>
      <c r="BA51" s="282"/>
      <c r="BB51" s="282"/>
      <c r="BC51" s="282"/>
      <c r="BD51" s="282"/>
      <c r="BE51" s="282"/>
      <c r="BF51" s="1151"/>
      <c r="BG51" s="1005"/>
      <c r="BH51" s="282"/>
      <c r="BI51" s="282"/>
      <c r="BJ51" s="282"/>
      <c r="BK51" s="282"/>
      <c r="BL51" s="282"/>
      <c r="BM51" s="282"/>
      <c r="BN51" s="1151"/>
      <c r="BO51" s="1005"/>
      <c r="BP51" s="282"/>
      <c r="BQ51" s="282"/>
      <c r="BR51" s="282"/>
      <c r="BS51" s="282"/>
      <c r="BT51" s="282"/>
      <c r="BU51" s="282"/>
    </row>
    <row r="52" spans="1:73" ht="39.950000000000003" customHeight="1" x14ac:dyDescent="0.25">
      <c r="A52" s="151"/>
      <c r="B52" s="24"/>
      <c r="C52" s="1044"/>
      <c r="D52" s="1050"/>
      <c r="E52" s="1062"/>
      <c r="F52" s="1266"/>
      <c r="G52" s="1649"/>
      <c r="H52" s="1344"/>
      <c r="I52" s="1344"/>
      <c r="J52" s="1162"/>
      <c r="K52" s="1162"/>
      <c r="L52" s="1162"/>
      <c r="M52" s="1162"/>
      <c r="N52" s="1263"/>
      <c r="O52" s="1162"/>
      <c r="P52" s="1053"/>
      <c r="Q52" s="1646"/>
      <c r="R52" s="1643"/>
      <c r="S52" s="1643"/>
      <c r="T52" s="1023"/>
      <c r="U52" s="1008"/>
      <c r="V52" s="1008"/>
      <c r="W52" s="1008"/>
      <c r="X52" s="1008"/>
      <c r="Y52" s="1008"/>
      <c r="Z52" s="1005"/>
      <c r="AA52" s="1005"/>
      <c r="AB52" s="1005"/>
      <c r="AC52" s="1005"/>
      <c r="AD52" s="1005"/>
      <c r="AE52" s="1005"/>
      <c r="AF52" s="1005"/>
      <c r="AG52" s="196"/>
      <c r="AH52" s="592"/>
      <c r="AI52" s="592"/>
      <c r="AJ52" s="592"/>
      <c r="AK52" s="196"/>
      <c r="AL52" s="197"/>
      <c r="AM52" s="197"/>
      <c r="AN52" s="197"/>
      <c r="AO52" s="197"/>
      <c r="AP52" s="1151"/>
      <c r="AQ52" s="1005"/>
      <c r="AR52" s="282"/>
      <c r="AS52" s="282"/>
      <c r="AT52" s="282"/>
      <c r="AU52" s="282"/>
      <c r="AV52" s="282"/>
      <c r="AW52" s="282"/>
      <c r="AX52" s="1151"/>
      <c r="AY52" s="1005"/>
      <c r="AZ52" s="282"/>
      <c r="BA52" s="282"/>
      <c r="BB52" s="282"/>
      <c r="BC52" s="282"/>
      <c r="BD52" s="282"/>
      <c r="BE52" s="282"/>
      <c r="BF52" s="1151"/>
      <c r="BG52" s="1005"/>
      <c r="BH52" s="282"/>
      <c r="BI52" s="282"/>
      <c r="BJ52" s="282"/>
      <c r="BK52" s="282"/>
      <c r="BL52" s="282"/>
      <c r="BM52" s="282"/>
      <c r="BN52" s="1151"/>
      <c r="BO52" s="1005"/>
      <c r="BP52" s="282"/>
      <c r="BQ52" s="282"/>
      <c r="BR52" s="282"/>
      <c r="BS52" s="282"/>
      <c r="BT52" s="282"/>
      <c r="BU52" s="282"/>
    </row>
    <row r="53" spans="1:73" ht="39.950000000000003" customHeight="1" thickBot="1" x14ac:dyDescent="0.3">
      <c r="A53" s="151"/>
      <c r="B53" s="24"/>
      <c r="C53" s="1045"/>
      <c r="D53" s="1051"/>
      <c r="E53" s="1063"/>
      <c r="F53" s="1267"/>
      <c r="G53" s="1650"/>
      <c r="H53" s="1369"/>
      <c r="I53" s="1369"/>
      <c r="J53" s="1163"/>
      <c r="K53" s="1163"/>
      <c r="L53" s="1163"/>
      <c r="M53" s="1163"/>
      <c r="N53" s="1264"/>
      <c r="O53" s="1163"/>
      <c r="P53" s="1054"/>
      <c r="Q53" s="1647"/>
      <c r="R53" s="1644"/>
      <c r="S53" s="1644"/>
      <c r="T53" s="1024"/>
      <c r="U53" s="1009"/>
      <c r="V53" s="1009"/>
      <c r="W53" s="1009"/>
      <c r="X53" s="1009"/>
      <c r="Y53" s="1009"/>
      <c r="Z53" s="1006"/>
      <c r="AA53" s="1006"/>
      <c r="AB53" s="1006"/>
      <c r="AC53" s="1006"/>
      <c r="AD53" s="1006"/>
      <c r="AE53" s="1006"/>
      <c r="AF53" s="1006"/>
      <c r="AG53" s="715"/>
      <c r="AH53" s="716"/>
      <c r="AI53" s="716"/>
      <c r="AJ53" s="716"/>
      <c r="AK53" s="715"/>
      <c r="AL53" s="717"/>
      <c r="AM53" s="717"/>
      <c r="AN53" s="717"/>
      <c r="AO53" s="717"/>
      <c r="AP53" s="1152"/>
      <c r="AQ53" s="1006"/>
      <c r="AR53" s="718"/>
      <c r="AS53" s="718"/>
      <c r="AT53" s="718"/>
      <c r="AU53" s="718"/>
      <c r="AV53" s="718"/>
      <c r="AW53" s="718"/>
      <c r="AX53" s="1152"/>
      <c r="AY53" s="1006"/>
      <c r="AZ53" s="718"/>
      <c r="BA53" s="718"/>
      <c r="BB53" s="718"/>
      <c r="BC53" s="718"/>
      <c r="BD53" s="718"/>
      <c r="BE53" s="718"/>
      <c r="BF53" s="1152"/>
      <c r="BG53" s="1006"/>
      <c r="BH53" s="718"/>
      <c r="BI53" s="718"/>
      <c r="BJ53" s="718"/>
      <c r="BK53" s="718"/>
      <c r="BL53" s="718"/>
      <c r="BM53" s="718"/>
      <c r="BN53" s="1152"/>
      <c r="BO53" s="1006"/>
      <c r="BP53" s="718"/>
      <c r="BQ53" s="718"/>
      <c r="BR53" s="718"/>
      <c r="BS53" s="718"/>
      <c r="BT53" s="718"/>
      <c r="BU53" s="718"/>
    </row>
    <row r="54" spans="1:73" ht="39.950000000000003" customHeight="1" thickTop="1" x14ac:dyDescent="0.25">
      <c r="A54" s="151"/>
      <c r="B54" s="24"/>
      <c r="C54" s="1043" t="s">
        <v>2469</v>
      </c>
      <c r="D54" s="1049" t="s">
        <v>2470</v>
      </c>
      <c r="E54" s="1061">
        <v>819</v>
      </c>
      <c r="F54" s="1265">
        <v>320100200</v>
      </c>
      <c r="G54" s="1648" t="s">
        <v>313</v>
      </c>
      <c r="H54" s="1343">
        <v>6</v>
      </c>
      <c r="I54" s="1343" t="s">
        <v>2982</v>
      </c>
      <c r="J54" s="1161">
        <v>32</v>
      </c>
      <c r="K54" s="1161" t="s">
        <v>3821</v>
      </c>
      <c r="L54" s="1161">
        <v>3201</v>
      </c>
      <c r="M54" s="1161" t="s">
        <v>3831</v>
      </c>
      <c r="N54" s="1262">
        <v>2026004540036</v>
      </c>
      <c r="O54" s="1161" t="s">
        <v>3832</v>
      </c>
      <c r="P54" s="1052" t="s">
        <v>2471</v>
      </c>
      <c r="Q54" s="1645">
        <v>6</v>
      </c>
      <c r="R54" s="1642" t="s">
        <v>2871</v>
      </c>
      <c r="S54" s="1642"/>
      <c r="T54" s="1022"/>
      <c r="U54" s="1007"/>
      <c r="V54" s="1007"/>
      <c r="W54" s="1007"/>
      <c r="X54" s="1007"/>
      <c r="Y54" s="1007"/>
      <c r="Z54" s="1004">
        <f t="shared" si="5"/>
        <v>0</v>
      </c>
      <c r="AA54" s="1004">
        <f t="shared" si="26"/>
        <v>0</v>
      </c>
      <c r="AB54" s="1004">
        <f t="shared" si="26"/>
        <v>0</v>
      </c>
      <c r="AC54" s="1004">
        <f t="shared" si="26"/>
        <v>0</v>
      </c>
      <c r="AD54" s="1004">
        <f t="shared" si="26"/>
        <v>0</v>
      </c>
      <c r="AE54" s="1004">
        <f t="shared" si="26"/>
        <v>0</v>
      </c>
      <c r="AF54" s="1004">
        <f t="shared" si="26"/>
        <v>0</v>
      </c>
      <c r="AG54" s="714"/>
      <c r="AH54" s="593"/>
      <c r="AI54" s="593"/>
      <c r="AJ54" s="593"/>
      <c r="AK54" s="207"/>
      <c r="AL54" s="208"/>
      <c r="AM54" s="208"/>
      <c r="AN54" s="208"/>
      <c r="AO54" s="208"/>
      <c r="AP54" s="1150">
        <f>+U54</f>
        <v>0</v>
      </c>
      <c r="AQ54" s="1004">
        <f>SUM(AR54:AW57)</f>
        <v>0</v>
      </c>
      <c r="AR54" s="299"/>
      <c r="AS54" s="299"/>
      <c r="AT54" s="299"/>
      <c r="AU54" s="299"/>
      <c r="AV54" s="299"/>
      <c r="AW54" s="299"/>
      <c r="AX54" s="1150">
        <f>+V54</f>
        <v>0</v>
      </c>
      <c r="AY54" s="1004">
        <f>SUM(AZ54:BE57)</f>
        <v>0</v>
      </c>
      <c r="AZ54" s="299"/>
      <c r="BA54" s="299"/>
      <c r="BB54" s="299"/>
      <c r="BC54" s="299"/>
      <c r="BD54" s="299"/>
      <c r="BE54" s="299"/>
      <c r="BF54" s="1150">
        <f>+W54</f>
        <v>0</v>
      </c>
      <c r="BG54" s="1004">
        <f>SUM(BH54:BM57)</f>
        <v>0</v>
      </c>
      <c r="BH54" s="299"/>
      <c r="BI54" s="299"/>
      <c r="BJ54" s="299"/>
      <c r="BK54" s="299"/>
      <c r="BL54" s="299"/>
      <c r="BM54" s="299"/>
      <c r="BN54" s="1150">
        <f>+X54</f>
        <v>0</v>
      </c>
      <c r="BO54" s="1004">
        <f>SUM(BP54:BU57)</f>
        <v>0</v>
      </c>
      <c r="BP54" s="299"/>
      <c r="BQ54" s="299"/>
      <c r="BR54" s="299"/>
      <c r="BS54" s="299"/>
      <c r="BT54" s="299"/>
      <c r="BU54" s="299"/>
    </row>
    <row r="55" spans="1:73" ht="39.950000000000003" customHeight="1" x14ac:dyDescent="0.25">
      <c r="A55" s="151"/>
      <c r="B55" s="24"/>
      <c r="C55" s="1044"/>
      <c r="D55" s="1050"/>
      <c r="E55" s="1062"/>
      <c r="F55" s="1266"/>
      <c r="G55" s="1649"/>
      <c r="H55" s="1344"/>
      <c r="I55" s="1344"/>
      <c r="J55" s="1162"/>
      <c r="K55" s="1162"/>
      <c r="L55" s="1162"/>
      <c r="M55" s="1162"/>
      <c r="N55" s="1263"/>
      <c r="O55" s="1162"/>
      <c r="P55" s="1053"/>
      <c r="Q55" s="1646"/>
      <c r="R55" s="1643"/>
      <c r="S55" s="1643"/>
      <c r="T55" s="1023"/>
      <c r="U55" s="1008"/>
      <c r="V55" s="1008"/>
      <c r="W55" s="1008"/>
      <c r="X55" s="1008"/>
      <c r="Y55" s="1008"/>
      <c r="Z55" s="1005"/>
      <c r="AA55" s="1005"/>
      <c r="AB55" s="1005"/>
      <c r="AC55" s="1005"/>
      <c r="AD55" s="1005"/>
      <c r="AE55" s="1005"/>
      <c r="AF55" s="1005"/>
      <c r="AG55" s="479"/>
      <c r="AH55" s="592"/>
      <c r="AI55" s="592"/>
      <c r="AJ55" s="592"/>
      <c r="AK55" s="196"/>
      <c r="AL55" s="197"/>
      <c r="AM55" s="197"/>
      <c r="AN55" s="197"/>
      <c r="AO55" s="197"/>
      <c r="AP55" s="1151"/>
      <c r="AQ55" s="1005"/>
      <c r="AR55" s="282"/>
      <c r="AS55" s="282"/>
      <c r="AT55" s="282"/>
      <c r="AU55" s="282"/>
      <c r="AV55" s="282"/>
      <c r="AW55" s="282"/>
      <c r="AX55" s="1151"/>
      <c r="AY55" s="1005"/>
      <c r="AZ55" s="282"/>
      <c r="BA55" s="282"/>
      <c r="BB55" s="282"/>
      <c r="BC55" s="282"/>
      <c r="BD55" s="282"/>
      <c r="BE55" s="282"/>
      <c r="BF55" s="1151"/>
      <c r="BG55" s="1005"/>
      <c r="BH55" s="282"/>
      <c r="BI55" s="282"/>
      <c r="BJ55" s="282"/>
      <c r="BK55" s="282"/>
      <c r="BL55" s="282"/>
      <c r="BM55" s="282"/>
      <c r="BN55" s="1151"/>
      <c r="BO55" s="1005"/>
      <c r="BP55" s="282"/>
      <c r="BQ55" s="282"/>
      <c r="BR55" s="282"/>
      <c r="BS55" s="282"/>
      <c r="BT55" s="282"/>
      <c r="BU55" s="282"/>
    </row>
    <row r="56" spans="1:73" ht="39.950000000000003" customHeight="1" x14ac:dyDescent="0.25">
      <c r="A56" s="151"/>
      <c r="B56" s="24"/>
      <c r="C56" s="1044"/>
      <c r="D56" s="1050"/>
      <c r="E56" s="1062"/>
      <c r="F56" s="1266"/>
      <c r="G56" s="1649"/>
      <c r="H56" s="1344"/>
      <c r="I56" s="1344"/>
      <c r="J56" s="1162"/>
      <c r="K56" s="1162"/>
      <c r="L56" s="1162"/>
      <c r="M56" s="1162"/>
      <c r="N56" s="1263"/>
      <c r="O56" s="1162"/>
      <c r="P56" s="1053"/>
      <c r="Q56" s="1646"/>
      <c r="R56" s="1643"/>
      <c r="S56" s="1643"/>
      <c r="T56" s="1023"/>
      <c r="U56" s="1008"/>
      <c r="V56" s="1008"/>
      <c r="W56" s="1008"/>
      <c r="X56" s="1008"/>
      <c r="Y56" s="1008"/>
      <c r="Z56" s="1005"/>
      <c r="AA56" s="1005"/>
      <c r="AB56" s="1005"/>
      <c r="AC56" s="1005"/>
      <c r="AD56" s="1005"/>
      <c r="AE56" s="1005"/>
      <c r="AF56" s="1005"/>
      <c r="AG56" s="196"/>
      <c r="AH56" s="592"/>
      <c r="AI56" s="592"/>
      <c r="AJ56" s="592"/>
      <c r="AK56" s="196"/>
      <c r="AL56" s="197"/>
      <c r="AM56" s="197"/>
      <c r="AN56" s="197"/>
      <c r="AO56" s="197"/>
      <c r="AP56" s="1151"/>
      <c r="AQ56" s="1005"/>
      <c r="AR56" s="282"/>
      <c r="AS56" s="282"/>
      <c r="AT56" s="282"/>
      <c r="AU56" s="282"/>
      <c r="AV56" s="282"/>
      <c r="AW56" s="282"/>
      <c r="AX56" s="1151"/>
      <c r="AY56" s="1005"/>
      <c r="AZ56" s="282"/>
      <c r="BA56" s="282"/>
      <c r="BB56" s="282"/>
      <c r="BC56" s="282"/>
      <c r="BD56" s="282"/>
      <c r="BE56" s="282"/>
      <c r="BF56" s="1151"/>
      <c r="BG56" s="1005"/>
      <c r="BH56" s="282"/>
      <c r="BI56" s="282"/>
      <c r="BJ56" s="282"/>
      <c r="BK56" s="282"/>
      <c r="BL56" s="282"/>
      <c r="BM56" s="282"/>
      <c r="BN56" s="1151"/>
      <c r="BO56" s="1005"/>
      <c r="BP56" s="282"/>
      <c r="BQ56" s="282"/>
      <c r="BR56" s="282"/>
      <c r="BS56" s="282"/>
      <c r="BT56" s="282"/>
      <c r="BU56" s="282"/>
    </row>
    <row r="57" spans="1:73" ht="39.950000000000003" customHeight="1" thickBot="1" x14ac:dyDescent="0.3">
      <c r="A57" s="151"/>
      <c r="B57" s="24"/>
      <c r="C57" s="1045"/>
      <c r="D57" s="1051"/>
      <c r="E57" s="1063"/>
      <c r="F57" s="1267"/>
      <c r="G57" s="1650"/>
      <c r="H57" s="1369"/>
      <c r="I57" s="1369"/>
      <c r="J57" s="1163"/>
      <c r="K57" s="1163"/>
      <c r="L57" s="1163"/>
      <c r="M57" s="1163"/>
      <c r="N57" s="1264"/>
      <c r="O57" s="1163"/>
      <c r="P57" s="1054"/>
      <c r="Q57" s="1647"/>
      <c r="R57" s="1644"/>
      <c r="S57" s="1644"/>
      <c r="T57" s="1024"/>
      <c r="U57" s="1009"/>
      <c r="V57" s="1009"/>
      <c r="W57" s="1009"/>
      <c r="X57" s="1009"/>
      <c r="Y57" s="1009"/>
      <c r="Z57" s="1006"/>
      <c r="AA57" s="1006"/>
      <c r="AB57" s="1006"/>
      <c r="AC57" s="1006"/>
      <c r="AD57" s="1006"/>
      <c r="AE57" s="1006"/>
      <c r="AF57" s="1006"/>
      <c r="AG57" s="715"/>
      <c r="AH57" s="716"/>
      <c r="AI57" s="716"/>
      <c r="AJ57" s="716"/>
      <c r="AK57" s="715"/>
      <c r="AL57" s="717"/>
      <c r="AM57" s="717"/>
      <c r="AN57" s="717"/>
      <c r="AO57" s="717"/>
      <c r="AP57" s="1152"/>
      <c r="AQ57" s="1006"/>
      <c r="AR57" s="718"/>
      <c r="AS57" s="718"/>
      <c r="AT57" s="718"/>
      <c r="AU57" s="718"/>
      <c r="AV57" s="718"/>
      <c r="AW57" s="718"/>
      <c r="AX57" s="1152"/>
      <c r="AY57" s="1006"/>
      <c r="AZ57" s="718"/>
      <c r="BA57" s="718"/>
      <c r="BB57" s="718"/>
      <c r="BC57" s="718"/>
      <c r="BD57" s="718"/>
      <c r="BE57" s="718"/>
      <c r="BF57" s="1152"/>
      <c r="BG57" s="1006"/>
      <c r="BH57" s="718"/>
      <c r="BI57" s="718"/>
      <c r="BJ57" s="718"/>
      <c r="BK57" s="718"/>
      <c r="BL57" s="718"/>
      <c r="BM57" s="718"/>
      <c r="BN57" s="1152"/>
      <c r="BO57" s="1006"/>
      <c r="BP57" s="718"/>
      <c r="BQ57" s="718"/>
      <c r="BR57" s="718"/>
      <c r="BS57" s="718"/>
      <c r="BT57" s="718"/>
      <c r="BU57" s="718"/>
    </row>
    <row r="58" spans="1:73" ht="40.15" customHeight="1" thickTop="1" thickBot="1" x14ac:dyDescent="0.3">
      <c r="A58" s="151"/>
      <c r="B58" s="924" t="s">
        <v>2472</v>
      </c>
      <c r="C58" s="238" t="s">
        <v>222</v>
      </c>
      <c r="D58" s="421"/>
      <c r="E58" s="662"/>
      <c r="F58" s="447"/>
      <c r="G58" s="373"/>
      <c r="H58" s="375"/>
      <c r="I58" s="375"/>
      <c r="J58" s="376"/>
      <c r="K58" s="376"/>
      <c r="L58" s="421"/>
      <c r="M58" s="423"/>
      <c r="N58" s="663"/>
      <c r="O58" s="664"/>
      <c r="P58" s="664"/>
      <c r="Q58" s="666"/>
      <c r="R58" s="698"/>
      <c r="S58" s="698"/>
      <c r="T58" s="783"/>
      <c r="U58" s="668"/>
      <c r="V58" s="668"/>
      <c r="W58" s="668"/>
      <c r="X58" s="668"/>
      <c r="Y58" s="248">
        <f>Z58</f>
        <v>0</v>
      </c>
      <c r="Z58" s="700">
        <f t="shared" si="5"/>
        <v>0</v>
      </c>
      <c r="AA58" s="700">
        <f>+AR58+AZ58+BH58+BP58</f>
        <v>0</v>
      </c>
      <c r="AB58" s="700">
        <f t="shared" si="5"/>
        <v>0</v>
      </c>
      <c r="AC58" s="700">
        <f t="shared" si="5"/>
        <v>0</v>
      </c>
      <c r="AD58" s="700">
        <f t="shared" si="5"/>
        <v>0</v>
      </c>
      <c r="AE58" s="700">
        <f t="shared" si="5"/>
        <v>0</v>
      </c>
      <c r="AF58" s="700">
        <f t="shared" si="5"/>
        <v>0</v>
      </c>
      <c r="AG58" s="246"/>
      <c r="AH58" s="246"/>
      <c r="AI58" s="246"/>
      <c r="AJ58" s="246"/>
      <c r="AK58" s="246"/>
      <c r="AL58" s="246"/>
      <c r="AM58" s="246"/>
      <c r="AN58" s="246"/>
      <c r="AO58" s="246"/>
      <c r="AP58" s="784"/>
      <c r="AQ58" s="670">
        <f t="shared" ref="AQ58" si="27">SUM(AQ59:AQ78)</f>
        <v>0</v>
      </c>
      <c r="AR58" s="670">
        <f>SUM(AR59:AR78)</f>
        <v>0</v>
      </c>
      <c r="AS58" s="670">
        <f t="shared" ref="AS58:AW58" si="28">SUM(AS59:AS78)</f>
        <v>0</v>
      </c>
      <c r="AT58" s="670">
        <f t="shared" si="28"/>
        <v>0</v>
      </c>
      <c r="AU58" s="670">
        <f t="shared" si="28"/>
        <v>0</v>
      </c>
      <c r="AV58" s="670">
        <f t="shared" si="28"/>
        <v>0</v>
      </c>
      <c r="AW58" s="670">
        <f t="shared" si="28"/>
        <v>0</v>
      </c>
      <c r="AX58" s="784"/>
      <c r="AY58" s="670">
        <f t="shared" ref="AY58" si="29">SUM(AY59:AY78)</f>
        <v>0</v>
      </c>
      <c r="AZ58" s="670">
        <f>SUM(AZ59:AZ78)</f>
        <v>0</v>
      </c>
      <c r="BA58" s="670">
        <f t="shared" ref="BA58:BE58" si="30">SUM(BA59:BA78)</f>
        <v>0</v>
      </c>
      <c r="BB58" s="670">
        <f t="shared" si="30"/>
        <v>0</v>
      </c>
      <c r="BC58" s="670">
        <f t="shared" si="30"/>
        <v>0</v>
      </c>
      <c r="BD58" s="670">
        <f t="shared" si="30"/>
        <v>0</v>
      </c>
      <c r="BE58" s="670">
        <f t="shared" si="30"/>
        <v>0</v>
      </c>
      <c r="BF58" s="784"/>
      <c r="BG58" s="670">
        <f t="shared" ref="BG58" si="31">SUM(BG59:BG78)</f>
        <v>0</v>
      </c>
      <c r="BH58" s="670">
        <f>SUM(BH59:BH78)</f>
        <v>0</v>
      </c>
      <c r="BI58" s="670">
        <f t="shared" ref="BI58:BM58" si="32">SUM(BI59:BI78)</f>
        <v>0</v>
      </c>
      <c r="BJ58" s="670">
        <f t="shared" si="32"/>
        <v>0</v>
      </c>
      <c r="BK58" s="670">
        <f t="shared" si="32"/>
        <v>0</v>
      </c>
      <c r="BL58" s="670">
        <f t="shared" si="32"/>
        <v>0</v>
      </c>
      <c r="BM58" s="670">
        <f t="shared" si="32"/>
        <v>0</v>
      </c>
      <c r="BN58" s="784"/>
      <c r="BO58" s="670">
        <f t="shared" ref="BO58" si="33">SUM(BO59:BO78)</f>
        <v>0</v>
      </c>
      <c r="BP58" s="670">
        <f>SUM(BP59:BP78)</f>
        <v>0</v>
      </c>
      <c r="BQ58" s="670">
        <f t="shared" ref="BQ58:BU58" si="34">SUM(BQ59:BQ78)</f>
        <v>0</v>
      </c>
      <c r="BR58" s="670">
        <f t="shared" si="34"/>
        <v>0</v>
      </c>
      <c r="BS58" s="670">
        <f t="shared" si="34"/>
        <v>0</v>
      </c>
      <c r="BT58" s="670">
        <f t="shared" si="34"/>
        <v>0</v>
      </c>
      <c r="BU58" s="670">
        <f t="shared" si="34"/>
        <v>0</v>
      </c>
    </row>
    <row r="59" spans="1:73" ht="39.950000000000003" customHeight="1" thickTop="1" x14ac:dyDescent="0.25">
      <c r="A59" s="151"/>
      <c r="B59" s="24"/>
      <c r="C59" s="1043" t="s">
        <v>2473</v>
      </c>
      <c r="D59" s="1049" t="s">
        <v>3833</v>
      </c>
      <c r="E59" s="1061">
        <v>820</v>
      </c>
      <c r="F59" s="1265">
        <v>320800701</v>
      </c>
      <c r="G59" s="1648" t="s">
        <v>3834</v>
      </c>
      <c r="H59" s="1343">
        <v>40</v>
      </c>
      <c r="I59" s="1343" t="s">
        <v>2982</v>
      </c>
      <c r="J59" s="1161">
        <v>32</v>
      </c>
      <c r="K59" s="1161" t="s">
        <v>3821</v>
      </c>
      <c r="L59" s="1161">
        <v>3208</v>
      </c>
      <c r="M59" s="1161" t="s">
        <v>3835</v>
      </c>
      <c r="N59" s="1262">
        <v>2026004540026</v>
      </c>
      <c r="O59" s="1161" t="s">
        <v>3836</v>
      </c>
      <c r="P59" s="1052" t="s">
        <v>2475</v>
      </c>
      <c r="Q59" s="1645">
        <v>40</v>
      </c>
      <c r="R59" s="1642" t="s">
        <v>2871</v>
      </c>
      <c r="S59" s="1642"/>
      <c r="T59" s="1022"/>
      <c r="U59" s="1007"/>
      <c r="V59" s="1007"/>
      <c r="W59" s="1007"/>
      <c r="X59" s="1007"/>
      <c r="Y59" s="1007"/>
      <c r="Z59" s="1004">
        <f t="shared" si="5"/>
        <v>0</v>
      </c>
      <c r="AA59" s="1004">
        <f t="shared" ref="AA59:AF71" si="35">SUM(AR59:AR62,AZ59:AZ62,BH59:BH62,BP59:BP62)</f>
        <v>0</v>
      </c>
      <c r="AB59" s="1004">
        <f t="shared" si="35"/>
        <v>0</v>
      </c>
      <c r="AC59" s="1004">
        <f t="shared" si="35"/>
        <v>0</v>
      </c>
      <c r="AD59" s="1004">
        <f t="shared" si="35"/>
        <v>0</v>
      </c>
      <c r="AE59" s="1004">
        <f t="shared" si="35"/>
        <v>0</v>
      </c>
      <c r="AF59" s="1004">
        <f t="shared" si="35"/>
        <v>0</v>
      </c>
      <c r="AG59" s="714"/>
      <c r="AH59" s="593"/>
      <c r="AI59" s="593"/>
      <c r="AJ59" s="593"/>
      <c r="AK59" s="207"/>
      <c r="AL59" s="208"/>
      <c r="AM59" s="208"/>
      <c r="AN59" s="208"/>
      <c r="AO59" s="208"/>
      <c r="AP59" s="1150">
        <f>+U59</f>
        <v>0</v>
      </c>
      <c r="AQ59" s="1004">
        <f>SUM(AR59:AW62)</f>
        <v>0</v>
      </c>
      <c r="AR59" s="299"/>
      <c r="AS59" s="299"/>
      <c r="AT59" s="299"/>
      <c r="AU59" s="299"/>
      <c r="AV59" s="299"/>
      <c r="AW59" s="299"/>
      <c r="AX59" s="1150">
        <f>+V59</f>
        <v>0</v>
      </c>
      <c r="AY59" s="1004">
        <f>SUM(AZ59:BE62)</f>
        <v>0</v>
      </c>
      <c r="AZ59" s="299"/>
      <c r="BA59" s="299"/>
      <c r="BB59" s="299"/>
      <c r="BC59" s="299"/>
      <c r="BD59" s="299"/>
      <c r="BE59" s="299"/>
      <c r="BF59" s="1150">
        <f>+W59</f>
        <v>0</v>
      </c>
      <c r="BG59" s="1004">
        <f>SUM(BH59:BM62)</f>
        <v>0</v>
      </c>
      <c r="BH59" s="299"/>
      <c r="BI59" s="299"/>
      <c r="BJ59" s="299"/>
      <c r="BK59" s="299"/>
      <c r="BL59" s="299"/>
      <c r="BM59" s="299"/>
      <c r="BN59" s="1150">
        <f>+X59</f>
        <v>0</v>
      </c>
      <c r="BO59" s="1004">
        <f>SUM(BP59:BU62)</f>
        <v>0</v>
      </c>
      <c r="BP59" s="299"/>
      <c r="BQ59" s="299"/>
      <c r="BR59" s="299"/>
      <c r="BS59" s="299"/>
      <c r="BT59" s="299"/>
      <c r="BU59" s="299"/>
    </row>
    <row r="60" spans="1:73" ht="39.950000000000003" customHeight="1" x14ac:dyDescent="0.25">
      <c r="A60" s="151"/>
      <c r="B60" s="24"/>
      <c r="C60" s="1044"/>
      <c r="D60" s="1050"/>
      <c r="E60" s="1062"/>
      <c r="F60" s="1266"/>
      <c r="G60" s="1649"/>
      <c r="H60" s="1344"/>
      <c r="I60" s="1344"/>
      <c r="J60" s="1162"/>
      <c r="K60" s="1162"/>
      <c r="L60" s="1162"/>
      <c r="M60" s="1162"/>
      <c r="N60" s="1263"/>
      <c r="O60" s="1162"/>
      <c r="P60" s="1053"/>
      <c r="Q60" s="1646"/>
      <c r="R60" s="1643"/>
      <c r="S60" s="1643"/>
      <c r="T60" s="1023"/>
      <c r="U60" s="1008"/>
      <c r="V60" s="1008"/>
      <c r="W60" s="1008"/>
      <c r="X60" s="1008"/>
      <c r="Y60" s="1008"/>
      <c r="Z60" s="1005"/>
      <c r="AA60" s="1005"/>
      <c r="AB60" s="1005"/>
      <c r="AC60" s="1005"/>
      <c r="AD60" s="1005"/>
      <c r="AE60" s="1005"/>
      <c r="AF60" s="1005"/>
      <c r="AG60" s="479"/>
      <c r="AH60" s="592"/>
      <c r="AI60" s="592"/>
      <c r="AJ60" s="592"/>
      <c r="AK60" s="196"/>
      <c r="AL60" s="197"/>
      <c r="AM60" s="197"/>
      <c r="AN60" s="197"/>
      <c r="AO60" s="197"/>
      <c r="AP60" s="1151"/>
      <c r="AQ60" s="1005"/>
      <c r="AR60" s="282"/>
      <c r="AS60" s="282"/>
      <c r="AT60" s="282"/>
      <c r="AU60" s="282"/>
      <c r="AV60" s="282"/>
      <c r="AW60" s="282"/>
      <c r="AX60" s="1151"/>
      <c r="AY60" s="1005"/>
      <c r="AZ60" s="282"/>
      <c r="BA60" s="282"/>
      <c r="BB60" s="282"/>
      <c r="BC60" s="282"/>
      <c r="BD60" s="282"/>
      <c r="BE60" s="282"/>
      <c r="BF60" s="1151"/>
      <c r="BG60" s="1005"/>
      <c r="BH60" s="282"/>
      <c r="BI60" s="282"/>
      <c r="BJ60" s="282"/>
      <c r="BK60" s="282"/>
      <c r="BL60" s="282"/>
      <c r="BM60" s="282"/>
      <c r="BN60" s="1151"/>
      <c r="BO60" s="1005"/>
      <c r="BP60" s="282"/>
      <c r="BQ60" s="282"/>
      <c r="BR60" s="282"/>
      <c r="BS60" s="282"/>
      <c r="BT60" s="282"/>
      <c r="BU60" s="282"/>
    </row>
    <row r="61" spans="1:73" ht="39.950000000000003" customHeight="1" x14ac:dyDescent="0.25">
      <c r="A61" s="151"/>
      <c r="B61" s="24"/>
      <c r="C61" s="1044"/>
      <c r="D61" s="1050"/>
      <c r="E61" s="1062"/>
      <c r="F61" s="1266"/>
      <c r="G61" s="1649"/>
      <c r="H61" s="1344"/>
      <c r="I61" s="1344"/>
      <c r="J61" s="1162"/>
      <c r="K61" s="1162"/>
      <c r="L61" s="1162"/>
      <c r="M61" s="1162"/>
      <c r="N61" s="1263"/>
      <c r="O61" s="1162"/>
      <c r="P61" s="1053"/>
      <c r="Q61" s="1646"/>
      <c r="R61" s="1643"/>
      <c r="S61" s="1643"/>
      <c r="T61" s="1023"/>
      <c r="U61" s="1008"/>
      <c r="V61" s="1008"/>
      <c r="W61" s="1008"/>
      <c r="X61" s="1008"/>
      <c r="Y61" s="1008"/>
      <c r="Z61" s="1005"/>
      <c r="AA61" s="1005"/>
      <c r="AB61" s="1005"/>
      <c r="AC61" s="1005"/>
      <c r="AD61" s="1005"/>
      <c r="AE61" s="1005"/>
      <c r="AF61" s="1005"/>
      <c r="AG61" s="196"/>
      <c r="AH61" s="592"/>
      <c r="AI61" s="592"/>
      <c r="AJ61" s="592"/>
      <c r="AK61" s="196"/>
      <c r="AL61" s="197"/>
      <c r="AM61" s="197"/>
      <c r="AN61" s="197"/>
      <c r="AO61" s="197"/>
      <c r="AP61" s="1151"/>
      <c r="AQ61" s="1005"/>
      <c r="AR61" s="282"/>
      <c r="AS61" s="282"/>
      <c r="AT61" s="282"/>
      <c r="AU61" s="282"/>
      <c r="AV61" s="282"/>
      <c r="AW61" s="282"/>
      <c r="AX61" s="1151"/>
      <c r="AY61" s="1005"/>
      <c r="AZ61" s="282"/>
      <c r="BA61" s="282"/>
      <c r="BB61" s="282"/>
      <c r="BC61" s="282"/>
      <c r="BD61" s="282"/>
      <c r="BE61" s="282"/>
      <c r="BF61" s="1151"/>
      <c r="BG61" s="1005"/>
      <c r="BH61" s="282"/>
      <c r="BI61" s="282"/>
      <c r="BJ61" s="282"/>
      <c r="BK61" s="282"/>
      <c r="BL61" s="282"/>
      <c r="BM61" s="282"/>
      <c r="BN61" s="1151"/>
      <c r="BO61" s="1005"/>
      <c r="BP61" s="282"/>
      <c r="BQ61" s="282"/>
      <c r="BR61" s="282"/>
      <c r="BS61" s="282"/>
      <c r="BT61" s="282"/>
      <c r="BU61" s="282"/>
    </row>
    <row r="62" spans="1:73" ht="39.950000000000003" customHeight="1" thickBot="1" x14ac:dyDescent="0.3">
      <c r="A62" s="151"/>
      <c r="B62" s="24"/>
      <c r="C62" s="1045"/>
      <c r="D62" s="1051"/>
      <c r="E62" s="1063"/>
      <c r="F62" s="1267"/>
      <c r="G62" s="1650"/>
      <c r="H62" s="1369"/>
      <c r="I62" s="1369"/>
      <c r="J62" s="1163"/>
      <c r="K62" s="1163"/>
      <c r="L62" s="1163"/>
      <c r="M62" s="1163"/>
      <c r="N62" s="1264"/>
      <c r="O62" s="1163"/>
      <c r="P62" s="1054"/>
      <c r="Q62" s="1647"/>
      <c r="R62" s="1644"/>
      <c r="S62" s="1644"/>
      <c r="T62" s="1024"/>
      <c r="U62" s="1009"/>
      <c r="V62" s="1009"/>
      <c r="W62" s="1009"/>
      <c r="X62" s="1009"/>
      <c r="Y62" s="1009"/>
      <c r="Z62" s="1006"/>
      <c r="AA62" s="1006"/>
      <c r="AB62" s="1006"/>
      <c r="AC62" s="1006"/>
      <c r="AD62" s="1006"/>
      <c r="AE62" s="1006"/>
      <c r="AF62" s="1006"/>
      <c r="AG62" s="715"/>
      <c r="AH62" s="716"/>
      <c r="AI62" s="716"/>
      <c r="AJ62" s="716"/>
      <c r="AK62" s="715"/>
      <c r="AL62" s="717"/>
      <c r="AM62" s="717"/>
      <c r="AN62" s="717"/>
      <c r="AO62" s="717"/>
      <c r="AP62" s="1152"/>
      <c r="AQ62" s="1006"/>
      <c r="AR62" s="718"/>
      <c r="AS62" s="718"/>
      <c r="AT62" s="718"/>
      <c r="AU62" s="718"/>
      <c r="AV62" s="718"/>
      <c r="AW62" s="718"/>
      <c r="AX62" s="1152"/>
      <c r="AY62" s="1006"/>
      <c r="AZ62" s="718"/>
      <c r="BA62" s="718"/>
      <c r="BB62" s="718"/>
      <c r="BC62" s="718"/>
      <c r="BD62" s="718"/>
      <c r="BE62" s="718"/>
      <c r="BF62" s="1152"/>
      <c r="BG62" s="1006"/>
      <c r="BH62" s="718"/>
      <c r="BI62" s="718"/>
      <c r="BJ62" s="718"/>
      <c r="BK62" s="718"/>
      <c r="BL62" s="718"/>
      <c r="BM62" s="718"/>
      <c r="BN62" s="1152"/>
      <c r="BO62" s="1006"/>
      <c r="BP62" s="718"/>
      <c r="BQ62" s="718"/>
      <c r="BR62" s="718"/>
      <c r="BS62" s="718"/>
      <c r="BT62" s="718"/>
      <c r="BU62" s="718"/>
    </row>
    <row r="63" spans="1:73" ht="39.950000000000003" customHeight="1" thickTop="1" x14ac:dyDescent="0.25">
      <c r="A63" s="151"/>
      <c r="B63" s="24"/>
      <c r="C63" s="1044" t="s">
        <v>2476</v>
      </c>
      <c r="D63" s="1050" t="s">
        <v>2477</v>
      </c>
      <c r="E63" s="1062">
        <v>821</v>
      </c>
      <c r="F63" s="1266">
        <v>320800600</v>
      </c>
      <c r="G63" s="1649" t="s">
        <v>3837</v>
      </c>
      <c r="H63" s="1344">
        <v>4</v>
      </c>
      <c r="I63" s="1344" t="s">
        <v>2982</v>
      </c>
      <c r="J63" s="1162">
        <v>32</v>
      </c>
      <c r="K63" s="1162" t="s">
        <v>3821</v>
      </c>
      <c r="L63" s="1162">
        <v>3208</v>
      </c>
      <c r="M63" s="1162" t="s">
        <v>3835</v>
      </c>
      <c r="N63" s="1263">
        <v>2026004540026</v>
      </c>
      <c r="O63" s="1162" t="s">
        <v>3836</v>
      </c>
      <c r="P63" s="1053" t="s">
        <v>2478</v>
      </c>
      <c r="Q63" s="1646">
        <v>4</v>
      </c>
      <c r="R63" s="1651" t="s">
        <v>2867</v>
      </c>
      <c r="S63" s="1643"/>
      <c r="T63" s="1022"/>
      <c r="U63" s="1007"/>
      <c r="V63" s="1007"/>
      <c r="W63" s="1007"/>
      <c r="X63" s="1007"/>
      <c r="Y63" s="1007"/>
      <c r="Z63" s="1004">
        <f t="shared" ref="Z63:Z75" si="36">+AQ63+AY63+BG63+BO63</f>
        <v>0</v>
      </c>
      <c r="AA63" s="1004">
        <f t="shared" si="35"/>
        <v>0</v>
      </c>
      <c r="AB63" s="1004">
        <f t="shared" si="35"/>
        <v>0</v>
      </c>
      <c r="AC63" s="1004">
        <f t="shared" si="35"/>
        <v>0</v>
      </c>
      <c r="AD63" s="1004">
        <f t="shared" si="35"/>
        <v>0</v>
      </c>
      <c r="AE63" s="1004">
        <f t="shared" si="35"/>
        <v>0</v>
      </c>
      <c r="AF63" s="1004">
        <f t="shared" si="35"/>
        <v>0</v>
      </c>
      <c r="AG63" s="714"/>
      <c r="AH63" s="593"/>
      <c r="AI63" s="593"/>
      <c r="AJ63" s="593"/>
      <c r="AK63" s="207"/>
      <c r="AL63" s="208"/>
      <c r="AM63" s="208"/>
      <c r="AN63" s="208"/>
      <c r="AO63" s="208"/>
      <c r="AP63" s="1150">
        <f>+U63</f>
        <v>0</v>
      </c>
      <c r="AQ63" s="1004">
        <f>SUM(AR63:AW66)</f>
        <v>0</v>
      </c>
      <c r="AR63" s="299"/>
      <c r="AS63" s="299"/>
      <c r="AT63" s="299"/>
      <c r="AU63" s="299"/>
      <c r="AV63" s="299"/>
      <c r="AW63" s="299"/>
      <c r="AX63" s="1150">
        <f>+V63</f>
        <v>0</v>
      </c>
      <c r="AY63" s="1004">
        <f>SUM(AZ63:BE66)</f>
        <v>0</v>
      </c>
      <c r="AZ63" s="299"/>
      <c r="BA63" s="299"/>
      <c r="BB63" s="299"/>
      <c r="BC63" s="299"/>
      <c r="BD63" s="299"/>
      <c r="BE63" s="299"/>
      <c r="BF63" s="1150">
        <f>+W63</f>
        <v>0</v>
      </c>
      <c r="BG63" s="1004">
        <f>SUM(BH63:BM66)</f>
        <v>0</v>
      </c>
      <c r="BH63" s="299"/>
      <c r="BI63" s="299"/>
      <c r="BJ63" s="299"/>
      <c r="BK63" s="299"/>
      <c r="BL63" s="299"/>
      <c r="BM63" s="299"/>
      <c r="BN63" s="1150">
        <f>+X63</f>
        <v>0</v>
      </c>
      <c r="BO63" s="1004">
        <f>SUM(BP63:BU66)</f>
        <v>0</v>
      </c>
      <c r="BP63" s="299"/>
      <c r="BQ63" s="299"/>
      <c r="BR63" s="299"/>
      <c r="BS63" s="299"/>
      <c r="BT63" s="299"/>
      <c r="BU63" s="299"/>
    </row>
    <row r="64" spans="1:73" ht="39.950000000000003" customHeight="1" x14ac:dyDescent="0.25">
      <c r="A64" s="151"/>
      <c r="B64" s="24"/>
      <c r="C64" s="1044"/>
      <c r="D64" s="1050"/>
      <c r="E64" s="1062"/>
      <c r="F64" s="1266"/>
      <c r="G64" s="1649"/>
      <c r="H64" s="1344"/>
      <c r="I64" s="1344"/>
      <c r="J64" s="1162"/>
      <c r="K64" s="1162"/>
      <c r="L64" s="1162"/>
      <c r="M64" s="1162"/>
      <c r="N64" s="1263"/>
      <c r="O64" s="1162"/>
      <c r="P64" s="1053"/>
      <c r="Q64" s="1646"/>
      <c r="R64" s="1643"/>
      <c r="S64" s="1643"/>
      <c r="T64" s="1023"/>
      <c r="U64" s="1008"/>
      <c r="V64" s="1008"/>
      <c r="W64" s="1008"/>
      <c r="X64" s="1008"/>
      <c r="Y64" s="1008"/>
      <c r="Z64" s="1005"/>
      <c r="AA64" s="1005"/>
      <c r="AB64" s="1005"/>
      <c r="AC64" s="1005"/>
      <c r="AD64" s="1005"/>
      <c r="AE64" s="1005"/>
      <c r="AF64" s="1005"/>
      <c r="AG64" s="479"/>
      <c r="AH64" s="592"/>
      <c r="AI64" s="592"/>
      <c r="AJ64" s="592"/>
      <c r="AK64" s="196"/>
      <c r="AL64" s="197"/>
      <c r="AM64" s="197"/>
      <c r="AN64" s="197"/>
      <c r="AO64" s="197"/>
      <c r="AP64" s="1151"/>
      <c r="AQ64" s="1005"/>
      <c r="AR64" s="282"/>
      <c r="AS64" s="282"/>
      <c r="AT64" s="282"/>
      <c r="AU64" s="282"/>
      <c r="AV64" s="282"/>
      <c r="AW64" s="282"/>
      <c r="AX64" s="1151"/>
      <c r="AY64" s="1005"/>
      <c r="AZ64" s="282"/>
      <c r="BA64" s="282"/>
      <c r="BB64" s="282"/>
      <c r="BC64" s="282"/>
      <c r="BD64" s="282"/>
      <c r="BE64" s="282"/>
      <c r="BF64" s="1151"/>
      <c r="BG64" s="1005"/>
      <c r="BH64" s="282"/>
      <c r="BI64" s="282"/>
      <c r="BJ64" s="282"/>
      <c r="BK64" s="282"/>
      <c r="BL64" s="282"/>
      <c r="BM64" s="282"/>
      <c r="BN64" s="1151"/>
      <c r="BO64" s="1005"/>
      <c r="BP64" s="282"/>
      <c r="BQ64" s="282"/>
      <c r="BR64" s="282"/>
      <c r="BS64" s="282"/>
      <c r="BT64" s="282"/>
      <c r="BU64" s="282"/>
    </row>
    <row r="65" spans="1:73" ht="39.950000000000003" customHeight="1" x14ac:dyDescent="0.25">
      <c r="A65" s="151"/>
      <c r="B65" s="24"/>
      <c r="C65" s="1044"/>
      <c r="D65" s="1050"/>
      <c r="E65" s="1062"/>
      <c r="F65" s="1266"/>
      <c r="G65" s="1649"/>
      <c r="H65" s="1344"/>
      <c r="I65" s="1344"/>
      <c r="J65" s="1162"/>
      <c r="K65" s="1162"/>
      <c r="L65" s="1162"/>
      <c r="M65" s="1162"/>
      <c r="N65" s="1263"/>
      <c r="O65" s="1162"/>
      <c r="P65" s="1053"/>
      <c r="Q65" s="1646"/>
      <c r="R65" s="1643"/>
      <c r="S65" s="1643"/>
      <c r="T65" s="1023"/>
      <c r="U65" s="1008"/>
      <c r="V65" s="1008"/>
      <c r="W65" s="1008"/>
      <c r="X65" s="1008"/>
      <c r="Y65" s="1008"/>
      <c r="Z65" s="1005"/>
      <c r="AA65" s="1005"/>
      <c r="AB65" s="1005"/>
      <c r="AC65" s="1005"/>
      <c r="AD65" s="1005"/>
      <c r="AE65" s="1005"/>
      <c r="AF65" s="1005"/>
      <c r="AG65" s="196"/>
      <c r="AH65" s="592"/>
      <c r="AI65" s="592"/>
      <c r="AJ65" s="592"/>
      <c r="AK65" s="196"/>
      <c r="AL65" s="197"/>
      <c r="AM65" s="197"/>
      <c r="AN65" s="197"/>
      <c r="AO65" s="197"/>
      <c r="AP65" s="1151"/>
      <c r="AQ65" s="1005"/>
      <c r="AR65" s="282"/>
      <c r="AS65" s="282"/>
      <c r="AT65" s="282"/>
      <c r="AU65" s="282"/>
      <c r="AV65" s="282"/>
      <c r="AW65" s="282"/>
      <c r="AX65" s="1151"/>
      <c r="AY65" s="1005"/>
      <c r="AZ65" s="282"/>
      <c r="BA65" s="282"/>
      <c r="BB65" s="282"/>
      <c r="BC65" s="282"/>
      <c r="BD65" s="282"/>
      <c r="BE65" s="282"/>
      <c r="BF65" s="1151"/>
      <c r="BG65" s="1005"/>
      <c r="BH65" s="282"/>
      <c r="BI65" s="282"/>
      <c r="BJ65" s="282"/>
      <c r="BK65" s="282"/>
      <c r="BL65" s="282"/>
      <c r="BM65" s="282"/>
      <c r="BN65" s="1151"/>
      <c r="BO65" s="1005"/>
      <c r="BP65" s="282"/>
      <c r="BQ65" s="282"/>
      <c r="BR65" s="282"/>
      <c r="BS65" s="282"/>
      <c r="BT65" s="282"/>
      <c r="BU65" s="282"/>
    </row>
    <row r="66" spans="1:73" ht="39.950000000000003" customHeight="1" thickBot="1" x14ac:dyDescent="0.3">
      <c r="A66" s="151"/>
      <c r="B66" s="24"/>
      <c r="C66" s="1044"/>
      <c r="D66" s="1050"/>
      <c r="E66" s="1062"/>
      <c r="F66" s="1266"/>
      <c r="G66" s="1649"/>
      <c r="H66" s="1344"/>
      <c r="I66" s="1344"/>
      <c r="J66" s="1162"/>
      <c r="K66" s="1162"/>
      <c r="L66" s="1162"/>
      <c r="M66" s="1162"/>
      <c r="N66" s="1263"/>
      <c r="O66" s="1162"/>
      <c r="P66" s="1053"/>
      <c r="Q66" s="1646"/>
      <c r="R66" s="1643"/>
      <c r="S66" s="1643"/>
      <c r="T66" s="1024"/>
      <c r="U66" s="1009"/>
      <c r="V66" s="1009"/>
      <c r="W66" s="1009"/>
      <c r="X66" s="1009"/>
      <c r="Y66" s="1009"/>
      <c r="Z66" s="1006"/>
      <c r="AA66" s="1006"/>
      <c r="AB66" s="1006"/>
      <c r="AC66" s="1006"/>
      <c r="AD66" s="1006"/>
      <c r="AE66" s="1006"/>
      <c r="AF66" s="1006"/>
      <c r="AG66" s="715"/>
      <c r="AH66" s="716"/>
      <c r="AI66" s="716"/>
      <c r="AJ66" s="716"/>
      <c r="AK66" s="715"/>
      <c r="AL66" s="717"/>
      <c r="AM66" s="717"/>
      <c r="AN66" s="717"/>
      <c r="AO66" s="717"/>
      <c r="AP66" s="1152"/>
      <c r="AQ66" s="1006"/>
      <c r="AR66" s="718"/>
      <c r="AS66" s="718"/>
      <c r="AT66" s="718"/>
      <c r="AU66" s="718"/>
      <c r="AV66" s="718"/>
      <c r="AW66" s="718"/>
      <c r="AX66" s="1152"/>
      <c r="AY66" s="1006"/>
      <c r="AZ66" s="718"/>
      <c r="BA66" s="718"/>
      <c r="BB66" s="718"/>
      <c r="BC66" s="718"/>
      <c r="BD66" s="718"/>
      <c r="BE66" s="718"/>
      <c r="BF66" s="1152"/>
      <c r="BG66" s="1006"/>
      <c r="BH66" s="718"/>
      <c r="BI66" s="718"/>
      <c r="BJ66" s="718"/>
      <c r="BK66" s="718"/>
      <c r="BL66" s="718"/>
      <c r="BM66" s="718"/>
      <c r="BN66" s="1152"/>
      <c r="BO66" s="1006"/>
      <c r="BP66" s="718"/>
      <c r="BQ66" s="718"/>
      <c r="BR66" s="718"/>
      <c r="BS66" s="718"/>
      <c r="BT66" s="718"/>
      <c r="BU66" s="718"/>
    </row>
    <row r="67" spans="1:73" ht="39.950000000000003" customHeight="1" thickTop="1" x14ac:dyDescent="0.25">
      <c r="A67" s="151"/>
      <c r="B67" s="24"/>
      <c r="C67" s="1043" t="s">
        <v>2479</v>
      </c>
      <c r="D67" s="1049" t="s">
        <v>2480</v>
      </c>
      <c r="E67" s="1061">
        <v>822</v>
      </c>
      <c r="F67" s="1265">
        <v>320801000</v>
      </c>
      <c r="G67" s="1648" t="s">
        <v>485</v>
      </c>
      <c r="H67" s="1343">
        <v>20000</v>
      </c>
      <c r="I67" s="1343" t="s">
        <v>2982</v>
      </c>
      <c r="J67" s="1161">
        <v>32</v>
      </c>
      <c r="K67" s="1161" t="s">
        <v>3821</v>
      </c>
      <c r="L67" s="1161">
        <v>3208</v>
      </c>
      <c r="M67" s="1161" t="s">
        <v>3835</v>
      </c>
      <c r="N67" s="1262">
        <v>2026004540026</v>
      </c>
      <c r="O67" s="1161" t="s">
        <v>3836</v>
      </c>
      <c r="P67" s="1052" t="s">
        <v>485</v>
      </c>
      <c r="Q67" s="1645">
        <v>20000</v>
      </c>
      <c r="R67" s="1642" t="s">
        <v>2871</v>
      </c>
      <c r="S67" s="1642"/>
      <c r="T67" s="1022"/>
      <c r="U67" s="1007"/>
      <c r="V67" s="1007"/>
      <c r="W67" s="1007"/>
      <c r="X67" s="1007"/>
      <c r="Y67" s="1007"/>
      <c r="Z67" s="1004">
        <f t="shared" si="36"/>
        <v>0</v>
      </c>
      <c r="AA67" s="1004">
        <f t="shared" si="35"/>
        <v>0</v>
      </c>
      <c r="AB67" s="1004">
        <f t="shared" si="35"/>
        <v>0</v>
      </c>
      <c r="AC67" s="1004">
        <f t="shared" si="35"/>
        <v>0</v>
      </c>
      <c r="AD67" s="1004">
        <f t="shared" si="35"/>
        <v>0</v>
      </c>
      <c r="AE67" s="1004">
        <f t="shared" si="35"/>
        <v>0</v>
      </c>
      <c r="AF67" s="1004">
        <f t="shared" si="35"/>
        <v>0</v>
      </c>
      <c r="AG67" s="714"/>
      <c r="AH67" s="593"/>
      <c r="AI67" s="593"/>
      <c r="AJ67" s="593"/>
      <c r="AK67" s="207"/>
      <c r="AL67" s="208"/>
      <c r="AM67" s="208"/>
      <c r="AN67" s="208"/>
      <c r="AO67" s="208"/>
      <c r="AP67" s="1150">
        <f>+U67</f>
        <v>0</v>
      </c>
      <c r="AQ67" s="1004">
        <f>SUM(AR67:AW70)</f>
        <v>0</v>
      </c>
      <c r="AR67" s="299"/>
      <c r="AS67" s="299"/>
      <c r="AT67" s="299"/>
      <c r="AU67" s="299"/>
      <c r="AV67" s="299"/>
      <c r="AW67" s="299"/>
      <c r="AX67" s="1150">
        <f>+V67</f>
        <v>0</v>
      </c>
      <c r="AY67" s="1004">
        <f>SUM(AZ67:BE70)</f>
        <v>0</v>
      </c>
      <c r="AZ67" s="299"/>
      <c r="BA67" s="299"/>
      <c r="BB67" s="299"/>
      <c r="BC67" s="299"/>
      <c r="BD67" s="299"/>
      <c r="BE67" s="299"/>
      <c r="BF67" s="1150">
        <f>+W67</f>
        <v>0</v>
      </c>
      <c r="BG67" s="1004">
        <f>SUM(BH67:BM70)</f>
        <v>0</v>
      </c>
      <c r="BH67" s="299"/>
      <c r="BI67" s="299"/>
      <c r="BJ67" s="299"/>
      <c r="BK67" s="299"/>
      <c r="BL67" s="299"/>
      <c r="BM67" s="299"/>
      <c r="BN67" s="1150">
        <f>+X67</f>
        <v>0</v>
      </c>
      <c r="BO67" s="1004">
        <f>SUM(BP67:BU70)</f>
        <v>0</v>
      </c>
      <c r="BP67" s="299"/>
      <c r="BQ67" s="299"/>
      <c r="BR67" s="299"/>
      <c r="BS67" s="299"/>
      <c r="BT67" s="299"/>
      <c r="BU67" s="299"/>
    </row>
    <row r="68" spans="1:73" ht="39.950000000000003" customHeight="1" x14ac:dyDescent="0.25">
      <c r="A68" s="151"/>
      <c r="B68" s="24"/>
      <c r="C68" s="1044"/>
      <c r="D68" s="1050"/>
      <c r="E68" s="1062"/>
      <c r="F68" s="1266"/>
      <c r="G68" s="1649"/>
      <c r="H68" s="1344"/>
      <c r="I68" s="1344"/>
      <c r="J68" s="1162"/>
      <c r="K68" s="1162"/>
      <c r="L68" s="1162"/>
      <c r="M68" s="1162"/>
      <c r="N68" s="1263"/>
      <c r="O68" s="1162"/>
      <c r="P68" s="1053"/>
      <c r="Q68" s="1646"/>
      <c r="R68" s="1643"/>
      <c r="S68" s="1643"/>
      <c r="T68" s="1023"/>
      <c r="U68" s="1008"/>
      <c r="V68" s="1008"/>
      <c r="W68" s="1008"/>
      <c r="X68" s="1008"/>
      <c r="Y68" s="1008"/>
      <c r="Z68" s="1005"/>
      <c r="AA68" s="1005"/>
      <c r="AB68" s="1005"/>
      <c r="AC68" s="1005"/>
      <c r="AD68" s="1005"/>
      <c r="AE68" s="1005"/>
      <c r="AF68" s="1005"/>
      <c r="AG68" s="479"/>
      <c r="AH68" s="592"/>
      <c r="AI68" s="592"/>
      <c r="AJ68" s="592"/>
      <c r="AK68" s="196"/>
      <c r="AL68" s="197"/>
      <c r="AM68" s="197"/>
      <c r="AN68" s="197"/>
      <c r="AO68" s="197"/>
      <c r="AP68" s="1151"/>
      <c r="AQ68" s="1005"/>
      <c r="AR68" s="282"/>
      <c r="AS68" s="282"/>
      <c r="AT68" s="282"/>
      <c r="AU68" s="282"/>
      <c r="AV68" s="282"/>
      <c r="AW68" s="282"/>
      <c r="AX68" s="1151"/>
      <c r="AY68" s="1005"/>
      <c r="AZ68" s="282"/>
      <c r="BA68" s="282"/>
      <c r="BB68" s="282"/>
      <c r="BC68" s="282"/>
      <c r="BD68" s="282"/>
      <c r="BE68" s="282"/>
      <c r="BF68" s="1151"/>
      <c r="BG68" s="1005"/>
      <c r="BH68" s="282"/>
      <c r="BI68" s="282"/>
      <c r="BJ68" s="282"/>
      <c r="BK68" s="282"/>
      <c r="BL68" s="282"/>
      <c r="BM68" s="282"/>
      <c r="BN68" s="1151"/>
      <c r="BO68" s="1005"/>
      <c r="BP68" s="282"/>
      <c r="BQ68" s="282"/>
      <c r="BR68" s="282"/>
      <c r="BS68" s="282"/>
      <c r="BT68" s="282"/>
      <c r="BU68" s="282"/>
    </row>
    <row r="69" spans="1:73" ht="39.950000000000003" customHeight="1" x14ac:dyDescent="0.25">
      <c r="A69" s="151"/>
      <c r="B69" s="24"/>
      <c r="C69" s="1044"/>
      <c r="D69" s="1050"/>
      <c r="E69" s="1062"/>
      <c r="F69" s="1266"/>
      <c r="G69" s="1649"/>
      <c r="H69" s="1344"/>
      <c r="I69" s="1344"/>
      <c r="J69" s="1162"/>
      <c r="K69" s="1162"/>
      <c r="L69" s="1162"/>
      <c r="M69" s="1162"/>
      <c r="N69" s="1263"/>
      <c r="O69" s="1162"/>
      <c r="P69" s="1053"/>
      <c r="Q69" s="1646"/>
      <c r="R69" s="1643"/>
      <c r="S69" s="1643"/>
      <c r="T69" s="1023"/>
      <c r="U69" s="1008"/>
      <c r="V69" s="1008"/>
      <c r="W69" s="1008"/>
      <c r="X69" s="1008"/>
      <c r="Y69" s="1008"/>
      <c r="Z69" s="1005"/>
      <c r="AA69" s="1005"/>
      <c r="AB69" s="1005"/>
      <c r="AC69" s="1005"/>
      <c r="AD69" s="1005"/>
      <c r="AE69" s="1005"/>
      <c r="AF69" s="1005"/>
      <c r="AG69" s="196"/>
      <c r="AH69" s="592"/>
      <c r="AI69" s="592"/>
      <c r="AJ69" s="592"/>
      <c r="AK69" s="196"/>
      <c r="AL69" s="197"/>
      <c r="AM69" s="197"/>
      <c r="AN69" s="197"/>
      <c r="AO69" s="197"/>
      <c r="AP69" s="1151"/>
      <c r="AQ69" s="1005"/>
      <c r="AR69" s="282"/>
      <c r="AS69" s="282"/>
      <c r="AT69" s="282"/>
      <c r="AU69" s="282"/>
      <c r="AV69" s="282"/>
      <c r="AW69" s="282"/>
      <c r="AX69" s="1151"/>
      <c r="AY69" s="1005"/>
      <c r="AZ69" s="282"/>
      <c r="BA69" s="282"/>
      <c r="BB69" s="282"/>
      <c r="BC69" s="282"/>
      <c r="BD69" s="282"/>
      <c r="BE69" s="282"/>
      <c r="BF69" s="1151"/>
      <c r="BG69" s="1005"/>
      <c r="BH69" s="282"/>
      <c r="BI69" s="282"/>
      <c r="BJ69" s="282"/>
      <c r="BK69" s="282"/>
      <c r="BL69" s="282"/>
      <c r="BM69" s="282"/>
      <c r="BN69" s="1151"/>
      <c r="BO69" s="1005"/>
      <c r="BP69" s="282"/>
      <c r="BQ69" s="282"/>
      <c r="BR69" s="282"/>
      <c r="BS69" s="282"/>
      <c r="BT69" s="282"/>
      <c r="BU69" s="282"/>
    </row>
    <row r="70" spans="1:73" ht="39.950000000000003" customHeight="1" thickBot="1" x14ac:dyDescent="0.3">
      <c r="A70" s="151"/>
      <c r="B70" s="24"/>
      <c r="C70" s="1045"/>
      <c r="D70" s="1051"/>
      <c r="E70" s="1063"/>
      <c r="F70" s="1267"/>
      <c r="G70" s="1650"/>
      <c r="H70" s="1369"/>
      <c r="I70" s="1369"/>
      <c r="J70" s="1163"/>
      <c r="K70" s="1163"/>
      <c r="L70" s="1163"/>
      <c r="M70" s="1163"/>
      <c r="N70" s="1264"/>
      <c r="O70" s="1163"/>
      <c r="P70" s="1054"/>
      <c r="Q70" s="1647"/>
      <c r="R70" s="1644"/>
      <c r="S70" s="1644"/>
      <c r="T70" s="1024"/>
      <c r="U70" s="1009"/>
      <c r="V70" s="1009"/>
      <c r="W70" s="1009"/>
      <c r="X70" s="1009"/>
      <c r="Y70" s="1009"/>
      <c r="Z70" s="1006"/>
      <c r="AA70" s="1006"/>
      <c r="AB70" s="1006"/>
      <c r="AC70" s="1006"/>
      <c r="AD70" s="1006"/>
      <c r="AE70" s="1006"/>
      <c r="AF70" s="1006"/>
      <c r="AG70" s="715"/>
      <c r="AH70" s="716"/>
      <c r="AI70" s="716"/>
      <c r="AJ70" s="716"/>
      <c r="AK70" s="715"/>
      <c r="AL70" s="717"/>
      <c r="AM70" s="717"/>
      <c r="AN70" s="717"/>
      <c r="AO70" s="717"/>
      <c r="AP70" s="1152"/>
      <c r="AQ70" s="1006"/>
      <c r="AR70" s="718"/>
      <c r="AS70" s="718"/>
      <c r="AT70" s="718"/>
      <c r="AU70" s="718"/>
      <c r="AV70" s="718"/>
      <c r="AW70" s="718"/>
      <c r="AX70" s="1152"/>
      <c r="AY70" s="1006"/>
      <c r="AZ70" s="718"/>
      <c r="BA70" s="718"/>
      <c r="BB70" s="718"/>
      <c r="BC70" s="718"/>
      <c r="BD70" s="718"/>
      <c r="BE70" s="718"/>
      <c r="BF70" s="1152"/>
      <c r="BG70" s="1006"/>
      <c r="BH70" s="718"/>
      <c r="BI70" s="718"/>
      <c r="BJ70" s="718"/>
      <c r="BK70" s="718"/>
      <c r="BL70" s="718"/>
      <c r="BM70" s="718"/>
      <c r="BN70" s="1152"/>
      <c r="BO70" s="1006"/>
      <c r="BP70" s="718"/>
      <c r="BQ70" s="718"/>
      <c r="BR70" s="718"/>
      <c r="BS70" s="718"/>
      <c r="BT70" s="718"/>
      <c r="BU70" s="718"/>
    </row>
    <row r="71" spans="1:73" ht="39.950000000000003" customHeight="1" thickTop="1" x14ac:dyDescent="0.25">
      <c r="A71" s="151"/>
      <c r="B71" s="24"/>
      <c r="C71" s="1043" t="s">
        <v>2481</v>
      </c>
      <c r="D71" s="1049" t="s">
        <v>2482</v>
      </c>
      <c r="E71" s="1061">
        <v>823</v>
      </c>
      <c r="F71" s="1265">
        <v>320800802</v>
      </c>
      <c r="G71" s="1648" t="s">
        <v>3838</v>
      </c>
      <c r="H71" s="1343">
        <v>20</v>
      </c>
      <c r="I71" s="1343" t="s">
        <v>2982</v>
      </c>
      <c r="J71" s="1161">
        <v>32</v>
      </c>
      <c r="K71" s="1161" t="s">
        <v>3821</v>
      </c>
      <c r="L71" s="1161">
        <v>3208</v>
      </c>
      <c r="M71" s="1161" t="s">
        <v>3835</v>
      </c>
      <c r="N71" s="1262">
        <v>2026004540026</v>
      </c>
      <c r="O71" s="1161" t="s">
        <v>3836</v>
      </c>
      <c r="P71" s="1052" t="s">
        <v>2483</v>
      </c>
      <c r="Q71" s="1645">
        <v>20</v>
      </c>
      <c r="R71" s="1642" t="s">
        <v>2871</v>
      </c>
      <c r="S71" s="1642"/>
      <c r="T71" s="1022"/>
      <c r="U71" s="1007"/>
      <c r="V71" s="1007"/>
      <c r="W71" s="1007"/>
      <c r="X71" s="1007"/>
      <c r="Y71" s="1007"/>
      <c r="Z71" s="1004">
        <f t="shared" si="36"/>
        <v>0</v>
      </c>
      <c r="AA71" s="1004">
        <f t="shared" si="35"/>
        <v>0</v>
      </c>
      <c r="AB71" s="1004">
        <f t="shared" si="35"/>
        <v>0</v>
      </c>
      <c r="AC71" s="1004">
        <f t="shared" si="35"/>
        <v>0</v>
      </c>
      <c r="AD71" s="1004">
        <f t="shared" si="35"/>
        <v>0</v>
      </c>
      <c r="AE71" s="1004">
        <f t="shared" si="35"/>
        <v>0</v>
      </c>
      <c r="AF71" s="1004">
        <f t="shared" si="35"/>
        <v>0</v>
      </c>
      <c r="AG71" s="714"/>
      <c r="AH71" s="593"/>
      <c r="AI71" s="593"/>
      <c r="AJ71" s="593"/>
      <c r="AK71" s="207"/>
      <c r="AL71" s="208"/>
      <c r="AM71" s="208"/>
      <c r="AN71" s="208"/>
      <c r="AO71" s="208"/>
      <c r="AP71" s="1150">
        <f>+U71</f>
        <v>0</v>
      </c>
      <c r="AQ71" s="1004">
        <f>SUM(AR71:AW74)</f>
        <v>0</v>
      </c>
      <c r="AR71" s="299"/>
      <c r="AS71" s="299"/>
      <c r="AT71" s="299"/>
      <c r="AU71" s="299"/>
      <c r="AV71" s="299"/>
      <c r="AW71" s="299"/>
      <c r="AX71" s="1150">
        <f>+V71</f>
        <v>0</v>
      </c>
      <c r="AY71" s="1004">
        <f>SUM(AZ71:BE74)</f>
        <v>0</v>
      </c>
      <c r="AZ71" s="299"/>
      <c r="BA71" s="299"/>
      <c r="BB71" s="299"/>
      <c r="BC71" s="299"/>
      <c r="BD71" s="299"/>
      <c r="BE71" s="299"/>
      <c r="BF71" s="1150">
        <f>+W71</f>
        <v>0</v>
      </c>
      <c r="BG71" s="1004">
        <f>SUM(BH71:BM74)</f>
        <v>0</v>
      </c>
      <c r="BH71" s="299"/>
      <c r="BI71" s="299"/>
      <c r="BJ71" s="299"/>
      <c r="BK71" s="299"/>
      <c r="BL71" s="299"/>
      <c r="BM71" s="299"/>
      <c r="BN71" s="1150">
        <f>+X71</f>
        <v>0</v>
      </c>
      <c r="BO71" s="1004">
        <f>SUM(BP71:BU74)</f>
        <v>0</v>
      </c>
      <c r="BP71" s="299"/>
      <c r="BQ71" s="299"/>
      <c r="BR71" s="299"/>
      <c r="BS71" s="299"/>
      <c r="BT71" s="299"/>
      <c r="BU71" s="299"/>
    </row>
    <row r="72" spans="1:73" ht="39.950000000000003" customHeight="1" x14ac:dyDescent="0.25">
      <c r="A72" s="151"/>
      <c r="B72" s="24"/>
      <c r="C72" s="1044"/>
      <c r="D72" s="1050"/>
      <c r="E72" s="1062"/>
      <c r="F72" s="1266"/>
      <c r="G72" s="1649"/>
      <c r="H72" s="1344"/>
      <c r="I72" s="1344"/>
      <c r="J72" s="1162"/>
      <c r="K72" s="1162"/>
      <c r="L72" s="1162"/>
      <c r="M72" s="1162"/>
      <c r="N72" s="1263"/>
      <c r="O72" s="1162"/>
      <c r="P72" s="1053"/>
      <c r="Q72" s="1646"/>
      <c r="R72" s="1643"/>
      <c r="S72" s="1643"/>
      <c r="T72" s="1023"/>
      <c r="U72" s="1008"/>
      <c r="V72" s="1008"/>
      <c r="W72" s="1008"/>
      <c r="X72" s="1008"/>
      <c r="Y72" s="1008"/>
      <c r="Z72" s="1005"/>
      <c r="AA72" s="1005"/>
      <c r="AB72" s="1005"/>
      <c r="AC72" s="1005"/>
      <c r="AD72" s="1005"/>
      <c r="AE72" s="1005"/>
      <c r="AF72" s="1005"/>
      <c r="AG72" s="479"/>
      <c r="AH72" s="592"/>
      <c r="AI72" s="592"/>
      <c r="AJ72" s="592"/>
      <c r="AK72" s="196"/>
      <c r="AL72" s="197"/>
      <c r="AM72" s="197"/>
      <c r="AN72" s="197"/>
      <c r="AO72" s="197"/>
      <c r="AP72" s="1151"/>
      <c r="AQ72" s="1005"/>
      <c r="AR72" s="282"/>
      <c r="AS72" s="282"/>
      <c r="AT72" s="282"/>
      <c r="AU72" s="282"/>
      <c r="AV72" s="282"/>
      <c r="AW72" s="282"/>
      <c r="AX72" s="1151"/>
      <c r="AY72" s="1005"/>
      <c r="AZ72" s="282"/>
      <c r="BA72" s="282"/>
      <c r="BB72" s="282"/>
      <c r="BC72" s="282"/>
      <c r="BD72" s="282"/>
      <c r="BE72" s="282"/>
      <c r="BF72" s="1151"/>
      <c r="BG72" s="1005"/>
      <c r="BH72" s="282"/>
      <c r="BI72" s="282"/>
      <c r="BJ72" s="282"/>
      <c r="BK72" s="282"/>
      <c r="BL72" s="282"/>
      <c r="BM72" s="282"/>
      <c r="BN72" s="1151"/>
      <c r="BO72" s="1005"/>
      <c r="BP72" s="282"/>
      <c r="BQ72" s="282"/>
      <c r="BR72" s="282"/>
      <c r="BS72" s="282"/>
      <c r="BT72" s="282"/>
      <c r="BU72" s="282"/>
    </row>
    <row r="73" spans="1:73" ht="39.950000000000003" customHeight="1" x14ac:dyDescent="0.25">
      <c r="A73" s="151"/>
      <c r="B73" s="24"/>
      <c r="C73" s="1044"/>
      <c r="D73" s="1050"/>
      <c r="E73" s="1062"/>
      <c r="F73" s="1266"/>
      <c r="G73" s="1649"/>
      <c r="H73" s="1344"/>
      <c r="I73" s="1344"/>
      <c r="J73" s="1162"/>
      <c r="K73" s="1162"/>
      <c r="L73" s="1162"/>
      <c r="M73" s="1162"/>
      <c r="N73" s="1263"/>
      <c r="O73" s="1162"/>
      <c r="P73" s="1053"/>
      <c r="Q73" s="1646"/>
      <c r="R73" s="1643"/>
      <c r="S73" s="1643"/>
      <c r="T73" s="1023"/>
      <c r="U73" s="1008"/>
      <c r="V73" s="1008"/>
      <c r="W73" s="1008"/>
      <c r="X73" s="1008"/>
      <c r="Y73" s="1008"/>
      <c r="Z73" s="1005"/>
      <c r="AA73" s="1005"/>
      <c r="AB73" s="1005"/>
      <c r="AC73" s="1005"/>
      <c r="AD73" s="1005"/>
      <c r="AE73" s="1005"/>
      <c r="AF73" s="1005"/>
      <c r="AG73" s="196"/>
      <c r="AH73" s="592"/>
      <c r="AI73" s="592"/>
      <c r="AJ73" s="592"/>
      <c r="AK73" s="196"/>
      <c r="AL73" s="197"/>
      <c r="AM73" s="197"/>
      <c r="AN73" s="197"/>
      <c r="AO73" s="197"/>
      <c r="AP73" s="1151"/>
      <c r="AQ73" s="1005"/>
      <c r="AR73" s="282"/>
      <c r="AS73" s="282"/>
      <c r="AT73" s="282"/>
      <c r="AU73" s="282"/>
      <c r="AV73" s="282"/>
      <c r="AW73" s="282"/>
      <c r="AX73" s="1151"/>
      <c r="AY73" s="1005"/>
      <c r="AZ73" s="282"/>
      <c r="BA73" s="282"/>
      <c r="BB73" s="282"/>
      <c r="BC73" s="282"/>
      <c r="BD73" s="282"/>
      <c r="BE73" s="282"/>
      <c r="BF73" s="1151"/>
      <c r="BG73" s="1005"/>
      <c r="BH73" s="282"/>
      <c r="BI73" s="282"/>
      <c r="BJ73" s="282"/>
      <c r="BK73" s="282"/>
      <c r="BL73" s="282"/>
      <c r="BM73" s="282"/>
      <c r="BN73" s="1151"/>
      <c r="BO73" s="1005"/>
      <c r="BP73" s="282"/>
      <c r="BQ73" s="282"/>
      <c r="BR73" s="282"/>
      <c r="BS73" s="282"/>
      <c r="BT73" s="282"/>
      <c r="BU73" s="282"/>
    </row>
    <row r="74" spans="1:73" ht="39.950000000000003" customHeight="1" thickBot="1" x14ac:dyDescent="0.3">
      <c r="A74" s="151"/>
      <c r="B74" s="24"/>
      <c r="C74" s="1045"/>
      <c r="D74" s="1051"/>
      <c r="E74" s="1063"/>
      <c r="F74" s="1267"/>
      <c r="G74" s="1650"/>
      <c r="H74" s="1369"/>
      <c r="I74" s="1369"/>
      <c r="J74" s="1163"/>
      <c r="K74" s="1163"/>
      <c r="L74" s="1163"/>
      <c r="M74" s="1163"/>
      <c r="N74" s="1264"/>
      <c r="O74" s="1163"/>
      <c r="P74" s="1054"/>
      <c r="Q74" s="1647"/>
      <c r="R74" s="1644"/>
      <c r="S74" s="1644"/>
      <c r="T74" s="1024"/>
      <c r="U74" s="1009"/>
      <c r="V74" s="1009"/>
      <c r="W74" s="1009"/>
      <c r="X74" s="1009"/>
      <c r="Y74" s="1009"/>
      <c r="Z74" s="1006"/>
      <c r="AA74" s="1006"/>
      <c r="AB74" s="1006"/>
      <c r="AC74" s="1006"/>
      <c r="AD74" s="1006"/>
      <c r="AE74" s="1006"/>
      <c r="AF74" s="1006"/>
      <c r="AG74" s="715"/>
      <c r="AH74" s="716"/>
      <c r="AI74" s="716"/>
      <c r="AJ74" s="716"/>
      <c r="AK74" s="715"/>
      <c r="AL74" s="717"/>
      <c r="AM74" s="717"/>
      <c r="AN74" s="717"/>
      <c r="AO74" s="717"/>
      <c r="AP74" s="1152"/>
      <c r="AQ74" s="1006"/>
      <c r="AR74" s="718"/>
      <c r="AS74" s="718"/>
      <c r="AT74" s="718"/>
      <c r="AU74" s="718"/>
      <c r="AV74" s="718"/>
      <c r="AW74" s="718"/>
      <c r="AX74" s="1152"/>
      <c r="AY74" s="1006"/>
      <c r="AZ74" s="718"/>
      <c r="BA74" s="718"/>
      <c r="BB74" s="718"/>
      <c r="BC74" s="718"/>
      <c r="BD74" s="718"/>
      <c r="BE74" s="718"/>
      <c r="BF74" s="1152"/>
      <c r="BG74" s="1006"/>
      <c r="BH74" s="718"/>
      <c r="BI74" s="718"/>
      <c r="BJ74" s="718"/>
      <c r="BK74" s="718"/>
      <c r="BL74" s="718"/>
      <c r="BM74" s="718"/>
      <c r="BN74" s="1152"/>
      <c r="BO74" s="1006"/>
      <c r="BP74" s="718"/>
      <c r="BQ74" s="718"/>
      <c r="BR74" s="718"/>
      <c r="BS74" s="718"/>
      <c r="BT74" s="718"/>
      <c r="BU74" s="718"/>
    </row>
    <row r="75" spans="1:73" ht="39.950000000000003" customHeight="1" thickTop="1" x14ac:dyDescent="0.25">
      <c r="A75" s="151"/>
      <c r="B75" s="24"/>
      <c r="C75" s="1043" t="s">
        <v>2484</v>
      </c>
      <c r="D75" s="1049" t="s">
        <v>3839</v>
      </c>
      <c r="E75" s="1061">
        <v>824</v>
      </c>
      <c r="F75" s="1265">
        <v>320800809</v>
      </c>
      <c r="G75" s="1648" t="s">
        <v>515</v>
      </c>
      <c r="H75" s="1343">
        <v>1</v>
      </c>
      <c r="I75" s="1343" t="s">
        <v>2982</v>
      </c>
      <c r="J75" s="1161">
        <v>32</v>
      </c>
      <c r="K75" s="1161" t="s">
        <v>3821</v>
      </c>
      <c r="L75" s="1161">
        <v>3208</v>
      </c>
      <c r="M75" s="1161" t="s">
        <v>3835</v>
      </c>
      <c r="N75" s="1262">
        <v>2026004540026</v>
      </c>
      <c r="O75" s="1161" t="s">
        <v>3836</v>
      </c>
      <c r="P75" s="1052" t="s">
        <v>742</v>
      </c>
      <c r="Q75" s="1645">
        <v>1</v>
      </c>
      <c r="R75" s="1642" t="s">
        <v>2867</v>
      </c>
      <c r="S75" s="1642"/>
      <c r="T75" s="1022"/>
      <c r="U75" s="1007"/>
      <c r="V75" s="1007"/>
      <c r="W75" s="1007"/>
      <c r="X75" s="1007"/>
      <c r="Y75" s="1007"/>
      <c r="Z75" s="1004">
        <f t="shared" si="36"/>
        <v>0</v>
      </c>
      <c r="AA75" s="1004">
        <f t="shared" ref="AA75:AF75" si="37">SUM(AR75:AR78,AZ75:AZ78,BH75:BH78,BP75:BP78)</f>
        <v>0</v>
      </c>
      <c r="AB75" s="1004">
        <f t="shared" si="37"/>
        <v>0</v>
      </c>
      <c r="AC75" s="1004">
        <f t="shared" si="37"/>
        <v>0</v>
      </c>
      <c r="AD75" s="1004">
        <f t="shared" si="37"/>
        <v>0</v>
      </c>
      <c r="AE75" s="1004">
        <f t="shared" si="37"/>
        <v>0</v>
      </c>
      <c r="AF75" s="1004">
        <f t="shared" si="37"/>
        <v>0</v>
      </c>
      <c r="AG75" s="714"/>
      <c r="AH75" s="593"/>
      <c r="AI75" s="593"/>
      <c r="AJ75" s="593"/>
      <c r="AK75" s="207"/>
      <c r="AL75" s="208"/>
      <c r="AM75" s="208"/>
      <c r="AN75" s="208"/>
      <c r="AO75" s="208"/>
      <c r="AP75" s="1150">
        <f>+U75</f>
        <v>0</v>
      </c>
      <c r="AQ75" s="1004">
        <f>SUM(AR75:AW78)</f>
        <v>0</v>
      </c>
      <c r="AR75" s="299"/>
      <c r="AS75" s="299"/>
      <c r="AT75" s="299"/>
      <c r="AU75" s="299"/>
      <c r="AV75" s="299"/>
      <c r="AW75" s="299"/>
      <c r="AX75" s="1150">
        <f>+V75</f>
        <v>0</v>
      </c>
      <c r="AY75" s="1004">
        <f>SUM(AZ75:BE78)</f>
        <v>0</v>
      </c>
      <c r="AZ75" s="299"/>
      <c r="BA75" s="299"/>
      <c r="BB75" s="299"/>
      <c r="BC75" s="299"/>
      <c r="BD75" s="299"/>
      <c r="BE75" s="299"/>
      <c r="BF75" s="1150">
        <f>+W75</f>
        <v>0</v>
      </c>
      <c r="BG75" s="1004">
        <f>SUM(BH75:BM78)</f>
        <v>0</v>
      </c>
      <c r="BH75" s="299"/>
      <c r="BI75" s="299"/>
      <c r="BJ75" s="299"/>
      <c r="BK75" s="299"/>
      <c r="BL75" s="299"/>
      <c r="BM75" s="299"/>
      <c r="BN75" s="1150">
        <f>+X75</f>
        <v>0</v>
      </c>
      <c r="BO75" s="1004">
        <f>SUM(BP75:BU78)</f>
        <v>0</v>
      </c>
      <c r="BP75" s="299"/>
      <c r="BQ75" s="299"/>
      <c r="BR75" s="299"/>
      <c r="BS75" s="299"/>
      <c r="BT75" s="299"/>
      <c r="BU75" s="299"/>
    </row>
    <row r="76" spans="1:73" ht="39.950000000000003" customHeight="1" x14ac:dyDescent="0.25">
      <c r="A76" s="151"/>
      <c r="B76" s="24"/>
      <c r="C76" s="1044"/>
      <c r="D76" s="1050"/>
      <c r="E76" s="1062"/>
      <c r="F76" s="1266"/>
      <c r="G76" s="1649"/>
      <c r="H76" s="1344"/>
      <c r="I76" s="1344"/>
      <c r="J76" s="1162"/>
      <c r="K76" s="1162"/>
      <c r="L76" s="1162"/>
      <c r="M76" s="1162"/>
      <c r="N76" s="1263"/>
      <c r="O76" s="1162"/>
      <c r="P76" s="1053"/>
      <c r="Q76" s="1646"/>
      <c r="R76" s="1643"/>
      <c r="S76" s="1643"/>
      <c r="T76" s="1023"/>
      <c r="U76" s="1008"/>
      <c r="V76" s="1008"/>
      <c r="W76" s="1008"/>
      <c r="X76" s="1008"/>
      <c r="Y76" s="1008"/>
      <c r="Z76" s="1005"/>
      <c r="AA76" s="1005"/>
      <c r="AB76" s="1005"/>
      <c r="AC76" s="1005"/>
      <c r="AD76" s="1005"/>
      <c r="AE76" s="1005"/>
      <c r="AF76" s="1005"/>
      <c r="AG76" s="479"/>
      <c r="AH76" s="592"/>
      <c r="AI76" s="592"/>
      <c r="AJ76" s="592"/>
      <c r="AK76" s="196"/>
      <c r="AL76" s="197"/>
      <c r="AM76" s="197"/>
      <c r="AN76" s="197"/>
      <c r="AO76" s="197"/>
      <c r="AP76" s="1151"/>
      <c r="AQ76" s="1005"/>
      <c r="AR76" s="282"/>
      <c r="AS76" s="282"/>
      <c r="AT76" s="282"/>
      <c r="AU76" s="282"/>
      <c r="AV76" s="282"/>
      <c r="AW76" s="282"/>
      <c r="AX76" s="1151"/>
      <c r="AY76" s="1005"/>
      <c r="AZ76" s="282"/>
      <c r="BA76" s="282"/>
      <c r="BB76" s="282"/>
      <c r="BC76" s="282"/>
      <c r="BD76" s="282"/>
      <c r="BE76" s="282"/>
      <c r="BF76" s="1151"/>
      <c r="BG76" s="1005"/>
      <c r="BH76" s="282"/>
      <c r="BI76" s="282"/>
      <c r="BJ76" s="282"/>
      <c r="BK76" s="282"/>
      <c r="BL76" s="282"/>
      <c r="BM76" s="282"/>
      <c r="BN76" s="1151"/>
      <c r="BO76" s="1005"/>
      <c r="BP76" s="282"/>
      <c r="BQ76" s="282"/>
      <c r="BR76" s="282"/>
      <c r="BS76" s="282"/>
      <c r="BT76" s="282"/>
      <c r="BU76" s="282"/>
    </row>
    <row r="77" spans="1:73" ht="39.950000000000003" customHeight="1" x14ac:dyDescent="0.25">
      <c r="A77" s="151"/>
      <c r="B77" s="24"/>
      <c r="C77" s="1044"/>
      <c r="D77" s="1050"/>
      <c r="E77" s="1062"/>
      <c r="F77" s="1266"/>
      <c r="G77" s="1649"/>
      <c r="H77" s="1344"/>
      <c r="I77" s="1344"/>
      <c r="J77" s="1162"/>
      <c r="K77" s="1162"/>
      <c r="L77" s="1162"/>
      <c r="M77" s="1162"/>
      <c r="N77" s="1263"/>
      <c r="O77" s="1162"/>
      <c r="P77" s="1053"/>
      <c r="Q77" s="1646"/>
      <c r="R77" s="1643"/>
      <c r="S77" s="1643"/>
      <c r="T77" s="1023"/>
      <c r="U77" s="1008"/>
      <c r="V77" s="1008"/>
      <c r="W77" s="1008"/>
      <c r="X77" s="1008"/>
      <c r="Y77" s="1008"/>
      <c r="Z77" s="1005"/>
      <c r="AA77" s="1005"/>
      <c r="AB77" s="1005"/>
      <c r="AC77" s="1005"/>
      <c r="AD77" s="1005"/>
      <c r="AE77" s="1005"/>
      <c r="AF77" s="1005"/>
      <c r="AG77" s="196"/>
      <c r="AH77" s="592"/>
      <c r="AI77" s="592"/>
      <c r="AJ77" s="592"/>
      <c r="AK77" s="196"/>
      <c r="AL77" s="197"/>
      <c r="AM77" s="197"/>
      <c r="AN77" s="197"/>
      <c r="AO77" s="197"/>
      <c r="AP77" s="1151"/>
      <c r="AQ77" s="1005"/>
      <c r="AR77" s="282"/>
      <c r="AS77" s="282"/>
      <c r="AT77" s="282"/>
      <c r="AU77" s="282"/>
      <c r="AV77" s="282"/>
      <c r="AW77" s="282"/>
      <c r="AX77" s="1151"/>
      <c r="AY77" s="1005"/>
      <c r="AZ77" s="282"/>
      <c r="BA77" s="282"/>
      <c r="BB77" s="282"/>
      <c r="BC77" s="282"/>
      <c r="BD77" s="282"/>
      <c r="BE77" s="282"/>
      <c r="BF77" s="1151"/>
      <c r="BG77" s="1005"/>
      <c r="BH77" s="282"/>
      <c r="BI77" s="282"/>
      <c r="BJ77" s="282"/>
      <c r="BK77" s="282"/>
      <c r="BL77" s="282"/>
      <c r="BM77" s="282"/>
      <c r="BN77" s="1151"/>
      <c r="BO77" s="1005"/>
      <c r="BP77" s="282"/>
      <c r="BQ77" s="282"/>
      <c r="BR77" s="282"/>
      <c r="BS77" s="282"/>
      <c r="BT77" s="282"/>
      <c r="BU77" s="282"/>
    </row>
    <row r="78" spans="1:73" ht="39.950000000000003" customHeight="1" thickBot="1" x14ac:dyDescent="0.3">
      <c r="A78" s="151"/>
      <c r="B78" s="24"/>
      <c r="C78" s="1045"/>
      <c r="D78" s="1051"/>
      <c r="E78" s="1063"/>
      <c r="F78" s="1267"/>
      <c r="G78" s="1650"/>
      <c r="H78" s="1369"/>
      <c r="I78" s="1369"/>
      <c r="J78" s="1163"/>
      <c r="K78" s="1163"/>
      <c r="L78" s="1163"/>
      <c r="M78" s="1163"/>
      <c r="N78" s="1264"/>
      <c r="O78" s="1163"/>
      <c r="P78" s="1054"/>
      <c r="Q78" s="1647"/>
      <c r="R78" s="1644"/>
      <c r="S78" s="1644"/>
      <c r="T78" s="1024"/>
      <c r="U78" s="1009"/>
      <c r="V78" s="1009"/>
      <c r="W78" s="1009"/>
      <c r="X78" s="1009"/>
      <c r="Y78" s="1009"/>
      <c r="Z78" s="1006"/>
      <c r="AA78" s="1006"/>
      <c r="AB78" s="1006"/>
      <c r="AC78" s="1006"/>
      <c r="AD78" s="1006"/>
      <c r="AE78" s="1006"/>
      <c r="AF78" s="1006"/>
      <c r="AG78" s="715"/>
      <c r="AH78" s="716"/>
      <c r="AI78" s="716"/>
      <c r="AJ78" s="716"/>
      <c r="AK78" s="715"/>
      <c r="AL78" s="717"/>
      <c r="AM78" s="717"/>
      <c r="AN78" s="717"/>
      <c r="AO78" s="717"/>
      <c r="AP78" s="1152"/>
      <c r="AQ78" s="1006"/>
      <c r="AR78" s="718"/>
      <c r="AS78" s="718"/>
      <c r="AT78" s="718"/>
      <c r="AU78" s="718"/>
      <c r="AV78" s="718"/>
      <c r="AW78" s="718"/>
      <c r="AX78" s="1152"/>
      <c r="AY78" s="1006"/>
      <c r="AZ78" s="718"/>
      <c r="BA78" s="718"/>
      <c r="BB78" s="718"/>
      <c r="BC78" s="718"/>
      <c r="BD78" s="718"/>
      <c r="BE78" s="718"/>
      <c r="BF78" s="1152"/>
      <c r="BG78" s="1006"/>
      <c r="BH78" s="718"/>
      <c r="BI78" s="718"/>
      <c r="BJ78" s="718"/>
      <c r="BK78" s="718"/>
      <c r="BL78" s="718"/>
      <c r="BM78" s="718"/>
      <c r="BN78" s="1152"/>
      <c r="BO78" s="1006"/>
      <c r="BP78" s="718"/>
      <c r="BQ78" s="718"/>
      <c r="BR78" s="718"/>
      <c r="BS78" s="718"/>
      <c r="BT78" s="718"/>
      <c r="BU78" s="718"/>
    </row>
    <row r="79" spans="1:73" ht="40.15" customHeight="1" thickTop="1" thickBot="1" x14ac:dyDescent="0.3">
      <c r="A79" s="151"/>
      <c r="B79" s="924" t="s">
        <v>2486</v>
      </c>
      <c r="C79" s="238" t="s">
        <v>223</v>
      </c>
      <c r="D79" s="421"/>
      <c r="E79" s="662"/>
      <c r="F79" s="447"/>
      <c r="G79" s="373"/>
      <c r="H79" s="375"/>
      <c r="I79" s="375"/>
      <c r="J79" s="376"/>
      <c r="K79" s="376"/>
      <c r="L79" s="421"/>
      <c r="M79" s="423"/>
      <c r="N79" s="663"/>
      <c r="O79" s="664"/>
      <c r="P79" s="664"/>
      <c r="Q79" s="666"/>
      <c r="R79" s="698"/>
      <c r="S79" s="698"/>
      <c r="T79" s="783"/>
      <c r="U79" s="668"/>
      <c r="V79" s="668"/>
      <c r="W79" s="668"/>
      <c r="X79" s="668"/>
      <c r="Y79" s="248">
        <f>Z79</f>
        <v>0</v>
      </c>
      <c r="Z79" s="700">
        <f t="shared" ref="Z79:AF117" si="38">+AQ79+AY79+BG79+BO79</f>
        <v>0</v>
      </c>
      <c r="AA79" s="700">
        <f t="shared" si="38"/>
        <v>0</v>
      </c>
      <c r="AB79" s="700">
        <f t="shared" si="38"/>
        <v>0</v>
      </c>
      <c r="AC79" s="700">
        <f t="shared" si="38"/>
        <v>0</v>
      </c>
      <c r="AD79" s="700">
        <f t="shared" si="38"/>
        <v>0</v>
      </c>
      <c r="AE79" s="700">
        <f t="shared" si="38"/>
        <v>0</v>
      </c>
      <c r="AF79" s="700">
        <f t="shared" si="38"/>
        <v>0</v>
      </c>
      <c r="AG79" s="246"/>
      <c r="AH79" s="246"/>
      <c r="AI79" s="246"/>
      <c r="AJ79" s="246"/>
      <c r="AK79" s="246"/>
      <c r="AL79" s="246"/>
      <c r="AM79" s="246"/>
      <c r="AN79" s="246"/>
      <c r="AO79" s="246"/>
      <c r="AP79" s="784"/>
      <c r="AQ79" s="670">
        <f t="shared" ref="AQ79" si="39">SUM(AQ80:AQ107)</f>
        <v>0</v>
      </c>
      <c r="AR79" s="670">
        <f>SUM(AR80:AR107)</f>
        <v>0</v>
      </c>
      <c r="AS79" s="670">
        <f t="shared" ref="AS79:AW79" si="40">SUM(AS80:AS107)</f>
        <v>0</v>
      </c>
      <c r="AT79" s="670">
        <f t="shared" si="40"/>
        <v>0</v>
      </c>
      <c r="AU79" s="670">
        <f t="shared" si="40"/>
        <v>0</v>
      </c>
      <c r="AV79" s="670">
        <f t="shared" si="40"/>
        <v>0</v>
      </c>
      <c r="AW79" s="670">
        <f t="shared" si="40"/>
        <v>0</v>
      </c>
      <c r="AX79" s="784"/>
      <c r="AY79" s="670">
        <f t="shared" ref="AY79" si="41">SUM(AY80:AY107)</f>
        <v>0</v>
      </c>
      <c r="AZ79" s="670">
        <f>SUM(AZ80:AZ107)</f>
        <v>0</v>
      </c>
      <c r="BA79" s="670">
        <f t="shared" ref="BA79:BE79" si="42">SUM(BA80:BA107)</f>
        <v>0</v>
      </c>
      <c r="BB79" s="670">
        <f t="shared" si="42"/>
        <v>0</v>
      </c>
      <c r="BC79" s="670">
        <f t="shared" si="42"/>
        <v>0</v>
      </c>
      <c r="BD79" s="670">
        <f t="shared" si="42"/>
        <v>0</v>
      </c>
      <c r="BE79" s="670">
        <f t="shared" si="42"/>
        <v>0</v>
      </c>
      <c r="BF79" s="784"/>
      <c r="BG79" s="670">
        <f t="shared" ref="BG79" si="43">SUM(BG80:BG107)</f>
        <v>0</v>
      </c>
      <c r="BH79" s="670">
        <f>SUM(BH80:BH107)</f>
        <v>0</v>
      </c>
      <c r="BI79" s="670">
        <f t="shared" ref="BI79:BM79" si="44">SUM(BI80:BI107)</f>
        <v>0</v>
      </c>
      <c r="BJ79" s="670">
        <f t="shared" si="44"/>
        <v>0</v>
      </c>
      <c r="BK79" s="670">
        <f t="shared" si="44"/>
        <v>0</v>
      </c>
      <c r="BL79" s="670">
        <f t="shared" si="44"/>
        <v>0</v>
      </c>
      <c r="BM79" s="670">
        <f t="shared" si="44"/>
        <v>0</v>
      </c>
      <c r="BN79" s="784"/>
      <c r="BO79" s="670">
        <f t="shared" ref="BO79" si="45">SUM(BO80:BO107)</f>
        <v>0</v>
      </c>
      <c r="BP79" s="670">
        <f>SUM(BP80:BP107)</f>
        <v>0</v>
      </c>
      <c r="BQ79" s="670">
        <f t="shared" ref="BQ79:BU79" si="46">SUM(BQ80:BQ107)</f>
        <v>0</v>
      </c>
      <c r="BR79" s="670">
        <f t="shared" si="46"/>
        <v>0</v>
      </c>
      <c r="BS79" s="670">
        <f t="shared" si="46"/>
        <v>0</v>
      </c>
      <c r="BT79" s="670">
        <f t="shared" si="46"/>
        <v>0</v>
      </c>
      <c r="BU79" s="670">
        <f t="shared" si="46"/>
        <v>0</v>
      </c>
    </row>
    <row r="80" spans="1:73" ht="39.950000000000003" customHeight="1" thickTop="1" x14ac:dyDescent="0.25">
      <c r="A80" s="151"/>
      <c r="B80" s="24"/>
      <c r="C80" s="1043" t="s">
        <v>2487</v>
      </c>
      <c r="D80" s="1049" t="s">
        <v>3840</v>
      </c>
      <c r="E80" s="1061">
        <v>825</v>
      </c>
      <c r="F80" s="1265">
        <v>320100901</v>
      </c>
      <c r="G80" s="1648" t="s">
        <v>3841</v>
      </c>
      <c r="H80" s="1343">
        <v>2</v>
      </c>
      <c r="I80" s="1343" t="s">
        <v>2982</v>
      </c>
      <c r="J80" s="1161">
        <v>32</v>
      </c>
      <c r="K80" s="1161" t="s">
        <v>3821</v>
      </c>
      <c r="L80" s="1161">
        <v>3201</v>
      </c>
      <c r="M80" s="1161" t="s">
        <v>3831</v>
      </c>
      <c r="N80" s="1262">
        <v>2026004540036</v>
      </c>
      <c r="O80" s="1161" t="s">
        <v>3832</v>
      </c>
      <c r="P80" s="1052" t="s">
        <v>2489</v>
      </c>
      <c r="Q80" s="1645">
        <v>2</v>
      </c>
      <c r="R80" s="1642" t="s">
        <v>2871</v>
      </c>
      <c r="S80" s="1642"/>
      <c r="T80" s="1022"/>
      <c r="U80" s="1007"/>
      <c r="V80" s="1007"/>
      <c r="W80" s="1007"/>
      <c r="X80" s="1007"/>
      <c r="Y80" s="1007"/>
      <c r="Z80" s="1004">
        <f t="shared" si="38"/>
        <v>0</v>
      </c>
      <c r="AA80" s="1004">
        <f t="shared" ref="AA80:AF92" si="47">SUM(AR80:AR83,AZ80:AZ83,BH80:BH83,BP80:BP83)</f>
        <v>0</v>
      </c>
      <c r="AB80" s="1004">
        <f t="shared" si="47"/>
        <v>0</v>
      </c>
      <c r="AC80" s="1004">
        <f t="shared" si="47"/>
        <v>0</v>
      </c>
      <c r="AD80" s="1004">
        <f t="shared" si="47"/>
        <v>0</v>
      </c>
      <c r="AE80" s="1004">
        <f t="shared" si="47"/>
        <v>0</v>
      </c>
      <c r="AF80" s="1004">
        <f t="shared" si="47"/>
        <v>0</v>
      </c>
      <c r="AG80" s="714"/>
      <c r="AH80" s="593"/>
      <c r="AI80" s="593"/>
      <c r="AJ80" s="593"/>
      <c r="AK80" s="207"/>
      <c r="AL80" s="208"/>
      <c r="AM80" s="208"/>
      <c r="AN80" s="208"/>
      <c r="AO80" s="208"/>
      <c r="AP80" s="1150">
        <f>+U80</f>
        <v>0</v>
      </c>
      <c r="AQ80" s="1004">
        <f>SUM(AR80:AW83)</f>
        <v>0</v>
      </c>
      <c r="AR80" s="299"/>
      <c r="AS80" s="299"/>
      <c r="AT80" s="299"/>
      <c r="AU80" s="299"/>
      <c r="AV80" s="299"/>
      <c r="AW80" s="299"/>
      <c r="AX80" s="1150">
        <f>+V80</f>
        <v>0</v>
      </c>
      <c r="AY80" s="1004">
        <f>SUM(AZ80:BE83)</f>
        <v>0</v>
      </c>
      <c r="AZ80" s="299"/>
      <c r="BA80" s="299"/>
      <c r="BB80" s="299"/>
      <c r="BC80" s="299"/>
      <c r="BD80" s="299"/>
      <c r="BE80" s="299"/>
      <c r="BF80" s="1150">
        <f>+W80</f>
        <v>0</v>
      </c>
      <c r="BG80" s="1004">
        <f>SUM(BH80:BM83)</f>
        <v>0</v>
      </c>
      <c r="BH80" s="299"/>
      <c r="BI80" s="299"/>
      <c r="BJ80" s="299"/>
      <c r="BK80" s="299"/>
      <c r="BL80" s="299"/>
      <c r="BM80" s="299"/>
      <c r="BN80" s="1150">
        <f>+X80</f>
        <v>0</v>
      </c>
      <c r="BO80" s="1004">
        <f>SUM(BP80:BU83)</f>
        <v>0</v>
      </c>
      <c r="BP80" s="299"/>
      <c r="BQ80" s="299"/>
      <c r="BR80" s="299"/>
      <c r="BS80" s="299"/>
      <c r="BT80" s="299"/>
      <c r="BU80" s="299"/>
    </row>
    <row r="81" spans="1:73" ht="39.950000000000003" customHeight="1" x14ac:dyDescent="0.25">
      <c r="A81" s="151"/>
      <c r="B81" s="24"/>
      <c r="C81" s="1044"/>
      <c r="D81" s="1050"/>
      <c r="E81" s="1062"/>
      <c r="F81" s="1266"/>
      <c r="G81" s="1649"/>
      <c r="H81" s="1344"/>
      <c r="I81" s="1344"/>
      <c r="J81" s="1162"/>
      <c r="K81" s="1162"/>
      <c r="L81" s="1162"/>
      <c r="M81" s="1162"/>
      <c r="N81" s="1263"/>
      <c r="O81" s="1162"/>
      <c r="P81" s="1053"/>
      <c r="Q81" s="1646"/>
      <c r="R81" s="1643"/>
      <c r="S81" s="1643"/>
      <c r="T81" s="1023"/>
      <c r="U81" s="1008"/>
      <c r="V81" s="1008"/>
      <c r="W81" s="1008"/>
      <c r="X81" s="1008"/>
      <c r="Y81" s="1008"/>
      <c r="Z81" s="1005"/>
      <c r="AA81" s="1005"/>
      <c r="AB81" s="1005"/>
      <c r="AC81" s="1005"/>
      <c r="AD81" s="1005"/>
      <c r="AE81" s="1005"/>
      <c r="AF81" s="1005"/>
      <c r="AG81" s="479"/>
      <c r="AH81" s="592"/>
      <c r="AI81" s="592"/>
      <c r="AJ81" s="592"/>
      <c r="AK81" s="196"/>
      <c r="AL81" s="197"/>
      <c r="AM81" s="197"/>
      <c r="AN81" s="197"/>
      <c r="AO81" s="197"/>
      <c r="AP81" s="1151"/>
      <c r="AQ81" s="1005"/>
      <c r="AR81" s="282"/>
      <c r="AS81" s="282"/>
      <c r="AT81" s="282"/>
      <c r="AU81" s="282"/>
      <c r="AV81" s="282"/>
      <c r="AW81" s="282"/>
      <c r="AX81" s="1151"/>
      <c r="AY81" s="1005"/>
      <c r="AZ81" s="282"/>
      <c r="BA81" s="282"/>
      <c r="BB81" s="282"/>
      <c r="BC81" s="282"/>
      <c r="BD81" s="282"/>
      <c r="BE81" s="282"/>
      <c r="BF81" s="1151"/>
      <c r="BG81" s="1005"/>
      <c r="BH81" s="282"/>
      <c r="BI81" s="282"/>
      <c r="BJ81" s="282"/>
      <c r="BK81" s="282"/>
      <c r="BL81" s="282"/>
      <c r="BM81" s="282"/>
      <c r="BN81" s="1151"/>
      <c r="BO81" s="1005"/>
      <c r="BP81" s="282"/>
      <c r="BQ81" s="282"/>
      <c r="BR81" s="282"/>
      <c r="BS81" s="282"/>
      <c r="BT81" s="282"/>
      <c r="BU81" s="282"/>
    </row>
    <row r="82" spans="1:73" ht="39.950000000000003" customHeight="1" x14ac:dyDescent="0.25">
      <c r="A82" s="151"/>
      <c r="B82" s="24"/>
      <c r="C82" s="1044"/>
      <c r="D82" s="1050"/>
      <c r="E82" s="1062"/>
      <c r="F82" s="1266"/>
      <c r="G82" s="1649"/>
      <c r="H82" s="1344"/>
      <c r="I82" s="1344"/>
      <c r="J82" s="1162"/>
      <c r="K82" s="1162"/>
      <c r="L82" s="1162"/>
      <c r="M82" s="1162"/>
      <c r="N82" s="1263"/>
      <c r="O82" s="1162"/>
      <c r="P82" s="1053"/>
      <c r="Q82" s="1646"/>
      <c r="R82" s="1643"/>
      <c r="S82" s="1643"/>
      <c r="T82" s="1023"/>
      <c r="U82" s="1008"/>
      <c r="V82" s="1008"/>
      <c r="W82" s="1008"/>
      <c r="X82" s="1008"/>
      <c r="Y82" s="1008"/>
      <c r="Z82" s="1005"/>
      <c r="AA82" s="1005"/>
      <c r="AB82" s="1005"/>
      <c r="AC82" s="1005"/>
      <c r="AD82" s="1005"/>
      <c r="AE82" s="1005"/>
      <c r="AF82" s="1005"/>
      <c r="AG82" s="196"/>
      <c r="AH82" s="592"/>
      <c r="AI82" s="592"/>
      <c r="AJ82" s="592"/>
      <c r="AK82" s="196"/>
      <c r="AL82" s="197"/>
      <c r="AM82" s="197"/>
      <c r="AN82" s="197"/>
      <c r="AO82" s="197"/>
      <c r="AP82" s="1151"/>
      <c r="AQ82" s="1005"/>
      <c r="AR82" s="282"/>
      <c r="AS82" s="282"/>
      <c r="AT82" s="282"/>
      <c r="AU82" s="282"/>
      <c r="AV82" s="282"/>
      <c r="AW82" s="282"/>
      <c r="AX82" s="1151"/>
      <c r="AY82" s="1005"/>
      <c r="AZ82" s="282"/>
      <c r="BA82" s="282"/>
      <c r="BB82" s="282"/>
      <c r="BC82" s="282"/>
      <c r="BD82" s="282"/>
      <c r="BE82" s="282"/>
      <c r="BF82" s="1151"/>
      <c r="BG82" s="1005"/>
      <c r="BH82" s="282"/>
      <c r="BI82" s="282"/>
      <c r="BJ82" s="282"/>
      <c r="BK82" s="282"/>
      <c r="BL82" s="282"/>
      <c r="BM82" s="282"/>
      <c r="BN82" s="1151"/>
      <c r="BO82" s="1005"/>
      <c r="BP82" s="282"/>
      <c r="BQ82" s="282"/>
      <c r="BR82" s="282"/>
      <c r="BS82" s="282"/>
      <c r="BT82" s="282"/>
      <c r="BU82" s="282"/>
    </row>
    <row r="83" spans="1:73" ht="39.950000000000003" customHeight="1" thickBot="1" x14ac:dyDescent="0.3">
      <c r="A83" s="151"/>
      <c r="B83" s="24"/>
      <c r="C83" s="1045"/>
      <c r="D83" s="1051"/>
      <c r="E83" s="1063"/>
      <c r="F83" s="1267"/>
      <c r="G83" s="1650"/>
      <c r="H83" s="1369"/>
      <c r="I83" s="1369"/>
      <c r="J83" s="1163"/>
      <c r="K83" s="1163"/>
      <c r="L83" s="1163"/>
      <c r="M83" s="1163"/>
      <c r="N83" s="1264"/>
      <c r="O83" s="1163"/>
      <c r="P83" s="1054"/>
      <c r="Q83" s="1647"/>
      <c r="R83" s="1644"/>
      <c r="S83" s="1644"/>
      <c r="T83" s="1024"/>
      <c r="U83" s="1009"/>
      <c r="V83" s="1009"/>
      <c r="W83" s="1009"/>
      <c r="X83" s="1009"/>
      <c r="Y83" s="1009"/>
      <c r="Z83" s="1006"/>
      <c r="AA83" s="1006"/>
      <c r="AB83" s="1006"/>
      <c r="AC83" s="1006"/>
      <c r="AD83" s="1006"/>
      <c r="AE83" s="1006"/>
      <c r="AF83" s="1006"/>
      <c r="AG83" s="715"/>
      <c r="AH83" s="716"/>
      <c r="AI83" s="716"/>
      <c r="AJ83" s="716"/>
      <c r="AK83" s="715"/>
      <c r="AL83" s="717"/>
      <c r="AM83" s="717"/>
      <c r="AN83" s="717"/>
      <c r="AO83" s="717"/>
      <c r="AP83" s="1152"/>
      <c r="AQ83" s="1006"/>
      <c r="AR83" s="718"/>
      <c r="AS83" s="718"/>
      <c r="AT83" s="718"/>
      <c r="AU83" s="718"/>
      <c r="AV83" s="718"/>
      <c r="AW83" s="718"/>
      <c r="AX83" s="1152"/>
      <c r="AY83" s="1006"/>
      <c r="AZ83" s="718"/>
      <c r="BA83" s="718"/>
      <c r="BB83" s="718"/>
      <c r="BC83" s="718"/>
      <c r="BD83" s="718"/>
      <c r="BE83" s="718"/>
      <c r="BF83" s="1152"/>
      <c r="BG83" s="1006"/>
      <c r="BH83" s="718"/>
      <c r="BI83" s="718"/>
      <c r="BJ83" s="718"/>
      <c r="BK83" s="718"/>
      <c r="BL83" s="718"/>
      <c r="BM83" s="718"/>
      <c r="BN83" s="1152"/>
      <c r="BO83" s="1006"/>
      <c r="BP83" s="718"/>
      <c r="BQ83" s="718"/>
      <c r="BR83" s="718"/>
      <c r="BS83" s="718"/>
      <c r="BT83" s="718"/>
      <c r="BU83" s="718"/>
    </row>
    <row r="84" spans="1:73" ht="39.950000000000003" customHeight="1" thickTop="1" x14ac:dyDescent="0.25">
      <c r="C84" s="1044" t="s">
        <v>2490</v>
      </c>
      <c r="D84" s="1254" t="s">
        <v>2491</v>
      </c>
      <c r="E84" s="1061">
        <v>826</v>
      </c>
      <c r="F84" s="1265">
        <v>320100901</v>
      </c>
      <c r="G84" s="1648" t="s">
        <v>3841</v>
      </c>
      <c r="H84" s="1343">
        <v>4</v>
      </c>
      <c r="I84" s="1343" t="s">
        <v>2982</v>
      </c>
      <c r="J84" s="1161">
        <v>32</v>
      </c>
      <c r="K84" s="1161" t="s">
        <v>3821</v>
      </c>
      <c r="L84" s="1161">
        <v>3201</v>
      </c>
      <c r="M84" s="1161" t="s">
        <v>3831</v>
      </c>
      <c r="N84" s="1262">
        <v>2026004540036</v>
      </c>
      <c r="O84" s="1161" t="s">
        <v>3832</v>
      </c>
      <c r="P84" s="1052" t="s">
        <v>2492</v>
      </c>
      <c r="Q84" s="1645">
        <v>4</v>
      </c>
      <c r="R84" s="1642" t="s">
        <v>2871</v>
      </c>
      <c r="S84" s="1642"/>
      <c r="T84" s="1022"/>
      <c r="U84" s="1007"/>
      <c r="V84" s="1007"/>
      <c r="W84" s="1007"/>
      <c r="X84" s="1007"/>
      <c r="Y84" s="1007"/>
      <c r="Z84" s="1004">
        <f t="shared" si="38"/>
        <v>0</v>
      </c>
      <c r="AA84" s="1004">
        <f t="shared" si="47"/>
        <v>0</v>
      </c>
      <c r="AB84" s="1004">
        <f t="shared" si="47"/>
        <v>0</v>
      </c>
      <c r="AC84" s="1004">
        <f t="shared" si="47"/>
        <v>0</v>
      </c>
      <c r="AD84" s="1004">
        <f t="shared" si="47"/>
        <v>0</v>
      </c>
      <c r="AE84" s="1004">
        <f t="shared" si="47"/>
        <v>0</v>
      </c>
      <c r="AF84" s="1004">
        <f t="shared" si="47"/>
        <v>0</v>
      </c>
      <c r="AG84" s="714"/>
      <c r="AH84" s="593"/>
      <c r="AI84" s="593"/>
      <c r="AJ84" s="593"/>
      <c r="AK84" s="207"/>
      <c r="AL84" s="208"/>
      <c r="AM84" s="208"/>
      <c r="AN84" s="208"/>
      <c r="AO84" s="208"/>
      <c r="AP84" s="1150">
        <f>+U84</f>
        <v>0</v>
      </c>
      <c r="AQ84" s="1004">
        <f>SUM(AR84:AW87)</f>
        <v>0</v>
      </c>
      <c r="AR84" s="299"/>
      <c r="AS84" s="299"/>
      <c r="AT84" s="299"/>
      <c r="AU84" s="299"/>
      <c r="AV84" s="299"/>
      <c r="AW84" s="299"/>
      <c r="AX84" s="1150">
        <f>+V84</f>
        <v>0</v>
      </c>
      <c r="AY84" s="1004">
        <f>SUM(AZ84:BE87)</f>
        <v>0</v>
      </c>
      <c r="AZ84" s="299"/>
      <c r="BA84" s="299"/>
      <c r="BB84" s="299"/>
      <c r="BC84" s="299"/>
      <c r="BD84" s="299"/>
      <c r="BE84" s="299"/>
      <c r="BF84" s="1150">
        <f>+W84</f>
        <v>0</v>
      </c>
      <c r="BG84" s="1004">
        <f>SUM(BH84:BM87)</f>
        <v>0</v>
      </c>
      <c r="BH84" s="299"/>
      <c r="BI84" s="299"/>
      <c r="BJ84" s="299"/>
      <c r="BK84" s="299"/>
      <c r="BL84" s="299"/>
      <c r="BM84" s="299"/>
      <c r="BN84" s="1150">
        <f>+X84</f>
        <v>0</v>
      </c>
      <c r="BO84" s="1004">
        <f>SUM(BP84:BU87)</f>
        <v>0</v>
      </c>
      <c r="BP84" s="299"/>
      <c r="BQ84" s="299"/>
      <c r="BR84" s="299"/>
      <c r="BS84" s="299"/>
      <c r="BT84" s="299"/>
      <c r="BU84" s="299"/>
    </row>
    <row r="85" spans="1:73" ht="39.950000000000003" customHeight="1" x14ac:dyDescent="0.25">
      <c r="C85" s="1044"/>
      <c r="D85" s="1254"/>
      <c r="E85" s="1062"/>
      <c r="F85" s="1266">
        <v>320100901</v>
      </c>
      <c r="G85" s="1649" t="s">
        <v>3841</v>
      </c>
      <c r="H85" s="1344">
        <v>4</v>
      </c>
      <c r="I85" s="1344" t="s">
        <v>2982</v>
      </c>
      <c r="J85" s="1162">
        <v>32</v>
      </c>
      <c r="K85" s="1162" t="s">
        <v>3821</v>
      </c>
      <c r="L85" s="1162">
        <v>3201</v>
      </c>
      <c r="M85" s="1162" t="s">
        <v>3831</v>
      </c>
      <c r="N85" s="1263"/>
      <c r="O85" s="1162" t="s">
        <v>3832</v>
      </c>
      <c r="P85" s="1053"/>
      <c r="Q85" s="1646"/>
      <c r="R85" s="1643"/>
      <c r="S85" s="1643"/>
      <c r="T85" s="1023"/>
      <c r="U85" s="1008"/>
      <c r="V85" s="1008"/>
      <c r="W85" s="1008"/>
      <c r="X85" s="1008"/>
      <c r="Y85" s="1008"/>
      <c r="Z85" s="1005"/>
      <c r="AA85" s="1005"/>
      <c r="AB85" s="1005"/>
      <c r="AC85" s="1005"/>
      <c r="AD85" s="1005"/>
      <c r="AE85" s="1005"/>
      <c r="AF85" s="1005"/>
      <c r="AG85" s="479"/>
      <c r="AH85" s="592"/>
      <c r="AI85" s="592"/>
      <c r="AJ85" s="592"/>
      <c r="AK85" s="196"/>
      <c r="AL85" s="197"/>
      <c r="AM85" s="197"/>
      <c r="AN85" s="197"/>
      <c r="AO85" s="197"/>
      <c r="AP85" s="1151"/>
      <c r="AQ85" s="1005"/>
      <c r="AR85" s="282"/>
      <c r="AS85" s="282"/>
      <c r="AT85" s="282"/>
      <c r="AU85" s="282"/>
      <c r="AV85" s="282"/>
      <c r="AW85" s="282"/>
      <c r="AX85" s="1151"/>
      <c r="AY85" s="1005"/>
      <c r="AZ85" s="282"/>
      <c r="BA85" s="282"/>
      <c r="BB85" s="282"/>
      <c r="BC85" s="282"/>
      <c r="BD85" s="282"/>
      <c r="BE85" s="282"/>
      <c r="BF85" s="1151"/>
      <c r="BG85" s="1005"/>
      <c r="BH85" s="282"/>
      <c r="BI85" s="282"/>
      <c r="BJ85" s="282"/>
      <c r="BK85" s="282"/>
      <c r="BL85" s="282"/>
      <c r="BM85" s="282"/>
      <c r="BN85" s="1151"/>
      <c r="BO85" s="1005"/>
      <c r="BP85" s="282"/>
      <c r="BQ85" s="282"/>
      <c r="BR85" s="282"/>
      <c r="BS85" s="282"/>
      <c r="BT85" s="282"/>
      <c r="BU85" s="282"/>
    </row>
    <row r="86" spans="1:73" ht="39.950000000000003" customHeight="1" x14ac:dyDescent="0.25">
      <c r="C86" s="1044"/>
      <c r="D86" s="1254"/>
      <c r="E86" s="1062"/>
      <c r="F86" s="1266">
        <v>320100901</v>
      </c>
      <c r="G86" s="1649" t="s">
        <v>3841</v>
      </c>
      <c r="H86" s="1344">
        <v>4</v>
      </c>
      <c r="I86" s="1344" t="s">
        <v>2982</v>
      </c>
      <c r="J86" s="1162">
        <v>32</v>
      </c>
      <c r="K86" s="1162" t="s">
        <v>3821</v>
      </c>
      <c r="L86" s="1162">
        <v>3201</v>
      </c>
      <c r="M86" s="1162" t="s">
        <v>3831</v>
      </c>
      <c r="N86" s="1263"/>
      <c r="O86" s="1162" t="s">
        <v>3832</v>
      </c>
      <c r="P86" s="1053"/>
      <c r="Q86" s="1646"/>
      <c r="R86" s="1643"/>
      <c r="S86" s="1643"/>
      <c r="T86" s="1023"/>
      <c r="U86" s="1008"/>
      <c r="V86" s="1008"/>
      <c r="W86" s="1008"/>
      <c r="X86" s="1008"/>
      <c r="Y86" s="1008"/>
      <c r="Z86" s="1005"/>
      <c r="AA86" s="1005"/>
      <c r="AB86" s="1005"/>
      <c r="AC86" s="1005"/>
      <c r="AD86" s="1005"/>
      <c r="AE86" s="1005"/>
      <c r="AF86" s="1005"/>
      <c r="AG86" s="196"/>
      <c r="AH86" s="592"/>
      <c r="AI86" s="592"/>
      <c r="AJ86" s="592"/>
      <c r="AK86" s="196"/>
      <c r="AL86" s="197"/>
      <c r="AM86" s="197"/>
      <c r="AN86" s="197"/>
      <c r="AO86" s="197"/>
      <c r="AP86" s="1151"/>
      <c r="AQ86" s="1005"/>
      <c r="AR86" s="282"/>
      <c r="AS86" s="282"/>
      <c r="AT86" s="282"/>
      <c r="AU86" s="282"/>
      <c r="AV86" s="282"/>
      <c r="AW86" s="282"/>
      <c r="AX86" s="1151"/>
      <c r="AY86" s="1005"/>
      <c r="AZ86" s="282"/>
      <c r="BA86" s="282"/>
      <c r="BB86" s="282"/>
      <c r="BC86" s="282"/>
      <c r="BD86" s="282"/>
      <c r="BE86" s="282"/>
      <c r="BF86" s="1151"/>
      <c r="BG86" s="1005"/>
      <c r="BH86" s="282"/>
      <c r="BI86" s="282"/>
      <c r="BJ86" s="282"/>
      <c r="BK86" s="282"/>
      <c r="BL86" s="282"/>
      <c r="BM86" s="282"/>
      <c r="BN86" s="1151"/>
      <c r="BO86" s="1005"/>
      <c r="BP86" s="282"/>
      <c r="BQ86" s="282"/>
      <c r="BR86" s="282"/>
      <c r="BS86" s="282"/>
      <c r="BT86" s="282"/>
      <c r="BU86" s="282"/>
    </row>
    <row r="87" spans="1:73" ht="39.950000000000003" customHeight="1" thickBot="1" x14ac:dyDescent="0.3">
      <c r="C87" s="1044"/>
      <c r="D87" s="1254"/>
      <c r="E87" s="1063"/>
      <c r="F87" s="1267">
        <v>320100901</v>
      </c>
      <c r="G87" s="1650" t="s">
        <v>3841</v>
      </c>
      <c r="H87" s="1369">
        <v>4</v>
      </c>
      <c r="I87" s="1369" t="s">
        <v>2982</v>
      </c>
      <c r="J87" s="1163">
        <v>32</v>
      </c>
      <c r="K87" s="1163" t="s">
        <v>3821</v>
      </c>
      <c r="L87" s="1163">
        <v>3201</v>
      </c>
      <c r="M87" s="1163" t="s">
        <v>3831</v>
      </c>
      <c r="N87" s="1264"/>
      <c r="O87" s="1163" t="s">
        <v>3832</v>
      </c>
      <c r="P87" s="1054"/>
      <c r="Q87" s="1647"/>
      <c r="R87" s="1644"/>
      <c r="S87" s="1644"/>
      <c r="T87" s="1024"/>
      <c r="U87" s="1009"/>
      <c r="V87" s="1009"/>
      <c r="W87" s="1009"/>
      <c r="X87" s="1009"/>
      <c r="Y87" s="1009"/>
      <c r="Z87" s="1006"/>
      <c r="AA87" s="1006"/>
      <c r="AB87" s="1006"/>
      <c r="AC87" s="1006"/>
      <c r="AD87" s="1006"/>
      <c r="AE87" s="1006"/>
      <c r="AF87" s="1006"/>
      <c r="AG87" s="715"/>
      <c r="AH87" s="716"/>
      <c r="AI87" s="716"/>
      <c r="AJ87" s="716"/>
      <c r="AK87" s="715"/>
      <c r="AL87" s="717"/>
      <c r="AM87" s="717"/>
      <c r="AN87" s="717"/>
      <c r="AO87" s="717"/>
      <c r="AP87" s="1152"/>
      <c r="AQ87" s="1006"/>
      <c r="AR87" s="718"/>
      <c r="AS87" s="718"/>
      <c r="AT87" s="718"/>
      <c r="AU87" s="718"/>
      <c r="AV87" s="718"/>
      <c r="AW87" s="718"/>
      <c r="AX87" s="1152"/>
      <c r="AY87" s="1006"/>
      <c r="AZ87" s="718"/>
      <c r="BA87" s="718"/>
      <c r="BB87" s="718"/>
      <c r="BC87" s="718"/>
      <c r="BD87" s="718"/>
      <c r="BE87" s="718"/>
      <c r="BF87" s="1152"/>
      <c r="BG87" s="1006"/>
      <c r="BH87" s="718"/>
      <c r="BI87" s="718"/>
      <c r="BJ87" s="718"/>
      <c r="BK87" s="718"/>
      <c r="BL87" s="718"/>
      <c r="BM87" s="718"/>
      <c r="BN87" s="1152"/>
      <c r="BO87" s="1006"/>
      <c r="BP87" s="718"/>
      <c r="BQ87" s="718"/>
      <c r="BR87" s="718"/>
      <c r="BS87" s="718"/>
      <c r="BT87" s="718"/>
      <c r="BU87" s="718"/>
    </row>
    <row r="88" spans="1:73" ht="39.950000000000003" customHeight="1" thickTop="1" x14ac:dyDescent="0.25">
      <c r="C88" s="1044"/>
      <c r="D88" s="1254"/>
      <c r="E88" s="1061">
        <v>827</v>
      </c>
      <c r="F88" s="1265">
        <v>320800600</v>
      </c>
      <c r="G88" s="1648" t="s">
        <v>2478</v>
      </c>
      <c r="H88" s="1343">
        <v>4</v>
      </c>
      <c r="I88" s="1343" t="s">
        <v>2982</v>
      </c>
      <c r="J88" s="1161">
        <v>32</v>
      </c>
      <c r="K88" s="1161" t="s">
        <v>3821</v>
      </c>
      <c r="L88" s="1161">
        <v>3208</v>
      </c>
      <c r="M88" s="1161" t="s">
        <v>3835</v>
      </c>
      <c r="N88" s="1262">
        <v>2026004540026</v>
      </c>
      <c r="O88" s="1161" t="s">
        <v>3836</v>
      </c>
      <c r="P88" s="1052" t="s">
        <v>2478</v>
      </c>
      <c r="Q88" s="1645">
        <v>4</v>
      </c>
      <c r="R88" s="1642" t="s">
        <v>2867</v>
      </c>
      <c r="S88" s="1642"/>
      <c r="T88" s="1022"/>
      <c r="U88" s="1007"/>
      <c r="V88" s="1007"/>
      <c r="W88" s="1007"/>
      <c r="X88" s="1007"/>
      <c r="Y88" s="1007"/>
      <c r="Z88" s="1004">
        <f t="shared" si="38"/>
        <v>0</v>
      </c>
      <c r="AA88" s="1004">
        <f t="shared" si="47"/>
        <v>0</v>
      </c>
      <c r="AB88" s="1004">
        <f t="shared" si="47"/>
        <v>0</v>
      </c>
      <c r="AC88" s="1004">
        <f t="shared" si="47"/>
        <v>0</v>
      </c>
      <c r="AD88" s="1004">
        <f t="shared" si="47"/>
        <v>0</v>
      </c>
      <c r="AE88" s="1004">
        <f t="shared" si="47"/>
        <v>0</v>
      </c>
      <c r="AF88" s="1004">
        <f t="shared" si="47"/>
        <v>0</v>
      </c>
      <c r="AG88" s="714"/>
      <c r="AH88" s="593"/>
      <c r="AI88" s="593"/>
      <c r="AJ88" s="593"/>
      <c r="AK88" s="207"/>
      <c r="AL88" s="208"/>
      <c r="AM88" s="208"/>
      <c r="AN88" s="208"/>
      <c r="AO88" s="208"/>
      <c r="AP88" s="1150">
        <f>+U88</f>
        <v>0</v>
      </c>
      <c r="AQ88" s="1004">
        <f>SUM(AR88:AW91)</f>
        <v>0</v>
      </c>
      <c r="AR88" s="299"/>
      <c r="AS88" s="299"/>
      <c r="AT88" s="299"/>
      <c r="AU88" s="299"/>
      <c r="AV88" s="299"/>
      <c r="AW88" s="299"/>
      <c r="AX88" s="1150">
        <f>+V88</f>
        <v>0</v>
      </c>
      <c r="AY88" s="1004">
        <f>SUM(AZ88:BE91)</f>
        <v>0</v>
      </c>
      <c r="AZ88" s="299"/>
      <c r="BA88" s="299"/>
      <c r="BB88" s="299"/>
      <c r="BC88" s="299"/>
      <c r="BD88" s="299"/>
      <c r="BE88" s="299"/>
      <c r="BF88" s="1150">
        <f>+W88</f>
        <v>0</v>
      </c>
      <c r="BG88" s="1004">
        <f>SUM(BH88:BM91)</f>
        <v>0</v>
      </c>
      <c r="BH88" s="299"/>
      <c r="BI88" s="299"/>
      <c r="BJ88" s="299"/>
      <c r="BK88" s="299"/>
      <c r="BL88" s="299"/>
      <c r="BM88" s="299"/>
      <c r="BN88" s="1150">
        <f>+X88</f>
        <v>0</v>
      </c>
      <c r="BO88" s="1004">
        <f>SUM(BP88:BU91)</f>
        <v>0</v>
      </c>
      <c r="BP88" s="299"/>
      <c r="BQ88" s="299"/>
      <c r="BR88" s="299"/>
      <c r="BS88" s="299"/>
      <c r="BT88" s="299"/>
      <c r="BU88" s="299"/>
    </row>
    <row r="89" spans="1:73" ht="39.950000000000003" customHeight="1" x14ac:dyDescent="0.25">
      <c r="C89" s="1044"/>
      <c r="D89" s="1254"/>
      <c r="E89" s="1062"/>
      <c r="F89" s="1266">
        <v>320800600</v>
      </c>
      <c r="G89" s="1649" t="s">
        <v>2478</v>
      </c>
      <c r="H89" s="1344">
        <v>4</v>
      </c>
      <c r="I89" s="1344" t="s">
        <v>2982</v>
      </c>
      <c r="J89" s="1162">
        <v>32</v>
      </c>
      <c r="K89" s="1162" t="s">
        <v>3821</v>
      </c>
      <c r="L89" s="1162">
        <v>3208</v>
      </c>
      <c r="M89" s="1162" t="s">
        <v>3835</v>
      </c>
      <c r="N89" s="1263"/>
      <c r="O89" s="1162" t="s">
        <v>3836</v>
      </c>
      <c r="P89" s="1053"/>
      <c r="Q89" s="1646"/>
      <c r="R89" s="1643"/>
      <c r="S89" s="1643"/>
      <c r="T89" s="1023"/>
      <c r="U89" s="1008"/>
      <c r="V89" s="1008"/>
      <c r="W89" s="1008"/>
      <c r="X89" s="1008"/>
      <c r="Y89" s="1008"/>
      <c r="Z89" s="1005"/>
      <c r="AA89" s="1005"/>
      <c r="AB89" s="1005"/>
      <c r="AC89" s="1005"/>
      <c r="AD89" s="1005"/>
      <c r="AE89" s="1005"/>
      <c r="AF89" s="1005"/>
      <c r="AG89" s="479"/>
      <c r="AH89" s="592"/>
      <c r="AI89" s="592"/>
      <c r="AJ89" s="592"/>
      <c r="AK89" s="196"/>
      <c r="AL89" s="197"/>
      <c r="AM89" s="197"/>
      <c r="AN89" s="197"/>
      <c r="AO89" s="197"/>
      <c r="AP89" s="1151"/>
      <c r="AQ89" s="1005"/>
      <c r="AR89" s="282"/>
      <c r="AS89" s="282"/>
      <c r="AT89" s="282"/>
      <c r="AU89" s="282"/>
      <c r="AV89" s="282"/>
      <c r="AW89" s="282"/>
      <c r="AX89" s="1151"/>
      <c r="AY89" s="1005"/>
      <c r="AZ89" s="282"/>
      <c r="BA89" s="282"/>
      <c r="BB89" s="282"/>
      <c r="BC89" s="282"/>
      <c r="BD89" s="282"/>
      <c r="BE89" s="282"/>
      <c r="BF89" s="1151"/>
      <c r="BG89" s="1005"/>
      <c r="BH89" s="282"/>
      <c r="BI89" s="282"/>
      <c r="BJ89" s="282"/>
      <c r="BK89" s="282"/>
      <c r="BL89" s="282"/>
      <c r="BM89" s="282"/>
      <c r="BN89" s="1151"/>
      <c r="BO89" s="1005"/>
      <c r="BP89" s="282"/>
      <c r="BQ89" s="282"/>
      <c r="BR89" s="282"/>
      <c r="BS89" s="282"/>
      <c r="BT89" s="282"/>
      <c r="BU89" s="282"/>
    </row>
    <row r="90" spans="1:73" ht="39.950000000000003" customHeight="1" x14ac:dyDescent="0.25">
      <c r="C90" s="1044"/>
      <c r="D90" s="1254"/>
      <c r="E90" s="1062"/>
      <c r="F90" s="1266">
        <v>320800600</v>
      </c>
      <c r="G90" s="1649" t="s">
        <v>2478</v>
      </c>
      <c r="H90" s="1344">
        <v>4</v>
      </c>
      <c r="I90" s="1344" t="s">
        <v>2982</v>
      </c>
      <c r="J90" s="1162">
        <v>32</v>
      </c>
      <c r="K90" s="1162" t="s">
        <v>3821</v>
      </c>
      <c r="L90" s="1162">
        <v>3208</v>
      </c>
      <c r="M90" s="1162" t="s">
        <v>3835</v>
      </c>
      <c r="N90" s="1263"/>
      <c r="O90" s="1162" t="s">
        <v>3836</v>
      </c>
      <c r="P90" s="1053"/>
      <c r="Q90" s="1646"/>
      <c r="R90" s="1643"/>
      <c r="S90" s="1643"/>
      <c r="T90" s="1023"/>
      <c r="U90" s="1008"/>
      <c r="V90" s="1008"/>
      <c r="W90" s="1008"/>
      <c r="X90" s="1008"/>
      <c r="Y90" s="1008"/>
      <c r="Z90" s="1005"/>
      <c r="AA90" s="1005"/>
      <c r="AB90" s="1005"/>
      <c r="AC90" s="1005"/>
      <c r="AD90" s="1005"/>
      <c r="AE90" s="1005"/>
      <c r="AF90" s="1005"/>
      <c r="AG90" s="196"/>
      <c r="AH90" s="592"/>
      <c r="AI90" s="592"/>
      <c r="AJ90" s="592"/>
      <c r="AK90" s="196"/>
      <c r="AL90" s="197"/>
      <c r="AM90" s="197"/>
      <c r="AN90" s="197"/>
      <c r="AO90" s="197"/>
      <c r="AP90" s="1151"/>
      <c r="AQ90" s="1005"/>
      <c r="AR90" s="282"/>
      <c r="AS90" s="282"/>
      <c r="AT90" s="282"/>
      <c r="AU90" s="282"/>
      <c r="AV90" s="282"/>
      <c r="AW90" s="282"/>
      <c r="AX90" s="1151"/>
      <c r="AY90" s="1005"/>
      <c r="AZ90" s="282"/>
      <c r="BA90" s="282"/>
      <c r="BB90" s="282"/>
      <c r="BC90" s="282"/>
      <c r="BD90" s="282"/>
      <c r="BE90" s="282"/>
      <c r="BF90" s="1151"/>
      <c r="BG90" s="1005"/>
      <c r="BH90" s="282"/>
      <c r="BI90" s="282"/>
      <c r="BJ90" s="282"/>
      <c r="BK90" s="282"/>
      <c r="BL90" s="282"/>
      <c r="BM90" s="282"/>
      <c r="BN90" s="1151"/>
      <c r="BO90" s="1005"/>
      <c r="BP90" s="282"/>
      <c r="BQ90" s="282"/>
      <c r="BR90" s="282"/>
      <c r="BS90" s="282"/>
      <c r="BT90" s="282"/>
      <c r="BU90" s="282"/>
    </row>
    <row r="91" spans="1:73" ht="39.950000000000003" customHeight="1" thickBot="1" x14ac:dyDescent="0.3">
      <c r="C91" s="1045"/>
      <c r="D91" s="1255"/>
      <c r="E91" s="1063"/>
      <c r="F91" s="1267">
        <v>320800600</v>
      </c>
      <c r="G91" s="1650" t="s">
        <v>2478</v>
      </c>
      <c r="H91" s="1369">
        <v>4</v>
      </c>
      <c r="I91" s="1369" t="s">
        <v>2982</v>
      </c>
      <c r="J91" s="1163">
        <v>32</v>
      </c>
      <c r="K91" s="1163" t="s">
        <v>3821</v>
      </c>
      <c r="L91" s="1163">
        <v>3208</v>
      </c>
      <c r="M91" s="1163" t="s">
        <v>3835</v>
      </c>
      <c r="N91" s="1264"/>
      <c r="O91" s="1163" t="s">
        <v>3836</v>
      </c>
      <c r="P91" s="1054"/>
      <c r="Q91" s="1647"/>
      <c r="R91" s="1644"/>
      <c r="S91" s="1644"/>
      <c r="T91" s="1024"/>
      <c r="U91" s="1009"/>
      <c r="V91" s="1009"/>
      <c r="W91" s="1009"/>
      <c r="X91" s="1009"/>
      <c r="Y91" s="1009"/>
      <c r="Z91" s="1006"/>
      <c r="AA91" s="1006"/>
      <c r="AB91" s="1006"/>
      <c r="AC91" s="1006"/>
      <c r="AD91" s="1006"/>
      <c r="AE91" s="1006"/>
      <c r="AF91" s="1006"/>
      <c r="AG91" s="715"/>
      <c r="AH91" s="716"/>
      <c r="AI91" s="716"/>
      <c r="AJ91" s="716"/>
      <c r="AK91" s="715"/>
      <c r="AL91" s="717"/>
      <c r="AM91" s="717"/>
      <c r="AN91" s="717"/>
      <c r="AO91" s="717"/>
      <c r="AP91" s="1152"/>
      <c r="AQ91" s="1006"/>
      <c r="AR91" s="718"/>
      <c r="AS91" s="718"/>
      <c r="AT91" s="718"/>
      <c r="AU91" s="718"/>
      <c r="AV91" s="718"/>
      <c r="AW91" s="718"/>
      <c r="AX91" s="1152"/>
      <c r="AY91" s="1006"/>
      <c r="AZ91" s="718"/>
      <c r="BA91" s="718"/>
      <c r="BB91" s="718"/>
      <c r="BC91" s="718"/>
      <c r="BD91" s="718"/>
      <c r="BE91" s="718"/>
      <c r="BF91" s="1152"/>
      <c r="BG91" s="1006"/>
      <c r="BH91" s="718"/>
      <c r="BI91" s="718"/>
      <c r="BJ91" s="718"/>
      <c r="BK91" s="718"/>
      <c r="BL91" s="718"/>
      <c r="BM91" s="718"/>
      <c r="BN91" s="1152"/>
      <c r="BO91" s="1006"/>
      <c r="BP91" s="718"/>
      <c r="BQ91" s="718"/>
      <c r="BR91" s="718"/>
      <c r="BS91" s="718"/>
      <c r="BT91" s="718"/>
      <c r="BU91" s="718"/>
    </row>
    <row r="92" spans="1:73" ht="39.950000000000003" customHeight="1" thickTop="1" x14ac:dyDescent="0.25">
      <c r="A92" s="151"/>
      <c r="B92" s="24"/>
      <c r="C92" s="1043" t="s">
        <v>2493</v>
      </c>
      <c r="D92" s="1049" t="s">
        <v>3842</v>
      </c>
      <c r="E92" s="1061">
        <v>828</v>
      </c>
      <c r="F92" s="1265">
        <v>320100901</v>
      </c>
      <c r="G92" s="1648" t="s">
        <v>3841</v>
      </c>
      <c r="H92" s="1343">
        <v>6</v>
      </c>
      <c r="I92" s="1343" t="s">
        <v>2982</v>
      </c>
      <c r="J92" s="1161">
        <v>32</v>
      </c>
      <c r="K92" s="1161" t="s">
        <v>3821</v>
      </c>
      <c r="L92" s="1161">
        <v>3201</v>
      </c>
      <c r="M92" s="1161" t="s">
        <v>3831</v>
      </c>
      <c r="N92" s="1262">
        <v>2026004540036</v>
      </c>
      <c r="O92" s="1161" t="s">
        <v>3832</v>
      </c>
      <c r="P92" s="1052" t="s">
        <v>2495</v>
      </c>
      <c r="Q92" s="1645">
        <v>6</v>
      </c>
      <c r="R92" s="1642" t="s">
        <v>2871</v>
      </c>
      <c r="S92" s="1642"/>
      <c r="T92" s="1022"/>
      <c r="U92" s="1007"/>
      <c r="V92" s="1007"/>
      <c r="W92" s="1007"/>
      <c r="X92" s="1007"/>
      <c r="Y92" s="1007"/>
      <c r="Z92" s="1004">
        <f t="shared" si="38"/>
        <v>0</v>
      </c>
      <c r="AA92" s="1004">
        <f t="shared" si="47"/>
        <v>0</v>
      </c>
      <c r="AB92" s="1004">
        <f t="shared" si="47"/>
        <v>0</v>
      </c>
      <c r="AC92" s="1004">
        <f t="shared" si="47"/>
        <v>0</v>
      </c>
      <c r="AD92" s="1004">
        <f t="shared" si="47"/>
        <v>0</v>
      </c>
      <c r="AE92" s="1004">
        <f t="shared" si="47"/>
        <v>0</v>
      </c>
      <c r="AF92" s="1004">
        <f t="shared" si="47"/>
        <v>0</v>
      </c>
      <c r="AG92" s="714"/>
      <c r="AH92" s="593"/>
      <c r="AI92" s="593"/>
      <c r="AJ92" s="593"/>
      <c r="AK92" s="207"/>
      <c r="AL92" s="208"/>
      <c r="AM92" s="208"/>
      <c r="AN92" s="208"/>
      <c r="AO92" s="208"/>
      <c r="AP92" s="1150">
        <f>+U92</f>
        <v>0</v>
      </c>
      <c r="AQ92" s="1004">
        <f>SUM(AR92:AW95)</f>
        <v>0</v>
      </c>
      <c r="AR92" s="299"/>
      <c r="AS92" s="299"/>
      <c r="AT92" s="299"/>
      <c r="AU92" s="299"/>
      <c r="AV92" s="299"/>
      <c r="AW92" s="299"/>
      <c r="AX92" s="1150">
        <f>+V92</f>
        <v>0</v>
      </c>
      <c r="AY92" s="1004">
        <f>SUM(AZ92:BE95)</f>
        <v>0</v>
      </c>
      <c r="AZ92" s="299"/>
      <c r="BA92" s="299"/>
      <c r="BB92" s="299"/>
      <c r="BC92" s="299"/>
      <c r="BD92" s="299"/>
      <c r="BE92" s="299"/>
      <c r="BF92" s="1150">
        <f>+W92</f>
        <v>0</v>
      </c>
      <c r="BG92" s="1004">
        <f>SUM(BH92:BM95)</f>
        <v>0</v>
      </c>
      <c r="BH92" s="299"/>
      <c r="BI92" s="299"/>
      <c r="BJ92" s="299"/>
      <c r="BK92" s="299"/>
      <c r="BL92" s="299"/>
      <c r="BM92" s="299"/>
      <c r="BN92" s="1150">
        <f>+X92</f>
        <v>0</v>
      </c>
      <c r="BO92" s="1004">
        <f>SUM(BP92:BU95)</f>
        <v>0</v>
      </c>
      <c r="BP92" s="299"/>
      <c r="BQ92" s="299"/>
      <c r="BR92" s="299"/>
      <c r="BS92" s="299"/>
      <c r="BT92" s="299"/>
      <c r="BU92" s="299"/>
    </row>
    <row r="93" spans="1:73" ht="39.950000000000003" customHeight="1" x14ac:dyDescent="0.25">
      <c r="A93" s="151"/>
      <c r="B93" s="24"/>
      <c r="C93" s="1044"/>
      <c r="D93" s="1050"/>
      <c r="E93" s="1062"/>
      <c r="F93" s="1266">
        <v>320100901</v>
      </c>
      <c r="G93" s="1649" t="s">
        <v>3841</v>
      </c>
      <c r="H93" s="1344">
        <v>6</v>
      </c>
      <c r="I93" s="1344" t="s">
        <v>2982</v>
      </c>
      <c r="J93" s="1162">
        <v>32</v>
      </c>
      <c r="K93" s="1162" t="s">
        <v>3821</v>
      </c>
      <c r="L93" s="1162">
        <v>3201</v>
      </c>
      <c r="M93" s="1162" t="s">
        <v>3831</v>
      </c>
      <c r="N93" s="1263"/>
      <c r="O93" s="1162" t="s">
        <v>3832</v>
      </c>
      <c r="P93" s="1053"/>
      <c r="Q93" s="1646"/>
      <c r="R93" s="1643"/>
      <c r="S93" s="1643"/>
      <c r="T93" s="1023"/>
      <c r="U93" s="1008"/>
      <c r="V93" s="1008"/>
      <c r="W93" s="1008"/>
      <c r="X93" s="1008"/>
      <c r="Y93" s="1008"/>
      <c r="Z93" s="1005"/>
      <c r="AA93" s="1005"/>
      <c r="AB93" s="1005"/>
      <c r="AC93" s="1005"/>
      <c r="AD93" s="1005"/>
      <c r="AE93" s="1005"/>
      <c r="AF93" s="1005"/>
      <c r="AG93" s="479"/>
      <c r="AH93" s="592"/>
      <c r="AI93" s="592"/>
      <c r="AJ93" s="592"/>
      <c r="AK93" s="196"/>
      <c r="AL93" s="197"/>
      <c r="AM93" s="197"/>
      <c r="AN93" s="197"/>
      <c r="AO93" s="197"/>
      <c r="AP93" s="1151"/>
      <c r="AQ93" s="1005"/>
      <c r="AR93" s="282"/>
      <c r="AS93" s="282"/>
      <c r="AT93" s="282"/>
      <c r="AU93" s="282"/>
      <c r="AV93" s="282"/>
      <c r="AW93" s="282"/>
      <c r="AX93" s="1151"/>
      <c r="AY93" s="1005"/>
      <c r="AZ93" s="282"/>
      <c r="BA93" s="282"/>
      <c r="BB93" s="282"/>
      <c r="BC93" s="282"/>
      <c r="BD93" s="282"/>
      <c r="BE93" s="282"/>
      <c r="BF93" s="1151"/>
      <c r="BG93" s="1005"/>
      <c r="BH93" s="282"/>
      <c r="BI93" s="282"/>
      <c r="BJ93" s="282"/>
      <c r="BK93" s="282"/>
      <c r="BL93" s="282"/>
      <c r="BM93" s="282"/>
      <c r="BN93" s="1151"/>
      <c r="BO93" s="1005"/>
      <c r="BP93" s="282"/>
      <c r="BQ93" s="282"/>
      <c r="BR93" s="282"/>
      <c r="BS93" s="282"/>
      <c r="BT93" s="282"/>
      <c r="BU93" s="282"/>
    </row>
    <row r="94" spans="1:73" ht="39.950000000000003" customHeight="1" x14ac:dyDescent="0.25">
      <c r="A94" s="151"/>
      <c r="B94" s="24"/>
      <c r="C94" s="1044"/>
      <c r="D94" s="1050"/>
      <c r="E94" s="1062"/>
      <c r="F94" s="1266">
        <v>320100901</v>
      </c>
      <c r="G94" s="1649" t="s">
        <v>3841</v>
      </c>
      <c r="H94" s="1344">
        <v>6</v>
      </c>
      <c r="I94" s="1344" t="s">
        <v>2982</v>
      </c>
      <c r="J94" s="1162">
        <v>32</v>
      </c>
      <c r="K94" s="1162" t="s">
        <v>3821</v>
      </c>
      <c r="L94" s="1162">
        <v>3201</v>
      </c>
      <c r="M94" s="1162" t="s">
        <v>3831</v>
      </c>
      <c r="N94" s="1263"/>
      <c r="O94" s="1162" t="s">
        <v>3832</v>
      </c>
      <c r="P94" s="1053"/>
      <c r="Q94" s="1646"/>
      <c r="R94" s="1643"/>
      <c r="S94" s="1643"/>
      <c r="T94" s="1023"/>
      <c r="U94" s="1008"/>
      <c r="V94" s="1008"/>
      <c r="W94" s="1008"/>
      <c r="X94" s="1008"/>
      <c r="Y94" s="1008"/>
      <c r="Z94" s="1005"/>
      <c r="AA94" s="1005"/>
      <c r="AB94" s="1005"/>
      <c r="AC94" s="1005"/>
      <c r="AD94" s="1005"/>
      <c r="AE94" s="1005"/>
      <c r="AF94" s="1005"/>
      <c r="AG94" s="196"/>
      <c r="AH94" s="592"/>
      <c r="AI94" s="592"/>
      <c r="AJ94" s="592"/>
      <c r="AK94" s="196"/>
      <c r="AL94" s="197"/>
      <c r="AM94" s="197"/>
      <c r="AN94" s="197"/>
      <c r="AO94" s="197"/>
      <c r="AP94" s="1151"/>
      <c r="AQ94" s="1005"/>
      <c r="AR94" s="282"/>
      <c r="AS94" s="282"/>
      <c r="AT94" s="282"/>
      <c r="AU94" s="282"/>
      <c r="AV94" s="282"/>
      <c r="AW94" s="282"/>
      <c r="AX94" s="1151"/>
      <c r="AY94" s="1005"/>
      <c r="AZ94" s="282"/>
      <c r="BA94" s="282"/>
      <c r="BB94" s="282"/>
      <c r="BC94" s="282"/>
      <c r="BD94" s="282"/>
      <c r="BE94" s="282"/>
      <c r="BF94" s="1151"/>
      <c r="BG94" s="1005"/>
      <c r="BH94" s="282"/>
      <c r="BI94" s="282"/>
      <c r="BJ94" s="282"/>
      <c r="BK94" s="282"/>
      <c r="BL94" s="282"/>
      <c r="BM94" s="282"/>
      <c r="BN94" s="1151"/>
      <c r="BO94" s="1005"/>
      <c r="BP94" s="282"/>
      <c r="BQ94" s="282"/>
      <c r="BR94" s="282"/>
      <c r="BS94" s="282"/>
      <c r="BT94" s="282"/>
      <c r="BU94" s="282"/>
    </row>
    <row r="95" spans="1:73" ht="39.950000000000003" customHeight="1" thickBot="1" x14ac:dyDescent="0.3">
      <c r="A95" s="151"/>
      <c r="B95" s="24"/>
      <c r="C95" s="1045"/>
      <c r="D95" s="1051"/>
      <c r="E95" s="1063"/>
      <c r="F95" s="1267">
        <v>320100901</v>
      </c>
      <c r="G95" s="1650" t="s">
        <v>3841</v>
      </c>
      <c r="H95" s="1369">
        <v>6</v>
      </c>
      <c r="I95" s="1369" t="s">
        <v>2982</v>
      </c>
      <c r="J95" s="1163">
        <v>32</v>
      </c>
      <c r="K95" s="1163" t="s">
        <v>3821</v>
      </c>
      <c r="L95" s="1163">
        <v>3201</v>
      </c>
      <c r="M95" s="1163" t="s">
        <v>3831</v>
      </c>
      <c r="N95" s="1264"/>
      <c r="O95" s="1163" t="s">
        <v>3832</v>
      </c>
      <c r="P95" s="1054"/>
      <c r="Q95" s="1647"/>
      <c r="R95" s="1644"/>
      <c r="S95" s="1644"/>
      <c r="T95" s="1024"/>
      <c r="U95" s="1009"/>
      <c r="V95" s="1009"/>
      <c r="W95" s="1009"/>
      <c r="X95" s="1009"/>
      <c r="Y95" s="1009"/>
      <c r="Z95" s="1006"/>
      <c r="AA95" s="1006"/>
      <c r="AB95" s="1006"/>
      <c r="AC95" s="1006"/>
      <c r="AD95" s="1006"/>
      <c r="AE95" s="1006"/>
      <c r="AF95" s="1006"/>
      <c r="AG95" s="715"/>
      <c r="AH95" s="716"/>
      <c r="AI95" s="716"/>
      <c r="AJ95" s="716"/>
      <c r="AK95" s="715"/>
      <c r="AL95" s="717"/>
      <c r="AM95" s="717"/>
      <c r="AN95" s="717"/>
      <c r="AO95" s="717"/>
      <c r="AP95" s="1152"/>
      <c r="AQ95" s="1006"/>
      <c r="AR95" s="718"/>
      <c r="AS95" s="718"/>
      <c r="AT95" s="718"/>
      <c r="AU95" s="718"/>
      <c r="AV95" s="718"/>
      <c r="AW95" s="718"/>
      <c r="AX95" s="1152"/>
      <c r="AY95" s="1006"/>
      <c r="AZ95" s="718"/>
      <c r="BA95" s="718"/>
      <c r="BB95" s="718"/>
      <c r="BC95" s="718"/>
      <c r="BD95" s="718"/>
      <c r="BE95" s="718"/>
      <c r="BF95" s="1152"/>
      <c r="BG95" s="1006"/>
      <c r="BH95" s="718"/>
      <c r="BI95" s="718"/>
      <c r="BJ95" s="718"/>
      <c r="BK95" s="718"/>
      <c r="BL95" s="718"/>
      <c r="BM95" s="718"/>
      <c r="BN95" s="1152"/>
      <c r="BO95" s="1006"/>
      <c r="BP95" s="718"/>
      <c r="BQ95" s="718"/>
      <c r="BR95" s="718"/>
      <c r="BS95" s="718"/>
      <c r="BT95" s="718"/>
      <c r="BU95" s="718"/>
    </row>
    <row r="96" spans="1:73" ht="39.950000000000003" customHeight="1" thickTop="1" x14ac:dyDescent="0.25">
      <c r="A96" s="151"/>
      <c r="B96" s="24"/>
      <c r="C96" s="1043" t="s">
        <v>2496</v>
      </c>
      <c r="D96" s="1049" t="s">
        <v>2497</v>
      </c>
      <c r="E96" s="1061">
        <v>829</v>
      </c>
      <c r="F96" s="1265">
        <v>320800600</v>
      </c>
      <c r="G96" s="1648" t="s">
        <v>2478</v>
      </c>
      <c r="H96" s="1343">
        <v>4</v>
      </c>
      <c r="I96" s="1343" t="s">
        <v>2982</v>
      </c>
      <c r="J96" s="1161">
        <v>32</v>
      </c>
      <c r="K96" s="1161" t="s">
        <v>3821</v>
      </c>
      <c r="L96" s="1161">
        <v>3208</v>
      </c>
      <c r="M96" s="1161" t="s">
        <v>3835</v>
      </c>
      <c r="N96" s="1262">
        <v>2026004540026</v>
      </c>
      <c r="O96" s="1161" t="s">
        <v>3836</v>
      </c>
      <c r="P96" s="1052" t="s">
        <v>2478</v>
      </c>
      <c r="Q96" s="1645">
        <v>4</v>
      </c>
      <c r="R96" s="1642" t="s">
        <v>2867</v>
      </c>
      <c r="S96" s="1642"/>
      <c r="T96" s="1022"/>
      <c r="U96" s="1007"/>
      <c r="V96" s="1007"/>
      <c r="W96" s="1007"/>
      <c r="X96" s="1007"/>
      <c r="Y96" s="1007"/>
      <c r="Z96" s="1004">
        <f t="shared" si="38"/>
        <v>0</v>
      </c>
      <c r="AA96" s="1004">
        <f t="shared" ref="AA96:AF104" si="48">SUM(AR96:AR99,AZ96:AZ99,BH96:BH99,BP96:BP99)</f>
        <v>0</v>
      </c>
      <c r="AB96" s="1004">
        <f t="shared" si="48"/>
        <v>0</v>
      </c>
      <c r="AC96" s="1004">
        <f t="shared" si="48"/>
        <v>0</v>
      </c>
      <c r="AD96" s="1004">
        <f t="shared" si="48"/>
        <v>0</v>
      </c>
      <c r="AE96" s="1004">
        <f t="shared" si="48"/>
        <v>0</v>
      </c>
      <c r="AF96" s="1004">
        <f t="shared" si="48"/>
        <v>0</v>
      </c>
      <c r="AG96" s="714"/>
      <c r="AH96" s="593"/>
      <c r="AI96" s="593"/>
      <c r="AJ96" s="593"/>
      <c r="AK96" s="207"/>
      <c r="AL96" s="208"/>
      <c r="AM96" s="208"/>
      <c r="AN96" s="208"/>
      <c r="AO96" s="208"/>
      <c r="AP96" s="1150">
        <f>+U96</f>
        <v>0</v>
      </c>
      <c r="AQ96" s="1004">
        <f>SUM(AR96:AW99)</f>
        <v>0</v>
      </c>
      <c r="AR96" s="299"/>
      <c r="AS96" s="299"/>
      <c r="AT96" s="299"/>
      <c r="AU96" s="299"/>
      <c r="AV96" s="299"/>
      <c r="AW96" s="299"/>
      <c r="AX96" s="1150">
        <f>+V96</f>
        <v>0</v>
      </c>
      <c r="AY96" s="1004">
        <f>SUM(AZ96:BE99)</f>
        <v>0</v>
      </c>
      <c r="AZ96" s="299"/>
      <c r="BA96" s="299"/>
      <c r="BB96" s="299"/>
      <c r="BC96" s="299"/>
      <c r="BD96" s="299"/>
      <c r="BE96" s="299"/>
      <c r="BF96" s="1150">
        <f>+W96</f>
        <v>0</v>
      </c>
      <c r="BG96" s="1004">
        <f>SUM(BH96:BM99)</f>
        <v>0</v>
      </c>
      <c r="BH96" s="299"/>
      <c r="BI96" s="299"/>
      <c r="BJ96" s="299"/>
      <c r="BK96" s="299"/>
      <c r="BL96" s="299"/>
      <c r="BM96" s="299"/>
      <c r="BN96" s="1150">
        <f>+X96</f>
        <v>0</v>
      </c>
      <c r="BO96" s="1004">
        <f>SUM(BP96:BU99)</f>
        <v>0</v>
      </c>
      <c r="BP96" s="299"/>
      <c r="BQ96" s="299"/>
      <c r="BR96" s="299"/>
      <c r="BS96" s="299"/>
      <c r="BT96" s="299"/>
      <c r="BU96" s="299"/>
    </row>
    <row r="97" spans="1:87" ht="39.950000000000003" customHeight="1" x14ac:dyDescent="0.25">
      <c r="A97" s="151"/>
      <c r="B97" s="24"/>
      <c r="C97" s="1044"/>
      <c r="D97" s="1050"/>
      <c r="E97" s="1062"/>
      <c r="F97" s="1266">
        <v>320800600</v>
      </c>
      <c r="G97" s="1649" t="s">
        <v>2478</v>
      </c>
      <c r="H97" s="1344">
        <v>4</v>
      </c>
      <c r="I97" s="1344" t="s">
        <v>2982</v>
      </c>
      <c r="J97" s="1162">
        <v>32</v>
      </c>
      <c r="K97" s="1162" t="s">
        <v>3821</v>
      </c>
      <c r="L97" s="1162">
        <v>3208</v>
      </c>
      <c r="M97" s="1162" t="s">
        <v>3835</v>
      </c>
      <c r="N97" s="1263">
        <v>2024004540026</v>
      </c>
      <c r="O97" s="1162" t="s">
        <v>3836</v>
      </c>
      <c r="P97" s="1053"/>
      <c r="Q97" s="1646"/>
      <c r="R97" s="1643"/>
      <c r="S97" s="1643"/>
      <c r="T97" s="1023"/>
      <c r="U97" s="1008"/>
      <c r="V97" s="1008"/>
      <c r="W97" s="1008"/>
      <c r="X97" s="1008"/>
      <c r="Y97" s="1008"/>
      <c r="Z97" s="1005"/>
      <c r="AA97" s="1005"/>
      <c r="AB97" s="1005"/>
      <c r="AC97" s="1005"/>
      <c r="AD97" s="1005"/>
      <c r="AE97" s="1005"/>
      <c r="AF97" s="1005"/>
      <c r="AG97" s="479"/>
      <c r="AH97" s="592"/>
      <c r="AI97" s="592"/>
      <c r="AJ97" s="592"/>
      <c r="AK97" s="196"/>
      <c r="AL97" s="197"/>
      <c r="AM97" s="197"/>
      <c r="AN97" s="197"/>
      <c r="AO97" s="197"/>
      <c r="AP97" s="1151"/>
      <c r="AQ97" s="1005"/>
      <c r="AR97" s="282"/>
      <c r="AS97" s="282"/>
      <c r="AT97" s="282"/>
      <c r="AU97" s="282"/>
      <c r="AV97" s="282"/>
      <c r="AW97" s="282"/>
      <c r="AX97" s="1151"/>
      <c r="AY97" s="1005"/>
      <c r="AZ97" s="282"/>
      <c r="BA97" s="282"/>
      <c r="BB97" s="282"/>
      <c r="BC97" s="282"/>
      <c r="BD97" s="282"/>
      <c r="BE97" s="282"/>
      <c r="BF97" s="1151"/>
      <c r="BG97" s="1005"/>
      <c r="BH97" s="282"/>
      <c r="BI97" s="282"/>
      <c r="BJ97" s="282"/>
      <c r="BK97" s="282"/>
      <c r="BL97" s="282"/>
      <c r="BM97" s="282"/>
      <c r="BN97" s="1151"/>
      <c r="BO97" s="1005"/>
      <c r="BP97" s="282"/>
      <c r="BQ97" s="282"/>
      <c r="BR97" s="282"/>
      <c r="BS97" s="282"/>
      <c r="BT97" s="282"/>
      <c r="BU97" s="282"/>
    </row>
    <row r="98" spans="1:87" ht="39.950000000000003" customHeight="1" x14ac:dyDescent="0.25">
      <c r="A98" s="151"/>
      <c r="B98" s="24"/>
      <c r="C98" s="1044"/>
      <c r="D98" s="1050"/>
      <c r="E98" s="1062"/>
      <c r="F98" s="1266">
        <v>320800600</v>
      </c>
      <c r="G98" s="1649" t="s">
        <v>2478</v>
      </c>
      <c r="H98" s="1344">
        <v>4</v>
      </c>
      <c r="I98" s="1344" t="s">
        <v>2982</v>
      </c>
      <c r="J98" s="1162">
        <v>32</v>
      </c>
      <c r="K98" s="1162" t="s">
        <v>3821</v>
      </c>
      <c r="L98" s="1162">
        <v>3208</v>
      </c>
      <c r="M98" s="1162" t="s">
        <v>3835</v>
      </c>
      <c r="N98" s="1263">
        <v>2024004540026</v>
      </c>
      <c r="O98" s="1162" t="s">
        <v>3836</v>
      </c>
      <c r="P98" s="1053"/>
      <c r="Q98" s="1646"/>
      <c r="R98" s="1643"/>
      <c r="S98" s="1643"/>
      <c r="T98" s="1023"/>
      <c r="U98" s="1008"/>
      <c r="V98" s="1008"/>
      <c r="W98" s="1008"/>
      <c r="X98" s="1008"/>
      <c r="Y98" s="1008"/>
      <c r="Z98" s="1005"/>
      <c r="AA98" s="1005"/>
      <c r="AB98" s="1005"/>
      <c r="AC98" s="1005"/>
      <c r="AD98" s="1005"/>
      <c r="AE98" s="1005"/>
      <c r="AF98" s="1005"/>
      <c r="AG98" s="196"/>
      <c r="AH98" s="592"/>
      <c r="AI98" s="592"/>
      <c r="AJ98" s="592"/>
      <c r="AK98" s="196"/>
      <c r="AL98" s="197"/>
      <c r="AM98" s="197"/>
      <c r="AN98" s="197"/>
      <c r="AO98" s="197"/>
      <c r="AP98" s="1151"/>
      <c r="AQ98" s="1005"/>
      <c r="AR98" s="282"/>
      <c r="AS98" s="282"/>
      <c r="AT98" s="282"/>
      <c r="AU98" s="282"/>
      <c r="AV98" s="282"/>
      <c r="AW98" s="282"/>
      <c r="AX98" s="1151"/>
      <c r="AY98" s="1005"/>
      <c r="AZ98" s="282"/>
      <c r="BA98" s="282"/>
      <c r="BB98" s="282"/>
      <c r="BC98" s="282"/>
      <c r="BD98" s="282"/>
      <c r="BE98" s="282"/>
      <c r="BF98" s="1151"/>
      <c r="BG98" s="1005"/>
      <c r="BH98" s="282"/>
      <c r="BI98" s="282"/>
      <c r="BJ98" s="282"/>
      <c r="BK98" s="282"/>
      <c r="BL98" s="282"/>
      <c r="BM98" s="282"/>
      <c r="BN98" s="1151"/>
      <c r="BO98" s="1005"/>
      <c r="BP98" s="282"/>
      <c r="BQ98" s="282"/>
      <c r="BR98" s="282"/>
      <c r="BS98" s="282"/>
      <c r="BT98" s="282"/>
      <c r="BU98" s="282"/>
    </row>
    <row r="99" spans="1:87" ht="39.950000000000003" customHeight="1" thickBot="1" x14ac:dyDescent="0.3">
      <c r="A99" s="151"/>
      <c r="B99" s="24"/>
      <c r="C99" s="1045"/>
      <c r="D99" s="1051"/>
      <c r="E99" s="1063"/>
      <c r="F99" s="1267">
        <v>320800600</v>
      </c>
      <c r="G99" s="1650" t="s">
        <v>2478</v>
      </c>
      <c r="H99" s="1369">
        <v>4</v>
      </c>
      <c r="I99" s="1369" t="s">
        <v>2982</v>
      </c>
      <c r="J99" s="1163">
        <v>32</v>
      </c>
      <c r="K99" s="1163" t="s">
        <v>3821</v>
      </c>
      <c r="L99" s="1163">
        <v>3208</v>
      </c>
      <c r="M99" s="1163" t="s">
        <v>3835</v>
      </c>
      <c r="N99" s="1264">
        <v>2024004540026</v>
      </c>
      <c r="O99" s="1163" t="s">
        <v>3836</v>
      </c>
      <c r="P99" s="1054"/>
      <c r="Q99" s="1647"/>
      <c r="R99" s="1644"/>
      <c r="S99" s="1644"/>
      <c r="T99" s="1024"/>
      <c r="U99" s="1009"/>
      <c r="V99" s="1009"/>
      <c r="W99" s="1009"/>
      <c r="X99" s="1009"/>
      <c r="Y99" s="1009"/>
      <c r="Z99" s="1006"/>
      <c r="AA99" s="1006"/>
      <c r="AB99" s="1006"/>
      <c r="AC99" s="1006"/>
      <c r="AD99" s="1006"/>
      <c r="AE99" s="1006"/>
      <c r="AF99" s="1006"/>
      <c r="AG99" s="715"/>
      <c r="AH99" s="716"/>
      <c r="AI99" s="716"/>
      <c r="AJ99" s="716"/>
      <c r="AK99" s="715"/>
      <c r="AL99" s="717"/>
      <c r="AM99" s="717"/>
      <c r="AN99" s="717"/>
      <c r="AO99" s="717"/>
      <c r="AP99" s="1152"/>
      <c r="AQ99" s="1006"/>
      <c r="AR99" s="718"/>
      <c r="AS99" s="718"/>
      <c r="AT99" s="718"/>
      <c r="AU99" s="718"/>
      <c r="AV99" s="718"/>
      <c r="AW99" s="718"/>
      <c r="AX99" s="1152"/>
      <c r="AY99" s="1006"/>
      <c r="AZ99" s="718"/>
      <c r="BA99" s="718"/>
      <c r="BB99" s="718"/>
      <c r="BC99" s="718"/>
      <c r="BD99" s="718"/>
      <c r="BE99" s="718"/>
      <c r="BF99" s="1152"/>
      <c r="BG99" s="1006"/>
      <c r="BH99" s="718"/>
      <c r="BI99" s="718"/>
      <c r="BJ99" s="718"/>
      <c r="BK99" s="718"/>
      <c r="BL99" s="718"/>
      <c r="BM99" s="718"/>
      <c r="BN99" s="1152"/>
      <c r="BO99" s="1006"/>
      <c r="BP99" s="718"/>
      <c r="BQ99" s="718"/>
      <c r="BR99" s="718"/>
      <c r="BS99" s="718"/>
      <c r="BT99" s="718"/>
      <c r="BU99" s="718"/>
    </row>
    <row r="100" spans="1:87" ht="39.950000000000003" customHeight="1" thickTop="1" x14ac:dyDescent="0.25">
      <c r="A100" s="151"/>
      <c r="B100" s="24"/>
      <c r="C100" s="1043" t="s">
        <v>2498</v>
      </c>
      <c r="D100" s="1049" t="s">
        <v>3843</v>
      </c>
      <c r="E100" s="1061">
        <v>830</v>
      </c>
      <c r="F100" s="1265">
        <v>320100203</v>
      </c>
      <c r="G100" s="1648" t="s">
        <v>3844</v>
      </c>
      <c r="H100" s="1343">
        <v>1</v>
      </c>
      <c r="I100" s="1343" t="s">
        <v>2982</v>
      </c>
      <c r="J100" s="1161">
        <v>32</v>
      </c>
      <c r="K100" s="1161" t="s">
        <v>3821</v>
      </c>
      <c r="L100" s="1161">
        <v>3201</v>
      </c>
      <c r="M100" s="1161" t="s">
        <v>3831</v>
      </c>
      <c r="N100" s="1262">
        <v>2026004540036</v>
      </c>
      <c r="O100" s="1161" t="s">
        <v>3832</v>
      </c>
      <c r="P100" s="1052" t="s">
        <v>2500</v>
      </c>
      <c r="Q100" s="1645">
        <v>1</v>
      </c>
      <c r="R100" s="1642" t="s">
        <v>2867</v>
      </c>
      <c r="S100" s="1642"/>
      <c r="T100" s="1022"/>
      <c r="U100" s="1007"/>
      <c r="V100" s="1007"/>
      <c r="W100" s="1007"/>
      <c r="X100" s="1007"/>
      <c r="Y100" s="1007"/>
      <c r="Z100" s="1004">
        <f t="shared" si="38"/>
        <v>0</v>
      </c>
      <c r="AA100" s="1004">
        <f t="shared" si="48"/>
        <v>0</v>
      </c>
      <c r="AB100" s="1004">
        <f t="shared" si="48"/>
        <v>0</v>
      </c>
      <c r="AC100" s="1004">
        <f t="shared" si="48"/>
        <v>0</v>
      </c>
      <c r="AD100" s="1004">
        <f t="shared" si="48"/>
        <v>0</v>
      </c>
      <c r="AE100" s="1004">
        <f t="shared" si="48"/>
        <v>0</v>
      </c>
      <c r="AF100" s="1004">
        <f t="shared" si="48"/>
        <v>0</v>
      </c>
      <c r="AG100" s="714"/>
      <c r="AH100" s="593"/>
      <c r="AI100" s="593"/>
      <c r="AJ100" s="593"/>
      <c r="AK100" s="207"/>
      <c r="AL100" s="208"/>
      <c r="AM100" s="208"/>
      <c r="AN100" s="208"/>
      <c r="AO100" s="208"/>
      <c r="AP100" s="1150">
        <f>+U100</f>
        <v>0</v>
      </c>
      <c r="AQ100" s="1004">
        <f>SUM(AR100:AW103)</f>
        <v>0</v>
      </c>
      <c r="AR100" s="299"/>
      <c r="AS100" s="299"/>
      <c r="AT100" s="299"/>
      <c r="AU100" s="299"/>
      <c r="AV100" s="299"/>
      <c r="AW100" s="299"/>
      <c r="AX100" s="1150">
        <f>+V100</f>
        <v>0</v>
      </c>
      <c r="AY100" s="1004">
        <f>SUM(AZ100:BE103)</f>
        <v>0</v>
      </c>
      <c r="AZ100" s="299"/>
      <c r="BA100" s="299"/>
      <c r="BB100" s="299"/>
      <c r="BC100" s="299"/>
      <c r="BD100" s="299"/>
      <c r="BE100" s="299"/>
      <c r="BF100" s="1150">
        <f>+W100</f>
        <v>0</v>
      </c>
      <c r="BG100" s="1004">
        <f>SUM(BH100:BM103)</f>
        <v>0</v>
      </c>
      <c r="BH100" s="299"/>
      <c r="BI100" s="299"/>
      <c r="BJ100" s="299"/>
      <c r="BK100" s="299"/>
      <c r="BL100" s="299"/>
      <c r="BM100" s="299"/>
      <c r="BN100" s="1150">
        <f>+X100</f>
        <v>0</v>
      </c>
      <c r="BO100" s="1004">
        <f>SUM(BP100:BU103)</f>
        <v>0</v>
      </c>
      <c r="BP100" s="299"/>
      <c r="BQ100" s="299"/>
      <c r="BR100" s="299"/>
      <c r="BS100" s="299"/>
      <c r="BT100" s="299"/>
      <c r="BU100" s="299"/>
    </row>
    <row r="101" spans="1:87" ht="39.950000000000003" customHeight="1" x14ac:dyDescent="0.25">
      <c r="A101" s="151"/>
      <c r="B101" s="24"/>
      <c r="C101" s="1044"/>
      <c r="D101" s="1050"/>
      <c r="E101" s="1062"/>
      <c r="F101" s="1266">
        <v>320100203</v>
      </c>
      <c r="G101" s="1649" t="s">
        <v>3844</v>
      </c>
      <c r="H101" s="1344">
        <v>1</v>
      </c>
      <c r="I101" s="1344" t="s">
        <v>2982</v>
      </c>
      <c r="J101" s="1162">
        <v>32</v>
      </c>
      <c r="K101" s="1162" t="s">
        <v>3821</v>
      </c>
      <c r="L101" s="1162">
        <v>3201</v>
      </c>
      <c r="M101" s="1162" t="s">
        <v>3831</v>
      </c>
      <c r="N101" s="1263">
        <v>2024004540036</v>
      </c>
      <c r="O101" s="1162" t="s">
        <v>3832</v>
      </c>
      <c r="P101" s="1053"/>
      <c r="Q101" s="1646"/>
      <c r="R101" s="1643"/>
      <c r="S101" s="1643"/>
      <c r="T101" s="1023"/>
      <c r="U101" s="1008"/>
      <c r="V101" s="1008"/>
      <c r="W101" s="1008"/>
      <c r="X101" s="1008"/>
      <c r="Y101" s="1008"/>
      <c r="Z101" s="1005"/>
      <c r="AA101" s="1005"/>
      <c r="AB101" s="1005"/>
      <c r="AC101" s="1005"/>
      <c r="AD101" s="1005"/>
      <c r="AE101" s="1005"/>
      <c r="AF101" s="1005"/>
      <c r="AG101" s="479"/>
      <c r="AH101" s="592"/>
      <c r="AI101" s="592"/>
      <c r="AJ101" s="592"/>
      <c r="AK101" s="196"/>
      <c r="AL101" s="197"/>
      <c r="AM101" s="197"/>
      <c r="AN101" s="197"/>
      <c r="AO101" s="197"/>
      <c r="AP101" s="1151"/>
      <c r="AQ101" s="1005"/>
      <c r="AR101" s="282"/>
      <c r="AS101" s="282"/>
      <c r="AT101" s="282"/>
      <c r="AU101" s="282"/>
      <c r="AV101" s="282"/>
      <c r="AW101" s="282"/>
      <c r="AX101" s="1151"/>
      <c r="AY101" s="1005"/>
      <c r="AZ101" s="282"/>
      <c r="BA101" s="282"/>
      <c r="BB101" s="282"/>
      <c r="BC101" s="282"/>
      <c r="BD101" s="282"/>
      <c r="BE101" s="282"/>
      <c r="BF101" s="1151"/>
      <c r="BG101" s="1005"/>
      <c r="BH101" s="282"/>
      <c r="BI101" s="282"/>
      <c r="BJ101" s="282"/>
      <c r="BK101" s="282"/>
      <c r="BL101" s="282"/>
      <c r="BM101" s="282"/>
      <c r="BN101" s="1151"/>
      <c r="BO101" s="1005"/>
      <c r="BP101" s="282"/>
      <c r="BQ101" s="282"/>
      <c r="BR101" s="282"/>
      <c r="BS101" s="282"/>
      <c r="BT101" s="282"/>
      <c r="BU101" s="282"/>
    </row>
    <row r="102" spans="1:87" ht="39.950000000000003" customHeight="1" x14ac:dyDescent="0.25">
      <c r="A102" s="151"/>
      <c r="B102" s="24"/>
      <c r="C102" s="1044"/>
      <c r="D102" s="1050"/>
      <c r="E102" s="1062"/>
      <c r="F102" s="1266">
        <v>320100203</v>
      </c>
      <c r="G102" s="1649" t="s">
        <v>3844</v>
      </c>
      <c r="H102" s="1344">
        <v>1</v>
      </c>
      <c r="I102" s="1344" t="s">
        <v>2982</v>
      </c>
      <c r="J102" s="1162">
        <v>32</v>
      </c>
      <c r="K102" s="1162" t="s">
        <v>3821</v>
      </c>
      <c r="L102" s="1162">
        <v>3201</v>
      </c>
      <c r="M102" s="1162" t="s">
        <v>3831</v>
      </c>
      <c r="N102" s="1263">
        <v>2024004540036</v>
      </c>
      <c r="O102" s="1162" t="s">
        <v>3832</v>
      </c>
      <c r="P102" s="1053"/>
      <c r="Q102" s="1646"/>
      <c r="R102" s="1643"/>
      <c r="S102" s="1643"/>
      <c r="T102" s="1023"/>
      <c r="U102" s="1008"/>
      <c r="V102" s="1008"/>
      <c r="W102" s="1008"/>
      <c r="X102" s="1008"/>
      <c r="Y102" s="1008"/>
      <c r="Z102" s="1005"/>
      <c r="AA102" s="1005"/>
      <c r="AB102" s="1005"/>
      <c r="AC102" s="1005"/>
      <c r="AD102" s="1005"/>
      <c r="AE102" s="1005"/>
      <c r="AF102" s="1005"/>
      <c r="AG102" s="196"/>
      <c r="AH102" s="592"/>
      <c r="AI102" s="592"/>
      <c r="AJ102" s="592"/>
      <c r="AK102" s="196"/>
      <c r="AL102" s="197"/>
      <c r="AM102" s="197"/>
      <c r="AN102" s="197"/>
      <c r="AO102" s="197"/>
      <c r="AP102" s="1151"/>
      <c r="AQ102" s="1005"/>
      <c r="AR102" s="282"/>
      <c r="AS102" s="282"/>
      <c r="AT102" s="282"/>
      <c r="AU102" s="282"/>
      <c r="AV102" s="282"/>
      <c r="AW102" s="282"/>
      <c r="AX102" s="1151"/>
      <c r="AY102" s="1005"/>
      <c r="AZ102" s="282"/>
      <c r="BA102" s="282"/>
      <c r="BB102" s="282"/>
      <c r="BC102" s="282"/>
      <c r="BD102" s="282"/>
      <c r="BE102" s="282"/>
      <c r="BF102" s="1151"/>
      <c r="BG102" s="1005"/>
      <c r="BH102" s="282"/>
      <c r="BI102" s="282"/>
      <c r="BJ102" s="282"/>
      <c r="BK102" s="282"/>
      <c r="BL102" s="282"/>
      <c r="BM102" s="282"/>
      <c r="BN102" s="1151"/>
      <c r="BO102" s="1005"/>
      <c r="BP102" s="282"/>
      <c r="BQ102" s="282"/>
      <c r="BR102" s="282"/>
      <c r="BS102" s="282"/>
      <c r="BT102" s="282"/>
      <c r="BU102" s="282"/>
    </row>
    <row r="103" spans="1:87" ht="39.950000000000003" customHeight="1" thickBot="1" x14ac:dyDescent="0.3">
      <c r="A103" s="151"/>
      <c r="B103" s="24"/>
      <c r="C103" s="1045"/>
      <c r="D103" s="1051"/>
      <c r="E103" s="1063"/>
      <c r="F103" s="1267">
        <v>320100203</v>
      </c>
      <c r="G103" s="1650" t="s">
        <v>3844</v>
      </c>
      <c r="H103" s="1369">
        <v>1</v>
      </c>
      <c r="I103" s="1369" t="s">
        <v>2982</v>
      </c>
      <c r="J103" s="1163">
        <v>32</v>
      </c>
      <c r="K103" s="1163" t="s">
        <v>3821</v>
      </c>
      <c r="L103" s="1163">
        <v>3201</v>
      </c>
      <c r="M103" s="1163" t="s">
        <v>3831</v>
      </c>
      <c r="N103" s="1264">
        <v>2024004540036</v>
      </c>
      <c r="O103" s="1163" t="s">
        <v>3832</v>
      </c>
      <c r="P103" s="1054"/>
      <c r="Q103" s="1647"/>
      <c r="R103" s="1644"/>
      <c r="S103" s="1644"/>
      <c r="T103" s="1024"/>
      <c r="U103" s="1009"/>
      <c r="V103" s="1009"/>
      <c r="W103" s="1009"/>
      <c r="X103" s="1009"/>
      <c r="Y103" s="1009"/>
      <c r="Z103" s="1006"/>
      <c r="AA103" s="1006"/>
      <c r="AB103" s="1006"/>
      <c r="AC103" s="1006"/>
      <c r="AD103" s="1006"/>
      <c r="AE103" s="1006"/>
      <c r="AF103" s="1006"/>
      <c r="AG103" s="715"/>
      <c r="AH103" s="716"/>
      <c r="AI103" s="716"/>
      <c r="AJ103" s="716"/>
      <c r="AK103" s="715"/>
      <c r="AL103" s="717"/>
      <c r="AM103" s="717"/>
      <c r="AN103" s="717"/>
      <c r="AO103" s="717"/>
      <c r="AP103" s="1152"/>
      <c r="AQ103" s="1006"/>
      <c r="AR103" s="718"/>
      <c r="AS103" s="718"/>
      <c r="AT103" s="718"/>
      <c r="AU103" s="718"/>
      <c r="AV103" s="718"/>
      <c r="AW103" s="718"/>
      <c r="AX103" s="1152"/>
      <c r="AY103" s="1006"/>
      <c r="AZ103" s="718"/>
      <c r="BA103" s="718"/>
      <c r="BB103" s="718"/>
      <c r="BC103" s="718"/>
      <c r="BD103" s="718"/>
      <c r="BE103" s="718"/>
      <c r="BF103" s="1152"/>
      <c r="BG103" s="1006"/>
      <c r="BH103" s="718"/>
      <c r="BI103" s="718"/>
      <c r="BJ103" s="718"/>
      <c r="BK103" s="718"/>
      <c r="BL103" s="718"/>
      <c r="BM103" s="718"/>
      <c r="BN103" s="1152"/>
      <c r="BO103" s="1006"/>
      <c r="BP103" s="718"/>
      <c r="BQ103" s="718"/>
      <c r="BR103" s="718"/>
      <c r="BS103" s="718"/>
      <c r="BT103" s="718"/>
      <c r="BU103" s="718"/>
    </row>
    <row r="104" spans="1:87" ht="39.950000000000003" customHeight="1" thickTop="1" x14ac:dyDescent="0.25">
      <c r="A104" s="151"/>
      <c r="B104" s="24"/>
      <c r="C104" s="1043" t="s">
        <v>2501</v>
      </c>
      <c r="D104" s="1049" t="s">
        <v>3845</v>
      </c>
      <c r="E104" s="1061">
        <v>831</v>
      </c>
      <c r="F104" s="1265">
        <v>320100901</v>
      </c>
      <c r="G104" s="1648" t="s">
        <v>3841</v>
      </c>
      <c r="H104" s="1343">
        <v>40</v>
      </c>
      <c r="I104" s="1343" t="s">
        <v>2982</v>
      </c>
      <c r="J104" s="1161">
        <v>32</v>
      </c>
      <c r="K104" s="1161" t="s">
        <v>3821</v>
      </c>
      <c r="L104" s="1161">
        <v>3201</v>
      </c>
      <c r="M104" s="1161" t="s">
        <v>3831</v>
      </c>
      <c r="N104" s="1262">
        <v>2026004540036</v>
      </c>
      <c r="O104" s="1161" t="s">
        <v>3832</v>
      </c>
      <c r="P104" s="1052" t="s">
        <v>2503</v>
      </c>
      <c r="Q104" s="1645">
        <v>40</v>
      </c>
      <c r="R104" s="1642" t="s">
        <v>2871</v>
      </c>
      <c r="S104" s="1642"/>
      <c r="T104" s="1022"/>
      <c r="U104" s="1007"/>
      <c r="V104" s="1007"/>
      <c r="W104" s="1007"/>
      <c r="X104" s="1007"/>
      <c r="Y104" s="1007"/>
      <c r="Z104" s="1004">
        <f t="shared" si="38"/>
        <v>0</v>
      </c>
      <c r="AA104" s="1004">
        <f t="shared" si="48"/>
        <v>0</v>
      </c>
      <c r="AB104" s="1004">
        <f t="shared" si="48"/>
        <v>0</v>
      </c>
      <c r="AC104" s="1004">
        <f t="shared" si="48"/>
        <v>0</v>
      </c>
      <c r="AD104" s="1004">
        <f t="shared" si="48"/>
        <v>0</v>
      </c>
      <c r="AE104" s="1004">
        <f t="shared" si="48"/>
        <v>0</v>
      </c>
      <c r="AF104" s="1004">
        <f t="shared" si="48"/>
        <v>0</v>
      </c>
      <c r="AG104" s="714"/>
      <c r="AH104" s="593"/>
      <c r="AI104" s="593"/>
      <c r="AJ104" s="593"/>
      <c r="AK104" s="207"/>
      <c r="AL104" s="208"/>
      <c r="AM104" s="208"/>
      <c r="AN104" s="208"/>
      <c r="AO104" s="208"/>
      <c r="AP104" s="1150">
        <f>+U104</f>
        <v>0</v>
      </c>
      <c r="AQ104" s="1004">
        <f>SUM(AR104:AW107)</f>
        <v>0</v>
      </c>
      <c r="AR104" s="299"/>
      <c r="AS104" s="299"/>
      <c r="AT104" s="299"/>
      <c r="AU104" s="299"/>
      <c r="AV104" s="299"/>
      <c r="AW104" s="299"/>
      <c r="AX104" s="1150">
        <f>+V104</f>
        <v>0</v>
      </c>
      <c r="AY104" s="1004">
        <f>SUM(AZ104:BE107)</f>
        <v>0</v>
      </c>
      <c r="AZ104" s="299"/>
      <c r="BA104" s="299"/>
      <c r="BB104" s="299"/>
      <c r="BC104" s="299"/>
      <c r="BD104" s="299"/>
      <c r="BE104" s="299"/>
      <c r="BF104" s="1150">
        <f>+W104</f>
        <v>0</v>
      </c>
      <c r="BG104" s="1004">
        <f>SUM(BH104:BM107)</f>
        <v>0</v>
      </c>
      <c r="BH104" s="299"/>
      <c r="BI104" s="299"/>
      <c r="BJ104" s="299"/>
      <c r="BK104" s="299"/>
      <c r="BL104" s="299"/>
      <c r="BM104" s="299"/>
      <c r="BN104" s="1150">
        <f>+X104</f>
        <v>0</v>
      </c>
      <c r="BO104" s="1004">
        <f>SUM(BP104:BU107)</f>
        <v>0</v>
      </c>
      <c r="BP104" s="299"/>
      <c r="BQ104" s="299"/>
      <c r="BR104" s="299"/>
      <c r="BS104" s="299"/>
      <c r="BT104" s="299"/>
      <c r="BU104" s="299"/>
    </row>
    <row r="105" spans="1:87" ht="39.950000000000003" customHeight="1" x14ac:dyDescent="0.25">
      <c r="A105" s="151"/>
      <c r="B105" s="24"/>
      <c r="C105" s="1044"/>
      <c r="D105" s="1050"/>
      <c r="E105" s="1062"/>
      <c r="F105" s="1266">
        <v>320100901</v>
      </c>
      <c r="G105" s="1649" t="s">
        <v>3841</v>
      </c>
      <c r="H105" s="1344">
        <v>40</v>
      </c>
      <c r="I105" s="1344" t="s">
        <v>2982</v>
      </c>
      <c r="J105" s="1162">
        <v>32</v>
      </c>
      <c r="K105" s="1162" t="s">
        <v>3821</v>
      </c>
      <c r="L105" s="1162">
        <v>3201</v>
      </c>
      <c r="M105" s="1162" t="s">
        <v>3831</v>
      </c>
      <c r="N105" s="1263">
        <v>2024004540036</v>
      </c>
      <c r="O105" s="1162" t="s">
        <v>3832</v>
      </c>
      <c r="P105" s="1053"/>
      <c r="Q105" s="1646"/>
      <c r="R105" s="1643"/>
      <c r="S105" s="1643"/>
      <c r="T105" s="1023"/>
      <c r="U105" s="1008"/>
      <c r="V105" s="1008"/>
      <c r="W105" s="1008"/>
      <c r="X105" s="1008"/>
      <c r="Y105" s="1008"/>
      <c r="Z105" s="1005"/>
      <c r="AA105" s="1005"/>
      <c r="AB105" s="1005"/>
      <c r="AC105" s="1005"/>
      <c r="AD105" s="1005"/>
      <c r="AE105" s="1005"/>
      <c r="AF105" s="1005"/>
      <c r="AG105" s="479"/>
      <c r="AH105" s="592"/>
      <c r="AI105" s="592"/>
      <c r="AJ105" s="592"/>
      <c r="AK105" s="196"/>
      <c r="AL105" s="197"/>
      <c r="AM105" s="197"/>
      <c r="AN105" s="197"/>
      <c r="AO105" s="197"/>
      <c r="AP105" s="1151"/>
      <c r="AQ105" s="1005"/>
      <c r="AR105" s="282"/>
      <c r="AS105" s="282"/>
      <c r="AT105" s="282"/>
      <c r="AU105" s="282"/>
      <c r="AV105" s="282"/>
      <c r="AW105" s="282"/>
      <c r="AX105" s="1151"/>
      <c r="AY105" s="1005"/>
      <c r="AZ105" s="282"/>
      <c r="BA105" s="282"/>
      <c r="BB105" s="282"/>
      <c r="BC105" s="282"/>
      <c r="BD105" s="282"/>
      <c r="BE105" s="282"/>
      <c r="BF105" s="1151"/>
      <c r="BG105" s="1005"/>
      <c r="BH105" s="282"/>
      <c r="BI105" s="282"/>
      <c r="BJ105" s="282"/>
      <c r="BK105" s="282"/>
      <c r="BL105" s="282"/>
      <c r="BM105" s="282"/>
      <c r="BN105" s="1151"/>
      <c r="BO105" s="1005"/>
      <c r="BP105" s="282"/>
      <c r="BQ105" s="282"/>
      <c r="BR105" s="282"/>
      <c r="BS105" s="282"/>
      <c r="BT105" s="282"/>
      <c r="BU105" s="282"/>
    </row>
    <row r="106" spans="1:87" ht="39.950000000000003" customHeight="1" x14ac:dyDescent="0.25">
      <c r="A106" s="151"/>
      <c r="B106" s="24"/>
      <c r="C106" s="1044"/>
      <c r="D106" s="1050"/>
      <c r="E106" s="1062"/>
      <c r="F106" s="1266">
        <v>320100901</v>
      </c>
      <c r="G106" s="1649" t="s">
        <v>3841</v>
      </c>
      <c r="H106" s="1344">
        <v>40</v>
      </c>
      <c r="I106" s="1344" t="s">
        <v>2982</v>
      </c>
      <c r="J106" s="1162">
        <v>32</v>
      </c>
      <c r="K106" s="1162" t="s">
        <v>3821</v>
      </c>
      <c r="L106" s="1162">
        <v>3201</v>
      </c>
      <c r="M106" s="1162" t="s">
        <v>3831</v>
      </c>
      <c r="N106" s="1263">
        <v>2024004540036</v>
      </c>
      <c r="O106" s="1162" t="s">
        <v>3832</v>
      </c>
      <c r="P106" s="1053"/>
      <c r="Q106" s="1646"/>
      <c r="R106" s="1643"/>
      <c r="S106" s="1643"/>
      <c r="T106" s="1023"/>
      <c r="U106" s="1008"/>
      <c r="V106" s="1008"/>
      <c r="W106" s="1008"/>
      <c r="X106" s="1008"/>
      <c r="Y106" s="1008"/>
      <c r="Z106" s="1005"/>
      <c r="AA106" s="1005"/>
      <c r="AB106" s="1005"/>
      <c r="AC106" s="1005"/>
      <c r="AD106" s="1005"/>
      <c r="AE106" s="1005"/>
      <c r="AF106" s="1005"/>
      <c r="AG106" s="196"/>
      <c r="AH106" s="592"/>
      <c r="AI106" s="592"/>
      <c r="AJ106" s="592"/>
      <c r="AK106" s="196"/>
      <c r="AL106" s="197"/>
      <c r="AM106" s="197"/>
      <c r="AN106" s="197"/>
      <c r="AO106" s="197"/>
      <c r="AP106" s="1151"/>
      <c r="AQ106" s="1005"/>
      <c r="AR106" s="282"/>
      <c r="AS106" s="282"/>
      <c r="AT106" s="282"/>
      <c r="AU106" s="282"/>
      <c r="AV106" s="282"/>
      <c r="AW106" s="282"/>
      <c r="AX106" s="1151"/>
      <c r="AY106" s="1005"/>
      <c r="AZ106" s="282"/>
      <c r="BA106" s="282"/>
      <c r="BB106" s="282"/>
      <c r="BC106" s="282"/>
      <c r="BD106" s="282"/>
      <c r="BE106" s="282"/>
      <c r="BF106" s="1151"/>
      <c r="BG106" s="1005"/>
      <c r="BH106" s="282"/>
      <c r="BI106" s="282"/>
      <c r="BJ106" s="282"/>
      <c r="BK106" s="282"/>
      <c r="BL106" s="282"/>
      <c r="BM106" s="282"/>
      <c r="BN106" s="1151"/>
      <c r="BO106" s="1005"/>
      <c r="BP106" s="282"/>
      <c r="BQ106" s="282"/>
      <c r="BR106" s="282"/>
      <c r="BS106" s="282"/>
      <c r="BT106" s="282"/>
      <c r="BU106" s="282"/>
    </row>
    <row r="107" spans="1:87" ht="39.950000000000003" customHeight="1" thickBot="1" x14ac:dyDescent="0.3">
      <c r="A107" s="151"/>
      <c r="B107" s="24"/>
      <c r="C107" s="1045"/>
      <c r="D107" s="1051"/>
      <c r="E107" s="1063"/>
      <c r="F107" s="1267">
        <v>320100901</v>
      </c>
      <c r="G107" s="1650" t="s">
        <v>3841</v>
      </c>
      <c r="H107" s="1369">
        <v>40</v>
      </c>
      <c r="I107" s="1369" t="s">
        <v>2982</v>
      </c>
      <c r="J107" s="1163">
        <v>32</v>
      </c>
      <c r="K107" s="1163" t="s">
        <v>3821</v>
      </c>
      <c r="L107" s="1163">
        <v>3201</v>
      </c>
      <c r="M107" s="1163" t="s">
        <v>3831</v>
      </c>
      <c r="N107" s="1264">
        <v>2024004540036</v>
      </c>
      <c r="O107" s="1163" t="s">
        <v>3832</v>
      </c>
      <c r="P107" s="1054"/>
      <c r="Q107" s="1647"/>
      <c r="R107" s="1644"/>
      <c r="S107" s="1644"/>
      <c r="T107" s="1024"/>
      <c r="U107" s="1009"/>
      <c r="V107" s="1009"/>
      <c r="W107" s="1009"/>
      <c r="X107" s="1009"/>
      <c r="Y107" s="1009"/>
      <c r="Z107" s="1006"/>
      <c r="AA107" s="1006"/>
      <c r="AB107" s="1006"/>
      <c r="AC107" s="1006"/>
      <c r="AD107" s="1006"/>
      <c r="AE107" s="1006"/>
      <c r="AF107" s="1006"/>
      <c r="AG107" s="715"/>
      <c r="AH107" s="716"/>
      <c r="AI107" s="716"/>
      <c r="AJ107" s="716"/>
      <c r="AK107" s="715"/>
      <c r="AL107" s="717"/>
      <c r="AM107" s="717"/>
      <c r="AN107" s="717"/>
      <c r="AO107" s="717"/>
      <c r="AP107" s="1152"/>
      <c r="AQ107" s="1006"/>
      <c r="AR107" s="718"/>
      <c r="AS107" s="718"/>
      <c r="AT107" s="718"/>
      <c r="AU107" s="718"/>
      <c r="AV107" s="718"/>
      <c r="AW107" s="718"/>
      <c r="AX107" s="1152"/>
      <c r="AY107" s="1006"/>
      <c r="AZ107" s="718"/>
      <c r="BA107" s="718"/>
      <c r="BB107" s="718"/>
      <c r="BC107" s="718"/>
      <c r="BD107" s="718"/>
      <c r="BE107" s="718"/>
      <c r="BF107" s="1152"/>
      <c r="BG107" s="1006"/>
      <c r="BH107" s="718"/>
      <c r="BI107" s="718"/>
      <c r="BJ107" s="718"/>
      <c r="BK107" s="718"/>
      <c r="BL107" s="718"/>
      <c r="BM107" s="718"/>
      <c r="BN107" s="1152"/>
      <c r="BO107" s="1006"/>
      <c r="BP107" s="718"/>
      <c r="BQ107" s="718"/>
      <c r="BR107" s="718"/>
      <c r="BS107" s="718"/>
      <c r="BT107" s="718"/>
      <c r="BU107" s="718"/>
    </row>
    <row r="108" spans="1:87" ht="40.15" customHeight="1" thickTop="1" thickBot="1" x14ac:dyDescent="0.3">
      <c r="A108" s="151"/>
      <c r="B108" s="924" t="s">
        <v>2504</v>
      </c>
      <c r="C108" s="238" t="s">
        <v>224</v>
      </c>
      <c r="D108" s="421"/>
      <c r="E108" s="662"/>
      <c r="F108" s="447"/>
      <c r="G108" s="373"/>
      <c r="H108" s="375"/>
      <c r="I108" s="375"/>
      <c r="J108" s="376"/>
      <c r="K108" s="376"/>
      <c r="L108" s="421"/>
      <c r="M108" s="423"/>
      <c r="N108" s="663"/>
      <c r="O108" s="664"/>
      <c r="P108" s="664"/>
      <c r="Q108" s="666"/>
      <c r="R108" s="698"/>
      <c r="S108" s="698"/>
      <c r="T108" s="783"/>
      <c r="U108" s="668"/>
      <c r="V108" s="668"/>
      <c r="W108" s="668"/>
      <c r="X108" s="668"/>
      <c r="Y108" s="248">
        <f>Z108</f>
        <v>0</v>
      </c>
      <c r="Z108" s="700">
        <f t="shared" si="38"/>
        <v>0</v>
      </c>
      <c r="AA108" s="700">
        <f t="shared" si="38"/>
        <v>0</v>
      </c>
      <c r="AB108" s="700">
        <f t="shared" si="38"/>
        <v>0</v>
      </c>
      <c r="AC108" s="700">
        <f t="shared" si="38"/>
        <v>0</v>
      </c>
      <c r="AD108" s="700">
        <f t="shared" si="38"/>
        <v>0</v>
      </c>
      <c r="AE108" s="700">
        <f t="shared" si="38"/>
        <v>0</v>
      </c>
      <c r="AF108" s="700">
        <f t="shared" si="38"/>
        <v>0</v>
      </c>
      <c r="AG108" s="246"/>
      <c r="AH108" s="246"/>
      <c r="AI108" s="246"/>
      <c r="AJ108" s="246"/>
      <c r="AK108" s="246"/>
      <c r="AL108" s="246"/>
      <c r="AM108" s="246"/>
      <c r="AN108" s="246"/>
      <c r="AO108" s="246"/>
      <c r="AP108" s="784"/>
      <c r="AQ108" s="670">
        <f t="shared" ref="AQ108" si="49">SUM(AQ109:AQ124)</f>
        <v>0</v>
      </c>
      <c r="AR108" s="670">
        <f>SUM(AR109:AR124)</f>
        <v>0</v>
      </c>
      <c r="AS108" s="670">
        <f t="shared" ref="AS108:AW108" si="50">SUM(AS109:AS124)</f>
        <v>0</v>
      </c>
      <c r="AT108" s="670">
        <f t="shared" si="50"/>
        <v>0</v>
      </c>
      <c r="AU108" s="670">
        <f t="shared" si="50"/>
        <v>0</v>
      </c>
      <c r="AV108" s="670">
        <f t="shared" si="50"/>
        <v>0</v>
      </c>
      <c r="AW108" s="670">
        <f t="shared" si="50"/>
        <v>0</v>
      </c>
      <c r="AX108" s="784"/>
      <c r="AY108" s="670">
        <f t="shared" ref="AY108" si="51">SUM(AY109:AY124)</f>
        <v>0</v>
      </c>
      <c r="AZ108" s="670">
        <f>SUM(AZ109:AZ124)</f>
        <v>0</v>
      </c>
      <c r="BA108" s="670">
        <f t="shared" ref="BA108:BE108" si="52">SUM(BA109:BA124)</f>
        <v>0</v>
      </c>
      <c r="BB108" s="670">
        <f t="shared" si="52"/>
        <v>0</v>
      </c>
      <c r="BC108" s="670">
        <f t="shared" si="52"/>
        <v>0</v>
      </c>
      <c r="BD108" s="670">
        <f t="shared" si="52"/>
        <v>0</v>
      </c>
      <c r="BE108" s="670">
        <f t="shared" si="52"/>
        <v>0</v>
      </c>
      <c r="BF108" s="784"/>
      <c r="BG108" s="670">
        <f t="shared" ref="BG108" si="53">SUM(BG109:BG124)</f>
        <v>0</v>
      </c>
      <c r="BH108" s="670">
        <f>SUM(BH109:BH124)</f>
        <v>0</v>
      </c>
      <c r="BI108" s="670">
        <f t="shared" ref="BI108:BM108" si="54">SUM(BI109:BI124)</f>
        <v>0</v>
      </c>
      <c r="BJ108" s="670">
        <f t="shared" si="54"/>
        <v>0</v>
      </c>
      <c r="BK108" s="670">
        <f t="shared" si="54"/>
        <v>0</v>
      </c>
      <c r="BL108" s="670">
        <f t="shared" si="54"/>
        <v>0</v>
      </c>
      <c r="BM108" s="670">
        <f t="shared" si="54"/>
        <v>0</v>
      </c>
      <c r="BN108" s="784"/>
      <c r="BO108" s="670">
        <f t="shared" ref="BO108" si="55">SUM(BO109:BO124)</f>
        <v>0</v>
      </c>
      <c r="BP108" s="670">
        <f>SUM(BP109:BP124)</f>
        <v>0</v>
      </c>
      <c r="BQ108" s="670">
        <f t="shared" ref="BQ108:BU108" si="56">SUM(BQ109:BQ124)</f>
        <v>0</v>
      </c>
      <c r="BR108" s="670">
        <f t="shared" si="56"/>
        <v>0</v>
      </c>
      <c r="BS108" s="670">
        <f t="shared" si="56"/>
        <v>0</v>
      </c>
      <c r="BT108" s="670">
        <f t="shared" si="56"/>
        <v>0</v>
      </c>
      <c r="BU108" s="670">
        <f t="shared" si="56"/>
        <v>0</v>
      </c>
    </row>
    <row r="109" spans="1:87" ht="39.950000000000003" customHeight="1" thickTop="1" x14ac:dyDescent="0.25">
      <c r="A109" s="151"/>
      <c r="B109" s="24"/>
      <c r="C109" s="1043" t="s">
        <v>2505</v>
      </c>
      <c r="D109" s="1049" t="s">
        <v>3846</v>
      </c>
      <c r="E109" s="1061">
        <v>832</v>
      </c>
      <c r="F109" s="1265">
        <v>320600300</v>
      </c>
      <c r="G109" s="1648" t="s">
        <v>3847</v>
      </c>
      <c r="H109" s="1343">
        <v>6</v>
      </c>
      <c r="I109" s="1343" t="s">
        <v>2982</v>
      </c>
      <c r="J109" s="1161">
        <v>32</v>
      </c>
      <c r="K109" s="1161" t="s">
        <v>3821</v>
      </c>
      <c r="L109" s="1161">
        <v>3206</v>
      </c>
      <c r="M109" s="1161" t="s">
        <v>3848</v>
      </c>
      <c r="N109" s="1262">
        <v>2026004540051</v>
      </c>
      <c r="O109" s="1161" t="s">
        <v>3849</v>
      </c>
      <c r="P109" s="1052" t="s">
        <v>2507</v>
      </c>
      <c r="Q109" s="1645">
        <v>6</v>
      </c>
      <c r="R109" s="1642" t="s">
        <v>2871</v>
      </c>
      <c r="S109" s="1642"/>
      <c r="T109" s="1022"/>
      <c r="U109" s="1007"/>
      <c r="V109" s="1007"/>
      <c r="W109" s="1007"/>
      <c r="X109" s="1007"/>
      <c r="Y109" s="1007"/>
      <c r="Z109" s="1004">
        <f t="shared" si="38"/>
        <v>0</v>
      </c>
      <c r="AA109" s="1004">
        <f t="shared" ref="AA109:AF121" si="57">SUM(AR109:AR112,AZ109:AZ112,BH109:BH112,BP109:BP112)</f>
        <v>0</v>
      </c>
      <c r="AB109" s="1004">
        <f t="shared" si="57"/>
        <v>0</v>
      </c>
      <c r="AC109" s="1004">
        <f t="shared" si="57"/>
        <v>0</v>
      </c>
      <c r="AD109" s="1004">
        <f t="shared" si="57"/>
        <v>0</v>
      </c>
      <c r="AE109" s="1004">
        <f t="shared" si="57"/>
        <v>0</v>
      </c>
      <c r="AF109" s="1004">
        <f t="shared" si="57"/>
        <v>0</v>
      </c>
      <c r="AG109" s="714"/>
      <c r="AH109" s="593"/>
      <c r="AI109" s="593"/>
      <c r="AJ109" s="593"/>
      <c r="AK109" s="207"/>
      <c r="AL109" s="208"/>
      <c r="AM109" s="208"/>
      <c r="AN109" s="208"/>
      <c r="AO109" s="208"/>
      <c r="AP109" s="1150">
        <f>+U109</f>
        <v>0</v>
      </c>
      <c r="AQ109" s="1004">
        <f>SUM(AR109:AW112)</f>
        <v>0</v>
      </c>
      <c r="AR109" s="299"/>
      <c r="AS109" s="299"/>
      <c r="AT109" s="299"/>
      <c r="AU109" s="299"/>
      <c r="AV109" s="299"/>
      <c r="AW109" s="299"/>
      <c r="AX109" s="1150">
        <f>+V109</f>
        <v>0</v>
      </c>
      <c r="AY109" s="1004">
        <f>SUM(AZ109:BE112)</f>
        <v>0</v>
      </c>
      <c r="AZ109" s="299"/>
      <c r="BA109" s="299"/>
      <c r="BB109" s="299"/>
      <c r="BC109" s="299"/>
      <c r="BD109" s="299"/>
      <c r="BE109" s="299"/>
      <c r="BF109" s="1150">
        <f>+W109</f>
        <v>0</v>
      </c>
      <c r="BG109" s="1004">
        <f>SUM(BH109:BM112)</f>
        <v>0</v>
      </c>
      <c r="BH109" s="299"/>
      <c r="BI109" s="299"/>
      <c r="BJ109" s="299"/>
      <c r="BK109" s="299"/>
      <c r="BL109" s="299"/>
      <c r="BM109" s="299"/>
      <c r="BN109" s="1150">
        <f>+X109</f>
        <v>0</v>
      </c>
      <c r="BO109" s="1004">
        <f>SUM(BP109:BU112)</f>
        <v>0</v>
      </c>
      <c r="BP109" s="299"/>
      <c r="BQ109" s="299"/>
      <c r="BR109" s="299"/>
      <c r="BS109" s="299"/>
      <c r="BT109" s="299"/>
      <c r="BU109" s="299"/>
      <c r="BV109" s="495"/>
      <c r="BW109" s="495"/>
      <c r="BX109" s="495"/>
      <c r="BY109" s="495"/>
      <c r="BZ109" s="495"/>
      <c r="CA109" s="495"/>
      <c r="CB109" s="495"/>
      <c r="CC109" s="495"/>
      <c r="CD109" s="495"/>
      <c r="CE109" s="495"/>
      <c r="CF109" s="495"/>
      <c r="CG109" s="495"/>
      <c r="CH109" s="495"/>
      <c r="CI109" s="495"/>
    </row>
    <row r="110" spans="1:87" ht="39.950000000000003" customHeight="1" x14ac:dyDescent="0.25">
      <c r="A110" s="151"/>
      <c r="B110" s="24"/>
      <c r="C110" s="1044"/>
      <c r="D110" s="1050"/>
      <c r="E110" s="1062"/>
      <c r="F110" s="1266">
        <v>320600300</v>
      </c>
      <c r="G110" s="1649" t="s">
        <v>3847</v>
      </c>
      <c r="H110" s="1344">
        <v>6</v>
      </c>
      <c r="I110" s="1344" t="s">
        <v>2982</v>
      </c>
      <c r="J110" s="1162">
        <v>32</v>
      </c>
      <c r="K110" s="1162" t="s">
        <v>3821</v>
      </c>
      <c r="L110" s="1162">
        <v>3206</v>
      </c>
      <c r="M110" s="1162" t="s">
        <v>3848</v>
      </c>
      <c r="N110" s="1263">
        <v>2024004540051</v>
      </c>
      <c r="O110" s="1162" t="s">
        <v>3849</v>
      </c>
      <c r="P110" s="1053"/>
      <c r="Q110" s="1646"/>
      <c r="R110" s="1643"/>
      <c r="S110" s="1643"/>
      <c r="T110" s="1023"/>
      <c r="U110" s="1008"/>
      <c r="V110" s="1008"/>
      <c r="W110" s="1008"/>
      <c r="X110" s="1008"/>
      <c r="Y110" s="1008"/>
      <c r="Z110" s="1005"/>
      <c r="AA110" s="1005"/>
      <c r="AB110" s="1005"/>
      <c r="AC110" s="1005"/>
      <c r="AD110" s="1005"/>
      <c r="AE110" s="1005"/>
      <c r="AF110" s="1005"/>
      <c r="AG110" s="479"/>
      <c r="AH110" s="592"/>
      <c r="AI110" s="592"/>
      <c r="AJ110" s="592"/>
      <c r="AK110" s="196"/>
      <c r="AL110" s="197"/>
      <c r="AM110" s="197"/>
      <c r="AN110" s="197"/>
      <c r="AO110" s="197"/>
      <c r="AP110" s="1151"/>
      <c r="AQ110" s="1005"/>
      <c r="AR110" s="282"/>
      <c r="AS110" s="282"/>
      <c r="AT110" s="282"/>
      <c r="AU110" s="282"/>
      <c r="AV110" s="282"/>
      <c r="AW110" s="282"/>
      <c r="AX110" s="1151"/>
      <c r="AY110" s="1005"/>
      <c r="AZ110" s="282"/>
      <c r="BA110" s="282"/>
      <c r="BB110" s="282"/>
      <c r="BC110" s="282"/>
      <c r="BD110" s="282"/>
      <c r="BE110" s="282"/>
      <c r="BF110" s="1151"/>
      <c r="BG110" s="1005"/>
      <c r="BH110" s="282"/>
      <c r="BI110" s="282"/>
      <c r="BJ110" s="282"/>
      <c r="BK110" s="282"/>
      <c r="BL110" s="282"/>
      <c r="BM110" s="282"/>
      <c r="BN110" s="1151"/>
      <c r="BO110" s="1005"/>
      <c r="BP110" s="282"/>
      <c r="BQ110" s="282"/>
      <c r="BR110" s="282"/>
      <c r="BS110" s="282"/>
      <c r="BT110" s="282"/>
      <c r="BU110" s="282"/>
    </row>
    <row r="111" spans="1:87" ht="39.950000000000003" customHeight="1" x14ac:dyDescent="0.25">
      <c r="A111" s="151"/>
      <c r="B111" s="24"/>
      <c r="C111" s="1044"/>
      <c r="D111" s="1050"/>
      <c r="E111" s="1062"/>
      <c r="F111" s="1266">
        <v>320600300</v>
      </c>
      <c r="G111" s="1649" t="s">
        <v>3847</v>
      </c>
      <c r="H111" s="1344">
        <v>6</v>
      </c>
      <c r="I111" s="1344" t="s">
        <v>2982</v>
      </c>
      <c r="J111" s="1162">
        <v>32</v>
      </c>
      <c r="K111" s="1162" t="s">
        <v>3821</v>
      </c>
      <c r="L111" s="1162">
        <v>3206</v>
      </c>
      <c r="M111" s="1162" t="s">
        <v>3848</v>
      </c>
      <c r="N111" s="1263">
        <v>2024004540051</v>
      </c>
      <c r="O111" s="1162" t="s">
        <v>3849</v>
      </c>
      <c r="P111" s="1053"/>
      <c r="Q111" s="1646"/>
      <c r="R111" s="1643"/>
      <c r="S111" s="1643"/>
      <c r="T111" s="1023"/>
      <c r="U111" s="1008"/>
      <c r="V111" s="1008"/>
      <c r="W111" s="1008"/>
      <c r="X111" s="1008"/>
      <c r="Y111" s="1008"/>
      <c r="Z111" s="1005"/>
      <c r="AA111" s="1005"/>
      <c r="AB111" s="1005"/>
      <c r="AC111" s="1005"/>
      <c r="AD111" s="1005"/>
      <c r="AE111" s="1005"/>
      <c r="AF111" s="1005"/>
      <c r="AG111" s="196"/>
      <c r="AH111" s="592"/>
      <c r="AI111" s="592"/>
      <c r="AJ111" s="592"/>
      <c r="AK111" s="196"/>
      <c r="AL111" s="197"/>
      <c r="AM111" s="197"/>
      <c r="AN111" s="197"/>
      <c r="AO111" s="197"/>
      <c r="AP111" s="1151"/>
      <c r="AQ111" s="1005"/>
      <c r="AR111" s="282"/>
      <c r="AS111" s="282"/>
      <c r="AT111" s="282"/>
      <c r="AU111" s="282"/>
      <c r="AV111" s="282"/>
      <c r="AW111" s="282"/>
      <c r="AX111" s="1151"/>
      <c r="AY111" s="1005"/>
      <c r="AZ111" s="282"/>
      <c r="BA111" s="282"/>
      <c r="BB111" s="282"/>
      <c r="BC111" s="282"/>
      <c r="BD111" s="282"/>
      <c r="BE111" s="282"/>
      <c r="BF111" s="1151"/>
      <c r="BG111" s="1005"/>
      <c r="BH111" s="282"/>
      <c r="BI111" s="282"/>
      <c r="BJ111" s="282"/>
      <c r="BK111" s="282"/>
      <c r="BL111" s="282"/>
      <c r="BM111" s="282"/>
      <c r="BN111" s="1151"/>
      <c r="BO111" s="1005"/>
      <c r="BP111" s="282"/>
      <c r="BQ111" s="282"/>
      <c r="BR111" s="282"/>
      <c r="BS111" s="282"/>
      <c r="BT111" s="282"/>
      <c r="BU111" s="282"/>
    </row>
    <row r="112" spans="1:87" ht="39.950000000000003" customHeight="1" thickBot="1" x14ac:dyDescent="0.3">
      <c r="A112" s="151"/>
      <c r="B112" s="24"/>
      <c r="C112" s="1045"/>
      <c r="D112" s="1051"/>
      <c r="E112" s="1063"/>
      <c r="F112" s="1267">
        <v>320600300</v>
      </c>
      <c r="G112" s="1650" t="s">
        <v>3847</v>
      </c>
      <c r="H112" s="1369">
        <v>6</v>
      </c>
      <c r="I112" s="1369" t="s">
        <v>2982</v>
      </c>
      <c r="J112" s="1163">
        <v>32</v>
      </c>
      <c r="K112" s="1163" t="s">
        <v>3821</v>
      </c>
      <c r="L112" s="1163">
        <v>3206</v>
      </c>
      <c r="M112" s="1163" t="s">
        <v>3848</v>
      </c>
      <c r="N112" s="1264">
        <v>2024004540051</v>
      </c>
      <c r="O112" s="1163" t="s">
        <v>3849</v>
      </c>
      <c r="P112" s="1054"/>
      <c r="Q112" s="1647"/>
      <c r="R112" s="1644"/>
      <c r="S112" s="1644"/>
      <c r="T112" s="1024"/>
      <c r="U112" s="1009"/>
      <c r="V112" s="1009"/>
      <c r="W112" s="1009"/>
      <c r="X112" s="1009"/>
      <c r="Y112" s="1009"/>
      <c r="Z112" s="1006"/>
      <c r="AA112" s="1006"/>
      <c r="AB112" s="1006"/>
      <c r="AC112" s="1006"/>
      <c r="AD112" s="1006"/>
      <c r="AE112" s="1006"/>
      <c r="AF112" s="1006"/>
      <c r="AG112" s="715"/>
      <c r="AH112" s="716"/>
      <c r="AI112" s="716"/>
      <c r="AJ112" s="716"/>
      <c r="AK112" s="715"/>
      <c r="AL112" s="717"/>
      <c r="AM112" s="717"/>
      <c r="AN112" s="717"/>
      <c r="AO112" s="717"/>
      <c r="AP112" s="1152"/>
      <c r="AQ112" s="1006"/>
      <c r="AR112" s="718"/>
      <c r="AS112" s="718"/>
      <c r="AT112" s="718"/>
      <c r="AU112" s="718"/>
      <c r="AV112" s="718"/>
      <c r="AW112" s="718"/>
      <c r="AX112" s="1152"/>
      <c r="AY112" s="1006"/>
      <c r="AZ112" s="718"/>
      <c r="BA112" s="718"/>
      <c r="BB112" s="718"/>
      <c r="BC112" s="718"/>
      <c r="BD112" s="718"/>
      <c r="BE112" s="718"/>
      <c r="BF112" s="1152"/>
      <c r="BG112" s="1006"/>
      <c r="BH112" s="718"/>
      <c r="BI112" s="718"/>
      <c r="BJ112" s="718"/>
      <c r="BK112" s="718"/>
      <c r="BL112" s="718"/>
      <c r="BM112" s="718"/>
      <c r="BN112" s="1152"/>
      <c r="BO112" s="1006"/>
      <c r="BP112" s="718"/>
      <c r="BQ112" s="718"/>
      <c r="BR112" s="718"/>
      <c r="BS112" s="718"/>
      <c r="BT112" s="718"/>
      <c r="BU112" s="718"/>
    </row>
    <row r="113" spans="1:73" ht="39.950000000000003" customHeight="1" thickTop="1" x14ac:dyDescent="0.25">
      <c r="A113" s="151"/>
      <c r="B113" s="24"/>
      <c r="C113" s="1043" t="s">
        <v>2508</v>
      </c>
      <c r="D113" s="1049" t="s">
        <v>3850</v>
      </c>
      <c r="E113" s="1061">
        <v>833</v>
      </c>
      <c r="F113" s="1265">
        <v>320600700</v>
      </c>
      <c r="G113" s="1648" t="s">
        <v>2510</v>
      </c>
      <c r="H113" s="1343">
        <v>1</v>
      </c>
      <c r="I113" s="1343" t="s">
        <v>2982</v>
      </c>
      <c r="J113" s="1161">
        <v>32</v>
      </c>
      <c r="K113" s="1161" t="s">
        <v>3821</v>
      </c>
      <c r="L113" s="1161">
        <v>3206</v>
      </c>
      <c r="M113" s="1161" t="s">
        <v>3848</v>
      </c>
      <c r="N113" s="1262">
        <v>2026004540051</v>
      </c>
      <c r="O113" s="1161" t="s">
        <v>3849</v>
      </c>
      <c r="P113" s="1052" t="s">
        <v>2510</v>
      </c>
      <c r="Q113" s="1645">
        <v>1</v>
      </c>
      <c r="R113" s="1642" t="s">
        <v>2867</v>
      </c>
      <c r="S113" s="1642"/>
      <c r="T113" s="1022"/>
      <c r="U113" s="1007"/>
      <c r="V113" s="1007"/>
      <c r="W113" s="1007"/>
      <c r="X113" s="1007"/>
      <c r="Y113" s="1007"/>
      <c r="Z113" s="1004">
        <f t="shared" si="38"/>
        <v>0</v>
      </c>
      <c r="AA113" s="1004">
        <f t="shared" si="57"/>
        <v>0</v>
      </c>
      <c r="AB113" s="1004">
        <f t="shared" si="57"/>
        <v>0</v>
      </c>
      <c r="AC113" s="1004">
        <f t="shared" si="57"/>
        <v>0</v>
      </c>
      <c r="AD113" s="1004">
        <f t="shared" si="57"/>
        <v>0</v>
      </c>
      <c r="AE113" s="1004">
        <f t="shared" si="57"/>
        <v>0</v>
      </c>
      <c r="AF113" s="1004">
        <f t="shared" si="57"/>
        <v>0</v>
      </c>
      <c r="AG113" s="714"/>
      <c r="AH113" s="593"/>
      <c r="AI113" s="593"/>
      <c r="AJ113" s="593"/>
      <c r="AK113" s="207"/>
      <c r="AL113" s="208"/>
      <c r="AM113" s="208"/>
      <c r="AN113" s="208"/>
      <c r="AO113" s="208"/>
      <c r="AP113" s="1150">
        <f>+U113</f>
        <v>0</v>
      </c>
      <c r="AQ113" s="1004">
        <f>SUM(AR113:AW116)</f>
        <v>0</v>
      </c>
      <c r="AR113" s="299"/>
      <c r="AS113" s="299"/>
      <c r="AT113" s="299"/>
      <c r="AU113" s="299"/>
      <c r="AV113" s="299"/>
      <c r="AW113" s="299"/>
      <c r="AX113" s="1150">
        <f>+V113</f>
        <v>0</v>
      </c>
      <c r="AY113" s="1004">
        <f>SUM(AZ113:BE116)</f>
        <v>0</v>
      </c>
      <c r="AZ113" s="299"/>
      <c r="BA113" s="299"/>
      <c r="BB113" s="299"/>
      <c r="BC113" s="299"/>
      <c r="BD113" s="299"/>
      <c r="BE113" s="299"/>
      <c r="BF113" s="1150">
        <f>+W113</f>
        <v>0</v>
      </c>
      <c r="BG113" s="1004">
        <f>SUM(BH113:BM116)</f>
        <v>0</v>
      </c>
      <c r="BH113" s="299"/>
      <c r="BI113" s="299"/>
      <c r="BJ113" s="299"/>
      <c r="BK113" s="299"/>
      <c r="BL113" s="299"/>
      <c r="BM113" s="299"/>
      <c r="BN113" s="1150">
        <f>+X113</f>
        <v>0</v>
      </c>
      <c r="BO113" s="1004">
        <f>SUM(BP113:BU116)</f>
        <v>0</v>
      </c>
      <c r="BP113" s="299"/>
      <c r="BQ113" s="299"/>
      <c r="BR113" s="299"/>
      <c r="BS113" s="299"/>
      <c r="BT113" s="299"/>
      <c r="BU113" s="299"/>
    </row>
    <row r="114" spans="1:73" ht="39.950000000000003" customHeight="1" x14ac:dyDescent="0.25">
      <c r="A114" s="151"/>
      <c r="B114" s="24"/>
      <c r="C114" s="1044"/>
      <c r="D114" s="1050"/>
      <c r="E114" s="1062"/>
      <c r="F114" s="1266">
        <v>320600700</v>
      </c>
      <c r="G114" s="1649" t="s">
        <v>2510</v>
      </c>
      <c r="H114" s="1344">
        <v>1</v>
      </c>
      <c r="I114" s="1344" t="s">
        <v>2982</v>
      </c>
      <c r="J114" s="1162">
        <v>32</v>
      </c>
      <c r="K114" s="1162" t="s">
        <v>3821</v>
      </c>
      <c r="L114" s="1162">
        <v>3206</v>
      </c>
      <c r="M114" s="1162" t="s">
        <v>3848</v>
      </c>
      <c r="N114" s="1263">
        <v>2024004540051</v>
      </c>
      <c r="O114" s="1162" t="s">
        <v>3849</v>
      </c>
      <c r="P114" s="1053"/>
      <c r="Q114" s="1646"/>
      <c r="R114" s="1643"/>
      <c r="S114" s="1643"/>
      <c r="T114" s="1023"/>
      <c r="U114" s="1008"/>
      <c r="V114" s="1008"/>
      <c r="W114" s="1008"/>
      <c r="X114" s="1008"/>
      <c r="Y114" s="1008"/>
      <c r="Z114" s="1005"/>
      <c r="AA114" s="1005"/>
      <c r="AB114" s="1005"/>
      <c r="AC114" s="1005"/>
      <c r="AD114" s="1005"/>
      <c r="AE114" s="1005"/>
      <c r="AF114" s="1005"/>
      <c r="AG114" s="479"/>
      <c r="AH114" s="592"/>
      <c r="AI114" s="592"/>
      <c r="AJ114" s="592"/>
      <c r="AK114" s="196"/>
      <c r="AL114" s="197"/>
      <c r="AM114" s="197"/>
      <c r="AN114" s="197"/>
      <c r="AO114" s="197"/>
      <c r="AP114" s="1151"/>
      <c r="AQ114" s="1005"/>
      <c r="AR114" s="282"/>
      <c r="AS114" s="282"/>
      <c r="AT114" s="282"/>
      <c r="AU114" s="282"/>
      <c r="AV114" s="282"/>
      <c r="AW114" s="282"/>
      <c r="AX114" s="1151"/>
      <c r="AY114" s="1005"/>
      <c r="AZ114" s="282"/>
      <c r="BA114" s="282"/>
      <c r="BB114" s="282"/>
      <c r="BC114" s="282"/>
      <c r="BD114" s="282"/>
      <c r="BE114" s="282"/>
      <c r="BF114" s="1151"/>
      <c r="BG114" s="1005"/>
      <c r="BH114" s="282"/>
      <c r="BI114" s="282"/>
      <c r="BJ114" s="282"/>
      <c r="BK114" s="282"/>
      <c r="BL114" s="282"/>
      <c r="BM114" s="282"/>
      <c r="BN114" s="1151"/>
      <c r="BO114" s="1005"/>
      <c r="BP114" s="282"/>
      <c r="BQ114" s="282"/>
      <c r="BR114" s="282"/>
      <c r="BS114" s="282"/>
      <c r="BT114" s="282"/>
      <c r="BU114" s="282"/>
    </row>
    <row r="115" spans="1:73" ht="39.950000000000003" customHeight="1" x14ac:dyDescent="0.25">
      <c r="A115" s="151"/>
      <c r="B115" s="24"/>
      <c r="C115" s="1044"/>
      <c r="D115" s="1050"/>
      <c r="E115" s="1062"/>
      <c r="F115" s="1266">
        <v>320600700</v>
      </c>
      <c r="G115" s="1649" t="s">
        <v>2510</v>
      </c>
      <c r="H115" s="1344">
        <v>1</v>
      </c>
      <c r="I115" s="1344" t="s">
        <v>2982</v>
      </c>
      <c r="J115" s="1162">
        <v>32</v>
      </c>
      <c r="K115" s="1162" t="s">
        <v>3821</v>
      </c>
      <c r="L115" s="1162">
        <v>3206</v>
      </c>
      <c r="M115" s="1162" t="s">
        <v>3848</v>
      </c>
      <c r="N115" s="1263">
        <v>2024004540051</v>
      </c>
      <c r="O115" s="1162" t="s">
        <v>3849</v>
      </c>
      <c r="P115" s="1053"/>
      <c r="Q115" s="1646"/>
      <c r="R115" s="1643"/>
      <c r="S115" s="1643"/>
      <c r="T115" s="1023"/>
      <c r="U115" s="1008"/>
      <c r="V115" s="1008"/>
      <c r="W115" s="1008"/>
      <c r="X115" s="1008"/>
      <c r="Y115" s="1008"/>
      <c r="Z115" s="1005"/>
      <c r="AA115" s="1005"/>
      <c r="AB115" s="1005"/>
      <c r="AC115" s="1005"/>
      <c r="AD115" s="1005"/>
      <c r="AE115" s="1005"/>
      <c r="AF115" s="1005"/>
      <c r="AG115" s="196"/>
      <c r="AH115" s="592"/>
      <c r="AI115" s="592"/>
      <c r="AJ115" s="592"/>
      <c r="AK115" s="196"/>
      <c r="AL115" s="197"/>
      <c r="AM115" s="197"/>
      <c r="AN115" s="197"/>
      <c r="AO115" s="197"/>
      <c r="AP115" s="1151"/>
      <c r="AQ115" s="1005"/>
      <c r="AR115" s="282"/>
      <c r="AS115" s="282"/>
      <c r="AT115" s="282"/>
      <c r="AU115" s="282"/>
      <c r="AV115" s="282"/>
      <c r="AW115" s="282"/>
      <c r="AX115" s="1151"/>
      <c r="AY115" s="1005"/>
      <c r="AZ115" s="282"/>
      <c r="BA115" s="282"/>
      <c r="BB115" s="282"/>
      <c r="BC115" s="282"/>
      <c r="BD115" s="282"/>
      <c r="BE115" s="282"/>
      <c r="BF115" s="1151"/>
      <c r="BG115" s="1005"/>
      <c r="BH115" s="282"/>
      <c r="BI115" s="282"/>
      <c r="BJ115" s="282"/>
      <c r="BK115" s="282"/>
      <c r="BL115" s="282"/>
      <c r="BM115" s="282"/>
      <c r="BN115" s="1151"/>
      <c r="BO115" s="1005"/>
      <c r="BP115" s="282"/>
      <c r="BQ115" s="282"/>
      <c r="BR115" s="282"/>
      <c r="BS115" s="282"/>
      <c r="BT115" s="282"/>
      <c r="BU115" s="282"/>
    </row>
    <row r="116" spans="1:73" ht="39.950000000000003" customHeight="1" thickBot="1" x14ac:dyDescent="0.3">
      <c r="A116" s="151"/>
      <c r="B116" s="24"/>
      <c r="C116" s="1045"/>
      <c r="D116" s="1051"/>
      <c r="E116" s="1063"/>
      <c r="F116" s="1267">
        <v>320600700</v>
      </c>
      <c r="G116" s="1650" t="s">
        <v>2510</v>
      </c>
      <c r="H116" s="1369">
        <v>1</v>
      </c>
      <c r="I116" s="1369" t="s">
        <v>2982</v>
      </c>
      <c r="J116" s="1163">
        <v>32</v>
      </c>
      <c r="K116" s="1163" t="s">
        <v>3821</v>
      </c>
      <c r="L116" s="1163">
        <v>3206</v>
      </c>
      <c r="M116" s="1163" t="s">
        <v>3848</v>
      </c>
      <c r="N116" s="1264">
        <v>2024004540051</v>
      </c>
      <c r="O116" s="1163" t="s">
        <v>3849</v>
      </c>
      <c r="P116" s="1054"/>
      <c r="Q116" s="1647"/>
      <c r="R116" s="1644"/>
      <c r="S116" s="1644"/>
      <c r="T116" s="1024"/>
      <c r="U116" s="1009"/>
      <c r="V116" s="1009"/>
      <c r="W116" s="1009"/>
      <c r="X116" s="1009"/>
      <c r="Y116" s="1009"/>
      <c r="Z116" s="1006"/>
      <c r="AA116" s="1006"/>
      <c r="AB116" s="1006"/>
      <c r="AC116" s="1006"/>
      <c r="AD116" s="1006"/>
      <c r="AE116" s="1006"/>
      <c r="AF116" s="1006"/>
      <c r="AG116" s="715"/>
      <c r="AH116" s="716"/>
      <c r="AI116" s="716"/>
      <c r="AJ116" s="716"/>
      <c r="AK116" s="715"/>
      <c r="AL116" s="717"/>
      <c r="AM116" s="717"/>
      <c r="AN116" s="717"/>
      <c r="AO116" s="717"/>
      <c r="AP116" s="1152"/>
      <c r="AQ116" s="1006"/>
      <c r="AR116" s="718"/>
      <c r="AS116" s="718"/>
      <c r="AT116" s="718"/>
      <c r="AU116" s="718"/>
      <c r="AV116" s="718"/>
      <c r="AW116" s="718"/>
      <c r="AX116" s="1152"/>
      <c r="AY116" s="1006"/>
      <c r="AZ116" s="718"/>
      <c r="BA116" s="718"/>
      <c r="BB116" s="718"/>
      <c r="BC116" s="718"/>
      <c r="BD116" s="718"/>
      <c r="BE116" s="718"/>
      <c r="BF116" s="1152"/>
      <c r="BG116" s="1006"/>
      <c r="BH116" s="718"/>
      <c r="BI116" s="718"/>
      <c r="BJ116" s="718"/>
      <c r="BK116" s="718"/>
      <c r="BL116" s="718"/>
      <c r="BM116" s="718"/>
      <c r="BN116" s="1152"/>
      <c r="BO116" s="1006"/>
      <c r="BP116" s="718"/>
      <c r="BQ116" s="718"/>
      <c r="BR116" s="718"/>
      <c r="BS116" s="718"/>
      <c r="BT116" s="718"/>
      <c r="BU116" s="718"/>
    </row>
    <row r="117" spans="1:73" ht="39.950000000000003" customHeight="1" thickTop="1" x14ac:dyDescent="0.25">
      <c r="A117" s="151"/>
      <c r="B117" s="24"/>
      <c r="C117" s="1043" t="s">
        <v>2511</v>
      </c>
      <c r="D117" s="1049" t="s">
        <v>3851</v>
      </c>
      <c r="E117" s="1061">
        <v>834</v>
      </c>
      <c r="F117" s="1265">
        <v>320600300</v>
      </c>
      <c r="G117" s="1648" t="s">
        <v>2507</v>
      </c>
      <c r="H117" s="1343">
        <v>6</v>
      </c>
      <c r="I117" s="1343" t="s">
        <v>2982</v>
      </c>
      <c r="J117" s="1161">
        <v>32</v>
      </c>
      <c r="K117" s="1161" t="s">
        <v>3821</v>
      </c>
      <c r="L117" s="1161">
        <v>3206</v>
      </c>
      <c r="M117" s="1161" t="s">
        <v>3848</v>
      </c>
      <c r="N117" s="1262">
        <v>2026004540051</v>
      </c>
      <c r="O117" s="1161" t="s">
        <v>3849</v>
      </c>
      <c r="P117" s="1052" t="s">
        <v>2507</v>
      </c>
      <c r="Q117" s="1645">
        <v>6</v>
      </c>
      <c r="R117" s="1642" t="s">
        <v>2871</v>
      </c>
      <c r="S117" s="1642"/>
      <c r="T117" s="1022"/>
      <c r="U117" s="1007"/>
      <c r="V117" s="1007"/>
      <c r="W117" s="1007"/>
      <c r="X117" s="1007"/>
      <c r="Y117" s="1007"/>
      <c r="Z117" s="1004">
        <f t="shared" si="38"/>
        <v>0</v>
      </c>
      <c r="AA117" s="1004">
        <f t="shared" si="57"/>
        <v>0</v>
      </c>
      <c r="AB117" s="1004">
        <f t="shared" si="57"/>
        <v>0</v>
      </c>
      <c r="AC117" s="1004">
        <f t="shared" si="57"/>
        <v>0</v>
      </c>
      <c r="AD117" s="1004">
        <f t="shared" si="57"/>
        <v>0</v>
      </c>
      <c r="AE117" s="1004">
        <f t="shared" si="57"/>
        <v>0</v>
      </c>
      <c r="AF117" s="1004">
        <f t="shared" si="57"/>
        <v>0</v>
      </c>
      <c r="AG117" s="714"/>
      <c r="AH117" s="593"/>
      <c r="AI117" s="593"/>
      <c r="AJ117" s="593"/>
      <c r="AK117" s="207"/>
      <c r="AL117" s="208"/>
      <c r="AM117" s="208"/>
      <c r="AN117" s="208"/>
      <c r="AO117" s="208"/>
      <c r="AP117" s="1150">
        <f>+U117</f>
        <v>0</v>
      </c>
      <c r="AQ117" s="1004">
        <f>SUM(AR117:AW120)</f>
        <v>0</v>
      </c>
      <c r="AR117" s="299"/>
      <c r="AS117" s="299"/>
      <c r="AT117" s="299"/>
      <c r="AU117" s="299"/>
      <c r="AV117" s="299"/>
      <c r="AW117" s="299"/>
      <c r="AX117" s="1150">
        <f>+V117</f>
        <v>0</v>
      </c>
      <c r="AY117" s="1004">
        <f>SUM(AZ117:BE120)</f>
        <v>0</v>
      </c>
      <c r="AZ117" s="299"/>
      <c r="BA117" s="299"/>
      <c r="BB117" s="299"/>
      <c r="BC117" s="299"/>
      <c r="BD117" s="299"/>
      <c r="BE117" s="299"/>
      <c r="BF117" s="1150">
        <f>+W117</f>
        <v>0</v>
      </c>
      <c r="BG117" s="1004">
        <f>SUM(BH117:BM120)</f>
        <v>0</v>
      </c>
      <c r="BH117" s="299"/>
      <c r="BI117" s="299"/>
      <c r="BJ117" s="299"/>
      <c r="BK117" s="299"/>
      <c r="BL117" s="299"/>
      <c r="BM117" s="299"/>
      <c r="BN117" s="1150">
        <f>+X117</f>
        <v>0</v>
      </c>
      <c r="BO117" s="1004">
        <f>SUM(BP117:BU120)</f>
        <v>0</v>
      </c>
      <c r="BP117" s="299"/>
      <c r="BQ117" s="299"/>
      <c r="BR117" s="299"/>
      <c r="BS117" s="299"/>
      <c r="BT117" s="299"/>
      <c r="BU117" s="299"/>
    </row>
    <row r="118" spans="1:73" ht="39.950000000000003" customHeight="1" x14ac:dyDescent="0.25">
      <c r="A118" s="151"/>
      <c r="B118" s="24"/>
      <c r="C118" s="1044"/>
      <c r="D118" s="1050"/>
      <c r="E118" s="1062"/>
      <c r="F118" s="1266">
        <v>320600300</v>
      </c>
      <c r="G118" s="1649" t="s">
        <v>2507</v>
      </c>
      <c r="H118" s="1344">
        <v>6</v>
      </c>
      <c r="I118" s="1344" t="s">
        <v>2982</v>
      </c>
      <c r="J118" s="1162">
        <v>32</v>
      </c>
      <c r="K118" s="1162" t="s">
        <v>3821</v>
      </c>
      <c r="L118" s="1162">
        <v>3206</v>
      </c>
      <c r="M118" s="1162" t="s">
        <v>3848</v>
      </c>
      <c r="N118" s="1263">
        <v>2024004540051</v>
      </c>
      <c r="O118" s="1162" t="s">
        <v>3849</v>
      </c>
      <c r="P118" s="1053"/>
      <c r="Q118" s="1646"/>
      <c r="R118" s="1643"/>
      <c r="S118" s="1643"/>
      <c r="T118" s="1023"/>
      <c r="U118" s="1008"/>
      <c r="V118" s="1008"/>
      <c r="W118" s="1008"/>
      <c r="X118" s="1008"/>
      <c r="Y118" s="1008"/>
      <c r="Z118" s="1005"/>
      <c r="AA118" s="1005"/>
      <c r="AB118" s="1005"/>
      <c r="AC118" s="1005"/>
      <c r="AD118" s="1005"/>
      <c r="AE118" s="1005"/>
      <c r="AF118" s="1005"/>
      <c r="AG118" s="479"/>
      <c r="AH118" s="592"/>
      <c r="AI118" s="592"/>
      <c r="AJ118" s="592"/>
      <c r="AK118" s="196"/>
      <c r="AL118" s="197"/>
      <c r="AM118" s="197"/>
      <c r="AN118" s="197"/>
      <c r="AO118" s="197"/>
      <c r="AP118" s="1151"/>
      <c r="AQ118" s="1005"/>
      <c r="AR118" s="282"/>
      <c r="AS118" s="282"/>
      <c r="AT118" s="282"/>
      <c r="AU118" s="282"/>
      <c r="AV118" s="282"/>
      <c r="AW118" s="282"/>
      <c r="AX118" s="1151"/>
      <c r="AY118" s="1005"/>
      <c r="AZ118" s="282"/>
      <c r="BA118" s="282"/>
      <c r="BB118" s="282"/>
      <c r="BC118" s="282"/>
      <c r="BD118" s="282"/>
      <c r="BE118" s="282"/>
      <c r="BF118" s="1151"/>
      <c r="BG118" s="1005"/>
      <c r="BH118" s="282"/>
      <c r="BI118" s="282"/>
      <c r="BJ118" s="282"/>
      <c r="BK118" s="282"/>
      <c r="BL118" s="282"/>
      <c r="BM118" s="282"/>
      <c r="BN118" s="1151"/>
      <c r="BO118" s="1005"/>
      <c r="BP118" s="282"/>
      <c r="BQ118" s="282"/>
      <c r="BR118" s="282"/>
      <c r="BS118" s="282"/>
      <c r="BT118" s="282"/>
      <c r="BU118" s="282"/>
    </row>
    <row r="119" spans="1:73" ht="39.950000000000003" customHeight="1" x14ac:dyDescent="0.25">
      <c r="A119" s="151"/>
      <c r="B119" s="24"/>
      <c r="C119" s="1044"/>
      <c r="D119" s="1050"/>
      <c r="E119" s="1062"/>
      <c r="F119" s="1266">
        <v>320600300</v>
      </c>
      <c r="G119" s="1649" t="s">
        <v>2507</v>
      </c>
      <c r="H119" s="1344">
        <v>6</v>
      </c>
      <c r="I119" s="1344" t="s">
        <v>2982</v>
      </c>
      <c r="J119" s="1162">
        <v>32</v>
      </c>
      <c r="K119" s="1162" t="s">
        <v>3821</v>
      </c>
      <c r="L119" s="1162">
        <v>3206</v>
      </c>
      <c r="M119" s="1162" t="s">
        <v>3848</v>
      </c>
      <c r="N119" s="1263">
        <v>2024004540051</v>
      </c>
      <c r="O119" s="1162" t="s">
        <v>3849</v>
      </c>
      <c r="P119" s="1053"/>
      <c r="Q119" s="1646"/>
      <c r="R119" s="1643"/>
      <c r="S119" s="1643"/>
      <c r="T119" s="1023"/>
      <c r="U119" s="1008"/>
      <c r="V119" s="1008"/>
      <c r="W119" s="1008"/>
      <c r="X119" s="1008"/>
      <c r="Y119" s="1008"/>
      <c r="Z119" s="1005"/>
      <c r="AA119" s="1005"/>
      <c r="AB119" s="1005"/>
      <c r="AC119" s="1005"/>
      <c r="AD119" s="1005"/>
      <c r="AE119" s="1005"/>
      <c r="AF119" s="1005"/>
      <c r="AG119" s="196"/>
      <c r="AH119" s="592"/>
      <c r="AI119" s="592"/>
      <c r="AJ119" s="592"/>
      <c r="AK119" s="196"/>
      <c r="AL119" s="197"/>
      <c r="AM119" s="197"/>
      <c r="AN119" s="197"/>
      <c r="AO119" s="197"/>
      <c r="AP119" s="1151"/>
      <c r="AQ119" s="1005"/>
      <c r="AR119" s="282"/>
      <c r="AS119" s="282"/>
      <c r="AT119" s="282"/>
      <c r="AU119" s="282"/>
      <c r="AV119" s="282"/>
      <c r="AW119" s="282"/>
      <c r="AX119" s="1151"/>
      <c r="AY119" s="1005"/>
      <c r="AZ119" s="282"/>
      <c r="BA119" s="282"/>
      <c r="BB119" s="282"/>
      <c r="BC119" s="282"/>
      <c r="BD119" s="282"/>
      <c r="BE119" s="282"/>
      <c r="BF119" s="1151"/>
      <c r="BG119" s="1005"/>
      <c r="BH119" s="282"/>
      <c r="BI119" s="282"/>
      <c r="BJ119" s="282"/>
      <c r="BK119" s="282"/>
      <c r="BL119" s="282"/>
      <c r="BM119" s="282"/>
      <c r="BN119" s="1151"/>
      <c r="BO119" s="1005"/>
      <c r="BP119" s="282"/>
      <c r="BQ119" s="282"/>
      <c r="BR119" s="282"/>
      <c r="BS119" s="282"/>
      <c r="BT119" s="282"/>
      <c r="BU119" s="282"/>
    </row>
    <row r="120" spans="1:73" ht="39.950000000000003" customHeight="1" thickBot="1" x14ac:dyDescent="0.3">
      <c r="A120" s="151"/>
      <c r="B120" s="24"/>
      <c r="C120" s="1045"/>
      <c r="D120" s="1051"/>
      <c r="E120" s="1063"/>
      <c r="F120" s="1267">
        <v>320600300</v>
      </c>
      <c r="G120" s="1650" t="s">
        <v>2507</v>
      </c>
      <c r="H120" s="1369">
        <v>6</v>
      </c>
      <c r="I120" s="1369" t="s">
        <v>2982</v>
      </c>
      <c r="J120" s="1163">
        <v>32</v>
      </c>
      <c r="K120" s="1163" t="s">
        <v>3821</v>
      </c>
      <c r="L120" s="1163">
        <v>3206</v>
      </c>
      <c r="M120" s="1163" t="s">
        <v>3848</v>
      </c>
      <c r="N120" s="1264">
        <v>2024004540051</v>
      </c>
      <c r="O120" s="1163" t="s">
        <v>3849</v>
      </c>
      <c r="P120" s="1054"/>
      <c r="Q120" s="1647"/>
      <c r="R120" s="1644"/>
      <c r="S120" s="1644"/>
      <c r="T120" s="1024"/>
      <c r="U120" s="1009"/>
      <c r="V120" s="1009"/>
      <c r="W120" s="1009"/>
      <c r="X120" s="1009"/>
      <c r="Y120" s="1009"/>
      <c r="Z120" s="1006"/>
      <c r="AA120" s="1006"/>
      <c r="AB120" s="1006"/>
      <c r="AC120" s="1006"/>
      <c r="AD120" s="1006"/>
      <c r="AE120" s="1006"/>
      <c r="AF120" s="1006"/>
      <c r="AG120" s="715"/>
      <c r="AH120" s="716"/>
      <c r="AI120" s="716"/>
      <c r="AJ120" s="716"/>
      <c r="AK120" s="715"/>
      <c r="AL120" s="717"/>
      <c r="AM120" s="717"/>
      <c r="AN120" s="717"/>
      <c r="AO120" s="717"/>
      <c r="AP120" s="1152"/>
      <c r="AQ120" s="1006"/>
      <c r="AR120" s="718"/>
      <c r="AS120" s="718"/>
      <c r="AT120" s="718"/>
      <c r="AU120" s="718"/>
      <c r="AV120" s="718"/>
      <c r="AW120" s="718"/>
      <c r="AX120" s="1152"/>
      <c r="AY120" s="1006"/>
      <c r="AZ120" s="718"/>
      <c r="BA120" s="718"/>
      <c r="BB120" s="718"/>
      <c r="BC120" s="718"/>
      <c r="BD120" s="718"/>
      <c r="BE120" s="718"/>
      <c r="BF120" s="1152"/>
      <c r="BG120" s="1006"/>
      <c r="BH120" s="718"/>
      <c r="BI120" s="718"/>
      <c r="BJ120" s="718"/>
      <c r="BK120" s="718"/>
      <c r="BL120" s="718"/>
      <c r="BM120" s="718"/>
      <c r="BN120" s="1152"/>
      <c r="BO120" s="1006"/>
      <c r="BP120" s="718"/>
      <c r="BQ120" s="718"/>
      <c r="BR120" s="718"/>
      <c r="BS120" s="718"/>
      <c r="BT120" s="718"/>
      <c r="BU120" s="718"/>
    </row>
    <row r="121" spans="1:73" ht="39.950000000000003" customHeight="1" thickTop="1" x14ac:dyDescent="0.25">
      <c r="A121" s="151"/>
      <c r="B121" s="24"/>
      <c r="C121" s="1043" t="s">
        <v>2513</v>
      </c>
      <c r="D121" s="1049" t="s">
        <v>2514</v>
      </c>
      <c r="E121" s="1061">
        <v>835</v>
      </c>
      <c r="F121" s="1265">
        <v>320100801</v>
      </c>
      <c r="G121" s="1648" t="s">
        <v>2515</v>
      </c>
      <c r="H121" s="1343">
        <v>3</v>
      </c>
      <c r="I121" s="1343" t="s">
        <v>2982</v>
      </c>
      <c r="J121" s="1161">
        <v>32</v>
      </c>
      <c r="K121" s="1161" t="s">
        <v>3821</v>
      </c>
      <c r="L121" s="1161">
        <v>3201</v>
      </c>
      <c r="M121" s="1161" t="s">
        <v>3831</v>
      </c>
      <c r="N121" s="1262">
        <v>2026004540036</v>
      </c>
      <c r="O121" s="1161" t="s">
        <v>3832</v>
      </c>
      <c r="P121" s="1052" t="s">
        <v>2515</v>
      </c>
      <c r="Q121" s="1645">
        <v>3</v>
      </c>
      <c r="R121" s="1642" t="s">
        <v>2867</v>
      </c>
      <c r="S121" s="1642"/>
      <c r="T121" s="1022"/>
      <c r="U121" s="1007"/>
      <c r="V121" s="1007"/>
      <c r="W121" s="1007"/>
      <c r="X121" s="1007"/>
      <c r="Y121" s="1007"/>
      <c r="Z121" s="1004">
        <f t="shared" ref="Z121" si="58">+AQ121+AY121+BG121+BO121</f>
        <v>0</v>
      </c>
      <c r="AA121" s="1004">
        <f t="shared" si="57"/>
        <v>0</v>
      </c>
      <c r="AB121" s="1004">
        <f t="shared" si="57"/>
        <v>0</v>
      </c>
      <c r="AC121" s="1004">
        <f t="shared" si="57"/>
        <v>0</v>
      </c>
      <c r="AD121" s="1004">
        <f t="shared" si="57"/>
        <v>0</v>
      </c>
      <c r="AE121" s="1004">
        <f t="shared" si="57"/>
        <v>0</v>
      </c>
      <c r="AF121" s="1004">
        <f t="shared" si="57"/>
        <v>0</v>
      </c>
      <c r="AG121" s="714"/>
      <c r="AH121" s="593"/>
      <c r="AI121" s="593"/>
      <c r="AJ121" s="593"/>
      <c r="AK121" s="207"/>
      <c r="AL121" s="208"/>
      <c r="AM121" s="208"/>
      <c r="AN121" s="208"/>
      <c r="AO121" s="208"/>
      <c r="AP121" s="1150">
        <f>+U121</f>
        <v>0</v>
      </c>
      <c r="AQ121" s="1004">
        <f>SUM(AR121:AW124)</f>
        <v>0</v>
      </c>
      <c r="AR121" s="299"/>
      <c r="AS121" s="299"/>
      <c r="AT121" s="299"/>
      <c r="AU121" s="299"/>
      <c r="AV121" s="299"/>
      <c r="AW121" s="299"/>
      <c r="AX121" s="1150">
        <f>+V121</f>
        <v>0</v>
      </c>
      <c r="AY121" s="1004">
        <f>SUM(AZ121:BE124)</f>
        <v>0</v>
      </c>
      <c r="AZ121" s="299"/>
      <c r="BA121" s="299"/>
      <c r="BB121" s="299"/>
      <c r="BC121" s="299"/>
      <c r="BD121" s="299"/>
      <c r="BE121" s="299"/>
      <c r="BF121" s="1150">
        <f>+W121</f>
        <v>0</v>
      </c>
      <c r="BG121" s="1004">
        <f>SUM(BH121:BM124)</f>
        <v>0</v>
      </c>
      <c r="BH121" s="299"/>
      <c r="BI121" s="299"/>
      <c r="BJ121" s="299"/>
      <c r="BK121" s="299"/>
      <c r="BL121" s="299"/>
      <c r="BM121" s="299"/>
      <c r="BN121" s="1150">
        <f>+X121</f>
        <v>0</v>
      </c>
      <c r="BO121" s="1004">
        <f>SUM(BP121:BU124)</f>
        <v>0</v>
      </c>
      <c r="BP121" s="299"/>
      <c r="BQ121" s="299"/>
      <c r="BR121" s="299"/>
      <c r="BS121" s="299"/>
      <c r="BT121" s="299"/>
      <c r="BU121" s="299"/>
    </row>
    <row r="122" spans="1:73" ht="39.950000000000003" customHeight="1" x14ac:dyDescent="0.25">
      <c r="A122" s="151"/>
      <c r="B122" s="24"/>
      <c r="C122" s="1044"/>
      <c r="D122" s="1050"/>
      <c r="E122" s="1062"/>
      <c r="F122" s="1266">
        <v>320100801</v>
      </c>
      <c r="G122" s="1649" t="s">
        <v>2515</v>
      </c>
      <c r="H122" s="1344">
        <v>3</v>
      </c>
      <c r="I122" s="1344" t="s">
        <v>2982</v>
      </c>
      <c r="J122" s="1162">
        <v>32</v>
      </c>
      <c r="K122" s="1162" t="s">
        <v>3821</v>
      </c>
      <c r="L122" s="1162">
        <v>3201</v>
      </c>
      <c r="M122" s="1162" t="s">
        <v>3831</v>
      </c>
      <c r="N122" s="1263">
        <v>2024004540036</v>
      </c>
      <c r="O122" s="1162" t="s">
        <v>3832</v>
      </c>
      <c r="P122" s="1053"/>
      <c r="Q122" s="1646"/>
      <c r="R122" s="1643"/>
      <c r="S122" s="1643"/>
      <c r="T122" s="1023"/>
      <c r="U122" s="1008"/>
      <c r="V122" s="1008"/>
      <c r="W122" s="1008"/>
      <c r="X122" s="1008"/>
      <c r="Y122" s="1008"/>
      <c r="Z122" s="1005"/>
      <c r="AA122" s="1005"/>
      <c r="AB122" s="1005"/>
      <c r="AC122" s="1005"/>
      <c r="AD122" s="1005"/>
      <c r="AE122" s="1005"/>
      <c r="AF122" s="1005"/>
      <c r="AG122" s="479"/>
      <c r="AH122" s="592"/>
      <c r="AI122" s="592"/>
      <c r="AJ122" s="592"/>
      <c r="AK122" s="196"/>
      <c r="AL122" s="197"/>
      <c r="AM122" s="197"/>
      <c r="AN122" s="197"/>
      <c r="AO122" s="197"/>
      <c r="AP122" s="1151"/>
      <c r="AQ122" s="1005"/>
      <c r="AR122" s="282"/>
      <c r="AS122" s="282"/>
      <c r="AT122" s="282"/>
      <c r="AU122" s="282"/>
      <c r="AV122" s="282"/>
      <c r="AW122" s="282"/>
      <c r="AX122" s="1151"/>
      <c r="AY122" s="1005"/>
      <c r="AZ122" s="282"/>
      <c r="BA122" s="282"/>
      <c r="BB122" s="282"/>
      <c r="BC122" s="282"/>
      <c r="BD122" s="282"/>
      <c r="BE122" s="282"/>
      <c r="BF122" s="1151"/>
      <c r="BG122" s="1005"/>
      <c r="BH122" s="282"/>
      <c r="BI122" s="282"/>
      <c r="BJ122" s="282"/>
      <c r="BK122" s="282"/>
      <c r="BL122" s="282"/>
      <c r="BM122" s="282"/>
      <c r="BN122" s="1151"/>
      <c r="BO122" s="1005"/>
      <c r="BP122" s="282"/>
      <c r="BQ122" s="282"/>
      <c r="BR122" s="282"/>
      <c r="BS122" s="282"/>
      <c r="BT122" s="282"/>
      <c r="BU122" s="282"/>
    </row>
    <row r="123" spans="1:73" ht="39.950000000000003" customHeight="1" x14ac:dyDescent="0.25">
      <c r="A123" s="151"/>
      <c r="B123" s="24"/>
      <c r="C123" s="1044"/>
      <c r="D123" s="1050"/>
      <c r="E123" s="1062"/>
      <c r="F123" s="1266">
        <v>320100801</v>
      </c>
      <c r="G123" s="1649" t="s">
        <v>2515</v>
      </c>
      <c r="H123" s="1344">
        <v>3</v>
      </c>
      <c r="I123" s="1344" t="s">
        <v>2982</v>
      </c>
      <c r="J123" s="1162">
        <v>32</v>
      </c>
      <c r="K123" s="1162" t="s">
        <v>3821</v>
      </c>
      <c r="L123" s="1162">
        <v>3201</v>
      </c>
      <c r="M123" s="1162" t="s">
        <v>3831</v>
      </c>
      <c r="N123" s="1263">
        <v>2024004540036</v>
      </c>
      <c r="O123" s="1162" t="s">
        <v>3832</v>
      </c>
      <c r="P123" s="1053"/>
      <c r="Q123" s="1646"/>
      <c r="R123" s="1643"/>
      <c r="S123" s="1643"/>
      <c r="T123" s="1023"/>
      <c r="U123" s="1008"/>
      <c r="V123" s="1008"/>
      <c r="W123" s="1008"/>
      <c r="X123" s="1008"/>
      <c r="Y123" s="1008"/>
      <c r="Z123" s="1005"/>
      <c r="AA123" s="1005"/>
      <c r="AB123" s="1005"/>
      <c r="AC123" s="1005"/>
      <c r="AD123" s="1005"/>
      <c r="AE123" s="1005"/>
      <c r="AF123" s="1005"/>
      <c r="AG123" s="196"/>
      <c r="AH123" s="592"/>
      <c r="AI123" s="592"/>
      <c r="AJ123" s="592"/>
      <c r="AK123" s="196"/>
      <c r="AL123" s="197"/>
      <c r="AM123" s="197"/>
      <c r="AN123" s="197"/>
      <c r="AO123" s="197"/>
      <c r="AP123" s="1151"/>
      <c r="AQ123" s="1005"/>
      <c r="AR123" s="282"/>
      <c r="AS123" s="282"/>
      <c r="AT123" s="282"/>
      <c r="AU123" s="282"/>
      <c r="AV123" s="282"/>
      <c r="AW123" s="282"/>
      <c r="AX123" s="1151"/>
      <c r="AY123" s="1005"/>
      <c r="AZ123" s="282"/>
      <c r="BA123" s="282"/>
      <c r="BB123" s="282"/>
      <c r="BC123" s="282"/>
      <c r="BD123" s="282"/>
      <c r="BE123" s="282"/>
      <c r="BF123" s="1151"/>
      <c r="BG123" s="1005"/>
      <c r="BH123" s="282"/>
      <c r="BI123" s="282"/>
      <c r="BJ123" s="282"/>
      <c r="BK123" s="282"/>
      <c r="BL123" s="282"/>
      <c r="BM123" s="282"/>
      <c r="BN123" s="1151"/>
      <c r="BO123" s="1005"/>
      <c r="BP123" s="282"/>
      <c r="BQ123" s="282"/>
      <c r="BR123" s="282"/>
      <c r="BS123" s="282"/>
      <c r="BT123" s="282"/>
      <c r="BU123" s="282"/>
    </row>
    <row r="124" spans="1:73" ht="39.950000000000003" customHeight="1" thickBot="1" x14ac:dyDescent="0.3">
      <c r="A124" s="151"/>
      <c r="B124" s="24"/>
      <c r="C124" s="1045"/>
      <c r="D124" s="1051"/>
      <c r="E124" s="1063"/>
      <c r="F124" s="1267">
        <v>320100801</v>
      </c>
      <c r="G124" s="1650" t="s">
        <v>2515</v>
      </c>
      <c r="H124" s="1369">
        <v>3</v>
      </c>
      <c r="I124" s="1369" t="s">
        <v>2982</v>
      </c>
      <c r="J124" s="1163">
        <v>32</v>
      </c>
      <c r="K124" s="1163" t="s">
        <v>3821</v>
      </c>
      <c r="L124" s="1163">
        <v>3201</v>
      </c>
      <c r="M124" s="1163" t="s">
        <v>3831</v>
      </c>
      <c r="N124" s="1264">
        <v>2024004540036</v>
      </c>
      <c r="O124" s="1163" t="s">
        <v>3832</v>
      </c>
      <c r="P124" s="1054"/>
      <c r="Q124" s="1647"/>
      <c r="R124" s="1644"/>
      <c r="S124" s="1644"/>
      <c r="T124" s="1024"/>
      <c r="U124" s="1009"/>
      <c r="V124" s="1009"/>
      <c r="W124" s="1009"/>
      <c r="X124" s="1009"/>
      <c r="Y124" s="1009"/>
      <c r="Z124" s="1006"/>
      <c r="AA124" s="1006"/>
      <c r="AB124" s="1006"/>
      <c r="AC124" s="1006"/>
      <c r="AD124" s="1006"/>
      <c r="AE124" s="1006"/>
      <c r="AF124" s="1006"/>
      <c r="AG124" s="715"/>
      <c r="AH124" s="716"/>
      <c r="AI124" s="716"/>
      <c r="AJ124" s="716"/>
      <c r="AK124" s="715"/>
      <c r="AL124" s="717"/>
      <c r="AM124" s="717"/>
      <c r="AN124" s="717"/>
      <c r="AO124" s="717"/>
      <c r="AP124" s="1152"/>
      <c r="AQ124" s="1006"/>
      <c r="AR124" s="718"/>
      <c r="AS124" s="718"/>
      <c r="AT124" s="718"/>
      <c r="AU124" s="718"/>
      <c r="AV124" s="718"/>
      <c r="AW124" s="718"/>
      <c r="AX124" s="1152"/>
      <c r="AY124" s="1006"/>
      <c r="AZ124" s="718"/>
      <c r="BA124" s="718"/>
      <c r="BB124" s="718"/>
      <c r="BC124" s="718"/>
      <c r="BD124" s="718"/>
      <c r="BE124" s="718"/>
      <c r="BF124" s="1152"/>
      <c r="BG124" s="1006"/>
      <c r="BH124" s="718"/>
      <c r="BI124" s="718"/>
      <c r="BJ124" s="718"/>
      <c r="BK124" s="718"/>
      <c r="BL124" s="718"/>
      <c r="BM124" s="718"/>
      <c r="BN124" s="1152"/>
      <c r="BO124" s="1006"/>
      <c r="BP124" s="718"/>
      <c r="BQ124" s="718"/>
      <c r="BR124" s="718"/>
      <c r="BS124" s="718"/>
      <c r="BT124" s="718"/>
      <c r="BU124" s="718"/>
    </row>
    <row r="125" spans="1:73" ht="39.950000000000003" customHeight="1" thickTop="1" x14ac:dyDescent="0.25">
      <c r="D125" s="348"/>
      <c r="E125" s="431"/>
      <c r="F125" s="450"/>
      <c r="G125" s="350"/>
      <c r="H125" s="395"/>
      <c r="I125" s="395"/>
      <c r="J125" s="379"/>
      <c r="K125" s="379"/>
      <c r="L125" s="379"/>
      <c r="M125" s="379"/>
      <c r="N125" s="379"/>
      <c r="O125" s="379"/>
      <c r="P125" s="389"/>
      <c r="Q125" s="190"/>
      <c r="R125" s="126"/>
      <c r="S125" s="283"/>
      <c r="AK125" s="284"/>
      <c r="AQ125" s="233"/>
      <c r="AR125" s="285"/>
      <c r="AY125" s="233"/>
      <c r="AZ125" s="285"/>
      <c r="BB125" s="4"/>
      <c r="BG125" s="233"/>
      <c r="BH125" s="285"/>
      <c r="BN125" s="287"/>
      <c r="BO125" s="233"/>
      <c r="BP125" s="285"/>
    </row>
    <row r="126" spans="1:73" ht="39.950000000000003" customHeight="1" thickBot="1" x14ac:dyDescent="0.3">
      <c r="A126" s="679" t="s">
        <v>3852</v>
      </c>
      <c r="B126" s="251" t="s">
        <v>225</v>
      </c>
      <c r="C126" s="252"/>
      <c r="D126" s="271"/>
      <c r="E126" s="438"/>
      <c r="F126" s="451"/>
      <c r="G126" s="397"/>
      <c r="H126" s="398"/>
      <c r="I126" s="398"/>
      <c r="J126" s="399"/>
      <c r="K126" s="399"/>
      <c r="L126" s="271"/>
      <c r="M126" s="271"/>
      <c r="N126" s="271"/>
      <c r="O126" s="496"/>
      <c r="P126" s="401"/>
      <c r="Q126" s="189"/>
      <c r="R126" s="189"/>
      <c r="S126" s="254"/>
      <c r="T126" s="255"/>
      <c r="U126" s="256"/>
      <c r="V126" s="256"/>
      <c r="W126" s="256"/>
      <c r="X126" s="256"/>
      <c r="Y126" s="277">
        <f>Z126</f>
        <v>0</v>
      </c>
      <c r="Z126" s="278">
        <f>+Z127</f>
        <v>0</v>
      </c>
      <c r="AA126" s="278">
        <f t="shared" ref="AA126:AF126" si="59">+AA127</f>
        <v>0</v>
      </c>
      <c r="AB126" s="278">
        <f t="shared" si="59"/>
        <v>0</v>
      </c>
      <c r="AC126" s="278">
        <f t="shared" si="59"/>
        <v>0</v>
      </c>
      <c r="AD126" s="278">
        <f t="shared" si="59"/>
        <v>0</v>
      </c>
      <c r="AE126" s="278">
        <f t="shared" si="59"/>
        <v>0</v>
      </c>
      <c r="AF126" s="278">
        <f t="shared" si="59"/>
        <v>0</v>
      </c>
      <c r="AG126" s="279"/>
      <c r="AH126" s="279"/>
      <c r="AI126" s="279"/>
      <c r="AJ126" s="279"/>
      <c r="AK126" s="288"/>
      <c r="AL126" s="279"/>
      <c r="AM126" s="279"/>
      <c r="AN126" s="279"/>
      <c r="AO126" s="279"/>
      <c r="AP126" s="280"/>
      <c r="AQ126" s="278">
        <f t="shared" ref="AQ126" si="60">SUM(AR126:AW126)</f>
        <v>0</v>
      </c>
      <c r="AR126" s="278">
        <f t="shared" ref="AR126:AW126" si="61">+AR127</f>
        <v>0</v>
      </c>
      <c r="AS126" s="278">
        <f t="shared" si="61"/>
        <v>0</v>
      </c>
      <c r="AT126" s="278">
        <f t="shared" si="61"/>
        <v>0</v>
      </c>
      <c r="AU126" s="278">
        <f t="shared" si="61"/>
        <v>0</v>
      </c>
      <c r="AV126" s="278">
        <f t="shared" si="61"/>
        <v>0</v>
      </c>
      <c r="AW126" s="278">
        <f t="shared" si="61"/>
        <v>0</v>
      </c>
      <c r="AX126" s="280"/>
      <c r="AY126" s="278">
        <f t="shared" ref="AY126" si="62">SUM(AZ126:BE126)</f>
        <v>0</v>
      </c>
      <c r="AZ126" s="278">
        <f t="shared" ref="AZ126:BE126" si="63">+AZ127</f>
        <v>0</v>
      </c>
      <c r="BA126" s="278">
        <f t="shared" si="63"/>
        <v>0</v>
      </c>
      <c r="BB126" s="278">
        <f t="shared" si="63"/>
        <v>0</v>
      </c>
      <c r="BC126" s="278">
        <f t="shared" si="63"/>
        <v>0</v>
      </c>
      <c r="BD126" s="278">
        <f t="shared" si="63"/>
        <v>0</v>
      </c>
      <c r="BE126" s="278">
        <f t="shared" si="63"/>
        <v>0</v>
      </c>
      <c r="BF126" s="280"/>
      <c r="BG126" s="278">
        <f t="shared" ref="BG126" si="64">SUM(BH126:BM126)</f>
        <v>0</v>
      </c>
      <c r="BH126" s="278">
        <f t="shared" ref="BH126:BM126" si="65">+BH127</f>
        <v>0</v>
      </c>
      <c r="BI126" s="278">
        <f t="shared" si="65"/>
        <v>0</v>
      </c>
      <c r="BJ126" s="278">
        <f t="shared" si="65"/>
        <v>0</v>
      </c>
      <c r="BK126" s="278">
        <f t="shared" si="65"/>
        <v>0</v>
      </c>
      <c r="BL126" s="278">
        <f t="shared" si="65"/>
        <v>0</v>
      </c>
      <c r="BM126" s="278">
        <f t="shared" si="65"/>
        <v>0</v>
      </c>
      <c r="BN126" s="280"/>
      <c r="BO126" s="278">
        <f t="shared" ref="BO126" si="66">SUM(BP126:BU126)</f>
        <v>0</v>
      </c>
      <c r="BP126" s="278">
        <f t="shared" ref="BP126:BU126" si="67">+BP127</f>
        <v>0</v>
      </c>
      <c r="BQ126" s="278">
        <f t="shared" si="67"/>
        <v>0</v>
      </c>
      <c r="BR126" s="278">
        <f t="shared" si="67"/>
        <v>0</v>
      </c>
      <c r="BS126" s="278">
        <f t="shared" si="67"/>
        <v>0</v>
      </c>
      <c r="BT126" s="278">
        <f t="shared" si="67"/>
        <v>0</v>
      </c>
      <c r="BU126" s="278">
        <f t="shared" si="67"/>
        <v>0</v>
      </c>
    </row>
    <row r="127" spans="1:73" ht="40.15" customHeight="1" thickTop="1" thickBot="1" x14ac:dyDescent="0.3">
      <c r="A127" s="151"/>
      <c r="B127" s="924" t="s">
        <v>2516</v>
      </c>
      <c r="C127" s="238" t="s">
        <v>226</v>
      </c>
      <c r="D127" s="421"/>
      <c r="E127" s="662"/>
      <c r="F127" s="447"/>
      <c r="G127" s="373"/>
      <c r="H127" s="375"/>
      <c r="I127" s="375"/>
      <c r="J127" s="376"/>
      <c r="K127" s="376"/>
      <c r="L127" s="421"/>
      <c r="M127" s="423"/>
      <c r="N127" s="663"/>
      <c r="O127" s="664"/>
      <c r="P127" s="664"/>
      <c r="Q127" s="666"/>
      <c r="R127" s="698"/>
      <c r="S127" s="698"/>
      <c r="T127" s="783"/>
      <c r="U127" s="668"/>
      <c r="V127" s="668"/>
      <c r="W127" s="668"/>
      <c r="X127" s="668"/>
      <c r="Y127" s="248">
        <f>Z127</f>
        <v>0</v>
      </c>
      <c r="Z127" s="700">
        <f t="shared" ref="Z127:AF164" si="68">+AQ127+AY127+BG127+BO127</f>
        <v>0</v>
      </c>
      <c r="AA127" s="700">
        <f t="shared" si="68"/>
        <v>0</v>
      </c>
      <c r="AB127" s="700">
        <f t="shared" si="68"/>
        <v>0</v>
      </c>
      <c r="AC127" s="700">
        <f t="shared" si="68"/>
        <v>0</v>
      </c>
      <c r="AD127" s="700">
        <f t="shared" si="68"/>
        <v>0</v>
      </c>
      <c r="AE127" s="700">
        <f t="shared" si="68"/>
        <v>0</v>
      </c>
      <c r="AF127" s="700">
        <f t="shared" si="68"/>
        <v>0</v>
      </c>
      <c r="AG127" s="246"/>
      <c r="AH127" s="246"/>
      <c r="AI127" s="246"/>
      <c r="AJ127" s="246"/>
      <c r="AK127" s="246"/>
      <c r="AL127" s="246"/>
      <c r="AM127" s="246"/>
      <c r="AN127" s="246"/>
      <c r="AO127" s="246"/>
      <c r="AP127" s="784"/>
      <c r="AQ127" s="670">
        <f>SUM(AQ128:AQ167)</f>
        <v>0</v>
      </c>
      <c r="AR127" s="670">
        <f t="shared" ref="AR127:AW127" si="69">SUM(AR128:AR167)</f>
        <v>0</v>
      </c>
      <c r="AS127" s="670">
        <f t="shared" si="69"/>
        <v>0</v>
      </c>
      <c r="AT127" s="670">
        <f t="shared" si="69"/>
        <v>0</v>
      </c>
      <c r="AU127" s="670">
        <f t="shared" si="69"/>
        <v>0</v>
      </c>
      <c r="AV127" s="670">
        <f t="shared" si="69"/>
        <v>0</v>
      </c>
      <c r="AW127" s="670">
        <f t="shared" si="69"/>
        <v>0</v>
      </c>
      <c r="AX127" s="784"/>
      <c r="AY127" s="670">
        <f>SUM(AY128:AY167)</f>
        <v>0</v>
      </c>
      <c r="AZ127" s="670">
        <f t="shared" ref="AZ127:BE127" si="70">SUM(AZ128:AZ167)</f>
        <v>0</v>
      </c>
      <c r="BA127" s="670">
        <f t="shared" si="70"/>
        <v>0</v>
      </c>
      <c r="BB127" s="670">
        <f t="shared" si="70"/>
        <v>0</v>
      </c>
      <c r="BC127" s="670">
        <f t="shared" si="70"/>
        <v>0</v>
      </c>
      <c r="BD127" s="670">
        <f t="shared" si="70"/>
        <v>0</v>
      </c>
      <c r="BE127" s="670">
        <f t="shared" si="70"/>
        <v>0</v>
      </c>
      <c r="BF127" s="784"/>
      <c r="BG127" s="670">
        <f>SUM(BG128:BG167)</f>
        <v>0</v>
      </c>
      <c r="BH127" s="670">
        <f t="shared" ref="BH127:BM127" si="71">SUM(BH128:BH167)</f>
        <v>0</v>
      </c>
      <c r="BI127" s="670">
        <f t="shared" si="71"/>
        <v>0</v>
      </c>
      <c r="BJ127" s="670">
        <f t="shared" si="71"/>
        <v>0</v>
      </c>
      <c r="BK127" s="670">
        <f t="shared" si="71"/>
        <v>0</v>
      </c>
      <c r="BL127" s="670">
        <f t="shared" si="71"/>
        <v>0</v>
      </c>
      <c r="BM127" s="670">
        <f t="shared" si="71"/>
        <v>0</v>
      </c>
      <c r="BN127" s="784"/>
      <c r="BO127" s="670">
        <f>SUM(BO128:BO167)</f>
        <v>0</v>
      </c>
      <c r="BP127" s="670">
        <f t="shared" ref="BP127:BU127" si="72">SUM(BP128:BP167)</f>
        <v>0</v>
      </c>
      <c r="BQ127" s="670">
        <f t="shared" si="72"/>
        <v>0</v>
      </c>
      <c r="BR127" s="670">
        <f t="shared" si="72"/>
        <v>0</v>
      </c>
      <c r="BS127" s="670">
        <f t="shared" si="72"/>
        <v>0</v>
      </c>
      <c r="BT127" s="670">
        <f t="shared" si="72"/>
        <v>0</v>
      </c>
      <c r="BU127" s="670">
        <f t="shared" si="72"/>
        <v>0</v>
      </c>
    </row>
    <row r="128" spans="1:73" ht="39.950000000000003" customHeight="1" thickTop="1" x14ac:dyDescent="0.25">
      <c r="A128" s="151"/>
      <c r="B128" s="24"/>
      <c r="C128" s="1043" t="s">
        <v>2517</v>
      </c>
      <c r="D128" s="1049" t="s">
        <v>2518</v>
      </c>
      <c r="E128" s="1061">
        <v>836</v>
      </c>
      <c r="F128" s="1265">
        <v>320200103</v>
      </c>
      <c r="G128" s="1648" t="s">
        <v>2519</v>
      </c>
      <c r="H128" s="1343">
        <v>2</v>
      </c>
      <c r="I128" s="1343" t="s">
        <v>2982</v>
      </c>
      <c r="J128" s="1161">
        <v>32</v>
      </c>
      <c r="K128" s="1161" t="s">
        <v>3821</v>
      </c>
      <c r="L128" s="1161">
        <v>3202</v>
      </c>
      <c r="M128" s="1161" t="s">
        <v>3822</v>
      </c>
      <c r="N128" s="1262">
        <v>2026004540027</v>
      </c>
      <c r="O128" s="1161" t="s">
        <v>3823</v>
      </c>
      <c r="P128" s="1052" t="s">
        <v>2519</v>
      </c>
      <c r="Q128" s="1645">
        <v>2</v>
      </c>
      <c r="R128" s="1642" t="s">
        <v>2871</v>
      </c>
      <c r="S128" s="1642"/>
      <c r="T128" s="1022"/>
      <c r="U128" s="1007"/>
      <c r="V128" s="1007"/>
      <c r="W128" s="1007"/>
      <c r="X128" s="1007"/>
      <c r="Y128" s="1007"/>
      <c r="Z128" s="1004">
        <f t="shared" si="68"/>
        <v>0</v>
      </c>
      <c r="AA128" s="1004">
        <f t="shared" ref="AA128:AF140" si="73">SUM(AR128:AR131,AZ128:AZ131,BH128:BH131,BP128:BP131)</f>
        <v>0</v>
      </c>
      <c r="AB128" s="1004">
        <f t="shared" si="73"/>
        <v>0</v>
      </c>
      <c r="AC128" s="1004">
        <f t="shared" si="73"/>
        <v>0</v>
      </c>
      <c r="AD128" s="1004">
        <f t="shared" si="73"/>
        <v>0</v>
      </c>
      <c r="AE128" s="1004">
        <f t="shared" si="73"/>
        <v>0</v>
      </c>
      <c r="AF128" s="1004">
        <f t="shared" si="73"/>
        <v>0</v>
      </c>
      <c r="AG128" s="714"/>
      <c r="AH128" s="593"/>
      <c r="AI128" s="593"/>
      <c r="AJ128" s="593"/>
      <c r="AK128" s="207"/>
      <c r="AL128" s="208"/>
      <c r="AM128" s="208"/>
      <c r="AN128" s="208"/>
      <c r="AO128" s="208"/>
      <c r="AP128" s="1150">
        <f>+U128</f>
        <v>0</v>
      </c>
      <c r="AQ128" s="1004">
        <f>SUM(AR128:AW131)</f>
        <v>0</v>
      </c>
      <c r="AR128" s="299"/>
      <c r="AS128" s="299"/>
      <c r="AT128" s="299"/>
      <c r="AU128" s="299"/>
      <c r="AV128" s="299"/>
      <c r="AW128" s="299"/>
      <c r="AX128" s="1150">
        <f>+V128</f>
        <v>0</v>
      </c>
      <c r="AY128" s="1004">
        <f>SUM(AZ128:BE131)</f>
        <v>0</v>
      </c>
      <c r="AZ128" s="299"/>
      <c r="BA128" s="299"/>
      <c r="BB128" s="299"/>
      <c r="BC128" s="299"/>
      <c r="BD128" s="299"/>
      <c r="BE128" s="299"/>
      <c r="BF128" s="1150">
        <f>+W128</f>
        <v>0</v>
      </c>
      <c r="BG128" s="1004">
        <f>SUM(BH128:BM131)</f>
        <v>0</v>
      </c>
      <c r="BH128" s="299"/>
      <c r="BI128" s="299"/>
      <c r="BJ128" s="299"/>
      <c r="BK128" s="299"/>
      <c r="BL128" s="299"/>
      <c r="BM128" s="299"/>
      <c r="BN128" s="1150">
        <f>+X128</f>
        <v>0</v>
      </c>
      <c r="BO128" s="1004">
        <f>SUM(BP128:BU131)</f>
        <v>0</v>
      </c>
      <c r="BP128" s="299"/>
      <c r="BQ128" s="299"/>
      <c r="BR128" s="299"/>
      <c r="BS128" s="299"/>
      <c r="BT128" s="299"/>
      <c r="BU128" s="299"/>
    </row>
    <row r="129" spans="1:73" ht="39.950000000000003" customHeight="1" x14ac:dyDescent="0.25">
      <c r="A129" s="151"/>
      <c r="B129" s="24"/>
      <c r="C129" s="1044"/>
      <c r="D129" s="1050"/>
      <c r="E129" s="1062"/>
      <c r="F129" s="1266">
        <v>320200103</v>
      </c>
      <c r="G129" s="1649" t="s">
        <v>2519</v>
      </c>
      <c r="H129" s="1344">
        <v>2</v>
      </c>
      <c r="I129" s="1344" t="s">
        <v>2982</v>
      </c>
      <c r="J129" s="1162">
        <v>32</v>
      </c>
      <c r="K129" s="1162" t="s">
        <v>3821</v>
      </c>
      <c r="L129" s="1162">
        <v>3202</v>
      </c>
      <c r="M129" s="1162" t="s">
        <v>3822</v>
      </c>
      <c r="N129" s="1263">
        <v>2024004540027</v>
      </c>
      <c r="O129" s="1162" t="s">
        <v>3823</v>
      </c>
      <c r="P129" s="1053"/>
      <c r="Q129" s="1646"/>
      <c r="R129" s="1643"/>
      <c r="S129" s="1643"/>
      <c r="T129" s="1023"/>
      <c r="U129" s="1008"/>
      <c r="V129" s="1008"/>
      <c r="W129" s="1008"/>
      <c r="X129" s="1008"/>
      <c r="Y129" s="1008"/>
      <c r="Z129" s="1005"/>
      <c r="AA129" s="1005"/>
      <c r="AB129" s="1005"/>
      <c r="AC129" s="1005"/>
      <c r="AD129" s="1005"/>
      <c r="AE129" s="1005"/>
      <c r="AF129" s="1005"/>
      <c r="AG129" s="479"/>
      <c r="AH129" s="592"/>
      <c r="AI129" s="592"/>
      <c r="AJ129" s="592"/>
      <c r="AK129" s="196"/>
      <c r="AL129" s="197"/>
      <c r="AM129" s="197"/>
      <c r="AN129" s="197"/>
      <c r="AO129" s="197"/>
      <c r="AP129" s="1151"/>
      <c r="AQ129" s="1005"/>
      <c r="AR129" s="282"/>
      <c r="AS129" s="282"/>
      <c r="AT129" s="282"/>
      <c r="AU129" s="282"/>
      <c r="AV129" s="282"/>
      <c r="AW129" s="282"/>
      <c r="AX129" s="1151"/>
      <c r="AY129" s="1005"/>
      <c r="AZ129" s="282"/>
      <c r="BA129" s="282"/>
      <c r="BB129" s="282"/>
      <c r="BC129" s="282"/>
      <c r="BD129" s="282"/>
      <c r="BE129" s="282"/>
      <c r="BF129" s="1151"/>
      <c r="BG129" s="1005"/>
      <c r="BH129" s="282"/>
      <c r="BI129" s="282"/>
      <c r="BJ129" s="282"/>
      <c r="BK129" s="282"/>
      <c r="BL129" s="282"/>
      <c r="BM129" s="282"/>
      <c r="BN129" s="1151"/>
      <c r="BO129" s="1005"/>
      <c r="BP129" s="282"/>
      <c r="BQ129" s="282"/>
      <c r="BR129" s="282"/>
      <c r="BS129" s="282"/>
      <c r="BT129" s="282"/>
      <c r="BU129" s="282"/>
    </row>
    <row r="130" spans="1:73" ht="39.950000000000003" customHeight="1" x14ac:dyDescent="0.25">
      <c r="A130" s="151"/>
      <c r="B130" s="24"/>
      <c r="C130" s="1044"/>
      <c r="D130" s="1050"/>
      <c r="E130" s="1062"/>
      <c r="F130" s="1266">
        <v>320200103</v>
      </c>
      <c r="G130" s="1649" t="s">
        <v>2519</v>
      </c>
      <c r="H130" s="1344">
        <v>2</v>
      </c>
      <c r="I130" s="1344" t="s">
        <v>2982</v>
      </c>
      <c r="J130" s="1162">
        <v>32</v>
      </c>
      <c r="K130" s="1162" t="s">
        <v>3821</v>
      </c>
      <c r="L130" s="1162">
        <v>3202</v>
      </c>
      <c r="M130" s="1162" t="s">
        <v>3822</v>
      </c>
      <c r="N130" s="1263">
        <v>2024004540027</v>
      </c>
      <c r="O130" s="1162" t="s">
        <v>3823</v>
      </c>
      <c r="P130" s="1053"/>
      <c r="Q130" s="1646"/>
      <c r="R130" s="1643"/>
      <c r="S130" s="1643"/>
      <c r="T130" s="1023"/>
      <c r="U130" s="1008"/>
      <c r="V130" s="1008"/>
      <c r="W130" s="1008"/>
      <c r="X130" s="1008"/>
      <c r="Y130" s="1008"/>
      <c r="Z130" s="1005"/>
      <c r="AA130" s="1005"/>
      <c r="AB130" s="1005"/>
      <c r="AC130" s="1005"/>
      <c r="AD130" s="1005"/>
      <c r="AE130" s="1005"/>
      <c r="AF130" s="1005"/>
      <c r="AG130" s="196"/>
      <c r="AH130" s="592"/>
      <c r="AI130" s="592"/>
      <c r="AJ130" s="592"/>
      <c r="AK130" s="196"/>
      <c r="AL130" s="197"/>
      <c r="AM130" s="197"/>
      <c r="AN130" s="197"/>
      <c r="AO130" s="197"/>
      <c r="AP130" s="1151"/>
      <c r="AQ130" s="1005"/>
      <c r="AR130" s="282"/>
      <c r="AS130" s="282"/>
      <c r="AT130" s="282"/>
      <c r="AU130" s="282"/>
      <c r="AV130" s="282"/>
      <c r="AW130" s="282"/>
      <c r="AX130" s="1151"/>
      <c r="AY130" s="1005"/>
      <c r="AZ130" s="282"/>
      <c r="BA130" s="282"/>
      <c r="BB130" s="282"/>
      <c r="BC130" s="282"/>
      <c r="BD130" s="282"/>
      <c r="BE130" s="282"/>
      <c r="BF130" s="1151"/>
      <c r="BG130" s="1005"/>
      <c r="BH130" s="282"/>
      <c r="BI130" s="282"/>
      <c r="BJ130" s="282"/>
      <c r="BK130" s="282"/>
      <c r="BL130" s="282"/>
      <c r="BM130" s="282"/>
      <c r="BN130" s="1151"/>
      <c r="BO130" s="1005"/>
      <c r="BP130" s="282"/>
      <c r="BQ130" s="282"/>
      <c r="BR130" s="282"/>
      <c r="BS130" s="282"/>
      <c r="BT130" s="282"/>
      <c r="BU130" s="282"/>
    </row>
    <row r="131" spans="1:73" ht="39.950000000000003" customHeight="1" thickBot="1" x14ac:dyDescent="0.3">
      <c r="A131" s="151"/>
      <c r="B131" s="24"/>
      <c r="C131" s="1045"/>
      <c r="D131" s="1051"/>
      <c r="E131" s="1063"/>
      <c r="F131" s="1267">
        <v>320200103</v>
      </c>
      <c r="G131" s="1650" t="s">
        <v>2519</v>
      </c>
      <c r="H131" s="1369">
        <v>2</v>
      </c>
      <c r="I131" s="1369" t="s">
        <v>2982</v>
      </c>
      <c r="J131" s="1163">
        <v>32</v>
      </c>
      <c r="K131" s="1163" t="s">
        <v>3821</v>
      </c>
      <c r="L131" s="1163">
        <v>3202</v>
      </c>
      <c r="M131" s="1163" t="s">
        <v>3822</v>
      </c>
      <c r="N131" s="1264">
        <v>2024004540027</v>
      </c>
      <c r="O131" s="1163" t="s">
        <v>3823</v>
      </c>
      <c r="P131" s="1054"/>
      <c r="Q131" s="1647"/>
      <c r="R131" s="1644"/>
      <c r="S131" s="1644"/>
      <c r="T131" s="1024"/>
      <c r="U131" s="1009"/>
      <c r="V131" s="1009"/>
      <c r="W131" s="1009"/>
      <c r="X131" s="1009"/>
      <c r="Y131" s="1009"/>
      <c r="Z131" s="1006"/>
      <c r="AA131" s="1006"/>
      <c r="AB131" s="1006"/>
      <c r="AC131" s="1006"/>
      <c r="AD131" s="1006"/>
      <c r="AE131" s="1006"/>
      <c r="AF131" s="1006"/>
      <c r="AG131" s="715"/>
      <c r="AH131" s="716"/>
      <c r="AI131" s="716"/>
      <c r="AJ131" s="716"/>
      <c r="AK131" s="715"/>
      <c r="AL131" s="717"/>
      <c r="AM131" s="717"/>
      <c r="AN131" s="717"/>
      <c r="AO131" s="717"/>
      <c r="AP131" s="1152"/>
      <c r="AQ131" s="1006"/>
      <c r="AR131" s="718"/>
      <c r="AS131" s="718"/>
      <c r="AT131" s="718"/>
      <c r="AU131" s="718"/>
      <c r="AV131" s="718"/>
      <c r="AW131" s="718"/>
      <c r="AX131" s="1152"/>
      <c r="AY131" s="1006"/>
      <c r="AZ131" s="718"/>
      <c r="BA131" s="718"/>
      <c r="BB131" s="718"/>
      <c r="BC131" s="718"/>
      <c r="BD131" s="718"/>
      <c r="BE131" s="718"/>
      <c r="BF131" s="1152"/>
      <c r="BG131" s="1006"/>
      <c r="BH131" s="718"/>
      <c r="BI131" s="718"/>
      <c r="BJ131" s="718"/>
      <c r="BK131" s="718"/>
      <c r="BL131" s="718"/>
      <c r="BM131" s="718"/>
      <c r="BN131" s="1152"/>
      <c r="BO131" s="1006"/>
      <c r="BP131" s="718"/>
      <c r="BQ131" s="718"/>
      <c r="BR131" s="718"/>
      <c r="BS131" s="718"/>
      <c r="BT131" s="718"/>
      <c r="BU131" s="718"/>
    </row>
    <row r="132" spans="1:73" ht="39.950000000000003" customHeight="1" thickTop="1" x14ac:dyDescent="0.25">
      <c r="A132" s="151"/>
      <c r="B132" s="24"/>
      <c r="C132" s="1043" t="s">
        <v>2520</v>
      </c>
      <c r="D132" s="1049" t="s">
        <v>2521</v>
      </c>
      <c r="E132" s="1061">
        <v>837</v>
      </c>
      <c r="F132" s="1265">
        <v>320204300</v>
      </c>
      <c r="G132" s="1648" t="s">
        <v>3853</v>
      </c>
      <c r="H132" s="1343">
        <v>1000</v>
      </c>
      <c r="I132" s="1343" t="s">
        <v>3820</v>
      </c>
      <c r="J132" s="1161">
        <v>32</v>
      </c>
      <c r="K132" s="1161" t="s">
        <v>3821</v>
      </c>
      <c r="L132" s="1161">
        <v>3202</v>
      </c>
      <c r="M132" s="1161" t="s">
        <v>3822</v>
      </c>
      <c r="N132" s="1262">
        <v>2026004540027</v>
      </c>
      <c r="O132" s="1161" t="s">
        <v>3823</v>
      </c>
      <c r="P132" s="1052" t="s">
        <v>2522</v>
      </c>
      <c r="Q132" s="1645">
        <v>1000</v>
      </c>
      <c r="R132" s="1642" t="s">
        <v>2871</v>
      </c>
      <c r="S132" s="1642"/>
      <c r="T132" s="1022"/>
      <c r="U132" s="1007"/>
      <c r="V132" s="1007"/>
      <c r="W132" s="1007"/>
      <c r="X132" s="1007"/>
      <c r="Y132" s="1007"/>
      <c r="Z132" s="1004">
        <f t="shared" si="68"/>
        <v>0</v>
      </c>
      <c r="AA132" s="1004">
        <f t="shared" si="73"/>
        <v>0</v>
      </c>
      <c r="AB132" s="1004">
        <f t="shared" si="73"/>
        <v>0</v>
      </c>
      <c r="AC132" s="1004">
        <f t="shared" si="73"/>
        <v>0</v>
      </c>
      <c r="AD132" s="1004">
        <f t="shared" si="73"/>
        <v>0</v>
      </c>
      <c r="AE132" s="1004">
        <f t="shared" si="73"/>
        <v>0</v>
      </c>
      <c r="AF132" s="1004">
        <f t="shared" si="73"/>
        <v>0</v>
      </c>
      <c r="AG132" s="714"/>
      <c r="AH132" s="593"/>
      <c r="AI132" s="593"/>
      <c r="AJ132" s="593"/>
      <c r="AK132" s="207"/>
      <c r="AL132" s="208"/>
      <c r="AM132" s="208"/>
      <c r="AN132" s="208"/>
      <c r="AO132" s="208"/>
      <c r="AP132" s="1150">
        <f>+U132</f>
        <v>0</v>
      </c>
      <c r="AQ132" s="1004">
        <f>SUM(AR132:AW135)</f>
        <v>0</v>
      </c>
      <c r="AR132" s="299"/>
      <c r="AS132" s="299"/>
      <c r="AT132" s="299"/>
      <c r="AU132" s="299"/>
      <c r="AV132" s="299"/>
      <c r="AW132" s="299"/>
      <c r="AX132" s="1150">
        <f>+V132</f>
        <v>0</v>
      </c>
      <c r="AY132" s="1004">
        <f>SUM(AZ132:BE135)</f>
        <v>0</v>
      </c>
      <c r="AZ132" s="299"/>
      <c r="BA132" s="299"/>
      <c r="BB132" s="299"/>
      <c r="BC132" s="299"/>
      <c r="BD132" s="299"/>
      <c r="BE132" s="299"/>
      <c r="BF132" s="1150">
        <f>+W132</f>
        <v>0</v>
      </c>
      <c r="BG132" s="1004">
        <f>SUM(BH132:BM135)</f>
        <v>0</v>
      </c>
      <c r="BH132" s="299"/>
      <c r="BI132" s="299"/>
      <c r="BJ132" s="299"/>
      <c r="BK132" s="299"/>
      <c r="BL132" s="299"/>
      <c r="BM132" s="299"/>
      <c r="BN132" s="1150">
        <f>+X132</f>
        <v>0</v>
      </c>
      <c r="BO132" s="1004">
        <f>SUM(BP132:BU135)</f>
        <v>0</v>
      </c>
      <c r="BP132" s="299"/>
      <c r="BQ132" s="299"/>
      <c r="BR132" s="299"/>
      <c r="BS132" s="299"/>
      <c r="BT132" s="299"/>
      <c r="BU132" s="299"/>
    </row>
    <row r="133" spans="1:73" ht="39.950000000000003" customHeight="1" x14ac:dyDescent="0.25">
      <c r="A133" s="151"/>
      <c r="B133" s="24"/>
      <c r="C133" s="1044"/>
      <c r="D133" s="1050"/>
      <c r="E133" s="1062"/>
      <c r="F133" s="1266">
        <v>320204300</v>
      </c>
      <c r="G133" s="1649" t="s">
        <v>3853</v>
      </c>
      <c r="H133" s="1344">
        <v>1000</v>
      </c>
      <c r="I133" s="1344" t="s">
        <v>3820</v>
      </c>
      <c r="J133" s="1162">
        <v>32</v>
      </c>
      <c r="K133" s="1162" t="s">
        <v>3821</v>
      </c>
      <c r="L133" s="1162">
        <v>3202</v>
      </c>
      <c r="M133" s="1162" t="s">
        <v>3822</v>
      </c>
      <c r="N133" s="1263">
        <v>2024004540027</v>
      </c>
      <c r="O133" s="1162" t="s">
        <v>3823</v>
      </c>
      <c r="P133" s="1053"/>
      <c r="Q133" s="1646"/>
      <c r="R133" s="1643"/>
      <c r="S133" s="1643"/>
      <c r="T133" s="1023"/>
      <c r="U133" s="1008"/>
      <c r="V133" s="1008"/>
      <c r="W133" s="1008"/>
      <c r="X133" s="1008"/>
      <c r="Y133" s="1008"/>
      <c r="Z133" s="1005"/>
      <c r="AA133" s="1005"/>
      <c r="AB133" s="1005"/>
      <c r="AC133" s="1005"/>
      <c r="AD133" s="1005"/>
      <c r="AE133" s="1005"/>
      <c r="AF133" s="1005"/>
      <c r="AG133" s="479"/>
      <c r="AH133" s="592"/>
      <c r="AI133" s="592"/>
      <c r="AJ133" s="592"/>
      <c r="AK133" s="196"/>
      <c r="AL133" s="197"/>
      <c r="AM133" s="197"/>
      <c r="AN133" s="197"/>
      <c r="AO133" s="197"/>
      <c r="AP133" s="1151"/>
      <c r="AQ133" s="1005"/>
      <c r="AR133" s="282"/>
      <c r="AS133" s="282"/>
      <c r="AT133" s="282"/>
      <c r="AU133" s="282"/>
      <c r="AV133" s="282"/>
      <c r="AW133" s="282"/>
      <c r="AX133" s="1151"/>
      <c r="AY133" s="1005"/>
      <c r="AZ133" s="282"/>
      <c r="BA133" s="282"/>
      <c r="BB133" s="282"/>
      <c r="BC133" s="282"/>
      <c r="BD133" s="282"/>
      <c r="BE133" s="282"/>
      <c r="BF133" s="1151"/>
      <c r="BG133" s="1005"/>
      <c r="BH133" s="282"/>
      <c r="BI133" s="282"/>
      <c r="BJ133" s="282"/>
      <c r="BK133" s="282"/>
      <c r="BL133" s="282"/>
      <c r="BM133" s="282"/>
      <c r="BN133" s="1151"/>
      <c r="BO133" s="1005"/>
      <c r="BP133" s="282"/>
      <c r="BQ133" s="282"/>
      <c r="BR133" s="282"/>
      <c r="BS133" s="282"/>
      <c r="BT133" s="282"/>
      <c r="BU133" s="282"/>
    </row>
    <row r="134" spans="1:73" ht="39.950000000000003" customHeight="1" x14ac:dyDescent="0.25">
      <c r="A134" s="151"/>
      <c r="B134" s="24"/>
      <c r="C134" s="1044"/>
      <c r="D134" s="1050"/>
      <c r="E134" s="1062"/>
      <c r="F134" s="1266">
        <v>320204300</v>
      </c>
      <c r="G134" s="1649" t="s">
        <v>3853</v>
      </c>
      <c r="H134" s="1344">
        <v>1000</v>
      </c>
      <c r="I134" s="1344" t="s">
        <v>3820</v>
      </c>
      <c r="J134" s="1162">
        <v>32</v>
      </c>
      <c r="K134" s="1162" t="s">
        <v>3821</v>
      </c>
      <c r="L134" s="1162">
        <v>3202</v>
      </c>
      <c r="M134" s="1162" t="s">
        <v>3822</v>
      </c>
      <c r="N134" s="1263">
        <v>2024004540027</v>
      </c>
      <c r="O134" s="1162" t="s">
        <v>3823</v>
      </c>
      <c r="P134" s="1053"/>
      <c r="Q134" s="1646"/>
      <c r="R134" s="1643"/>
      <c r="S134" s="1643"/>
      <c r="T134" s="1023"/>
      <c r="U134" s="1008"/>
      <c r="V134" s="1008"/>
      <c r="W134" s="1008"/>
      <c r="X134" s="1008"/>
      <c r="Y134" s="1008"/>
      <c r="Z134" s="1005"/>
      <c r="AA134" s="1005"/>
      <c r="AB134" s="1005"/>
      <c r="AC134" s="1005"/>
      <c r="AD134" s="1005"/>
      <c r="AE134" s="1005"/>
      <c r="AF134" s="1005"/>
      <c r="AG134" s="196"/>
      <c r="AH134" s="592"/>
      <c r="AI134" s="592"/>
      <c r="AJ134" s="592"/>
      <c r="AK134" s="196"/>
      <c r="AL134" s="197"/>
      <c r="AM134" s="197"/>
      <c r="AN134" s="197"/>
      <c r="AO134" s="197"/>
      <c r="AP134" s="1151"/>
      <c r="AQ134" s="1005"/>
      <c r="AR134" s="282"/>
      <c r="AS134" s="282"/>
      <c r="AT134" s="282"/>
      <c r="AU134" s="282"/>
      <c r="AV134" s="282"/>
      <c r="AW134" s="282"/>
      <c r="AX134" s="1151"/>
      <c r="AY134" s="1005"/>
      <c r="AZ134" s="282"/>
      <c r="BA134" s="282"/>
      <c r="BB134" s="282"/>
      <c r="BC134" s="282"/>
      <c r="BD134" s="282"/>
      <c r="BE134" s="282"/>
      <c r="BF134" s="1151"/>
      <c r="BG134" s="1005"/>
      <c r="BH134" s="282"/>
      <c r="BI134" s="282"/>
      <c r="BJ134" s="282"/>
      <c r="BK134" s="282"/>
      <c r="BL134" s="282"/>
      <c r="BM134" s="282"/>
      <c r="BN134" s="1151"/>
      <c r="BO134" s="1005"/>
      <c r="BP134" s="282"/>
      <c r="BQ134" s="282"/>
      <c r="BR134" s="282"/>
      <c r="BS134" s="282"/>
      <c r="BT134" s="282"/>
      <c r="BU134" s="282"/>
    </row>
    <row r="135" spans="1:73" ht="39.950000000000003" customHeight="1" thickBot="1" x14ac:dyDescent="0.3">
      <c r="A135" s="151"/>
      <c r="B135" s="24"/>
      <c r="C135" s="1044"/>
      <c r="D135" s="1050"/>
      <c r="E135" s="1062"/>
      <c r="F135" s="1266">
        <v>320204300</v>
      </c>
      <c r="G135" s="1649" t="s">
        <v>3853</v>
      </c>
      <c r="H135" s="1344">
        <v>1000</v>
      </c>
      <c r="I135" s="1344" t="s">
        <v>3820</v>
      </c>
      <c r="J135" s="1162">
        <v>32</v>
      </c>
      <c r="K135" s="1162" t="s">
        <v>3821</v>
      </c>
      <c r="L135" s="1162">
        <v>3202</v>
      </c>
      <c r="M135" s="1162" t="s">
        <v>3822</v>
      </c>
      <c r="N135" s="1263">
        <v>2024004540027</v>
      </c>
      <c r="O135" s="1162" t="s">
        <v>3823</v>
      </c>
      <c r="P135" s="1053"/>
      <c r="Q135" s="1646"/>
      <c r="R135" s="1643"/>
      <c r="S135" s="1643"/>
      <c r="T135" s="1024"/>
      <c r="U135" s="1009"/>
      <c r="V135" s="1009"/>
      <c r="W135" s="1009"/>
      <c r="X135" s="1009"/>
      <c r="Y135" s="1009"/>
      <c r="Z135" s="1006"/>
      <c r="AA135" s="1006"/>
      <c r="AB135" s="1006"/>
      <c r="AC135" s="1006"/>
      <c r="AD135" s="1006"/>
      <c r="AE135" s="1006"/>
      <c r="AF135" s="1006"/>
      <c r="AG135" s="715"/>
      <c r="AH135" s="716"/>
      <c r="AI135" s="716"/>
      <c r="AJ135" s="716"/>
      <c r="AK135" s="715"/>
      <c r="AL135" s="717"/>
      <c r="AM135" s="717"/>
      <c r="AN135" s="717"/>
      <c r="AO135" s="717"/>
      <c r="AP135" s="1152"/>
      <c r="AQ135" s="1006"/>
      <c r="AR135" s="718"/>
      <c r="AS135" s="718"/>
      <c r="AT135" s="718"/>
      <c r="AU135" s="718"/>
      <c r="AV135" s="718"/>
      <c r="AW135" s="718"/>
      <c r="AX135" s="1152"/>
      <c r="AY135" s="1006"/>
      <c r="AZ135" s="718"/>
      <c r="BA135" s="718"/>
      <c r="BB135" s="718"/>
      <c r="BC135" s="718"/>
      <c r="BD135" s="718"/>
      <c r="BE135" s="718"/>
      <c r="BF135" s="1152"/>
      <c r="BG135" s="1006"/>
      <c r="BH135" s="718"/>
      <c r="BI135" s="718"/>
      <c r="BJ135" s="718"/>
      <c r="BK135" s="718"/>
      <c r="BL135" s="718"/>
      <c r="BM135" s="718"/>
      <c r="BN135" s="1152"/>
      <c r="BO135" s="1006"/>
      <c r="BP135" s="718"/>
      <c r="BQ135" s="718"/>
      <c r="BR135" s="718"/>
      <c r="BS135" s="718"/>
      <c r="BT135" s="718"/>
      <c r="BU135" s="718"/>
    </row>
    <row r="136" spans="1:73" ht="39.950000000000003" customHeight="1" thickTop="1" x14ac:dyDescent="0.25">
      <c r="A136" s="151"/>
      <c r="B136" s="24"/>
      <c r="C136" s="1043" t="s">
        <v>2523</v>
      </c>
      <c r="D136" s="1049" t="s">
        <v>2524</v>
      </c>
      <c r="E136" s="1061">
        <v>838</v>
      </c>
      <c r="F136" s="1265">
        <v>320600400</v>
      </c>
      <c r="G136" s="1648" t="s">
        <v>2525</v>
      </c>
      <c r="H136" s="1343">
        <v>1000</v>
      </c>
      <c r="I136" s="1343" t="s">
        <v>2982</v>
      </c>
      <c r="J136" s="1161">
        <v>32</v>
      </c>
      <c r="K136" s="1161" t="s">
        <v>3821</v>
      </c>
      <c r="L136" s="1161">
        <v>3206</v>
      </c>
      <c r="M136" s="1161" t="s">
        <v>3848</v>
      </c>
      <c r="N136" s="1262">
        <v>2026004540051</v>
      </c>
      <c r="O136" s="1161" t="s">
        <v>3849</v>
      </c>
      <c r="P136" s="1052" t="s">
        <v>2525</v>
      </c>
      <c r="Q136" s="1645">
        <v>1000</v>
      </c>
      <c r="R136" s="1642" t="s">
        <v>2871</v>
      </c>
      <c r="S136" s="1642"/>
      <c r="T136" s="1022"/>
      <c r="U136" s="1007"/>
      <c r="V136" s="1007"/>
      <c r="W136" s="1007"/>
      <c r="X136" s="1007"/>
      <c r="Y136" s="1007"/>
      <c r="Z136" s="1004">
        <f t="shared" si="68"/>
        <v>0</v>
      </c>
      <c r="AA136" s="1004">
        <f t="shared" si="73"/>
        <v>0</v>
      </c>
      <c r="AB136" s="1004">
        <f t="shared" si="73"/>
        <v>0</v>
      </c>
      <c r="AC136" s="1004">
        <f t="shared" si="73"/>
        <v>0</v>
      </c>
      <c r="AD136" s="1004">
        <f t="shared" si="73"/>
        <v>0</v>
      </c>
      <c r="AE136" s="1004">
        <f t="shared" si="73"/>
        <v>0</v>
      </c>
      <c r="AF136" s="1004">
        <f t="shared" si="73"/>
        <v>0</v>
      </c>
      <c r="AG136" s="714"/>
      <c r="AH136" s="593"/>
      <c r="AI136" s="593"/>
      <c r="AJ136" s="593"/>
      <c r="AK136" s="207"/>
      <c r="AL136" s="208"/>
      <c r="AM136" s="208"/>
      <c r="AN136" s="208"/>
      <c r="AO136" s="208"/>
      <c r="AP136" s="1150">
        <f>+U136</f>
        <v>0</v>
      </c>
      <c r="AQ136" s="1004">
        <f>SUM(AR136:AW139)</f>
        <v>0</v>
      </c>
      <c r="AR136" s="299"/>
      <c r="AS136" s="299"/>
      <c r="AT136" s="299"/>
      <c r="AU136" s="299"/>
      <c r="AV136" s="299"/>
      <c r="AW136" s="299"/>
      <c r="AX136" s="1150">
        <f>+V136</f>
        <v>0</v>
      </c>
      <c r="AY136" s="1004">
        <f>SUM(AZ136:BE139)</f>
        <v>0</v>
      </c>
      <c r="AZ136" s="299"/>
      <c r="BA136" s="299"/>
      <c r="BB136" s="299"/>
      <c r="BC136" s="299"/>
      <c r="BD136" s="299"/>
      <c r="BE136" s="299"/>
      <c r="BF136" s="1150">
        <f>+W136</f>
        <v>0</v>
      </c>
      <c r="BG136" s="1004">
        <f>SUM(BH136:BM139)</f>
        <v>0</v>
      </c>
      <c r="BH136" s="299"/>
      <c r="BI136" s="299"/>
      <c r="BJ136" s="299"/>
      <c r="BK136" s="299"/>
      <c r="BL136" s="299"/>
      <c r="BM136" s="299"/>
      <c r="BN136" s="1150">
        <f>+X136</f>
        <v>0</v>
      </c>
      <c r="BO136" s="1004">
        <f>SUM(BP136:BU139)</f>
        <v>0</v>
      </c>
      <c r="BP136" s="299"/>
      <c r="BQ136" s="299"/>
      <c r="BR136" s="299"/>
      <c r="BS136" s="299"/>
      <c r="BT136" s="299"/>
      <c r="BU136" s="299"/>
    </row>
    <row r="137" spans="1:73" ht="39.950000000000003" customHeight="1" x14ac:dyDescent="0.25">
      <c r="A137" s="151"/>
      <c r="B137" s="24"/>
      <c r="C137" s="1044"/>
      <c r="D137" s="1050"/>
      <c r="E137" s="1062"/>
      <c r="F137" s="1266">
        <v>320600400</v>
      </c>
      <c r="G137" s="1649" t="s">
        <v>2525</v>
      </c>
      <c r="H137" s="1344">
        <v>1000</v>
      </c>
      <c r="I137" s="1344" t="s">
        <v>2982</v>
      </c>
      <c r="J137" s="1162">
        <v>32</v>
      </c>
      <c r="K137" s="1162" t="s">
        <v>3821</v>
      </c>
      <c r="L137" s="1162">
        <v>3206</v>
      </c>
      <c r="M137" s="1162" t="s">
        <v>3848</v>
      </c>
      <c r="N137" s="1263">
        <v>2024004540051</v>
      </c>
      <c r="O137" s="1162" t="s">
        <v>3849</v>
      </c>
      <c r="P137" s="1053"/>
      <c r="Q137" s="1646"/>
      <c r="R137" s="1643"/>
      <c r="S137" s="1643"/>
      <c r="T137" s="1023"/>
      <c r="U137" s="1008"/>
      <c r="V137" s="1008"/>
      <c r="W137" s="1008"/>
      <c r="X137" s="1008"/>
      <c r="Y137" s="1008"/>
      <c r="Z137" s="1005"/>
      <c r="AA137" s="1005"/>
      <c r="AB137" s="1005"/>
      <c r="AC137" s="1005"/>
      <c r="AD137" s="1005"/>
      <c r="AE137" s="1005"/>
      <c r="AF137" s="1005"/>
      <c r="AG137" s="479"/>
      <c r="AH137" s="592"/>
      <c r="AI137" s="592"/>
      <c r="AJ137" s="592"/>
      <c r="AK137" s="196"/>
      <c r="AL137" s="197"/>
      <c r="AM137" s="197"/>
      <c r="AN137" s="197"/>
      <c r="AO137" s="197"/>
      <c r="AP137" s="1151"/>
      <c r="AQ137" s="1005"/>
      <c r="AR137" s="282"/>
      <c r="AS137" s="282"/>
      <c r="AT137" s="282"/>
      <c r="AU137" s="282"/>
      <c r="AV137" s="282"/>
      <c r="AW137" s="282"/>
      <c r="AX137" s="1151"/>
      <c r="AY137" s="1005"/>
      <c r="AZ137" s="282"/>
      <c r="BA137" s="282"/>
      <c r="BB137" s="282"/>
      <c r="BC137" s="282"/>
      <c r="BD137" s="282"/>
      <c r="BE137" s="282"/>
      <c r="BF137" s="1151"/>
      <c r="BG137" s="1005"/>
      <c r="BH137" s="282"/>
      <c r="BI137" s="282"/>
      <c r="BJ137" s="282"/>
      <c r="BK137" s="282"/>
      <c r="BL137" s="282"/>
      <c r="BM137" s="282"/>
      <c r="BN137" s="1151"/>
      <c r="BO137" s="1005"/>
      <c r="BP137" s="282"/>
      <c r="BQ137" s="282"/>
      <c r="BR137" s="282"/>
      <c r="BS137" s="282"/>
      <c r="BT137" s="282"/>
      <c r="BU137" s="282"/>
    </row>
    <row r="138" spans="1:73" ht="39.950000000000003" customHeight="1" x14ac:dyDescent="0.25">
      <c r="A138" s="151"/>
      <c r="B138" s="24"/>
      <c r="C138" s="1044"/>
      <c r="D138" s="1050"/>
      <c r="E138" s="1062"/>
      <c r="F138" s="1266">
        <v>320600400</v>
      </c>
      <c r="G138" s="1649" t="s">
        <v>2525</v>
      </c>
      <c r="H138" s="1344">
        <v>1000</v>
      </c>
      <c r="I138" s="1344" t="s">
        <v>2982</v>
      </c>
      <c r="J138" s="1162">
        <v>32</v>
      </c>
      <c r="K138" s="1162" t="s">
        <v>3821</v>
      </c>
      <c r="L138" s="1162">
        <v>3206</v>
      </c>
      <c r="M138" s="1162" t="s">
        <v>3848</v>
      </c>
      <c r="N138" s="1263">
        <v>2024004540051</v>
      </c>
      <c r="O138" s="1162" t="s">
        <v>3849</v>
      </c>
      <c r="P138" s="1053"/>
      <c r="Q138" s="1646"/>
      <c r="R138" s="1643"/>
      <c r="S138" s="1643"/>
      <c r="T138" s="1023"/>
      <c r="U138" s="1008"/>
      <c r="V138" s="1008"/>
      <c r="W138" s="1008"/>
      <c r="X138" s="1008"/>
      <c r="Y138" s="1008"/>
      <c r="Z138" s="1005"/>
      <c r="AA138" s="1005"/>
      <c r="AB138" s="1005"/>
      <c r="AC138" s="1005"/>
      <c r="AD138" s="1005"/>
      <c r="AE138" s="1005"/>
      <c r="AF138" s="1005"/>
      <c r="AG138" s="196"/>
      <c r="AH138" s="592"/>
      <c r="AI138" s="592"/>
      <c r="AJ138" s="592"/>
      <c r="AK138" s="196"/>
      <c r="AL138" s="197"/>
      <c r="AM138" s="197"/>
      <c r="AN138" s="197"/>
      <c r="AO138" s="197"/>
      <c r="AP138" s="1151"/>
      <c r="AQ138" s="1005"/>
      <c r="AR138" s="282"/>
      <c r="AS138" s="282"/>
      <c r="AT138" s="282"/>
      <c r="AU138" s="282"/>
      <c r="AV138" s="282"/>
      <c r="AW138" s="282"/>
      <c r="AX138" s="1151"/>
      <c r="AY138" s="1005"/>
      <c r="AZ138" s="282"/>
      <c r="BA138" s="282"/>
      <c r="BB138" s="282"/>
      <c r="BC138" s="282"/>
      <c r="BD138" s="282"/>
      <c r="BE138" s="282"/>
      <c r="BF138" s="1151"/>
      <c r="BG138" s="1005"/>
      <c r="BH138" s="282"/>
      <c r="BI138" s="282"/>
      <c r="BJ138" s="282"/>
      <c r="BK138" s="282"/>
      <c r="BL138" s="282"/>
      <c r="BM138" s="282"/>
      <c r="BN138" s="1151"/>
      <c r="BO138" s="1005"/>
      <c r="BP138" s="282"/>
      <c r="BQ138" s="282"/>
      <c r="BR138" s="282"/>
      <c r="BS138" s="282"/>
      <c r="BT138" s="282"/>
      <c r="BU138" s="282"/>
    </row>
    <row r="139" spans="1:73" ht="39.950000000000003" customHeight="1" thickBot="1" x14ac:dyDescent="0.3">
      <c r="A139" s="151"/>
      <c r="B139" s="24"/>
      <c r="C139" s="1044"/>
      <c r="D139" s="1050"/>
      <c r="E139" s="1062"/>
      <c r="F139" s="1266">
        <v>320600400</v>
      </c>
      <c r="G139" s="1649" t="s">
        <v>2525</v>
      </c>
      <c r="H139" s="1344">
        <v>1000</v>
      </c>
      <c r="I139" s="1344" t="s">
        <v>2982</v>
      </c>
      <c r="J139" s="1162">
        <v>32</v>
      </c>
      <c r="K139" s="1162" t="s">
        <v>3821</v>
      </c>
      <c r="L139" s="1162">
        <v>3206</v>
      </c>
      <c r="M139" s="1162" t="s">
        <v>3848</v>
      </c>
      <c r="N139" s="1263">
        <v>2024004540051</v>
      </c>
      <c r="O139" s="1162" t="s">
        <v>3849</v>
      </c>
      <c r="P139" s="1053"/>
      <c r="Q139" s="1646"/>
      <c r="R139" s="1643"/>
      <c r="S139" s="1643"/>
      <c r="T139" s="1024"/>
      <c r="U139" s="1009"/>
      <c r="V139" s="1009"/>
      <c r="W139" s="1009"/>
      <c r="X139" s="1009"/>
      <c r="Y139" s="1009"/>
      <c r="Z139" s="1006"/>
      <c r="AA139" s="1006"/>
      <c r="AB139" s="1006"/>
      <c r="AC139" s="1006"/>
      <c r="AD139" s="1006"/>
      <c r="AE139" s="1006"/>
      <c r="AF139" s="1006"/>
      <c r="AG139" s="715"/>
      <c r="AH139" s="716"/>
      <c r="AI139" s="716"/>
      <c r="AJ139" s="716"/>
      <c r="AK139" s="715"/>
      <c r="AL139" s="717"/>
      <c r="AM139" s="717"/>
      <c r="AN139" s="717"/>
      <c r="AO139" s="717"/>
      <c r="AP139" s="1152"/>
      <c r="AQ139" s="1006"/>
      <c r="AR139" s="718"/>
      <c r="AS139" s="718"/>
      <c r="AT139" s="718"/>
      <c r="AU139" s="718"/>
      <c r="AV139" s="718"/>
      <c r="AW139" s="718"/>
      <c r="AX139" s="1152"/>
      <c r="AY139" s="1006"/>
      <c r="AZ139" s="718"/>
      <c r="BA139" s="718"/>
      <c r="BB139" s="718"/>
      <c r="BC139" s="718"/>
      <c r="BD139" s="718"/>
      <c r="BE139" s="718"/>
      <c r="BF139" s="1152"/>
      <c r="BG139" s="1006"/>
      <c r="BH139" s="718"/>
      <c r="BI139" s="718"/>
      <c r="BJ139" s="718"/>
      <c r="BK139" s="718"/>
      <c r="BL139" s="718"/>
      <c r="BM139" s="718"/>
      <c r="BN139" s="1152"/>
      <c r="BO139" s="1006"/>
      <c r="BP139" s="718"/>
      <c r="BQ139" s="718"/>
      <c r="BR139" s="718"/>
      <c r="BS139" s="718"/>
      <c r="BT139" s="718"/>
      <c r="BU139" s="718"/>
    </row>
    <row r="140" spans="1:73" ht="39.950000000000003" customHeight="1" thickTop="1" x14ac:dyDescent="0.25">
      <c r="A140" s="151"/>
      <c r="B140" s="24"/>
      <c r="C140" s="1043" t="s">
        <v>2526</v>
      </c>
      <c r="D140" s="1049" t="s">
        <v>2527</v>
      </c>
      <c r="E140" s="1061">
        <v>839</v>
      </c>
      <c r="F140" s="1265">
        <v>320200500</v>
      </c>
      <c r="G140" s="1648" t="s">
        <v>3819</v>
      </c>
      <c r="H140" s="1343">
        <v>1500</v>
      </c>
      <c r="I140" s="1343" t="s">
        <v>3820</v>
      </c>
      <c r="J140" s="1161">
        <v>32</v>
      </c>
      <c r="K140" s="1161" t="s">
        <v>3821</v>
      </c>
      <c r="L140" s="1161">
        <v>3202</v>
      </c>
      <c r="M140" s="1161" t="s">
        <v>3822</v>
      </c>
      <c r="N140" s="1262">
        <v>2026004540027</v>
      </c>
      <c r="O140" s="1161" t="s">
        <v>3823</v>
      </c>
      <c r="P140" s="1052" t="s">
        <v>2528</v>
      </c>
      <c r="Q140" s="1645">
        <v>1500</v>
      </c>
      <c r="R140" s="1642" t="s">
        <v>2871</v>
      </c>
      <c r="S140" s="1642"/>
      <c r="T140" s="1022"/>
      <c r="U140" s="1007"/>
      <c r="V140" s="1007"/>
      <c r="W140" s="1007"/>
      <c r="X140" s="1007"/>
      <c r="Y140" s="1007"/>
      <c r="Z140" s="1004">
        <f t="shared" si="68"/>
        <v>0</v>
      </c>
      <c r="AA140" s="1004">
        <f t="shared" si="73"/>
        <v>0</v>
      </c>
      <c r="AB140" s="1004">
        <f t="shared" si="73"/>
        <v>0</v>
      </c>
      <c r="AC140" s="1004">
        <f t="shared" si="73"/>
        <v>0</v>
      </c>
      <c r="AD140" s="1004">
        <f t="shared" si="73"/>
        <v>0</v>
      </c>
      <c r="AE140" s="1004">
        <f t="shared" si="73"/>
        <v>0</v>
      </c>
      <c r="AF140" s="1004">
        <f t="shared" si="73"/>
        <v>0</v>
      </c>
      <c r="AG140" s="714"/>
      <c r="AH140" s="593"/>
      <c r="AI140" s="593"/>
      <c r="AJ140" s="593"/>
      <c r="AK140" s="207"/>
      <c r="AL140" s="208"/>
      <c r="AM140" s="208"/>
      <c r="AN140" s="208"/>
      <c r="AO140" s="208"/>
      <c r="AP140" s="1150">
        <f>+U140</f>
        <v>0</v>
      </c>
      <c r="AQ140" s="1004">
        <f>SUM(AR140:AW143)</f>
        <v>0</v>
      </c>
      <c r="AR140" s="299"/>
      <c r="AS140" s="299"/>
      <c r="AT140" s="299"/>
      <c r="AU140" s="299"/>
      <c r="AV140" s="299"/>
      <c r="AW140" s="299"/>
      <c r="AX140" s="1150">
        <f>+V140</f>
        <v>0</v>
      </c>
      <c r="AY140" s="1004">
        <f>SUM(AZ140:BE143)</f>
        <v>0</v>
      </c>
      <c r="AZ140" s="299"/>
      <c r="BA140" s="299"/>
      <c r="BB140" s="299"/>
      <c r="BC140" s="299"/>
      <c r="BD140" s="299"/>
      <c r="BE140" s="299"/>
      <c r="BF140" s="1150">
        <f>+W140</f>
        <v>0</v>
      </c>
      <c r="BG140" s="1004">
        <f>SUM(BH140:BM143)</f>
        <v>0</v>
      </c>
      <c r="BH140" s="299"/>
      <c r="BI140" s="299"/>
      <c r="BJ140" s="299"/>
      <c r="BK140" s="299"/>
      <c r="BL140" s="299"/>
      <c r="BM140" s="299"/>
      <c r="BN140" s="1150">
        <f>+X140</f>
        <v>0</v>
      </c>
      <c r="BO140" s="1004">
        <f>SUM(BP140:BU143)</f>
        <v>0</v>
      </c>
      <c r="BP140" s="299"/>
      <c r="BQ140" s="299"/>
      <c r="BR140" s="299"/>
      <c r="BS140" s="299"/>
      <c r="BT140" s="299"/>
      <c r="BU140" s="299"/>
    </row>
    <row r="141" spans="1:73" ht="39.950000000000003" customHeight="1" x14ac:dyDescent="0.25">
      <c r="A141" s="151"/>
      <c r="B141" s="24"/>
      <c r="C141" s="1044"/>
      <c r="D141" s="1050"/>
      <c r="E141" s="1062"/>
      <c r="F141" s="1266">
        <v>320200500</v>
      </c>
      <c r="G141" s="1649" t="s">
        <v>3819</v>
      </c>
      <c r="H141" s="1344">
        <v>1500</v>
      </c>
      <c r="I141" s="1344" t="s">
        <v>3820</v>
      </c>
      <c r="J141" s="1162">
        <v>32</v>
      </c>
      <c r="K141" s="1162" t="s">
        <v>3821</v>
      </c>
      <c r="L141" s="1162">
        <v>3202</v>
      </c>
      <c r="M141" s="1162" t="s">
        <v>3822</v>
      </c>
      <c r="N141" s="1263">
        <v>2024004540027</v>
      </c>
      <c r="O141" s="1162" t="s">
        <v>3823</v>
      </c>
      <c r="P141" s="1053"/>
      <c r="Q141" s="1646"/>
      <c r="R141" s="1643"/>
      <c r="S141" s="1643"/>
      <c r="T141" s="1023"/>
      <c r="U141" s="1008"/>
      <c r="V141" s="1008"/>
      <c r="W141" s="1008"/>
      <c r="X141" s="1008"/>
      <c r="Y141" s="1008"/>
      <c r="Z141" s="1005"/>
      <c r="AA141" s="1005"/>
      <c r="AB141" s="1005"/>
      <c r="AC141" s="1005"/>
      <c r="AD141" s="1005"/>
      <c r="AE141" s="1005"/>
      <c r="AF141" s="1005"/>
      <c r="AG141" s="479"/>
      <c r="AH141" s="592"/>
      <c r="AI141" s="592"/>
      <c r="AJ141" s="592"/>
      <c r="AK141" s="196"/>
      <c r="AL141" s="197"/>
      <c r="AM141" s="197"/>
      <c r="AN141" s="197"/>
      <c r="AO141" s="197"/>
      <c r="AP141" s="1151"/>
      <c r="AQ141" s="1005"/>
      <c r="AR141" s="282"/>
      <c r="AS141" s="282"/>
      <c r="AT141" s="282"/>
      <c r="AU141" s="282"/>
      <c r="AV141" s="282"/>
      <c r="AW141" s="282"/>
      <c r="AX141" s="1151"/>
      <c r="AY141" s="1005"/>
      <c r="AZ141" s="282"/>
      <c r="BA141" s="282"/>
      <c r="BB141" s="282"/>
      <c r="BC141" s="282"/>
      <c r="BD141" s="282"/>
      <c r="BE141" s="282"/>
      <c r="BF141" s="1151"/>
      <c r="BG141" s="1005"/>
      <c r="BH141" s="282"/>
      <c r="BI141" s="282"/>
      <c r="BJ141" s="282"/>
      <c r="BK141" s="282"/>
      <c r="BL141" s="282"/>
      <c r="BM141" s="282"/>
      <c r="BN141" s="1151"/>
      <c r="BO141" s="1005"/>
      <c r="BP141" s="282"/>
      <c r="BQ141" s="282"/>
      <c r="BR141" s="282"/>
      <c r="BS141" s="282"/>
      <c r="BT141" s="282"/>
      <c r="BU141" s="282"/>
    </row>
    <row r="142" spans="1:73" ht="39.950000000000003" customHeight="1" x14ac:dyDescent="0.25">
      <c r="A142" s="151"/>
      <c r="B142" s="24"/>
      <c r="C142" s="1044"/>
      <c r="D142" s="1050"/>
      <c r="E142" s="1062"/>
      <c r="F142" s="1266">
        <v>320200500</v>
      </c>
      <c r="G142" s="1649" t="s">
        <v>3819</v>
      </c>
      <c r="H142" s="1344">
        <v>1500</v>
      </c>
      <c r="I142" s="1344" t="s">
        <v>3820</v>
      </c>
      <c r="J142" s="1162">
        <v>32</v>
      </c>
      <c r="K142" s="1162" t="s">
        <v>3821</v>
      </c>
      <c r="L142" s="1162">
        <v>3202</v>
      </c>
      <c r="M142" s="1162" t="s">
        <v>3822</v>
      </c>
      <c r="N142" s="1263">
        <v>2024004540027</v>
      </c>
      <c r="O142" s="1162" t="s">
        <v>3823</v>
      </c>
      <c r="P142" s="1053"/>
      <c r="Q142" s="1646"/>
      <c r="R142" s="1643"/>
      <c r="S142" s="1643"/>
      <c r="T142" s="1023"/>
      <c r="U142" s="1008"/>
      <c r="V142" s="1008"/>
      <c r="W142" s="1008"/>
      <c r="X142" s="1008"/>
      <c r="Y142" s="1008"/>
      <c r="Z142" s="1005"/>
      <c r="AA142" s="1005"/>
      <c r="AB142" s="1005"/>
      <c r="AC142" s="1005"/>
      <c r="AD142" s="1005"/>
      <c r="AE142" s="1005"/>
      <c r="AF142" s="1005"/>
      <c r="AG142" s="196"/>
      <c r="AH142" s="592"/>
      <c r="AI142" s="592"/>
      <c r="AJ142" s="592"/>
      <c r="AK142" s="196"/>
      <c r="AL142" s="197"/>
      <c r="AM142" s="197"/>
      <c r="AN142" s="197"/>
      <c r="AO142" s="197"/>
      <c r="AP142" s="1151"/>
      <c r="AQ142" s="1005"/>
      <c r="AR142" s="282"/>
      <c r="AS142" s="282"/>
      <c r="AT142" s="282"/>
      <c r="AU142" s="282"/>
      <c r="AV142" s="282"/>
      <c r="AW142" s="282"/>
      <c r="AX142" s="1151"/>
      <c r="AY142" s="1005"/>
      <c r="AZ142" s="282"/>
      <c r="BA142" s="282"/>
      <c r="BB142" s="282"/>
      <c r="BC142" s="282"/>
      <c r="BD142" s="282"/>
      <c r="BE142" s="282"/>
      <c r="BF142" s="1151"/>
      <c r="BG142" s="1005"/>
      <c r="BH142" s="282"/>
      <c r="BI142" s="282"/>
      <c r="BJ142" s="282"/>
      <c r="BK142" s="282"/>
      <c r="BL142" s="282"/>
      <c r="BM142" s="282"/>
      <c r="BN142" s="1151"/>
      <c r="BO142" s="1005"/>
      <c r="BP142" s="282"/>
      <c r="BQ142" s="282"/>
      <c r="BR142" s="282"/>
      <c r="BS142" s="282"/>
      <c r="BT142" s="282"/>
      <c r="BU142" s="282"/>
    </row>
    <row r="143" spans="1:73" ht="39.950000000000003" customHeight="1" thickBot="1" x14ac:dyDescent="0.3">
      <c r="A143" s="151"/>
      <c r="B143" s="24"/>
      <c r="C143" s="1044"/>
      <c r="D143" s="1050"/>
      <c r="E143" s="1062"/>
      <c r="F143" s="1266">
        <v>320200500</v>
      </c>
      <c r="G143" s="1649" t="s">
        <v>3819</v>
      </c>
      <c r="H143" s="1344">
        <v>1500</v>
      </c>
      <c r="I143" s="1344" t="s">
        <v>3820</v>
      </c>
      <c r="J143" s="1162">
        <v>32</v>
      </c>
      <c r="K143" s="1162" t="s">
        <v>3821</v>
      </c>
      <c r="L143" s="1162">
        <v>3202</v>
      </c>
      <c r="M143" s="1162" t="s">
        <v>3822</v>
      </c>
      <c r="N143" s="1263">
        <v>2024004540027</v>
      </c>
      <c r="O143" s="1162" t="s">
        <v>3823</v>
      </c>
      <c r="P143" s="1053"/>
      <c r="Q143" s="1646"/>
      <c r="R143" s="1643"/>
      <c r="S143" s="1643"/>
      <c r="T143" s="1024"/>
      <c r="U143" s="1009"/>
      <c r="V143" s="1009"/>
      <c r="W143" s="1009"/>
      <c r="X143" s="1009"/>
      <c r="Y143" s="1009"/>
      <c r="Z143" s="1006"/>
      <c r="AA143" s="1006"/>
      <c r="AB143" s="1006"/>
      <c r="AC143" s="1006"/>
      <c r="AD143" s="1006"/>
      <c r="AE143" s="1006"/>
      <c r="AF143" s="1006"/>
      <c r="AG143" s="715"/>
      <c r="AH143" s="716"/>
      <c r="AI143" s="716"/>
      <c r="AJ143" s="716"/>
      <c r="AK143" s="715"/>
      <c r="AL143" s="717"/>
      <c r="AM143" s="717"/>
      <c r="AN143" s="717"/>
      <c r="AO143" s="717"/>
      <c r="AP143" s="1152"/>
      <c r="AQ143" s="1006"/>
      <c r="AR143" s="718"/>
      <c r="AS143" s="718"/>
      <c r="AT143" s="718"/>
      <c r="AU143" s="718"/>
      <c r="AV143" s="718"/>
      <c r="AW143" s="718"/>
      <c r="AX143" s="1152"/>
      <c r="AY143" s="1006"/>
      <c r="AZ143" s="718"/>
      <c r="BA143" s="718"/>
      <c r="BB143" s="718"/>
      <c r="BC143" s="718"/>
      <c r="BD143" s="718"/>
      <c r="BE143" s="718"/>
      <c r="BF143" s="1152"/>
      <c r="BG143" s="1006"/>
      <c r="BH143" s="718"/>
      <c r="BI143" s="718"/>
      <c r="BJ143" s="718"/>
      <c r="BK143" s="718"/>
      <c r="BL143" s="718"/>
      <c r="BM143" s="718"/>
      <c r="BN143" s="1152"/>
      <c r="BO143" s="1006"/>
      <c r="BP143" s="718"/>
      <c r="BQ143" s="718"/>
      <c r="BR143" s="718"/>
      <c r="BS143" s="718"/>
      <c r="BT143" s="718"/>
      <c r="BU143" s="718"/>
    </row>
    <row r="144" spans="1:73" ht="39.950000000000003" customHeight="1" thickTop="1" x14ac:dyDescent="0.25">
      <c r="A144" s="151"/>
      <c r="B144" s="24"/>
      <c r="C144" s="1043" t="s">
        <v>2529</v>
      </c>
      <c r="D144" s="1049" t="s">
        <v>2530</v>
      </c>
      <c r="E144" s="1061">
        <v>840</v>
      </c>
      <c r="F144" s="1265">
        <v>320300100</v>
      </c>
      <c r="G144" s="1648" t="s">
        <v>313</v>
      </c>
      <c r="H144" s="1343">
        <v>1</v>
      </c>
      <c r="I144" s="1343" t="s">
        <v>2982</v>
      </c>
      <c r="J144" s="1161">
        <v>32</v>
      </c>
      <c r="K144" s="1161" t="s">
        <v>3821</v>
      </c>
      <c r="L144" s="1161">
        <v>3203</v>
      </c>
      <c r="M144" s="1161" t="s">
        <v>3854</v>
      </c>
      <c r="N144" s="1262">
        <v>2026004540082</v>
      </c>
      <c r="O144" s="1161" t="s">
        <v>3855</v>
      </c>
      <c r="P144" s="1052" t="s">
        <v>594</v>
      </c>
      <c r="Q144" s="1645">
        <v>1</v>
      </c>
      <c r="R144" s="1642" t="s">
        <v>2871</v>
      </c>
      <c r="S144" s="1642"/>
      <c r="T144" s="1022"/>
      <c r="U144" s="1007"/>
      <c r="V144" s="1007"/>
      <c r="W144" s="1007"/>
      <c r="X144" s="1007"/>
      <c r="Y144" s="1007"/>
      <c r="Z144" s="1004">
        <f t="shared" si="68"/>
        <v>0</v>
      </c>
      <c r="AA144" s="1004">
        <f t="shared" ref="AA144:AF156" si="74">SUM(AR144:AR147,AZ144:AZ147,BH144:BH147,BP144:BP147)</f>
        <v>0</v>
      </c>
      <c r="AB144" s="1004">
        <f t="shared" si="74"/>
        <v>0</v>
      </c>
      <c r="AC144" s="1004">
        <f t="shared" si="74"/>
        <v>0</v>
      </c>
      <c r="AD144" s="1004">
        <f t="shared" si="74"/>
        <v>0</v>
      </c>
      <c r="AE144" s="1004">
        <f t="shared" si="74"/>
        <v>0</v>
      </c>
      <c r="AF144" s="1004">
        <f t="shared" si="74"/>
        <v>0</v>
      </c>
      <c r="AG144" s="714"/>
      <c r="AH144" s="593"/>
      <c r="AI144" s="593"/>
      <c r="AJ144" s="593"/>
      <c r="AK144" s="207"/>
      <c r="AL144" s="208"/>
      <c r="AM144" s="208"/>
      <c r="AN144" s="208"/>
      <c r="AO144" s="208"/>
      <c r="AP144" s="1150">
        <f>+U144</f>
        <v>0</v>
      </c>
      <c r="AQ144" s="1004">
        <f>SUM(AR144:AW147)</f>
        <v>0</v>
      </c>
      <c r="AR144" s="299"/>
      <c r="AS144" s="299"/>
      <c r="AT144" s="299"/>
      <c r="AU144" s="299"/>
      <c r="AV144" s="299"/>
      <c r="AW144" s="299"/>
      <c r="AX144" s="1150">
        <f>+V144</f>
        <v>0</v>
      </c>
      <c r="AY144" s="1004">
        <f>SUM(AZ144:BE147)</f>
        <v>0</v>
      </c>
      <c r="AZ144" s="299"/>
      <c r="BA144" s="299"/>
      <c r="BB144" s="299"/>
      <c r="BC144" s="299"/>
      <c r="BD144" s="299"/>
      <c r="BE144" s="299"/>
      <c r="BF144" s="1150">
        <f>+W144</f>
        <v>0</v>
      </c>
      <c r="BG144" s="1004">
        <f>SUM(BH144:BM147)</f>
        <v>0</v>
      </c>
      <c r="BH144" s="299"/>
      <c r="BI144" s="299"/>
      <c r="BJ144" s="299"/>
      <c r="BK144" s="299"/>
      <c r="BL144" s="299"/>
      <c r="BM144" s="299"/>
      <c r="BN144" s="1150">
        <f>+X144</f>
        <v>0</v>
      </c>
      <c r="BO144" s="1004">
        <f>SUM(BP144:BU147)</f>
        <v>0</v>
      </c>
      <c r="BP144" s="299"/>
      <c r="BQ144" s="299"/>
      <c r="BR144" s="299"/>
      <c r="BS144" s="299"/>
      <c r="BT144" s="299"/>
      <c r="BU144" s="299"/>
    </row>
    <row r="145" spans="1:73" ht="39.950000000000003" customHeight="1" x14ac:dyDescent="0.25">
      <c r="A145" s="151"/>
      <c r="B145" s="24"/>
      <c r="C145" s="1044"/>
      <c r="D145" s="1050"/>
      <c r="E145" s="1062"/>
      <c r="F145" s="1266">
        <v>320300100</v>
      </c>
      <c r="G145" s="1649" t="s">
        <v>313</v>
      </c>
      <c r="H145" s="1344">
        <v>1</v>
      </c>
      <c r="I145" s="1344" t="s">
        <v>2982</v>
      </c>
      <c r="J145" s="1162">
        <v>32</v>
      </c>
      <c r="K145" s="1162" t="s">
        <v>3821</v>
      </c>
      <c r="L145" s="1162">
        <v>3203</v>
      </c>
      <c r="M145" s="1162" t="s">
        <v>3854</v>
      </c>
      <c r="N145" s="1263">
        <v>2024004540082</v>
      </c>
      <c r="O145" s="1162" t="s">
        <v>3855</v>
      </c>
      <c r="P145" s="1053"/>
      <c r="Q145" s="1646"/>
      <c r="R145" s="1643"/>
      <c r="S145" s="1643"/>
      <c r="T145" s="1023"/>
      <c r="U145" s="1008"/>
      <c r="V145" s="1008"/>
      <c r="W145" s="1008"/>
      <c r="X145" s="1008"/>
      <c r="Y145" s="1008"/>
      <c r="Z145" s="1005"/>
      <c r="AA145" s="1005"/>
      <c r="AB145" s="1005"/>
      <c r="AC145" s="1005"/>
      <c r="AD145" s="1005"/>
      <c r="AE145" s="1005"/>
      <c r="AF145" s="1005"/>
      <c r="AG145" s="479"/>
      <c r="AH145" s="592"/>
      <c r="AI145" s="592"/>
      <c r="AJ145" s="592"/>
      <c r="AK145" s="196"/>
      <c r="AL145" s="197"/>
      <c r="AM145" s="197"/>
      <c r="AN145" s="197"/>
      <c r="AO145" s="197"/>
      <c r="AP145" s="1151"/>
      <c r="AQ145" s="1005"/>
      <c r="AR145" s="282"/>
      <c r="AS145" s="282"/>
      <c r="AT145" s="282"/>
      <c r="AU145" s="282"/>
      <c r="AV145" s="282"/>
      <c r="AW145" s="282"/>
      <c r="AX145" s="1151"/>
      <c r="AY145" s="1005"/>
      <c r="AZ145" s="282"/>
      <c r="BA145" s="282"/>
      <c r="BB145" s="282"/>
      <c r="BC145" s="282"/>
      <c r="BD145" s="282"/>
      <c r="BE145" s="282"/>
      <c r="BF145" s="1151"/>
      <c r="BG145" s="1005"/>
      <c r="BH145" s="282"/>
      <c r="BI145" s="282"/>
      <c r="BJ145" s="282"/>
      <c r="BK145" s="282"/>
      <c r="BL145" s="282"/>
      <c r="BM145" s="282"/>
      <c r="BN145" s="1151"/>
      <c r="BO145" s="1005"/>
      <c r="BP145" s="282"/>
      <c r="BQ145" s="282"/>
      <c r="BR145" s="282"/>
      <c r="BS145" s="282"/>
      <c r="BT145" s="282"/>
      <c r="BU145" s="282"/>
    </row>
    <row r="146" spans="1:73" ht="39.950000000000003" customHeight="1" x14ac:dyDescent="0.25">
      <c r="A146" s="151"/>
      <c r="B146" s="24"/>
      <c r="C146" s="1044"/>
      <c r="D146" s="1050"/>
      <c r="E146" s="1062"/>
      <c r="F146" s="1266">
        <v>320300100</v>
      </c>
      <c r="G146" s="1649" t="s">
        <v>313</v>
      </c>
      <c r="H146" s="1344">
        <v>1</v>
      </c>
      <c r="I146" s="1344" t="s">
        <v>2982</v>
      </c>
      <c r="J146" s="1162">
        <v>32</v>
      </c>
      <c r="K146" s="1162" t="s">
        <v>3821</v>
      </c>
      <c r="L146" s="1162">
        <v>3203</v>
      </c>
      <c r="M146" s="1162" t="s">
        <v>3854</v>
      </c>
      <c r="N146" s="1263">
        <v>2024004540082</v>
      </c>
      <c r="O146" s="1162" t="s">
        <v>3855</v>
      </c>
      <c r="P146" s="1053"/>
      <c r="Q146" s="1646"/>
      <c r="R146" s="1643"/>
      <c r="S146" s="1643"/>
      <c r="T146" s="1023"/>
      <c r="U146" s="1008"/>
      <c r="V146" s="1008"/>
      <c r="W146" s="1008"/>
      <c r="X146" s="1008"/>
      <c r="Y146" s="1008"/>
      <c r="Z146" s="1005"/>
      <c r="AA146" s="1005"/>
      <c r="AB146" s="1005"/>
      <c r="AC146" s="1005"/>
      <c r="AD146" s="1005"/>
      <c r="AE146" s="1005"/>
      <c r="AF146" s="1005"/>
      <c r="AG146" s="196"/>
      <c r="AH146" s="592"/>
      <c r="AI146" s="592"/>
      <c r="AJ146" s="592"/>
      <c r="AK146" s="196"/>
      <c r="AL146" s="197"/>
      <c r="AM146" s="197"/>
      <c r="AN146" s="197"/>
      <c r="AO146" s="197"/>
      <c r="AP146" s="1151"/>
      <c r="AQ146" s="1005"/>
      <c r="AR146" s="282"/>
      <c r="AS146" s="282"/>
      <c r="AT146" s="282"/>
      <c r="AU146" s="282"/>
      <c r="AV146" s="282"/>
      <c r="AW146" s="282"/>
      <c r="AX146" s="1151"/>
      <c r="AY146" s="1005"/>
      <c r="AZ146" s="282"/>
      <c r="BA146" s="282"/>
      <c r="BB146" s="282"/>
      <c r="BC146" s="282"/>
      <c r="BD146" s="282"/>
      <c r="BE146" s="282"/>
      <c r="BF146" s="1151"/>
      <c r="BG146" s="1005"/>
      <c r="BH146" s="282"/>
      <c r="BI146" s="282"/>
      <c r="BJ146" s="282"/>
      <c r="BK146" s="282"/>
      <c r="BL146" s="282"/>
      <c r="BM146" s="282"/>
      <c r="BN146" s="1151"/>
      <c r="BO146" s="1005"/>
      <c r="BP146" s="282"/>
      <c r="BQ146" s="282"/>
      <c r="BR146" s="282"/>
      <c r="BS146" s="282"/>
      <c r="BT146" s="282"/>
      <c r="BU146" s="282"/>
    </row>
    <row r="147" spans="1:73" ht="39.950000000000003" customHeight="1" thickBot="1" x14ac:dyDescent="0.3">
      <c r="A147" s="151"/>
      <c r="B147" s="24"/>
      <c r="C147" s="1044"/>
      <c r="D147" s="1050"/>
      <c r="E147" s="1062"/>
      <c r="F147" s="1266">
        <v>320300100</v>
      </c>
      <c r="G147" s="1649" t="s">
        <v>313</v>
      </c>
      <c r="H147" s="1344">
        <v>1</v>
      </c>
      <c r="I147" s="1344" t="s">
        <v>2982</v>
      </c>
      <c r="J147" s="1162">
        <v>32</v>
      </c>
      <c r="K147" s="1162" t="s">
        <v>3821</v>
      </c>
      <c r="L147" s="1162">
        <v>3203</v>
      </c>
      <c r="M147" s="1162" t="s">
        <v>3854</v>
      </c>
      <c r="N147" s="1263">
        <v>2024004540082</v>
      </c>
      <c r="O147" s="1162" t="s">
        <v>3855</v>
      </c>
      <c r="P147" s="1053"/>
      <c r="Q147" s="1646"/>
      <c r="R147" s="1643"/>
      <c r="S147" s="1643"/>
      <c r="T147" s="1024"/>
      <c r="U147" s="1009"/>
      <c r="V147" s="1009"/>
      <c r="W147" s="1009"/>
      <c r="X147" s="1009"/>
      <c r="Y147" s="1009"/>
      <c r="Z147" s="1006"/>
      <c r="AA147" s="1006"/>
      <c r="AB147" s="1006"/>
      <c r="AC147" s="1006"/>
      <c r="AD147" s="1006"/>
      <c r="AE147" s="1006"/>
      <c r="AF147" s="1006"/>
      <c r="AG147" s="715"/>
      <c r="AH147" s="716"/>
      <c r="AI147" s="716"/>
      <c r="AJ147" s="716"/>
      <c r="AK147" s="715"/>
      <c r="AL147" s="717"/>
      <c r="AM147" s="717"/>
      <c r="AN147" s="717"/>
      <c r="AO147" s="717"/>
      <c r="AP147" s="1152"/>
      <c r="AQ147" s="1006"/>
      <c r="AR147" s="718"/>
      <c r="AS147" s="718"/>
      <c r="AT147" s="718"/>
      <c r="AU147" s="718"/>
      <c r="AV147" s="718"/>
      <c r="AW147" s="718"/>
      <c r="AX147" s="1152"/>
      <c r="AY147" s="1006"/>
      <c r="AZ147" s="718"/>
      <c r="BA147" s="718"/>
      <c r="BB147" s="718"/>
      <c r="BC147" s="718"/>
      <c r="BD147" s="718"/>
      <c r="BE147" s="718"/>
      <c r="BF147" s="1152"/>
      <c r="BG147" s="1006"/>
      <c r="BH147" s="718"/>
      <c r="BI147" s="718"/>
      <c r="BJ147" s="718"/>
      <c r="BK147" s="718"/>
      <c r="BL147" s="718"/>
      <c r="BM147" s="718"/>
      <c r="BN147" s="1152"/>
      <c r="BO147" s="1006"/>
      <c r="BP147" s="718"/>
      <c r="BQ147" s="718"/>
      <c r="BR147" s="718"/>
      <c r="BS147" s="718"/>
      <c r="BT147" s="718"/>
      <c r="BU147" s="718"/>
    </row>
    <row r="148" spans="1:73" ht="39.950000000000003" customHeight="1" thickTop="1" x14ac:dyDescent="0.25">
      <c r="A148" s="151"/>
      <c r="B148" s="24"/>
      <c r="C148" s="1043" t="s">
        <v>2531</v>
      </c>
      <c r="D148" s="1049" t="s">
        <v>2532</v>
      </c>
      <c r="E148" s="1061">
        <v>841</v>
      </c>
      <c r="F148" s="1265">
        <v>320300100</v>
      </c>
      <c r="G148" s="1648" t="s">
        <v>313</v>
      </c>
      <c r="H148" s="1343">
        <v>1</v>
      </c>
      <c r="I148" s="1343" t="s">
        <v>2982</v>
      </c>
      <c r="J148" s="1161">
        <v>32</v>
      </c>
      <c r="K148" s="1161" t="s">
        <v>3821</v>
      </c>
      <c r="L148" s="1161">
        <v>3203</v>
      </c>
      <c r="M148" s="1161" t="s">
        <v>3854</v>
      </c>
      <c r="N148" s="1262">
        <v>2026004540082</v>
      </c>
      <c r="O148" s="1161" t="s">
        <v>3855</v>
      </c>
      <c r="P148" s="1052" t="s">
        <v>313</v>
      </c>
      <c r="Q148" s="1645">
        <v>1</v>
      </c>
      <c r="R148" s="1642" t="s">
        <v>2871</v>
      </c>
      <c r="S148" s="1642"/>
      <c r="T148" s="1022"/>
      <c r="U148" s="1007"/>
      <c r="V148" s="1007"/>
      <c r="W148" s="1007"/>
      <c r="X148" s="1007"/>
      <c r="Y148" s="1007"/>
      <c r="Z148" s="1004">
        <f t="shared" si="68"/>
        <v>0</v>
      </c>
      <c r="AA148" s="1004">
        <f t="shared" si="74"/>
        <v>0</v>
      </c>
      <c r="AB148" s="1004">
        <f t="shared" si="74"/>
        <v>0</v>
      </c>
      <c r="AC148" s="1004">
        <f t="shared" si="74"/>
        <v>0</v>
      </c>
      <c r="AD148" s="1004">
        <f t="shared" si="74"/>
        <v>0</v>
      </c>
      <c r="AE148" s="1004">
        <f t="shared" si="74"/>
        <v>0</v>
      </c>
      <c r="AF148" s="1004">
        <f t="shared" si="74"/>
        <v>0</v>
      </c>
      <c r="AG148" s="714"/>
      <c r="AH148" s="593"/>
      <c r="AI148" s="593"/>
      <c r="AJ148" s="593"/>
      <c r="AK148" s="207"/>
      <c r="AL148" s="208"/>
      <c r="AM148" s="208"/>
      <c r="AN148" s="208"/>
      <c r="AO148" s="208"/>
      <c r="AP148" s="1150">
        <f>+U148</f>
        <v>0</v>
      </c>
      <c r="AQ148" s="1004">
        <f>SUM(AR148:AW151)</f>
        <v>0</v>
      </c>
      <c r="AR148" s="299"/>
      <c r="AS148" s="299"/>
      <c r="AT148" s="299"/>
      <c r="AU148" s="299"/>
      <c r="AV148" s="299"/>
      <c r="AW148" s="299"/>
      <c r="AX148" s="1150">
        <f>+V148</f>
        <v>0</v>
      </c>
      <c r="AY148" s="1004">
        <f>SUM(AZ148:BE151)</f>
        <v>0</v>
      </c>
      <c r="AZ148" s="299"/>
      <c r="BA148" s="299"/>
      <c r="BB148" s="299"/>
      <c r="BC148" s="299"/>
      <c r="BD148" s="299"/>
      <c r="BE148" s="299"/>
      <c r="BF148" s="1150">
        <f>+W148</f>
        <v>0</v>
      </c>
      <c r="BG148" s="1004">
        <f>SUM(BH148:BM151)</f>
        <v>0</v>
      </c>
      <c r="BH148" s="299"/>
      <c r="BI148" s="299"/>
      <c r="BJ148" s="299"/>
      <c r="BK148" s="299"/>
      <c r="BL148" s="299"/>
      <c r="BM148" s="299"/>
      <c r="BN148" s="1150">
        <f>+X148</f>
        <v>0</v>
      </c>
      <c r="BO148" s="1004">
        <f>SUM(BP148:BU151)</f>
        <v>0</v>
      </c>
      <c r="BP148" s="299"/>
      <c r="BQ148" s="299"/>
      <c r="BR148" s="299"/>
      <c r="BS148" s="299"/>
      <c r="BT148" s="299"/>
      <c r="BU148" s="299"/>
    </row>
    <row r="149" spans="1:73" ht="39.950000000000003" customHeight="1" x14ac:dyDescent="0.25">
      <c r="A149" s="151"/>
      <c r="B149" s="24"/>
      <c r="C149" s="1044"/>
      <c r="D149" s="1050"/>
      <c r="E149" s="1062"/>
      <c r="F149" s="1266">
        <v>320300100</v>
      </c>
      <c r="G149" s="1649" t="s">
        <v>313</v>
      </c>
      <c r="H149" s="1344">
        <v>1</v>
      </c>
      <c r="I149" s="1344" t="s">
        <v>2982</v>
      </c>
      <c r="J149" s="1162">
        <v>32</v>
      </c>
      <c r="K149" s="1162" t="s">
        <v>3821</v>
      </c>
      <c r="L149" s="1162">
        <v>3203</v>
      </c>
      <c r="M149" s="1162" t="s">
        <v>3854</v>
      </c>
      <c r="N149" s="1263">
        <v>2024004540082</v>
      </c>
      <c r="O149" s="1162" t="s">
        <v>3855</v>
      </c>
      <c r="P149" s="1053"/>
      <c r="Q149" s="1646"/>
      <c r="R149" s="1643"/>
      <c r="S149" s="1643"/>
      <c r="T149" s="1023"/>
      <c r="U149" s="1008"/>
      <c r="V149" s="1008"/>
      <c r="W149" s="1008"/>
      <c r="X149" s="1008"/>
      <c r="Y149" s="1008"/>
      <c r="Z149" s="1005"/>
      <c r="AA149" s="1005"/>
      <c r="AB149" s="1005"/>
      <c r="AC149" s="1005"/>
      <c r="AD149" s="1005"/>
      <c r="AE149" s="1005"/>
      <c r="AF149" s="1005"/>
      <c r="AG149" s="479"/>
      <c r="AH149" s="592"/>
      <c r="AI149" s="592"/>
      <c r="AJ149" s="592"/>
      <c r="AK149" s="196"/>
      <c r="AL149" s="197"/>
      <c r="AM149" s="197"/>
      <c r="AN149" s="197"/>
      <c r="AO149" s="197"/>
      <c r="AP149" s="1151"/>
      <c r="AQ149" s="1005"/>
      <c r="AR149" s="282"/>
      <c r="AS149" s="282"/>
      <c r="AT149" s="282"/>
      <c r="AU149" s="282"/>
      <c r="AV149" s="282"/>
      <c r="AW149" s="282"/>
      <c r="AX149" s="1151"/>
      <c r="AY149" s="1005"/>
      <c r="AZ149" s="282"/>
      <c r="BA149" s="282"/>
      <c r="BB149" s="282"/>
      <c r="BC149" s="282"/>
      <c r="BD149" s="282"/>
      <c r="BE149" s="282"/>
      <c r="BF149" s="1151"/>
      <c r="BG149" s="1005"/>
      <c r="BH149" s="282"/>
      <c r="BI149" s="282"/>
      <c r="BJ149" s="282"/>
      <c r="BK149" s="282"/>
      <c r="BL149" s="282"/>
      <c r="BM149" s="282"/>
      <c r="BN149" s="1151"/>
      <c r="BO149" s="1005"/>
      <c r="BP149" s="282"/>
      <c r="BQ149" s="282"/>
      <c r="BR149" s="282"/>
      <c r="BS149" s="282"/>
      <c r="BT149" s="282"/>
      <c r="BU149" s="282"/>
    </row>
    <row r="150" spans="1:73" ht="39.950000000000003" customHeight="1" x14ac:dyDescent="0.25">
      <c r="A150" s="151"/>
      <c r="B150" s="24"/>
      <c r="C150" s="1044"/>
      <c r="D150" s="1050"/>
      <c r="E150" s="1062"/>
      <c r="F150" s="1266">
        <v>320300100</v>
      </c>
      <c r="G150" s="1649" t="s">
        <v>313</v>
      </c>
      <c r="H150" s="1344">
        <v>1</v>
      </c>
      <c r="I150" s="1344" t="s">
        <v>2982</v>
      </c>
      <c r="J150" s="1162">
        <v>32</v>
      </c>
      <c r="K150" s="1162" t="s">
        <v>3821</v>
      </c>
      <c r="L150" s="1162">
        <v>3203</v>
      </c>
      <c r="M150" s="1162" t="s">
        <v>3854</v>
      </c>
      <c r="N150" s="1263">
        <v>2024004540082</v>
      </c>
      <c r="O150" s="1162" t="s">
        <v>3855</v>
      </c>
      <c r="P150" s="1053"/>
      <c r="Q150" s="1646"/>
      <c r="R150" s="1643"/>
      <c r="S150" s="1643"/>
      <c r="T150" s="1023"/>
      <c r="U150" s="1008"/>
      <c r="V150" s="1008"/>
      <c r="W150" s="1008"/>
      <c r="X150" s="1008"/>
      <c r="Y150" s="1008"/>
      <c r="Z150" s="1005"/>
      <c r="AA150" s="1005"/>
      <c r="AB150" s="1005"/>
      <c r="AC150" s="1005"/>
      <c r="AD150" s="1005"/>
      <c r="AE150" s="1005"/>
      <c r="AF150" s="1005"/>
      <c r="AG150" s="196"/>
      <c r="AH150" s="592"/>
      <c r="AI150" s="592"/>
      <c r="AJ150" s="592"/>
      <c r="AK150" s="196"/>
      <c r="AL150" s="197"/>
      <c r="AM150" s="197"/>
      <c r="AN150" s="197"/>
      <c r="AO150" s="197"/>
      <c r="AP150" s="1151"/>
      <c r="AQ150" s="1005"/>
      <c r="AR150" s="282"/>
      <c r="AS150" s="282"/>
      <c r="AT150" s="282"/>
      <c r="AU150" s="282"/>
      <c r="AV150" s="282"/>
      <c r="AW150" s="282"/>
      <c r="AX150" s="1151"/>
      <c r="AY150" s="1005"/>
      <c r="AZ150" s="282"/>
      <c r="BA150" s="282"/>
      <c r="BB150" s="282"/>
      <c r="BC150" s="282"/>
      <c r="BD150" s="282"/>
      <c r="BE150" s="282"/>
      <c r="BF150" s="1151"/>
      <c r="BG150" s="1005"/>
      <c r="BH150" s="282"/>
      <c r="BI150" s="282"/>
      <c r="BJ150" s="282"/>
      <c r="BK150" s="282"/>
      <c r="BL150" s="282"/>
      <c r="BM150" s="282"/>
      <c r="BN150" s="1151"/>
      <c r="BO150" s="1005"/>
      <c r="BP150" s="282"/>
      <c r="BQ150" s="282"/>
      <c r="BR150" s="282"/>
      <c r="BS150" s="282"/>
      <c r="BT150" s="282"/>
      <c r="BU150" s="282"/>
    </row>
    <row r="151" spans="1:73" ht="39.950000000000003" customHeight="1" thickBot="1" x14ac:dyDescent="0.3">
      <c r="A151" s="151"/>
      <c r="B151" s="24"/>
      <c r="C151" s="1044"/>
      <c r="D151" s="1050"/>
      <c r="E151" s="1062"/>
      <c r="F151" s="1266">
        <v>320300100</v>
      </c>
      <c r="G151" s="1649" t="s">
        <v>313</v>
      </c>
      <c r="H151" s="1344">
        <v>1</v>
      </c>
      <c r="I151" s="1344" t="s">
        <v>2982</v>
      </c>
      <c r="J151" s="1162">
        <v>32</v>
      </c>
      <c r="K151" s="1162" t="s">
        <v>3821</v>
      </c>
      <c r="L151" s="1162">
        <v>3203</v>
      </c>
      <c r="M151" s="1162" t="s">
        <v>3854</v>
      </c>
      <c r="N151" s="1263">
        <v>2024004540082</v>
      </c>
      <c r="O151" s="1162" t="s">
        <v>3855</v>
      </c>
      <c r="P151" s="1053"/>
      <c r="Q151" s="1646"/>
      <c r="R151" s="1643"/>
      <c r="S151" s="1643"/>
      <c r="T151" s="1024"/>
      <c r="U151" s="1009"/>
      <c r="V151" s="1009"/>
      <c r="W151" s="1009"/>
      <c r="X151" s="1009"/>
      <c r="Y151" s="1009"/>
      <c r="Z151" s="1006"/>
      <c r="AA151" s="1006"/>
      <c r="AB151" s="1006"/>
      <c r="AC151" s="1006"/>
      <c r="AD151" s="1006"/>
      <c r="AE151" s="1006"/>
      <c r="AF151" s="1006"/>
      <c r="AG151" s="715"/>
      <c r="AH151" s="716"/>
      <c r="AI151" s="716"/>
      <c r="AJ151" s="716"/>
      <c r="AK151" s="715"/>
      <c r="AL151" s="717"/>
      <c r="AM151" s="717"/>
      <c r="AN151" s="717"/>
      <c r="AO151" s="717"/>
      <c r="AP151" s="1152"/>
      <c r="AQ151" s="1006"/>
      <c r="AR151" s="718"/>
      <c r="AS151" s="718"/>
      <c r="AT151" s="718"/>
      <c r="AU151" s="718"/>
      <c r="AV151" s="718"/>
      <c r="AW151" s="718"/>
      <c r="AX151" s="1152"/>
      <c r="AY151" s="1006"/>
      <c r="AZ151" s="718"/>
      <c r="BA151" s="718"/>
      <c r="BB151" s="718"/>
      <c r="BC151" s="718"/>
      <c r="BD151" s="718"/>
      <c r="BE151" s="718"/>
      <c r="BF151" s="1152"/>
      <c r="BG151" s="1006"/>
      <c r="BH151" s="718"/>
      <c r="BI151" s="718"/>
      <c r="BJ151" s="718"/>
      <c r="BK151" s="718"/>
      <c r="BL151" s="718"/>
      <c r="BM151" s="718"/>
      <c r="BN151" s="1152"/>
      <c r="BO151" s="1006"/>
      <c r="BP151" s="718"/>
      <c r="BQ151" s="718"/>
      <c r="BR151" s="718"/>
      <c r="BS151" s="718"/>
      <c r="BT151" s="718"/>
      <c r="BU151" s="718"/>
    </row>
    <row r="152" spans="1:73" ht="39.950000000000003" customHeight="1" thickTop="1" x14ac:dyDescent="0.25">
      <c r="A152" s="151"/>
      <c r="B152" s="24"/>
      <c r="C152" s="1043" t="s">
        <v>2533</v>
      </c>
      <c r="D152" s="1049" t="s">
        <v>2534</v>
      </c>
      <c r="E152" s="1061">
        <v>842</v>
      </c>
      <c r="F152" s="1265">
        <v>320300200</v>
      </c>
      <c r="G152" s="1648" t="s">
        <v>594</v>
      </c>
      <c r="H152" s="1343">
        <v>4</v>
      </c>
      <c r="I152" s="1343" t="s">
        <v>2982</v>
      </c>
      <c r="J152" s="1161">
        <v>32</v>
      </c>
      <c r="K152" s="1161" t="s">
        <v>3821</v>
      </c>
      <c r="L152" s="1161">
        <v>3203</v>
      </c>
      <c r="M152" s="1161" t="s">
        <v>3854</v>
      </c>
      <c r="N152" s="1262">
        <v>2026004540082</v>
      </c>
      <c r="O152" s="1161" t="s">
        <v>3855</v>
      </c>
      <c r="P152" s="1052" t="s">
        <v>2535</v>
      </c>
      <c r="Q152" s="1645">
        <v>4</v>
      </c>
      <c r="R152" s="1642" t="s">
        <v>2871</v>
      </c>
      <c r="S152" s="1642"/>
      <c r="T152" s="1022"/>
      <c r="U152" s="1007"/>
      <c r="V152" s="1007"/>
      <c r="W152" s="1007"/>
      <c r="X152" s="1007"/>
      <c r="Y152" s="1007"/>
      <c r="Z152" s="1004">
        <f t="shared" si="68"/>
        <v>0</v>
      </c>
      <c r="AA152" s="1004">
        <f t="shared" si="74"/>
        <v>0</v>
      </c>
      <c r="AB152" s="1004">
        <f t="shared" si="74"/>
        <v>0</v>
      </c>
      <c r="AC152" s="1004">
        <f t="shared" si="74"/>
        <v>0</v>
      </c>
      <c r="AD152" s="1004">
        <f t="shared" si="74"/>
        <v>0</v>
      </c>
      <c r="AE152" s="1004">
        <f t="shared" si="74"/>
        <v>0</v>
      </c>
      <c r="AF152" s="1004">
        <f t="shared" si="74"/>
        <v>0</v>
      </c>
      <c r="AG152" s="714"/>
      <c r="AH152" s="593"/>
      <c r="AI152" s="593"/>
      <c r="AJ152" s="593"/>
      <c r="AK152" s="207"/>
      <c r="AL152" s="208"/>
      <c r="AM152" s="208"/>
      <c r="AN152" s="208"/>
      <c r="AO152" s="208"/>
      <c r="AP152" s="1150">
        <f>+U152</f>
        <v>0</v>
      </c>
      <c r="AQ152" s="1004">
        <f>SUM(AR152:AW155)</f>
        <v>0</v>
      </c>
      <c r="AR152" s="299"/>
      <c r="AS152" s="299"/>
      <c r="AT152" s="299"/>
      <c r="AU152" s="299"/>
      <c r="AV152" s="299"/>
      <c r="AW152" s="299"/>
      <c r="AX152" s="1150">
        <f>+V152</f>
        <v>0</v>
      </c>
      <c r="AY152" s="1004">
        <f>SUM(AZ152:BE155)</f>
        <v>0</v>
      </c>
      <c r="AZ152" s="299"/>
      <c r="BA152" s="299"/>
      <c r="BB152" s="299"/>
      <c r="BC152" s="299"/>
      <c r="BD152" s="299"/>
      <c r="BE152" s="299"/>
      <c r="BF152" s="1150">
        <f>+W152</f>
        <v>0</v>
      </c>
      <c r="BG152" s="1004">
        <f>SUM(BH152:BM155)</f>
        <v>0</v>
      </c>
      <c r="BH152" s="299"/>
      <c r="BI152" s="299"/>
      <c r="BJ152" s="299"/>
      <c r="BK152" s="299"/>
      <c r="BL152" s="299"/>
      <c r="BM152" s="299"/>
      <c r="BN152" s="1150">
        <f>+X152</f>
        <v>0</v>
      </c>
      <c r="BO152" s="1004">
        <f>SUM(BP152:BU155)</f>
        <v>0</v>
      </c>
      <c r="BP152" s="299"/>
      <c r="BQ152" s="299"/>
      <c r="BR152" s="299"/>
      <c r="BS152" s="299"/>
      <c r="BT152" s="299"/>
      <c r="BU152" s="299"/>
    </row>
    <row r="153" spans="1:73" ht="39.950000000000003" customHeight="1" x14ac:dyDescent="0.25">
      <c r="A153" s="151"/>
      <c r="B153" s="24"/>
      <c r="C153" s="1044"/>
      <c r="D153" s="1050"/>
      <c r="E153" s="1062"/>
      <c r="F153" s="1266">
        <v>320300200</v>
      </c>
      <c r="G153" s="1649" t="s">
        <v>594</v>
      </c>
      <c r="H153" s="1344">
        <v>4</v>
      </c>
      <c r="I153" s="1344" t="s">
        <v>2982</v>
      </c>
      <c r="J153" s="1162">
        <v>32</v>
      </c>
      <c r="K153" s="1162" t="s">
        <v>3821</v>
      </c>
      <c r="L153" s="1162">
        <v>3203</v>
      </c>
      <c r="M153" s="1162" t="s">
        <v>3854</v>
      </c>
      <c r="N153" s="1263">
        <v>2024004540082</v>
      </c>
      <c r="O153" s="1162" t="s">
        <v>3855</v>
      </c>
      <c r="P153" s="1053"/>
      <c r="Q153" s="1646"/>
      <c r="R153" s="1643"/>
      <c r="S153" s="1643"/>
      <c r="T153" s="1023"/>
      <c r="U153" s="1008"/>
      <c r="V153" s="1008"/>
      <c r="W153" s="1008"/>
      <c r="X153" s="1008"/>
      <c r="Y153" s="1008"/>
      <c r="Z153" s="1005"/>
      <c r="AA153" s="1005"/>
      <c r="AB153" s="1005"/>
      <c r="AC153" s="1005"/>
      <c r="AD153" s="1005"/>
      <c r="AE153" s="1005"/>
      <c r="AF153" s="1005"/>
      <c r="AG153" s="479"/>
      <c r="AH153" s="592"/>
      <c r="AI153" s="592"/>
      <c r="AJ153" s="592"/>
      <c r="AK153" s="196"/>
      <c r="AL153" s="197"/>
      <c r="AM153" s="197"/>
      <c r="AN153" s="197"/>
      <c r="AO153" s="197"/>
      <c r="AP153" s="1151"/>
      <c r="AQ153" s="1005"/>
      <c r="AR153" s="282"/>
      <c r="AS153" s="282"/>
      <c r="AT153" s="282"/>
      <c r="AU153" s="282"/>
      <c r="AV153" s="282"/>
      <c r="AW153" s="282"/>
      <c r="AX153" s="1151"/>
      <c r="AY153" s="1005"/>
      <c r="AZ153" s="282"/>
      <c r="BA153" s="282"/>
      <c r="BB153" s="282"/>
      <c r="BC153" s="282"/>
      <c r="BD153" s="282"/>
      <c r="BE153" s="282"/>
      <c r="BF153" s="1151"/>
      <c r="BG153" s="1005"/>
      <c r="BH153" s="282"/>
      <c r="BI153" s="282"/>
      <c r="BJ153" s="282"/>
      <c r="BK153" s="282"/>
      <c r="BL153" s="282"/>
      <c r="BM153" s="282"/>
      <c r="BN153" s="1151"/>
      <c r="BO153" s="1005"/>
      <c r="BP153" s="282"/>
      <c r="BQ153" s="282"/>
      <c r="BR153" s="282"/>
      <c r="BS153" s="282"/>
      <c r="BT153" s="282"/>
      <c r="BU153" s="282"/>
    </row>
    <row r="154" spans="1:73" ht="39.950000000000003" customHeight="1" x14ac:dyDescent="0.25">
      <c r="A154" s="151"/>
      <c r="B154" s="24"/>
      <c r="C154" s="1044"/>
      <c r="D154" s="1050"/>
      <c r="E154" s="1062"/>
      <c r="F154" s="1266">
        <v>320300200</v>
      </c>
      <c r="G154" s="1649" t="s">
        <v>594</v>
      </c>
      <c r="H154" s="1344">
        <v>4</v>
      </c>
      <c r="I154" s="1344" t="s">
        <v>2982</v>
      </c>
      <c r="J154" s="1162">
        <v>32</v>
      </c>
      <c r="K154" s="1162" t="s">
        <v>3821</v>
      </c>
      <c r="L154" s="1162">
        <v>3203</v>
      </c>
      <c r="M154" s="1162" t="s">
        <v>3854</v>
      </c>
      <c r="N154" s="1263">
        <v>2024004540082</v>
      </c>
      <c r="O154" s="1162" t="s">
        <v>3855</v>
      </c>
      <c r="P154" s="1053"/>
      <c r="Q154" s="1646"/>
      <c r="R154" s="1643"/>
      <c r="S154" s="1643"/>
      <c r="T154" s="1023"/>
      <c r="U154" s="1008"/>
      <c r="V154" s="1008"/>
      <c r="W154" s="1008"/>
      <c r="X154" s="1008"/>
      <c r="Y154" s="1008"/>
      <c r="Z154" s="1005"/>
      <c r="AA154" s="1005"/>
      <c r="AB154" s="1005"/>
      <c r="AC154" s="1005"/>
      <c r="AD154" s="1005"/>
      <c r="AE154" s="1005"/>
      <c r="AF154" s="1005"/>
      <c r="AG154" s="196"/>
      <c r="AH154" s="592"/>
      <c r="AI154" s="592"/>
      <c r="AJ154" s="592"/>
      <c r="AK154" s="196"/>
      <c r="AL154" s="197"/>
      <c r="AM154" s="197"/>
      <c r="AN154" s="197"/>
      <c r="AO154" s="197"/>
      <c r="AP154" s="1151"/>
      <c r="AQ154" s="1005"/>
      <c r="AR154" s="282"/>
      <c r="AS154" s="282"/>
      <c r="AT154" s="282"/>
      <c r="AU154" s="282"/>
      <c r="AV154" s="282"/>
      <c r="AW154" s="282"/>
      <c r="AX154" s="1151"/>
      <c r="AY154" s="1005"/>
      <c r="AZ154" s="282"/>
      <c r="BA154" s="282"/>
      <c r="BB154" s="282"/>
      <c r="BC154" s="282"/>
      <c r="BD154" s="282"/>
      <c r="BE154" s="282"/>
      <c r="BF154" s="1151"/>
      <c r="BG154" s="1005"/>
      <c r="BH154" s="282"/>
      <c r="BI154" s="282"/>
      <c r="BJ154" s="282"/>
      <c r="BK154" s="282"/>
      <c r="BL154" s="282"/>
      <c r="BM154" s="282"/>
      <c r="BN154" s="1151"/>
      <c r="BO154" s="1005"/>
      <c r="BP154" s="282"/>
      <c r="BQ154" s="282"/>
      <c r="BR154" s="282"/>
      <c r="BS154" s="282"/>
      <c r="BT154" s="282"/>
      <c r="BU154" s="282"/>
    </row>
    <row r="155" spans="1:73" ht="39.950000000000003" customHeight="1" thickBot="1" x14ac:dyDescent="0.3">
      <c r="A155" s="151"/>
      <c r="B155" s="24"/>
      <c r="C155" s="1044"/>
      <c r="D155" s="1050"/>
      <c r="E155" s="1062"/>
      <c r="F155" s="1266">
        <v>320300200</v>
      </c>
      <c r="G155" s="1649" t="s">
        <v>594</v>
      </c>
      <c r="H155" s="1344">
        <v>4</v>
      </c>
      <c r="I155" s="1344" t="s">
        <v>2982</v>
      </c>
      <c r="J155" s="1162">
        <v>32</v>
      </c>
      <c r="K155" s="1162" t="s">
        <v>3821</v>
      </c>
      <c r="L155" s="1162">
        <v>3203</v>
      </c>
      <c r="M155" s="1162" t="s">
        <v>3854</v>
      </c>
      <c r="N155" s="1263">
        <v>2024004540082</v>
      </c>
      <c r="O155" s="1162" t="s">
        <v>3855</v>
      </c>
      <c r="P155" s="1053"/>
      <c r="Q155" s="1646"/>
      <c r="R155" s="1643"/>
      <c r="S155" s="1643"/>
      <c r="T155" s="1024"/>
      <c r="U155" s="1009"/>
      <c r="V155" s="1009"/>
      <c r="W155" s="1009"/>
      <c r="X155" s="1009"/>
      <c r="Y155" s="1009"/>
      <c r="Z155" s="1006"/>
      <c r="AA155" s="1006"/>
      <c r="AB155" s="1006"/>
      <c r="AC155" s="1006"/>
      <c r="AD155" s="1006"/>
      <c r="AE155" s="1006"/>
      <c r="AF155" s="1006"/>
      <c r="AG155" s="715"/>
      <c r="AH155" s="716"/>
      <c r="AI155" s="716"/>
      <c r="AJ155" s="716"/>
      <c r="AK155" s="715"/>
      <c r="AL155" s="717"/>
      <c r="AM155" s="717"/>
      <c r="AN155" s="717"/>
      <c r="AO155" s="717"/>
      <c r="AP155" s="1152"/>
      <c r="AQ155" s="1006"/>
      <c r="AR155" s="718"/>
      <c r="AS155" s="718"/>
      <c r="AT155" s="718"/>
      <c r="AU155" s="718"/>
      <c r="AV155" s="718"/>
      <c r="AW155" s="718"/>
      <c r="AX155" s="1152"/>
      <c r="AY155" s="1006"/>
      <c r="AZ155" s="718"/>
      <c r="BA155" s="718"/>
      <c r="BB155" s="718"/>
      <c r="BC155" s="718"/>
      <c r="BD155" s="718"/>
      <c r="BE155" s="718"/>
      <c r="BF155" s="1152"/>
      <c r="BG155" s="1006"/>
      <c r="BH155" s="718"/>
      <c r="BI155" s="718"/>
      <c r="BJ155" s="718"/>
      <c r="BK155" s="718"/>
      <c r="BL155" s="718"/>
      <c r="BM155" s="718"/>
      <c r="BN155" s="1152"/>
      <c r="BO155" s="1006"/>
      <c r="BP155" s="718"/>
      <c r="BQ155" s="718"/>
      <c r="BR155" s="718"/>
      <c r="BS155" s="718"/>
      <c r="BT155" s="718"/>
      <c r="BU155" s="718"/>
    </row>
    <row r="156" spans="1:73" ht="39.950000000000003" customHeight="1" thickTop="1" x14ac:dyDescent="0.25">
      <c r="A156" s="151"/>
      <c r="B156" s="24"/>
      <c r="C156" s="1043" t="s">
        <v>2536</v>
      </c>
      <c r="D156" s="1049" t="s">
        <v>2537</v>
      </c>
      <c r="E156" s="1061">
        <v>843</v>
      </c>
      <c r="F156" s="1265">
        <v>320205700</v>
      </c>
      <c r="G156" s="1648" t="s">
        <v>3856</v>
      </c>
      <c r="H156" s="1343">
        <v>18</v>
      </c>
      <c r="I156" s="1343" t="s">
        <v>2982</v>
      </c>
      <c r="J156" s="1161">
        <v>32</v>
      </c>
      <c r="K156" s="1161" t="s">
        <v>3821</v>
      </c>
      <c r="L156" s="1161">
        <v>3202</v>
      </c>
      <c r="M156" s="1161" t="s">
        <v>3822</v>
      </c>
      <c r="N156" s="1262">
        <v>2026004540027</v>
      </c>
      <c r="O156" s="1161" t="s">
        <v>3823</v>
      </c>
      <c r="P156" s="1052" t="s">
        <v>313</v>
      </c>
      <c r="Q156" s="1645">
        <v>18</v>
      </c>
      <c r="R156" s="1642" t="s">
        <v>2871</v>
      </c>
      <c r="S156" s="1642"/>
      <c r="T156" s="1022"/>
      <c r="U156" s="1007"/>
      <c r="V156" s="1007"/>
      <c r="W156" s="1007"/>
      <c r="X156" s="1007"/>
      <c r="Y156" s="1007"/>
      <c r="Z156" s="1004">
        <f t="shared" si="68"/>
        <v>0</v>
      </c>
      <c r="AA156" s="1004">
        <f t="shared" si="74"/>
        <v>0</v>
      </c>
      <c r="AB156" s="1004">
        <f t="shared" si="74"/>
        <v>0</v>
      </c>
      <c r="AC156" s="1004">
        <f t="shared" si="74"/>
        <v>0</v>
      </c>
      <c r="AD156" s="1004">
        <f t="shared" si="74"/>
        <v>0</v>
      </c>
      <c r="AE156" s="1004">
        <f t="shared" si="74"/>
        <v>0</v>
      </c>
      <c r="AF156" s="1004">
        <f t="shared" si="74"/>
        <v>0</v>
      </c>
      <c r="AG156" s="714"/>
      <c r="AH156" s="593"/>
      <c r="AI156" s="593"/>
      <c r="AJ156" s="593"/>
      <c r="AK156" s="207"/>
      <c r="AL156" s="208"/>
      <c r="AM156" s="208"/>
      <c r="AN156" s="208"/>
      <c r="AO156" s="208"/>
      <c r="AP156" s="1150">
        <f>+U156</f>
        <v>0</v>
      </c>
      <c r="AQ156" s="1004">
        <f>SUM(AR156:AW159)</f>
        <v>0</v>
      </c>
      <c r="AR156" s="299"/>
      <c r="AS156" s="299"/>
      <c r="AT156" s="299"/>
      <c r="AU156" s="299"/>
      <c r="AV156" s="299"/>
      <c r="AW156" s="299"/>
      <c r="AX156" s="1150">
        <f>+V156</f>
        <v>0</v>
      </c>
      <c r="AY156" s="1004">
        <f>SUM(AZ156:BE159)</f>
        <v>0</v>
      </c>
      <c r="AZ156" s="299"/>
      <c r="BA156" s="299"/>
      <c r="BB156" s="299"/>
      <c r="BC156" s="299"/>
      <c r="BD156" s="299"/>
      <c r="BE156" s="299"/>
      <c r="BF156" s="1150">
        <f>+W156</f>
        <v>0</v>
      </c>
      <c r="BG156" s="1004">
        <f>SUM(BH156:BM159)</f>
        <v>0</v>
      </c>
      <c r="BH156" s="299"/>
      <c r="BI156" s="299"/>
      <c r="BJ156" s="299"/>
      <c r="BK156" s="299"/>
      <c r="BL156" s="299"/>
      <c r="BM156" s="299"/>
      <c r="BN156" s="1150">
        <f>+X156</f>
        <v>0</v>
      </c>
      <c r="BO156" s="1004">
        <f>SUM(BP156:BU159)</f>
        <v>0</v>
      </c>
      <c r="BP156" s="299"/>
      <c r="BQ156" s="299"/>
      <c r="BR156" s="299"/>
      <c r="BS156" s="299"/>
      <c r="BT156" s="299"/>
      <c r="BU156" s="299"/>
    </row>
    <row r="157" spans="1:73" ht="39.950000000000003" customHeight="1" x14ac:dyDescent="0.25">
      <c r="A157" s="151"/>
      <c r="B157" s="24"/>
      <c r="C157" s="1044"/>
      <c r="D157" s="1050"/>
      <c r="E157" s="1062"/>
      <c r="F157" s="1266">
        <v>320205700</v>
      </c>
      <c r="G157" s="1649" t="s">
        <v>3856</v>
      </c>
      <c r="H157" s="1344">
        <v>18</v>
      </c>
      <c r="I157" s="1344" t="s">
        <v>2982</v>
      </c>
      <c r="J157" s="1162">
        <v>32</v>
      </c>
      <c r="K157" s="1162" t="s">
        <v>3821</v>
      </c>
      <c r="L157" s="1162">
        <v>3202</v>
      </c>
      <c r="M157" s="1162" t="s">
        <v>3822</v>
      </c>
      <c r="N157" s="1263"/>
      <c r="O157" s="1162"/>
      <c r="P157" s="1053"/>
      <c r="Q157" s="1646"/>
      <c r="R157" s="1643"/>
      <c r="S157" s="1643"/>
      <c r="T157" s="1023"/>
      <c r="U157" s="1008"/>
      <c r="V157" s="1008"/>
      <c r="W157" s="1008"/>
      <c r="X157" s="1008"/>
      <c r="Y157" s="1008"/>
      <c r="Z157" s="1005"/>
      <c r="AA157" s="1005"/>
      <c r="AB157" s="1005"/>
      <c r="AC157" s="1005"/>
      <c r="AD157" s="1005"/>
      <c r="AE157" s="1005"/>
      <c r="AF157" s="1005"/>
      <c r="AG157" s="479"/>
      <c r="AH157" s="592"/>
      <c r="AI157" s="592"/>
      <c r="AJ157" s="592"/>
      <c r="AK157" s="196"/>
      <c r="AL157" s="197"/>
      <c r="AM157" s="197"/>
      <c r="AN157" s="197"/>
      <c r="AO157" s="197"/>
      <c r="AP157" s="1151"/>
      <c r="AQ157" s="1005"/>
      <c r="AR157" s="282"/>
      <c r="AS157" s="282"/>
      <c r="AT157" s="282"/>
      <c r="AU157" s="282"/>
      <c r="AV157" s="282"/>
      <c r="AW157" s="282"/>
      <c r="AX157" s="1151"/>
      <c r="AY157" s="1005"/>
      <c r="AZ157" s="282"/>
      <c r="BA157" s="282"/>
      <c r="BB157" s="282"/>
      <c r="BC157" s="282"/>
      <c r="BD157" s="282"/>
      <c r="BE157" s="282"/>
      <c r="BF157" s="1151"/>
      <c r="BG157" s="1005"/>
      <c r="BH157" s="282"/>
      <c r="BI157" s="282"/>
      <c r="BJ157" s="282"/>
      <c r="BK157" s="282"/>
      <c r="BL157" s="282"/>
      <c r="BM157" s="282"/>
      <c r="BN157" s="1151"/>
      <c r="BO157" s="1005"/>
      <c r="BP157" s="282"/>
      <c r="BQ157" s="282"/>
      <c r="BR157" s="282"/>
      <c r="BS157" s="282"/>
      <c r="BT157" s="282"/>
      <c r="BU157" s="282"/>
    </row>
    <row r="158" spans="1:73" ht="39.950000000000003" customHeight="1" x14ac:dyDescent="0.25">
      <c r="A158" s="151"/>
      <c r="B158" s="24"/>
      <c r="C158" s="1044"/>
      <c r="D158" s="1050"/>
      <c r="E158" s="1062"/>
      <c r="F158" s="1266">
        <v>320205700</v>
      </c>
      <c r="G158" s="1649" t="s">
        <v>3856</v>
      </c>
      <c r="H158" s="1344">
        <v>18</v>
      </c>
      <c r="I158" s="1344" t="s">
        <v>2982</v>
      </c>
      <c r="J158" s="1162">
        <v>32</v>
      </c>
      <c r="K158" s="1162" t="s">
        <v>3821</v>
      </c>
      <c r="L158" s="1162">
        <v>3202</v>
      </c>
      <c r="M158" s="1162" t="s">
        <v>3822</v>
      </c>
      <c r="N158" s="1263"/>
      <c r="O158" s="1162"/>
      <c r="P158" s="1053"/>
      <c r="Q158" s="1646"/>
      <c r="R158" s="1643"/>
      <c r="S158" s="1643"/>
      <c r="T158" s="1023"/>
      <c r="U158" s="1008"/>
      <c r="V158" s="1008"/>
      <c r="W158" s="1008"/>
      <c r="X158" s="1008"/>
      <c r="Y158" s="1008"/>
      <c r="Z158" s="1005"/>
      <c r="AA158" s="1005"/>
      <c r="AB158" s="1005"/>
      <c r="AC158" s="1005"/>
      <c r="AD158" s="1005"/>
      <c r="AE158" s="1005"/>
      <c r="AF158" s="1005"/>
      <c r="AG158" s="196"/>
      <c r="AH158" s="592"/>
      <c r="AI158" s="592"/>
      <c r="AJ158" s="592"/>
      <c r="AK158" s="196"/>
      <c r="AL158" s="197"/>
      <c r="AM158" s="197"/>
      <c r="AN158" s="197"/>
      <c r="AO158" s="197"/>
      <c r="AP158" s="1151"/>
      <c r="AQ158" s="1005"/>
      <c r="AR158" s="282"/>
      <c r="AS158" s="282"/>
      <c r="AT158" s="282"/>
      <c r="AU158" s="282"/>
      <c r="AV158" s="282"/>
      <c r="AW158" s="282"/>
      <c r="AX158" s="1151"/>
      <c r="AY158" s="1005"/>
      <c r="AZ158" s="282"/>
      <c r="BA158" s="282"/>
      <c r="BB158" s="282"/>
      <c r="BC158" s="282"/>
      <c r="BD158" s="282"/>
      <c r="BE158" s="282"/>
      <c r="BF158" s="1151"/>
      <c r="BG158" s="1005"/>
      <c r="BH158" s="282"/>
      <c r="BI158" s="282"/>
      <c r="BJ158" s="282"/>
      <c r="BK158" s="282"/>
      <c r="BL158" s="282"/>
      <c r="BM158" s="282"/>
      <c r="BN158" s="1151"/>
      <c r="BO158" s="1005"/>
      <c r="BP158" s="282"/>
      <c r="BQ158" s="282"/>
      <c r="BR158" s="282"/>
      <c r="BS158" s="282"/>
      <c r="BT158" s="282"/>
      <c r="BU158" s="282"/>
    </row>
    <row r="159" spans="1:73" ht="39.950000000000003" customHeight="1" thickBot="1" x14ac:dyDescent="0.3">
      <c r="A159" s="151"/>
      <c r="B159" s="24"/>
      <c r="C159" s="1044"/>
      <c r="D159" s="1050"/>
      <c r="E159" s="1062"/>
      <c r="F159" s="1266">
        <v>320205700</v>
      </c>
      <c r="G159" s="1649" t="s">
        <v>3856</v>
      </c>
      <c r="H159" s="1344">
        <v>18</v>
      </c>
      <c r="I159" s="1344" t="s">
        <v>2982</v>
      </c>
      <c r="J159" s="1162">
        <v>32</v>
      </c>
      <c r="K159" s="1162" t="s">
        <v>3821</v>
      </c>
      <c r="L159" s="1162">
        <v>3202</v>
      </c>
      <c r="M159" s="1162" t="s">
        <v>3822</v>
      </c>
      <c r="N159" s="1263"/>
      <c r="O159" s="1162"/>
      <c r="P159" s="1053"/>
      <c r="Q159" s="1646"/>
      <c r="R159" s="1643"/>
      <c r="S159" s="1643"/>
      <c r="T159" s="1024"/>
      <c r="U159" s="1009"/>
      <c r="V159" s="1009"/>
      <c r="W159" s="1009"/>
      <c r="X159" s="1009"/>
      <c r="Y159" s="1009"/>
      <c r="Z159" s="1006"/>
      <c r="AA159" s="1006"/>
      <c r="AB159" s="1006"/>
      <c r="AC159" s="1006"/>
      <c r="AD159" s="1006"/>
      <c r="AE159" s="1006"/>
      <c r="AF159" s="1006"/>
      <c r="AG159" s="715"/>
      <c r="AH159" s="716"/>
      <c r="AI159" s="716"/>
      <c r="AJ159" s="716"/>
      <c r="AK159" s="715"/>
      <c r="AL159" s="717"/>
      <c r="AM159" s="717"/>
      <c r="AN159" s="717"/>
      <c r="AO159" s="717"/>
      <c r="AP159" s="1152"/>
      <c r="AQ159" s="1006"/>
      <c r="AR159" s="718"/>
      <c r="AS159" s="718"/>
      <c r="AT159" s="718"/>
      <c r="AU159" s="718"/>
      <c r="AV159" s="718"/>
      <c r="AW159" s="718"/>
      <c r="AX159" s="1152"/>
      <c r="AY159" s="1006"/>
      <c r="AZ159" s="718"/>
      <c r="BA159" s="718"/>
      <c r="BB159" s="718"/>
      <c r="BC159" s="718"/>
      <c r="BD159" s="718"/>
      <c r="BE159" s="718"/>
      <c r="BF159" s="1152"/>
      <c r="BG159" s="1006"/>
      <c r="BH159" s="718"/>
      <c r="BI159" s="718"/>
      <c r="BJ159" s="718"/>
      <c r="BK159" s="718"/>
      <c r="BL159" s="718"/>
      <c r="BM159" s="718"/>
      <c r="BN159" s="1152"/>
      <c r="BO159" s="1006"/>
      <c r="BP159" s="718"/>
      <c r="BQ159" s="718"/>
      <c r="BR159" s="718"/>
      <c r="BS159" s="718"/>
      <c r="BT159" s="718"/>
      <c r="BU159" s="718"/>
    </row>
    <row r="160" spans="1:73" ht="39.950000000000003" customHeight="1" thickTop="1" x14ac:dyDescent="0.25">
      <c r="A160" s="151"/>
      <c r="B160" s="24"/>
      <c r="C160" s="1043" t="s">
        <v>2538</v>
      </c>
      <c r="D160" s="1049" t="s">
        <v>2539</v>
      </c>
      <c r="E160" s="1061">
        <v>844</v>
      </c>
      <c r="F160" s="1265">
        <v>320200400</v>
      </c>
      <c r="G160" s="1648" t="s">
        <v>620</v>
      </c>
      <c r="H160" s="1343">
        <v>1</v>
      </c>
      <c r="I160" s="1343" t="s">
        <v>2982</v>
      </c>
      <c r="J160" s="1161">
        <v>32</v>
      </c>
      <c r="K160" s="1161" t="s">
        <v>3821</v>
      </c>
      <c r="L160" s="1161">
        <v>3202</v>
      </c>
      <c r="M160" s="1161" t="s">
        <v>3822</v>
      </c>
      <c r="N160" s="1262">
        <v>2026004540027</v>
      </c>
      <c r="O160" s="1161" t="s">
        <v>3823</v>
      </c>
      <c r="P160" s="1052" t="s">
        <v>620</v>
      </c>
      <c r="Q160" s="1645">
        <v>1</v>
      </c>
      <c r="R160" s="1642" t="s">
        <v>2871</v>
      </c>
      <c r="S160" s="1642"/>
      <c r="T160" s="1022"/>
      <c r="U160" s="1007"/>
      <c r="V160" s="1007"/>
      <c r="W160" s="1007"/>
      <c r="X160" s="1007"/>
      <c r="Y160" s="1007"/>
      <c r="Z160" s="1004">
        <f t="shared" si="68"/>
        <v>0</v>
      </c>
      <c r="AA160" s="1004">
        <f t="shared" ref="AA160:AF164" si="75">SUM(AR160:AR163,AZ160:AZ163,BH160:BH163,BP160:BP163)</f>
        <v>0</v>
      </c>
      <c r="AB160" s="1004">
        <f t="shared" si="75"/>
        <v>0</v>
      </c>
      <c r="AC160" s="1004">
        <f t="shared" si="75"/>
        <v>0</v>
      </c>
      <c r="AD160" s="1004">
        <f t="shared" si="75"/>
        <v>0</v>
      </c>
      <c r="AE160" s="1004">
        <f t="shared" si="75"/>
        <v>0</v>
      </c>
      <c r="AF160" s="1004">
        <f t="shared" si="75"/>
        <v>0</v>
      </c>
      <c r="AG160" s="714"/>
      <c r="AH160" s="593"/>
      <c r="AI160" s="593"/>
      <c r="AJ160" s="593"/>
      <c r="AK160" s="207"/>
      <c r="AL160" s="208"/>
      <c r="AM160" s="208"/>
      <c r="AN160" s="208"/>
      <c r="AO160" s="208"/>
      <c r="AP160" s="1150">
        <f>+U160</f>
        <v>0</v>
      </c>
      <c r="AQ160" s="1004">
        <f>SUM(AR160:AW163)</f>
        <v>0</v>
      </c>
      <c r="AR160" s="299"/>
      <c r="AS160" s="299"/>
      <c r="AT160" s="299"/>
      <c r="AU160" s="299"/>
      <c r="AV160" s="299"/>
      <c r="AW160" s="299"/>
      <c r="AX160" s="1150">
        <f>+V160</f>
        <v>0</v>
      </c>
      <c r="AY160" s="1004">
        <f>SUM(AZ160:BE163)</f>
        <v>0</v>
      </c>
      <c r="AZ160" s="299"/>
      <c r="BA160" s="299"/>
      <c r="BB160" s="299"/>
      <c r="BC160" s="299"/>
      <c r="BD160" s="299"/>
      <c r="BE160" s="299"/>
      <c r="BF160" s="1150">
        <f>+W160</f>
        <v>0</v>
      </c>
      <c r="BG160" s="1004">
        <f>SUM(BH160:BM163)</f>
        <v>0</v>
      </c>
      <c r="BH160" s="299"/>
      <c r="BI160" s="299"/>
      <c r="BJ160" s="299"/>
      <c r="BK160" s="299"/>
      <c r="BL160" s="299"/>
      <c r="BM160" s="299"/>
      <c r="BN160" s="1150">
        <f>+X160</f>
        <v>0</v>
      </c>
      <c r="BO160" s="1004">
        <f>SUM(BP160:BU163)</f>
        <v>0</v>
      </c>
      <c r="BP160" s="299"/>
      <c r="BQ160" s="299"/>
      <c r="BR160" s="299"/>
      <c r="BS160" s="299"/>
      <c r="BT160" s="299"/>
      <c r="BU160" s="299"/>
    </row>
    <row r="161" spans="1:73" ht="39.950000000000003" customHeight="1" x14ac:dyDescent="0.25">
      <c r="A161" s="151"/>
      <c r="B161" s="24"/>
      <c r="C161" s="1044"/>
      <c r="D161" s="1050"/>
      <c r="E161" s="1062"/>
      <c r="F161" s="1266">
        <v>320200400</v>
      </c>
      <c r="G161" s="1649" t="s">
        <v>620</v>
      </c>
      <c r="H161" s="1344">
        <v>1</v>
      </c>
      <c r="I161" s="1344" t="s">
        <v>2982</v>
      </c>
      <c r="J161" s="1162">
        <v>32</v>
      </c>
      <c r="K161" s="1162" t="s">
        <v>3821</v>
      </c>
      <c r="L161" s="1162">
        <v>3202</v>
      </c>
      <c r="M161" s="1162" t="s">
        <v>3822</v>
      </c>
      <c r="N161" s="1263">
        <v>2024004540027</v>
      </c>
      <c r="O161" s="1162" t="s">
        <v>3823</v>
      </c>
      <c r="P161" s="1053"/>
      <c r="Q161" s="1646"/>
      <c r="R161" s="1643"/>
      <c r="S161" s="1643"/>
      <c r="T161" s="1023"/>
      <c r="U161" s="1008"/>
      <c r="V161" s="1008"/>
      <c r="W161" s="1008"/>
      <c r="X161" s="1008"/>
      <c r="Y161" s="1008"/>
      <c r="Z161" s="1005"/>
      <c r="AA161" s="1005"/>
      <c r="AB161" s="1005"/>
      <c r="AC161" s="1005"/>
      <c r="AD161" s="1005"/>
      <c r="AE161" s="1005"/>
      <c r="AF161" s="1005"/>
      <c r="AG161" s="479"/>
      <c r="AH161" s="592"/>
      <c r="AI161" s="592"/>
      <c r="AJ161" s="592"/>
      <c r="AK161" s="196"/>
      <c r="AL161" s="197"/>
      <c r="AM161" s="197"/>
      <c r="AN161" s="197"/>
      <c r="AO161" s="197"/>
      <c r="AP161" s="1151"/>
      <c r="AQ161" s="1005"/>
      <c r="AR161" s="282"/>
      <c r="AS161" s="282"/>
      <c r="AT161" s="282"/>
      <c r="AU161" s="282"/>
      <c r="AV161" s="282"/>
      <c r="AW161" s="282"/>
      <c r="AX161" s="1151"/>
      <c r="AY161" s="1005"/>
      <c r="AZ161" s="282"/>
      <c r="BA161" s="282"/>
      <c r="BB161" s="282"/>
      <c r="BC161" s="282"/>
      <c r="BD161" s="282"/>
      <c r="BE161" s="282"/>
      <c r="BF161" s="1151"/>
      <c r="BG161" s="1005"/>
      <c r="BH161" s="282"/>
      <c r="BI161" s="282"/>
      <c r="BJ161" s="282"/>
      <c r="BK161" s="282"/>
      <c r="BL161" s="282"/>
      <c r="BM161" s="282"/>
      <c r="BN161" s="1151"/>
      <c r="BO161" s="1005"/>
      <c r="BP161" s="282"/>
      <c r="BQ161" s="282"/>
      <c r="BR161" s="282"/>
      <c r="BS161" s="282"/>
      <c r="BT161" s="282"/>
      <c r="BU161" s="282"/>
    </row>
    <row r="162" spans="1:73" ht="39.950000000000003" customHeight="1" x14ac:dyDescent="0.25">
      <c r="A162" s="151"/>
      <c r="B162" s="24"/>
      <c r="C162" s="1044"/>
      <c r="D162" s="1050"/>
      <c r="E162" s="1062"/>
      <c r="F162" s="1266">
        <v>320200400</v>
      </c>
      <c r="G162" s="1649" t="s">
        <v>620</v>
      </c>
      <c r="H162" s="1344">
        <v>1</v>
      </c>
      <c r="I162" s="1344" t="s">
        <v>2982</v>
      </c>
      <c r="J162" s="1162">
        <v>32</v>
      </c>
      <c r="K162" s="1162" t="s">
        <v>3821</v>
      </c>
      <c r="L162" s="1162">
        <v>3202</v>
      </c>
      <c r="M162" s="1162" t="s">
        <v>3822</v>
      </c>
      <c r="N162" s="1263">
        <v>2024004540027</v>
      </c>
      <c r="O162" s="1162" t="s">
        <v>3823</v>
      </c>
      <c r="P162" s="1053"/>
      <c r="Q162" s="1646"/>
      <c r="R162" s="1643"/>
      <c r="S162" s="1643"/>
      <c r="T162" s="1023"/>
      <c r="U162" s="1008"/>
      <c r="V162" s="1008"/>
      <c r="W162" s="1008"/>
      <c r="X162" s="1008"/>
      <c r="Y162" s="1008"/>
      <c r="Z162" s="1005"/>
      <c r="AA162" s="1005"/>
      <c r="AB162" s="1005"/>
      <c r="AC162" s="1005"/>
      <c r="AD162" s="1005"/>
      <c r="AE162" s="1005"/>
      <c r="AF162" s="1005"/>
      <c r="AG162" s="196"/>
      <c r="AH162" s="592"/>
      <c r="AI162" s="592"/>
      <c r="AJ162" s="592"/>
      <c r="AK162" s="196"/>
      <c r="AL162" s="197"/>
      <c r="AM162" s="197"/>
      <c r="AN162" s="197"/>
      <c r="AO162" s="197"/>
      <c r="AP162" s="1151"/>
      <c r="AQ162" s="1005"/>
      <c r="AR162" s="282"/>
      <c r="AS162" s="282"/>
      <c r="AT162" s="282"/>
      <c r="AU162" s="282"/>
      <c r="AV162" s="282"/>
      <c r="AW162" s="282"/>
      <c r="AX162" s="1151"/>
      <c r="AY162" s="1005"/>
      <c r="AZ162" s="282"/>
      <c r="BA162" s="282"/>
      <c r="BB162" s="282"/>
      <c r="BC162" s="282"/>
      <c r="BD162" s="282"/>
      <c r="BE162" s="282"/>
      <c r="BF162" s="1151"/>
      <c r="BG162" s="1005"/>
      <c r="BH162" s="282"/>
      <c r="BI162" s="282"/>
      <c r="BJ162" s="282"/>
      <c r="BK162" s="282"/>
      <c r="BL162" s="282"/>
      <c r="BM162" s="282"/>
      <c r="BN162" s="1151"/>
      <c r="BO162" s="1005"/>
      <c r="BP162" s="282"/>
      <c r="BQ162" s="282"/>
      <c r="BR162" s="282"/>
      <c r="BS162" s="282"/>
      <c r="BT162" s="282"/>
      <c r="BU162" s="282"/>
    </row>
    <row r="163" spans="1:73" ht="39.950000000000003" customHeight="1" thickBot="1" x14ac:dyDescent="0.3">
      <c r="A163" s="151"/>
      <c r="B163" s="24"/>
      <c r="C163" s="1044"/>
      <c r="D163" s="1050"/>
      <c r="E163" s="1062"/>
      <c r="F163" s="1266">
        <v>320200400</v>
      </c>
      <c r="G163" s="1649" t="s">
        <v>620</v>
      </c>
      <c r="H163" s="1344">
        <v>1</v>
      </c>
      <c r="I163" s="1344" t="s">
        <v>2982</v>
      </c>
      <c r="J163" s="1162">
        <v>32</v>
      </c>
      <c r="K163" s="1162" t="s">
        <v>3821</v>
      </c>
      <c r="L163" s="1162">
        <v>3202</v>
      </c>
      <c r="M163" s="1162" t="s">
        <v>3822</v>
      </c>
      <c r="N163" s="1263">
        <v>2024004540027</v>
      </c>
      <c r="O163" s="1162" t="s">
        <v>3823</v>
      </c>
      <c r="P163" s="1053"/>
      <c r="Q163" s="1646"/>
      <c r="R163" s="1643"/>
      <c r="S163" s="1643"/>
      <c r="T163" s="1024"/>
      <c r="U163" s="1009"/>
      <c r="V163" s="1009"/>
      <c r="W163" s="1009"/>
      <c r="X163" s="1009"/>
      <c r="Y163" s="1009"/>
      <c r="Z163" s="1006"/>
      <c r="AA163" s="1006"/>
      <c r="AB163" s="1006"/>
      <c r="AC163" s="1006"/>
      <c r="AD163" s="1006"/>
      <c r="AE163" s="1006"/>
      <c r="AF163" s="1006"/>
      <c r="AG163" s="715"/>
      <c r="AH163" s="716"/>
      <c r="AI163" s="716"/>
      <c r="AJ163" s="716"/>
      <c r="AK163" s="715"/>
      <c r="AL163" s="717"/>
      <c r="AM163" s="717"/>
      <c r="AN163" s="717"/>
      <c r="AO163" s="717"/>
      <c r="AP163" s="1152"/>
      <c r="AQ163" s="1006"/>
      <c r="AR163" s="718"/>
      <c r="AS163" s="718"/>
      <c r="AT163" s="718"/>
      <c r="AU163" s="718"/>
      <c r="AV163" s="718"/>
      <c r="AW163" s="718"/>
      <c r="AX163" s="1152"/>
      <c r="AY163" s="1006"/>
      <c r="AZ163" s="718"/>
      <c r="BA163" s="718"/>
      <c r="BB163" s="718"/>
      <c r="BC163" s="718"/>
      <c r="BD163" s="718"/>
      <c r="BE163" s="718"/>
      <c r="BF163" s="1152"/>
      <c r="BG163" s="1006"/>
      <c r="BH163" s="718"/>
      <c r="BI163" s="718"/>
      <c r="BJ163" s="718"/>
      <c r="BK163" s="718"/>
      <c r="BL163" s="718"/>
      <c r="BM163" s="718"/>
      <c r="BN163" s="1152"/>
      <c r="BO163" s="1006"/>
      <c r="BP163" s="718"/>
      <c r="BQ163" s="718"/>
      <c r="BR163" s="718"/>
      <c r="BS163" s="718"/>
      <c r="BT163" s="718"/>
      <c r="BU163" s="718"/>
    </row>
    <row r="164" spans="1:73" ht="39.950000000000003" customHeight="1" thickTop="1" x14ac:dyDescent="0.25">
      <c r="A164" s="151"/>
      <c r="B164" s="24"/>
      <c r="C164" s="1043" t="s">
        <v>2540</v>
      </c>
      <c r="D164" s="1049" t="s">
        <v>3857</v>
      </c>
      <c r="E164" s="1061">
        <v>845</v>
      </c>
      <c r="F164" s="1265">
        <v>320300100</v>
      </c>
      <c r="G164" s="1648" t="s">
        <v>313</v>
      </c>
      <c r="H164" s="1343">
        <v>2</v>
      </c>
      <c r="I164" s="1343" t="s">
        <v>2982</v>
      </c>
      <c r="J164" s="1161">
        <v>32</v>
      </c>
      <c r="K164" s="1161" t="s">
        <v>3821</v>
      </c>
      <c r="L164" s="1161">
        <v>3203</v>
      </c>
      <c r="M164" s="1161" t="s">
        <v>3854</v>
      </c>
      <c r="N164" s="1262">
        <v>2026004540082</v>
      </c>
      <c r="O164" s="1161" t="s">
        <v>3855</v>
      </c>
      <c r="P164" s="1052" t="s">
        <v>2542</v>
      </c>
      <c r="Q164" s="1645">
        <v>2</v>
      </c>
      <c r="R164" s="1642" t="s">
        <v>2871</v>
      </c>
      <c r="S164" s="1642"/>
      <c r="T164" s="1022"/>
      <c r="U164" s="1007"/>
      <c r="V164" s="1007"/>
      <c r="W164" s="1007"/>
      <c r="X164" s="1007"/>
      <c r="Y164" s="1007"/>
      <c r="Z164" s="1004">
        <f t="shared" si="68"/>
        <v>0</v>
      </c>
      <c r="AA164" s="1004">
        <f t="shared" si="75"/>
        <v>0</v>
      </c>
      <c r="AB164" s="1004">
        <f t="shared" si="75"/>
        <v>0</v>
      </c>
      <c r="AC164" s="1004">
        <f t="shared" si="75"/>
        <v>0</v>
      </c>
      <c r="AD164" s="1004">
        <f t="shared" si="75"/>
        <v>0</v>
      </c>
      <c r="AE164" s="1004">
        <f t="shared" si="75"/>
        <v>0</v>
      </c>
      <c r="AF164" s="1004">
        <f t="shared" si="75"/>
        <v>0</v>
      </c>
      <c r="AG164" s="714"/>
      <c r="AH164" s="593"/>
      <c r="AI164" s="593"/>
      <c r="AJ164" s="593"/>
      <c r="AK164" s="207"/>
      <c r="AL164" s="208"/>
      <c r="AM164" s="208"/>
      <c r="AN164" s="208"/>
      <c r="AO164" s="208"/>
      <c r="AP164" s="1150">
        <f>+U164</f>
        <v>0</v>
      </c>
      <c r="AQ164" s="1004">
        <f>SUM(AR164:AW167)</f>
        <v>0</v>
      </c>
      <c r="AR164" s="299"/>
      <c r="AS164" s="299"/>
      <c r="AT164" s="299"/>
      <c r="AU164" s="299"/>
      <c r="AV164" s="299"/>
      <c r="AW164" s="299"/>
      <c r="AX164" s="1150">
        <f>+V164</f>
        <v>0</v>
      </c>
      <c r="AY164" s="1004">
        <f>SUM(AZ164:BE167)</f>
        <v>0</v>
      </c>
      <c r="AZ164" s="299"/>
      <c r="BA164" s="299"/>
      <c r="BB164" s="299"/>
      <c r="BC164" s="299"/>
      <c r="BD164" s="299"/>
      <c r="BE164" s="299"/>
      <c r="BF164" s="1150">
        <f>+W164</f>
        <v>0</v>
      </c>
      <c r="BG164" s="1004">
        <f>SUM(BH164:BM167)</f>
        <v>0</v>
      </c>
      <c r="BH164" s="299"/>
      <c r="BI164" s="299"/>
      <c r="BJ164" s="299"/>
      <c r="BK164" s="299"/>
      <c r="BL164" s="299"/>
      <c r="BM164" s="299"/>
      <c r="BN164" s="1150">
        <f>+X164</f>
        <v>0</v>
      </c>
      <c r="BO164" s="1004">
        <f>SUM(BP164:BU167)</f>
        <v>0</v>
      </c>
      <c r="BP164" s="299"/>
      <c r="BQ164" s="299"/>
      <c r="BR164" s="299"/>
      <c r="BS164" s="299"/>
      <c r="BT164" s="299"/>
      <c r="BU164" s="299"/>
    </row>
    <row r="165" spans="1:73" ht="39.950000000000003" customHeight="1" x14ac:dyDescent="0.25">
      <c r="A165" s="151"/>
      <c r="B165" s="24"/>
      <c r="C165" s="1044"/>
      <c r="D165" s="1050"/>
      <c r="E165" s="1062"/>
      <c r="F165" s="1266">
        <v>320300100</v>
      </c>
      <c r="G165" s="1649" t="s">
        <v>313</v>
      </c>
      <c r="H165" s="1344">
        <v>2</v>
      </c>
      <c r="I165" s="1344" t="s">
        <v>2982</v>
      </c>
      <c r="J165" s="1162">
        <v>32</v>
      </c>
      <c r="K165" s="1162" t="s">
        <v>3821</v>
      </c>
      <c r="L165" s="1162">
        <v>3203</v>
      </c>
      <c r="M165" s="1162" t="s">
        <v>3854</v>
      </c>
      <c r="N165" s="1263"/>
      <c r="O165" s="1162"/>
      <c r="P165" s="1053"/>
      <c r="Q165" s="1646"/>
      <c r="R165" s="1643"/>
      <c r="S165" s="1643"/>
      <c r="T165" s="1023"/>
      <c r="U165" s="1008"/>
      <c r="V165" s="1008"/>
      <c r="W165" s="1008"/>
      <c r="X165" s="1008"/>
      <c r="Y165" s="1008"/>
      <c r="Z165" s="1005"/>
      <c r="AA165" s="1005"/>
      <c r="AB165" s="1005"/>
      <c r="AC165" s="1005"/>
      <c r="AD165" s="1005"/>
      <c r="AE165" s="1005"/>
      <c r="AF165" s="1005"/>
      <c r="AG165" s="479"/>
      <c r="AH165" s="592"/>
      <c r="AI165" s="592"/>
      <c r="AJ165" s="592"/>
      <c r="AK165" s="196"/>
      <c r="AL165" s="197"/>
      <c r="AM165" s="197"/>
      <c r="AN165" s="197"/>
      <c r="AO165" s="197"/>
      <c r="AP165" s="1151"/>
      <c r="AQ165" s="1005"/>
      <c r="AR165" s="282"/>
      <c r="AS165" s="282"/>
      <c r="AT165" s="282"/>
      <c r="AU165" s="282"/>
      <c r="AV165" s="282"/>
      <c r="AW165" s="282"/>
      <c r="AX165" s="1151"/>
      <c r="AY165" s="1005"/>
      <c r="AZ165" s="282"/>
      <c r="BA165" s="282"/>
      <c r="BB165" s="282"/>
      <c r="BC165" s="282"/>
      <c r="BD165" s="282"/>
      <c r="BE165" s="282"/>
      <c r="BF165" s="1151"/>
      <c r="BG165" s="1005"/>
      <c r="BH165" s="282"/>
      <c r="BI165" s="282"/>
      <c r="BJ165" s="282"/>
      <c r="BK165" s="282"/>
      <c r="BL165" s="282"/>
      <c r="BM165" s="282"/>
      <c r="BN165" s="1151"/>
      <c r="BO165" s="1005"/>
      <c r="BP165" s="282"/>
      <c r="BQ165" s="282"/>
      <c r="BR165" s="282"/>
      <c r="BS165" s="282"/>
      <c r="BT165" s="282"/>
      <c r="BU165" s="282"/>
    </row>
    <row r="166" spans="1:73" ht="39.950000000000003" customHeight="1" x14ac:dyDescent="0.25">
      <c r="A166" s="151"/>
      <c r="B166" s="24"/>
      <c r="C166" s="1044"/>
      <c r="D166" s="1050"/>
      <c r="E166" s="1062"/>
      <c r="F166" s="1266">
        <v>320300100</v>
      </c>
      <c r="G166" s="1649" t="s">
        <v>313</v>
      </c>
      <c r="H166" s="1344">
        <v>2</v>
      </c>
      <c r="I166" s="1344" t="s">
        <v>2982</v>
      </c>
      <c r="J166" s="1162">
        <v>32</v>
      </c>
      <c r="K166" s="1162" t="s">
        <v>3821</v>
      </c>
      <c r="L166" s="1162">
        <v>3203</v>
      </c>
      <c r="M166" s="1162" t="s">
        <v>3854</v>
      </c>
      <c r="N166" s="1263"/>
      <c r="O166" s="1162"/>
      <c r="P166" s="1053"/>
      <c r="Q166" s="1646"/>
      <c r="R166" s="1643"/>
      <c r="S166" s="1643"/>
      <c r="T166" s="1023"/>
      <c r="U166" s="1008"/>
      <c r="V166" s="1008"/>
      <c r="W166" s="1008"/>
      <c r="X166" s="1008"/>
      <c r="Y166" s="1008"/>
      <c r="Z166" s="1005"/>
      <c r="AA166" s="1005"/>
      <c r="AB166" s="1005"/>
      <c r="AC166" s="1005"/>
      <c r="AD166" s="1005"/>
      <c r="AE166" s="1005"/>
      <c r="AF166" s="1005"/>
      <c r="AG166" s="196"/>
      <c r="AH166" s="592"/>
      <c r="AI166" s="592"/>
      <c r="AJ166" s="592"/>
      <c r="AK166" s="196"/>
      <c r="AL166" s="197"/>
      <c r="AM166" s="197"/>
      <c r="AN166" s="197"/>
      <c r="AO166" s="197"/>
      <c r="AP166" s="1151"/>
      <c r="AQ166" s="1005"/>
      <c r="AR166" s="282"/>
      <c r="AS166" s="282"/>
      <c r="AT166" s="282"/>
      <c r="AU166" s="282"/>
      <c r="AV166" s="282"/>
      <c r="AW166" s="282"/>
      <c r="AX166" s="1151"/>
      <c r="AY166" s="1005"/>
      <c r="AZ166" s="282"/>
      <c r="BA166" s="282"/>
      <c r="BB166" s="282"/>
      <c r="BC166" s="282"/>
      <c r="BD166" s="282"/>
      <c r="BE166" s="282"/>
      <c r="BF166" s="1151"/>
      <c r="BG166" s="1005"/>
      <c r="BH166" s="282"/>
      <c r="BI166" s="282"/>
      <c r="BJ166" s="282"/>
      <c r="BK166" s="282"/>
      <c r="BL166" s="282"/>
      <c r="BM166" s="282"/>
      <c r="BN166" s="1151"/>
      <c r="BO166" s="1005"/>
      <c r="BP166" s="282"/>
      <c r="BQ166" s="282"/>
      <c r="BR166" s="282"/>
      <c r="BS166" s="282"/>
      <c r="BT166" s="282"/>
      <c r="BU166" s="282"/>
    </row>
    <row r="167" spans="1:73" ht="39.950000000000003" customHeight="1" thickBot="1" x14ac:dyDescent="0.3">
      <c r="A167" s="151"/>
      <c r="B167" s="24"/>
      <c r="C167" s="1044"/>
      <c r="D167" s="1050"/>
      <c r="E167" s="1062"/>
      <c r="F167" s="1266">
        <v>320300100</v>
      </c>
      <c r="G167" s="1649" t="s">
        <v>313</v>
      </c>
      <c r="H167" s="1344">
        <v>2</v>
      </c>
      <c r="I167" s="1344" t="s">
        <v>2982</v>
      </c>
      <c r="J167" s="1162">
        <v>32</v>
      </c>
      <c r="K167" s="1162" t="s">
        <v>3821</v>
      </c>
      <c r="L167" s="1162">
        <v>3203</v>
      </c>
      <c r="M167" s="1162" t="s">
        <v>3854</v>
      </c>
      <c r="N167" s="1263"/>
      <c r="O167" s="1162"/>
      <c r="P167" s="1053"/>
      <c r="Q167" s="1646"/>
      <c r="R167" s="1643"/>
      <c r="S167" s="1643"/>
      <c r="T167" s="1024"/>
      <c r="U167" s="1009"/>
      <c r="V167" s="1009"/>
      <c r="W167" s="1009"/>
      <c r="X167" s="1009"/>
      <c r="Y167" s="1009"/>
      <c r="Z167" s="1006"/>
      <c r="AA167" s="1006"/>
      <c r="AB167" s="1006"/>
      <c r="AC167" s="1006"/>
      <c r="AD167" s="1006"/>
      <c r="AE167" s="1006"/>
      <c r="AF167" s="1006"/>
      <c r="AG167" s="715"/>
      <c r="AH167" s="716"/>
      <c r="AI167" s="716"/>
      <c r="AJ167" s="716"/>
      <c r="AK167" s="715"/>
      <c r="AL167" s="717"/>
      <c r="AM167" s="717"/>
      <c r="AN167" s="717"/>
      <c r="AO167" s="717"/>
      <c r="AP167" s="1152"/>
      <c r="AQ167" s="1006"/>
      <c r="AR167" s="718"/>
      <c r="AS167" s="718"/>
      <c r="AT167" s="718"/>
      <c r="AU167" s="718"/>
      <c r="AV167" s="718"/>
      <c r="AW167" s="718"/>
      <c r="AX167" s="1152"/>
      <c r="AY167" s="1006"/>
      <c r="AZ167" s="718"/>
      <c r="BA167" s="718"/>
      <c r="BB167" s="718"/>
      <c r="BC167" s="718"/>
      <c r="BD167" s="718"/>
      <c r="BE167" s="718"/>
      <c r="BF167" s="1152"/>
      <c r="BG167" s="1006"/>
      <c r="BH167" s="718"/>
      <c r="BI167" s="718"/>
      <c r="BJ167" s="718"/>
      <c r="BK167" s="718"/>
      <c r="BL167" s="718"/>
      <c r="BM167" s="718"/>
      <c r="BN167" s="1152"/>
      <c r="BO167" s="1006"/>
      <c r="BP167" s="718"/>
      <c r="BQ167" s="718"/>
      <c r="BR167" s="718"/>
      <c r="BS167" s="718"/>
      <c r="BT167" s="718"/>
      <c r="BU167" s="718"/>
    </row>
    <row r="168" spans="1:73" ht="39.950000000000003" customHeight="1" thickTop="1" x14ac:dyDescent="0.25">
      <c r="C168" s="497"/>
      <c r="D168" s="498"/>
      <c r="E168" s="499"/>
      <c r="F168" s="500"/>
      <c r="G168" s="501"/>
      <c r="H168" s="502"/>
      <c r="I168" s="502"/>
      <c r="J168" s="503"/>
      <c r="K168" s="503"/>
      <c r="L168" s="503"/>
      <c r="M168" s="503"/>
      <c r="N168" s="503"/>
      <c r="O168" s="503"/>
      <c r="P168" s="504"/>
      <c r="Q168" s="505"/>
      <c r="R168" s="506"/>
      <c r="S168" s="507"/>
      <c r="T168" s="508"/>
      <c r="U168" s="509"/>
      <c r="V168" s="509"/>
      <c r="W168" s="509"/>
      <c r="X168" s="509"/>
      <c r="Y168" s="509"/>
      <c r="Z168" s="510"/>
      <c r="AA168" s="510"/>
      <c r="AB168" s="510"/>
      <c r="AC168" s="510"/>
      <c r="AD168" s="510"/>
      <c r="AE168" s="510"/>
      <c r="AF168" s="510"/>
      <c r="AG168" s="510"/>
      <c r="AH168" s="510"/>
      <c r="AI168" s="510"/>
      <c r="AJ168" s="510"/>
      <c r="AK168" s="511"/>
      <c r="AL168" s="510"/>
      <c r="AM168" s="510"/>
      <c r="AN168" s="510"/>
      <c r="AO168" s="510"/>
      <c r="AP168" s="512"/>
      <c r="AQ168" s="513"/>
      <c r="AR168" s="514"/>
      <c r="AS168" s="515"/>
      <c r="AT168" s="515"/>
      <c r="AU168" s="516"/>
      <c r="AV168" s="516"/>
      <c r="AW168" s="516"/>
      <c r="AX168" s="512"/>
      <c r="AY168" s="513"/>
      <c r="AZ168" s="514"/>
      <c r="BA168" s="515"/>
      <c r="BB168" s="515"/>
      <c r="BC168" s="516"/>
      <c r="BD168" s="516"/>
      <c r="BE168" s="516"/>
      <c r="BF168" s="512"/>
      <c r="BG168" s="513"/>
      <c r="BH168" s="514"/>
      <c r="BI168" s="515"/>
      <c r="BJ168" s="515"/>
      <c r="BK168" s="516"/>
      <c r="BL168" s="516"/>
      <c r="BM168" s="516"/>
      <c r="BN168" s="517"/>
      <c r="BO168" s="513"/>
      <c r="BP168" s="514"/>
      <c r="BQ168" s="515"/>
      <c r="BR168" s="515"/>
      <c r="BS168" s="516"/>
      <c r="BT168" s="516"/>
      <c r="BU168" s="516"/>
    </row>
    <row r="169" spans="1:73" ht="39.950000000000003" customHeight="1" thickBot="1" x14ac:dyDescent="0.3">
      <c r="A169" s="679" t="s">
        <v>3858</v>
      </c>
      <c r="B169" s="251" t="s">
        <v>227</v>
      </c>
      <c r="C169" s="252"/>
      <c r="D169" s="271"/>
      <c r="E169" s="438"/>
      <c r="F169" s="451"/>
      <c r="G169" s="397"/>
      <c r="H169" s="398"/>
      <c r="I169" s="398"/>
      <c r="J169" s="399"/>
      <c r="K169" s="399"/>
      <c r="L169" s="271"/>
      <c r="M169" s="271"/>
      <c r="N169" s="271"/>
      <c r="O169" s="496"/>
      <c r="P169" s="401"/>
      <c r="Q169" s="189"/>
      <c r="R169" s="189"/>
      <c r="S169" s="254"/>
      <c r="T169" s="255"/>
      <c r="U169" s="256"/>
      <c r="V169" s="256"/>
      <c r="W169" s="256"/>
      <c r="X169" s="256"/>
      <c r="Y169" s="277">
        <f>Z169</f>
        <v>0</v>
      </c>
      <c r="Z169" s="278">
        <f>+Z170</f>
        <v>0</v>
      </c>
      <c r="AA169" s="278">
        <f t="shared" ref="AA169:AF169" si="76">+AA170</f>
        <v>0</v>
      </c>
      <c r="AB169" s="278">
        <f t="shared" si="76"/>
        <v>0</v>
      </c>
      <c r="AC169" s="278">
        <f t="shared" si="76"/>
        <v>0</v>
      </c>
      <c r="AD169" s="278">
        <f t="shared" si="76"/>
        <v>0</v>
      </c>
      <c r="AE169" s="278">
        <f t="shared" si="76"/>
        <v>0</v>
      </c>
      <c r="AF169" s="278">
        <f t="shared" si="76"/>
        <v>0</v>
      </c>
      <c r="AG169" s="279"/>
      <c r="AH169" s="279"/>
      <c r="AI169" s="279"/>
      <c r="AJ169" s="279"/>
      <c r="AK169" s="288"/>
      <c r="AL169" s="279"/>
      <c r="AM169" s="279"/>
      <c r="AN169" s="279"/>
      <c r="AO169" s="279"/>
      <c r="AP169" s="280"/>
      <c r="AQ169" s="278">
        <f t="shared" ref="AQ169" si="77">SUM(AR169:AW169)</f>
        <v>0</v>
      </c>
      <c r="AR169" s="278">
        <f t="shared" ref="AR169:AW169" si="78">+AR170</f>
        <v>0</v>
      </c>
      <c r="AS169" s="278">
        <f t="shared" si="78"/>
        <v>0</v>
      </c>
      <c r="AT169" s="278">
        <f t="shared" si="78"/>
        <v>0</v>
      </c>
      <c r="AU169" s="278">
        <f t="shared" si="78"/>
        <v>0</v>
      </c>
      <c r="AV169" s="278">
        <f t="shared" si="78"/>
        <v>0</v>
      </c>
      <c r="AW169" s="278">
        <f t="shared" si="78"/>
        <v>0</v>
      </c>
      <c r="AX169" s="280"/>
      <c r="AY169" s="278">
        <f t="shared" ref="AY169" si="79">SUM(AZ169:BE169)</f>
        <v>0</v>
      </c>
      <c r="AZ169" s="278">
        <f t="shared" ref="AZ169:BE169" si="80">+AZ170</f>
        <v>0</v>
      </c>
      <c r="BA169" s="278">
        <f t="shared" si="80"/>
        <v>0</v>
      </c>
      <c r="BB169" s="278">
        <f t="shared" si="80"/>
        <v>0</v>
      </c>
      <c r="BC169" s="278">
        <f t="shared" si="80"/>
        <v>0</v>
      </c>
      <c r="BD169" s="278">
        <f t="shared" si="80"/>
        <v>0</v>
      </c>
      <c r="BE169" s="278">
        <f t="shared" si="80"/>
        <v>0</v>
      </c>
      <c r="BF169" s="280"/>
      <c r="BG169" s="278">
        <f t="shared" ref="BG169" si="81">SUM(BH169:BM169)</f>
        <v>0</v>
      </c>
      <c r="BH169" s="278">
        <f t="shared" ref="BH169:BM169" si="82">+BH170</f>
        <v>0</v>
      </c>
      <c r="BI169" s="278">
        <f t="shared" si="82"/>
        <v>0</v>
      </c>
      <c r="BJ169" s="278">
        <f t="shared" si="82"/>
        <v>0</v>
      </c>
      <c r="BK169" s="278">
        <f t="shared" si="82"/>
        <v>0</v>
      </c>
      <c r="BL169" s="278">
        <f t="shared" si="82"/>
        <v>0</v>
      </c>
      <c r="BM169" s="278">
        <f t="shared" si="82"/>
        <v>0</v>
      </c>
      <c r="BN169" s="280"/>
      <c r="BO169" s="278">
        <f t="shared" ref="BO169" si="83">SUM(BP169:BU169)</f>
        <v>0</v>
      </c>
      <c r="BP169" s="278">
        <f t="shared" ref="BP169:BU169" si="84">+BP170</f>
        <v>0</v>
      </c>
      <c r="BQ169" s="278">
        <f t="shared" si="84"/>
        <v>0</v>
      </c>
      <c r="BR169" s="278">
        <f t="shared" si="84"/>
        <v>0</v>
      </c>
      <c r="BS169" s="278">
        <f t="shared" si="84"/>
        <v>0</v>
      </c>
      <c r="BT169" s="278">
        <f t="shared" si="84"/>
        <v>0</v>
      </c>
      <c r="BU169" s="278">
        <f t="shared" si="84"/>
        <v>0</v>
      </c>
    </row>
    <row r="170" spans="1:73" ht="40.15" customHeight="1" thickTop="1" thickBot="1" x14ac:dyDescent="0.3">
      <c r="A170" s="151"/>
      <c r="B170" s="924" t="s">
        <v>2543</v>
      </c>
      <c r="C170" s="238" t="s">
        <v>228</v>
      </c>
      <c r="D170" s="421"/>
      <c r="E170" s="662"/>
      <c r="F170" s="447"/>
      <c r="G170" s="373"/>
      <c r="H170" s="375"/>
      <c r="I170" s="375"/>
      <c r="J170" s="376"/>
      <c r="K170" s="376"/>
      <c r="L170" s="421"/>
      <c r="M170" s="423"/>
      <c r="N170" s="663"/>
      <c r="O170" s="664"/>
      <c r="P170" s="664"/>
      <c r="Q170" s="666"/>
      <c r="R170" s="698"/>
      <c r="S170" s="698"/>
      <c r="T170" s="783"/>
      <c r="U170" s="668"/>
      <c r="V170" s="668"/>
      <c r="W170" s="668"/>
      <c r="X170" s="668"/>
      <c r="Y170" s="248">
        <f>Z170</f>
        <v>0</v>
      </c>
      <c r="Z170" s="700">
        <f t="shared" ref="Z170:AF187" si="85">+AQ170+AY170+BG170+BO170</f>
        <v>0</v>
      </c>
      <c r="AA170" s="700">
        <f t="shared" si="85"/>
        <v>0</v>
      </c>
      <c r="AB170" s="700">
        <f t="shared" si="85"/>
        <v>0</v>
      </c>
      <c r="AC170" s="700">
        <f t="shared" si="85"/>
        <v>0</v>
      </c>
      <c r="AD170" s="700">
        <f t="shared" si="85"/>
        <v>0</v>
      </c>
      <c r="AE170" s="700">
        <f t="shared" si="85"/>
        <v>0</v>
      </c>
      <c r="AF170" s="700">
        <f t="shared" si="85"/>
        <v>0</v>
      </c>
      <c r="AG170" s="246"/>
      <c r="AH170" s="246"/>
      <c r="AI170" s="246"/>
      <c r="AJ170" s="246"/>
      <c r="AK170" s="246"/>
      <c r="AL170" s="246"/>
      <c r="AM170" s="246"/>
      <c r="AN170" s="246"/>
      <c r="AO170" s="246"/>
      <c r="AP170" s="784"/>
      <c r="AQ170" s="670">
        <f t="shared" ref="AQ170" si="86">SUM(AQ171:AQ190)</f>
        <v>0</v>
      </c>
      <c r="AR170" s="670">
        <f>SUM(AR171:AR190)</f>
        <v>0</v>
      </c>
      <c r="AS170" s="670">
        <f t="shared" ref="AS170:AW170" si="87">SUM(AS171:AS190)</f>
        <v>0</v>
      </c>
      <c r="AT170" s="670">
        <f t="shared" si="87"/>
        <v>0</v>
      </c>
      <c r="AU170" s="670">
        <f t="shared" si="87"/>
        <v>0</v>
      </c>
      <c r="AV170" s="670">
        <f t="shared" si="87"/>
        <v>0</v>
      </c>
      <c r="AW170" s="670">
        <f t="shared" si="87"/>
        <v>0</v>
      </c>
      <c r="AX170" s="784"/>
      <c r="AY170" s="670">
        <f t="shared" ref="AY170" si="88">SUM(AY171:AY190)</f>
        <v>0</v>
      </c>
      <c r="AZ170" s="670">
        <f>SUM(AZ171:AZ190)</f>
        <v>0</v>
      </c>
      <c r="BA170" s="670">
        <f t="shared" ref="BA170:BE170" si="89">SUM(BA171:BA190)</f>
        <v>0</v>
      </c>
      <c r="BB170" s="670">
        <f t="shared" si="89"/>
        <v>0</v>
      </c>
      <c r="BC170" s="670">
        <f t="shared" si="89"/>
        <v>0</v>
      </c>
      <c r="BD170" s="670">
        <f t="shared" si="89"/>
        <v>0</v>
      </c>
      <c r="BE170" s="670">
        <f t="shared" si="89"/>
        <v>0</v>
      </c>
      <c r="BF170" s="784"/>
      <c r="BG170" s="670">
        <f t="shared" ref="BG170" si="90">SUM(BG171:BG190)</f>
        <v>0</v>
      </c>
      <c r="BH170" s="670">
        <f>SUM(BH171:BH190)</f>
        <v>0</v>
      </c>
      <c r="BI170" s="670">
        <f t="shared" ref="BI170:BM170" si="91">SUM(BI171:BI190)</f>
        <v>0</v>
      </c>
      <c r="BJ170" s="670">
        <f t="shared" si="91"/>
        <v>0</v>
      </c>
      <c r="BK170" s="670">
        <f t="shared" si="91"/>
        <v>0</v>
      </c>
      <c r="BL170" s="670">
        <f t="shared" si="91"/>
        <v>0</v>
      </c>
      <c r="BM170" s="670">
        <f t="shared" si="91"/>
        <v>0</v>
      </c>
      <c r="BN170" s="784"/>
      <c r="BO170" s="670">
        <f t="shared" ref="BO170" si="92">SUM(BO171:BO190)</f>
        <v>0</v>
      </c>
      <c r="BP170" s="670">
        <f>SUM(BP171:BP190)</f>
        <v>0</v>
      </c>
      <c r="BQ170" s="670">
        <f t="shared" ref="BQ170:BU170" si="93">SUM(BQ171:BQ190)</f>
        <v>0</v>
      </c>
      <c r="BR170" s="670">
        <f t="shared" si="93"/>
        <v>0</v>
      </c>
      <c r="BS170" s="670">
        <f t="shared" si="93"/>
        <v>0</v>
      </c>
      <c r="BT170" s="670">
        <f t="shared" si="93"/>
        <v>0</v>
      </c>
      <c r="BU170" s="670">
        <f t="shared" si="93"/>
        <v>0</v>
      </c>
    </row>
    <row r="171" spans="1:73" ht="39.950000000000003" customHeight="1" thickTop="1" x14ac:dyDescent="0.25">
      <c r="A171" s="151"/>
      <c r="B171" s="24"/>
      <c r="C171" s="1043" t="s">
        <v>2544</v>
      </c>
      <c r="D171" s="1049" t="s">
        <v>2545</v>
      </c>
      <c r="E171" s="1061">
        <v>846</v>
      </c>
      <c r="F171" s="1265">
        <v>450105802</v>
      </c>
      <c r="G171" s="1648" t="s">
        <v>3859</v>
      </c>
      <c r="H171" s="1343">
        <v>1</v>
      </c>
      <c r="I171" s="1343" t="s">
        <v>2982</v>
      </c>
      <c r="J171" s="1161">
        <v>45</v>
      </c>
      <c r="K171" s="1161" t="s">
        <v>3860</v>
      </c>
      <c r="L171" s="1161">
        <v>4501</v>
      </c>
      <c r="M171" s="1161" t="s">
        <v>3861</v>
      </c>
      <c r="N171" s="1262">
        <v>2026004540044</v>
      </c>
      <c r="O171" s="1161" t="s">
        <v>3862</v>
      </c>
      <c r="P171" s="1052" t="s">
        <v>2546</v>
      </c>
      <c r="Q171" s="1645">
        <v>1</v>
      </c>
      <c r="R171" s="1642" t="s">
        <v>2867</v>
      </c>
      <c r="S171" s="1642"/>
      <c r="T171" s="1022"/>
      <c r="U171" s="1007"/>
      <c r="V171" s="1007"/>
      <c r="W171" s="1007"/>
      <c r="X171" s="1007"/>
      <c r="Y171" s="1007"/>
      <c r="Z171" s="1004">
        <f t="shared" si="85"/>
        <v>0</v>
      </c>
      <c r="AA171" s="1004">
        <f t="shared" ref="AA171:AF183" si="94">SUM(AR171:AR174,AZ171:AZ174,BH171:BH174,BP171:BP174)</f>
        <v>0</v>
      </c>
      <c r="AB171" s="1004">
        <f t="shared" si="94"/>
        <v>0</v>
      </c>
      <c r="AC171" s="1004">
        <f t="shared" si="94"/>
        <v>0</v>
      </c>
      <c r="AD171" s="1004">
        <f t="shared" si="94"/>
        <v>0</v>
      </c>
      <c r="AE171" s="1004">
        <f t="shared" si="94"/>
        <v>0</v>
      </c>
      <c r="AF171" s="1004">
        <f t="shared" si="94"/>
        <v>0</v>
      </c>
      <c r="AG171" s="714"/>
      <c r="AH171" s="593"/>
      <c r="AI171" s="593"/>
      <c r="AJ171" s="593"/>
      <c r="AK171" s="207"/>
      <c r="AL171" s="208"/>
      <c r="AM171" s="208"/>
      <c r="AN171" s="208"/>
      <c r="AO171" s="208"/>
      <c r="AP171" s="1150">
        <f>+U171</f>
        <v>0</v>
      </c>
      <c r="AQ171" s="1004">
        <f>SUM(AR171:AW174)</f>
        <v>0</v>
      </c>
      <c r="AR171" s="299"/>
      <c r="AS171" s="299"/>
      <c r="AT171" s="299"/>
      <c r="AU171" s="299"/>
      <c r="AV171" s="299"/>
      <c r="AW171" s="299"/>
      <c r="AX171" s="1150">
        <f>+V171</f>
        <v>0</v>
      </c>
      <c r="AY171" s="1004">
        <f>SUM(AZ171:BE174)</f>
        <v>0</v>
      </c>
      <c r="AZ171" s="299"/>
      <c r="BA171" s="299"/>
      <c r="BB171" s="299"/>
      <c r="BC171" s="299"/>
      <c r="BD171" s="299"/>
      <c r="BE171" s="299"/>
      <c r="BF171" s="1150">
        <f>+W171</f>
        <v>0</v>
      </c>
      <c r="BG171" s="1004">
        <f>SUM(BH171:BM174)</f>
        <v>0</v>
      </c>
      <c r="BH171" s="299"/>
      <c r="BI171" s="299"/>
      <c r="BJ171" s="299"/>
      <c r="BK171" s="299"/>
      <c r="BL171" s="299"/>
      <c r="BM171" s="299"/>
      <c r="BN171" s="1150">
        <f>+X171</f>
        <v>0</v>
      </c>
      <c r="BO171" s="1004">
        <f>SUM(BP171:BU174)</f>
        <v>0</v>
      </c>
      <c r="BP171" s="299"/>
      <c r="BQ171" s="299"/>
      <c r="BR171" s="299"/>
      <c r="BS171" s="299"/>
      <c r="BT171" s="299"/>
      <c r="BU171" s="299"/>
    </row>
    <row r="172" spans="1:73" ht="39.950000000000003" customHeight="1" x14ac:dyDescent="0.25">
      <c r="A172" s="151"/>
      <c r="B172" s="24"/>
      <c r="C172" s="1044"/>
      <c r="D172" s="1050"/>
      <c r="E172" s="1062"/>
      <c r="F172" s="1266">
        <v>450105802</v>
      </c>
      <c r="G172" s="1649" t="s">
        <v>3859</v>
      </c>
      <c r="H172" s="1344">
        <v>1</v>
      </c>
      <c r="I172" s="1344" t="s">
        <v>2982</v>
      </c>
      <c r="J172" s="1162">
        <v>45</v>
      </c>
      <c r="K172" s="1162" t="s">
        <v>3860</v>
      </c>
      <c r="L172" s="1162">
        <v>4501</v>
      </c>
      <c r="M172" s="1162" t="s">
        <v>3861</v>
      </c>
      <c r="N172" s="1263">
        <v>2024004540044</v>
      </c>
      <c r="O172" s="1162" t="s">
        <v>3862</v>
      </c>
      <c r="P172" s="1053"/>
      <c r="Q172" s="1646"/>
      <c r="R172" s="1643"/>
      <c r="S172" s="1643"/>
      <c r="T172" s="1023"/>
      <c r="U172" s="1008"/>
      <c r="V172" s="1008"/>
      <c r="W172" s="1008"/>
      <c r="X172" s="1008"/>
      <c r="Y172" s="1008"/>
      <c r="Z172" s="1005"/>
      <c r="AA172" s="1005"/>
      <c r="AB172" s="1005"/>
      <c r="AC172" s="1005"/>
      <c r="AD172" s="1005"/>
      <c r="AE172" s="1005"/>
      <c r="AF172" s="1005"/>
      <c r="AG172" s="479"/>
      <c r="AH172" s="592"/>
      <c r="AI172" s="592"/>
      <c r="AJ172" s="592"/>
      <c r="AK172" s="196"/>
      <c r="AL172" s="197"/>
      <c r="AM172" s="197"/>
      <c r="AN172" s="197"/>
      <c r="AO172" s="197"/>
      <c r="AP172" s="1151"/>
      <c r="AQ172" s="1005"/>
      <c r="AR172" s="282"/>
      <c r="AS172" s="282"/>
      <c r="AT172" s="282"/>
      <c r="AU172" s="282"/>
      <c r="AV172" s="282"/>
      <c r="AW172" s="282"/>
      <c r="AX172" s="1151"/>
      <c r="AY172" s="1005"/>
      <c r="AZ172" s="282"/>
      <c r="BA172" s="282"/>
      <c r="BB172" s="282"/>
      <c r="BC172" s="282"/>
      <c r="BD172" s="282"/>
      <c r="BE172" s="282"/>
      <c r="BF172" s="1151"/>
      <c r="BG172" s="1005"/>
      <c r="BH172" s="282"/>
      <c r="BI172" s="282"/>
      <c r="BJ172" s="282"/>
      <c r="BK172" s="282"/>
      <c r="BL172" s="282"/>
      <c r="BM172" s="282"/>
      <c r="BN172" s="1151"/>
      <c r="BO172" s="1005"/>
      <c r="BP172" s="282"/>
      <c r="BQ172" s="282"/>
      <c r="BR172" s="282"/>
      <c r="BS172" s="282"/>
      <c r="BT172" s="282"/>
      <c r="BU172" s="282"/>
    </row>
    <row r="173" spans="1:73" ht="39.950000000000003" customHeight="1" x14ac:dyDescent="0.25">
      <c r="A173" s="151"/>
      <c r="B173" s="24"/>
      <c r="C173" s="1044"/>
      <c r="D173" s="1050"/>
      <c r="E173" s="1062"/>
      <c r="F173" s="1266">
        <v>450105802</v>
      </c>
      <c r="G173" s="1649" t="s">
        <v>3859</v>
      </c>
      <c r="H173" s="1344">
        <v>1</v>
      </c>
      <c r="I173" s="1344" t="s">
        <v>2982</v>
      </c>
      <c r="J173" s="1162">
        <v>45</v>
      </c>
      <c r="K173" s="1162" t="s">
        <v>3860</v>
      </c>
      <c r="L173" s="1162">
        <v>4501</v>
      </c>
      <c r="M173" s="1162" t="s">
        <v>3861</v>
      </c>
      <c r="N173" s="1263">
        <v>2024004540044</v>
      </c>
      <c r="O173" s="1162" t="s">
        <v>3862</v>
      </c>
      <c r="P173" s="1053"/>
      <c r="Q173" s="1646"/>
      <c r="R173" s="1643"/>
      <c r="S173" s="1643"/>
      <c r="T173" s="1023"/>
      <c r="U173" s="1008"/>
      <c r="V173" s="1008"/>
      <c r="W173" s="1008"/>
      <c r="X173" s="1008"/>
      <c r="Y173" s="1008"/>
      <c r="Z173" s="1005"/>
      <c r="AA173" s="1005"/>
      <c r="AB173" s="1005"/>
      <c r="AC173" s="1005"/>
      <c r="AD173" s="1005"/>
      <c r="AE173" s="1005"/>
      <c r="AF173" s="1005"/>
      <c r="AG173" s="196"/>
      <c r="AH173" s="592"/>
      <c r="AI173" s="592"/>
      <c r="AJ173" s="592"/>
      <c r="AK173" s="196"/>
      <c r="AL173" s="197"/>
      <c r="AM173" s="197"/>
      <c r="AN173" s="197"/>
      <c r="AO173" s="197"/>
      <c r="AP173" s="1151"/>
      <c r="AQ173" s="1005"/>
      <c r="AR173" s="282"/>
      <c r="AS173" s="282"/>
      <c r="AT173" s="282"/>
      <c r="AU173" s="282"/>
      <c r="AV173" s="282"/>
      <c r="AW173" s="282"/>
      <c r="AX173" s="1151"/>
      <c r="AY173" s="1005"/>
      <c r="AZ173" s="282"/>
      <c r="BA173" s="282"/>
      <c r="BB173" s="282"/>
      <c r="BC173" s="282"/>
      <c r="BD173" s="282"/>
      <c r="BE173" s="282"/>
      <c r="BF173" s="1151"/>
      <c r="BG173" s="1005"/>
      <c r="BH173" s="282"/>
      <c r="BI173" s="282"/>
      <c r="BJ173" s="282"/>
      <c r="BK173" s="282"/>
      <c r="BL173" s="282"/>
      <c r="BM173" s="282"/>
      <c r="BN173" s="1151"/>
      <c r="BO173" s="1005"/>
      <c r="BP173" s="282"/>
      <c r="BQ173" s="282"/>
      <c r="BR173" s="282"/>
      <c r="BS173" s="282"/>
      <c r="BT173" s="282"/>
      <c r="BU173" s="282"/>
    </row>
    <row r="174" spans="1:73" ht="39.950000000000003" customHeight="1" thickBot="1" x14ac:dyDescent="0.3">
      <c r="A174" s="151"/>
      <c r="B174" s="24"/>
      <c r="C174" s="1045"/>
      <c r="D174" s="1051"/>
      <c r="E174" s="1063"/>
      <c r="F174" s="1267">
        <v>450105802</v>
      </c>
      <c r="G174" s="1650" t="s">
        <v>3859</v>
      </c>
      <c r="H174" s="1369">
        <v>1</v>
      </c>
      <c r="I174" s="1369" t="s">
        <v>2982</v>
      </c>
      <c r="J174" s="1163">
        <v>45</v>
      </c>
      <c r="K174" s="1163" t="s">
        <v>3860</v>
      </c>
      <c r="L174" s="1163">
        <v>4501</v>
      </c>
      <c r="M174" s="1163" t="s">
        <v>3861</v>
      </c>
      <c r="N174" s="1264">
        <v>2024004540044</v>
      </c>
      <c r="O174" s="1163" t="s">
        <v>3862</v>
      </c>
      <c r="P174" s="1054"/>
      <c r="Q174" s="1647"/>
      <c r="R174" s="1644"/>
      <c r="S174" s="1644"/>
      <c r="T174" s="1024"/>
      <c r="U174" s="1009"/>
      <c r="V174" s="1009"/>
      <c r="W174" s="1009"/>
      <c r="X174" s="1009"/>
      <c r="Y174" s="1009"/>
      <c r="Z174" s="1006"/>
      <c r="AA174" s="1006"/>
      <c r="AB174" s="1006"/>
      <c r="AC174" s="1006"/>
      <c r="AD174" s="1006"/>
      <c r="AE174" s="1006"/>
      <c r="AF174" s="1006"/>
      <c r="AG174" s="715"/>
      <c r="AH174" s="716"/>
      <c r="AI174" s="716"/>
      <c r="AJ174" s="716"/>
      <c r="AK174" s="715"/>
      <c r="AL174" s="717"/>
      <c r="AM174" s="717"/>
      <c r="AN174" s="717"/>
      <c r="AO174" s="717"/>
      <c r="AP174" s="1152"/>
      <c r="AQ174" s="1006"/>
      <c r="AR174" s="718"/>
      <c r="AS174" s="718"/>
      <c r="AT174" s="718"/>
      <c r="AU174" s="718"/>
      <c r="AV174" s="718"/>
      <c r="AW174" s="718"/>
      <c r="AX174" s="1152"/>
      <c r="AY174" s="1006"/>
      <c r="AZ174" s="718"/>
      <c r="BA174" s="718"/>
      <c r="BB174" s="718"/>
      <c r="BC174" s="718"/>
      <c r="BD174" s="718"/>
      <c r="BE174" s="718"/>
      <c r="BF174" s="1152"/>
      <c r="BG174" s="1006"/>
      <c r="BH174" s="718"/>
      <c r="BI174" s="718"/>
      <c r="BJ174" s="718"/>
      <c r="BK174" s="718"/>
      <c r="BL174" s="718"/>
      <c r="BM174" s="718"/>
      <c r="BN174" s="1152"/>
      <c r="BO174" s="1006"/>
      <c r="BP174" s="718"/>
      <c r="BQ174" s="718"/>
      <c r="BR174" s="718"/>
      <c r="BS174" s="718"/>
      <c r="BT174" s="718"/>
      <c r="BU174" s="718"/>
    </row>
    <row r="175" spans="1:73" ht="39.950000000000003" customHeight="1" thickTop="1" x14ac:dyDescent="0.25">
      <c r="A175" s="151"/>
      <c r="B175" s="29"/>
      <c r="C175" s="1659" t="s">
        <v>2547</v>
      </c>
      <c r="D175" s="1661" t="s">
        <v>2548</v>
      </c>
      <c r="E175" s="1061">
        <v>847</v>
      </c>
      <c r="F175" s="1265">
        <v>320800800</v>
      </c>
      <c r="G175" s="1648" t="s">
        <v>2549</v>
      </c>
      <c r="H175" s="1343">
        <v>24</v>
      </c>
      <c r="I175" s="1343" t="s">
        <v>2982</v>
      </c>
      <c r="J175" s="1161">
        <v>32</v>
      </c>
      <c r="K175" s="1161" t="s">
        <v>3821</v>
      </c>
      <c r="L175" s="1161">
        <v>3208</v>
      </c>
      <c r="M175" s="1161" t="s">
        <v>3835</v>
      </c>
      <c r="N175" s="1262">
        <v>2026004540026</v>
      </c>
      <c r="O175" s="1161" t="s">
        <v>3836</v>
      </c>
      <c r="P175" s="1052" t="s">
        <v>2549</v>
      </c>
      <c r="Q175" s="1645">
        <v>24</v>
      </c>
      <c r="R175" s="1642" t="s">
        <v>2871</v>
      </c>
      <c r="S175" s="1642"/>
      <c r="T175" s="1022"/>
      <c r="U175" s="1007"/>
      <c r="V175" s="1007"/>
      <c r="W175" s="1007"/>
      <c r="X175" s="1007"/>
      <c r="Y175" s="1007"/>
      <c r="Z175" s="1004">
        <f t="shared" si="85"/>
        <v>0</v>
      </c>
      <c r="AA175" s="1004">
        <f t="shared" si="94"/>
        <v>0</v>
      </c>
      <c r="AB175" s="1004">
        <f t="shared" si="94"/>
        <v>0</v>
      </c>
      <c r="AC175" s="1004">
        <f t="shared" si="94"/>
        <v>0</v>
      </c>
      <c r="AD175" s="1004">
        <f t="shared" si="94"/>
        <v>0</v>
      </c>
      <c r="AE175" s="1004">
        <f t="shared" si="94"/>
        <v>0</v>
      </c>
      <c r="AF175" s="1004">
        <f t="shared" si="94"/>
        <v>0</v>
      </c>
      <c r="AG175" s="714"/>
      <c r="AH175" s="593"/>
      <c r="AI175" s="593"/>
      <c r="AJ175" s="593"/>
      <c r="AK175" s="207"/>
      <c r="AL175" s="208"/>
      <c r="AM175" s="208"/>
      <c r="AN175" s="208"/>
      <c r="AO175" s="208"/>
      <c r="AP175" s="1150">
        <f>+U175</f>
        <v>0</v>
      </c>
      <c r="AQ175" s="1004">
        <f>SUM(AR175:AW178)</f>
        <v>0</v>
      </c>
      <c r="AR175" s="299"/>
      <c r="AS175" s="299"/>
      <c r="AT175" s="299"/>
      <c r="AU175" s="299"/>
      <c r="AV175" s="299"/>
      <c r="AW175" s="299"/>
      <c r="AX175" s="1150">
        <f>+V175</f>
        <v>0</v>
      </c>
      <c r="AY175" s="1004">
        <f>SUM(AZ175:BE178)</f>
        <v>0</v>
      </c>
      <c r="AZ175" s="299"/>
      <c r="BA175" s="299"/>
      <c r="BB175" s="299"/>
      <c r="BC175" s="299"/>
      <c r="BD175" s="299"/>
      <c r="BE175" s="299"/>
      <c r="BF175" s="1150">
        <f>+W175</f>
        <v>0</v>
      </c>
      <c r="BG175" s="1004">
        <f>SUM(BH175:BM178)</f>
        <v>0</v>
      </c>
      <c r="BH175" s="299"/>
      <c r="BI175" s="299"/>
      <c r="BJ175" s="299"/>
      <c r="BK175" s="299"/>
      <c r="BL175" s="299"/>
      <c r="BM175" s="299"/>
      <c r="BN175" s="1150">
        <f>+X175</f>
        <v>0</v>
      </c>
      <c r="BO175" s="1004">
        <f>SUM(BP175:BU178)</f>
        <v>0</v>
      </c>
      <c r="BP175" s="299"/>
      <c r="BQ175" s="299"/>
      <c r="BR175" s="299"/>
      <c r="BS175" s="299"/>
      <c r="BT175" s="299"/>
      <c r="BU175" s="299"/>
    </row>
    <row r="176" spans="1:73" ht="39.950000000000003" customHeight="1" x14ac:dyDescent="0.25">
      <c r="A176" s="151"/>
      <c r="B176" s="29"/>
      <c r="C176" s="1059"/>
      <c r="D176" s="1162"/>
      <c r="E176" s="1062"/>
      <c r="F176" s="1266">
        <v>320800800</v>
      </c>
      <c r="G176" s="1649" t="s">
        <v>2549</v>
      </c>
      <c r="H176" s="1344">
        <v>24</v>
      </c>
      <c r="I176" s="1344" t="s">
        <v>2982</v>
      </c>
      <c r="J176" s="1162">
        <v>32</v>
      </c>
      <c r="K176" s="1162" t="s">
        <v>3821</v>
      </c>
      <c r="L176" s="1162">
        <v>3208</v>
      </c>
      <c r="M176" s="1162" t="s">
        <v>3835</v>
      </c>
      <c r="N176" s="1263">
        <v>2024004540026</v>
      </c>
      <c r="O176" s="1162" t="s">
        <v>3836</v>
      </c>
      <c r="P176" s="1053"/>
      <c r="Q176" s="1646"/>
      <c r="R176" s="1643"/>
      <c r="S176" s="1643"/>
      <c r="T176" s="1023"/>
      <c r="U176" s="1008"/>
      <c r="V176" s="1008"/>
      <c r="W176" s="1008"/>
      <c r="X176" s="1008"/>
      <c r="Y176" s="1008"/>
      <c r="Z176" s="1005"/>
      <c r="AA176" s="1005"/>
      <c r="AB176" s="1005"/>
      <c r="AC176" s="1005"/>
      <c r="AD176" s="1005"/>
      <c r="AE176" s="1005"/>
      <c r="AF176" s="1005"/>
      <c r="AG176" s="479"/>
      <c r="AH176" s="592"/>
      <c r="AI176" s="592"/>
      <c r="AJ176" s="592"/>
      <c r="AK176" s="196"/>
      <c r="AL176" s="197"/>
      <c r="AM176" s="197"/>
      <c r="AN176" s="197"/>
      <c r="AO176" s="197"/>
      <c r="AP176" s="1151"/>
      <c r="AQ176" s="1005"/>
      <c r="AR176" s="282"/>
      <c r="AS176" s="282"/>
      <c r="AT176" s="282"/>
      <c r="AU176" s="282"/>
      <c r="AV176" s="282"/>
      <c r="AW176" s="282"/>
      <c r="AX176" s="1151"/>
      <c r="AY176" s="1005"/>
      <c r="AZ176" s="282"/>
      <c r="BA176" s="282"/>
      <c r="BB176" s="282"/>
      <c r="BC176" s="282"/>
      <c r="BD176" s="282"/>
      <c r="BE176" s="282"/>
      <c r="BF176" s="1151"/>
      <c r="BG176" s="1005"/>
      <c r="BH176" s="282"/>
      <c r="BI176" s="282"/>
      <c r="BJ176" s="282"/>
      <c r="BK176" s="282"/>
      <c r="BL176" s="282"/>
      <c r="BM176" s="282"/>
      <c r="BN176" s="1151"/>
      <c r="BO176" s="1005"/>
      <c r="BP176" s="282"/>
      <c r="BQ176" s="282"/>
      <c r="BR176" s="282"/>
      <c r="BS176" s="282"/>
      <c r="BT176" s="282"/>
      <c r="BU176" s="282"/>
    </row>
    <row r="177" spans="1:73" ht="39.950000000000003" customHeight="1" x14ac:dyDescent="0.25">
      <c r="A177" s="151"/>
      <c r="B177" s="29"/>
      <c r="C177" s="1059"/>
      <c r="D177" s="1162"/>
      <c r="E177" s="1062"/>
      <c r="F177" s="1266">
        <v>320800800</v>
      </c>
      <c r="G177" s="1649" t="s">
        <v>2549</v>
      </c>
      <c r="H177" s="1344">
        <v>24</v>
      </c>
      <c r="I177" s="1344" t="s">
        <v>2982</v>
      </c>
      <c r="J177" s="1162">
        <v>32</v>
      </c>
      <c r="K177" s="1162" t="s">
        <v>3821</v>
      </c>
      <c r="L177" s="1162">
        <v>3208</v>
      </c>
      <c r="M177" s="1162" t="s">
        <v>3835</v>
      </c>
      <c r="N177" s="1263">
        <v>2024004540026</v>
      </c>
      <c r="O177" s="1162" t="s">
        <v>3836</v>
      </c>
      <c r="P177" s="1053"/>
      <c r="Q177" s="1646"/>
      <c r="R177" s="1643"/>
      <c r="S177" s="1643"/>
      <c r="T177" s="1023"/>
      <c r="U177" s="1008"/>
      <c r="V177" s="1008"/>
      <c r="W177" s="1008"/>
      <c r="X177" s="1008"/>
      <c r="Y177" s="1008"/>
      <c r="Z177" s="1005"/>
      <c r="AA177" s="1005"/>
      <c r="AB177" s="1005"/>
      <c r="AC177" s="1005"/>
      <c r="AD177" s="1005"/>
      <c r="AE177" s="1005"/>
      <c r="AF177" s="1005"/>
      <c r="AG177" s="196"/>
      <c r="AH177" s="592"/>
      <c r="AI177" s="592"/>
      <c r="AJ177" s="592"/>
      <c r="AK177" s="196"/>
      <c r="AL177" s="197"/>
      <c r="AM177" s="197"/>
      <c r="AN177" s="197"/>
      <c r="AO177" s="197"/>
      <c r="AP177" s="1151"/>
      <c r="AQ177" s="1005"/>
      <c r="AR177" s="282"/>
      <c r="AS177" s="282"/>
      <c r="AT177" s="282"/>
      <c r="AU177" s="282"/>
      <c r="AV177" s="282"/>
      <c r="AW177" s="282"/>
      <c r="AX177" s="1151"/>
      <c r="AY177" s="1005"/>
      <c r="AZ177" s="282"/>
      <c r="BA177" s="282"/>
      <c r="BB177" s="282"/>
      <c r="BC177" s="282"/>
      <c r="BD177" s="282"/>
      <c r="BE177" s="282"/>
      <c r="BF177" s="1151"/>
      <c r="BG177" s="1005"/>
      <c r="BH177" s="282"/>
      <c r="BI177" s="282"/>
      <c r="BJ177" s="282"/>
      <c r="BK177" s="282"/>
      <c r="BL177" s="282"/>
      <c r="BM177" s="282"/>
      <c r="BN177" s="1151"/>
      <c r="BO177" s="1005"/>
      <c r="BP177" s="282"/>
      <c r="BQ177" s="282"/>
      <c r="BR177" s="282"/>
      <c r="BS177" s="282"/>
      <c r="BT177" s="282"/>
      <c r="BU177" s="282"/>
    </row>
    <row r="178" spans="1:73" ht="39.950000000000003" customHeight="1" thickBot="1" x14ac:dyDescent="0.3">
      <c r="A178" s="151"/>
      <c r="B178" s="29"/>
      <c r="C178" s="1059"/>
      <c r="D178" s="1162"/>
      <c r="E178" s="1063"/>
      <c r="F178" s="1267">
        <v>320800800</v>
      </c>
      <c r="G178" s="1650" t="s">
        <v>2549</v>
      </c>
      <c r="H178" s="1369">
        <v>24</v>
      </c>
      <c r="I178" s="1369" t="s">
        <v>2982</v>
      </c>
      <c r="J178" s="1163">
        <v>32</v>
      </c>
      <c r="K178" s="1163" t="s">
        <v>3821</v>
      </c>
      <c r="L178" s="1163">
        <v>3208</v>
      </c>
      <c r="M178" s="1163" t="s">
        <v>3835</v>
      </c>
      <c r="N178" s="1264">
        <v>2024004540026</v>
      </c>
      <c r="O178" s="1163" t="s">
        <v>3836</v>
      </c>
      <c r="P178" s="1054"/>
      <c r="Q178" s="1647"/>
      <c r="R178" s="1644"/>
      <c r="S178" s="1644"/>
      <c r="T178" s="1024"/>
      <c r="U178" s="1009"/>
      <c r="V178" s="1009"/>
      <c r="W178" s="1009"/>
      <c r="X178" s="1009"/>
      <c r="Y178" s="1009"/>
      <c r="Z178" s="1006"/>
      <c r="AA178" s="1006"/>
      <c r="AB178" s="1006"/>
      <c r="AC178" s="1006"/>
      <c r="AD178" s="1006"/>
      <c r="AE178" s="1006"/>
      <c r="AF178" s="1006"/>
      <c r="AG178" s="715"/>
      <c r="AH178" s="716"/>
      <c r="AI178" s="716"/>
      <c r="AJ178" s="716"/>
      <c r="AK178" s="715"/>
      <c r="AL178" s="717"/>
      <c r="AM178" s="717"/>
      <c r="AN178" s="717"/>
      <c r="AO178" s="717"/>
      <c r="AP178" s="1152"/>
      <c r="AQ178" s="1006"/>
      <c r="AR178" s="718"/>
      <c r="AS178" s="718"/>
      <c r="AT178" s="718"/>
      <c r="AU178" s="718"/>
      <c r="AV178" s="718"/>
      <c r="AW178" s="718"/>
      <c r="AX178" s="1152"/>
      <c r="AY178" s="1006"/>
      <c r="AZ178" s="718"/>
      <c r="BA178" s="718"/>
      <c r="BB178" s="718"/>
      <c r="BC178" s="718"/>
      <c r="BD178" s="718"/>
      <c r="BE178" s="718"/>
      <c r="BF178" s="1152"/>
      <c r="BG178" s="1006"/>
      <c r="BH178" s="718"/>
      <c r="BI178" s="718"/>
      <c r="BJ178" s="718"/>
      <c r="BK178" s="718"/>
      <c r="BL178" s="718"/>
      <c r="BM178" s="718"/>
      <c r="BN178" s="1152"/>
      <c r="BO178" s="1006"/>
      <c r="BP178" s="718"/>
      <c r="BQ178" s="718"/>
      <c r="BR178" s="718"/>
      <c r="BS178" s="718"/>
      <c r="BT178" s="718"/>
      <c r="BU178" s="718"/>
    </row>
    <row r="179" spans="1:73" ht="39.950000000000003" customHeight="1" thickTop="1" x14ac:dyDescent="0.25">
      <c r="A179" s="151"/>
      <c r="B179" s="29"/>
      <c r="C179" s="1059"/>
      <c r="D179" s="1162"/>
      <c r="E179" s="1062">
        <v>848</v>
      </c>
      <c r="F179" s="1065">
        <v>450106100</v>
      </c>
      <c r="G179" s="1050" t="s">
        <v>3863</v>
      </c>
      <c r="H179" s="1044">
        <v>2500</v>
      </c>
      <c r="I179" s="1044" t="s">
        <v>2982</v>
      </c>
      <c r="J179" s="1044">
        <v>45</v>
      </c>
      <c r="K179" s="1050" t="s">
        <v>3860</v>
      </c>
      <c r="L179" s="1044">
        <v>4501</v>
      </c>
      <c r="M179" s="1050" t="s">
        <v>3861</v>
      </c>
      <c r="N179" s="1044">
        <v>2026004540044</v>
      </c>
      <c r="O179" s="1050" t="s">
        <v>3862</v>
      </c>
      <c r="P179" s="1053" t="s">
        <v>2550</v>
      </c>
      <c r="Q179" s="1056">
        <v>2500</v>
      </c>
      <c r="R179" s="1041" t="s">
        <v>2871</v>
      </c>
      <c r="S179" s="1041"/>
      <c r="T179" s="1022"/>
      <c r="U179" s="1007"/>
      <c r="V179" s="1007"/>
      <c r="W179" s="1007"/>
      <c r="X179" s="1007"/>
      <c r="Y179" s="1007"/>
      <c r="Z179" s="1004">
        <f t="shared" si="85"/>
        <v>0</v>
      </c>
      <c r="AA179" s="1004">
        <f t="shared" si="94"/>
        <v>0</v>
      </c>
      <c r="AB179" s="1004">
        <f t="shared" si="94"/>
        <v>0</v>
      </c>
      <c r="AC179" s="1004">
        <f t="shared" si="94"/>
        <v>0</v>
      </c>
      <c r="AD179" s="1004">
        <f t="shared" si="94"/>
        <v>0</v>
      </c>
      <c r="AE179" s="1004">
        <f t="shared" si="94"/>
        <v>0</v>
      </c>
      <c r="AF179" s="1004">
        <f t="shared" si="94"/>
        <v>0</v>
      </c>
      <c r="AG179" s="714"/>
      <c r="AH179" s="593"/>
      <c r="AI179" s="593"/>
      <c r="AJ179" s="593"/>
      <c r="AK179" s="207"/>
      <c r="AL179" s="208"/>
      <c r="AM179" s="208"/>
      <c r="AN179" s="208"/>
      <c r="AO179" s="208"/>
      <c r="AP179" s="1150">
        <f>+U179</f>
        <v>0</v>
      </c>
      <c r="AQ179" s="1004">
        <f>SUM(AR179:AW182)</f>
        <v>0</v>
      </c>
      <c r="AR179" s="299"/>
      <c r="AS179" s="299"/>
      <c r="AT179" s="299"/>
      <c r="AU179" s="299"/>
      <c r="AV179" s="299"/>
      <c r="AW179" s="299"/>
      <c r="AX179" s="1150">
        <f>+V179</f>
        <v>0</v>
      </c>
      <c r="AY179" s="1004">
        <f>SUM(AZ179:BE182)</f>
        <v>0</v>
      </c>
      <c r="AZ179" s="299"/>
      <c r="BA179" s="299"/>
      <c r="BB179" s="299"/>
      <c r="BC179" s="299"/>
      <c r="BD179" s="299"/>
      <c r="BE179" s="299"/>
      <c r="BF179" s="1150">
        <f>+W179</f>
        <v>0</v>
      </c>
      <c r="BG179" s="1004">
        <f>SUM(BH179:BM182)</f>
        <v>0</v>
      </c>
      <c r="BH179" s="299"/>
      <c r="BI179" s="299"/>
      <c r="BJ179" s="299"/>
      <c r="BK179" s="299"/>
      <c r="BL179" s="299"/>
      <c r="BM179" s="299"/>
      <c r="BN179" s="1150">
        <f>+X179</f>
        <v>0</v>
      </c>
      <c r="BO179" s="1004">
        <f>SUM(BP179:BU182)</f>
        <v>0</v>
      </c>
      <c r="BP179" s="299"/>
      <c r="BQ179" s="299"/>
      <c r="BR179" s="299"/>
      <c r="BS179" s="299"/>
      <c r="BT179" s="299"/>
      <c r="BU179" s="299"/>
    </row>
    <row r="180" spans="1:73" ht="39.950000000000003" customHeight="1" x14ac:dyDescent="0.25">
      <c r="A180" s="151"/>
      <c r="B180" s="29"/>
      <c r="C180" s="1059"/>
      <c r="D180" s="1162"/>
      <c r="E180" s="1062"/>
      <c r="F180" s="1065">
        <v>450106100</v>
      </c>
      <c r="G180" s="1050" t="s">
        <v>3863</v>
      </c>
      <c r="H180" s="1044">
        <v>2500</v>
      </c>
      <c r="I180" s="1044" t="s">
        <v>2982</v>
      </c>
      <c r="J180" s="1044">
        <v>45</v>
      </c>
      <c r="K180" s="1050" t="s">
        <v>3860</v>
      </c>
      <c r="L180" s="1044">
        <v>4501</v>
      </c>
      <c r="M180" s="1050" t="s">
        <v>3861</v>
      </c>
      <c r="N180" s="1044">
        <v>2024004540044</v>
      </c>
      <c r="O180" s="1050" t="s">
        <v>3862</v>
      </c>
      <c r="P180" s="1053"/>
      <c r="Q180" s="1056"/>
      <c r="R180" s="1041"/>
      <c r="S180" s="1041"/>
      <c r="T180" s="1023"/>
      <c r="U180" s="1008"/>
      <c r="V180" s="1008"/>
      <c r="W180" s="1008"/>
      <c r="X180" s="1008"/>
      <c r="Y180" s="1008"/>
      <c r="Z180" s="1005"/>
      <c r="AA180" s="1005"/>
      <c r="AB180" s="1005"/>
      <c r="AC180" s="1005"/>
      <c r="AD180" s="1005"/>
      <c r="AE180" s="1005"/>
      <c r="AF180" s="1005"/>
      <c r="AG180" s="479"/>
      <c r="AH180" s="592"/>
      <c r="AI180" s="592"/>
      <c r="AJ180" s="592"/>
      <c r="AK180" s="196"/>
      <c r="AL180" s="197"/>
      <c r="AM180" s="197"/>
      <c r="AN180" s="197"/>
      <c r="AO180" s="197"/>
      <c r="AP180" s="1151"/>
      <c r="AQ180" s="1005"/>
      <c r="AR180" s="282"/>
      <c r="AS180" s="282"/>
      <c r="AT180" s="282"/>
      <c r="AU180" s="282"/>
      <c r="AV180" s="282"/>
      <c r="AW180" s="282"/>
      <c r="AX180" s="1151"/>
      <c r="AY180" s="1005"/>
      <c r="AZ180" s="282"/>
      <c r="BA180" s="282"/>
      <c r="BB180" s="282"/>
      <c r="BC180" s="282"/>
      <c r="BD180" s="282"/>
      <c r="BE180" s="282"/>
      <c r="BF180" s="1151"/>
      <c r="BG180" s="1005"/>
      <c r="BH180" s="282"/>
      <c r="BI180" s="282"/>
      <c r="BJ180" s="282"/>
      <c r="BK180" s="282"/>
      <c r="BL180" s="282"/>
      <c r="BM180" s="282"/>
      <c r="BN180" s="1151"/>
      <c r="BO180" s="1005"/>
      <c r="BP180" s="282"/>
      <c r="BQ180" s="282"/>
      <c r="BR180" s="282"/>
      <c r="BS180" s="282"/>
      <c r="BT180" s="282"/>
      <c r="BU180" s="282"/>
    </row>
    <row r="181" spans="1:73" ht="39.950000000000003" customHeight="1" x14ac:dyDescent="0.25">
      <c r="A181" s="151"/>
      <c r="B181" s="29"/>
      <c r="C181" s="1059"/>
      <c r="D181" s="1162"/>
      <c r="E181" s="1062"/>
      <c r="F181" s="1065">
        <v>450106100</v>
      </c>
      <c r="G181" s="1050" t="s">
        <v>3863</v>
      </c>
      <c r="H181" s="1044">
        <v>2500</v>
      </c>
      <c r="I181" s="1044" t="s">
        <v>2982</v>
      </c>
      <c r="J181" s="1044">
        <v>45</v>
      </c>
      <c r="K181" s="1050" t="s">
        <v>3860</v>
      </c>
      <c r="L181" s="1044">
        <v>4501</v>
      </c>
      <c r="M181" s="1050" t="s">
        <v>3861</v>
      </c>
      <c r="N181" s="1044">
        <v>2024004540044</v>
      </c>
      <c r="O181" s="1050" t="s">
        <v>3862</v>
      </c>
      <c r="P181" s="1053"/>
      <c r="Q181" s="1056"/>
      <c r="R181" s="1041"/>
      <c r="S181" s="1041"/>
      <c r="T181" s="1023"/>
      <c r="U181" s="1008"/>
      <c r="V181" s="1008"/>
      <c r="W181" s="1008"/>
      <c r="X181" s="1008"/>
      <c r="Y181" s="1008"/>
      <c r="Z181" s="1005"/>
      <c r="AA181" s="1005"/>
      <c r="AB181" s="1005"/>
      <c r="AC181" s="1005"/>
      <c r="AD181" s="1005"/>
      <c r="AE181" s="1005"/>
      <c r="AF181" s="1005"/>
      <c r="AG181" s="196"/>
      <c r="AH181" s="592"/>
      <c r="AI181" s="592"/>
      <c r="AJ181" s="592"/>
      <c r="AK181" s="196"/>
      <c r="AL181" s="197"/>
      <c r="AM181" s="197"/>
      <c r="AN181" s="197"/>
      <c r="AO181" s="197"/>
      <c r="AP181" s="1151"/>
      <c r="AQ181" s="1005"/>
      <c r="AR181" s="282"/>
      <c r="AS181" s="282"/>
      <c r="AT181" s="282"/>
      <c r="AU181" s="282"/>
      <c r="AV181" s="282"/>
      <c r="AW181" s="282"/>
      <c r="AX181" s="1151"/>
      <c r="AY181" s="1005"/>
      <c r="AZ181" s="282"/>
      <c r="BA181" s="282"/>
      <c r="BB181" s="282"/>
      <c r="BC181" s="282"/>
      <c r="BD181" s="282"/>
      <c r="BE181" s="282"/>
      <c r="BF181" s="1151"/>
      <c r="BG181" s="1005"/>
      <c r="BH181" s="282"/>
      <c r="BI181" s="282"/>
      <c r="BJ181" s="282"/>
      <c r="BK181" s="282"/>
      <c r="BL181" s="282"/>
      <c r="BM181" s="282"/>
      <c r="BN181" s="1151"/>
      <c r="BO181" s="1005"/>
      <c r="BP181" s="282"/>
      <c r="BQ181" s="282"/>
      <c r="BR181" s="282"/>
      <c r="BS181" s="282"/>
      <c r="BT181" s="282"/>
      <c r="BU181" s="282"/>
    </row>
    <row r="182" spans="1:73" ht="39.950000000000003" customHeight="1" thickBot="1" x14ac:dyDescent="0.3">
      <c r="A182" s="151"/>
      <c r="B182" s="29"/>
      <c r="C182" s="1660"/>
      <c r="D182" s="1662"/>
      <c r="E182" s="1652"/>
      <c r="F182" s="1653">
        <v>450106100</v>
      </c>
      <c r="G182" s="1654" t="s">
        <v>3863</v>
      </c>
      <c r="H182" s="1655">
        <v>2500</v>
      </c>
      <c r="I182" s="1655" t="s">
        <v>2982</v>
      </c>
      <c r="J182" s="1655">
        <v>45</v>
      </c>
      <c r="K182" s="1654" t="s">
        <v>3860</v>
      </c>
      <c r="L182" s="1655">
        <v>4501</v>
      </c>
      <c r="M182" s="1654" t="s">
        <v>3861</v>
      </c>
      <c r="N182" s="1655">
        <v>2024004540044</v>
      </c>
      <c r="O182" s="1654" t="s">
        <v>3862</v>
      </c>
      <c r="P182" s="1657"/>
      <c r="Q182" s="1658"/>
      <c r="R182" s="1656"/>
      <c r="S182" s="1656"/>
      <c r="T182" s="1024"/>
      <c r="U182" s="1009"/>
      <c r="V182" s="1009"/>
      <c r="W182" s="1009"/>
      <c r="X182" s="1009"/>
      <c r="Y182" s="1009"/>
      <c r="Z182" s="1006"/>
      <c r="AA182" s="1006"/>
      <c r="AB182" s="1006"/>
      <c r="AC182" s="1006"/>
      <c r="AD182" s="1006"/>
      <c r="AE182" s="1006"/>
      <c r="AF182" s="1006"/>
      <c r="AG182" s="715"/>
      <c r="AH182" s="716"/>
      <c r="AI182" s="716"/>
      <c r="AJ182" s="716"/>
      <c r="AK182" s="715"/>
      <c r="AL182" s="717"/>
      <c r="AM182" s="717"/>
      <c r="AN182" s="717"/>
      <c r="AO182" s="717"/>
      <c r="AP182" s="1152"/>
      <c r="AQ182" s="1006"/>
      <c r="AR182" s="718"/>
      <c r="AS182" s="718"/>
      <c r="AT182" s="718"/>
      <c r="AU182" s="718"/>
      <c r="AV182" s="718"/>
      <c r="AW182" s="718"/>
      <c r="AX182" s="1152"/>
      <c r="AY182" s="1006"/>
      <c r="AZ182" s="718"/>
      <c r="BA182" s="718"/>
      <c r="BB182" s="718"/>
      <c r="BC182" s="718"/>
      <c r="BD182" s="718"/>
      <c r="BE182" s="718"/>
      <c r="BF182" s="1152"/>
      <c r="BG182" s="1006"/>
      <c r="BH182" s="718"/>
      <c r="BI182" s="718"/>
      <c r="BJ182" s="718"/>
      <c r="BK182" s="718"/>
      <c r="BL182" s="718"/>
      <c r="BM182" s="718"/>
      <c r="BN182" s="1152"/>
      <c r="BO182" s="1006"/>
      <c r="BP182" s="718"/>
      <c r="BQ182" s="718"/>
      <c r="BR182" s="718"/>
      <c r="BS182" s="718"/>
      <c r="BT182" s="718"/>
      <c r="BU182" s="718"/>
    </row>
    <row r="183" spans="1:73" ht="39.950000000000003" customHeight="1" thickTop="1" x14ac:dyDescent="0.25">
      <c r="A183" s="151"/>
      <c r="B183" s="24"/>
      <c r="C183" s="1043" t="s">
        <v>2551</v>
      </c>
      <c r="D183" s="1049" t="s">
        <v>2552</v>
      </c>
      <c r="E183" s="1061">
        <v>849</v>
      </c>
      <c r="F183" s="1265">
        <v>450106100</v>
      </c>
      <c r="G183" s="1648" t="s">
        <v>3863</v>
      </c>
      <c r="H183" s="1343">
        <v>2500</v>
      </c>
      <c r="I183" s="1343" t="s">
        <v>2982</v>
      </c>
      <c r="J183" s="1161">
        <v>45</v>
      </c>
      <c r="K183" s="1161" t="s">
        <v>3860</v>
      </c>
      <c r="L183" s="1161">
        <v>4501</v>
      </c>
      <c r="M183" s="1161" t="s">
        <v>3861</v>
      </c>
      <c r="N183" s="1262">
        <v>2026004540044</v>
      </c>
      <c r="O183" s="1161" t="s">
        <v>3862</v>
      </c>
      <c r="P183" s="1052" t="s">
        <v>3864</v>
      </c>
      <c r="Q183" s="1645">
        <v>2500</v>
      </c>
      <c r="R183" s="1642" t="s">
        <v>2871</v>
      </c>
      <c r="S183" s="1642"/>
      <c r="T183" s="1022"/>
      <c r="U183" s="1007"/>
      <c r="V183" s="1007"/>
      <c r="W183" s="1007"/>
      <c r="X183" s="1007"/>
      <c r="Y183" s="1007"/>
      <c r="Z183" s="1004">
        <f t="shared" si="85"/>
        <v>0</v>
      </c>
      <c r="AA183" s="1004">
        <f t="shared" si="94"/>
        <v>0</v>
      </c>
      <c r="AB183" s="1004">
        <f t="shared" si="94"/>
        <v>0</v>
      </c>
      <c r="AC183" s="1004">
        <f t="shared" si="94"/>
        <v>0</v>
      </c>
      <c r="AD183" s="1004">
        <f t="shared" si="94"/>
        <v>0</v>
      </c>
      <c r="AE183" s="1004">
        <f t="shared" si="94"/>
        <v>0</v>
      </c>
      <c r="AF183" s="1004">
        <f t="shared" si="94"/>
        <v>0</v>
      </c>
      <c r="AG183" s="714"/>
      <c r="AH183" s="593"/>
      <c r="AI183" s="593"/>
      <c r="AJ183" s="593"/>
      <c r="AK183" s="207"/>
      <c r="AL183" s="208"/>
      <c r="AM183" s="208"/>
      <c r="AN183" s="208"/>
      <c r="AO183" s="208"/>
      <c r="AP183" s="1150">
        <f>+U183</f>
        <v>0</v>
      </c>
      <c r="AQ183" s="1004">
        <f>SUM(AR183:AW186)</f>
        <v>0</v>
      </c>
      <c r="AR183" s="299"/>
      <c r="AS183" s="299"/>
      <c r="AT183" s="299"/>
      <c r="AU183" s="299"/>
      <c r="AV183" s="299"/>
      <c r="AW183" s="299"/>
      <c r="AX183" s="1150">
        <f>+V183</f>
        <v>0</v>
      </c>
      <c r="AY183" s="1004">
        <f>SUM(AZ183:BE186)</f>
        <v>0</v>
      </c>
      <c r="AZ183" s="299"/>
      <c r="BA183" s="299"/>
      <c r="BB183" s="299"/>
      <c r="BC183" s="299"/>
      <c r="BD183" s="299"/>
      <c r="BE183" s="299"/>
      <c r="BF183" s="1150">
        <f>+W183</f>
        <v>0</v>
      </c>
      <c r="BG183" s="1004">
        <f>SUM(BH183:BM186)</f>
        <v>0</v>
      </c>
      <c r="BH183" s="299"/>
      <c r="BI183" s="299"/>
      <c r="BJ183" s="299"/>
      <c r="BK183" s="299"/>
      <c r="BL183" s="299"/>
      <c r="BM183" s="299"/>
      <c r="BN183" s="1150">
        <f>+X183</f>
        <v>0</v>
      </c>
      <c r="BO183" s="1004">
        <f>SUM(BP183:BU186)</f>
        <v>0</v>
      </c>
      <c r="BP183" s="299"/>
      <c r="BQ183" s="299"/>
      <c r="BR183" s="299"/>
      <c r="BS183" s="299"/>
      <c r="BT183" s="299"/>
      <c r="BU183" s="299"/>
    </row>
    <row r="184" spans="1:73" ht="39.950000000000003" customHeight="1" x14ac:dyDescent="0.25">
      <c r="A184" s="151"/>
      <c r="B184" s="24"/>
      <c r="C184" s="1044"/>
      <c r="D184" s="1050"/>
      <c r="E184" s="1062"/>
      <c r="F184" s="1266">
        <v>450106100</v>
      </c>
      <c r="G184" s="1649" t="s">
        <v>3863</v>
      </c>
      <c r="H184" s="1344">
        <v>2500</v>
      </c>
      <c r="I184" s="1344" t="s">
        <v>2982</v>
      </c>
      <c r="J184" s="1162">
        <v>45</v>
      </c>
      <c r="K184" s="1162" t="s">
        <v>3860</v>
      </c>
      <c r="L184" s="1162">
        <v>4501</v>
      </c>
      <c r="M184" s="1162" t="s">
        <v>3861</v>
      </c>
      <c r="N184" s="1263">
        <v>2024004540044</v>
      </c>
      <c r="O184" s="1162" t="s">
        <v>3862</v>
      </c>
      <c r="P184" s="1053"/>
      <c r="Q184" s="1646"/>
      <c r="R184" s="1643"/>
      <c r="S184" s="1643"/>
      <c r="T184" s="1023"/>
      <c r="U184" s="1008"/>
      <c r="V184" s="1008"/>
      <c r="W184" s="1008"/>
      <c r="X184" s="1008"/>
      <c r="Y184" s="1008"/>
      <c r="Z184" s="1005"/>
      <c r="AA184" s="1005"/>
      <c r="AB184" s="1005"/>
      <c r="AC184" s="1005"/>
      <c r="AD184" s="1005"/>
      <c r="AE184" s="1005"/>
      <c r="AF184" s="1005"/>
      <c r="AG184" s="479"/>
      <c r="AH184" s="592"/>
      <c r="AI184" s="592"/>
      <c r="AJ184" s="592"/>
      <c r="AK184" s="196"/>
      <c r="AL184" s="197"/>
      <c r="AM184" s="197"/>
      <c r="AN184" s="197"/>
      <c r="AO184" s="197"/>
      <c r="AP184" s="1151"/>
      <c r="AQ184" s="1005"/>
      <c r="AR184" s="282"/>
      <c r="AS184" s="282"/>
      <c r="AT184" s="282"/>
      <c r="AU184" s="282"/>
      <c r="AV184" s="282"/>
      <c r="AW184" s="282"/>
      <c r="AX184" s="1151"/>
      <c r="AY184" s="1005"/>
      <c r="AZ184" s="282"/>
      <c r="BA184" s="282"/>
      <c r="BB184" s="282"/>
      <c r="BC184" s="282"/>
      <c r="BD184" s="282"/>
      <c r="BE184" s="282"/>
      <c r="BF184" s="1151"/>
      <c r="BG184" s="1005"/>
      <c r="BH184" s="282"/>
      <c r="BI184" s="282"/>
      <c r="BJ184" s="282"/>
      <c r="BK184" s="282"/>
      <c r="BL184" s="282"/>
      <c r="BM184" s="282"/>
      <c r="BN184" s="1151"/>
      <c r="BO184" s="1005"/>
      <c r="BP184" s="282"/>
      <c r="BQ184" s="282"/>
      <c r="BR184" s="282"/>
      <c r="BS184" s="282"/>
      <c r="BT184" s="282"/>
      <c r="BU184" s="282"/>
    </row>
    <row r="185" spans="1:73" ht="39.950000000000003" customHeight="1" x14ac:dyDescent="0.25">
      <c r="A185" s="151"/>
      <c r="B185" s="24"/>
      <c r="C185" s="1044"/>
      <c r="D185" s="1050"/>
      <c r="E185" s="1062"/>
      <c r="F185" s="1266">
        <v>450106100</v>
      </c>
      <c r="G185" s="1649" t="s">
        <v>3863</v>
      </c>
      <c r="H185" s="1344">
        <v>2500</v>
      </c>
      <c r="I185" s="1344" t="s">
        <v>2982</v>
      </c>
      <c r="J185" s="1162">
        <v>45</v>
      </c>
      <c r="K185" s="1162" t="s">
        <v>3860</v>
      </c>
      <c r="L185" s="1162">
        <v>4501</v>
      </c>
      <c r="M185" s="1162" t="s">
        <v>3861</v>
      </c>
      <c r="N185" s="1263">
        <v>2024004540044</v>
      </c>
      <c r="O185" s="1162" t="s">
        <v>3862</v>
      </c>
      <c r="P185" s="1053"/>
      <c r="Q185" s="1646"/>
      <c r="R185" s="1643"/>
      <c r="S185" s="1643"/>
      <c r="T185" s="1023"/>
      <c r="U185" s="1008"/>
      <c r="V185" s="1008"/>
      <c r="W185" s="1008"/>
      <c r="X185" s="1008"/>
      <c r="Y185" s="1008"/>
      <c r="Z185" s="1005"/>
      <c r="AA185" s="1005"/>
      <c r="AB185" s="1005"/>
      <c r="AC185" s="1005"/>
      <c r="AD185" s="1005"/>
      <c r="AE185" s="1005"/>
      <c r="AF185" s="1005"/>
      <c r="AG185" s="196"/>
      <c r="AH185" s="592"/>
      <c r="AI185" s="592"/>
      <c r="AJ185" s="592"/>
      <c r="AK185" s="196"/>
      <c r="AL185" s="197"/>
      <c r="AM185" s="197"/>
      <c r="AN185" s="197"/>
      <c r="AO185" s="197"/>
      <c r="AP185" s="1151"/>
      <c r="AQ185" s="1005"/>
      <c r="AR185" s="282"/>
      <c r="AS185" s="282"/>
      <c r="AT185" s="282"/>
      <c r="AU185" s="282"/>
      <c r="AV185" s="282"/>
      <c r="AW185" s="282"/>
      <c r="AX185" s="1151"/>
      <c r="AY185" s="1005"/>
      <c r="AZ185" s="282"/>
      <c r="BA185" s="282"/>
      <c r="BB185" s="282"/>
      <c r="BC185" s="282"/>
      <c r="BD185" s="282"/>
      <c r="BE185" s="282"/>
      <c r="BF185" s="1151"/>
      <c r="BG185" s="1005"/>
      <c r="BH185" s="282"/>
      <c r="BI185" s="282"/>
      <c r="BJ185" s="282"/>
      <c r="BK185" s="282"/>
      <c r="BL185" s="282"/>
      <c r="BM185" s="282"/>
      <c r="BN185" s="1151"/>
      <c r="BO185" s="1005"/>
      <c r="BP185" s="282"/>
      <c r="BQ185" s="282"/>
      <c r="BR185" s="282"/>
      <c r="BS185" s="282"/>
      <c r="BT185" s="282"/>
      <c r="BU185" s="282"/>
    </row>
    <row r="186" spans="1:73" ht="39.950000000000003" customHeight="1" thickBot="1" x14ac:dyDescent="0.3">
      <c r="A186" s="151"/>
      <c r="B186" s="24"/>
      <c r="C186" s="1045"/>
      <c r="D186" s="1051"/>
      <c r="E186" s="1063"/>
      <c r="F186" s="1267">
        <v>450106100</v>
      </c>
      <c r="G186" s="1650" t="s">
        <v>3863</v>
      </c>
      <c r="H186" s="1369">
        <v>2500</v>
      </c>
      <c r="I186" s="1369" t="s">
        <v>2982</v>
      </c>
      <c r="J186" s="1163">
        <v>45</v>
      </c>
      <c r="K186" s="1163" t="s">
        <v>3860</v>
      </c>
      <c r="L186" s="1163">
        <v>4501</v>
      </c>
      <c r="M186" s="1163" t="s">
        <v>3861</v>
      </c>
      <c r="N186" s="1264">
        <v>2024004540044</v>
      </c>
      <c r="O186" s="1163" t="s">
        <v>3862</v>
      </c>
      <c r="P186" s="1054"/>
      <c r="Q186" s="1647"/>
      <c r="R186" s="1644"/>
      <c r="S186" s="1644"/>
      <c r="T186" s="1024"/>
      <c r="U186" s="1009"/>
      <c r="V186" s="1009"/>
      <c r="W186" s="1009"/>
      <c r="X186" s="1009"/>
      <c r="Y186" s="1009"/>
      <c r="Z186" s="1006"/>
      <c r="AA186" s="1006"/>
      <c r="AB186" s="1006"/>
      <c r="AC186" s="1006"/>
      <c r="AD186" s="1006"/>
      <c r="AE186" s="1006"/>
      <c r="AF186" s="1006"/>
      <c r="AG186" s="715"/>
      <c r="AH186" s="716"/>
      <c r="AI186" s="716"/>
      <c r="AJ186" s="716"/>
      <c r="AK186" s="715"/>
      <c r="AL186" s="717"/>
      <c r="AM186" s="717"/>
      <c r="AN186" s="717"/>
      <c r="AO186" s="717"/>
      <c r="AP186" s="1152"/>
      <c r="AQ186" s="1006"/>
      <c r="AR186" s="718"/>
      <c r="AS186" s="718"/>
      <c r="AT186" s="718"/>
      <c r="AU186" s="718"/>
      <c r="AV186" s="718"/>
      <c r="AW186" s="718"/>
      <c r="AX186" s="1152"/>
      <c r="AY186" s="1006"/>
      <c r="AZ186" s="718"/>
      <c r="BA186" s="718"/>
      <c r="BB186" s="718"/>
      <c r="BC186" s="718"/>
      <c r="BD186" s="718"/>
      <c r="BE186" s="718"/>
      <c r="BF186" s="1152"/>
      <c r="BG186" s="1006"/>
      <c r="BH186" s="718"/>
      <c r="BI186" s="718"/>
      <c r="BJ186" s="718"/>
      <c r="BK186" s="718"/>
      <c r="BL186" s="718"/>
      <c r="BM186" s="718"/>
      <c r="BN186" s="1152"/>
      <c r="BO186" s="1006"/>
      <c r="BP186" s="718"/>
      <c r="BQ186" s="718"/>
      <c r="BR186" s="718"/>
      <c r="BS186" s="718"/>
      <c r="BT186" s="718"/>
      <c r="BU186" s="718"/>
    </row>
    <row r="187" spans="1:73" ht="39.950000000000003" customHeight="1" thickTop="1" x14ac:dyDescent="0.25">
      <c r="A187" s="151"/>
      <c r="B187" s="24"/>
      <c r="C187" s="1043" t="s">
        <v>2554</v>
      </c>
      <c r="D187" s="1049" t="s">
        <v>2555</v>
      </c>
      <c r="E187" s="1061">
        <v>850</v>
      </c>
      <c r="F187" s="1265">
        <v>320200106</v>
      </c>
      <c r="G187" s="1648" t="s">
        <v>3865</v>
      </c>
      <c r="H187" s="1343">
        <v>1</v>
      </c>
      <c r="I187" s="1343" t="s">
        <v>2982</v>
      </c>
      <c r="J187" s="1161">
        <v>32</v>
      </c>
      <c r="K187" s="1161" t="s">
        <v>3821</v>
      </c>
      <c r="L187" s="1161">
        <v>3202</v>
      </c>
      <c r="M187" s="1161" t="s">
        <v>3822</v>
      </c>
      <c r="N187" s="1262">
        <v>2026004540027</v>
      </c>
      <c r="O187" s="1161" t="s">
        <v>3823</v>
      </c>
      <c r="P187" s="1052" t="s">
        <v>2556</v>
      </c>
      <c r="Q187" s="1645">
        <v>1</v>
      </c>
      <c r="R187" s="1642" t="s">
        <v>2867</v>
      </c>
      <c r="S187" s="1642"/>
      <c r="T187" s="1022"/>
      <c r="U187" s="1007"/>
      <c r="V187" s="1007"/>
      <c r="W187" s="1007"/>
      <c r="X187" s="1007"/>
      <c r="Y187" s="1007"/>
      <c r="Z187" s="1004">
        <f t="shared" si="85"/>
        <v>0</v>
      </c>
      <c r="AA187" s="1004">
        <f t="shared" ref="AA187:AF187" si="95">SUM(AR187:AR190,AZ187:AZ190,BH187:BH190,BP187:BP190)</f>
        <v>0</v>
      </c>
      <c r="AB187" s="1004">
        <f t="shared" si="95"/>
        <v>0</v>
      </c>
      <c r="AC187" s="1004">
        <f t="shared" si="95"/>
        <v>0</v>
      </c>
      <c r="AD187" s="1004">
        <f t="shared" si="95"/>
        <v>0</v>
      </c>
      <c r="AE187" s="1004">
        <f t="shared" si="95"/>
        <v>0</v>
      </c>
      <c r="AF187" s="1004">
        <f t="shared" si="95"/>
        <v>0</v>
      </c>
      <c r="AG187" s="714"/>
      <c r="AH187" s="593"/>
      <c r="AI187" s="593"/>
      <c r="AJ187" s="593"/>
      <c r="AK187" s="207"/>
      <c r="AL187" s="208"/>
      <c r="AM187" s="208"/>
      <c r="AN187" s="208"/>
      <c r="AO187" s="208"/>
      <c r="AP187" s="1150">
        <f>+U187</f>
        <v>0</v>
      </c>
      <c r="AQ187" s="1004">
        <f>SUM(AR187:AW190)</f>
        <v>0</v>
      </c>
      <c r="AR187" s="299"/>
      <c r="AS187" s="299"/>
      <c r="AT187" s="299"/>
      <c r="AU187" s="299"/>
      <c r="AV187" s="299"/>
      <c r="AW187" s="299"/>
      <c r="AX187" s="1150">
        <f>+V187</f>
        <v>0</v>
      </c>
      <c r="AY187" s="1004">
        <f>SUM(AZ187:BE190)</f>
        <v>0</v>
      </c>
      <c r="AZ187" s="299"/>
      <c r="BA187" s="299"/>
      <c r="BB187" s="299"/>
      <c r="BC187" s="299"/>
      <c r="BD187" s="299"/>
      <c r="BE187" s="299"/>
      <c r="BF187" s="1150">
        <f>+W187</f>
        <v>0</v>
      </c>
      <c r="BG187" s="1004">
        <f>SUM(BH187:BM190)</f>
        <v>0</v>
      </c>
      <c r="BH187" s="299"/>
      <c r="BI187" s="299"/>
      <c r="BJ187" s="299"/>
      <c r="BK187" s="299"/>
      <c r="BL187" s="299"/>
      <c r="BM187" s="299"/>
      <c r="BN187" s="1150">
        <f>+X187</f>
        <v>0</v>
      </c>
      <c r="BO187" s="1004">
        <f>SUM(BP187:BU190)</f>
        <v>0</v>
      </c>
      <c r="BP187" s="299"/>
      <c r="BQ187" s="299"/>
      <c r="BR187" s="299"/>
      <c r="BS187" s="299"/>
      <c r="BT187" s="299"/>
      <c r="BU187" s="299"/>
    </row>
    <row r="188" spans="1:73" ht="39.950000000000003" customHeight="1" x14ac:dyDescent="0.25">
      <c r="A188" s="151"/>
      <c r="B188" s="24"/>
      <c r="C188" s="1044"/>
      <c r="D188" s="1050"/>
      <c r="E188" s="1062"/>
      <c r="F188" s="1266">
        <v>320200106</v>
      </c>
      <c r="G188" s="1649" t="s">
        <v>3865</v>
      </c>
      <c r="H188" s="1344">
        <v>1</v>
      </c>
      <c r="I188" s="1344" t="s">
        <v>2982</v>
      </c>
      <c r="J188" s="1162">
        <v>32</v>
      </c>
      <c r="K188" s="1162" t="s">
        <v>3821</v>
      </c>
      <c r="L188" s="1162">
        <v>3202</v>
      </c>
      <c r="M188" s="1162" t="s">
        <v>3822</v>
      </c>
      <c r="N188" s="1263">
        <v>2024004540027</v>
      </c>
      <c r="O188" s="1162" t="s">
        <v>3823</v>
      </c>
      <c r="P188" s="1053"/>
      <c r="Q188" s="1646"/>
      <c r="R188" s="1643"/>
      <c r="S188" s="1643"/>
      <c r="T188" s="1023"/>
      <c r="U188" s="1008"/>
      <c r="V188" s="1008"/>
      <c r="W188" s="1008"/>
      <c r="X188" s="1008"/>
      <c r="Y188" s="1008"/>
      <c r="Z188" s="1005"/>
      <c r="AA188" s="1005"/>
      <c r="AB188" s="1005"/>
      <c r="AC188" s="1005"/>
      <c r="AD188" s="1005"/>
      <c r="AE188" s="1005"/>
      <c r="AF188" s="1005"/>
      <c r="AG188" s="479"/>
      <c r="AH188" s="592"/>
      <c r="AI188" s="592"/>
      <c r="AJ188" s="592"/>
      <c r="AK188" s="196"/>
      <c r="AL188" s="197"/>
      <c r="AM188" s="197"/>
      <c r="AN188" s="197"/>
      <c r="AO188" s="197"/>
      <c r="AP188" s="1151"/>
      <c r="AQ188" s="1005"/>
      <c r="AR188" s="282"/>
      <c r="AS188" s="282"/>
      <c r="AT188" s="282"/>
      <c r="AU188" s="282"/>
      <c r="AV188" s="282"/>
      <c r="AW188" s="282"/>
      <c r="AX188" s="1151"/>
      <c r="AY188" s="1005"/>
      <c r="AZ188" s="282"/>
      <c r="BA188" s="282"/>
      <c r="BB188" s="282"/>
      <c r="BC188" s="282"/>
      <c r="BD188" s="282"/>
      <c r="BE188" s="282"/>
      <c r="BF188" s="1151"/>
      <c r="BG188" s="1005"/>
      <c r="BH188" s="282"/>
      <c r="BI188" s="282"/>
      <c r="BJ188" s="282"/>
      <c r="BK188" s="282"/>
      <c r="BL188" s="282"/>
      <c r="BM188" s="282"/>
      <c r="BN188" s="1151"/>
      <c r="BO188" s="1005"/>
      <c r="BP188" s="282"/>
      <c r="BQ188" s="282"/>
      <c r="BR188" s="282"/>
      <c r="BS188" s="282"/>
      <c r="BT188" s="282"/>
      <c r="BU188" s="282"/>
    </row>
    <row r="189" spans="1:73" ht="39.950000000000003" customHeight="1" x14ac:dyDescent="0.25">
      <c r="A189" s="151"/>
      <c r="B189" s="24"/>
      <c r="C189" s="1044"/>
      <c r="D189" s="1050"/>
      <c r="E189" s="1062"/>
      <c r="F189" s="1266">
        <v>320200106</v>
      </c>
      <c r="G189" s="1649" t="s">
        <v>3865</v>
      </c>
      <c r="H189" s="1344">
        <v>1</v>
      </c>
      <c r="I189" s="1344" t="s">
        <v>2982</v>
      </c>
      <c r="J189" s="1162">
        <v>32</v>
      </c>
      <c r="K189" s="1162" t="s">
        <v>3821</v>
      </c>
      <c r="L189" s="1162">
        <v>3202</v>
      </c>
      <c r="M189" s="1162" t="s">
        <v>3822</v>
      </c>
      <c r="N189" s="1263">
        <v>2024004540027</v>
      </c>
      <c r="O189" s="1162" t="s">
        <v>3823</v>
      </c>
      <c r="P189" s="1053"/>
      <c r="Q189" s="1646"/>
      <c r="R189" s="1643"/>
      <c r="S189" s="1643"/>
      <c r="T189" s="1023"/>
      <c r="U189" s="1008"/>
      <c r="V189" s="1008"/>
      <c r="W189" s="1008"/>
      <c r="X189" s="1008"/>
      <c r="Y189" s="1008"/>
      <c r="Z189" s="1005"/>
      <c r="AA189" s="1005"/>
      <c r="AB189" s="1005"/>
      <c r="AC189" s="1005"/>
      <c r="AD189" s="1005"/>
      <c r="AE189" s="1005"/>
      <c r="AF189" s="1005"/>
      <c r="AG189" s="196"/>
      <c r="AH189" s="592"/>
      <c r="AI189" s="592"/>
      <c r="AJ189" s="592"/>
      <c r="AK189" s="196"/>
      <c r="AL189" s="197"/>
      <c r="AM189" s="197"/>
      <c r="AN189" s="197"/>
      <c r="AO189" s="197"/>
      <c r="AP189" s="1151"/>
      <c r="AQ189" s="1005"/>
      <c r="AR189" s="282"/>
      <c r="AS189" s="282"/>
      <c r="AT189" s="282"/>
      <c r="AU189" s="282"/>
      <c r="AV189" s="282"/>
      <c r="AW189" s="282"/>
      <c r="AX189" s="1151"/>
      <c r="AY189" s="1005"/>
      <c r="AZ189" s="282"/>
      <c r="BA189" s="282"/>
      <c r="BB189" s="282"/>
      <c r="BC189" s="282"/>
      <c r="BD189" s="282"/>
      <c r="BE189" s="282"/>
      <c r="BF189" s="1151"/>
      <c r="BG189" s="1005"/>
      <c r="BH189" s="282"/>
      <c r="BI189" s="282"/>
      <c r="BJ189" s="282"/>
      <c r="BK189" s="282"/>
      <c r="BL189" s="282"/>
      <c r="BM189" s="282"/>
      <c r="BN189" s="1151"/>
      <c r="BO189" s="1005"/>
      <c r="BP189" s="282"/>
      <c r="BQ189" s="282"/>
      <c r="BR189" s="282"/>
      <c r="BS189" s="282"/>
      <c r="BT189" s="282"/>
      <c r="BU189" s="282"/>
    </row>
    <row r="190" spans="1:73" ht="39.950000000000003" customHeight="1" thickBot="1" x14ac:dyDescent="0.3">
      <c r="A190" s="151"/>
      <c r="B190" s="24"/>
      <c r="C190" s="1045"/>
      <c r="D190" s="1051"/>
      <c r="E190" s="1063"/>
      <c r="F190" s="1267">
        <v>320200106</v>
      </c>
      <c r="G190" s="1650" t="s">
        <v>3865</v>
      </c>
      <c r="H190" s="1369">
        <v>1</v>
      </c>
      <c r="I190" s="1369" t="s">
        <v>2982</v>
      </c>
      <c r="J190" s="1163">
        <v>32</v>
      </c>
      <c r="K190" s="1163" t="s">
        <v>3821</v>
      </c>
      <c r="L190" s="1163">
        <v>3202</v>
      </c>
      <c r="M190" s="1163" t="s">
        <v>3822</v>
      </c>
      <c r="N190" s="1264">
        <v>2024004540027</v>
      </c>
      <c r="O190" s="1163" t="s">
        <v>3823</v>
      </c>
      <c r="P190" s="1054"/>
      <c r="Q190" s="1647"/>
      <c r="R190" s="1644"/>
      <c r="S190" s="1644"/>
      <c r="T190" s="1024"/>
      <c r="U190" s="1009"/>
      <c r="V190" s="1009"/>
      <c r="W190" s="1009"/>
      <c r="X190" s="1009"/>
      <c r="Y190" s="1009"/>
      <c r="Z190" s="1006"/>
      <c r="AA190" s="1006"/>
      <c r="AB190" s="1006"/>
      <c r="AC190" s="1006"/>
      <c r="AD190" s="1006"/>
      <c r="AE190" s="1006"/>
      <c r="AF190" s="1006"/>
      <c r="AG190" s="715"/>
      <c r="AH190" s="716"/>
      <c r="AI190" s="716"/>
      <c r="AJ190" s="716"/>
      <c r="AK190" s="715"/>
      <c r="AL190" s="717"/>
      <c r="AM190" s="717"/>
      <c r="AN190" s="717"/>
      <c r="AO190" s="717"/>
      <c r="AP190" s="1152"/>
      <c r="AQ190" s="1006"/>
      <c r="AR190" s="718"/>
      <c r="AS190" s="718"/>
      <c r="AT190" s="718"/>
      <c r="AU190" s="718"/>
      <c r="AV190" s="718"/>
      <c r="AW190" s="718"/>
      <c r="AX190" s="1152"/>
      <c r="AY190" s="1006"/>
      <c r="AZ190" s="718"/>
      <c r="BA190" s="718"/>
      <c r="BB190" s="718"/>
      <c r="BC190" s="718"/>
      <c r="BD190" s="718"/>
      <c r="BE190" s="718"/>
      <c r="BF190" s="1152"/>
      <c r="BG190" s="1006"/>
      <c r="BH190" s="718"/>
      <c r="BI190" s="718"/>
      <c r="BJ190" s="718"/>
      <c r="BK190" s="718"/>
      <c r="BL190" s="718"/>
      <c r="BM190" s="718"/>
      <c r="BN190" s="1152"/>
      <c r="BO190" s="1006"/>
      <c r="BP190" s="718"/>
      <c r="BQ190" s="718"/>
      <c r="BR190" s="718"/>
      <c r="BS190" s="718"/>
      <c r="BT190" s="718"/>
      <c r="BU190" s="718"/>
    </row>
    <row r="191" spans="1:73" ht="40.15" customHeight="1" thickTop="1" x14ac:dyDescent="0.25">
      <c r="D191" s="348"/>
      <c r="E191" s="431"/>
      <c r="F191" s="444"/>
      <c r="G191" s="350"/>
      <c r="H191" s="351"/>
      <c r="I191" s="351"/>
      <c r="J191" s="352"/>
      <c r="K191" s="352"/>
      <c r="L191" s="348"/>
      <c r="M191" s="348"/>
      <c r="N191" s="348"/>
      <c r="O191" s="350"/>
      <c r="P191" s="348"/>
    </row>
    <row r="192" spans="1:73" ht="40.15" customHeight="1" x14ac:dyDescent="0.25">
      <c r="D192" s="348"/>
      <c r="E192" s="431"/>
      <c r="F192" s="444"/>
      <c r="G192" s="350"/>
      <c r="H192" s="351"/>
      <c r="I192" s="351"/>
      <c r="J192" s="352"/>
      <c r="K192" s="352"/>
      <c r="L192" s="348"/>
      <c r="M192" s="348"/>
      <c r="N192" s="348"/>
      <c r="O192" s="350"/>
      <c r="P192" s="348"/>
    </row>
    <row r="193" spans="4:16" ht="40.15" customHeight="1" x14ac:dyDescent="0.25">
      <c r="D193" s="348"/>
      <c r="E193" s="431"/>
      <c r="F193" s="444"/>
      <c r="G193" s="350"/>
      <c r="H193" s="351"/>
      <c r="I193" s="351"/>
      <c r="J193" s="352"/>
      <c r="K193" s="352"/>
      <c r="L193" s="348"/>
      <c r="M193" s="348"/>
      <c r="N193" s="348"/>
      <c r="O193" s="350"/>
      <c r="P193" s="348"/>
    </row>
    <row r="194" spans="4:16" ht="40.15" customHeight="1" x14ac:dyDescent="0.25">
      <c r="D194" s="348"/>
      <c r="E194" s="431"/>
      <c r="F194" s="444"/>
      <c r="G194" s="350"/>
      <c r="H194" s="351"/>
      <c r="I194" s="351"/>
      <c r="J194" s="352"/>
      <c r="K194" s="352"/>
      <c r="L194" s="348"/>
      <c r="M194" s="348"/>
      <c r="N194" s="348"/>
      <c r="O194" s="350"/>
      <c r="P194" s="348"/>
    </row>
    <row r="195" spans="4:16" ht="40.15" customHeight="1" x14ac:dyDescent="0.25">
      <c r="D195" s="348"/>
      <c r="E195" s="431"/>
      <c r="F195" s="444"/>
      <c r="G195" s="350"/>
      <c r="H195" s="351"/>
      <c r="I195" s="351"/>
      <c r="J195" s="352"/>
      <c r="K195" s="352"/>
      <c r="L195" s="348"/>
      <c r="M195" s="348"/>
      <c r="N195" s="348"/>
      <c r="O195" s="350"/>
      <c r="P195" s="348"/>
    </row>
    <row r="196" spans="4:16" ht="40.15" customHeight="1" x14ac:dyDescent="0.25">
      <c r="D196" s="348"/>
      <c r="E196" s="431"/>
      <c r="F196" s="444"/>
      <c r="G196" s="350"/>
      <c r="H196" s="351"/>
      <c r="I196" s="351"/>
      <c r="J196" s="352"/>
      <c r="K196" s="352"/>
      <c r="L196" s="348"/>
      <c r="M196" s="348"/>
      <c r="N196" s="348"/>
      <c r="O196" s="350"/>
      <c r="P196" s="348"/>
    </row>
    <row r="197" spans="4:16" ht="40.15" customHeight="1" x14ac:dyDescent="0.25">
      <c r="D197" s="348"/>
      <c r="E197" s="431"/>
      <c r="F197" s="444"/>
      <c r="G197" s="350"/>
      <c r="H197" s="351"/>
      <c r="I197" s="351"/>
      <c r="J197" s="352"/>
      <c r="K197" s="352"/>
      <c r="L197" s="348"/>
      <c r="M197" s="348"/>
      <c r="N197" s="348"/>
      <c r="O197" s="350"/>
      <c r="P197" s="348"/>
    </row>
    <row r="198" spans="4:16" ht="40.15" customHeight="1" x14ac:dyDescent="0.25">
      <c r="D198" s="348"/>
      <c r="E198" s="431"/>
      <c r="F198" s="444"/>
      <c r="G198" s="350"/>
      <c r="H198" s="351"/>
      <c r="I198" s="351"/>
      <c r="J198" s="352"/>
      <c r="K198" s="352"/>
      <c r="L198" s="348"/>
      <c r="M198" s="348"/>
      <c r="N198" s="348"/>
      <c r="O198" s="350"/>
      <c r="P198" s="348"/>
    </row>
    <row r="199" spans="4:16" ht="40.15" customHeight="1" x14ac:dyDescent="0.25">
      <c r="D199" s="348"/>
      <c r="E199" s="431"/>
      <c r="F199" s="444"/>
      <c r="G199" s="350"/>
      <c r="H199" s="351"/>
      <c r="I199" s="351"/>
      <c r="J199" s="352"/>
      <c r="K199" s="352"/>
      <c r="L199" s="348"/>
      <c r="M199" s="348"/>
      <c r="N199" s="348"/>
      <c r="O199" s="350"/>
      <c r="P199" s="348"/>
    </row>
    <row r="200" spans="4:16" ht="40.15" customHeight="1" x14ac:dyDescent="0.25">
      <c r="D200" s="348"/>
      <c r="E200" s="431"/>
      <c r="F200" s="444"/>
      <c r="G200" s="350"/>
      <c r="H200" s="351"/>
      <c r="I200" s="351"/>
      <c r="J200" s="352"/>
      <c r="K200" s="352"/>
      <c r="L200" s="348"/>
      <c r="M200" s="348"/>
      <c r="N200" s="348"/>
      <c r="O200" s="350"/>
      <c r="P200" s="348"/>
    </row>
    <row r="201" spans="4:16" ht="40.15" customHeight="1" x14ac:dyDescent="0.25">
      <c r="D201" s="348"/>
      <c r="E201" s="431"/>
      <c r="F201" s="444"/>
      <c r="G201" s="350"/>
      <c r="H201" s="351"/>
      <c r="I201" s="351"/>
      <c r="J201" s="352"/>
      <c r="K201" s="352"/>
      <c r="L201" s="348"/>
      <c r="M201" s="348"/>
      <c r="N201" s="348"/>
      <c r="O201" s="350"/>
      <c r="P201" s="348"/>
    </row>
    <row r="202" spans="4:16" ht="40.15" customHeight="1" x14ac:dyDescent="0.25">
      <c r="D202" s="348"/>
      <c r="E202" s="431"/>
      <c r="F202" s="444"/>
      <c r="G202" s="350"/>
      <c r="H202" s="351"/>
      <c r="I202" s="351"/>
      <c r="J202" s="352"/>
      <c r="K202" s="352"/>
      <c r="L202" s="348"/>
      <c r="M202" s="348"/>
      <c r="N202" s="348"/>
      <c r="O202" s="350"/>
      <c r="P202" s="348"/>
    </row>
    <row r="203" spans="4:16" ht="40.15" customHeight="1" x14ac:dyDescent="0.25">
      <c r="D203" s="348"/>
      <c r="E203" s="431"/>
      <c r="F203" s="444"/>
      <c r="G203" s="350"/>
      <c r="H203" s="351"/>
      <c r="I203" s="351"/>
      <c r="J203" s="352"/>
      <c r="K203" s="352"/>
      <c r="L203" s="348"/>
      <c r="M203" s="348"/>
      <c r="N203" s="348"/>
      <c r="O203" s="350"/>
      <c r="P203" s="348"/>
    </row>
    <row r="204" spans="4:16" ht="40.15" customHeight="1" x14ac:dyDescent="0.25">
      <c r="D204" s="348"/>
      <c r="E204" s="431"/>
      <c r="F204" s="444"/>
      <c r="G204" s="350"/>
      <c r="H204" s="351"/>
      <c r="I204" s="351"/>
      <c r="J204" s="352"/>
      <c r="K204" s="352"/>
      <c r="L204" s="348"/>
      <c r="M204" s="348"/>
      <c r="N204" s="348"/>
      <c r="O204" s="350"/>
      <c r="P204" s="348"/>
    </row>
    <row r="205" spans="4:16" ht="40.15" customHeight="1" x14ac:dyDescent="0.25">
      <c r="D205" s="348"/>
      <c r="E205" s="431"/>
      <c r="F205" s="444"/>
      <c r="G205" s="350"/>
      <c r="H205" s="351"/>
      <c r="I205" s="351"/>
      <c r="J205" s="352"/>
      <c r="K205" s="352"/>
      <c r="L205" s="348"/>
      <c r="M205" s="348"/>
      <c r="N205" s="348"/>
      <c r="O205" s="350"/>
      <c r="P205" s="348"/>
    </row>
    <row r="206" spans="4:16" ht="40.15" customHeight="1" x14ac:dyDescent="0.25">
      <c r="D206" s="348"/>
      <c r="E206" s="431"/>
      <c r="F206" s="444"/>
      <c r="G206" s="350"/>
      <c r="H206" s="351"/>
      <c r="I206" s="351"/>
      <c r="J206" s="352"/>
      <c r="K206" s="352"/>
      <c r="L206" s="348"/>
      <c r="M206" s="348"/>
      <c r="N206" s="348"/>
      <c r="O206" s="350"/>
      <c r="P206" s="348"/>
    </row>
    <row r="207" spans="4:16" ht="40.15" customHeight="1" x14ac:dyDescent="0.25">
      <c r="D207" s="348"/>
      <c r="E207" s="431"/>
      <c r="F207" s="444"/>
      <c r="G207" s="350"/>
      <c r="H207" s="351"/>
      <c r="I207" s="351"/>
      <c r="J207" s="352"/>
      <c r="K207" s="352"/>
      <c r="L207" s="348"/>
      <c r="M207" s="348"/>
      <c r="N207" s="348"/>
      <c r="O207" s="350"/>
      <c r="P207" s="348"/>
    </row>
    <row r="208" spans="4:16" ht="40.15" customHeight="1" x14ac:dyDescent="0.25">
      <c r="D208" s="348"/>
      <c r="E208" s="431"/>
      <c r="F208" s="444"/>
      <c r="G208" s="350"/>
      <c r="H208" s="351"/>
      <c r="I208" s="351"/>
      <c r="J208" s="352"/>
      <c r="K208" s="352"/>
      <c r="L208" s="348"/>
      <c r="M208" s="348"/>
      <c r="N208" s="348"/>
      <c r="O208" s="350"/>
      <c r="P208" s="348"/>
    </row>
    <row r="209" spans="4:16" ht="40.15" customHeight="1" x14ac:dyDescent="0.25">
      <c r="D209" s="348"/>
      <c r="E209" s="431"/>
      <c r="F209" s="444"/>
      <c r="G209" s="350"/>
      <c r="H209" s="351"/>
      <c r="I209" s="351"/>
      <c r="J209" s="352"/>
      <c r="K209" s="352"/>
      <c r="L209" s="348"/>
      <c r="M209" s="348"/>
      <c r="N209" s="348"/>
      <c r="O209" s="350"/>
      <c r="P209" s="348"/>
    </row>
    <row r="210" spans="4:16" ht="40.15" customHeight="1" x14ac:dyDescent="0.25">
      <c r="D210" s="348"/>
      <c r="E210" s="431"/>
      <c r="F210" s="444"/>
      <c r="G210" s="350"/>
      <c r="H210" s="351"/>
      <c r="I210" s="351"/>
      <c r="J210" s="352"/>
      <c r="K210" s="352"/>
      <c r="L210" s="348"/>
      <c r="M210" s="348"/>
      <c r="N210" s="348"/>
      <c r="O210" s="350"/>
      <c r="P210" s="348"/>
    </row>
    <row r="211" spans="4:16" ht="40.15" customHeight="1" x14ac:dyDescent="0.25">
      <c r="D211" s="348"/>
      <c r="E211" s="431"/>
      <c r="F211" s="444"/>
      <c r="G211" s="350"/>
      <c r="H211" s="351"/>
      <c r="I211" s="351"/>
      <c r="J211" s="352"/>
      <c r="K211" s="352"/>
      <c r="L211" s="348"/>
      <c r="M211" s="348"/>
      <c r="N211" s="348"/>
      <c r="O211" s="350"/>
      <c r="P211" s="348"/>
    </row>
    <row r="212" spans="4:16" ht="40.15" customHeight="1" x14ac:dyDescent="0.25">
      <c r="D212" s="348"/>
      <c r="E212" s="431"/>
      <c r="F212" s="444"/>
      <c r="G212" s="350"/>
      <c r="H212" s="351"/>
      <c r="I212" s="351"/>
      <c r="J212" s="352"/>
      <c r="K212" s="352"/>
      <c r="L212" s="348"/>
      <c r="M212" s="348"/>
      <c r="N212" s="348"/>
      <c r="O212" s="350"/>
      <c r="P212" s="348"/>
    </row>
    <row r="213" spans="4:16" ht="40.15" customHeight="1" x14ac:dyDescent="0.25">
      <c r="D213" s="348"/>
      <c r="E213" s="431"/>
      <c r="F213" s="444"/>
      <c r="G213" s="350"/>
      <c r="H213" s="351"/>
      <c r="I213" s="351"/>
      <c r="J213" s="352"/>
      <c r="K213" s="352"/>
      <c r="L213" s="348"/>
      <c r="M213" s="348"/>
      <c r="N213" s="348"/>
      <c r="O213" s="350"/>
      <c r="P213" s="348"/>
    </row>
    <row r="214" spans="4:16" ht="40.15" customHeight="1" x14ac:dyDescent="0.25">
      <c r="D214" s="348"/>
      <c r="E214" s="431"/>
      <c r="F214" s="444"/>
      <c r="G214" s="350"/>
      <c r="H214" s="351"/>
      <c r="I214" s="351"/>
      <c r="J214" s="352"/>
      <c r="K214" s="352"/>
      <c r="L214" s="348"/>
      <c r="M214" s="348"/>
      <c r="N214" s="348"/>
      <c r="O214" s="350"/>
      <c r="P214" s="348"/>
    </row>
    <row r="215" spans="4:16" ht="40.15" customHeight="1" x14ac:dyDescent="0.25">
      <c r="D215" s="348"/>
      <c r="E215" s="431"/>
      <c r="F215" s="444"/>
      <c r="G215" s="350"/>
      <c r="H215" s="351"/>
      <c r="I215" s="351"/>
      <c r="J215" s="352"/>
      <c r="K215" s="352"/>
      <c r="L215" s="348"/>
      <c r="M215" s="348"/>
      <c r="N215" s="348"/>
      <c r="O215" s="350"/>
      <c r="P215" s="348"/>
    </row>
    <row r="216" spans="4:16" ht="40.15" customHeight="1" x14ac:dyDescent="0.25">
      <c r="D216" s="348"/>
      <c r="E216" s="431"/>
      <c r="F216" s="444"/>
      <c r="G216" s="350"/>
      <c r="H216" s="351"/>
      <c r="I216" s="351"/>
      <c r="J216" s="352"/>
      <c r="K216" s="352"/>
      <c r="L216" s="348"/>
      <c r="M216" s="348"/>
      <c r="N216" s="348"/>
      <c r="O216" s="350"/>
      <c r="P216" s="348"/>
    </row>
    <row r="217" spans="4:16" ht="40.15" customHeight="1" x14ac:dyDescent="0.25">
      <c r="D217" s="348"/>
      <c r="E217" s="431"/>
      <c r="F217" s="444"/>
      <c r="G217" s="350"/>
      <c r="H217" s="351"/>
      <c r="I217" s="351"/>
      <c r="J217" s="352"/>
      <c r="K217" s="352"/>
      <c r="L217" s="348"/>
      <c r="M217" s="348"/>
      <c r="N217" s="348"/>
      <c r="O217" s="350"/>
      <c r="P217" s="348"/>
    </row>
    <row r="218" spans="4:16" ht="40.15" customHeight="1" x14ac:dyDescent="0.25">
      <c r="D218" s="348"/>
      <c r="E218" s="431"/>
      <c r="F218" s="444"/>
      <c r="G218" s="350"/>
      <c r="H218" s="351"/>
      <c r="I218" s="351"/>
      <c r="J218" s="352"/>
      <c r="K218" s="352"/>
      <c r="L218" s="348"/>
      <c r="M218" s="348"/>
      <c r="N218" s="348"/>
      <c r="O218" s="350"/>
      <c r="P218" s="348"/>
    </row>
    <row r="219" spans="4:16" ht="40.15" customHeight="1" x14ac:dyDescent="0.25">
      <c r="D219" s="348"/>
      <c r="E219" s="431"/>
      <c r="F219" s="444"/>
      <c r="G219" s="350"/>
      <c r="H219" s="351"/>
      <c r="I219" s="351"/>
      <c r="J219" s="352"/>
      <c r="K219" s="352"/>
      <c r="L219" s="348"/>
      <c r="M219" s="348"/>
      <c r="N219" s="348"/>
      <c r="O219" s="350"/>
      <c r="P219" s="348"/>
    </row>
    <row r="220" spans="4:16" ht="40.15" customHeight="1" x14ac:dyDescent="0.25">
      <c r="D220" s="348"/>
      <c r="E220" s="431"/>
      <c r="F220" s="444"/>
      <c r="G220" s="350"/>
      <c r="H220" s="351"/>
      <c r="I220" s="351"/>
      <c r="J220" s="352"/>
      <c r="K220" s="352"/>
      <c r="L220" s="348"/>
      <c r="M220" s="348"/>
      <c r="N220" s="348"/>
      <c r="O220" s="350"/>
      <c r="P220" s="348"/>
    </row>
    <row r="221" spans="4:16" ht="40.15" customHeight="1" x14ac:dyDescent="0.25">
      <c r="D221" s="348"/>
      <c r="E221" s="431"/>
      <c r="F221" s="444"/>
      <c r="G221" s="350"/>
      <c r="H221" s="351"/>
      <c r="I221" s="351"/>
      <c r="J221" s="352"/>
      <c r="K221" s="352"/>
      <c r="L221" s="348"/>
      <c r="M221" s="348"/>
      <c r="N221" s="348"/>
      <c r="O221" s="350"/>
      <c r="P221" s="348"/>
    </row>
    <row r="222" spans="4:16" ht="40.15" customHeight="1" x14ac:dyDescent="0.25">
      <c r="D222" s="348"/>
      <c r="E222" s="431"/>
      <c r="F222" s="444"/>
      <c r="G222" s="350"/>
      <c r="H222" s="351"/>
      <c r="I222" s="351"/>
      <c r="J222" s="352"/>
      <c r="K222" s="352"/>
      <c r="L222" s="348"/>
      <c r="M222" s="348"/>
      <c r="N222" s="348"/>
      <c r="O222" s="350"/>
      <c r="P222" s="348"/>
    </row>
    <row r="223" spans="4:16" ht="40.15" customHeight="1" x14ac:dyDescent="0.25">
      <c r="D223" s="348"/>
      <c r="E223" s="431"/>
      <c r="F223" s="444"/>
      <c r="G223" s="350"/>
      <c r="H223" s="351"/>
      <c r="I223" s="351"/>
      <c r="J223" s="352"/>
      <c r="K223" s="352"/>
      <c r="L223" s="348"/>
      <c r="M223" s="348"/>
      <c r="N223" s="348"/>
      <c r="O223" s="350"/>
      <c r="P223" s="348"/>
    </row>
    <row r="224" spans="4:16" ht="40.15" customHeight="1" x14ac:dyDescent="0.25">
      <c r="D224" s="348"/>
      <c r="E224" s="431"/>
      <c r="F224" s="444"/>
      <c r="G224" s="350"/>
      <c r="H224" s="351"/>
      <c r="I224" s="351"/>
      <c r="J224" s="352"/>
      <c r="K224" s="352"/>
      <c r="L224" s="348"/>
      <c r="M224" s="348"/>
      <c r="N224" s="348"/>
      <c r="O224" s="350"/>
      <c r="P224" s="348"/>
    </row>
    <row r="225" spans="4:16" ht="40.15" customHeight="1" x14ac:dyDescent="0.25">
      <c r="D225" s="348"/>
      <c r="E225" s="431"/>
      <c r="F225" s="444"/>
      <c r="G225" s="350"/>
      <c r="H225" s="351"/>
      <c r="I225" s="351"/>
      <c r="J225" s="352"/>
      <c r="K225" s="352"/>
      <c r="L225" s="348"/>
      <c r="M225" s="348"/>
      <c r="N225" s="348"/>
      <c r="O225" s="350"/>
      <c r="P225" s="348"/>
    </row>
    <row r="226" spans="4:16" ht="40.15" customHeight="1" x14ac:dyDescent="0.25">
      <c r="D226" s="348"/>
      <c r="E226" s="431"/>
      <c r="F226" s="444"/>
      <c r="G226" s="350"/>
      <c r="H226" s="351"/>
      <c r="I226" s="351"/>
      <c r="J226" s="352"/>
      <c r="K226" s="352"/>
      <c r="L226" s="348"/>
      <c r="M226" s="348"/>
      <c r="N226" s="348"/>
      <c r="O226" s="350"/>
      <c r="P226" s="348"/>
    </row>
    <row r="227" spans="4:16" ht="40.15" customHeight="1" x14ac:dyDescent="0.25">
      <c r="D227" s="348"/>
      <c r="E227" s="431"/>
      <c r="F227" s="444"/>
      <c r="G227" s="350"/>
      <c r="H227" s="351"/>
      <c r="I227" s="351"/>
      <c r="J227" s="352"/>
      <c r="K227" s="352"/>
      <c r="L227" s="348"/>
      <c r="M227" s="348"/>
      <c r="N227" s="348"/>
      <c r="O227" s="350"/>
      <c r="P227" s="348"/>
    </row>
    <row r="228" spans="4:16" ht="40.15" customHeight="1" x14ac:dyDescent="0.25">
      <c r="D228" s="348"/>
      <c r="E228" s="431"/>
      <c r="F228" s="444"/>
      <c r="G228" s="350"/>
      <c r="H228" s="351"/>
      <c r="I228" s="351"/>
      <c r="J228" s="352"/>
      <c r="K228" s="352"/>
      <c r="L228" s="348"/>
      <c r="M228" s="348"/>
      <c r="N228" s="348"/>
      <c r="O228" s="350"/>
      <c r="P228" s="348"/>
    </row>
    <row r="229" spans="4:16" ht="40.15" customHeight="1" x14ac:dyDescent="0.25">
      <c r="D229" s="348"/>
      <c r="E229" s="431"/>
      <c r="F229" s="444"/>
      <c r="G229" s="350"/>
      <c r="H229" s="351"/>
      <c r="I229" s="351"/>
      <c r="J229" s="352"/>
      <c r="K229" s="352"/>
      <c r="L229" s="348"/>
      <c r="M229" s="348"/>
      <c r="N229" s="348"/>
      <c r="O229" s="350"/>
      <c r="P229" s="348"/>
    </row>
    <row r="230" spans="4:16" ht="40.15" customHeight="1" x14ac:dyDescent="0.25">
      <c r="D230" s="348"/>
      <c r="E230" s="431"/>
      <c r="F230" s="444"/>
      <c r="G230" s="350"/>
      <c r="H230" s="351"/>
      <c r="I230" s="351"/>
      <c r="J230" s="352"/>
      <c r="K230" s="352"/>
      <c r="L230" s="348"/>
      <c r="M230" s="348"/>
      <c r="N230" s="348"/>
      <c r="O230" s="350"/>
      <c r="P230" s="348"/>
    </row>
    <row r="231" spans="4:16" ht="40.15" customHeight="1" x14ac:dyDescent="0.25">
      <c r="D231" s="348"/>
      <c r="E231" s="431"/>
      <c r="F231" s="444"/>
      <c r="G231" s="350"/>
      <c r="H231" s="351"/>
      <c r="I231" s="351"/>
      <c r="J231" s="352"/>
      <c r="K231" s="352"/>
      <c r="L231" s="348"/>
      <c r="M231" s="348"/>
      <c r="N231" s="348"/>
      <c r="O231" s="350"/>
      <c r="P231" s="348"/>
    </row>
    <row r="232" spans="4:16" ht="40.15" customHeight="1" x14ac:dyDescent="0.25">
      <c r="D232" s="348"/>
      <c r="E232" s="431"/>
      <c r="F232" s="444"/>
      <c r="G232" s="350"/>
      <c r="H232" s="351"/>
      <c r="I232" s="351"/>
      <c r="J232" s="352"/>
      <c r="K232" s="352"/>
      <c r="L232" s="348"/>
      <c r="M232" s="348"/>
      <c r="N232" s="348"/>
      <c r="O232" s="350"/>
      <c r="P232" s="348"/>
    </row>
    <row r="233" spans="4:16" ht="40.15" customHeight="1" x14ac:dyDescent="0.25">
      <c r="D233" s="348"/>
      <c r="E233" s="431"/>
      <c r="F233" s="444"/>
      <c r="G233" s="350"/>
      <c r="H233" s="351"/>
      <c r="I233" s="351"/>
      <c r="J233" s="352"/>
      <c r="K233" s="352"/>
      <c r="L233" s="348"/>
      <c r="M233" s="348"/>
      <c r="N233" s="348"/>
      <c r="O233" s="350"/>
      <c r="P233" s="348"/>
    </row>
    <row r="234" spans="4:16" ht="40.15" customHeight="1" x14ac:dyDescent="0.25">
      <c r="D234" s="348"/>
      <c r="E234" s="431"/>
      <c r="F234" s="444"/>
      <c r="G234" s="350"/>
      <c r="H234" s="351"/>
      <c r="I234" s="351"/>
      <c r="J234" s="352"/>
      <c r="K234" s="352"/>
      <c r="L234" s="348"/>
      <c r="M234" s="348"/>
      <c r="N234" s="348"/>
      <c r="O234" s="350"/>
      <c r="P234" s="348"/>
    </row>
    <row r="235" spans="4:16" ht="40.15" customHeight="1" x14ac:dyDescent="0.25">
      <c r="D235" s="348"/>
      <c r="E235" s="431"/>
      <c r="F235" s="444"/>
      <c r="G235" s="350"/>
      <c r="H235" s="351"/>
      <c r="I235" s="351"/>
      <c r="J235" s="352"/>
      <c r="K235" s="352"/>
      <c r="L235" s="348"/>
      <c r="M235" s="348"/>
      <c r="N235" s="348"/>
      <c r="O235" s="350"/>
      <c r="P235" s="348"/>
    </row>
    <row r="236" spans="4:16" ht="40.15" customHeight="1" x14ac:dyDescent="0.25">
      <c r="D236" s="348"/>
      <c r="E236" s="431"/>
      <c r="F236" s="444"/>
      <c r="G236" s="350"/>
      <c r="H236" s="351"/>
      <c r="I236" s="351"/>
      <c r="J236" s="352"/>
      <c r="K236" s="352"/>
      <c r="L236" s="348"/>
      <c r="M236" s="348"/>
      <c r="N236" s="348"/>
      <c r="O236" s="350"/>
      <c r="P236" s="348"/>
    </row>
    <row r="237" spans="4:16" ht="40.15" customHeight="1" x14ac:dyDescent="0.25">
      <c r="D237" s="348"/>
      <c r="E237" s="431"/>
      <c r="F237" s="444"/>
      <c r="G237" s="350"/>
      <c r="H237" s="351"/>
      <c r="I237" s="351"/>
      <c r="J237" s="352"/>
      <c r="K237" s="352"/>
      <c r="L237" s="348"/>
      <c r="M237" s="348"/>
      <c r="N237" s="348"/>
      <c r="O237" s="350"/>
      <c r="P237" s="348"/>
    </row>
    <row r="238" spans="4:16" ht="40.15" customHeight="1" x14ac:dyDescent="0.25">
      <c r="D238" s="348"/>
      <c r="E238" s="431"/>
      <c r="F238" s="444"/>
      <c r="G238" s="350"/>
      <c r="H238" s="351"/>
      <c r="I238" s="351"/>
      <c r="J238" s="352"/>
      <c r="K238" s="352"/>
      <c r="L238" s="348"/>
      <c r="M238" s="348"/>
      <c r="N238" s="348"/>
      <c r="O238" s="350"/>
      <c r="P238" s="348"/>
    </row>
    <row r="239" spans="4:16" ht="40.15" customHeight="1" x14ac:dyDescent="0.25">
      <c r="D239" s="348"/>
      <c r="E239" s="431"/>
      <c r="F239" s="444"/>
      <c r="G239" s="350"/>
      <c r="H239" s="351"/>
      <c r="I239" s="351"/>
      <c r="J239" s="352"/>
      <c r="K239" s="352"/>
      <c r="L239" s="348"/>
      <c r="M239" s="348"/>
      <c r="N239" s="348"/>
      <c r="O239" s="350"/>
      <c r="P239" s="348"/>
    </row>
    <row r="240" spans="4:16" ht="40.15" customHeight="1" x14ac:dyDescent="0.25">
      <c r="D240" s="348"/>
      <c r="E240" s="431"/>
      <c r="F240" s="444"/>
      <c r="G240" s="350"/>
      <c r="H240" s="351"/>
      <c r="I240" s="351"/>
      <c r="J240" s="352"/>
      <c r="K240" s="352"/>
      <c r="L240" s="348"/>
      <c r="M240" s="348"/>
      <c r="N240" s="348"/>
      <c r="O240" s="350"/>
      <c r="P240" s="348"/>
    </row>
    <row r="241" spans="4:16" ht="40.15" customHeight="1" x14ac:dyDescent="0.25">
      <c r="D241" s="348"/>
      <c r="E241" s="431"/>
      <c r="F241" s="444"/>
      <c r="G241" s="350"/>
      <c r="H241" s="351"/>
      <c r="I241" s="351"/>
      <c r="J241" s="352"/>
      <c r="K241" s="352"/>
      <c r="L241" s="348"/>
      <c r="M241" s="348"/>
      <c r="N241" s="348"/>
      <c r="O241" s="350"/>
      <c r="P241" s="348"/>
    </row>
    <row r="242" spans="4:16" ht="40.15" customHeight="1" x14ac:dyDescent="0.25">
      <c r="D242" s="348"/>
      <c r="E242" s="431"/>
      <c r="F242" s="444"/>
      <c r="G242" s="350"/>
      <c r="H242" s="351"/>
      <c r="I242" s="351"/>
      <c r="J242" s="352"/>
      <c r="K242" s="352"/>
      <c r="L242" s="348"/>
      <c r="M242" s="348"/>
      <c r="N242" s="348"/>
      <c r="O242" s="350"/>
      <c r="P242" s="348"/>
    </row>
    <row r="243" spans="4:16" ht="40.15" customHeight="1" x14ac:dyDescent="0.25">
      <c r="D243" s="348"/>
      <c r="E243" s="431"/>
      <c r="F243" s="444"/>
      <c r="G243" s="350"/>
      <c r="H243" s="351"/>
      <c r="I243" s="351"/>
      <c r="J243" s="352"/>
      <c r="K243" s="352"/>
      <c r="L243" s="348"/>
      <c r="M243" s="348"/>
      <c r="N243" s="348"/>
      <c r="O243" s="350"/>
      <c r="P243" s="348"/>
    </row>
    <row r="244" spans="4:16" ht="40.15" customHeight="1" x14ac:dyDescent="0.25">
      <c r="D244" s="348"/>
      <c r="E244" s="431"/>
      <c r="F244" s="444"/>
      <c r="G244" s="350"/>
      <c r="H244" s="351"/>
      <c r="I244" s="351"/>
      <c r="J244" s="352"/>
      <c r="K244" s="352"/>
      <c r="L244" s="348"/>
      <c r="M244" s="348"/>
      <c r="N244" s="348"/>
      <c r="O244" s="350"/>
      <c r="P244" s="348"/>
    </row>
    <row r="245" spans="4:16" ht="40.15" customHeight="1" x14ac:dyDescent="0.25">
      <c r="D245" s="348"/>
      <c r="E245" s="431"/>
      <c r="F245" s="444"/>
      <c r="G245" s="350"/>
      <c r="H245" s="351"/>
      <c r="I245" s="351"/>
      <c r="J245" s="352"/>
      <c r="K245" s="352"/>
      <c r="L245" s="348"/>
      <c r="M245" s="348"/>
      <c r="N245" s="348"/>
      <c r="O245" s="350"/>
      <c r="P245" s="348"/>
    </row>
    <row r="246" spans="4:16" ht="40.15" customHeight="1" x14ac:dyDescent="0.25">
      <c r="D246" s="348"/>
      <c r="E246" s="431"/>
      <c r="F246" s="444"/>
      <c r="G246" s="350"/>
      <c r="H246" s="351"/>
      <c r="I246" s="351"/>
      <c r="J246" s="352"/>
      <c r="K246" s="352"/>
      <c r="L246" s="348"/>
      <c r="M246" s="348"/>
      <c r="N246" s="348"/>
      <c r="O246" s="350"/>
      <c r="P246" s="348"/>
    </row>
    <row r="247" spans="4:16" ht="40.15" customHeight="1" x14ac:dyDescent="0.25">
      <c r="D247" s="348"/>
      <c r="E247" s="431"/>
      <c r="F247" s="444"/>
      <c r="G247" s="350"/>
      <c r="H247" s="351"/>
      <c r="I247" s="351"/>
      <c r="J247" s="352"/>
      <c r="K247" s="352"/>
      <c r="L247" s="348"/>
      <c r="M247" s="348"/>
      <c r="N247" s="348"/>
      <c r="O247" s="350"/>
      <c r="P247" s="348"/>
    </row>
    <row r="248" spans="4:16" ht="40.15" customHeight="1" x14ac:dyDescent="0.25">
      <c r="D248" s="348"/>
      <c r="E248" s="431"/>
      <c r="F248" s="444"/>
      <c r="G248" s="350"/>
      <c r="H248" s="351"/>
      <c r="I248" s="351"/>
      <c r="J248" s="352"/>
      <c r="K248" s="352"/>
      <c r="L248" s="348"/>
      <c r="M248" s="348"/>
      <c r="N248" s="348"/>
      <c r="O248" s="350"/>
      <c r="P248" s="348"/>
    </row>
    <row r="249" spans="4:16" ht="40.15" customHeight="1" x14ac:dyDescent="0.25">
      <c r="D249" s="348"/>
      <c r="E249" s="431"/>
      <c r="F249" s="444"/>
      <c r="G249" s="350"/>
      <c r="H249" s="351"/>
      <c r="I249" s="351"/>
      <c r="J249" s="352"/>
      <c r="K249" s="352"/>
      <c r="L249" s="348"/>
      <c r="M249" s="348"/>
      <c r="N249" s="348"/>
      <c r="O249" s="350"/>
      <c r="P249" s="348"/>
    </row>
    <row r="250" spans="4:16" ht="40.15" customHeight="1" x14ac:dyDescent="0.25">
      <c r="D250" s="348"/>
      <c r="E250" s="431"/>
      <c r="F250" s="444"/>
      <c r="G250" s="350"/>
      <c r="H250" s="351"/>
      <c r="I250" s="351"/>
      <c r="J250" s="352"/>
      <c r="K250" s="352"/>
      <c r="L250" s="348"/>
      <c r="M250" s="348"/>
      <c r="N250" s="348"/>
      <c r="O250" s="350"/>
      <c r="P250" s="348"/>
    </row>
    <row r="251" spans="4:16" ht="40.15" customHeight="1" x14ac:dyDescent="0.25">
      <c r="D251" s="348"/>
      <c r="E251" s="431"/>
      <c r="F251" s="444"/>
      <c r="G251" s="350"/>
      <c r="H251" s="351"/>
      <c r="I251" s="351"/>
      <c r="J251" s="352"/>
      <c r="K251" s="352"/>
      <c r="L251" s="348"/>
      <c r="M251" s="348"/>
      <c r="N251" s="348"/>
      <c r="O251" s="350"/>
      <c r="P251" s="348"/>
    </row>
    <row r="252" spans="4:16" ht="40.15" customHeight="1" x14ac:dyDescent="0.25">
      <c r="D252" s="348"/>
      <c r="E252" s="431"/>
      <c r="F252" s="444"/>
      <c r="G252" s="350"/>
      <c r="H252" s="351"/>
      <c r="I252" s="351"/>
      <c r="J252" s="352"/>
      <c r="K252" s="352"/>
      <c r="L252" s="348"/>
      <c r="M252" s="348"/>
      <c r="N252" s="348"/>
      <c r="O252" s="350"/>
      <c r="P252" s="348"/>
    </row>
    <row r="253" spans="4:16" ht="40.15" customHeight="1" x14ac:dyDescent="0.25">
      <c r="D253" s="348"/>
      <c r="E253" s="431"/>
      <c r="F253" s="444"/>
      <c r="G253" s="350"/>
      <c r="H253" s="351"/>
      <c r="I253" s="351"/>
      <c r="J253" s="352"/>
      <c r="K253" s="352"/>
      <c r="L253" s="348"/>
      <c r="M253" s="348"/>
      <c r="N253" s="348"/>
      <c r="O253" s="350"/>
      <c r="P253" s="348"/>
    </row>
    <row r="254" spans="4:16" ht="40.15" customHeight="1" x14ac:dyDescent="0.25">
      <c r="D254" s="348"/>
      <c r="E254" s="431"/>
      <c r="F254" s="444"/>
      <c r="G254" s="350"/>
      <c r="H254" s="351"/>
      <c r="I254" s="351"/>
      <c r="J254" s="352"/>
      <c r="K254" s="352"/>
      <c r="L254" s="348"/>
      <c r="M254" s="348"/>
      <c r="N254" s="348"/>
      <c r="O254" s="350"/>
      <c r="P254" s="348"/>
    </row>
    <row r="255" spans="4:16" ht="40.15" customHeight="1" x14ac:dyDescent="0.25">
      <c r="D255" s="348"/>
      <c r="E255" s="431"/>
      <c r="F255" s="444"/>
      <c r="G255" s="350"/>
      <c r="H255" s="351"/>
      <c r="I255" s="351"/>
      <c r="J255" s="352"/>
      <c r="K255" s="352"/>
      <c r="L255" s="348"/>
      <c r="M255" s="348"/>
      <c r="N255" s="348"/>
      <c r="O255" s="350"/>
      <c r="P255" s="348"/>
    </row>
    <row r="256" spans="4:16" ht="40.15" customHeight="1" x14ac:dyDescent="0.25">
      <c r="D256" s="348"/>
      <c r="E256" s="431"/>
      <c r="F256" s="444"/>
      <c r="G256" s="350"/>
      <c r="H256" s="351"/>
      <c r="I256" s="351"/>
      <c r="J256" s="352"/>
      <c r="K256" s="352"/>
      <c r="L256" s="348"/>
      <c r="M256" s="348"/>
      <c r="N256" s="348"/>
      <c r="O256" s="350"/>
      <c r="P256" s="348"/>
    </row>
    <row r="257" spans="4:16" ht="40.15" customHeight="1" x14ac:dyDescent="0.25">
      <c r="D257" s="348"/>
      <c r="E257" s="431"/>
      <c r="F257" s="444"/>
      <c r="G257" s="350"/>
      <c r="H257" s="351"/>
      <c r="I257" s="351"/>
      <c r="J257" s="352"/>
      <c r="K257" s="352"/>
      <c r="L257" s="348"/>
      <c r="M257" s="348"/>
      <c r="N257" s="348"/>
      <c r="O257" s="350"/>
      <c r="P257" s="348"/>
    </row>
    <row r="258" spans="4:16" ht="40.15" customHeight="1" x14ac:dyDescent="0.25">
      <c r="D258" s="348"/>
      <c r="E258" s="431"/>
      <c r="F258" s="444"/>
      <c r="G258" s="350"/>
      <c r="H258" s="351"/>
      <c r="I258" s="351"/>
      <c r="J258" s="352"/>
      <c r="K258" s="352"/>
      <c r="L258" s="348"/>
      <c r="M258" s="348"/>
      <c r="N258" s="348"/>
      <c r="O258" s="350"/>
      <c r="P258" s="348"/>
    </row>
    <row r="259" spans="4:16" ht="40.15" customHeight="1" x14ac:dyDescent="0.25">
      <c r="D259" s="348"/>
      <c r="E259" s="431"/>
      <c r="F259" s="444"/>
      <c r="G259" s="350"/>
      <c r="H259" s="351"/>
      <c r="I259" s="351"/>
      <c r="J259" s="352"/>
      <c r="K259" s="352"/>
      <c r="L259" s="348"/>
      <c r="M259" s="348"/>
      <c r="N259" s="348"/>
      <c r="O259" s="350"/>
      <c r="P259" s="348"/>
    </row>
    <row r="260" spans="4:16" ht="40.15" customHeight="1" x14ac:dyDescent="0.25">
      <c r="D260" s="348"/>
      <c r="E260" s="431"/>
      <c r="F260" s="444"/>
      <c r="G260" s="350"/>
      <c r="H260" s="351"/>
      <c r="I260" s="351"/>
      <c r="J260" s="352"/>
      <c r="K260" s="352"/>
      <c r="L260" s="348"/>
      <c r="M260" s="348"/>
      <c r="N260" s="348"/>
      <c r="O260" s="350"/>
      <c r="P260" s="348"/>
    </row>
    <row r="261" spans="4:16" ht="40.15" customHeight="1" x14ac:dyDescent="0.25">
      <c r="D261" s="348"/>
      <c r="E261" s="431"/>
      <c r="F261" s="444"/>
      <c r="G261" s="350"/>
      <c r="H261" s="351"/>
      <c r="I261" s="351"/>
      <c r="J261" s="352"/>
      <c r="K261" s="352"/>
      <c r="L261" s="348"/>
      <c r="M261" s="348"/>
      <c r="N261" s="348"/>
      <c r="O261" s="350"/>
      <c r="P261" s="348"/>
    </row>
    <row r="262" spans="4:16" ht="40.15" customHeight="1" x14ac:dyDescent="0.25">
      <c r="D262" s="348"/>
      <c r="E262" s="431"/>
      <c r="F262" s="444"/>
      <c r="G262" s="350"/>
      <c r="H262" s="351"/>
      <c r="I262" s="351"/>
      <c r="J262" s="352"/>
      <c r="K262" s="352"/>
      <c r="L262" s="348"/>
      <c r="M262" s="348"/>
      <c r="N262" s="348"/>
      <c r="O262" s="350"/>
      <c r="P262" s="348"/>
    </row>
    <row r="263" spans="4:16" ht="40.15" customHeight="1" x14ac:dyDescent="0.25">
      <c r="D263" s="348"/>
      <c r="E263" s="431"/>
      <c r="F263" s="444"/>
      <c r="G263" s="350"/>
      <c r="H263" s="351"/>
      <c r="I263" s="351"/>
      <c r="J263" s="352"/>
      <c r="K263" s="352"/>
      <c r="L263" s="348"/>
      <c r="M263" s="348"/>
      <c r="N263" s="348"/>
      <c r="O263" s="350"/>
      <c r="P263" s="348"/>
    </row>
    <row r="264" spans="4:16" ht="40.15" customHeight="1" x14ac:dyDescent="0.25">
      <c r="D264" s="348"/>
      <c r="E264" s="431"/>
      <c r="F264" s="444"/>
      <c r="G264" s="350"/>
      <c r="H264" s="351"/>
      <c r="I264" s="351"/>
      <c r="J264" s="352"/>
      <c r="K264" s="352"/>
      <c r="L264" s="348"/>
      <c r="M264" s="348"/>
      <c r="N264" s="348"/>
      <c r="O264" s="350"/>
      <c r="P264" s="348"/>
    </row>
    <row r="265" spans="4:16" ht="40.15" customHeight="1" x14ac:dyDescent="0.25">
      <c r="D265" s="348"/>
      <c r="E265" s="431"/>
      <c r="F265" s="444"/>
      <c r="G265" s="350"/>
      <c r="H265" s="351"/>
      <c r="I265" s="351"/>
      <c r="J265" s="352"/>
      <c r="K265" s="352"/>
      <c r="L265" s="348"/>
      <c r="M265" s="348"/>
      <c r="N265" s="348"/>
      <c r="O265" s="350"/>
      <c r="P265" s="348"/>
    </row>
    <row r="266" spans="4:16" ht="40.15" customHeight="1" x14ac:dyDescent="0.25">
      <c r="D266" s="348"/>
      <c r="E266" s="431"/>
      <c r="F266" s="444"/>
      <c r="G266" s="350"/>
      <c r="H266" s="351"/>
      <c r="I266" s="351"/>
      <c r="J266" s="352"/>
      <c r="K266" s="352"/>
      <c r="L266" s="348"/>
      <c r="M266" s="348"/>
      <c r="N266" s="348"/>
      <c r="O266" s="350"/>
      <c r="P266" s="348"/>
    </row>
    <row r="267" spans="4:16" ht="40.15" customHeight="1" x14ac:dyDescent="0.25">
      <c r="D267" s="348"/>
      <c r="E267" s="431"/>
      <c r="F267" s="444"/>
      <c r="G267" s="350"/>
      <c r="H267" s="351"/>
      <c r="I267" s="351"/>
      <c r="J267" s="352"/>
      <c r="K267" s="352"/>
      <c r="L267" s="348"/>
      <c r="M267" s="348"/>
      <c r="N267" s="348"/>
      <c r="O267" s="350"/>
      <c r="P267" s="348"/>
    </row>
    <row r="268" spans="4:16" ht="40.15" customHeight="1" x14ac:dyDescent="0.25">
      <c r="D268" s="348"/>
      <c r="E268" s="431"/>
      <c r="F268" s="444"/>
      <c r="G268" s="350"/>
      <c r="H268" s="351"/>
      <c r="I268" s="351"/>
      <c r="J268" s="352"/>
      <c r="K268" s="352"/>
      <c r="L268" s="348"/>
      <c r="M268" s="348"/>
      <c r="N268" s="348"/>
      <c r="O268" s="350"/>
      <c r="P268" s="348"/>
    </row>
    <row r="269" spans="4:16" ht="40.15" customHeight="1" x14ac:dyDescent="0.25">
      <c r="D269" s="348"/>
      <c r="E269" s="431"/>
      <c r="F269" s="444"/>
      <c r="G269" s="350"/>
      <c r="H269" s="351"/>
      <c r="I269" s="351"/>
      <c r="J269" s="352"/>
      <c r="K269" s="352"/>
      <c r="L269" s="348"/>
      <c r="M269" s="348"/>
      <c r="N269" s="348"/>
      <c r="O269" s="350"/>
      <c r="P269" s="348"/>
    </row>
    <row r="270" spans="4:16" ht="40.15" customHeight="1" x14ac:dyDescent="0.25">
      <c r="D270" s="348"/>
      <c r="E270" s="431"/>
      <c r="F270" s="444"/>
      <c r="G270" s="350"/>
      <c r="H270" s="351"/>
      <c r="I270" s="351"/>
      <c r="J270" s="352"/>
      <c r="K270" s="352"/>
      <c r="L270" s="348"/>
      <c r="M270" s="348"/>
      <c r="N270" s="348"/>
      <c r="O270" s="350"/>
      <c r="P270" s="348"/>
    </row>
    <row r="271" spans="4:16" ht="40.15" customHeight="1" x14ac:dyDescent="0.25">
      <c r="D271" s="348"/>
      <c r="E271" s="431"/>
      <c r="F271" s="444"/>
      <c r="G271" s="350"/>
      <c r="H271" s="351"/>
      <c r="I271" s="351"/>
      <c r="J271" s="352"/>
      <c r="K271" s="352"/>
      <c r="L271" s="348"/>
      <c r="M271" s="348"/>
      <c r="N271" s="348"/>
      <c r="O271" s="350"/>
      <c r="P271" s="348"/>
    </row>
    <row r="272" spans="4:16" ht="40.15" customHeight="1" x14ac:dyDescent="0.25">
      <c r="D272" s="348"/>
      <c r="E272" s="431"/>
      <c r="F272" s="444"/>
      <c r="G272" s="350"/>
      <c r="H272" s="351"/>
      <c r="I272" s="351"/>
      <c r="J272" s="352"/>
      <c r="K272" s="352"/>
      <c r="L272" s="348"/>
      <c r="M272" s="348"/>
      <c r="N272" s="348"/>
      <c r="O272" s="350"/>
      <c r="P272" s="348"/>
    </row>
    <row r="273" spans="4:16" ht="40.15" customHeight="1" x14ac:dyDescent="0.25">
      <c r="D273" s="348"/>
      <c r="E273" s="431"/>
      <c r="F273" s="444"/>
      <c r="G273" s="350"/>
      <c r="H273" s="351"/>
      <c r="I273" s="351"/>
      <c r="J273" s="352"/>
      <c r="K273" s="352"/>
      <c r="L273" s="348"/>
      <c r="M273" s="348"/>
      <c r="N273" s="348"/>
      <c r="O273" s="350"/>
      <c r="P273" s="348"/>
    </row>
    <row r="274" spans="4:16" ht="40.15" customHeight="1" x14ac:dyDescent="0.25">
      <c r="D274" s="348"/>
      <c r="E274" s="431"/>
      <c r="F274" s="444"/>
      <c r="G274" s="350"/>
      <c r="H274" s="351"/>
      <c r="I274" s="351"/>
      <c r="J274" s="352"/>
      <c r="K274" s="352"/>
      <c r="L274" s="348"/>
      <c r="M274" s="348"/>
      <c r="N274" s="348"/>
      <c r="O274" s="350"/>
      <c r="P274" s="348"/>
    </row>
    <row r="275" spans="4:16" ht="40.15" customHeight="1" x14ac:dyDescent="0.25">
      <c r="D275" s="348"/>
      <c r="E275" s="431"/>
      <c r="F275" s="444"/>
      <c r="G275" s="350"/>
      <c r="H275" s="351"/>
      <c r="I275" s="351"/>
      <c r="J275" s="352"/>
      <c r="K275" s="352"/>
      <c r="L275" s="348"/>
      <c r="M275" s="348"/>
      <c r="N275" s="348"/>
      <c r="O275" s="350"/>
      <c r="P275" s="348"/>
    </row>
    <row r="276" spans="4:16" ht="40.15" customHeight="1" x14ac:dyDescent="0.25">
      <c r="D276" s="348"/>
      <c r="E276" s="431"/>
      <c r="F276" s="444"/>
      <c r="G276" s="350"/>
      <c r="H276" s="351"/>
      <c r="I276" s="351"/>
      <c r="J276" s="352"/>
      <c r="K276" s="352"/>
      <c r="L276" s="348"/>
      <c r="M276" s="348"/>
      <c r="N276" s="348"/>
      <c r="O276" s="350"/>
      <c r="P276" s="348"/>
    </row>
    <row r="277" spans="4:16" ht="40.15" customHeight="1" x14ac:dyDescent="0.25">
      <c r="D277" s="348"/>
      <c r="E277" s="431"/>
      <c r="F277" s="444"/>
      <c r="G277" s="350"/>
      <c r="H277" s="351"/>
      <c r="I277" s="351"/>
      <c r="J277" s="352"/>
      <c r="K277" s="352"/>
      <c r="L277" s="348"/>
      <c r="M277" s="348"/>
      <c r="N277" s="348"/>
      <c r="O277" s="350"/>
      <c r="P277" s="348"/>
    </row>
    <row r="278" spans="4:16" ht="40.15" customHeight="1" x14ac:dyDescent="0.25">
      <c r="D278" s="348"/>
      <c r="E278" s="431"/>
      <c r="F278" s="444"/>
      <c r="G278" s="350"/>
      <c r="H278" s="351"/>
      <c r="I278" s="351"/>
      <c r="J278" s="352"/>
      <c r="K278" s="352"/>
      <c r="L278" s="348"/>
      <c r="M278" s="348"/>
      <c r="N278" s="348"/>
      <c r="O278" s="350"/>
      <c r="P278" s="348"/>
    </row>
    <row r="279" spans="4:16" ht="40.15" customHeight="1" x14ac:dyDescent="0.25">
      <c r="D279" s="348"/>
      <c r="E279" s="431"/>
      <c r="F279" s="444"/>
      <c r="G279" s="350"/>
      <c r="H279" s="351"/>
      <c r="I279" s="351"/>
      <c r="J279" s="352"/>
      <c r="K279" s="352"/>
      <c r="L279" s="348"/>
      <c r="M279" s="348"/>
      <c r="N279" s="348"/>
      <c r="O279" s="350"/>
      <c r="P279" s="348"/>
    </row>
    <row r="280" spans="4:16" ht="40.15" customHeight="1" x14ac:dyDescent="0.25">
      <c r="D280" s="348"/>
      <c r="E280" s="431"/>
      <c r="F280" s="444"/>
      <c r="G280" s="350"/>
      <c r="H280" s="351"/>
      <c r="I280" s="351"/>
      <c r="J280" s="352"/>
      <c r="K280" s="352"/>
      <c r="L280" s="348"/>
      <c r="M280" s="348"/>
      <c r="N280" s="348"/>
      <c r="O280" s="350"/>
      <c r="P280" s="348"/>
    </row>
    <row r="281" spans="4:16" ht="40.15" customHeight="1" x14ac:dyDescent="0.25">
      <c r="D281" s="348"/>
      <c r="E281" s="431"/>
      <c r="F281" s="444"/>
      <c r="G281" s="350"/>
      <c r="H281" s="351"/>
      <c r="I281" s="351"/>
      <c r="J281" s="352"/>
      <c r="K281" s="352"/>
      <c r="L281" s="348"/>
      <c r="M281" s="348"/>
      <c r="N281" s="348"/>
      <c r="O281" s="350"/>
      <c r="P281" s="348"/>
    </row>
    <row r="282" spans="4:16" ht="40.15" customHeight="1" x14ac:dyDescent="0.25">
      <c r="D282" s="348"/>
      <c r="E282" s="431"/>
      <c r="F282" s="444"/>
      <c r="G282" s="350"/>
      <c r="H282" s="351"/>
      <c r="I282" s="351"/>
      <c r="J282" s="352"/>
      <c r="K282" s="352"/>
      <c r="L282" s="348"/>
      <c r="M282" s="348"/>
      <c r="N282" s="348"/>
      <c r="O282" s="350"/>
      <c r="P282" s="348"/>
    </row>
    <row r="283" spans="4:16" ht="40.15" customHeight="1" x14ac:dyDescent="0.25">
      <c r="D283" s="348"/>
      <c r="E283" s="431"/>
      <c r="F283" s="444"/>
      <c r="G283" s="350"/>
      <c r="H283" s="351"/>
      <c r="I283" s="351"/>
      <c r="J283" s="352"/>
      <c r="K283" s="352"/>
      <c r="L283" s="348"/>
      <c r="M283" s="348"/>
      <c r="N283" s="348"/>
      <c r="O283" s="350"/>
      <c r="P283" s="348"/>
    </row>
    <row r="284" spans="4:16" ht="40.15" customHeight="1" x14ac:dyDescent="0.25">
      <c r="D284" s="348"/>
      <c r="E284" s="431"/>
      <c r="F284" s="444"/>
      <c r="G284" s="350"/>
      <c r="H284" s="351"/>
      <c r="I284" s="351"/>
      <c r="J284" s="352"/>
      <c r="K284" s="352"/>
      <c r="L284" s="348"/>
      <c r="M284" s="348"/>
      <c r="N284" s="348"/>
      <c r="O284" s="350"/>
      <c r="P284" s="348"/>
    </row>
    <row r="285" spans="4:16" ht="40.15" customHeight="1" x14ac:dyDescent="0.25">
      <c r="D285" s="348"/>
      <c r="E285" s="431"/>
      <c r="F285" s="444"/>
      <c r="G285" s="350"/>
      <c r="H285" s="351"/>
      <c r="I285" s="351"/>
      <c r="J285" s="352"/>
      <c r="K285" s="352"/>
      <c r="L285" s="348"/>
      <c r="M285" s="348"/>
      <c r="N285" s="348"/>
      <c r="O285" s="350"/>
      <c r="P285" s="348"/>
    </row>
    <row r="286" spans="4:16" ht="40.15" customHeight="1" x14ac:dyDescent="0.25">
      <c r="D286" s="348"/>
      <c r="E286" s="431"/>
      <c r="F286" s="444"/>
      <c r="G286" s="350"/>
      <c r="H286" s="351"/>
      <c r="I286" s="351"/>
      <c r="J286" s="352"/>
      <c r="K286" s="352"/>
      <c r="L286" s="348"/>
      <c r="M286" s="348"/>
      <c r="N286" s="348"/>
      <c r="O286" s="350"/>
      <c r="P286" s="348"/>
    </row>
    <row r="287" spans="4:16" ht="40.15" customHeight="1" x14ac:dyDescent="0.25">
      <c r="D287" s="348"/>
      <c r="E287" s="431"/>
      <c r="F287" s="444"/>
      <c r="G287" s="350"/>
      <c r="H287" s="351"/>
      <c r="I287" s="351"/>
      <c r="J287" s="352"/>
      <c r="K287" s="352"/>
      <c r="L287" s="348"/>
      <c r="M287" s="348"/>
      <c r="N287" s="348"/>
      <c r="O287" s="350"/>
      <c r="P287" s="348"/>
    </row>
    <row r="288" spans="4:16" ht="40.15" customHeight="1" x14ac:dyDescent="0.25">
      <c r="D288" s="348"/>
      <c r="E288" s="431"/>
      <c r="F288" s="444"/>
      <c r="G288" s="350"/>
      <c r="H288" s="351"/>
      <c r="I288" s="351"/>
      <c r="J288" s="352"/>
      <c r="K288" s="352"/>
      <c r="L288" s="348"/>
      <c r="M288" s="348"/>
      <c r="N288" s="348"/>
      <c r="O288" s="350"/>
      <c r="P288" s="348"/>
    </row>
    <row r="289" spans="4:16" ht="40.15" customHeight="1" x14ac:dyDescent="0.25">
      <c r="D289" s="348"/>
      <c r="E289" s="431"/>
      <c r="F289" s="444"/>
      <c r="G289" s="350"/>
      <c r="H289" s="351"/>
      <c r="I289" s="351"/>
      <c r="J289" s="352"/>
      <c r="K289" s="352"/>
      <c r="L289" s="348"/>
      <c r="M289" s="348"/>
      <c r="N289" s="348"/>
      <c r="O289" s="350"/>
      <c r="P289" s="348"/>
    </row>
    <row r="290" spans="4:16" ht="40.15" customHeight="1" x14ac:dyDescent="0.25">
      <c r="D290" s="348"/>
      <c r="E290" s="431"/>
      <c r="F290" s="444"/>
      <c r="G290" s="350"/>
      <c r="H290" s="351"/>
      <c r="I290" s="351"/>
      <c r="J290" s="352"/>
      <c r="K290" s="352"/>
      <c r="L290" s="348"/>
      <c r="M290" s="348"/>
      <c r="N290" s="348"/>
      <c r="O290" s="350"/>
      <c r="P290" s="348"/>
    </row>
    <row r="291" spans="4:16" ht="40.15" customHeight="1" x14ac:dyDescent="0.25">
      <c r="D291" s="348"/>
      <c r="E291" s="431"/>
      <c r="F291" s="444"/>
      <c r="G291" s="350"/>
      <c r="H291" s="351"/>
      <c r="I291" s="351"/>
      <c r="J291" s="352"/>
      <c r="K291" s="352"/>
      <c r="L291" s="348"/>
      <c r="M291" s="348"/>
      <c r="N291" s="348"/>
      <c r="O291" s="350"/>
      <c r="P291" s="348"/>
    </row>
    <row r="292" spans="4:16" ht="40.15" customHeight="1" x14ac:dyDescent="0.25">
      <c r="D292" s="348"/>
      <c r="E292" s="431"/>
      <c r="F292" s="444"/>
      <c r="G292" s="350"/>
      <c r="H292" s="351"/>
      <c r="I292" s="351"/>
      <c r="J292" s="352"/>
      <c r="K292" s="352"/>
      <c r="L292" s="348"/>
      <c r="M292" s="348"/>
      <c r="N292" s="348"/>
      <c r="O292" s="350"/>
      <c r="P292" s="348"/>
    </row>
    <row r="293" spans="4:16" ht="40.15" customHeight="1" x14ac:dyDescent="0.25">
      <c r="D293" s="348"/>
      <c r="E293" s="431"/>
      <c r="F293" s="444"/>
      <c r="G293" s="350"/>
      <c r="H293" s="351"/>
      <c r="I293" s="351"/>
      <c r="J293" s="352"/>
      <c r="K293" s="352"/>
      <c r="L293" s="348"/>
      <c r="M293" s="348"/>
      <c r="N293" s="348"/>
      <c r="O293" s="350"/>
      <c r="P293" s="348"/>
    </row>
    <row r="294" spans="4:16" ht="40.15" customHeight="1" x14ac:dyDescent="0.25">
      <c r="D294" s="348"/>
      <c r="E294" s="431"/>
      <c r="F294" s="444"/>
      <c r="G294" s="350"/>
      <c r="H294" s="351"/>
      <c r="I294" s="351"/>
      <c r="J294" s="352"/>
      <c r="K294" s="352"/>
      <c r="L294" s="348"/>
      <c r="M294" s="348"/>
      <c r="N294" s="348"/>
      <c r="O294" s="350"/>
      <c r="P294" s="348"/>
    </row>
    <row r="295" spans="4:16" ht="40.15" customHeight="1" x14ac:dyDescent="0.25">
      <c r="D295" s="348"/>
      <c r="E295" s="431"/>
      <c r="F295" s="444"/>
      <c r="G295" s="350"/>
      <c r="H295" s="351"/>
      <c r="I295" s="351"/>
      <c r="J295" s="352"/>
      <c r="K295" s="352"/>
      <c r="L295" s="348"/>
      <c r="M295" s="348"/>
      <c r="N295" s="348"/>
      <c r="O295" s="350"/>
      <c r="P295" s="348"/>
    </row>
    <row r="296" spans="4:16" ht="40.15" customHeight="1" x14ac:dyDescent="0.25">
      <c r="D296" s="348"/>
      <c r="E296" s="431"/>
      <c r="F296" s="444"/>
      <c r="G296" s="350"/>
      <c r="H296" s="351"/>
      <c r="I296" s="351"/>
      <c r="J296" s="352"/>
      <c r="K296" s="352"/>
      <c r="L296" s="348"/>
      <c r="M296" s="348"/>
      <c r="N296" s="348"/>
      <c r="O296" s="350"/>
      <c r="P296" s="348"/>
    </row>
    <row r="297" spans="4:16" ht="40.15" customHeight="1" x14ac:dyDescent="0.25">
      <c r="D297" s="348"/>
      <c r="E297" s="431"/>
      <c r="F297" s="444"/>
      <c r="G297" s="350"/>
      <c r="H297" s="351"/>
      <c r="I297" s="351"/>
      <c r="J297" s="352"/>
      <c r="K297" s="352"/>
      <c r="L297" s="348"/>
      <c r="M297" s="348"/>
      <c r="N297" s="348"/>
      <c r="O297" s="350"/>
      <c r="P297" s="348"/>
    </row>
    <row r="298" spans="4:16" ht="40.15" customHeight="1" x14ac:dyDescent="0.25">
      <c r="D298" s="348"/>
      <c r="E298" s="431"/>
      <c r="F298" s="444"/>
      <c r="G298" s="350"/>
      <c r="H298" s="351"/>
      <c r="I298" s="351"/>
      <c r="J298" s="352"/>
      <c r="K298" s="352"/>
      <c r="L298" s="348"/>
      <c r="M298" s="348"/>
      <c r="N298" s="348"/>
      <c r="O298" s="350"/>
      <c r="P298" s="348"/>
    </row>
    <row r="299" spans="4:16" ht="40.15" customHeight="1" x14ac:dyDescent="0.25">
      <c r="D299" s="348"/>
      <c r="E299" s="431"/>
      <c r="F299" s="444"/>
      <c r="G299" s="350"/>
      <c r="H299" s="351"/>
      <c r="I299" s="351"/>
      <c r="J299" s="352"/>
      <c r="K299" s="352"/>
      <c r="L299" s="348"/>
      <c r="M299" s="348"/>
      <c r="N299" s="348"/>
      <c r="O299" s="350"/>
      <c r="P299" s="348"/>
    </row>
    <row r="300" spans="4:16" ht="40.15" customHeight="1" x14ac:dyDescent="0.25">
      <c r="D300" s="348"/>
      <c r="E300" s="431"/>
      <c r="F300" s="444"/>
      <c r="G300" s="350"/>
      <c r="H300" s="351"/>
      <c r="I300" s="351"/>
      <c r="J300" s="352"/>
      <c r="K300" s="352"/>
      <c r="L300" s="348"/>
      <c r="M300" s="348"/>
      <c r="N300" s="348"/>
      <c r="O300" s="350"/>
      <c r="P300" s="348"/>
    </row>
    <row r="301" spans="4:16" ht="40.15" customHeight="1" x14ac:dyDescent="0.25">
      <c r="D301" s="348"/>
      <c r="E301" s="431"/>
      <c r="F301" s="444"/>
      <c r="G301" s="350"/>
      <c r="H301" s="351"/>
      <c r="I301" s="351"/>
      <c r="J301" s="352"/>
      <c r="K301" s="352"/>
      <c r="L301" s="348"/>
      <c r="M301" s="348"/>
      <c r="N301" s="348"/>
      <c r="O301" s="350"/>
      <c r="P301" s="348"/>
    </row>
    <row r="302" spans="4:16" ht="40.15" customHeight="1" x14ac:dyDescent="0.25">
      <c r="D302" s="348"/>
      <c r="E302" s="431"/>
      <c r="F302" s="444"/>
      <c r="G302" s="350"/>
      <c r="H302" s="351"/>
      <c r="I302" s="351"/>
      <c r="J302" s="352"/>
      <c r="K302" s="352"/>
      <c r="L302" s="348"/>
      <c r="M302" s="348"/>
      <c r="N302" s="348"/>
      <c r="O302" s="350"/>
      <c r="P302" s="348"/>
    </row>
    <row r="303" spans="4:16" ht="40.15" customHeight="1" x14ac:dyDescent="0.25">
      <c r="D303" s="348"/>
      <c r="E303" s="431"/>
      <c r="F303" s="444"/>
      <c r="G303" s="350"/>
      <c r="H303" s="351"/>
      <c r="I303" s="351"/>
      <c r="J303" s="352"/>
      <c r="K303" s="352"/>
      <c r="L303" s="348"/>
      <c r="M303" s="348"/>
      <c r="N303" s="348"/>
      <c r="O303" s="350"/>
      <c r="P303" s="348"/>
    </row>
    <row r="304" spans="4:16" ht="40.15" customHeight="1" x14ac:dyDescent="0.25">
      <c r="D304" s="348"/>
      <c r="E304" s="431"/>
      <c r="F304" s="444"/>
      <c r="G304" s="350"/>
      <c r="H304" s="351"/>
      <c r="I304" s="351"/>
      <c r="J304" s="352"/>
      <c r="K304" s="352"/>
      <c r="L304" s="348"/>
      <c r="M304" s="348"/>
      <c r="N304" s="348"/>
      <c r="O304" s="350"/>
      <c r="P304" s="348"/>
    </row>
    <row r="305" spans="4:16" ht="40.15" customHeight="1" x14ac:dyDescent="0.25">
      <c r="D305" s="348"/>
      <c r="E305" s="431"/>
      <c r="F305" s="444"/>
      <c r="G305" s="350"/>
      <c r="H305" s="351"/>
      <c r="I305" s="351"/>
      <c r="J305" s="352"/>
      <c r="K305" s="352"/>
      <c r="L305" s="348"/>
      <c r="M305" s="348"/>
      <c r="N305" s="348"/>
      <c r="O305" s="350"/>
      <c r="P305" s="348"/>
    </row>
    <row r="306" spans="4:16" ht="40.15" customHeight="1" x14ac:dyDescent="0.25">
      <c r="D306" s="348"/>
      <c r="E306" s="431"/>
      <c r="F306" s="444"/>
      <c r="G306" s="350"/>
      <c r="H306" s="351"/>
      <c r="I306" s="351"/>
      <c r="J306" s="352"/>
      <c r="K306" s="352"/>
      <c r="L306" s="348"/>
      <c r="M306" s="348"/>
      <c r="N306" s="348"/>
      <c r="O306" s="350"/>
      <c r="P306" s="348"/>
    </row>
    <row r="307" spans="4:16" ht="40.15" customHeight="1" x14ac:dyDescent="0.25">
      <c r="D307" s="348"/>
      <c r="E307" s="431"/>
      <c r="F307" s="444"/>
      <c r="G307" s="350"/>
      <c r="H307" s="351"/>
      <c r="I307" s="351"/>
      <c r="J307" s="352"/>
      <c r="K307" s="352"/>
      <c r="L307" s="348"/>
      <c r="M307" s="348"/>
      <c r="N307" s="348"/>
      <c r="O307" s="350"/>
      <c r="P307" s="348"/>
    </row>
    <row r="308" spans="4:16" ht="40.15" customHeight="1" x14ac:dyDescent="0.25">
      <c r="D308" s="348"/>
      <c r="E308" s="431"/>
      <c r="F308" s="444"/>
      <c r="G308" s="350"/>
      <c r="H308" s="351"/>
      <c r="I308" s="351"/>
      <c r="J308" s="352"/>
      <c r="K308" s="352"/>
      <c r="L308" s="348"/>
      <c r="M308" s="348"/>
      <c r="N308" s="348"/>
      <c r="O308" s="350"/>
      <c r="P308" s="348"/>
    </row>
    <row r="309" spans="4:16" ht="40.15" customHeight="1" x14ac:dyDescent="0.25">
      <c r="D309" s="348"/>
      <c r="E309" s="431"/>
      <c r="F309" s="444"/>
      <c r="G309" s="350"/>
      <c r="H309" s="351"/>
      <c r="I309" s="351"/>
      <c r="J309" s="352"/>
      <c r="K309" s="352"/>
      <c r="L309" s="348"/>
      <c r="M309" s="348"/>
      <c r="N309" s="348"/>
      <c r="O309" s="350"/>
      <c r="P309" s="348"/>
    </row>
    <row r="310" spans="4:16" ht="40.15" customHeight="1" x14ac:dyDescent="0.25">
      <c r="D310" s="348"/>
      <c r="E310" s="431"/>
      <c r="F310" s="444"/>
      <c r="G310" s="350"/>
      <c r="H310" s="351"/>
      <c r="I310" s="351"/>
      <c r="J310" s="352"/>
      <c r="K310" s="352"/>
      <c r="L310" s="348"/>
      <c r="M310" s="348"/>
      <c r="N310" s="348"/>
      <c r="O310" s="350"/>
      <c r="P310" s="348"/>
    </row>
    <row r="311" spans="4:16" ht="40.15" customHeight="1" x14ac:dyDescent="0.25">
      <c r="D311" s="348"/>
      <c r="E311" s="431"/>
      <c r="F311" s="444"/>
      <c r="G311" s="350"/>
      <c r="H311" s="351"/>
      <c r="I311" s="351"/>
      <c r="J311" s="352"/>
      <c r="K311" s="352"/>
      <c r="L311" s="348"/>
      <c r="M311" s="348"/>
      <c r="N311" s="348"/>
      <c r="O311" s="350"/>
      <c r="P311" s="348"/>
    </row>
    <row r="312" spans="4:16" ht="40.15" customHeight="1" x14ac:dyDescent="0.25">
      <c r="D312" s="348"/>
      <c r="E312" s="431"/>
      <c r="F312" s="444"/>
      <c r="G312" s="350"/>
      <c r="H312" s="351"/>
      <c r="I312" s="351"/>
      <c r="J312" s="352"/>
      <c r="K312" s="352"/>
      <c r="L312" s="348"/>
      <c r="M312" s="348"/>
      <c r="N312" s="348"/>
      <c r="O312" s="350"/>
      <c r="P312" s="348"/>
    </row>
    <row r="313" spans="4:16" ht="40.15" customHeight="1" x14ac:dyDescent="0.25">
      <c r="D313" s="348"/>
      <c r="E313" s="431"/>
      <c r="F313" s="444"/>
      <c r="G313" s="350"/>
      <c r="H313" s="351"/>
      <c r="I313" s="351"/>
      <c r="J313" s="352"/>
      <c r="K313" s="352"/>
      <c r="L313" s="348"/>
      <c r="M313" s="348"/>
      <c r="N313" s="348"/>
      <c r="O313" s="350"/>
      <c r="P313" s="348"/>
    </row>
    <row r="314" spans="4:16" ht="40.15" customHeight="1" x14ac:dyDescent="0.25">
      <c r="D314" s="348"/>
      <c r="E314" s="431"/>
      <c r="F314" s="444"/>
      <c r="G314" s="350"/>
      <c r="H314" s="351"/>
      <c r="I314" s="351"/>
      <c r="J314" s="352"/>
      <c r="K314" s="352"/>
      <c r="L314" s="348"/>
      <c r="M314" s="348"/>
      <c r="N314" s="348"/>
      <c r="O314" s="350"/>
      <c r="P314" s="348"/>
    </row>
    <row r="315" spans="4:16" ht="40.15" customHeight="1" x14ac:dyDescent="0.25">
      <c r="D315" s="348"/>
      <c r="E315" s="431"/>
      <c r="F315" s="444"/>
      <c r="G315" s="350"/>
      <c r="H315" s="351"/>
      <c r="I315" s="351"/>
      <c r="J315" s="352"/>
      <c r="K315" s="352"/>
      <c r="L315" s="348"/>
      <c r="M315" s="348"/>
      <c r="N315" s="348"/>
      <c r="O315" s="350"/>
      <c r="P315" s="348"/>
    </row>
    <row r="316" spans="4:16" ht="40.15" customHeight="1" x14ac:dyDescent="0.25">
      <c r="D316" s="348"/>
      <c r="E316" s="431"/>
      <c r="F316" s="444"/>
      <c r="G316" s="350"/>
      <c r="H316" s="351"/>
      <c r="I316" s="351"/>
      <c r="J316" s="352"/>
      <c r="K316" s="352"/>
      <c r="L316" s="348"/>
      <c r="M316" s="348"/>
      <c r="N316" s="348"/>
      <c r="O316" s="350"/>
      <c r="P316" s="348"/>
    </row>
    <row r="317" spans="4:16" ht="40.15" customHeight="1" x14ac:dyDescent="0.25">
      <c r="D317" s="348"/>
      <c r="E317" s="431"/>
      <c r="F317" s="444"/>
      <c r="G317" s="350"/>
      <c r="H317" s="351"/>
      <c r="I317" s="351"/>
      <c r="J317" s="352"/>
      <c r="K317" s="352"/>
      <c r="L317" s="348"/>
      <c r="M317" s="348"/>
      <c r="N317" s="348"/>
      <c r="O317" s="350"/>
      <c r="P317" s="348"/>
    </row>
    <row r="318" spans="4:16" ht="40.15" customHeight="1" x14ac:dyDescent="0.25">
      <c r="D318" s="348"/>
      <c r="E318" s="431"/>
      <c r="F318" s="444"/>
      <c r="G318" s="350"/>
      <c r="H318" s="351"/>
      <c r="I318" s="351"/>
      <c r="J318" s="352"/>
      <c r="K318" s="352"/>
      <c r="L318" s="348"/>
      <c r="M318" s="348"/>
      <c r="N318" s="348"/>
      <c r="O318" s="350"/>
      <c r="P318" s="348"/>
    </row>
    <row r="319" spans="4:16" ht="40.15" customHeight="1" x14ac:dyDescent="0.25">
      <c r="D319" s="348"/>
      <c r="E319" s="431"/>
      <c r="F319" s="444"/>
      <c r="G319" s="350"/>
      <c r="H319" s="351"/>
      <c r="I319" s="351"/>
      <c r="J319" s="352"/>
      <c r="K319" s="352"/>
      <c r="L319" s="348"/>
      <c r="M319" s="348"/>
      <c r="N319" s="348"/>
      <c r="O319" s="350"/>
      <c r="P319" s="348"/>
    </row>
    <row r="320" spans="4:16" ht="40.15" customHeight="1" x14ac:dyDescent="0.25">
      <c r="D320" s="348"/>
      <c r="E320" s="431"/>
      <c r="F320" s="444"/>
      <c r="G320" s="350"/>
      <c r="H320" s="351"/>
      <c r="I320" s="351"/>
      <c r="J320" s="352"/>
      <c r="K320" s="352"/>
      <c r="L320" s="348"/>
      <c r="M320" s="348"/>
      <c r="N320" s="348"/>
      <c r="O320" s="350"/>
      <c r="P320" s="348"/>
    </row>
    <row r="321" spans="4:16" ht="40.15" customHeight="1" x14ac:dyDescent="0.25">
      <c r="D321" s="348"/>
      <c r="E321" s="431"/>
      <c r="F321" s="444"/>
      <c r="G321" s="350"/>
      <c r="H321" s="351"/>
      <c r="I321" s="351"/>
      <c r="J321" s="352"/>
      <c r="K321" s="352"/>
      <c r="L321" s="348"/>
      <c r="M321" s="348"/>
      <c r="N321" s="348"/>
      <c r="O321" s="350"/>
      <c r="P321" s="348"/>
    </row>
    <row r="322" spans="4:16" ht="40.15" customHeight="1" x14ac:dyDescent="0.25">
      <c r="D322" s="348"/>
      <c r="E322" s="431"/>
      <c r="F322" s="444"/>
      <c r="G322" s="350"/>
      <c r="H322" s="351"/>
      <c r="I322" s="351"/>
      <c r="J322" s="352"/>
      <c r="K322" s="352"/>
      <c r="L322" s="348"/>
      <c r="M322" s="348"/>
      <c r="N322" s="348"/>
      <c r="O322" s="350"/>
      <c r="P322" s="348"/>
    </row>
    <row r="323" spans="4:16" ht="40.15" customHeight="1" x14ac:dyDescent="0.25">
      <c r="D323" s="348"/>
      <c r="E323" s="431"/>
      <c r="F323" s="444"/>
      <c r="G323" s="350"/>
      <c r="H323" s="351"/>
      <c r="I323" s="351"/>
      <c r="J323" s="352"/>
      <c r="K323" s="352"/>
      <c r="L323" s="348"/>
      <c r="M323" s="348"/>
      <c r="N323" s="348"/>
      <c r="O323" s="350"/>
      <c r="P323" s="348"/>
    </row>
    <row r="324" spans="4:16" ht="40.15" customHeight="1" x14ac:dyDescent="0.25">
      <c r="D324" s="348"/>
      <c r="E324" s="431"/>
      <c r="F324" s="444"/>
      <c r="G324" s="350"/>
      <c r="H324" s="351"/>
      <c r="I324" s="351"/>
      <c r="J324" s="352"/>
      <c r="K324" s="352"/>
      <c r="L324" s="348"/>
      <c r="M324" s="348"/>
      <c r="N324" s="348"/>
      <c r="O324" s="350"/>
      <c r="P324" s="348"/>
    </row>
    <row r="325" spans="4:16" ht="40.15" customHeight="1" x14ac:dyDescent="0.25">
      <c r="D325" s="348"/>
      <c r="E325" s="431"/>
      <c r="F325" s="444"/>
      <c r="G325" s="350"/>
      <c r="H325" s="351"/>
      <c r="I325" s="351"/>
      <c r="J325" s="352"/>
      <c r="K325" s="352"/>
      <c r="L325" s="348"/>
      <c r="M325" s="348"/>
      <c r="N325" s="348"/>
      <c r="O325" s="350"/>
      <c r="P325" s="348"/>
    </row>
    <row r="326" spans="4:16" ht="40.15" customHeight="1" x14ac:dyDescent="0.25">
      <c r="D326" s="348"/>
      <c r="E326" s="431"/>
      <c r="F326" s="444"/>
      <c r="G326" s="350"/>
      <c r="H326" s="351"/>
      <c r="I326" s="351"/>
      <c r="J326" s="352"/>
      <c r="K326" s="352"/>
      <c r="L326" s="348"/>
      <c r="M326" s="348"/>
      <c r="N326" s="348"/>
      <c r="O326" s="350"/>
      <c r="P326" s="348"/>
    </row>
    <row r="327" spans="4:16" ht="40.15" customHeight="1" x14ac:dyDescent="0.25">
      <c r="D327" s="348"/>
      <c r="E327" s="431"/>
      <c r="F327" s="444"/>
      <c r="G327" s="350"/>
      <c r="H327" s="351"/>
      <c r="I327" s="351"/>
      <c r="J327" s="352"/>
      <c r="K327" s="352"/>
      <c r="L327" s="348"/>
      <c r="M327" s="348"/>
      <c r="N327" s="348"/>
      <c r="O327" s="350"/>
      <c r="P327" s="348"/>
    </row>
    <row r="328" spans="4:16" ht="40.15" customHeight="1" x14ac:dyDescent="0.25">
      <c r="D328" s="348"/>
      <c r="E328" s="431"/>
      <c r="F328" s="444"/>
      <c r="G328" s="350"/>
      <c r="H328" s="351"/>
      <c r="I328" s="351"/>
      <c r="J328" s="352"/>
      <c r="K328" s="352"/>
      <c r="L328" s="348"/>
      <c r="M328" s="348"/>
      <c r="N328" s="348"/>
      <c r="O328" s="350"/>
      <c r="P328" s="348"/>
    </row>
    <row r="329" spans="4:16" ht="40.15" customHeight="1" x14ac:dyDescent="0.25">
      <c r="D329" s="348"/>
      <c r="E329" s="431"/>
      <c r="F329" s="444"/>
      <c r="G329" s="350"/>
      <c r="H329" s="351"/>
      <c r="I329" s="351"/>
      <c r="J329" s="352"/>
      <c r="K329" s="352"/>
      <c r="L329" s="348"/>
      <c r="M329" s="348"/>
      <c r="N329" s="348"/>
      <c r="O329" s="350"/>
      <c r="P329" s="348"/>
    </row>
    <row r="330" spans="4:16" ht="40.15" customHeight="1" x14ac:dyDescent="0.25">
      <c r="D330" s="348"/>
      <c r="E330" s="431"/>
      <c r="F330" s="444"/>
      <c r="G330" s="350"/>
      <c r="H330" s="351"/>
      <c r="I330" s="351"/>
      <c r="J330" s="352"/>
      <c r="K330" s="352"/>
      <c r="L330" s="348"/>
      <c r="M330" s="348"/>
      <c r="N330" s="348"/>
      <c r="O330" s="350"/>
      <c r="P330" s="348"/>
    </row>
    <row r="331" spans="4:16" ht="40.15" customHeight="1" x14ac:dyDescent="0.25">
      <c r="D331" s="348"/>
      <c r="E331" s="431"/>
      <c r="F331" s="444"/>
      <c r="G331" s="350"/>
      <c r="H331" s="351"/>
      <c r="I331" s="351"/>
      <c r="J331" s="352"/>
      <c r="K331" s="352"/>
      <c r="L331" s="348"/>
      <c r="M331" s="348"/>
      <c r="N331" s="348"/>
      <c r="O331" s="350"/>
      <c r="P331" s="348"/>
    </row>
    <row r="332" spans="4:16" ht="40.15" customHeight="1" x14ac:dyDescent="0.25">
      <c r="D332" s="348"/>
      <c r="E332" s="431"/>
      <c r="F332" s="444"/>
      <c r="G332" s="350"/>
      <c r="H332" s="351"/>
      <c r="I332" s="351"/>
      <c r="J332" s="352"/>
      <c r="K332" s="352"/>
      <c r="L332" s="348"/>
      <c r="M332" s="348"/>
      <c r="N332" s="348"/>
      <c r="O332" s="350"/>
      <c r="P332" s="348"/>
    </row>
    <row r="333" spans="4:16" ht="40.15" customHeight="1" x14ac:dyDescent="0.25">
      <c r="D333" s="348"/>
      <c r="E333" s="431"/>
      <c r="F333" s="444"/>
      <c r="G333" s="350"/>
      <c r="H333" s="351"/>
      <c r="I333" s="351"/>
      <c r="J333" s="352"/>
      <c r="K333" s="352"/>
      <c r="L333" s="348"/>
      <c r="M333" s="348"/>
      <c r="N333" s="348"/>
      <c r="O333" s="350"/>
      <c r="P333" s="348"/>
    </row>
    <row r="334" spans="4:16" ht="40.15" customHeight="1" x14ac:dyDescent="0.25">
      <c r="D334" s="348"/>
      <c r="E334" s="431"/>
      <c r="F334" s="444"/>
      <c r="G334" s="350"/>
      <c r="H334" s="351"/>
      <c r="I334" s="351"/>
      <c r="J334" s="352"/>
      <c r="K334" s="352"/>
      <c r="L334" s="348"/>
      <c r="M334" s="348"/>
      <c r="N334" s="348"/>
      <c r="O334" s="350"/>
      <c r="P334" s="348"/>
    </row>
    <row r="335" spans="4:16" ht="40.15" customHeight="1" x14ac:dyDescent="0.25">
      <c r="D335" s="348"/>
      <c r="E335" s="431"/>
      <c r="F335" s="444"/>
      <c r="G335" s="350"/>
      <c r="H335" s="351"/>
      <c r="I335" s="351"/>
      <c r="J335" s="352"/>
      <c r="K335" s="352"/>
      <c r="L335" s="348"/>
      <c r="M335" s="348"/>
      <c r="N335" s="348"/>
      <c r="O335" s="350"/>
      <c r="P335" s="348"/>
    </row>
    <row r="336" spans="4:16" ht="40.15" customHeight="1" x14ac:dyDescent="0.25">
      <c r="D336" s="348"/>
      <c r="E336" s="431"/>
      <c r="F336" s="444"/>
      <c r="G336" s="350"/>
      <c r="H336" s="351"/>
      <c r="I336" s="351"/>
      <c r="J336" s="352"/>
      <c r="K336" s="352"/>
      <c r="L336" s="348"/>
      <c r="M336" s="348"/>
      <c r="N336" s="348"/>
      <c r="O336" s="350"/>
      <c r="P336" s="348"/>
    </row>
    <row r="337" spans="4:16" ht="40.15" customHeight="1" x14ac:dyDescent="0.25">
      <c r="D337" s="348"/>
      <c r="E337" s="431"/>
      <c r="F337" s="444"/>
      <c r="G337" s="350"/>
      <c r="H337" s="351"/>
      <c r="I337" s="351"/>
      <c r="J337" s="352"/>
      <c r="K337" s="352"/>
      <c r="L337" s="348"/>
      <c r="M337" s="348"/>
      <c r="N337" s="348"/>
      <c r="O337" s="350"/>
      <c r="P337" s="348"/>
    </row>
    <row r="338" spans="4:16" ht="40.15" customHeight="1" x14ac:dyDescent="0.25">
      <c r="D338" s="348"/>
      <c r="E338" s="431"/>
      <c r="F338" s="444"/>
      <c r="G338" s="350"/>
      <c r="H338" s="351"/>
      <c r="I338" s="351"/>
      <c r="J338" s="352"/>
      <c r="K338" s="352"/>
      <c r="L338" s="348"/>
      <c r="M338" s="348"/>
      <c r="N338" s="348"/>
      <c r="O338" s="350"/>
      <c r="P338" s="348"/>
    </row>
    <row r="339" spans="4:16" ht="40.15" customHeight="1" x14ac:dyDescent="0.25">
      <c r="D339" s="348"/>
      <c r="E339" s="431"/>
      <c r="F339" s="444"/>
      <c r="G339" s="350"/>
      <c r="H339" s="351"/>
      <c r="I339" s="351"/>
      <c r="J339" s="352"/>
      <c r="K339" s="352"/>
      <c r="L339" s="348"/>
      <c r="M339" s="348"/>
      <c r="N339" s="348"/>
      <c r="O339" s="350"/>
      <c r="P339" s="348"/>
    </row>
    <row r="340" spans="4:16" ht="40.15" customHeight="1" x14ac:dyDescent="0.25">
      <c r="D340" s="348"/>
      <c r="E340" s="431"/>
      <c r="F340" s="444"/>
      <c r="G340" s="350"/>
      <c r="H340" s="351"/>
      <c r="I340" s="351"/>
      <c r="J340" s="352"/>
      <c r="K340" s="352"/>
      <c r="L340" s="348"/>
      <c r="M340" s="348"/>
      <c r="N340" s="348"/>
      <c r="O340" s="350"/>
      <c r="P340" s="348"/>
    </row>
    <row r="341" spans="4:16" ht="40.15" customHeight="1" x14ac:dyDescent="0.25">
      <c r="D341" s="348"/>
      <c r="E341" s="431"/>
      <c r="F341" s="444"/>
      <c r="G341" s="350"/>
      <c r="H341" s="351"/>
      <c r="I341" s="351"/>
      <c r="J341" s="352"/>
      <c r="K341" s="352"/>
      <c r="L341" s="348"/>
      <c r="M341" s="348"/>
      <c r="N341" s="348"/>
      <c r="O341" s="350"/>
      <c r="P341" s="348"/>
    </row>
    <row r="342" spans="4:16" ht="40.15" customHeight="1" x14ac:dyDescent="0.25">
      <c r="D342" s="348"/>
      <c r="E342" s="431"/>
      <c r="F342" s="444"/>
      <c r="G342" s="350"/>
      <c r="H342" s="351"/>
      <c r="I342" s="351"/>
      <c r="J342" s="352"/>
      <c r="K342" s="352"/>
      <c r="L342" s="348"/>
      <c r="M342" s="348"/>
      <c r="N342" s="348"/>
      <c r="O342" s="350"/>
      <c r="P342" s="348"/>
    </row>
    <row r="343" spans="4:16" ht="40.15" customHeight="1" x14ac:dyDescent="0.25">
      <c r="D343" s="348"/>
      <c r="E343" s="431"/>
      <c r="F343" s="444"/>
      <c r="G343" s="350"/>
      <c r="H343" s="351"/>
      <c r="I343" s="351"/>
      <c r="J343" s="352"/>
      <c r="K343" s="352"/>
      <c r="L343" s="348"/>
      <c r="M343" s="348"/>
      <c r="N343" s="348"/>
      <c r="O343" s="350"/>
      <c r="P343" s="348"/>
    </row>
    <row r="344" spans="4:16" ht="40.15" customHeight="1" x14ac:dyDescent="0.25">
      <c r="D344" s="348"/>
      <c r="E344" s="431"/>
      <c r="F344" s="444"/>
      <c r="G344" s="350"/>
      <c r="H344" s="351"/>
      <c r="I344" s="351"/>
      <c r="J344" s="352"/>
      <c r="K344" s="352"/>
      <c r="L344" s="348"/>
      <c r="M344" s="348"/>
      <c r="N344" s="348"/>
      <c r="O344" s="350"/>
      <c r="P344" s="348"/>
    </row>
    <row r="345" spans="4:16" ht="40.15" customHeight="1" x14ac:dyDescent="0.25">
      <c r="D345" s="348"/>
      <c r="E345" s="431"/>
      <c r="F345" s="444"/>
      <c r="G345" s="350"/>
      <c r="H345" s="351"/>
      <c r="I345" s="351"/>
      <c r="J345" s="352"/>
      <c r="K345" s="352"/>
      <c r="L345" s="348"/>
      <c r="M345" s="348"/>
      <c r="N345" s="348"/>
      <c r="O345" s="350"/>
      <c r="P345" s="348"/>
    </row>
    <row r="346" spans="4:16" ht="40.15" customHeight="1" x14ac:dyDescent="0.25">
      <c r="D346" s="348"/>
      <c r="E346" s="431"/>
      <c r="F346" s="444"/>
      <c r="G346" s="350"/>
      <c r="H346" s="351"/>
      <c r="I346" s="351"/>
      <c r="J346" s="352"/>
      <c r="K346" s="352"/>
      <c r="L346" s="348"/>
      <c r="M346" s="348"/>
      <c r="N346" s="348"/>
      <c r="O346" s="350"/>
      <c r="P346" s="348"/>
    </row>
    <row r="347" spans="4:16" ht="40.15" customHeight="1" x14ac:dyDescent="0.25">
      <c r="D347" s="348"/>
      <c r="E347" s="431"/>
      <c r="F347" s="444"/>
      <c r="G347" s="350"/>
      <c r="H347" s="351"/>
      <c r="I347" s="351"/>
      <c r="J347" s="352"/>
      <c r="K347" s="352"/>
      <c r="L347" s="348"/>
      <c r="M347" s="348"/>
      <c r="N347" s="348"/>
      <c r="O347" s="350"/>
      <c r="P347" s="348"/>
    </row>
    <row r="348" spans="4:16" ht="40.15" customHeight="1" x14ac:dyDescent="0.25">
      <c r="D348" s="348"/>
      <c r="E348" s="431"/>
      <c r="F348" s="444"/>
      <c r="G348" s="350"/>
      <c r="H348" s="351"/>
      <c r="I348" s="351"/>
      <c r="J348" s="352"/>
      <c r="K348" s="352"/>
      <c r="L348" s="348"/>
      <c r="M348" s="348"/>
      <c r="N348" s="348"/>
      <c r="O348" s="350"/>
      <c r="P348" s="348"/>
    </row>
    <row r="349" spans="4:16" ht="40.15" customHeight="1" x14ac:dyDescent="0.25">
      <c r="D349" s="348"/>
      <c r="E349" s="431"/>
      <c r="F349" s="444"/>
      <c r="G349" s="350"/>
      <c r="H349" s="351"/>
      <c r="I349" s="351"/>
      <c r="J349" s="352"/>
      <c r="K349" s="352"/>
      <c r="L349" s="348"/>
      <c r="M349" s="348"/>
      <c r="N349" s="348"/>
      <c r="O349" s="350"/>
      <c r="P349" s="348"/>
    </row>
    <row r="350" spans="4:16" ht="40.15" customHeight="1" x14ac:dyDescent="0.25">
      <c r="D350" s="348"/>
      <c r="E350" s="431"/>
      <c r="F350" s="444"/>
      <c r="G350" s="350"/>
      <c r="H350" s="351"/>
      <c r="I350" s="351"/>
      <c r="J350" s="352"/>
      <c r="K350" s="352"/>
      <c r="L350" s="348"/>
      <c r="M350" s="348"/>
      <c r="N350" s="348"/>
      <c r="O350" s="350"/>
      <c r="P350" s="348"/>
    </row>
    <row r="351" spans="4:16" ht="40.15" customHeight="1" x14ac:dyDescent="0.25">
      <c r="D351" s="348"/>
      <c r="E351" s="431"/>
      <c r="F351" s="444"/>
      <c r="G351" s="350"/>
      <c r="H351" s="351"/>
      <c r="I351" s="351"/>
      <c r="J351" s="352"/>
      <c r="K351" s="352"/>
      <c r="L351" s="348"/>
      <c r="M351" s="348"/>
      <c r="N351" s="348"/>
      <c r="O351" s="350"/>
      <c r="P351" s="348"/>
    </row>
    <row r="352" spans="4:16" ht="40.15" customHeight="1" x14ac:dyDescent="0.25">
      <c r="D352" s="348"/>
      <c r="E352" s="431"/>
      <c r="F352" s="444"/>
      <c r="G352" s="350"/>
      <c r="H352" s="351"/>
      <c r="I352" s="351"/>
      <c r="J352" s="352"/>
      <c r="K352" s="352"/>
      <c r="L352" s="348"/>
      <c r="M352" s="348"/>
      <c r="N352" s="348"/>
      <c r="O352" s="350"/>
      <c r="P352" s="348"/>
    </row>
    <row r="353" spans="4:16" ht="40.15" customHeight="1" x14ac:dyDescent="0.25">
      <c r="D353" s="348"/>
      <c r="E353" s="431"/>
      <c r="F353" s="444"/>
      <c r="G353" s="350"/>
      <c r="H353" s="351"/>
      <c r="I353" s="351"/>
      <c r="J353" s="352"/>
      <c r="K353" s="352"/>
      <c r="L353" s="348"/>
      <c r="M353" s="348"/>
      <c r="N353" s="348"/>
      <c r="O353" s="350"/>
      <c r="P353" s="348"/>
    </row>
    <row r="354" spans="4:16" ht="40.15" customHeight="1" x14ac:dyDescent="0.25">
      <c r="D354" s="348"/>
      <c r="E354" s="431"/>
      <c r="F354" s="444"/>
      <c r="G354" s="350"/>
      <c r="H354" s="351"/>
      <c r="I354" s="351"/>
      <c r="J354" s="352"/>
      <c r="K354" s="352"/>
      <c r="L354" s="348"/>
      <c r="M354" s="348"/>
      <c r="N354" s="348"/>
      <c r="O354" s="350"/>
      <c r="P354" s="348"/>
    </row>
    <row r="355" spans="4:16" ht="40.15" customHeight="1" x14ac:dyDescent="0.25">
      <c r="D355" s="348"/>
      <c r="E355" s="431"/>
      <c r="F355" s="444"/>
      <c r="G355" s="350"/>
      <c r="H355" s="351"/>
      <c r="I355" s="351"/>
      <c r="J355" s="352"/>
      <c r="K355" s="352"/>
      <c r="L355" s="348"/>
      <c r="M355" s="348"/>
      <c r="N355" s="348"/>
      <c r="O355" s="350"/>
      <c r="P355" s="348"/>
    </row>
    <row r="356" spans="4:16" ht="40.15" customHeight="1" x14ac:dyDescent="0.25">
      <c r="D356" s="348"/>
      <c r="E356" s="431"/>
      <c r="F356" s="444"/>
      <c r="G356" s="350"/>
      <c r="H356" s="351"/>
      <c r="I356" s="351"/>
      <c r="J356" s="352"/>
      <c r="K356" s="352"/>
      <c r="L356" s="348"/>
      <c r="M356" s="348"/>
      <c r="N356" s="348"/>
      <c r="O356" s="350"/>
      <c r="P356" s="348"/>
    </row>
    <row r="357" spans="4:16" ht="40.15" customHeight="1" x14ac:dyDescent="0.25">
      <c r="D357" s="348"/>
      <c r="E357" s="431"/>
      <c r="F357" s="444"/>
      <c r="G357" s="350"/>
      <c r="H357" s="351"/>
      <c r="I357" s="351"/>
      <c r="J357" s="352"/>
      <c r="K357" s="352"/>
      <c r="L357" s="348"/>
      <c r="M357" s="348"/>
      <c r="N357" s="348"/>
      <c r="O357" s="350"/>
      <c r="P357" s="348"/>
    </row>
    <row r="358" spans="4:16" ht="40.15" customHeight="1" x14ac:dyDescent="0.25">
      <c r="D358" s="348"/>
      <c r="E358" s="431"/>
      <c r="F358" s="444"/>
      <c r="G358" s="350"/>
      <c r="H358" s="351"/>
      <c r="I358" s="351"/>
      <c r="J358" s="352"/>
      <c r="K358" s="352"/>
      <c r="L358" s="348"/>
      <c r="M358" s="348"/>
      <c r="N358" s="348"/>
      <c r="O358" s="350"/>
      <c r="P358" s="348"/>
    </row>
    <row r="359" spans="4:16" ht="40.15" customHeight="1" x14ac:dyDescent="0.25">
      <c r="D359" s="348"/>
      <c r="E359" s="431"/>
      <c r="F359" s="444"/>
      <c r="G359" s="350"/>
      <c r="H359" s="351"/>
      <c r="I359" s="351"/>
      <c r="J359" s="352"/>
      <c r="K359" s="352"/>
      <c r="L359" s="348"/>
      <c r="M359" s="348"/>
      <c r="N359" s="348"/>
      <c r="O359" s="350"/>
      <c r="P359" s="348"/>
    </row>
    <row r="360" spans="4:16" ht="40.15" customHeight="1" x14ac:dyDescent="0.25">
      <c r="D360" s="348"/>
      <c r="E360" s="431"/>
      <c r="F360" s="444"/>
      <c r="G360" s="350"/>
      <c r="H360" s="351"/>
      <c r="I360" s="351"/>
      <c r="J360" s="352"/>
      <c r="K360" s="352"/>
      <c r="L360" s="348"/>
      <c r="M360" s="348"/>
      <c r="N360" s="348"/>
      <c r="O360" s="350"/>
      <c r="P360" s="348"/>
    </row>
    <row r="361" spans="4:16" ht="40.15" customHeight="1" x14ac:dyDescent="0.25">
      <c r="D361" s="348"/>
      <c r="E361" s="431"/>
      <c r="F361" s="444"/>
      <c r="G361" s="350"/>
      <c r="H361" s="351"/>
      <c r="I361" s="351"/>
      <c r="J361" s="352"/>
      <c r="K361" s="352"/>
      <c r="L361" s="348"/>
      <c r="M361" s="348"/>
      <c r="N361" s="348"/>
      <c r="O361" s="350"/>
      <c r="P361" s="348"/>
    </row>
    <row r="362" spans="4:16" ht="40.15" customHeight="1" x14ac:dyDescent="0.25">
      <c r="D362" s="348"/>
      <c r="E362" s="431"/>
      <c r="F362" s="444"/>
      <c r="G362" s="350"/>
      <c r="H362" s="351"/>
      <c r="I362" s="351"/>
      <c r="J362" s="352"/>
      <c r="K362" s="352"/>
      <c r="L362" s="348"/>
      <c r="M362" s="348"/>
      <c r="N362" s="348"/>
      <c r="O362" s="350"/>
      <c r="P362" s="348"/>
    </row>
    <row r="363" spans="4:16" ht="40.15" customHeight="1" x14ac:dyDescent="0.25">
      <c r="D363" s="348"/>
      <c r="E363" s="431"/>
      <c r="F363" s="444"/>
      <c r="G363" s="350"/>
      <c r="H363" s="351"/>
      <c r="I363" s="351"/>
      <c r="J363" s="352"/>
      <c r="K363" s="352"/>
      <c r="L363" s="348"/>
      <c r="M363" s="348"/>
      <c r="N363" s="348"/>
      <c r="O363" s="350"/>
      <c r="P363" s="348"/>
    </row>
    <row r="364" spans="4:16" ht="40.15" customHeight="1" x14ac:dyDescent="0.25">
      <c r="D364" s="348"/>
      <c r="E364" s="431"/>
      <c r="F364" s="444"/>
      <c r="G364" s="350"/>
      <c r="H364" s="351"/>
      <c r="I364" s="351"/>
      <c r="J364" s="352"/>
      <c r="K364" s="352"/>
      <c r="L364" s="348"/>
      <c r="M364" s="348"/>
      <c r="N364" s="348"/>
      <c r="O364" s="350"/>
      <c r="P364" s="348"/>
    </row>
    <row r="365" spans="4:16" ht="40.15" customHeight="1" x14ac:dyDescent="0.25">
      <c r="D365" s="348"/>
      <c r="E365" s="431"/>
      <c r="F365" s="444"/>
      <c r="G365" s="350"/>
      <c r="H365" s="351"/>
      <c r="I365" s="351"/>
      <c r="J365" s="352"/>
      <c r="K365" s="352"/>
      <c r="L365" s="348"/>
      <c r="M365" s="348"/>
      <c r="N365" s="348"/>
      <c r="O365" s="350"/>
      <c r="P365" s="348"/>
    </row>
    <row r="366" spans="4:16" ht="40.15" customHeight="1" x14ac:dyDescent="0.25">
      <c r="D366" s="348"/>
      <c r="E366" s="431"/>
      <c r="F366" s="444"/>
      <c r="G366" s="350"/>
      <c r="H366" s="351"/>
      <c r="I366" s="351"/>
      <c r="J366" s="352"/>
      <c r="K366" s="352"/>
      <c r="L366" s="348"/>
      <c r="M366" s="348"/>
      <c r="N366" s="348"/>
      <c r="O366" s="350"/>
      <c r="P366" s="348"/>
    </row>
    <row r="367" spans="4:16" ht="40.15" customHeight="1" x14ac:dyDescent="0.25">
      <c r="D367" s="348"/>
      <c r="E367" s="431"/>
      <c r="F367" s="444"/>
      <c r="G367" s="350"/>
      <c r="H367" s="351"/>
      <c r="I367" s="351"/>
      <c r="J367" s="352"/>
      <c r="K367" s="352"/>
      <c r="L367" s="348"/>
      <c r="M367" s="348"/>
      <c r="N367" s="348"/>
      <c r="O367" s="350"/>
      <c r="P367" s="348"/>
    </row>
    <row r="368" spans="4:16" ht="40.15" customHeight="1" x14ac:dyDescent="0.25">
      <c r="D368" s="348"/>
      <c r="E368" s="431"/>
      <c r="F368" s="444"/>
      <c r="G368" s="350"/>
      <c r="H368" s="351"/>
      <c r="I368" s="351"/>
      <c r="J368" s="352"/>
      <c r="K368" s="352"/>
      <c r="L368" s="348"/>
      <c r="M368" s="348"/>
      <c r="N368" s="348"/>
      <c r="O368" s="350"/>
      <c r="P368" s="348"/>
    </row>
    <row r="369" spans="4:16" ht="40.15" customHeight="1" x14ac:dyDescent="0.25">
      <c r="D369" s="348"/>
      <c r="E369" s="431"/>
      <c r="F369" s="444"/>
      <c r="G369" s="350"/>
      <c r="H369" s="351"/>
      <c r="I369" s="351"/>
      <c r="J369" s="352"/>
      <c r="K369" s="352"/>
      <c r="L369" s="348"/>
      <c r="M369" s="348"/>
      <c r="N369" s="348"/>
      <c r="O369" s="350"/>
      <c r="P369" s="348"/>
    </row>
    <row r="370" spans="4:16" ht="40.15" customHeight="1" x14ac:dyDescent="0.25">
      <c r="D370" s="348"/>
      <c r="E370" s="431"/>
      <c r="F370" s="444"/>
      <c r="G370" s="350"/>
      <c r="H370" s="351"/>
      <c r="I370" s="351"/>
      <c r="J370" s="352"/>
      <c r="K370" s="352"/>
      <c r="L370" s="348"/>
      <c r="M370" s="348"/>
      <c r="N370" s="348"/>
      <c r="O370" s="350"/>
      <c r="P370" s="348"/>
    </row>
    <row r="371" spans="4:16" ht="40.15" customHeight="1" x14ac:dyDescent="0.25">
      <c r="D371" s="348"/>
      <c r="E371" s="431"/>
      <c r="F371" s="444"/>
      <c r="G371" s="350"/>
      <c r="H371" s="351"/>
      <c r="I371" s="351"/>
      <c r="J371" s="352"/>
      <c r="K371" s="352"/>
      <c r="L371" s="348"/>
      <c r="M371" s="348"/>
      <c r="N371" s="348"/>
      <c r="O371" s="350"/>
      <c r="P371" s="348"/>
    </row>
    <row r="372" spans="4:16" ht="40.15" customHeight="1" x14ac:dyDescent="0.25">
      <c r="D372" s="348"/>
      <c r="E372" s="431"/>
      <c r="F372" s="444"/>
      <c r="G372" s="350"/>
      <c r="H372" s="351"/>
      <c r="I372" s="351"/>
      <c r="J372" s="352"/>
      <c r="K372" s="352"/>
      <c r="L372" s="348"/>
      <c r="M372" s="348"/>
      <c r="N372" s="348"/>
      <c r="O372" s="350"/>
      <c r="P372" s="348"/>
    </row>
    <row r="373" spans="4:16" ht="40.15" customHeight="1" x14ac:dyDescent="0.25">
      <c r="D373" s="348"/>
      <c r="E373" s="431"/>
      <c r="F373" s="444"/>
      <c r="G373" s="350"/>
      <c r="H373" s="351"/>
      <c r="I373" s="351"/>
      <c r="J373" s="352"/>
      <c r="K373" s="352"/>
      <c r="L373" s="348"/>
      <c r="M373" s="348"/>
      <c r="N373" s="348"/>
      <c r="O373" s="350"/>
      <c r="P373" s="348"/>
    </row>
    <row r="374" spans="4:16" ht="40.15" customHeight="1" x14ac:dyDescent="0.25">
      <c r="D374" s="348"/>
      <c r="E374" s="431"/>
      <c r="F374" s="444"/>
      <c r="G374" s="350"/>
      <c r="H374" s="351"/>
      <c r="I374" s="351"/>
      <c r="J374" s="352"/>
      <c r="K374" s="352"/>
      <c r="L374" s="348"/>
      <c r="M374" s="348"/>
      <c r="N374" s="348"/>
      <c r="O374" s="350"/>
      <c r="P374" s="348"/>
    </row>
    <row r="375" spans="4:16" ht="40.15" customHeight="1" x14ac:dyDescent="0.25">
      <c r="D375" s="348"/>
      <c r="E375" s="431"/>
      <c r="F375" s="444"/>
      <c r="G375" s="350"/>
      <c r="H375" s="351"/>
      <c r="I375" s="351"/>
      <c r="J375" s="352"/>
      <c r="K375" s="352"/>
      <c r="L375" s="348"/>
      <c r="M375" s="348"/>
      <c r="N375" s="348"/>
      <c r="O375" s="350"/>
      <c r="P375" s="348"/>
    </row>
    <row r="376" spans="4:16" ht="40.15" customHeight="1" x14ac:dyDescent="0.25">
      <c r="D376" s="348"/>
      <c r="E376" s="431"/>
      <c r="F376" s="444"/>
      <c r="G376" s="350"/>
      <c r="H376" s="351"/>
      <c r="I376" s="351"/>
      <c r="J376" s="352"/>
      <c r="K376" s="352"/>
      <c r="L376" s="348"/>
      <c r="M376" s="348"/>
      <c r="N376" s="348"/>
      <c r="O376" s="350"/>
      <c r="P376" s="348"/>
    </row>
    <row r="377" spans="4:16" ht="40.15" customHeight="1" x14ac:dyDescent="0.25">
      <c r="D377" s="348"/>
      <c r="E377" s="431"/>
      <c r="F377" s="444"/>
      <c r="G377" s="350"/>
      <c r="H377" s="351"/>
      <c r="I377" s="351"/>
      <c r="J377" s="352"/>
      <c r="K377" s="352"/>
      <c r="L377" s="348"/>
      <c r="M377" s="348"/>
      <c r="N377" s="348"/>
      <c r="O377" s="350"/>
      <c r="P377" s="348"/>
    </row>
    <row r="378" spans="4:16" ht="40.15" customHeight="1" x14ac:dyDescent="0.25">
      <c r="D378" s="348"/>
      <c r="E378" s="431"/>
      <c r="F378" s="444"/>
      <c r="G378" s="350"/>
      <c r="H378" s="351"/>
      <c r="I378" s="351"/>
      <c r="J378" s="352"/>
      <c r="K378" s="352"/>
      <c r="L378" s="348"/>
      <c r="M378" s="348"/>
      <c r="N378" s="348"/>
      <c r="O378" s="350"/>
      <c r="P378" s="348"/>
    </row>
    <row r="379" spans="4:16" ht="40.15" customHeight="1" x14ac:dyDescent="0.25">
      <c r="D379" s="348"/>
      <c r="E379" s="431"/>
      <c r="F379" s="444"/>
      <c r="G379" s="350"/>
      <c r="H379" s="351"/>
      <c r="I379" s="351"/>
      <c r="J379" s="352"/>
      <c r="K379" s="352"/>
      <c r="L379" s="348"/>
      <c r="M379" s="348"/>
      <c r="N379" s="348"/>
      <c r="O379" s="350"/>
      <c r="P379" s="348"/>
    </row>
    <row r="380" spans="4:16" ht="40.15" customHeight="1" x14ac:dyDescent="0.25">
      <c r="D380" s="348"/>
      <c r="E380" s="431"/>
      <c r="F380" s="444"/>
      <c r="G380" s="350"/>
      <c r="H380" s="351"/>
      <c r="I380" s="351"/>
      <c r="J380" s="352"/>
      <c r="K380" s="352"/>
      <c r="L380" s="348"/>
      <c r="M380" s="348"/>
      <c r="N380" s="348"/>
      <c r="O380" s="350"/>
      <c r="P380" s="348"/>
    </row>
    <row r="381" spans="4:16" ht="40.15" customHeight="1" x14ac:dyDescent="0.25">
      <c r="D381" s="348"/>
      <c r="E381" s="431"/>
      <c r="F381" s="444"/>
      <c r="G381" s="350"/>
      <c r="H381" s="351"/>
      <c r="I381" s="351"/>
      <c r="J381" s="352"/>
      <c r="K381" s="352"/>
      <c r="L381" s="348"/>
      <c r="M381" s="348"/>
      <c r="N381" s="348"/>
      <c r="O381" s="350"/>
      <c r="P381" s="348"/>
    </row>
    <row r="382" spans="4:16" ht="40.15" customHeight="1" x14ac:dyDescent="0.25">
      <c r="D382" s="348"/>
      <c r="E382" s="431"/>
      <c r="F382" s="444"/>
      <c r="G382" s="350"/>
      <c r="H382" s="351"/>
      <c r="I382" s="351"/>
      <c r="J382" s="352"/>
      <c r="K382" s="352"/>
      <c r="L382" s="348"/>
      <c r="M382" s="348"/>
      <c r="N382" s="348"/>
      <c r="O382" s="350"/>
      <c r="P382" s="348"/>
    </row>
    <row r="383" spans="4:16" ht="40.15" customHeight="1" x14ac:dyDescent="0.25">
      <c r="D383" s="348"/>
      <c r="E383" s="431"/>
      <c r="F383" s="444"/>
      <c r="G383" s="350"/>
      <c r="H383" s="351"/>
      <c r="I383" s="351"/>
      <c r="J383" s="352"/>
      <c r="K383" s="352"/>
      <c r="L383" s="348"/>
      <c r="M383" s="348"/>
      <c r="N383" s="348"/>
      <c r="O383" s="350"/>
      <c r="P383" s="348"/>
    </row>
    <row r="384" spans="4:16" ht="40.15" customHeight="1" x14ac:dyDescent="0.25">
      <c r="D384" s="348"/>
      <c r="E384" s="431"/>
      <c r="F384" s="444"/>
      <c r="G384" s="350"/>
      <c r="H384" s="351"/>
      <c r="I384" s="351"/>
      <c r="J384" s="352"/>
      <c r="K384" s="352"/>
      <c r="L384" s="348"/>
      <c r="M384" s="348"/>
      <c r="N384" s="348"/>
      <c r="O384" s="350"/>
      <c r="P384" s="348"/>
    </row>
    <row r="385" spans="4:16" ht="40.15" customHeight="1" x14ac:dyDescent="0.25">
      <c r="D385" s="348"/>
      <c r="E385" s="431"/>
      <c r="F385" s="444"/>
      <c r="G385" s="350"/>
      <c r="H385" s="351"/>
      <c r="I385" s="351"/>
      <c r="J385" s="352"/>
      <c r="K385" s="352"/>
      <c r="L385" s="348"/>
      <c r="M385" s="348"/>
      <c r="N385" s="348"/>
      <c r="O385" s="350"/>
      <c r="P385" s="348"/>
    </row>
    <row r="386" spans="4:16" ht="40.15" customHeight="1" x14ac:dyDescent="0.25">
      <c r="D386" s="348"/>
      <c r="E386" s="431"/>
      <c r="F386" s="444"/>
      <c r="G386" s="350"/>
      <c r="H386" s="351"/>
      <c r="I386" s="351"/>
      <c r="J386" s="352"/>
      <c r="K386" s="352"/>
      <c r="L386" s="348"/>
      <c r="M386" s="348"/>
      <c r="N386" s="348"/>
      <c r="O386" s="350"/>
      <c r="P386" s="348"/>
    </row>
    <row r="387" spans="4:16" ht="40.15" customHeight="1" x14ac:dyDescent="0.25">
      <c r="D387" s="348"/>
      <c r="E387" s="431"/>
      <c r="F387" s="444"/>
      <c r="G387" s="350"/>
      <c r="H387" s="351"/>
      <c r="I387" s="351"/>
      <c r="J387" s="352"/>
      <c r="K387" s="352"/>
      <c r="L387" s="348"/>
      <c r="M387" s="348"/>
      <c r="N387" s="348"/>
      <c r="O387" s="350"/>
      <c r="P387" s="348"/>
    </row>
    <row r="388" spans="4:16" ht="40.15" customHeight="1" x14ac:dyDescent="0.25">
      <c r="D388" s="348"/>
      <c r="E388" s="431"/>
      <c r="F388" s="444"/>
      <c r="G388" s="350"/>
      <c r="H388" s="351"/>
      <c r="I388" s="351"/>
      <c r="J388" s="352"/>
      <c r="K388" s="352"/>
      <c r="L388" s="348"/>
      <c r="M388" s="348"/>
      <c r="N388" s="348"/>
      <c r="O388" s="350"/>
      <c r="P388" s="348"/>
    </row>
    <row r="389" spans="4:16" ht="40.15" customHeight="1" x14ac:dyDescent="0.25">
      <c r="D389" s="348"/>
      <c r="E389" s="431"/>
      <c r="F389" s="444"/>
      <c r="G389" s="350"/>
      <c r="H389" s="351"/>
      <c r="I389" s="351"/>
      <c r="J389" s="352"/>
      <c r="K389" s="352"/>
      <c r="L389" s="348"/>
      <c r="M389" s="348"/>
      <c r="N389" s="348"/>
      <c r="O389" s="350"/>
      <c r="P389" s="348"/>
    </row>
    <row r="390" spans="4:16" ht="40.15" customHeight="1" x14ac:dyDescent="0.25">
      <c r="D390" s="348"/>
      <c r="E390" s="431"/>
      <c r="F390" s="444"/>
      <c r="G390" s="350"/>
      <c r="H390" s="351"/>
      <c r="I390" s="351"/>
      <c r="J390" s="352"/>
      <c r="K390" s="352"/>
      <c r="L390" s="348"/>
      <c r="M390" s="348"/>
      <c r="N390" s="348"/>
      <c r="O390" s="350"/>
      <c r="P390" s="348"/>
    </row>
    <row r="391" spans="4:16" ht="40.15" customHeight="1" x14ac:dyDescent="0.25">
      <c r="D391" s="348"/>
      <c r="E391" s="431"/>
      <c r="F391" s="444"/>
      <c r="G391" s="350"/>
      <c r="H391" s="351"/>
      <c r="I391" s="351"/>
      <c r="J391" s="352"/>
      <c r="K391" s="352"/>
      <c r="L391" s="348"/>
      <c r="M391" s="348"/>
      <c r="N391" s="348"/>
      <c r="O391" s="350"/>
      <c r="P391" s="348"/>
    </row>
    <row r="392" spans="4:16" ht="40.15" customHeight="1" x14ac:dyDescent="0.25">
      <c r="D392" s="348"/>
      <c r="E392" s="431"/>
      <c r="F392" s="444"/>
      <c r="G392" s="350"/>
      <c r="H392" s="351"/>
      <c r="I392" s="351"/>
      <c r="J392" s="352"/>
      <c r="K392" s="352"/>
      <c r="L392" s="348"/>
      <c r="M392" s="348"/>
      <c r="N392" s="348"/>
      <c r="O392" s="350"/>
      <c r="P392" s="348"/>
    </row>
    <row r="393" spans="4:16" ht="40.15" customHeight="1" x14ac:dyDescent="0.25">
      <c r="D393" s="348"/>
      <c r="E393" s="431"/>
      <c r="F393" s="444"/>
      <c r="G393" s="350"/>
      <c r="H393" s="351"/>
      <c r="I393" s="351"/>
      <c r="J393" s="352"/>
      <c r="K393" s="352"/>
      <c r="L393" s="348"/>
      <c r="M393" s="348"/>
      <c r="N393" s="348"/>
      <c r="O393" s="350"/>
      <c r="P393" s="348"/>
    </row>
    <row r="394" spans="4:16" ht="40.15" customHeight="1" x14ac:dyDescent="0.25">
      <c r="D394" s="348"/>
      <c r="E394" s="431"/>
      <c r="F394" s="444"/>
      <c r="G394" s="350"/>
      <c r="H394" s="351"/>
      <c r="I394" s="351"/>
      <c r="J394" s="352"/>
      <c r="K394" s="352"/>
      <c r="L394" s="348"/>
      <c r="M394" s="348"/>
      <c r="N394" s="348"/>
      <c r="O394" s="350"/>
      <c r="P394" s="348"/>
    </row>
    <row r="395" spans="4:16" ht="40.15" customHeight="1" x14ac:dyDescent="0.25">
      <c r="D395" s="348"/>
      <c r="E395" s="431"/>
      <c r="F395" s="444"/>
      <c r="G395" s="350"/>
      <c r="H395" s="351"/>
      <c r="I395" s="351"/>
      <c r="J395" s="352"/>
      <c r="K395" s="352"/>
      <c r="L395" s="348"/>
      <c r="M395" s="348"/>
      <c r="N395" s="348"/>
      <c r="O395" s="350"/>
      <c r="P395" s="348"/>
    </row>
    <row r="396" spans="4:16" ht="40.15" customHeight="1" x14ac:dyDescent="0.25">
      <c r="D396" s="348"/>
      <c r="E396" s="431"/>
      <c r="F396" s="444"/>
      <c r="G396" s="350"/>
      <c r="H396" s="351"/>
      <c r="I396" s="351"/>
      <c r="J396" s="352"/>
      <c r="K396" s="352"/>
      <c r="L396" s="348"/>
      <c r="M396" s="348"/>
      <c r="N396" s="348"/>
      <c r="O396" s="350"/>
      <c r="P396" s="348"/>
    </row>
    <row r="397" spans="4:16" ht="40.15" customHeight="1" x14ac:dyDescent="0.25">
      <c r="D397" s="348"/>
      <c r="E397" s="431"/>
      <c r="F397" s="444"/>
      <c r="G397" s="350"/>
      <c r="H397" s="351"/>
      <c r="I397" s="351"/>
      <c r="J397" s="352"/>
      <c r="K397" s="352"/>
      <c r="L397" s="348"/>
      <c r="M397" s="348"/>
      <c r="N397" s="348"/>
      <c r="O397" s="350"/>
      <c r="P397" s="348"/>
    </row>
    <row r="398" spans="4:16" ht="40.15" customHeight="1" x14ac:dyDescent="0.25">
      <c r="D398" s="348"/>
      <c r="E398" s="431"/>
      <c r="F398" s="444"/>
      <c r="G398" s="350"/>
      <c r="H398" s="351"/>
      <c r="I398" s="351"/>
      <c r="J398" s="352"/>
      <c r="K398" s="352"/>
      <c r="L398" s="348"/>
      <c r="M398" s="348"/>
      <c r="N398" s="348"/>
      <c r="O398" s="350"/>
      <c r="P398" s="348"/>
    </row>
    <row r="399" spans="4:16" ht="40.15" customHeight="1" x14ac:dyDescent="0.25">
      <c r="D399" s="348"/>
      <c r="E399" s="431"/>
      <c r="F399" s="444"/>
      <c r="G399" s="350"/>
      <c r="H399" s="351"/>
      <c r="I399" s="351"/>
      <c r="J399" s="352"/>
      <c r="K399" s="352"/>
      <c r="L399" s="348"/>
      <c r="M399" s="348"/>
      <c r="N399" s="348"/>
      <c r="O399" s="350"/>
      <c r="P399" s="348"/>
    </row>
    <row r="400" spans="4:16" ht="40.15" customHeight="1" x14ac:dyDescent="0.25">
      <c r="D400" s="348"/>
      <c r="E400" s="431"/>
      <c r="F400" s="444"/>
      <c r="G400" s="350"/>
      <c r="H400" s="351"/>
      <c r="I400" s="351"/>
      <c r="J400" s="352"/>
      <c r="K400" s="352"/>
      <c r="L400" s="348"/>
      <c r="M400" s="348"/>
      <c r="N400" s="348"/>
      <c r="O400" s="350"/>
      <c r="P400" s="348"/>
    </row>
    <row r="401" spans="4:16" ht="40.15" customHeight="1" x14ac:dyDescent="0.25">
      <c r="D401" s="348"/>
      <c r="E401" s="431"/>
      <c r="F401" s="444"/>
      <c r="G401" s="350"/>
      <c r="H401" s="351"/>
      <c r="I401" s="351"/>
      <c r="J401" s="352"/>
      <c r="K401" s="352"/>
      <c r="L401" s="348"/>
      <c r="M401" s="348"/>
      <c r="N401" s="348"/>
      <c r="O401" s="350"/>
      <c r="P401" s="348"/>
    </row>
    <row r="402" spans="4:16" ht="40.15" customHeight="1" x14ac:dyDescent="0.25">
      <c r="D402" s="348"/>
      <c r="E402" s="431"/>
      <c r="F402" s="444"/>
      <c r="G402" s="350"/>
      <c r="H402" s="351"/>
      <c r="I402" s="351"/>
      <c r="J402" s="352"/>
      <c r="K402" s="352"/>
      <c r="L402" s="348"/>
      <c r="M402" s="348"/>
      <c r="N402" s="348"/>
      <c r="O402" s="350"/>
      <c r="P402" s="348"/>
    </row>
    <row r="403" spans="4:16" ht="40.15" customHeight="1" x14ac:dyDescent="0.25">
      <c r="D403" s="348"/>
      <c r="E403" s="431"/>
      <c r="F403" s="444"/>
      <c r="G403" s="350"/>
      <c r="H403" s="351"/>
      <c r="I403" s="351"/>
      <c r="J403" s="352"/>
      <c r="K403" s="352"/>
      <c r="L403" s="348"/>
      <c r="M403" s="348"/>
      <c r="N403" s="348"/>
      <c r="O403" s="350"/>
      <c r="P403" s="348"/>
    </row>
    <row r="404" spans="4:16" ht="40.15" customHeight="1" x14ac:dyDescent="0.25">
      <c r="D404" s="348"/>
      <c r="E404" s="431"/>
      <c r="F404" s="444"/>
      <c r="G404" s="350"/>
      <c r="H404" s="351"/>
      <c r="I404" s="351"/>
      <c r="J404" s="352"/>
      <c r="K404" s="352"/>
      <c r="L404" s="348"/>
      <c r="M404" s="348"/>
      <c r="N404" s="348"/>
      <c r="O404" s="350"/>
      <c r="P404" s="348"/>
    </row>
    <row r="405" spans="4:16" ht="40.15" customHeight="1" x14ac:dyDescent="0.25">
      <c r="D405" s="348"/>
      <c r="E405" s="431"/>
      <c r="F405" s="444"/>
      <c r="G405" s="350"/>
      <c r="H405" s="351"/>
      <c r="I405" s="351"/>
      <c r="J405" s="352"/>
      <c r="K405" s="352"/>
      <c r="L405" s="348"/>
      <c r="M405" s="348"/>
      <c r="N405" s="348"/>
      <c r="O405" s="350"/>
      <c r="P405" s="348"/>
    </row>
    <row r="406" spans="4:16" ht="40.15" customHeight="1" x14ac:dyDescent="0.25">
      <c r="D406" s="348"/>
      <c r="E406" s="431"/>
      <c r="F406" s="444"/>
      <c r="G406" s="350"/>
      <c r="H406" s="351"/>
      <c r="I406" s="351"/>
      <c r="J406" s="352"/>
      <c r="K406" s="352"/>
      <c r="L406" s="348"/>
      <c r="M406" s="348"/>
      <c r="N406" s="348"/>
      <c r="O406" s="350"/>
      <c r="P406" s="348"/>
    </row>
    <row r="407" spans="4:16" ht="40.15" customHeight="1" x14ac:dyDescent="0.25">
      <c r="D407" s="348"/>
      <c r="E407" s="431"/>
      <c r="F407" s="444"/>
      <c r="G407" s="350"/>
      <c r="H407" s="351"/>
      <c r="I407" s="351"/>
      <c r="J407" s="352"/>
      <c r="K407" s="352"/>
      <c r="L407" s="348"/>
      <c r="M407" s="348"/>
      <c r="N407" s="348"/>
      <c r="O407" s="350"/>
      <c r="P407" s="348"/>
    </row>
    <row r="408" spans="4:16" ht="40.15" customHeight="1" x14ac:dyDescent="0.25">
      <c r="D408" s="348"/>
      <c r="E408" s="431"/>
      <c r="F408" s="444"/>
      <c r="G408" s="350"/>
      <c r="H408" s="351"/>
      <c r="I408" s="351"/>
      <c r="J408" s="352"/>
      <c r="K408" s="352"/>
      <c r="L408" s="348"/>
      <c r="M408" s="348"/>
      <c r="N408" s="348"/>
      <c r="O408" s="350"/>
      <c r="P408" s="348"/>
    </row>
    <row r="409" spans="4:16" ht="40.15" customHeight="1" x14ac:dyDescent="0.25">
      <c r="D409" s="348"/>
      <c r="E409" s="431"/>
      <c r="F409" s="444"/>
      <c r="G409" s="350"/>
      <c r="H409" s="351"/>
      <c r="I409" s="351"/>
      <c r="J409" s="352"/>
      <c r="K409" s="352"/>
      <c r="L409" s="348"/>
      <c r="M409" s="348"/>
      <c r="N409" s="348"/>
      <c r="O409" s="350"/>
      <c r="P409" s="348"/>
    </row>
    <row r="410" spans="4:16" ht="40.15" customHeight="1" x14ac:dyDescent="0.25">
      <c r="D410" s="348"/>
      <c r="E410" s="431"/>
      <c r="F410" s="444"/>
      <c r="G410" s="350"/>
      <c r="H410" s="351"/>
      <c r="I410" s="351"/>
      <c r="J410" s="352"/>
      <c r="K410" s="352"/>
      <c r="L410" s="348"/>
      <c r="M410" s="348"/>
      <c r="N410" s="348"/>
      <c r="O410" s="350"/>
      <c r="P410" s="348"/>
    </row>
    <row r="411" spans="4:16" ht="40.15" customHeight="1" x14ac:dyDescent="0.25">
      <c r="D411" s="348"/>
      <c r="E411" s="431"/>
      <c r="F411" s="444"/>
      <c r="G411" s="350"/>
      <c r="H411" s="351"/>
      <c r="I411" s="351"/>
      <c r="J411" s="352"/>
      <c r="K411" s="352"/>
      <c r="L411" s="348"/>
      <c r="M411" s="348"/>
      <c r="N411" s="348"/>
      <c r="O411" s="350"/>
      <c r="P411" s="348"/>
    </row>
    <row r="412" spans="4:16" ht="40.15" customHeight="1" x14ac:dyDescent="0.25">
      <c r="D412" s="348"/>
      <c r="E412" s="431"/>
      <c r="F412" s="444"/>
      <c r="G412" s="350"/>
      <c r="H412" s="351"/>
      <c r="I412" s="351"/>
      <c r="J412" s="352"/>
      <c r="K412" s="352"/>
      <c r="L412" s="348"/>
      <c r="M412" s="348"/>
      <c r="N412" s="348"/>
      <c r="O412" s="350"/>
      <c r="P412" s="348"/>
    </row>
    <row r="413" spans="4:16" ht="40.15" customHeight="1" x14ac:dyDescent="0.25">
      <c r="D413" s="348"/>
      <c r="E413" s="431"/>
      <c r="F413" s="444"/>
      <c r="G413" s="350"/>
      <c r="H413" s="351"/>
      <c r="I413" s="351"/>
      <c r="J413" s="352"/>
      <c r="K413" s="352"/>
      <c r="L413" s="348"/>
      <c r="M413" s="348"/>
      <c r="N413" s="348"/>
      <c r="O413" s="350"/>
      <c r="P413" s="348"/>
    </row>
    <row r="414" spans="4:16" ht="40.15" customHeight="1" x14ac:dyDescent="0.25">
      <c r="D414" s="348"/>
      <c r="E414" s="431"/>
      <c r="F414" s="444"/>
      <c r="G414" s="350"/>
      <c r="H414" s="351"/>
      <c r="I414" s="351"/>
      <c r="J414" s="352"/>
      <c r="K414" s="352"/>
      <c r="L414" s="348"/>
      <c r="M414" s="348"/>
      <c r="N414" s="348"/>
      <c r="O414" s="350"/>
      <c r="P414" s="348"/>
    </row>
    <row r="415" spans="4:16" ht="40.15" customHeight="1" x14ac:dyDescent="0.25">
      <c r="D415" s="348"/>
      <c r="E415" s="431"/>
      <c r="F415" s="444"/>
      <c r="G415" s="350"/>
      <c r="H415" s="351"/>
      <c r="I415" s="351"/>
      <c r="J415" s="352"/>
      <c r="K415" s="352"/>
      <c r="L415" s="348"/>
      <c r="M415" s="348"/>
      <c r="N415" s="348"/>
      <c r="O415" s="350"/>
      <c r="P415" s="348"/>
    </row>
    <row r="416" spans="4:16" ht="40.15" customHeight="1" x14ac:dyDescent="0.25">
      <c r="D416" s="348"/>
      <c r="E416" s="431"/>
      <c r="F416" s="444"/>
      <c r="G416" s="350"/>
      <c r="H416" s="351"/>
      <c r="I416" s="351"/>
      <c r="J416" s="352"/>
      <c r="K416" s="352"/>
      <c r="L416" s="348"/>
      <c r="M416" s="348"/>
      <c r="N416" s="348"/>
      <c r="O416" s="350"/>
      <c r="P416" s="348"/>
    </row>
    <row r="417" spans="4:16" ht="40.15" customHeight="1" x14ac:dyDescent="0.25">
      <c r="D417" s="348"/>
      <c r="E417" s="431"/>
      <c r="F417" s="444"/>
      <c r="G417" s="350"/>
      <c r="H417" s="351"/>
      <c r="I417" s="351"/>
      <c r="J417" s="352"/>
      <c r="K417" s="352"/>
      <c r="L417" s="348"/>
      <c r="M417" s="348"/>
      <c r="N417" s="348"/>
      <c r="O417" s="350"/>
      <c r="P417" s="348"/>
    </row>
    <row r="418" spans="4:16" ht="40.15" customHeight="1" x14ac:dyDescent="0.25">
      <c r="D418" s="348"/>
      <c r="E418" s="431"/>
      <c r="F418" s="444"/>
      <c r="G418" s="350"/>
      <c r="H418" s="351"/>
      <c r="I418" s="351"/>
      <c r="J418" s="352"/>
      <c r="K418" s="352"/>
      <c r="L418" s="348"/>
      <c r="M418" s="348"/>
      <c r="N418" s="348"/>
      <c r="O418" s="350"/>
      <c r="P418" s="348"/>
    </row>
    <row r="419" spans="4:16" ht="40.15" customHeight="1" x14ac:dyDescent="0.25">
      <c r="D419" s="348"/>
      <c r="E419" s="431"/>
      <c r="F419" s="444"/>
      <c r="G419" s="350"/>
      <c r="H419" s="351"/>
      <c r="I419" s="351"/>
      <c r="J419" s="352"/>
      <c r="K419" s="352"/>
      <c r="L419" s="348"/>
      <c r="M419" s="348"/>
      <c r="N419" s="348"/>
      <c r="O419" s="350"/>
      <c r="P419" s="348"/>
    </row>
    <row r="420" spans="4:16" ht="40.15" customHeight="1" x14ac:dyDescent="0.25">
      <c r="D420" s="348"/>
      <c r="E420" s="431"/>
      <c r="F420" s="444"/>
      <c r="G420" s="350"/>
      <c r="H420" s="351"/>
      <c r="I420" s="351"/>
      <c r="J420" s="352"/>
      <c r="K420" s="352"/>
      <c r="L420" s="348"/>
      <c r="M420" s="348"/>
      <c r="N420" s="348"/>
      <c r="O420" s="350"/>
      <c r="P420" s="348"/>
    </row>
    <row r="421" spans="4:16" ht="40.15" customHeight="1" x14ac:dyDescent="0.25">
      <c r="D421" s="348"/>
      <c r="E421" s="431"/>
      <c r="F421" s="444"/>
      <c r="G421" s="350"/>
      <c r="H421" s="351"/>
      <c r="I421" s="351"/>
      <c r="J421" s="352"/>
      <c r="K421" s="352"/>
      <c r="L421" s="348"/>
      <c r="M421" s="348"/>
      <c r="N421" s="348"/>
      <c r="O421" s="350"/>
      <c r="P421" s="348"/>
    </row>
    <row r="422" spans="4:16" ht="40.15" customHeight="1" x14ac:dyDescent="0.25">
      <c r="D422" s="348"/>
      <c r="E422" s="431"/>
      <c r="F422" s="444"/>
      <c r="G422" s="350"/>
      <c r="H422" s="351"/>
      <c r="I422" s="351"/>
      <c r="J422" s="352"/>
      <c r="K422" s="352"/>
      <c r="L422" s="348"/>
      <c r="M422" s="348"/>
      <c r="N422" s="348"/>
      <c r="O422" s="350"/>
      <c r="P422" s="348"/>
    </row>
    <row r="423" spans="4:16" ht="40.15" customHeight="1" x14ac:dyDescent="0.25">
      <c r="D423" s="348"/>
      <c r="E423" s="431"/>
      <c r="F423" s="444"/>
      <c r="G423" s="350"/>
      <c r="H423" s="351"/>
      <c r="I423" s="351"/>
      <c r="J423" s="352"/>
      <c r="K423" s="352"/>
      <c r="L423" s="348"/>
      <c r="M423" s="348"/>
      <c r="N423" s="348"/>
      <c r="O423" s="350"/>
      <c r="P423" s="348"/>
    </row>
    <row r="424" spans="4:16" ht="40.15" customHeight="1" x14ac:dyDescent="0.25">
      <c r="D424" s="348"/>
      <c r="E424" s="431"/>
      <c r="F424" s="444"/>
      <c r="G424" s="350"/>
      <c r="H424" s="351"/>
      <c r="I424" s="351"/>
      <c r="J424" s="352"/>
      <c r="K424" s="352"/>
      <c r="L424" s="348"/>
      <c r="M424" s="348"/>
      <c r="N424" s="348"/>
      <c r="O424" s="350"/>
      <c r="P424" s="348"/>
    </row>
    <row r="425" spans="4:16" ht="40.15" customHeight="1" x14ac:dyDescent="0.25">
      <c r="D425" s="348"/>
      <c r="E425" s="431"/>
      <c r="F425" s="444"/>
      <c r="G425" s="350"/>
      <c r="H425" s="351"/>
      <c r="I425" s="351"/>
      <c r="J425" s="352"/>
      <c r="K425" s="352"/>
      <c r="L425" s="348"/>
      <c r="M425" s="348"/>
      <c r="N425" s="348"/>
      <c r="O425" s="350"/>
      <c r="P425" s="348"/>
    </row>
    <row r="426" spans="4:16" ht="40.15" customHeight="1" x14ac:dyDescent="0.25">
      <c r="D426" s="348"/>
      <c r="E426" s="431"/>
      <c r="F426" s="444"/>
      <c r="G426" s="350"/>
      <c r="H426" s="351"/>
      <c r="I426" s="351"/>
      <c r="J426" s="352"/>
      <c r="K426" s="352"/>
      <c r="L426" s="348"/>
      <c r="M426" s="348"/>
      <c r="N426" s="348"/>
      <c r="O426" s="350"/>
      <c r="P426" s="348"/>
    </row>
    <row r="427" spans="4:16" ht="40.15" customHeight="1" x14ac:dyDescent="0.25">
      <c r="D427" s="348"/>
      <c r="E427" s="431"/>
      <c r="F427" s="444"/>
      <c r="G427" s="350"/>
      <c r="H427" s="351"/>
      <c r="I427" s="351"/>
      <c r="J427" s="352"/>
      <c r="K427" s="352"/>
      <c r="L427" s="348"/>
      <c r="M427" s="348"/>
      <c r="N427" s="348"/>
      <c r="O427" s="350"/>
      <c r="P427" s="348"/>
    </row>
    <row r="428" spans="4:16" ht="40.15" customHeight="1" x14ac:dyDescent="0.25">
      <c r="D428" s="348"/>
      <c r="E428" s="431"/>
      <c r="F428" s="444"/>
      <c r="G428" s="350"/>
      <c r="H428" s="351"/>
      <c r="I428" s="351"/>
      <c r="J428" s="352"/>
      <c r="K428" s="352"/>
      <c r="L428" s="348"/>
      <c r="M428" s="348"/>
      <c r="N428" s="348"/>
      <c r="O428" s="350"/>
      <c r="P428" s="348"/>
    </row>
    <row r="429" spans="4:16" ht="40.15" customHeight="1" x14ac:dyDescent="0.25">
      <c r="D429" s="348"/>
      <c r="E429" s="431"/>
      <c r="F429" s="444"/>
      <c r="G429" s="350"/>
      <c r="H429" s="351"/>
      <c r="I429" s="351"/>
      <c r="J429" s="352"/>
      <c r="K429" s="352"/>
      <c r="L429" s="348"/>
      <c r="M429" s="348"/>
      <c r="N429" s="348"/>
      <c r="O429" s="350"/>
      <c r="P429" s="348"/>
    </row>
    <row r="430" spans="4:16" ht="40.15" customHeight="1" x14ac:dyDescent="0.25">
      <c r="D430" s="348"/>
      <c r="E430" s="431"/>
      <c r="F430" s="444"/>
      <c r="G430" s="350"/>
      <c r="H430" s="351"/>
      <c r="I430" s="351"/>
      <c r="J430" s="352"/>
      <c r="K430" s="352"/>
      <c r="L430" s="348"/>
      <c r="M430" s="348"/>
      <c r="N430" s="348"/>
      <c r="O430" s="350"/>
      <c r="P430" s="348"/>
    </row>
    <row r="431" spans="4:16" ht="40.15" customHeight="1" x14ac:dyDescent="0.25">
      <c r="D431" s="348"/>
      <c r="E431" s="431"/>
      <c r="F431" s="444"/>
      <c r="G431" s="350"/>
      <c r="H431" s="351"/>
      <c r="I431" s="351"/>
      <c r="J431" s="352"/>
      <c r="K431" s="352"/>
      <c r="L431" s="348"/>
      <c r="M431" s="348"/>
      <c r="N431" s="348"/>
      <c r="O431" s="350"/>
      <c r="P431" s="348"/>
    </row>
    <row r="432" spans="4:16" ht="40.15" customHeight="1" x14ac:dyDescent="0.25">
      <c r="D432" s="348"/>
      <c r="E432" s="431"/>
      <c r="F432" s="444"/>
      <c r="G432" s="350"/>
      <c r="H432" s="351"/>
      <c r="I432" s="351"/>
      <c r="J432" s="352"/>
      <c r="K432" s="352"/>
      <c r="L432" s="348"/>
      <c r="M432" s="348"/>
      <c r="N432" s="348"/>
      <c r="O432" s="350"/>
      <c r="P432" s="348"/>
    </row>
    <row r="433" spans="4:16" ht="40.15" customHeight="1" x14ac:dyDescent="0.25">
      <c r="D433" s="348"/>
      <c r="E433" s="431"/>
      <c r="F433" s="444"/>
      <c r="G433" s="350"/>
      <c r="H433" s="351"/>
      <c r="I433" s="351"/>
      <c r="J433" s="352"/>
      <c r="K433" s="352"/>
      <c r="L433" s="348"/>
      <c r="M433" s="348"/>
      <c r="N433" s="348"/>
      <c r="O433" s="350"/>
      <c r="P433" s="348"/>
    </row>
    <row r="434" spans="4:16" ht="40.15" customHeight="1" x14ac:dyDescent="0.25">
      <c r="D434" s="348"/>
      <c r="E434" s="431"/>
      <c r="F434" s="444"/>
      <c r="G434" s="350"/>
      <c r="H434" s="351"/>
      <c r="I434" s="351"/>
      <c r="J434" s="352"/>
      <c r="K434" s="352"/>
      <c r="L434" s="348"/>
      <c r="M434" s="348"/>
      <c r="N434" s="348"/>
      <c r="O434" s="350"/>
      <c r="P434" s="348"/>
    </row>
    <row r="435" spans="4:16" ht="40.15" customHeight="1" x14ac:dyDescent="0.25">
      <c r="D435" s="348"/>
      <c r="E435" s="431"/>
      <c r="F435" s="444"/>
      <c r="G435" s="350"/>
      <c r="H435" s="351"/>
      <c r="I435" s="351"/>
      <c r="J435" s="352"/>
      <c r="K435" s="352"/>
      <c r="L435" s="348"/>
      <c r="M435" s="348"/>
      <c r="N435" s="348"/>
      <c r="O435" s="350"/>
      <c r="P435" s="348"/>
    </row>
    <row r="436" spans="4:16" ht="40.15" customHeight="1" x14ac:dyDescent="0.25">
      <c r="D436" s="348"/>
      <c r="E436" s="431"/>
      <c r="F436" s="444"/>
      <c r="G436" s="350"/>
      <c r="H436" s="351"/>
      <c r="I436" s="351"/>
      <c r="J436" s="352"/>
      <c r="K436" s="352"/>
      <c r="L436" s="348"/>
      <c r="M436" s="348"/>
      <c r="N436" s="348"/>
      <c r="O436" s="350"/>
      <c r="P436" s="348"/>
    </row>
    <row r="437" spans="4:16" ht="40.15" customHeight="1" x14ac:dyDescent="0.25">
      <c r="D437" s="348"/>
      <c r="E437" s="431"/>
      <c r="F437" s="444"/>
      <c r="G437" s="350"/>
      <c r="H437" s="351"/>
      <c r="I437" s="351"/>
      <c r="J437" s="352"/>
      <c r="K437" s="352"/>
      <c r="L437" s="348"/>
      <c r="M437" s="348"/>
      <c r="N437" s="348"/>
      <c r="O437" s="350"/>
      <c r="P437" s="348"/>
    </row>
    <row r="438" spans="4:16" ht="40.15" customHeight="1" x14ac:dyDescent="0.25">
      <c r="D438" s="348"/>
      <c r="E438" s="431"/>
      <c r="F438" s="444"/>
      <c r="G438" s="350"/>
      <c r="H438" s="351"/>
      <c r="I438" s="351"/>
      <c r="J438" s="352"/>
      <c r="K438" s="352"/>
      <c r="L438" s="348"/>
      <c r="M438" s="348"/>
      <c r="N438" s="348"/>
      <c r="O438" s="350"/>
      <c r="P438" s="348"/>
    </row>
    <row r="439" spans="4:16" ht="40.15" customHeight="1" x14ac:dyDescent="0.25">
      <c r="D439" s="348"/>
      <c r="E439" s="431"/>
      <c r="F439" s="444"/>
      <c r="G439" s="350"/>
      <c r="H439" s="351"/>
      <c r="I439" s="351"/>
      <c r="J439" s="352"/>
      <c r="K439" s="352"/>
      <c r="L439" s="348"/>
      <c r="M439" s="348"/>
      <c r="N439" s="348"/>
      <c r="O439" s="350"/>
      <c r="P439" s="348"/>
    </row>
    <row r="440" spans="4:16" ht="40.15" customHeight="1" x14ac:dyDescent="0.25">
      <c r="D440" s="348"/>
      <c r="E440" s="431"/>
      <c r="F440" s="444"/>
      <c r="G440" s="350"/>
      <c r="H440" s="351"/>
      <c r="I440" s="351"/>
      <c r="J440" s="352"/>
      <c r="K440" s="352"/>
      <c r="L440" s="348"/>
      <c r="M440" s="348"/>
      <c r="N440" s="348"/>
      <c r="O440" s="350"/>
      <c r="P440" s="348"/>
    </row>
    <row r="441" spans="4:16" ht="40.15" customHeight="1" x14ac:dyDescent="0.25">
      <c r="D441" s="348"/>
      <c r="E441" s="431"/>
      <c r="F441" s="444"/>
      <c r="G441" s="350"/>
      <c r="H441" s="351"/>
      <c r="I441" s="351"/>
      <c r="J441" s="352"/>
      <c r="K441" s="352"/>
      <c r="L441" s="348"/>
      <c r="M441" s="348"/>
      <c r="N441" s="348"/>
      <c r="O441" s="350"/>
      <c r="P441" s="348"/>
    </row>
    <row r="442" spans="4:16" ht="40.15" customHeight="1" x14ac:dyDescent="0.25">
      <c r="D442" s="348"/>
      <c r="E442" s="431"/>
      <c r="F442" s="444"/>
      <c r="G442" s="350"/>
      <c r="H442" s="351"/>
      <c r="I442" s="351"/>
      <c r="J442" s="352"/>
      <c r="K442" s="352"/>
      <c r="L442" s="348"/>
      <c r="M442" s="348"/>
      <c r="N442" s="348"/>
      <c r="O442" s="350"/>
      <c r="P442" s="348"/>
    </row>
    <row r="443" spans="4:16" ht="40.15" customHeight="1" x14ac:dyDescent="0.25">
      <c r="D443" s="348"/>
      <c r="E443" s="431"/>
      <c r="F443" s="444"/>
      <c r="G443" s="350"/>
      <c r="H443" s="351"/>
      <c r="I443" s="351"/>
      <c r="J443" s="352"/>
      <c r="K443" s="352"/>
      <c r="L443" s="348"/>
      <c r="M443" s="348"/>
      <c r="N443" s="348"/>
      <c r="O443" s="350"/>
      <c r="P443" s="348"/>
    </row>
    <row r="444" spans="4:16" ht="40.15" customHeight="1" x14ac:dyDescent="0.25">
      <c r="D444" s="348"/>
      <c r="E444" s="431"/>
      <c r="F444" s="444"/>
      <c r="G444" s="350"/>
      <c r="H444" s="351"/>
      <c r="I444" s="351"/>
      <c r="J444" s="352"/>
      <c r="K444" s="352"/>
      <c r="L444" s="348"/>
      <c r="M444" s="348"/>
      <c r="N444" s="348"/>
      <c r="O444" s="350"/>
      <c r="P444" s="348"/>
    </row>
    <row r="445" spans="4:16" ht="40.15" customHeight="1" x14ac:dyDescent="0.25">
      <c r="D445" s="348"/>
      <c r="E445" s="431"/>
      <c r="F445" s="444"/>
      <c r="G445" s="350"/>
      <c r="H445" s="351"/>
      <c r="I445" s="351"/>
      <c r="J445" s="352"/>
      <c r="K445" s="352"/>
      <c r="L445" s="348"/>
      <c r="M445" s="348"/>
      <c r="N445" s="348"/>
      <c r="O445" s="350"/>
      <c r="P445" s="348"/>
    </row>
    <row r="446" spans="4:16" ht="40.15" customHeight="1" x14ac:dyDescent="0.25">
      <c r="D446" s="348"/>
      <c r="E446" s="431"/>
      <c r="F446" s="444"/>
      <c r="G446" s="350"/>
      <c r="H446" s="351"/>
      <c r="I446" s="351"/>
      <c r="J446" s="352"/>
      <c r="K446" s="352"/>
      <c r="L446" s="348"/>
      <c r="M446" s="348"/>
      <c r="N446" s="348"/>
      <c r="O446" s="350"/>
      <c r="P446" s="348"/>
    </row>
    <row r="447" spans="4:16" ht="40.15" customHeight="1" x14ac:dyDescent="0.25">
      <c r="D447" s="348"/>
      <c r="E447" s="431"/>
      <c r="F447" s="444"/>
      <c r="G447" s="350"/>
      <c r="H447" s="351"/>
      <c r="I447" s="351"/>
      <c r="J447" s="352"/>
      <c r="K447" s="352"/>
      <c r="L447" s="348"/>
      <c r="M447" s="348"/>
      <c r="N447" s="348"/>
      <c r="O447" s="350"/>
      <c r="P447" s="348"/>
    </row>
    <row r="448" spans="4:16" ht="40.15" customHeight="1" x14ac:dyDescent="0.25">
      <c r="D448" s="348"/>
      <c r="E448" s="431"/>
      <c r="F448" s="444"/>
      <c r="G448" s="350"/>
      <c r="H448" s="351"/>
      <c r="I448" s="351"/>
      <c r="J448" s="352"/>
      <c r="K448" s="352"/>
      <c r="L448" s="348"/>
      <c r="M448" s="348"/>
      <c r="N448" s="348"/>
      <c r="O448" s="350"/>
      <c r="P448" s="348"/>
    </row>
    <row r="449" spans="4:16" ht="40.15" customHeight="1" x14ac:dyDescent="0.25">
      <c r="D449" s="348"/>
      <c r="E449" s="431"/>
      <c r="F449" s="444"/>
      <c r="G449" s="350"/>
      <c r="H449" s="351"/>
      <c r="I449" s="351"/>
      <c r="J449" s="352"/>
      <c r="K449" s="352"/>
      <c r="L449" s="348"/>
      <c r="M449" s="348"/>
      <c r="N449" s="348"/>
      <c r="O449" s="350"/>
      <c r="P449" s="348"/>
    </row>
    <row r="450" spans="4:16" ht="40.15" customHeight="1" x14ac:dyDescent="0.25">
      <c r="D450" s="348"/>
      <c r="E450" s="431"/>
      <c r="F450" s="444"/>
      <c r="G450" s="350"/>
      <c r="H450" s="351"/>
      <c r="I450" s="351"/>
      <c r="J450" s="352"/>
      <c r="K450" s="352"/>
      <c r="L450" s="348"/>
      <c r="M450" s="348"/>
      <c r="N450" s="348"/>
      <c r="O450" s="350"/>
      <c r="P450" s="348"/>
    </row>
    <row r="451" spans="4:16" ht="40.15" customHeight="1" x14ac:dyDescent="0.25">
      <c r="D451" s="348"/>
      <c r="E451" s="431"/>
      <c r="F451" s="444"/>
      <c r="G451" s="350"/>
      <c r="H451" s="351"/>
      <c r="I451" s="351"/>
      <c r="J451" s="352"/>
      <c r="K451" s="352"/>
      <c r="L451" s="348"/>
      <c r="M451" s="348"/>
      <c r="N451" s="348"/>
      <c r="O451" s="350"/>
      <c r="P451" s="348"/>
    </row>
    <row r="452" spans="4:16" ht="40.15" customHeight="1" x14ac:dyDescent="0.25">
      <c r="D452" s="348"/>
      <c r="E452" s="431"/>
      <c r="F452" s="444"/>
      <c r="G452" s="350"/>
      <c r="H452" s="351"/>
      <c r="I452" s="351"/>
      <c r="J452" s="352"/>
      <c r="K452" s="352"/>
      <c r="L452" s="348"/>
      <c r="M452" s="348"/>
      <c r="N452" s="348"/>
      <c r="O452" s="350"/>
      <c r="P452" s="348"/>
    </row>
    <row r="453" spans="4:16" ht="40.15" customHeight="1" x14ac:dyDescent="0.25">
      <c r="D453" s="348"/>
      <c r="E453" s="431"/>
      <c r="F453" s="444"/>
      <c r="G453" s="350"/>
      <c r="H453" s="351"/>
      <c r="I453" s="351"/>
      <c r="J453" s="352"/>
      <c r="K453" s="352"/>
      <c r="L453" s="348"/>
      <c r="M453" s="348"/>
      <c r="N453" s="348"/>
      <c r="O453" s="350"/>
      <c r="P453" s="348"/>
    </row>
    <row r="454" spans="4:16" ht="40.15" customHeight="1" x14ac:dyDescent="0.25">
      <c r="D454" s="348"/>
      <c r="E454" s="431"/>
      <c r="F454" s="444"/>
      <c r="G454" s="350"/>
      <c r="H454" s="351"/>
      <c r="I454" s="351"/>
      <c r="J454" s="352"/>
      <c r="K454" s="352"/>
      <c r="L454" s="348"/>
      <c r="M454" s="348"/>
      <c r="N454" s="348"/>
      <c r="O454" s="350"/>
      <c r="P454" s="348"/>
    </row>
    <row r="455" spans="4:16" ht="40.15" customHeight="1" x14ac:dyDescent="0.25">
      <c r="D455" s="348"/>
      <c r="E455" s="431"/>
      <c r="F455" s="444"/>
      <c r="G455" s="350"/>
      <c r="H455" s="351"/>
      <c r="I455" s="351"/>
      <c r="J455" s="352"/>
      <c r="K455" s="352"/>
      <c r="L455" s="348"/>
      <c r="M455" s="348"/>
      <c r="N455" s="348"/>
      <c r="O455" s="350"/>
      <c r="P455" s="348"/>
    </row>
    <row r="456" spans="4:16" ht="40.15" customHeight="1" x14ac:dyDescent="0.25">
      <c r="D456" s="348"/>
      <c r="E456" s="431"/>
      <c r="F456" s="444"/>
      <c r="G456" s="350"/>
      <c r="H456" s="351"/>
      <c r="I456" s="351"/>
      <c r="J456" s="352"/>
      <c r="K456" s="352"/>
      <c r="L456" s="348"/>
      <c r="M456" s="348"/>
      <c r="N456" s="348"/>
      <c r="O456" s="350"/>
      <c r="P456" s="348"/>
    </row>
    <row r="457" spans="4:16" ht="40.15" customHeight="1" x14ac:dyDescent="0.25">
      <c r="D457" s="348"/>
      <c r="E457" s="431"/>
      <c r="F457" s="444"/>
      <c r="G457" s="350"/>
      <c r="H457" s="351"/>
      <c r="I457" s="351"/>
      <c r="J457" s="352"/>
      <c r="K457" s="352"/>
      <c r="L457" s="348"/>
      <c r="M457" s="348"/>
      <c r="N457" s="348"/>
      <c r="O457" s="350"/>
      <c r="P457" s="348"/>
    </row>
    <row r="458" spans="4:16" ht="40.15" customHeight="1" x14ac:dyDescent="0.25">
      <c r="D458" s="348"/>
      <c r="E458" s="431"/>
      <c r="F458" s="444"/>
      <c r="G458" s="350"/>
      <c r="H458" s="351"/>
      <c r="I458" s="351"/>
      <c r="J458" s="352"/>
      <c r="K458" s="352"/>
      <c r="L458" s="348"/>
      <c r="M458" s="348"/>
      <c r="N458" s="348"/>
      <c r="O458" s="350"/>
      <c r="P458" s="348"/>
    </row>
    <row r="459" spans="4:16" ht="40.15" customHeight="1" x14ac:dyDescent="0.25">
      <c r="D459" s="348"/>
      <c r="E459" s="431"/>
      <c r="F459" s="444"/>
      <c r="G459" s="350"/>
      <c r="H459" s="351"/>
      <c r="I459" s="351"/>
      <c r="J459" s="352"/>
      <c r="K459" s="352"/>
      <c r="L459" s="348"/>
      <c r="M459" s="348"/>
      <c r="N459" s="348"/>
      <c r="O459" s="350"/>
      <c r="P459" s="348"/>
    </row>
    <row r="460" spans="4:16" ht="40.15" customHeight="1" x14ac:dyDescent="0.25">
      <c r="D460" s="348"/>
      <c r="E460" s="431"/>
      <c r="F460" s="444"/>
      <c r="G460" s="350"/>
      <c r="H460" s="351"/>
      <c r="I460" s="351"/>
      <c r="J460" s="352"/>
      <c r="K460" s="352"/>
      <c r="L460" s="348"/>
      <c r="M460" s="348"/>
      <c r="N460" s="348"/>
      <c r="O460" s="350"/>
      <c r="P460" s="348"/>
    </row>
    <row r="461" spans="4:16" ht="40.15" customHeight="1" x14ac:dyDescent="0.25">
      <c r="D461" s="348"/>
      <c r="E461" s="431"/>
      <c r="F461" s="444"/>
      <c r="G461" s="350"/>
      <c r="H461" s="351"/>
      <c r="I461" s="351"/>
      <c r="J461" s="352"/>
      <c r="K461" s="352"/>
      <c r="L461" s="348"/>
      <c r="M461" s="348"/>
      <c r="N461" s="348"/>
      <c r="O461" s="350"/>
      <c r="P461" s="348"/>
    </row>
    <row r="462" spans="4:16" ht="40.15" customHeight="1" x14ac:dyDescent="0.25">
      <c r="D462" s="348"/>
      <c r="E462" s="431"/>
      <c r="F462" s="444"/>
      <c r="G462" s="350"/>
      <c r="H462" s="351"/>
      <c r="I462" s="351"/>
      <c r="J462" s="352"/>
      <c r="K462" s="352"/>
      <c r="L462" s="348"/>
      <c r="M462" s="348"/>
      <c r="N462" s="348"/>
      <c r="O462" s="350"/>
      <c r="P462" s="348"/>
    </row>
    <row r="463" spans="4:16" ht="40.15" customHeight="1" x14ac:dyDescent="0.25">
      <c r="D463" s="348"/>
      <c r="E463" s="431"/>
      <c r="F463" s="444"/>
      <c r="G463" s="350"/>
      <c r="H463" s="351"/>
      <c r="I463" s="351"/>
      <c r="J463" s="352"/>
      <c r="K463" s="352"/>
      <c r="L463" s="348"/>
      <c r="M463" s="348"/>
      <c r="N463" s="348"/>
      <c r="O463" s="350"/>
      <c r="P463" s="348"/>
    </row>
    <row r="464" spans="4:16" ht="40.15" customHeight="1" x14ac:dyDescent="0.25">
      <c r="D464" s="348"/>
      <c r="E464" s="431"/>
      <c r="F464" s="444"/>
      <c r="G464" s="350"/>
      <c r="H464" s="351"/>
      <c r="I464" s="351"/>
      <c r="J464" s="352"/>
      <c r="K464" s="352"/>
      <c r="L464" s="348"/>
      <c r="M464" s="348"/>
      <c r="N464" s="348"/>
      <c r="O464" s="350"/>
      <c r="P464" s="348"/>
    </row>
    <row r="465" spans="4:16" ht="40.15" customHeight="1" x14ac:dyDescent="0.25">
      <c r="D465" s="348"/>
      <c r="E465" s="431"/>
      <c r="F465" s="444"/>
      <c r="G465" s="350"/>
      <c r="H465" s="351"/>
      <c r="I465" s="351"/>
      <c r="J465" s="352"/>
      <c r="K465" s="352"/>
      <c r="L465" s="348"/>
      <c r="M465" s="348"/>
      <c r="N465" s="348"/>
      <c r="O465" s="350"/>
      <c r="P465" s="348"/>
    </row>
    <row r="466" spans="4:16" ht="40.15" customHeight="1" x14ac:dyDescent="0.25">
      <c r="D466" s="348"/>
      <c r="E466" s="431"/>
      <c r="F466" s="444"/>
      <c r="G466" s="350"/>
      <c r="H466" s="351"/>
      <c r="I466" s="351"/>
      <c r="J466" s="352"/>
      <c r="K466" s="352"/>
      <c r="L466" s="348"/>
      <c r="M466" s="348"/>
      <c r="N466" s="348"/>
      <c r="O466" s="350"/>
      <c r="P466" s="348"/>
    </row>
    <row r="467" spans="4:16" ht="40.15" customHeight="1" x14ac:dyDescent="0.25">
      <c r="D467" s="348"/>
      <c r="E467" s="431"/>
      <c r="F467" s="444"/>
      <c r="G467" s="350"/>
      <c r="H467" s="351"/>
      <c r="I467" s="351"/>
      <c r="J467" s="352"/>
      <c r="K467" s="352"/>
      <c r="L467" s="348"/>
      <c r="M467" s="348"/>
      <c r="N467" s="348"/>
      <c r="O467" s="350"/>
      <c r="P467" s="348"/>
    </row>
    <row r="468" spans="4:16" ht="40.15" customHeight="1" x14ac:dyDescent="0.25">
      <c r="D468" s="348"/>
      <c r="E468" s="431"/>
      <c r="F468" s="444"/>
      <c r="G468" s="350"/>
      <c r="H468" s="351"/>
      <c r="I468" s="351"/>
      <c r="J468" s="352"/>
      <c r="K468" s="352"/>
      <c r="L468" s="348"/>
      <c r="M468" s="348"/>
      <c r="N468" s="348"/>
      <c r="O468" s="350"/>
      <c r="P468" s="348"/>
    </row>
    <row r="469" spans="4:16" ht="40.15" customHeight="1" x14ac:dyDescent="0.25">
      <c r="D469" s="348"/>
      <c r="E469" s="431"/>
      <c r="F469" s="444"/>
      <c r="G469" s="350"/>
      <c r="H469" s="351"/>
      <c r="I469" s="351"/>
      <c r="J469" s="352"/>
      <c r="K469" s="352"/>
      <c r="L469" s="348"/>
      <c r="M469" s="348"/>
      <c r="N469" s="348"/>
      <c r="O469" s="350"/>
      <c r="P469" s="348"/>
    </row>
    <row r="470" spans="4:16" ht="40.15" customHeight="1" x14ac:dyDescent="0.25">
      <c r="D470" s="348"/>
      <c r="E470" s="431"/>
      <c r="F470" s="444"/>
      <c r="G470" s="350"/>
      <c r="H470" s="351"/>
      <c r="I470" s="351"/>
      <c r="J470" s="352"/>
      <c r="K470" s="352"/>
      <c r="L470" s="348"/>
      <c r="M470" s="348"/>
      <c r="N470" s="348"/>
      <c r="O470" s="350"/>
      <c r="P470" s="348"/>
    </row>
    <row r="471" spans="4:16" ht="40.15" customHeight="1" x14ac:dyDescent="0.25">
      <c r="D471" s="348"/>
      <c r="E471" s="431"/>
      <c r="F471" s="444"/>
      <c r="G471" s="350"/>
      <c r="H471" s="351"/>
      <c r="I471" s="351"/>
      <c r="J471" s="352"/>
      <c r="K471" s="352"/>
      <c r="L471" s="348"/>
      <c r="M471" s="348"/>
      <c r="N471" s="348"/>
      <c r="O471" s="350"/>
      <c r="P471" s="348"/>
    </row>
    <row r="472" spans="4:16" ht="40.15" customHeight="1" x14ac:dyDescent="0.25">
      <c r="D472" s="348"/>
      <c r="E472" s="431"/>
      <c r="F472" s="444"/>
      <c r="G472" s="350"/>
      <c r="H472" s="351"/>
      <c r="I472" s="351"/>
      <c r="J472" s="352"/>
      <c r="K472" s="352"/>
      <c r="L472" s="348"/>
      <c r="M472" s="348"/>
      <c r="N472" s="348"/>
      <c r="O472" s="350"/>
      <c r="P472" s="348"/>
    </row>
    <row r="473" spans="4:16" ht="40.15" customHeight="1" x14ac:dyDescent="0.25">
      <c r="D473" s="348"/>
      <c r="E473" s="431"/>
      <c r="F473" s="444"/>
      <c r="G473" s="350"/>
      <c r="H473" s="351"/>
      <c r="I473" s="351"/>
      <c r="J473" s="352"/>
      <c r="K473" s="352"/>
      <c r="L473" s="348"/>
      <c r="M473" s="348"/>
      <c r="N473" s="348"/>
      <c r="O473" s="350"/>
      <c r="P473" s="348"/>
    </row>
    <row r="474" spans="4:16" ht="40.15" customHeight="1" x14ac:dyDescent="0.25">
      <c r="D474" s="348"/>
      <c r="E474" s="431"/>
      <c r="F474" s="444"/>
      <c r="G474" s="350"/>
      <c r="H474" s="351"/>
      <c r="I474" s="351"/>
      <c r="J474" s="352"/>
      <c r="K474" s="352"/>
      <c r="L474" s="348"/>
      <c r="M474" s="348"/>
      <c r="N474" s="348"/>
      <c r="O474" s="350"/>
      <c r="P474" s="348"/>
    </row>
    <row r="475" spans="4:16" ht="40.15" customHeight="1" x14ac:dyDescent="0.25">
      <c r="D475" s="348"/>
      <c r="E475" s="431"/>
      <c r="F475" s="444"/>
      <c r="G475" s="350"/>
      <c r="H475" s="351"/>
      <c r="I475" s="351"/>
      <c r="J475" s="352"/>
      <c r="K475" s="352"/>
      <c r="L475" s="348"/>
      <c r="M475" s="348"/>
      <c r="N475" s="348"/>
      <c r="O475" s="350"/>
      <c r="P475" s="348"/>
    </row>
    <row r="476" spans="4:16" ht="40.15" customHeight="1" x14ac:dyDescent="0.25">
      <c r="D476" s="348"/>
      <c r="E476" s="431"/>
      <c r="F476" s="444"/>
      <c r="G476" s="350"/>
      <c r="H476" s="351"/>
      <c r="I476" s="351"/>
      <c r="J476" s="352"/>
      <c r="K476" s="352"/>
      <c r="L476" s="348"/>
      <c r="M476" s="348"/>
      <c r="N476" s="348"/>
      <c r="O476" s="350"/>
      <c r="P476" s="348"/>
    </row>
    <row r="477" spans="4:16" ht="40.15" customHeight="1" x14ac:dyDescent="0.25">
      <c r="D477" s="348"/>
      <c r="E477" s="431"/>
      <c r="F477" s="444"/>
      <c r="G477" s="350"/>
      <c r="H477" s="351"/>
      <c r="I477" s="351"/>
      <c r="J477" s="352"/>
      <c r="K477" s="352"/>
      <c r="L477" s="348"/>
      <c r="M477" s="348"/>
      <c r="N477" s="348"/>
      <c r="O477" s="350"/>
      <c r="P477" s="348"/>
    </row>
    <row r="478" spans="4:16" ht="40.15" customHeight="1" x14ac:dyDescent="0.25">
      <c r="D478" s="348"/>
      <c r="E478" s="431"/>
      <c r="F478" s="444"/>
      <c r="G478" s="350"/>
      <c r="H478" s="351"/>
      <c r="I478" s="351"/>
      <c r="J478" s="352"/>
      <c r="K478" s="352"/>
      <c r="L478" s="348"/>
      <c r="M478" s="348"/>
      <c r="N478" s="348"/>
      <c r="O478" s="350"/>
      <c r="P478" s="348"/>
    </row>
    <row r="479" spans="4:16" ht="40.15" customHeight="1" x14ac:dyDescent="0.25">
      <c r="D479" s="348"/>
      <c r="E479" s="431"/>
      <c r="F479" s="444"/>
      <c r="G479" s="350"/>
      <c r="H479" s="351"/>
      <c r="I479" s="351"/>
      <c r="J479" s="352"/>
      <c r="K479" s="352"/>
      <c r="L479" s="348"/>
      <c r="M479" s="348"/>
      <c r="N479" s="348"/>
      <c r="O479" s="350"/>
      <c r="P479" s="348"/>
    </row>
    <row r="480" spans="4:16" ht="40.15" customHeight="1" x14ac:dyDescent="0.25">
      <c r="D480" s="348"/>
      <c r="E480" s="431"/>
      <c r="F480" s="444"/>
      <c r="G480" s="350"/>
      <c r="H480" s="351"/>
      <c r="I480" s="351"/>
      <c r="J480" s="352"/>
      <c r="K480" s="352"/>
      <c r="L480" s="348"/>
      <c r="M480" s="348"/>
      <c r="N480" s="348"/>
      <c r="O480" s="350"/>
      <c r="P480" s="348"/>
    </row>
    <row r="481" spans="4:16" ht="40.15" customHeight="1" x14ac:dyDescent="0.25">
      <c r="D481" s="348"/>
      <c r="E481" s="431"/>
      <c r="F481" s="444"/>
      <c r="G481" s="350"/>
      <c r="H481" s="351"/>
      <c r="I481" s="351"/>
      <c r="J481" s="352"/>
      <c r="K481" s="352"/>
      <c r="L481" s="348"/>
      <c r="M481" s="348"/>
      <c r="N481" s="348"/>
      <c r="O481" s="350"/>
      <c r="P481" s="348"/>
    </row>
    <row r="482" spans="4:16" ht="40.15" customHeight="1" x14ac:dyDescent="0.25">
      <c r="D482" s="348"/>
      <c r="E482" s="431"/>
      <c r="F482" s="444"/>
      <c r="G482" s="350"/>
      <c r="H482" s="351"/>
      <c r="I482" s="351"/>
      <c r="J482" s="352"/>
      <c r="K482" s="352"/>
      <c r="L482" s="348"/>
      <c r="M482" s="348"/>
      <c r="N482" s="348"/>
      <c r="O482" s="350"/>
      <c r="P482" s="348"/>
    </row>
    <row r="483" spans="4:16" ht="40.15" customHeight="1" x14ac:dyDescent="0.25">
      <c r="D483" s="348"/>
      <c r="E483" s="431"/>
      <c r="F483" s="444"/>
      <c r="G483" s="350"/>
      <c r="H483" s="351"/>
      <c r="I483" s="351"/>
      <c r="J483" s="352"/>
      <c r="K483" s="352"/>
      <c r="L483" s="348"/>
      <c r="M483" s="348"/>
      <c r="N483" s="348"/>
      <c r="O483" s="350"/>
      <c r="P483" s="348"/>
    </row>
    <row r="484" spans="4:16" ht="40.15" customHeight="1" x14ac:dyDescent="0.25">
      <c r="D484" s="348"/>
      <c r="E484" s="431"/>
      <c r="F484" s="444"/>
      <c r="G484" s="350"/>
      <c r="H484" s="351"/>
      <c r="I484" s="351"/>
      <c r="J484" s="352"/>
      <c r="K484" s="352"/>
      <c r="L484" s="348"/>
      <c r="M484" s="348"/>
      <c r="N484" s="348"/>
      <c r="O484" s="350"/>
      <c r="P484" s="348"/>
    </row>
    <row r="485" spans="4:16" ht="40.15" customHeight="1" x14ac:dyDescent="0.25">
      <c r="D485" s="348"/>
      <c r="E485" s="431"/>
      <c r="F485" s="444"/>
      <c r="G485" s="350"/>
      <c r="H485" s="351"/>
      <c r="I485" s="351"/>
      <c r="J485" s="352"/>
      <c r="K485" s="352"/>
      <c r="L485" s="348"/>
      <c r="M485" s="348"/>
      <c r="N485" s="348"/>
      <c r="O485" s="350"/>
      <c r="P485" s="348"/>
    </row>
    <row r="486" spans="4:16" ht="40.15" customHeight="1" x14ac:dyDescent="0.25">
      <c r="D486" s="348"/>
      <c r="E486" s="431"/>
      <c r="F486" s="444"/>
      <c r="G486" s="350"/>
      <c r="H486" s="351"/>
      <c r="I486" s="351"/>
      <c r="J486" s="352"/>
      <c r="K486" s="352"/>
      <c r="L486" s="348"/>
      <c r="M486" s="348"/>
      <c r="N486" s="348"/>
      <c r="O486" s="350"/>
      <c r="P486" s="348"/>
    </row>
    <row r="487" spans="4:16" ht="40.15" customHeight="1" x14ac:dyDescent="0.25">
      <c r="D487" s="348"/>
      <c r="E487" s="431"/>
      <c r="F487" s="444"/>
      <c r="G487" s="350"/>
      <c r="H487" s="351"/>
      <c r="I487" s="351"/>
      <c r="J487" s="352"/>
      <c r="K487" s="352"/>
      <c r="L487" s="348"/>
      <c r="M487" s="348"/>
      <c r="N487" s="348"/>
      <c r="O487" s="350"/>
      <c r="P487" s="348"/>
    </row>
    <row r="488" spans="4:16" ht="40.15" customHeight="1" x14ac:dyDescent="0.25">
      <c r="D488" s="348"/>
      <c r="E488" s="431"/>
      <c r="F488" s="444"/>
      <c r="G488" s="350"/>
      <c r="H488" s="351"/>
      <c r="I488" s="351"/>
      <c r="J488" s="352"/>
      <c r="K488" s="352"/>
      <c r="L488" s="348"/>
      <c r="M488" s="348"/>
      <c r="N488" s="348"/>
      <c r="O488" s="350"/>
      <c r="P488" s="348"/>
    </row>
    <row r="489" spans="4:16" ht="40.15" customHeight="1" x14ac:dyDescent="0.25">
      <c r="D489" s="348"/>
      <c r="E489" s="431"/>
      <c r="F489" s="444"/>
      <c r="G489" s="350"/>
      <c r="H489" s="351"/>
      <c r="I489" s="351"/>
      <c r="J489" s="352"/>
      <c r="K489" s="352"/>
      <c r="L489" s="348"/>
      <c r="M489" s="348"/>
      <c r="N489" s="348"/>
      <c r="O489" s="350"/>
      <c r="P489" s="348"/>
    </row>
    <row r="490" spans="4:16" ht="40.15" customHeight="1" x14ac:dyDescent="0.25">
      <c r="D490" s="348"/>
      <c r="E490" s="431"/>
      <c r="F490" s="444"/>
      <c r="G490" s="350"/>
      <c r="H490" s="351"/>
      <c r="I490" s="351"/>
      <c r="J490" s="352"/>
      <c r="K490" s="352"/>
      <c r="L490" s="348"/>
      <c r="M490" s="348"/>
      <c r="N490" s="348"/>
      <c r="O490" s="350"/>
      <c r="P490" s="348"/>
    </row>
    <row r="491" spans="4:16" ht="40.15" customHeight="1" x14ac:dyDescent="0.25">
      <c r="D491" s="348"/>
      <c r="E491" s="431"/>
      <c r="F491" s="444"/>
      <c r="G491" s="350"/>
      <c r="H491" s="351"/>
      <c r="I491" s="351"/>
      <c r="J491" s="352"/>
      <c r="K491" s="352"/>
      <c r="L491" s="348"/>
      <c r="M491" s="348"/>
      <c r="N491" s="348"/>
      <c r="O491" s="350"/>
      <c r="P491" s="348"/>
    </row>
    <row r="492" spans="4:16" ht="40.15" customHeight="1" x14ac:dyDescent="0.25">
      <c r="D492" s="348"/>
      <c r="E492" s="431"/>
      <c r="F492" s="444"/>
      <c r="G492" s="350"/>
      <c r="H492" s="351"/>
      <c r="I492" s="351"/>
      <c r="J492" s="352"/>
      <c r="K492" s="352"/>
      <c r="L492" s="348"/>
      <c r="M492" s="348"/>
      <c r="N492" s="348"/>
      <c r="O492" s="350"/>
      <c r="P492" s="348"/>
    </row>
    <row r="493" spans="4:16" ht="40.15" customHeight="1" x14ac:dyDescent="0.25">
      <c r="D493" s="348"/>
      <c r="E493" s="431"/>
      <c r="F493" s="444"/>
      <c r="G493" s="350"/>
      <c r="H493" s="351"/>
      <c r="I493" s="351"/>
      <c r="J493" s="352"/>
      <c r="K493" s="352"/>
      <c r="L493" s="348"/>
      <c r="M493" s="348"/>
      <c r="N493" s="348"/>
      <c r="O493" s="350"/>
      <c r="P493" s="348"/>
    </row>
    <row r="494" spans="4:16" ht="40.15" customHeight="1" x14ac:dyDescent="0.25">
      <c r="D494" s="348"/>
      <c r="E494" s="431"/>
      <c r="F494" s="444"/>
      <c r="G494" s="350"/>
      <c r="H494" s="351"/>
      <c r="I494" s="351"/>
      <c r="J494" s="352"/>
      <c r="K494" s="352"/>
      <c r="L494" s="348"/>
      <c r="M494" s="348"/>
      <c r="N494" s="348"/>
      <c r="O494" s="350"/>
      <c r="P494" s="348"/>
    </row>
    <row r="495" spans="4:16" ht="40.15" customHeight="1" x14ac:dyDescent="0.25">
      <c r="D495" s="348"/>
      <c r="E495" s="431"/>
      <c r="F495" s="444"/>
      <c r="G495" s="350"/>
      <c r="H495" s="351"/>
      <c r="I495" s="351"/>
      <c r="J495" s="352"/>
      <c r="K495" s="352"/>
      <c r="L495" s="348"/>
      <c r="M495" s="348"/>
      <c r="N495" s="348"/>
      <c r="O495" s="350"/>
      <c r="P495" s="348"/>
    </row>
    <row r="496" spans="4:16" ht="40.15" customHeight="1" x14ac:dyDescent="0.25">
      <c r="D496" s="348"/>
      <c r="E496" s="431"/>
      <c r="F496" s="444"/>
      <c r="G496" s="350"/>
      <c r="H496" s="351"/>
      <c r="I496" s="351"/>
      <c r="J496" s="352"/>
      <c r="K496" s="352"/>
      <c r="L496" s="348"/>
      <c r="M496" s="348"/>
      <c r="N496" s="348"/>
      <c r="O496" s="350"/>
      <c r="P496" s="348"/>
    </row>
    <row r="497" spans="4:16" ht="40.15" customHeight="1" x14ac:dyDescent="0.25">
      <c r="D497" s="348"/>
      <c r="E497" s="431"/>
      <c r="F497" s="444"/>
      <c r="G497" s="350"/>
      <c r="H497" s="351"/>
      <c r="I497" s="351"/>
      <c r="J497" s="352"/>
      <c r="K497" s="352"/>
      <c r="L497" s="348"/>
      <c r="M497" s="348"/>
      <c r="N497" s="348"/>
      <c r="O497" s="350"/>
      <c r="P497" s="348"/>
    </row>
    <row r="498" spans="4:16" ht="40.15" customHeight="1" x14ac:dyDescent="0.25">
      <c r="D498" s="348"/>
      <c r="E498" s="431"/>
      <c r="F498" s="444"/>
      <c r="G498" s="350"/>
      <c r="H498" s="351"/>
      <c r="I498" s="351"/>
      <c r="J498" s="352"/>
      <c r="K498" s="352"/>
      <c r="L498" s="348"/>
      <c r="M498" s="348"/>
      <c r="N498" s="348"/>
      <c r="O498" s="350"/>
      <c r="P498" s="348"/>
    </row>
    <row r="499" spans="4:16" ht="40.15" customHeight="1" x14ac:dyDescent="0.25">
      <c r="D499" s="348"/>
      <c r="E499" s="431"/>
      <c r="F499" s="444"/>
      <c r="G499" s="350"/>
      <c r="H499" s="351"/>
      <c r="I499" s="351"/>
      <c r="J499" s="352"/>
      <c r="K499" s="352"/>
      <c r="L499" s="348"/>
      <c r="M499" s="348"/>
      <c r="N499" s="348"/>
      <c r="O499" s="350"/>
      <c r="P499" s="348"/>
    </row>
    <row r="500" spans="4:16" ht="40.15" customHeight="1" x14ac:dyDescent="0.25">
      <c r="D500" s="348"/>
      <c r="E500" s="431"/>
      <c r="F500" s="444"/>
      <c r="G500" s="350"/>
      <c r="H500" s="351"/>
      <c r="I500" s="351"/>
      <c r="J500" s="352"/>
      <c r="K500" s="352"/>
      <c r="L500" s="348"/>
      <c r="M500" s="348"/>
      <c r="N500" s="348"/>
      <c r="O500" s="350"/>
      <c r="P500" s="348"/>
    </row>
    <row r="501" spans="4:16" ht="40.15" customHeight="1" x14ac:dyDescent="0.25">
      <c r="D501" s="348"/>
      <c r="E501" s="431"/>
      <c r="F501" s="444"/>
      <c r="G501" s="350"/>
      <c r="H501" s="351"/>
      <c r="I501" s="351"/>
      <c r="J501" s="352"/>
      <c r="K501" s="352"/>
      <c r="L501" s="348"/>
      <c r="M501" s="348"/>
      <c r="N501" s="348"/>
      <c r="O501" s="350"/>
      <c r="P501" s="348"/>
    </row>
    <row r="502" spans="4:16" ht="40.15" customHeight="1" x14ac:dyDescent="0.25">
      <c r="D502" s="348"/>
      <c r="E502" s="431"/>
      <c r="F502" s="444"/>
      <c r="G502" s="350"/>
      <c r="H502" s="351"/>
      <c r="I502" s="351"/>
      <c r="J502" s="352"/>
      <c r="K502" s="352"/>
      <c r="L502" s="348"/>
      <c r="M502" s="348"/>
      <c r="N502" s="348"/>
      <c r="O502" s="350"/>
      <c r="P502" s="348"/>
    </row>
    <row r="503" spans="4:16" ht="40.15" customHeight="1" x14ac:dyDescent="0.25">
      <c r="D503" s="348"/>
      <c r="E503" s="431"/>
      <c r="F503" s="444"/>
      <c r="G503" s="350"/>
      <c r="H503" s="351"/>
      <c r="I503" s="351"/>
      <c r="J503" s="352"/>
      <c r="K503" s="352"/>
      <c r="L503" s="348"/>
      <c r="M503" s="348"/>
      <c r="N503" s="348"/>
      <c r="O503" s="350"/>
      <c r="P503" s="348"/>
    </row>
    <row r="504" spans="4:16" ht="40.15" customHeight="1" x14ac:dyDescent="0.25">
      <c r="D504" s="348"/>
      <c r="E504" s="431"/>
      <c r="F504" s="444"/>
      <c r="G504" s="350"/>
      <c r="H504" s="351"/>
      <c r="I504" s="351"/>
      <c r="J504" s="352"/>
      <c r="K504" s="352"/>
      <c r="L504" s="348"/>
      <c r="M504" s="348"/>
      <c r="N504" s="348"/>
      <c r="O504" s="350"/>
      <c r="P504" s="348"/>
    </row>
    <row r="505" spans="4:16" ht="40.15" customHeight="1" x14ac:dyDescent="0.25">
      <c r="D505" s="348"/>
      <c r="E505" s="431"/>
      <c r="F505" s="444"/>
      <c r="G505" s="350"/>
      <c r="H505" s="351"/>
      <c r="I505" s="351"/>
      <c r="J505" s="352"/>
      <c r="K505" s="352"/>
      <c r="L505" s="348"/>
      <c r="M505" s="348"/>
      <c r="N505" s="348"/>
      <c r="O505" s="350"/>
      <c r="P505" s="348"/>
    </row>
    <row r="506" spans="4:16" ht="40.15" customHeight="1" x14ac:dyDescent="0.25">
      <c r="D506" s="348"/>
      <c r="E506" s="431"/>
      <c r="F506" s="444"/>
      <c r="G506" s="350"/>
      <c r="H506" s="351"/>
      <c r="I506" s="351"/>
      <c r="J506" s="352"/>
      <c r="K506" s="352"/>
      <c r="L506" s="348"/>
      <c r="M506" s="348"/>
      <c r="N506" s="348"/>
      <c r="O506" s="350"/>
      <c r="P506" s="348"/>
    </row>
    <row r="507" spans="4:16" ht="40.15" customHeight="1" x14ac:dyDescent="0.25">
      <c r="D507" s="348"/>
      <c r="E507" s="431"/>
      <c r="F507" s="444"/>
      <c r="G507" s="350"/>
      <c r="H507" s="351"/>
      <c r="I507" s="351"/>
      <c r="J507" s="352"/>
      <c r="K507" s="352"/>
      <c r="L507" s="348"/>
      <c r="M507" s="348"/>
      <c r="N507" s="348"/>
      <c r="O507" s="350"/>
      <c r="P507" s="348"/>
    </row>
    <row r="508" spans="4:16" ht="40.15" customHeight="1" x14ac:dyDescent="0.25">
      <c r="D508" s="348"/>
      <c r="E508" s="431"/>
      <c r="F508" s="444"/>
      <c r="G508" s="350"/>
      <c r="H508" s="351"/>
      <c r="I508" s="351"/>
      <c r="J508" s="352"/>
      <c r="K508" s="352"/>
      <c r="L508" s="348"/>
      <c r="M508" s="348"/>
      <c r="N508" s="348"/>
      <c r="O508" s="350"/>
      <c r="P508" s="348"/>
    </row>
    <row r="509" spans="4:16" ht="40.15" customHeight="1" x14ac:dyDescent="0.25">
      <c r="D509" s="348"/>
      <c r="E509" s="431"/>
      <c r="F509" s="444"/>
      <c r="G509" s="350"/>
      <c r="H509" s="351"/>
      <c r="I509" s="351"/>
      <c r="J509" s="352"/>
      <c r="K509" s="352"/>
      <c r="L509" s="348"/>
      <c r="M509" s="348"/>
      <c r="N509" s="348"/>
      <c r="O509" s="350"/>
      <c r="P509" s="348"/>
    </row>
    <row r="510" spans="4:16" ht="40.15" customHeight="1" x14ac:dyDescent="0.25">
      <c r="D510" s="348"/>
      <c r="E510" s="431"/>
      <c r="F510" s="444"/>
      <c r="G510" s="350"/>
      <c r="H510" s="351"/>
      <c r="I510" s="351"/>
      <c r="J510" s="352"/>
      <c r="K510" s="352"/>
      <c r="L510" s="348"/>
      <c r="M510" s="348"/>
      <c r="N510" s="348"/>
      <c r="O510" s="350"/>
      <c r="P510" s="348"/>
    </row>
    <row r="511" spans="4:16" ht="40.15" customHeight="1" x14ac:dyDescent="0.25">
      <c r="D511" s="348"/>
      <c r="E511" s="431"/>
      <c r="F511" s="444"/>
      <c r="G511" s="350"/>
      <c r="H511" s="351"/>
      <c r="I511" s="351"/>
      <c r="J511" s="352"/>
      <c r="K511" s="352"/>
      <c r="L511" s="348"/>
      <c r="M511" s="348"/>
      <c r="N511" s="348"/>
      <c r="O511" s="350"/>
      <c r="P511" s="348"/>
    </row>
    <row r="512" spans="4:16" ht="40.15" customHeight="1" x14ac:dyDescent="0.25">
      <c r="D512" s="348"/>
      <c r="E512" s="431"/>
      <c r="F512" s="444"/>
      <c r="G512" s="350"/>
      <c r="H512" s="351"/>
      <c r="I512" s="351"/>
      <c r="J512" s="352"/>
      <c r="K512" s="352"/>
      <c r="L512" s="348"/>
      <c r="M512" s="348"/>
      <c r="N512" s="348"/>
      <c r="O512" s="350"/>
      <c r="P512" s="348"/>
    </row>
    <row r="513" spans="4:16" ht="40.15" customHeight="1" x14ac:dyDescent="0.25">
      <c r="D513" s="348"/>
      <c r="E513" s="431"/>
      <c r="F513" s="444"/>
      <c r="G513" s="350"/>
      <c r="H513" s="351"/>
      <c r="I513" s="351"/>
      <c r="J513" s="352"/>
      <c r="K513" s="352"/>
      <c r="L513" s="348"/>
      <c r="M513" s="348"/>
      <c r="N513" s="348"/>
      <c r="O513" s="350"/>
      <c r="P513" s="348"/>
    </row>
    <row r="514" spans="4:16" ht="40.15" customHeight="1" x14ac:dyDescent="0.25">
      <c r="D514" s="348"/>
      <c r="E514" s="431"/>
      <c r="F514" s="444"/>
      <c r="G514" s="350"/>
      <c r="H514" s="351"/>
      <c r="I514" s="351"/>
      <c r="J514" s="352"/>
      <c r="K514" s="352"/>
      <c r="L514" s="348"/>
      <c r="M514" s="348"/>
      <c r="N514" s="348"/>
      <c r="O514" s="350"/>
      <c r="P514" s="348"/>
    </row>
    <row r="515" spans="4:16" ht="40.15" customHeight="1" x14ac:dyDescent="0.25">
      <c r="D515" s="348"/>
      <c r="E515" s="431"/>
      <c r="F515" s="444"/>
      <c r="G515" s="350"/>
      <c r="H515" s="351"/>
      <c r="I515" s="351"/>
      <c r="J515" s="352"/>
      <c r="K515" s="352"/>
      <c r="L515" s="348"/>
      <c r="M515" s="348"/>
      <c r="N515" s="348"/>
      <c r="O515" s="350"/>
      <c r="P515" s="348"/>
    </row>
    <row r="516" spans="4:16" ht="40.15" customHeight="1" x14ac:dyDescent="0.25">
      <c r="D516" s="348"/>
      <c r="E516" s="431"/>
      <c r="F516" s="444"/>
      <c r="G516" s="350"/>
      <c r="H516" s="351"/>
      <c r="I516" s="351"/>
      <c r="J516" s="352"/>
      <c r="K516" s="352"/>
      <c r="L516" s="348"/>
      <c r="M516" s="348"/>
      <c r="N516" s="348"/>
      <c r="O516" s="350"/>
      <c r="P516" s="348"/>
    </row>
    <row r="517" spans="4:16" ht="40.15" customHeight="1" x14ac:dyDescent="0.25">
      <c r="D517" s="348"/>
      <c r="E517" s="431"/>
      <c r="F517" s="444"/>
      <c r="G517" s="350"/>
      <c r="H517" s="351"/>
      <c r="I517" s="351"/>
      <c r="J517" s="352"/>
      <c r="K517" s="352"/>
      <c r="L517" s="348"/>
      <c r="M517" s="348"/>
      <c r="N517" s="348"/>
      <c r="O517" s="350"/>
      <c r="P517" s="348"/>
    </row>
    <row r="518" spans="4:16" ht="40.15" customHeight="1" x14ac:dyDescent="0.25">
      <c r="D518" s="348"/>
      <c r="E518" s="431"/>
      <c r="F518" s="444"/>
      <c r="G518" s="350"/>
      <c r="H518" s="351"/>
      <c r="I518" s="351"/>
      <c r="J518" s="352"/>
      <c r="K518" s="352"/>
      <c r="L518" s="348"/>
      <c r="M518" s="348"/>
      <c r="N518" s="348"/>
      <c r="O518" s="350"/>
      <c r="P518" s="348"/>
    </row>
    <row r="519" spans="4:16" ht="40.15" customHeight="1" x14ac:dyDescent="0.25">
      <c r="D519" s="348"/>
      <c r="E519" s="431"/>
      <c r="F519" s="444"/>
      <c r="G519" s="350"/>
      <c r="H519" s="351"/>
      <c r="I519" s="351"/>
      <c r="J519" s="352"/>
      <c r="K519" s="352"/>
      <c r="L519" s="348"/>
      <c r="M519" s="348"/>
      <c r="N519" s="348"/>
      <c r="O519" s="350"/>
      <c r="P519" s="348"/>
    </row>
    <row r="520" spans="4:16" ht="40.15" customHeight="1" x14ac:dyDescent="0.25">
      <c r="D520" s="348"/>
      <c r="E520" s="431"/>
      <c r="F520" s="444"/>
      <c r="G520" s="350"/>
      <c r="H520" s="351"/>
      <c r="I520" s="351"/>
      <c r="J520" s="352"/>
      <c r="K520" s="352"/>
      <c r="L520" s="348"/>
      <c r="M520" s="348"/>
      <c r="N520" s="348"/>
      <c r="O520" s="350"/>
      <c r="P520" s="348"/>
    </row>
    <row r="521" spans="4:16" ht="40.15" customHeight="1" x14ac:dyDescent="0.25">
      <c r="D521" s="348"/>
      <c r="E521" s="431"/>
      <c r="F521" s="444"/>
      <c r="G521" s="350"/>
      <c r="H521" s="351"/>
      <c r="I521" s="351"/>
      <c r="J521" s="352"/>
      <c r="K521" s="352"/>
      <c r="L521" s="348"/>
      <c r="M521" s="348"/>
      <c r="N521" s="348"/>
      <c r="O521" s="350"/>
      <c r="P521" s="348"/>
    </row>
    <row r="522" spans="4:16" ht="40.15" customHeight="1" x14ac:dyDescent="0.25">
      <c r="D522" s="348"/>
      <c r="E522" s="431"/>
      <c r="F522" s="444"/>
      <c r="G522" s="350"/>
      <c r="H522" s="351"/>
      <c r="I522" s="351"/>
      <c r="J522" s="352"/>
      <c r="K522" s="352"/>
      <c r="L522" s="348"/>
      <c r="M522" s="348"/>
      <c r="N522" s="348"/>
      <c r="O522" s="350"/>
      <c r="P522" s="348"/>
    </row>
    <row r="523" spans="4:16" ht="40.15" customHeight="1" x14ac:dyDescent="0.25">
      <c r="D523" s="348"/>
      <c r="E523" s="431"/>
      <c r="F523" s="444"/>
      <c r="G523" s="350"/>
      <c r="H523" s="351"/>
      <c r="I523" s="351"/>
      <c r="J523" s="352"/>
      <c r="K523" s="352"/>
      <c r="L523" s="348"/>
      <c r="M523" s="348"/>
      <c r="N523" s="348"/>
      <c r="O523" s="350"/>
      <c r="P523" s="348"/>
    </row>
    <row r="524" spans="4:16" ht="40.15" customHeight="1" x14ac:dyDescent="0.25">
      <c r="D524" s="348"/>
      <c r="E524" s="431"/>
      <c r="F524" s="444"/>
      <c r="G524" s="350"/>
      <c r="H524" s="351"/>
      <c r="I524" s="351"/>
      <c r="J524" s="352"/>
      <c r="K524" s="352"/>
      <c r="L524" s="348"/>
      <c r="M524" s="348"/>
      <c r="N524" s="348"/>
      <c r="O524" s="350"/>
      <c r="P524" s="348"/>
    </row>
    <row r="525" spans="4:16" ht="40.15" customHeight="1" x14ac:dyDescent="0.25">
      <c r="D525" s="348"/>
      <c r="E525" s="431"/>
      <c r="F525" s="444"/>
      <c r="G525" s="350"/>
      <c r="H525" s="351"/>
      <c r="I525" s="351"/>
      <c r="J525" s="352"/>
      <c r="K525" s="352"/>
      <c r="L525" s="348"/>
      <c r="M525" s="348"/>
      <c r="N525" s="348"/>
      <c r="O525" s="350"/>
      <c r="P525" s="348"/>
    </row>
    <row r="526" spans="4:16" ht="40.15" customHeight="1" x14ac:dyDescent="0.25">
      <c r="D526" s="348"/>
      <c r="E526" s="431"/>
      <c r="F526" s="444"/>
      <c r="G526" s="350"/>
      <c r="H526" s="351"/>
      <c r="I526" s="351"/>
      <c r="J526" s="352"/>
      <c r="K526" s="352"/>
      <c r="L526" s="348"/>
      <c r="M526" s="348"/>
      <c r="N526" s="348"/>
      <c r="O526" s="350"/>
      <c r="P526" s="348"/>
    </row>
    <row r="527" spans="4:16" ht="40.15" customHeight="1" x14ac:dyDescent="0.25">
      <c r="D527" s="348"/>
      <c r="E527" s="431"/>
      <c r="F527" s="444"/>
      <c r="G527" s="350"/>
      <c r="H527" s="351"/>
      <c r="I527" s="351"/>
      <c r="J527" s="352"/>
      <c r="K527" s="352"/>
      <c r="L527" s="348"/>
      <c r="M527" s="348"/>
      <c r="N527" s="348"/>
      <c r="O527" s="350"/>
      <c r="P527" s="348"/>
    </row>
    <row r="528" spans="4:16" ht="40.15" customHeight="1" x14ac:dyDescent="0.25">
      <c r="D528" s="348"/>
      <c r="E528" s="431"/>
      <c r="F528" s="444"/>
      <c r="G528" s="350"/>
      <c r="H528" s="351"/>
      <c r="I528" s="351"/>
      <c r="J528" s="352"/>
      <c r="K528" s="352"/>
      <c r="L528" s="348"/>
      <c r="M528" s="348"/>
      <c r="N528" s="348"/>
      <c r="O528" s="350"/>
      <c r="P528" s="348"/>
    </row>
    <row r="529" spans="4:16" ht="40.15" customHeight="1" x14ac:dyDescent="0.25">
      <c r="D529" s="348"/>
      <c r="E529" s="431"/>
      <c r="F529" s="444"/>
      <c r="G529" s="350"/>
      <c r="H529" s="351"/>
      <c r="I529" s="351"/>
      <c r="J529" s="352"/>
      <c r="K529" s="352"/>
      <c r="L529" s="348"/>
      <c r="M529" s="348"/>
      <c r="N529" s="348"/>
      <c r="O529" s="350"/>
      <c r="P529" s="348"/>
    </row>
    <row r="530" spans="4:16" ht="40.15" customHeight="1" x14ac:dyDescent="0.25">
      <c r="D530" s="348"/>
      <c r="E530" s="431"/>
      <c r="F530" s="444"/>
      <c r="G530" s="350"/>
      <c r="H530" s="351"/>
      <c r="I530" s="351"/>
      <c r="J530" s="352"/>
      <c r="K530" s="352"/>
      <c r="L530" s="348"/>
      <c r="M530" s="348"/>
      <c r="N530" s="348"/>
      <c r="O530" s="350"/>
      <c r="P530" s="348"/>
    </row>
    <row r="531" spans="4:16" ht="40.15" customHeight="1" x14ac:dyDescent="0.25">
      <c r="D531" s="348"/>
      <c r="E531" s="431"/>
      <c r="F531" s="444"/>
      <c r="G531" s="350"/>
      <c r="H531" s="351"/>
      <c r="I531" s="351"/>
      <c r="J531" s="352"/>
      <c r="K531" s="352"/>
      <c r="L531" s="348"/>
      <c r="M531" s="348"/>
      <c r="N531" s="348"/>
      <c r="O531" s="350"/>
      <c r="P531" s="348"/>
    </row>
    <row r="532" spans="4:16" ht="40.15" customHeight="1" x14ac:dyDescent="0.25">
      <c r="D532" s="348"/>
      <c r="E532" s="431"/>
      <c r="F532" s="444"/>
      <c r="G532" s="350"/>
      <c r="H532" s="351"/>
      <c r="I532" s="351"/>
      <c r="J532" s="352"/>
      <c r="K532" s="352"/>
      <c r="L532" s="348"/>
      <c r="M532" s="348"/>
      <c r="N532" s="348"/>
      <c r="O532" s="350"/>
      <c r="P532" s="348"/>
    </row>
    <row r="533" spans="4:16" ht="40.15" customHeight="1" x14ac:dyDescent="0.25">
      <c r="D533" s="348"/>
      <c r="E533" s="431"/>
      <c r="F533" s="444"/>
      <c r="G533" s="350"/>
      <c r="H533" s="351"/>
      <c r="I533" s="351"/>
      <c r="J533" s="352"/>
      <c r="K533" s="352"/>
      <c r="L533" s="348"/>
      <c r="M533" s="348"/>
      <c r="N533" s="348"/>
      <c r="O533" s="350"/>
      <c r="P533" s="348"/>
    </row>
    <row r="534" spans="4:16" ht="40.15" customHeight="1" x14ac:dyDescent="0.25">
      <c r="D534" s="348"/>
      <c r="E534" s="431"/>
      <c r="F534" s="444"/>
      <c r="G534" s="350"/>
      <c r="H534" s="351"/>
      <c r="I534" s="351"/>
      <c r="J534" s="352"/>
      <c r="K534" s="352"/>
      <c r="L534" s="348"/>
      <c r="M534" s="348"/>
      <c r="N534" s="348"/>
      <c r="O534" s="350"/>
      <c r="P534" s="348"/>
    </row>
    <row r="535" spans="4:16" ht="40.15" customHeight="1" x14ac:dyDescent="0.25">
      <c r="D535" s="348"/>
      <c r="E535" s="431"/>
      <c r="F535" s="444"/>
      <c r="G535" s="350"/>
      <c r="H535" s="351"/>
      <c r="I535" s="351"/>
      <c r="J535" s="352"/>
      <c r="K535" s="352"/>
      <c r="L535" s="348"/>
      <c r="M535" s="348"/>
      <c r="N535" s="348"/>
      <c r="O535" s="350"/>
      <c r="P535" s="348"/>
    </row>
    <row r="536" spans="4:16" ht="40.15" customHeight="1" x14ac:dyDescent="0.25">
      <c r="D536" s="348"/>
      <c r="E536" s="431"/>
      <c r="F536" s="444"/>
      <c r="G536" s="350"/>
      <c r="H536" s="351"/>
      <c r="I536" s="351"/>
      <c r="J536" s="352"/>
      <c r="K536" s="352"/>
      <c r="L536" s="348"/>
      <c r="M536" s="348"/>
      <c r="N536" s="348"/>
      <c r="O536" s="350"/>
      <c r="P536" s="348"/>
    </row>
    <row r="537" spans="4:16" ht="40.15" customHeight="1" x14ac:dyDescent="0.25">
      <c r="D537" s="348"/>
      <c r="E537" s="431"/>
      <c r="F537" s="444"/>
      <c r="G537" s="350"/>
      <c r="H537" s="351"/>
      <c r="I537" s="351"/>
      <c r="J537" s="352"/>
      <c r="K537" s="352"/>
      <c r="L537" s="348"/>
      <c r="M537" s="348"/>
      <c r="N537" s="348"/>
      <c r="O537" s="350"/>
      <c r="P537" s="348"/>
    </row>
    <row r="538" spans="4:16" ht="40.15" customHeight="1" x14ac:dyDescent="0.25">
      <c r="D538" s="348"/>
      <c r="E538" s="431"/>
      <c r="F538" s="444"/>
      <c r="G538" s="350"/>
      <c r="H538" s="351"/>
      <c r="I538" s="351"/>
      <c r="J538" s="352"/>
      <c r="K538" s="352"/>
      <c r="L538" s="348"/>
      <c r="M538" s="348"/>
      <c r="N538" s="348"/>
      <c r="O538" s="350"/>
      <c r="P538" s="348"/>
    </row>
    <row r="539" spans="4:16" ht="40.15" customHeight="1" x14ac:dyDescent="0.25">
      <c r="D539" s="348"/>
      <c r="E539" s="431"/>
      <c r="F539" s="444"/>
      <c r="G539" s="350"/>
      <c r="H539" s="351"/>
      <c r="I539" s="351"/>
      <c r="J539" s="352"/>
      <c r="K539" s="352"/>
      <c r="L539" s="348"/>
      <c r="M539" s="348"/>
      <c r="N539" s="348"/>
      <c r="O539" s="350"/>
      <c r="P539" s="348"/>
    </row>
    <row r="540" spans="4:16" ht="40.15" customHeight="1" x14ac:dyDescent="0.25">
      <c r="D540" s="348"/>
      <c r="E540" s="431"/>
      <c r="F540" s="444"/>
      <c r="G540" s="350"/>
      <c r="H540" s="351"/>
      <c r="I540" s="351"/>
      <c r="J540" s="352"/>
      <c r="K540" s="352"/>
      <c r="L540" s="348"/>
      <c r="M540" s="348"/>
      <c r="N540" s="348"/>
      <c r="O540" s="350"/>
      <c r="P540" s="348"/>
    </row>
    <row r="541" spans="4:16" ht="40.15" customHeight="1" x14ac:dyDescent="0.25">
      <c r="D541" s="348"/>
      <c r="E541" s="431"/>
      <c r="F541" s="444"/>
      <c r="G541" s="350"/>
      <c r="H541" s="351"/>
      <c r="I541" s="351"/>
      <c r="J541" s="352"/>
      <c r="K541" s="352"/>
      <c r="L541" s="348"/>
      <c r="M541" s="348"/>
      <c r="N541" s="348"/>
      <c r="O541" s="350"/>
      <c r="P541" s="348"/>
    </row>
    <row r="542" spans="4:16" ht="40.15" customHeight="1" x14ac:dyDescent="0.25">
      <c r="D542" s="348"/>
      <c r="E542" s="431"/>
      <c r="F542" s="444"/>
      <c r="G542" s="350"/>
      <c r="H542" s="351"/>
      <c r="I542" s="351"/>
      <c r="J542" s="352"/>
      <c r="K542" s="352"/>
      <c r="L542" s="348"/>
      <c r="M542" s="348"/>
      <c r="N542" s="348"/>
      <c r="O542" s="350"/>
      <c r="P542" s="348"/>
    </row>
    <row r="543" spans="4:16" ht="40.15" customHeight="1" x14ac:dyDescent="0.25">
      <c r="D543" s="348"/>
      <c r="E543" s="431"/>
      <c r="F543" s="444"/>
      <c r="G543" s="350"/>
      <c r="H543" s="351"/>
      <c r="I543" s="351"/>
      <c r="J543" s="352"/>
      <c r="K543" s="352"/>
      <c r="L543" s="348"/>
      <c r="M543" s="348"/>
      <c r="N543" s="348"/>
      <c r="O543" s="350"/>
      <c r="P543" s="348"/>
    </row>
    <row r="544" spans="4:16" ht="40.15" customHeight="1" x14ac:dyDescent="0.25">
      <c r="D544" s="348"/>
      <c r="E544" s="431"/>
      <c r="F544" s="444"/>
      <c r="G544" s="350"/>
      <c r="H544" s="351"/>
      <c r="I544" s="351"/>
      <c r="J544" s="352"/>
      <c r="K544" s="352"/>
      <c r="L544" s="348"/>
      <c r="M544" s="348"/>
      <c r="N544" s="348"/>
      <c r="O544" s="350"/>
      <c r="P544" s="348"/>
    </row>
    <row r="545" spans="4:16" ht="40.15" customHeight="1" x14ac:dyDescent="0.25">
      <c r="D545" s="348"/>
      <c r="E545" s="431"/>
      <c r="F545" s="444"/>
      <c r="G545" s="350"/>
      <c r="H545" s="351"/>
      <c r="I545" s="351"/>
      <c r="J545" s="352"/>
      <c r="K545" s="352"/>
      <c r="L545" s="348"/>
      <c r="M545" s="348"/>
      <c r="N545" s="348"/>
      <c r="O545" s="350"/>
      <c r="P545" s="348"/>
    </row>
    <row r="546" spans="4:16" ht="40.15" customHeight="1" x14ac:dyDescent="0.25">
      <c r="D546" s="348"/>
      <c r="E546" s="431"/>
      <c r="F546" s="444"/>
      <c r="G546" s="350"/>
      <c r="H546" s="351"/>
      <c r="I546" s="351"/>
      <c r="J546" s="352"/>
      <c r="K546" s="352"/>
      <c r="L546" s="348"/>
      <c r="M546" s="348"/>
      <c r="N546" s="348"/>
      <c r="O546" s="350"/>
      <c r="P546" s="348"/>
    </row>
    <row r="547" spans="4:16" ht="40.15" customHeight="1" x14ac:dyDescent="0.25">
      <c r="D547" s="348"/>
      <c r="E547" s="431"/>
      <c r="F547" s="444"/>
      <c r="G547" s="350"/>
      <c r="H547" s="351"/>
      <c r="I547" s="351"/>
      <c r="J547" s="352"/>
      <c r="K547" s="352"/>
      <c r="L547" s="348"/>
      <c r="M547" s="348"/>
      <c r="N547" s="348"/>
      <c r="O547" s="350"/>
      <c r="P547" s="348"/>
    </row>
    <row r="548" spans="4:16" ht="40.15" customHeight="1" x14ac:dyDescent="0.25">
      <c r="D548" s="348"/>
      <c r="E548" s="431"/>
      <c r="F548" s="444"/>
      <c r="G548" s="350"/>
      <c r="H548" s="351"/>
      <c r="I548" s="351"/>
      <c r="J548" s="352"/>
      <c r="K548" s="352"/>
      <c r="L548" s="348"/>
      <c r="M548" s="348"/>
      <c r="N548" s="348"/>
      <c r="O548" s="350"/>
      <c r="P548" s="348"/>
    </row>
    <row r="549" spans="4:16" ht="40.15" customHeight="1" x14ac:dyDescent="0.25">
      <c r="D549" s="348"/>
      <c r="E549" s="431"/>
      <c r="F549" s="444"/>
      <c r="G549" s="350"/>
      <c r="H549" s="351"/>
      <c r="I549" s="351"/>
      <c r="J549" s="352"/>
      <c r="K549" s="352"/>
      <c r="L549" s="348"/>
      <c r="M549" s="348"/>
      <c r="N549" s="348"/>
      <c r="O549" s="350"/>
      <c r="P549" s="348"/>
    </row>
    <row r="550" spans="4:16" ht="40.15" customHeight="1" x14ac:dyDescent="0.25">
      <c r="D550" s="348"/>
      <c r="E550" s="431"/>
      <c r="F550" s="444"/>
      <c r="G550" s="350"/>
      <c r="H550" s="351"/>
      <c r="I550" s="351"/>
      <c r="J550" s="352"/>
      <c r="K550" s="352"/>
      <c r="L550" s="348"/>
      <c r="M550" s="348"/>
      <c r="N550" s="348"/>
      <c r="O550" s="350"/>
      <c r="P550" s="348"/>
    </row>
    <row r="551" spans="4:16" ht="40.15" customHeight="1" x14ac:dyDescent="0.25">
      <c r="D551" s="348"/>
      <c r="E551" s="431"/>
      <c r="F551" s="444"/>
      <c r="G551" s="350"/>
      <c r="H551" s="351"/>
      <c r="I551" s="351"/>
      <c r="J551" s="352"/>
      <c r="K551" s="352"/>
      <c r="L551" s="348"/>
      <c r="M551" s="348"/>
      <c r="N551" s="348"/>
      <c r="O551" s="350"/>
      <c r="P551" s="348"/>
    </row>
    <row r="552" spans="4:16" ht="40.15" customHeight="1" x14ac:dyDescent="0.25">
      <c r="D552" s="348"/>
      <c r="E552" s="431"/>
      <c r="F552" s="444"/>
      <c r="G552" s="350"/>
      <c r="H552" s="351"/>
      <c r="I552" s="351"/>
      <c r="J552" s="352"/>
      <c r="K552" s="352"/>
      <c r="L552" s="348"/>
      <c r="M552" s="348"/>
      <c r="N552" s="348"/>
      <c r="O552" s="350"/>
      <c r="P552" s="348"/>
    </row>
    <row r="553" spans="4:16" ht="40.15" customHeight="1" x14ac:dyDescent="0.25">
      <c r="D553" s="348"/>
      <c r="E553" s="431"/>
      <c r="F553" s="444"/>
      <c r="G553" s="350"/>
      <c r="H553" s="351"/>
      <c r="I553" s="351"/>
      <c r="J553" s="352"/>
      <c r="K553" s="352"/>
      <c r="L553" s="348"/>
      <c r="M553" s="348"/>
      <c r="N553" s="348"/>
      <c r="O553" s="350"/>
      <c r="P553" s="348"/>
    </row>
    <row r="554" spans="4:16" ht="40.15" customHeight="1" x14ac:dyDescent="0.25">
      <c r="D554" s="348"/>
      <c r="E554" s="431"/>
      <c r="F554" s="444"/>
      <c r="G554" s="350"/>
      <c r="H554" s="351"/>
      <c r="I554" s="351"/>
      <c r="J554" s="352"/>
      <c r="K554" s="352"/>
      <c r="L554" s="348"/>
      <c r="M554" s="348"/>
      <c r="N554" s="348"/>
      <c r="O554" s="350"/>
      <c r="P554" s="348"/>
    </row>
    <row r="555" spans="4:16" ht="40.15" customHeight="1" x14ac:dyDescent="0.25">
      <c r="D555" s="348"/>
      <c r="E555" s="431"/>
      <c r="F555" s="444"/>
      <c r="G555" s="350"/>
      <c r="H555" s="351"/>
      <c r="I555" s="351"/>
      <c r="J555" s="352"/>
      <c r="K555" s="352"/>
      <c r="L555" s="348"/>
      <c r="M555" s="348"/>
      <c r="N555" s="348"/>
      <c r="O555" s="350"/>
      <c r="P555" s="348"/>
    </row>
    <row r="556" spans="4:16" ht="40.15" customHeight="1" x14ac:dyDescent="0.25">
      <c r="D556" s="348"/>
      <c r="E556" s="431"/>
      <c r="F556" s="444"/>
      <c r="G556" s="350"/>
      <c r="H556" s="351"/>
      <c r="I556" s="351"/>
      <c r="J556" s="352"/>
      <c r="K556" s="352"/>
      <c r="L556" s="348"/>
      <c r="M556" s="348"/>
      <c r="N556" s="348"/>
      <c r="O556" s="350"/>
      <c r="P556" s="348"/>
    </row>
    <row r="557" spans="4:16" ht="40.15" customHeight="1" x14ac:dyDescent="0.25">
      <c r="D557" s="348"/>
      <c r="E557" s="431"/>
      <c r="F557" s="444"/>
      <c r="G557" s="350"/>
      <c r="H557" s="351"/>
      <c r="I557" s="351"/>
      <c r="J557" s="352"/>
      <c r="K557" s="352"/>
      <c r="L557" s="348"/>
      <c r="M557" s="348"/>
      <c r="N557" s="348"/>
      <c r="O557" s="350"/>
      <c r="P557" s="348"/>
    </row>
    <row r="558" spans="4:16" ht="40.15" customHeight="1" x14ac:dyDescent="0.25">
      <c r="D558" s="348"/>
      <c r="E558" s="431"/>
      <c r="F558" s="444"/>
      <c r="G558" s="350"/>
      <c r="H558" s="351"/>
      <c r="I558" s="351"/>
      <c r="J558" s="352"/>
      <c r="K558" s="352"/>
      <c r="L558" s="348"/>
      <c r="M558" s="348"/>
      <c r="N558" s="348"/>
      <c r="O558" s="350"/>
      <c r="P558" s="348"/>
    </row>
    <row r="559" spans="4:16" ht="40.15" customHeight="1" x14ac:dyDescent="0.25">
      <c r="D559" s="348"/>
      <c r="E559" s="431"/>
      <c r="F559" s="444"/>
      <c r="G559" s="350"/>
      <c r="H559" s="351"/>
      <c r="I559" s="351"/>
      <c r="J559" s="352"/>
      <c r="K559" s="352"/>
      <c r="L559" s="348"/>
      <c r="M559" s="348"/>
      <c r="N559" s="348"/>
      <c r="O559" s="350"/>
      <c r="P559" s="348"/>
    </row>
    <row r="560" spans="4:16" ht="40.15" customHeight="1" x14ac:dyDescent="0.25">
      <c r="D560" s="348"/>
      <c r="E560" s="431"/>
      <c r="F560" s="444"/>
      <c r="G560" s="350"/>
      <c r="H560" s="351"/>
      <c r="I560" s="351"/>
      <c r="J560" s="352"/>
      <c r="K560" s="352"/>
      <c r="L560" s="348"/>
      <c r="M560" s="348"/>
      <c r="N560" s="348"/>
      <c r="O560" s="350"/>
      <c r="P560" s="348"/>
    </row>
    <row r="561" spans="4:16" ht="40.15" customHeight="1" x14ac:dyDescent="0.25">
      <c r="D561" s="348"/>
      <c r="E561" s="431"/>
      <c r="F561" s="444"/>
      <c r="G561" s="350"/>
      <c r="H561" s="351"/>
      <c r="I561" s="351"/>
      <c r="J561" s="352"/>
      <c r="K561" s="352"/>
      <c r="L561" s="348"/>
      <c r="M561" s="348"/>
      <c r="N561" s="348"/>
      <c r="O561" s="350"/>
      <c r="P561" s="348"/>
    </row>
    <row r="562" spans="4:16" ht="40.15" customHeight="1" x14ac:dyDescent="0.25">
      <c r="D562" s="348"/>
      <c r="E562" s="431"/>
      <c r="F562" s="444"/>
      <c r="G562" s="350"/>
      <c r="H562" s="351"/>
      <c r="I562" s="351"/>
      <c r="J562" s="352"/>
      <c r="K562" s="352"/>
      <c r="L562" s="348"/>
      <c r="M562" s="348"/>
      <c r="N562" s="348"/>
      <c r="O562" s="350"/>
      <c r="P562" s="348"/>
    </row>
    <row r="563" spans="4:16" ht="40.15" customHeight="1" x14ac:dyDescent="0.25">
      <c r="D563" s="348"/>
      <c r="E563" s="431"/>
      <c r="F563" s="444"/>
      <c r="G563" s="350"/>
      <c r="H563" s="351"/>
      <c r="I563" s="351"/>
      <c r="J563" s="352"/>
      <c r="K563" s="352"/>
      <c r="L563" s="348"/>
      <c r="M563" s="348"/>
      <c r="N563" s="348"/>
      <c r="O563" s="350"/>
      <c r="P563" s="348"/>
    </row>
    <row r="564" spans="4:16" ht="40.15" customHeight="1" x14ac:dyDescent="0.25">
      <c r="D564" s="348"/>
      <c r="E564" s="431"/>
      <c r="F564" s="444"/>
      <c r="G564" s="350"/>
      <c r="H564" s="351"/>
      <c r="I564" s="351"/>
      <c r="J564" s="352"/>
      <c r="K564" s="352"/>
      <c r="L564" s="348"/>
      <c r="M564" s="348"/>
      <c r="N564" s="348"/>
      <c r="O564" s="350"/>
      <c r="P564" s="348"/>
    </row>
    <row r="565" spans="4:16" ht="40.15" customHeight="1" x14ac:dyDescent="0.25">
      <c r="D565" s="348"/>
      <c r="E565" s="431"/>
      <c r="F565" s="444"/>
      <c r="G565" s="350"/>
      <c r="H565" s="351"/>
      <c r="I565" s="351"/>
      <c r="J565" s="352"/>
      <c r="K565" s="352"/>
      <c r="L565" s="348"/>
      <c r="M565" s="348"/>
      <c r="N565" s="348"/>
      <c r="O565" s="350"/>
      <c r="P565" s="348"/>
    </row>
    <row r="566" spans="4:16" ht="40.15" customHeight="1" x14ac:dyDescent="0.25">
      <c r="D566" s="348"/>
      <c r="E566" s="431"/>
      <c r="F566" s="444"/>
      <c r="G566" s="350"/>
      <c r="H566" s="351"/>
      <c r="I566" s="351"/>
      <c r="J566" s="352"/>
      <c r="K566" s="352"/>
      <c r="L566" s="348"/>
      <c r="M566" s="348"/>
      <c r="N566" s="348"/>
      <c r="O566" s="350"/>
      <c r="P566" s="348"/>
    </row>
    <row r="567" spans="4:16" ht="40.15" customHeight="1" x14ac:dyDescent="0.25">
      <c r="D567" s="348"/>
      <c r="E567" s="431"/>
      <c r="F567" s="444"/>
      <c r="G567" s="350"/>
      <c r="H567" s="351"/>
      <c r="I567" s="351"/>
      <c r="J567" s="352"/>
      <c r="K567" s="352"/>
      <c r="L567" s="348"/>
      <c r="M567" s="348"/>
      <c r="N567" s="348"/>
      <c r="O567" s="350"/>
      <c r="P567" s="348"/>
    </row>
    <row r="568" spans="4:16" ht="40.15" customHeight="1" x14ac:dyDescent="0.25">
      <c r="D568" s="348"/>
      <c r="E568" s="431"/>
      <c r="F568" s="444"/>
      <c r="G568" s="350"/>
      <c r="H568" s="351"/>
      <c r="I568" s="351"/>
      <c r="J568" s="352"/>
      <c r="K568" s="352"/>
      <c r="L568" s="348"/>
      <c r="M568" s="348"/>
      <c r="N568" s="348"/>
      <c r="O568" s="350"/>
      <c r="P568" s="348"/>
    </row>
    <row r="569" spans="4:16" ht="40.15" customHeight="1" x14ac:dyDescent="0.25">
      <c r="D569" s="348"/>
      <c r="E569" s="431"/>
      <c r="F569" s="444"/>
      <c r="G569" s="350"/>
      <c r="H569" s="351"/>
      <c r="I569" s="351"/>
      <c r="J569" s="352"/>
      <c r="K569" s="352"/>
      <c r="L569" s="348"/>
      <c r="M569" s="348"/>
      <c r="N569" s="348"/>
      <c r="O569" s="350"/>
      <c r="P569" s="348"/>
    </row>
    <row r="570" spans="4:16" ht="40.15" customHeight="1" x14ac:dyDescent="0.25">
      <c r="D570" s="348"/>
      <c r="E570" s="431"/>
      <c r="F570" s="444"/>
      <c r="G570" s="350"/>
      <c r="H570" s="351"/>
      <c r="I570" s="351"/>
      <c r="J570" s="352"/>
      <c r="K570" s="352"/>
      <c r="L570" s="348"/>
      <c r="M570" s="348"/>
      <c r="N570" s="348"/>
      <c r="O570" s="350"/>
      <c r="P570" s="348"/>
    </row>
    <row r="571" spans="4:16" ht="40.15" customHeight="1" x14ac:dyDescent="0.25">
      <c r="D571" s="348"/>
      <c r="E571" s="431"/>
      <c r="F571" s="444"/>
      <c r="G571" s="350"/>
      <c r="H571" s="351"/>
      <c r="I571" s="351"/>
      <c r="J571" s="352"/>
      <c r="K571" s="352"/>
      <c r="L571" s="348"/>
      <c r="M571" s="348"/>
      <c r="N571" s="348"/>
      <c r="O571" s="350"/>
      <c r="P571" s="348"/>
    </row>
    <row r="572" spans="4:16" ht="40.15" customHeight="1" x14ac:dyDescent="0.25">
      <c r="D572" s="348"/>
      <c r="E572" s="431"/>
      <c r="F572" s="444"/>
      <c r="G572" s="350"/>
      <c r="H572" s="351"/>
      <c r="I572" s="351"/>
      <c r="J572" s="352"/>
      <c r="K572" s="352"/>
      <c r="L572" s="348"/>
      <c r="M572" s="348"/>
      <c r="N572" s="348"/>
      <c r="O572" s="350"/>
      <c r="P572" s="348"/>
    </row>
    <row r="573" spans="4:16" ht="40.15" customHeight="1" x14ac:dyDescent="0.25">
      <c r="D573" s="348"/>
      <c r="E573" s="431"/>
      <c r="F573" s="444"/>
      <c r="G573" s="350"/>
      <c r="H573" s="351"/>
      <c r="I573" s="351"/>
      <c r="J573" s="352"/>
      <c r="K573" s="352"/>
      <c r="L573" s="348"/>
      <c r="M573" s="348"/>
      <c r="N573" s="348"/>
      <c r="O573" s="350"/>
      <c r="P573" s="348"/>
    </row>
    <row r="574" spans="4:16" ht="40.15" customHeight="1" x14ac:dyDescent="0.25">
      <c r="D574" s="348"/>
      <c r="E574" s="431"/>
      <c r="F574" s="444"/>
      <c r="G574" s="350"/>
      <c r="H574" s="351"/>
      <c r="I574" s="351"/>
      <c r="J574" s="352"/>
      <c r="K574" s="352"/>
      <c r="L574" s="348"/>
      <c r="M574" s="348"/>
      <c r="N574" s="348"/>
      <c r="O574" s="350"/>
      <c r="P574" s="348"/>
    </row>
    <row r="575" spans="4:16" ht="40.15" customHeight="1" x14ac:dyDescent="0.25">
      <c r="D575" s="348"/>
      <c r="E575" s="431"/>
      <c r="F575" s="444"/>
      <c r="G575" s="350"/>
      <c r="H575" s="351"/>
      <c r="I575" s="351"/>
      <c r="J575" s="352"/>
      <c r="K575" s="352"/>
      <c r="L575" s="348"/>
      <c r="M575" s="348"/>
      <c r="N575" s="348"/>
      <c r="O575" s="350"/>
      <c r="P575" s="348"/>
    </row>
    <row r="576" spans="4:16" ht="40.15" customHeight="1" x14ac:dyDescent="0.25">
      <c r="D576" s="348"/>
      <c r="E576" s="431"/>
      <c r="F576" s="444"/>
      <c r="G576" s="350"/>
      <c r="H576" s="351"/>
      <c r="I576" s="351"/>
      <c r="J576" s="352"/>
      <c r="K576" s="352"/>
      <c r="L576" s="348"/>
      <c r="M576" s="348"/>
      <c r="N576" s="348"/>
      <c r="O576" s="350"/>
      <c r="P576" s="348"/>
    </row>
    <row r="577" spans="4:16" ht="40.15" customHeight="1" x14ac:dyDescent="0.25">
      <c r="D577" s="348"/>
      <c r="E577" s="431"/>
      <c r="F577" s="444"/>
      <c r="G577" s="350"/>
      <c r="H577" s="351"/>
      <c r="I577" s="351"/>
      <c r="J577" s="352"/>
      <c r="K577" s="352"/>
      <c r="L577" s="348"/>
      <c r="M577" s="348"/>
      <c r="N577" s="348"/>
      <c r="O577" s="350"/>
      <c r="P577" s="348"/>
    </row>
    <row r="578" spans="4:16" ht="40.15" customHeight="1" x14ac:dyDescent="0.25">
      <c r="D578" s="348"/>
      <c r="E578" s="431"/>
      <c r="F578" s="444"/>
      <c r="G578" s="350"/>
      <c r="H578" s="351"/>
      <c r="I578" s="351"/>
      <c r="J578" s="352"/>
      <c r="K578" s="352"/>
      <c r="L578" s="348"/>
      <c r="M578" s="348"/>
      <c r="N578" s="348"/>
      <c r="O578" s="350"/>
      <c r="P578" s="348"/>
    </row>
    <row r="579" spans="4:16" ht="40.15" customHeight="1" x14ac:dyDescent="0.25">
      <c r="D579" s="348"/>
      <c r="E579" s="431"/>
      <c r="F579" s="444"/>
      <c r="G579" s="350"/>
      <c r="H579" s="351"/>
      <c r="I579" s="351"/>
      <c r="J579" s="352"/>
      <c r="K579" s="352"/>
      <c r="L579" s="348"/>
      <c r="M579" s="348"/>
      <c r="N579" s="348"/>
      <c r="O579" s="350"/>
      <c r="P579" s="348"/>
    </row>
    <row r="580" spans="4:16" ht="40.15" customHeight="1" x14ac:dyDescent="0.25">
      <c r="D580" s="348"/>
      <c r="E580" s="431"/>
      <c r="F580" s="444"/>
      <c r="G580" s="350"/>
      <c r="H580" s="351"/>
      <c r="I580" s="351"/>
      <c r="J580" s="352"/>
      <c r="K580" s="352"/>
      <c r="L580" s="348"/>
      <c r="M580" s="348"/>
      <c r="N580" s="348"/>
      <c r="O580" s="350"/>
      <c r="P580" s="348"/>
    </row>
    <row r="581" spans="4:16" ht="40.15" customHeight="1" x14ac:dyDescent="0.25">
      <c r="D581" s="348"/>
      <c r="E581" s="431"/>
      <c r="F581" s="444"/>
      <c r="G581" s="350"/>
      <c r="H581" s="351"/>
      <c r="I581" s="351"/>
      <c r="J581" s="352"/>
      <c r="K581" s="352"/>
      <c r="L581" s="348"/>
      <c r="M581" s="348"/>
      <c r="N581" s="348"/>
      <c r="O581" s="350"/>
      <c r="P581" s="348"/>
    </row>
    <row r="582" spans="4:16" ht="40.15" customHeight="1" x14ac:dyDescent="0.25">
      <c r="D582" s="348"/>
      <c r="E582" s="431"/>
      <c r="F582" s="444"/>
      <c r="G582" s="350"/>
      <c r="H582" s="351"/>
      <c r="I582" s="351"/>
      <c r="J582" s="352"/>
      <c r="K582" s="352"/>
      <c r="L582" s="348"/>
      <c r="M582" s="348"/>
      <c r="N582" s="348"/>
      <c r="O582" s="350"/>
      <c r="P582" s="348"/>
    </row>
    <row r="583" spans="4:16" ht="40.15" customHeight="1" x14ac:dyDescent="0.25">
      <c r="D583" s="348"/>
      <c r="E583" s="431"/>
      <c r="F583" s="444"/>
      <c r="G583" s="350"/>
      <c r="H583" s="351"/>
      <c r="I583" s="351"/>
      <c r="J583" s="352"/>
      <c r="K583" s="352"/>
      <c r="L583" s="348"/>
      <c r="M583" s="348"/>
      <c r="N583" s="348"/>
      <c r="O583" s="350"/>
      <c r="P583" s="348"/>
    </row>
    <row r="584" spans="4:16" ht="40.15" customHeight="1" x14ac:dyDescent="0.25">
      <c r="D584" s="326"/>
      <c r="E584" s="431"/>
      <c r="F584" s="156"/>
      <c r="G584" s="328"/>
      <c r="H584" s="324"/>
      <c r="I584" s="324"/>
      <c r="J584" s="329"/>
      <c r="K584" s="329"/>
      <c r="L584" s="326"/>
      <c r="M584" s="326"/>
      <c r="N584" s="326"/>
      <c r="O584" s="328"/>
      <c r="P584" s="326"/>
    </row>
    <row r="585" spans="4:16" x14ac:dyDescent="0.25">
      <c r="F585" s="156"/>
    </row>
    <row r="586" spans="4:16" x14ac:dyDescent="0.25">
      <c r="F586" s="156"/>
    </row>
    <row r="587" spans="4:16" x14ac:dyDescent="0.25">
      <c r="F587" s="156"/>
    </row>
    <row r="588" spans="4:16" x14ac:dyDescent="0.25">
      <c r="F588" s="15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row r="597" spans="6:6" x14ac:dyDescent="0.25">
      <c r="F597" s="156"/>
    </row>
    <row r="598" spans="6:6" x14ac:dyDescent="0.25">
      <c r="F598" s="156"/>
    </row>
    <row r="599" spans="6:6" x14ac:dyDescent="0.25">
      <c r="F599" s="156"/>
    </row>
    <row r="600" spans="6:6" x14ac:dyDescent="0.25">
      <c r="F600" s="156"/>
    </row>
    <row r="601" spans="6:6" x14ac:dyDescent="0.25">
      <c r="F601" s="156"/>
    </row>
    <row r="2150" spans="38:38" x14ac:dyDescent="0.25">
      <c r="AL2150" s="2">
        <v>0</v>
      </c>
    </row>
    <row r="2811" spans="38:38" x14ac:dyDescent="0.25">
      <c r="AL2811" s="2">
        <v>0</v>
      </c>
    </row>
  </sheetData>
  <mergeCells count="1683">
    <mergeCell ref="AP183:AP186"/>
    <mergeCell ref="AQ183:AQ186"/>
    <mergeCell ref="AX183:AX186"/>
    <mergeCell ref="AY183:AY186"/>
    <mergeCell ref="BF183:BF186"/>
    <mergeCell ref="BG183:BG186"/>
    <mergeCell ref="AP144:AP147"/>
    <mergeCell ref="AQ144:AQ147"/>
    <mergeCell ref="AX144:AX147"/>
    <mergeCell ref="AY144:AY147"/>
    <mergeCell ref="BF144:BF147"/>
    <mergeCell ref="BG144:BG147"/>
    <mergeCell ref="AP132:AP135"/>
    <mergeCell ref="AQ132:AQ135"/>
    <mergeCell ref="AX132:AX135"/>
    <mergeCell ref="AY132:AY135"/>
    <mergeCell ref="BN183:BN186"/>
    <mergeCell ref="BN144:BN147"/>
    <mergeCell ref="BF132:BF135"/>
    <mergeCell ref="BG132:BG135"/>
    <mergeCell ref="BN132:BN135"/>
    <mergeCell ref="BO183:BO186"/>
    <mergeCell ref="AP187:AP190"/>
    <mergeCell ref="AQ187:AQ190"/>
    <mergeCell ref="AX187:AX190"/>
    <mergeCell ref="AY187:AY190"/>
    <mergeCell ref="BF187:BF190"/>
    <mergeCell ref="BG187:BG190"/>
    <mergeCell ref="BN187:BN190"/>
    <mergeCell ref="BO187:BO190"/>
    <mergeCell ref="AP171:AP174"/>
    <mergeCell ref="AQ171:AQ174"/>
    <mergeCell ref="AX171:AX174"/>
    <mergeCell ref="AY171:AY174"/>
    <mergeCell ref="BF171:BF174"/>
    <mergeCell ref="BG171:BG174"/>
    <mergeCell ref="BN171:BN174"/>
    <mergeCell ref="BO171:BO174"/>
    <mergeCell ref="AP175:AP178"/>
    <mergeCell ref="AQ175:AQ178"/>
    <mergeCell ref="AX175:AX178"/>
    <mergeCell ref="AY175:AY178"/>
    <mergeCell ref="BF175:BF178"/>
    <mergeCell ref="BG175:BG178"/>
    <mergeCell ref="BN175:BN178"/>
    <mergeCell ref="BO175:BO178"/>
    <mergeCell ref="AP179:AP182"/>
    <mergeCell ref="AQ179:AQ182"/>
    <mergeCell ref="AX179:AX182"/>
    <mergeCell ref="AY179:AY182"/>
    <mergeCell ref="BF179:BF182"/>
    <mergeCell ref="BG179:BG182"/>
    <mergeCell ref="BN179:BN182"/>
    <mergeCell ref="BO179:BO182"/>
    <mergeCell ref="AP156:AP159"/>
    <mergeCell ref="AQ156:AQ159"/>
    <mergeCell ref="AX156:AX159"/>
    <mergeCell ref="AY156:AY159"/>
    <mergeCell ref="BF156:BF159"/>
    <mergeCell ref="BG156:BG159"/>
    <mergeCell ref="BN156:BN159"/>
    <mergeCell ref="BO156:BO159"/>
    <mergeCell ref="AP160:AP163"/>
    <mergeCell ref="AQ160:AQ163"/>
    <mergeCell ref="AX160:AX163"/>
    <mergeCell ref="AY160:AY163"/>
    <mergeCell ref="BF160:BF163"/>
    <mergeCell ref="BG160:BG163"/>
    <mergeCell ref="BN160:BN163"/>
    <mergeCell ref="BO160:BO163"/>
    <mergeCell ref="AP164:AP167"/>
    <mergeCell ref="AQ164:AQ167"/>
    <mergeCell ref="AX164:AX167"/>
    <mergeCell ref="AY164:AY167"/>
    <mergeCell ref="BF164:BF167"/>
    <mergeCell ref="BG164:BG167"/>
    <mergeCell ref="BN164:BN167"/>
    <mergeCell ref="BO164:BO167"/>
    <mergeCell ref="BO144:BO147"/>
    <mergeCell ref="AP148:AP151"/>
    <mergeCell ref="AQ148:AQ151"/>
    <mergeCell ref="AX148:AX151"/>
    <mergeCell ref="AY148:AY151"/>
    <mergeCell ref="BF148:BF151"/>
    <mergeCell ref="BG148:BG151"/>
    <mergeCell ref="BN148:BN151"/>
    <mergeCell ref="BO148:BO151"/>
    <mergeCell ref="AP152:AP155"/>
    <mergeCell ref="AQ152:AQ155"/>
    <mergeCell ref="AX152:AX155"/>
    <mergeCell ref="AY152:AY155"/>
    <mergeCell ref="BF152:BF155"/>
    <mergeCell ref="BG152:BG155"/>
    <mergeCell ref="BN152:BN155"/>
    <mergeCell ref="BO152:BO155"/>
    <mergeCell ref="BO132:BO135"/>
    <mergeCell ref="AP136:AP139"/>
    <mergeCell ref="AQ136:AQ139"/>
    <mergeCell ref="AX136:AX139"/>
    <mergeCell ref="AY136:AY139"/>
    <mergeCell ref="BF136:BF139"/>
    <mergeCell ref="BG136:BG139"/>
    <mergeCell ref="BN136:BN139"/>
    <mergeCell ref="BO136:BO139"/>
    <mergeCell ref="AP140:AP143"/>
    <mergeCell ref="AQ140:AQ143"/>
    <mergeCell ref="AX140:AX143"/>
    <mergeCell ref="AY140:AY143"/>
    <mergeCell ref="BF140:BF143"/>
    <mergeCell ref="BG140:BG143"/>
    <mergeCell ref="BN140:BN143"/>
    <mergeCell ref="BO140:BO143"/>
    <mergeCell ref="AP117:AP120"/>
    <mergeCell ref="AQ117:AQ120"/>
    <mergeCell ref="AX117:AX120"/>
    <mergeCell ref="AY117:AY120"/>
    <mergeCell ref="BF117:BF120"/>
    <mergeCell ref="BG117:BG120"/>
    <mergeCell ref="BN117:BN120"/>
    <mergeCell ref="BO117:BO120"/>
    <mergeCell ref="AP121:AP124"/>
    <mergeCell ref="AQ121:AQ124"/>
    <mergeCell ref="AX121:AX124"/>
    <mergeCell ref="AY121:AY124"/>
    <mergeCell ref="BF121:BF124"/>
    <mergeCell ref="BG121:BG124"/>
    <mergeCell ref="BN121:BN124"/>
    <mergeCell ref="BO121:BO124"/>
    <mergeCell ref="AP128:AP131"/>
    <mergeCell ref="AQ128:AQ131"/>
    <mergeCell ref="AX128:AX131"/>
    <mergeCell ref="AY128:AY131"/>
    <mergeCell ref="BF128:BF131"/>
    <mergeCell ref="BG128:BG131"/>
    <mergeCell ref="BN128:BN131"/>
    <mergeCell ref="BO128:BO131"/>
    <mergeCell ref="AP104:AP107"/>
    <mergeCell ref="AQ104:AQ107"/>
    <mergeCell ref="AX104:AX107"/>
    <mergeCell ref="AY104:AY107"/>
    <mergeCell ref="BF104:BF107"/>
    <mergeCell ref="BG104:BG107"/>
    <mergeCell ref="BN104:BN107"/>
    <mergeCell ref="BO104:BO107"/>
    <mergeCell ref="AP109:AP112"/>
    <mergeCell ref="AQ109:AQ112"/>
    <mergeCell ref="AX109:AX112"/>
    <mergeCell ref="AY109:AY112"/>
    <mergeCell ref="BF109:BF112"/>
    <mergeCell ref="BG109:BG112"/>
    <mergeCell ref="BN109:BN112"/>
    <mergeCell ref="BO109:BO112"/>
    <mergeCell ref="AP113:AP116"/>
    <mergeCell ref="AQ113:AQ116"/>
    <mergeCell ref="AX113:AX116"/>
    <mergeCell ref="AY113:AY116"/>
    <mergeCell ref="BF113:BF116"/>
    <mergeCell ref="BG113:BG116"/>
    <mergeCell ref="BN113:BN116"/>
    <mergeCell ref="BO113:BO116"/>
    <mergeCell ref="AP92:AP95"/>
    <mergeCell ref="AQ92:AQ95"/>
    <mergeCell ref="AX92:AX95"/>
    <mergeCell ref="AY92:AY95"/>
    <mergeCell ref="BF92:BF95"/>
    <mergeCell ref="BG92:BG95"/>
    <mergeCell ref="BN92:BN95"/>
    <mergeCell ref="BO92:BO95"/>
    <mergeCell ref="AP96:AP99"/>
    <mergeCell ref="AQ96:AQ99"/>
    <mergeCell ref="AX96:AX99"/>
    <mergeCell ref="AY96:AY99"/>
    <mergeCell ref="BF96:BF99"/>
    <mergeCell ref="BG96:BG99"/>
    <mergeCell ref="BN96:BN99"/>
    <mergeCell ref="BO96:BO99"/>
    <mergeCell ref="AP100:AP103"/>
    <mergeCell ref="AQ100:AQ103"/>
    <mergeCell ref="AX100:AX103"/>
    <mergeCell ref="AY100:AY103"/>
    <mergeCell ref="BF100:BF103"/>
    <mergeCell ref="BG100:BG103"/>
    <mergeCell ref="BN100:BN103"/>
    <mergeCell ref="BO100:BO103"/>
    <mergeCell ref="AP80:AP83"/>
    <mergeCell ref="AQ80:AQ83"/>
    <mergeCell ref="AX80:AX83"/>
    <mergeCell ref="AY80:AY83"/>
    <mergeCell ref="BF80:BF83"/>
    <mergeCell ref="BG80:BG83"/>
    <mergeCell ref="BN80:BN83"/>
    <mergeCell ref="BO80:BO83"/>
    <mergeCell ref="AP84:AP87"/>
    <mergeCell ref="AQ84:AQ87"/>
    <mergeCell ref="AX84:AX87"/>
    <mergeCell ref="AY84:AY87"/>
    <mergeCell ref="BF84:BF87"/>
    <mergeCell ref="BG84:BG87"/>
    <mergeCell ref="BN84:BN87"/>
    <mergeCell ref="BO84:BO87"/>
    <mergeCell ref="AP88:AP91"/>
    <mergeCell ref="AQ88:AQ91"/>
    <mergeCell ref="AX88:AX91"/>
    <mergeCell ref="AY88:AY91"/>
    <mergeCell ref="BF88:BF91"/>
    <mergeCell ref="BG88:BG91"/>
    <mergeCell ref="BN88:BN91"/>
    <mergeCell ref="BO88:BO91"/>
    <mergeCell ref="AP67:AP70"/>
    <mergeCell ref="AQ67:AQ70"/>
    <mergeCell ref="AX67:AX70"/>
    <mergeCell ref="AY67:AY70"/>
    <mergeCell ref="BF67:BF70"/>
    <mergeCell ref="BG67:BG70"/>
    <mergeCell ref="BN67:BN70"/>
    <mergeCell ref="BO67:BO70"/>
    <mergeCell ref="AP71:AP74"/>
    <mergeCell ref="AQ71:AQ74"/>
    <mergeCell ref="AX71:AX74"/>
    <mergeCell ref="AY71:AY74"/>
    <mergeCell ref="BF71:BF74"/>
    <mergeCell ref="BG71:BG74"/>
    <mergeCell ref="BN71:BN74"/>
    <mergeCell ref="BO71:BO74"/>
    <mergeCell ref="AP75:AP78"/>
    <mergeCell ref="AQ75:AQ78"/>
    <mergeCell ref="AX75:AX78"/>
    <mergeCell ref="AY75:AY78"/>
    <mergeCell ref="BF75:BF78"/>
    <mergeCell ref="BG75:BG78"/>
    <mergeCell ref="BN75:BN78"/>
    <mergeCell ref="BO75:BO78"/>
    <mergeCell ref="AP54:AP57"/>
    <mergeCell ref="AQ54:AQ57"/>
    <mergeCell ref="AX54:AX57"/>
    <mergeCell ref="AY54:AY57"/>
    <mergeCell ref="BF54:BF57"/>
    <mergeCell ref="BG54:BG57"/>
    <mergeCell ref="BN54:BN57"/>
    <mergeCell ref="BO54:BO57"/>
    <mergeCell ref="AP59:AP62"/>
    <mergeCell ref="AQ59:AQ62"/>
    <mergeCell ref="AX59:AX62"/>
    <mergeCell ref="AY59:AY62"/>
    <mergeCell ref="BF59:BF62"/>
    <mergeCell ref="BG59:BG62"/>
    <mergeCell ref="BN59:BN62"/>
    <mergeCell ref="BO59:BO62"/>
    <mergeCell ref="AP63:AP66"/>
    <mergeCell ref="AQ63:AQ66"/>
    <mergeCell ref="AX63:AX66"/>
    <mergeCell ref="AY63:AY66"/>
    <mergeCell ref="BF63:BF66"/>
    <mergeCell ref="BG63:BG66"/>
    <mergeCell ref="BN63:BN66"/>
    <mergeCell ref="BO63:BO66"/>
    <mergeCell ref="AP41:AP44"/>
    <mergeCell ref="AQ41:AQ44"/>
    <mergeCell ref="AX41:AX44"/>
    <mergeCell ref="AY41:AY44"/>
    <mergeCell ref="BF41:BF44"/>
    <mergeCell ref="BG41:BG44"/>
    <mergeCell ref="BN41:BN44"/>
    <mergeCell ref="BO41:BO44"/>
    <mergeCell ref="AP46:AP49"/>
    <mergeCell ref="AQ46:AQ49"/>
    <mergeCell ref="AX46:AX49"/>
    <mergeCell ref="AY46:AY49"/>
    <mergeCell ref="BF46:BF49"/>
    <mergeCell ref="BG46:BG49"/>
    <mergeCell ref="BN46:BN49"/>
    <mergeCell ref="BO46:BO49"/>
    <mergeCell ref="AP50:AP53"/>
    <mergeCell ref="AQ50:AQ53"/>
    <mergeCell ref="AX50:AX53"/>
    <mergeCell ref="AY50:AY53"/>
    <mergeCell ref="BF50:BF53"/>
    <mergeCell ref="BG50:BG53"/>
    <mergeCell ref="BN50:BN53"/>
    <mergeCell ref="BO50:BO53"/>
    <mergeCell ref="AP29:AP32"/>
    <mergeCell ref="AQ29:AQ32"/>
    <mergeCell ref="AX29:AX32"/>
    <mergeCell ref="AY29:AY32"/>
    <mergeCell ref="BF29:BF32"/>
    <mergeCell ref="BG29:BG32"/>
    <mergeCell ref="BN29:BN32"/>
    <mergeCell ref="BO29:BO32"/>
    <mergeCell ref="AP33:AP36"/>
    <mergeCell ref="AQ33:AQ36"/>
    <mergeCell ref="AX33:AX36"/>
    <mergeCell ref="AY33:AY36"/>
    <mergeCell ref="BF33:BF36"/>
    <mergeCell ref="BG33:BG36"/>
    <mergeCell ref="BN33:BN36"/>
    <mergeCell ref="BO33:BO36"/>
    <mergeCell ref="AP37:AP40"/>
    <mergeCell ref="AQ37:AQ40"/>
    <mergeCell ref="AX37:AX40"/>
    <mergeCell ref="AY37:AY40"/>
    <mergeCell ref="BF37:BF40"/>
    <mergeCell ref="BG37:BG40"/>
    <mergeCell ref="BN37:BN40"/>
    <mergeCell ref="BO37:BO40"/>
    <mergeCell ref="AP17:AP20"/>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P25:AP28"/>
    <mergeCell ref="AQ25:AQ28"/>
    <mergeCell ref="AX25:AX28"/>
    <mergeCell ref="AY25:AY28"/>
    <mergeCell ref="BF25:BF28"/>
    <mergeCell ref="BG25:BG28"/>
    <mergeCell ref="BN25:BN28"/>
    <mergeCell ref="BO25:BO28"/>
    <mergeCell ref="Q3:Q5"/>
    <mergeCell ref="R3:R5"/>
    <mergeCell ref="P3:P5"/>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F4:AF5"/>
    <mergeCell ref="AP4:AP5"/>
    <mergeCell ref="AQ4:AQ5"/>
    <mergeCell ref="AR4:AU4"/>
    <mergeCell ref="T4:T5"/>
    <mergeCell ref="AD9:AD12"/>
    <mergeCell ref="AE9:AE12"/>
    <mergeCell ref="AF9:AF12"/>
    <mergeCell ref="AG3:AG5"/>
    <mergeCell ref="AH3:AH5"/>
    <mergeCell ref="AI3:AI5"/>
    <mergeCell ref="AJ3:AJ5"/>
    <mergeCell ref="W4:W5"/>
    <mergeCell ref="AF187:AF190"/>
    <mergeCell ref="Z187:Z190"/>
    <mergeCell ref="AA187:AA190"/>
    <mergeCell ref="AB187:AB190"/>
    <mergeCell ref="AC187:AC190"/>
    <mergeCell ref="AD187:AD190"/>
    <mergeCell ref="AE187:AE190"/>
    <mergeCell ref="T187:T190"/>
    <mergeCell ref="U187:U190"/>
    <mergeCell ref="V187:V190"/>
    <mergeCell ref="W187:W190"/>
    <mergeCell ref="X187:X190"/>
    <mergeCell ref="Y187:Y190"/>
    <mergeCell ref="N187:N190"/>
    <mergeCell ref="O187:O190"/>
    <mergeCell ref="P187:P190"/>
    <mergeCell ref="Q187:Q190"/>
    <mergeCell ref="R187:R190"/>
    <mergeCell ref="S187:S190"/>
    <mergeCell ref="H187:H190"/>
    <mergeCell ref="I187:I190"/>
    <mergeCell ref="J187:J190"/>
    <mergeCell ref="K187:K190"/>
    <mergeCell ref="L187:L190"/>
    <mergeCell ref="M187:M190"/>
    <mergeCell ref="AB183:AB186"/>
    <mergeCell ref="AC183:AC186"/>
    <mergeCell ref="AD183:AD186"/>
    <mergeCell ref="AE183:AE186"/>
    <mergeCell ref="AF183:AF186"/>
    <mergeCell ref="C187:C190"/>
    <mergeCell ref="D187:D190"/>
    <mergeCell ref="E187:E190"/>
    <mergeCell ref="F187:F190"/>
    <mergeCell ref="G187:G190"/>
    <mergeCell ref="V183:V186"/>
    <mergeCell ref="W183:W186"/>
    <mergeCell ref="X183:X186"/>
    <mergeCell ref="Y183:Y186"/>
    <mergeCell ref="Z183:Z186"/>
    <mergeCell ref="AA183:AA186"/>
    <mergeCell ref="P183:P186"/>
    <mergeCell ref="Q183:Q186"/>
    <mergeCell ref="R183:R186"/>
    <mergeCell ref="S183:S186"/>
    <mergeCell ref="T183:T186"/>
    <mergeCell ref="U183:U186"/>
    <mergeCell ref="J183:J186"/>
    <mergeCell ref="K183:K186"/>
    <mergeCell ref="L183:L186"/>
    <mergeCell ref="M183:M186"/>
    <mergeCell ref="N183:N186"/>
    <mergeCell ref="O183:O186"/>
    <mergeCell ref="AD179:AD182"/>
    <mergeCell ref="AE179:AE182"/>
    <mergeCell ref="AF179:AF182"/>
    <mergeCell ref="C183:C186"/>
    <mergeCell ref="D183:D186"/>
    <mergeCell ref="E183:E186"/>
    <mergeCell ref="F183:F186"/>
    <mergeCell ref="G183:G186"/>
    <mergeCell ref="H183:H186"/>
    <mergeCell ref="I183:I186"/>
    <mergeCell ref="X179:X182"/>
    <mergeCell ref="Y179:Y182"/>
    <mergeCell ref="Z179:Z182"/>
    <mergeCell ref="AA179:AA182"/>
    <mergeCell ref="AB179:AB182"/>
    <mergeCell ref="AC179:AC182"/>
    <mergeCell ref="R179:R182"/>
    <mergeCell ref="S179:S182"/>
    <mergeCell ref="T179:T182"/>
    <mergeCell ref="U179:U182"/>
    <mergeCell ref="V179:V182"/>
    <mergeCell ref="W179:W182"/>
    <mergeCell ref="L179:L182"/>
    <mergeCell ref="M179:M182"/>
    <mergeCell ref="N179:N182"/>
    <mergeCell ref="O179:O182"/>
    <mergeCell ref="P179:P182"/>
    <mergeCell ref="Q179:Q182"/>
    <mergeCell ref="C175:C182"/>
    <mergeCell ref="D175:D182"/>
    <mergeCell ref="AF175:AF178"/>
    <mergeCell ref="E179:E182"/>
    <mergeCell ref="F179:F182"/>
    <mergeCell ref="G179:G182"/>
    <mergeCell ref="H179:H182"/>
    <mergeCell ref="I179:I182"/>
    <mergeCell ref="J179:J182"/>
    <mergeCell ref="K179:K182"/>
    <mergeCell ref="X175:X178"/>
    <mergeCell ref="Y175:Y178"/>
    <mergeCell ref="Z175:Z178"/>
    <mergeCell ref="AA175:AA178"/>
    <mergeCell ref="AB175:AB178"/>
    <mergeCell ref="AC175:AC178"/>
    <mergeCell ref="R175:R178"/>
    <mergeCell ref="S175:S178"/>
    <mergeCell ref="T175:T178"/>
    <mergeCell ref="U175:U178"/>
    <mergeCell ref="V175:V178"/>
    <mergeCell ref="W175:W178"/>
    <mergeCell ref="L175:L178"/>
    <mergeCell ref="M175:M178"/>
    <mergeCell ref="N175:N178"/>
    <mergeCell ref="O175:O178"/>
    <mergeCell ref="P175:P178"/>
    <mergeCell ref="Q175:Q178"/>
    <mergeCell ref="E175:E178"/>
    <mergeCell ref="F175:F178"/>
    <mergeCell ref="G175:G178"/>
    <mergeCell ref="H175:H178"/>
    <mergeCell ref="I175:I178"/>
    <mergeCell ref="J175:J178"/>
    <mergeCell ref="K175:K178"/>
    <mergeCell ref="Z171:Z174"/>
    <mergeCell ref="AA171:AA174"/>
    <mergeCell ref="AB171:AB174"/>
    <mergeCell ref="AC171:AC174"/>
    <mergeCell ref="AD171:AD174"/>
    <mergeCell ref="AE171:AE174"/>
    <mergeCell ref="T171:T174"/>
    <mergeCell ref="U171:U174"/>
    <mergeCell ref="V171:V174"/>
    <mergeCell ref="W171:W174"/>
    <mergeCell ref="X171:X174"/>
    <mergeCell ref="Y171:Y174"/>
    <mergeCell ref="N171:N174"/>
    <mergeCell ref="O171:O174"/>
    <mergeCell ref="P171:P174"/>
    <mergeCell ref="Q171:Q174"/>
    <mergeCell ref="R171:R174"/>
    <mergeCell ref="S171:S174"/>
    <mergeCell ref="AE175:AE178"/>
    <mergeCell ref="H171:H174"/>
    <mergeCell ref="I171:I174"/>
    <mergeCell ref="J171:J174"/>
    <mergeCell ref="K171:K174"/>
    <mergeCell ref="AD175:AD178"/>
    <mergeCell ref="L171:L174"/>
    <mergeCell ref="M171:M174"/>
    <mergeCell ref="AB164:AB167"/>
    <mergeCell ref="AC164:AC167"/>
    <mergeCell ref="AD164:AD167"/>
    <mergeCell ref="AE164:AE167"/>
    <mergeCell ref="AF164:AF167"/>
    <mergeCell ref="C171:C174"/>
    <mergeCell ref="D171:D174"/>
    <mergeCell ref="E171:E174"/>
    <mergeCell ref="F171:F174"/>
    <mergeCell ref="G171:G174"/>
    <mergeCell ref="V164:V167"/>
    <mergeCell ref="W164:W167"/>
    <mergeCell ref="X164:X167"/>
    <mergeCell ref="Y164:Y167"/>
    <mergeCell ref="Z164:Z167"/>
    <mergeCell ref="AA164:AA167"/>
    <mergeCell ref="P164:P167"/>
    <mergeCell ref="Q164:Q167"/>
    <mergeCell ref="R164:R167"/>
    <mergeCell ref="S164:S167"/>
    <mergeCell ref="T164:T167"/>
    <mergeCell ref="U164:U167"/>
    <mergeCell ref="J164:J167"/>
    <mergeCell ref="K164:K167"/>
    <mergeCell ref="L164:L167"/>
    <mergeCell ref="M164:M167"/>
    <mergeCell ref="N164:N167"/>
    <mergeCell ref="O164:O167"/>
    <mergeCell ref="AF171:AF174"/>
    <mergeCell ref="AE160:AE163"/>
    <mergeCell ref="AF160:AF163"/>
    <mergeCell ref="C164:C167"/>
    <mergeCell ref="D164:D167"/>
    <mergeCell ref="E164:E167"/>
    <mergeCell ref="F164:F167"/>
    <mergeCell ref="G164:G167"/>
    <mergeCell ref="H164:H167"/>
    <mergeCell ref="I164:I167"/>
    <mergeCell ref="X160:X163"/>
    <mergeCell ref="Y160:Y163"/>
    <mergeCell ref="Z160:Z163"/>
    <mergeCell ref="AA160:AA163"/>
    <mergeCell ref="AB160:AB163"/>
    <mergeCell ref="AC160:AC163"/>
    <mergeCell ref="R160:R163"/>
    <mergeCell ref="S160:S163"/>
    <mergeCell ref="T160:T163"/>
    <mergeCell ref="U160:U163"/>
    <mergeCell ref="V160:V163"/>
    <mergeCell ref="W160:W163"/>
    <mergeCell ref="L160:L163"/>
    <mergeCell ref="M160:M163"/>
    <mergeCell ref="N160:N163"/>
    <mergeCell ref="O160:O163"/>
    <mergeCell ref="P160:P163"/>
    <mergeCell ref="Q160:Q163"/>
    <mergeCell ref="C160:C163"/>
    <mergeCell ref="D160:D163"/>
    <mergeCell ref="E160:E163"/>
    <mergeCell ref="F160:F163"/>
    <mergeCell ref="G160:G163"/>
    <mergeCell ref="H160:H163"/>
    <mergeCell ref="I160:I163"/>
    <mergeCell ref="J160:J163"/>
    <mergeCell ref="K160:K163"/>
    <mergeCell ref="Z156:Z159"/>
    <mergeCell ref="AA156:AA159"/>
    <mergeCell ref="AB156:AB159"/>
    <mergeCell ref="AC156:AC159"/>
    <mergeCell ref="AD156:AD159"/>
    <mergeCell ref="AE156:AE159"/>
    <mergeCell ref="T156:T159"/>
    <mergeCell ref="U156:U159"/>
    <mergeCell ref="V156:V159"/>
    <mergeCell ref="W156:W159"/>
    <mergeCell ref="X156:X159"/>
    <mergeCell ref="Y156:Y159"/>
    <mergeCell ref="N156:N159"/>
    <mergeCell ref="O156:O159"/>
    <mergeCell ref="P156:P159"/>
    <mergeCell ref="Q156:Q159"/>
    <mergeCell ref="R156:R159"/>
    <mergeCell ref="S156:S159"/>
    <mergeCell ref="H156:H159"/>
    <mergeCell ref="I156:I159"/>
    <mergeCell ref="J156:J159"/>
    <mergeCell ref="K156:K159"/>
    <mergeCell ref="AD160:AD163"/>
    <mergeCell ref="L156:L159"/>
    <mergeCell ref="M156:M159"/>
    <mergeCell ref="AB152:AB155"/>
    <mergeCell ref="AC152:AC155"/>
    <mergeCell ref="AD152:AD155"/>
    <mergeCell ref="AE152:AE155"/>
    <mergeCell ref="AF152:AF155"/>
    <mergeCell ref="C156:C159"/>
    <mergeCell ref="D156:D159"/>
    <mergeCell ref="E156:E159"/>
    <mergeCell ref="F156:F159"/>
    <mergeCell ref="G156:G159"/>
    <mergeCell ref="V152:V155"/>
    <mergeCell ref="W152:W155"/>
    <mergeCell ref="X152:X155"/>
    <mergeCell ref="Y152:Y155"/>
    <mergeCell ref="Z152:Z155"/>
    <mergeCell ref="AA152:AA155"/>
    <mergeCell ref="P152:P155"/>
    <mergeCell ref="Q152:Q155"/>
    <mergeCell ref="R152:R155"/>
    <mergeCell ref="S152:S155"/>
    <mergeCell ref="T152:T155"/>
    <mergeCell ref="U152:U155"/>
    <mergeCell ref="J152:J155"/>
    <mergeCell ref="K152:K155"/>
    <mergeCell ref="L152:L155"/>
    <mergeCell ref="M152:M155"/>
    <mergeCell ref="N152:N155"/>
    <mergeCell ref="O152:O155"/>
    <mergeCell ref="AF156:AF159"/>
    <mergeCell ref="AF148:AF151"/>
    <mergeCell ref="C152:C155"/>
    <mergeCell ref="D152:D155"/>
    <mergeCell ref="E152:E155"/>
    <mergeCell ref="F152:F155"/>
    <mergeCell ref="G152:G155"/>
    <mergeCell ref="H152:H155"/>
    <mergeCell ref="I152:I155"/>
    <mergeCell ref="X148:X151"/>
    <mergeCell ref="Y148:Y151"/>
    <mergeCell ref="Z148:Z151"/>
    <mergeCell ref="AA148:AA151"/>
    <mergeCell ref="AB148:AB151"/>
    <mergeCell ref="AC148:AC151"/>
    <mergeCell ref="R148:R151"/>
    <mergeCell ref="S148:S151"/>
    <mergeCell ref="T148:T151"/>
    <mergeCell ref="U148:U151"/>
    <mergeCell ref="V148:V151"/>
    <mergeCell ref="W148:W151"/>
    <mergeCell ref="L148:L151"/>
    <mergeCell ref="M148:M151"/>
    <mergeCell ref="N148:N151"/>
    <mergeCell ref="O148:O151"/>
    <mergeCell ref="P148:P151"/>
    <mergeCell ref="Q148:Q151"/>
    <mergeCell ref="C148:C151"/>
    <mergeCell ref="D148:D151"/>
    <mergeCell ref="E148:E151"/>
    <mergeCell ref="F148:F151"/>
    <mergeCell ref="G148:G151"/>
    <mergeCell ref="H148:H151"/>
    <mergeCell ref="K148:K151"/>
    <mergeCell ref="Z144:Z147"/>
    <mergeCell ref="AA144:AA147"/>
    <mergeCell ref="AB144:AB147"/>
    <mergeCell ref="AC144:AC147"/>
    <mergeCell ref="AD144:AD147"/>
    <mergeCell ref="AE144:AE147"/>
    <mergeCell ref="T144:T147"/>
    <mergeCell ref="U144:U147"/>
    <mergeCell ref="V144:V147"/>
    <mergeCell ref="W144:W147"/>
    <mergeCell ref="X144:X147"/>
    <mergeCell ref="Y144:Y147"/>
    <mergeCell ref="N144:N147"/>
    <mergeCell ref="O144:O147"/>
    <mergeCell ref="P144:P147"/>
    <mergeCell ref="Q144:Q147"/>
    <mergeCell ref="R144:R147"/>
    <mergeCell ref="S144:S147"/>
    <mergeCell ref="J144:J147"/>
    <mergeCell ref="K144:K147"/>
    <mergeCell ref="AD148:AD151"/>
    <mergeCell ref="L144:L147"/>
    <mergeCell ref="M144:M147"/>
    <mergeCell ref="AE148:AE151"/>
    <mergeCell ref="AC140:AC143"/>
    <mergeCell ref="AD140:AD143"/>
    <mergeCell ref="AE140:AE143"/>
    <mergeCell ref="AF140:AF143"/>
    <mergeCell ref="C144:C147"/>
    <mergeCell ref="D144:D147"/>
    <mergeCell ref="E144:E147"/>
    <mergeCell ref="F144:F147"/>
    <mergeCell ref="G144:G147"/>
    <mergeCell ref="V140:V143"/>
    <mergeCell ref="W140:W143"/>
    <mergeCell ref="X140:X143"/>
    <mergeCell ref="Y140:Y143"/>
    <mergeCell ref="Z140:Z143"/>
    <mergeCell ref="AA140:AA143"/>
    <mergeCell ref="P140:P143"/>
    <mergeCell ref="Q140:Q143"/>
    <mergeCell ref="R140:R143"/>
    <mergeCell ref="S140:S143"/>
    <mergeCell ref="T140:T143"/>
    <mergeCell ref="U140:U143"/>
    <mergeCell ref="J140:J143"/>
    <mergeCell ref="K140:K143"/>
    <mergeCell ref="L140:L143"/>
    <mergeCell ref="I148:I151"/>
    <mergeCell ref="J148:J151"/>
    <mergeCell ref="O140:O143"/>
    <mergeCell ref="AF144:AF147"/>
    <mergeCell ref="AF136:AF139"/>
    <mergeCell ref="C140:C143"/>
    <mergeCell ref="D140:D143"/>
    <mergeCell ref="E140:E143"/>
    <mergeCell ref="F140:F143"/>
    <mergeCell ref="G140:G143"/>
    <mergeCell ref="H140:H143"/>
    <mergeCell ref="I140:I143"/>
    <mergeCell ref="X136:X139"/>
    <mergeCell ref="Y136:Y139"/>
    <mergeCell ref="Z136:Z139"/>
    <mergeCell ref="AA136:AA139"/>
    <mergeCell ref="AB136:AB139"/>
    <mergeCell ref="AC136:AC139"/>
    <mergeCell ref="R136:R139"/>
    <mergeCell ref="S136:S139"/>
    <mergeCell ref="T136:T139"/>
    <mergeCell ref="U136:U139"/>
    <mergeCell ref="V136:V139"/>
    <mergeCell ref="W136:W139"/>
    <mergeCell ref="L136:L139"/>
    <mergeCell ref="M136:M139"/>
    <mergeCell ref="N136:N139"/>
    <mergeCell ref="O136:O139"/>
    <mergeCell ref="P136:P139"/>
    <mergeCell ref="Q136:Q139"/>
    <mergeCell ref="C136:C139"/>
    <mergeCell ref="D136:D139"/>
    <mergeCell ref="H144:H147"/>
    <mergeCell ref="I144:I147"/>
    <mergeCell ref="G136:G139"/>
    <mergeCell ref="AB140:AB143"/>
    <mergeCell ref="H136:H139"/>
    <mergeCell ref="I136:I139"/>
    <mergeCell ref="J136:J139"/>
    <mergeCell ref="K136:K139"/>
    <mergeCell ref="Z132:Z135"/>
    <mergeCell ref="AA132:AA135"/>
    <mergeCell ref="AB132:AB135"/>
    <mergeCell ref="AC132:AC135"/>
    <mergeCell ref="AD132:AD135"/>
    <mergeCell ref="AE132:AE135"/>
    <mergeCell ref="T132:T135"/>
    <mergeCell ref="U132:U135"/>
    <mergeCell ref="V132:V135"/>
    <mergeCell ref="W132:W135"/>
    <mergeCell ref="X132:X135"/>
    <mergeCell ref="Y132:Y135"/>
    <mergeCell ref="N132:N135"/>
    <mergeCell ref="O132:O135"/>
    <mergeCell ref="P132:P135"/>
    <mergeCell ref="Q132:Q135"/>
    <mergeCell ref="R132:R135"/>
    <mergeCell ref="S132:S135"/>
    <mergeCell ref="H132:H135"/>
    <mergeCell ref="I132:I135"/>
    <mergeCell ref="J132:J135"/>
    <mergeCell ref="K132:K135"/>
    <mergeCell ref="AD136:AD139"/>
    <mergeCell ref="L132:L135"/>
    <mergeCell ref="M140:M143"/>
    <mergeCell ref="N140:N143"/>
    <mergeCell ref="M132:M135"/>
    <mergeCell ref="AE136:AE139"/>
    <mergeCell ref="AC128:AC131"/>
    <mergeCell ref="AD128:AD131"/>
    <mergeCell ref="AE128:AE131"/>
    <mergeCell ref="AF128:AF131"/>
    <mergeCell ref="C132:C135"/>
    <mergeCell ref="D132:D135"/>
    <mergeCell ref="E132:E135"/>
    <mergeCell ref="F132:F135"/>
    <mergeCell ref="G132:G135"/>
    <mergeCell ref="V128:V131"/>
    <mergeCell ref="W128:W131"/>
    <mergeCell ref="X128:X131"/>
    <mergeCell ref="Y128:Y131"/>
    <mergeCell ref="Z128:Z131"/>
    <mergeCell ref="AA128:AA131"/>
    <mergeCell ref="P128:P131"/>
    <mergeCell ref="Q128:Q131"/>
    <mergeCell ref="R128:R131"/>
    <mergeCell ref="S128:S131"/>
    <mergeCell ref="T128:T131"/>
    <mergeCell ref="U128:U131"/>
    <mergeCell ref="J128:J131"/>
    <mergeCell ref="K128:K131"/>
    <mergeCell ref="L128:L131"/>
    <mergeCell ref="M128:M131"/>
    <mergeCell ref="N128:N131"/>
    <mergeCell ref="O128:O131"/>
    <mergeCell ref="AF132:AF135"/>
    <mergeCell ref="E136:E139"/>
    <mergeCell ref="F136:F139"/>
    <mergeCell ref="AF121:AF124"/>
    <mergeCell ref="C128:C131"/>
    <mergeCell ref="D128:D131"/>
    <mergeCell ref="E128:E131"/>
    <mergeCell ref="F128:F131"/>
    <mergeCell ref="G128:G131"/>
    <mergeCell ref="H128:H131"/>
    <mergeCell ref="I128:I131"/>
    <mergeCell ref="X121:X124"/>
    <mergeCell ref="Y121:Y124"/>
    <mergeCell ref="Z121:Z124"/>
    <mergeCell ref="AA121:AA124"/>
    <mergeCell ref="AB121:AB124"/>
    <mergeCell ref="AC121:AC124"/>
    <mergeCell ref="R121:R124"/>
    <mergeCell ref="S121:S124"/>
    <mergeCell ref="T121:T124"/>
    <mergeCell ref="U121:U124"/>
    <mergeCell ref="V121:V124"/>
    <mergeCell ref="W121:W124"/>
    <mergeCell ref="L121:L124"/>
    <mergeCell ref="M121:M124"/>
    <mergeCell ref="N121:N124"/>
    <mergeCell ref="O121:O124"/>
    <mergeCell ref="P121:P124"/>
    <mergeCell ref="Q121:Q124"/>
    <mergeCell ref="C121:C124"/>
    <mergeCell ref="D121:D124"/>
    <mergeCell ref="E121:E124"/>
    <mergeCell ref="F121:F124"/>
    <mergeCell ref="G121:G124"/>
    <mergeCell ref="AB128:AB131"/>
    <mergeCell ref="H121:H124"/>
    <mergeCell ref="I121:I124"/>
    <mergeCell ref="J121:J124"/>
    <mergeCell ref="K121:K124"/>
    <mergeCell ref="Z117:Z120"/>
    <mergeCell ref="AA117:AA120"/>
    <mergeCell ref="AB117:AB120"/>
    <mergeCell ref="AC117:AC120"/>
    <mergeCell ref="AD117:AD120"/>
    <mergeCell ref="AE117:AE120"/>
    <mergeCell ref="T117:T120"/>
    <mergeCell ref="U117:U120"/>
    <mergeCell ref="V117:V120"/>
    <mergeCell ref="W117:W120"/>
    <mergeCell ref="X117:X120"/>
    <mergeCell ref="Y117:Y120"/>
    <mergeCell ref="N117:N120"/>
    <mergeCell ref="O117:O120"/>
    <mergeCell ref="P117:P120"/>
    <mergeCell ref="Q117:Q120"/>
    <mergeCell ref="R117:R120"/>
    <mergeCell ref="S117:S120"/>
    <mergeCell ref="H117:H120"/>
    <mergeCell ref="I117:I120"/>
    <mergeCell ref="J117:J120"/>
    <mergeCell ref="K117:K120"/>
    <mergeCell ref="AD121:AD124"/>
    <mergeCell ref="L117:L120"/>
    <mergeCell ref="M117:M120"/>
    <mergeCell ref="AE121:AE124"/>
    <mergeCell ref="AC113:AC116"/>
    <mergeCell ref="AD113:AD116"/>
    <mergeCell ref="AE113:AE116"/>
    <mergeCell ref="AF113:AF116"/>
    <mergeCell ref="C117:C120"/>
    <mergeCell ref="D117:D120"/>
    <mergeCell ref="E117:E120"/>
    <mergeCell ref="F117:F120"/>
    <mergeCell ref="G117:G120"/>
    <mergeCell ref="V113:V116"/>
    <mergeCell ref="W113:W116"/>
    <mergeCell ref="X113:X116"/>
    <mergeCell ref="Y113:Y116"/>
    <mergeCell ref="Z113:Z116"/>
    <mergeCell ref="AA113:AA116"/>
    <mergeCell ref="P113:P116"/>
    <mergeCell ref="Q113:Q116"/>
    <mergeCell ref="R113:R116"/>
    <mergeCell ref="S113:S116"/>
    <mergeCell ref="T113:T116"/>
    <mergeCell ref="U113:U116"/>
    <mergeCell ref="J113:J116"/>
    <mergeCell ref="K113:K116"/>
    <mergeCell ref="L113:L116"/>
    <mergeCell ref="M113:M116"/>
    <mergeCell ref="N113:N116"/>
    <mergeCell ref="O113:O116"/>
    <mergeCell ref="AF117:AF120"/>
    <mergeCell ref="AF109:AF112"/>
    <mergeCell ref="C113:C116"/>
    <mergeCell ref="D113:D116"/>
    <mergeCell ref="E113:E116"/>
    <mergeCell ref="F113:F116"/>
    <mergeCell ref="G113:G116"/>
    <mergeCell ref="H113:H116"/>
    <mergeCell ref="I113:I116"/>
    <mergeCell ref="X109:X112"/>
    <mergeCell ref="Y109:Y112"/>
    <mergeCell ref="Z109:Z112"/>
    <mergeCell ref="AA109:AA112"/>
    <mergeCell ref="AB109:AB112"/>
    <mergeCell ref="AC109:AC112"/>
    <mergeCell ref="R109:R112"/>
    <mergeCell ref="S109:S112"/>
    <mergeCell ref="T109:T112"/>
    <mergeCell ref="U109:U112"/>
    <mergeCell ref="V109:V112"/>
    <mergeCell ref="W109:W112"/>
    <mergeCell ref="L109:L112"/>
    <mergeCell ref="M109:M112"/>
    <mergeCell ref="N109:N112"/>
    <mergeCell ref="O109:O112"/>
    <mergeCell ref="P109:P112"/>
    <mergeCell ref="Q109:Q112"/>
    <mergeCell ref="C109:C112"/>
    <mergeCell ref="D109:D112"/>
    <mergeCell ref="E109:E112"/>
    <mergeCell ref="F109:F112"/>
    <mergeCell ref="G109:G112"/>
    <mergeCell ref="AB113:AB116"/>
    <mergeCell ref="H109:H112"/>
    <mergeCell ref="I109:I112"/>
    <mergeCell ref="J109:J112"/>
    <mergeCell ref="K109:K112"/>
    <mergeCell ref="Z104:Z107"/>
    <mergeCell ref="AA104:AA107"/>
    <mergeCell ref="AB104:AB107"/>
    <mergeCell ref="AC104:AC107"/>
    <mergeCell ref="AD104:AD107"/>
    <mergeCell ref="AE104:AE107"/>
    <mergeCell ref="T104:T107"/>
    <mergeCell ref="U104:U107"/>
    <mergeCell ref="V104:V107"/>
    <mergeCell ref="W104:W107"/>
    <mergeCell ref="X104:X107"/>
    <mergeCell ref="Y104:Y107"/>
    <mergeCell ref="N104:N107"/>
    <mergeCell ref="O104:O107"/>
    <mergeCell ref="P104:P107"/>
    <mergeCell ref="Q104:Q107"/>
    <mergeCell ref="R104:R107"/>
    <mergeCell ref="S104:S107"/>
    <mergeCell ref="H104:H107"/>
    <mergeCell ref="I104:I107"/>
    <mergeCell ref="J104:J107"/>
    <mergeCell ref="K104:K107"/>
    <mergeCell ref="AD109:AD112"/>
    <mergeCell ref="L104:L107"/>
    <mergeCell ref="M104:M107"/>
    <mergeCell ref="AE109:AE112"/>
    <mergeCell ref="AC100:AC103"/>
    <mergeCell ref="AD100:AD103"/>
    <mergeCell ref="AE100:AE103"/>
    <mergeCell ref="AF100:AF103"/>
    <mergeCell ref="C104:C107"/>
    <mergeCell ref="D104:D107"/>
    <mergeCell ref="E104:E107"/>
    <mergeCell ref="F104:F107"/>
    <mergeCell ref="G104:G107"/>
    <mergeCell ref="V100:V103"/>
    <mergeCell ref="W100:W103"/>
    <mergeCell ref="X100:X103"/>
    <mergeCell ref="Y100:Y103"/>
    <mergeCell ref="Z100:Z103"/>
    <mergeCell ref="AA100:AA103"/>
    <mergeCell ref="P100:P103"/>
    <mergeCell ref="Q100:Q103"/>
    <mergeCell ref="R100:R103"/>
    <mergeCell ref="S100:S103"/>
    <mergeCell ref="T100:T103"/>
    <mergeCell ref="U100:U103"/>
    <mergeCell ref="J100:J103"/>
    <mergeCell ref="K100:K103"/>
    <mergeCell ref="L100:L103"/>
    <mergeCell ref="M100:M103"/>
    <mergeCell ref="N100:N103"/>
    <mergeCell ref="O100:O103"/>
    <mergeCell ref="AF104:AF107"/>
    <mergeCell ref="AF96:AF99"/>
    <mergeCell ref="C100:C103"/>
    <mergeCell ref="D100:D103"/>
    <mergeCell ref="E100:E103"/>
    <mergeCell ref="F100:F103"/>
    <mergeCell ref="G100:G103"/>
    <mergeCell ref="H100:H103"/>
    <mergeCell ref="I100:I103"/>
    <mergeCell ref="X96:X99"/>
    <mergeCell ref="Y96:Y99"/>
    <mergeCell ref="Z96:Z99"/>
    <mergeCell ref="AA96:AA99"/>
    <mergeCell ref="AB96:AB99"/>
    <mergeCell ref="AC96:AC99"/>
    <mergeCell ref="R96:R99"/>
    <mergeCell ref="S96:S99"/>
    <mergeCell ref="T96:T99"/>
    <mergeCell ref="U96:U99"/>
    <mergeCell ref="V96:V99"/>
    <mergeCell ref="W96:W99"/>
    <mergeCell ref="L96:L99"/>
    <mergeCell ref="M96:M99"/>
    <mergeCell ref="N96:N99"/>
    <mergeCell ref="O96:O99"/>
    <mergeCell ref="P96:P99"/>
    <mergeCell ref="Q96:Q99"/>
    <mergeCell ref="C96:C99"/>
    <mergeCell ref="D96:D99"/>
    <mergeCell ref="E96:E99"/>
    <mergeCell ref="F96:F99"/>
    <mergeCell ref="G96:G99"/>
    <mergeCell ref="AB100:AB103"/>
    <mergeCell ref="H96:H99"/>
    <mergeCell ref="I96:I99"/>
    <mergeCell ref="J96:J99"/>
    <mergeCell ref="K96:K99"/>
    <mergeCell ref="Z92:Z95"/>
    <mergeCell ref="AA92:AA95"/>
    <mergeCell ref="AB92:AB95"/>
    <mergeCell ref="AC92:AC95"/>
    <mergeCell ref="AD92:AD95"/>
    <mergeCell ref="AE92:AE95"/>
    <mergeCell ref="T92:T95"/>
    <mergeCell ref="U92:U95"/>
    <mergeCell ref="V92:V95"/>
    <mergeCell ref="W92:W95"/>
    <mergeCell ref="X92:X95"/>
    <mergeCell ref="Y92:Y95"/>
    <mergeCell ref="N92:N95"/>
    <mergeCell ref="O92:O95"/>
    <mergeCell ref="P92:P95"/>
    <mergeCell ref="Q92:Q95"/>
    <mergeCell ref="R92:R95"/>
    <mergeCell ref="S92:S95"/>
    <mergeCell ref="H92:H95"/>
    <mergeCell ref="I92:I95"/>
    <mergeCell ref="J92:J95"/>
    <mergeCell ref="K92:K95"/>
    <mergeCell ref="AD96:AD99"/>
    <mergeCell ref="L92:L95"/>
    <mergeCell ref="M92:M95"/>
    <mergeCell ref="AE96:AE99"/>
    <mergeCell ref="AB88:AB91"/>
    <mergeCell ref="AC88:AC91"/>
    <mergeCell ref="AD88:AD91"/>
    <mergeCell ref="AE88:AE91"/>
    <mergeCell ref="AF88:AF91"/>
    <mergeCell ref="C92:C95"/>
    <mergeCell ref="D92:D95"/>
    <mergeCell ref="E92:E95"/>
    <mergeCell ref="F92:F95"/>
    <mergeCell ref="G92:G95"/>
    <mergeCell ref="V88:V91"/>
    <mergeCell ref="W88:W91"/>
    <mergeCell ref="X88:X91"/>
    <mergeCell ref="Y88:Y91"/>
    <mergeCell ref="Z88:Z91"/>
    <mergeCell ref="AA88:AA91"/>
    <mergeCell ref="P88:P91"/>
    <mergeCell ref="Q88:Q91"/>
    <mergeCell ref="R88:R91"/>
    <mergeCell ref="S88:S91"/>
    <mergeCell ref="T88:T91"/>
    <mergeCell ref="U88:U91"/>
    <mergeCell ref="J88:J91"/>
    <mergeCell ref="K88:K91"/>
    <mergeCell ref="L88:L91"/>
    <mergeCell ref="M88:M91"/>
    <mergeCell ref="N88:N91"/>
    <mergeCell ref="O88:O91"/>
    <mergeCell ref="AF92:AF95"/>
    <mergeCell ref="E88:E91"/>
    <mergeCell ref="F88:F91"/>
    <mergeCell ref="G88:G91"/>
    <mergeCell ref="H88:H91"/>
    <mergeCell ref="I88:I91"/>
    <mergeCell ref="V84:V87"/>
    <mergeCell ref="W84:W87"/>
    <mergeCell ref="X84:X87"/>
    <mergeCell ref="Y84:Y87"/>
    <mergeCell ref="Z84:Z87"/>
    <mergeCell ref="AA84:AA87"/>
    <mergeCell ref="P84:P87"/>
    <mergeCell ref="Q84:Q87"/>
    <mergeCell ref="R84:R87"/>
    <mergeCell ref="S84:S87"/>
    <mergeCell ref="T84:T87"/>
    <mergeCell ref="U84:U87"/>
    <mergeCell ref="J84:J87"/>
    <mergeCell ref="K84:K87"/>
    <mergeCell ref="L84:L87"/>
    <mergeCell ref="M84:M87"/>
    <mergeCell ref="N84:N87"/>
    <mergeCell ref="O84:O87"/>
    <mergeCell ref="AE80:AE83"/>
    <mergeCell ref="AF80:AF83"/>
    <mergeCell ref="C84:C91"/>
    <mergeCell ref="D84:D91"/>
    <mergeCell ref="E84:E87"/>
    <mergeCell ref="F84:F87"/>
    <mergeCell ref="G84:G87"/>
    <mergeCell ref="H84:H87"/>
    <mergeCell ref="I84:I87"/>
    <mergeCell ref="X80:X83"/>
    <mergeCell ref="Y80:Y83"/>
    <mergeCell ref="Z80:Z83"/>
    <mergeCell ref="AA80:AA83"/>
    <mergeCell ref="AB80:AB83"/>
    <mergeCell ref="AC80:AC83"/>
    <mergeCell ref="R80:R83"/>
    <mergeCell ref="S80:S83"/>
    <mergeCell ref="T80:T83"/>
    <mergeCell ref="U80:U83"/>
    <mergeCell ref="V80:V83"/>
    <mergeCell ref="W80:W83"/>
    <mergeCell ref="L80:L83"/>
    <mergeCell ref="M80:M83"/>
    <mergeCell ref="N80:N83"/>
    <mergeCell ref="O80:O83"/>
    <mergeCell ref="P80:P83"/>
    <mergeCell ref="Q80:Q83"/>
    <mergeCell ref="AB84:AB87"/>
    <mergeCell ref="AC84:AC87"/>
    <mergeCell ref="AD84:AD87"/>
    <mergeCell ref="AE84:AE87"/>
    <mergeCell ref="AF84:AF87"/>
    <mergeCell ref="C80:C83"/>
    <mergeCell ref="D80:D83"/>
    <mergeCell ref="E80:E83"/>
    <mergeCell ref="F80:F83"/>
    <mergeCell ref="G80:G83"/>
    <mergeCell ref="H80:H83"/>
    <mergeCell ref="I80:I83"/>
    <mergeCell ref="J80:J83"/>
    <mergeCell ref="K80:K83"/>
    <mergeCell ref="Z75:Z78"/>
    <mergeCell ref="AA75:AA78"/>
    <mergeCell ref="AB75:AB78"/>
    <mergeCell ref="AC75:AC78"/>
    <mergeCell ref="AD75:AD78"/>
    <mergeCell ref="AE75:AE78"/>
    <mergeCell ref="T75:T78"/>
    <mergeCell ref="U75:U78"/>
    <mergeCell ref="V75:V78"/>
    <mergeCell ref="W75:W78"/>
    <mergeCell ref="X75:X78"/>
    <mergeCell ref="Y75:Y78"/>
    <mergeCell ref="N75:N78"/>
    <mergeCell ref="O75:O78"/>
    <mergeCell ref="P75:P78"/>
    <mergeCell ref="Q75:Q78"/>
    <mergeCell ref="R75:R78"/>
    <mergeCell ref="S75:S78"/>
    <mergeCell ref="H75:H78"/>
    <mergeCell ref="I75:I78"/>
    <mergeCell ref="J75:J78"/>
    <mergeCell ref="K75:K78"/>
    <mergeCell ref="AD80:AD83"/>
    <mergeCell ref="L75:L78"/>
    <mergeCell ref="M75:M78"/>
    <mergeCell ref="AB71:AB74"/>
    <mergeCell ref="AC71:AC74"/>
    <mergeCell ref="AD71:AD74"/>
    <mergeCell ref="AE71:AE74"/>
    <mergeCell ref="AF71:AF74"/>
    <mergeCell ref="C75:C78"/>
    <mergeCell ref="D75:D78"/>
    <mergeCell ref="E75:E78"/>
    <mergeCell ref="F75:F78"/>
    <mergeCell ref="G75:G78"/>
    <mergeCell ref="V71:V74"/>
    <mergeCell ref="W71:W74"/>
    <mergeCell ref="X71:X74"/>
    <mergeCell ref="Y71:Y74"/>
    <mergeCell ref="Z71:Z74"/>
    <mergeCell ref="AA71:AA74"/>
    <mergeCell ref="P71:P74"/>
    <mergeCell ref="Q71:Q74"/>
    <mergeCell ref="R71:R74"/>
    <mergeCell ref="S71:S74"/>
    <mergeCell ref="T71:T74"/>
    <mergeCell ref="U71:U74"/>
    <mergeCell ref="J71:J74"/>
    <mergeCell ref="K71:K74"/>
    <mergeCell ref="L71:L74"/>
    <mergeCell ref="M71:M74"/>
    <mergeCell ref="N71:N74"/>
    <mergeCell ref="O71:O74"/>
    <mergeCell ref="AF75:AF78"/>
    <mergeCell ref="AF67:AF70"/>
    <mergeCell ref="C71:C74"/>
    <mergeCell ref="D71:D74"/>
    <mergeCell ref="E71:E74"/>
    <mergeCell ref="F71:F74"/>
    <mergeCell ref="G71:G74"/>
    <mergeCell ref="H71:H74"/>
    <mergeCell ref="I71:I74"/>
    <mergeCell ref="X67:X70"/>
    <mergeCell ref="Y67:Y70"/>
    <mergeCell ref="Z67:Z70"/>
    <mergeCell ref="AA67:AA70"/>
    <mergeCell ref="AB67:AB70"/>
    <mergeCell ref="AC67:AC70"/>
    <mergeCell ref="R67:R70"/>
    <mergeCell ref="S67:S70"/>
    <mergeCell ref="T67:T70"/>
    <mergeCell ref="U67:U70"/>
    <mergeCell ref="V67:V70"/>
    <mergeCell ref="W67:W70"/>
    <mergeCell ref="L67:L70"/>
    <mergeCell ref="M67:M70"/>
    <mergeCell ref="N67:N70"/>
    <mergeCell ref="O67:O70"/>
    <mergeCell ref="P67:P70"/>
    <mergeCell ref="Q67:Q70"/>
    <mergeCell ref="C67:C70"/>
    <mergeCell ref="D67:D70"/>
    <mergeCell ref="E67:E70"/>
    <mergeCell ref="F67:F70"/>
    <mergeCell ref="G67:G70"/>
    <mergeCell ref="H67:H70"/>
    <mergeCell ref="K59:K62"/>
    <mergeCell ref="L59:L62"/>
    <mergeCell ref="I67:I70"/>
    <mergeCell ref="J67:J70"/>
    <mergeCell ref="K67:K70"/>
    <mergeCell ref="Z63:Z66"/>
    <mergeCell ref="AA63:AA66"/>
    <mergeCell ref="AB63:AB66"/>
    <mergeCell ref="AC63:AC66"/>
    <mergeCell ref="AD63:AD66"/>
    <mergeCell ref="AE63:AE66"/>
    <mergeCell ref="T63:T66"/>
    <mergeCell ref="U63:U66"/>
    <mergeCell ref="V63:V66"/>
    <mergeCell ref="W63:W66"/>
    <mergeCell ref="X63:X66"/>
    <mergeCell ref="Y63:Y66"/>
    <mergeCell ref="N63:N66"/>
    <mergeCell ref="O63:O66"/>
    <mergeCell ref="P63:P66"/>
    <mergeCell ref="Q63:Q66"/>
    <mergeCell ref="R63:R66"/>
    <mergeCell ref="S63:S66"/>
    <mergeCell ref="C54:C57"/>
    <mergeCell ref="D54:D57"/>
    <mergeCell ref="H63:H66"/>
    <mergeCell ref="I63:I66"/>
    <mergeCell ref="J63:J66"/>
    <mergeCell ref="K63:K66"/>
    <mergeCell ref="AD67:AD70"/>
    <mergeCell ref="L63:L66"/>
    <mergeCell ref="M63:M66"/>
    <mergeCell ref="AE67:AE70"/>
    <mergeCell ref="AC59:AC62"/>
    <mergeCell ref="AD59:AD62"/>
    <mergeCell ref="AE59:AE62"/>
    <mergeCell ref="AF59:AF62"/>
    <mergeCell ref="C63:C66"/>
    <mergeCell ref="D63:D66"/>
    <mergeCell ref="E63:E66"/>
    <mergeCell ref="F63:F66"/>
    <mergeCell ref="G63:G66"/>
    <mergeCell ref="V59:V62"/>
    <mergeCell ref="W59:W62"/>
    <mergeCell ref="X59:X62"/>
    <mergeCell ref="Y59:Y62"/>
    <mergeCell ref="Z59:Z62"/>
    <mergeCell ref="AA59:AA62"/>
    <mergeCell ref="P59:P62"/>
    <mergeCell ref="Q59:Q62"/>
    <mergeCell ref="R59:R62"/>
    <mergeCell ref="S59:S62"/>
    <mergeCell ref="T59:T62"/>
    <mergeCell ref="U59:U62"/>
    <mergeCell ref="J59:J62"/>
    <mergeCell ref="AD54:AD57"/>
    <mergeCell ref="L50:L53"/>
    <mergeCell ref="M59:M62"/>
    <mergeCell ref="N59:N62"/>
    <mergeCell ref="O59:O62"/>
    <mergeCell ref="AF63:AF66"/>
    <mergeCell ref="AF54:AF57"/>
    <mergeCell ref="C59:C62"/>
    <mergeCell ref="D59:D62"/>
    <mergeCell ref="E59:E62"/>
    <mergeCell ref="F59:F62"/>
    <mergeCell ref="G59:G62"/>
    <mergeCell ref="H59:H62"/>
    <mergeCell ref="I59:I62"/>
    <mergeCell ref="X54:X57"/>
    <mergeCell ref="Y54:Y57"/>
    <mergeCell ref="Z54:Z57"/>
    <mergeCell ref="AA54:AA57"/>
    <mergeCell ref="AB54:AB57"/>
    <mergeCell ref="AC54:AC57"/>
    <mergeCell ref="R54:R57"/>
    <mergeCell ref="S54:S57"/>
    <mergeCell ref="T54:T57"/>
    <mergeCell ref="U54:U57"/>
    <mergeCell ref="V54:V57"/>
    <mergeCell ref="W54:W57"/>
    <mergeCell ref="L54:L57"/>
    <mergeCell ref="M54:M57"/>
    <mergeCell ref="N54:N57"/>
    <mergeCell ref="O54:O57"/>
    <mergeCell ref="P54:P57"/>
    <mergeCell ref="Q54:Q57"/>
    <mergeCell ref="O46:O49"/>
    <mergeCell ref="AF50:AF53"/>
    <mergeCell ref="E54:E57"/>
    <mergeCell ref="F54:F57"/>
    <mergeCell ref="G54:G57"/>
    <mergeCell ref="AB59:AB62"/>
    <mergeCell ref="H54:H57"/>
    <mergeCell ref="I54:I57"/>
    <mergeCell ref="J54:J57"/>
    <mergeCell ref="K54:K57"/>
    <mergeCell ref="Z50:Z53"/>
    <mergeCell ref="AA50:AA53"/>
    <mergeCell ref="AB50:AB53"/>
    <mergeCell ref="AC50:AC53"/>
    <mergeCell ref="AD50:AD53"/>
    <mergeCell ref="AE50:AE53"/>
    <mergeCell ref="T50:T53"/>
    <mergeCell ref="U50:U53"/>
    <mergeCell ref="V50:V53"/>
    <mergeCell ref="W50:W53"/>
    <mergeCell ref="X50:X53"/>
    <mergeCell ref="Y50:Y53"/>
    <mergeCell ref="N50:N53"/>
    <mergeCell ref="O50:O53"/>
    <mergeCell ref="P50:P53"/>
    <mergeCell ref="Q50:Q53"/>
    <mergeCell ref="R50:R53"/>
    <mergeCell ref="S50:S53"/>
    <mergeCell ref="H50:H53"/>
    <mergeCell ref="I50:I53"/>
    <mergeCell ref="J50:J53"/>
    <mergeCell ref="K50:K53"/>
    <mergeCell ref="E41:E44"/>
    <mergeCell ref="F41:F44"/>
    <mergeCell ref="G41:G44"/>
    <mergeCell ref="AB46:AB49"/>
    <mergeCell ref="M50:M53"/>
    <mergeCell ref="AE54:AE57"/>
    <mergeCell ref="AC46:AC49"/>
    <mergeCell ref="AD46:AD49"/>
    <mergeCell ref="AE46:AE49"/>
    <mergeCell ref="AF46:AF49"/>
    <mergeCell ref="C50:C53"/>
    <mergeCell ref="D50:D53"/>
    <mergeCell ref="E50:E53"/>
    <mergeCell ref="F50:F53"/>
    <mergeCell ref="G50:G53"/>
    <mergeCell ref="V46:V49"/>
    <mergeCell ref="W46:W49"/>
    <mergeCell ref="X46:X49"/>
    <mergeCell ref="Y46:Y49"/>
    <mergeCell ref="Z46:Z49"/>
    <mergeCell ref="AA46:AA49"/>
    <mergeCell ref="P46:P49"/>
    <mergeCell ref="Q46:Q49"/>
    <mergeCell ref="R46:R49"/>
    <mergeCell ref="S46:S49"/>
    <mergeCell ref="T46:T49"/>
    <mergeCell ref="U46:U49"/>
    <mergeCell ref="J46:J49"/>
    <mergeCell ref="K46:K49"/>
    <mergeCell ref="L46:L49"/>
    <mergeCell ref="M46:M49"/>
    <mergeCell ref="N46:N49"/>
    <mergeCell ref="AD41:AD44"/>
    <mergeCell ref="L37:L40"/>
    <mergeCell ref="M37:M40"/>
    <mergeCell ref="AE41:AE44"/>
    <mergeCell ref="AF41:AF44"/>
    <mergeCell ref="C46:C49"/>
    <mergeCell ref="D46:D49"/>
    <mergeCell ref="E46:E49"/>
    <mergeCell ref="F46:F49"/>
    <mergeCell ref="G46:G49"/>
    <mergeCell ref="H46:H49"/>
    <mergeCell ref="I46:I49"/>
    <mergeCell ref="X41:X44"/>
    <mergeCell ref="Y41:Y44"/>
    <mergeCell ref="Z41:Z44"/>
    <mergeCell ref="AA41:AA44"/>
    <mergeCell ref="AB41:AB44"/>
    <mergeCell ref="AC41:AC44"/>
    <mergeCell ref="R41:R44"/>
    <mergeCell ref="S41:S44"/>
    <mergeCell ref="T41:T44"/>
    <mergeCell ref="U41:U44"/>
    <mergeCell ref="V41:V44"/>
    <mergeCell ref="W41:W44"/>
    <mergeCell ref="L41:L44"/>
    <mergeCell ref="M41:M44"/>
    <mergeCell ref="N41:N44"/>
    <mergeCell ref="O41:O44"/>
    <mergeCell ref="P41:P44"/>
    <mergeCell ref="Q41:Q44"/>
    <mergeCell ref="C41:C44"/>
    <mergeCell ref="D41:D44"/>
    <mergeCell ref="AF37:AF40"/>
    <mergeCell ref="C33:C36"/>
    <mergeCell ref="D33:D36"/>
    <mergeCell ref="E33:E36"/>
    <mergeCell ref="F33:F36"/>
    <mergeCell ref="G33:G36"/>
    <mergeCell ref="H41:H44"/>
    <mergeCell ref="I41:I44"/>
    <mergeCell ref="J41:J44"/>
    <mergeCell ref="K41:K44"/>
    <mergeCell ref="Z37:Z40"/>
    <mergeCell ref="AA37:AA40"/>
    <mergeCell ref="AB37:AB40"/>
    <mergeCell ref="AC37:AC40"/>
    <mergeCell ref="AD37:AD40"/>
    <mergeCell ref="AE37:AE40"/>
    <mergeCell ref="T37:T40"/>
    <mergeCell ref="U37:U40"/>
    <mergeCell ref="V37:V40"/>
    <mergeCell ref="W37:W40"/>
    <mergeCell ref="X37:X40"/>
    <mergeCell ref="Y37:Y40"/>
    <mergeCell ref="N37:N40"/>
    <mergeCell ref="O37:O40"/>
    <mergeCell ref="P37:P40"/>
    <mergeCell ref="Q37:Q40"/>
    <mergeCell ref="R37:R40"/>
    <mergeCell ref="S37:S40"/>
    <mergeCell ref="H37:H40"/>
    <mergeCell ref="I37:I40"/>
    <mergeCell ref="J37:J40"/>
    <mergeCell ref="K37:K40"/>
    <mergeCell ref="C37:C40"/>
    <mergeCell ref="D37:D40"/>
    <mergeCell ref="E37:E40"/>
    <mergeCell ref="F37:F40"/>
    <mergeCell ref="G37:G40"/>
    <mergeCell ref="V33:V36"/>
    <mergeCell ref="W33:W36"/>
    <mergeCell ref="X33:X36"/>
    <mergeCell ref="Y33:Y36"/>
    <mergeCell ref="Z33:Z36"/>
    <mergeCell ref="AA33:AA36"/>
    <mergeCell ref="P33:P36"/>
    <mergeCell ref="Q33:Q36"/>
    <mergeCell ref="R33:R36"/>
    <mergeCell ref="S33:S36"/>
    <mergeCell ref="T33:T36"/>
    <mergeCell ref="U33:U36"/>
    <mergeCell ref="J33:J36"/>
    <mergeCell ref="K33:K36"/>
    <mergeCell ref="L33:L36"/>
    <mergeCell ref="M33:M36"/>
    <mergeCell ref="N33:N36"/>
    <mergeCell ref="O33:O36"/>
    <mergeCell ref="AD29:AD32"/>
    <mergeCell ref="AE29:AE32"/>
    <mergeCell ref="AF29:AF32"/>
    <mergeCell ref="E25:E28"/>
    <mergeCell ref="H33:H36"/>
    <mergeCell ref="I33:I36"/>
    <mergeCell ref="X29:X32"/>
    <mergeCell ref="Y29:Y32"/>
    <mergeCell ref="Z29:Z32"/>
    <mergeCell ref="AA29:AA32"/>
    <mergeCell ref="AB29:AB32"/>
    <mergeCell ref="AC29:AC32"/>
    <mergeCell ref="R29:R32"/>
    <mergeCell ref="S29:S32"/>
    <mergeCell ref="T29:T32"/>
    <mergeCell ref="U29:U32"/>
    <mergeCell ref="V29:V32"/>
    <mergeCell ref="W29:W32"/>
    <mergeCell ref="L29:L32"/>
    <mergeCell ref="M29:M32"/>
    <mergeCell ref="N29:N32"/>
    <mergeCell ref="O29:O32"/>
    <mergeCell ref="P29:P32"/>
    <mergeCell ref="Q29:Q32"/>
    <mergeCell ref="AB33:AB36"/>
    <mergeCell ref="AC33:AC36"/>
    <mergeCell ref="AD33:AD36"/>
    <mergeCell ref="AE33:AE36"/>
    <mergeCell ref="AF33:AF36"/>
    <mergeCell ref="E29:E32"/>
    <mergeCell ref="F29:F32"/>
    <mergeCell ref="G29:G32"/>
    <mergeCell ref="H29:H32"/>
    <mergeCell ref="I29:I32"/>
    <mergeCell ref="J29:J32"/>
    <mergeCell ref="K29:K32"/>
    <mergeCell ref="X25:X28"/>
    <mergeCell ref="Y25:Y28"/>
    <mergeCell ref="Z25:Z28"/>
    <mergeCell ref="AA25:AA28"/>
    <mergeCell ref="AB25:AB28"/>
    <mergeCell ref="AC25:AC28"/>
    <mergeCell ref="R25:R28"/>
    <mergeCell ref="S25:S28"/>
    <mergeCell ref="T25:T28"/>
    <mergeCell ref="U25:U28"/>
    <mergeCell ref="V25:V28"/>
    <mergeCell ref="W25:W28"/>
    <mergeCell ref="L25:L28"/>
    <mergeCell ref="M25:M28"/>
    <mergeCell ref="N25:N28"/>
    <mergeCell ref="O25:O28"/>
    <mergeCell ref="P25:P28"/>
    <mergeCell ref="Q25:Q28"/>
    <mergeCell ref="AD21:AD24"/>
    <mergeCell ref="AE21:AE24"/>
    <mergeCell ref="AF21:AF24"/>
    <mergeCell ref="F25:F28"/>
    <mergeCell ref="G25:G28"/>
    <mergeCell ref="H25:H28"/>
    <mergeCell ref="I25:I28"/>
    <mergeCell ref="J25:J28"/>
    <mergeCell ref="K25:K28"/>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D25:AD28"/>
    <mergeCell ref="AE25:AE28"/>
    <mergeCell ref="AF25:AF28"/>
    <mergeCell ref="E21:E24"/>
    <mergeCell ref="F21:F24"/>
    <mergeCell ref="G21:G24"/>
    <mergeCell ref="H21:H24"/>
    <mergeCell ref="I21:I24"/>
    <mergeCell ref="J21:J24"/>
    <mergeCell ref="K21:K24"/>
    <mergeCell ref="X17:X20"/>
    <mergeCell ref="Y17:Y20"/>
    <mergeCell ref="Z17:Z20"/>
    <mergeCell ref="AA17:AA20"/>
    <mergeCell ref="AB17:AB20"/>
    <mergeCell ref="AC17:AC20"/>
    <mergeCell ref="R17:R20"/>
    <mergeCell ref="S17:S20"/>
    <mergeCell ref="T17:T20"/>
    <mergeCell ref="U17:U20"/>
    <mergeCell ref="V17:V20"/>
    <mergeCell ref="W17:W20"/>
    <mergeCell ref="L17:L20"/>
    <mergeCell ref="M17:M20"/>
    <mergeCell ref="N17:N20"/>
    <mergeCell ref="O17:O20"/>
    <mergeCell ref="P17:P20"/>
    <mergeCell ref="Q17:Q20"/>
    <mergeCell ref="AD13:AD16"/>
    <mergeCell ref="AE13:AE16"/>
    <mergeCell ref="AF13:AF16"/>
    <mergeCell ref="E17:E20"/>
    <mergeCell ref="F17:F20"/>
    <mergeCell ref="G17:G20"/>
    <mergeCell ref="H17:H20"/>
    <mergeCell ref="I17:I20"/>
    <mergeCell ref="J17:J20"/>
    <mergeCell ref="K17:K20"/>
    <mergeCell ref="X13:X16"/>
    <mergeCell ref="Y13:Y16"/>
    <mergeCell ref="Z13:Z16"/>
    <mergeCell ref="AA13:AA16"/>
    <mergeCell ref="AB13:AB16"/>
    <mergeCell ref="AC13:AC16"/>
    <mergeCell ref="R13:R16"/>
    <mergeCell ref="S13:S16"/>
    <mergeCell ref="T13:T16"/>
    <mergeCell ref="U13:U16"/>
    <mergeCell ref="V13:V16"/>
    <mergeCell ref="W13:W16"/>
    <mergeCell ref="L13:L16"/>
    <mergeCell ref="M13:M16"/>
    <mergeCell ref="N13:N16"/>
    <mergeCell ref="O13:O16"/>
    <mergeCell ref="P13:P16"/>
    <mergeCell ref="Q13:Q16"/>
    <mergeCell ref="AD17:AD20"/>
    <mergeCell ref="AE17:AE20"/>
    <mergeCell ref="AF17:AF20"/>
    <mergeCell ref="J13:J16"/>
    <mergeCell ref="K13:K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N9:N12"/>
    <mergeCell ref="O9:O12"/>
    <mergeCell ref="P9:P12"/>
    <mergeCell ref="Q9:Q12"/>
    <mergeCell ref="X4:X5"/>
    <mergeCell ref="Y4:Y5"/>
    <mergeCell ref="Z4:Z5"/>
    <mergeCell ref="BU4:BU5"/>
    <mergeCell ref="C9:C32"/>
    <mergeCell ref="D9:D32"/>
    <mergeCell ref="E9:E12"/>
    <mergeCell ref="F9:F12"/>
    <mergeCell ref="G9:G12"/>
    <mergeCell ref="H9:H12"/>
    <mergeCell ref="I9:I12"/>
    <mergeCell ref="J9:J12"/>
    <mergeCell ref="K9:K12"/>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E13:E16"/>
    <mergeCell ref="F13:F16"/>
    <mergeCell ref="G13:G16"/>
    <mergeCell ref="H13:H16"/>
    <mergeCell ref="I13:I16"/>
    <mergeCell ref="B3:D3"/>
    <mergeCell ref="E3:E5"/>
    <mergeCell ref="F3:I3"/>
    <mergeCell ref="J3:K3"/>
    <mergeCell ref="L3:M3"/>
    <mergeCell ref="N3:O3"/>
    <mergeCell ref="N4:N5"/>
    <mergeCell ref="O4:O5"/>
    <mergeCell ref="U4:U5"/>
    <mergeCell ref="V4:V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AV4:AV5"/>
    <mergeCell ref="AW4:AW5"/>
    <mergeCell ref="AX4:AX5"/>
    <mergeCell ref="AY4:AY5"/>
    <mergeCell ref="T3:X3"/>
    <mergeCell ref="Y3:AF3"/>
  </mergeCells>
  <conditionalFormatting sqref="S9 S13 S17 S21 S25 S29">
    <cfRule type="expression" dxfId="214" priority="60">
      <formula>T9&lt;&gt;U9+V9+W9+X9</formula>
    </cfRule>
    <cfRule type="expression" dxfId="213" priority="59">
      <formula>T9=U9+V9+W9+X9</formula>
    </cfRule>
  </conditionalFormatting>
  <conditionalFormatting sqref="S33 S37 S41">
    <cfRule type="expression" dxfId="212" priority="61">
      <formula>T33=U33+V33+W33+X33</formula>
    </cfRule>
    <cfRule type="expression" dxfId="211" priority="62">
      <formula>T33&lt;&gt;U33+V33+W33+X33</formula>
    </cfRule>
  </conditionalFormatting>
  <conditionalFormatting sqref="S46 S50 S54">
    <cfRule type="expression" dxfId="210" priority="45">
      <formula>T46&lt;&gt;U46+V46+W46+X46</formula>
    </cfRule>
    <cfRule type="expression" dxfId="209" priority="44">
      <formula>T46=U46+V46+W46+X46</formula>
    </cfRule>
  </conditionalFormatting>
  <conditionalFormatting sqref="S59 S63 S67 S71 S75">
    <cfRule type="expression" dxfId="208" priority="42">
      <formula>T59&lt;&gt;U59+V59+W59+X59</formula>
    </cfRule>
    <cfRule type="expression" dxfId="207" priority="41">
      <formula>T59=U59+V59+W59+X59</formula>
    </cfRule>
  </conditionalFormatting>
  <conditionalFormatting sqref="S80">
    <cfRule type="expression" dxfId="206" priority="39">
      <formula>T80&lt;&gt;U80+V80+W80+X80</formula>
    </cfRule>
    <cfRule type="expression" dxfId="205" priority="38">
      <formula>T80=U80+V80+W80+X80</formula>
    </cfRule>
  </conditionalFormatting>
  <conditionalFormatting sqref="S84 S88">
    <cfRule type="expression" dxfId="204" priority="36">
      <formula>T84&lt;&gt;U84+V84+W84+X84</formula>
    </cfRule>
    <cfRule type="expression" dxfId="203" priority="35">
      <formula>T84=U84+V84+W84+X84</formula>
    </cfRule>
  </conditionalFormatting>
  <conditionalFormatting sqref="S92 S96 S100 S104">
    <cfRule type="expression" dxfId="202" priority="33">
      <formula>T92&lt;&gt;U92+V92+W92+X92</formula>
    </cfRule>
    <cfRule type="expression" dxfId="201" priority="32">
      <formula>T92=U92+V92+W92+X92</formula>
    </cfRule>
  </conditionalFormatting>
  <conditionalFormatting sqref="S109 S113 S117 S121">
    <cfRule type="expression" dxfId="200" priority="30">
      <formula>T109&lt;&gt;U109+V109+W109+X109</formula>
    </cfRule>
    <cfRule type="expression" dxfId="199" priority="29">
      <formula>T109=U109+V109+W109+X109</formula>
    </cfRule>
  </conditionalFormatting>
  <conditionalFormatting sqref="S125">
    <cfRule type="expression" dxfId="198" priority="68">
      <formula>T125&lt;&gt;U125+V125+W125+X125</formula>
    </cfRule>
    <cfRule type="expression" dxfId="197" priority="67">
      <formula>T125=U125+V125+W125+X125</formula>
    </cfRule>
  </conditionalFormatting>
  <conditionalFormatting sqref="S128 S132 S136 S140 S144 S148 S152 S156 S160 S164">
    <cfRule type="expression" dxfId="196" priority="26">
      <formula>T128=U128+V128+W128+X128</formula>
    </cfRule>
    <cfRule type="expression" dxfId="195" priority="27">
      <formula>T128&lt;&gt;U128+V128+W128+X128</formula>
    </cfRule>
  </conditionalFormatting>
  <conditionalFormatting sqref="S168">
    <cfRule type="expression" dxfId="194" priority="65">
      <formula>T168=U168+V168+W168+X168</formula>
    </cfRule>
    <cfRule type="expression" dxfId="193" priority="66">
      <formula>T168&lt;&gt;U168+V168+W168+X168</formula>
    </cfRule>
  </conditionalFormatting>
  <conditionalFormatting sqref="S171">
    <cfRule type="expression" dxfId="192" priority="24">
      <formula>T171&lt;&gt;U171+V171+W171+X171</formula>
    </cfRule>
    <cfRule type="expression" dxfId="191" priority="23">
      <formula>T171=U171+V171+W171+X171</formula>
    </cfRule>
  </conditionalFormatting>
  <conditionalFormatting sqref="S175">
    <cfRule type="expression" dxfId="190" priority="17">
      <formula>T175=U175+V175+W175+X175</formula>
    </cfRule>
    <cfRule type="expression" dxfId="189" priority="18">
      <formula>T175&lt;&gt;U175+V175+W175+X175</formula>
    </cfRule>
  </conditionalFormatting>
  <conditionalFormatting sqref="S179">
    <cfRule type="expression" dxfId="188" priority="63">
      <formula>T179=U179+V179+W179+X179</formula>
    </cfRule>
    <cfRule type="expression" dxfId="187" priority="64">
      <formula>T179&lt;&gt;U179+V179+W179+X179</formula>
    </cfRule>
  </conditionalFormatting>
  <conditionalFormatting sqref="S183 S187">
    <cfRule type="expression" dxfId="186" priority="21">
      <formula>T183&lt;&gt;U183+V183+W183+X183</formula>
    </cfRule>
    <cfRule type="expression" dxfId="185" priority="20">
      <formula>T183=U183+V183+W183+X183</formula>
    </cfRule>
  </conditionalFormatting>
  <conditionalFormatting sqref="Y7:Y9">
    <cfRule type="expression" dxfId="184" priority="7">
      <formula>Y7&lt;&gt;Z7</formula>
    </cfRule>
  </conditionalFormatting>
  <conditionalFormatting sqref="Y13 Y17 Y21 Y25 Y29 Y33 Y37 Y41">
    <cfRule type="expression" dxfId="183" priority="14">
      <formula>Y13&lt;&gt;Z13</formula>
    </cfRule>
  </conditionalFormatting>
  <conditionalFormatting sqref="Y45:Y46">
    <cfRule type="expression" dxfId="182" priority="6">
      <formula>Y45&lt;&gt;Z45</formula>
    </cfRule>
  </conditionalFormatting>
  <conditionalFormatting sqref="Y50 Y54">
    <cfRule type="expression" dxfId="181" priority="13">
      <formula>Y50&lt;&gt;Z50</formula>
    </cfRule>
  </conditionalFormatting>
  <conditionalFormatting sqref="Y58:Y59">
    <cfRule type="expression" dxfId="180" priority="5">
      <formula>Y58&lt;&gt;Z58</formula>
    </cfRule>
  </conditionalFormatting>
  <conditionalFormatting sqref="Y63 Y67 Y71 Y75">
    <cfRule type="expression" dxfId="179" priority="12">
      <formula>Y63&lt;&gt;Z63</formula>
    </cfRule>
  </conditionalFormatting>
  <conditionalFormatting sqref="Y79:Y80">
    <cfRule type="expression" dxfId="178" priority="4">
      <formula>Y79&lt;&gt;Z79</formula>
    </cfRule>
  </conditionalFormatting>
  <conditionalFormatting sqref="Y84 Y88 Y92 Y96 Y100 Y104">
    <cfRule type="expression" dxfId="177" priority="11">
      <formula>Y84&lt;&gt;Z84</formula>
    </cfRule>
  </conditionalFormatting>
  <conditionalFormatting sqref="Y108:Y109">
    <cfRule type="expression" dxfId="176" priority="3">
      <formula>Y108&lt;&gt;Z108</formula>
    </cfRule>
  </conditionalFormatting>
  <conditionalFormatting sqref="Y113 Y117 Y121">
    <cfRule type="expression" dxfId="175" priority="10">
      <formula>Y113&lt;&gt;Z113</formula>
    </cfRule>
  </conditionalFormatting>
  <conditionalFormatting sqref="Y126:Y128">
    <cfRule type="expression" dxfId="174" priority="2">
      <formula>Y126&lt;&gt;Z126</formula>
    </cfRule>
  </conditionalFormatting>
  <conditionalFormatting sqref="Y132 Y136 Y140 Y144 Y148 Y152 Y156 Y160 Y164">
    <cfRule type="expression" dxfId="173" priority="9">
      <formula>Y132&lt;&gt;Z132</formula>
    </cfRule>
  </conditionalFormatting>
  <conditionalFormatting sqref="Y169:Y171">
    <cfRule type="expression" dxfId="172" priority="1">
      <formula>Y169&lt;&gt;Z169</formula>
    </cfRule>
  </conditionalFormatting>
  <conditionalFormatting sqref="Y175 Y179 Y183 Y187">
    <cfRule type="expression" dxfId="171" priority="8">
      <formula>Y175&lt;&gt;Z175</formula>
    </cfRule>
  </conditionalFormatting>
  <conditionalFormatting sqref="Z7:AO7">
    <cfRule type="expression" dxfId="170" priority="72">
      <formula>Z$5=#REF!</formula>
    </cfRule>
  </conditionalFormatting>
  <conditionalFormatting sqref="Z126:AO126">
    <cfRule type="expression" dxfId="169" priority="71">
      <formula>Z$5=#REF!</formula>
    </cfRule>
  </conditionalFormatting>
  <conditionalFormatting sqref="Z169:AO169">
    <cfRule type="expression" dxfId="168" priority="70">
      <formula>Z$5=#REF!</formula>
    </cfRule>
  </conditionalFormatting>
  <conditionalFormatting sqref="AQ7:AW7">
    <cfRule type="expression" dxfId="167" priority="69">
      <formula>AQ$5=#REF!</formula>
    </cfRule>
  </conditionalFormatting>
  <conditionalFormatting sqref="AQ126:AW126">
    <cfRule type="expression" dxfId="166" priority="56">
      <formula>AQ$5=#REF!</formula>
    </cfRule>
  </conditionalFormatting>
  <conditionalFormatting sqref="AQ169:AW169">
    <cfRule type="expression" dxfId="165" priority="55">
      <formula>AQ$5=#REF!</formula>
    </cfRule>
  </conditionalFormatting>
  <conditionalFormatting sqref="AY7:BE7">
    <cfRule type="expression" dxfId="164" priority="54">
      <formula>AY$5=#REF!</formula>
    </cfRule>
  </conditionalFormatting>
  <conditionalFormatting sqref="AY126:BE126">
    <cfRule type="expression" dxfId="163" priority="53">
      <formula>AY$5=#REF!</formula>
    </cfRule>
  </conditionalFormatting>
  <conditionalFormatting sqref="AY169:BE169">
    <cfRule type="expression" dxfId="162" priority="52">
      <formula>AY$5=#REF!</formula>
    </cfRule>
  </conditionalFormatting>
  <conditionalFormatting sqref="BG7:BM7">
    <cfRule type="expression" dxfId="161" priority="51">
      <formula>BG$5=#REF!</formula>
    </cfRule>
  </conditionalFormatting>
  <conditionalFormatting sqref="BG126:BM126">
    <cfRule type="expression" dxfId="160" priority="50">
      <formula>BG$5=#REF!</formula>
    </cfRule>
  </conditionalFormatting>
  <conditionalFormatting sqref="BG169:BM169">
    <cfRule type="expression" dxfId="159" priority="49">
      <formula>BG$5=#REF!</formula>
    </cfRule>
  </conditionalFormatting>
  <conditionalFormatting sqref="BO7:BU7">
    <cfRule type="expression" dxfId="158" priority="48">
      <formula>BO$5=#REF!</formula>
    </cfRule>
  </conditionalFormatting>
  <conditionalFormatting sqref="BO126:BU126">
    <cfRule type="expression" dxfId="157" priority="47">
      <formula>BO$5=#REF!</formula>
    </cfRule>
  </conditionalFormatting>
  <conditionalFormatting sqref="BO169:BU169">
    <cfRule type="expression" dxfId="156" priority="46">
      <formula>BO$5=#REF!</formula>
    </cfRule>
  </conditionalFormatting>
  <dataValidations disablePrompts="1" count="1">
    <dataValidation type="list" allowBlank="1" showInputMessage="1" showErrorMessage="1" sqref="AI156 AI152" xr:uid="{7F43A86C-3D0A-4073-A1A4-68D657F0B665}">
      <formula1>#REF!</formula1>
    </dataValidation>
  </dataValidations>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2" manualBreakCount="2">
    <brk id="125" max="72" man="1"/>
    <brk id="168" max="72" man="1"/>
  </rowBreaks>
  <colBreaks count="5" manualBreakCount="5">
    <brk id="13" max="190" man="1"/>
    <brk id="17" max="190" man="1"/>
    <brk id="32" max="190" man="1"/>
    <brk id="41" max="190" man="1"/>
    <brk id="57" max="190"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BU60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1" width="7.7109375" style="153" customWidth="1"/>
    <col min="2" max="2" width="7.7109375" style="5" customWidth="1"/>
    <col min="3" max="3" width="8.7109375" style="156" customWidth="1"/>
    <col min="4" max="4" width="52.7109375" style="20" customWidth="1"/>
    <col min="5" max="5" width="8.7109375" style="20" customWidth="1"/>
    <col min="6" max="6" width="12.7109375" style="20" customWidth="1"/>
    <col min="7" max="7" width="18.7109375" style="193" customWidth="1"/>
    <col min="8" max="9" width="10.7109375" style="7" customWidth="1"/>
    <col min="10" max="10" width="10.7109375" style="21" customWidth="1"/>
    <col min="11" max="11" width="20.7109375" style="21" customWidth="1"/>
    <col min="12" max="12" width="10.7109375" style="20" customWidth="1"/>
    <col min="13" max="13" width="40.7109375" style="20" customWidth="1"/>
    <col min="14" max="14" width="20.7109375" style="20" customWidth="1"/>
    <col min="15" max="15" width="140.7109375" style="230" customWidth="1"/>
    <col min="16" max="16" width="36.7109375" style="20" customWidth="1"/>
    <col min="17" max="17" width="14.7109375" style="20" customWidth="1"/>
    <col min="18" max="18" width="14.5703125" style="20" customWidth="1"/>
    <col min="19" max="19" width="1.7109375" style="20" customWidth="1"/>
    <col min="20" max="20" width="15" style="7" customWidth="1"/>
    <col min="21" max="24" width="15" style="6" customWidth="1"/>
    <col min="25" max="25" width="15.140625" style="6" customWidth="1"/>
    <col min="26" max="32" width="15.140625" style="2" customWidth="1"/>
    <col min="33" max="33" width="64.7109375" style="2" customWidth="1"/>
    <col min="34" max="36" width="14.7109375" style="2" customWidth="1"/>
    <col min="37" max="37" width="50.7109375" style="2" customWidth="1"/>
    <col min="38" max="41" width="13.28515625" style="2" customWidth="1"/>
    <col min="42" max="42" width="13.28515625" style="3" customWidth="1"/>
    <col min="43"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2" width="13.28515625" style="4" customWidth="1"/>
    <col min="63" max="65" width="13.28515625" style="1" customWidth="1"/>
    <col min="66" max="66" width="13.28515625" style="3" customWidth="1"/>
    <col min="67" max="70" width="13.28515625" style="4" customWidth="1"/>
    <col min="71" max="73" width="13.28515625" style="1" customWidth="1"/>
    <col min="74" max="109" width="12.7109375" style="1" customWidth="1"/>
    <col min="110" max="16384" width="11.42578125" style="1"/>
  </cols>
  <sheetData>
    <row r="1" spans="1:73" s="184" customFormat="1" ht="30" customHeight="1" x14ac:dyDescent="0.25">
      <c r="A1" s="661"/>
      <c r="B1" s="183"/>
      <c r="D1" s="186" t="s">
        <v>2879</v>
      </c>
      <c r="E1" s="185" t="s">
        <v>2880</v>
      </c>
      <c r="F1" s="183" t="s">
        <v>2881</v>
      </c>
      <c r="G1" s="209"/>
      <c r="H1" s="185"/>
      <c r="I1" s="185"/>
      <c r="J1" s="185"/>
      <c r="K1" s="185"/>
      <c r="L1" s="185"/>
      <c r="M1" s="660" t="s">
        <v>2882</v>
      </c>
      <c r="O1" s="222" t="s">
        <v>2883</v>
      </c>
      <c r="Q1" s="660" t="s">
        <v>2882</v>
      </c>
      <c r="R1" s="183"/>
      <c r="S1" s="183"/>
      <c r="T1" s="183" t="s">
        <v>2884</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148"/>
      <c r="B2" s="106"/>
      <c r="F2" s="313" t="s">
        <v>3866</v>
      </c>
      <c r="G2" s="210"/>
      <c r="H2" s="216"/>
      <c r="I2" s="216"/>
      <c r="J2" s="216"/>
      <c r="K2" s="216"/>
      <c r="O2" s="224" t="str">
        <f>+F2</f>
        <v>SECRETARÍA DE GESTIÓN DEL RIESGO DE DESASTRES</v>
      </c>
      <c r="Q2" s="106"/>
      <c r="R2" s="181"/>
      <c r="S2" s="181"/>
      <c r="T2" s="181"/>
      <c r="U2" s="181"/>
      <c r="V2" s="181"/>
      <c r="X2" s="106" t="str">
        <f>+F2</f>
        <v>SECRETARÍA DE GESTIÓN DEL RIESGO DE DESASTRES</v>
      </c>
      <c r="Y2" s="181"/>
      <c r="Z2" s="181"/>
      <c r="AA2" s="181"/>
      <c r="AB2" s="181"/>
      <c r="AE2" s="106"/>
      <c r="AF2" s="106"/>
      <c r="AG2" s="106"/>
      <c r="AH2" s="106" t="str">
        <f>+F2</f>
        <v>SECRETARÍA DE GESTIÓN DEL RIESGO DE DESASTRES</v>
      </c>
      <c r="AI2" s="106"/>
      <c r="AJ2" s="106"/>
      <c r="AK2" s="106"/>
      <c r="AL2" s="106"/>
      <c r="AM2" s="106"/>
      <c r="AN2" s="106"/>
      <c r="AO2" s="106"/>
      <c r="AP2" s="181"/>
      <c r="AQ2" s="181"/>
      <c r="AR2" s="181"/>
      <c r="AT2" s="181"/>
      <c r="AU2" s="106" t="str">
        <f>+X2</f>
        <v>SECRETARÍA DE GESTIÓN DEL RIESGO DE DESASTRES</v>
      </c>
      <c r="AV2" s="181"/>
      <c r="AW2" s="181"/>
      <c r="AX2" s="181"/>
      <c r="AY2" s="181"/>
      <c r="AZ2" s="181"/>
      <c r="BA2" s="181"/>
      <c r="BC2" s="106"/>
      <c r="BD2" s="106"/>
      <c r="BE2" s="106"/>
      <c r="BF2" s="181"/>
      <c r="BG2" s="181"/>
      <c r="BH2" s="181"/>
      <c r="BI2" s="106"/>
      <c r="BJ2" s="181"/>
      <c r="BK2" s="106" t="str">
        <f>+AU2</f>
        <v>SECRETARÍA DE GESTIÓN DEL RIESGO DE DESASTRES</v>
      </c>
      <c r="BL2" s="181"/>
      <c r="BM2" s="181"/>
      <c r="BN2" s="181"/>
      <c r="BO2" s="181"/>
      <c r="BP2" s="181"/>
      <c r="BQ2" s="181"/>
      <c r="BS2" s="106"/>
      <c r="BT2" s="106"/>
      <c r="BU2" s="106"/>
    </row>
    <row r="3" spans="1:73" ht="30" customHeight="1" thickBot="1" x14ac:dyDescent="0.3">
      <c r="A3" s="105" t="s">
        <v>2888</v>
      </c>
      <c r="B3" s="1113" t="s">
        <v>2889</v>
      </c>
      <c r="C3" s="1114"/>
      <c r="D3" s="1115"/>
      <c r="E3" s="1116" t="s">
        <v>268</v>
      </c>
      <c r="F3" s="1119" t="s">
        <v>2890</v>
      </c>
      <c r="G3" s="1120"/>
      <c r="H3" s="1120"/>
      <c r="I3" s="1121"/>
      <c r="J3" s="1119" t="s">
        <v>2890</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07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ht="30" customHeight="1" x14ac:dyDescent="0.25">
      <c r="A5" s="150"/>
      <c r="B5" s="104"/>
      <c r="C5" s="921" t="s">
        <v>2934</v>
      </c>
      <c r="D5" s="321" t="s">
        <v>267</v>
      </c>
      <c r="E5" s="1118"/>
      <c r="F5" s="1075"/>
      <c r="G5" s="1127"/>
      <c r="H5" s="1073"/>
      <c r="I5" s="1073"/>
      <c r="J5" s="1075"/>
      <c r="K5" s="1075"/>
      <c r="L5" s="1075"/>
      <c r="M5" s="1075"/>
      <c r="N5" s="1077"/>
      <c r="O5" s="1138"/>
      <c r="P5" s="1149"/>
      <c r="Q5" s="1146"/>
      <c r="R5" s="1143"/>
      <c r="S5" s="110"/>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15"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14.2</v>
      </c>
      <c r="U6" s="302">
        <v>14.2</v>
      </c>
      <c r="V6" s="302">
        <v>14.2</v>
      </c>
      <c r="W6" s="302">
        <v>14.2</v>
      </c>
      <c r="X6" s="302">
        <v>14.2</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ht="40.15" customHeight="1" thickBot="1" x14ac:dyDescent="0.3">
      <c r="A7" s="679" t="s">
        <v>3867</v>
      </c>
      <c r="B7" s="930" t="s">
        <v>2557</v>
      </c>
      <c r="C7" s="155"/>
      <c r="D7" s="46"/>
      <c r="E7" s="46"/>
      <c r="F7" s="46"/>
      <c r="G7" s="192"/>
      <c r="H7" s="121"/>
      <c r="I7" s="121"/>
      <c r="J7" s="108"/>
      <c r="K7" s="108"/>
      <c r="L7" s="46"/>
      <c r="M7" s="46"/>
      <c r="N7" s="46"/>
      <c r="O7" s="227"/>
      <c r="P7" s="122"/>
      <c r="Q7" s="122"/>
      <c r="R7" s="122"/>
      <c r="S7" s="19"/>
      <c r="T7" s="680"/>
      <c r="U7" s="945"/>
      <c r="V7" s="945"/>
      <c r="W7" s="945"/>
      <c r="X7" s="945"/>
      <c r="Y7" s="681"/>
      <c r="Z7" s="682">
        <f t="shared" ref="Z7:AF7" si="0">+Z8+Z21+Z38+Z59</f>
        <v>0</v>
      </c>
      <c r="AA7" s="682">
        <f t="shared" si="0"/>
        <v>0</v>
      </c>
      <c r="AB7" s="682">
        <f t="shared" si="0"/>
        <v>0</v>
      </c>
      <c r="AC7" s="682">
        <f t="shared" si="0"/>
        <v>0</v>
      </c>
      <c r="AD7" s="682">
        <f t="shared" si="0"/>
        <v>0</v>
      </c>
      <c r="AE7" s="682">
        <f t="shared" si="0"/>
        <v>0</v>
      </c>
      <c r="AF7" s="682">
        <f t="shared" si="0"/>
        <v>0</v>
      </c>
      <c r="AG7" s="194"/>
      <c r="AH7" s="194"/>
      <c r="AI7" s="194"/>
      <c r="AJ7" s="194"/>
      <c r="AK7" s="194"/>
      <c r="AL7" s="194"/>
      <c r="AM7" s="194"/>
      <c r="AN7" s="194"/>
      <c r="AO7" s="194"/>
      <c r="AP7" s="17"/>
      <c r="AQ7" s="682">
        <f t="shared" ref="AQ7:AW7" si="1">+AQ8+AQ21+AQ38+AQ59</f>
        <v>0</v>
      </c>
      <c r="AR7" s="682">
        <f t="shared" si="1"/>
        <v>0</v>
      </c>
      <c r="AS7" s="682">
        <f t="shared" si="1"/>
        <v>0</v>
      </c>
      <c r="AT7" s="682">
        <f t="shared" si="1"/>
        <v>0</v>
      </c>
      <c r="AU7" s="682">
        <f t="shared" si="1"/>
        <v>0</v>
      </c>
      <c r="AV7" s="682">
        <f t="shared" si="1"/>
        <v>0</v>
      </c>
      <c r="AW7" s="682">
        <f t="shared" si="1"/>
        <v>0</v>
      </c>
      <c r="AX7" s="17"/>
      <c r="AY7" s="682">
        <f t="shared" ref="AY7:BE7" si="2">+AY8+AY21+AY38+AY59</f>
        <v>0</v>
      </c>
      <c r="AZ7" s="682">
        <f t="shared" si="2"/>
        <v>0</v>
      </c>
      <c r="BA7" s="682">
        <f t="shared" si="2"/>
        <v>0</v>
      </c>
      <c r="BB7" s="682">
        <f t="shared" si="2"/>
        <v>0</v>
      </c>
      <c r="BC7" s="682">
        <f t="shared" si="2"/>
        <v>0</v>
      </c>
      <c r="BD7" s="682">
        <f t="shared" si="2"/>
        <v>0</v>
      </c>
      <c r="BE7" s="682">
        <f t="shared" si="2"/>
        <v>0</v>
      </c>
      <c r="BF7" s="17"/>
      <c r="BG7" s="682">
        <f t="shared" ref="BG7:BM7" si="3">+BG8+BG21+BG38+BG59</f>
        <v>0</v>
      </c>
      <c r="BH7" s="682">
        <f t="shared" si="3"/>
        <v>0</v>
      </c>
      <c r="BI7" s="682">
        <f t="shared" si="3"/>
        <v>0</v>
      </c>
      <c r="BJ7" s="682">
        <f t="shared" si="3"/>
        <v>0</v>
      </c>
      <c r="BK7" s="682">
        <f t="shared" si="3"/>
        <v>0</v>
      </c>
      <c r="BL7" s="682">
        <f t="shared" si="3"/>
        <v>0</v>
      </c>
      <c r="BM7" s="682">
        <f t="shared" si="3"/>
        <v>0</v>
      </c>
      <c r="BN7" s="17"/>
      <c r="BO7" s="682">
        <f t="shared" ref="BO7:BU7" si="4">+BO8+BO21+BO38+BO59</f>
        <v>0</v>
      </c>
      <c r="BP7" s="682">
        <f t="shared" si="4"/>
        <v>0</v>
      </c>
      <c r="BQ7" s="682">
        <f t="shared" si="4"/>
        <v>0</v>
      </c>
      <c r="BR7" s="682">
        <f t="shared" si="4"/>
        <v>0</v>
      </c>
      <c r="BS7" s="682">
        <f t="shared" si="4"/>
        <v>0</v>
      </c>
      <c r="BT7" s="682">
        <f t="shared" si="4"/>
        <v>0</v>
      </c>
      <c r="BU7" s="682">
        <f t="shared" si="4"/>
        <v>0</v>
      </c>
    </row>
    <row r="8" spans="1:73" ht="40.15" customHeight="1" thickTop="1" thickBot="1" x14ac:dyDescent="0.3">
      <c r="A8" s="151"/>
      <c r="B8" s="924" t="s">
        <v>2558</v>
      </c>
      <c r="C8" s="238" t="s">
        <v>2559</v>
      </c>
      <c r="D8" s="421"/>
      <c r="E8" s="662"/>
      <c r="F8" s="447"/>
      <c r="G8" s="373"/>
      <c r="H8" s="375"/>
      <c r="I8" s="375"/>
      <c r="J8" s="376"/>
      <c r="K8" s="376"/>
      <c r="L8" s="421"/>
      <c r="M8" s="423"/>
      <c r="N8" s="663"/>
      <c r="O8" s="664"/>
      <c r="P8" s="664"/>
      <c r="Q8" s="666"/>
      <c r="R8" s="698"/>
      <c r="S8" s="698"/>
      <c r="T8" s="783"/>
      <c r="U8" s="668"/>
      <c r="V8" s="668"/>
      <c r="W8" s="668"/>
      <c r="X8" s="668"/>
      <c r="Y8" s="248"/>
      <c r="Z8" s="700">
        <f t="shared" ref="Z8:AF59" si="5">+AQ8+AY8+BG8+BO8</f>
        <v>0</v>
      </c>
      <c r="AA8" s="700">
        <f t="shared" si="5"/>
        <v>0</v>
      </c>
      <c r="AB8" s="700">
        <f t="shared" si="5"/>
        <v>0</v>
      </c>
      <c r="AC8" s="700">
        <f t="shared" si="5"/>
        <v>0</v>
      </c>
      <c r="AD8" s="700">
        <f t="shared" si="5"/>
        <v>0</v>
      </c>
      <c r="AE8" s="700">
        <f t="shared" si="5"/>
        <v>0</v>
      </c>
      <c r="AF8" s="700">
        <f t="shared" si="5"/>
        <v>0</v>
      </c>
      <c r="AG8" s="246"/>
      <c r="AH8" s="246"/>
      <c r="AI8" s="246"/>
      <c r="AJ8" s="246"/>
      <c r="AK8" s="246"/>
      <c r="AL8" s="246"/>
      <c r="AM8" s="246"/>
      <c r="AN8" s="246"/>
      <c r="AO8" s="246"/>
      <c r="AP8" s="784"/>
      <c r="AQ8" s="670">
        <f t="shared" ref="AQ8" si="6">SUM(AQ9:AQ20)</f>
        <v>0</v>
      </c>
      <c r="AR8" s="670">
        <f>SUM(AR9:AR20)</f>
        <v>0</v>
      </c>
      <c r="AS8" s="670">
        <f t="shared" ref="AS8:AW8" si="7">SUM(AS9:AS20)</f>
        <v>0</v>
      </c>
      <c r="AT8" s="670">
        <f t="shared" si="7"/>
        <v>0</v>
      </c>
      <c r="AU8" s="670">
        <f t="shared" si="7"/>
        <v>0</v>
      </c>
      <c r="AV8" s="670">
        <f t="shared" si="7"/>
        <v>0</v>
      </c>
      <c r="AW8" s="670">
        <f t="shared" si="7"/>
        <v>0</v>
      </c>
      <c r="AX8" s="784"/>
      <c r="AY8" s="670">
        <f t="shared" ref="AY8" si="8">SUM(AY9:AY20)</f>
        <v>0</v>
      </c>
      <c r="AZ8" s="670">
        <f>SUM(AZ9:AZ20)</f>
        <v>0</v>
      </c>
      <c r="BA8" s="670">
        <f t="shared" ref="BA8:BE8" si="9">SUM(BA9:BA20)</f>
        <v>0</v>
      </c>
      <c r="BB8" s="670">
        <f t="shared" si="9"/>
        <v>0</v>
      </c>
      <c r="BC8" s="670">
        <f t="shared" si="9"/>
        <v>0</v>
      </c>
      <c r="BD8" s="670">
        <f t="shared" si="9"/>
        <v>0</v>
      </c>
      <c r="BE8" s="670">
        <f t="shared" si="9"/>
        <v>0</v>
      </c>
      <c r="BF8" s="784"/>
      <c r="BG8" s="670">
        <f t="shared" ref="BG8" si="10">SUM(BG9:BG20)</f>
        <v>0</v>
      </c>
      <c r="BH8" s="670">
        <f>SUM(BH9:BH20)</f>
        <v>0</v>
      </c>
      <c r="BI8" s="670">
        <f t="shared" ref="BI8:BM8" si="11">SUM(BI9:BI20)</f>
        <v>0</v>
      </c>
      <c r="BJ8" s="670">
        <f t="shared" si="11"/>
        <v>0</v>
      </c>
      <c r="BK8" s="670">
        <f t="shared" si="11"/>
        <v>0</v>
      </c>
      <c r="BL8" s="670">
        <f t="shared" si="11"/>
        <v>0</v>
      </c>
      <c r="BM8" s="670">
        <f t="shared" si="11"/>
        <v>0</v>
      </c>
      <c r="BN8" s="784"/>
      <c r="BO8" s="670">
        <f t="shared" ref="BO8" si="12">SUM(BO9:BO20)</f>
        <v>0</v>
      </c>
      <c r="BP8" s="670">
        <f>SUM(BP9:BP20)</f>
        <v>0</v>
      </c>
      <c r="BQ8" s="670">
        <f t="shared" ref="BQ8:BU8" si="13">SUM(BQ9:BQ20)</f>
        <v>0</v>
      </c>
      <c r="BR8" s="670">
        <f t="shared" si="13"/>
        <v>0</v>
      </c>
      <c r="BS8" s="670">
        <f t="shared" si="13"/>
        <v>0</v>
      </c>
      <c r="BT8" s="670">
        <f t="shared" si="13"/>
        <v>0</v>
      </c>
      <c r="BU8" s="670">
        <f t="shared" si="13"/>
        <v>0</v>
      </c>
    </row>
    <row r="9" spans="1:73" ht="40.15" customHeight="1" thickTop="1" x14ac:dyDescent="0.25">
      <c r="A9" s="151"/>
      <c r="B9" s="24"/>
      <c r="C9" s="1058" t="s">
        <v>2560</v>
      </c>
      <c r="D9" s="1049" t="s">
        <v>2561</v>
      </c>
      <c r="E9" s="1061">
        <v>851</v>
      </c>
      <c r="F9" s="1064">
        <v>450300200</v>
      </c>
      <c r="G9" s="1049" t="s">
        <v>485</v>
      </c>
      <c r="H9" s="1043">
        <v>200</v>
      </c>
      <c r="I9" s="1043" t="s">
        <v>2982</v>
      </c>
      <c r="J9" s="1043">
        <v>45</v>
      </c>
      <c r="K9" s="1049" t="s">
        <v>3625</v>
      </c>
      <c r="L9" s="1043">
        <v>4503</v>
      </c>
      <c r="M9" s="1049" t="s">
        <v>3868</v>
      </c>
      <c r="N9" s="1046">
        <v>2026004540084</v>
      </c>
      <c r="O9" s="1049" t="s">
        <v>3869</v>
      </c>
      <c r="P9" s="1052" t="s">
        <v>485</v>
      </c>
      <c r="Q9" s="1055">
        <v>200</v>
      </c>
      <c r="R9" s="1040" t="s">
        <v>2871</v>
      </c>
      <c r="S9" s="1040"/>
      <c r="T9" s="1022"/>
      <c r="U9" s="1007"/>
      <c r="V9" s="1007"/>
      <c r="W9" s="1007"/>
      <c r="X9" s="1007"/>
      <c r="Y9" s="1007"/>
      <c r="Z9" s="1004">
        <f t="shared" si="5"/>
        <v>0</v>
      </c>
      <c r="AA9" s="1004">
        <f t="shared" ref="AA9:AF17" si="14">SUM(AR9:AR12,AZ9:AZ12,BH9:BH12,BP9:BP12)</f>
        <v>0</v>
      </c>
      <c r="AB9" s="1004">
        <f t="shared" si="14"/>
        <v>0</v>
      </c>
      <c r="AC9" s="1004">
        <f t="shared" si="14"/>
        <v>0</v>
      </c>
      <c r="AD9" s="1004">
        <f t="shared" si="14"/>
        <v>0</v>
      </c>
      <c r="AE9" s="1004">
        <f t="shared" si="14"/>
        <v>0</v>
      </c>
      <c r="AF9" s="1004">
        <f t="shared" si="14"/>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ht="40.15" customHeight="1" x14ac:dyDescent="0.25">
      <c r="A10" s="151"/>
      <c r="B10" s="24"/>
      <c r="C10" s="1059"/>
      <c r="D10" s="1050"/>
      <c r="E10" s="1062"/>
      <c r="F10" s="1065"/>
      <c r="G10" s="1050"/>
      <c r="H10" s="1044"/>
      <c r="I10" s="1044"/>
      <c r="J10" s="1044"/>
      <c r="K10" s="1050"/>
      <c r="L10" s="1044"/>
      <c r="M10" s="1050"/>
      <c r="N10" s="1047"/>
      <c r="O10" s="1050"/>
      <c r="P10" s="1053"/>
      <c r="Q10" s="1056"/>
      <c r="R10" s="1041"/>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40.15" customHeight="1" x14ac:dyDescent="0.25">
      <c r="A11" s="151"/>
      <c r="B11" s="24"/>
      <c r="C11" s="1059"/>
      <c r="D11" s="1050"/>
      <c r="E11" s="1062"/>
      <c r="F11" s="1065"/>
      <c r="G11" s="1050"/>
      <c r="H11" s="1044"/>
      <c r="I11" s="1044"/>
      <c r="J11" s="1044"/>
      <c r="K11" s="1050"/>
      <c r="L11" s="1044"/>
      <c r="M11" s="1050"/>
      <c r="N11" s="1047"/>
      <c r="O11" s="1050"/>
      <c r="P11" s="1053"/>
      <c r="Q11" s="1056"/>
      <c r="R11" s="1041"/>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40.15" customHeight="1" thickBot="1" x14ac:dyDescent="0.3">
      <c r="A12" s="151"/>
      <c r="B12" s="24"/>
      <c r="C12" s="1060"/>
      <c r="D12" s="1051"/>
      <c r="E12" s="1063"/>
      <c r="F12" s="1066"/>
      <c r="G12" s="1051"/>
      <c r="H12" s="1045"/>
      <c r="I12" s="1045"/>
      <c r="J12" s="1045"/>
      <c r="K12" s="1051"/>
      <c r="L12" s="1045"/>
      <c r="M12" s="1051"/>
      <c r="N12" s="1048"/>
      <c r="O12" s="1051"/>
      <c r="P12" s="1054"/>
      <c r="Q12" s="1057"/>
      <c r="R12" s="1042"/>
      <c r="S12" s="1042"/>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40.15" customHeight="1" thickTop="1" x14ac:dyDescent="0.25">
      <c r="A13" s="151"/>
      <c r="B13" s="24"/>
      <c r="C13" s="1058" t="s">
        <v>2562</v>
      </c>
      <c r="D13" s="1049" t="s">
        <v>2563</v>
      </c>
      <c r="E13" s="1061">
        <v>852</v>
      </c>
      <c r="F13" s="1064"/>
      <c r="G13" s="1049"/>
      <c r="H13" s="1043"/>
      <c r="I13" s="1043"/>
      <c r="J13" s="1043">
        <v>45</v>
      </c>
      <c r="K13" s="1049" t="s">
        <v>3625</v>
      </c>
      <c r="L13" s="1043">
        <v>4503</v>
      </c>
      <c r="M13" s="1049" t="s">
        <v>3868</v>
      </c>
      <c r="N13" s="1046">
        <v>2026004540084</v>
      </c>
      <c r="O13" s="1049" t="s">
        <v>3869</v>
      </c>
      <c r="P13" s="1052" t="s">
        <v>2564</v>
      </c>
      <c r="Q13" s="1055">
        <v>40</v>
      </c>
      <c r="R13" s="1040"/>
      <c r="S13" s="1040"/>
      <c r="T13" s="1022"/>
      <c r="U13" s="1007"/>
      <c r="V13" s="1007"/>
      <c r="W13" s="1007"/>
      <c r="X13" s="1007"/>
      <c r="Y13" s="1007"/>
      <c r="Z13" s="1004">
        <f t="shared" si="5"/>
        <v>0</v>
      </c>
      <c r="AA13" s="1004">
        <f t="shared" si="14"/>
        <v>0</v>
      </c>
      <c r="AB13" s="1004">
        <f t="shared" si="14"/>
        <v>0</v>
      </c>
      <c r="AC13" s="1004">
        <f t="shared" si="14"/>
        <v>0</v>
      </c>
      <c r="AD13" s="1004">
        <f t="shared" si="14"/>
        <v>0</v>
      </c>
      <c r="AE13" s="1004">
        <f t="shared" si="14"/>
        <v>0</v>
      </c>
      <c r="AF13" s="1004">
        <f t="shared" si="14"/>
        <v>0</v>
      </c>
      <c r="AG13" s="714"/>
      <c r="AH13" s="593"/>
      <c r="AI13" s="593"/>
      <c r="AJ13" s="593"/>
      <c r="AK13" s="207"/>
      <c r="AL13" s="208"/>
      <c r="AM13" s="208"/>
      <c r="AN13" s="208"/>
      <c r="AO13" s="208"/>
      <c r="AP13" s="1150">
        <f>+U13</f>
        <v>0</v>
      </c>
      <c r="AQ13" s="1004">
        <f>SUM(AR13:AW16)</f>
        <v>0</v>
      </c>
      <c r="AR13" s="299"/>
      <c r="AS13" s="299"/>
      <c r="AT13" s="299"/>
      <c r="AU13" s="299"/>
      <c r="AV13" s="299"/>
      <c r="AW13" s="299"/>
      <c r="AX13" s="1150">
        <f>+V13</f>
        <v>0</v>
      </c>
      <c r="AY13" s="1004">
        <f>SUM(AZ13:BE16)</f>
        <v>0</v>
      </c>
      <c r="AZ13" s="299"/>
      <c r="BA13" s="299"/>
      <c r="BB13" s="299"/>
      <c r="BC13" s="299"/>
      <c r="BD13" s="299"/>
      <c r="BE13" s="299"/>
      <c r="BF13" s="1150">
        <f>+W13</f>
        <v>0</v>
      </c>
      <c r="BG13" s="1004">
        <f>SUM(BH13:BM16)</f>
        <v>0</v>
      </c>
      <c r="BH13" s="299"/>
      <c r="BI13" s="299"/>
      <c r="BJ13" s="299"/>
      <c r="BK13" s="299"/>
      <c r="BL13" s="299"/>
      <c r="BM13" s="299"/>
      <c r="BN13" s="1150">
        <f>+X13</f>
        <v>0</v>
      </c>
      <c r="BO13" s="1004">
        <f>SUM(BP13:BU16)</f>
        <v>0</v>
      </c>
      <c r="BP13" s="299"/>
      <c r="BQ13" s="299"/>
      <c r="BR13" s="299"/>
      <c r="BS13" s="299"/>
      <c r="BT13" s="299"/>
      <c r="BU13" s="299"/>
    </row>
    <row r="14" spans="1:73" ht="40.15" customHeight="1" x14ac:dyDescent="0.25">
      <c r="A14" s="151"/>
      <c r="B14" s="24"/>
      <c r="C14" s="1059"/>
      <c r="D14" s="1050"/>
      <c r="E14" s="1062"/>
      <c r="F14" s="1065"/>
      <c r="G14" s="1050"/>
      <c r="H14" s="1044"/>
      <c r="I14" s="1044"/>
      <c r="J14" s="1044"/>
      <c r="K14" s="1050"/>
      <c r="L14" s="1044"/>
      <c r="M14" s="1050"/>
      <c r="N14" s="1047"/>
      <c r="O14" s="1050"/>
      <c r="P14" s="1053"/>
      <c r="Q14" s="1056"/>
      <c r="R14" s="1041"/>
      <c r="S14" s="1041"/>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40.15" customHeight="1" x14ac:dyDescent="0.25">
      <c r="A15" s="151"/>
      <c r="B15" s="24"/>
      <c r="C15" s="1059"/>
      <c r="D15" s="1050"/>
      <c r="E15" s="1062"/>
      <c r="F15" s="1065"/>
      <c r="G15" s="1050"/>
      <c r="H15" s="1044"/>
      <c r="I15" s="1044"/>
      <c r="J15" s="1044"/>
      <c r="K15" s="1050"/>
      <c r="L15" s="1044"/>
      <c r="M15" s="1050"/>
      <c r="N15" s="1047"/>
      <c r="O15" s="1050"/>
      <c r="P15" s="1053"/>
      <c r="Q15" s="1056"/>
      <c r="R15" s="1041"/>
      <c r="S15" s="1041"/>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40.15" customHeight="1" thickBot="1" x14ac:dyDescent="0.3">
      <c r="A16" s="151"/>
      <c r="B16" s="24"/>
      <c r="C16" s="1060"/>
      <c r="D16" s="1051"/>
      <c r="E16" s="1063"/>
      <c r="F16" s="1066"/>
      <c r="G16" s="1051"/>
      <c r="H16" s="1045"/>
      <c r="I16" s="1045"/>
      <c r="J16" s="1045"/>
      <c r="K16" s="1051"/>
      <c r="L16" s="1045"/>
      <c r="M16" s="1051"/>
      <c r="N16" s="1048"/>
      <c r="O16" s="1051"/>
      <c r="P16" s="1054"/>
      <c r="Q16" s="1057"/>
      <c r="R16" s="1042"/>
      <c r="S16" s="1042"/>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40.15" customHeight="1" thickTop="1" x14ac:dyDescent="0.25">
      <c r="A17" s="151"/>
      <c r="B17" s="24"/>
      <c r="C17" s="1058" t="s">
        <v>2565</v>
      </c>
      <c r="D17" s="1049" t="s">
        <v>2566</v>
      </c>
      <c r="E17" s="1061">
        <v>853</v>
      </c>
      <c r="F17" s="1064">
        <v>450300300</v>
      </c>
      <c r="G17" s="1049" t="s">
        <v>2564</v>
      </c>
      <c r="H17" s="1043">
        <v>40</v>
      </c>
      <c r="I17" s="1043" t="s">
        <v>2982</v>
      </c>
      <c r="J17" s="1043">
        <v>45</v>
      </c>
      <c r="K17" s="1049" t="s">
        <v>3625</v>
      </c>
      <c r="L17" s="1043">
        <v>4503</v>
      </c>
      <c r="M17" s="1049" t="s">
        <v>3868</v>
      </c>
      <c r="N17" s="1046">
        <v>2026004540084</v>
      </c>
      <c r="O17" s="1049" t="s">
        <v>3869</v>
      </c>
      <c r="P17" s="1052" t="s">
        <v>2564</v>
      </c>
      <c r="Q17" s="1055">
        <v>40</v>
      </c>
      <c r="R17" s="1040" t="s">
        <v>2867</v>
      </c>
      <c r="S17" s="1040"/>
      <c r="T17" s="1022"/>
      <c r="U17" s="1007"/>
      <c r="V17" s="1007"/>
      <c r="W17" s="1007"/>
      <c r="X17" s="1007"/>
      <c r="Y17" s="1007"/>
      <c r="Z17" s="1004">
        <f t="shared" si="5"/>
        <v>0</v>
      </c>
      <c r="AA17" s="1004">
        <f t="shared" si="14"/>
        <v>0</v>
      </c>
      <c r="AB17" s="1004">
        <f t="shared" si="14"/>
        <v>0</v>
      </c>
      <c r="AC17" s="1004">
        <f t="shared" si="14"/>
        <v>0</v>
      </c>
      <c r="AD17" s="1004">
        <f t="shared" si="14"/>
        <v>0</v>
      </c>
      <c r="AE17" s="1004">
        <f t="shared" si="14"/>
        <v>0</v>
      </c>
      <c r="AF17" s="1004">
        <f t="shared" si="14"/>
        <v>0</v>
      </c>
      <c r="AG17" s="714"/>
      <c r="AH17" s="593"/>
      <c r="AI17" s="593"/>
      <c r="AJ17" s="593"/>
      <c r="AK17" s="207"/>
      <c r="AL17" s="208"/>
      <c r="AM17" s="208"/>
      <c r="AN17" s="208"/>
      <c r="AO17" s="208"/>
      <c r="AP17" s="1150">
        <f>+U17</f>
        <v>0</v>
      </c>
      <c r="AQ17" s="1004">
        <f>SUM(AR17:AW20)</f>
        <v>0</v>
      </c>
      <c r="AR17" s="299"/>
      <c r="AS17" s="299"/>
      <c r="AT17" s="299"/>
      <c r="AU17" s="299"/>
      <c r="AV17" s="299"/>
      <c r="AW17" s="299"/>
      <c r="AX17" s="1150">
        <f>+V17</f>
        <v>0</v>
      </c>
      <c r="AY17" s="1004">
        <f>SUM(AZ17:BE20)</f>
        <v>0</v>
      </c>
      <c r="AZ17" s="299"/>
      <c r="BA17" s="299"/>
      <c r="BB17" s="299"/>
      <c r="BC17" s="299"/>
      <c r="BD17" s="299"/>
      <c r="BE17" s="299"/>
      <c r="BF17" s="1150">
        <f>+W17</f>
        <v>0</v>
      </c>
      <c r="BG17" s="1004">
        <f>SUM(BH17:BM20)</f>
        <v>0</v>
      </c>
      <c r="BH17" s="299"/>
      <c r="BI17" s="299"/>
      <c r="BJ17" s="299"/>
      <c r="BK17" s="299"/>
      <c r="BL17" s="299"/>
      <c r="BM17" s="299"/>
      <c r="BN17" s="1150">
        <f>+X17</f>
        <v>0</v>
      </c>
      <c r="BO17" s="1004">
        <f>SUM(BP17:BU20)</f>
        <v>0</v>
      </c>
      <c r="BP17" s="299"/>
      <c r="BQ17" s="299"/>
      <c r="BR17" s="299"/>
      <c r="BS17" s="299"/>
      <c r="BT17" s="299"/>
      <c r="BU17" s="299"/>
    </row>
    <row r="18" spans="1:73" ht="40.15" customHeight="1" x14ac:dyDescent="0.25">
      <c r="A18" s="151"/>
      <c r="B18" s="24"/>
      <c r="C18" s="1059"/>
      <c r="D18" s="1050"/>
      <c r="E18" s="1062"/>
      <c r="F18" s="1065"/>
      <c r="G18" s="1050"/>
      <c r="H18" s="1044"/>
      <c r="I18" s="1044"/>
      <c r="J18" s="1044"/>
      <c r="K18" s="1050"/>
      <c r="L18" s="1044"/>
      <c r="M18" s="1050"/>
      <c r="N18" s="1047"/>
      <c r="O18" s="1050"/>
      <c r="P18" s="1053"/>
      <c r="Q18" s="1056"/>
      <c r="R18" s="1041"/>
      <c r="S18" s="1041"/>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row>
    <row r="19" spans="1:73" ht="40.15" customHeight="1" x14ac:dyDescent="0.25">
      <c r="A19" s="151"/>
      <c r="B19" s="24"/>
      <c r="C19" s="1059"/>
      <c r="D19" s="1050"/>
      <c r="E19" s="1062"/>
      <c r="F19" s="1065"/>
      <c r="G19" s="1050"/>
      <c r="H19" s="1044"/>
      <c r="I19" s="1044"/>
      <c r="J19" s="1044"/>
      <c r="K19" s="1050"/>
      <c r="L19" s="1044"/>
      <c r="M19" s="1050"/>
      <c r="N19" s="1047"/>
      <c r="O19" s="1050"/>
      <c r="P19" s="1053"/>
      <c r="Q19" s="1056"/>
      <c r="R19" s="1041"/>
      <c r="S19" s="1041"/>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40.15" customHeight="1" thickBot="1" x14ac:dyDescent="0.3">
      <c r="A20" s="151"/>
      <c r="B20" s="24"/>
      <c r="C20" s="1060"/>
      <c r="D20" s="1051"/>
      <c r="E20" s="1063"/>
      <c r="F20" s="1066"/>
      <c r="G20" s="1051"/>
      <c r="H20" s="1045"/>
      <c r="I20" s="1045"/>
      <c r="J20" s="1045"/>
      <c r="K20" s="1051"/>
      <c r="L20" s="1045"/>
      <c r="M20" s="1051"/>
      <c r="N20" s="1048"/>
      <c r="O20" s="1051"/>
      <c r="P20" s="1054"/>
      <c r="Q20" s="1057"/>
      <c r="R20" s="1042"/>
      <c r="S20" s="1042"/>
      <c r="T20" s="1024"/>
      <c r="U20" s="1009"/>
      <c r="V20" s="1009"/>
      <c r="W20" s="1009"/>
      <c r="X20" s="1009"/>
      <c r="Y20" s="1009"/>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row>
    <row r="21" spans="1:73" ht="40.15" customHeight="1" thickTop="1" thickBot="1" x14ac:dyDescent="0.3">
      <c r="B21" s="924" t="s">
        <v>2567</v>
      </c>
      <c r="C21" s="938" t="s">
        <v>2568</v>
      </c>
      <c r="D21" s="362"/>
      <c r="E21" s="434"/>
      <c r="F21" s="446"/>
      <c r="G21" s="367"/>
      <c r="H21" s="368"/>
      <c r="I21" s="368"/>
      <c r="J21" s="369"/>
      <c r="K21" s="369"/>
      <c r="L21" s="369"/>
      <c r="M21" s="369"/>
      <c r="N21" s="369"/>
      <c r="O21" s="371"/>
      <c r="P21" s="372"/>
      <c r="Q21" s="27"/>
      <c r="R21" s="23"/>
      <c r="S21" s="23"/>
      <c r="T21" s="39"/>
      <c r="U21" s="37"/>
      <c r="V21" s="37"/>
      <c r="W21" s="37"/>
      <c r="X21" s="38"/>
      <c r="Y21" s="927"/>
      <c r="Z21" s="932">
        <f t="shared" si="5"/>
        <v>0</v>
      </c>
      <c r="AA21" s="932">
        <f t="shared" si="5"/>
        <v>0</v>
      </c>
      <c r="AB21" s="932">
        <f t="shared" si="5"/>
        <v>0</v>
      </c>
      <c r="AC21" s="932">
        <f t="shared" si="5"/>
        <v>0</v>
      </c>
      <c r="AD21" s="932">
        <f t="shared" si="5"/>
        <v>0</v>
      </c>
      <c r="AE21" s="932">
        <f t="shared" si="5"/>
        <v>0</v>
      </c>
      <c r="AF21" s="932">
        <f t="shared" si="5"/>
        <v>0</v>
      </c>
      <c r="AG21" s="195"/>
      <c r="AH21" s="195"/>
      <c r="AI21" s="195"/>
      <c r="AJ21" s="195"/>
      <c r="AK21" s="195"/>
      <c r="AL21" s="195"/>
      <c r="AM21" s="195"/>
      <c r="AN21" s="195"/>
      <c r="AO21" s="195"/>
      <c r="AP21" s="18"/>
      <c r="AQ21" s="929">
        <f t="shared" ref="AQ21" si="15">SUM(AQ22:AQ37)</f>
        <v>0</v>
      </c>
      <c r="AR21" s="929">
        <f>SUM(AR22:AR37)</f>
        <v>0</v>
      </c>
      <c r="AS21" s="929">
        <f t="shared" ref="AS21:AW21" si="16">SUM(AS22:AS37)</f>
        <v>0</v>
      </c>
      <c r="AT21" s="929">
        <f t="shared" si="16"/>
        <v>0</v>
      </c>
      <c r="AU21" s="929">
        <f t="shared" si="16"/>
        <v>0</v>
      </c>
      <c r="AV21" s="929">
        <f t="shared" si="16"/>
        <v>0</v>
      </c>
      <c r="AW21" s="929">
        <f t="shared" si="16"/>
        <v>0</v>
      </c>
      <c r="AX21" s="18"/>
      <c r="AY21" s="929">
        <f t="shared" ref="AY21" si="17">SUM(AY22:AY37)</f>
        <v>0</v>
      </c>
      <c r="AZ21" s="929">
        <f>SUM(AZ22:AZ37)</f>
        <v>0</v>
      </c>
      <c r="BA21" s="929">
        <f t="shared" ref="BA21:BE21" si="18">SUM(BA22:BA37)</f>
        <v>0</v>
      </c>
      <c r="BB21" s="929">
        <f t="shared" si="18"/>
        <v>0</v>
      </c>
      <c r="BC21" s="929">
        <f t="shared" si="18"/>
        <v>0</v>
      </c>
      <c r="BD21" s="929">
        <f t="shared" si="18"/>
        <v>0</v>
      </c>
      <c r="BE21" s="929">
        <f t="shared" si="18"/>
        <v>0</v>
      </c>
      <c r="BF21" s="18"/>
      <c r="BG21" s="929">
        <f t="shared" ref="BG21" si="19">SUM(BG22:BG37)</f>
        <v>0</v>
      </c>
      <c r="BH21" s="929">
        <f>SUM(BH22:BH37)</f>
        <v>0</v>
      </c>
      <c r="BI21" s="929">
        <f t="shared" ref="BI21:BM21" si="20">SUM(BI22:BI37)</f>
        <v>0</v>
      </c>
      <c r="BJ21" s="929">
        <f t="shared" si="20"/>
        <v>0</v>
      </c>
      <c r="BK21" s="929">
        <f t="shared" si="20"/>
        <v>0</v>
      </c>
      <c r="BL21" s="929">
        <f t="shared" si="20"/>
        <v>0</v>
      </c>
      <c r="BM21" s="929">
        <f t="shared" si="20"/>
        <v>0</v>
      </c>
      <c r="BN21" s="18"/>
      <c r="BO21" s="929">
        <f t="shared" ref="BO21" si="21">SUM(BO22:BO37)</f>
        <v>0</v>
      </c>
      <c r="BP21" s="929">
        <f>SUM(BP22:BP37)</f>
        <v>0</v>
      </c>
      <c r="BQ21" s="929">
        <f t="shared" ref="BQ21:BU21" si="22">SUM(BQ22:BQ37)</f>
        <v>0</v>
      </c>
      <c r="BR21" s="929">
        <f t="shared" si="22"/>
        <v>0</v>
      </c>
      <c r="BS21" s="929">
        <f t="shared" si="22"/>
        <v>0</v>
      </c>
      <c r="BT21" s="929">
        <f t="shared" si="22"/>
        <v>0</v>
      </c>
      <c r="BU21" s="929">
        <f t="shared" si="22"/>
        <v>0</v>
      </c>
    </row>
    <row r="22" spans="1:73" ht="40.15" customHeight="1" thickTop="1" x14ac:dyDescent="0.25">
      <c r="A22" s="151"/>
      <c r="B22" s="24"/>
      <c r="C22" s="1058" t="s">
        <v>2569</v>
      </c>
      <c r="D22" s="1049" t="s">
        <v>2570</v>
      </c>
      <c r="E22" s="1061">
        <v>854</v>
      </c>
      <c r="F22" s="1064"/>
      <c r="G22" s="1049"/>
      <c r="H22" s="1043"/>
      <c r="I22" s="1043"/>
      <c r="J22" s="1043">
        <v>45</v>
      </c>
      <c r="K22" s="1049" t="s">
        <v>3625</v>
      </c>
      <c r="L22" s="1043">
        <v>4503</v>
      </c>
      <c r="M22" s="1049" t="s">
        <v>3868</v>
      </c>
      <c r="N22" s="1046">
        <v>2026004540084</v>
      </c>
      <c r="O22" s="1049" t="s">
        <v>3869</v>
      </c>
      <c r="P22" s="1052" t="s">
        <v>2571</v>
      </c>
      <c r="Q22" s="1055">
        <v>1</v>
      </c>
      <c r="R22" s="1040"/>
      <c r="S22" s="1040"/>
      <c r="T22" s="1022"/>
      <c r="U22" s="1007"/>
      <c r="V22" s="1007"/>
      <c r="W22" s="1007"/>
      <c r="X22" s="1007"/>
      <c r="Y22" s="1007"/>
      <c r="Z22" s="1004">
        <f t="shared" si="5"/>
        <v>0</v>
      </c>
      <c r="AA22" s="1004">
        <f t="shared" ref="AA22:AF34" si="23">SUM(AR22:AR25,AZ22:AZ25,BH22:BH25,BP22:BP25)</f>
        <v>0</v>
      </c>
      <c r="AB22" s="1004">
        <f t="shared" si="23"/>
        <v>0</v>
      </c>
      <c r="AC22" s="1004">
        <f t="shared" si="23"/>
        <v>0</v>
      </c>
      <c r="AD22" s="1004">
        <f t="shared" si="23"/>
        <v>0</v>
      </c>
      <c r="AE22" s="1004">
        <f t="shared" si="23"/>
        <v>0</v>
      </c>
      <c r="AF22" s="1004">
        <f t="shared" si="23"/>
        <v>0</v>
      </c>
      <c r="AG22" s="714"/>
      <c r="AH22" s="593"/>
      <c r="AI22" s="593"/>
      <c r="AJ22" s="593"/>
      <c r="AK22" s="207"/>
      <c r="AL22" s="208"/>
      <c r="AM22" s="208"/>
      <c r="AN22" s="208"/>
      <c r="AO22" s="208"/>
      <c r="AP22" s="1150">
        <f>+U22</f>
        <v>0</v>
      </c>
      <c r="AQ22" s="1004">
        <f>SUM(AR22:AW25)</f>
        <v>0</v>
      </c>
      <c r="AR22" s="299"/>
      <c r="AS22" s="299"/>
      <c r="AT22" s="299"/>
      <c r="AU22" s="299"/>
      <c r="AV22" s="299"/>
      <c r="AW22" s="299"/>
      <c r="AX22" s="1150">
        <f>+V22</f>
        <v>0</v>
      </c>
      <c r="AY22" s="1004">
        <f>SUM(AZ22:BE25)</f>
        <v>0</v>
      </c>
      <c r="AZ22" s="299"/>
      <c r="BA22" s="299"/>
      <c r="BB22" s="299"/>
      <c r="BC22" s="299"/>
      <c r="BD22" s="299"/>
      <c r="BE22" s="299"/>
      <c r="BF22" s="1150">
        <f>+W22</f>
        <v>0</v>
      </c>
      <c r="BG22" s="1004">
        <f>SUM(BH22:BM25)</f>
        <v>0</v>
      </c>
      <c r="BH22" s="299"/>
      <c r="BI22" s="299"/>
      <c r="BJ22" s="299"/>
      <c r="BK22" s="299"/>
      <c r="BL22" s="299"/>
      <c r="BM22" s="299"/>
      <c r="BN22" s="1150">
        <f>+X22</f>
        <v>0</v>
      </c>
      <c r="BO22" s="1004">
        <f>SUM(BP22:BU25)</f>
        <v>0</v>
      </c>
      <c r="BP22" s="299"/>
      <c r="BQ22" s="299"/>
      <c r="BR22" s="299"/>
      <c r="BS22" s="299"/>
      <c r="BT22" s="299"/>
      <c r="BU22" s="299"/>
    </row>
    <row r="23" spans="1:73" ht="40.15" customHeight="1" x14ac:dyDescent="0.25">
      <c r="A23" s="151"/>
      <c r="B23" s="24"/>
      <c r="C23" s="1059"/>
      <c r="D23" s="1050"/>
      <c r="E23" s="1062"/>
      <c r="F23" s="1065"/>
      <c r="G23" s="1050"/>
      <c r="H23" s="1044"/>
      <c r="I23" s="1044"/>
      <c r="J23" s="1044"/>
      <c r="K23" s="1050"/>
      <c r="L23" s="1044"/>
      <c r="M23" s="1050"/>
      <c r="N23" s="1047"/>
      <c r="O23" s="1050"/>
      <c r="P23" s="1053"/>
      <c r="Q23" s="1056"/>
      <c r="R23" s="1041"/>
      <c r="S23" s="1041"/>
      <c r="T23" s="1023"/>
      <c r="U23" s="1008"/>
      <c r="V23" s="1008"/>
      <c r="W23" s="1008"/>
      <c r="X23" s="1008"/>
      <c r="Y23" s="1008"/>
      <c r="Z23" s="1005"/>
      <c r="AA23" s="1005"/>
      <c r="AB23" s="1005"/>
      <c r="AC23" s="1005"/>
      <c r="AD23" s="1005"/>
      <c r="AE23" s="1005"/>
      <c r="AF23" s="1005"/>
      <c r="AG23" s="479"/>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row>
    <row r="24" spans="1:73" ht="40.15" customHeight="1" x14ac:dyDescent="0.25">
      <c r="A24" s="151"/>
      <c r="B24" s="24"/>
      <c r="C24" s="1059"/>
      <c r="D24" s="1050"/>
      <c r="E24" s="1062"/>
      <c r="F24" s="1065"/>
      <c r="G24" s="1050"/>
      <c r="H24" s="1044"/>
      <c r="I24" s="1044"/>
      <c r="J24" s="1044"/>
      <c r="K24" s="1050"/>
      <c r="L24" s="1044"/>
      <c r="M24" s="1050"/>
      <c r="N24" s="1047"/>
      <c r="O24" s="1050"/>
      <c r="P24" s="1053"/>
      <c r="Q24" s="1056"/>
      <c r="R24" s="1041"/>
      <c r="S24" s="1041"/>
      <c r="T24" s="1023"/>
      <c r="U24" s="1008"/>
      <c r="V24" s="1008"/>
      <c r="W24" s="1008"/>
      <c r="X24" s="1008"/>
      <c r="Y24" s="1008"/>
      <c r="Z24" s="1005"/>
      <c r="AA24" s="1005"/>
      <c r="AB24" s="1005"/>
      <c r="AC24" s="1005"/>
      <c r="AD24" s="1005"/>
      <c r="AE24" s="1005"/>
      <c r="AF24" s="1005"/>
      <c r="AG24" s="196"/>
      <c r="AH24" s="592"/>
      <c r="AI24" s="592"/>
      <c r="AJ24" s="592"/>
      <c r="AK24" s="196"/>
      <c r="AL24" s="197"/>
      <c r="AM24" s="197"/>
      <c r="AN24" s="197"/>
      <c r="AO24" s="197"/>
      <c r="AP24" s="1151"/>
      <c r="AQ24" s="1005"/>
      <c r="AR24" s="282"/>
      <c r="AS24" s="282"/>
      <c r="AT24" s="282"/>
      <c r="AU24" s="282"/>
      <c r="AV24" s="282"/>
      <c r="AW24" s="282"/>
      <c r="AX24" s="1151"/>
      <c r="AY24" s="1005"/>
      <c r="AZ24" s="282"/>
      <c r="BA24" s="282"/>
      <c r="BB24" s="282"/>
      <c r="BC24" s="282"/>
      <c r="BD24" s="282"/>
      <c r="BE24" s="282"/>
      <c r="BF24" s="1151"/>
      <c r="BG24" s="1005"/>
      <c r="BH24" s="282"/>
      <c r="BI24" s="282"/>
      <c r="BJ24" s="282"/>
      <c r="BK24" s="282"/>
      <c r="BL24" s="282"/>
      <c r="BM24" s="282"/>
      <c r="BN24" s="1151"/>
      <c r="BO24" s="1005"/>
      <c r="BP24" s="282"/>
      <c r="BQ24" s="282"/>
      <c r="BR24" s="282"/>
      <c r="BS24" s="282"/>
      <c r="BT24" s="282"/>
      <c r="BU24" s="282"/>
    </row>
    <row r="25" spans="1:73" ht="40.15" customHeight="1" thickBot="1" x14ac:dyDescent="0.3">
      <c r="A25" s="151"/>
      <c r="B25" s="24"/>
      <c r="C25" s="1060"/>
      <c r="D25" s="1051"/>
      <c r="E25" s="1063"/>
      <c r="F25" s="1066"/>
      <c r="G25" s="1051"/>
      <c r="H25" s="1045"/>
      <c r="I25" s="1045"/>
      <c r="J25" s="1045"/>
      <c r="K25" s="1051"/>
      <c r="L25" s="1045"/>
      <c r="M25" s="1051"/>
      <c r="N25" s="1048"/>
      <c r="O25" s="1051"/>
      <c r="P25" s="1054"/>
      <c r="Q25" s="1057"/>
      <c r="R25" s="1042"/>
      <c r="S25" s="1042"/>
      <c r="T25" s="1024"/>
      <c r="U25" s="1009"/>
      <c r="V25" s="1009"/>
      <c r="W25" s="1009"/>
      <c r="X25" s="1009"/>
      <c r="Y25" s="1009"/>
      <c r="Z25" s="1006"/>
      <c r="AA25" s="1006"/>
      <c r="AB25" s="1006"/>
      <c r="AC25" s="1006"/>
      <c r="AD25" s="1006"/>
      <c r="AE25" s="1006"/>
      <c r="AF25" s="1006"/>
      <c r="AG25" s="715"/>
      <c r="AH25" s="716"/>
      <c r="AI25" s="716"/>
      <c r="AJ25" s="716"/>
      <c r="AK25" s="715"/>
      <c r="AL25" s="717"/>
      <c r="AM25" s="717"/>
      <c r="AN25" s="717"/>
      <c r="AO25" s="717"/>
      <c r="AP25" s="1152"/>
      <c r="AQ25" s="1006"/>
      <c r="AR25" s="718"/>
      <c r="AS25" s="718"/>
      <c r="AT25" s="718"/>
      <c r="AU25" s="718"/>
      <c r="AV25" s="718"/>
      <c r="AW25" s="718"/>
      <c r="AX25" s="1152"/>
      <c r="AY25" s="1006"/>
      <c r="AZ25" s="718"/>
      <c r="BA25" s="718"/>
      <c r="BB25" s="718"/>
      <c r="BC25" s="718"/>
      <c r="BD25" s="718"/>
      <c r="BE25" s="718"/>
      <c r="BF25" s="1152"/>
      <c r="BG25" s="1006"/>
      <c r="BH25" s="718"/>
      <c r="BI25" s="718"/>
      <c r="BJ25" s="718"/>
      <c r="BK25" s="718"/>
      <c r="BL25" s="718"/>
      <c r="BM25" s="718"/>
      <c r="BN25" s="1152"/>
      <c r="BO25" s="1006"/>
      <c r="BP25" s="718"/>
      <c r="BQ25" s="718"/>
      <c r="BR25" s="718"/>
      <c r="BS25" s="718"/>
      <c r="BT25" s="718"/>
      <c r="BU25" s="718"/>
    </row>
    <row r="26" spans="1:73" ht="40.15" customHeight="1" thickTop="1" x14ac:dyDescent="0.25">
      <c r="A26" s="151"/>
      <c r="B26" s="24"/>
      <c r="C26" s="1058" t="s">
        <v>2572</v>
      </c>
      <c r="D26" s="1049" t="s">
        <v>2573</v>
      </c>
      <c r="E26" s="1061">
        <v>855</v>
      </c>
      <c r="F26" s="1064">
        <v>450300200</v>
      </c>
      <c r="G26" s="1049" t="s">
        <v>485</v>
      </c>
      <c r="H26" s="1043">
        <v>20000</v>
      </c>
      <c r="I26" s="1043" t="s">
        <v>2982</v>
      </c>
      <c r="J26" s="1043">
        <v>45</v>
      </c>
      <c r="K26" s="1049" t="s">
        <v>3625</v>
      </c>
      <c r="L26" s="1043">
        <v>4503</v>
      </c>
      <c r="M26" s="1049" t="s">
        <v>3868</v>
      </c>
      <c r="N26" s="1046">
        <v>2026004540084</v>
      </c>
      <c r="O26" s="1049" t="s">
        <v>3869</v>
      </c>
      <c r="P26" s="1052" t="s">
        <v>485</v>
      </c>
      <c r="Q26" s="1055">
        <v>20000</v>
      </c>
      <c r="R26" s="1040" t="s">
        <v>2871</v>
      </c>
      <c r="S26" s="1040"/>
      <c r="T26" s="1022"/>
      <c r="U26" s="1007"/>
      <c r="V26" s="1007"/>
      <c r="W26" s="1007"/>
      <c r="X26" s="1007"/>
      <c r="Y26" s="1007"/>
      <c r="Z26" s="1004">
        <f t="shared" si="5"/>
        <v>0</v>
      </c>
      <c r="AA26" s="1004">
        <f t="shared" si="23"/>
        <v>0</v>
      </c>
      <c r="AB26" s="1004">
        <f t="shared" si="23"/>
        <v>0</v>
      </c>
      <c r="AC26" s="1004">
        <f t="shared" si="23"/>
        <v>0</v>
      </c>
      <c r="AD26" s="1004">
        <f t="shared" si="23"/>
        <v>0</v>
      </c>
      <c r="AE26" s="1004">
        <f t="shared" si="23"/>
        <v>0</v>
      </c>
      <c r="AF26" s="1004">
        <f t="shared" si="23"/>
        <v>0</v>
      </c>
      <c r="AG26" s="714"/>
      <c r="AH26" s="593"/>
      <c r="AI26" s="593"/>
      <c r="AJ26" s="593"/>
      <c r="AK26" s="207"/>
      <c r="AL26" s="208"/>
      <c r="AM26" s="208"/>
      <c r="AN26" s="208"/>
      <c r="AO26" s="208"/>
      <c r="AP26" s="1150">
        <f>+U26</f>
        <v>0</v>
      </c>
      <c r="AQ26" s="1004">
        <f>SUM(AR26:AW29)</f>
        <v>0</v>
      </c>
      <c r="AR26" s="299"/>
      <c r="AS26" s="299"/>
      <c r="AT26" s="299"/>
      <c r="AU26" s="299"/>
      <c r="AV26" s="299"/>
      <c r="AW26" s="299"/>
      <c r="AX26" s="1150">
        <f>+V26</f>
        <v>0</v>
      </c>
      <c r="AY26" s="1004">
        <f>SUM(AZ26:BE29)</f>
        <v>0</v>
      </c>
      <c r="AZ26" s="299"/>
      <c r="BA26" s="299"/>
      <c r="BB26" s="299"/>
      <c r="BC26" s="299"/>
      <c r="BD26" s="299"/>
      <c r="BE26" s="299"/>
      <c r="BF26" s="1150">
        <f>+W26</f>
        <v>0</v>
      </c>
      <c r="BG26" s="1004">
        <f>SUM(BH26:BM29)</f>
        <v>0</v>
      </c>
      <c r="BH26" s="299"/>
      <c r="BI26" s="299"/>
      <c r="BJ26" s="299"/>
      <c r="BK26" s="299"/>
      <c r="BL26" s="299"/>
      <c r="BM26" s="299"/>
      <c r="BN26" s="1150">
        <f>+X26</f>
        <v>0</v>
      </c>
      <c r="BO26" s="1004">
        <f>SUM(BP26:BU29)</f>
        <v>0</v>
      </c>
      <c r="BP26" s="299"/>
      <c r="BQ26" s="299"/>
      <c r="BR26" s="299"/>
      <c r="BS26" s="299"/>
      <c r="BT26" s="299"/>
      <c r="BU26" s="299"/>
    </row>
    <row r="27" spans="1:73" ht="40.15" customHeight="1" x14ac:dyDescent="0.25">
      <c r="A27" s="151"/>
      <c r="B27" s="24"/>
      <c r="C27" s="1059"/>
      <c r="D27" s="1050"/>
      <c r="E27" s="1062"/>
      <c r="F27" s="1065"/>
      <c r="G27" s="1050"/>
      <c r="H27" s="1044"/>
      <c r="I27" s="1044"/>
      <c r="J27" s="1044"/>
      <c r="K27" s="1050"/>
      <c r="L27" s="1044"/>
      <c r="M27" s="1050"/>
      <c r="N27" s="1047"/>
      <c r="O27" s="1050"/>
      <c r="P27" s="1053"/>
      <c r="Q27" s="1056"/>
      <c r="R27" s="1041"/>
      <c r="S27" s="1041"/>
      <c r="T27" s="1023"/>
      <c r="U27" s="1008"/>
      <c r="V27" s="1008"/>
      <c r="W27" s="1008"/>
      <c r="X27" s="1008"/>
      <c r="Y27" s="1008"/>
      <c r="Z27" s="1005"/>
      <c r="AA27" s="1005"/>
      <c r="AB27" s="1005"/>
      <c r="AC27" s="1005"/>
      <c r="AD27" s="1005"/>
      <c r="AE27" s="1005"/>
      <c r="AF27" s="1005"/>
      <c r="AG27" s="479"/>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row>
    <row r="28" spans="1:73" ht="40.15" customHeight="1" x14ac:dyDescent="0.25">
      <c r="A28" s="151"/>
      <c r="B28" s="24"/>
      <c r="C28" s="1059"/>
      <c r="D28" s="1050"/>
      <c r="E28" s="1062"/>
      <c r="F28" s="1065"/>
      <c r="G28" s="1050"/>
      <c r="H28" s="1044"/>
      <c r="I28" s="1044"/>
      <c r="J28" s="1044"/>
      <c r="K28" s="1050"/>
      <c r="L28" s="1044"/>
      <c r="M28" s="1050"/>
      <c r="N28" s="1047"/>
      <c r="O28" s="1050"/>
      <c r="P28" s="1053"/>
      <c r="Q28" s="1056"/>
      <c r="R28" s="1041"/>
      <c r="S28" s="1041"/>
      <c r="T28" s="1023"/>
      <c r="U28" s="1008"/>
      <c r="V28" s="1008"/>
      <c r="W28" s="1008"/>
      <c r="X28" s="1008"/>
      <c r="Y28" s="1008"/>
      <c r="Z28" s="1005"/>
      <c r="AA28" s="1005"/>
      <c r="AB28" s="1005"/>
      <c r="AC28" s="1005"/>
      <c r="AD28" s="1005"/>
      <c r="AE28" s="1005"/>
      <c r="AF28" s="1005"/>
      <c r="AG28" s="196"/>
      <c r="AH28" s="592"/>
      <c r="AI28" s="592"/>
      <c r="AJ28" s="592"/>
      <c r="AK28" s="196"/>
      <c r="AL28" s="197"/>
      <c r="AM28" s="197"/>
      <c r="AN28" s="197"/>
      <c r="AO28" s="197"/>
      <c r="AP28" s="1151"/>
      <c r="AQ28" s="1005"/>
      <c r="AR28" s="282"/>
      <c r="AS28" s="282"/>
      <c r="AT28" s="282"/>
      <c r="AU28" s="282"/>
      <c r="AV28" s="282"/>
      <c r="AW28" s="282"/>
      <c r="AX28" s="1151"/>
      <c r="AY28" s="1005"/>
      <c r="AZ28" s="282"/>
      <c r="BA28" s="282"/>
      <c r="BB28" s="282"/>
      <c r="BC28" s="282"/>
      <c r="BD28" s="282"/>
      <c r="BE28" s="282"/>
      <c r="BF28" s="1151"/>
      <c r="BG28" s="1005"/>
      <c r="BH28" s="282"/>
      <c r="BI28" s="282"/>
      <c r="BJ28" s="282"/>
      <c r="BK28" s="282"/>
      <c r="BL28" s="282"/>
      <c r="BM28" s="282"/>
      <c r="BN28" s="1151"/>
      <c r="BO28" s="1005"/>
      <c r="BP28" s="282"/>
      <c r="BQ28" s="282"/>
      <c r="BR28" s="282"/>
      <c r="BS28" s="282"/>
      <c r="BT28" s="282"/>
      <c r="BU28" s="282"/>
    </row>
    <row r="29" spans="1:73" ht="40.15" customHeight="1" thickBot="1" x14ac:dyDescent="0.3">
      <c r="A29" s="151"/>
      <c r="B29" s="24"/>
      <c r="C29" s="1060"/>
      <c r="D29" s="1051"/>
      <c r="E29" s="1063"/>
      <c r="F29" s="1066"/>
      <c r="G29" s="1051"/>
      <c r="H29" s="1045"/>
      <c r="I29" s="1045"/>
      <c r="J29" s="1045"/>
      <c r="K29" s="1051"/>
      <c r="L29" s="1045"/>
      <c r="M29" s="1051"/>
      <c r="N29" s="1048"/>
      <c r="O29" s="1051"/>
      <c r="P29" s="1054"/>
      <c r="Q29" s="1057"/>
      <c r="R29" s="1042"/>
      <c r="S29" s="1042"/>
      <c r="T29" s="1024"/>
      <c r="U29" s="1009"/>
      <c r="V29" s="1009"/>
      <c r="W29" s="1009"/>
      <c r="X29" s="1009"/>
      <c r="Y29" s="1009"/>
      <c r="Z29" s="1006"/>
      <c r="AA29" s="1006"/>
      <c r="AB29" s="1006"/>
      <c r="AC29" s="1006"/>
      <c r="AD29" s="1006"/>
      <c r="AE29" s="1006"/>
      <c r="AF29" s="1006"/>
      <c r="AG29" s="715"/>
      <c r="AH29" s="716"/>
      <c r="AI29" s="716"/>
      <c r="AJ29" s="716"/>
      <c r="AK29" s="715"/>
      <c r="AL29" s="717"/>
      <c r="AM29" s="717"/>
      <c r="AN29" s="717"/>
      <c r="AO29" s="717"/>
      <c r="AP29" s="1152"/>
      <c r="AQ29" s="1006"/>
      <c r="AR29" s="718"/>
      <c r="AS29" s="718"/>
      <c r="AT29" s="718"/>
      <c r="AU29" s="718"/>
      <c r="AV29" s="718"/>
      <c r="AW29" s="718"/>
      <c r="AX29" s="1152"/>
      <c r="AY29" s="1006"/>
      <c r="AZ29" s="718"/>
      <c r="BA29" s="718"/>
      <c r="BB29" s="718"/>
      <c r="BC29" s="718"/>
      <c r="BD29" s="718"/>
      <c r="BE29" s="718"/>
      <c r="BF29" s="1152"/>
      <c r="BG29" s="1006"/>
      <c r="BH29" s="718"/>
      <c r="BI29" s="718"/>
      <c r="BJ29" s="718"/>
      <c r="BK29" s="718"/>
      <c r="BL29" s="718"/>
      <c r="BM29" s="718"/>
      <c r="BN29" s="1152"/>
      <c r="BO29" s="1006"/>
      <c r="BP29" s="718"/>
      <c r="BQ29" s="718"/>
      <c r="BR29" s="718"/>
      <c r="BS29" s="718"/>
      <c r="BT29" s="718"/>
      <c r="BU29" s="718"/>
    </row>
    <row r="30" spans="1:73" ht="40.15" customHeight="1" thickTop="1" x14ac:dyDescent="0.25">
      <c r="A30" s="151"/>
      <c r="B30" s="24"/>
      <c r="C30" s="1058" t="s">
        <v>2574</v>
      </c>
      <c r="D30" s="1049" t="s">
        <v>2575</v>
      </c>
      <c r="E30" s="1061">
        <v>856</v>
      </c>
      <c r="F30" s="1064">
        <v>450301800</v>
      </c>
      <c r="G30" s="1049" t="s">
        <v>2576</v>
      </c>
      <c r="H30" s="1043">
        <v>1</v>
      </c>
      <c r="I30" s="1043" t="s">
        <v>2982</v>
      </c>
      <c r="J30" s="1043">
        <v>45</v>
      </c>
      <c r="K30" s="1049" t="s">
        <v>3625</v>
      </c>
      <c r="L30" s="1043">
        <v>4503</v>
      </c>
      <c r="M30" s="1049" t="s">
        <v>3868</v>
      </c>
      <c r="N30" s="1046">
        <v>2026004540084</v>
      </c>
      <c r="O30" s="1049" t="s">
        <v>3869</v>
      </c>
      <c r="P30" s="1052" t="s">
        <v>2576</v>
      </c>
      <c r="Q30" s="1055">
        <v>1</v>
      </c>
      <c r="R30" s="1040" t="s">
        <v>2867</v>
      </c>
      <c r="S30" s="1040"/>
      <c r="T30" s="1022"/>
      <c r="U30" s="1007"/>
      <c r="V30" s="1007"/>
      <c r="W30" s="1007"/>
      <c r="X30" s="1007"/>
      <c r="Y30" s="1007"/>
      <c r="Z30" s="1004">
        <f t="shared" si="5"/>
        <v>0</v>
      </c>
      <c r="AA30" s="1004">
        <f t="shared" si="23"/>
        <v>0</v>
      </c>
      <c r="AB30" s="1004">
        <f t="shared" si="23"/>
        <v>0</v>
      </c>
      <c r="AC30" s="1004">
        <f t="shared" si="23"/>
        <v>0</v>
      </c>
      <c r="AD30" s="1004">
        <f t="shared" si="23"/>
        <v>0</v>
      </c>
      <c r="AE30" s="1004">
        <f t="shared" si="23"/>
        <v>0</v>
      </c>
      <c r="AF30" s="1004">
        <f t="shared" si="23"/>
        <v>0</v>
      </c>
      <c r="AG30" s="714"/>
      <c r="AH30" s="593"/>
      <c r="AI30" s="593"/>
      <c r="AJ30" s="593"/>
      <c r="AK30" s="207"/>
      <c r="AL30" s="208"/>
      <c r="AM30" s="208"/>
      <c r="AN30" s="208"/>
      <c r="AO30" s="208"/>
      <c r="AP30" s="1150">
        <f>+U30</f>
        <v>0</v>
      </c>
      <c r="AQ30" s="1004">
        <f>SUM(AR30:AW33)</f>
        <v>0</v>
      </c>
      <c r="AR30" s="299"/>
      <c r="AS30" s="299"/>
      <c r="AT30" s="299"/>
      <c r="AU30" s="299"/>
      <c r="AV30" s="299"/>
      <c r="AW30" s="299"/>
      <c r="AX30" s="1150">
        <f>+V30</f>
        <v>0</v>
      </c>
      <c r="AY30" s="1004">
        <f>SUM(AZ30:BE33)</f>
        <v>0</v>
      </c>
      <c r="AZ30" s="299"/>
      <c r="BA30" s="299"/>
      <c r="BB30" s="299"/>
      <c r="BC30" s="299"/>
      <c r="BD30" s="299"/>
      <c r="BE30" s="299"/>
      <c r="BF30" s="1150">
        <f>+W30</f>
        <v>0</v>
      </c>
      <c r="BG30" s="1004">
        <f>SUM(BH30:BM33)</f>
        <v>0</v>
      </c>
      <c r="BH30" s="299"/>
      <c r="BI30" s="299"/>
      <c r="BJ30" s="299"/>
      <c r="BK30" s="299"/>
      <c r="BL30" s="299"/>
      <c r="BM30" s="299"/>
      <c r="BN30" s="1150">
        <f>+X30</f>
        <v>0</v>
      </c>
      <c r="BO30" s="1004">
        <f>SUM(BP30:BU33)</f>
        <v>0</v>
      </c>
      <c r="BP30" s="299"/>
      <c r="BQ30" s="299"/>
      <c r="BR30" s="299"/>
      <c r="BS30" s="299"/>
      <c r="BT30" s="299"/>
      <c r="BU30" s="299"/>
    </row>
    <row r="31" spans="1:73" ht="40.15" customHeight="1" x14ac:dyDescent="0.25">
      <c r="A31" s="151"/>
      <c r="B31" s="24"/>
      <c r="C31" s="1059"/>
      <c r="D31" s="1050"/>
      <c r="E31" s="1062"/>
      <c r="F31" s="1065"/>
      <c r="G31" s="1050"/>
      <c r="H31" s="1044"/>
      <c r="I31" s="1044"/>
      <c r="J31" s="1044"/>
      <c r="K31" s="1050"/>
      <c r="L31" s="1044"/>
      <c r="M31" s="1050"/>
      <c r="N31" s="1047"/>
      <c r="O31" s="1050"/>
      <c r="P31" s="1053"/>
      <c r="Q31" s="1056"/>
      <c r="R31" s="1041"/>
      <c r="S31" s="1041"/>
      <c r="T31" s="1023"/>
      <c r="U31" s="1008"/>
      <c r="V31" s="1008"/>
      <c r="W31" s="1008"/>
      <c r="X31" s="1008"/>
      <c r="Y31" s="1008"/>
      <c r="Z31" s="1005"/>
      <c r="AA31" s="1005"/>
      <c r="AB31" s="1005"/>
      <c r="AC31" s="1005"/>
      <c r="AD31" s="1005"/>
      <c r="AE31" s="1005"/>
      <c r="AF31" s="1005"/>
      <c r="AG31" s="479"/>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row>
    <row r="32" spans="1:73" ht="40.15" customHeight="1" x14ac:dyDescent="0.25">
      <c r="A32" s="151"/>
      <c r="B32" s="24"/>
      <c r="C32" s="1059"/>
      <c r="D32" s="1050"/>
      <c r="E32" s="1062"/>
      <c r="F32" s="1065"/>
      <c r="G32" s="1050"/>
      <c r="H32" s="1044"/>
      <c r="I32" s="1044"/>
      <c r="J32" s="1044"/>
      <c r="K32" s="1050"/>
      <c r="L32" s="1044"/>
      <c r="M32" s="1050"/>
      <c r="N32" s="1047"/>
      <c r="O32" s="1050"/>
      <c r="P32" s="1053"/>
      <c r="Q32" s="1056"/>
      <c r="R32" s="1041"/>
      <c r="S32" s="1041"/>
      <c r="T32" s="1023"/>
      <c r="U32" s="1008"/>
      <c r="V32" s="1008"/>
      <c r="W32" s="1008"/>
      <c r="X32" s="1008"/>
      <c r="Y32" s="1008"/>
      <c r="Z32" s="1005"/>
      <c r="AA32" s="1005"/>
      <c r="AB32" s="1005"/>
      <c r="AC32" s="1005"/>
      <c r="AD32" s="1005"/>
      <c r="AE32" s="1005"/>
      <c r="AF32" s="1005"/>
      <c r="AG32" s="196"/>
      <c r="AH32" s="592"/>
      <c r="AI32" s="592"/>
      <c r="AJ32" s="592"/>
      <c r="AK32" s="196"/>
      <c r="AL32" s="197"/>
      <c r="AM32" s="197"/>
      <c r="AN32" s="197"/>
      <c r="AO32" s="197"/>
      <c r="AP32" s="1151"/>
      <c r="AQ32" s="1005"/>
      <c r="AR32" s="282"/>
      <c r="AS32" s="282"/>
      <c r="AT32" s="282"/>
      <c r="AU32" s="282"/>
      <c r="AV32" s="282"/>
      <c r="AW32" s="282"/>
      <c r="AX32" s="1151"/>
      <c r="AY32" s="1005"/>
      <c r="AZ32" s="282"/>
      <c r="BA32" s="282"/>
      <c r="BB32" s="282"/>
      <c r="BC32" s="282"/>
      <c r="BD32" s="282"/>
      <c r="BE32" s="282"/>
      <c r="BF32" s="1151"/>
      <c r="BG32" s="1005"/>
      <c r="BH32" s="282"/>
      <c r="BI32" s="282"/>
      <c r="BJ32" s="282"/>
      <c r="BK32" s="282"/>
      <c r="BL32" s="282"/>
      <c r="BM32" s="282"/>
      <c r="BN32" s="1151"/>
      <c r="BO32" s="1005"/>
      <c r="BP32" s="282"/>
      <c r="BQ32" s="282"/>
      <c r="BR32" s="282"/>
      <c r="BS32" s="282"/>
      <c r="BT32" s="282"/>
      <c r="BU32" s="282"/>
    </row>
    <row r="33" spans="1:73" ht="40.15" customHeight="1" thickBot="1" x14ac:dyDescent="0.3">
      <c r="A33" s="151"/>
      <c r="B33" s="24"/>
      <c r="C33" s="1060"/>
      <c r="D33" s="1051"/>
      <c r="E33" s="1063"/>
      <c r="F33" s="1066"/>
      <c r="G33" s="1051"/>
      <c r="H33" s="1045"/>
      <c r="I33" s="1045"/>
      <c r="J33" s="1045"/>
      <c r="K33" s="1051"/>
      <c r="L33" s="1045"/>
      <c r="M33" s="1051"/>
      <c r="N33" s="1048"/>
      <c r="O33" s="1051"/>
      <c r="P33" s="1054"/>
      <c r="Q33" s="1057"/>
      <c r="R33" s="1042"/>
      <c r="S33" s="1042"/>
      <c r="T33" s="1024"/>
      <c r="U33" s="1009"/>
      <c r="V33" s="1009"/>
      <c r="W33" s="1009"/>
      <c r="X33" s="1009"/>
      <c r="Y33" s="1009"/>
      <c r="Z33" s="1006"/>
      <c r="AA33" s="1006"/>
      <c r="AB33" s="1006"/>
      <c r="AC33" s="1006"/>
      <c r="AD33" s="1006"/>
      <c r="AE33" s="1006"/>
      <c r="AF33" s="1006"/>
      <c r="AG33" s="715"/>
      <c r="AH33" s="716"/>
      <c r="AI33" s="716"/>
      <c r="AJ33" s="716"/>
      <c r="AK33" s="715"/>
      <c r="AL33" s="717"/>
      <c r="AM33" s="717"/>
      <c r="AN33" s="717"/>
      <c r="AO33" s="717"/>
      <c r="AP33" s="1152"/>
      <c r="AQ33" s="1006"/>
      <c r="AR33" s="718"/>
      <c r="AS33" s="718"/>
      <c r="AT33" s="718"/>
      <c r="AU33" s="718"/>
      <c r="AV33" s="718"/>
      <c r="AW33" s="718"/>
      <c r="AX33" s="1152"/>
      <c r="AY33" s="1006"/>
      <c r="AZ33" s="718"/>
      <c r="BA33" s="718"/>
      <c r="BB33" s="718"/>
      <c r="BC33" s="718"/>
      <c r="BD33" s="718"/>
      <c r="BE33" s="718"/>
      <c r="BF33" s="1152"/>
      <c r="BG33" s="1006"/>
      <c r="BH33" s="718"/>
      <c r="BI33" s="718"/>
      <c r="BJ33" s="718"/>
      <c r="BK33" s="718"/>
      <c r="BL33" s="718"/>
      <c r="BM33" s="718"/>
      <c r="BN33" s="1152"/>
      <c r="BO33" s="1006"/>
      <c r="BP33" s="718"/>
      <c r="BQ33" s="718"/>
      <c r="BR33" s="718"/>
      <c r="BS33" s="718"/>
      <c r="BT33" s="718"/>
      <c r="BU33" s="718"/>
    </row>
    <row r="34" spans="1:73" ht="55.9" customHeight="1" thickTop="1" x14ac:dyDescent="0.25">
      <c r="A34" s="151"/>
      <c r="B34" s="24"/>
      <c r="C34" s="1058" t="s">
        <v>2577</v>
      </c>
      <c r="D34" s="1049" t="s">
        <v>2578</v>
      </c>
      <c r="E34" s="1061">
        <v>857</v>
      </c>
      <c r="F34" s="1064"/>
      <c r="G34" s="1049"/>
      <c r="H34" s="1043"/>
      <c r="I34" s="1043"/>
      <c r="J34" s="1043">
        <v>45</v>
      </c>
      <c r="K34" s="1049" t="s">
        <v>3625</v>
      </c>
      <c r="L34" s="1043">
        <v>4503</v>
      </c>
      <c r="M34" s="1049" t="s">
        <v>3868</v>
      </c>
      <c r="N34" s="1046">
        <v>2026004540084</v>
      </c>
      <c r="O34" s="1049" t="s">
        <v>3869</v>
      </c>
      <c r="P34" s="1052" t="s">
        <v>2571</v>
      </c>
      <c r="Q34" s="1055">
        <v>6</v>
      </c>
      <c r="R34" s="1040"/>
      <c r="S34" s="1040"/>
      <c r="T34" s="1022"/>
      <c r="U34" s="1007"/>
      <c r="V34" s="1007"/>
      <c r="W34" s="1007"/>
      <c r="X34" s="1007"/>
      <c r="Y34" s="1007"/>
      <c r="Z34" s="1004">
        <f t="shared" si="5"/>
        <v>0</v>
      </c>
      <c r="AA34" s="1004">
        <f t="shared" si="23"/>
        <v>0</v>
      </c>
      <c r="AB34" s="1004">
        <f t="shared" si="23"/>
        <v>0</v>
      </c>
      <c r="AC34" s="1004">
        <f t="shared" si="23"/>
        <v>0</v>
      </c>
      <c r="AD34" s="1004">
        <f t="shared" si="23"/>
        <v>0</v>
      </c>
      <c r="AE34" s="1004">
        <f t="shared" si="23"/>
        <v>0</v>
      </c>
      <c r="AF34" s="1004">
        <f t="shared" si="23"/>
        <v>0</v>
      </c>
      <c r="AG34" s="714"/>
      <c r="AH34" s="593"/>
      <c r="AI34" s="593"/>
      <c r="AJ34" s="593"/>
      <c r="AK34" s="207"/>
      <c r="AL34" s="208"/>
      <c r="AM34" s="208"/>
      <c r="AN34" s="208"/>
      <c r="AO34" s="208"/>
      <c r="AP34" s="1150">
        <f>+U34</f>
        <v>0</v>
      </c>
      <c r="AQ34" s="1004">
        <f>SUM(AR34:AW37)</f>
        <v>0</v>
      </c>
      <c r="AR34" s="299"/>
      <c r="AS34" s="299"/>
      <c r="AT34" s="299"/>
      <c r="AU34" s="299"/>
      <c r="AV34" s="299"/>
      <c r="AW34" s="299"/>
      <c r="AX34" s="1150">
        <f>+V34</f>
        <v>0</v>
      </c>
      <c r="AY34" s="1004">
        <f>SUM(AZ34:BE37)</f>
        <v>0</v>
      </c>
      <c r="AZ34" s="299"/>
      <c r="BA34" s="299"/>
      <c r="BB34" s="299"/>
      <c r="BC34" s="299"/>
      <c r="BD34" s="299"/>
      <c r="BE34" s="299"/>
      <c r="BF34" s="1150">
        <f>+W34</f>
        <v>0</v>
      </c>
      <c r="BG34" s="1004">
        <f>SUM(BH34:BM37)</f>
        <v>0</v>
      </c>
      <c r="BH34" s="299"/>
      <c r="BI34" s="299"/>
      <c r="BJ34" s="299"/>
      <c r="BK34" s="299"/>
      <c r="BL34" s="299"/>
      <c r="BM34" s="299"/>
      <c r="BN34" s="1150">
        <f>+X34</f>
        <v>0</v>
      </c>
      <c r="BO34" s="1004">
        <f>SUM(BP34:BU37)</f>
        <v>0</v>
      </c>
      <c r="BP34" s="299"/>
      <c r="BQ34" s="299"/>
      <c r="BR34" s="299"/>
      <c r="BS34" s="299"/>
      <c r="BT34" s="299"/>
      <c r="BU34" s="299"/>
    </row>
    <row r="35" spans="1:73" ht="40.15" customHeight="1" x14ac:dyDescent="0.25">
      <c r="A35" s="151"/>
      <c r="B35" s="24"/>
      <c r="C35" s="1059"/>
      <c r="D35" s="1050"/>
      <c r="E35" s="1062"/>
      <c r="F35" s="1065"/>
      <c r="G35" s="1050"/>
      <c r="H35" s="1044"/>
      <c r="I35" s="1044"/>
      <c r="J35" s="1044"/>
      <c r="K35" s="1050"/>
      <c r="L35" s="1044"/>
      <c r="M35" s="1050"/>
      <c r="N35" s="1047"/>
      <c r="O35" s="1050"/>
      <c r="P35" s="1053"/>
      <c r="Q35" s="1056"/>
      <c r="R35" s="1041"/>
      <c r="S35" s="1041"/>
      <c r="T35" s="1023"/>
      <c r="U35" s="1008"/>
      <c r="V35" s="1008"/>
      <c r="W35" s="1008"/>
      <c r="X35" s="1008"/>
      <c r="Y35" s="1008"/>
      <c r="Z35" s="1005"/>
      <c r="AA35" s="1005"/>
      <c r="AB35" s="1005"/>
      <c r="AC35" s="1005"/>
      <c r="AD35" s="1005"/>
      <c r="AE35" s="1005"/>
      <c r="AF35" s="1005"/>
      <c r="AG35" s="479"/>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row>
    <row r="36" spans="1:73" ht="40.15" customHeight="1" x14ac:dyDescent="0.25">
      <c r="A36" s="151"/>
      <c r="B36" s="24"/>
      <c r="C36" s="1059"/>
      <c r="D36" s="1050"/>
      <c r="E36" s="1062"/>
      <c r="F36" s="1065"/>
      <c r="G36" s="1050"/>
      <c r="H36" s="1044"/>
      <c r="I36" s="1044"/>
      <c r="J36" s="1044"/>
      <c r="K36" s="1050"/>
      <c r="L36" s="1044"/>
      <c r="M36" s="1050"/>
      <c r="N36" s="1047"/>
      <c r="O36" s="1050"/>
      <c r="P36" s="1053"/>
      <c r="Q36" s="1056"/>
      <c r="R36" s="1041"/>
      <c r="S36" s="1041"/>
      <c r="T36" s="1023"/>
      <c r="U36" s="1008"/>
      <c r="V36" s="1008"/>
      <c r="W36" s="1008"/>
      <c r="X36" s="1008"/>
      <c r="Y36" s="1008"/>
      <c r="Z36" s="1005"/>
      <c r="AA36" s="1005"/>
      <c r="AB36" s="1005"/>
      <c r="AC36" s="1005"/>
      <c r="AD36" s="1005"/>
      <c r="AE36" s="1005"/>
      <c r="AF36" s="1005"/>
      <c r="AG36" s="196"/>
      <c r="AH36" s="592"/>
      <c r="AI36" s="592"/>
      <c r="AJ36" s="592"/>
      <c r="AK36" s="196"/>
      <c r="AL36" s="197"/>
      <c r="AM36" s="197"/>
      <c r="AN36" s="197"/>
      <c r="AO36" s="197"/>
      <c r="AP36" s="1151"/>
      <c r="AQ36" s="1005"/>
      <c r="AR36" s="282"/>
      <c r="AS36" s="282"/>
      <c r="AT36" s="282"/>
      <c r="AU36" s="282"/>
      <c r="AV36" s="282"/>
      <c r="AW36" s="282"/>
      <c r="AX36" s="1151"/>
      <c r="AY36" s="1005"/>
      <c r="AZ36" s="282"/>
      <c r="BA36" s="282"/>
      <c r="BB36" s="282"/>
      <c r="BC36" s="282"/>
      <c r="BD36" s="282"/>
      <c r="BE36" s="282"/>
      <c r="BF36" s="1151"/>
      <c r="BG36" s="1005"/>
      <c r="BH36" s="282"/>
      <c r="BI36" s="282"/>
      <c r="BJ36" s="282"/>
      <c r="BK36" s="282"/>
      <c r="BL36" s="282"/>
      <c r="BM36" s="282"/>
      <c r="BN36" s="1151"/>
      <c r="BO36" s="1005"/>
      <c r="BP36" s="282"/>
      <c r="BQ36" s="282"/>
      <c r="BR36" s="282"/>
      <c r="BS36" s="282"/>
      <c r="BT36" s="282"/>
      <c r="BU36" s="282"/>
    </row>
    <row r="37" spans="1:73" ht="40.15" customHeight="1" thickBot="1" x14ac:dyDescent="0.3">
      <c r="A37" s="151"/>
      <c r="B37" s="24"/>
      <c r="C37" s="1060"/>
      <c r="D37" s="1051"/>
      <c r="E37" s="1063"/>
      <c r="F37" s="1066"/>
      <c r="G37" s="1051"/>
      <c r="H37" s="1045"/>
      <c r="I37" s="1045"/>
      <c r="J37" s="1045"/>
      <c r="K37" s="1051"/>
      <c r="L37" s="1045"/>
      <c r="M37" s="1051"/>
      <c r="N37" s="1048"/>
      <c r="O37" s="1051"/>
      <c r="P37" s="1054"/>
      <c r="Q37" s="1057"/>
      <c r="R37" s="1042"/>
      <c r="S37" s="1042"/>
      <c r="T37" s="1024"/>
      <c r="U37" s="1009"/>
      <c r="V37" s="1009"/>
      <c r="W37" s="1009"/>
      <c r="X37" s="1009"/>
      <c r="Y37" s="1009"/>
      <c r="Z37" s="1006"/>
      <c r="AA37" s="1006"/>
      <c r="AB37" s="1006"/>
      <c r="AC37" s="1006"/>
      <c r="AD37" s="1006"/>
      <c r="AE37" s="1006"/>
      <c r="AF37" s="1006"/>
      <c r="AG37" s="715"/>
      <c r="AH37" s="716"/>
      <c r="AI37" s="716"/>
      <c r="AJ37" s="716"/>
      <c r="AK37" s="715"/>
      <c r="AL37" s="717"/>
      <c r="AM37" s="717"/>
      <c r="AN37" s="717"/>
      <c r="AO37" s="717"/>
      <c r="AP37" s="1152"/>
      <c r="AQ37" s="1006"/>
      <c r="AR37" s="718"/>
      <c r="AS37" s="718"/>
      <c r="AT37" s="718"/>
      <c r="AU37" s="718"/>
      <c r="AV37" s="718"/>
      <c r="AW37" s="718"/>
      <c r="AX37" s="1152"/>
      <c r="AY37" s="1006"/>
      <c r="AZ37" s="718"/>
      <c r="BA37" s="718"/>
      <c r="BB37" s="718"/>
      <c r="BC37" s="718"/>
      <c r="BD37" s="718"/>
      <c r="BE37" s="718"/>
      <c r="BF37" s="1152"/>
      <c r="BG37" s="1006"/>
      <c r="BH37" s="718"/>
      <c r="BI37" s="718"/>
      <c r="BJ37" s="718"/>
      <c r="BK37" s="718"/>
      <c r="BL37" s="718"/>
      <c r="BM37" s="718"/>
      <c r="BN37" s="1152"/>
      <c r="BO37" s="1006"/>
      <c r="BP37" s="718"/>
      <c r="BQ37" s="718"/>
      <c r="BR37" s="718"/>
      <c r="BS37" s="718"/>
      <c r="BT37" s="718"/>
      <c r="BU37" s="718"/>
    </row>
    <row r="38" spans="1:73" ht="40.15" customHeight="1" thickTop="1" thickBot="1" x14ac:dyDescent="0.3">
      <c r="B38" s="924" t="s">
        <v>2579</v>
      </c>
      <c r="C38" s="938" t="s">
        <v>2580</v>
      </c>
      <c r="D38" s="362"/>
      <c r="E38" s="434"/>
      <c r="F38" s="446"/>
      <c r="G38" s="367"/>
      <c r="H38" s="368"/>
      <c r="I38" s="368"/>
      <c r="J38" s="369"/>
      <c r="K38" s="369"/>
      <c r="L38" s="369"/>
      <c r="M38" s="369"/>
      <c r="N38" s="369"/>
      <c r="O38" s="371"/>
      <c r="P38" s="372"/>
      <c r="Q38" s="27"/>
      <c r="R38" s="23"/>
      <c r="S38" s="23"/>
      <c r="T38" s="39"/>
      <c r="U38" s="37"/>
      <c r="V38" s="37"/>
      <c r="W38" s="37"/>
      <c r="X38" s="38"/>
      <c r="Y38" s="927"/>
      <c r="Z38" s="932">
        <f t="shared" si="5"/>
        <v>0</v>
      </c>
      <c r="AA38" s="932">
        <f t="shared" si="5"/>
        <v>0</v>
      </c>
      <c r="AB38" s="932">
        <f t="shared" si="5"/>
        <v>0</v>
      </c>
      <c r="AC38" s="932">
        <f t="shared" si="5"/>
        <v>0</v>
      </c>
      <c r="AD38" s="932">
        <f t="shared" si="5"/>
        <v>0</v>
      </c>
      <c r="AE38" s="932">
        <f t="shared" si="5"/>
        <v>0</v>
      </c>
      <c r="AF38" s="932">
        <f t="shared" si="5"/>
        <v>0</v>
      </c>
      <c r="AG38" s="195"/>
      <c r="AH38" s="195"/>
      <c r="AI38" s="195"/>
      <c r="AJ38" s="195"/>
      <c r="AK38" s="195"/>
      <c r="AL38" s="195"/>
      <c r="AM38" s="195"/>
      <c r="AN38" s="195"/>
      <c r="AO38" s="195"/>
      <c r="AP38" s="18"/>
      <c r="AQ38" s="929">
        <f t="shared" ref="AQ38" si="24">SUM(AQ39:AQ58)</f>
        <v>0</v>
      </c>
      <c r="AR38" s="929">
        <f>SUM(AR39:AR58)</f>
        <v>0</v>
      </c>
      <c r="AS38" s="929">
        <f t="shared" ref="AS38:AW38" si="25">SUM(AS39:AS58)</f>
        <v>0</v>
      </c>
      <c r="AT38" s="929">
        <f t="shared" si="25"/>
        <v>0</v>
      </c>
      <c r="AU38" s="929">
        <f t="shared" si="25"/>
        <v>0</v>
      </c>
      <c r="AV38" s="929">
        <f t="shared" si="25"/>
        <v>0</v>
      </c>
      <c r="AW38" s="929">
        <f t="shared" si="25"/>
        <v>0</v>
      </c>
      <c r="AX38" s="18"/>
      <c r="AY38" s="929">
        <f t="shared" ref="AY38" si="26">SUM(AY39:AY58)</f>
        <v>0</v>
      </c>
      <c r="AZ38" s="929">
        <f>SUM(AZ39:AZ58)</f>
        <v>0</v>
      </c>
      <c r="BA38" s="929">
        <f t="shared" ref="BA38:BE38" si="27">SUM(BA39:BA58)</f>
        <v>0</v>
      </c>
      <c r="BB38" s="929">
        <f t="shared" si="27"/>
        <v>0</v>
      </c>
      <c r="BC38" s="929">
        <f t="shared" si="27"/>
        <v>0</v>
      </c>
      <c r="BD38" s="929">
        <f t="shared" si="27"/>
        <v>0</v>
      </c>
      <c r="BE38" s="929">
        <f t="shared" si="27"/>
        <v>0</v>
      </c>
      <c r="BF38" s="18"/>
      <c r="BG38" s="929">
        <f t="shared" ref="BG38" si="28">SUM(BG39:BG58)</f>
        <v>0</v>
      </c>
      <c r="BH38" s="929">
        <f>SUM(BH39:BH58)</f>
        <v>0</v>
      </c>
      <c r="BI38" s="929">
        <f t="shared" ref="BI38:BM38" si="29">SUM(BI39:BI58)</f>
        <v>0</v>
      </c>
      <c r="BJ38" s="929">
        <f t="shared" si="29"/>
        <v>0</v>
      </c>
      <c r="BK38" s="929">
        <f t="shared" si="29"/>
        <v>0</v>
      </c>
      <c r="BL38" s="929">
        <f t="shared" si="29"/>
        <v>0</v>
      </c>
      <c r="BM38" s="929">
        <f t="shared" si="29"/>
        <v>0</v>
      </c>
      <c r="BN38" s="18"/>
      <c r="BO38" s="929">
        <f t="shared" ref="BO38" si="30">SUM(BO39:BO58)</f>
        <v>0</v>
      </c>
      <c r="BP38" s="929">
        <f>SUM(BP39:BP58)</f>
        <v>0</v>
      </c>
      <c r="BQ38" s="929">
        <f t="shared" ref="BQ38:BU38" si="31">SUM(BQ39:BQ58)</f>
        <v>0</v>
      </c>
      <c r="BR38" s="929">
        <f t="shared" si="31"/>
        <v>0</v>
      </c>
      <c r="BS38" s="929">
        <f t="shared" si="31"/>
        <v>0</v>
      </c>
      <c r="BT38" s="929">
        <f t="shared" si="31"/>
        <v>0</v>
      </c>
      <c r="BU38" s="929">
        <f t="shared" si="31"/>
        <v>0</v>
      </c>
    </row>
    <row r="39" spans="1:73" ht="40.15" customHeight="1" thickTop="1" x14ac:dyDescent="0.25">
      <c r="A39" s="151"/>
      <c r="B39" s="24"/>
      <c r="C39" s="1058" t="s">
        <v>2581</v>
      </c>
      <c r="D39" s="1049" t="s">
        <v>2582</v>
      </c>
      <c r="E39" s="1061">
        <v>858</v>
      </c>
      <c r="F39" s="1064"/>
      <c r="G39" s="1049"/>
      <c r="H39" s="1043"/>
      <c r="I39" s="1043"/>
      <c r="J39" s="1043">
        <v>45</v>
      </c>
      <c r="K39" s="1049" t="s">
        <v>3625</v>
      </c>
      <c r="L39" s="1043">
        <v>4503</v>
      </c>
      <c r="M39" s="1049" t="s">
        <v>3868</v>
      </c>
      <c r="N39" s="1046">
        <v>2026004540084</v>
      </c>
      <c r="O39" s="1049" t="s">
        <v>3869</v>
      </c>
      <c r="P39" s="1052" t="s">
        <v>974</v>
      </c>
      <c r="Q39" s="1055">
        <v>1</v>
      </c>
      <c r="R39" s="1040"/>
      <c r="S39" s="1040"/>
      <c r="T39" s="1022"/>
      <c r="U39" s="1007"/>
      <c r="V39" s="1007"/>
      <c r="W39" s="1007"/>
      <c r="X39" s="1007"/>
      <c r="Y39" s="1007"/>
      <c r="Z39" s="1004">
        <f t="shared" si="5"/>
        <v>0</v>
      </c>
      <c r="AA39" s="1004">
        <f t="shared" ref="AA39:AF51" si="32">SUM(AR39:AR42,AZ39:AZ42,BH39:BH42,BP39:BP42)</f>
        <v>0</v>
      </c>
      <c r="AB39" s="1004">
        <f t="shared" si="32"/>
        <v>0</v>
      </c>
      <c r="AC39" s="1004">
        <f t="shared" si="32"/>
        <v>0</v>
      </c>
      <c r="AD39" s="1004">
        <f t="shared" si="32"/>
        <v>0</v>
      </c>
      <c r="AE39" s="1004">
        <f t="shared" si="32"/>
        <v>0</v>
      </c>
      <c r="AF39" s="1004">
        <f t="shared" si="32"/>
        <v>0</v>
      </c>
      <c r="AG39" s="714"/>
      <c r="AH39" s="593"/>
      <c r="AI39" s="593"/>
      <c r="AJ39" s="593"/>
      <c r="AK39" s="207"/>
      <c r="AL39" s="208"/>
      <c r="AM39" s="208"/>
      <c r="AN39" s="208"/>
      <c r="AO39" s="208"/>
      <c r="AP39" s="1150">
        <f>+U39</f>
        <v>0</v>
      </c>
      <c r="AQ39" s="1004">
        <f>SUM(AR39:AW42)</f>
        <v>0</v>
      </c>
      <c r="AR39" s="299"/>
      <c r="AS39" s="299"/>
      <c r="AT39" s="299"/>
      <c r="AU39" s="299"/>
      <c r="AV39" s="299"/>
      <c r="AW39" s="299"/>
      <c r="AX39" s="1150">
        <f>+V39</f>
        <v>0</v>
      </c>
      <c r="AY39" s="1004">
        <f>SUM(AZ39:BE42)</f>
        <v>0</v>
      </c>
      <c r="AZ39" s="299"/>
      <c r="BA39" s="299"/>
      <c r="BB39" s="299"/>
      <c r="BC39" s="299"/>
      <c r="BD39" s="299"/>
      <c r="BE39" s="299"/>
      <c r="BF39" s="1150">
        <f>+W39</f>
        <v>0</v>
      </c>
      <c r="BG39" s="1004">
        <f>SUM(BH39:BM42)</f>
        <v>0</v>
      </c>
      <c r="BH39" s="299"/>
      <c r="BI39" s="299"/>
      <c r="BJ39" s="299"/>
      <c r="BK39" s="299"/>
      <c r="BL39" s="299"/>
      <c r="BM39" s="299"/>
      <c r="BN39" s="1150">
        <f>+X39</f>
        <v>0</v>
      </c>
      <c r="BO39" s="1004">
        <f>SUM(BP39:BU42)</f>
        <v>0</v>
      </c>
      <c r="BP39" s="299"/>
      <c r="BQ39" s="299"/>
      <c r="BR39" s="299"/>
      <c r="BS39" s="299"/>
      <c r="BT39" s="299"/>
      <c r="BU39" s="299"/>
    </row>
    <row r="40" spans="1:73" ht="40.15" customHeight="1" x14ac:dyDescent="0.25">
      <c r="A40" s="151"/>
      <c r="B40" s="24"/>
      <c r="C40" s="1059"/>
      <c r="D40" s="1050"/>
      <c r="E40" s="1062"/>
      <c r="F40" s="1065"/>
      <c r="G40" s="1050"/>
      <c r="H40" s="1044"/>
      <c r="I40" s="1044"/>
      <c r="J40" s="1044"/>
      <c r="K40" s="1050"/>
      <c r="L40" s="1044"/>
      <c r="M40" s="1050"/>
      <c r="N40" s="1047"/>
      <c r="O40" s="1050"/>
      <c r="P40" s="1053"/>
      <c r="Q40" s="1056"/>
      <c r="R40" s="1041"/>
      <c r="S40" s="1041"/>
      <c r="T40" s="1023"/>
      <c r="U40" s="1008"/>
      <c r="V40" s="1008"/>
      <c r="W40" s="1008"/>
      <c r="X40" s="1008"/>
      <c r="Y40" s="1008"/>
      <c r="Z40" s="1005"/>
      <c r="AA40" s="1005"/>
      <c r="AB40" s="1005"/>
      <c r="AC40" s="1005"/>
      <c r="AD40" s="1005"/>
      <c r="AE40" s="1005"/>
      <c r="AF40" s="1005"/>
      <c r="AG40" s="479"/>
      <c r="AH40" s="592"/>
      <c r="AI40" s="592"/>
      <c r="AJ40" s="592"/>
      <c r="AK40" s="196"/>
      <c r="AL40" s="197"/>
      <c r="AM40" s="197"/>
      <c r="AN40" s="197"/>
      <c r="AO40" s="197"/>
      <c r="AP40" s="1151"/>
      <c r="AQ40" s="1005"/>
      <c r="AR40" s="282"/>
      <c r="AS40" s="282"/>
      <c r="AT40" s="282"/>
      <c r="AU40" s="282"/>
      <c r="AV40" s="282"/>
      <c r="AW40" s="282"/>
      <c r="AX40" s="1151"/>
      <c r="AY40" s="1005"/>
      <c r="AZ40" s="282"/>
      <c r="BA40" s="282"/>
      <c r="BB40" s="282"/>
      <c r="BC40" s="282"/>
      <c r="BD40" s="282"/>
      <c r="BE40" s="282"/>
      <c r="BF40" s="1151"/>
      <c r="BG40" s="1005"/>
      <c r="BH40" s="282"/>
      <c r="BI40" s="282"/>
      <c r="BJ40" s="282"/>
      <c r="BK40" s="282"/>
      <c r="BL40" s="282"/>
      <c r="BM40" s="282"/>
      <c r="BN40" s="1151"/>
      <c r="BO40" s="1005"/>
      <c r="BP40" s="282"/>
      <c r="BQ40" s="282"/>
      <c r="BR40" s="282"/>
      <c r="BS40" s="282"/>
      <c r="BT40" s="282"/>
      <c r="BU40" s="282"/>
    </row>
    <row r="41" spans="1:73" ht="40.15" customHeight="1" x14ac:dyDescent="0.25">
      <c r="A41" s="151"/>
      <c r="B41" s="24"/>
      <c r="C41" s="1059"/>
      <c r="D41" s="1050"/>
      <c r="E41" s="1062"/>
      <c r="F41" s="1065"/>
      <c r="G41" s="1050"/>
      <c r="H41" s="1044"/>
      <c r="I41" s="1044"/>
      <c r="J41" s="1044"/>
      <c r="K41" s="1050"/>
      <c r="L41" s="1044"/>
      <c r="M41" s="1050"/>
      <c r="N41" s="1047"/>
      <c r="O41" s="1050"/>
      <c r="P41" s="1053"/>
      <c r="Q41" s="1056"/>
      <c r="R41" s="1041"/>
      <c r="S41" s="1041"/>
      <c r="T41" s="1023"/>
      <c r="U41" s="1008"/>
      <c r="V41" s="1008"/>
      <c r="W41" s="1008"/>
      <c r="X41" s="1008"/>
      <c r="Y41" s="1008"/>
      <c r="Z41" s="1005"/>
      <c r="AA41" s="1005"/>
      <c r="AB41" s="1005"/>
      <c r="AC41" s="1005"/>
      <c r="AD41" s="1005"/>
      <c r="AE41" s="1005"/>
      <c r="AF41" s="1005"/>
      <c r="AG41" s="196"/>
      <c r="AH41" s="592"/>
      <c r="AI41" s="592"/>
      <c r="AJ41" s="592"/>
      <c r="AK41" s="196"/>
      <c r="AL41" s="197"/>
      <c r="AM41" s="197"/>
      <c r="AN41" s="197"/>
      <c r="AO41" s="197"/>
      <c r="AP41" s="1151"/>
      <c r="AQ41" s="1005"/>
      <c r="AR41" s="282"/>
      <c r="AS41" s="282"/>
      <c r="AT41" s="282"/>
      <c r="AU41" s="282"/>
      <c r="AV41" s="282"/>
      <c r="AW41" s="282"/>
      <c r="AX41" s="1151"/>
      <c r="AY41" s="1005"/>
      <c r="AZ41" s="282"/>
      <c r="BA41" s="282"/>
      <c r="BB41" s="282"/>
      <c r="BC41" s="282"/>
      <c r="BD41" s="282"/>
      <c r="BE41" s="282"/>
      <c r="BF41" s="1151"/>
      <c r="BG41" s="1005"/>
      <c r="BH41" s="282"/>
      <c r="BI41" s="282"/>
      <c r="BJ41" s="282"/>
      <c r="BK41" s="282"/>
      <c r="BL41" s="282"/>
      <c r="BM41" s="282"/>
      <c r="BN41" s="1151"/>
      <c r="BO41" s="1005"/>
      <c r="BP41" s="282"/>
      <c r="BQ41" s="282"/>
      <c r="BR41" s="282"/>
      <c r="BS41" s="282"/>
      <c r="BT41" s="282"/>
      <c r="BU41" s="282"/>
    </row>
    <row r="42" spans="1:73" ht="40.15" customHeight="1" thickBot="1" x14ac:dyDescent="0.3">
      <c r="A42" s="151"/>
      <c r="B42" s="24"/>
      <c r="C42" s="1060"/>
      <c r="D42" s="1051"/>
      <c r="E42" s="1063"/>
      <c r="F42" s="1066"/>
      <c r="G42" s="1051"/>
      <c r="H42" s="1045"/>
      <c r="I42" s="1045"/>
      <c r="J42" s="1045"/>
      <c r="K42" s="1051"/>
      <c r="L42" s="1045"/>
      <c r="M42" s="1051"/>
      <c r="N42" s="1048"/>
      <c r="O42" s="1051"/>
      <c r="P42" s="1054"/>
      <c r="Q42" s="1057"/>
      <c r="R42" s="1042"/>
      <c r="S42" s="1042"/>
      <c r="T42" s="1024"/>
      <c r="U42" s="1009"/>
      <c r="V42" s="1009"/>
      <c r="W42" s="1009"/>
      <c r="X42" s="1009"/>
      <c r="Y42" s="1009"/>
      <c r="Z42" s="1006"/>
      <c r="AA42" s="1006"/>
      <c r="AB42" s="1006"/>
      <c r="AC42" s="1006"/>
      <c r="AD42" s="1006"/>
      <c r="AE42" s="1006"/>
      <c r="AF42" s="1006"/>
      <c r="AG42" s="715"/>
      <c r="AH42" s="716"/>
      <c r="AI42" s="716"/>
      <c r="AJ42" s="716"/>
      <c r="AK42" s="715"/>
      <c r="AL42" s="717"/>
      <c r="AM42" s="717"/>
      <c r="AN42" s="717"/>
      <c r="AO42" s="717"/>
      <c r="AP42" s="1152"/>
      <c r="AQ42" s="1006"/>
      <c r="AR42" s="718"/>
      <c r="AS42" s="718"/>
      <c r="AT42" s="718"/>
      <c r="AU42" s="718"/>
      <c r="AV42" s="718"/>
      <c r="AW42" s="718"/>
      <c r="AX42" s="1152"/>
      <c r="AY42" s="1006"/>
      <c r="AZ42" s="718"/>
      <c r="BA42" s="718"/>
      <c r="BB42" s="718"/>
      <c r="BC42" s="718"/>
      <c r="BD42" s="718"/>
      <c r="BE42" s="718"/>
      <c r="BF42" s="1152"/>
      <c r="BG42" s="1006"/>
      <c r="BH42" s="718"/>
      <c r="BI42" s="718"/>
      <c r="BJ42" s="718"/>
      <c r="BK42" s="718"/>
      <c r="BL42" s="718"/>
      <c r="BM42" s="718"/>
      <c r="BN42" s="1152"/>
      <c r="BO42" s="1006"/>
      <c r="BP42" s="718"/>
      <c r="BQ42" s="718"/>
      <c r="BR42" s="718"/>
      <c r="BS42" s="718"/>
      <c r="BT42" s="718"/>
      <c r="BU42" s="718"/>
    </row>
    <row r="43" spans="1:73" ht="40.15" customHeight="1" thickTop="1" x14ac:dyDescent="0.25">
      <c r="A43" s="151"/>
      <c r="B43" s="24"/>
      <c r="C43" s="1058" t="s">
        <v>2583</v>
      </c>
      <c r="D43" s="1049" t="s">
        <v>2584</v>
      </c>
      <c r="E43" s="1061">
        <v>859</v>
      </c>
      <c r="F43" s="1064"/>
      <c r="G43" s="1049"/>
      <c r="H43" s="1043"/>
      <c r="I43" s="1043"/>
      <c r="J43" s="1043">
        <v>45</v>
      </c>
      <c r="K43" s="1049" t="s">
        <v>3625</v>
      </c>
      <c r="L43" s="1043">
        <v>4503</v>
      </c>
      <c r="M43" s="1049" t="s">
        <v>3868</v>
      </c>
      <c r="N43" s="1046">
        <v>2026004540084</v>
      </c>
      <c r="O43" s="1049" t="s">
        <v>3869</v>
      </c>
      <c r="P43" s="1052" t="s">
        <v>2585</v>
      </c>
      <c r="Q43" s="1055">
        <v>1</v>
      </c>
      <c r="R43" s="1040"/>
      <c r="S43" s="1040"/>
      <c r="T43" s="1022"/>
      <c r="U43" s="1007"/>
      <c r="V43" s="1007"/>
      <c r="W43" s="1007"/>
      <c r="X43" s="1007"/>
      <c r="Y43" s="1007"/>
      <c r="Z43" s="1004">
        <f t="shared" si="5"/>
        <v>0</v>
      </c>
      <c r="AA43" s="1004">
        <f t="shared" si="32"/>
        <v>0</v>
      </c>
      <c r="AB43" s="1004">
        <f t="shared" si="32"/>
        <v>0</v>
      </c>
      <c r="AC43" s="1004">
        <f t="shared" si="32"/>
        <v>0</v>
      </c>
      <c r="AD43" s="1004">
        <f t="shared" si="32"/>
        <v>0</v>
      </c>
      <c r="AE43" s="1004">
        <f t="shared" si="32"/>
        <v>0</v>
      </c>
      <c r="AF43" s="1004">
        <f t="shared" si="32"/>
        <v>0</v>
      </c>
      <c r="AG43" s="714"/>
      <c r="AH43" s="593"/>
      <c r="AI43" s="593"/>
      <c r="AJ43" s="593"/>
      <c r="AK43" s="207"/>
      <c r="AL43" s="208"/>
      <c r="AM43" s="208"/>
      <c r="AN43" s="208"/>
      <c r="AO43" s="208"/>
      <c r="AP43" s="1150">
        <f>+U43</f>
        <v>0</v>
      </c>
      <c r="AQ43" s="1004">
        <f>SUM(AR43:AW46)</f>
        <v>0</v>
      </c>
      <c r="AR43" s="299"/>
      <c r="AS43" s="299"/>
      <c r="AT43" s="299"/>
      <c r="AU43" s="299"/>
      <c r="AV43" s="299"/>
      <c r="AW43" s="299"/>
      <c r="AX43" s="1150">
        <f>+V43</f>
        <v>0</v>
      </c>
      <c r="AY43" s="1004">
        <f>SUM(AZ43:BE46)</f>
        <v>0</v>
      </c>
      <c r="AZ43" s="299"/>
      <c r="BA43" s="299"/>
      <c r="BB43" s="299"/>
      <c r="BC43" s="299"/>
      <c r="BD43" s="299"/>
      <c r="BE43" s="299"/>
      <c r="BF43" s="1150">
        <f>+W43</f>
        <v>0</v>
      </c>
      <c r="BG43" s="1004">
        <f>SUM(BH43:BM46)</f>
        <v>0</v>
      </c>
      <c r="BH43" s="299"/>
      <c r="BI43" s="299"/>
      <c r="BJ43" s="299"/>
      <c r="BK43" s="299"/>
      <c r="BL43" s="299"/>
      <c r="BM43" s="299"/>
      <c r="BN43" s="1150">
        <f>+X43</f>
        <v>0</v>
      </c>
      <c r="BO43" s="1004">
        <f>SUM(BP43:BU46)</f>
        <v>0</v>
      </c>
      <c r="BP43" s="299"/>
      <c r="BQ43" s="299"/>
      <c r="BR43" s="299"/>
      <c r="BS43" s="299"/>
      <c r="BT43" s="299"/>
      <c r="BU43" s="299"/>
    </row>
    <row r="44" spans="1:73" ht="40.15" customHeight="1" x14ac:dyDescent="0.25">
      <c r="A44" s="151"/>
      <c r="B44" s="24"/>
      <c r="C44" s="1059"/>
      <c r="D44" s="1050"/>
      <c r="E44" s="1062"/>
      <c r="F44" s="1065"/>
      <c r="G44" s="1050"/>
      <c r="H44" s="1044"/>
      <c r="I44" s="1044"/>
      <c r="J44" s="1044"/>
      <c r="K44" s="1050"/>
      <c r="L44" s="1044"/>
      <c r="M44" s="1050"/>
      <c r="N44" s="1047"/>
      <c r="O44" s="1050"/>
      <c r="P44" s="1053"/>
      <c r="Q44" s="1056"/>
      <c r="R44" s="1041"/>
      <c r="S44" s="1041"/>
      <c r="T44" s="1023"/>
      <c r="U44" s="1008"/>
      <c r="V44" s="1008"/>
      <c r="W44" s="1008"/>
      <c r="X44" s="1008"/>
      <c r="Y44" s="1008"/>
      <c r="Z44" s="1005"/>
      <c r="AA44" s="1005"/>
      <c r="AB44" s="1005"/>
      <c r="AC44" s="1005"/>
      <c r="AD44" s="1005"/>
      <c r="AE44" s="1005"/>
      <c r="AF44" s="1005"/>
      <c r="AG44" s="479"/>
      <c r="AH44" s="592"/>
      <c r="AI44" s="592"/>
      <c r="AJ44" s="592"/>
      <c r="AK44" s="196"/>
      <c r="AL44" s="197"/>
      <c r="AM44" s="197"/>
      <c r="AN44" s="197"/>
      <c r="AO44" s="197"/>
      <c r="AP44" s="1151"/>
      <c r="AQ44" s="1005"/>
      <c r="AR44" s="282"/>
      <c r="AS44" s="282"/>
      <c r="AT44" s="282"/>
      <c r="AU44" s="282"/>
      <c r="AV44" s="282"/>
      <c r="AW44" s="282"/>
      <c r="AX44" s="1151"/>
      <c r="AY44" s="1005"/>
      <c r="AZ44" s="282"/>
      <c r="BA44" s="282"/>
      <c r="BB44" s="282"/>
      <c r="BC44" s="282"/>
      <c r="BD44" s="282"/>
      <c r="BE44" s="282"/>
      <c r="BF44" s="1151"/>
      <c r="BG44" s="1005"/>
      <c r="BH44" s="282"/>
      <c r="BI44" s="282"/>
      <c r="BJ44" s="282"/>
      <c r="BK44" s="282"/>
      <c r="BL44" s="282"/>
      <c r="BM44" s="282"/>
      <c r="BN44" s="1151"/>
      <c r="BO44" s="1005"/>
      <c r="BP44" s="282"/>
      <c r="BQ44" s="282"/>
      <c r="BR44" s="282"/>
      <c r="BS44" s="282"/>
      <c r="BT44" s="282"/>
      <c r="BU44" s="282"/>
    </row>
    <row r="45" spans="1:73" ht="40.15" customHeight="1" x14ac:dyDescent="0.25">
      <c r="A45" s="151"/>
      <c r="B45" s="24"/>
      <c r="C45" s="1059"/>
      <c r="D45" s="1050"/>
      <c r="E45" s="1062"/>
      <c r="F45" s="1065"/>
      <c r="G45" s="1050"/>
      <c r="H45" s="1044"/>
      <c r="I45" s="1044"/>
      <c r="J45" s="1044"/>
      <c r="K45" s="1050"/>
      <c r="L45" s="1044"/>
      <c r="M45" s="1050"/>
      <c r="N45" s="1047"/>
      <c r="O45" s="1050"/>
      <c r="P45" s="1053"/>
      <c r="Q45" s="1056"/>
      <c r="R45" s="1041"/>
      <c r="S45" s="1041"/>
      <c r="T45" s="1023"/>
      <c r="U45" s="1008"/>
      <c r="V45" s="1008"/>
      <c r="W45" s="1008"/>
      <c r="X45" s="1008"/>
      <c r="Y45" s="1008"/>
      <c r="Z45" s="1005"/>
      <c r="AA45" s="1005"/>
      <c r="AB45" s="1005"/>
      <c r="AC45" s="1005"/>
      <c r="AD45" s="1005"/>
      <c r="AE45" s="1005"/>
      <c r="AF45" s="1005"/>
      <c r="AG45" s="196"/>
      <c r="AH45" s="592"/>
      <c r="AI45" s="592"/>
      <c r="AJ45" s="592"/>
      <c r="AK45" s="196"/>
      <c r="AL45" s="197"/>
      <c r="AM45" s="197"/>
      <c r="AN45" s="197"/>
      <c r="AO45" s="197"/>
      <c r="AP45" s="1151"/>
      <c r="AQ45" s="1005"/>
      <c r="AR45" s="282"/>
      <c r="AS45" s="282"/>
      <c r="AT45" s="282"/>
      <c r="AU45" s="282"/>
      <c r="AV45" s="282"/>
      <c r="AW45" s="282"/>
      <c r="AX45" s="1151"/>
      <c r="AY45" s="1005"/>
      <c r="AZ45" s="282"/>
      <c r="BA45" s="282"/>
      <c r="BB45" s="282"/>
      <c r="BC45" s="282"/>
      <c r="BD45" s="282"/>
      <c r="BE45" s="282"/>
      <c r="BF45" s="1151"/>
      <c r="BG45" s="1005"/>
      <c r="BH45" s="282"/>
      <c r="BI45" s="282"/>
      <c r="BJ45" s="282"/>
      <c r="BK45" s="282"/>
      <c r="BL45" s="282"/>
      <c r="BM45" s="282"/>
      <c r="BN45" s="1151"/>
      <c r="BO45" s="1005"/>
      <c r="BP45" s="282"/>
      <c r="BQ45" s="282"/>
      <c r="BR45" s="282"/>
      <c r="BS45" s="282"/>
      <c r="BT45" s="282"/>
      <c r="BU45" s="282"/>
    </row>
    <row r="46" spans="1:73" ht="40.15" customHeight="1" thickBot="1" x14ac:dyDescent="0.3">
      <c r="A46" s="151"/>
      <c r="B46" s="24"/>
      <c r="C46" s="1060"/>
      <c r="D46" s="1051"/>
      <c r="E46" s="1063"/>
      <c r="F46" s="1066"/>
      <c r="G46" s="1051"/>
      <c r="H46" s="1045"/>
      <c r="I46" s="1045"/>
      <c r="J46" s="1045"/>
      <c r="K46" s="1051"/>
      <c r="L46" s="1045"/>
      <c r="M46" s="1051"/>
      <c r="N46" s="1048"/>
      <c r="O46" s="1051"/>
      <c r="P46" s="1054"/>
      <c r="Q46" s="1057"/>
      <c r="R46" s="1042"/>
      <c r="S46" s="1042"/>
      <c r="T46" s="1024"/>
      <c r="U46" s="1009"/>
      <c r="V46" s="1009"/>
      <c r="W46" s="1009"/>
      <c r="X46" s="1009"/>
      <c r="Y46" s="1009"/>
      <c r="Z46" s="1006"/>
      <c r="AA46" s="1006"/>
      <c r="AB46" s="1006"/>
      <c r="AC46" s="1006"/>
      <c r="AD46" s="1006"/>
      <c r="AE46" s="1006"/>
      <c r="AF46" s="1006"/>
      <c r="AG46" s="715"/>
      <c r="AH46" s="716"/>
      <c r="AI46" s="716"/>
      <c r="AJ46" s="716"/>
      <c r="AK46" s="715"/>
      <c r="AL46" s="717"/>
      <c r="AM46" s="717"/>
      <c r="AN46" s="717"/>
      <c r="AO46" s="717"/>
      <c r="AP46" s="1152"/>
      <c r="AQ46" s="1006"/>
      <c r="AR46" s="718"/>
      <c r="AS46" s="718"/>
      <c r="AT46" s="718"/>
      <c r="AU46" s="718"/>
      <c r="AV46" s="718"/>
      <c r="AW46" s="718"/>
      <c r="AX46" s="1152"/>
      <c r="AY46" s="1006"/>
      <c r="AZ46" s="718"/>
      <c r="BA46" s="718"/>
      <c r="BB46" s="718"/>
      <c r="BC46" s="718"/>
      <c r="BD46" s="718"/>
      <c r="BE46" s="718"/>
      <c r="BF46" s="1152"/>
      <c r="BG46" s="1006"/>
      <c r="BH46" s="718"/>
      <c r="BI46" s="718"/>
      <c r="BJ46" s="718"/>
      <c r="BK46" s="718"/>
      <c r="BL46" s="718"/>
      <c r="BM46" s="718"/>
      <c r="BN46" s="1152"/>
      <c r="BO46" s="1006"/>
      <c r="BP46" s="718"/>
      <c r="BQ46" s="718"/>
      <c r="BR46" s="718"/>
      <c r="BS46" s="718"/>
      <c r="BT46" s="718"/>
      <c r="BU46" s="718"/>
    </row>
    <row r="47" spans="1:73" ht="40.15" customHeight="1" thickTop="1" x14ac:dyDescent="0.25">
      <c r="A47" s="151"/>
      <c r="B47" s="24"/>
      <c r="C47" s="1058" t="s">
        <v>2586</v>
      </c>
      <c r="D47" s="1049" t="s">
        <v>2587</v>
      </c>
      <c r="E47" s="1061">
        <v>860</v>
      </c>
      <c r="F47" s="1064">
        <v>450302200</v>
      </c>
      <c r="G47" s="1049" t="s">
        <v>2588</v>
      </c>
      <c r="H47" s="1043">
        <v>100</v>
      </c>
      <c r="I47" s="1043" t="s">
        <v>2982</v>
      </c>
      <c r="J47" s="1043">
        <v>45</v>
      </c>
      <c r="K47" s="1043" t="s">
        <v>3625</v>
      </c>
      <c r="L47" s="1043">
        <v>4503</v>
      </c>
      <c r="M47" s="1043" t="s">
        <v>3868</v>
      </c>
      <c r="N47" s="1043">
        <v>2026004540084</v>
      </c>
      <c r="O47" s="1049" t="s">
        <v>3869</v>
      </c>
      <c r="P47" s="1052" t="s">
        <v>2588</v>
      </c>
      <c r="Q47" s="1055">
        <v>100</v>
      </c>
      <c r="R47" s="1040" t="s">
        <v>2871</v>
      </c>
      <c r="S47" s="1040"/>
      <c r="T47" s="1022"/>
      <c r="U47" s="1007"/>
      <c r="V47" s="1007"/>
      <c r="W47" s="1007"/>
      <c r="X47" s="1007"/>
      <c r="Y47" s="1007"/>
      <c r="Z47" s="1004">
        <f t="shared" si="5"/>
        <v>0</v>
      </c>
      <c r="AA47" s="1004">
        <f t="shared" si="32"/>
        <v>0</v>
      </c>
      <c r="AB47" s="1004">
        <f t="shared" si="32"/>
        <v>0</v>
      </c>
      <c r="AC47" s="1004">
        <f t="shared" si="32"/>
        <v>0</v>
      </c>
      <c r="AD47" s="1004">
        <f t="shared" si="32"/>
        <v>0</v>
      </c>
      <c r="AE47" s="1004">
        <f t="shared" si="32"/>
        <v>0</v>
      </c>
      <c r="AF47" s="1004">
        <f t="shared" si="32"/>
        <v>0</v>
      </c>
      <c r="AG47" s="714"/>
      <c r="AH47" s="593"/>
      <c r="AI47" s="593"/>
      <c r="AJ47" s="593"/>
      <c r="AK47" s="207"/>
      <c r="AL47" s="208"/>
      <c r="AM47" s="208"/>
      <c r="AN47" s="208"/>
      <c r="AO47" s="208"/>
      <c r="AP47" s="1150">
        <f>+U47</f>
        <v>0</v>
      </c>
      <c r="AQ47" s="1004">
        <f>SUM(AR47:AW50)</f>
        <v>0</v>
      </c>
      <c r="AR47" s="299"/>
      <c r="AS47" s="299"/>
      <c r="AT47" s="299"/>
      <c r="AU47" s="299"/>
      <c r="AV47" s="299"/>
      <c r="AW47" s="299"/>
      <c r="AX47" s="1150">
        <f>+V47</f>
        <v>0</v>
      </c>
      <c r="AY47" s="1004">
        <f>SUM(AZ47:BE50)</f>
        <v>0</v>
      </c>
      <c r="AZ47" s="299"/>
      <c r="BA47" s="299"/>
      <c r="BB47" s="299"/>
      <c r="BC47" s="299"/>
      <c r="BD47" s="299"/>
      <c r="BE47" s="299"/>
      <c r="BF47" s="1150">
        <f>+W47</f>
        <v>0</v>
      </c>
      <c r="BG47" s="1004">
        <f>SUM(BH47:BM50)</f>
        <v>0</v>
      </c>
      <c r="BH47" s="299"/>
      <c r="BI47" s="299"/>
      <c r="BJ47" s="299"/>
      <c r="BK47" s="299"/>
      <c r="BL47" s="299"/>
      <c r="BM47" s="299"/>
      <c r="BN47" s="1150">
        <f>+X47</f>
        <v>0</v>
      </c>
      <c r="BO47" s="1004">
        <f>SUM(BP47:BU50)</f>
        <v>0</v>
      </c>
      <c r="BP47" s="299"/>
      <c r="BQ47" s="299"/>
      <c r="BR47" s="299"/>
      <c r="BS47" s="299"/>
      <c r="BT47" s="299"/>
      <c r="BU47" s="299"/>
    </row>
    <row r="48" spans="1:73" ht="40.15" customHeight="1" x14ac:dyDescent="0.25">
      <c r="A48" s="151"/>
      <c r="B48" s="24"/>
      <c r="C48" s="1059"/>
      <c r="D48" s="1050"/>
      <c r="E48" s="1062"/>
      <c r="F48" s="1065"/>
      <c r="G48" s="1050"/>
      <c r="H48" s="1044"/>
      <c r="I48" s="1044"/>
      <c r="J48" s="1044"/>
      <c r="K48" s="1044"/>
      <c r="L48" s="1044"/>
      <c r="M48" s="1044"/>
      <c r="N48" s="1044"/>
      <c r="O48" s="1050"/>
      <c r="P48" s="1053"/>
      <c r="Q48" s="1056"/>
      <c r="R48" s="1041"/>
      <c r="S48" s="1041"/>
      <c r="T48" s="1023"/>
      <c r="U48" s="1008"/>
      <c r="V48" s="1008"/>
      <c r="W48" s="1008"/>
      <c r="X48" s="1008"/>
      <c r="Y48" s="1008"/>
      <c r="Z48" s="1005"/>
      <c r="AA48" s="1005"/>
      <c r="AB48" s="1005"/>
      <c r="AC48" s="1005"/>
      <c r="AD48" s="1005"/>
      <c r="AE48" s="1005"/>
      <c r="AF48" s="1005"/>
      <c r="AG48" s="479"/>
      <c r="AH48" s="592"/>
      <c r="AI48" s="592"/>
      <c r="AJ48" s="592"/>
      <c r="AK48" s="196"/>
      <c r="AL48" s="197"/>
      <c r="AM48" s="197"/>
      <c r="AN48" s="197"/>
      <c r="AO48" s="197"/>
      <c r="AP48" s="1151"/>
      <c r="AQ48" s="1005"/>
      <c r="AR48" s="282"/>
      <c r="AS48" s="282"/>
      <c r="AT48" s="282"/>
      <c r="AU48" s="282"/>
      <c r="AV48" s="282"/>
      <c r="AW48" s="282"/>
      <c r="AX48" s="1151"/>
      <c r="AY48" s="1005"/>
      <c r="AZ48" s="282"/>
      <c r="BA48" s="282"/>
      <c r="BB48" s="282"/>
      <c r="BC48" s="282"/>
      <c r="BD48" s="282"/>
      <c r="BE48" s="282"/>
      <c r="BF48" s="1151"/>
      <c r="BG48" s="1005"/>
      <c r="BH48" s="282"/>
      <c r="BI48" s="282"/>
      <c r="BJ48" s="282"/>
      <c r="BK48" s="282"/>
      <c r="BL48" s="282"/>
      <c r="BM48" s="282"/>
      <c r="BN48" s="1151"/>
      <c r="BO48" s="1005"/>
      <c r="BP48" s="282"/>
      <c r="BQ48" s="282"/>
      <c r="BR48" s="282"/>
      <c r="BS48" s="282"/>
      <c r="BT48" s="282"/>
      <c r="BU48" s="282"/>
    </row>
    <row r="49" spans="1:73" ht="40.15" customHeight="1" x14ac:dyDescent="0.25">
      <c r="A49" s="151"/>
      <c r="B49" s="24"/>
      <c r="C49" s="1059"/>
      <c r="D49" s="1050"/>
      <c r="E49" s="1062"/>
      <c r="F49" s="1065"/>
      <c r="G49" s="1050"/>
      <c r="H49" s="1044"/>
      <c r="I49" s="1044"/>
      <c r="J49" s="1044"/>
      <c r="K49" s="1044"/>
      <c r="L49" s="1044"/>
      <c r="M49" s="1044"/>
      <c r="N49" s="1044"/>
      <c r="O49" s="1050"/>
      <c r="P49" s="1053"/>
      <c r="Q49" s="1056"/>
      <c r="R49" s="1041"/>
      <c r="S49" s="1041"/>
      <c r="T49" s="1023"/>
      <c r="U49" s="1008"/>
      <c r="V49" s="1008"/>
      <c r="W49" s="1008"/>
      <c r="X49" s="1008"/>
      <c r="Y49" s="1008"/>
      <c r="Z49" s="1005"/>
      <c r="AA49" s="1005"/>
      <c r="AB49" s="1005"/>
      <c r="AC49" s="1005"/>
      <c r="AD49" s="1005"/>
      <c r="AE49" s="1005"/>
      <c r="AF49" s="1005"/>
      <c r="AG49" s="196"/>
      <c r="AH49" s="592"/>
      <c r="AI49" s="592"/>
      <c r="AJ49" s="592"/>
      <c r="AK49" s="196"/>
      <c r="AL49" s="197"/>
      <c r="AM49" s="197"/>
      <c r="AN49" s="197"/>
      <c r="AO49" s="197"/>
      <c r="AP49" s="1151"/>
      <c r="AQ49" s="1005"/>
      <c r="AR49" s="282"/>
      <c r="AS49" s="282"/>
      <c r="AT49" s="282"/>
      <c r="AU49" s="282"/>
      <c r="AV49" s="282"/>
      <c r="AW49" s="282"/>
      <c r="AX49" s="1151"/>
      <c r="AY49" s="1005"/>
      <c r="AZ49" s="282"/>
      <c r="BA49" s="282"/>
      <c r="BB49" s="282"/>
      <c r="BC49" s="282"/>
      <c r="BD49" s="282"/>
      <c r="BE49" s="282"/>
      <c r="BF49" s="1151"/>
      <c r="BG49" s="1005"/>
      <c r="BH49" s="282"/>
      <c r="BI49" s="282"/>
      <c r="BJ49" s="282"/>
      <c r="BK49" s="282"/>
      <c r="BL49" s="282"/>
      <c r="BM49" s="282"/>
      <c r="BN49" s="1151"/>
      <c r="BO49" s="1005"/>
      <c r="BP49" s="282"/>
      <c r="BQ49" s="282"/>
      <c r="BR49" s="282"/>
      <c r="BS49" s="282"/>
      <c r="BT49" s="282"/>
      <c r="BU49" s="282"/>
    </row>
    <row r="50" spans="1:73" ht="40.15" customHeight="1" thickBot="1" x14ac:dyDescent="0.3">
      <c r="A50" s="151"/>
      <c r="B50" s="24"/>
      <c r="C50" s="1060"/>
      <c r="D50" s="1051"/>
      <c r="E50" s="1063"/>
      <c r="F50" s="1066"/>
      <c r="G50" s="1051"/>
      <c r="H50" s="1045"/>
      <c r="I50" s="1045"/>
      <c r="J50" s="1045"/>
      <c r="K50" s="1045"/>
      <c r="L50" s="1045"/>
      <c r="M50" s="1045"/>
      <c r="N50" s="1045"/>
      <c r="O50" s="1051"/>
      <c r="P50" s="1054"/>
      <c r="Q50" s="1057"/>
      <c r="R50" s="1042"/>
      <c r="S50" s="1042"/>
      <c r="T50" s="1024"/>
      <c r="U50" s="1009"/>
      <c r="V50" s="1009"/>
      <c r="W50" s="1009"/>
      <c r="X50" s="1009"/>
      <c r="Y50" s="1009"/>
      <c r="Z50" s="1006"/>
      <c r="AA50" s="1006"/>
      <c r="AB50" s="1006"/>
      <c r="AC50" s="1006"/>
      <c r="AD50" s="1006"/>
      <c r="AE50" s="1006"/>
      <c r="AF50" s="1006"/>
      <c r="AG50" s="715"/>
      <c r="AH50" s="716"/>
      <c r="AI50" s="716"/>
      <c r="AJ50" s="716"/>
      <c r="AK50" s="715"/>
      <c r="AL50" s="717"/>
      <c r="AM50" s="717"/>
      <c r="AN50" s="717"/>
      <c r="AO50" s="717"/>
      <c r="AP50" s="1152"/>
      <c r="AQ50" s="1006"/>
      <c r="AR50" s="718"/>
      <c r="AS50" s="718"/>
      <c r="AT50" s="718"/>
      <c r="AU50" s="718"/>
      <c r="AV50" s="718"/>
      <c r="AW50" s="718"/>
      <c r="AX50" s="1152"/>
      <c r="AY50" s="1006"/>
      <c r="AZ50" s="718"/>
      <c r="BA50" s="718"/>
      <c r="BB50" s="718"/>
      <c r="BC50" s="718"/>
      <c r="BD50" s="718"/>
      <c r="BE50" s="718"/>
      <c r="BF50" s="1152"/>
      <c r="BG50" s="1006"/>
      <c r="BH50" s="718"/>
      <c r="BI50" s="718"/>
      <c r="BJ50" s="718"/>
      <c r="BK50" s="718"/>
      <c r="BL50" s="718"/>
      <c r="BM50" s="718"/>
      <c r="BN50" s="1152"/>
      <c r="BO50" s="1006"/>
      <c r="BP50" s="718"/>
      <c r="BQ50" s="718"/>
      <c r="BR50" s="718"/>
      <c r="BS50" s="718"/>
      <c r="BT50" s="718"/>
      <c r="BU50" s="718"/>
    </row>
    <row r="51" spans="1:73" ht="40.15" customHeight="1" thickTop="1" x14ac:dyDescent="0.25">
      <c r="A51" s="151"/>
      <c r="B51" s="24"/>
      <c r="C51" s="1058" t="s">
        <v>2589</v>
      </c>
      <c r="D51" s="1049" t="s">
        <v>2590</v>
      </c>
      <c r="E51" s="1061">
        <v>861</v>
      </c>
      <c r="F51" s="1064"/>
      <c r="G51" s="1049"/>
      <c r="H51" s="1043"/>
      <c r="I51" s="1043"/>
      <c r="J51" s="1043">
        <v>45</v>
      </c>
      <c r="K51" s="1049" t="s">
        <v>3625</v>
      </c>
      <c r="L51" s="1043">
        <v>4503</v>
      </c>
      <c r="M51" s="1049" t="s">
        <v>3868</v>
      </c>
      <c r="N51" s="1046">
        <v>2026004540084</v>
      </c>
      <c r="O51" s="1049" t="s">
        <v>3869</v>
      </c>
      <c r="P51" s="1052" t="s">
        <v>742</v>
      </c>
      <c r="Q51" s="1055">
        <v>1</v>
      </c>
      <c r="R51" s="1040" t="s">
        <v>2867</v>
      </c>
      <c r="S51" s="1040"/>
      <c r="T51" s="1022"/>
      <c r="U51" s="1007"/>
      <c r="V51" s="1007"/>
      <c r="W51" s="1007"/>
      <c r="X51" s="1007"/>
      <c r="Y51" s="1007"/>
      <c r="Z51" s="1004">
        <f t="shared" si="5"/>
        <v>0</v>
      </c>
      <c r="AA51" s="1004">
        <f t="shared" si="32"/>
        <v>0</v>
      </c>
      <c r="AB51" s="1004">
        <f t="shared" si="32"/>
        <v>0</v>
      </c>
      <c r="AC51" s="1004">
        <f t="shared" si="32"/>
        <v>0</v>
      </c>
      <c r="AD51" s="1004">
        <f t="shared" si="32"/>
        <v>0</v>
      </c>
      <c r="AE51" s="1004">
        <f t="shared" si="32"/>
        <v>0</v>
      </c>
      <c r="AF51" s="1004">
        <f t="shared" si="32"/>
        <v>0</v>
      </c>
      <c r="AG51" s="714"/>
      <c r="AH51" s="593"/>
      <c r="AI51" s="593"/>
      <c r="AJ51" s="593"/>
      <c r="AK51" s="207"/>
      <c r="AL51" s="208"/>
      <c r="AM51" s="208"/>
      <c r="AN51" s="208"/>
      <c r="AO51" s="208"/>
      <c r="AP51" s="1150">
        <f>+U51</f>
        <v>0</v>
      </c>
      <c r="AQ51" s="1004">
        <f>SUM(AR51:AW54)</f>
        <v>0</v>
      </c>
      <c r="AR51" s="299"/>
      <c r="AS51" s="299"/>
      <c r="AT51" s="299"/>
      <c r="AU51" s="299"/>
      <c r="AV51" s="299"/>
      <c r="AW51" s="299"/>
      <c r="AX51" s="1150">
        <f>+V51</f>
        <v>0</v>
      </c>
      <c r="AY51" s="1004">
        <f>SUM(AZ51:BE54)</f>
        <v>0</v>
      </c>
      <c r="AZ51" s="299"/>
      <c r="BA51" s="299"/>
      <c r="BB51" s="299"/>
      <c r="BC51" s="299"/>
      <c r="BD51" s="299"/>
      <c r="BE51" s="299"/>
      <c r="BF51" s="1150">
        <f>+W51</f>
        <v>0</v>
      </c>
      <c r="BG51" s="1004">
        <f>SUM(BH51:BM54)</f>
        <v>0</v>
      </c>
      <c r="BH51" s="299"/>
      <c r="BI51" s="299"/>
      <c r="BJ51" s="299"/>
      <c r="BK51" s="299"/>
      <c r="BL51" s="299"/>
      <c r="BM51" s="299"/>
      <c r="BN51" s="1150">
        <f>+X51</f>
        <v>0</v>
      </c>
      <c r="BO51" s="1004">
        <f>SUM(BP51:BU54)</f>
        <v>0</v>
      </c>
      <c r="BP51" s="299"/>
      <c r="BQ51" s="299"/>
      <c r="BR51" s="299"/>
      <c r="BS51" s="299"/>
      <c r="BT51" s="299"/>
      <c r="BU51" s="299"/>
    </row>
    <row r="52" spans="1:73" ht="40.15" customHeight="1" x14ac:dyDescent="0.25">
      <c r="A52" s="151"/>
      <c r="B52" s="24"/>
      <c r="C52" s="1059"/>
      <c r="D52" s="1050"/>
      <c r="E52" s="1062"/>
      <c r="F52" s="1065"/>
      <c r="G52" s="1050"/>
      <c r="H52" s="1044"/>
      <c r="I52" s="1044"/>
      <c r="J52" s="1044"/>
      <c r="K52" s="1050"/>
      <c r="L52" s="1044"/>
      <c r="M52" s="1050"/>
      <c r="N52" s="1047"/>
      <c r="O52" s="1050"/>
      <c r="P52" s="1053"/>
      <c r="Q52" s="1056"/>
      <c r="R52" s="1041"/>
      <c r="S52" s="1041"/>
      <c r="T52" s="1023"/>
      <c r="U52" s="1008"/>
      <c r="V52" s="1008"/>
      <c r="W52" s="1008"/>
      <c r="X52" s="1008"/>
      <c r="Y52" s="1008"/>
      <c r="Z52" s="1005"/>
      <c r="AA52" s="1005"/>
      <c r="AB52" s="1005"/>
      <c r="AC52" s="1005"/>
      <c r="AD52" s="1005"/>
      <c r="AE52" s="1005"/>
      <c r="AF52" s="1005"/>
      <c r="AG52" s="479"/>
      <c r="AH52" s="592"/>
      <c r="AI52" s="592"/>
      <c r="AJ52" s="592"/>
      <c r="AK52" s="196"/>
      <c r="AL52" s="197"/>
      <c r="AM52" s="197"/>
      <c r="AN52" s="197"/>
      <c r="AO52" s="197"/>
      <c r="AP52" s="1151"/>
      <c r="AQ52" s="1005"/>
      <c r="AR52" s="282"/>
      <c r="AS52" s="282"/>
      <c r="AT52" s="282"/>
      <c r="AU52" s="282"/>
      <c r="AV52" s="282"/>
      <c r="AW52" s="282"/>
      <c r="AX52" s="1151"/>
      <c r="AY52" s="1005"/>
      <c r="AZ52" s="282"/>
      <c r="BA52" s="282"/>
      <c r="BB52" s="282"/>
      <c r="BC52" s="282"/>
      <c r="BD52" s="282"/>
      <c r="BE52" s="282"/>
      <c r="BF52" s="1151"/>
      <c r="BG52" s="1005"/>
      <c r="BH52" s="282"/>
      <c r="BI52" s="282"/>
      <c r="BJ52" s="282"/>
      <c r="BK52" s="282"/>
      <c r="BL52" s="282"/>
      <c r="BM52" s="282"/>
      <c r="BN52" s="1151"/>
      <c r="BO52" s="1005"/>
      <c r="BP52" s="282"/>
      <c r="BQ52" s="282"/>
      <c r="BR52" s="282"/>
      <c r="BS52" s="282"/>
      <c r="BT52" s="282"/>
      <c r="BU52" s="282"/>
    </row>
    <row r="53" spans="1:73" ht="40.15" customHeight="1" x14ac:dyDescent="0.25">
      <c r="A53" s="151"/>
      <c r="B53" s="24"/>
      <c r="C53" s="1059"/>
      <c r="D53" s="1050"/>
      <c r="E53" s="1062"/>
      <c r="F53" s="1065"/>
      <c r="G53" s="1050"/>
      <c r="H53" s="1044"/>
      <c r="I53" s="1044"/>
      <c r="J53" s="1044"/>
      <c r="K53" s="1050"/>
      <c r="L53" s="1044"/>
      <c r="M53" s="1050"/>
      <c r="N53" s="1047"/>
      <c r="O53" s="1050"/>
      <c r="P53" s="1053"/>
      <c r="Q53" s="1056"/>
      <c r="R53" s="1041"/>
      <c r="S53" s="1041"/>
      <c r="T53" s="1023"/>
      <c r="U53" s="1008"/>
      <c r="V53" s="1008"/>
      <c r="W53" s="1008"/>
      <c r="X53" s="1008"/>
      <c r="Y53" s="1008"/>
      <c r="Z53" s="1005"/>
      <c r="AA53" s="1005"/>
      <c r="AB53" s="1005"/>
      <c r="AC53" s="1005"/>
      <c r="AD53" s="1005"/>
      <c r="AE53" s="1005"/>
      <c r="AF53" s="1005"/>
      <c r="AG53" s="196"/>
      <c r="AH53" s="592"/>
      <c r="AI53" s="592"/>
      <c r="AJ53" s="592"/>
      <c r="AK53" s="196"/>
      <c r="AL53" s="197"/>
      <c r="AM53" s="197"/>
      <c r="AN53" s="197"/>
      <c r="AO53" s="197"/>
      <c r="AP53" s="1151"/>
      <c r="AQ53" s="1005"/>
      <c r="AR53" s="282"/>
      <c r="AS53" s="282"/>
      <c r="AT53" s="282"/>
      <c r="AU53" s="282"/>
      <c r="AV53" s="282"/>
      <c r="AW53" s="282"/>
      <c r="AX53" s="1151"/>
      <c r="AY53" s="1005"/>
      <c r="AZ53" s="282"/>
      <c r="BA53" s="282"/>
      <c r="BB53" s="282"/>
      <c r="BC53" s="282"/>
      <c r="BD53" s="282"/>
      <c r="BE53" s="282"/>
      <c r="BF53" s="1151"/>
      <c r="BG53" s="1005"/>
      <c r="BH53" s="282"/>
      <c r="BI53" s="282"/>
      <c r="BJ53" s="282"/>
      <c r="BK53" s="282"/>
      <c r="BL53" s="282"/>
      <c r="BM53" s="282"/>
      <c r="BN53" s="1151"/>
      <c r="BO53" s="1005"/>
      <c r="BP53" s="282"/>
      <c r="BQ53" s="282"/>
      <c r="BR53" s="282"/>
      <c r="BS53" s="282"/>
      <c r="BT53" s="282"/>
      <c r="BU53" s="282"/>
    </row>
    <row r="54" spans="1:73" ht="40.15" customHeight="1" thickBot="1" x14ac:dyDescent="0.3">
      <c r="A54" s="151"/>
      <c r="B54" s="24"/>
      <c r="C54" s="1060"/>
      <c r="D54" s="1051"/>
      <c r="E54" s="1063"/>
      <c r="F54" s="1066"/>
      <c r="G54" s="1051"/>
      <c r="H54" s="1045"/>
      <c r="I54" s="1045"/>
      <c r="J54" s="1045"/>
      <c r="K54" s="1051"/>
      <c r="L54" s="1045"/>
      <c r="M54" s="1051"/>
      <c r="N54" s="1048"/>
      <c r="O54" s="1051"/>
      <c r="P54" s="1054"/>
      <c r="Q54" s="1057"/>
      <c r="R54" s="1042"/>
      <c r="S54" s="1042"/>
      <c r="T54" s="1024"/>
      <c r="U54" s="1009"/>
      <c r="V54" s="1009"/>
      <c r="W54" s="1009"/>
      <c r="X54" s="1009"/>
      <c r="Y54" s="1009"/>
      <c r="Z54" s="1006"/>
      <c r="AA54" s="1006"/>
      <c r="AB54" s="1006"/>
      <c r="AC54" s="1006"/>
      <c r="AD54" s="1006"/>
      <c r="AE54" s="1006"/>
      <c r="AF54" s="1006"/>
      <c r="AG54" s="715"/>
      <c r="AH54" s="716"/>
      <c r="AI54" s="716"/>
      <c r="AJ54" s="716"/>
      <c r="AK54" s="715"/>
      <c r="AL54" s="717"/>
      <c r="AM54" s="717"/>
      <c r="AN54" s="717"/>
      <c r="AO54" s="717"/>
      <c r="AP54" s="1152"/>
      <c r="AQ54" s="1006"/>
      <c r="AR54" s="718"/>
      <c r="AS54" s="718"/>
      <c r="AT54" s="718"/>
      <c r="AU54" s="718"/>
      <c r="AV54" s="718"/>
      <c r="AW54" s="718"/>
      <c r="AX54" s="1152"/>
      <c r="AY54" s="1006"/>
      <c r="AZ54" s="718"/>
      <c r="BA54" s="718"/>
      <c r="BB54" s="718"/>
      <c r="BC54" s="718"/>
      <c r="BD54" s="718"/>
      <c r="BE54" s="718"/>
      <c r="BF54" s="1152"/>
      <c r="BG54" s="1006"/>
      <c r="BH54" s="718"/>
      <c r="BI54" s="718"/>
      <c r="BJ54" s="718"/>
      <c r="BK54" s="718"/>
      <c r="BL54" s="718"/>
      <c r="BM54" s="718"/>
      <c r="BN54" s="1152"/>
      <c r="BO54" s="1006"/>
      <c r="BP54" s="718"/>
      <c r="BQ54" s="718"/>
      <c r="BR54" s="718"/>
      <c r="BS54" s="718"/>
      <c r="BT54" s="718"/>
      <c r="BU54" s="718"/>
    </row>
    <row r="55" spans="1:73" ht="40.15" customHeight="1" thickTop="1" x14ac:dyDescent="0.25">
      <c r="A55" s="151"/>
      <c r="B55" s="24"/>
      <c r="C55" s="1058" t="s">
        <v>2591</v>
      </c>
      <c r="D55" s="1049" t="s">
        <v>2592</v>
      </c>
      <c r="E55" s="1061">
        <v>862</v>
      </c>
      <c r="F55" s="1064"/>
      <c r="G55" s="1049"/>
      <c r="H55" s="1043"/>
      <c r="I55" s="1043"/>
      <c r="J55" s="1043">
        <v>45</v>
      </c>
      <c r="K55" s="1049" t="s">
        <v>3625</v>
      </c>
      <c r="L55" s="1043">
        <v>4503</v>
      </c>
      <c r="M55" s="1049" t="s">
        <v>3868</v>
      </c>
      <c r="N55" s="1046">
        <v>2026004540084</v>
      </c>
      <c r="O55" s="1049" t="s">
        <v>3869</v>
      </c>
      <c r="P55" s="1052" t="s">
        <v>2564</v>
      </c>
      <c r="Q55" s="1055">
        <v>40</v>
      </c>
      <c r="R55" s="1040" t="s">
        <v>2871</v>
      </c>
      <c r="S55" s="1040"/>
      <c r="T55" s="1022"/>
      <c r="U55" s="1007"/>
      <c r="V55" s="1007"/>
      <c r="W55" s="1007"/>
      <c r="X55" s="1007"/>
      <c r="Y55" s="1007"/>
      <c r="Z55" s="1004">
        <f t="shared" si="5"/>
        <v>0</v>
      </c>
      <c r="AA55" s="1004">
        <f t="shared" ref="AA55:AF55" si="33">SUM(AR55:AR58,AZ55:AZ58,BH55:BH58,BP55:BP58)</f>
        <v>0</v>
      </c>
      <c r="AB55" s="1004">
        <f t="shared" si="33"/>
        <v>0</v>
      </c>
      <c r="AC55" s="1004">
        <f t="shared" si="33"/>
        <v>0</v>
      </c>
      <c r="AD55" s="1004">
        <f t="shared" si="33"/>
        <v>0</v>
      </c>
      <c r="AE55" s="1004">
        <f t="shared" si="33"/>
        <v>0</v>
      </c>
      <c r="AF55" s="1004">
        <f t="shared" si="33"/>
        <v>0</v>
      </c>
      <c r="AG55" s="714"/>
      <c r="AH55" s="593"/>
      <c r="AI55" s="593"/>
      <c r="AJ55" s="593"/>
      <c r="AK55" s="207"/>
      <c r="AL55" s="208"/>
      <c r="AM55" s="208"/>
      <c r="AN55" s="208"/>
      <c r="AO55" s="208"/>
      <c r="AP55" s="1150">
        <f>+U55</f>
        <v>0</v>
      </c>
      <c r="AQ55" s="1004">
        <f>SUM(AR55:AW58)</f>
        <v>0</v>
      </c>
      <c r="AR55" s="299"/>
      <c r="AS55" s="299"/>
      <c r="AT55" s="299"/>
      <c r="AU55" s="299"/>
      <c r="AV55" s="299"/>
      <c r="AW55" s="299"/>
      <c r="AX55" s="1150">
        <f>+V55</f>
        <v>0</v>
      </c>
      <c r="AY55" s="1004">
        <f>SUM(AZ55:BE58)</f>
        <v>0</v>
      </c>
      <c r="AZ55" s="299"/>
      <c r="BA55" s="299"/>
      <c r="BB55" s="299"/>
      <c r="BC55" s="299"/>
      <c r="BD55" s="299"/>
      <c r="BE55" s="299"/>
      <c r="BF55" s="1150">
        <f>+W55</f>
        <v>0</v>
      </c>
      <c r="BG55" s="1004">
        <f>SUM(BH55:BM58)</f>
        <v>0</v>
      </c>
      <c r="BH55" s="299"/>
      <c r="BI55" s="299"/>
      <c r="BJ55" s="299"/>
      <c r="BK55" s="299"/>
      <c r="BL55" s="299"/>
      <c r="BM55" s="299"/>
      <c r="BN55" s="1150">
        <f>+X55</f>
        <v>0</v>
      </c>
      <c r="BO55" s="1004">
        <f>SUM(BP55:BU58)</f>
        <v>0</v>
      </c>
      <c r="BP55" s="299"/>
      <c r="BQ55" s="299"/>
      <c r="BR55" s="299"/>
      <c r="BS55" s="299"/>
      <c r="BT55" s="299"/>
      <c r="BU55" s="299"/>
    </row>
    <row r="56" spans="1:73" ht="40.15" customHeight="1" x14ac:dyDescent="0.25">
      <c r="A56" s="151"/>
      <c r="B56" s="24"/>
      <c r="C56" s="1059"/>
      <c r="D56" s="1050"/>
      <c r="E56" s="1062"/>
      <c r="F56" s="1065"/>
      <c r="G56" s="1050"/>
      <c r="H56" s="1044"/>
      <c r="I56" s="1044"/>
      <c r="J56" s="1044"/>
      <c r="K56" s="1050"/>
      <c r="L56" s="1044"/>
      <c r="M56" s="1050"/>
      <c r="N56" s="1047"/>
      <c r="O56" s="1050"/>
      <c r="P56" s="1053"/>
      <c r="Q56" s="1056"/>
      <c r="R56" s="1041"/>
      <c r="S56" s="1041"/>
      <c r="T56" s="1023"/>
      <c r="U56" s="1008"/>
      <c r="V56" s="1008"/>
      <c r="W56" s="1008"/>
      <c r="X56" s="1008"/>
      <c r="Y56" s="1008"/>
      <c r="Z56" s="1005"/>
      <c r="AA56" s="1005"/>
      <c r="AB56" s="1005"/>
      <c r="AC56" s="1005"/>
      <c r="AD56" s="1005"/>
      <c r="AE56" s="1005"/>
      <c r="AF56" s="1005"/>
      <c r="AG56" s="479"/>
      <c r="AH56" s="592"/>
      <c r="AI56" s="592"/>
      <c r="AJ56" s="592"/>
      <c r="AK56" s="196"/>
      <c r="AL56" s="197"/>
      <c r="AM56" s="197"/>
      <c r="AN56" s="197"/>
      <c r="AO56" s="197"/>
      <c r="AP56" s="1151"/>
      <c r="AQ56" s="1005"/>
      <c r="AR56" s="282"/>
      <c r="AS56" s="282"/>
      <c r="AT56" s="282"/>
      <c r="AU56" s="282"/>
      <c r="AV56" s="282"/>
      <c r="AW56" s="282"/>
      <c r="AX56" s="1151"/>
      <c r="AY56" s="1005"/>
      <c r="AZ56" s="282"/>
      <c r="BA56" s="282"/>
      <c r="BB56" s="282"/>
      <c r="BC56" s="282"/>
      <c r="BD56" s="282"/>
      <c r="BE56" s="282"/>
      <c r="BF56" s="1151"/>
      <c r="BG56" s="1005"/>
      <c r="BH56" s="282"/>
      <c r="BI56" s="282"/>
      <c r="BJ56" s="282"/>
      <c r="BK56" s="282"/>
      <c r="BL56" s="282"/>
      <c r="BM56" s="282"/>
      <c r="BN56" s="1151"/>
      <c r="BO56" s="1005"/>
      <c r="BP56" s="282"/>
      <c r="BQ56" s="282"/>
      <c r="BR56" s="282"/>
      <c r="BS56" s="282"/>
      <c r="BT56" s="282"/>
      <c r="BU56" s="282"/>
    </row>
    <row r="57" spans="1:73" ht="40.15" customHeight="1" x14ac:dyDescent="0.25">
      <c r="A57" s="151"/>
      <c r="B57" s="24"/>
      <c r="C57" s="1059"/>
      <c r="D57" s="1050"/>
      <c r="E57" s="1062"/>
      <c r="F57" s="1065"/>
      <c r="G57" s="1050"/>
      <c r="H57" s="1044"/>
      <c r="I57" s="1044"/>
      <c r="J57" s="1044"/>
      <c r="K57" s="1050"/>
      <c r="L57" s="1044"/>
      <c r="M57" s="1050"/>
      <c r="N57" s="1047"/>
      <c r="O57" s="1050"/>
      <c r="P57" s="1053"/>
      <c r="Q57" s="1056"/>
      <c r="R57" s="1041"/>
      <c r="S57" s="1041"/>
      <c r="T57" s="1023"/>
      <c r="U57" s="1008"/>
      <c r="V57" s="1008"/>
      <c r="W57" s="1008"/>
      <c r="X57" s="1008"/>
      <c r="Y57" s="1008"/>
      <c r="Z57" s="1005"/>
      <c r="AA57" s="1005"/>
      <c r="AB57" s="1005"/>
      <c r="AC57" s="1005"/>
      <c r="AD57" s="1005"/>
      <c r="AE57" s="1005"/>
      <c r="AF57" s="1005"/>
      <c r="AG57" s="196"/>
      <c r="AH57" s="592"/>
      <c r="AI57" s="592"/>
      <c r="AJ57" s="592"/>
      <c r="AK57" s="196"/>
      <c r="AL57" s="197"/>
      <c r="AM57" s="197"/>
      <c r="AN57" s="197"/>
      <c r="AO57" s="197"/>
      <c r="AP57" s="1151"/>
      <c r="AQ57" s="1005"/>
      <c r="AR57" s="282"/>
      <c r="AS57" s="282"/>
      <c r="AT57" s="282"/>
      <c r="AU57" s="282"/>
      <c r="AV57" s="282"/>
      <c r="AW57" s="282"/>
      <c r="AX57" s="1151"/>
      <c r="AY57" s="1005"/>
      <c r="AZ57" s="282"/>
      <c r="BA57" s="282"/>
      <c r="BB57" s="282"/>
      <c r="BC57" s="282"/>
      <c r="BD57" s="282"/>
      <c r="BE57" s="282"/>
      <c r="BF57" s="1151"/>
      <c r="BG57" s="1005"/>
      <c r="BH57" s="282"/>
      <c r="BI57" s="282"/>
      <c r="BJ57" s="282"/>
      <c r="BK57" s="282"/>
      <c r="BL57" s="282"/>
      <c r="BM57" s="282"/>
      <c r="BN57" s="1151"/>
      <c r="BO57" s="1005"/>
      <c r="BP57" s="282"/>
      <c r="BQ57" s="282"/>
      <c r="BR57" s="282"/>
      <c r="BS57" s="282"/>
      <c r="BT57" s="282"/>
      <c r="BU57" s="282"/>
    </row>
    <row r="58" spans="1:73" ht="40.15" customHeight="1" thickBot="1" x14ac:dyDescent="0.3">
      <c r="A58" s="151"/>
      <c r="B58" s="24"/>
      <c r="C58" s="1060"/>
      <c r="D58" s="1051"/>
      <c r="E58" s="1063"/>
      <c r="F58" s="1066"/>
      <c r="G58" s="1051"/>
      <c r="H58" s="1045"/>
      <c r="I58" s="1045"/>
      <c r="J58" s="1045"/>
      <c r="K58" s="1051"/>
      <c r="L58" s="1045"/>
      <c r="M58" s="1051"/>
      <c r="N58" s="1048"/>
      <c r="O58" s="1051"/>
      <c r="P58" s="1054"/>
      <c r="Q58" s="1057"/>
      <c r="R58" s="1042"/>
      <c r="S58" s="1042"/>
      <c r="T58" s="1024"/>
      <c r="U58" s="1009"/>
      <c r="V58" s="1009"/>
      <c r="W58" s="1009"/>
      <c r="X58" s="1009"/>
      <c r="Y58" s="1009"/>
      <c r="Z58" s="1006"/>
      <c r="AA58" s="1006"/>
      <c r="AB58" s="1006"/>
      <c r="AC58" s="1006"/>
      <c r="AD58" s="1006"/>
      <c r="AE58" s="1006"/>
      <c r="AF58" s="1006"/>
      <c r="AG58" s="715"/>
      <c r="AH58" s="716"/>
      <c r="AI58" s="716"/>
      <c r="AJ58" s="716"/>
      <c r="AK58" s="715"/>
      <c r="AL58" s="717"/>
      <c r="AM58" s="717"/>
      <c r="AN58" s="717"/>
      <c r="AO58" s="717"/>
      <c r="AP58" s="1152"/>
      <c r="AQ58" s="1006"/>
      <c r="AR58" s="718"/>
      <c r="AS58" s="718"/>
      <c r="AT58" s="718"/>
      <c r="AU58" s="718"/>
      <c r="AV58" s="718"/>
      <c r="AW58" s="718"/>
      <c r="AX58" s="1152"/>
      <c r="AY58" s="1006"/>
      <c r="AZ58" s="718"/>
      <c r="BA58" s="718"/>
      <c r="BB58" s="718"/>
      <c r="BC58" s="718"/>
      <c r="BD58" s="718"/>
      <c r="BE58" s="718"/>
      <c r="BF58" s="1152"/>
      <c r="BG58" s="1006"/>
      <c r="BH58" s="718"/>
      <c r="BI58" s="718"/>
      <c r="BJ58" s="718"/>
      <c r="BK58" s="718"/>
      <c r="BL58" s="718"/>
      <c r="BM58" s="718"/>
      <c r="BN58" s="1152"/>
      <c r="BO58" s="1006"/>
      <c r="BP58" s="718"/>
      <c r="BQ58" s="718"/>
      <c r="BR58" s="718"/>
      <c r="BS58" s="718"/>
      <c r="BT58" s="718"/>
      <c r="BU58" s="718"/>
    </row>
    <row r="59" spans="1:73" ht="40.15" customHeight="1" thickTop="1" thickBot="1" x14ac:dyDescent="0.3">
      <c r="B59" s="924" t="s">
        <v>2593</v>
      </c>
      <c r="C59" s="938" t="s">
        <v>2594</v>
      </c>
      <c r="D59" s="362"/>
      <c r="E59" s="434"/>
      <c r="F59" s="446"/>
      <c r="G59" s="367"/>
      <c r="H59" s="368"/>
      <c r="I59" s="368"/>
      <c r="J59" s="369"/>
      <c r="K59" s="369"/>
      <c r="L59" s="369"/>
      <c r="M59" s="369"/>
      <c r="N59" s="369"/>
      <c r="O59" s="371"/>
      <c r="P59" s="372"/>
      <c r="Q59" s="27"/>
      <c r="R59" s="23"/>
      <c r="S59" s="23"/>
      <c r="T59" s="39"/>
      <c r="U59" s="37"/>
      <c r="V59" s="37"/>
      <c r="W59" s="37"/>
      <c r="X59" s="38"/>
      <c r="Y59" s="927"/>
      <c r="Z59" s="932">
        <f t="shared" si="5"/>
        <v>0</v>
      </c>
      <c r="AA59" s="932">
        <f t="shared" si="5"/>
        <v>0</v>
      </c>
      <c r="AB59" s="932">
        <f t="shared" si="5"/>
        <v>0</v>
      </c>
      <c r="AC59" s="932">
        <f t="shared" si="5"/>
        <v>0</v>
      </c>
      <c r="AD59" s="932">
        <f t="shared" si="5"/>
        <v>0</v>
      </c>
      <c r="AE59" s="932">
        <f t="shared" si="5"/>
        <v>0</v>
      </c>
      <c r="AF59" s="932">
        <f t="shared" si="5"/>
        <v>0</v>
      </c>
      <c r="AG59" s="195"/>
      <c r="AH59" s="195"/>
      <c r="AI59" s="195"/>
      <c r="AJ59" s="195"/>
      <c r="AK59" s="195"/>
      <c r="AL59" s="195"/>
      <c r="AM59" s="195"/>
      <c r="AN59" s="195"/>
      <c r="AO59" s="195"/>
      <c r="AP59" s="18"/>
      <c r="AQ59" s="929">
        <f t="shared" ref="AQ59" si="34">SUM(AQ60:AQ83)</f>
        <v>0</v>
      </c>
      <c r="AR59" s="929">
        <f>SUM(AR60:AR83)</f>
        <v>0</v>
      </c>
      <c r="AS59" s="929">
        <f t="shared" ref="AS59:AW59" si="35">SUM(AS60:AS83)</f>
        <v>0</v>
      </c>
      <c r="AT59" s="929">
        <f t="shared" si="35"/>
        <v>0</v>
      </c>
      <c r="AU59" s="929">
        <f t="shared" si="35"/>
        <v>0</v>
      </c>
      <c r="AV59" s="929">
        <f t="shared" si="35"/>
        <v>0</v>
      </c>
      <c r="AW59" s="929">
        <f t="shared" si="35"/>
        <v>0</v>
      </c>
      <c r="AX59" s="18"/>
      <c r="AY59" s="929">
        <f t="shared" ref="AY59" si="36">SUM(AY60:AY83)</f>
        <v>0</v>
      </c>
      <c r="AZ59" s="929">
        <f>SUM(AZ60:AZ83)</f>
        <v>0</v>
      </c>
      <c r="BA59" s="929">
        <f t="shared" ref="BA59:BE59" si="37">SUM(BA60:BA83)</f>
        <v>0</v>
      </c>
      <c r="BB59" s="929">
        <f t="shared" si="37"/>
        <v>0</v>
      </c>
      <c r="BC59" s="929">
        <f t="shared" si="37"/>
        <v>0</v>
      </c>
      <c r="BD59" s="929">
        <f t="shared" si="37"/>
        <v>0</v>
      </c>
      <c r="BE59" s="929">
        <f t="shared" si="37"/>
        <v>0</v>
      </c>
      <c r="BF59" s="18"/>
      <c r="BG59" s="929">
        <f t="shared" ref="BG59" si="38">SUM(BG60:BG83)</f>
        <v>0</v>
      </c>
      <c r="BH59" s="929">
        <f>SUM(BH60:BH83)</f>
        <v>0</v>
      </c>
      <c r="BI59" s="929">
        <f t="shared" ref="BI59:BM59" si="39">SUM(BI60:BI83)</f>
        <v>0</v>
      </c>
      <c r="BJ59" s="929">
        <f t="shared" si="39"/>
        <v>0</v>
      </c>
      <c r="BK59" s="929">
        <f t="shared" si="39"/>
        <v>0</v>
      </c>
      <c r="BL59" s="929">
        <f t="shared" si="39"/>
        <v>0</v>
      </c>
      <c r="BM59" s="929">
        <f t="shared" si="39"/>
        <v>0</v>
      </c>
      <c r="BN59" s="18"/>
      <c r="BO59" s="929">
        <f t="shared" ref="BO59" si="40">SUM(BO60:BO83)</f>
        <v>0</v>
      </c>
      <c r="BP59" s="929">
        <f>SUM(BP60:BP83)</f>
        <v>0</v>
      </c>
      <c r="BQ59" s="929">
        <f t="shared" ref="BQ59:BU59" si="41">SUM(BQ60:BQ83)</f>
        <v>0</v>
      </c>
      <c r="BR59" s="929">
        <f t="shared" si="41"/>
        <v>0</v>
      </c>
      <c r="BS59" s="929">
        <f t="shared" si="41"/>
        <v>0</v>
      </c>
      <c r="BT59" s="929">
        <f t="shared" si="41"/>
        <v>0</v>
      </c>
      <c r="BU59" s="929">
        <f t="shared" si="41"/>
        <v>0</v>
      </c>
    </row>
    <row r="60" spans="1:73" ht="40.15" customHeight="1" thickTop="1" x14ac:dyDescent="0.25">
      <c r="A60" s="151"/>
      <c r="B60" s="24"/>
      <c r="C60" s="1058" t="s">
        <v>2595</v>
      </c>
      <c r="D60" s="1049" t="s">
        <v>2596</v>
      </c>
      <c r="E60" s="1061">
        <v>863</v>
      </c>
      <c r="F60" s="1064">
        <v>450300200</v>
      </c>
      <c r="G60" s="1049" t="s">
        <v>485</v>
      </c>
      <c r="H60" s="1043">
        <v>2000</v>
      </c>
      <c r="I60" s="1043" t="s">
        <v>2982</v>
      </c>
      <c r="J60" s="1043">
        <v>45</v>
      </c>
      <c r="K60" s="1043" t="s">
        <v>3625</v>
      </c>
      <c r="L60" s="1043">
        <v>4503</v>
      </c>
      <c r="M60" s="1043" t="s">
        <v>3868</v>
      </c>
      <c r="N60" s="1043">
        <v>2026004540084</v>
      </c>
      <c r="O60" s="1049" t="s">
        <v>3869</v>
      </c>
      <c r="P60" s="1052" t="s">
        <v>485</v>
      </c>
      <c r="Q60" s="1055">
        <v>2000</v>
      </c>
      <c r="R60" s="1040" t="s">
        <v>2871</v>
      </c>
      <c r="S60" s="1040"/>
      <c r="T60" s="1022"/>
      <c r="U60" s="1007"/>
      <c r="V60" s="1007"/>
      <c r="W60" s="1007"/>
      <c r="X60" s="1007"/>
      <c r="Y60" s="1007"/>
      <c r="Z60" s="1004">
        <f t="shared" ref="Z60:Z80" si="42">+AQ60+AY60+BG60+BO60</f>
        <v>0</v>
      </c>
      <c r="AA60" s="1004">
        <f t="shared" ref="AA60:AF72" si="43">SUM(AR60:AR63,AZ60:AZ63,BH60:BH63,BP60:BP63)</f>
        <v>0</v>
      </c>
      <c r="AB60" s="1004">
        <f t="shared" si="43"/>
        <v>0</v>
      </c>
      <c r="AC60" s="1004">
        <f t="shared" si="43"/>
        <v>0</v>
      </c>
      <c r="AD60" s="1004">
        <f t="shared" si="43"/>
        <v>0</v>
      </c>
      <c r="AE60" s="1004">
        <f t="shared" si="43"/>
        <v>0</v>
      </c>
      <c r="AF60" s="1004">
        <f t="shared" si="43"/>
        <v>0</v>
      </c>
      <c r="AG60" s="714"/>
      <c r="AH60" s="593"/>
      <c r="AI60" s="593"/>
      <c r="AJ60" s="593"/>
      <c r="AK60" s="207"/>
      <c r="AL60" s="208"/>
      <c r="AM60" s="208"/>
      <c r="AN60" s="208"/>
      <c r="AO60" s="208"/>
      <c r="AP60" s="1150">
        <f>+U60</f>
        <v>0</v>
      </c>
      <c r="AQ60" s="1004">
        <f>SUM(AR60:AW63)</f>
        <v>0</v>
      </c>
      <c r="AR60" s="299"/>
      <c r="AS60" s="299"/>
      <c r="AT60" s="299"/>
      <c r="AU60" s="299"/>
      <c r="AV60" s="299"/>
      <c r="AW60" s="299"/>
      <c r="AX60" s="1150">
        <f>+V60</f>
        <v>0</v>
      </c>
      <c r="AY60" s="1004">
        <f>SUM(AZ60:BE63)</f>
        <v>0</v>
      </c>
      <c r="AZ60" s="299"/>
      <c r="BA60" s="299"/>
      <c r="BB60" s="299"/>
      <c r="BC60" s="299"/>
      <c r="BD60" s="299"/>
      <c r="BE60" s="299"/>
      <c r="BF60" s="1150">
        <f>+W60</f>
        <v>0</v>
      </c>
      <c r="BG60" s="1004">
        <f>SUM(BH60:BM63)</f>
        <v>0</v>
      </c>
      <c r="BH60" s="299"/>
      <c r="BI60" s="299"/>
      <c r="BJ60" s="299"/>
      <c r="BK60" s="299"/>
      <c r="BL60" s="299"/>
      <c r="BM60" s="299"/>
      <c r="BN60" s="1150">
        <f>+X60</f>
        <v>0</v>
      </c>
      <c r="BO60" s="1004">
        <f>SUM(BP60:BU63)</f>
        <v>0</v>
      </c>
      <c r="BP60" s="299"/>
      <c r="BQ60" s="299"/>
      <c r="BR60" s="299"/>
      <c r="BS60" s="299"/>
      <c r="BT60" s="299"/>
      <c r="BU60" s="299"/>
    </row>
    <row r="61" spans="1:73" ht="40.15" customHeight="1" x14ac:dyDescent="0.25">
      <c r="A61" s="151"/>
      <c r="B61" s="24"/>
      <c r="C61" s="1059"/>
      <c r="D61" s="1050"/>
      <c r="E61" s="1062"/>
      <c r="F61" s="1065"/>
      <c r="G61" s="1050"/>
      <c r="H61" s="1044"/>
      <c r="I61" s="1044"/>
      <c r="J61" s="1044"/>
      <c r="K61" s="1044"/>
      <c r="L61" s="1044"/>
      <c r="M61" s="1044"/>
      <c r="N61" s="1044"/>
      <c r="O61" s="1050"/>
      <c r="P61" s="1053"/>
      <c r="Q61" s="1056"/>
      <c r="R61" s="1041"/>
      <c r="S61" s="1041"/>
      <c r="T61" s="1023"/>
      <c r="U61" s="1008"/>
      <c r="V61" s="1008"/>
      <c r="W61" s="1008"/>
      <c r="X61" s="1008"/>
      <c r="Y61" s="1008"/>
      <c r="Z61" s="1005"/>
      <c r="AA61" s="1005"/>
      <c r="AB61" s="1005"/>
      <c r="AC61" s="1005"/>
      <c r="AD61" s="1005"/>
      <c r="AE61" s="1005"/>
      <c r="AF61" s="1005"/>
      <c r="AG61" s="479"/>
      <c r="AH61" s="592"/>
      <c r="AI61" s="592"/>
      <c r="AJ61" s="592"/>
      <c r="AK61" s="196"/>
      <c r="AL61" s="197"/>
      <c r="AM61" s="197"/>
      <c r="AN61" s="197"/>
      <c r="AO61" s="197"/>
      <c r="AP61" s="1151"/>
      <c r="AQ61" s="1005"/>
      <c r="AR61" s="282"/>
      <c r="AS61" s="282"/>
      <c r="AT61" s="282"/>
      <c r="AU61" s="282"/>
      <c r="AV61" s="282"/>
      <c r="AW61" s="282"/>
      <c r="AX61" s="1151"/>
      <c r="AY61" s="1005"/>
      <c r="AZ61" s="282"/>
      <c r="BA61" s="282"/>
      <c r="BB61" s="282"/>
      <c r="BC61" s="282"/>
      <c r="BD61" s="282"/>
      <c r="BE61" s="282"/>
      <c r="BF61" s="1151"/>
      <c r="BG61" s="1005"/>
      <c r="BH61" s="282"/>
      <c r="BI61" s="282"/>
      <c r="BJ61" s="282"/>
      <c r="BK61" s="282"/>
      <c r="BL61" s="282"/>
      <c r="BM61" s="282"/>
      <c r="BN61" s="1151"/>
      <c r="BO61" s="1005"/>
      <c r="BP61" s="282"/>
      <c r="BQ61" s="282"/>
      <c r="BR61" s="282"/>
      <c r="BS61" s="282"/>
      <c r="BT61" s="282"/>
      <c r="BU61" s="282"/>
    </row>
    <row r="62" spans="1:73" ht="40.15" customHeight="1" x14ac:dyDescent="0.25">
      <c r="A62" s="151"/>
      <c r="B62" s="24"/>
      <c r="C62" s="1059"/>
      <c r="D62" s="1050"/>
      <c r="E62" s="1062"/>
      <c r="F62" s="1065"/>
      <c r="G62" s="1050"/>
      <c r="H62" s="1044"/>
      <c r="I62" s="1044"/>
      <c r="J62" s="1044"/>
      <c r="K62" s="1044"/>
      <c r="L62" s="1044"/>
      <c r="M62" s="1044"/>
      <c r="N62" s="1044"/>
      <c r="O62" s="1050"/>
      <c r="P62" s="1053"/>
      <c r="Q62" s="1056"/>
      <c r="R62" s="1041"/>
      <c r="S62" s="1041"/>
      <c r="T62" s="1023"/>
      <c r="U62" s="1008"/>
      <c r="V62" s="1008"/>
      <c r="W62" s="1008"/>
      <c r="X62" s="1008"/>
      <c r="Y62" s="1008"/>
      <c r="Z62" s="1005"/>
      <c r="AA62" s="1005"/>
      <c r="AB62" s="1005"/>
      <c r="AC62" s="1005"/>
      <c r="AD62" s="1005"/>
      <c r="AE62" s="1005"/>
      <c r="AF62" s="1005"/>
      <c r="AG62" s="196"/>
      <c r="AH62" s="592"/>
      <c r="AI62" s="592"/>
      <c r="AJ62" s="592"/>
      <c r="AK62" s="196"/>
      <c r="AL62" s="197"/>
      <c r="AM62" s="197"/>
      <c r="AN62" s="197"/>
      <c r="AO62" s="197"/>
      <c r="AP62" s="1151"/>
      <c r="AQ62" s="1005"/>
      <c r="AR62" s="282"/>
      <c r="AS62" s="282"/>
      <c r="AT62" s="282"/>
      <c r="AU62" s="282"/>
      <c r="AV62" s="282"/>
      <c r="AW62" s="282"/>
      <c r="AX62" s="1151"/>
      <c r="AY62" s="1005"/>
      <c r="AZ62" s="282"/>
      <c r="BA62" s="282"/>
      <c r="BB62" s="282"/>
      <c r="BC62" s="282"/>
      <c r="BD62" s="282"/>
      <c r="BE62" s="282"/>
      <c r="BF62" s="1151"/>
      <c r="BG62" s="1005"/>
      <c r="BH62" s="282"/>
      <c r="BI62" s="282"/>
      <c r="BJ62" s="282"/>
      <c r="BK62" s="282"/>
      <c r="BL62" s="282"/>
      <c r="BM62" s="282"/>
      <c r="BN62" s="1151"/>
      <c r="BO62" s="1005"/>
      <c r="BP62" s="282"/>
      <c r="BQ62" s="282"/>
      <c r="BR62" s="282"/>
      <c r="BS62" s="282"/>
      <c r="BT62" s="282"/>
      <c r="BU62" s="282"/>
    </row>
    <row r="63" spans="1:73" ht="40.15" customHeight="1" thickBot="1" x14ac:dyDescent="0.3">
      <c r="A63" s="151"/>
      <c r="B63" s="24"/>
      <c r="C63" s="1060"/>
      <c r="D63" s="1051"/>
      <c r="E63" s="1063"/>
      <c r="F63" s="1066"/>
      <c r="G63" s="1051"/>
      <c r="H63" s="1045"/>
      <c r="I63" s="1045"/>
      <c r="J63" s="1045"/>
      <c r="K63" s="1045"/>
      <c r="L63" s="1045"/>
      <c r="M63" s="1045"/>
      <c r="N63" s="1045"/>
      <c r="O63" s="1051"/>
      <c r="P63" s="1054"/>
      <c r="Q63" s="1057"/>
      <c r="R63" s="1042"/>
      <c r="S63" s="1042"/>
      <c r="T63" s="1024"/>
      <c r="U63" s="1009"/>
      <c r="V63" s="1009"/>
      <c r="W63" s="1009"/>
      <c r="X63" s="1009"/>
      <c r="Y63" s="1009"/>
      <c r="Z63" s="1006"/>
      <c r="AA63" s="1006"/>
      <c r="AB63" s="1006"/>
      <c r="AC63" s="1006"/>
      <c r="AD63" s="1006"/>
      <c r="AE63" s="1006"/>
      <c r="AF63" s="1006"/>
      <c r="AG63" s="715"/>
      <c r="AH63" s="716"/>
      <c r="AI63" s="716"/>
      <c r="AJ63" s="716"/>
      <c r="AK63" s="715"/>
      <c r="AL63" s="717"/>
      <c r="AM63" s="717"/>
      <c r="AN63" s="717"/>
      <c r="AO63" s="717"/>
      <c r="AP63" s="1152"/>
      <c r="AQ63" s="1006"/>
      <c r="AR63" s="718"/>
      <c r="AS63" s="718"/>
      <c r="AT63" s="718"/>
      <c r="AU63" s="718"/>
      <c r="AV63" s="718"/>
      <c r="AW63" s="718"/>
      <c r="AX63" s="1152"/>
      <c r="AY63" s="1006"/>
      <c r="AZ63" s="718"/>
      <c r="BA63" s="718"/>
      <c r="BB63" s="718"/>
      <c r="BC63" s="718"/>
      <c r="BD63" s="718"/>
      <c r="BE63" s="718"/>
      <c r="BF63" s="1152"/>
      <c r="BG63" s="1006"/>
      <c r="BH63" s="718"/>
      <c r="BI63" s="718"/>
      <c r="BJ63" s="718"/>
      <c r="BK63" s="718"/>
      <c r="BL63" s="718"/>
      <c r="BM63" s="718"/>
      <c r="BN63" s="1152"/>
      <c r="BO63" s="1006"/>
      <c r="BP63" s="718"/>
      <c r="BQ63" s="718"/>
      <c r="BR63" s="718"/>
      <c r="BS63" s="718"/>
      <c r="BT63" s="718"/>
      <c r="BU63" s="718"/>
    </row>
    <row r="64" spans="1:73" ht="40.15" customHeight="1" thickTop="1" x14ac:dyDescent="0.25">
      <c r="A64" s="151"/>
      <c r="B64" s="24"/>
      <c r="C64" s="1058" t="s">
        <v>2597</v>
      </c>
      <c r="D64" s="1049" t="s">
        <v>2598</v>
      </c>
      <c r="E64" s="1061">
        <v>864</v>
      </c>
      <c r="F64" s="1064">
        <v>450300401</v>
      </c>
      <c r="G64" s="1049" t="s">
        <v>3870</v>
      </c>
      <c r="H64" s="1043">
        <v>3</v>
      </c>
      <c r="I64" s="1043" t="s">
        <v>2982</v>
      </c>
      <c r="J64" s="1043">
        <v>45</v>
      </c>
      <c r="K64" s="1043" t="s">
        <v>3625</v>
      </c>
      <c r="L64" s="1043">
        <v>4503</v>
      </c>
      <c r="M64" s="1043" t="s">
        <v>3868</v>
      </c>
      <c r="N64" s="1043">
        <v>2026004540084</v>
      </c>
      <c r="O64" s="1049" t="s">
        <v>3869</v>
      </c>
      <c r="P64" s="1052" t="s">
        <v>2599</v>
      </c>
      <c r="Q64" s="1055">
        <v>3</v>
      </c>
      <c r="R64" s="1040" t="s">
        <v>2867</v>
      </c>
      <c r="S64" s="1040"/>
      <c r="T64" s="1022"/>
      <c r="U64" s="1007"/>
      <c r="V64" s="1007"/>
      <c r="W64" s="1007"/>
      <c r="X64" s="1007"/>
      <c r="Y64" s="1007"/>
      <c r="Z64" s="1004">
        <f t="shared" si="42"/>
        <v>0</v>
      </c>
      <c r="AA64" s="1004">
        <f t="shared" si="43"/>
        <v>0</v>
      </c>
      <c r="AB64" s="1004">
        <f t="shared" si="43"/>
        <v>0</v>
      </c>
      <c r="AC64" s="1004">
        <f t="shared" si="43"/>
        <v>0</v>
      </c>
      <c r="AD64" s="1004">
        <f t="shared" si="43"/>
        <v>0</v>
      </c>
      <c r="AE64" s="1004">
        <f t="shared" si="43"/>
        <v>0</v>
      </c>
      <c r="AF64" s="1004">
        <f t="shared" si="43"/>
        <v>0</v>
      </c>
      <c r="AG64" s="714"/>
      <c r="AH64" s="593"/>
      <c r="AI64" s="593"/>
      <c r="AJ64" s="593"/>
      <c r="AK64" s="207"/>
      <c r="AL64" s="208"/>
      <c r="AM64" s="208"/>
      <c r="AN64" s="208"/>
      <c r="AO64" s="208"/>
      <c r="AP64" s="1150">
        <f>+U64</f>
        <v>0</v>
      </c>
      <c r="AQ64" s="1004">
        <f>SUM(AR64:AW67)</f>
        <v>0</v>
      </c>
      <c r="AR64" s="299"/>
      <c r="AS64" s="299"/>
      <c r="AT64" s="299"/>
      <c r="AU64" s="299"/>
      <c r="AV64" s="299"/>
      <c r="AW64" s="299"/>
      <c r="AX64" s="1150">
        <f>+V64</f>
        <v>0</v>
      </c>
      <c r="AY64" s="1004">
        <f>SUM(AZ64:BE67)</f>
        <v>0</v>
      </c>
      <c r="AZ64" s="299"/>
      <c r="BA64" s="299"/>
      <c r="BB64" s="299"/>
      <c r="BC64" s="299"/>
      <c r="BD64" s="299"/>
      <c r="BE64" s="299"/>
      <c r="BF64" s="1150">
        <f>+W64</f>
        <v>0</v>
      </c>
      <c r="BG64" s="1004">
        <f>SUM(BH64:BM67)</f>
        <v>0</v>
      </c>
      <c r="BH64" s="299"/>
      <c r="BI64" s="299"/>
      <c r="BJ64" s="299"/>
      <c r="BK64" s="299"/>
      <c r="BL64" s="299"/>
      <c r="BM64" s="299"/>
      <c r="BN64" s="1150">
        <f>+X64</f>
        <v>0</v>
      </c>
      <c r="BO64" s="1004">
        <f>SUM(BP64:BU67)</f>
        <v>0</v>
      </c>
      <c r="BP64" s="299"/>
      <c r="BQ64" s="299"/>
      <c r="BR64" s="299"/>
      <c r="BS64" s="299"/>
      <c r="BT64" s="299"/>
      <c r="BU64" s="299"/>
    </row>
    <row r="65" spans="1:73" ht="40.15" customHeight="1" x14ac:dyDescent="0.25">
      <c r="A65" s="151"/>
      <c r="B65" s="24"/>
      <c r="C65" s="1059"/>
      <c r="D65" s="1050"/>
      <c r="E65" s="1062"/>
      <c r="F65" s="1065"/>
      <c r="G65" s="1050"/>
      <c r="H65" s="1044"/>
      <c r="I65" s="1044"/>
      <c r="J65" s="1044"/>
      <c r="K65" s="1044"/>
      <c r="L65" s="1044"/>
      <c r="M65" s="1044"/>
      <c r="N65" s="1044"/>
      <c r="O65" s="1050"/>
      <c r="P65" s="1053"/>
      <c r="Q65" s="1056"/>
      <c r="R65" s="1041"/>
      <c r="S65" s="1041"/>
      <c r="T65" s="1023"/>
      <c r="U65" s="1008"/>
      <c r="V65" s="1008"/>
      <c r="W65" s="1008"/>
      <c r="X65" s="1008"/>
      <c r="Y65" s="1008"/>
      <c r="Z65" s="1005"/>
      <c r="AA65" s="1005"/>
      <c r="AB65" s="1005"/>
      <c r="AC65" s="1005"/>
      <c r="AD65" s="1005"/>
      <c r="AE65" s="1005"/>
      <c r="AF65" s="1005"/>
      <c r="AG65" s="479"/>
      <c r="AH65" s="592"/>
      <c r="AI65" s="592"/>
      <c r="AJ65" s="592"/>
      <c r="AK65" s="196"/>
      <c r="AL65" s="197"/>
      <c r="AM65" s="197"/>
      <c r="AN65" s="197"/>
      <c r="AO65" s="197"/>
      <c r="AP65" s="1151"/>
      <c r="AQ65" s="1005"/>
      <c r="AR65" s="282"/>
      <c r="AS65" s="282"/>
      <c r="AT65" s="282"/>
      <c r="AU65" s="282"/>
      <c r="AV65" s="282"/>
      <c r="AW65" s="282"/>
      <c r="AX65" s="1151"/>
      <c r="AY65" s="1005"/>
      <c r="AZ65" s="282"/>
      <c r="BA65" s="282"/>
      <c r="BB65" s="282"/>
      <c r="BC65" s="282"/>
      <c r="BD65" s="282"/>
      <c r="BE65" s="282"/>
      <c r="BF65" s="1151"/>
      <c r="BG65" s="1005"/>
      <c r="BH65" s="282"/>
      <c r="BI65" s="282"/>
      <c r="BJ65" s="282"/>
      <c r="BK65" s="282"/>
      <c r="BL65" s="282"/>
      <c r="BM65" s="282"/>
      <c r="BN65" s="1151"/>
      <c r="BO65" s="1005"/>
      <c r="BP65" s="282"/>
      <c r="BQ65" s="282"/>
      <c r="BR65" s="282"/>
      <c r="BS65" s="282"/>
      <c r="BT65" s="282"/>
      <c r="BU65" s="282"/>
    </row>
    <row r="66" spans="1:73" ht="40.15" customHeight="1" x14ac:dyDescent="0.25">
      <c r="A66" s="151"/>
      <c r="B66" s="24"/>
      <c r="C66" s="1059"/>
      <c r="D66" s="1050"/>
      <c r="E66" s="1062"/>
      <c r="F66" s="1065"/>
      <c r="G66" s="1050"/>
      <c r="H66" s="1044"/>
      <c r="I66" s="1044"/>
      <c r="J66" s="1044"/>
      <c r="K66" s="1044"/>
      <c r="L66" s="1044"/>
      <c r="M66" s="1044"/>
      <c r="N66" s="1044"/>
      <c r="O66" s="1050"/>
      <c r="P66" s="1053"/>
      <c r="Q66" s="1056"/>
      <c r="R66" s="1041"/>
      <c r="S66" s="1041"/>
      <c r="T66" s="1023"/>
      <c r="U66" s="1008"/>
      <c r="V66" s="1008"/>
      <c r="W66" s="1008"/>
      <c r="X66" s="1008"/>
      <c r="Y66" s="1008"/>
      <c r="Z66" s="1005"/>
      <c r="AA66" s="1005"/>
      <c r="AB66" s="1005"/>
      <c r="AC66" s="1005"/>
      <c r="AD66" s="1005"/>
      <c r="AE66" s="1005"/>
      <c r="AF66" s="1005"/>
      <c r="AG66" s="196"/>
      <c r="AH66" s="592"/>
      <c r="AI66" s="592"/>
      <c r="AJ66" s="592"/>
      <c r="AK66" s="196"/>
      <c r="AL66" s="197"/>
      <c r="AM66" s="197"/>
      <c r="AN66" s="197"/>
      <c r="AO66" s="197"/>
      <c r="AP66" s="1151"/>
      <c r="AQ66" s="1005"/>
      <c r="AR66" s="282"/>
      <c r="AS66" s="282"/>
      <c r="AT66" s="282"/>
      <c r="AU66" s="282"/>
      <c r="AV66" s="282"/>
      <c r="AW66" s="282"/>
      <c r="AX66" s="1151"/>
      <c r="AY66" s="1005"/>
      <c r="AZ66" s="282"/>
      <c r="BA66" s="282"/>
      <c r="BB66" s="282"/>
      <c r="BC66" s="282"/>
      <c r="BD66" s="282"/>
      <c r="BE66" s="282"/>
      <c r="BF66" s="1151"/>
      <c r="BG66" s="1005"/>
      <c r="BH66" s="282"/>
      <c r="BI66" s="282"/>
      <c r="BJ66" s="282"/>
      <c r="BK66" s="282"/>
      <c r="BL66" s="282"/>
      <c r="BM66" s="282"/>
      <c r="BN66" s="1151"/>
      <c r="BO66" s="1005"/>
      <c r="BP66" s="282"/>
      <c r="BQ66" s="282"/>
      <c r="BR66" s="282"/>
      <c r="BS66" s="282"/>
      <c r="BT66" s="282"/>
      <c r="BU66" s="282"/>
    </row>
    <row r="67" spans="1:73" ht="40.15" customHeight="1" thickBot="1" x14ac:dyDescent="0.3">
      <c r="A67" s="151"/>
      <c r="B67" s="24"/>
      <c r="C67" s="1060"/>
      <c r="D67" s="1051"/>
      <c r="E67" s="1063"/>
      <c r="F67" s="1066"/>
      <c r="G67" s="1051"/>
      <c r="H67" s="1045"/>
      <c r="I67" s="1045"/>
      <c r="J67" s="1045"/>
      <c r="K67" s="1045"/>
      <c r="L67" s="1045"/>
      <c r="M67" s="1045"/>
      <c r="N67" s="1045"/>
      <c r="O67" s="1051"/>
      <c r="P67" s="1054"/>
      <c r="Q67" s="1057"/>
      <c r="R67" s="1042"/>
      <c r="S67" s="1042"/>
      <c r="T67" s="1024"/>
      <c r="U67" s="1009"/>
      <c r="V67" s="1009"/>
      <c r="W67" s="1009"/>
      <c r="X67" s="1009"/>
      <c r="Y67" s="1009"/>
      <c r="Z67" s="1006"/>
      <c r="AA67" s="1006"/>
      <c r="AB67" s="1006"/>
      <c r="AC67" s="1006"/>
      <c r="AD67" s="1006"/>
      <c r="AE67" s="1006"/>
      <c r="AF67" s="1006"/>
      <c r="AG67" s="715"/>
      <c r="AH67" s="716"/>
      <c r="AI67" s="716"/>
      <c r="AJ67" s="716"/>
      <c r="AK67" s="715"/>
      <c r="AL67" s="717"/>
      <c r="AM67" s="717"/>
      <c r="AN67" s="717"/>
      <c r="AO67" s="717"/>
      <c r="AP67" s="1152"/>
      <c r="AQ67" s="1006"/>
      <c r="AR67" s="718"/>
      <c r="AS67" s="718"/>
      <c r="AT67" s="718"/>
      <c r="AU67" s="718"/>
      <c r="AV67" s="718"/>
      <c r="AW67" s="718"/>
      <c r="AX67" s="1152"/>
      <c r="AY67" s="1006"/>
      <c r="AZ67" s="718"/>
      <c r="BA67" s="718"/>
      <c r="BB67" s="718"/>
      <c r="BC67" s="718"/>
      <c r="BD67" s="718"/>
      <c r="BE67" s="718"/>
      <c r="BF67" s="1152"/>
      <c r="BG67" s="1006"/>
      <c r="BH67" s="718"/>
      <c r="BI67" s="718"/>
      <c r="BJ67" s="718"/>
      <c r="BK67" s="718"/>
      <c r="BL67" s="718"/>
      <c r="BM67" s="718"/>
      <c r="BN67" s="1152"/>
      <c r="BO67" s="1006"/>
      <c r="BP67" s="718"/>
      <c r="BQ67" s="718"/>
      <c r="BR67" s="718"/>
      <c r="BS67" s="718"/>
      <c r="BT67" s="718"/>
      <c r="BU67" s="718"/>
    </row>
    <row r="68" spans="1:73" ht="40.15" customHeight="1" thickTop="1" x14ac:dyDescent="0.25">
      <c r="A68" s="151"/>
      <c r="B68" s="24"/>
      <c r="C68" s="1058" t="s">
        <v>2600</v>
      </c>
      <c r="D68" s="1049" t="s">
        <v>2601</v>
      </c>
      <c r="E68" s="1061">
        <v>865</v>
      </c>
      <c r="F68" s="1064">
        <v>450300400</v>
      </c>
      <c r="G68" s="1049" t="s">
        <v>2602</v>
      </c>
      <c r="H68" s="1043">
        <v>50</v>
      </c>
      <c r="I68" s="1043" t="s">
        <v>2982</v>
      </c>
      <c r="J68" s="1043">
        <v>45</v>
      </c>
      <c r="K68" s="1043" t="s">
        <v>3625</v>
      </c>
      <c r="L68" s="1043">
        <v>4503</v>
      </c>
      <c r="M68" s="1043" t="s">
        <v>3868</v>
      </c>
      <c r="N68" s="1043">
        <v>2026004540084</v>
      </c>
      <c r="O68" s="1049" t="s">
        <v>3869</v>
      </c>
      <c r="P68" s="1052" t="s">
        <v>2602</v>
      </c>
      <c r="Q68" s="1055">
        <v>50</v>
      </c>
      <c r="R68" s="1040" t="s">
        <v>2871</v>
      </c>
      <c r="S68" s="1040"/>
      <c r="T68" s="1022"/>
      <c r="U68" s="1007"/>
      <c r="V68" s="1007"/>
      <c r="W68" s="1007"/>
      <c r="X68" s="1007"/>
      <c r="Y68" s="1007"/>
      <c r="Z68" s="1004">
        <f t="shared" si="42"/>
        <v>0</v>
      </c>
      <c r="AA68" s="1004">
        <f t="shared" si="43"/>
        <v>0</v>
      </c>
      <c r="AB68" s="1004">
        <f t="shared" si="43"/>
        <v>0</v>
      </c>
      <c r="AC68" s="1004">
        <f t="shared" si="43"/>
        <v>0</v>
      </c>
      <c r="AD68" s="1004">
        <f t="shared" si="43"/>
        <v>0</v>
      </c>
      <c r="AE68" s="1004">
        <f t="shared" si="43"/>
        <v>0</v>
      </c>
      <c r="AF68" s="1004">
        <f t="shared" si="43"/>
        <v>0</v>
      </c>
      <c r="AG68" s="714"/>
      <c r="AH68" s="593"/>
      <c r="AI68" s="593"/>
      <c r="AJ68" s="593"/>
      <c r="AK68" s="207"/>
      <c r="AL68" s="208"/>
      <c r="AM68" s="208"/>
      <c r="AN68" s="208"/>
      <c r="AO68" s="208"/>
      <c r="AP68" s="1150">
        <f>+U68</f>
        <v>0</v>
      </c>
      <c r="AQ68" s="1004">
        <f>SUM(AR68:AW71)</f>
        <v>0</v>
      </c>
      <c r="AR68" s="299"/>
      <c r="AS68" s="299"/>
      <c r="AT68" s="299"/>
      <c r="AU68" s="299"/>
      <c r="AV68" s="299"/>
      <c r="AW68" s="299"/>
      <c r="AX68" s="1150">
        <f>+V68</f>
        <v>0</v>
      </c>
      <c r="AY68" s="1004">
        <f>SUM(AZ68:BE71)</f>
        <v>0</v>
      </c>
      <c r="AZ68" s="299"/>
      <c r="BA68" s="299"/>
      <c r="BB68" s="299"/>
      <c r="BC68" s="299"/>
      <c r="BD68" s="299"/>
      <c r="BE68" s="299"/>
      <c r="BF68" s="1150">
        <f>+W68</f>
        <v>0</v>
      </c>
      <c r="BG68" s="1004">
        <f>SUM(BH68:BM71)</f>
        <v>0</v>
      </c>
      <c r="BH68" s="299"/>
      <c r="BI68" s="299"/>
      <c r="BJ68" s="299"/>
      <c r="BK68" s="299"/>
      <c r="BL68" s="299"/>
      <c r="BM68" s="299"/>
      <c r="BN68" s="1150">
        <f>+X68</f>
        <v>0</v>
      </c>
      <c r="BO68" s="1004">
        <f>SUM(BP68:BU71)</f>
        <v>0</v>
      </c>
      <c r="BP68" s="299"/>
      <c r="BQ68" s="299"/>
      <c r="BR68" s="299"/>
      <c r="BS68" s="299"/>
      <c r="BT68" s="299"/>
      <c r="BU68" s="299"/>
    </row>
    <row r="69" spans="1:73" ht="40.15" customHeight="1" x14ac:dyDescent="0.25">
      <c r="A69" s="151"/>
      <c r="B69" s="24"/>
      <c r="C69" s="1059"/>
      <c r="D69" s="1050"/>
      <c r="E69" s="1062"/>
      <c r="F69" s="1065"/>
      <c r="G69" s="1050"/>
      <c r="H69" s="1044"/>
      <c r="I69" s="1044"/>
      <c r="J69" s="1044"/>
      <c r="K69" s="1044"/>
      <c r="L69" s="1044"/>
      <c r="M69" s="1044"/>
      <c r="N69" s="1044"/>
      <c r="O69" s="1050"/>
      <c r="P69" s="1053"/>
      <c r="Q69" s="1056"/>
      <c r="R69" s="1041"/>
      <c r="S69" s="1041"/>
      <c r="T69" s="1023"/>
      <c r="U69" s="1008"/>
      <c r="V69" s="1008"/>
      <c r="W69" s="1008"/>
      <c r="X69" s="1008"/>
      <c r="Y69" s="1008"/>
      <c r="Z69" s="1005"/>
      <c r="AA69" s="1005"/>
      <c r="AB69" s="1005"/>
      <c r="AC69" s="1005"/>
      <c r="AD69" s="1005"/>
      <c r="AE69" s="1005"/>
      <c r="AF69" s="1005"/>
      <c r="AG69" s="479"/>
      <c r="AH69" s="592"/>
      <c r="AI69" s="592"/>
      <c r="AJ69" s="592"/>
      <c r="AK69" s="196"/>
      <c r="AL69" s="197"/>
      <c r="AM69" s="197"/>
      <c r="AN69" s="197"/>
      <c r="AO69" s="197"/>
      <c r="AP69" s="1151"/>
      <c r="AQ69" s="1005"/>
      <c r="AR69" s="282"/>
      <c r="AS69" s="282"/>
      <c r="AT69" s="282"/>
      <c r="AU69" s="282"/>
      <c r="AV69" s="282"/>
      <c r="AW69" s="282"/>
      <c r="AX69" s="1151"/>
      <c r="AY69" s="1005"/>
      <c r="AZ69" s="282"/>
      <c r="BA69" s="282"/>
      <c r="BB69" s="282"/>
      <c r="BC69" s="282"/>
      <c r="BD69" s="282"/>
      <c r="BE69" s="282"/>
      <c r="BF69" s="1151"/>
      <c r="BG69" s="1005"/>
      <c r="BH69" s="282"/>
      <c r="BI69" s="282"/>
      <c r="BJ69" s="282"/>
      <c r="BK69" s="282"/>
      <c r="BL69" s="282"/>
      <c r="BM69" s="282"/>
      <c r="BN69" s="1151"/>
      <c r="BO69" s="1005"/>
      <c r="BP69" s="282"/>
      <c r="BQ69" s="282"/>
      <c r="BR69" s="282"/>
      <c r="BS69" s="282"/>
      <c r="BT69" s="282"/>
      <c r="BU69" s="282"/>
    </row>
    <row r="70" spans="1:73" ht="40.15" customHeight="1" x14ac:dyDescent="0.25">
      <c r="A70" s="151"/>
      <c r="B70" s="24"/>
      <c r="C70" s="1059"/>
      <c r="D70" s="1050"/>
      <c r="E70" s="1062"/>
      <c r="F70" s="1065"/>
      <c r="G70" s="1050"/>
      <c r="H70" s="1044"/>
      <c r="I70" s="1044"/>
      <c r="J70" s="1044"/>
      <c r="K70" s="1044"/>
      <c r="L70" s="1044"/>
      <c r="M70" s="1044"/>
      <c r="N70" s="1044"/>
      <c r="O70" s="1050"/>
      <c r="P70" s="1053"/>
      <c r="Q70" s="1056"/>
      <c r="R70" s="1041"/>
      <c r="S70" s="1041"/>
      <c r="T70" s="1023"/>
      <c r="U70" s="1008"/>
      <c r="V70" s="1008"/>
      <c r="W70" s="1008"/>
      <c r="X70" s="1008"/>
      <c r="Y70" s="1008"/>
      <c r="Z70" s="1005"/>
      <c r="AA70" s="1005"/>
      <c r="AB70" s="1005"/>
      <c r="AC70" s="1005"/>
      <c r="AD70" s="1005"/>
      <c r="AE70" s="1005"/>
      <c r="AF70" s="1005"/>
      <c r="AG70" s="196"/>
      <c r="AH70" s="592"/>
      <c r="AI70" s="592"/>
      <c r="AJ70" s="592"/>
      <c r="AK70" s="196"/>
      <c r="AL70" s="197"/>
      <c r="AM70" s="197"/>
      <c r="AN70" s="197"/>
      <c r="AO70" s="197"/>
      <c r="AP70" s="1151"/>
      <c r="AQ70" s="1005"/>
      <c r="AR70" s="282"/>
      <c r="AS70" s="282"/>
      <c r="AT70" s="282"/>
      <c r="AU70" s="282"/>
      <c r="AV70" s="282"/>
      <c r="AW70" s="282"/>
      <c r="AX70" s="1151"/>
      <c r="AY70" s="1005"/>
      <c r="AZ70" s="282"/>
      <c r="BA70" s="282"/>
      <c r="BB70" s="282"/>
      <c r="BC70" s="282"/>
      <c r="BD70" s="282"/>
      <c r="BE70" s="282"/>
      <c r="BF70" s="1151"/>
      <c r="BG70" s="1005"/>
      <c r="BH70" s="282"/>
      <c r="BI70" s="282"/>
      <c r="BJ70" s="282"/>
      <c r="BK70" s="282"/>
      <c r="BL70" s="282"/>
      <c r="BM70" s="282"/>
      <c r="BN70" s="1151"/>
      <c r="BO70" s="1005"/>
      <c r="BP70" s="282"/>
      <c r="BQ70" s="282"/>
      <c r="BR70" s="282"/>
      <c r="BS70" s="282"/>
      <c r="BT70" s="282"/>
      <c r="BU70" s="282"/>
    </row>
    <row r="71" spans="1:73" ht="40.15" customHeight="1" thickBot="1" x14ac:dyDescent="0.3">
      <c r="A71" s="151"/>
      <c r="B71" s="24"/>
      <c r="C71" s="1060"/>
      <c r="D71" s="1051"/>
      <c r="E71" s="1063"/>
      <c r="F71" s="1066"/>
      <c r="G71" s="1051"/>
      <c r="H71" s="1045"/>
      <c r="I71" s="1045"/>
      <c r="J71" s="1045"/>
      <c r="K71" s="1045"/>
      <c r="L71" s="1045"/>
      <c r="M71" s="1045"/>
      <c r="N71" s="1045"/>
      <c r="O71" s="1051"/>
      <c r="P71" s="1054"/>
      <c r="Q71" s="1057"/>
      <c r="R71" s="1042"/>
      <c r="S71" s="1042"/>
      <c r="T71" s="1024"/>
      <c r="U71" s="1009"/>
      <c r="V71" s="1009"/>
      <c r="W71" s="1009"/>
      <c r="X71" s="1009"/>
      <c r="Y71" s="1009"/>
      <c r="Z71" s="1006"/>
      <c r="AA71" s="1006"/>
      <c r="AB71" s="1006"/>
      <c r="AC71" s="1006"/>
      <c r="AD71" s="1006"/>
      <c r="AE71" s="1006"/>
      <c r="AF71" s="1006"/>
      <c r="AG71" s="715"/>
      <c r="AH71" s="716"/>
      <c r="AI71" s="716"/>
      <c r="AJ71" s="716"/>
      <c r="AK71" s="715"/>
      <c r="AL71" s="717"/>
      <c r="AM71" s="717"/>
      <c r="AN71" s="717"/>
      <c r="AO71" s="717"/>
      <c r="AP71" s="1152"/>
      <c r="AQ71" s="1006"/>
      <c r="AR71" s="718"/>
      <c r="AS71" s="718"/>
      <c r="AT71" s="718"/>
      <c r="AU71" s="718"/>
      <c r="AV71" s="718"/>
      <c r="AW71" s="718"/>
      <c r="AX71" s="1152"/>
      <c r="AY71" s="1006"/>
      <c r="AZ71" s="718"/>
      <c r="BA71" s="718"/>
      <c r="BB71" s="718"/>
      <c r="BC71" s="718"/>
      <c r="BD71" s="718"/>
      <c r="BE71" s="718"/>
      <c r="BF71" s="1152"/>
      <c r="BG71" s="1006"/>
      <c r="BH71" s="718"/>
      <c r="BI71" s="718"/>
      <c r="BJ71" s="718"/>
      <c r="BK71" s="718"/>
      <c r="BL71" s="718"/>
      <c r="BM71" s="718"/>
      <c r="BN71" s="1152"/>
      <c r="BO71" s="1006"/>
      <c r="BP71" s="718"/>
      <c r="BQ71" s="718"/>
      <c r="BR71" s="718"/>
      <c r="BS71" s="718"/>
      <c r="BT71" s="718"/>
      <c r="BU71" s="718"/>
    </row>
    <row r="72" spans="1:73" ht="40.15" customHeight="1" thickTop="1" x14ac:dyDescent="0.25">
      <c r="A72" s="151"/>
      <c r="B72" s="24"/>
      <c r="C72" s="1058" t="s">
        <v>2603</v>
      </c>
      <c r="D72" s="1049" t="s">
        <v>2604</v>
      </c>
      <c r="E72" s="1061">
        <v>866</v>
      </c>
      <c r="F72" s="1064">
        <v>450302800</v>
      </c>
      <c r="G72" s="1049" t="s">
        <v>2605</v>
      </c>
      <c r="H72" s="1043">
        <v>10000</v>
      </c>
      <c r="I72" s="1043" t="s">
        <v>2982</v>
      </c>
      <c r="J72" s="1043">
        <v>45</v>
      </c>
      <c r="K72" s="1043" t="s">
        <v>3625</v>
      </c>
      <c r="L72" s="1043">
        <v>4503</v>
      </c>
      <c r="M72" s="1043" t="s">
        <v>3868</v>
      </c>
      <c r="N72" s="1043">
        <v>2026004540084</v>
      </c>
      <c r="O72" s="1049" t="s">
        <v>3869</v>
      </c>
      <c r="P72" s="1052" t="s">
        <v>2605</v>
      </c>
      <c r="Q72" s="1055">
        <v>10000</v>
      </c>
      <c r="R72" s="1040" t="s">
        <v>2871</v>
      </c>
      <c r="S72" s="1040"/>
      <c r="T72" s="1022"/>
      <c r="U72" s="1007"/>
      <c r="V72" s="1007"/>
      <c r="W72" s="1007"/>
      <c r="X72" s="1007"/>
      <c r="Y72" s="1007"/>
      <c r="Z72" s="1004">
        <f t="shared" si="42"/>
        <v>0</v>
      </c>
      <c r="AA72" s="1004">
        <f t="shared" si="43"/>
        <v>0</v>
      </c>
      <c r="AB72" s="1004">
        <f t="shared" si="43"/>
        <v>0</v>
      </c>
      <c r="AC72" s="1004">
        <f t="shared" si="43"/>
        <v>0</v>
      </c>
      <c r="AD72" s="1004">
        <f t="shared" si="43"/>
        <v>0</v>
      </c>
      <c r="AE72" s="1004">
        <f t="shared" si="43"/>
        <v>0</v>
      </c>
      <c r="AF72" s="1004">
        <f t="shared" si="43"/>
        <v>0</v>
      </c>
      <c r="AG72" s="714"/>
      <c r="AH72" s="593"/>
      <c r="AI72" s="593"/>
      <c r="AJ72" s="593"/>
      <c r="AK72" s="207"/>
      <c r="AL72" s="208"/>
      <c r="AM72" s="208"/>
      <c r="AN72" s="208"/>
      <c r="AO72" s="208"/>
      <c r="AP72" s="1150">
        <f>+U72</f>
        <v>0</v>
      </c>
      <c r="AQ72" s="1004">
        <f>SUM(AR72:AW75)</f>
        <v>0</v>
      </c>
      <c r="AR72" s="299"/>
      <c r="AS72" s="299"/>
      <c r="AT72" s="299"/>
      <c r="AU72" s="299"/>
      <c r="AV72" s="299"/>
      <c r="AW72" s="299"/>
      <c r="AX72" s="1150">
        <f>+V72</f>
        <v>0</v>
      </c>
      <c r="AY72" s="1004">
        <f>SUM(AZ72:BE75)</f>
        <v>0</v>
      </c>
      <c r="AZ72" s="299"/>
      <c r="BA72" s="299"/>
      <c r="BB72" s="299"/>
      <c r="BC72" s="299"/>
      <c r="BD72" s="299"/>
      <c r="BE72" s="299"/>
      <c r="BF72" s="1150">
        <f>+W72</f>
        <v>0</v>
      </c>
      <c r="BG72" s="1004">
        <f>SUM(BH72:BM75)</f>
        <v>0</v>
      </c>
      <c r="BH72" s="299"/>
      <c r="BI72" s="299"/>
      <c r="BJ72" s="299"/>
      <c r="BK72" s="299"/>
      <c r="BL72" s="299"/>
      <c r="BM72" s="299"/>
      <c r="BN72" s="1150">
        <f>+X72</f>
        <v>0</v>
      </c>
      <c r="BO72" s="1004">
        <f>SUM(BP72:BU75)</f>
        <v>0</v>
      </c>
      <c r="BP72" s="299"/>
      <c r="BQ72" s="299"/>
      <c r="BR72" s="299"/>
      <c r="BS72" s="299"/>
      <c r="BT72" s="299"/>
      <c r="BU72" s="299"/>
    </row>
    <row r="73" spans="1:73" ht="40.15" customHeight="1" x14ac:dyDescent="0.25">
      <c r="A73" s="151"/>
      <c r="B73" s="24"/>
      <c r="C73" s="1059"/>
      <c r="D73" s="1050"/>
      <c r="E73" s="1062"/>
      <c r="F73" s="1065"/>
      <c r="G73" s="1050"/>
      <c r="H73" s="1044"/>
      <c r="I73" s="1044"/>
      <c r="J73" s="1044"/>
      <c r="K73" s="1044"/>
      <c r="L73" s="1044"/>
      <c r="M73" s="1044"/>
      <c r="N73" s="1044"/>
      <c r="O73" s="1050"/>
      <c r="P73" s="1053"/>
      <c r="Q73" s="1056"/>
      <c r="R73" s="1041"/>
      <c r="S73" s="1041"/>
      <c r="T73" s="1023"/>
      <c r="U73" s="1008"/>
      <c r="V73" s="1008"/>
      <c r="W73" s="1008"/>
      <c r="X73" s="1008"/>
      <c r="Y73" s="1008"/>
      <c r="Z73" s="1005"/>
      <c r="AA73" s="1005"/>
      <c r="AB73" s="1005"/>
      <c r="AC73" s="1005"/>
      <c r="AD73" s="1005"/>
      <c r="AE73" s="1005"/>
      <c r="AF73" s="1005"/>
      <c r="AG73" s="479"/>
      <c r="AH73" s="592"/>
      <c r="AI73" s="592"/>
      <c r="AJ73" s="592"/>
      <c r="AK73" s="196"/>
      <c r="AL73" s="197"/>
      <c r="AM73" s="197"/>
      <c r="AN73" s="197"/>
      <c r="AO73" s="197"/>
      <c r="AP73" s="1151"/>
      <c r="AQ73" s="1005"/>
      <c r="AR73" s="282"/>
      <c r="AS73" s="282"/>
      <c r="AT73" s="282"/>
      <c r="AU73" s="282"/>
      <c r="AV73" s="282"/>
      <c r="AW73" s="282"/>
      <c r="AX73" s="1151"/>
      <c r="AY73" s="1005"/>
      <c r="AZ73" s="282"/>
      <c r="BA73" s="282"/>
      <c r="BB73" s="282"/>
      <c r="BC73" s="282"/>
      <c r="BD73" s="282"/>
      <c r="BE73" s="282"/>
      <c r="BF73" s="1151"/>
      <c r="BG73" s="1005"/>
      <c r="BH73" s="282"/>
      <c r="BI73" s="282"/>
      <c r="BJ73" s="282"/>
      <c r="BK73" s="282"/>
      <c r="BL73" s="282"/>
      <c r="BM73" s="282"/>
      <c r="BN73" s="1151"/>
      <c r="BO73" s="1005"/>
      <c r="BP73" s="282"/>
      <c r="BQ73" s="282"/>
      <c r="BR73" s="282"/>
      <c r="BS73" s="282"/>
      <c r="BT73" s="282"/>
      <c r="BU73" s="282"/>
    </row>
    <row r="74" spans="1:73" ht="40.15" customHeight="1" x14ac:dyDescent="0.25">
      <c r="A74" s="151"/>
      <c r="B74" s="24"/>
      <c r="C74" s="1059"/>
      <c r="D74" s="1050"/>
      <c r="E74" s="1062"/>
      <c r="F74" s="1065"/>
      <c r="G74" s="1050"/>
      <c r="H74" s="1044"/>
      <c r="I74" s="1044"/>
      <c r="J74" s="1044"/>
      <c r="K74" s="1044"/>
      <c r="L74" s="1044"/>
      <c r="M74" s="1044"/>
      <c r="N74" s="1044"/>
      <c r="O74" s="1050"/>
      <c r="P74" s="1053"/>
      <c r="Q74" s="1056"/>
      <c r="R74" s="1041"/>
      <c r="S74" s="1041"/>
      <c r="T74" s="1023"/>
      <c r="U74" s="1008"/>
      <c r="V74" s="1008"/>
      <c r="W74" s="1008"/>
      <c r="X74" s="1008"/>
      <c r="Y74" s="1008"/>
      <c r="Z74" s="1005"/>
      <c r="AA74" s="1005"/>
      <c r="AB74" s="1005"/>
      <c r="AC74" s="1005"/>
      <c r="AD74" s="1005"/>
      <c r="AE74" s="1005"/>
      <c r="AF74" s="1005"/>
      <c r="AG74" s="196"/>
      <c r="AH74" s="592"/>
      <c r="AI74" s="592"/>
      <c r="AJ74" s="592"/>
      <c r="AK74" s="196"/>
      <c r="AL74" s="197"/>
      <c r="AM74" s="197"/>
      <c r="AN74" s="197"/>
      <c r="AO74" s="197"/>
      <c r="AP74" s="1151"/>
      <c r="AQ74" s="1005"/>
      <c r="AR74" s="282"/>
      <c r="AS74" s="282"/>
      <c r="AT74" s="282"/>
      <c r="AU74" s="282"/>
      <c r="AV74" s="282"/>
      <c r="AW74" s="282"/>
      <c r="AX74" s="1151"/>
      <c r="AY74" s="1005"/>
      <c r="AZ74" s="282"/>
      <c r="BA74" s="282"/>
      <c r="BB74" s="282"/>
      <c r="BC74" s="282"/>
      <c r="BD74" s="282"/>
      <c r="BE74" s="282"/>
      <c r="BF74" s="1151"/>
      <c r="BG74" s="1005"/>
      <c r="BH74" s="282"/>
      <c r="BI74" s="282"/>
      <c r="BJ74" s="282"/>
      <c r="BK74" s="282"/>
      <c r="BL74" s="282"/>
      <c r="BM74" s="282"/>
      <c r="BN74" s="1151"/>
      <c r="BO74" s="1005"/>
      <c r="BP74" s="282"/>
      <c r="BQ74" s="282"/>
      <c r="BR74" s="282"/>
      <c r="BS74" s="282"/>
      <c r="BT74" s="282"/>
      <c r="BU74" s="282"/>
    </row>
    <row r="75" spans="1:73" ht="40.15" customHeight="1" thickBot="1" x14ac:dyDescent="0.3">
      <c r="A75" s="151"/>
      <c r="B75" s="24"/>
      <c r="C75" s="1060"/>
      <c r="D75" s="1051"/>
      <c r="E75" s="1063"/>
      <c r="F75" s="1066"/>
      <c r="G75" s="1051"/>
      <c r="H75" s="1045"/>
      <c r="I75" s="1045"/>
      <c r="J75" s="1045"/>
      <c r="K75" s="1045"/>
      <c r="L75" s="1045"/>
      <c r="M75" s="1045"/>
      <c r="N75" s="1045"/>
      <c r="O75" s="1051"/>
      <c r="P75" s="1054"/>
      <c r="Q75" s="1057"/>
      <c r="R75" s="1042"/>
      <c r="S75" s="1042"/>
      <c r="T75" s="1024"/>
      <c r="U75" s="1009"/>
      <c r="V75" s="1009"/>
      <c r="W75" s="1009"/>
      <c r="X75" s="1009"/>
      <c r="Y75" s="1009"/>
      <c r="Z75" s="1006"/>
      <c r="AA75" s="1006"/>
      <c r="AB75" s="1006"/>
      <c r="AC75" s="1006"/>
      <c r="AD75" s="1006"/>
      <c r="AE75" s="1006"/>
      <c r="AF75" s="1006"/>
      <c r="AG75" s="715"/>
      <c r="AH75" s="716"/>
      <c r="AI75" s="716"/>
      <c r="AJ75" s="716"/>
      <c r="AK75" s="715"/>
      <c r="AL75" s="717"/>
      <c r="AM75" s="717"/>
      <c r="AN75" s="717"/>
      <c r="AO75" s="717"/>
      <c r="AP75" s="1152"/>
      <c r="AQ75" s="1006"/>
      <c r="AR75" s="718"/>
      <c r="AS75" s="718"/>
      <c r="AT75" s="718"/>
      <c r="AU75" s="718"/>
      <c r="AV75" s="718"/>
      <c r="AW75" s="718"/>
      <c r="AX75" s="1152"/>
      <c r="AY75" s="1006"/>
      <c r="AZ75" s="718"/>
      <c r="BA75" s="718"/>
      <c r="BB75" s="718"/>
      <c r="BC75" s="718"/>
      <c r="BD75" s="718"/>
      <c r="BE75" s="718"/>
      <c r="BF75" s="1152"/>
      <c r="BG75" s="1006"/>
      <c r="BH75" s="718"/>
      <c r="BI75" s="718"/>
      <c r="BJ75" s="718"/>
      <c r="BK75" s="718"/>
      <c r="BL75" s="718"/>
      <c r="BM75" s="718"/>
      <c r="BN75" s="1152"/>
      <c r="BO75" s="1006"/>
      <c r="BP75" s="718"/>
      <c r="BQ75" s="718"/>
      <c r="BR75" s="718"/>
      <c r="BS75" s="718"/>
      <c r="BT75" s="718"/>
      <c r="BU75" s="718"/>
    </row>
    <row r="76" spans="1:73" ht="40.15" customHeight="1" thickTop="1" x14ac:dyDescent="0.25">
      <c r="A76" s="151"/>
      <c r="B76" s="24"/>
      <c r="C76" s="1058" t="s">
        <v>2606</v>
      </c>
      <c r="D76" s="1049" t="s">
        <v>2607</v>
      </c>
      <c r="E76" s="1061">
        <v>867</v>
      </c>
      <c r="F76" s="1064"/>
      <c r="G76" s="1049"/>
      <c r="H76" s="1043"/>
      <c r="I76" s="1043"/>
      <c r="J76" s="1043">
        <v>45</v>
      </c>
      <c r="K76" s="1049" t="s">
        <v>3625</v>
      </c>
      <c r="L76" s="1043">
        <v>4503</v>
      </c>
      <c r="M76" s="1049" t="s">
        <v>3868</v>
      </c>
      <c r="N76" s="1046">
        <v>2026004540084</v>
      </c>
      <c r="O76" s="1049" t="s">
        <v>3869</v>
      </c>
      <c r="P76" s="1052" t="s">
        <v>2608</v>
      </c>
      <c r="Q76" s="1055">
        <v>3</v>
      </c>
      <c r="R76" s="1040"/>
      <c r="S76" s="1040"/>
      <c r="T76" s="1022"/>
      <c r="U76" s="1007"/>
      <c r="V76" s="1007"/>
      <c r="W76" s="1007"/>
      <c r="X76" s="1007"/>
      <c r="Y76" s="1007"/>
      <c r="Z76" s="1004">
        <f t="shared" si="42"/>
        <v>0</v>
      </c>
      <c r="AA76" s="1004">
        <f t="shared" ref="AA76:AF80" si="44">SUM(AR76:AR79,AZ76:AZ79,BH76:BH79,BP76:BP79)</f>
        <v>0</v>
      </c>
      <c r="AB76" s="1004">
        <f t="shared" si="44"/>
        <v>0</v>
      </c>
      <c r="AC76" s="1004">
        <f t="shared" si="44"/>
        <v>0</v>
      </c>
      <c r="AD76" s="1004">
        <f t="shared" si="44"/>
        <v>0</v>
      </c>
      <c r="AE76" s="1004">
        <f t="shared" si="44"/>
        <v>0</v>
      </c>
      <c r="AF76" s="1004">
        <f t="shared" si="44"/>
        <v>0</v>
      </c>
      <c r="AG76" s="714"/>
      <c r="AH76" s="593"/>
      <c r="AI76" s="593"/>
      <c r="AJ76" s="593"/>
      <c r="AK76" s="207"/>
      <c r="AL76" s="208"/>
      <c r="AM76" s="208"/>
      <c r="AN76" s="208"/>
      <c r="AO76" s="208"/>
      <c r="AP76" s="1150">
        <f>+U76</f>
        <v>0</v>
      </c>
      <c r="AQ76" s="1004">
        <f>SUM(AR76:AW79)</f>
        <v>0</v>
      </c>
      <c r="AR76" s="299"/>
      <c r="AS76" s="299"/>
      <c r="AT76" s="299"/>
      <c r="AU76" s="299"/>
      <c r="AV76" s="299"/>
      <c r="AW76" s="299"/>
      <c r="AX76" s="1150">
        <f>+V76</f>
        <v>0</v>
      </c>
      <c r="AY76" s="1004">
        <f>SUM(AZ76:BE79)</f>
        <v>0</v>
      </c>
      <c r="AZ76" s="299"/>
      <c r="BA76" s="299"/>
      <c r="BB76" s="299"/>
      <c r="BC76" s="299"/>
      <c r="BD76" s="299"/>
      <c r="BE76" s="299"/>
      <c r="BF76" s="1150">
        <f>+W76</f>
        <v>0</v>
      </c>
      <c r="BG76" s="1004">
        <f>SUM(BH76:BM79)</f>
        <v>0</v>
      </c>
      <c r="BH76" s="299"/>
      <c r="BI76" s="299"/>
      <c r="BJ76" s="299"/>
      <c r="BK76" s="299"/>
      <c r="BL76" s="299"/>
      <c r="BM76" s="299"/>
      <c r="BN76" s="1150">
        <f>+X76</f>
        <v>0</v>
      </c>
      <c r="BO76" s="1004">
        <f>SUM(BP76:BU79)</f>
        <v>0</v>
      </c>
      <c r="BP76" s="299"/>
      <c r="BQ76" s="299"/>
      <c r="BR76" s="299"/>
      <c r="BS76" s="299"/>
      <c r="BT76" s="299"/>
      <c r="BU76" s="299"/>
    </row>
    <row r="77" spans="1:73" ht="40.15" customHeight="1" x14ac:dyDescent="0.25">
      <c r="A77" s="151"/>
      <c r="B77" s="24"/>
      <c r="C77" s="1059"/>
      <c r="D77" s="1050"/>
      <c r="E77" s="1062"/>
      <c r="F77" s="1065"/>
      <c r="G77" s="1050"/>
      <c r="H77" s="1044"/>
      <c r="I77" s="1044"/>
      <c r="J77" s="1044"/>
      <c r="K77" s="1050"/>
      <c r="L77" s="1044"/>
      <c r="M77" s="1050"/>
      <c r="N77" s="1047"/>
      <c r="O77" s="1050"/>
      <c r="P77" s="1053"/>
      <c r="Q77" s="1056"/>
      <c r="R77" s="1041"/>
      <c r="S77" s="1041"/>
      <c r="T77" s="1023"/>
      <c r="U77" s="1008"/>
      <c r="V77" s="1008"/>
      <c r="W77" s="1008"/>
      <c r="X77" s="1008"/>
      <c r="Y77" s="1008"/>
      <c r="Z77" s="1005"/>
      <c r="AA77" s="1005"/>
      <c r="AB77" s="1005"/>
      <c r="AC77" s="1005"/>
      <c r="AD77" s="1005"/>
      <c r="AE77" s="1005"/>
      <c r="AF77" s="1005"/>
      <c r="AG77" s="479"/>
      <c r="AH77" s="592"/>
      <c r="AI77" s="592"/>
      <c r="AJ77" s="592"/>
      <c r="AK77" s="196"/>
      <c r="AL77" s="197"/>
      <c r="AM77" s="197"/>
      <c r="AN77" s="197"/>
      <c r="AO77" s="197"/>
      <c r="AP77" s="1151"/>
      <c r="AQ77" s="1005"/>
      <c r="AR77" s="282"/>
      <c r="AS77" s="282"/>
      <c r="AT77" s="282"/>
      <c r="AU77" s="282"/>
      <c r="AV77" s="282"/>
      <c r="AW77" s="282"/>
      <c r="AX77" s="1151"/>
      <c r="AY77" s="1005"/>
      <c r="AZ77" s="282"/>
      <c r="BA77" s="282"/>
      <c r="BB77" s="282"/>
      <c r="BC77" s="282"/>
      <c r="BD77" s="282"/>
      <c r="BE77" s="282"/>
      <c r="BF77" s="1151"/>
      <c r="BG77" s="1005"/>
      <c r="BH77" s="282"/>
      <c r="BI77" s="282"/>
      <c r="BJ77" s="282"/>
      <c r="BK77" s="282"/>
      <c r="BL77" s="282"/>
      <c r="BM77" s="282"/>
      <c r="BN77" s="1151"/>
      <c r="BO77" s="1005"/>
      <c r="BP77" s="282"/>
      <c r="BQ77" s="282"/>
      <c r="BR77" s="282"/>
      <c r="BS77" s="282"/>
      <c r="BT77" s="282"/>
      <c r="BU77" s="282"/>
    </row>
    <row r="78" spans="1:73" ht="40.15" customHeight="1" x14ac:dyDescent="0.25">
      <c r="A78" s="151"/>
      <c r="B78" s="24"/>
      <c r="C78" s="1059"/>
      <c r="D78" s="1050"/>
      <c r="E78" s="1062"/>
      <c r="F78" s="1065"/>
      <c r="G78" s="1050"/>
      <c r="H78" s="1044"/>
      <c r="I78" s="1044"/>
      <c r="J78" s="1044"/>
      <c r="K78" s="1050"/>
      <c r="L78" s="1044"/>
      <c r="M78" s="1050"/>
      <c r="N78" s="1047"/>
      <c r="O78" s="1050"/>
      <c r="P78" s="1053"/>
      <c r="Q78" s="1056"/>
      <c r="R78" s="1041"/>
      <c r="S78" s="1041"/>
      <c r="T78" s="1023"/>
      <c r="U78" s="1008"/>
      <c r="V78" s="1008"/>
      <c r="W78" s="1008"/>
      <c r="X78" s="1008"/>
      <c r="Y78" s="1008"/>
      <c r="Z78" s="1005"/>
      <c r="AA78" s="1005"/>
      <c r="AB78" s="1005"/>
      <c r="AC78" s="1005"/>
      <c r="AD78" s="1005"/>
      <c r="AE78" s="1005"/>
      <c r="AF78" s="1005"/>
      <c r="AG78" s="196"/>
      <c r="AH78" s="592"/>
      <c r="AI78" s="592"/>
      <c r="AJ78" s="592"/>
      <c r="AK78" s="196"/>
      <c r="AL78" s="197"/>
      <c r="AM78" s="197"/>
      <c r="AN78" s="197"/>
      <c r="AO78" s="197"/>
      <c r="AP78" s="1151"/>
      <c r="AQ78" s="1005"/>
      <c r="AR78" s="282"/>
      <c r="AS78" s="282"/>
      <c r="AT78" s="282"/>
      <c r="AU78" s="282"/>
      <c r="AV78" s="282"/>
      <c r="AW78" s="282"/>
      <c r="AX78" s="1151"/>
      <c r="AY78" s="1005"/>
      <c r="AZ78" s="282"/>
      <c r="BA78" s="282"/>
      <c r="BB78" s="282"/>
      <c r="BC78" s="282"/>
      <c r="BD78" s="282"/>
      <c r="BE78" s="282"/>
      <c r="BF78" s="1151"/>
      <c r="BG78" s="1005"/>
      <c r="BH78" s="282"/>
      <c r="BI78" s="282"/>
      <c r="BJ78" s="282"/>
      <c r="BK78" s="282"/>
      <c r="BL78" s="282"/>
      <c r="BM78" s="282"/>
      <c r="BN78" s="1151"/>
      <c r="BO78" s="1005"/>
      <c r="BP78" s="282"/>
      <c r="BQ78" s="282"/>
      <c r="BR78" s="282"/>
      <c r="BS78" s="282"/>
      <c r="BT78" s="282"/>
      <c r="BU78" s="282"/>
    </row>
    <row r="79" spans="1:73" ht="40.15" customHeight="1" thickBot="1" x14ac:dyDescent="0.3">
      <c r="A79" s="151"/>
      <c r="B79" s="24"/>
      <c r="C79" s="1060"/>
      <c r="D79" s="1051"/>
      <c r="E79" s="1063"/>
      <c r="F79" s="1066"/>
      <c r="G79" s="1051"/>
      <c r="H79" s="1045"/>
      <c r="I79" s="1045"/>
      <c r="J79" s="1045"/>
      <c r="K79" s="1051"/>
      <c r="L79" s="1045"/>
      <c r="M79" s="1051"/>
      <c r="N79" s="1048"/>
      <c r="O79" s="1051"/>
      <c r="P79" s="1054"/>
      <c r="Q79" s="1057"/>
      <c r="R79" s="1042"/>
      <c r="S79" s="1042"/>
      <c r="T79" s="1024"/>
      <c r="U79" s="1009"/>
      <c r="V79" s="1009"/>
      <c r="W79" s="1009"/>
      <c r="X79" s="1009"/>
      <c r="Y79" s="1009"/>
      <c r="Z79" s="1006"/>
      <c r="AA79" s="1006"/>
      <c r="AB79" s="1006"/>
      <c r="AC79" s="1006"/>
      <c r="AD79" s="1006"/>
      <c r="AE79" s="1006"/>
      <c r="AF79" s="1006"/>
      <c r="AG79" s="715"/>
      <c r="AH79" s="716"/>
      <c r="AI79" s="716"/>
      <c r="AJ79" s="716"/>
      <c r="AK79" s="715"/>
      <c r="AL79" s="717"/>
      <c r="AM79" s="717"/>
      <c r="AN79" s="717"/>
      <c r="AO79" s="717"/>
      <c r="AP79" s="1152"/>
      <c r="AQ79" s="1006"/>
      <c r="AR79" s="718"/>
      <c r="AS79" s="718"/>
      <c r="AT79" s="718"/>
      <c r="AU79" s="718"/>
      <c r="AV79" s="718"/>
      <c r="AW79" s="718"/>
      <c r="AX79" s="1152"/>
      <c r="AY79" s="1006"/>
      <c r="AZ79" s="718"/>
      <c r="BA79" s="718"/>
      <c r="BB79" s="718"/>
      <c r="BC79" s="718"/>
      <c r="BD79" s="718"/>
      <c r="BE79" s="718"/>
      <c r="BF79" s="1152"/>
      <c r="BG79" s="1006"/>
      <c r="BH79" s="718"/>
      <c r="BI79" s="718"/>
      <c r="BJ79" s="718"/>
      <c r="BK79" s="718"/>
      <c r="BL79" s="718"/>
      <c r="BM79" s="718"/>
      <c r="BN79" s="1152"/>
      <c r="BO79" s="1006"/>
      <c r="BP79" s="718"/>
      <c r="BQ79" s="718"/>
      <c r="BR79" s="718"/>
      <c r="BS79" s="718"/>
      <c r="BT79" s="718"/>
      <c r="BU79" s="718"/>
    </row>
    <row r="80" spans="1:73" ht="40.15" customHeight="1" thickTop="1" x14ac:dyDescent="0.25">
      <c r="A80" s="151"/>
      <c r="B80" s="24"/>
      <c r="C80" s="1058" t="s">
        <v>2609</v>
      </c>
      <c r="D80" s="1049" t="s">
        <v>2610</v>
      </c>
      <c r="E80" s="1061">
        <v>868</v>
      </c>
      <c r="F80" s="1064"/>
      <c r="G80" s="1049"/>
      <c r="H80" s="1043"/>
      <c r="I80" s="1043"/>
      <c r="J80" s="1043">
        <v>45</v>
      </c>
      <c r="K80" s="1049" t="s">
        <v>3625</v>
      </c>
      <c r="L80" s="1043">
        <v>4503</v>
      </c>
      <c r="M80" s="1049" t="s">
        <v>3868</v>
      </c>
      <c r="N80" s="1046">
        <v>2026004540084</v>
      </c>
      <c r="O80" s="1049" t="s">
        <v>3869</v>
      </c>
      <c r="P80" s="1052" t="s">
        <v>2611</v>
      </c>
      <c r="Q80" s="1055">
        <v>1</v>
      </c>
      <c r="R80" s="1040"/>
      <c r="S80" s="1040"/>
      <c r="T80" s="1022"/>
      <c r="U80" s="1007"/>
      <c r="V80" s="1007"/>
      <c r="W80" s="1007"/>
      <c r="X80" s="1007"/>
      <c r="Y80" s="1007"/>
      <c r="Z80" s="1004">
        <f t="shared" si="42"/>
        <v>0</v>
      </c>
      <c r="AA80" s="1004">
        <f t="shared" si="44"/>
        <v>0</v>
      </c>
      <c r="AB80" s="1004">
        <f t="shared" si="44"/>
        <v>0</v>
      </c>
      <c r="AC80" s="1004">
        <f t="shared" si="44"/>
        <v>0</v>
      </c>
      <c r="AD80" s="1004">
        <f t="shared" si="44"/>
        <v>0</v>
      </c>
      <c r="AE80" s="1004">
        <f t="shared" si="44"/>
        <v>0</v>
      </c>
      <c r="AF80" s="1004">
        <f t="shared" si="44"/>
        <v>0</v>
      </c>
      <c r="AG80" s="714"/>
      <c r="AH80" s="593"/>
      <c r="AI80" s="593"/>
      <c r="AJ80" s="593"/>
      <c r="AK80" s="207"/>
      <c r="AL80" s="208"/>
      <c r="AM80" s="208"/>
      <c r="AN80" s="208"/>
      <c r="AO80" s="208"/>
      <c r="AP80" s="1150">
        <f>+U80</f>
        <v>0</v>
      </c>
      <c r="AQ80" s="1004">
        <f>SUM(AR80:AW83)</f>
        <v>0</v>
      </c>
      <c r="AR80" s="299"/>
      <c r="AS80" s="299"/>
      <c r="AT80" s="299"/>
      <c r="AU80" s="299"/>
      <c r="AV80" s="299"/>
      <c r="AW80" s="299"/>
      <c r="AX80" s="1150">
        <f>+V80</f>
        <v>0</v>
      </c>
      <c r="AY80" s="1004">
        <f>SUM(AZ80:BE83)</f>
        <v>0</v>
      </c>
      <c r="AZ80" s="299"/>
      <c r="BA80" s="299"/>
      <c r="BB80" s="299"/>
      <c r="BC80" s="299"/>
      <c r="BD80" s="299"/>
      <c r="BE80" s="299"/>
      <c r="BF80" s="1150">
        <f>+W80</f>
        <v>0</v>
      </c>
      <c r="BG80" s="1004">
        <f>SUM(BH80:BM83)</f>
        <v>0</v>
      </c>
      <c r="BH80" s="299"/>
      <c r="BI80" s="299"/>
      <c r="BJ80" s="299"/>
      <c r="BK80" s="299"/>
      <c r="BL80" s="299"/>
      <c r="BM80" s="299"/>
      <c r="BN80" s="1150">
        <f>+X80</f>
        <v>0</v>
      </c>
      <c r="BO80" s="1004">
        <f>SUM(BP80:BU83)</f>
        <v>0</v>
      </c>
      <c r="BP80" s="299"/>
      <c r="BQ80" s="299"/>
      <c r="BR80" s="299"/>
      <c r="BS80" s="299"/>
      <c r="BT80" s="299"/>
      <c r="BU80" s="299"/>
    </row>
    <row r="81" spans="1:73" ht="40.15" customHeight="1" x14ac:dyDescent="0.25">
      <c r="A81" s="151"/>
      <c r="B81" s="24"/>
      <c r="C81" s="1059"/>
      <c r="D81" s="1050"/>
      <c r="E81" s="1062"/>
      <c r="F81" s="1065"/>
      <c r="G81" s="1050"/>
      <c r="H81" s="1044"/>
      <c r="I81" s="1044"/>
      <c r="J81" s="1044"/>
      <c r="K81" s="1050"/>
      <c r="L81" s="1044"/>
      <c r="M81" s="1050"/>
      <c r="N81" s="1047"/>
      <c r="O81" s="1050"/>
      <c r="P81" s="1053"/>
      <c r="Q81" s="1056"/>
      <c r="R81" s="1041"/>
      <c r="S81" s="1041"/>
      <c r="T81" s="1023"/>
      <c r="U81" s="1008"/>
      <c r="V81" s="1008"/>
      <c r="W81" s="1008"/>
      <c r="X81" s="1008"/>
      <c r="Y81" s="1008"/>
      <c r="Z81" s="1005"/>
      <c r="AA81" s="1005"/>
      <c r="AB81" s="1005"/>
      <c r="AC81" s="1005"/>
      <c r="AD81" s="1005"/>
      <c r="AE81" s="1005"/>
      <c r="AF81" s="1005"/>
      <c r="AG81" s="479"/>
      <c r="AH81" s="592"/>
      <c r="AI81" s="592"/>
      <c r="AJ81" s="592"/>
      <c r="AK81" s="196"/>
      <c r="AL81" s="197"/>
      <c r="AM81" s="197"/>
      <c r="AN81" s="197"/>
      <c r="AO81" s="197"/>
      <c r="AP81" s="1151"/>
      <c r="AQ81" s="1005"/>
      <c r="AR81" s="282"/>
      <c r="AS81" s="282"/>
      <c r="AT81" s="282"/>
      <c r="AU81" s="282"/>
      <c r="AV81" s="282"/>
      <c r="AW81" s="282"/>
      <c r="AX81" s="1151"/>
      <c r="AY81" s="1005"/>
      <c r="AZ81" s="282"/>
      <c r="BA81" s="282"/>
      <c r="BB81" s="282"/>
      <c r="BC81" s="282"/>
      <c r="BD81" s="282"/>
      <c r="BE81" s="282"/>
      <c r="BF81" s="1151"/>
      <c r="BG81" s="1005"/>
      <c r="BH81" s="282"/>
      <c r="BI81" s="282"/>
      <c r="BJ81" s="282"/>
      <c r="BK81" s="282"/>
      <c r="BL81" s="282"/>
      <c r="BM81" s="282"/>
      <c r="BN81" s="1151"/>
      <c r="BO81" s="1005"/>
      <c r="BP81" s="282"/>
      <c r="BQ81" s="282"/>
      <c r="BR81" s="282"/>
      <c r="BS81" s="282"/>
      <c r="BT81" s="282"/>
      <c r="BU81" s="282"/>
    </row>
    <row r="82" spans="1:73" ht="40.15" customHeight="1" x14ac:dyDescent="0.25">
      <c r="A82" s="151"/>
      <c r="B82" s="24"/>
      <c r="C82" s="1059"/>
      <c r="D82" s="1050"/>
      <c r="E82" s="1062"/>
      <c r="F82" s="1065"/>
      <c r="G82" s="1050"/>
      <c r="H82" s="1044"/>
      <c r="I82" s="1044"/>
      <c r="J82" s="1044"/>
      <c r="K82" s="1050"/>
      <c r="L82" s="1044"/>
      <c r="M82" s="1050"/>
      <c r="N82" s="1047"/>
      <c r="O82" s="1050"/>
      <c r="P82" s="1053"/>
      <c r="Q82" s="1056"/>
      <c r="R82" s="1041"/>
      <c r="S82" s="1041"/>
      <c r="T82" s="1023"/>
      <c r="U82" s="1008"/>
      <c r="V82" s="1008"/>
      <c r="W82" s="1008"/>
      <c r="X82" s="1008"/>
      <c r="Y82" s="1008"/>
      <c r="Z82" s="1005"/>
      <c r="AA82" s="1005"/>
      <c r="AB82" s="1005"/>
      <c r="AC82" s="1005"/>
      <c r="AD82" s="1005"/>
      <c r="AE82" s="1005"/>
      <c r="AF82" s="1005"/>
      <c r="AG82" s="196"/>
      <c r="AH82" s="592"/>
      <c r="AI82" s="592"/>
      <c r="AJ82" s="592"/>
      <c r="AK82" s="196"/>
      <c r="AL82" s="197"/>
      <c r="AM82" s="197"/>
      <c r="AN82" s="197"/>
      <c r="AO82" s="197"/>
      <c r="AP82" s="1151"/>
      <c r="AQ82" s="1005"/>
      <c r="AR82" s="282"/>
      <c r="AS82" s="282"/>
      <c r="AT82" s="282"/>
      <c r="AU82" s="282"/>
      <c r="AV82" s="282"/>
      <c r="AW82" s="282"/>
      <c r="AX82" s="1151"/>
      <c r="AY82" s="1005"/>
      <c r="AZ82" s="282"/>
      <c r="BA82" s="282"/>
      <c r="BB82" s="282"/>
      <c r="BC82" s="282"/>
      <c r="BD82" s="282"/>
      <c r="BE82" s="282"/>
      <c r="BF82" s="1151"/>
      <c r="BG82" s="1005"/>
      <c r="BH82" s="282"/>
      <c r="BI82" s="282"/>
      <c r="BJ82" s="282"/>
      <c r="BK82" s="282"/>
      <c r="BL82" s="282"/>
      <c r="BM82" s="282"/>
      <c r="BN82" s="1151"/>
      <c r="BO82" s="1005"/>
      <c r="BP82" s="282"/>
      <c r="BQ82" s="282"/>
      <c r="BR82" s="282"/>
      <c r="BS82" s="282"/>
      <c r="BT82" s="282"/>
      <c r="BU82" s="282"/>
    </row>
    <row r="83" spans="1:73" ht="40.15" customHeight="1" thickBot="1" x14ac:dyDescent="0.3">
      <c r="A83" s="151"/>
      <c r="B83" s="24"/>
      <c r="C83" s="1060"/>
      <c r="D83" s="1051"/>
      <c r="E83" s="1063"/>
      <c r="F83" s="1066"/>
      <c r="G83" s="1051"/>
      <c r="H83" s="1045"/>
      <c r="I83" s="1045"/>
      <c r="J83" s="1045"/>
      <c r="K83" s="1051"/>
      <c r="L83" s="1045"/>
      <c r="M83" s="1051"/>
      <c r="N83" s="1048"/>
      <c r="O83" s="1051"/>
      <c r="P83" s="1054"/>
      <c r="Q83" s="1057"/>
      <c r="R83" s="1042"/>
      <c r="S83" s="1042"/>
      <c r="T83" s="1024"/>
      <c r="U83" s="1009"/>
      <c r="V83" s="1009"/>
      <c r="W83" s="1009"/>
      <c r="X83" s="1009"/>
      <c r="Y83" s="1009"/>
      <c r="Z83" s="1006"/>
      <c r="AA83" s="1006"/>
      <c r="AB83" s="1006"/>
      <c r="AC83" s="1006"/>
      <c r="AD83" s="1006"/>
      <c r="AE83" s="1006"/>
      <c r="AF83" s="1006"/>
      <c r="AG83" s="715"/>
      <c r="AH83" s="716"/>
      <c r="AI83" s="716"/>
      <c r="AJ83" s="716"/>
      <c r="AK83" s="715"/>
      <c r="AL83" s="717"/>
      <c r="AM83" s="717"/>
      <c r="AN83" s="717"/>
      <c r="AO83" s="717"/>
      <c r="AP83" s="1152"/>
      <c r="AQ83" s="1006"/>
      <c r="AR83" s="718"/>
      <c r="AS83" s="718"/>
      <c r="AT83" s="718"/>
      <c r="AU83" s="718"/>
      <c r="AV83" s="718"/>
      <c r="AW83" s="718"/>
      <c r="AX83" s="1152"/>
      <c r="AY83" s="1006"/>
      <c r="AZ83" s="718"/>
      <c r="BA83" s="718"/>
      <c r="BB83" s="718"/>
      <c r="BC83" s="718"/>
      <c r="BD83" s="718"/>
      <c r="BE83" s="718"/>
      <c r="BF83" s="1152"/>
      <c r="BG83" s="1006"/>
      <c r="BH83" s="718"/>
      <c r="BI83" s="718"/>
      <c r="BJ83" s="718"/>
      <c r="BK83" s="718"/>
      <c r="BL83" s="718"/>
      <c r="BM83" s="718"/>
      <c r="BN83" s="1152"/>
      <c r="BO83" s="1006"/>
      <c r="BP83" s="718"/>
      <c r="BQ83" s="718"/>
      <c r="BR83" s="718"/>
      <c r="BS83" s="718"/>
      <c r="BT83" s="718"/>
      <c r="BU83" s="718"/>
    </row>
    <row r="84" spans="1:73" ht="40.15" customHeight="1" thickTop="1" x14ac:dyDescent="0.25">
      <c r="D84" s="348"/>
      <c r="E84" s="431"/>
      <c r="F84" s="444"/>
      <c r="G84" s="350"/>
      <c r="H84" s="351"/>
      <c r="I84" s="351"/>
      <c r="J84" s="352"/>
      <c r="K84" s="352"/>
      <c r="L84" s="348"/>
      <c r="M84" s="348"/>
      <c r="N84" s="348"/>
      <c r="O84" s="353"/>
      <c r="P84" s="348"/>
    </row>
    <row r="85" spans="1:73" ht="40.15" customHeight="1" x14ac:dyDescent="0.25">
      <c r="D85" s="348"/>
      <c r="E85" s="431"/>
      <c r="F85" s="444"/>
      <c r="G85" s="350"/>
      <c r="H85" s="351"/>
      <c r="I85" s="351"/>
      <c r="J85" s="352"/>
      <c r="K85" s="352"/>
      <c r="L85" s="348"/>
      <c r="M85" s="348"/>
      <c r="N85" s="348"/>
      <c r="O85" s="353"/>
      <c r="P85" s="348"/>
    </row>
    <row r="86" spans="1:73" ht="40.15" customHeight="1" x14ac:dyDescent="0.25">
      <c r="D86" s="348"/>
      <c r="E86" s="431"/>
      <c r="F86" s="444"/>
      <c r="G86" s="350"/>
      <c r="H86" s="351"/>
      <c r="I86" s="351"/>
      <c r="J86" s="352"/>
      <c r="K86" s="352"/>
      <c r="L86" s="348"/>
      <c r="M86" s="348"/>
      <c r="N86" s="348"/>
      <c r="O86" s="353"/>
      <c r="P86" s="348"/>
    </row>
    <row r="87" spans="1:73" ht="40.15" customHeight="1" x14ac:dyDescent="0.25">
      <c r="D87" s="348"/>
      <c r="E87" s="431"/>
      <c r="F87" s="444"/>
      <c r="G87" s="350"/>
      <c r="H87" s="351"/>
      <c r="I87" s="351"/>
      <c r="J87" s="352"/>
      <c r="K87" s="352"/>
      <c r="L87" s="348"/>
      <c r="M87" s="348"/>
      <c r="N87" s="348"/>
      <c r="O87" s="353"/>
      <c r="P87" s="348"/>
    </row>
    <row r="88" spans="1:73" ht="40.15" customHeight="1" x14ac:dyDescent="0.25">
      <c r="D88" s="348"/>
      <c r="E88" s="431"/>
      <c r="F88" s="444"/>
      <c r="G88" s="350"/>
      <c r="H88" s="351"/>
      <c r="I88" s="351"/>
      <c r="J88" s="352"/>
      <c r="K88" s="352"/>
      <c r="L88" s="348"/>
      <c r="M88" s="348"/>
      <c r="N88" s="348"/>
      <c r="O88" s="353"/>
      <c r="P88" s="348"/>
    </row>
    <row r="89" spans="1:73" ht="40.15" customHeight="1" x14ac:dyDescent="0.25">
      <c r="D89" s="348"/>
      <c r="E89" s="431"/>
      <c r="F89" s="444"/>
      <c r="G89" s="350"/>
      <c r="H89" s="351"/>
      <c r="I89" s="351"/>
      <c r="J89" s="352"/>
      <c r="K89" s="352"/>
      <c r="L89" s="348"/>
      <c r="M89" s="348"/>
      <c r="N89" s="348"/>
      <c r="O89" s="353"/>
      <c r="P89" s="348"/>
    </row>
    <row r="90" spans="1:73" ht="40.15" customHeight="1" x14ac:dyDescent="0.25">
      <c r="D90" s="348"/>
      <c r="E90" s="431"/>
      <c r="F90" s="444"/>
      <c r="G90" s="350"/>
      <c r="H90" s="351"/>
      <c r="I90" s="351"/>
      <c r="J90" s="352"/>
      <c r="K90" s="352"/>
      <c r="L90" s="348"/>
      <c r="M90" s="348"/>
      <c r="N90" s="348"/>
      <c r="O90" s="353"/>
      <c r="P90" s="348"/>
    </row>
    <row r="91" spans="1:73" ht="40.15" customHeight="1" x14ac:dyDescent="0.25">
      <c r="D91" s="348"/>
      <c r="E91" s="431"/>
      <c r="F91" s="444"/>
      <c r="G91" s="350"/>
      <c r="H91" s="351"/>
      <c r="I91" s="351"/>
      <c r="J91" s="352"/>
      <c r="K91" s="352"/>
      <c r="L91" s="348"/>
      <c r="M91" s="348"/>
      <c r="N91" s="348"/>
      <c r="O91" s="353"/>
      <c r="P91" s="348"/>
    </row>
    <row r="92" spans="1:73" ht="40.15" customHeight="1" x14ac:dyDescent="0.25">
      <c r="D92" s="348"/>
      <c r="E92" s="431"/>
      <c r="F92" s="444"/>
      <c r="G92" s="350"/>
      <c r="H92" s="351"/>
      <c r="I92" s="351"/>
      <c r="J92" s="352"/>
      <c r="K92" s="352"/>
      <c r="L92" s="348"/>
      <c r="M92" s="348"/>
      <c r="N92" s="348"/>
      <c r="O92" s="353"/>
      <c r="P92" s="348"/>
    </row>
    <row r="93" spans="1:73" ht="40.15" customHeight="1" x14ac:dyDescent="0.25">
      <c r="D93" s="348"/>
      <c r="E93" s="431"/>
      <c r="F93" s="444"/>
      <c r="G93" s="350"/>
      <c r="H93" s="351"/>
      <c r="I93" s="351"/>
      <c r="J93" s="352"/>
      <c r="K93" s="352"/>
      <c r="L93" s="348"/>
      <c r="M93" s="348"/>
      <c r="N93" s="348"/>
      <c r="O93" s="353"/>
      <c r="P93" s="348"/>
    </row>
    <row r="94" spans="1:73" ht="40.15" customHeight="1" x14ac:dyDescent="0.25">
      <c r="D94" s="348"/>
      <c r="E94" s="431"/>
      <c r="F94" s="444"/>
      <c r="G94" s="350"/>
      <c r="H94" s="351"/>
      <c r="I94" s="351"/>
      <c r="J94" s="352"/>
      <c r="K94" s="352"/>
      <c r="L94" s="348"/>
      <c r="M94" s="348"/>
      <c r="N94" s="348"/>
      <c r="O94" s="353"/>
      <c r="P94" s="348"/>
    </row>
    <row r="95" spans="1:73" ht="40.15" customHeight="1" x14ac:dyDescent="0.25">
      <c r="D95" s="348"/>
      <c r="E95" s="431"/>
      <c r="F95" s="444"/>
      <c r="G95" s="350"/>
      <c r="H95" s="351"/>
      <c r="I95" s="351"/>
      <c r="J95" s="352"/>
      <c r="K95" s="352"/>
      <c r="L95" s="348"/>
      <c r="M95" s="348"/>
      <c r="N95" s="348"/>
      <c r="O95" s="353"/>
      <c r="P95" s="348"/>
    </row>
    <row r="96" spans="1:73" ht="40.15" customHeight="1" x14ac:dyDescent="0.25">
      <c r="D96" s="348"/>
      <c r="E96" s="431"/>
      <c r="F96" s="444"/>
      <c r="G96" s="350"/>
      <c r="H96" s="351"/>
      <c r="I96" s="351"/>
      <c r="J96" s="352"/>
      <c r="K96" s="352"/>
      <c r="L96" s="348"/>
      <c r="M96" s="348"/>
      <c r="N96" s="348"/>
      <c r="O96" s="353"/>
      <c r="P96" s="348"/>
    </row>
    <row r="97" spans="4:16" ht="40.15" customHeight="1" x14ac:dyDescent="0.25">
      <c r="D97" s="348"/>
      <c r="E97" s="431"/>
      <c r="F97" s="444"/>
      <c r="G97" s="350"/>
      <c r="H97" s="351"/>
      <c r="I97" s="351"/>
      <c r="J97" s="352"/>
      <c r="K97" s="352"/>
      <c r="L97" s="348"/>
      <c r="M97" s="348"/>
      <c r="N97" s="348"/>
      <c r="O97" s="353"/>
      <c r="P97" s="348"/>
    </row>
    <row r="98" spans="4:16" ht="40.15" customHeight="1" x14ac:dyDescent="0.25">
      <c r="D98" s="348"/>
      <c r="E98" s="431"/>
      <c r="F98" s="444"/>
      <c r="G98" s="350"/>
      <c r="H98" s="351"/>
      <c r="I98" s="351"/>
      <c r="J98" s="352"/>
      <c r="K98" s="352"/>
      <c r="L98" s="348"/>
      <c r="M98" s="348"/>
      <c r="N98" s="348"/>
      <c r="O98" s="353"/>
      <c r="P98" s="348"/>
    </row>
    <row r="99" spans="4:16" ht="40.15" customHeight="1" x14ac:dyDescent="0.25">
      <c r="D99" s="348"/>
      <c r="E99" s="431"/>
      <c r="F99" s="444"/>
      <c r="G99" s="350"/>
      <c r="H99" s="351"/>
      <c r="I99" s="351"/>
      <c r="J99" s="352"/>
      <c r="K99" s="352"/>
      <c r="L99" s="348"/>
      <c r="M99" s="348"/>
      <c r="N99" s="348"/>
      <c r="O99" s="353"/>
      <c r="P99" s="348"/>
    </row>
    <row r="100" spans="4:16" ht="40.15" customHeight="1" x14ac:dyDescent="0.25">
      <c r="D100" s="348"/>
      <c r="E100" s="431"/>
      <c r="F100" s="444"/>
      <c r="G100" s="350"/>
      <c r="H100" s="351"/>
      <c r="I100" s="351"/>
      <c r="J100" s="352"/>
      <c r="K100" s="352"/>
      <c r="L100" s="348"/>
      <c r="M100" s="348"/>
      <c r="N100" s="348"/>
      <c r="O100" s="353"/>
      <c r="P100" s="348"/>
    </row>
    <row r="101" spans="4:16" ht="40.15" customHeight="1" x14ac:dyDescent="0.25">
      <c r="D101" s="348"/>
      <c r="E101" s="431"/>
      <c r="F101" s="444"/>
      <c r="G101" s="350"/>
      <c r="H101" s="351"/>
      <c r="I101" s="351"/>
      <c r="J101" s="352"/>
      <c r="K101" s="352"/>
      <c r="L101" s="348"/>
      <c r="M101" s="348"/>
      <c r="N101" s="348"/>
      <c r="O101" s="353"/>
      <c r="P101" s="348"/>
    </row>
    <row r="102" spans="4:16" ht="40.15" customHeight="1" x14ac:dyDescent="0.25">
      <c r="D102" s="348"/>
      <c r="E102" s="431"/>
      <c r="F102" s="444"/>
      <c r="G102" s="350"/>
      <c r="H102" s="351"/>
      <c r="I102" s="351"/>
      <c r="J102" s="352"/>
      <c r="K102" s="352"/>
      <c r="L102" s="348"/>
      <c r="M102" s="348"/>
      <c r="N102" s="348"/>
      <c r="O102" s="353"/>
      <c r="P102" s="348"/>
    </row>
    <row r="103" spans="4:16" ht="40.15" customHeight="1" x14ac:dyDescent="0.25">
      <c r="D103" s="348"/>
      <c r="E103" s="431"/>
      <c r="F103" s="444"/>
      <c r="G103" s="350"/>
      <c r="H103" s="351"/>
      <c r="I103" s="351"/>
      <c r="J103" s="352"/>
      <c r="K103" s="352"/>
      <c r="L103" s="348"/>
      <c r="M103" s="348"/>
      <c r="N103" s="348"/>
      <c r="O103" s="353"/>
      <c r="P103" s="348"/>
    </row>
    <row r="104" spans="4:16" ht="40.15" customHeight="1" x14ac:dyDescent="0.25">
      <c r="D104" s="348"/>
      <c r="E104" s="431"/>
      <c r="F104" s="444"/>
      <c r="G104" s="350"/>
      <c r="H104" s="351"/>
      <c r="I104" s="351"/>
      <c r="J104" s="352"/>
      <c r="K104" s="352"/>
      <c r="L104" s="348"/>
      <c r="M104" s="348"/>
      <c r="N104" s="348"/>
      <c r="O104" s="353"/>
      <c r="P104" s="348"/>
    </row>
    <row r="105" spans="4:16" ht="40.15" customHeight="1" x14ac:dyDescent="0.25">
      <c r="D105" s="348"/>
      <c r="E105" s="431"/>
      <c r="F105" s="444"/>
      <c r="G105" s="350"/>
      <c r="H105" s="351"/>
      <c r="I105" s="351"/>
      <c r="J105" s="352"/>
      <c r="K105" s="352"/>
      <c r="L105" s="348"/>
      <c r="M105" s="348"/>
      <c r="N105" s="348"/>
      <c r="O105" s="353"/>
      <c r="P105" s="348"/>
    </row>
    <row r="106" spans="4:16" ht="40.15" customHeight="1" x14ac:dyDescent="0.25">
      <c r="D106" s="348"/>
      <c r="E106" s="431"/>
      <c r="F106" s="444"/>
      <c r="G106" s="350"/>
      <c r="H106" s="351"/>
      <c r="I106" s="351"/>
      <c r="J106" s="352"/>
      <c r="K106" s="352"/>
      <c r="L106" s="348"/>
      <c r="M106" s="348"/>
      <c r="N106" s="348"/>
      <c r="O106" s="353"/>
      <c r="P106" s="348"/>
    </row>
    <row r="107" spans="4:16" ht="40.15" customHeight="1" x14ac:dyDescent="0.25">
      <c r="D107" s="348"/>
      <c r="E107" s="431"/>
      <c r="F107" s="444"/>
      <c r="G107" s="350"/>
      <c r="H107" s="351"/>
      <c r="I107" s="351"/>
      <c r="J107" s="352"/>
      <c r="K107" s="352"/>
      <c r="L107" s="348"/>
      <c r="M107" s="348"/>
      <c r="N107" s="348"/>
      <c r="O107" s="353"/>
      <c r="P107" s="348"/>
    </row>
    <row r="108" spans="4:16" ht="40.15" customHeight="1" x14ac:dyDescent="0.25">
      <c r="D108" s="348"/>
      <c r="E108" s="431"/>
      <c r="F108" s="444"/>
      <c r="G108" s="350"/>
      <c r="H108" s="351"/>
      <c r="I108" s="351"/>
      <c r="J108" s="352"/>
      <c r="K108" s="352"/>
      <c r="L108" s="348"/>
      <c r="M108" s="348"/>
      <c r="N108" s="348"/>
      <c r="O108" s="353"/>
      <c r="P108" s="348"/>
    </row>
    <row r="109" spans="4:16" ht="40.15" customHeight="1" x14ac:dyDescent="0.25">
      <c r="D109" s="348"/>
      <c r="E109" s="431"/>
      <c r="F109" s="444"/>
      <c r="G109" s="350"/>
      <c r="H109" s="351"/>
      <c r="I109" s="351"/>
      <c r="J109" s="352"/>
      <c r="K109" s="352"/>
      <c r="L109" s="348"/>
      <c r="M109" s="348"/>
      <c r="N109" s="348"/>
      <c r="O109" s="353"/>
      <c r="P109" s="348"/>
    </row>
    <row r="110" spans="4:16" ht="40.15" customHeight="1" x14ac:dyDescent="0.25">
      <c r="D110" s="348"/>
      <c r="E110" s="431"/>
      <c r="F110" s="444"/>
      <c r="G110" s="350"/>
      <c r="H110" s="351"/>
      <c r="I110" s="351"/>
      <c r="J110" s="352"/>
      <c r="K110" s="352"/>
      <c r="L110" s="348"/>
      <c r="M110" s="348"/>
      <c r="N110" s="348"/>
      <c r="O110" s="353"/>
      <c r="P110" s="348"/>
    </row>
    <row r="111" spans="4:16" ht="40.15" customHeight="1" x14ac:dyDescent="0.25">
      <c r="D111" s="348"/>
      <c r="E111" s="431"/>
      <c r="F111" s="444"/>
      <c r="G111" s="350"/>
      <c r="H111" s="351"/>
      <c r="I111" s="351"/>
      <c r="J111" s="352"/>
      <c r="K111" s="352"/>
      <c r="L111" s="348"/>
      <c r="M111" s="348"/>
      <c r="N111" s="348"/>
      <c r="O111" s="353"/>
      <c r="P111" s="348"/>
    </row>
    <row r="112" spans="4:16" ht="40.15" customHeight="1" x14ac:dyDescent="0.25">
      <c r="D112" s="348"/>
      <c r="E112" s="431"/>
      <c r="F112" s="444"/>
      <c r="G112" s="350"/>
      <c r="H112" s="351"/>
      <c r="I112" s="351"/>
      <c r="J112" s="352"/>
      <c r="K112" s="352"/>
      <c r="L112" s="348"/>
      <c r="M112" s="348"/>
      <c r="N112" s="348"/>
      <c r="O112" s="353"/>
      <c r="P112" s="348"/>
    </row>
    <row r="113" spans="4:16" ht="40.15" customHeight="1" x14ac:dyDescent="0.25">
      <c r="D113" s="348"/>
      <c r="E113" s="431"/>
      <c r="F113" s="444"/>
      <c r="G113" s="350"/>
      <c r="H113" s="351"/>
      <c r="I113" s="351"/>
      <c r="J113" s="352"/>
      <c r="K113" s="352"/>
      <c r="L113" s="348"/>
      <c r="M113" s="348"/>
      <c r="N113" s="348"/>
      <c r="O113" s="353"/>
      <c r="P113" s="348"/>
    </row>
    <row r="114" spans="4:16" ht="40.15" customHeight="1" x14ac:dyDescent="0.25">
      <c r="D114" s="348"/>
      <c r="E114" s="431"/>
      <c r="F114" s="444"/>
      <c r="G114" s="350"/>
      <c r="H114" s="351"/>
      <c r="I114" s="351"/>
      <c r="J114" s="352"/>
      <c r="K114" s="352"/>
      <c r="L114" s="348"/>
      <c r="M114" s="348"/>
      <c r="N114" s="348"/>
      <c r="O114" s="353"/>
      <c r="P114" s="348"/>
    </row>
    <row r="115" spans="4:16" ht="40.15" customHeight="1" x14ac:dyDescent="0.25">
      <c r="D115" s="348"/>
      <c r="E115" s="431"/>
      <c r="F115" s="444"/>
      <c r="G115" s="350"/>
      <c r="H115" s="351"/>
      <c r="I115" s="351"/>
      <c r="J115" s="352"/>
      <c r="K115" s="352"/>
      <c r="L115" s="348"/>
      <c r="M115" s="348"/>
      <c r="N115" s="348"/>
      <c r="O115" s="353"/>
      <c r="P115" s="348"/>
    </row>
    <row r="116" spans="4:16" ht="40.15" customHeight="1" x14ac:dyDescent="0.25">
      <c r="D116" s="348"/>
      <c r="E116" s="431"/>
      <c r="F116" s="444"/>
      <c r="G116" s="350"/>
      <c r="H116" s="351"/>
      <c r="I116" s="351"/>
      <c r="J116" s="352"/>
      <c r="K116" s="352"/>
      <c r="L116" s="348"/>
      <c r="M116" s="348"/>
      <c r="N116" s="348"/>
      <c r="O116" s="353"/>
      <c r="P116" s="348"/>
    </row>
    <row r="117" spans="4:16" ht="40.15" customHeight="1" x14ac:dyDescent="0.25">
      <c r="D117" s="348"/>
      <c r="E117" s="431"/>
      <c r="F117" s="444"/>
      <c r="G117" s="350"/>
      <c r="H117" s="351"/>
      <c r="I117" s="351"/>
      <c r="J117" s="352"/>
      <c r="K117" s="352"/>
      <c r="L117" s="348"/>
      <c r="M117" s="348"/>
      <c r="N117" s="348"/>
      <c r="O117" s="353"/>
      <c r="P117" s="348"/>
    </row>
    <row r="118" spans="4:16" ht="40.15" customHeight="1" x14ac:dyDescent="0.25">
      <c r="D118" s="348"/>
      <c r="E118" s="431"/>
      <c r="F118" s="444"/>
      <c r="G118" s="350"/>
      <c r="H118" s="351"/>
      <c r="I118" s="351"/>
      <c r="J118" s="352"/>
      <c r="K118" s="352"/>
      <c r="L118" s="348"/>
      <c r="M118" s="348"/>
      <c r="N118" s="348"/>
      <c r="O118" s="353"/>
      <c r="P118" s="348"/>
    </row>
    <row r="119" spans="4:16" ht="40.15" customHeight="1" x14ac:dyDescent="0.25">
      <c r="D119" s="348"/>
      <c r="E119" s="431"/>
      <c r="F119" s="444"/>
      <c r="G119" s="350"/>
      <c r="H119" s="351"/>
      <c r="I119" s="351"/>
      <c r="J119" s="352"/>
      <c r="K119" s="352"/>
      <c r="L119" s="348"/>
      <c r="M119" s="348"/>
      <c r="N119" s="348"/>
      <c r="O119" s="353"/>
      <c r="P119" s="348"/>
    </row>
    <row r="120" spans="4:16" ht="40.15" customHeight="1" x14ac:dyDescent="0.25">
      <c r="D120" s="348"/>
      <c r="E120" s="431"/>
      <c r="F120" s="444"/>
      <c r="G120" s="350"/>
      <c r="H120" s="351"/>
      <c r="I120" s="351"/>
      <c r="J120" s="352"/>
      <c r="K120" s="352"/>
      <c r="L120" s="348"/>
      <c r="M120" s="348"/>
      <c r="N120" s="348"/>
      <c r="O120" s="353"/>
      <c r="P120" s="348"/>
    </row>
    <row r="121" spans="4:16" ht="40.15" customHeight="1" x14ac:dyDescent="0.25">
      <c r="D121" s="348"/>
      <c r="E121" s="431"/>
      <c r="F121" s="444"/>
      <c r="G121" s="350"/>
      <c r="H121" s="351"/>
      <c r="I121" s="351"/>
      <c r="J121" s="352"/>
      <c r="K121" s="352"/>
      <c r="L121" s="348"/>
      <c r="M121" s="348"/>
      <c r="N121" s="348"/>
      <c r="O121" s="353"/>
      <c r="P121" s="348"/>
    </row>
    <row r="122" spans="4:16" ht="40.15" customHeight="1" x14ac:dyDescent="0.25">
      <c r="D122" s="348"/>
      <c r="E122" s="431"/>
      <c r="F122" s="444"/>
      <c r="G122" s="350"/>
      <c r="H122" s="351"/>
      <c r="I122" s="351"/>
      <c r="J122" s="352"/>
      <c r="K122" s="352"/>
      <c r="L122" s="348"/>
      <c r="M122" s="348"/>
      <c r="N122" s="348"/>
      <c r="O122" s="353"/>
      <c r="P122" s="348"/>
    </row>
    <row r="123" spans="4:16" ht="40.15" customHeight="1" x14ac:dyDescent="0.25">
      <c r="D123" s="348"/>
      <c r="E123" s="431"/>
      <c r="F123" s="444"/>
      <c r="G123" s="350"/>
      <c r="H123" s="351"/>
      <c r="I123" s="351"/>
      <c r="J123" s="352"/>
      <c r="K123" s="352"/>
      <c r="L123" s="348"/>
      <c r="M123" s="348"/>
      <c r="N123" s="348"/>
      <c r="O123" s="353"/>
      <c r="P123" s="348"/>
    </row>
    <row r="124" spans="4:16" ht="40.15" customHeight="1" x14ac:dyDescent="0.25">
      <c r="D124" s="348"/>
      <c r="E124" s="431"/>
      <c r="F124" s="444"/>
      <c r="G124" s="350"/>
      <c r="H124" s="351"/>
      <c r="I124" s="351"/>
      <c r="J124" s="352"/>
      <c r="K124" s="352"/>
      <c r="L124" s="348"/>
      <c r="M124" s="348"/>
      <c r="N124" s="348"/>
      <c r="O124" s="353"/>
      <c r="P124" s="348"/>
    </row>
    <row r="125" spans="4:16" ht="40.15" customHeight="1" x14ac:dyDescent="0.25">
      <c r="D125" s="348"/>
      <c r="E125" s="431"/>
      <c r="F125" s="444"/>
      <c r="G125" s="350"/>
      <c r="H125" s="351"/>
      <c r="I125" s="351"/>
      <c r="J125" s="352"/>
      <c r="K125" s="352"/>
      <c r="L125" s="348"/>
      <c r="M125" s="348"/>
      <c r="N125" s="348"/>
      <c r="O125" s="353"/>
      <c r="P125" s="348"/>
    </row>
    <row r="126" spans="4:16" ht="40.15" customHeight="1" x14ac:dyDescent="0.25">
      <c r="D126" s="348"/>
      <c r="E126" s="431"/>
      <c r="F126" s="444"/>
      <c r="G126" s="350"/>
      <c r="H126" s="351"/>
      <c r="I126" s="351"/>
      <c r="J126" s="352"/>
      <c r="K126" s="352"/>
      <c r="L126" s="348"/>
      <c r="M126" s="348"/>
      <c r="N126" s="348"/>
      <c r="O126" s="353"/>
      <c r="P126" s="348"/>
    </row>
    <row r="127" spans="4:16" ht="40.15" customHeight="1" x14ac:dyDescent="0.25">
      <c r="D127" s="348"/>
      <c r="E127" s="431"/>
      <c r="F127" s="444"/>
      <c r="G127" s="350"/>
      <c r="H127" s="351"/>
      <c r="I127" s="351"/>
      <c r="J127" s="352"/>
      <c r="K127" s="352"/>
      <c r="L127" s="348"/>
      <c r="M127" s="348"/>
      <c r="N127" s="348"/>
      <c r="O127" s="353"/>
      <c r="P127" s="348"/>
    </row>
    <row r="128" spans="4:16" ht="40.15" customHeight="1" x14ac:dyDescent="0.25">
      <c r="D128" s="348"/>
      <c r="E128" s="431"/>
      <c r="F128" s="444"/>
      <c r="G128" s="350"/>
      <c r="H128" s="351"/>
      <c r="I128" s="351"/>
      <c r="J128" s="352"/>
      <c r="K128" s="352"/>
      <c r="L128" s="348"/>
      <c r="M128" s="348"/>
      <c r="N128" s="348"/>
      <c r="O128" s="353"/>
      <c r="P128" s="348"/>
    </row>
    <row r="129" spans="4:16" ht="40.15" customHeight="1" x14ac:dyDescent="0.25">
      <c r="D129" s="348"/>
      <c r="E129" s="431"/>
      <c r="F129" s="444"/>
      <c r="G129" s="350"/>
      <c r="H129" s="351"/>
      <c r="I129" s="351"/>
      <c r="J129" s="352"/>
      <c r="K129" s="352"/>
      <c r="L129" s="348"/>
      <c r="M129" s="348"/>
      <c r="N129" s="348"/>
      <c r="O129" s="353"/>
      <c r="P129" s="348"/>
    </row>
    <row r="130" spans="4:16" ht="40.15" customHeight="1" x14ac:dyDescent="0.25">
      <c r="D130" s="348"/>
      <c r="E130" s="431"/>
      <c r="F130" s="444"/>
      <c r="G130" s="350"/>
      <c r="H130" s="351"/>
      <c r="I130" s="351"/>
      <c r="J130" s="352"/>
      <c r="K130" s="352"/>
      <c r="L130" s="348"/>
      <c r="M130" s="348"/>
      <c r="N130" s="348"/>
      <c r="O130" s="353"/>
      <c r="P130" s="348"/>
    </row>
    <row r="131" spans="4:16" ht="40.15" customHeight="1" x14ac:dyDescent="0.25">
      <c r="D131" s="348"/>
      <c r="E131" s="431"/>
      <c r="F131" s="444"/>
      <c r="G131" s="350"/>
      <c r="H131" s="351"/>
      <c r="I131" s="351"/>
      <c r="J131" s="352"/>
      <c r="K131" s="352"/>
      <c r="L131" s="348"/>
      <c r="M131" s="348"/>
      <c r="N131" s="348"/>
      <c r="O131" s="353"/>
      <c r="P131" s="348"/>
    </row>
    <row r="132" spans="4:16" ht="40.15" customHeight="1" x14ac:dyDescent="0.25">
      <c r="D132" s="348"/>
      <c r="E132" s="431"/>
      <c r="F132" s="444"/>
      <c r="G132" s="350"/>
      <c r="H132" s="351"/>
      <c r="I132" s="351"/>
      <c r="J132" s="352"/>
      <c r="K132" s="352"/>
      <c r="L132" s="348"/>
      <c r="M132" s="348"/>
      <c r="N132" s="348"/>
      <c r="O132" s="353"/>
      <c r="P132" s="348"/>
    </row>
    <row r="133" spans="4:16" ht="40.15" customHeight="1" x14ac:dyDescent="0.25">
      <c r="D133" s="348"/>
      <c r="E133" s="431"/>
      <c r="F133" s="444"/>
      <c r="G133" s="350"/>
      <c r="H133" s="351"/>
      <c r="I133" s="351"/>
      <c r="J133" s="352"/>
      <c r="K133" s="352"/>
      <c r="L133" s="348"/>
      <c r="M133" s="348"/>
      <c r="N133" s="348"/>
      <c r="O133" s="353"/>
      <c r="P133" s="348"/>
    </row>
    <row r="134" spans="4:16" ht="40.15" customHeight="1" x14ac:dyDescent="0.25">
      <c r="D134" s="348"/>
      <c r="E134" s="431"/>
      <c r="F134" s="444"/>
      <c r="G134" s="350"/>
      <c r="H134" s="351"/>
      <c r="I134" s="351"/>
      <c r="J134" s="352"/>
      <c r="K134" s="352"/>
      <c r="L134" s="348"/>
      <c r="M134" s="348"/>
      <c r="N134" s="348"/>
      <c r="O134" s="353"/>
      <c r="P134" s="348"/>
    </row>
    <row r="135" spans="4:16" ht="40.15" customHeight="1" x14ac:dyDescent="0.25">
      <c r="D135" s="348"/>
      <c r="E135" s="431"/>
      <c r="F135" s="444"/>
      <c r="G135" s="350"/>
      <c r="H135" s="351"/>
      <c r="I135" s="351"/>
      <c r="J135" s="352"/>
      <c r="K135" s="352"/>
      <c r="L135" s="348"/>
      <c r="M135" s="348"/>
      <c r="N135" s="348"/>
      <c r="O135" s="353"/>
      <c r="P135" s="348"/>
    </row>
    <row r="136" spans="4:16" ht="40.15" customHeight="1" x14ac:dyDescent="0.25">
      <c r="D136" s="348"/>
      <c r="E136" s="431"/>
      <c r="F136" s="444"/>
      <c r="G136" s="350"/>
      <c r="H136" s="351"/>
      <c r="I136" s="351"/>
      <c r="J136" s="352"/>
      <c r="K136" s="352"/>
      <c r="L136" s="348"/>
      <c r="M136" s="348"/>
      <c r="N136" s="348"/>
      <c r="O136" s="353"/>
      <c r="P136" s="348"/>
    </row>
    <row r="137" spans="4:16" ht="40.15" customHeight="1" x14ac:dyDescent="0.25">
      <c r="D137" s="348"/>
      <c r="E137" s="431"/>
      <c r="F137" s="444"/>
      <c r="G137" s="350"/>
      <c r="H137" s="351"/>
      <c r="I137" s="351"/>
      <c r="J137" s="352"/>
      <c r="K137" s="352"/>
      <c r="L137" s="348"/>
      <c r="M137" s="348"/>
      <c r="N137" s="348"/>
      <c r="O137" s="353"/>
      <c r="P137" s="348"/>
    </row>
    <row r="138" spans="4:16" ht="40.15" customHeight="1" x14ac:dyDescent="0.25">
      <c r="D138" s="348"/>
      <c r="E138" s="431"/>
      <c r="F138" s="444"/>
      <c r="G138" s="350"/>
      <c r="H138" s="351"/>
      <c r="I138" s="351"/>
      <c r="J138" s="352"/>
      <c r="K138" s="352"/>
      <c r="L138" s="348"/>
      <c r="M138" s="348"/>
      <c r="N138" s="348"/>
      <c r="O138" s="353"/>
      <c r="P138" s="348"/>
    </row>
    <row r="139" spans="4:16" ht="40.15" customHeight="1" x14ac:dyDescent="0.25">
      <c r="D139" s="348"/>
      <c r="E139" s="431"/>
      <c r="F139" s="444"/>
      <c r="G139" s="350"/>
      <c r="H139" s="351"/>
      <c r="I139" s="351"/>
      <c r="J139" s="352"/>
      <c r="K139" s="352"/>
      <c r="L139" s="348"/>
      <c r="M139" s="348"/>
      <c r="N139" s="348"/>
      <c r="O139" s="353"/>
      <c r="P139" s="348"/>
    </row>
    <row r="140" spans="4:16" ht="40.15" customHeight="1" x14ac:dyDescent="0.25">
      <c r="D140" s="348"/>
      <c r="E140" s="431"/>
      <c r="F140" s="444"/>
      <c r="G140" s="350"/>
      <c r="H140" s="351"/>
      <c r="I140" s="351"/>
      <c r="J140" s="352"/>
      <c r="K140" s="352"/>
      <c r="L140" s="348"/>
      <c r="M140" s="348"/>
      <c r="N140" s="348"/>
      <c r="O140" s="353"/>
      <c r="P140" s="348"/>
    </row>
    <row r="141" spans="4:16" ht="40.15" customHeight="1" x14ac:dyDescent="0.25">
      <c r="D141" s="348"/>
      <c r="E141" s="431"/>
      <c r="F141" s="444"/>
      <c r="G141" s="350"/>
      <c r="H141" s="351"/>
      <c r="I141" s="351"/>
      <c r="J141" s="352"/>
      <c r="K141" s="352"/>
      <c r="L141" s="348"/>
      <c r="M141" s="348"/>
      <c r="N141" s="348"/>
      <c r="O141" s="353"/>
      <c r="P141" s="348"/>
    </row>
    <row r="142" spans="4:16" ht="40.15" customHeight="1" x14ac:dyDescent="0.25">
      <c r="D142" s="348"/>
      <c r="E142" s="431"/>
      <c r="F142" s="444"/>
      <c r="G142" s="350"/>
      <c r="H142" s="351"/>
      <c r="I142" s="351"/>
      <c r="J142" s="352"/>
      <c r="K142" s="352"/>
      <c r="L142" s="348"/>
      <c r="M142" s="348"/>
      <c r="N142" s="348"/>
      <c r="O142" s="353"/>
      <c r="P142" s="348"/>
    </row>
    <row r="143" spans="4:16" ht="40.15" customHeight="1" x14ac:dyDescent="0.25">
      <c r="D143" s="348"/>
      <c r="E143" s="431"/>
      <c r="F143" s="444"/>
      <c r="G143" s="350"/>
      <c r="H143" s="351"/>
      <c r="I143" s="351"/>
      <c r="J143" s="352"/>
      <c r="K143" s="352"/>
      <c r="L143" s="348"/>
      <c r="M143" s="348"/>
      <c r="N143" s="348"/>
      <c r="O143" s="353"/>
      <c r="P143" s="348"/>
    </row>
    <row r="144" spans="4:16" ht="40.15" customHeight="1" x14ac:dyDescent="0.25">
      <c r="D144" s="348"/>
      <c r="E144" s="431"/>
      <c r="F144" s="444"/>
      <c r="G144" s="350"/>
      <c r="H144" s="351"/>
      <c r="I144" s="351"/>
      <c r="J144" s="352"/>
      <c r="K144" s="352"/>
      <c r="L144" s="348"/>
      <c r="M144" s="348"/>
      <c r="N144" s="348"/>
      <c r="O144" s="353"/>
      <c r="P144" s="348"/>
    </row>
    <row r="145" spans="4:16" ht="40.15" customHeight="1" x14ac:dyDescent="0.25">
      <c r="D145" s="348"/>
      <c r="E145" s="431"/>
      <c r="F145" s="444"/>
      <c r="G145" s="350"/>
      <c r="H145" s="351"/>
      <c r="I145" s="351"/>
      <c r="J145" s="352"/>
      <c r="K145" s="352"/>
      <c r="L145" s="348"/>
      <c r="M145" s="348"/>
      <c r="N145" s="348"/>
      <c r="O145" s="353"/>
      <c r="P145" s="348"/>
    </row>
    <row r="146" spans="4:16" ht="40.15" customHeight="1" x14ac:dyDescent="0.25">
      <c r="D146" s="348"/>
      <c r="E146" s="431"/>
      <c r="F146" s="444"/>
      <c r="G146" s="350"/>
      <c r="H146" s="351"/>
      <c r="I146" s="351"/>
      <c r="J146" s="352"/>
      <c r="K146" s="352"/>
      <c r="L146" s="348"/>
      <c r="M146" s="348"/>
      <c r="N146" s="348"/>
      <c r="O146" s="353"/>
      <c r="P146" s="348"/>
    </row>
    <row r="147" spans="4:16" ht="40.15" customHeight="1" x14ac:dyDescent="0.25">
      <c r="D147" s="348"/>
      <c r="E147" s="431"/>
      <c r="F147" s="444"/>
      <c r="G147" s="350"/>
      <c r="H147" s="351"/>
      <c r="I147" s="351"/>
      <c r="J147" s="352"/>
      <c r="K147" s="352"/>
      <c r="L147" s="348"/>
      <c r="M147" s="348"/>
      <c r="N147" s="348"/>
      <c r="O147" s="353"/>
      <c r="P147" s="348"/>
    </row>
    <row r="148" spans="4:16" ht="40.15" customHeight="1" x14ac:dyDescent="0.25">
      <c r="D148" s="348"/>
      <c r="E148" s="431"/>
      <c r="F148" s="444"/>
      <c r="G148" s="350"/>
      <c r="H148" s="351"/>
      <c r="I148" s="351"/>
      <c r="J148" s="352"/>
      <c r="K148" s="352"/>
      <c r="L148" s="348"/>
      <c r="M148" s="348"/>
      <c r="N148" s="348"/>
      <c r="O148" s="353"/>
      <c r="P148" s="348"/>
    </row>
    <row r="149" spans="4:16" ht="40.15" customHeight="1" x14ac:dyDescent="0.25">
      <c r="D149" s="348"/>
      <c r="E149" s="431"/>
      <c r="F149" s="444"/>
      <c r="G149" s="350"/>
      <c r="H149" s="351"/>
      <c r="I149" s="351"/>
      <c r="J149" s="352"/>
      <c r="K149" s="352"/>
      <c r="L149" s="348"/>
      <c r="M149" s="348"/>
      <c r="N149" s="348"/>
      <c r="O149" s="353"/>
      <c r="P149" s="348"/>
    </row>
    <row r="150" spans="4:16" ht="40.15" customHeight="1" x14ac:dyDescent="0.25">
      <c r="D150" s="348"/>
      <c r="E150" s="431"/>
      <c r="F150" s="444"/>
      <c r="G150" s="350"/>
      <c r="H150" s="351"/>
      <c r="I150" s="351"/>
      <c r="J150" s="352"/>
      <c r="K150" s="352"/>
      <c r="L150" s="348"/>
      <c r="M150" s="348"/>
      <c r="N150" s="348"/>
      <c r="O150" s="353"/>
      <c r="P150" s="348"/>
    </row>
    <row r="151" spans="4:16" ht="40.15" customHeight="1" x14ac:dyDescent="0.25">
      <c r="D151" s="348"/>
      <c r="E151" s="431"/>
      <c r="F151" s="444"/>
      <c r="G151" s="350"/>
      <c r="H151" s="351"/>
      <c r="I151" s="351"/>
      <c r="J151" s="352"/>
      <c r="K151" s="352"/>
      <c r="L151" s="348"/>
      <c r="M151" s="348"/>
      <c r="N151" s="348"/>
      <c r="O151" s="353"/>
      <c r="P151" s="348"/>
    </row>
    <row r="152" spans="4:16" ht="40.15" customHeight="1" x14ac:dyDescent="0.25">
      <c r="D152" s="348"/>
      <c r="E152" s="431"/>
      <c r="F152" s="444"/>
      <c r="G152" s="350"/>
      <c r="H152" s="351"/>
      <c r="I152" s="351"/>
      <c r="J152" s="352"/>
      <c r="K152" s="352"/>
      <c r="L152" s="348"/>
      <c r="M152" s="348"/>
      <c r="N152" s="348"/>
      <c r="O152" s="353"/>
      <c r="P152" s="348"/>
    </row>
    <row r="153" spans="4:16" ht="40.15" customHeight="1" x14ac:dyDescent="0.25">
      <c r="D153" s="348"/>
      <c r="E153" s="431"/>
      <c r="F153" s="444"/>
      <c r="G153" s="350"/>
      <c r="H153" s="351"/>
      <c r="I153" s="351"/>
      <c r="J153" s="352"/>
      <c r="K153" s="352"/>
      <c r="L153" s="348"/>
      <c r="M153" s="348"/>
      <c r="N153" s="348"/>
      <c r="O153" s="353"/>
      <c r="P153" s="348"/>
    </row>
    <row r="154" spans="4:16" ht="40.15" customHeight="1" x14ac:dyDescent="0.25">
      <c r="D154" s="348"/>
      <c r="E154" s="431"/>
      <c r="F154" s="444"/>
      <c r="G154" s="350"/>
      <c r="H154" s="351"/>
      <c r="I154" s="351"/>
      <c r="J154" s="352"/>
      <c r="K154" s="352"/>
      <c r="L154" s="348"/>
      <c r="M154" s="348"/>
      <c r="N154" s="348"/>
      <c r="O154" s="353"/>
      <c r="P154" s="348"/>
    </row>
    <row r="155" spans="4:16" ht="40.15" customHeight="1" x14ac:dyDescent="0.25">
      <c r="D155" s="348"/>
      <c r="E155" s="431"/>
      <c r="F155" s="444"/>
      <c r="G155" s="350"/>
      <c r="H155" s="351"/>
      <c r="I155" s="351"/>
      <c r="J155" s="352"/>
      <c r="K155" s="352"/>
      <c r="L155" s="348"/>
      <c r="M155" s="348"/>
      <c r="N155" s="348"/>
      <c r="O155" s="353"/>
      <c r="P155" s="348"/>
    </row>
    <row r="156" spans="4:16" ht="40.15" customHeight="1" x14ac:dyDescent="0.25">
      <c r="D156" s="348"/>
      <c r="E156" s="431"/>
      <c r="F156" s="444"/>
      <c r="G156" s="350"/>
      <c r="H156" s="351"/>
      <c r="I156" s="351"/>
      <c r="J156" s="352"/>
      <c r="K156" s="352"/>
      <c r="L156" s="348"/>
      <c r="M156" s="348"/>
      <c r="N156" s="348"/>
      <c r="O156" s="353"/>
      <c r="P156" s="348"/>
    </row>
    <row r="157" spans="4:16" ht="40.15" customHeight="1" x14ac:dyDescent="0.25">
      <c r="D157" s="348"/>
      <c r="E157" s="431"/>
      <c r="F157" s="444"/>
      <c r="G157" s="350"/>
      <c r="H157" s="351"/>
      <c r="I157" s="351"/>
      <c r="J157" s="352"/>
      <c r="K157" s="352"/>
      <c r="L157" s="348"/>
      <c r="M157" s="348"/>
      <c r="N157" s="348"/>
      <c r="O157" s="353"/>
      <c r="P157" s="348"/>
    </row>
    <row r="158" spans="4:16" ht="40.15" customHeight="1" x14ac:dyDescent="0.25">
      <c r="D158" s="348"/>
      <c r="E158" s="431"/>
      <c r="F158" s="444"/>
      <c r="G158" s="350"/>
      <c r="H158" s="351"/>
      <c r="I158" s="351"/>
      <c r="J158" s="352"/>
      <c r="K158" s="352"/>
      <c r="L158" s="348"/>
      <c r="M158" s="348"/>
      <c r="N158" s="348"/>
      <c r="O158" s="353"/>
      <c r="P158" s="348"/>
    </row>
    <row r="159" spans="4:16" ht="40.15" customHeight="1" x14ac:dyDescent="0.25">
      <c r="D159" s="348"/>
      <c r="E159" s="431"/>
      <c r="F159" s="444"/>
      <c r="G159" s="350"/>
      <c r="H159" s="351"/>
      <c r="I159" s="351"/>
      <c r="J159" s="352"/>
      <c r="K159" s="352"/>
      <c r="L159" s="348"/>
      <c r="M159" s="348"/>
      <c r="N159" s="348"/>
      <c r="O159" s="353"/>
      <c r="P159" s="348"/>
    </row>
    <row r="160" spans="4:16" ht="40.15" customHeight="1" x14ac:dyDescent="0.25">
      <c r="D160" s="348"/>
      <c r="E160" s="431"/>
      <c r="F160" s="444"/>
      <c r="G160" s="350"/>
      <c r="H160" s="351"/>
      <c r="I160" s="351"/>
      <c r="J160" s="352"/>
      <c r="K160" s="352"/>
      <c r="L160" s="348"/>
      <c r="M160" s="348"/>
      <c r="N160" s="348"/>
      <c r="O160" s="353"/>
      <c r="P160" s="348"/>
    </row>
    <row r="161" spans="4:16" ht="40.15" customHeight="1" x14ac:dyDescent="0.25">
      <c r="D161" s="348"/>
      <c r="E161" s="431"/>
      <c r="F161" s="444"/>
      <c r="G161" s="350"/>
      <c r="H161" s="351"/>
      <c r="I161" s="351"/>
      <c r="J161" s="352"/>
      <c r="K161" s="352"/>
      <c r="L161" s="348"/>
      <c r="M161" s="348"/>
      <c r="N161" s="348"/>
      <c r="O161" s="353"/>
      <c r="P161" s="348"/>
    </row>
    <row r="162" spans="4:16" ht="40.15" customHeight="1" x14ac:dyDescent="0.25">
      <c r="D162" s="348"/>
      <c r="E162" s="431"/>
      <c r="F162" s="444"/>
      <c r="G162" s="350"/>
      <c r="H162" s="351"/>
      <c r="I162" s="351"/>
      <c r="J162" s="352"/>
      <c r="K162" s="352"/>
      <c r="L162" s="348"/>
      <c r="M162" s="348"/>
      <c r="N162" s="348"/>
      <c r="O162" s="353"/>
      <c r="P162" s="348"/>
    </row>
    <row r="163" spans="4:16" ht="40.15" customHeight="1" x14ac:dyDescent="0.25">
      <c r="D163" s="348"/>
      <c r="E163" s="431"/>
      <c r="F163" s="444"/>
      <c r="G163" s="350"/>
      <c r="H163" s="351"/>
      <c r="I163" s="351"/>
      <c r="J163" s="352"/>
      <c r="K163" s="352"/>
      <c r="L163" s="348"/>
      <c r="M163" s="348"/>
      <c r="N163" s="348"/>
      <c r="O163" s="353"/>
      <c r="P163" s="348"/>
    </row>
    <row r="164" spans="4:16" ht="40.15" customHeight="1" x14ac:dyDescent="0.25">
      <c r="D164" s="348"/>
      <c r="E164" s="431"/>
      <c r="F164" s="444"/>
      <c r="G164" s="350"/>
      <c r="H164" s="351"/>
      <c r="I164" s="351"/>
      <c r="J164" s="352"/>
      <c r="K164" s="352"/>
      <c r="L164" s="348"/>
      <c r="M164" s="348"/>
      <c r="N164" s="348"/>
      <c r="O164" s="353"/>
      <c r="P164" s="348"/>
    </row>
    <row r="165" spans="4:16" ht="40.15" customHeight="1" x14ac:dyDescent="0.25">
      <c r="D165" s="348"/>
      <c r="E165" s="431"/>
      <c r="F165" s="444"/>
      <c r="G165" s="350"/>
      <c r="H165" s="351"/>
      <c r="I165" s="351"/>
      <c r="J165" s="352"/>
      <c r="K165" s="352"/>
      <c r="L165" s="348"/>
      <c r="M165" s="348"/>
      <c r="N165" s="348"/>
      <c r="O165" s="353"/>
      <c r="P165" s="348"/>
    </row>
    <row r="166" spans="4:16" ht="40.15" customHeight="1" x14ac:dyDescent="0.25">
      <c r="D166" s="348"/>
      <c r="E166" s="431"/>
      <c r="F166" s="444"/>
      <c r="G166" s="350"/>
      <c r="H166" s="351"/>
      <c r="I166" s="351"/>
      <c r="J166" s="352"/>
      <c r="K166" s="352"/>
      <c r="L166" s="348"/>
      <c r="M166" s="348"/>
      <c r="N166" s="348"/>
      <c r="O166" s="353"/>
      <c r="P166" s="348"/>
    </row>
    <row r="167" spans="4:16" ht="40.15" customHeight="1" x14ac:dyDescent="0.25">
      <c r="D167" s="348"/>
      <c r="E167" s="431"/>
      <c r="F167" s="444"/>
      <c r="G167" s="350"/>
      <c r="H167" s="351"/>
      <c r="I167" s="351"/>
      <c r="J167" s="352"/>
      <c r="K167" s="352"/>
      <c r="L167" s="348"/>
      <c r="M167" s="348"/>
      <c r="N167" s="348"/>
      <c r="O167" s="353"/>
      <c r="P167" s="348"/>
    </row>
    <row r="168" spans="4:16" ht="40.15" customHeight="1" x14ac:dyDescent="0.25">
      <c r="D168" s="348"/>
      <c r="E168" s="431"/>
      <c r="F168" s="444"/>
      <c r="G168" s="350"/>
      <c r="H168" s="351"/>
      <c r="I168" s="351"/>
      <c r="J168" s="352"/>
      <c r="K168" s="352"/>
      <c r="L168" s="348"/>
      <c r="M168" s="348"/>
      <c r="N168" s="348"/>
      <c r="O168" s="353"/>
      <c r="P168" s="348"/>
    </row>
    <row r="169" spans="4:16" ht="40.15" customHeight="1" x14ac:dyDescent="0.25">
      <c r="D169" s="348"/>
      <c r="E169" s="431"/>
      <c r="F169" s="444"/>
      <c r="G169" s="350"/>
      <c r="H169" s="351"/>
      <c r="I169" s="351"/>
      <c r="J169" s="352"/>
      <c r="K169" s="352"/>
      <c r="L169" s="348"/>
      <c r="M169" s="348"/>
      <c r="N169" s="348"/>
      <c r="O169" s="353"/>
      <c r="P169" s="348"/>
    </row>
    <row r="170" spans="4:16" ht="40.15" customHeight="1" x14ac:dyDescent="0.25">
      <c r="D170" s="348"/>
      <c r="E170" s="431"/>
      <c r="F170" s="444"/>
      <c r="G170" s="350"/>
      <c r="H170" s="351"/>
      <c r="I170" s="351"/>
      <c r="J170" s="352"/>
      <c r="K170" s="352"/>
      <c r="L170" s="348"/>
      <c r="M170" s="348"/>
      <c r="N170" s="348"/>
      <c r="O170" s="353"/>
      <c r="P170" s="348"/>
    </row>
    <row r="171" spans="4:16" ht="40.15" customHeight="1" x14ac:dyDescent="0.25">
      <c r="D171" s="348"/>
      <c r="E171" s="431"/>
      <c r="F171" s="444"/>
      <c r="G171" s="350"/>
      <c r="H171" s="351"/>
      <c r="I171" s="351"/>
      <c r="J171" s="352"/>
      <c r="K171" s="352"/>
      <c r="L171" s="348"/>
      <c r="M171" s="348"/>
      <c r="N171" s="348"/>
      <c r="O171" s="353"/>
      <c r="P171" s="348"/>
    </row>
    <row r="172" spans="4:16" ht="40.15" customHeight="1" x14ac:dyDescent="0.25">
      <c r="D172" s="348"/>
      <c r="E172" s="431"/>
      <c r="F172" s="444"/>
      <c r="G172" s="350"/>
      <c r="H172" s="351"/>
      <c r="I172" s="351"/>
      <c r="J172" s="352"/>
      <c r="K172" s="352"/>
      <c r="L172" s="348"/>
      <c r="M172" s="348"/>
      <c r="N172" s="348"/>
      <c r="O172" s="353"/>
      <c r="P172" s="348"/>
    </row>
    <row r="173" spans="4:16" ht="40.15" customHeight="1" x14ac:dyDescent="0.25">
      <c r="D173" s="348"/>
      <c r="E173" s="431"/>
      <c r="F173" s="444"/>
      <c r="G173" s="350"/>
      <c r="H173" s="351"/>
      <c r="I173" s="351"/>
      <c r="J173" s="352"/>
      <c r="K173" s="352"/>
      <c r="L173" s="348"/>
      <c r="M173" s="348"/>
      <c r="N173" s="348"/>
      <c r="O173" s="353"/>
      <c r="P173" s="348"/>
    </row>
    <row r="174" spans="4:16" ht="40.15" customHeight="1" x14ac:dyDescent="0.25">
      <c r="D174" s="348"/>
      <c r="E174" s="431"/>
      <c r="F174" s="444"/>
      <c r="G174" s="350"/>
      <c r="H174" s="351"/>
      <c r="I174" s="351"/>
      <c r="J174" s="352"/>
      <c r="K174" s="352"/>
      <c r="L174" s="348"/>
      <c r="M174" s="348"/>
      <c r="N174" s="348"/>
      <c r="O174" s="353"/>
      <c r="P174" s="348"/>
    </row>
    <row r="175" spans="4:16" ht="40.15" customHeight="1" x14ac:dyDescent="0.25">
      <c r="D175" s="348"/>
      <c r="E175" s="431"/>
      <c r="F175" s="444"/>
      <c r="G175" s="350"/>
      <c r="H175" s="351"/>
      <c r="I175" s="351"/>
      <c r="J175" s="352"/>
      <c r="K175" s="352"/>
      <c r="L175" s="348"/>
      <c r="M175" s="348"/>
      <c r="N175" s="348"/>
      <c r="O175" s="353"/>
      <c r="P175" s="348"/>
    </row>
    <row r="176" spans="4:16" ht="40.15" customHeight="1" x14ac:dyDescent="0.25">
      <c r="D176" s="348"/>
      <c r="E176" s="431"/>
      <c r="F176" s="444"/>
      <c r="G176" s="350"/>
      <c r="H176" s="351"/>
      <c r="I176" s="351"/>
      <c r="J176" s="352"/>
      <c r="K176" s="352"/>
      <c r="L176" s="348"/>
      <c r="M176" s="348"/>
      <c r="N176" s="348"/>
      <c r="O176" s="353"/>
      <c r="P176" s="348"/>
    </row>
    <row r="177" spans="4:16" ht="40.15" customHeight="1" x14ac:dyDescent="0.25">
      <c r="D177" s="348"/>
      <c r="E177" s="431"/>
      <c r="F177" s="444"/>
      <c r="G177" s="350"/>
      <c r="H177" s="351"/>
      <c r="I177" s="351"/>
      <c r="J177" s="352"/>
      <c r="K177" s="352"/>
      <c r="L177" s="348"/>
      <c r="M177" s="348"/>
      <c r="N177" s="348"/>
      <c r="O177" s="353"/>
      <c r="P177" s="348"/>
    </row>
    <row r="178" spans="4:16" ht="40.15" customHeight="1" x14ac:dyDescent="0.25">
      <c r="D178" s="348"/>
      <c r="E178" s="431"/>
      <c r="F178" s="444"/>
      <c r="G178" s="350"/>
      <c r="H178" s="351"/>
      <c r="I178" s="351"/>
      <c r="J178" s="352"/>
      <c r="K178" s="352"/>
      <c r="L178" s="348"/>
      <c r="M178" s="348"/>
      <c r="N178" s="348"/>
      <c r="O178" s="353"/>
      <c r="P178" s="348"/>
    </row>
    <row r="179" spans="4:16" ht="40.15" customHeight="1" x14ac:dyDescent="0.25">
      <c r="D179" s="348"/>
      <c r="E179" s="431"/>
      <c r="F179" s="444"/>
      <c r="G179" s="350"/>
      <c r="H179" s="351"/>
      <c r="I179" s="351"/>
      <c r="J179" s="352"/>
      <c r="K179" s="352"/>
      <c r="L179" s="348"/>
      <c r="M179" s="348"/>
      <c r="N179" s="348"/>
      <c r="O179" s="353"/>
      <c r="P179" s="348"/>
    </row>
    <row r="180" spans="4:16" ht="40.15" customHeight="1" x14ac:dyDescent="0.25">
      <c r="D180" s="348"/>
      <c r="E180" s="431"/>
      <c r="F180" s="444"/>
      <c r="G180" s="350"/>
      <c r="H180" s="351"/>
      <c r="I180" s="351"/>
      <c r="J180" s="352"/>
      <c r="K180" s="352"/>
      <c r="L180" s="348"/>
      <c r="M180" s="348"/>
      <c r="N180" s="348"/>
      <c r="O180" s="353"/>
      <c r="P180" s="348"/>
    </row>
    <row r="181" spans="4:16" ht="40.15" customHeight="1" x14ac:dyDescent="0.25">
      <c r="D181" s="348"/>
      <c r="E181" s="431"/>
      <c r="F181" s="444"/>
      <c r="G181" s="350"/>
      <c r="H181" s="351"/>
      <c r="I181" s="351"/>
      <c r="J181" s="352"/>
      <c r="K181" s="352"/>
      <c r="L181" s="348"/>
      <c r="M181" s="348"/>
      <c r="N181" s="348"/>
      <c r="O181" s="353"/>
      <c r="P181" s="348"/>
    </row>
    <row r="182" spans="4:16" ht="40.15" customHeight="1" x14ac:dyDescent="0.25">
      <c r="D182" s="348"/>
      <c r="E182" s="431"/>
      <c r="F182" s="444"/>
      <c r="G182" s="350"/>
      <c r="H182" s="351"/>
      <c r="I182" s="351"/>
      <c r="J182" s="352"/>
      <c r="K182" s="352"/>
      <c r="L182" s="348"/>
      <c r="M182" s="348"/>
      <c r="N182" s="348"/>
      <c r="O182" s="353"/>
      <c r="P182" s="348"/>
    </row>
    <row r="183" spans="4:16" ht="40.15" customHeight="1" x14ac:dyDescent="0.25">
      <c r="D183" s="348"/>
      <c r="E183" s="431"/>
      <c r="F183" s="444"/>
      <c r="G183" s="350"/>
      <c r="H183" s="351"/>
      <c r="I183" s="351"/>
      <c r="J183" s="352"/>
      <c r="K183" s="352"/>
      <c r="L183" s="348"/>
      <c r="M183" s="348"/>
      <c r="N183" s="348"/>
      <c r="O183" s="353"/>
      <c r="P183" s="348"/>
    </row>
    <row r="184" spans="4:16" ht="40.15" customHeight="1" x14ac:dyDescent="0.25">
      <c r="D184" s="348"/>
      <c r="E184" s="431"/>
      <c r="F184" s="444"/>
      <c r="G184" s="350"/>
      <c r="H184" s="351"/>
      <c r="I184" s="351"/>
      <c r="J184" s="352"/>
      <c r="K184" s="352"/>
      <c r="L184" s="348"/>
      <c r="M184" s="348"/>
      <c r="N184" s="348"/>
      <c r="O184" s="353"/>
      <c r="P184" s="348"/>
    </row>
    <row r="185" spans="4:16" ht="40.15" customHeight="1" x14ac:dyDescent="0.25">
      <c r="D185" s="348"/>
      <c r="E185" s="431"/>
      <c r="F185" s="444"/>
      <c r="G185" s="350"/>
      <c r="H185" s="351"/>
      <c r="I185" s="351"/>
      <c r="J185" s="352"/>
      <c r="K185" s="352"/>
      <c r="L185" s="348"/>
      <c r="M185" s="348"/>
      <c r="N185" s="348"/>
      <c r="O185" s="353"/>
      <c r="P185" s="348"/>
    </row>
    <row r="186" spans="4:16" ht="40.15" customHeight="1" x14ac:dyDescent="0.25">
      <c r="D186" s="348"/>
      <c r="E186" s="431"/>
      <c r="F186" s="444"/>
      <c r="G186" s="350"/>
      <c r="H186" s="351"/>
      <c r="I186" s="351"/>
      <c r="J186" s="352"/>
      <c r="K186" s="352"/>
      <c r="L186" s="348"/>
      <c r="M186" s="348"/>
      <c r="N186" s="348"/>
      <c r="O186" s="353"/>
      <c r="P186" s="348"/>
    </row>
    <row r="187" spans="4:16" ht="40.15" customHeight="1" x14ac:dyDescent="0.25">
      <c r="D187" s="348"/>
      <c r="E187" s="431"/>
      <c r="F187" s="444"/>
      <c r="G187" s="350"/>
      <c r="H187" s="351"/>
      <c r="I187" s="351"/>
      <c r="J187" s="352"/>
      <c r="K187" s="352"/>
      <c r="L187" s="348"/>
      <c r="M187" s="348"/>
      <c r="N187" s="348"/>
      <c r="O187" s="353"/>
      <c r="P187" s="348"/>
    </row>
    <row r="188" spans="4:16" ht="40.15" customHeight="1" x14ac:dyDescent="0.25">
      <c r="D188" s="348"/>
      <c r="E188" s="431"/>
      <c r="F188" s="444"/>
      <c r="G188" s="350"/>
      <c r="H188" s="351"/>
      <c r="I188" s="351"/>
      <c r="J188" s="352"/>
      <c r="K188" s="352"/>
      <c r="L188" s="348"/>
      <c r="M188" s="348"/>
      <c r="N188" s="348"/>
      <c r="O188" s="353"/>
      <c r="P188" s="348"/>
    </row>
    <row r="189" spans="4:16" ht="40.15" customHeight="1" x14ac:dyDescent="0.25">
      <c r="D189" s="348"/>
      <c r="E189" s="431"/>
      <c r="F189" s="444"/>
      <c r="G189" s="350"/>
      <c r="H189" s="351"/>
      <c r="I189" s="351"/>
      <c r="J189" s="352"/>
      <c r="K189" s="352"/>
      <c r="L189" s="348"/>
      <c r="M189" s="348"/>
      <c r="N189" s="348"/>
      <c r="O189" s="353"/>
      <c r="P189" s="348"/>
    </row>
    <row r="190" spans="4:16" ht="40.15" customHeight="1" x14ac:dyDescent="0.25">
      <c r="D190" s="348"/>
      <c r="E190" s="431"/>
      <c r="F190" s="444"/>
      <c r="G190" s="350"/>
      <c r="H190" s="351"/>
      <c r="I190" s="351"/>
      <c r="J190" s="352"/>
      <c r="K190" s="352"/>
      <c r="L190" s="348"/>
      <c r="M190" s="348"/>
      <c r="N190" s="348"/>
      <c r="O190" s="353"/>
      <c r="P190" s="348"/>
    </row>
    <row r="191" spans="4:16" ht="40.15" customHeight="1" x14ac:dyDescent="0.25">
      <c r="D191" s="348"/>
      <c r="E191" s="431"/>
      <c r="F191" s="444"/>
      <c r="G191" s="350"/>
      <c r="H191" s="351"/>
      <c r="I191" s="351"/>
      <c r="J191" s="352"/>
      <c r="K191" s="352"/>
      <c r="L191" s="348"/>
      <c r="M191" s="348"/>
      <c r="N191" s="348"/>
      <c r="O191" s="353"/>
      <c r="P191" s="348"/>
    </row>
    <row r="192" spans="4:16" ht="40.15" customHeight="1" x14ac:dyDescent="0.25">
      <c r="D192" s="348"/>
      <c r="E192" s="431"/>
      <c r="F192" s="444"/>
      <c r="G192" s="350"/>
      <c r="H192" s="351"/>
      <c r="I192" s="351"/>
      <c r="J192" s="352"/>
      <c r="K192" s="352"/>
      <c r="L192" s="348"/>
      <c r="M192" s="348"/>
      <c r="N192" s="348"/>
      <c r="O192" s="353"/>
      <c r="P192" s="348"/>
    </row>
    <row r="193" spans="4:16" ht="40.15" customHeight="1" x14ac:dyDescent="0.25">
      <c r="D193" s="348"/>
      <c r="E193" s="431"/>
      <c r="F193" s="444"/>
      <c r="G193" s="350"/>
      <c r="H193" s="351"/>
      <c r="I193" s="351"/>
      <c r="J193" s="352"/>
      <c r="K193" s="352"/>
      <c r="L193" s="348"/>
      <c r="M193" s="348"/>
      <c r="N193" s="348"/>
      <c r="O193" s="353"/>
      <c r="P193" s="348"/>
    </row>
    <row r="194" spans="4:16" ht="40.15" customHeight="1" x14ac:dyDescent="0.25">
      <c r="D194" s="348"/>
      <c r="E194" s="431"/>
      <c r="F194" s="444"/>
      <c r="G194" s="350"/>
      <c r="H194" s="351"/>
      <c r="I194" s="351"/>
      <c r="J194" s="352"/>
      <c r="K194" s="352"/>
      <c r="L194" s="348"/>
      <c r="M194" s="348"/>
      <c r="N194" s="348"/>
      <c r="O194" s="353"/>
      <c r="P194" s="348"/>
    </row>
    <row r="195" spans="4:16" ht="40.15" customHeight="1" x14ac:dyDescent="0.25">
      <c r="D195" s="348"/>
      <c r="E195" s="431"/>
      <c r="F195" s="444"/>
      <c r="G195" s="350"/>
      <c r="H195" s="351"/>
      <c r="I195" s="351"/>
      <c r="J195" s="352"/>
      <c r="K195" s="352"/>
      <c r="L195" s="348"/>
      <c r="M195" s="348"/>
      <c r="N195" s="348"/>
      <c r="O195" s="353"/>
      <c r="P195" s="348"/>
    </row>
    <row r="196" spans="4:16" ht="40.15" customHeight="1" x14ac:dyDescent="0.25">
      <c r="D196" s="348"/>
      <c r="E196" s="431"/>
      <c r="F196" s="444"/>
      <c r="G196" s="350"/>
      <c r="H196" s="351"/>
      <c r="I196" s="351"/>
      <c r="J196" s="352"/>
      <c r="K196" s="352"/>
      <c r="L196" s="348"/>
      <c r="M196" s="348"/>
      <c r="N196" s="348"/>
      <c r="O196" s="353"/>
      <c r="P196" s="348"/>
    </row>
    <row r="197" spans="4:16" ht="40.15" customHeight="1" x14ac:dyDescent="0.25">
      <c r="D197" s="348"/>
      <c r="E197" s="431"/>
      <c r="F197" s="444"/>
      <c r="G197" s="350"/>
      <c r="H197" s="351"/>
      <c r="I197" s="351"/>
      <c r="J197" s="352"/>
      <c r="K197" s="352"/>
      <c r="L197" s="348"/>
      <c r="M197" s="348"/>
      <c r="N197" s="348"/>
      <c r="O197" s="353"/>
      <c r="P197" s="348"/>
    </row>
    <row r="198" spans="4:16" ht="40.15" customHeight="1" x14ac:dyDescent="0.25">
      <c r="D198" s="348"/>
      <c r="E198" s="431"/>
      <c r="F198" s="444"/>
      <c r="G198" s="350"/>
      <c r="H198" s="351"/>
      <c r="I198" s="351"/>
      <c r="J198" s="352"/>
      <c r="K198" s="352"/>
      <c r="L198" s="348"/>
      <c r="M198" s="348"/>
      <c r="N198" s="348"/>
      <c r="O198" s="353"/>
      <c r="P198" s="348"/>
    </row>
    <row r="199" spans="4:16" ht="40.15" customHeight="1" x14ac:dyDescent="0.25">
      <c r="D199" s="348"/>
      <c r="E199" s="431"/>
      <c r="F199" s="444"/>
      <c r="G199" s="350"/>
      <c r="H199" s="351"/>
      <c r="I199" s="351"/>
      <c r="J199" s="352"/>
      <c r="K199" s="352"/>
      <c r="L199" s="348"/>
      <c r="M199" s="348"/>
      <c r="N199" s="348"/>
      <c r="O199" s="353"/>
      <c r="P199" s="348"/>
    </row>
    <row r="200" spans="4:16" ht="40.15" customHeight="1" x14ac:dyDescent="0.25">
      <c r="D200" s="348"/>
      <c r="E200" s="431"/>
      <c r="F200" s="444"/>
      <c r="G200" s="350"/>
      <c r="H200" s="351"/>
      <c r="I200" s="351"/>
      <c r="J200" s="352"/>
      <c r="K200" s="352"/>
      <c r="L200" s="348"/>
      <c r="M200" s="348"/>
      <c r="N200" s="348"/>
      <c r="O200" s="353"/>
      <c r="P200" s="348"/>
    </row>
    <row r="201" spans="4:16" ht="40.15" customHeight="1" x14ac:dyDescent="0.25">
      <c r="D201" s="348"/>
      <c r="E201" s="431"/>
      <c r="F201" s="444"/>
      <c r="G201" s="350"/>
      <c r="H201" s="351"/>
      <c r="I201" s="351"/>
      <c r="J201" s="352"/>
      <c r="K201" s="352"/>
      <c r="L201" s="348"/>
      <c r="M201" s="348"/>
      <c r="N201" s="348"/>
      <c r="O201" s="353"/>
      <c r="P201" s="348"/>
    </row>
    <row r="202" spans="4:16" ht="40.15" customHeight="1" x14ac:dyDescent="0.25">
      <c r="D202" s="348"/>
      <c r="E202" s="431"/>
      <c r="F202" s="444"/>
      <c r="G202" s="350"/>
      <c r="H202" s="351"/>
      <c r="I202" s="351"/>
      <c r="J202" s="352"/>
      <c r="K202" s="352"/>
      <c r="L202" s="348"/>
      <c r="M202" s="348"/>
      <c r="N202" s="348"/>
      <c r="O202" s="353"/>
      <c r="P202" s="348"/>
    </row>
    <row r="203" spans="4:16" ht="40.15" customHeight="1" x14ac:dyDescent="0.25">
      <c r="D203" s="348"/>
      <c r="E203" s="431"/>
      <c r="F203" s="444"/>
      <c r="G203" s="350"/>
      <c r="H203" s="351"/>
      <c r="I203" s="351"/>
      <c r="J203" s="352"/>
      <c r="K203" s="352"/>
      <c r="L203" s="348"/>
      <c r="M203" s="348"/>
      <c r="N203" s="348"/>
      <c r="O203" s="353"/>
      <c r="P203" s="348"/>
    </row>
    <row r="204" spans="4:16" ht="40.15" customHeight="1" x14ac:dyDescent="0.25">
      <c r="D204" s="348"/>
      <c r="E204" s="431"/>
      <c r="F204" s="444"/>
      <c r="G204" s="350"/>
      <c r="H204" s="351"/>
      <c r="I204" s="351"/>
      <c r="J204" s="352"/>
      <c r="K204" s="352"/>
      <c r="L204" s="348"/>
      <c r="M204" s="348"/>
      <c r="N204" s="348"/>
      <c r="O204" s="353"/>
      <c r="P204" s="348"/>
    </row>
    <row r="205" spans="4:16" ht="40.15" customHeight="1" x14ac:dyDescent="0.25">
      <c r="D205" s="348"/>
      <c r="E205" s="431"/>
      <c r="F205" s="444"/>
      <c r="G205" s="350"/>
      <c r="H205" s="351"/>
      <c r="I205" s="351"/>
      <c r="J205" s="352"/>
      <c r="K205" s="352"/>
      <c r="L205" s="348"/>
      <c r="M205" s="348"/>
      <c r="N205" s="348"/>
      <c r="O205" s="353"/>
      <c r="P205" s="348"/>
    </row>
    <row r="206" spans="4:16" ht="40.15" customHeight="1" x14ac:dyDescent="0.25">
      <c r="D206" s="348"/>
      <c r="E206" s="431"/>
      <c r="F206" s="444"/>
      <c r="G206" s="350"/>
      <c r="H206" s="351"/>
      <c r="I206" s="351"/>
      <c r="J206" s="352"/>
      <c r="K206" s="352"/>
      <c r="L206" s="348"/>
      <c r="M206" s="348"/>
      <c r="N206" s="348"/>
      <c r="O206" s="353"/>
      <c r="P206" s="348"/>
    </row>
    <row r="207" spans="4:16" ht="40.15" customHeight="1" x14ac:dyDescent="0.25">
      <c r="D207" s="348"/>
      <c r="E207" s="431"/>
      <c r="F207" s="444"/>
      <c r="G207" s="350"/>
      <c r="H207" s="351"/>
      <c r="I207" s="351"/>
      <c r="J207" s="352"/>
      <c r="K207" s="352"/>
      <c r="L207" s="348"/>
      <c r="M207" s="348"/>
      <c r="N207" s="348"/>
      <c r="O207" s="353"/>
      <c r="P207" s="348"/>
    </row>
    <row r="208" spans="4:16" ht="40.15" customHeight="1" x14ac:dyDescent="0.25">
      <c r="D208" s="348"/>
      <c r="E208" s="431"/>
      <c r="F208" s="444"/>
      <c r="G208" s="350"/>
      <c r="H208" s="351"/>
      <c r="I208" s="351"/>
      <c r="J208" s="352"/>
      <c r="K208" s="352"/>
      <c r="L208" s="348"/>
      <c r="M208" s="348"/>
      <c r="N208" s="348"/>
      <c r="O208" s="353"/>
      <c r="P208" s="348"/>
    </row>
    <row r="209" spans="4:16" ht="40.15" customHeight="1" x14ac:dyDescent="0.25">
      <c r="D209" s="348"/>
      <c r="E209" s="431"/>
      <c r="F209" s="444"/>
      <c r="G209" s="350"/>
      <c r="H209" s="351"/>
      <c r="I209" s="351"/>
      <c r="J209" s="352"/>
      <c r="K209" s="352"/>
      <c r="L209" s="348"/>
      <c r="M209" s="348"/>
      <c r="N209" s="348"/>
      <c r="O209" s="353"/>
      <c r="P209" s="348"/>
    </row>
    <row r="210" spans="4:16" ht="40.15" customHeight="1" x14ac:dyDescent="0.25">
      <c r="D210" s="348"/>
      <c r="E210" s="431"/>
      <c r="F210" s="444"/>
      <c r="G210" s="350"/>
      <c r="H210" s="351"/>
      <c r="I210" s="351"/>
      <c r="J210" s="352"/>
      <c r="K210" s="352"/>
      <c r="L210" s="348"/>
      <c r="M210" s="348"/>
      <c r="N210" s="348"/>
      <c r="O210" s="353"/>
      <c r="P210" s="348"/>
    </row>
    <row r="211" spans="4:16" ht="40.15" customHeight="1" x14ac:dyDescent="0.25">
      <c r="D211" s="348"/>
      <c r="E211" s="431"/>
      <c r="F211" s="444"/>
      <c r="G211" s="350"/>
      <c r="H211" s="351"/>
      <c r="I211" s="351"/>
      <c r="J211" s="352"/>
      <c r="K211" s="352"/>
      <c r="L211" s="348"/>
      <c r="M211" s="348"/>
      <c r="N211" s="348"/>
      <c r="O211" s="353"/>
      <c r="P211" s="348"/>
    </row>
    <row r="212" spans="4:16" ht="40.15" customHeight="1" x14ac:dyDescent="0.25">
      <c r="D212" s="348"/>
      <c r="E212" s="431"/>
      <c r="F212" s="444"/>
      <c r="G212" s="350"/>
      <c r="H212" s="351"/>
      <c r="I212" s="351"/>
      <c r="J212" s="352"/>
      <c r="K212" s="352"/>
      <c r="L212" s="348"/>
      <c r="M212" s="348"/>
      <c r="N212" s="348"/>
      <c r="O212" s="353"/>
      <c r="P212" s="348"/>
    </row>
    <row r="213" spans="4:16" ht="40.15" customHeight="1" x14ac:dyDescent="0.25">
      <c r="D213" s="348"/>
      <c r="E213" s="431"/>
      <c r="F213" s="444"/>
      <c r="G213" s="350"/>
      <c r="H213" s="351"/>
      <c r="I213" s="351"/>
      <c r="J213" s="352"/>
      <c r="K213" s="352"/>
      <c r="L213" s="348"/>
      <c r="M213" s="348"/>
      <c r="N213" s="348"/>
      <c r="O213" s="353"/>
      <c r="P213" s="348"/>
    </row>
    <row r="214" spans="4:16" ht="40.15" customHeight="1" x14ac:dyDescent="0.25">
      <c r="D214" s="348"/>
      <c r="E214" s="431"/>
      <c r="F214" s="444"/>
      <c r="G214" s="350"/>
      <c r="H214" s="351"/>
      <c r="I214" s="351"/>
      <c r="J214" s="352"/>
      <c r="K214" s="352"/>
      <c r="L214" s="348"/>
      <c r="M214" s="348"/>
      <c r="N214" s="348"/>
      <c r="O214" s="353"/>
      <c r="P214" s="348"/>
    </row>
    <row r="215" spans="4:16" ht="40.15" customHeight="1" x14ac:dyDescent="0.25">
      <c r="D215" s="348"/>
      <c r="E215" s="431"/>
      <c r="F215" s="444"/>
      <c r="G215" s="350"/>
      <c r="H215" s="351"/>
      <c r="I215" s="351"/>
      <c r="J215" s="352"/>
      <c r="K215" s="352"/>
      <c r="L215" s="348"/>
      <c r="M215" s="348"/>
      <c r="N215" s="348"/>
      <c r="O215" s="353"/>
      <c r="P215" s="348"/>
    </row>
    <row r="216" spans="4:16" ht="40.15" customHeight="1" x14ac:dyDescent="0.25">
      <c r="D216" s="348"/>
      <c r="E216" s="431"/>
      <c r="F216" s="444"/>
      <c r="G216" s="350"/>
      <c r="H216" s="351"/>
      <c r="I216" s="351"/>
      <c r="J216" s="352"/>
      <c r="K216" s="352"/>
      <c r="L216" s="348"/>
      <c r="M216" s="348"/>
      <c r="N216" s="348"/>
      <c r="O216" s="353"/>
      <c r="P216" s="348"/>
    </row>
    <row r="217" spans="4:16" ht="40.15" customHeight="1" x14ac:dyDescent="0.25">
      <c r="D217" s="348"/>
      <c r="E217" s="431"/>
      <c r="F217" s="444"/>
      <c r="G217" s="350"/>
      <c r="H217" s="351"/>
      <c r="I217" s="351"/>
      <c r="J217" s="352"/>
      <c r="K217" s="352"/>
      <c r="L217" s="348"/>
      <c r="M217" s="348"/>
      <c r="N217" s="348"/>
      <c r="O217" s="353"/>
      <c r="P217" s="348"/>
    </row>
    <row r="218" spans="4:16" ht="40.15" customHeight="1" x14ac:dyDescent="0.25">
      <c r="D218" s="348"/>
      <c r="E218" s="431"/>
      <c r="F218" s="444"/>
      <c r="G218" s="350"/>
      <c r="H218" s="351"/>
      <c r="I218" s="351"/>
      <c r="J218" s="352"/>
      <c r="K218" s="352"/>
      <c r="L218" s="348"/>
      <c r="M218" s="348"/>
      <c r="N218" s="348"/>
      <c r="O218" s="353"/>
      <c r="P218" s="348"/>
    </row>
    <row r="219" spans="4:16" ht="40.15" customHeight="1" x14ac:dyDescent="0.25">
      <c r="D219" s="348"/>
      <c r="E219" s="431"/>
      <c r="F219" s="444"/>
      <c r="G219" s="350"/>
      <c r="H219" s="351"/>
      <c r="I219" s="351"/>
      <c r="J219" s="352"/>
      <c r="K219" s="352"/>
      <c r="L219" s="348"/>
      <c r="M219" s="348"/>
      <c r="N219" s="348"/>
      <c r="O219" s="353"/>
      <c r="P219" s="348"/>
    </row>
    <row r="220" spans="4:16" ht="40.15" customHeight="1" x14ac:dyDescent="0.25">
      <c r="D220" s="348"/>
      <c r="E220" s="431"/>
      <c r="F220" s="444"/>
      <c r="G220" s="350"/>
      <c r="H220" s="351"/>
      <c r="I220" s="351"/>
      <c r="J220" s="352"/>
      <c r="K220" s="352"/>
      <c r="L220" s="348"/>
      <c r="M220" s="348"/>
      <c r="N220" s="348"/>
      <c r="O220" s="353"/>
      <c r="P220" s="348"/>
    </row>
    <row r="221" spans="4:16" ht="40.15" customHeight="1" x14ac:dyDescent="0.25">
      <c r="D221" s="348"/>
      <c r="E221" s="431"/>
      <c r="F221" s="444"/>
      <c r="G221" s="350"/>
      <c r="H221" s="351"/>
      <c r="I221" s="351"/>
      <c r="J221" s="352"/>
      <c r="K221" s="352"/>
      <c r="L221" s="348"/>
      <c r="M221" s="348"/>
      <c r="N221" s="348"/>
      <c r="O221" s="353"/>
      <c r="P221" s="348"/>
    </row>
    <row r="222" spans="4:16" ht="40.15" customHeight="1" x14ac:dyDescent="0.25">
      <c r="D222" s="348"/>
      <c r="E222" s="431"/>
      <c r="F222" s="444"/>
      <c r="G222" s="350"/>
      <c r="H222" s="351"/>
      <c r="I222" s="351"/>
      <c r="J222" s="352"/>
      <c r="K222" s="352"/>
      <c r="L222" s="348"/>
      <c r="M222" s="348"/>
      <c r="N222" s="348"/>
      <c r="O222" s="353"/>
      <c r="P222" s="348"/>
    </row>
    <row r="223" spans="4:16" ht="40.15" customHeight="1" x14ac:dyDescent="0.25">
      <c r="D223" s="348"/>
      <c r="E223" s="431"/>
      <c r="F223" s="444"/>
      <c r="G223" s="350"/>
      <c r="H223" s="351"/>
      <c r="I223" s="351"/>
      <c r="J223" s="352"/>
      <c r="K223" s="352"/>
      <c r="L223" s="348"/>
      <c r="M223" s="348"/>
      <c r="N223" s="348"/>
      <c r="O223" s="353"/>
      <c r="P223" s="348"/>
    </row>
    <row r="224" spans="4:16" ht="40.15" customHeight="1" x14ac:dyDescent="0.25">
      <c r="D224" s="348"/>
      <c r="E224" s="431"/>
      <c r="F224" s="444"/>
      <c r="G224" s="350"/>
      <c r="H224" s="351"/>
      <c r="I224" s="351"/>
      <c r="J224" s="352"/>
      <c r="K224" s="352"/>
      <c r="L224" s="348"/>
      <c r="M224" s="348"/>
      <c r="N224" s="348"/>
      <c r="O224" s="353"/>
      <c r="P224" s="348"/>
    </row>
    <row r="225" spans="4:16" ht="40.15" customHeight="1" x14ac:dyDescent="0.25">
      <c r="D225" s="348"/>
      <c r="E225" s="431"/>
      <c r="F225" s="444"/>
      <c r="G225" s="350"/>
      <c r="H225" s="351"/>
      <c r="I225" s="351"/>
      <c r="J225" s="352"/>
      <c r="K225" s="352"/>
      <c r="L225" s="348"/>
      <c r="M225" s="348"/>
      <c r="N225" s="348"/>
      <c r="O225" s="353"/>
      <c r="P225" s="348"/>
    </row>
    <row r="226" spans="4:16" ht="40.15" customHeight="1" x14ac:dyDescent="0.25">
      <c r="D226" s="348"/>
      <c r="E226" s="431"/>
      <c r="F226" s="444"/>
      <c r="G226" s="350"/>
      <c r="H226" s="351"/>
      <c r="I226" s="351"/>
      <c r="J226" s="352"/>
      <c r="K226" s="352"/>
      <c r="L226" s="348"/>
      <c r="M226" s="348"/>
      <c r="N226" s="348"/>
      <c r="O226" s="353"/>
      <c r="P226" s="348"/>
    </row>
    <row r="227" spans="4:16" ht="40.15" customHeight="1" x14ac:dyDescent="0.25">
      <c r="D227" s="348"/>
      <c r="E227" s="431"/>
      <c r="F227" s="444"/>
      <c r="G227" s="350"/>
      <c r="H227" s="351"/>
      <c r="I227" s="351"/>
      <c r="J227" s="352"/>
      <c r="K227" s="352"/>
      <c r="L227" s="348"/>
      <c r="M227" s="348"/>
      <c r="N227" s="348"/>
      <c r="O227" s="353"/>
      <c r="P227" s="348"/>
    </row>
    <row r="228" spans="4:16" ht="40.15" customHeight="1" x14ac:dyDescent="0.25">
      <c r="D228" s="348"/>
      <c r="E228" s="431"/>
      <c r="F228" s="444"/>
      <c r="G228" s="350"/>
      <c r="H228" s="351"/>
      <c r="I228" s="351"/>
      <c r="J228" s="352"/>
      <c r="K228" s="352"/>
      <c r="L228" s="348"/>
      <c r="M228" s="348"/>
      <c r="N228" s="348"/>
      <c r="O228" s="353"/>
      <c r="P228" s="348"/>
    </row>
    <row r="229" spans="4:16" ht="40.15" customHeight="1" x14ac:dyDescent="0.25">
      <c r="D229" s="348"/>
      <c r="E229" s="431"/>
      <c r="F229" s="444"/>
      <c r="G229" s="350"/>
      <c r="H229" s="351"/>
      <c r="I229" s="351"/>
      <c r="J229" s="352"/>
      <c r="K229" s="352"/>
      <c r="L229" s="348"/>
      <c r="M229" s="348"/>
      <c r="N229" s="348"/>
      <c r="O229" s="353"/>
      <c r="P229" s="348"/>
    </row>
    <row r="230" spans="4:16" ht="40.15" customHeight="1" x14ac:dyDescent="0.25">
      <c r="D230" s="348"/>
      <c r="E230" s="431"/>
      <c r="F230" s="444"/>
      <c r="G230" s="350"/>
      <c r="H230" s="351"/>
      <c r="I230" s="351"/>
      <c r="J230" s="352"/>
      <c r="K230" s="352"/>
      <c r="L230" s="348"/>
      <c r="M230" s="348"/>
      <c r="N230" s="348"/>
      <c r="O230" s="353"/>
      <c r="P230" s="348"/>
    </row>
    <row r="231" spans="4:16" ht="40.15" customHeight="1" x14ac:dyDescent="0.25">
      <c r="D231" s="348"/>
      <c r="E231" s="431"/>
      <c r="F231" s="444"/>
      <c r="G231" s="350"/>
      <c r="H231" s="351"/>
      <c r="I231" s="351"/>
      <c r="J231" s="352"/>
      <c r="K231" s="352"/>
      <c r="L231" s="348"/>
      <c r="M231" s="348"/>
      <c r="N231" s="348"/>
      <c r="O231" s="353"/>
      <c r="P231" s="348"/>
    </row>
    <row r="232" spans="4:16" ht="40.15" customHeight="1" x14ac:dyDescent="0.25">
      <c r="D232" s="348"/>
      <c r="E232" s="431"/>
      <c r="F232" s="444"/>
      <c r="G232" s="350"/>
      <c r="H232" s="351"/>
      <c r="I232" s="351"/>
      <c r="J232" s="352"/>
      <c r="K232" s="352"/>
      <c r="L232" s="348"/>
      <c r="M232" s="348"/>
      <c r="N232" s="348"/>
      <c r="O232" s="353"/>
      <c r="P232" s="348"/>
    </row>
    <row r="233" spans="4:16" ht="40.15" customHeight="1" x14ac:dyDescent="0.25">
      <c r="D233" s="348"/>
      <c r="E233" s="431"/>
      <c r="F233" s="444"/>
      <c r="G233" s="350"/>
      <c r="H233" s="351"/>
      <c r="I233" s="351"/>
      <c r="J233" s="352"/>
      <c r="K233" s="352"/>
      <c r="L233" s="348"/>
      <c r="M233" s="348"/>
      <c r="N233" s="348"/>
      <c r="O233" s="353"/>
      <c r="P233" s="348"/>
    </row>
    <row r="234" spans="4:16" ht="40.15" customHeight="1" x14ac:dyDescent="0.25">
      <c r="D234" s="348"/>
      <c r="E234" s="431"/>
      <c r="F234" s="444"/>
      <c r="G234" s="350"/>
      <c r="H234" s="351"/>
      <c r="I234" s="351"/>
      <c r="J234" s="352"/>
      <c r="K234" s="352"/>
      <c r="L234" s="348"/>
      <c r="M234" s="348"/>
      <c r="N234" s="348"/>
      <c r="O234" s="353"/>
      <c r="P234" s="348"/>
    </row>
    <row r="235" spans="4:16" ht="40.15" customHeight="1" x14ac:dyDescent="0.25">
      <c r="D235" s="348"/>
      <c r="E235" s="431"/>
      <c r="F235" s="444"/>
      <c r="G235" s="350"/>
      <c r="H235" s="351"/>
      <c r="I235" s="351"/>
      <c r="J235" s="352"/>
      <c r="K235" s="352"/>
      <c r="L235" s="348"/>
      <c r="M235" s="348"/>
      <c r="N235" s="348"/>
      <c r="O235" s="353"/>
      <c r="P235" s="348"/>
    </row>
    <row r="236" spans="4:16" ht="40.15" customHeight="1" x14ac:dyDescent="0.25">
      <c r="D236" s="348"/>
      <c r="E236" s="431"/>
      <c r="F236" s="444"/>
      <c r="G236" s="350"/>
      <c r="H236" s="351"/>
      <c r="I236" s="351"/>
      <c r="J236" s="352"/>
      <c r="K236" s="352"/>
      <c r="L236" s="348"/>
      <c r="M236" s="348"/>
      <c r="N236" s="348"/>
      <c r="O236" s="353"/>
      <c r="P236" s="348"/>
    </row>
    <row r="237" spans="4:16" ht="40.15" customHeight="1" x14ac:dyDescent="0.25">
      <c r="D237" s="348"/>
      <c r="E237" s="431"/>
      <c r="F237" s="444"/>
      <c r="G237" s="350"/>
      <c r="H237" s="351"/>
      <c r="I237" s="351"/>
      <c r="J237" s="352"/>
      <c r="K237" s="352"/>
      <c r="L237" s="348"/>
      <c r="M237" s="348"/>
      <c r="N237" s="348"/>
      <c r="O237" s="353"/>
      <c r="P237" s="348"/>
    </row>
    <row r="238" spans="4:16" ht="40.15" customHeight="1" x14ac:dyDescent="0.25">
      <c r="D238" s="348"/>
      <c r="E238" s="431"/>
      <c r="F238" s="444"/>
      <c r="G238" s="350"/>
      <c r="H238" s="351"/>
      <c r="I238" s="351"/>
      <c r="J238" s="352"/>
      <c r="K238" s="352"/>
      <c r="L238" s="348"/>
      <c r="M238" s="348"/>
      <c r="N238" s="348"/>
      <c r="O238" s="353"/>
      <c r="P238" s="348"/>
    </row>
    <row r="239" spans="4:16" ht="40.15" customHeight="1" x14ac:dyDescent="0.25">
      <c r="D239" s="348"/>
      <c r="E239" s="431"/>
      <c r="F239" s="444"/>
      <c r="G239" s="350"/>
      <c r="H239" s="351"/>
      <c r="I239" s="351"/>
      <c r="J239" s="352"/>
      <c r="K239" s="352"/>
      <c r="L239" s="348"/>
      <c r="M239" s="348"/>
      <c r="N239" s="348"/>
      <c r="O239" s="353"/>
      <c r="P239" s="348"/>
    </row>
    <row r="240" spans="4:16" ht="40.15" customHeight="1" x14ac:dyDescent="0.25">
      <c r="D240" s="348"/>
      <c r="E240" s="431"/>
      <c r="F240" s="444"/>
      <c r="G240" s="350"/>
      <c r="H240" s="351"/>
      <c r="I240" s="351"/>
      <c r="J240" s="352"/>
      <c r="K240" s="352"/>
      <c r="L240" s="348"/>
      <c r="M240" s="348"/>
      <c r="N240" s="348"/>
      <c r="O240" s="353"/>
      <c r="P240" s="348"/>
    </row>
    <row r="241" spans="4:16" ht="40.15" customHeight="1" x14ac:dyDescent="0.25">
      <c r="D241" s="348"/>
      <c r="E241" s="431"/>
      <c r="F241" s="444"/>
      <c r="G241" s="350"/>
      <c r="H241" s="351"/>
      <c r="I241" s="351"/>
      <c r="J241" s="352"/>
      <c r="K241" s="352"/>
      <c r="L241" s="348"/>
      <c r="M241" s="348"/>
      <c r="N241" s="348"/>
      <c r="O241" s="353"/>
      <c r="P241" s="348"/>
    </row>
    <row r="242" spans="4:16" ht="40.15" customHeight="1" x14ac:dyDescent="0.25">
      <c r="D242" s="348"/>
      <c r="E242" s="431"/>
      <c r="F242" s="444"/>
      <c r="G242" s="350"/>
      <c r="H242" s="351"/>
      <c r="I242" s="351"/>
      <c r="J242" s="352"/>
      <c r="K242" s="352"/>
      <c r="L242" s="348"/>
      <c r="M242" s="348"/>
      <c r="N242" s="348"/>
      <c r="O242" s="353"/>
      <c r="P242" s="348"/>
    </row>
    <row r="243" spans="4:16" ht="40.15" customHeight="1" x14ac:dyDescent="0.25">
      <c r="D243" s="348"/>
      <c r="E243" s="431"/>
      <c r="F243" s="444"/>
      <c r="G243" s="350"/>
      <c r="H243" s="351"/>
      <c r="I243" s="351"/>
      <c r="J243" s="352"/>
      <c r="K243" s="352"/>
      <c r="L243" s="348"/>
      <c r="M243" s="348"/>
      <c r="N243" s="348"/>
      <c r="O243" s="353"/>
      <c r="P243" s="348"/>
    </row>
    <row r="244" spans="4:16" ht="40.15" customHeight="1" x14ac:dyDescent="0.25">
      <c r="D244" s="348"/>
      <c r="E244" s="431"/>
      <c r="F244" s="444"/>
      <c r="G244" s="350"/>
      <c r="H244" s="351"/>
      <c r="I244" s="351"/>
      <c r="J244" s="352"/>
      <c r="K244" s="352"/>
      <c r="L244" s="348"/>
      <c r="M244" s="348"/>
      <c r="N244" s="348"/>
      <c r="O244" s="353"/>
      <c r="P244" s="348"/>
    </row>
    <row r="245" spans="4:16" ht="40.15" customHeight="1" x14ac:dyDescent="0.25">
      <c r="D245" s="348"/>
      <c r="E245" s="431"/>
      <c r="F245" s="444"/>
      <c r="G245" s="350"/>
      <c r="H245" s="351"/>
      <c r="I245" s="351"/>
      <c r="J245" s="352"/>
      <c r="K245" s="352"/>
      <c r="L245" s="348"/>
      <c r="M245" s="348"/>
      <c r="N245" s="348"/>
      <c r="O245" s="353"/>
      <c r="P245" s="348"/>
    </row>
    <row r="246" spans="4:16" ht="40.15" customHeight="1" x14ac:dyDescent="0.25">
      <c r="D246" s="348"/>
      <c r="E246" s="431"/>
      <c r="F246" s="444"/>
      <c r="G246" s="350"/>
      <c r="H246" s="351"/>
      <c r="I246" s="351"/>
      <c r="J246" s="352"/>
      <c r="K246" s="352"/>
      <c r="L246" s="348"/>
      <c r="M246" s="348"/>
      <c r="N246" s="348"/>
      <c r="O246" s="353"/>
      <c r="P246" s="348"/>
    </row>
    <row r="247" spans="4:16" ht="40.15" customHeight="1" x14ac:dyDescent="0.25">
      <c r="D247" s="348"/>
      <c r="E247" s="431"/>
      <c r="F247" s="444"/>
      <c r="G247" s="350"/>
      <c r="H247" s="351"/>
      <c r="I247" s="351"/>
      <c r="J247" s="352"/>
      <c r="K247" s="352"/>
      <c r="L247" s="348"/>
      <c r="M247" s="348"/>
      <c r="N247" s="348"/>
      <c r="O247" s="353"/>
      <c r="P247" s="348"/>
    </row>
    <row r="248" spans="4:16" ht="40.15" customHeight="1" x14ac:dyDescent="0.25">
      <c r="D248" s="348"/>
      <c r="E248" s="431"/>
      <c r="F248" s="444"/>
      <c r="G248" s="350"/>
      <c r="H248" s="351"/>
      <c r="I248" s="351"/>
      <c r="J248" s="352"/>
      <c r="K248" s="352"/>
      <c r="L248" s="348"/>
      <c r="M248" s="348"/>
      <c r="N248" s="348"/>
      <c r="O248" s="353"/>
      <c r="P248" s="348"/>
    </row>
    <row r="249" spans="4:16" ht="40.15" customHeight="1" x14ac:dyDescent="0.25">
      <c r="D249" s="348"/>
      <c r="E249" s="431"/>
      <c r="F249" s="444"/>
      <c r="G249" s="350"/>
      <c r="H249" s="351"/>
      <c r="I249" s="351"/>
      <c r="J249" s="352"/>
      <c r="K249" s="352"/>
      <c r="L249" s="348"/>
      <c r="M249" s="348"/>
      <c r="N249" s="348"/>
      <c r="O249" s="353"/>
      <c r="P249" s="348"/>
    </row>
    <row r="250" spans="4:16" ht="40.15" customHeight="1" x14ac:dyDescent="0.25">
      <c r="D250" s="348"/>
      <c r="E250" s="431"/>
      <c r="F250" s="444"/>
      <c r="G250" s="350"/>
      <c r="H250" s="351"/>
      <c r="I250" s="351"/>
      <c r="J250" s="352"/>
      <c r="K250" s="352"/>
      <c r="L250" s="348"/>
      <c r="M250" s="348"/>
      <c r="N250" s="348"/>
      <c r="O250" s="353"/>
      <c r="P250" s="348"/>
    </row>
    <row r="251" spans="4:16" ht="40.15" customHeight="1" x14ac:dyDescent="0.25">
      <c r="D251" s="348"/>
      <c r="E251" s="431"/>
      <c r="F251" s="444"/>
      <c r="G251" s="350"/>
      <c r="H251" s="351"/>
      <c r="I251" s="351"/>
      <c r="J251" s="352"/>
      <c r="K251" s="352"/>
      <c r="L251" s="348"/>
      <c r="M251" s="348"/>
      <c r="N251" s="348"/>
      <c r="O251" s="353"/>
      <c r="P251" s="348"/>
    </row>
    <row r="252" spans="4:16" ht="40.15" customHeight="1" x14ac:dyDescent="0.25">
      <c r="D252" s="348"/>
      <c r="E252" s="431"/>
      <c r="F252" s="444"/>
      <c r="G252" s="350"/>
      <c r="H252" s="351"/>
      <c r="I252" s="351"/>
      <c r="J252" s="352"/>
      <c r="K252" s="352"/>
      <c r="L252" s="348"/>
      <c r="M252" s="348"/>
      <c r="N252" s="348"/>
      <c r="O252" s="353"/>
      <c r="P252" s="348"/>
    </row>
    <row r="253" spans="4:16" ht="40.15" customHeight="1" x14ac:dyDescent="0.25">
      <c r="D253" s="348"/>
      <c r="E253" s="431"/>
      <c r="F253" s="444"/>
      <c r="G253" s="350"/>
      <c r="H253" s="351"/>
      <c r="I253" s="351"/>
      <c r="J253" s="352"/>
      <c r="K253" s="352"/>
      <c r="L253" s="348"/>
      <c r="M253" s="348"/>
      <c r="N253" s="348"/>
      <c r="O253" s="353"/>
      <c r="P253" s="348"/>
    </row>
    <row r="254" spans="4:16" ht="40.15" customHeight="1" x14ac:dyDescent="0.25">
      <c r="D254" s="348"/>
      <c r="E254" s="431"/>
      <c r="F254" s="444"/>
      <c r="G254" s="350"/>
      <c r="H254" s="351"/>
      <c r="I254" s="351"/>
      <c r="J254" s="352"/>
      <c r="K254" s="352"/>
      <c r="L254" s="348"/>
      <c r="M254" s="348"/>
      <c r="N254" s="348"/>
      <c r="O254" s="353"/>
      <c r="P254" s="348"/>
    </row>
    <row r="255" spans="4:16" ht="40.15" customHeight="1" x14ac:dyDescent="0.25">
      <c r="D255" s="348"/>
      <c r="E255" s="431"/>
      <c r="F255" s="444"/>
      <c r="G255" s="350"/>
      <c r="H255" s="351"/>
      <c r="I255" s="351"/>
      <c r="J255" s="352"/>
      <c r="K255" s="352"/>
      <c r="L255" s="348"/>
      <c r="M255" s="348"/>
      <c r="N255" s="348"/>
      <c r="O255" s="353"/>
      <c r="P255" s="348"/>
    </row>
    <row r="256" spans="4:16" ht="40.15" customHeight="1" x14ac:dyDescent="0.25">
      <c r="D256" s="348"/>
      <c r="E256" s="431"/>
      <c r="F256" s="444"/>
      <c r="G256" s="350"/>
      <c r="H256" s="351"/>
      <c r="I256" s="351"/>
      <c r="J256" s="352"/>
      <c r="K256" s="352"/>
      <c r="L256" s="348"/>
      <c r="M256" s="348"/>
      <c r="N256" s="348"/>
      <c r="O256" s="353"/>
      <c r="P256" s="348"/>
    </row>
    <row r="257" spans="4:16" ht="40.15" customHeight="1" x14ac:dyDescent="0.25">
      <c r="D257" s="348"/>
      <c r="E257" s="431"/>
      <c r="F257" s="444"/>
      <c r="G257" s="350"/>
      <c r="H257" s="351"/>
      <c r="I257" s="351"/>
      <c r="J257" s="352"/>
      <c r="K257" s="352"/>
      <c r="L257" s="348"/>
      <c r="M257" s="348"/>
      <c r="N257" s="348"/>
      <c r="O257" s="353"/>
      <c r="P257" s="348"/>
    </row>
    <row r="258" spans="4:16" ht="40.15" customHeight="1" x14ac:dyDescent="0.25">
      <c r="D258" s="348"/>
      <c r="E258" s="431"/>
      <c r="F258" s="444"/>
      <c r="G258" s="350"/>
      <c r="H258" s="351"/>
      <c r="I258" s="351"/>
      <c r="J258" s="352"/>
      <c r="K258" s="352"/>
      <c r="L258" s="348"/>
      <c r="M258" s="348"/>
      <c r="N258" s="348"/>
      <c r="O258" s="353"/>
      <c r="P258" s="348"/>
    </row>
    <row r="259" spans="4:16" ht="40.15" customHeight="1" x14ac:dyDescent="0.25">
      <c r="D259" s="348"/>
      <c r="E259" s="431"/>
      <c r="F259" s="444"/>
      <c r="G259" s="350"/>
      <c r="H259" s="351"/>
      <c r="I259" s="351"/>
      <c r="J259" s="352"/>
      <c r="K259" s="352"/>
      <c r="L259" s="348"/>
      <c r="M259" s="348"/>
      <c r="N259" s="348"/>
      <c r="O259" s="353"/>
      <c r="P259" s="348"/>
    </row>
    <row r="260" spans="4:16" ht="40.15" customHeight="1" x14ac:dyDescent="0.25">
      <c r="D260" s="348"/>
      <c r="E260" s="431"/>
      <c r="F260" s="444"/>
      <c r="G260" s="350"/>
      <c r="H260" s="351"/>
      <c r="I260" s="351"/>
      <c r="J260" s="352"/>
      <c r="K260" s="352"/>
      <c r="L260" s="348"/>
      <c r="M260" s="348"/>
      <c r="N260" s="348"/>
      <c r="O260" s="353"/>
      <c r="P260" s="348"/>
    </row>
    <row r="261" spans="4:16" ht="40.15" customHeight="1" x14ac:dyDescent="0.25">
      <c r="D261" s="348"/>
      <c r="E261" s="431"/>
      <c r="F261" s="444"/>
      <c r="G261" s="350"/>
      <c r="H261" s="351"/>
      <c r="I261" s="351"/>
      <c r="J261" s="352"/>
      <c r="K261" s="352"/>
      <c r="L261" s="348"/>
      <c r="M261" s="348"/>
      <c r="N261" s="348"/>
      <c r="O261" s="353"/>
      <c r="P261" s="348"/>
    </row>
    <row r="262" spans="4:16" ht="40.15" customHeight="1" x14ac:dyDescent="0.25">
      <c r="D262" s="348"/>
      <c r="E262" s="431"/>
      <c r="F262" s="444"/>
      <c r="G262" s="350"/>
      <c r="H262" s="351"/>
      <c r="I262" s="351"/>
      <c r="J262" s="352"/>
      <c r="K262" s="352"/>
      <c r="L262" s="348"/>
      <c r="M262" s="348"/>
      <c r="N262" s="348"/>
      <c r="O262" s="353"/>
      <c r="P262" s="348"/>
    </row>
    <row r="263" spans="4:16" ht="40.15" customHeight="1" x14ac:dyDescent="0.25">
      <c r="D263" s="348"/>
      <c r="E263" s="431"/>
      <c r="F263" s="444"/>
      <c r="G263" s="350"/>
      <c r="H263" s="351"/>
      <c r="I263" s="351"/>
      <c r="J263" s="352"/>
      <c r="K263" s="352"/>
      <c r="L263" s="348"/>
      <c r="M263" s="348"/>
      <c r="N263" s="348"/>
      <c r="O263" s="353"/>
      <c r="P263" s="348"/>
    </row>
    <row r="264" spans="4:16" ht="40.15" customHeight="1" x14ac:dyDescent="0.25">
      <c r="D264" s="348"/>
      <c r="E264" s="431"/>
      <c r="F264" s="444"/>
      <c r="G264" s="350"/>
      <c r="H264" s="351"/>
      <c r="I264" s="351"/>
      <c r="J264" s="352"/>
      <c r="K264" s="352"/>
      <c r="L264" s="348"/>
      <c r="M264" s="348"/>
      <c r="N264" s="348"/>
      <c r="O264" s="353"/>
      <c r="P264" s="348"/>
    </row>
    <row r="265" spans="4:16" ht="40.15" customHeight="1" x14ac:dyDescent="0.25">
      <c r="D265" s="348"/>
      <c r="E265" s="431"/>
      <c r="F265" s="444"/>
      <c r="G265" s="350"/>
      <c r="H265" s="351"/>
      <c r="I265" s="351"/>
      <c r="J265" s="352"/>
      <c r="K265" s="352"/>
      <c r="L265" s="348"/>
      <c r="M265" s="348"/>
      <c r="N265" s="348"/>
      <c r="O265" s="353"/>
      <c r="P265" s="348"/>
    </row>
    <row r="266" spans="4:16" ht="40.15" customHeight="1" x14ac:dyDescent="0.25">
      <c r="D266" s="348"/>
      <c r="E266" s="431"/>
      <c r="F266" s="444"/>
      <c r="G266" s="350"/>
      <c r="H266" s="351"/>
      <c r="I266" s="351"/>
      <c r="J266" s="352"/>
      <c r="K266" s="352"/>
      <c r="L266" s="348"/>
      <c r="M266" s="348"/>
      <c r="N266" s="348"/>
      <c r="O266" s="353"/>
      <c r="P266" s="348"/>
    </row>
    <row r="267" spans="4:16" ht="40.15" customHeight="1" x14ac:dyDescent="0.25">
      <c r="D267" s="348"/>
      <c r="E267" s="431"/>
      <c r="F267" s="444"/>
      <c r="G267" s="350"/>
      <c r="H267" s="351"/>
      <c r="I267" s="351"/>
      <c r="J267" s="352"/>
      <c r="K267" s="352"/>
      <c r="L267" s="348"/>
      <c r="M267" s="348"/>
      <c r="N267" s="348"/>
      <c r="O267" s="353"/>
      <c r="P267" s="348"/>
    </row>
    <row r="268" spans="4:16" ht="40.15" customHeight="1" x14ac:dyDescent="0.25">
      <c r="D268" s="348"/>
      <c r="E268" s="431"/>
      <c r="F268" s="444"/>
      <c r="G268" s="350"/>
      <c r="H268" s="351"/>
      <c r="I268" s="351"/>
      <c r="J268" s="352"/>
      <c r="K268" s="352"/>
      <c r="L268" s="348"/>
      <c r="M268" s="348"/>
      <c r="N268" s="348"/>
      <c r="O268" s="353"/>
      <c r="P268" s="348"/>
    </row>
    <row r="269" spans="4:16" ht="40.15" customHeight="1" x14ac:dyDescent="0.25">
      <c r="D269" s="348"/>
      <c r="E269" s="431"/>
      <c r="F269" s="444"/>
      <c r="G269" s="350"/>
      <c r="H269" s="351"/>
      <c r="I269" s="351"/>
      <c r="J269" s="352"/>
      <c r="K269" s="352"/>
      <c r="L269" s="348"/>
      <c r="M269" s="348"/>
      <c r="N269" s="348"/>
      <c r="O269" s="353"/>
      <c r="P269" s="348"/>
    </row>
    <row r="270" spans="4:16" ht="40.15" customHeight="1" x14ac:dyDescent="0.25">
      <c r="D270" s="348"/>
      <c r="E270" s="431"/>
      <c r="F270" s="444"/>
      <c r="G270" s="350"/>
      <c r="H270" s="351"/>
      <c r="I270" s="351"/>
      <c r="J270" s="352"/>
      <c r="K270" s="352"/>
      <c r="L270" s="348"/>
      <c r="M270" s="348"/>
      <c r="N270" s="348"/>
      <c r="O270" s="353"/>
      <c r="P270" s="348"/>
    </row>
    <row r="271" spans="4:16" ht="40.15" customHeight="1" x14ac:dyDescent="0.25">
      <c r="D271" s="348"/>
      <c r="E271" s="431"/>
      <c r="F271" s="444"/>
      <c r="G271" s="350"/>
      <c r="H271" s="351"/>
      <c r="I271" s="351"/>
      <c r="J271" s="352"/>
      <c r="K271" s="352"/>
      <c r="L271" s="348"/>
      <c r="M271" s="348"/>
      <c r="N271" s="348"/>
      <c r="O271" s="353"/>
      <c r="P271" s="348"/>
    </row>
    <row r="272" spans="4:16" ht="40.15" customHeight="1" x14ac:dyDescent="0.25">
      <c r="D272" s="348"/>
      <c r="E272" s="431"/>
      <c r="F272" s="444"/>
      <c r="G272" s="350"/>
      <c r="H272" s="351"/>
      <c r="I272" s="351"/>
      <c r="J272" s="352"/>
      <c r="K272" s="352"/>
      <c r="L272" s="348"/>
      <c r="M272" s="348"/>
      <c r="N272" s="348"/>
      <c r="O272" s="353"/>
      <c r="P272" s="348"/>
    </row>
    <row r="273" spans="4:16" ht="40.15" customHeight="1" x14ac:dyDescent="0.25">
      <c r="D273" s="348"/>
      <c r="E273" s="431"/>
      <c r="F273" s="444"/>
      <c r="G273" s="350"/>
      <c r="H273" s="351"/>
      <c r="I273" s="351"/>
      <c r="J273" s="352"/>
      <c r="K273" s="352"/>
      <c r="L273" s="348"/>
      <c r="M273" s="348"/>
      <c r="N273" s="348"/>
      <c r="O273" s="353"/>
      <c r="P273" s="348"/>
    </row>
    <row r="274" spans="4:16" ht="40.15" customHeight="1" x14ac:dyDescent="0.25">
      <c r="D274" s="348"/>
      <c r="E274" s="431"/>
      <c r="F274" s="444"/>
      <c r="G274" s="350"/>
      <c r="H274" s="351"/>
      <c r="I274" s="351"/>
      <c r="J274" s="352"/>
      <c r="K274" s="352"/>
      <c r="L274" s="348"/>
      <c r="M274" s="348"/>
      <c r="N274" s="348"/>
      <c r="O274" s="353"/>
      <c r="P274" s="348"/>
    </row>
    <row r="275" spans="4:16" ht="40.15" customHeight="1" x14ac:dyDescent="0.25">
      <c r="D275" s="348"/>
      <c r="E275" s="431"/>
      <c r="F275" s="444"/>
      <c r="G275" s="350"/>
      <c r="H275" s="351"/>
      <c r="I275" s="351"/>
      <c r="J275" s="352"/>
      <c r="K275" s="352"/>
      <c r="L275" s="348"/>
      <c r="M275" s="348"/>
      <c r="N275" s="348"/>
      <c r="O275" s="353"/>
      <c r="P275" s="348"/>
    </row>
    <row r="276" spans="4:16" ht="40.15" customHeight="1" x14ac:dyDescent="0.25">
      <c r="D276" s="348"/>
      <c r="E276" s="431"/>
      <c r="F276" s="444"/>
      <c r="G276" s="350"/>
      <c r="H276" s="351"/>
      <c r="I276" s="351"/>
      <c r="J276" s="352"/>
      <c r="K276" s="352"/>
      <c r="L276" s="348"/>
      <c r="M276" s="348"/>
      <c r="N276" s="348"/>
      <c r="O276" s="353"/>
      <c r="P276" s="348"/>
    </row>
    <row r="277" spans="4:16" ht="40.15" customHeight="1" x14ac:dyDescent="0.25">
      <c r="D277" s="348"/>
      <c r="E277" s="431"/>
      <c r="F277" s="444"/>
      <c r="G277" s="350"/>
      <c r="H277" s="351"/>
      <c r="I277" s="351"/>
      <c r="J277" s="352"/>
      <c r="K277" s="352"/>
      <c r="L277" s="348"/>
      <c r="M277" s="348"/>
      <c r="N277" s="348"/>
      <c r="O277" s="353"/>
      <c r="P277" s="348"/>
    </row>
    <row r="278" spans="4:16" ht="40.15" customHeight="1" x14ac:dyDescent="0.25">
      <c r="D278" s="348"/>
      <c r="E278" s="431"/>
      <c r="F278" s="444"/>
      <c r="G278" s="350"/>
      <c r="H278" s="351"/>
      <c r="I278" s="351"/>
      <c r="J278" s="352"/>
      <c r="K278" s="352"/>
      <c r="L278" s="348"/>
      <c r="M278" s="348"/>
      <c r="N278" s="348"/>
      <c r="O278" s="353"/>
      <c r="P278" s="348"/>
    </row>
    <row r="279" spans="4:16" ht="40.15" customHeight="1" x14ac:dyDescent="0.25">
      <c r="D279" s="348"/>
      <c r="E279" s="431"/>
      <c r="F279" s="444"/>
      <c r="G279" s="350"/>
      <c r="H279" s="351"/>
      <c r="I279" s="351"/>
      <c r="J279" s="352"/>
      <c r="K279" s="352"/>
      <c r="L279" s="348"/>
      <c r="M279" s="348"/>
      <c r="N279" s="348"/>
      <c r="O279" s="353"/>
      <c r="P279" s="348"/>
    </row>
    <row r="280" spans="4:16" ht="40.15" customHeight="1" x14ac:dyDescent="0.25">
      <c r="D280" s="348"/>
      <c r="E280" s="431"/>
      <c r="F280" s="444"/>
      <c r="G280" s="350"/>
      <c r="H280" s="351"/>
      <c r="I280" s="351"/>
      <c r="J280" s="352"/>
      <c r="K280" s="352"/>
      <c r="L280" s="348"/>
      <c r="M280" s="348"/>
      <c r="N280" s="348"/>
      <c r="O280" s="353"/>
      <c r="P280" s="348"/>
    </row>
    <row r="281" spans="4:16" ht="40.15" customHeight="1" x14ac:dyDescent="0.25">
      <c r="D281" s="348"/>
      <c r="E281" s="431"/>
      <c r="F281" s="444"/>
      <c r="G281" s="350"/>
      <c r="H281" s="351"/>
      <c r="I281" s="351"/>
      <c r="J281" s="352"/>
      <c r="K281" s="352"/>
      <c r="L281" s="348"/>
      <c r="M281" s="348"/>
      <c r="N281" s="348"/>
      <c r="O281" s="353"/>
      <c r="P281" s="348"/>
    </row>
    <row r="282" spans="4:16" ht="40.15" customHeight="1" x14ac:dyDescent="0.25">
      <c r="D282" s="348"/>
      <c r="E282" s="431"/>
      <c r="F282" s="444"/>
      <c r="G282" s="350"/>
      <c r="H282" s="351"/>
      <c r="I282" s="351"/>
      <c r="J282" s="352"/>
      <c r="K282" s="352"/>
      <c r="L282" s="348"/>
      <c r="M282" s="348"/>
      <c r="N282" s="348"/>
      <c r="O282" s="353"/>
      <c r="P282" s="348"/>
    </row>
    <row r="283" spans="4:16" ht="40.15" customHeight="1" x14ac:dyDescent="0.25">
      <c r="D283" s="348"/>
      <c r="E283" s="431"/>
      <c r="F283" s="444"/>
      <c r="G283" s="350"/>
      <c r="H283" s="351"/>
      <c r="I283" s="351"/>
      <c r="J283" s="352"/>
      <c r="K283" s="352"/>
      <c r="L283" s="348"/>
      <c r="M283" s="348"/>
      <c r="N283" s="348"/>
      <c r="O283" s="353"/>
      <c r="P283" s="348"/>
    </row>
    <row r="284" spans="4:16" ht="40.15" customHeight="1" x14ac:dyDescent="0.25">
      <c r="D284" s="348"/>
      <c r="E284" s="431"/>
      <c r="F284" s="444"/>
      <c r="G284" s="350"/>
      <c r="H284" s="351"/>
      <c r="I284" s="351"/>
      <c r="J284" s="352"/>
      <c r="K284" s="352"/>
      <c r="L284" s="348"/>
      <c r="M284" s="348"/>
      <c r="N284" s="348"/>
      <c r="O284" s="353"/>
      <c r="P284" s="348"/>
    </row>
    <row r="285" spans="4:16" ht="40.15" customHeight="1" x14ac:dyDescent="0.25">
      <c r="D285" s="348"/>
      <c r="E285" s="431"/>
      <c r="F285" s="444"/>
      <c r="G285" s="350"/>
      <c r="H285" s="351"/>
      <c r="I285" s="351"/>
      <c r="J285" s="352"/>
      <c r="K285" s="352"/>
      <c r="L285" s="348"/>
      <c r="M285" s="348"/>
      <c r="N285" s="348"/>
      <c r="O285" s="353"/>
      <c r="P285" s="348"/>
    </row>
    <row r="286" spans="4:16" ht="40.15" customHeight="1" x14ac:dyDescent="0.25">
      <c r="D286" s="348"/>
      <c r="E286" s="431"/>
      <c r="F286" s="444"/>
      <c r="G286" s="350"/>
      <c r="H286" s="351"/>
      <c r="I286" s="351"/>
      <c r="J286" s="352"/>
      <c r="K286" s="352"/>
      <c r="L286" s="348"/>
      <c r="M286" s="348"/>
      <c r="N286" s="348"/>
      <c r="O286" s="353"/>
      <c r="P286" s="348"/>
    </row>
    <row r="287" spans="4:16" ht="40.15" customHeight="1" x14ac:dyDescent="0.25">
      <c r="D287" s="348"/>
      <c r="E287" s="431"/>
      <c r="F287" s="444"/>
      <c r="G287" s="350"/>
      <c r="H287" s="351"/>
      <c r="I287" s="351"/>
      <c r="J287" s="352"/>
      <c r="K287" s="352"/>
      <c r="L287" s="348"/>
      <c r="M287" s="348"/>
      <c r="N287" s="348"/>
      <c r="O287" s="353"/>
      <c r="P287" s="348"/>
    </row>
    <row r="288" spans="4:16" ht="40.15" customHeight="1" x14ac:dyDescent="0.25">
      <c r="D288" s="348"/>
      <c r="E288" s="431"/>
      <c r="F288" s="444"/>
      <c r="G288" s="350"/>
      <c r="H288" s="351"/>
      <c r="I288" s="351"/>
      <c r="J288" s="352"/>
      <c r="K288" s="352"/>
      <c r="L288" s="348"/>
      <c r="M288" s="348"/>
      <c r="N288" s="348"/>
      <c r="O288" s="353"/>
      <c r="P288" s="348"/>
    </row>
    <row r="289" spans="4:16" ht="40.15" customHeight="1" x14ac:dyDescent="0.25">
      <c r="D289" s="348"/>
      <c r="E289" s="431"/>
      <c r="F289" s="444"/>
      <c r="G289" s="350"/>
      <c r="H289" s="351"/>
      <c r="I289" s="351"/>
      <c r="J289" s="352"/>
      <c r="K289" s="352"/>
      <c r="L289" s="348"/>
      <c r="M289" s="348"/>
      <c r="N289" s="348"/>
      <c r="O289" s="353"/>
      <c r="P289" s="348"/>
    </row>
    <row r="290" spans="4:16" ht="40.15" customHeight="1" x14ac:dyDescent="0.25">
      <c r="D290" s="348"/>
      <c r="E290" s="431"/>
      <c r="F290" s="444"/>
      <c r="G290" s="350"/>
      <c r="H290" s="351"/>
      <c r="I290" s="351"/>
      <c r="J290" s="352"/>
      <c r="K290" s="352"/>
      <c r="L290" s="348"/>
      <c r="M290" s="348"/>
      <c r="N290" s="348"/>
      <c r="O290" s="353"/>
      <c r="P290" s="348"/>
    </row>
    <row r="291" spans="4:16" ht="40.15" customHeight="1" x14ac:dyDescent="0.25">
      <c r="D291" s="348"/>
      <c r="E291" s="431"/>
      <c r="F291" s="444"/>
      <c r="G291" s="350"/>
      <c r="H291" s="351"/>
      <c r="I291" s="351"/>
      <c r="J291" s="352"/>
      <c r="K291" s="352"/>
      <c r="L291" s="348"/>
      <c r="M291" s="348"/>
      <c r="N291" s="348"/>
      <c r="O291" s="353"/>
      <c r="P291" s="348"/>
    </row>
    <row r="292" spans="4:16" ht="40.15" customHeight="1" x14ac:dyDescent="0.25">
      <c r="D292" s="348"/>
      <c r="E292" s="431"/>
      <c r="F292" s="444"/>
      <c r="G292" s="350"/>
      <c r="H292" s="351"/>
      <c r="I292" s="351"/>
      <c r="J292" s="352"/>
      <c r="K292" s="352"/>
      <c r="L292" s="348"/>
      <c r="M292" s="348"/>
      <c r="N292" s="348"/>
      <c r="O292" s="353"/>
      <c r="P292" s="348"/>
    </row>
    <row r="293" spans="4:16" ht="40.15" customHeight="1" x14ac:dyDescent="0.25">
      <c r="D293" s="348"/>
      <c r="E293" s="431"/>
      <c r="F293" s="444"/>
      <c r="G293" s="350"/>
      <c r="H293" s="351"/>
      <c r="I293" s="351"/>
      <c r="J293" s="352"/>
      <c r="K293" s="352"/>
      <c r="L293" s="348"/>
      <c r="M293" s="348"/>
      <c r="N293" s="348"/>
      <c r="O293" s="353"/>
      <c r="P293" s="348"/>
    </row>
    <row r="294" spans="4:16" ht="40.15" customHeight="1" x14ac:dyDescent="0.25">
      <c r="D294" s="348"/>
      <c r="E294" s="431"/>
      <c r="F294" s="444"/>
      <c r="G294" s="350"/>
      <c r="H294" s="351"/>
      <c r="I294" s="351"/>
      <c r="J294" s="352"/>
      <c r="K294" s="352"/>
      <c r="L294" s="348"/>
      <c r="M294" s="348"/>
      <c r="N294" s="348"/>
      <c r="O294" s="353"/>
      <c r="P294" s="348"/>
    </row>
    <row r="295" spans="4:16" ht="40.15" customHeight="1" x14ac:dyDescent="0.25">
      <c r="D295" s="348"/>
      <c r="E295" s="431"/>
      <c r="F295" s="444"/>
      <c r="G295" s="350"/>
      <c r="H295" s="351"/>
      <c r="I295" s="351"/>
      <c r="J295" s="352"/>
      <c r="K295" s="352"/>
      <c r="L295" s="348"/>
      <c r="M295" s="348"/>
      <c r="N295" s="348"/>
      <c r="O295" s="353"/>
      <c r="P295" s="348"/>
    </row>
    <row r="296" spans="4:16" ht="40.15" customHeight="1" x14ac:dyDescent="0.25">
      <c r="D296" s="348"/>
      <c r="E296" s="431"/>
      <c r="F296" s="444"/>
      <c r="G296" s="350"/>
      <c r="H296" s="351"/>
      <c r="I296" s="351"/>
      <c r="J296" s="352"/>
      <c r="K296" s="352"/>
      <c r="L296" s="348"/>
      <c r="M296" s="348"/>
      <c r="N296" s="348"/>
      <c r="O296" s="353"/>
      <c r="P296" s="348"/>
    </row>
    <row r="297" spans="4:16" ht="40.15" customHeight="1" x14ac:dyDescent="0.25">
      <c r="D297" s="348"/>
      <c r="E297" s="431"/>
      <c r="F297" s="444"/>
      <c r="G297" s="350"/>
      <c r="H297" s="351"/>
      <c r="I297" s="351"/>
      <c r="J297" s="352"/>
      <c r="K297" s="352"/>
      <c r="L297" s="348"/>
      <c r="M297" s="348"/>
      <c r="N297" s="348"/>
      <c r="O297" s="353"/>
      <c r="P297" s="348"/>
    </row>
    <row r="298" spans="4:16" ht="40.15" customHeight="1" x14ac:dyDescent="0.25">
      <c r="D298" s="348"/>
      <c r="E298" s="431"/>
      <c r="F298" s="444"/>
      <c r="G298" s="350"/>
      <c r="H298" s="351"/>
      <c r="I298" s="351"/>
      <c r="J298" s="352"/>
      <c r="K298" s="352"/>
      <c r="L298" s="348"/>
      <c r="M298" s="348"/>
      <c r="N298" s="348"/>
      <c r="O298" s="353"/>
      <c r="P298" s="348"/>
    </row>
    <row r="299" spans="4:16" ht="40.15" customHeight="1" x14ac:dyDescent="0.25">
      <c r="D299" s="348"/>
      <c r="E299" s="431"/>
      <c r="F299" s="444"/>
      <c r="G299" s="350"/>
      <c r="H299" s="351"/>
      <c r="I299" s="351"/>
      <c r="J299" s="352"/>
      <c r="K299" s="352"/>
      <c r="L299" s="348"/>
      <c r="M299" s="348"/>
      <c r="N299" s="348"/>
      <c r="O299" s="353"/>
      <c r="P299" s="348"/>
    </row>
    <row r="300" spans="4:16" ht="40.15" customHeight="1" x14ac:dyDescent="0.25">
      <c r="D300" s="348"/>
      <c r="E300" s="431"/>
      <c r="F300" s="444"/>
      <c r="G300" s="350"/>
      <c r="H300" s="351"/>
      <c r="I300" s="351"/>
      <c r="J300" s="352"/>
      <c r="K300" s="352"/>
      <c r="L300" s="348"/>
      <c r="M300" s="348"/>
      <c r="N300" s="348"/>
      <c r="O300" s="353"/>
      <c r="P300" s="348"/>
    </row>
    <row r="301" spans="4:16" ht="40.15" customHeight="1" x14ac:dyDescent="0.25">
      <c r="D301" s="348"/>
      <c r="E301" s="431"/>
      <c r="F301" s="444"/>
      <c r="G301" s="350"/>
      <c r="H301" s="351"/>
      <c r="I301" s="351"/>
      <c r="J301" s="352"/>
      <c r="K301" s="352"/>
      <c r="L301" s="348"/>
      <c r="M301" s="348"/>
      <c r="N301" s="348"/>
      <c r="O301" s="353"/>
      <c r="P301" s="348"/>
    </row>
    <row r="302" spans="4:16" ht="40.15" customHeight="1" x14ac:dyDescent="0.25">
      <c r="D302" s="348"/>
      <c r="E302" s="431"/>
      <c r="F302" s="444"/>
      <c r="G302" s="350"/>
      <c r="H302" s="351"/>
      <c r="I302" s="351"/>
      <c r="J302" s="352"/>
      <c r="K302" s="352"/>
      <c r="L302" s="348"/>
      <c r="M302" s="348"/>
      <c r="N302" s="348"/>
      <c r="O302" s="353"/>
      <c r="P302" s="348"/>
    </row>
    <row r="303" spans="4:16" ht="40.15" customHeight="1" x14ac:dyDescent="0.25">
      <c r="D303" s="348"/>
      <c r="E303" s="431"/>
      <c r="F303" s="444"/>
      <c r="G303" s="350"/>
      <c r="H303" s="351"/>
      <c r="I303" s="351"/>
      <c r="J303" s="352"/>
      <c r="K303" s="352"/>
      <c r="L303" s="348"/>
      <c r="M303" s="348"/>
      <c r="N303" s="348"/>
      <c r="O303" s="353"/>
      <c r="P303" s="348"/>
    </row>
    <row r="304" spans="4:16" ht="40.15" customHeight="1" x14ac:dyDescent="0.25">
      <c r="D304" s="348"/>
      <c r="E304" s="431"/>
      <c r="F304" s="444"/>
      <c r="G304" s="350"/>
      <c r="H304" s="351"/>
      <c r="I304" s="351"/>
      <c r="J304" s="352"/>
      <c r="K304" s="352"/>
      <c r="L304" s="348"/>
      <c r="M304" s="348"/>
      <c r="N304" s="348"/>
      <c r="O304" s="353"/>
      <c r="P304" s="348"/>
    </row>
    <row r="305" spans="4:16" ht="40.15" customHeight="1" x14ac:dyDescent="0.25">
      <c r="D305" s="348"/>
      <c r="E305" s="431"/>
      <c r="F305" s="444"/>
      <c r="G305" s="350"/>
      <c r="H305" s="351"/>
      <c r="I305" s="351"/>
      <c r="J305" s="352"/>
      <c r="K305" s="352"/>
      <c r="L305" s="348"/>
      <c r="M305" s="348"/>
      <c r="N305" s="348"/>
      <c r="O305" s="353"/>
      <c r="P305" s="348"/>
    </row>
    <row r="306" spans="4:16" ht="40.15" customHeight="1" x14ac:dyDescent="0.25">
      <c r="D306" s="348"/>
      <c r="E306" s="431"/>
      <c r="F306" s="444"/>
      <c r="G306" s="350"/>
      <c r="H306" s="351"/>
      <c r="I306" s="351"/>
      <c r="J306" s="352"/>
      <c r="K306" s="352"/>
      <c r="L306" s="348"/>
      <c r="M306" s="348"/>
      <c r="N306" s="348"/>
      <c r="O306" s="353"/>
      <c r="P306" s="348"/>
    </row>
    <row r="307" spans="4:16" ht="40.15" customHeight="1" x14ac:dyDescent="0.25">
      <c r="D307" s="348"/>
      <c r="E307" s="431"/>
      <c r="F307" s="444"/>
      <c r="G307" s="350"/>
      <c r="H307" s="351"/>
      <c r="I307" s="351"/>
      <c r="J307" s="352"/>
      <c r="K307" s="352"/>
      <c r="L307" s="348"/>
      <c r="M307" s="348"/>
      <c r="N307" s="348"/>
      <c r="O307" s="353"/>
      <c r="P307" s="348"/>
    </row>
    <row r="308" spans="4:16" ht="40.15" customHeight="1" x14ac:dyDescent="0.25">
      <c r="D308" s="348"/>
      <c r="E308" s="431"/>
      <c r="F308" s="444"/>
      <c r="G308" s="350"/>
      <c r="H308" s="351"/>
      <c r="I308" s="351"/>
      <c r="J308" s="352"/>
      <c r="K308" s="352"/>
      <c r="L308" s="348"/>
      <c r="M308" s="348"/>
      <c r="N308" s="348"/>
      <c r="O308" s="353"/>
      <c r="P308" s="348"/>
    </row>
    <row r="309" spans="4:16" ht="40.15" customHeight="1" x14ac:dyDescent="0.25">
      <c r="D309" s="348"/>
      <c r="E309" s="431"/>
      <c r="F309" s="444"/>
      <c r="G309" s="350"/>
      <c r="H309" s="351"/>
      <c r="I309" s="351"/>
      <c r="J309" s="352"/>
      <c r="K309" s="352"/>
      <c r="L309" s="348"/>
      <c r="M309" s="348"/>
      <c r="N309" s="348"/>
      <c r="O309" s="353"/>
      <c r="P309" s="348"/>
    </row>
    <row r="310" spans="4:16" ht="40.15" customHeight="1" x14ac:dyDescent="0.25">
      <c r="D310" s="348"/>
      <c r="E310" s="431"/>
      <c r="F310" s="444"/>
      <c r="G310" s="350"/>
      <c r="H310" s="351"/>
      <c r="I310" s="351"/>
      <c r="J310" s="352"/>
      <c r="K310" s="352"/>
      <c r="L310" s="348"/>
      <c r="M310" s="348"/>
      <c r="N310" s="348"/>
      <c r="O310" s="353"/>
      <c r="P310" s="348"/>
    </row>
    <row r="311" spans="4:16" ht="40.15" customHeight="1" x14ac:dyDescent="0.25">
      <c r="D311" s="348"/>
      <c r="E311" s="431"/>
      <c r="F311" s="444"/>
      <c r="G311" s="350"/>
      <c r="H311" s="351"/>
      <c r="I311" s="351"/>
      <c r="J311" s="352"/>
      <c r="K311" s="352"/>
      <c r="L311" s="348"/>
      <c r="M311" s="348"/>
      <c r="N311" s="348"/>
      <c r="O311" s="353"/>
      <c r="P311" s="348"/>
    </row>
    <row r="312" spans="4:16" ht="40.15" customHeight="1" x14ac:dyDescent="0.25">
      <c r="D312" s="348"/>
      <c r="E312" s="431"/>
      <c r="F312" s="444"/>
      <c r="G312" s="350"/>
      <c r="H312" s="351"/>
      <c r="I312" s="351"/>
      <c r="J312" s="352"/>
      <c r="K312" s="352"/>
      <c r="L312" s="348"/>
      <c r="M312" s="348"/>
      <c r="N312" s="348"/>
      <c r="O312" s="353"/>
      <c r="P312" s="348"/>
    </row>
    <row r="313" spans="4:16" ht="40.15" customHeight="1" x14ac:dyDescent="0.25">
      <c r="D313" s="348"/>
      <c r="E313" s="431"/>
      <c r="F313" s="444"/>
      <c r="G313" s="350"/>
      <c r="H313" s="351"/>
      <c r="I313" s="351"/>
      <c r="J313" s="352"/>
      <c r="K313" s="352"/>
      <c r="L313" s="348"/>
      <c r="M313" s="348"/>
      <c r="N313" s="348"/>
      <c r="O313" s="353"/>
      <c r="P313" s="348"/>
    </row>
    <row r="314" spans="4:16" ht="40.15" customHeight="1" x14ac:dyDescent="0.25">
      <c r="D314" s="348"/>
      <c r="E314" s="431"/>
      <c r="F314" s="444"/>
      <c r="G314" s="350"/>
      <c r="H314" s="351"/>
      <c r="I314" s="351"/>
      <c r="J314" s="352"/>
      <c r="K314" s="352"/>
      <c r="L314" s="348"/>
      <c r="M314" s="348"/>
      <c r="N314" s="348"/>
      <c r="O314" s="353"/>
      <c r="P314" s="348"/>
    </row>
    <row r="315" spans="4:16" ht="40.15" customHeight="1" x14ac:dyDescent="0.25">
      <c r="D315" s="348"/>
      <c r="E315" s="431"/>
      <c r="F315" s="444"/>
      <c r="G315" s="350"/>
      <c r="H315" s="351"/>
      <c r="I315" s="351"/>
      <c r="J315" s="352"/>
      <c r="K315" s="352"/>
      <c r="L315" s="348"/>
      <c r="M315" s="348"/>
      <c r="N315" s="348"/>
      <c r="O315" s="353"/>
      <c r="P315" s="348"/>
    </row>
    <row r="316" spans="4:16" ht="40.15" customHeight="1" x14ac:dyDescent="0.25">
      <c r="D316" s="348"/>
      <c r="E316" s="431"/>
      <c r="F316" s="444"/>
      <c r="G316" s="350"/>
      <c r="H316" s="351"/>
      <c r="I316" s="351"/>
      <c r="J316" s="352"/>
      <c r="K316" s="352"/>
      <c r="L316" s="348"/>
      <c r="M316" s="348"/>
      <c r="N316" s="348"/>
      <c r="O316" s="353"/>
      <c r="P316" s="348"/>
    </row>
    <row r="317" spans="4:16" ht="40.15" customHeight="1" x14ac:dyDescent="0.25">
      <c r="D317" s="348"/>
      <c r="E317" s="431"/>
      <c r="F317" s="444"/>
      <c r="G317" s="350"/>
      <c r="H317" s="351"/>
      <c r="I317" s="351"/>
      <c r="J317" s="352"/>
      <c r="K317" s="352"/>
      <c r="L317" s="348"/>
      <c r="M317" s="348"/>
      <c r="N317" s="348"/>
      <c r="O317" s="353"/>
      <c r="P317" s="348"/>
    </row>
    <row r="318" spans="4:16" ht="40.15" customHeight="1" x14ac:dyDescent="0.25">
      <c r="D318" s="348"/>
      <c r="E318" s="431"/>
      <c r="F318" s="444"/>
      <c r="G318" s="350"/>
      <c r="H318" s="351"/>
      <c r="I318" s="351"/>
      <c r="J318" s="352"/>
      <c r="K318" s="352"/>
      <c r="L318" s="348"/>
      <c r="M318" s="348"/>
      <c r="N318" s="348"/>
      <c r="O318" s="353"/>
      <c r="P318" s="348"/>
    </row>
    <row r="319" spans="4:16" ht="40.15" customHeight="1" x14ac:dyDescent="0.25">
      <c r="D319" s="348"/>
      <c r="E319" s="431"/>
      <c r="F319" s="444"/>
      <c r="G319" s="350"/>
      <c r="H319" s="351"/>
      <c r="I319" s="351"/>
      <c r="J319" s="352"/>
      <c r="K319" s="352"/>
      <c r="L319" s="348"/>
      <c r="M319" s="348"/>
      <c r="N319" s="348"/>
      <c r="O319" s="353"/>
      <c r="P319" s="348"/>
    </row>
    <row r="320" spans="4:16" ht="40.15" customHeight="1" x14ac:dyDescent="0.25">
      <c r="D320" s="348"/>
      <c r="E320" s="431"/>
      <c r="F320" s="444"/>
      <c r="G320" s="350"/>
      <c r="H320" s="351"/>
      <c r="I320" s="351"/>
      <c r="J320" s="352"/>
      <c r="K320" s="352"/>
      <c r="L320" s="348"/>
      <c r="M320" s="348"/>
      <c r="N320" s="348"/>
      <c r="O320" s="353"/>
      <c r="P320" s="348"/>
    </row>
    <row r="321" spans="4:16" ht="40.15" customHeight="1" x14ac:dyDescent="0.25">
      <c r="D321" s="348"/>
      <c r="E321" s="431"/>
      <c r="F321" s="444"/>
      <c r="G321" s="350"/>
      <c r="H321" s="351"/>
      <c r="I321" s="351"/>
      <c r="J321" s="352"/>
      <c r="K321" s="352"/>
      <c r="L321" s="348"/>
      <c r="M321" s="348"/>
      <c r="N321" s="348"/>
      <c r="O321" s="353"/>
      <c r="P321" s="348"/>
    </row>
    <row r="322" spans="4:16" ht="40.15" customHeight="1" x14ac:dyDescent="0.25">
      <c r="D322" s="348"/>
      <c r="E322" s="431"/>
      <c r="F322" s="444"/>
      <c r="G322" s="350"/>
      <c r="H322" s="351"/>
      <c r="I322" s="351"/>
      <c r="J322" s="352"/>
      <c r="K322" s="352"/>
      <c r="L322" s="348"/>
      <c r="M322" s="348"/>
      <c r="N322" s="348"/>
      <c r="O322" s="353"/>
      <c r="P322" s="348"/>
    </row>
    <row r="323" spans="4:16" ht="40.15" customHeight="1" x14ac:dyDescent="0.25">
      <c r="D323" s="348"/>
      <c r="E323" s="431"/>
      <c r="F323" s="444"/>
      <c r="G323" s="350"/>
      <c r="H323" s="351"/>
      <c r="I323" s="351"/>
      <c r="J323" s="352"/>
      <c r="K323" s="352"/>
      <c r="L323" s="348"/>
      <c r="M323" s="348"/>
      <c r="N323" s="348"/>
      <c r="O323" s="353"/>
      <c r="P323" s="348"/>
    </row>
    <row r="324" spans="4:16" ht="40.15" customHeight="1" x14ac:dyDescent="0.25">
      <c r="D324" s="348"/>
      <c r="E324" s="431"/>
      <c r="F324" s="444"/>
      <c r="G324" s="350"/>
      <c r="H324" s="351"/>
      <c r="I324" s="351"/>
      <c r="J324" s="352"/>
      <c r="K324" s="352"/>
      <c r="L324" s="348"/>
      <c r="M324" s="348"/>
      <c r="N324" s="348"/>
      <c r="O324" s="353"/>
      <c r="P324" s="348"/>
    </row>
    <row r="325" spans="4:16" ht="40.15" customHeight="1" x14ac:dyDescent="0.25">
      <c r="D325" s="348"/>
      <c r="E325" s="431"/>
      <c r="F325" s="444"/>
      <c r="G325" s="350"/>
      <c r="H325" s="351"/>
      <c r="I325" s="351"/>
      <c r="J325" s="352"/>
      <c r="K325" s="352"/>
      <c r="L325" s="348"/>
      <c r="M325" s="348"/>
      <c r="N325" s="348"/>
      <c r="O325" s="353"/>
      <c r="P325" s="348"/>
    </row>
    <row r="326" spans="4:16" ht="40.15" customHeight="1" x14ac:dyDescent="0.25">
      <c r="D326" s="348"/>
      <c r="E326" s="431"/>
      <c r="F326" s="444"/>
      <c r="G326" s="350"/>
      <c r="H326" s="351"/>
      <c r="I326" s="351"/>
      <c r="J326" s="352"/>
      <c r="K326" s="352"/>
      <c r="L326" s="348"/>
      <c r="M326" s="348"/>
      <c r="N326" s="348"/>
      <c r="O326" s="353"/>
      <c r="P326" s="348"/>
    </row>
    <row r="327" spans="4:16" ht="40.15" customHeight="1" x14ac:dyDescent="0.25">
      <c r="D327" s="348"/>
      <c r="E327" s="431"/>
      <c r="F327" s="444"/>
      <c r="G327" s="350"/>
      <c r="H327" s="351"/>
      <c r="I327" s="351"/>
      <c r="J327" s="352"/>
      <c r="K327" s="352"/>
      <c r="L327" s="348"/>
      <c r="M327" s="348"/>
      <c r="N327" s="348"/>
      <c r="O327" s="353"/>
      <c r="P327" s="348"/>
    </row>
    <row r="328" spans="4:16" ht="40.15" customHeight="1" x14ac:dyDescent="0.25">
      <c r="D328" s="348"/>
      <c r="E328" s="431"/>
      <c r="F328" s="444"/>
      <c r="G328" s="350"/>
      <c r="H328" s="351"/>
      <c r="I328" s="351"/>
      <c r="J328" s="352"/>
      <c r="K328" s="352"/>
      <c r="L328" s="348"/>
      <c r="M328" s="348"/>
      <c r="N328" s="348"/>
      <c r="O328" s="353"/>
      <c r="P328" s="348"/>
    </row>
    <row r="329" spans="4:16" ht="40.15" customHeight="1" x14ac:dyDescent="0.25">
      <c r="D329" s="348"/>
      <c r="E329" s="431"/>
      <c r="F329" s="444"/>
      <c r="G329" s="350"/>
      <c r="H329" s="351"/>
      <c r="I329" s="351"/>
      <c r="J329" s="352"/>
      <c r="K329" s="352"/>
      <c r="L329" s="348"/>
      <c r="M329" s="348"/>
      <c r="N329" s="348"/>
      <c r="O329" s="353"/>
      <c r="P329" s="348"/>
    </row>
    <row r="330" spans="4:16" ht="40.15" customHeight="1" x14ac:dyDescent="0.25">
      <c r="D330" s="348"/>
      <c r="E330" s="431"/>
      <c r="F330" s="444"/>
      <c r="G330" s="350"/>
      <c r="H330" s="351"/>
      <c r="I330" s="351"/>
      <c r="J330" s="352"/>
      <c r="K330" s="352"/>
      <c r="L330" s="348"/>
      <c r="M330" s="348"/>
      <c r="N330" s="348"/>
      <c r="O330" s="353"/>
      <c r="P330" s="348"/>
    </row>
    <row r="331" spans="4:16" ht="40.15" customHeight="1" x14ac:dyDescent="0.25">
      <c r="D331" s="348"/>
      <c r="E331" s="431"/>
      <c r="F331" s="444"/>
      <c r="G331" s="350"/>
      <c r="H331" s="351"/>
      <c r="I331" s="351"/>
      <c r="J331" s="352"/>
      <c r="K331" s="352"/>
      <c r="L331" s="348"/>
      <c r="M331" s="348"/>
      <c r="N331" s="348"/>
      <c r="O331" s="353"/>
      <c r="P331" s="348"/>
    </row>
    <row r="332" spans="4:16" ht="40.15" customHeight="1" x14ac:dyDescent="0.25">
      <c r="D332" s="348"/>
      <c r="E332" s="431"/>
      <c r="F332" s="444"/>
      <c r="G332" s="350"/>
      <c r="H332" s="351"/>
      <c r="I332" s="351"/>
      <c r="J332" s="352"/>
      <c r="K332" s="352"/>
      <c r="L332" s="348"/>
      <c r="M332" s="348"/>
      <c r="N332" s="348"/>
      <c r="O332" s="353"/>
      <c r="P332" s="348"/>
    </row>
    <row r="333" spans="4:16" ht="40.15" customHeight="1" x14ac:dyDescent="0.25">
      <c r="D333" s="348"/>
      <c r="E333" s="431"/>
      <c r="F333" s="444"/>
      <c r="G333" s="350"/>
      <c r="H333" s="351"/>
      <c r="I333" s="351"/>
      <c r="J333" s="352"/>
      <c r="K333" s="352"/>
      <c r="L333" s="348"/>
      <c r="M333" s="348"/>
      <c r="N333" s="348"/>
      <c r="O333" s="353"/>
      <c r="P333" s="348"/>
    </row>
    <row r="334" spans="4:16" ht="40.15" customHeight="1" x14ac:dyDescent="0.25">
      <c r="D334" s="348"/>
      <c r="E334" s="431"/>
      <c r="F334" s="444"/>
      <c r="G334" s="350"/>
      <c r="H334" s="351"/>
      <c r="I334" s="351"/>
      <c r="J334" s="352"/>
      <c r="K334" s="352"/>
      <c r="L334" s="348"/>
      <c r="M334" s="348"/>
      <c r="N334" s="348"/>
      <c r="O334" s="353"/>
      <c r="P334" s="348"/>
    </row>
    <row r="335" spans="4:16" ht="40.15" customHeight="1" x14ac:dyDescent="0.25">
      <c r="D335" s="348"/>
      <c r="E335" s="431"/>
      <c r="F335" s="444"/>
      <c r="G335" s="350"/>
      <c r="H335" s="351"/>
      <c r="I335" s="351"/>
      <c r="J335" s="352"/>
      <c r="K335" s="352"/>
      <c r="L335" s="348"/>
      <c r="M335" s="348"/>
      <c r="N335" s="348"/>
      <c r="O335" s="353"/>
      <c r="P335" s="348"/>
    </row>
    <row r="336" spans="4:16" ht="40.15" customHeight="1" x14ac:dyDescent="0.25">
      <c r="D336" s="348"/>
      <c r="E336" s="431"/>
      <c r="F336" s="444"/>
      <c r="G336" s="350"/>
      <c r="H336" s="351"/>
      <c r="I336" s="351"/>
      <c r="J336" s="352"/>
      <c r="K336" s="352"/>
      <c r="L336" s="348"/>
      <c r="M336" s="348"/>
      <c r="N336" s="348"/>
      <c r="O336" s="353"/>
      <c r="P336" s="348"/>
    </row>
    <row r="337" spans="4:16" ht="40.15" customHeight="1" x14ac:dyDescent="0.25">
      <c r="D337" s="348"/>
      <c r="E337" s="431"/>
      <c r="F337" s="444"/>
      <c r="G337" s="350"/>
      <c r="H337" s="351"/>
      <c r="I337" s="351"/>
      <c r="J337" s="352"/>
      <c r="K337" s="352"/>
      <c r="L337" s="348"/>
      <c r="M337" s="348"/>
      <c r="N337" s="348"/>
      <c r="O337" s="353"/>
      <c r="P337" s="348"/>
    </row>
    <row r="338" spans="4:16" ht="40.15" customHeight="1" x14ac:dyDescent="0.25">
      <c r="D338" s="348"/>
      <c r="E338" s="431"/>
      <c r="F338" s="444"/>
      <c r="G338" s="350"/>
      <c r="H338" s="351"/>
      <c r="I338" s="351"/>
      <c r="J338" s="352"/>
      <c r="K338" s="352"/>
      <c r="L338" s="348"/>
      <c r="M338" s="348"/>
      <c r="N338" s="348"/>
      <c r="O338" s="353"/>
      <c r="P338" s="348"/>
    </row>
    <row r="339" spans="4:16" ht="40.15" customHeight="1" x14ac:dyDescent="0.25">
      <c r="D339" s="348"/>
      <c r="E339" s="431"/>
      <c r="F339" s="444"/>
      <c r="G339" s="350"/>
      <c r="H339" s="351"/>
      <c r="I339" s="351"/>
      <c r="J339" s="352"/>
      <c r="K339" s="352"/>
      <c r="L339" s="348"/>
      <c r="M339" s="348"/>
      <c r="N339" s="348"/>
      <c r="O339" s="353"/>
      <c r="P339" s="348"/>
    </row>
    <row r="340" spans="4:16" ht="40.15" customHeight="1" x14ac:dyDescent="0.25">
      <c r="D340" s="348"/>
      <c r="E340" s="431"/>
      <c r="F340" s="444"/>
      <c r="G340" s="350"/>
      <c r="H340" s="351"/>
      <c r="I340" s="351"/>
      <c r="J340" s="352"/>
      <c r="K340" s="352"/>
      <c r="L340" s="348"/>
      <c r="M340" s="348"/>
      <c r="N340" s="348"/>
      <c r="O340" s="353"/>
      <c r="P340" s="348"/>
    </row>
    <row r="341" spans="4:16" ht="40.15" customHeight="1" x14ac:dyDescent="0.25">
      <c r="D341" s="348"/>
      <c r="E341" s="431"/>
      <c r="F341" s="444"/>
      <c r="G341" s="350"/>
      <c r="H341" s="351"/>
      <c r="I341" s="351"/>
      <c r="J341" s="352"/>
      <c r="K341" s="352"/>
      <c r="L341" s="348"/>
      <c r="M341" s="348"/>
      <c r="N341" s="348"/>
      <c r="O341" s="353"/>
      <c r="P341" s="348"/>
    </row>
    <row r="342" spans="4:16" ht="40.15" customHeight="1" x14ac:dyDescent="0.25">
      <c r="D342" s="348"/>
      <c r="E342" s="431"/>
      <c r="F342" s="444"/>
      <c r="G342" s="350"/>
      <c r="H342" s="351"/>
      <c r="I342" s="351"/>
      <c r="J342" s="352"/>
      <c r="K342" s="352"/>
      <c r="L342" s="348"/>
      <c r="M342" s="348"/>
      <c r="N342" s="348"/>
      <c r="O342" s="353"/>
      <c r="P342" s="348"/>
    </row>
    <row r="343" spans="4:16" ht="40.15" customHeight="1" x14ac:dyDescent="0.25">
      <c r="D343" s="348"/>
      <c r="E343" s="431"/>
      <c r="F343" s="444"/>
      <c r="G343" s="350"/>
      <c r="H343" s="351"/>
      <c r="I343" s="351"/>
      <c r="J343" s="352"/>
      <c r="K343" s="352"/>
      <c r="L343" s="348"/>
      <c r="M343" s="348"/>
      <c r="N343" s="348"/>
      <c r="O343" s="353"/>
      <c r="P343" s="348"/>
    </row>
    <row r="344" spans="4:16" ht="40.15" customHeight="1" x14ac:dyDescent="0.25">
      <c r="D344" s="348"/>
      <c r="E344" s="431"/>
      <c r="F344" s="444"/>
      <c r="G344" s="350"/>
      <c r="H344" s="351"/>
      <c r="I344" s="351"/>
      <c r="J344" s="352"/>
      <c r="K344" s="352"/>
      <c r="L344" s="348"/>
      <c r="M344" s="348"/>
      <c r="N344" s="348"/>
      <c r="O344" s="353"/>
      <c r="P344" s="348"/>
    </row>
    <row r="345" spans="4:16" ht="40.15" customHeight="1" x14ac:dyDescent="0.25">
      <c r="D345" s="348"/>
      <c r="E345" s="431"/>
      <c r="F345" s="444"/>
      <c r="G345" s="350"/>
      <c r="H345" s="351"/>
      <c r="I345" s="351"/>
      <c r="J345" s="352"/>
      <c r="K345" s="352"/>
      <c r="L345" s="348"/>
      <c r="M345" s="348"/>
      <c r="N345" s="348"/>
      <c r="O345" s="353"/>
      <c r="P345" s="348"/>
    </row>
    <row r="346" spans="4:16" ht="40.15" customHeight="1" x14ac:dyDescent="0.25">
      <c r="D346" s="348"/>
      <c r="E346" s="431"/>
      <c r="F346" s="444"/>
      <c r="G346" s="350"/>
      <c r="H346" s="351"/>
      <c r="I346" s="351"/>
      <c r="J346" s="352"/>
      <c r="K346" s="352"/>
      <c r="L346" s="348"/>
      <c r="M346" s="348"/>
      <c r="N346" s="348"/>
      <c r="O346" s="353"/>
      <c r="P346" s="348"/>
    </row>
    <row r="347" spans="4:16" ht="40.15" customHeight="1" x14ac:dyDescent="0.25">
      <c r="D347" s="348"/>
      <c r="E347" s="431"/>
      <c r="F347" s="444"/>
      <c r="G347" s="350"/>
      <c r="H347" s="351"/>
      <c r="I347" s="351"/>
      <c r="J347" s="352"/>
      <c r="K347" s="352"/>
      <c r="L347" s="348"/>
      <c r="M347" s="348"/>
      <c r="N347" s="348"/>
      <c r="O347" s="353"/>
      <c r="P347" s="348"/>
    </row>
    <row r="348" spans="4:16" ht="40.15" customHeight="1" x14ac:dyDescent="0.25">
      <c r="D348" s="348"/>
      <c r="E348" s="431"/>
      <c r="F348" s="444"/>
      <c r="G348" s="350"/>
      <c r="H348" s="351"/>
      <c r="I348" s="351"/>
      <c r="J348" s="352"/>
      <c r="K348" s="352"/>
      <c r="L348" s="348"/>
      <c r="M348" s="348"/>
      <c r="N348" s="348"/>
      <c r="O348" s="353"/>
      <c r="P348" s="348"/>
    </row>
    <row r="349" spans="4:16" ht="40.15" customHeight="1" x14ac:dyDescent="0.25">
      <c r="D349" s="348"/>
      <c r="E349" s="431"/>
      <c r="F349" s="444"/>
      <c r="G349" s="350"/>
      <c r="H349" s="351"/>
      <c r="I349" s="351"/>
      <c r="J349" s="352"/>
      <c r="K349" s="352"/>
      <c r="L349" s="348"/>
      <c r="M349" s="348"/>
      <c r="N349" s="348"/>
      <c r="O349" s="353"/>
      <c r="P349" s="348"/>
    </row>
    <row r="350" spans="4:16" ht="40.15" customHeight="1" x14ac:dyDescent="0.25">
      <c r="D350" s="348"/>
      <c r="E350" s="431"/>
      <c r="F350" s="444"/>
      <c r="G350" s="350"/>
      <c r="H350" s="351"/>
      <c r="I350" s="351"/>
      <c r="J350" s="352"/>
      <c r="K350" s="352"/>
      <c r="L350" s="348"/>
      <c r="M350" s="348"/>
      <c r="N350" s="348"/>
      <c r="O350" s="353"/>
      <c r="P350" s="348"/>
    </row>
    <row r="351" spans="4:16" ht="40.15" customHeight="1" x14ac:dyDescent="0.25">
      <c r="D351" s="348"/>
      <c r="E351" s="431"/>
      <c r="F351" s="444"/>
      <c r="G351" s="350"/>
      <c r="H351" s="351"/>
      <c r="I351" s="351"/>
      <c r="J351" s="352"/>
      <c r="K351" s="352"/>
      <c r="L351" s="348"/>
      <c r="M351" s="348"/>
      <c r="N351" s="348"/>
      <c r="O351" s="353"/>
      <c r="P351" s="348"/>
    </row>
    <row r="352" spans="4:16" ht="40.15" customHeight="1" x14ac:dyDescent="0.25">
      <c r="D352" s="348"/>
      <c r="E352" s="431"/>
      <c r="F352" s="444"/>
      <c r="G352" s="350"/>
      <c r="H352" s="351"/>
      <c r="I352" s="351"/>
      <c r="J352" s="352"/>
      <c r="K352" s="352"/>
      <c r="L352" s="348"/>
      <c r="M352" s="348"/>
      <c r="N352" s="348"/>
      <c r="O352" s="353"/>
      <c r="P352" s="348"/>
    </row>
    <row r="353" spans="4:16" ht="40.15" customHeight="1" x14ac:dyDescent="0.25">
      <c r="D353" s="348"/>
      <c r="E353" s="431"/>
      <c r="F353" s="444"/>
      <c r="G353" s="350"/>
      <c r="H353" s="351"/>
      <c r="I353" s="351"/>
      <c r="J353" s="352"/>
      <c r="K353" s="352"/>
      <c r="L353" s="348"/>
      <c r="M353" s="348"/>
      <c r="N353" s="348"/>
      <c r="O353" s="353"/>
      <c r="P353" s="348"/>
    </row>
    <row r="354" spans="4:16" ht="40.15" customHeight="1" x14ac:dyDescent="0.25">
      <c r="D354" s="348"/>
      <c r="E354" s="431"/>
      <c r="F354" s="444"/>
      <c r="G354" s="350"/>
      <c r="H354" s="351"/>
      <c r="I354" s="351"/>
      <c r="J354" s="352"/>
      <c r="K354" s="352"/>
      <c r="L354" s="348"/>
      <c r="M354" s="348"/>
      <c r="N354" s="348"/>
      <c r="O354" s="353"/>
      <c r="P354" s="348"/>
    </row>
    <row r="355" spans="4:16" ht="40.15" customHeight="1" x14ac:dyDescent="0.25">
      <c r="D355" s="348"/>
      <c r="E355" s="431"/>
      <c r="F355" s="444"/>
      <c r="G355" s="350"/>
      <c r="H355" s="351"/>
      <c r="I355" s="351"/>
      <c r="J355" s="352"/>
      <c r="K355" s="352"/>
      <c r="L355" s="348"/>
      <c r="M355" s="348"/>
      <c r="N355" s="348"/>
      <c r="O355" s="353"/>
      <c r="P355" s="348"/>
    </row>
    <row r="356" spans="4:16" ht="40.15" customHeight="1" x14ac:dyDescent="0.25">
      <c r="D356" s="348"/>
      <c r="E356" s="431"/>
      <c r="F356" s="444"/>
      <c r="G356" s="350"/>
      <c r="H356" s="351"/>
      <c r="I356" s="351"/>
      <c r="J356" s="352"/>
      <c r="K356" s="352"/>
      <c r="L356" s="348"/>
      <c r="M356" s="348"/>
      <c r="N356" s="348"/>
      <c r="O356" s="353"/>
      <c r="P356" s="348"/>
    </row>
    <row r="357" spans="4:16" ht="40.15" customHeight="1" x14ac:dyDescent="0.25">
      <c r="D357" s="348"/>
      <c r="E357" s="431"/>
      <c r="F357" s="444"/>
      <c r="G357" s="350"/>
      <c r="H357" s="351"/>
      <c r="I357" s="351"/>
      <c r="J357" s="352"/>
      <c r="K357" s="352"/>
      <c r="L357" s="348"/>
      <c r="M357" s="348"/>
      <c r="N357" s="348"/>
      <c r="O357" s="353"/>
      <c r="P357" s="348"/>
    </row>
    <row r="358" spans="4:16" ht="40.15" customHeight="1" x14ac:dyDescent="0.25">
      <c r="D358" s="348"/>
      <c r="E358" s="431"/>
      <c r="F358" s="444"/>
      <c r="G358" s="350"/>
      <c r="H358" s="351"/>
      <c r="I358" s="351"/>
      <c r="J358" s="352"/>
      <c r="K358" s="352"/>
      <c r="L358" s="348"/>
      <c r="M358" s="348"/>
      <c r="N358" s="348"/>
      <c r="O358" s="353"/>
      <c r="P358" s="348"/>
    </row>
    <row r="359" spans="4:16" ht="40.15" customHeight="1" x14ac:dyDescent="0.25">
      <c r="D359" s="348"/>
      <c r="E359" s="431"/>
      <c r="F359" s="444"/>
      <c r="G359" s="350"/>
      <c r="H359" s="351"/>
      <c r="I359" s="351"/>
      <c r="J359" s="352"/>
      <c r="K359" s="352"/>
      <c r="L359" s="348"/>
      <c r="M359" s="348"/>
      <c r="N359" s="348"/>
      <c r="O359" s="353"/>
      <c r="P359" s="348"/>
    </row>
    <row r="360" spans="4:16" ht="40.15" customHeight="1" x14ac:dyDescent="0.25">
      <c r="D360" s="348"/>
      <c r="E360" s="431"/>
      <c r="F360" s="444"/>
      <c r="G360" s="350"/>
      <c r="H360" s="351"/>
      <c r="I360" s="351"/>
      <c r="J360" s="352"/>
      <c r="K360" s="352"/>
      <c r="L360" s="348"/>
      <c r="M360" s="348"/>
      <c r="N360" s="348"/>
      <c r="O360" s="353"/>
      <c r="P360" s="348"/>
    </row>
    <row r="361" spans="4:16" ht="40.15" customHeight="1" x14ac:dyDescent="0.25">
      <c r="D361" s="348"/>
      <c r="E361" s="431"/>
      <c r="F361" s="444"/>
      <c r="G361" s="350"/>
      <c r="H361" s="351"/>
      <c r="I361" s="351"/>
      <c r="J361" s="352"/>
      <c r="K361" s="352"/>
      <c r="L361" s="348"/>
      <c r="M361" s="348"/>
      <c r="N361" s="348"/>
      <c r="O361" s="353"/>
      <c r="P361" s="348"/>
    </row>
    <row r="362" spans="4:16" ht="40.15" customHeight="1" x14ac:dyDescent="0.25">
      <c r="D362" s="348"/>
      <c r="E362" s="431"/>
      <c r="F362" s="444"/>
      <c r="G362" s="350"/>
      <c r="H362" s="351"/>
      <c r="I362" s="351"/>
      <c r="J362" s="352"/>
      <c r="K362" s="352"/>
      <c r="L362" s="348"/>
      <c r="M362" s="348"/>
      <c r="N362" s="348"/>
      <c r="O362" s="353"/>
      <c r="P362" s="348"/>
    </row>
    <row r="363" spans="4:16" ht="40.15" customHeight="1" x14ac:dyDescent="0.25">
      <c r="D363" s="348"/>
      <c r="E363" s="431"/>
      <c r="F363" s="444"/>
      <c r="G363" s="350"/>
      <c r="H363" s="351"/>
      <c r="I363" s="351"/>
      <c r="J363" s="352"/>
      <c r="K363" s="352"/>
      <c r="L363" s="348"/>
      <c r="M363" s="348"/>
      <c r="N363" s="348"/>
      <c r="O363" s="353"/>
      <c r="P363" s="348"/>
    </row>
    <row r="364" spans="4:16" ht="40.15" customHeight="1" x14ac:dyDescent="0.25">
      <c r="D364" s="348"/>
      <c r="E364" s="431"/>
      <c r="F364" s="444"/>
      <c r="G364" s="350"/>
      <c r="H364" s="351"/>
      <c r="I364" s="351"/>
      <c r="J364" s="352"/>
      <c r="K364" s="352"/>
      <c r="L364" s="348"/>
      <c r="M364" s="348"/>
      <c r="N364" s="348"/>
      <c r="O364" s="353"/>
      <c r="P364" s="348"/>
    </row>
    <row r="365" spans="4:16" ht="40.15" customHeight="1" x14ac:dyDescent="0.25">
      <c r="D365" s="348"/>
      <c r="E365" s="431"/>
      <c r="F365" s="444"/>
      <c r="G365" s="350"/>
      <c r="H365" s="351"/>
      <c r="I365" s="351"/>
      <c r="J365" s="352"/>
      <c r="K365" s="352"/>
      <c r="L365" s="348"/>
      <c r="M365" s="348"/>
      <c r="N365" s="348"/>
      <c r="O365" s="353"/>
      <c r="P365" s="348"/>
    </row>
    <row r="366" spans="4:16" ht="40.15" customHeight="1" x14ac:dyDescent="0.25">
      <c r="D366" s="348"/>
      <c r="E366" s="431"/>
      <c r="F366" s="444"/>
      <c r="G366" s="350"/>
      <c r="H366" s="351"/>
      <c r="I366" s="351"/>
      <c r="J366" s="352"/>
      <c r="K366" s="352"/>
      <c r="L366" s="348"/>
      <c r="M366" s="348"/>
      <c r="N366" s="348"/>
      <c r="O366" s="353"/>
      <c r="P366" s="348"/>
    </row>
    <row r="367" spans="4:16" ht="40.15" customHeight="1" x14ac:dyDescent="0.25">
      <c r="D367" s="348"/>
      <c r="E367" s="431"/>
      <c r="F367" s="444"/>
      <c r="G367" s="350"/>
      <c r="H367" s="351"/>
      <c r="I367" s="351"/>
      <c r="J367" s="352"/>
      <c r="K367" s="352"/>
      <c r="L367" s="348"/>
      <c r="M367" s="348"/>
      <c r="N367" s="348"/>
      <c r="O367" s="353"/>
      <c r="P367" s="348"/>
    </row>
    <row r="368" spans="4:16" ht="40.15" customHeight="1" x14ac:dyDescent="0.25">
      <c r="D368" s="348"/>
      <c r="E368" s="431"/>
      <c r="F368" s="444"/>
      <c r="G368" s="350"/>
      <c r="H368" s="351"/>
      <c r="I368" s="351"/>
      <c r="J368" s="352"/>
      <c r="K368" s="352"/>
      <c r="L368" s="348"/>
      <c r="M368" s="348"/>
      <c r="N368" s="348"/>
      <c r="O368" s="353"/>
      <c r="P368" s="348"/>
    </row>
    <row r="369" spans="4:16" ht="40.15" customHeight="1" x14ac:dyDescent="0.25">
      <c r="D369" s="348"/>
      <c r="E369" s="431"/>
      <c r="F369" s="444"/>
      <c r="G369" s="350"/>
      <c r="H369" s="351"/>
      <c r="I369" s="351"/>
      <c r="J369" s="352"/>
      <c r="K369" s="352"/>
      <c r="L369" s="348"/>
      <c r="M369" s="348"/>
      <c r="N369" s="348"/>
      <c r="O369" s="353"/>
      <c r="P369" s="348"/>
    </row>
    <row r="370" spans="4:16" ht="40.15" customHeight="1" x14ac:dyDescent="0.25">
      <c r="D370" s="348"/>
      <c r="E370" s="431"/>
      <c r="F370" s="444"/>
      <c r="G370" s="350"/>
      <c r="H370" s="351"/>
      <c r="I370" s="351"/>
      <c r="J370" s="352"/>
      <c r="K370" s="352"/>
      <c r="L370" s="348"/>
      <c r="M370" s="348"/>
      <c r="N370" s="348"/>
      <c r="O370" s="353"/>
      <c r="P370" s="348"/>
    </row>
    <row r="371" spans="4:16" ht="40.15" customHeight="1" x14ac:dyDescent="0.25">
      <c r="D371" s="348"/>
      <c r="E371" s="431"/>
      <c r="F371" s="444"/>
      <c r="G371" s="350"/>
      <c r="H371" s="351"/>
      <c r="I371" s="351"/>
      <c r="J371" s="352"/>
      <c r="K371" s="352"/>
      <c r="L371" s="348"/>
      <c r="M371" s="348"/>
      <c r="N371" s="348"/>
      <c r="O371" s="353"/>
      <c r="P371" s="348"/>
    </row>
    <row r="372" spans="4:16" ht="40.15" customHeight="1" x14ac:dyDescent="0.25">
      <c r="D372" s="348"/>
      <c r="E372" s="431"/>
      <c r="F372" s="444"/>
      <c r="G372" s="350"/>
      <c r="H372" s="351"/>
      <c r="I372" s="351"/>
      <c r="J372" s="352"/>
      <c r="K372" s="352"/>
      <c r="L372" s="348"/>
      <c r="M372" s="348"/>
      <c r="N372" s="348"/>
      <c r="O372" s="353"/>
      <c r="P372" s="348"/>
    </row>
    <row r="373" spans="4:16" ht="40.15" customHeight="1" x14ac:dyDescent="0.25">
      <c r="D373" s="348"/>
      <c r="E373" s="431"/>
      <c r="F373" s="444"/>
      <c r="G373" s="350"/>
      <c r="H373" s="351"/>
      <c r="I373" s="351"/>
      <c r="J373" s="352"/>
      <c r="K373" s="352"/>
      <c r="L373" s="348"/>
      <c r="M373" s="348"/>
      <c r="N373" s="348"/>
      <c r="O373" s="353"/>
      <c r="P373" s="348"/>
    </row>
    <row r="374" spans="4:16" ht="40.15" customHeight="1" x14ac:dyDescent="0.25">
      <c r="D374" s="348"/>
      <c r="E374" s="431"/>
      <c r="F374" s="444"/>
      <c r="G374" s="350"/>
      <c r="H374" s="351"/>
      <c r="I374" s="351"/>
      <c r="J374" s="352"/>
      <c r="K374" s="352"/>
      <c r="L374" s="348"/>
      <c r="M374" s="348"/>
      <c r="N374" s="348"/>
      <c r="O374" s="353"/>
      <c r="P374" s="348"/>
    </row>
    <row r="375" spans="4:16" ht="40.15" customHeight="1" x14ac:dyDescent="0.25">
      <c r="D375" s="348"/>
      <c r="E375" s="431"/>
      <c r="F375" s="444"/>
      <c r="G375" s="350"/>
      <c r="H375" s="351"/>
      <c r="I375" s="351"/>
      <c r="J375" s="352"/>
      <c r="K375" s="352"/>
      <c r="L375" s="348"/>
      <c r="M375" s="348"/>
      <c r="N375" s="348"/>
      <c r="O375" s="353"/>
      <c r="P375" s="348"/>
    </row>
    <row r="376" spans="4:16" ht="40.15" customHeight="1" x14ac:dyDescent="0.25">
      <c r="D376" s="348"/>
      <c r="E376" s="431"/>
      <c r="F376" s="444"/>
      <c r="G376" s="350"/>
      <c r="H376" s="351"/>
      <c r="I376" s="351"/>
      <c r="J376" s="352"/>
      <c r="K376" s="352"/>
      <c r="L376" s="348"/>
      <c r="M376" s="348"/>
      <c r="N376" s="348"/>
      <c r="O376" s="353"/>
      <c r="P376" s="348"/>
    </row>
    <row r="377" spans="4:16" ht="40.15" customHeight="1" x14ac:dyDescent="0.25">
      <c r="D377" s="348"/>
      <c r="E377" s="431"/>
      <c r="F377" s="444"/>
      <c r="G377" s="350"/>
      <c r="H377" s="351"/>
      <c r="I377" s="351"/>
      <c r="J377" s="352"/>
      <c r="K377" s="352"/>
      <c r="L377" s="348"/>
      <c r="M377" s="348"/>
      <c r="N377" s="348"/>
      <c r="O377" s="353"/>
      <c r="P377" s="348"/>
    </row>
    <row r="378" spans="4:16" ht="40.15" customHeight="1" x14ac:dyDescent="0.25">
      <c r="D378" s="348"/>
      <c r="E378" s="431"/>
      <c r="F378" s="444"/>
      <c r="G378" s="350"/>
      <c r="H378" s="351"/>
      <c r="I378" s="351"/>
      <c r="J378" s="352"/>
      <c r="K378" s="352"/>
      <c r="L378" s="348"/>
      <c r="M378" s="348"/>
      <c r="N378" s="348"/>
      <c r="O378" s="353"/>
      <c r="P378" s="348"/>
    </row>
    <row r="379" spans="4:16" ht="40.15" customHeight="1" x14ac:dyDescent="0.25">
      <c r="D379" s="348"/>
      <c r="E379" s="431"/>
      <c r="F379" s="444"/>
      <c r="G379" s="350"/>
      <c r="H379" s="351"/>
      <c r="I379" s="351"/>
      <c r="J379" s="352"/>
      <c r="K379" s="352"/>
      <c r="L379" s="348"/>
      <c r="M379" s="348"/>
      <c r="N379" s="348"/>
      <c r="O379" s="353"/>
      <c r="P379" s="348"/>
    </row>
    <row r="380" spans="4:16" ht="40.15" customHeight="1" x14ac:dyDescent="0.25">
      <c r="D380" s="348"/>
      <c r="E380" s="431"/>
      <c r="F380" s="444"/>
      <c r="G380" s="350"/>
      <c r="H380" s="351"/>
      <c r="I380" s="351"/>
      <c r="J380" s="352"/>
      <c r="K380" s="352"/>
      <c r="L380" s="348"/>
      <c r="M380" s="348"/>
      <c r="N380" s="348"/>
      <c r="O380" s="353"/>
      <c r="P380" s="348"/>
    </row>
    <row r="381" spans="4:16" ht="40.15" customHeight="1" x14ac:dyDescent="0.25">
      <c r="D381" s="348"/>
      <c r="E381" s="431"/>
      <c r="F381" s="444"/>
      <c r="G381" s="350"/>
      <c r="H381" s="351"/>
      <c r="I381" s="351"/>
      <c r="J381" s="352"/>
      <c r="K381" s="352"/>
      <c r="L381" s="348"/>
      <c r="M381" s="348"/>
      <c r="N381" s="348"/>
      <c r="O381" s="353"/>
      <c r="P381" s="348"/>
    </row>
    <row r="382" spans="4:16" ht="40.15" customHeight="1" x14ac:dyDescent="0.25">
      <c r="D382" s="348"/>
      <c r="E382" s="431"/>
      <c r="F382" s="444"/>
      <c r="G382" s="350"/>
      <c r="H382" s="351"/>
      <c r="I382" s="351"/>
      <c r="J382" s="352"/>
      <c r="K382" s="352"/>
      <c r="L382" s="348"/>
      <c r="M382" s="348"/>
      <c r="N382" s="348"/>
      <c r="O382" s="353"/>
      <c r="P382" s="348"/>
    </row>
    <row r="383" spans="4:16" ht="40.15" customHeight="1" x14ac:dyDescent="0.25">
      <c r="D383" s="348"/>
      <c r="E383" s="431"/>
      <c r="F383" s="444"/>
      <c r="G383" s="350"/>
      <c r="H383" s="351"/>
      <c r="I383" s="351"/>
      <c r="J383" s="352"/>
      <c r="K383" s="352"/>
      <c r="L383" s="348"/>
      <c r="M383" s="348"/>
      <c r="N383" s="348"/>
      <c r="O383" s="353"/>
      <c r="P383" s="348"/>
    </row>
    <row r="384" spans="4:16" ht="40.15" customHeight="1" x14ac:dyDescent="0.25">
      <c r="D384" s="348"/>
      <c r="E384" s="431"/>
      <c r="F384" s="444"/>
      <c r="G384" s="350"/>
      <c r="H384" s="351"/>
      <c r="I384" s="351"/>
      <c r="J384" s="352"/>
      <c r="K384" s="352"/>
      <c r="L384" s="348"/>
      <c r="M384" s="348"/>
      <c r="N384" s="348"/>
      <c r="O384" s="353"/>
      <c r="P384" s="348"/>
    </row>
    <row r="385" spans="4:16" ht="40.15" customHeight="1" x14ac:dyDescent="0.25">
      <c r="D385" s="348"/>
      <c r="E385" s="431"/>
      <c r="F385" s="444"/>
      <c r="G385" s="350"/>
      <c r="H385" s="351"/>
      <c r="I385" s="351"/>
      <c r="J385" s="352"/>
      <c r="K385" s="352"/>
      <c r="L385" s="348"/>
      <c r="M385" s="348"/>
      <c r="N385" s="348"/>
      <c r="O385" s="353"/>
      <c r="P385" s="348"/>
    </row>
    <row r="386" spans="4:16" ht="40.15" customHeight="1" x14ac:dyDescent="0.25">
      <c r="D386" s="348"/>
      <c r="E386" s="431"/>
      <c r="F386" s="444"/>
      <c r="G386" s="350"/>
      <c r="H386" s="351"/>
      <c r="I386" s="351"/>
      <c r="J386" s="352"/>
      <c r="K386" s="352"/>
      <c r="L386" s="348"/>
      <c r="M386" s="348"/>
      <c r="N386" s="348"/>
      <c r="O386" s="353"/>
      <c r="P386" s="348"/>
    </row>
    <row r="387" spans="4:16" ht="40.15" customHeight="1" x14ac:dyDescent="0.25">
      <c r="D387" s="348"/>
      <c r="E387" s="431"/>
      <c r="F387" s="444"/>
      <c r="G387" s="350"/>
      <c r="H387" s="351"/>
      <c r="I387" s="351"/>
      <c r="J387" s="352"/>
      <c r="K387" s="352"/>
      <c r="L387" s="348"/>
      <c r="M387" s="348"/>
      <c r="N387" s="348"/>
      <c r="O387" s="353"/>
      <c r="P387" s="348"/>
    </row>
    <row r="388" spans="4:16" ht="40.15" customHeight="1" x14ac:dyDescent="0.25">
      <c r="D388" s="348"/>
      <c r="E388" s="431"/>
      <c r="F388" s="444"/>
      <c r="G388" s="350"/>
      <c r="H388" s="351"/>
      <c r="I388" s="351"/>
      <c r="J388" s="352"/>
      <c r="K388" s="352"/>
      <c r="L388" s="348"/>
      <c r="M388" s="348"/>
      <c r="N388" s="348"/>
      <c r="O388" s="353"/>
      <c r="P388" s="348"/>
    </row>
    <row r="389" spans="4:16" ht="40.15" customHeight="1" x14ac:dyDescent="0.25">
      <c r="D389" s="348"/>
      <c r="E389" s="431"/>
      <c r="F389" s="444"/>
      <c r="G389" s="350"/>
      <c r="H389" s="351"/>
      <c r="I389" s="351"/>
      <c r="J389" s="352"/>
      <c r="K389" s="352"/>
      <c r="L389" s="348"/>
      <c r="M389" s="348"/>
      <c r="N389" s="348"/>
      <c r="O389" s="353"/>
      <c r="P389" s="348"/>
    </row>
    <row r="390" spans="4:16" ht="40.15" customHeight="1" x14ac:dyDescent="0.25">
      <c r="D390" s="348"/>
      <c r="E390" s="431"/>
      <c r="F390" s="444"/>
      <c r="G390" s="350"/>
      <c r="H390" s="351"/>
      <c r="I390" s="351"/>
      <c r="J390" s="352"/>
      <c r="K390" s="352"/>
      <c r="L390" s="348"/>
      <c r="M390" s="348"/>
      <c r="N390" s="348"/>
      <c r="O390" s="353"/>
      <c r="P390" s="348"/>
    </row>
    <row r="391" spans="4:16" ht="40.15" customHeight="1" x14ac:dyDescent="0.25">
      <c r="D391" s="348"/>
      <c r="E391" s="431"/>
      <c r="F391" s="444"/>
      <c r="G391" s="350"/>
      <c r="H391" s="351"/>
      <c r="I391" s="351"/>
      <c r="J391" s="352"/>
      <c r="K391" s="352"/>
      <c r="L391" s="348"/>
      <c r="M391" s="348"/>
      <c r="N391" s="348"/>
      <c r="O391" s="353"/>
      <c r="P391" s="348"/>
    </row>
    <row r="392" spans="4:16" ht="40.15" customHeight="1" x14ac:dyDescent="0.25">
      <c r="D392" s="348"/>
      <c r="E392" s="431"/>
      <c r="F392" s="444"/>
      <c r="G392" s="350"/>
      <c r="H392" s="351"/>
      <c r="I392" s="351"/>
      <c r="J392" s="352"/>
      <c r="K392" s="352"/>
      <c r="L392" s="348"/>
      <c r="M392" s="348"/>
      <c r="N392" s="348"/>
      <c r="O392" s="353"/>
      <c r="P392" s="348"/>
    </row>
    <row r="393" spans="4:16" ht="40.15" customHeight="1" x14ac:dyDescent="0.25">
      <c r="D393" s="348"/>
      <c r="E393" s="431"/>
      <c r="F393" s="444"/>
      <c r="G393" s="350"/>
      <c r="H393" s="351"/>
      <c r="I393" s="351"/>
      <c r="J393" s="352"/>
      <c r="K393" s="352"/>
      <c r="L393" s="348"/>
      <c r="M393" s="348"/>
      <c r="N393" s="348"/>
      <c r="O393" s="353"/>
      <c r="P393" s="348"/>
    </row>
    <row r="394" spans="4:16" ht="40.15" customHeight="1" x14ac:dyDescent="0.25">
      <c r="D394" s="348"/>
      <c r="E394" s="431"/>
      <c r="F394" s="444"/>
      <c r="G394" s="350"/>
      <c r="H394" s="351"/>
      <c r="I394" s="351"/>
      <c r="J394" s="352"/>
      <c r="K394" s="352"/>
      <c r="L394" s="348"/>
      <c r="M394" s="348"/>
      <c r="N394" s="348"/>
      <c r="O394" s="353"/>
      <c r="P394" s="348"/>
    </row>
    <row r="395" spans="4:16" ht="40.15" customHeight="1" x14ac:dyDescent="0.25">
      <c r="D395" s="348"/>
      <c r="E395" s="431"/>
      <c r="F395" s="444"/>
      <c r="G395" s="350"/>
      <c r="H395" s="351"/>
      <c r="I395" s="351"/>
      <c r="J395" s="352"/>
      <c r="K395" s="352"/>
      <c r="L395" s="348"/>
      <c r="M395" s="348"/>
      <c r="N395" s="348"/>
      <c r="O395" s="353"/>
      <c r="P395" s="348"/>
    </row>
    <row r="396" spans="4:16" ht="40.15" customHeight="1" x14ac:dyDescent="0.25">
      <c r="D396" s="348"/>
      <c r="E396" s="431"/>
      <c r="F396" s="444"/>
      <c r="G396" s="350"/>
      <c r="H396" s="351"/>
      <c r="I396" s="351"/>
      <c r="J396" s="352"/>
      <c r="K396" s="352"/>
      <c r="L396" s="348"/>
      <c r="M396" s="348"/>
      <c r="N396" s="348"/>
      <c r="O396" s="353"/>
      <c r="P396" s="348"/>
    </row>
    <row r="397" spans="4:16" ht="40.15" customHeight="1" x14ac:dyDescent="0.25">
      <c r="D397" s="348"/>
      <c r="E397" s="431"/>
      <c r="F397" s="444"/>
      <c r="G397" s="350"/>
      <c r="H397" s="351"/>
      <c r="I397" s="351"/>
      <c r="J397" s="352"/>
      <c r="K397" s="352"/>
      <c r="L397" s="348"/>
      <c r="M397" s="348"/>
      <c r="N397" s="348"/>
      <c r="O397" s="353"/>
      <c r="P397" s="348"/>
    </row>
    <row r="398" spans="4:16" ht="40.15" customHeight="1" x14ac:dyDescent="0.25">
      <c r="D398" s="348"/>
      <c r="E398" s="431"/>
      <c r="F398" s="444"/>
      <c r="G398" s="350"/>
      <c r="H398" s="351"/>
      <c r="I398" s="351"/>
      <c r="J398" s="352"/>
      <c r="K398" s="352"/>
      <c r="L398" s="348"/>
      <c r="M398" s="348"/>
      <c r="N398" s="348"/>
      <c r="O398" s="353"/>
      <c r="P398" s="348"/>
    </row>
    <row r="399" spans="4:16" ht="40.15" customHeight="1" x14ac:dyDescent="0.25">
      <c r="D399" s="348"/>
      <c r="E399" s="431"/>
      <c r="F399" s="444"/>
      <c r="G399" s="350"/>
      <c r="H399" s="351"/>
      <c r="I399" s="351"/>
      <c r="J399" s="352"/>
      <c r="K399" s="352"/>
      <c r="L399" s="348"/>
      <c r="M399" s="348"/>
      <c r="N399" s="348"/>
      <c r="O399" s="353"/>
      <c r="P399" s="348"/>
    </row>
    <row r="400" spans="4:16" ht="40.15" customHeight="1" x14ac:dyDescent="0.25">
      <c r="D400" s="348"/>
      <c r="E400" s="431"/>
      <c r="F400" s="444"/>
      <c r="G400" s="350"/>
      <c r="H400" s="351"/>
      <c r="I400" s="351"/>
      <c r="J400" s="352"/>
      <c r="K400" s="352"/>
      <c r="L400" s="348"/>
      <c r="M400" s="348"/>
      <c r="N400" s="348"/>
      <c r="O400" s="353"/>
      <c r="P400" s="348"/>
    </row>
    <row r="401" spans="4:16" ht="40.15" customHeight="1" x14ac:dyDescent="0.25">
      <c r="D401" s="348"/>
      <c r="E401" s="431"/>
      <c r="F401" s="444"/>
      <c r="G401" s="350"/>
      <c r="H401" s="351"/>
      <c r="I401" s="351"/>
      <c r="J401" s="352"/>
      <c r="K401" s="352"/>
      <c r="L401" s="348"/>
      <c r="M401" s="348"/>
      <c r="N401" s="348"/>
      <c r="O401" s="353"/>
      <c r="P401" s="348"/>
    </row>
    <row r="402" spans="4:16" ht="40.15" customHeight="1" x14ac:dyDescent="0.25">
      <c r="D402" s="348"/>
      <c r="E402" s="431"/>
      <c r="F402" s="444"/>
      <c r="G402" s="350"/>
      <c r="H402" s="351"/>
      <c r="I402" s="351"/>
      <c r="J402" s="352"/>
      <c r="K402" s="352"/>
      <c r="L402" s="348"/>
      <c r="M402" s="348"/>
      <c r="N402" s="348"/>
      <c r="O402" s="353"/>
      <c r="P402" s="348"/>
    </row>
    <row r="403" spans="4:16" ht="40.15" customHeight="1" x14ac:dyDescent="0.25">
      <c r="D403" s="348"/>
      <c r="E403" s="431"/>
      <c r="F403" s="444"/>
      <c r="G403" s="350"/>
      <c r="H403" s="351"/>
      <c r="I403" s="351"/>
      <c r="J403" s="352"/>
      <c r="K403" s="352"/>
      <c r="L403" s="348"/>
      <c r="M403" s="348"/>
      <c r="N403" s="348"/>
      <c r="O403" s="353"/>
      <c r="P403" s="348"/>
    </row>
    <row r="404" spans="4:16" ht="40.15" customHeight="1" x14ac:dyDescent="0.25">
      <c r="D404" s="348"/>
      <c r="E404" s="431"/>
      <c r="F404" s="444"/>
      <c r="G404" s="350"/>
      <c r="H404" s="351"/>
      <c r="I404" s="351"/>
      <c r="J404" s="352"/>
      <c r="K404" s="352"/>
      <c r="L404" s="348"/>
      <c r="M404" s="348"/>
      <c r="N404" s="348"/>
      <c r="O404" s="353"/>
      <c r="P404" s="348"/>
    </row>
    <row r="405" spans="4:16" ht="40.15" customHeight="1" x14ac:dyDescent="0.25">
      <c r="D405" s="348"/>
      <c r="E405" s="431"/>
      <c r="F405" s="444"/>
      <c r="G405" s="350"/>
      <c r="H405" s="351"/>
      <c r="I405" s="351"/>
      <c r="J405" s="352"/>
      <c r="K405" s="352"/>
      <c r="L405" s="348"/>
      <c r="M405" s="348"/>
      <c r="N405" s="348"/>
      <c r="O405" s="353"/>
      <c r="P405" s="348"/>
    </row>
    <row r="406" spans="4:16" ht="40.15" customHeight="1" x14ac:dyDescent="0.25">
      <c r="D406" s="348"/>
      <c r="E406" s="431"/>
      <c r="F406" s="444"/>
      <c r="G406" s="350"/>
      <c r="H406" s="351"/>
      <c r="I406" s="351"/>
      <c r="J406" s="352"/>
      <c r="K406" s="352"/>
      <c r="L406" s="348"/>
      <c r="M406" s="348"/>
      <c r="N406" s="348"/>
      <c r="O406" s="353"/>
      <c r="P406" s="348"/>
    </row>
    <row r="407" spans="4:16" ht="40.15" customHeight="1" x14ac:dyDescent="0.25">
      <c r="D407" s="348"/>
      <c r="E407" s="431"/>
      <c r="F407" s="444"/>
      <c r="G407" s="350"/>
      <c r="H407" s="351"/>
      <c r="I407" s="351"/>
      <c r="J407" s="352"/>
      <c r="K407" s="352"/>
      <c r="L407" s="348"/>
      <c r="M407" s="348"/>
      <c r="N407" s="348"/>
      <c r="O407" s="353"/>
      <c r="P407" s="348"/>
    </row>
    <row r="408" spans="4:16" ht="40.15" customHeight="1" x14ac:dyDescent="0.25">
      <c r="D408" s="348"/>
      <c r="E408" s="431"/>
      <c r="F408" s="444"/>
      <c r="G408" s="350"/>
      <c r="H408" s="351"/>
      <c r="I408" s="351"/>
      <c r="J408" s="352"/>
      <c r="K408" s="352"/>
      <c r="L408" s="348"/>
      <c r="M408" s="348"/>
      <c r="N408" s="348"/>
      <c r="O408" s="353"/>
      <c r="P408" s="348"/>
    </row>
    <row r="409" spans="4:16" ht="40.15" customHeight="1" x14ac:dyDescent="0.25">
      <c r="D409" s="348"/>
      <c r="E409" s="431"/>
      <c r="F409" s="444"/>
      <c r="G409" s="350"/>
      <c r="H409" s="351"/>
      <c r="I409" s="351"/>
      <c r="J409" s="352"/>
      <c r="K409" s="352"/>
      <c r="L409" s="348"/>
      <c r="M409" s="348"/>
      <c r="N409" s="348"/>
      <c r="O409" s="353"/>
      <c r="P409" s="348"/>
    </row>
    <row r="410" spans="4:16" ht="40.15" customHeight="1" x14ac:dyDescent="0.25">
      <c r="D410" s="348"/>
      <c r="E410" s="431"/>
      <c r="F410" s="444"/>
      <c r="G410" s="350"/>
      <c r="H410" s="351"/>
      <c r="I410" s="351"/>
      <c r="J410" s="352"/>
      <c r="K410" s="352"/>
      <c r="L410" s="348"/>
      <c r="M410" s="348"/>
      <c r="N410" s="348"/>
      <c r="O410" s="353"/>
      <c r="P410" s="348"/>
    </row>
    <row r="411" spans="4:16" ht="40.15" customHeight="1" x14ac:dyDescent="0.25">
      <c r="D411" s="348"/>
      <c r="E411" s="431"/>
      <c r="F411" s="444"/>
      <c r="G411" s="350"/>
      <c r="H411" s="351"/>
      <c r="I411" s="351"/>
      <c r="J411" s="352"/>
      <c r="K411" s="352"/>
      <c r="L411" s="348"/>
      <c r="M411" s="348"/>
      <c r="N411" s="348"/>
      <c r="O411" s="353"/>
      <c r="P411" s="348"/>
    </row>
    <row r="412" spans="4:16" ht="40.15" customHeight="1" x14ac:dyDescent="0.25">
      <c r="D412" s="348"/>
      <c r="E412" s="431"/>
      <c r="F412" s="444"/>
      <c r="G412" s="350"/>
      <c r="H412" s="351"/>
      <c r="I412" s="351"/>
      <c r="J412" s="352"/>
      <c r="K412" s="352"/>
      <c r="L412" s="348"/>
      <c r="M412" s="348"/>
      <c r="N412" s="348"/>
      <c r="O412" s="353"/>
      <c r="P412" s="348"/>
    </row>
    <row r="413" spans="4:16" ht="40.15" customHeight="1" x14ac:dyDescent="0.25">
      <c r="D413" s="348"/>
      <c r="E413" s="431"/>
      <c r="F413" s="444"/>
      <c r="G413" s="350"/>
      <c r="H413" s="351"/>
      <c r="I413" s="351"/>
      <c r="J413" s="352"/>
      <c r="K413" s="352"/>
      <c r="L413" s="348"/>
      <c r="M413" s="348"/>
      <c r="N413" s="348"/>
      <c r="O413" s="353"/>
      <c r="P413" s="348"/>
    </row>
    <row r="414" spans="4:16" ht="40.15" customHeight="1" x14ac:dyDescent="0.25">
      <c r="D414" s="348"/>
      <c r="E414" s="431"/>
      <c r="F414" s="444"/>
      <c r="G414" s="350"/>
      <c r="H414" s="351"/>
      <c r="I414" s="351"/>
      <c r="J414" s="352"/>
      <c r="K414" s="352"/>
      <c r="L414" s="348"/>
      <c r="M414" s="348"/>
      <c r="N414" s="348"/>
      <c r="O414" s="353"/>
      <c r="P414" s="348"/>
    </row>
    <row r="415" spans="4:16" ht="40.15" customHeight="1" x14ac:dyDescent="0.25">
      <c r="D415" s="348"/>
      <c r="E415" s="431"/>
      <c r="F415" s="444"/>
      <c r="G415" s="350"/>
      <c r="H415" s="351"/>
      <c r="I415" s="351"/>
      <c r="J415" s="352"/>
      <c r="K415" s="352"/>
      <c r="L415" s="348"/>
      <c r="M415" s="348"/>
      <c r="N415" s="348"/>
      <c r="O415" s="353"/>
      <c r="P415" s="348"/>
    </row>
    <row r="416" spans="4:16" ht="40.15" customHeight="1" x14ac:dyDescent="0.25">
      <c r="D416" s="348"/>
      <c r="E416" s="431"/>
      <c r="F416" s="444"/>
      <c r="G416" s="350"/>
      <c r="H416" s="351"/>
      <c r="I416" s="351"/>
      <c r="J416" s="352"/>
      <c r="K416" s="352"/>
      <c r="L416" s="348"/>
      <c r="M416" s="348"/>
      <c r="N416" s="348"/>
      <c r="O416" s="353"/>
      <c r="P416" s="348"/>
    </row>
    <row r="417" spans="4:16" ht="40.15" customHeight="1" x14ac:dyDescent="0.25">
      <c r="D417" s="348"/>
      <c r="E417" s="431"/>
      <c r="F417" s="444"/>
      <c r="G417" s="350"/>
      <c r="H417" s="351"/>
      <c r="I417" s="351"/>
      <c r="J417" s="352"/>
      <c r="K417" s="352"/>
      <c r="L417" s="348"/>
      <c r="M417" s="348"/>
      <c r="N417" s="348"/>
      <c r="O417" s="353"/>
      <c r="P417" s="348"/>
    </row>
    <row r="418" spans="4:16" ht="40.15" customHeight="1" x14ac:dyDescent="0.25">
      <c r="D418" s="348"/>
      <c r="E418" s="431"/>
      <c r="F418" s="444"/>
      <c r="G418" s="350"/>
      <c r="H418" s="351"/>
      <c r="I418" s="351"/>
      <c r="J418" s="352"/>
      <c r="K418" s="352"/>
      <c r="L418" s="348"/>
      <c r="M418" s="348"/>
      <c r="N418" s="348"/>
      <c r="O418" s="353"/>
      <c r="P418" s="348"/>
    </row>
    <row r="419" spans="4:16" ht="40.15" customHeight="1" x14ac:dyDescent="0.25">
      <c r="D419" s="348"/>
      <c r="E419" s="431"/>
      <c r="F419" s="444"/>
      <c r="G419" s="350"/>
      <c r="H419" s="351"/>
      <c r="I419" s="351"/>
      <c r="J419" s="352"/>
      <c r="K419" s="352"/>
      <c r="L419" s="348"/>
      <c r="M419" s="348"/>
      <c r="N419" s="348"/>
      <c r="O419" s="353"/>
      <c r="P419" s="348"/>
    </row>
    <row r="420" spans="4:16" ht="40.15" customHeight="1" x14ac:dyDescent="0.25">
      <c r="D420" s="348"/>
      <c r="E420" s="431"/>
      <c r="F420" s="444"/>
      <c r="G420" s="350"/>
      <c r="H420" s="351"/>
      <c r="I420" s="351"/>
      <c r="J420" s="352"/>
      <c r="K420" s="352"/>
      <c r="L420" s="348"/>
      <c r="M420" s="348"/>
      <c r="N420" s="348"/>
      <c r="O420" s="353"/>
      <c r="P420" s="348"/>
    </row>
    <row r="421" spans="4:16" ht="40.15" customHeight="1" x14ac:dyDescent="0.25">
      <c r="D421" s="348"/>
      <c r="E421" s="431"/>
      <c r="F421" s="444"/>
      <c r="G421" s="350"/>
      <c r="H421" s="351"/>
      <c r="I421" s="351"/>
      <c r="J421" s="352"/>
      <c r="K421" s="352"/>
      <c r="L421" s="348"/>
      <c r="M421" s="348"/>
      <c r="N421" s="348"/>
      <c r="O421" s="353"/>
      <c r="P421" s="348"/>
    </row>
    <row r="422" spans="4:16" ht="40.15" customHeight="1" x14ac:dyDescent="0.25">
      <c r="D422" s="348"/>
      <c r="E422" s="431"/>
      <c r="F422" s="444"/>
      <c r="G422" s="350"/>
      <c r="H422" s="351"/>
      <c r="I422" s="351"/>
      <c r="J422" s="352"/>
      <c r="K422" s="352"/>
      <c r="L422" s="348"/>
      <c r="M422" s="348"/>
      <c r="N422" s="348"/>
      <c r="O422" s="353"/>
      <c r="P422" s="348"/>
    </row>
    <row r="423" spans="4:16" ht="40.15" customHeight="1" x14ac:dyDescent="0.25">
      <c r="D423" s="348"/>
      <c r="E423" s="431"/>
      <c r="F423" s="444"/>
      <c r="G423" s="350"/>
      <c r="H423" s="351"/>
      <c r="I423" s="351"/>
      <c r="J423" s="352"/>
      <c r="K423" s="352"/>
      <c r="L423" s="348"/>
      <c r="M423" s="348"/>
      <c r="N423" s="348"/>
      <c r="O423" s="353"/>
      <c r="P423" s="348"/>
    </row>
    <row r="424" spans="4:16" ht="40.15" customHeight="1" x14ac:dyDescent="0.25">
      <c r="D424" s="348"/>
      <c r="E424" s="431"/>
      <c r="F424" s="444"/>
      <c r="G424" s="350"/>
      <c r="H424" s="351"/>
      <c r="I424" s="351"/>
      <c r="J424" s="352"/>
      <c r="K424" s="352"/>
      <c r="L424" s="348"/>
      <c r="M424" s="348"/>
      <c r="N424" s="348"/>
      <c r="O424" s="353"/>
      <c r="P424" s="348"/>
    </row>
    <row r="425" spans="4:16" ht="40.15" customHeight="1" x14ac:dyDescent="0.25">
      <c r="D425" s="348"/>
      <c r="E425" s="431"/>
      <c r="F425" s="444"/>
      <c r="G425" s="350"/>
      <c r="H425" s="351"/>
      <c r="I425" s="351"/>
      <c r="J425" s="352"/>
      <c r="K425" s="352"/>
      <c r="L425" s="348"/>
      <c r="M425" s="348"/>
      <c r="N425" s="348"/>
      <c r="O425" s="353"/>
      <c r="P425" s="348"/>
    </row>
    <row r="426" spans="4:16" ht="40.15" customHeight="1" x14ac:dyDescent="0.25">
      <c r="D426" s="348"/>
      <c r="E426" s="431"/>
      <c r="F426" s="444"/>
      <c r="G426" s="350"/>
      <c r="H426" s="351"/>
      <c r="I426" s="351"/>
      <c r="J426" s="352"/>
      <c r="K426" s="352"/>
      <c r="L426" s="348"/>
      <c r="M426" s="348"/>
      <c r="N426" s="348"/>
      <c r="O426" s="353"/>
      <c r="P426" s="348"/>
    </row>
    <row r="427" spans="4:16" ht="40.15" customHeight="1" x14ac:dyDescent="0.25">
      <c r="D427" s="348"/>
      <c r="E427" s="431"/>
      <c r="F427" s="444"/>
      <c r="G427" s="350"/>
      <c r="H427" s="351"/>
      <c r="I427" s="351"/>
      <c r="J427" s="352"/>
      <c r="K427" s="352"/>
      <c r="L427" s="348"/>
      <c r="M427" s="348"/>
      <c r="N427" s="348"/>
      <c r="O427" s="353"/>
      <c r="P427" s="348"/>
    </row>
    <row r="428" spans="4:16" ht="40.15" customHeight="1" x14ac:dyDescent="0.25">
      <c r="D428" s="348"/>
      <c r="E428" s="431"/>
      <c r="F428" s="444"/>
      <c r="G428" s="350"/>
      <c r="H428" s="351"/>
      <c r="I428" s="351"/>
      <c r="J428" s="352"/>
      <c r="K428" s="352"/>
      <c r="L428" s="348"/>
      <c r="M428" s="348"/>
      <c r="N428" s="348"/>
      <c r="O428" s="353"/>
      <c r="P428" s="348"/>
    </row>
    <row r="429" spans="4:16" ht="40.15" customHeight="1" x14ac:dyDescent="0.25">
      <c r="D429" s="348"/>
      <c r="E429" s="431"/>
      <c r="F429" s="444"/>
      <c r="G429" s="350"/>
      <c r="H429" s="351"/>
      <c r="I429" s="351"/>
      <c r="J429" s="352"/>
      <c r="K429" s="352"/>
      <c r="L429" s="348"/>
      <c r="M429" s="348"/>
      <c r="N429" s="348"/>
      <c r="O429" s="353"/>
      <c r="P429" s="348"/>
    </row>
    <row r="430" spans="4:16" ht="40.15" customHeight="1" x14ac:dyDescent="0.25">
      <c r="D430" s="348"/>
      <c r="E430" s="431"/>
      <c r="F430" s="444"/>
      <c r="G430" s="350"/>
      <c r="H430" s="351"/>
      <c r="I430" s="351"/>
      <c r="J430" s="352"/>
      <c r="K430" s="352"/>
      <c r="L430" s="348"/>
      <c r="M430" s="348"/>
      <c r="N430" s="348"/>
      <c r="O430" s="353"/>
      <c r="P430" s="348"/>
    </row>
    <row r="431" spans="4:16" ht="40.15" customHeight="1" x14ac:dyDescent="0.25">
      <c r="D431" s="348"/>
      <c r="E431" s="431"/>
      <c r="F431" s="444"/>
      <c r="G431" s="350"/>
      <c r="H431" s="351"/>
      <c r="I431" s="351"/>
      <c r="J431" s="352"/>
      <c r="K431" s="352"/>
      <c r="L431" s="348"/>
      <c r="M431" s="348"/>
      <c r="N431" s="348"/>
      <c r="O431" s="353"/>
      <c r="P431" s="348"/>
    </row>
    <row r="432" spans="4:16" ht="40.15" customHeight="1" x14ac:dyDescent="0.25">
      <c r="D432" s="348"/>
      <c r="E432" s="431"/>
      <c r="F432" s="444"/>
      <c r="G432" s="350"/>
      <c r="H432" s="351"/>
      <c r="I432" s="351"/>
      <c r="J432" s="352"/>
      <c r="K432" s="352"/>
      <c r="L432" s="348"/>
      <c r="M432" s="348"/>
      <c r="N432" s="348"/>
      <c r="O432" s="353"/>
      <c r="P432" s="348"/>
    </row>
    <row r="433" spans="4:16" ht="40.15" customHeight="1" x14ac:dyDescent="0.25">
      <c r="D433" s="348"/>
      <c r="E433" s="431"/>
      <c r="F433" s="444"/>
      <c r="G433" s="350"/>
      <c r="H433" s="351"/>
      <c r="I433" s="351"/>
      <c r="J433" s="352"/>
      <c r="K433" s="352"/>
      <c r="L433" s="348"/>
      <c r="M433" s="348"/>
      <c r="N433" s="348"/>
      <c r="O433" s="353"/>
      <c r="P433" s="348"/>
    </row>
    <row r="434" spans="4:16" ht="40.15" customHeight="1" x14ac:dyDescent="0.25">
      <c r="D434" s="348"/>
      <c r="E434" s="431"/>
      <c r="F434" s="444"/>
      <c r="G434" s="350"/>
      <c r="H434" s="351"/>
      <c r="I434" s="351"/>
      <c r="J434" s="352"/>
      <c r="K434" s="352"/>
      <c r="L434" s="348"/>
      <c r="M434" s="348"/>
      <c r="N434" s="348"/>
      <c r="O434" s="353"/>
      <c r="P434" s="348"/>
    </row>
    <row r="435" spans="4:16" ht="40.15" customHeight="1" x14ac:dyDescent="0.25">
      <c r="D435" s="348"/>
      <c r="E435" s="431"/>
      <c r="F435" s="444"/>
      <c r="G435" s="350"/>
      <c r="H435" s="351"/>
      <c r="I435" s="351"/>
      <c r="J435" s="352"/>
      <c r="K435" s="352"/>
      <c r="L435" s="348"/>
      <c r="M435" s="348"/>
      <c r="N435" s="348"/>
      <c r="O435" s="353"/>
      <c r="P435" s="348"/>
    </row>
    <row r="436" spans="4:16" ht="40.15" customHeight="1" x14ac:dyDescent="0.25">
      <c r="D436" s="348"/>
      <c r="E436" s="431"/>
      <c r="F436" s="444"/>
      <c r="G436" s="350"/>
      <c r="H436" s="351"/>
      <c r="I436" s="351"/>
      <c r="J436" s="352"/>
      <c r="K436" s="352"/>
      <c r="L436" s="348"/>
      <c r="M436" s="348"/>
      <c r="N436" s="348"/>
      <c r="O436" s="353"/>
      <c r="P436" s="348"/>
    </row>
    <row r="437" spans="4:16" ht="40.15" customHeight="1" x14ac:dyDescent="0.25">
      <c r="D437" s="348"/>
      <c r="E437" s="431"/>
      <c r="F437" s="444"/>
      <c r="G437" s="350"/>
      <c r="H437" s="351"/>
      <c r="I437" s="351"/>
      <c r="J437" s="352"/>
      <c r="K437" s="352"/>
      <c r="L437" s="348"/>
      <c r="M437" s="348"/>
      <c r="N437" s="348"/>
      <c r="O437" s="353"/>
      <c r="P437" s="348"/>
    </row>
    <row r="438" spans="4:16" ht="40.15" customHeight="1" x14ac:dyDescent="0.25">
      <c r="D438" s="348"/>
      <c r="E438" s="431"/>
      <c r="F438" s="444"/>
      <c r="G438" s="350"/>
      <c r="H438" s="351"/>
      <c r="I438" s="351"/>
      <c r="J438" s="352"/>
      <c r="K438" s="352"/>
      <c r="L438" s="348"/>
      <c r="M438" s="348"/>
      <c r="N438" s="348"/>
      <c r="O438" s="353"/>
      <c r="P438" s="348"/>
    </row>
    <row r="439" spans="4:16" ht="40.15" customHeight="1" x14ac:dyDescent="0.25">
      <c r="D439" s="348"/>
      <c r="E439" s="431"/>
      <c r="F439" s="444"/>
      <c r="G439" s="350"/>
      <c r="H439" s="351"/>
      <c r="I439" s="351"/>
      <c r="J439" s="352"/>
      <c r="K439" s="352"/>
      <c r="L439" s="348"/>
      <c r="M439" s="348"/>
      <c r="N439" s="348"/>
      <c r="O439" s="353"/>
      <c r="P439" s="348"/>
    </row>
    <row r="440" spans="4:16" ht="40.15" customHeight="1" x14ac:dyDescent="0.25">
      <c r="D440" s="348"/>
      <c r="E440" s="431"/>
      <c r="F440" s="444"/>
      <c r="G440" s="350"/>
      <c r="H440" s="351"/>
      <c r="I440" s="351"/>
      <c r="J440" s="352"/>
      <c r="K440" s="352"/>
      <c r="L440" s="348"/>
      <c r="M440" s="348"/>
      <c r="N440" s="348"/>
      <c r="O440" s="353"/>
      <c r="P440" s="348"/>
    </row>
    <row r="441" spans="4:16" ht="40.15" customHeight="1" x14ac:dyDescent="0.25">
      <c r="D441" s="348"/>
      <c r="E441" s="431"/>
      <c r="F441" s="444"/>
      <c r="G441" s="350"/>
      <c r="H441" s="351"/>
      <c r="I441" s="351"/>
      <c r="J441" s="352"/>
      <c r="K441" s="352"/>
      <c r="L441" s="348"/>
      <c r="M441" s="348"/>
      <c r="N441" s="348"/>
      <c r="O441" s="353"/>
      <c r="P441" s="348"/>
    </row>
    <row r="442" spans="4:16" ht="40.15" customHeight="1" x14ac:dyDescent="0.25">
      <c r="D442" s="348"/>
      <c r="E442" s="431"/>
      <c r="F442" s="444"/>
      <c r="G442" s="350"/>
      <c r="H442" s="351"/>
      <c r="I442" s="351"/>
      <c r="J442" s="352"/>
      <c r="K442" s="352"/>
      <c r="L442" s="348"/>
      <c r="M442" s="348"/>
      <c r="N442" s="348"/>
      <c r="O442" s="353"/>
      <c r="P442" s="348"/>
    </row>
    <row r="443" spans="4:16" ht="40.15" customHeight="1" x14ac:dyDescent="0.25">
      <c r="D443" s="348"/>
      <c r="E443" s="431"/>
      <c r="F443" s="444"/>
      <c r="G443" s="350"/>
      <c r="H443" s="351"/>
      <c r="I443" s="351"/>
      <c r="J443" s="352"/>
      <c r="K443" s="352"/>
      <c r="L443" s="348"/>
      <c r="M443" s="348"/>
      <c r="N443" s="348"/>
      <c r="O443" s="353"/>
      <c r="P443" s="348"/>
    </row>
    <row r="444" spans="4:16" ht="40.15" customHeight="1" x14ac:dyDescent="0.25">
      <c r="D444" s="348"/>
      <c r="E444" s="431"/>
      <c r="F444" s="444"/>
      <c r="G444" s="350"/>
      <c r="H444" s="351"/>
      <c r="I444" s="351"/>
      <c r="J444" s="352"/>
      <c r="K444" s="352"/>
      <c r="L444" s="348"/>
      <c r="M444" s="348"/>
      <c r="N444" s="348"/>
      <c r="O444" s="353"/>
      <c r="P444" s="348"/>
    </row>
    <row r="445" spans="4:16" ht="40.15" customHeight="1" x14ac:dyDescent="0.25">
      <c r="D445" s="348"/>
      <c r="E445" s="431"/>
      <c r="F445" s="444"/>
      <c r="G445" s="350"/>
      <c r="H445" s="351"/>
      <c r="I445" s="351"/>
      <c r="J445" s="352"/>
      <c r="K445" s="352"/>
      <c r="L445" s="348"/>
      <c r="M445" s="348"/>
      <c r="N445" s="348"/>
      <c r="O445" s="353"/>
      <c r="P445" s="348"/>
    </row>
    <row r="446" spans="4:16" ht="40.15" customHeight="1" x14ac:dyDescent="0.25">
      <c r="D446" s="348"/>
      <c r="E446" s="431"/>
      <c r="F446" s="444"/>
      <c r="G446" s="350"/>
      <c r="H446" s="351"/>
      <c r="I446" s="351"/>
      <c r="J446" s="352"/>
      <c r="K446" s="352"/>
      <c r="L446" s="348"/>
      <c r="M446" s="348"/>
      <c r="N446" s="348"/>
      <c r="O446" s="353"/>
      <c r="P446" s="348"/>
    </row>
    <row r="447" spans="4:16" ht="40.15" customHeight="1" x14ac:dyDescent="0.25">
      <c r="D447" s="348"/>
      <c r="E447" s="431"/>
      <c r="F447" s="444"/>
      <c r="G447" s="350"/>
      <c r="H447" s="351"/>
      <c r="I447" s="351"/>
      <c r="J447" s="352"/>
      <c r="K447" s="352"/>
      <c r="L447" s="348"/>
      <c r="M447" s="348"/>
      <c r="N447" s="348"/>
      <c r="O447" s="353"/>
      <c r="P447" s="348"/>
    </row>
    <row r="448" spans="4:16" ht="40.15" customHeight="1" x14ac:dyDescent="0.25">
      <c r="D448" s="348"/>
      <c r="E448" s="431"/>
      <c r="F448" s="444"/>
      <c r="G448" s="350"/>
      <c r="H448" s="351"/>
      <c r="I448" s="351"/>
      <c r="J448" s="352"/>
      <c r="K448" s="352"/>
      <c r="L448" s="348"/>
      <c r="M448" s="348"/>
      <c r="N448" s="348"/>
      <c r="O448" s="353"/>
      <c r="P448" s="348"/>
    </row>
    <row r="449" spans="4:16" ht="40.15" customHeight="1" x14ac:dyDescent="0.25">
      <c r="D449" s="348"/>
      <c r="E449" s="431"/>
      <c r="F449" s="444"/>
      <c r="G449" s="350"/>
      <c r="H449" s="351"/>
      <c r="I449" s="351"/>
      <c r="J449" s="352"/>
      <c r="K449" s="352"/>
      <c r="L449" s="348"/>
      <c r="M449" s="348"/>
      <c r="N449" s="348"/>
      <c r="O449" s="353"/>
      <c r="P449" s="348"/>
    </row>
    <row r="450" spans="4:16" ht="40.15" customHeight="1" x14ac:dyDescent="0.25">
      <c r="D450" s="348"/>
      <c r="E450" s="431"/>
      <c r="F450" s="444"/>
      <c r="G450" s="350"/>
      <c r="H450" s="351"/>
      <c r="I450" s="351"/>
      <c r="J450" s="352"/>
      <c r="K450" s="352"/>
      <c r="L450" s="348"/>
      <c r="M450" s="348"/>
      <c r="N450" s="348"/>
      <c r="O450" s="353"/>
      <c r="P450" s="348"/>
    </row>
    <row r="451" spans="4:16" ht="40.15" customHeight="1" x14ac:dyDescent="0.25">
      <c r="D451" s="348"/>
      <c r="E451" s="431"/>
      <c r="F451" s="444"/>
      <c r="G451" s="350"/>
      <c r="H451" s="351"/>
      <c r="I451" s="351"/>
      <c r="J451" s="352"/>
      <c r="K451" s="352"/>
      <c r="L451" s="348"/>
      <c r="M451" s="348"/>
      <c r="N451" s="348"/>
      <c r="O451" s="353"/>
      <c r="P451" s="348"/>
    </row>
    <row r="452" spans="4:16" ht="40.15" customHeight="1" x14ac:dyDescent="0.25">
      <c r="D452" s="348"/>
      <c r="E452" s="431"/>
      <c r="F452" s="444"/>
      <c r="G452" s="350"/>
      <c r="H452" s="351"/>
      <c r="I452" s="351"/>
      <c r="J452" s="352"/>
      <c r="K452" s="352"/>
      <c r="L452" s="348"/>
      <c r="M452" s="348"/>
      <c r="N452" s="348"/>
      <c r="O452" s="353"/>
      <c r="P452" s="348"/>
    </row>
    <row r="453" spans="4:16" ht="40.15" customHeight="1" x14ac:dyDescent="0.25">
      <c r="D453" s="348"/>
      <c r="E453" s="431"/>
      <c r="F453" s="444"/>
      <c r="G453" s="350"/>
      <c r="H453" s="351"/>
      <c r="I453" s="351"/>
      <c r="J453" s="352"/>
      <c r="K453" s="352"/>
      <c r="L453" s="348"/>
      <c r="M453" s="348"/>
      <c r="N453" s="348"/>
      <c r="O453" s="353"/>
      <c r="P453" s="348"/>
    </row>
    <row r="454" spans="4:16" ht="40.15" customHeight="1" x14ac:dyDescent="0.25">
      <c r="D454" s="348"/>
      <c r="E454" s="431"/>
      <c r="F454" s="444"/>
      <c r="G454" s="350"/>
      <c r="H454" s="351"/>
      <c r="I454" s="351"/>
      <c r="J454" s="352"/>
      <c r="K454" s="352"/>
      <c r="L454" s="348"/>
      <c r="M454" s="348"/>
      <c r="N454" s="348"/>
      <c r="O454" s="353"/>
      <c r="P454" s="348"/>
    </row>
    <row r="455" spans="4:16" ht="40.15" customHeight="1" x14ac:dyDescent="0.25">
      <c r="D455" s="348"/>
      <c r="E455" s="431"/>
      <c r="F455" s="444"/>
      <c r="G455" s="350"/>
      <c r="H455" s="351"/>
      <c r="I455" s="351"/>
      <c r="J455" s="352"/>
      <c r="K455" s="352"/>
      <c r="L455" s="348"/>
      <c r="M455" s="348"/>
      <c r="N455" s="348"/>
      <c r="O455" s="353"/>
      <c r="P455" s="348"/>
    </row>
    <row r="456" spans="4:16" ht="40.15" customHeight="1" x14ac:dyDescent="0.25">
      <c r="D456" s="348"/>
      <c r="E456" s="431"/>
      <c r="F456" s="444"/>
      <c r="G456" s="350"/>
      <c r="H456" s="351"/>
      <c r="I456" s="351"/>
      <c r="J456" s="352"/>
      <c r="K456" s="352"/>
      <c r="L456" s="348"/>
      <c r="M456" s="348"/>
      <c r="N456" s="348"/>
      <c r="O456" s="353"/>
      <c r="P456" s="348"/>
    </row>
    <row r="457" spans="4:16" ht="40.15" customHeight="1" x14ac:dyDescent="0.25">
      <c r="D457" s="348"/>
      <c r="E457" s="431"/>
      <c r="F457" s="444"/>
      <c r="G457" s="350"/>
      <c r="H457" s="351"/>
      <c r="I457" s="351"/>
      <c r="J457" s="352"/>
      <c r="K457" s="352"/>
      <c r="L457" s="348"/>
      <c r="M457" s="348"/>
      <c r="N457" s="348"/>
      <c r="O457" s="353"/>
      <c r="P457" s="348"/>
    </row>
    <row r="458" spans="4:16" ht="40.15" customHeight="1" x14ac:dyDescent="0.25">
      <c r="D458" s="348"/>
      <c r="E458" s="431"/>
      <c r="F458" s="444"/>
      <c r="G458" s="350"/>
      <c r="H458" s="351"/>
      <c r="I458" s="351"/>
      <c r="J458" s="352"/>
      <c r="K458" s="352"/>
      <c r="L458" s="348"/>
      <c r="M458" s="348"/>
      <c r="N458" s="348"/>
      <c r="O458" s="353"/>
      <c r="P458" s="348"/>
    </row>
    <row r="459" spans="4:16" ht="40.15" customHeight="1" x14ac:dyDescent="0.25">
      <c r="D459" s="348"/>
      <c r="E459" s="431"/>
      <c r="F459" s="444"/>
      <c r="G459" s="350"/>
      <c r="H459" s="351"/>
      <c r="I459" s="351"/>
      <c r="J459" s="352"/>
      <c r="K459" s="352"/>
      <c r="L459" s="348"/>
      <c r="M459" s="348"/>
      <c r="N459" s="348"/>
      <c r="O459" s="353"/>
      <c r="P459" s="348"/>
    </row>
    <row r="460" spans="4:16" ht="40.15" customHeight="1" x14ac:dyDescent="0.25">
      <c r="D460" s="348"/>
      <c r="E460" s="431"/>
      <c r="F460" s="444"/>
      <c r="G460" s="350"/>
      <c r="H460" s="351"/>
      <c r="I460" s="351"/>
      <c r="J460" s="352"/>
      <c r="K460" s="352"/>
      <c r="L460" s="348"/>
      <c r="M460" s="348"/>
      <c r="N460" s="348"/>
      <c r="O460" s="353"/>
      <c r="P460" s="348"/>
    </row>
    <row r="461" spans="4:16" ht="40.15" customHeight="1" x14ac:dyDescent="0.25">
      <c r="D461" s="348"/>
      <c r="E461" s="431"/>
      <c r="F461" s="444"/>
      <c r="G461" s="350"/>
      <c r="H461" s="351"/>
      <c r="I461" s="351"/>
      <c r="J461" s="352"/>
      <c r="K461" s="352"/>
      <c r="L461" s="348"/>
      <c r="M461" s="348"/>
      <c r="N461" s="348"/>
      <c r="O461" s="353"/>
      <c r="P461" s="348"/>
    </row>
    <row r="462" spans="4:16" ht="40.15" customHeight="1" x14ac:dyDescent="0.25">
      <c r="D462" s="348"/>
      <c r="E462" s="431"/>
      <c r="F462" s="444"/>
      <c r="G462" s="350"/>
      <c r="H462" s="351"/>
      <c r="I462" s="351"/>
      <c r="J462" s="352"/>
      <c r="K462" s="352"/>
      <c r="L462" s="348"/>
      <c r="M462" s="348"/>
      <c r="N462" s="348"/>
      <c r="O462" s="353"/>
      <c r="P462" s="348"/>
    </row>
    <row r="463" spans="4:16" ht="40.15" customHeight="1" x14ac:dyDescent="0.25">
      <c r="D463" s="348"/>
      <c r="E463" s="431"/>
      <c r="F463" s="444"/>
      <c r="G463" s="350"/>
      <c r="H463" s="351"/>
      <c r="I463" s="351"/>
      <c r="J463" s="352"/>
      <c r="K463" s="352"/>
      <c r="L463" s="348"/>
      <c r="M463" s="348"/>
      <c r="N463" s="348"/>
      <c r="O463" s="353"/>
      <c r="P463" s="348"/>
    </row>
    <row r="464" spans="4:16" ht="40.15" customHeight="1" x14ac:dyDescent="0.25">
      <c r="D464" s="348"/>
      <c r="E464" s="431"/>
      <c r="F464" s="444"/>
      <c r="G464" s="350"/>
      <c r="H464" s="351"/>
      <c r="I464" s="351"/>
      <c r="J464" s="352"/>
      <c r="K464" s="352"/>
      <c r="L464" s="348"/>
      <c r="M464" s="348"/>
      <c r="N464" s="348"/>
      <c r="O464" s="353"/>
      <c r="P464" s="348"/>
    </row>
    <row r="465" spans="4:16" ht="40.15" customHeight="1" x14ac:dyDescent="0.25">
      <c r="D465" s="348"/>
      <c r="E465" s="431"/>
      <c r="F465" s="444"/>
      <c r="G465" s="350"/>
      <c r="H465" s="351"/>
      <c r="I465" s="351"/>
      <c r="J465" s="352"/>
      <c r="K465" s="352"/>
      <c r="L465" s="348"/>
      <c r="M465" s="348"/>
      <c r="N465" s="348"/>
      <c r="O465" s="353"/>
      <c r="P465" s="348"/>
    </row>
    <row r="466" spans="4:16" ht="40.15" customHeight="1" x14ac:dyDescent="0.25">
      <c r="D466" s="348"/>
      <c r="E466" s="431"/>
      <c r="F466" s="444"/>
      <c r="G466" s="350"/>
      <c r="H466" s="351"/>
      <c r="I466" s="351"/>
      <c r="J466" s="352"/>
      <c r="K466" s="352"/>
      <c r="L466" s="348"/>
      <c r="M466" s="348"/>
      <c r="N466" s="348"/>
      <c r="O466" s="353"/>
      <c r="P466" s="348"/>
    </row>
    <row r="467" spans="4:16" ht="40.15" customHeight="1" x14ac:dyDescent="0.25">
      <c r="D467" s="348"/>
      <c r="E467" s="431"/>
      <c r="F467" s="444"/>
      <c r="G467" s="350"/>
      <c r="H467" s="351"/>
      <c r="I467" s="351"/>
      <c r="J467" s="352"/>
      <c r="K467" s="352"/>
      <c r="L467" s="348"/>
      <c r="M467" s="348"/>
      <c r="N467" s="348"/>
      <c r="O467" s="353"/>
      <c r="P467" s="348"/>
    </row>
    <row r="468" spans="4:16" ht="40.15" customHeight="1" x14ac:dyDescent="0.25">
      <c r="D468" s="348"/>
      <c r="E468" s="431"/>
      <c r="F468" s="444"/>
      <c r="G468" s="350"/>
      <c r="H468" s="351"/>
      <c r="I468" s="351"/>
      <c r="J468" s="352"/>
      <c r="K468" s="352"/>
      <c r="L468" s="348"/>
      <c r="M468" s="348"/>
      <c r="N468" s="348"/>
      <c r="O468" s="353"/>
      <c r="P468" s="348"/>
    </row>
    <row r="469" spans="4:16" ht="40.15" customHeight="1" x14ac:dyDescent="0.25">
      <c r="D469" s="348"/>
      <c r="E469" s="431"/>
      <c r="F469" s="444"/>
      <c r="G469" s="350"/>
      <c r="H469" s="351"/>
      <c r="I469" s="351"/>
      <c r="J469" s="352"/>
      <c r="K469" s="352"/>
      <c r="L469" s="348"/>
      <c r="M469" s="348"/>
      <c r="N469" s="348"/>
      <c r="O469" s="353"/>
      <c r="P469" s="348"/>
    </row>
    <row r="470" spans="4:16" ht="40.15" customHeight="1" x14ac:dyDescent="0.25">
      <c r="D470" s="348"/>
      <c r="E470" s="431"/>
      <c r="F470" s="444"/>
      <c r="G470" s="350"/>
      <c r="H470" s="351"/>
      <c r="I470" s="351"/>
      <c r="J470" s="352"/>
      <c r="K470" s="352"/>
      <c r="L470" s="348"/>
      <c r="M470" s="348"/>
      <c r="N470" s="348"/>
      <c r="O470" s="353"/>
      <c r="P470" s="348"/>
    </row>
    <row r="471" spans="4:16" ht="40.15" customHeight="1" x14ac:dyDescent="0.25">
      <c r="D471" s="348"/>
      <c r="E471" s="431"/>
      <c r="F471" s="444"/>
      <c r="G471" s="350"/>
      <c r="H471" s="351"/>
      <c r="I471" s="351"/>
      <c r="J471" s="352"/>
      <c r="K471" s="352"/>
      <c r="L471" s="348"/>
      <c r="M471" s="348"/>
      <c r="N471" s="348"/>
      <c r="O471" s="353"/>
      <c r="P471" s="348"/>
    </row>
    <row r="472" spans="4:16" ht="40.15" customHeight="1" x14ac:dyDescent="0.25">
      <c r="D472" s="348"/>
      <c r="E472" s="431"/>
      <c r="F472" s="444"/>
      <c r="G472" s="350"/>
      <c r="H472" s="351"/>
      <c r="I472" s="351"/>
      <c r="J472" s="352"/>
      <c r="K472" s="352"/>
      <c r="L472" s="348"/>
      <c r="M472" s="348"/>
      <c r="N472" s="348"/>
      <c r="O472" s="353"/>
      <c r="P472" s="348"/>
    </row>
    <row r="473" spans="4:16" ht="40.15" customHeight="1" x14ac:dyDescent="0.25">
      <c r="D473" s="348"/>
      <c r="E473" s="431"/>
      <c r="F473" s="444"/>
      <c r="G473" s="350"/>
      <c r="H473" s="351"/>
      <c r="I473" s="351"/>
      <c r="J473" s="352"/>
      <c r="K473" s="352"/>
      <c r="L473" s="348"/>
      <c r="M473" s="348"/>
      <c r="N473" s="348"/>
      <c r="O473" s="353"/>
      <c r="P473" s="348"/>
    </row>
    <row r="474" spans="4:16" ht="40.15" customHeight="1" x14ac:dyDescent="0.25">
      <c r="D474" s="348"/>
      <c r="E474" s="431"/>
      <c r="F474" s="444"/>
      <c r="G474" s="350"/>
      <c r="H474" s="351"/>
      <c r="I474" s="351"/>
      <c r="J474" s="352"/>
      <c r="K474" s="352"/>
      <c r="L474" s="348"/>
      <c r="M474" s="348"/>
      <c r="N474" s="348"/>
      <c r="O474" s="353"/>
      <c r="P474" s="348"/>
    </row>
    <row r="475" spans="4:16" ht="40.15" customHeight="1" x14ac:dyDescent="0.25">
      <c r="D475" s="348"/>
      <c r="E475" s="431"/>
      <c r="F475" s="444"/>
      <c r="G475" s="350"/>
      <c r="H475" s="351"/>
      <c r="I475" s="351"/>
      <c r="J475" s="352"/>
      <c r="K475" s="352"/>
      <c r="L475" s="348"/>
      <c r="M475" s="348"/>
      <c r="N475" s="348"/>
      <c r="O475" s="353"/>
      <c r="P475" s="348"/>
    </row>
    <row r="476" spans="4:16" ht="40.15" customHeight="1" x14ac:dyDescent="0.25">
      <c r="D476" s="348"/>
      <c r="E476" s="431"/>
      <c r="F476" s="444"/>
      <c r="G476" s="350"/>
      <c r="H476" s="351"/>
      <c r="I476" s="351"/>
      <c r="J476" s="352"/>
      <c r="K476" s="352"/>
      <c r="L476" s="348"/>
      <c r="M476" s="348"/>
      <c r="N476" s="348"/>
      <c r="O476" s="353"/>
      <c r="P476" s="348"/>
    </row>
    <row r="477" spans="4:16" ht="40.15" customHeight="1" x14ac:dyDescent="0.25">
      <c r="D477" s="348"/>
      <c r="E477" s="431"/>
      <c r="F477" s="444"/>
      <c r="G477" s="350"/>
      <c r="H477" s="351"/>
      <c r="I477" s="351"/>
      <c r="J477" s="352"/>
      <c r="K477" s="352"/>
      <c r="L477" s="348"/>
      <c r="M477" s="348"/>
      <c r="N477" s="348"/>
      <c r="O477" s="353"/>
      <c r="P477" s="348"/>
    </row>
    <row r="478" spans="4:16" ht="40.15" customHeight="1" x14ac:dyDescent="0.25">
      <c r="D478" s="348"/>
      <c r="E478" s="431"/>
      <c r="F478" s="444"/>
      <c r="G478" s="350"/>
      <c r="H478" s="351"/>
      <c r="I478" s="351"/>
      <c r="J478" s="352"/>
      <c r="K478" s="352"/>
      <c r="L478" s="348"/>
      <c r="M478" s="348"/>
      <c r="N478" s="348"/>
      <c r="O478" s="353"/>
      <c r="P478" s="348"/>
    </row>
    <row r="479" spans="4:16" ht="40.15" customHeight="1" x14ac:dyDescent="0.25">
      <c r="D479" s="348"/>
      <c r="E479" s="431"/>
      <c r="F479" s="444"/>
      <c r="G479" s="350"/>
      <c r="H479" s="351"/>
      <c r="I479" s="351"/>
      <c r="J479" s="352"/>
      <c r="K479" s="352"/>
      <c r="L479" s="348"/>
      <c r="M479" s="348"/>
      <c r="N479" s="348"/>
      <c r="O479" s="353"/>
      <c r="P479" s="348"/>
    </row>
    <row r="480" spans="4:16" ht="40.15" customHeight="1" x14ac:dyDescent="0.25">
      <c r="D480" s="348"/>
      <c r="E480" s="431"/>
      <c r="F480" s="444"/>
      <c r="G480" s="350"/>
      <c r="H480" s="351"/>
      <c r="I480" s="351"/>
      <c r="J480" s="352"/>
      <c r="K480" s="352"/>
      <c r="L480" s="348"/>
      <c r="M480" s="348"/>
      <c r="N480" s="348"/>
      <c r="O480" s="353"/>
      <c r="P480" s="348"/>
    </row>
    <row r="481" spans="4:16" ht="40.15" customHeight="1" x14ac:dyDescent="0.25">
      <c r="D481" s="348"/>
      <c r="E481" s="431"/>
      <c r="F481" s="444"/>
      <c r="G481" s="350"/>
      <c r="H481" s="351"/>
      <c r="I481" s="351"/>
      <c r="J481" s="352"/>
      <c r="K481" s="352"/>
      <c r="L481" s="348"/>
      <c r="M481" s="348"/>
      <c r="N481" s="348"/>
      <c r="O481" s="353"/>
      <c r="P481" s="348"/>
    </row>
    <row r="482" spans="4:16" ht="40.15" customHeight="1" x14ac:dyDescent="0.25">
      <c r="D482" s="348"/>
      <c r="E482" s="431"/>
      <c r="F482" s="444"/>
      <c r="G482" s="350"/>
      <c r="H482" s="351"/>
      <c r="I482" s="351"/>
      <c r="J482" s="352"/>
      <c r="K482" s="352"/>
      <c r="L482" s="348"/>
      <c r="M482" s="348"/>
      <c r="N482" s="348"/>
      <c r="O482" s="353"/>
      <c r="P482" s="348"/>
    </row>
    <row r="483" spans="4:16" ht="40.15" customHeight="1" x14ac:dyDescent="0.25">
      <c r="D483" s="348"/>
      <c r="E483" s="431"/>
      <c r="F483" s="444"/>
      <c r="G483" s="350"/>
      <c r="H483" s="351"/>
      <c r="I483" s="351"/>
      <c r="J483" s="352"/>
      <c r="K483" s="352"/>
      <c r="L483" s="348"/>
      <c r="M483" s="348"/>
      <c r="N483" s="348"/>
      <c r="O483" s="353"/>
      <c r="P483" s="348"/>
    </row>
    <row r="484" spans="4:16" ht="40.15" customHeight="1" x14ac:dyDescent="0.25">
      <c r="D484" s="348"/>
      <c r="E484" s="431"/>
      <c r="F484" s="444"/>
      <c r="G484" s="350"/>
      <c r="H484" s="351"/>
      <c r="I484" s="351"/>
      <c r="J484" s="352"/>
      <c r="K484" s="352"/>
      <c r="L484" s="348"/>
      <c r="M484" s="348"/>
      <c r="N484" s="348"/>
      <c r="O484" s="353"/>
      <c r="P484" s="348"/>
    </row>
    <row r="485" spans="4:16" ht="40.15" customHeight="1" x14ac:dyDescent="0.25">
      <c r="D485" s="348"/>
      <c r="E485" s="431"/>
      <c r="F485" s="444"/>
      <c r="G485" s="350"/>
      <c r="H485" s="351"/>
      <c r="I485" s="351"/>
      <c r="J485" s="352"/>
      <c r="K485" s="352"/>
      <c r="L485" s="348"/>
      <c r="M485" s="348"/>
      <c r="N485" s="348"/>
      <c r="O485" s="353"/>
      <c r="P485" s="348"/>
    </row>
    <row r="486" spans="4:16" ht="40.15" customHeight="1" x14ac:dyDescent="0.25">
      <c r="D486" s="348"/>
      <c r="E486" s="431"/>
      <c r="F486" s="444"/>
      <c r="G486" s="350"/>
      <c r="H486" s="351"/>
      <c r="I486" s="351"/>
      <c r="J486" s="352"/>
      <c r="K486" s="352"/>
      <c r="L486" s="348"/>
      <c r="M486" s="348"/>
      <c r="N486" s="348"/>
      <c r="O486" s="353"/>
      <c r="P486" s="348"/>
    </row>
    <row r="487" spans="4:16" ht="40.15" customHeight="1" x14ac:dyDescent="0.25">
      <c r="D487" s="348"/>
      <c r="E487" s="431"/>
      <c r="F487" s="444"/>
      <c r="G487" s="350"/>
      <c r="H487" s="351"/>
      <c r="I487" s="351"/>
      <c r="J487" s="352"/>
      <c r="K487" s="352"/>
      <c r="L487" s="348"/>
      <c r="M487" s="348"/>
      <c r="N487" s="348"/>
      <c r="O487" s="353"/>
      <c r="P487" s="348"/>
    </row>
    <row r="488" spans="4:16" ht="40.15" customHeight="1" x14ac:dyDescent="0.25">
      <c r="D488" s="348"/>
      <c r="E488" s="431"/>
      <c r="F488" s="444"/>
      <c r="G488" s="350"/>
      <c r="H488" s="351"/>
      <c r="I488" s="351"/>
      <c r="J488" s="352"/>
      <c r="K488" s="352"/>
      <c r="L488" s="348"/>
      <c r="M488" s="348"/>
      <c r="N488" s="348"/>
      <c r="O488" s="353"/>
      <c r="P488" s="348"/>
    </row>
    <row r="489" spans="4:16" ht="40.15" customHeight="1" x14ac:dyDescent="0.25">
      <c r="D489" s="348"/>
      <c r="E489" s="431"/>
      <c r="F489" s="444"/>
      <c r="G489" s="350"/>
      <c r="H489" s="351"/>
      <c r="I489" s="351"/>
      <c r="J489" s="352"/>
      <c r="K489" s="352"/>
      <c r="L489" s="348"/>
      <c r="M489" s="348"/>
      <c r="N489" s="348"/>
      <c r="O489" s="353"/>
      <c r="P489" s="348"/>
    </row>
    <row r="490" spans="4:16" ht="40.15" customHeight="1" x14ac:dyDescent="0.25">
      <c r="D490" s="348"/>
      <c r="E490" s="431"/>
      <c r="F490" s="444"/>
      <c r="G490" s="350"/>
      <c r="H490" s="351"/>
      <c r="I490" s="351"/>
      <c r="J490" s="352"/>
      <c r="K490" s="352"/>
      <c r="L490" s="348"/>
      <c r="M490" s="348"/>
      <c r="N490" s="348"/>
      <c r="O490" s="353"/>
      <c r="P490" s="348"/>
    </row>
    <row r="491" spans="4:16" ht="40.15" customHeight="1" x14ac:dyDescent="0.25">
      <c r="D491" s="348"/>
      <c r="E491" s="431"/>
      <c r="F491" s="444"/>
      <c r="G491" s="350"/>
      <c r="H491" s="351"/>
      <c r="I491" s="351"/>
      <c r="J491" s="352"/>
      <c r="K491" s="352"/>
      <c r="L491" s="348"/>
      <c r="M491" s="348"/>
      <c r="N491" s="348"/>
      <c r="O491" s="353"/>
      <c r="P491" s="348"/>
    </row>
    <row r="492" spans="4:16" ht="40.15" customHeight="1" x14ac:dyDescent="0.25">
      <c r="D492" s="348"/>
      <c r="E492" s="431"/>
      <c r="F492" s="444"/>
      <c r="G492" s="350"/>
      <c r="H492" s="351"/>
      <c r="I492" s="351"/>
      <c r="J492" s="352"/>
      <c r="K492" s="352"/>
      <c r="L492" s="348"/>
      <c r="M492" s="348"/>
      <c r="N492" s="348"/>
      <c r="O492" s="353"/>
      <c r="P492" s="348"/>
    </row>
    <row r="493" spans="4:16" ht="40.15" customHeight="1" x14ac:dyDescent="0.25">
      <c r="D493" s="348"/>
      <c r="E493" s="431"/>
      <c r="F493" s="444"/>
      <c r="G493" s="350"/>
      <c r="H493" s="351"/>
      <c r="I493" s="351"/>
      <c r="J493" s="352"/>
      <c r="K493" s="352"/>
      <c r="L493" s="348"/>
      <c r="M493" s="348"/>
      <c r="N493" s="348"/>
      <c r="O493" s="353"/>
      <c r="P493" s="348"/>
    </row>
    <row r="494" spans="4:16" ht="40.15" customHeight="1" x14ac:dyDescent="0.25">
      <c r="D494" s="348"/>
      <c r="E494" s="431"/>
      <c r="F494" s="444"/>
      <c r="G494" s="350"/>
      <c r="H494" s="351"/>
      <c r="I494" s="351"/>
      <c r="J494" s="352"/>
      <c r="K494" s="352"/>
      <c r="L494" s="348"/>
      <c r="M494" s="348"/>
      <c r="N494" s="348"/>
      <c r="O494" s="353"/>
      <c r="P494" s="348"/>
    </row>
    <row r="495" spans="4:16" ht="40.15" customHeight="1" x14ac:dyDescent="0.25">
      <c r="D495" s="348"/>
      <c r="E495" s="431"/>
      <c r="F495" s="444"/>
      <c r="G495" s="350"/>
      <c r="H495" s="351"/>
      <c r="I495" s="351"/>
      <c r="J495" s="352"/>
      <c r="K495" s="352"/>
      <c r="L495" s="348"/>
      <c r="M495" s="348"/>
      <c r="N495" s="348"/>
      <c r="O495" s="353"/>
      <c r="P495" s="348"/>
    </row>
    <row r="496" spans="4:16" ht="40.15" customHeight="1" x14ac:dyDescent="0.25">
      <c r="D496" s="348"/>
      <c r="E496" s="431"/>
      <c r="F496" s="444"/>
      <c r="G496" s="350"/>
      <c r="H496" s="351"/>
      <c r="I496" s="351"/>
      <c r="J496" s="352"/>
      <c r="K496" s="352"/>
      <c r="L496" s="348"/>
      <c r="M496" s="348"/>
      <c r="N496" s="348"/>
      <c r="O496" s="353"/>
      <c r="P496" s="348"/>
    </row>
    <row r="497" spans="4:16" ht="40.15" customHeight="1" x14ac:dyDescent="0.25">
      <c r="D497" s="348"/>
      <c r="E497" s="431"/>
      <c r="F497" s="444"/>
      <c r="G497" s="350"/>
      <c r="H497" s="351"/>
      <c r="I497" s="351"/>
      <c r="J497" s="352"/>
      <c r="K497" s="352"/>
      <c r="L497" s="348"/>
      <c r="M497" s="348"/>
      <c r="N497" s="348"/>
      <c r="O497" s="353"/>
      <c r="P497" s="348"/>
    </row>
    <row r="498" spans="4:16" ht="40.15" customHeight="1" x14ac:dyDescent="0.25">
      <c r="D498" s="348"/>
      <c r="E498" s="431"/>
      <c r="F498" s="444"/>
      <c r="G498" s="350"/>
      <c r="H498" s="351"/>
      <c r="I498" s="351"/>
      <c r="J498" s="352"/>
      <c r="K498" s="352"/>
      <c r="L498" s="348"/>
      <c r="M498" s="348"/>
      <c r="N498" s="348"/>
      <c r="O498" s="353"/>
      <c r="P498" s="348"/>
    </row>
    <row r="499" spans="4:16" ht="40.15" customHeight="1" x14ac:dyDescent="0.25">
      <c r="D499" s="348"/>
      <c r="E499" s="431"/>
      <c r="F499" s="444"/>
      <c r="G499" s="350"/>
      <c r="H499" s="351"/>
      <c r="I499" s="351"/>
      <c r="J499" s="352"/>
      <c r="K499" s="352"/>
      <c r="L499" s="348"/>
      <c r="M499" s="348"/>
      <c r="N499" s="348"/>
      <c r="O499" s="353"/>
      <c r="P499" s="348"/>
    </row>
    <row r="500" spans="4:16" ht="40.15" customHeight="1" x14ac:dyDescent="0.25">
      <c r="D500" s="348"/>
      <c r="E500" s="431"/>
      <c r="F500" s="444"/>
      <c r="G500" s="350"/>
      <c r="H500" s="351"/>
      <c r="I500" s="351"/>
      <c r="J500" s="352"/>
      <c r="K500" s="352"/>
      <c r="L500" s="348"/>
      <c r="M500" s="348"/>
      <c r="N500" s="348"/>
      <c r="O500" s="353"/>
      <c r="P500" s="348"/>
    </row>
    <row r="501" spans="4:16" ht="40.15" customHeight="1" x14ac:dyDescent="0.25">
      <c r="D501" s="348"/>
      <c r="E501" s="431"/>
      <c r="F501" s="444"/>
      <c r="G501" s="350"/>
      <c r="H501" s="351"/>
      <c r="I501" s="351"/>
      <c r="J501" s="352"/>
      <c r="K501" s="352"/>
      <c r="L501" s="348"/>
      <c r="M501" s="348"/>
      <c r="N501" s="348"/>
      <c r="O501" s="353"/>
      <c r="P501" s="348"/>
    </row>
    <row r="502" spans="4:16" ht="40.15" customHeight="1" x14ac:dyDescent="0.25">
      <c r="D502" s="348"/>
      <c r="E502" s="431"/>
      <c r="F502" s="444"/>
      <c r="G502" s="350"/>
      <c r="H502" s="351"/>
      <c r="I502" s="351"/>
      <c r="J502" s="352"/>
      <c r="K502" s="352"/>
      <c r="L502" s="348"/>
      <c r="M502" s="348"/>
      <c r="N502" s="348"/>
      <c r="O502" s="353"/>
      <c r="P502" s="348"/>
    </row>
    <row r="503" spans="4:16" ht="40.15" customHeight="1" x14ac:dyDescent="0.25">
      <c r="D503" s="348"/>
      <c r="E503" s="431"/>
      <c r="F503" s="444"/>
      <c r="G503" s="350"/>
      <c r="H503" s="351"/>
      <c r="I503" s="351"/>
      <c r="J503" s="352"/>
      <c r="K503" s="352"/>
      <c r="L503" s="348"/>
      <c r="M503" s="348"/>
      <c r="N503" s="348"/>
      <c r="O503" s="353"/>
      <c r="P503" s="348"/>
    </row>
    <row r="504" spans="4:16" ht="40.15" customHeight="1" x14ac:dyDescent="0.25">
      <c r="D504" s="348"/>
      <c r="E504" s="431"/>
      <c r="F504" s="444"/>
      <c r="G504" s="350"/>
      <c r="H504" s="351"/>
      <c r="I504" s="351"/>
      <c r="J504" s="352"/>
      <c r="K504" s="352"/>
      <c r="L504" s="348"/>
      <c r="M504" s="348"/>
      <c r="N504" s="348"/>
      <c r="O504" s="353"/>
      <c r="P504" s="348"/>
    </row>
    <row r="505" spans="4:16" ht="40.15" customHeight="1" x14ac:dyDescent="0.25">
      <c r="D505" s="348"/>
      <c r="E505" s="431"/>
      <c r="F505" s="444"/>
      <c r="G505" s="350"/>
      <c r="H505" s="351"/>
      <c r="I505" s="351"/>
      <c r="J505" s="352"/>
      <c r="K505" s="352"/>
      <c r="L505" s="348"/>
      <c r="M505" s="348"/>
      <c r="N505" s="348"/>
      <c r="O505" s="353"/>
      <c r="P505" s="348"/>
    </row>
    <row r="506" spans="4:16" ht="40.15" customHeight="1" x14ac:dyDescent="0.25">
      <c r="D506" s="348"/>
      <c r="E506" s="431"/>
      <c r="F506" s="444"/>
      <c r="G506" s="350"/>
      <c r="H506" s="351"/>
      <c r="I506" s="351"/>
      <c r="J506" s="352"/>
      <c r="K506" s="352"/>
      <c r="L506" s="348"/>
      <c r="M506" s="348"/>
      <c r="N506" s="348"/>
      <c r="O506" s="353"/>
      <c r="P506" s="348"/>
    </row>
    <row r="507" spans="4:16" ht="40.15" customHeight="1" x14ac:dyDescent="0.25">
      <c r="D507" s="348"/>
      <c r="E507" s="431"/>
      <c r="F507" s="444"/>
      <c r="G507" s="350"/>
      <c r="H507" s="351"/>
      <c r="I507" s="351"/>
      <c r="J507" s="352"/>
      <c r="K507" s="352"/>
      <c r="L507" s="348"/>
      <c r="M507" s="348"/>
      <c r="N507" s="348"/>
      <c r="O507" s="353"/>
      <c r="P507" s="348"/>
    </row>
    <row r="508" spans="4:16" ht="40.15" customHeight="1" x14ac:dyDescent="0.25">
      <c r="D508" s="348"/>
      <c r="E508" s="431"/>
      <c r="F508" s="444"/>
      <c r="G508" s="350"/>
      <c r="H508" s="351"/>
      <c r="I508" s="351"/>
      <c r="J508" s="352"/>
      <c r="K508" s="352"/>
      <c r="L508" s="348"/>
      <c r="M508" s="348"/>
      <c r="N508" s="348"/>
      <c r="O508" s="353"/>
      <c r="P508" s="348"/>
    </row>
    <row r="509" spans="4:16" ht="40.15" customHeight="1" x14ac:dyDescent="0.25">
      <c r="D509" s="348"/>
      <c r="E509" s="431"/>
      <c r="F509" s="444"/>
      <c r="G509" s="350"/>
      <c r="H509" s="351"/>
      <c r="I509" s="351"/>
      <c r="J509" s="352"/>
      <c r="K509" s="352"/>
      <c r="L509" s="348"/>
      <c r="M509" s="348"/>
      <c r="N509" s="348"/>
      <c r="O509" s="353"/>
      <c r="P509" s="348"/>
    </row>
    <row r="510" spans="4:16" ht="40.15" customHeight="1" x14ac:dyDescent="0.25">
      <c r="D510" s="348"/>
      <c r="E510" s="431"/>
      <c r="F510" s="444"/>
      <c r="G510" s="350"/>
      <c r="H510" s="351"/>
      <c r="I510" s="351"/>
      <c r="J510" s="352"/>
      <c r="K510" s="352"/>
      <c r="L510" s="348"/>
      <c r="M510" s="348"/>
      <c r="N510" s="348"/>
      <c r="O510" s="353"/>
      <c r="P510" s="348"/>
    </row>
    <row r="511" spans="4:16" ht="40.15" customHeight="1" x14ac:dyDescent="0.25">
      <c r="D511" s="348"/>
      <c r="E511" s="431"/>
      <c r="F511" s="444"/>
      <c r="G511" s="350"/>
      <c r="H511" s="351"/>
      <c r="I511" s="351"/>
      <c r="J511" s="352"/>
      <c r="K511" s="352"/>
      <c r="L511" s="348"/>
      <c r="M511" s="348"/>
      <c r="N511" s="348"/>
      <c r="O511" s="353"/>
      <c r="P511" s="348"/>
    </row>
    <row r="512" spans="4:16" ht="40.15" customHeight="1" x14ac:dyDescent="0.25">
      <c r="D512" s="348"/>
      <c r="E512" s="431"/>
      <c r="F512" s="444"/>
      <c r="G512" s="350"/>
      <c r="H512" s="351"/>
      <c r="I512" s="351"/>
      <c r="J512" s="352"/>
      <c r="K512" s="352"/>
      <c r="L512" s="348"/>
      <c r="M512" s="348"/>
      <c r="N512" s="348"/>
      <c r="O512" s="353"/>
      <c r="P512" s="348"/>
    </row>
    <row r="513" spans="4:16" ht="40.15" customHeight="1" x14ac:dyDescent="0.25">
      <c r="D513" s="348"/>
      <c r="E513" s="431"/>
      <c r="F513" s="444"/>
      <c r="G513" s="350"/>
      <c r="H513" s="351"/>
      <c r="I513" s="351"/>
      <c r="J513" s="352"/>
      <c r="K513" s="352"/>
      <c r="L513" s="348"/>
      <c r="M513" s="348"/>
      <c r="N513" s="348"/>
      <c r="O513" s="353"/>
      <c r="P513" s="348"/>
    </row>
    <row r="514" spans="4:16" ht="40.15" customHeight="1" x14ac:dyDescent="0.25">
      <c r="D514" s="348"/>
      <c r="E514" s="431"/>
      <c r="F514" s="444"/>
      <c r="G514" s="350"/>
      <c r="H514" s="351"/>
      <c r="I514" s="351"/>
      <c r="J514" s="352"/>
      <c r="K514" s="352"/>
      <c r="L514" s="348"/>
      <c r="M514" s="348"/>
      <c r="N514" s="348"/>
      <c r="O514" s="353"/>
      <c r="P514" s="348"/>
    </row>
    <row r="515" spans="4:16" ht="40.15" customHeight="1" x14ac:dyDescent="0.25">
      <c r="D515" s="348"/>
      <c r="E515" s="431"/>
      <c r="F515" s="444"/>
      <c r="G515" s="350"/>
      <c r="H515" s="351"/>
      <c r="I515" s="351"/>
      <c r="J515" s="352"/>
      <c r="K515" s="352"/>
      <c r="L515" s="348"/>
      <c r="M515" s="348"/>
      <c r="N515" s="348"/>
      <c r="O515" s="353"/>
      <c r="P515" s="348"/>
    </row>
    <row r="516" spans="4:16" ht="40.15" customHeight="1" x14ac:dyDescent="0.25">
      <c r="D516" s="348"/>
      <c r="E516" s="431"/>
      <c r="F516" s="444"/>
      <c r="G516" s="350"/>
      <c r="H516" s="351"/>
      <c r="I516" s="351"/>
      <c r="J516" s="352"/>
      <c r="K516" s="352"/>
      <c r="L516" s="348"/>
      <c r="M516" s="348"/>
      <c r="N516" s="348"/>
      <c r="O516" s="353"/>
      <c r="P516" s="348"/>
    </row>
    <row r="517" spans="4:16" ht="40.15" customHeight="1" x14ac:dyDescent="0.25">
      <c r="D517" s="348"/>
      <c r="E517" s="431"/>
      <c r="F517" s="444"/>
      <c r="G517" s="350"/>
      <c r="H517" s="351"/>
      <c r="I517" s="351"/>
      <c r="J517" s="352"/>
      <c r="K517" s="352"/>
      <c r="L517" s="348"/>
      <c r="M517" s="348"/>
      <c r="N517" s="348"/>
      <c r="O517" s="353"/>
      <c r="P517" s="348"/>
    </row>
    <row r="518" spans="4:16" ht="40.15" customHeight="1" x14ac:dyDescent="0.25">
      <c r="D518" s="348"/>
      <c r="E518" s="431"/>
      <c r="F518" s="444"/>
      <c r="G518" s="350"/>
      <c r="H518" s="351"/>
      <c r="I518" s="351"/>
      <c r="J518" s="352"/>
      <c r="K518" s="352"/>
      <c r="L518" s="348"/>
      <c r="M518" s="348"/>
      <c r="N518" s="348"/>
      <c r="O518" s="353"/>
      <c r="P518" s="348"/>
    </row>
    <row r="519" spans="4:16" ht="40.15" customHeight="1" x14ac:dyDescent="0.25">
      <c r="D519" s="348"/>
      <c r="E519" s="431"/>
      <c r="F519" s="444"/>
      <c r="G519" s="350"/>
      <c r="H519" s="351"/>
      <c r="I519" s="351"/>
      <c r="J519" s="352"/>
      <c r="K519" s="352"/>
      <c r="L519" s="348"/>
      <c r="M519" s="348"/>
      <c r="N519" s="348"/>
      <c r="O519" s="353"/>
      <c r="P519" s="348"/>
    </row>
    <row r="520" spans="4:16" ht="40.15" customHeight="1" x14ac:dyDescent="0.25">
      <c r="D520" s="348"/>
      <c r="E520" s="431"/>
      <c r="F520" s="444"/>
      <c r="G520" s="350"/>
      <c r="H520" s="351"/>
      <c r="I520" s="351"/>
      <c r="J520" s="352"/>
      <c r="K520" s="352"/>
      <c r="L520" s="348"/>
      <c r="M520" s="348"/>
      <c r="N520" s="348"/>
      <c r="O520" s="353"/>
      <c r="P520" s="348"/>
    </row>
    <row r="521" spans="4:16" ht="40.15" customHeight="1" x14ac:dyDescent="0.25">
      <c r="D521" s="348"/>
      <c r="E521" s="431"/>
      <c r="F521" s="444"/>
      <c r="G521" s="350"/>
      <c r="H521" s="351"/>
      <c r="I521" s="351"/>
      <c r="J521" s="352"/>
      <c r="K521" s="352"/>
      <c r="L521" s="348"/>
      <c r="M521" s="348"/>
      <c r="N521" s="348"/>
      <c r="O521" s="353"/>
      <c r="P521" s="348"/>
    </row>
    <row r="522" spans="4:16" ht="40.15" customHeight="1" x14ac:dyDescent="0.25">
      <c r="D522" s="348"/>
      <c r="E522" s="431"/>
      <c r="F522" s="444"/>
      <c r="G522" s="350"/>
      <c r="H522" s="351"/>
      <c r="I522" s="351"/>
      <c r="J522" s="352"/>
      <c r="K522" s="352"/>
      <c r="L522" s="348"/>
      <c r="M522" s="348"/>
      <c r="N522" s="348"/>
      <c r="O522" s="353"/>
      <c r="P522" s="348"/>
    </row>
    <row r="523" spans="4:16" ht="40.15" customHeight="1" x14ac:dyDescent="0.25">
      <c r="D523" s="348"/>
      <c r="E523" s="431"/>
      <c r="F523" s="444"/>
      <c r="G523" s="350"/>
      <c r="H523" s="351"/>
      <c r="I523" s="351"/>
      <c r="J523" s="352"/>
      <c r="K523" s="352"/>
      <c r="L523" s="348"/>
      <c r="M523" s="348"/>
      <c r="N523" s="348"/>
      <c r="O523" s="353"/>
      <c r="P523" s="348"/>
    </row>
    <row r="524" spans="4:16" ht="40.15" customHeight="1" x14ac:dyDescent="0.25">
      <c r="D524" s="348"/>
      <c r="E524" s="431"/>
      <c r="F524" s="444"/>
      <c r="G524" s="350"/>
      <c r="H524" s="351"/>
      <c r="I524" s="351"/>
      <c r="J524" s="352"/>
      <c r="K524" s="352"/>
      <c r="L524" s="348"/>
      <c r="M524" s="348"/>
      <c r="N524" s="348"/>
      <c r="O524" s="353"/>
      <c r="P524" s="348"/>
    </row>
    <row r="525" spans="4:16" ht="40.15" customHeight="1" x14ac:dyDescent="0.25">
      <c r="D525" s="348"/>
      <c r="E525" s="431"/>
      <c r="F525" s="444"/>
      <c r="G525" s="350"/>
      <c r="H525" s="351"/>
      <c r="I525" s="351"/>
      <c r="J525" s="352"/>
      <c r="K525" s="352"/>
      <c r="L525" s="348"/>
      <c r="M525" s="348"/>
      <c r="N525" s="348"/>
      <c r="O525" s="353"/>
      <c r="P525" s="348"/>
    </row>
    <row r="526" spans="4:16" ht="40.15" customHeight="1" x14ac:dyDescent="0.25">
      <c r="D526" s="348"/>
      <c r="E526" s="431"/>
      <c r="F526" s="444"/>
      <c r="G526" s="350"/>
      <c r="H526" s="351"/>
      <c r="I526" s="351"/>
      <c r="J526" s="352"/>
      <c r="K526" s="352"/>
      <c r="L526" s="348"/>
      <c r="M526" s="348"/>
      <c r="N526" s="348"/>
      <c r="O526" s="353"/>
      <c r="P526" s="348"/>
    </row>
    <row r="527" spans="4:16" ht="40.15" customHeight="1" x14ac:dyDescent="0.25">
      <c r="D527" s="348"/>
      <c r="E527" s="431"/>
      <c r="F527" s="444"/>
      <c r="G527" s="350"/>
      <c r="H527" s="351"/>
      <c r="I527" s="351"/>
      <c r="J527" s="352"/>
      <c r="K527" s="352"/>
      <c r="L527" s="348"/>
      <c r="M527" s="348"/>
      <c r="N527" s="348"/>
      <c r="O527" s="353"/>
      <c r="P527" s="348"/>
    </row>
    <row r="528" spans="4:16" ht="40.15" customHeight="1" x14ac:dyDescent="0.25">
      <c r="D528" s="348"/>
      <c r="E528" s="431"/>
      <c r="F528" s="444"/>
      <c r="G528" s="350"/>
      <c r="H528" s="351"/>
      <c r="I528" s="351"/>
      <c r="J528" s="352"/>
      <c r="K528" s="352"/>
      <c r="L528" s="348"/>
      <c r="M528" s="348"/>
      <c r="N528" s="348"/>
      <c r="O528" s="353"/>
      <c r="P528" s="348"/>
    </row>
    <row r="529" spans="4:16" ht="40.15" customHeight="1" x14ac:dyDescent="0.25">
      <c r="D529" s="348"/>
      <c r="E529" s="431"/>
      <c r="F529" s="444"/>
      <c r="G529" s="350"/>
      <c r="H529" s="351"/>
      <c r="I529" s="351"/>
      <c r="J529" s="352"/>
      <c r="K529" s="352"/>
      <c r="L529" s="348"/>
      <c r="M529" s="348"/>
      <c r="N529" s="348"/>
      <c r="O529" s="353"/>
      <c r="P529" s="348"/>
    </row>
    <row r="530" spans="4:16" ht="40.15" customHeight="1" x14ac:dyDescent="0.25">
      <c r="D530" s="348"/>
      <c r="E530" s="431"/>
      <c r="F530" s="444"/>
      <c r="G530" s="350"/>
      <c r="H530" s="351"/>
      <c r="I530" s="351"/>
      <c r="J530" s="352"/>
      <c r="K530" s="352"/>
      <c r="L530" s="348"/>
      <c r="M530" s="348"/>
      <c r="N530" s="348"/>
      <c r="O530" s="353"/>
      <c r="P530" s="348"/>
    </row>
    <row r="531" spans="4:16" ht="40.15" customHeight="1" x14ac:dyDescent="0.25">
      <c r="D531" s="348"/>
      <c r="E531" s="431"/>
      <c r="F531" s="444"/>
      <c r="G531" s="350"/>
      <c r="H531" s="351"/>
      <c r="I531" s="351"/>
      <c r="J531" s="352"/>
      <c r="K531" s="352"/>
      <c r="L531" s="348"/>
      <c r="M531" s="348"/>
      <c r="N531" s="348"/>
      <c r="O531" s="353"/>
      <c r="P531" s="348"/>
    </row>
    <row r="532" spans="4:16" ht="40.15" customHeight="1" x14ac:dyDescent="0.25">
      <c r="D532" s="348"/>
      <c r="E532" s="431"/>
      <c r="F532" s="444"/>
      <c r="G532" s="350"/>
      <c r="H532" s="351"/>
      <c r="I532" s="351"/>
      <c r="J532" s="352"/>
      <c r="K532" s="352"/>
      <c r="L532" s="348"/>
      <c r="M532" s="348"/>
      <c r="N532" s="348"/>
      <c r="O532" s="353"/>
      <c r="P532" s="348"/>
    </row>
    <row r="533" spans="4:16" ht="40.15" customHeight="1" x14ac:dyDescent="0.25">
      <c r="D533" s="348"/>
      <c r="E533" s="431"/>
      <c r="F533" s="444"/>
      <c r="G533" s="350"/>
      <c r="H533" s="351"/>
      <c r="I533" s="351"/>
      <c r="J533" s="352"/>
      <c r="K533" s="352"/>
      <c r="L533" s="348"/>
      <c r="M533" s="348"/>
      <c r="N533" s="348"/>
      <c r="O533" s="353"/>
      <c r="P533" s="348"/>
    </row>
    <row r="534" spans="4:16" ht="40.15" customHeight="1" x14ac:dyDescent="0.25">
      <c r="D534" s="348"/>
      <c r="E534" s="431"/>
      <c r="F534" s="444"/>
      <c r="G534" s="350"/>
      <c r="H534" s="351"/>
      <c r="I534" s="351"/>
      <c r="J534" s="352"/>
      <c r="K534" s="352"/>
      <c r="L534" s="348"/>
      <c r="M534" s="348"/>
      <c r="N534" s="348"/>
      <c r="O534" s="353"/>
      <c r="P534" s="348"/>
    </row>
    <row r="535" spans="4:16" ht="40.15" customHeight="1" x14ac:dyDescent="0.25">
      <c r="D535" s="348"/>
      <c r="E535" s="431"/>
      <c r="F535" s="444"/>
      <c r="G535" s="350"/>
      <c r="H535" s="351"/>
      <c r="I535" s="351"/>
      <c r="J535" s="352"/>
      <c r="K535" s="352"/>
      <c r="L535" s="348"/>
      <c r="M535" s="348"/>
      <c r="N535" s="348"/>
      <c r="O535" s="353"/>
      <c r="P535" s="348"/>
    </row>
    <row r="536" spans="4:16" ht="40.15" customHeight="1" x14ac:dyDescent="0.25">
      <c r="D536" s="348"/>
      <c r="E536" s="431"/>
      <c r="F536" s="444"/>
      <c r="G536" s="350"/>
      <c r="H536" s="351"/>
      <c r="I536" s="351"/>
      <c r="J536" s="352"/>
      <c r="K536" s="352"/>
      <c r="L536" s="348"/>
      <c r="M536" s="348"/>
      <c r="N536" s="348"/>
      <c r="O536" s="353"/>
      <c r="P536" s="348"/>
    </row>
    <row r="537" spans="4:16" ht="40.15" customHeight="1" x14ac:dyDescent="0.25">
      <c r="D537" s="348"/>
      <c r="E537" s="431"/>
      <c r="F537" s="444"/>
      <c r="G537" s="350"/>
      <c r="H537" s="351"/>
      <c r="I537" s="351"/>
      <c r="J537" s="352"/>
      <c r="K537" s="352"/>
      <c r="L537" s="348"/>
      <c r="M537" s="348"/>
      <c r="N537" s="348"/>
      <c r="O537" s="353"/>
      <c r="P537" s="348"/>
    </row>
    <row r="538" spans="4:16" ht="40.15" customHeight="1" x14ac:dyDescent="0.25">
      <c r="D538" s="348"/>
      <c r="E538" s="431"/>
      <c r="F538" s="444"/>
      <c r="G538" s="350"/>
      <c r="H538" s="351"/>
      <c r="I538" s="351"/>
      <c r="J538" s="352"/>
      <c r="K538" s="352"/>
      <c r="L538" s="348"/>
      <c r="M538" s="348"/>
      <c r="N538" s="348"/>
      <c r="O538" s="353"/>
      <c r="P538" s="348"/>
    </row>
    <row r="539" spans="4:16" ht="40.15" customHeight="1" x14ac:dyDescent="0.25">
      <c r="D539" s="348"/>
      <c r="E539" s="431"/>
      <c r="F539" s="444"/>
      <c r="G539" s="350"/>
      <c r="H539" s="351"/>
      <c r="I539" s="351"/>
      <c r="J539" s="352"/>
      <c r="K539" s="352"/>
      <c r="L539" s="348"/>
      <c r="M539" s="348"/>
      <c r="N539" s="348"/>
      <c r="O539" s="353"/>
      <c r="P539" s="348"/>
    </row>
    <row r="540" spans="4:16" ht="40.15" customHeight="1" x14ac:dyDescent="0.25">
      <c r="D540" s="348"/>
      <c r="E540" s="431"/>
      <c r="F540" s="444"/>
      <c r="G540" s="350"/>
      <c r="H540" s="351"/>
      <c r="I540" s="351"/>
      <c r="J540" s="352"/>
      <c r="K540" s="352"/>
      <c r="L540" s="348"/>
      <c r="M540" s="348"/>
      <c r="N540" s="348"/>
      <c r="O540" s="353"/>
      <c r="P540" s="348"/>
    </row>
    <row r="541" spans="4:16" ht="40.15" customHeight="1" x14ac:dyDescent="0.25">
      <c r="D541" s="348"/>
      <c r="E541" s="431"/>
      <c r="F541" s="444"/>
      <c r="G541" s="350"/>
      <c r="H541" s="351"/>
      <c r="I541" s="351"/>
      <c r="J541" s="352"/>
      <c r="K541" s="352"/>
      <c r="L541" s="348"/>
      <c r="M541" s="348"/>
      <c r="N541" s="348"/>
      <c r="O541" s="353"/>
      <c r="P541" s="348"/>
    </row>
    <row r="542" spans="4:16" ht="40.15" customHeight="1" x14ac:dyDescent="0.25">
      <c r="D542" s="348"/>
      <c r="E542" s="431"/>
      <c r="F542" s="444"/>
      <c r="G542" s="350"/>
      <c r="H542" s="351"/>
      <c r="I542" s="351"/>
      <c r="J542" s="352"/>
      <c r="K542" s="352"/>
      <c r="L542" s="348"/>
      <c r="M542" s="348"/>
      <c r="N542" s="348"/>
      <c r="O542" s="353"/>
      <c r="P542" s="348"/>
    </row>
    <row r="543" spans="4:16" ht="40.15" customHeight="1" x14ac:dyDescent="0.25">
      <c r="D543" s="348"/>
      <c r="E543" s="431"/>
      <c r="F543" s="444"/>
      <c r="G543" s="350"/>
      <c r="H543" s="351"/>
      <c r="I543" s="351"/>
      <c r="J543" s="352"/>
      <c r="K543" s="352"/>
      <c r="L543" s="348"/>
      <c r="M543" s="348"/>
      <c r="N543" s="348"/>
      <c r="O543" s="353"/>
      <c r="P543" s="348"/>
    </row>
    <row r="544" spans="4:16" ht="40.15" customHeight="1" x14ac:dyDescent="0.25">
      <c r="D544" s="348"/>
      <c r="E544" s="431"/>
      <c r="F544" s="444"/>
      <c r="G544" s="350"/>
      <c r="H544" s="351"/>
      <c r="I544" s="351"/>
      <c r="J544" s="352"/>
      <c r="K544" s="352"/>
      <c r="L544" s="348"/>
      <c r="M544" s="348"/>
      <c r="N544" s="348"/>
      <c r="O544" s="353"/>
      <c r="P544" s="348"/>
    </row>
    <row r="545" spans="4:16" ht="40.15" customHeight="1" x14ac:dyDescent="0.25">
      <c r="D545" s="348"/>
      <c r="E545" s="431"/>
      <c r="F545" s="444"/>
      <c r="G545" s="350"/>
      <c r="H545" s="351"/>
      <c r="I545" s="351"/>
      <c r="J545" s="352"/>
      <c r="K545" s="352"/>
      <c r="L545" s="348"/>
      <c r="M545" s="348"/>
      <c r="N545" s="348"/>
      <c r="O545" s="353"/>
      <c r="P545" s="348"/>
    </row>
    <row r="546" spans="4:16" ht="40.15" customHeight="1" x14ac:dyDescent="0.25">
      <c r="D546" s="348"/>
      <c r="E546" s="431"/>
      <c r="F546" s="444"/>
      <c r="G546" s="350"/>
      <c r="H546" s="351"/>
      <c r="I546" s="351"/>
      <c r="J546" s="352"/>
      <c r="K546" s="352"/>
      <c r="L546" s="348"/>
      <c r="M546" s="348"/>
      <c r="N546" s="348"/>
      <c r="O546" s="353"/>
      <c r="P546" s="348"/>
    </row>
    <row r="547" spans="4:16" ht="40.15" customHeight="1" x14ac:dyDescent="0.25">
      <c r="D547" s="348"/>
      <c r="E547" s="431"/>
      <c r="F547" s="444"/>
      <c r="G547" s="350"/>
      <c r="H547" s="351"/>
      <c r="I547" s="351"/>
      <c r="J547" s="352"/>
      <c r="K547" s="352"/>
      <c r="L547" s="348"/>
      <c r="M547" s="348"/>
      <c r="N547" s="348"/>
      <c r="O547" s="353"/>
      <c r="P547" s="348"/>
    </row>
    <row r="548" spans="4:16" ht="40.15" customHeight="1" x14ac:dyDescent="0.25">
      <c r="D548" s="348"/>
      <c r="E548" s="431"/>
      <c r="F548" s="444"/>
      <c r="G548" s="350"/>
      <c r="H548" s="351"/>
      <c r="I548" s="351"/>
      <c r="J548" s="352"/>
      <c r="K548" s="352"/>
      <c r="L548" s="348"/>
      <c r="M548" s="348"/>
      <c r="N548" s="348"/>
      <c r="O548" s="353"/>
      <c r="P548" s="348"/>
    </row>
    <row r="549" spans="4:16" ht="40.15" customHeight="1" x14ac:dyDescent="0.25">
      <c r="D549" s="348"/>
      <c r="E549" s="431"/>
      <c r="F549" s="444"/>
      <c r="G549" s="350"/>
      <c r="H549" s="351"/>
      <c r="I549" s="351"/>
      <c r="J549" s="352"/>
      <c r="K549" s="352"/>
      <c r="L549" s="348"/>
      <c r="M549" s="348"/>
      <c r="N549" s="348"/>
      <c r="O549" s="353"/>
      <c r="P549" s="348"/>
    </row>
    <row r="550" spans="4:16" ht="40.15" customHeight="1" x14ac:dyDescent="0.25">
      <c r="D550" s="348"/>
      <c r="E550" s="431"/>
      <c r="F550" s="444"/>
      <c r="G550" s="350"/>
      <c r="H550" s="351"/>
      <c r="I550" s="351"/>
      <c r="J550" s="352"/>
      <c r="K550" s="352"/>
      <c r="L550" s="348"/>
      <c r="M550" s="348"/>
      <c r="N550" s="348"/>
      <c r="O550" s="353"/>
      <c r="P550" s="348"/>
    </row>
    <row r="551" spans="4:16" ht="40.15" customHeight="1" x14ac:dyDescent="0.25">
      <c r="D551" s="348"/>
      <c r="E551" s="431"/>
      <c r="F551" s="444"/>
      <c r="G551" s="350"/>
      <c r="H551" s="351"/>
      <c r="I551" s="351"/>
      <c r="J551" s="352"/>
      <c r="K551" s="352"/>
      <c r="L551" s="348"/>
      <c r="M551" s="348"/>
      <c r="N551" s="348"/>
      <c r="O551" s="353"/>
      <c r="P551" s="348"/>
    </row>
    <row r="552" spans="4:16" ht="40.15" customHeight="1" x14ac:dyDescent="0.25">
      <c r="D552" s="348"/>
      <c r="E552" s="431"/>
      <c r="F552" s="444"/>
      <c r="G552" s="350"/>
      <c r="H552" s="351"/>
      <c r="I552" s="351"/>
      <c r="J552" s="352"/>
      <c r="K552" s="352"/>
      <c r="L552" s="348"/>
      <c r="M552" s="348"/>
      <c r="N552" s="348"/>
      <c r="O552" s="353"/>
      <c r="P552" s="348"/>
    </row>
    <row r="553" spans="4:16" ht="40.15" customHeight="1" x14ac:dyDescent="0.25">
      <c r="D553" s="348"/>
      <c r="E553" s="431"/>
      <c r="F553" s="444"/>
      <c r="G553" s="350"/>
      <c r="H553" s="351"/>
      <c r="I553" s="351"/>
      <c r="J553" s="352"/>
      <c r="K553" s="352"/>
      <c r="L553" s="348"/>
      <c r="M553" s="348"/>
      <c r="N553" s="348"/>
      <c r="O553" s="353"/>
      <c r="P553" s="348"/>
    </row>
    <row r="554" spans="4:16" ht="40.15" customHeight="1" x14ac:dyDescent="0.25">
      <c r="D554" s="348"/>
      <c r="E554" s="431"/>
      <c r="F554" s="444"/>
      <c r="G554" s="350"/>
      <c r="H554" s="351"/>
      <c r="I554" s="351"/>
      <c r="J554" s="352"/>
      <c r="K554" s="352"/>
      <c r="L554" s="348"/>
      <c r="M554" s="348"/>
      <c r="N554" s="348"/>
      <c r="O554" s="353"/>
      <c r="P554" s="348"/>
    </row>
    <row r="555" spans="4:16" ht="40.15" customHeight="1" x14ac:dyDescent="0.25">
      <c r="D555" s="348"/>
      <c r="E555" s="431"/>
      <c r="F555" s="444"/>
      <c r="G555" s="350"/>
      <c r="H555" s="351"/>
      <c r="I555" s="351"/>
      <c r="J555" s="352"/>
      <c r="K555" s="352"/>
      <c r="L555" s="348"/>
      <c r="M555" s="348"/>
      <c r="N555" s="348"/>
      <c r="O555" s="353"/>
      <c r="P555" s="348"/>
    </row>
    <row r="556" spans="4:16" ht="40.15" customHeight="1" x14ac:dyDescent="0.25">
      <c r="D556" s="348"/>
      <c r="E556" s="431"/>
      <c r="F556" s="444"/>
      <c r="G556" s="350"/>
      <c r="H556" s="351"/>
      <c r="I556" s="351"/>
      <c r="J556" s="352"/>
      <c r="K556" s="352"/>
      <c r="L556" s="348"/>
      <c r="M556" s="348"/>
      <c r="N556" s="348"/>
      <c r="O556" s="353"/>
      <c r="P556" s="348"/>
    </row>
    <row r="557" spans="4:16" ht="40.15" customHeight="1" x14ac:dyDescent="0.25">
      <c r="D557" s="348"/>
      <c r="E557" s="431"/>
      <c r="F557" s="444"/>
      <c r="G557" s="350"/>
      <c r="H557" s="351"/>
      <c r="I557" s="351"/>
      <c r="J557" s="352"/>
      <c r="K557" s="352"/>
      <c r="L557" s="348"/>
      <c r="M557" s="348"/>
      <c r="N557" s="348"/>
      <c r="O557" s="353"/>
      <c r="P557" s="348"/>
    </row>
    <row r="558" spans="4:16" ht="40.15" customHeight="1" x14ac:dyDescent="0.25">
      <c r="D558" s="348"/>
      <c r="E558" s="431"/>
      <c r="F558" s="444"/>
      <c r="G558" s="350"/>
      <c r="H558" s="351"/>
      <c r="I558" s="351"/>
      <c r="J558" s="352"/>
      <c r="K558" s="352"/>
      <c r="L558" s="348"/>
      <c r="M558" s="348"/>
      <c r="N558" s="348"/>
      <c r="O558" s="353"/>
      <c r="P558" s="348"/>
    </row>
    <row r="559" spans="4:16" ht="40.15" customHeight="1" x14ac:dyDescent="0.25">
      <c r="D559" s="348"/>
      <c r="E559" s="431"/>
      <c r="F559" s="444"/>
      <c r="G559" s="350"/>
      <c r="H559" s="351"/>
      <c r="I559" s="351"/>
      <c r="J559" s="352"/>
      <c r="K559" s="352"/>
      <c r="L559" s="348"/>
      <c r="M559" s="348"/>
      <c r="N559" s="348"/>
      <c r="O559" s="353"/>
      <c r="P559" s="348"/>
    </row>
    <row r="560" spans="4:16" ht="40.15" customHeight="1" x14ac:dyDescent="0.25">
      <c r="D560" s="348"/>
      <c r="E560" s="431"/>
      <c r="F560" s="444"/>
      <c r="G560" s="350"/>
      <c r="H560" s="351"/>
      <c r="I560" s="351"/>
      <c r="J560" s="352"/>
      <c r="K560" s="352"/>
      <c r="L560" s="348"/>
      <c r="M560" s="348"/>
      <c r="N560" s="348"/>
      <c r="O560" s="353"/>
      <c r="P560" s="348"/>
    </row>
    <row r="561" spans="4:16" ht="40.15" customHeight="1" x14ac:dyDescent="0.25">
      <c r="D561" s="348"/>
      <c r="E561" s="431"/>
      <c r="F561" s="444"/>
      <c r="G561" s="350"/>
      <c r="H561" s="351"/>
      <c r="I561" s="351"/>
      <c r="J561" s="352"/>
      <c r="K561" s="352"/>
      <c r="L561" s="348"/>
      <c r="M561" s="348"/>
      <c r="N561" s="348"/>
      <c r="O561" s="353"/>
      <c r="P561" s="348"/>
    </row>
    <row r="562" spans="4:16" ht="40.15" customHeight="1" x14ac:dyDescent="0.25">
      <c r="D562" s="348"/>
      <c r="E562" s="431"/>
      <c r="F562" s="444"/>
      <c r="G562" s="350"/>
      <c r="H562" s="351"/>
      <c r="I562" s="351"/>
      <c r="J562" s="352"/>
      <c r="K562" s="352"/>
      <c r="L562" s="348"/>
      <c r="M562" s="348"/>
      <c r="N562" s="348"/>
      <c r="O562" s="353"/>
      <c r="P562" s="348"/>
    </row>
    <row r="563" spans="4:16" ht="40.15" customHeight="1" x14ac:dyDescent="0.25">
      <c r="D563" s="348"/>
      <c r="E563" s="431"/>
      <c r="F563" s="444"/>
      <c r="G563" s="350"/>
      <c r="H563" s="351"/>
      <c r="I563" s="351"/>
      <c r="J563" s="352"/>
      <c r="K563" s="352"/>
      <c r="L563" s="348"/>
      <c r="M563" s="348"/>
      <c r="N563" s="348"/>
      <c r="O563" s="353"/>
      <c r="P563" s="348"/>
    </row>
    <row r="564" spans="4:16" ht="40.15" customHeight="1" x14ac:dyDescent="0.25">
      <c r="D564" s="348"/>
      <c r="E564" s="431"/>
      <c r="F564" s="444"/>
      <c r="G564" s="350"/>
      <c r="H564" s="351"/>
      <c r="I564" s="351"/>
      <c r="J564" s="352"/>
      <c r="K564" s="352"/>
      <c r="L564" s="348"/>
      <c r="M564" s="348"/>
      <c r="N564" s="348"/>
      <c r="O564" s="353"/>
      <c r="P564" s="348"/>
    </row>
    <row r="565" spans="4:16" ht="40.15" customHeight="1" x14ac:dyDescent="0.25">
      <c r="D565" s="348"/>
      <c r="E565" s="431"/>
      <c r="F565" s="444"/>
      <c r="G565" s="350"/>
      <c r="H565" s="351"/>
      <c r="I565" s="351"/>
      <c r="J565" s="352"/>
      <c r="K565" s="352"/>
      <c r="L565" s="348"/>
      <c r="M565" s="348"/>
      <c r="N565" s="348"/>
      <c r="O565" s="353"/>
      <c r="P565" s="348"/>
    </row>
    <row r="566" spans="4:16" ht="40.15" customHeight="1" x14ac:dyDescent="0.25">
      <c r="D566" s="348"/>
      <c r="E566" s="431"/>
      <c r="F566" s="444"/>
      <c r="G566" s="350"/>
      <c r="H566" s="351"/>
      <c r="I566" s="351"/>
      <c r="J566" s="352"/>
      <c r="K566" s="352"/>
      <c r="L566" s="348"/>
      <c r="M566" s="348"/>
      <c r="N566" s="348"/>
      <c r="O566" s="353"/>
      <c r="P566" s="348"/>
    </row>
    <row r="567" spans="4:16" ht="40.15" customHeight="1" x14ac:dyDescent="0.25">
      <c r="D567" s="348"/>
      <c r="E567" s="431"/>
      <c r="F567" s="444"/>
      <c r="G567" s="350"/>
      <c r="H567" s="351"/>
      <c r="I567" s="351"/>
      <c r="J567" s="352"/>
      <c r="K567" s="352"/>
      <c r="L567" s="348"/>
      <c r="M567" s="348"/>
      <c r="N567" s="348"/>
      <c r="O567" s="353"/>
      <c r="P567" s="348"/>
    </row>
    <row r="568" spans="4:16" ht="40.15" customHeight="1" x14ac:dyDescent="0.25">
      <c r="D568" s="348"/>
      <c r="E568" s="431"/>
      <c r="F568" s="444"/>
      <c r="G568" s="350"/>
      <c r="H568" s="351"/>
      <c r="I568" s="351"/>
      <c r="J568" s="352"/>
      <c r="K568" s="352"/>
      <c r="L568" s="348"/>
      <c r="M568" s="348"/>
      <c r="N568" s="348"/>
      <c r="O568" s="353"/>
      <c r="P568" s="348"/>
    </row>
    <row r="569" spans="4:16" ht="40.15" customHeight="1" x14ac:dyDescent="0.25">
      <c r="D569" s="348"/>
      <c r="E569" s="431"/>
      <c r="F569" s="444"/>
      <c r="G569" s="350"/>
      <c r="H569" s="351"/>
      <c r="I569" s="351"/>
      <c r="J569" s="352"/>
      <c r="K569" s="352"/>
      <c r="L569" s="348"/>
      <c r="M569" s="348"/>
      <c r="N569" s="348"/>
      <c r="O569" s="353"/>
      <c r="P569" s="348"/>
    </row>
    <row r="570" spans="4:16" ht="40.15" customHeight="1" x14ac:dyDescent="0.25">
      <c r="D570" s="348"/>
      <c r="E570" s="431"/>
      <c r="F570" s="444"/>
      <c r="G570" s="350"/>
      <c r="H570" s="351"/>
      <c r="I570" s="351"/>
      <c r="J570" s="352"/>
      <c r="K570" s="352"/>
      <c r="L570" s="348"/>
      <c r="M570" s="348"/>
      <c r="N570" s="348"/>
      <c r="O570" s="353"/>
      <c r="P570" s="348"/>
    </row>
    <row r="571" spans="4:16" ht="40.15" customHeight="1" x14ac:dyDescent="0.25">
      <c r="D571" s="348"/>
      <c r="E571" s="431"/>
      <c r="F571" s="444"/>
      <c r="G571" s="350"/>
      <c r="H571" s="351"/>
      <c r="I571" s="351"/>
      <c r="J571" s="352"/>
      <c r="K571" s="352"/>
      <c r="L571" s="348"/>
      <c r="M571" s="348"/>
      <c r="N571" s="348"/>
      <c r="O571" s="353"/>
      <c r="P571" s="348"/>
    </row>
    <row r="572" spans="4:16" ht="40.15" customHeight="1" x14ac:dyDescent="0.25">
      <c r="D572" s="348"/>
      <c r="E572" s="431"/>
      <c r="F572" s="444"/>
      <c r="G572" s="350"/>
      <c r="H572" s="351"/>
      <c r="I572" s="351"/>
      <c r="J572" s="352"/>
      <c r="K572" s="352"/>
      <c r="L572" s="348"/>
      <c r="M572" s="348"/>
      <c r="N572" s="348"/>
      <c r="O572" s="353"/>
      <c r="P572" s="348"/>
    </row>
    <row r="573" spans="4:16" ht="40.15" customHeight="1" x14ac:dyDescent="0.25">
      <c r="D573" s="348"/>
      <c r="E573" s="431"/>
      <c r="F573" s="444"/>
      <c r="G573" s="350"/>
      <c r="H573" s="351"/>
      <c r="I573" s="351"/>
      <c r="J573" s="352"/>
      <c r="K573" s="352"/>
      <c r="L573" s="348"/>
      <c r="M573" s="348"/>
      <c r="N573" s="348"/>
      <c r="O573" s="353"/>
      <c r="P573" s="348"/>
    </row>
    <row r="574" spans="4:16" ht="40.15" customHeight="1" x14ac:dyDescent="0.25">
      <c r="D574" s="348"/>
      <c r="E574" s="431"/>
      <c r="F574" s="444"/>
      <c r="G574" s="350"/>
      <c r="H574" s="351"/>
      <c r="I574" s="351"/>
      <c r="J574" s="352"/>
      <c r="K574" s="352"/>
      <c r="L574" s="348"/>
      <c r="M574" s="348"/>
      <c r="N574" s="348"/>
      <c r="O574" s="353"/>
      <c r="P574" s="348"/>
    </row>
    <row r="575" spans="4:16" ht="40.15" customHeight="1" x14ac:dyDescent="0.25">
      <c r="D575" s="348"/>
      <c r="E575" s="431"/>
      <c r="F575" s="444"/>
      <c r="G575" s="350"/>
      <c r="H575" s="351"/>
      <c r="I575" s="351"/>
      <c r="J575" s="352"/>
      <c r="K575" s="352"/>
      <c r="L575" s="348"/>
      <c r="M575" s="348"/>
      <c r="N575" s="348"/>
      <c r="O575" s="353"/>
      <c r="P575" s="348"/>
    </row>
    <row r="576" spans="4:16" ht="40.15" customHeight="1" x14ac:dyDescent="0.25">
      <c r="D576" s="348"/>
      <c r="E576" s="431"/>
      <c r="F576" s="444"/>
      <c r="G576" s="350"/>
      <c r="H576" s="351"/>
      <c r="I576" s="351"/>
      <c r="J576" s="352"/>
      <c r="K576" s="352"/>
      <c r="L576" s="348"/>
      <c r="M576" s="348"/>
      <c r="N576" s="348"/>
      <c r="O576" s="353"/>
      <c r="P576" s="348"/>
    </row>
    <row r="577" spans="4:16" ht="40.15" customHeight="1" x14ac:dyDescent="0.25">
      <c r="D577" s="348"/>
      <c r="E577" s="431"/>
      <c r="F577" s="444"/>
      <c r="G577" s="350"/>
      <c r="H577" s="351"/>
      <c r="I577" s="351"/>
      <c r="J577" s="352"/>
      <c r="K577" s="352"/>
      <c r="L577" s="348"/>
      <c r="M577" s="348"/>
      <c r="N577" s="348"/>
      <c r="O577" s="353"/>
      <c r="P577" s="348"/>
    </row>
    <row r="578" spans="4:16" ht="40.15" customHeight="1" x14ac:dyDescent="0.25">
      <c r="D578" s="348"/>
      <c r="E578" s="431"/>
      <c r="F578" s="444"/>
      <c r="G578" s="350"/>
      <c r="H578" s="351"/>
      <c r="I578" s="351"/>
      <c r="J578" s="352"/>
      <c r="K578" s="352"/>
      <c r="L578" s="348"/>
      <c r="M578" s="348"/>
      <c r="N578" s="348"/>
      <c r="O578" s="353"/>
      <c r="P578" s="348"/>
    </row>
    <row r="579" spans="4:16" ht="40.15" customHeight="1" x14ac:dyDescent="0.25">
      <c r="D579" s="348"/>
      <c r="E579" s="431"/>
      <c r="F579" s="444"/>
      <c r="G579" s="350"/>
      <c r="H579" s="351"/>
      <c r="I579" s="351"/>
      <c r="J579" s="352"/>
      <c r="K579" s="352"/>
      <c r="L579" s="348"/>
      <c r="M579" s="348"/>
      <c r="N579" s="348"/>
      <c r="O579" s="353"/>
      <c r="P579" s="348"/>
    </row>
    <row r="580" spans="4:16" ht="40.15" customHeight="1" x14ac:dyDescent="0.25">
      <c r="D580" s="348"/>
      <c r="E580" s="431"/>
      <c r="F580" s="444"/>
      <c r="G580" s="350"/>
      <c r="H580" s="351"/>
      <c r="I580" s="351"/>
      <c r="J580" s="352"/>
      <c r="K580" s="352"/>
      <c r="L580" s="348"/>
      <c r="M580" s="348"/>
      <c r="N580" s="348"/>
      <c r="O580" s="353"/>
      <c r="P580" s="348"/>
    </row>
    <row r="581" spans="4:16" ht="40.15" customHeight="1" x14ac:dyDescent="0.25">
      <c r="D581" s="348"/>
      <c r="E581" s="431"/>
      <c r="F581" s="444"/>
      <c r="G581" s="350"/>
      <c r="H581" s="351"/>
      <c r="I581" s="351"/>
      <c r="J581" s="352"/>
      <c r="K581" s="352"/>
      <c r="L581" s="348"/>
      <c r="M581" s="348"/>
      <c r="N581" s="348"/>
      <c r="O581" s="353"/>
      <c r="P581" s="348"/>
    </row>
    <row r="582" spans="4:16" ht="40.15" customHeight="1" x14ac:dyDescent="0.25">
      <c r="D582" s="348"/>
      <c r="E582" s="431"/>
      <c r="F582" s="444"/>
      <c r="G582" s="350"/>
      <c r="H582" s="351"/>
      <c r="I582" s="351"/>
      <c r="J582" s="352"/>
      <c r="K582" s="352"/>
      <c r="L582" s="348"/>
      <c r="M582" s="348"/>
      <c r="N582" s="348"/>
      <c r="O582" s="353"/>
      <c r="P582" s="348"/>
    </row>
    <row r="583" spans="4:16" ht="40.15" customHeight="1" x14ac:dyDescent="0.25">
      <c r="D583" s="348"/>
      <c r="E583" s="431"/>
      <c r="F583" s="444"/>
      <c r="G583" s="350"/>
      <c r="H583" s="351"/>
      <c r="I583" s="351"/>
      <c r="J583" s="352"/>
      <c r="K583" s="352"/>
      <c r="L583" s="348"/>
      <c r="M583" s="348"/>
      <c r="N583" s="348"/>
      <c r="O583" s="353"/>
      <c r="P583" s="348"/>
    </row>
    <row r="584" spans="4:16" ht="40.15" customHeight="1" x14ac:dyDescent="0.25">
      <c r="D584" s="326"/>
      <c r="E584" s="431"/>
      <c r="F584" s="156"/>
      <c r="G584" s="328"/>
      <c r="H584" s="324"/>
      <c r="I584" s="324"/>
      <c r="J584" s="329"/>
      <c r="K584" s="329"/>
      <c r="L584" s="326"/>
      <c r="M584" s="326"/>
      <c r="N584" s="326"/>
      <c r="O584" s="330"/>
      <c r="P584" s="326"/>
    </row>
    <row r="585" spans="4:16" x14ac:dyDescent="0.25">
      <c r="F585" s="156"/>
    </row>
    <row r="586" spans="4:16" x14ac:dyDescent="0.25">
      <c r="F586" s="156"/>
    </row>
    <row r="587" spans="4:16" x14ac:dyDescent="0.25">
      <c r="F587" s="156"/>
    </row>
    <row r="588" spans="4:16" x14ac:dyDescent="0.25">
      <c r="F588" s="15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row r="597" spans="6:6" x14ac:dyDescent="0.25">
      <c r="F597" s="156"/>
    </row>
    <row r="598" spans="6:6" x14ac:dyDescent="0.25">
      <c r="F598" s="156"/>
    </row>
    <row r="599" spans="6:6" x14ac:dyDescent="0.25">
      <c r="F599" s="156"/>
    </row>
    <row r="600" spans="6:6" x14ac:dyDescent="0.25">
      <c r="F600" s="156"/>
    </row>
    <row r="601" spans="6:6" x14ac:dyDescent="0.25">
      <c r="F601" s="156"/>
    </row>
  </sheetData>
  <mergeCells count="747">
    <mergeCell ref="AP80:AP83"/>
    <mergeCell ref="AQ80:AQ83"/>
    <mergeCell ref="AX80:AX83"/>
    <mergeCell ref="AY80:AY83"/>
    <mergeCell ref="BF80:BF83"/>
    <mergeCell ref="BG80:BG83"/>
    <mergeCell ref="BN80:BN83"/>
    <mergeCell ref="BO80:BO83"/>
    <mergeCell ref="BF72:BF75"/>
    <mergeCell ref="BG72:BG75"/>
    <mergeCell ref="BN72:BN75"/>
    <mergeCell ref="BO72:BO75"/>
    <mergeCell ref="AP76:AP79"/>
    <mergeCell ref="AQ76:AQ79"/>
    <mergeCell ref="AX76:AX79"/>
    <mergeCell ref="AY76:AY79"/>
    <mergeCell ref="BF76:BF79"/>
    <mergeCell ref="BG76:BG79"/>
    <mergeCell ref="BN76:BN79"/>
    <mergeCell ref="BO76:BO79"/>
    <mergeCell ref="AY72:AY75"/>
    <mergeCell ref="BO64:BO67"/>
    <mergeCell ref="AP68:AP71"/>
    <mergeCell ref="AQ68:AQ71"/>
    <mergeCell ref="AX68:AX71"/>
    <mergeCell ref="AY68:AY71"/>
    <mergeCell ref="BF68:BF71"/>
    <mergeCell ref="BG68:BG71"/>
    <mergeCell ref="BN68:BN71"/>
    <mergeCell ref="BO68:BO71"/>
    <mergeCell ref="AP60:AP63"/>
    <mergeCell ref="AQ60:AQ63"/>
    <mergeCell ref="AP64:AP67"/>
    <mergeCell ref="AQ64:AQ67"/>
    <mergeCell ref="AX64:AX67"/>
    <mergeCell ref="AY64:AY67"/>
    <mergeCell ref="BF64:BF67"/>
    <mergeCell ref="BG64:BG67"/>
    <mergeCell ref="BN64:BN67"/>
    <mergeCell ref="BN60:BN63"/>
    <mergeCell ref="BG55:BG58"/>
    <mergeCell ref="BN55:BN58"/>
    <mergeCell ref="BO55:BO58"/>
    <mergeCell ref="AY34:AY37"/>
    <mergeCell ref="BF34:BF37"/>
    <mergeCell ref="BG34:BG37"/>
    <mergeCell ref="BN34:BN37"/>
    <mergeCell ref="BO34:BO37"/>
    <mergeCell ref="AP51:AP54"/>
    <mergeCell ref="AQ51:AQ54"/>
    <mergeCell ref="AX51:AX54"/>
    <mergeCell ref="AY51:AY54"/>
    <mergeCell ref="BF51:BF54"/>
    <mergeCell ref="BG51:BG54"/>
    <mergeCell ref="BN51:BN54"/>
    <mergeCell ref="BO51:BO54"/>
    <mergeCell ref="BN47:BN50"/>
    <mergeCell ref="BO47:BO50"/>
    <mergeCell ref="AP43:AP46"/>
    <mergeCell ref="AQ43:AQ46"/>
    <mergeCell ref="AX43:AX46"/>
    <mergeCell ref="AY43:AY46"/>
    <mergeCell ref="BF43:BF46"/>
    <mergeCell ref="BG43:BG46"/>
    <mergeCell ref="AC55:AC58"/>
    <mergeCell ref="AD55:AD58"/>
    <mergeCell ref="AE55:AE58"/>
    <mergeCell ref="AF55:AF58"/>
    <mergeCell ref="AP55:AP58"/>
    <mergeCell ref="AQ55:AQ58"/>
    <mergeCell ref="AX55:AX58"/>
    <mergeCell ref="AY55:AY58"/>
    <mergeCell ref="BF55:BF58"/>
    <mergeCell ref="T55:T58"/>
    <mergeCell ref="U55:U58"/>
    <mergeCell ref="V55:V58"/>
    <mergeCell ref="W55:W58"/>
    <mergeCell ref="X55:X58"/>
    <mergeCell ref="Y55:Y58"/>
    <mergeCell ref="Z55:Z58"/>
    <mergeCell ref="AA55:AA58"/>
    <mergeCell ref="AB55:AB58"/>
    <mergeCell ref="C55:C58"/>
    <mergeCell ref="D55:D58"/>
    <mergeCell ref="E55:E58"/>
    <mergeCell ref="F55:F58"/>
    <mergeCell ref="G55:G58"/>
    <mergeCell ref="H55:H58"/>
    <mergeCell ref="I55:I58"/>
    <mergeCell ref="J55:J58"/>
    <mergeCell ref="K55:K58"/>
    <mergeCell ref="L55:L58"/>
    <mergeCell ref="M55:M58"/>
    <mergeCell ref="N55:N58"/>
    <mergeCell ref="O55:O58"/>
    <mergeCell ref="P55:P58"/>
    <mergeCell ref="Q55:Q58"/>
    <mergeCell ref="R55:R58"/>
    <mergeCell ref="BF47:BF50"/>
    <mergeCell ref="BG47:BG50"/>
    <mergeCell ref="L51:L54"/>
    <mergeCell ref="M51:M54"/>
    <mergeCell ref="N51:N54"/>
    <mergeCell ref="O51:O54"/>
    <mergeCell ref="P51:P54"/>
    <mergeCell ref="Q51:Q54"/>
    <mergeCell ref="R51:R54"/>
    <mergeCell ref="S51:S54"/>
    <mergeCell ref="T51:T54"/>
    <mergeCell ref="U51:U54"/>
    <mergeCell ref="V51:V54"/>
    <mergeCell ref="AB47:AB50"/>
    <mergeCell ref="AC47:AC50"/>
    <mergeCell ref="AD47:AD50"/>
    <mergeCell ref="AE47:AE50"/>
    <mergeCell ref="C51:C54"/>
    <mergeCell ref="D51:D54"/>
    <mergeCell ref="E51:E54"/>
    <mergeCell ref="F51:F54"/>
    <mergeCell ref="G51:G54"/>
    <mergeCell ref="H51:H54"/>
    <mergeCell ref="I51:I54"/>
    <mergeCell ref="J51:J54"/>
    <mergeCell ref="K51:K54"/>
    <mergeCell ref="AF47:AF50"/>
    <mergeCell ref="AP47:AP50"/>
    <mergeCell ref="AQ47:AQ50"/>
    <mergeCell ref="AX47:AX50"/>
    <mergeCell ref="AY47:AY50"/>
    <mergeCell ref="S47:S50"/>
    <mergeCell ref="T47:T50"/>
    <mergeCell ref="U47:U50"/>
    <mergeCell ref="V47:V50"/>
    <mergeCell ref="W47:W50"/>
    <mergeCell ref="X47:X50"/>
    <mergeCell ref="Y47:Y50"/>
    <mergeCell ref="Z47:Z50"/>
    <mergeCell ref="AA47:AA50"/>
    <mergeCell ref="BN43:BN46"/>
    <mergeCell ref="BO43:BO46"/>
    <mergeCell ref="C47:C50"/>
    <mergeCell ref="D47:D50"/>
    <mergeCell ref="E47:E50"/>
    <mergeCell ref="F47:F50"/>
    <mergeCell ref="G47:G50"/>
    <mergeCell ref="H47:H50"/>
    <mergeCell ref="I47:I50"/>
    <mergeCell ref="J47:J50"/>
    <mergeCell ref="K47:K50"/>
    <mergeCell ref="L47:L50"/>
    <mergeCell ref="M47:M50"/>
    <mergeCell ref="N47:N50"/>
    <mergeCell ref="O47:O50"/>
    <mergeCell ref="P47:P50"/>
    <mergeCell ref="Q47:Q50"/>
    <mergeCell ref="R47:R50"/>
    <mergeCell ref="X43:X46"/>
    <mergeCell ref="Y43:Y46"/>
    <mergeCell ref="Z43:Z46"/>
    <mergeCell ref="AA43:AA46"/>
    <mergeCell ref="AB43:AB46"/>
    <mergeCell ref="AC43:AC46"/>
    <mergeCell ref="AD43:AD46"/>
    <mergeCell ref="AE43:AE46"/>
    <mergeCell ref="AF43:AF46"/>
    <mergeCell ref="O43:O46"/>
    <mergeCell ref="P43:P46"/>
    <mergeCell ref="Q43:Q46"/>
    <mergeCell ref="R43:R46"/>
    <mergeCell ref="S43:S46"/>
    <mergeCell ref="T43:T46"/>
    <mergeCell ref="U43:U46"/>
    <mergeCell ref="V43:V46"/>
    <mergeCell ref="W43:W46"/>
    <mergeCell ref="C43:C46"/>
    <mergeCell ref="D43:D46"/>
    <mergeCell ref="E43:E46"/>
    <mergeCell ref="F43:F46"/>
    <mergeCell ref="G43:G46"/>
    <mergeCell ref="H43:H46"/>
    <mergeCell ref="I43:I46"/>
    <mergeCell ref="J43:J46"/>
    <mergeCell ref="K43:K46"/>
    <mergeCell ref="BG39:BG42"/>
    <mergeCell ref="BN39:BN42"/>
    <mergeCell ref="BO39:BO42"/>
    <mergeCell ref="AP30:AP33"/>
    <mergeCell ref="AQ30:AQ33"/>
    <mergeCell ref="AX30:AX33"/>
    <mergeCell ref="AY30:AY33"/>
    <mergeCell ref="BF30:BF33"/>
    <mergeCell ref="BG30:BG33"/>
    <mergeCell ref="BN30:BN33"/>
    <mergeCell ref="BO30:BO33"/>
    <mergeCell ref="AP34:AP37"/>
    <mergeCell ref="AQ34:AQ37"/>
    <mergeCell ref="AX34:AX37"/>
    <mergeCell ref="AF30:AF33"/>
    <mergeCell ref="AP39:AP42"/>
    <mergeCell ref="AQ39:AQ42"/>
    <mergeCell ref="AX39:AX42"/>
    <mergeCell ref="AY39:AY42"/>
    <mergeCell ref="AD39:AD42"/>
    <mergeCell ref="AE39:AE42"/>
    <mergeCell ref="AF39:AF42"/>
    <mergeCell ref="BF39:BF42"/>
    <mergeCell ref="AD34:AD37"/>
    <mergeCell ref="AE34:AE37"/>
    <mergeCell ref="W30:W33"/>
    <mergeCell ref="X30:X33"/>
    <mergeCell ref="Y30:Y33"/>
    <mergeCell ref="Z30:Z33"/>
    <mergeCell ref="AA30:AA33"/>
    <mergeCell ref="AB30:AB33"/>
    <mergeCell ref="AC30:AC33"/>
    <mergeCell ref="AD30:AD33"/>
    <mergeCell ref="AE30:AE33"/>
    <mergeCell ref="BF26:BF29"/>
    <mergeCell ref="BG26:BG29"/>
    <mergeCell ref="BN26:BN29"/>
    <mergeCell ref="BO26:BO29"/>
    <mergeCell ref="C30:C33"/>
    <mergeCell ref="D30:D33"/>
    <mergeCell ref="E30:E33"/>
    <mergeCell ref="F30:F33"/>
    <mergeCell ref="G30:G33"/>
    <mergeCell ref="H30:H33"/>
    <mergeCell ref="I30:I33"/>
    <mergeCell ref="J30:J33"/>
    <mergeCell ref="K30:K33"/>
    <mergeCell ref="L30:L33"/>
    <mergeCell ref="M30:M33"/>
    <mergeCell ref="N30:N33"/>
    <mergeCell ref="O30:O33"/>
    <mergeCell ref="P30:P33"/>
    <mergeCell ref="Q30:Q33"/>
    <mergeCell ref="R30:R33"/>
    <mergeCell ref="S30:S33"/>
    <mergeCell ref="T30:T33"/>
    <mergeCell ref="U30:U33"/>
    <mergeCell ref="V30:V33"/>
    <mergeCell ref="AB26:AB29"/>
    <mergeCell ref="AC26:AC29"/>
    <mergeCell ref="AD26:AD29"/>
    <mergeCell ref="AE26:AE29"/>
    <mergeCell ref="AF26:AF29"/>
    <mergeCell ref="AP26:AP29"/>
    <mergeCell ref="AQ26:AQ29"/>
    <mergeCell ref="AX26:AX29"/>
    <mergeCell ref="AY26:AY29"/>
    <mergeCell ref="S26:S29"/>
    <mergeCell ref="T26:T29"/>
    <mergeCell ref="U26:U29"/>
    <mergeCell ref="V26:V29"/>
    <mergeCell ref="W26:W29"/>
    <mergeCell ref="X26:X29"/>
    <mergeCell ref="Y26:Y29"/>
    <mergeCell ref="Z26:Z29"/>
    <mergeCell ref="AA26:AA29"/>
    <mergeCell ref="AP22:AP25"/>
    <mergeCell ref="AQ22:AQ25"/>
    <mergeCell ref="AX22:AX25"/>
    <mergeCell ref="AY22:AY25"/>
    <mergeCell ref="BF22:BF25"/>
    <mergeCell ref="BG22:BG25"/>
    <mergeCell ref="BN22:BN25"/>
    <mergeCell ref="BO22:BO25"/>
    <mergeCell ref="C26:C29"/>
    <mergeCell ref="D26:D29"/>
    <mergeCell ref="E26:E29"/>
    <mergeCell ref="F26:F29"/>
    <mergeCell ref="G26:G29"/>
    <mergeCell ref="H26:H29"/>
    <mergeCell ref="I26:I29"/>
    <mergeCell ref="J26:J29"/>
    <mergeCell ref="K26:K29"/>
    <mergeCell ref="L26:L29"/>
    <mergeCell ref="M26:M29"/>
    <mergeCell ref="N26:N29"/>
    <mergeCell ref="O26:O29"/>
    <mergeCell ref="P26:P29"/>
    <mergeCell ref="Q26:Q29"/>
    <mergeCell ref="R26:R29"/>
    <mergeCell ref="X22:X25"/>
    <mergeCell ref="Y22:Y25"/>
    <mergeCell ref="Z22:Z25"/>
    <mergeCell ref="AA22:AA25"/>
    <mergeCell ref="AB22:AB25"/>
    <mergeCell ref="AC22:AC25"/>
    <mergeCell ref="AD22:AD25"/>
    <mergeCell ref="AE22:AE25"/>
    <mergeCell ref="AF22:AF25"/>
    <mergeCell ref="BG17:BG20"/>
    <mergeCell ref="BN17:BN20"/>
    <mergeCell ref="BO17:BO20"/>
    <mergeCell ref="C22:C25"/>
    <mergeCell ref="D22:D25"/>
    <mergeCell ref="E22:E25"/>
    <mergeCell ref="F22:F25"/>
    <mergeCell ref="G22:G25"/>
    <mergeCell ref="H22:H25"/>
    <mergeCell ref="I22:I25"/>
    <mergeCell ref="J22:J25"/>
    <mergeCell ref="K22:K25"/>
    <mergeCell ref="L22:L25"/>
    <mergeCell ref="M22:M25"/>
    <mergeCell ref="N22:N25"/>
    <mergeCell ref="O22:O25"/>
    <mergeCell ref="P22:P25"/>
    <mergeCell ref="Q22:Q25"/>
    <mergeCell ref="R22:R25"/>
    <mergeCell ref="S22:S25"/>
    <mergeCell ref="T22:T25"/>
    <mergeCell ref="U22:U25"/>
    <mergeCell ref="V22:V25"/>
    <mergeCell ref="W22:W25"/>
    <mergeCell ref="AC17:AC20"/>
    <mergeCell ref="AD17:AD20"/>
    <mergeCell ref="AE17:AE20"/>
    <mergeCell ref="AF17:AF20"/>
    <mergeCell ref="AP17:AP20"/>
    <mergeCell ref="AQ17:AQ20"/>
    <mergeCell ref="AX17:AX20"/>
    <mergeCell ref="AY17:AY20"/>
    <mergeCell ref="BF17:BF20"/>
    <mergeCell ref="T17:T20"/>
    <mergeCell ref="U17:U20"/>
    <mergeCell ref="V17:V20"/>
    <mergeCell ref="W17:W20"/>
    <mergeCell ref="X17:X20"/>
    <mergeCell ref="Y17:Y20"/>
    <mergeCell ref="Z17:Z20"/>
    <mergeCell ref="AA17:AA20"/>
    <mergeCell ref="AB17:AB20"/>
    <mergeCell ref="AQ13:AQ16"/>
    <mergeCell ref="AX13:AX16"/>
    <mergeCell ref="AY13:AY16"/>
    <mergeCell ref="BF13:BF16"/>
    <mergeCell ref="BG13:BG16"/>
    <mergeCell ref="BN13:BN16"/>
    <mergeCell ref="BO13:BO16"/>
    <mergeCell ref="C17:C20"/>
    <mergeCell ref="D17:D20"/>
    <mergeCell ref="E17:E20"/>
    <mergeCell ref="F17:F20"/>
    <mergeCell ref="G17:G20"/>
    <mergeCell ref="H17:H20"/>
    <mergeCell ref="I17:I20"/>
    <mergeCell ref="J17:J20"/>
    <mergeCell ref="K17:K20"/>
    <mergeCell ref="L17:L20"/>
    <mergeCell ref="M17:M20"/>
    <mergeCell ref="N17:N20"/>
    <mergeCell ref="O17:O20"/>
    <mergeCell ref="P17:P20"/>
    <mergeCell ref="Q17:Q20"/>
    <mergeCell ref="R17:R20"/>
    <mergeCell ref="S17:S20"/>
    <mergeCell ref="Y13:Y16"/>
    <mergeCell ref="Z13:Z16"/>
    <mergeCell ref="AA13:AA16"/>
    <mergeCell ref="AB13:AB16"/>
    <mergeCell ref="AC13:AC16"/>
    <mergeCell ref="AD13:AD16"/>
    <mergeCell ref="AE13:AE16"/>
    <mergeCell ref="AF13:AF16"/>
    <mergeCell ref="AP13:AP16"/>
    <mergeCell ref="BN9:BN12"/>
    <mergeCell ref="BO9:BO12"/>
    <mergeCell ref="C13:C16"/>
    <mergeCell ref="D13:D16"/>
    <mergeCell ref="E13:E16"/>
    <mergeCell ref="F13:F16"/>
    <mergeCell ref="G13:G16"/>
    <mergeCell ref="H13:H16"/>
    <mergeCell ref="I13:I16"/>
    <mergeCell ref="J13:J16"/>
    <mergeCell ref="K13:K16"/>
    <mergeCell ref="L13:L16"/>
    <mergeCell ref="M13:M16"/>
    <mergeCell ref="N13:N16"/>
    <mergeCell ref="O13:O16"/>
    <mergeCell ref="P13:P16"/>
    <mergeCell ref="Q13:Q16"/>
    <mergeCell ref="R13:R16"/>
    <mergeCell ref="S13:S16"/>
    <mergeCell ref="T13:T16"/>
    <mergeCell ref="U13:U16"/>
    <mergeCell ref="V13:V16"/>
    <mergeCell ref="W13:W16"/>
    <mergeCell ref="X13:X16"/>
    <mergeCell ref="AD9:AD12"/>
    <mergeCell ref="AE9:AE12"/>
    <mergeCell ref="AF9:AF12"/>
    <mergeCell ref="AP9:AP12"/>
    <mergeCell ref="AQ9:AQ12"/>
    <mergeCell ref="AX9:AX12"/>
    <mergeCell ref="AY9:AY12"/>
    <mergeCell ref="BF9:BF12"/>
    <mergeCell ref="BG9:BG12"/>
    <mergeCell ref="U9:U12"/>
    <mergeCell ref="V9:V12"/>
    <mergeCell ref="W9:W12"/>
    <mergeCell ref="X9:X12"/>
    <mergeCell ref="Y9:Y12"/>
    <mergeCell ref="Z9:Z12"/>
    <mergeCell ref="AA9:AA12"/>
    <mergeCell ref="AB9:AB12"/>
    <mergeCell ref="AC9:AC12"/>
    <mergeCell ref="L9:L12"/>
    <mergeCell ref="M9:M12"/>
    <mergeCell ref="N9:N12"/>
    <mergeCell ref="O9:O12"/>
    <mergeCell ref="P9:P12"/>
    <mergeCell ref="Q9:Q12"/>
    <mergeCell ref="R9:R12"/>
    <mergeCell ref="S9:S12"/>
    <mergeCell ref="T9:T12"/>
    <mergeCell ref="C9:C12"/>
    <mergeCell ref="D9:D12"/>
    <mergeCell ref="E9:E12"/>
    <mergeCell ref="F9:F12"/>
    <mergeCell ref="G9:G12"/>
    <mergeCell ref="H9:H12"/>
    <mergeCell ref="I9:I12"/>
    <mergeCell ref="J9:J12"/>
    <mergeCell ref="K9:K12"/>
    <mergeCell ref="AF80:AF83"/>
    <mergeCell ref="Z80:Z83"/>
    <mergeCell ref="AA80:AA83"/>
    <mergeCell ref="AB80:AB83"/>
    <mergeCell ref="AC80:AC83"/>
    <mergeCell ref="AD80:AD83"/>
    <mergeCell ref="AE80:AE83"/>
    <mergeCell ref="T80:T83"/>
    <mergeCell ref="U80:U83"/>
    <mergeCell ref="V80:V83"/>
    <mergeCell ref="W80:W83"/>
    <mergeCell ref="X80:X83"/>
    <mergeCell ref="Y80:Y83"/>
    <mergeCell ref="N80:N83"/>
    <mergeCell ref="O80:O83"/>
    <mergeCell ref="P80:P83"/>
    <mergeCell ref="Q80:Q83"/>
    <mergeCell ref="R80:R83"/>
    <mergeCell ref="S80:S83"/>
    <mergeCell ref="H80:H83"/>
    <mergeCell ref="I80:I83"/>
    <mergeCell ref="J80:J83"/>
    <mergeCell ref="K80:K83"/>
    <mergeCell ref="L80:L83"/>
    <mergeCell ref="M80:M83"/>
    <mergeCell ref="AB76:AB79"/>
    <mergeCell ref="AC76:AC79"/>
    <mergeCell ref="AD76:AD79"/>
    <mergeCell ref="AE76:AE79"/>
    <mergeCell ref="AF76:AF79"/>
    <mergeCell ref="C80:C83"/>
    <mergeCell ref="D80:D83"/>
    <mergeCell ref="E80:E83"/>
    <mergeCell ref="F80:F83"/>
    <mergeCell ref="G80:G83"/>
    <mergeCell ref="V76:V79"/>
    <mergeCell ref="W76:W79"/>
    <mergeCell ref="X76:X79"/>
    <mergeCell ref="Y76:Y79"/>
    <mergeCell ref="Z76:Z79"/>
    <mergeCell ref="AA76:AA79"/>
    <mergeCell ref="P76:P79"/>
    <mergeCell ref="Q76:Q79"/>
    <mergeCell ref="R76:R79"/>
    <mergeCell ref="S76:S79"/>
    <mergeCell ref="T76:T79"/>
    <mergeCell ref="U76:U79"/>
    <mergeCell ref="J76:J79"/>
    <mergeCell ref="K76:K79"/>
    <mergeCell ref="L76:L79"/>
    <mergeCell ref="M76:M79"/>
    <mergeCell ref="N76:N79"/>
    <mergeCell ref="O76:O79"/>
    <mergeCell ref="C76:C79"/>
    <mergeCell ref="D76:D79"/>
    <mergeCell ref="E76:E79"/>
    <mergeCell ref="F76:F79"/>
    <mergeCell ref="G76:G79"/>
    <mergeCell ref="H76:H79"/>
    <mergeCell ref="I76:I79"/>
    <mergeCell ref="R72:R75"/>
    <mergeCell ref="S72:S75"/>
    <mergeCell ref="T72:T75"/>
    <mergeCell ref="U72:U75"/>
    <mergeCell ref="V72:V75"/>
    <mergeCell ref="W72:W75"/>
    <mergeCell ref="AP72:AP75"/>
    <mergeCell ref="AQ72:AQ75"/>
    <mergeCell ref="AX72:AX75"/>
    <mergeCell ref="AD72:AD75"/>
    <mergeCell ref="AE72:AE75"/>
    <mergeCell ref="AF72:AF75"/>
    <mergeCell ref="X72:X75"/>
    <mergeCell ref="Y72:Y75"/>
    <mergeCell ref="Z72:Z75"/>
    <mergeCell ref="AA72:AA75"/>
    <mergeCell ref="AB72:AB75"/>
    <mergeCell ref="AC72:AC75"/>
    <mergeCell ref="L72:L75"/>
    <mergeCell ref="M72:M75"/>
    <mergeCell ref="N72:N75"/>
    <mergeCell ref="O72:O75"/>
    <mergeCell ref="P72:P75"/>
    <mergeCell ref="Q72:Q75"/>
    <mergeCell ref="AF68:AF71"/>
    <mergeCell ref="C72:C75"/>
    <mergeCell ref="D72:D75"/>
    <mergeCell ref="E72:E75"/>
    <mergeCell ref="F72:F75"/>
    <mergeCell ref="G72:G75"/>
    <mergeCell ref="H72:H75"/>
    <mergeCell ref="I72:I75"/>
    <mergeCell ref="J72:J75"/>
    <mergeCell ref="K72:K75"/>
    <mergeCell ref="Z68:Z71"/>
    <mergeCell ref="AA68:AA71"/>
    <mergeCell ref="AB68:AB71"/>
    <mergeCell ref="AC68:AC71"/>
    <mergeCell ref="AD68:AD71"/>
    <mergeCell ref="AE68:AE71"/>
    <mergeCell ref="T68:T71"/>
    <mergeCell ref="U68:U71"/>
    <mergeCell ref="AB64:AB67"/>
    <mergeCell ref="AC64:AC67"/>
    <mergeCell ref="AD64:AD67"/>
    <mergeCell ref="O64:O67"/>
    <mergeCell ref="V68:V71"/>
    <mergeCell ref="W68:W71"/>
    <mergeCell ref="X68:X71"/>
    <mergeCell ref="Y68:Y71"/>
    <mergeCell ref="N68:N71"/>
    <mergeCell ref="O68:O71"/>
    <mergeCell ref="P68:P71"/>
    <mergeCell ref="Q68:Q71"/>
    <mergeCell ref="R68:R71"/>
    <mergeCell ref="S68:S71"/>
    <mergeCell ref="J64:J67"/>
    <mergeCell ref="K64:K67"/>
    <mergeCell ref="L64:L67"/>
    <mergeCell ref="M64:M67"/>
    <mergeCell ref="N64:N67"/>
    <mergeCell ref="H68:H71"/>
    <mergeCell ref="I68:I71"/>
    <mergeCell ref="J68:J71"/>
    <mergeCell ref="K68:K71"/>
    <mergeCell ref="L68:L71"/>
    <mergeCell ref="M68:M71"/>
    <mergeCell ref="T60:T63"/>
    <mergeCell ref="U60:U63"/>
    <mergeCell ref="H60:H63"/>
    <mergeCell ref="I60:I63"/>
    <mergeCell ref="J60:J63"/>
    <mergeCell ref="AE64:AE67"/>
    <mergeCell ref="AF64:AF67"/>
    <mergeCell ref="C68:C71"/>
    <mergeCell ref="D68:D71"/>
    <mergeCell ref="E68:E71"/>
    <mergeCell ref="F68:F71"/>
    <mergeCell ref="G68:G71"/>
    <mergeCell ref="V64:V67"/>
    <mergeCell ref="W64:W67"/>
    <mergeCell ref="X64:X67"/>
    <mergeCell ref="Y64:Y67"/>
    <mergeCell ref="Z64:Z67"/>
    <mergeCell ref="AA64:AA67"/>
    <mergeCell ref="P64:P67"/>
    <mergeCell ref="Q64:Q67"/>
    <mergeCell ref="R64:R67"/>
    <mergeCell ref="S64:S67"/>
    <mergeCell ref="T64:T67"/>
    <mergeCell ref="U64:U67"/>
    <mergeCell ref="O60:O63"/>
    <mergeCell ref="P60:P63"/>
    <mergeCell ref="Q60:Q63"/>
    <mergeCell ref="R60:R63"/>
    <mergeCell ref="S60:S63"/>
    <mergeCell ref="BO60:BO63"/>
    <mergeCell ref="C64:C67"/>
    <mergeCell ref="D64:D67"/>
    <mergeCell ref="E64:E67"/>
    <mergeCell ref="F64:F67"/>
    <mergeCell ref="G64:G67"/>
    <mergeCell ref="H64:H67"/>
    <mergeCell ref="I64:I67"/>
    <mergeCell ref="AF60:AF63"/>
    <mergeCell ref="AX60:AX63"/>
    <mergeCell ref="AY60:AY63"/>
    <mergeCell ref="BF60:BF63"/>
    <mergeCell ref="BG60:BG63"/>
    <mergeCell ref="Z60:Z63"/>
    <mergeCell ref="AA60:AA63"/>
    <mergeCell ref="AB60:AB63"/>
    <mergeCell ref="AC60:AC63"/>
    <mergeCell ref="AD60:AD63"/>
    <mergeCell ref="AE60:AE63"/>
    <mergeCell ref="C60:C63"/>
    <mergeCell ref="D60:D63"/>
    <mergeCell ref="E60:E63"/>
    <mergeCell ref="F60:F63"/>
    <mergeCell ref="G60:G63"/>
    <mergeCell ref="S55:S58"/>
    <mergeCell ref="AD51:AD54"/>
    <mergeCell ref="AE51:AE54"/>
    <mergeCell ref="AF51:AF54"/>
    <mergeCell ref="X51:X54"/>
    <mergeCell ref="Y51:Y54"/>
    <mergeCell ref="Z51:Z54"/>
    <mergeCell ref="AA51:AA54"/>
    <mergeCell ref="AB51:AB54"/>
    <mergeCell ref="AC51:AC54"/>
    <mergeCell ref="W51:W54"/>
    <mergeCell ref="K60:K63"/>
    <mergeCell ref="L60:L63"/>
    <mergeCell ref="M60:M63"/>
    <mergeCell ref="V60:V63"/>
    <mergeCell ref="W60:W63"/>
    <mergeCell ref="X60:X63"/>
    <mergeCell ref="Y60:Y63"/>
    <mergeCell ref="N60:N63"/>
    <mergeCell ref="X39:X42"/>
    <mergeCell ref="Y39:Y42"/>
    <mergeCell ref="Z39:Z42"/>
    <mergeCell ref="AA39:AA42"/>
    <mergeCell ref="AB39:AB42"/>
    <mergeCell ref="AC39:AC42"/>
    <mergeCell ref="V34:V37"/>
    <mergeCell ref="W34:W37"/>
    <mergeCell ref="X34:X37"/>
    <mergeCell ref="Y34:Y37"/>
    <mergeCell ref="V39:V42"/>
    <mergeCell ref="W39:W42"/>
    <mergeCell ref="AA34:AA37"/>
    <mergeCell ref="AB34:AB37"/>
    <mergeCell ref="AC34:AC37"/>
    <mergeCell ref="L43:L46"/>
    <mergeCell ref="M43:M46"/>
    <mergeCell ref="N43:N46"/>
    <mergeCell ref="R39:R42"/>
    <mergeCell ref="S39:S42"/>
    <mergeCell ref="T39:T42"/>
    <mergeCell ref="U39:U42"/>
    <mergeCell ref="O39:O42"/>
    <mergeCell ref="P39:P42"/>
    <mergeCell ref="Q39:Q42"/>
    <mergeCell ref="K39:K42"/>
    <mergeCell ref="M39:M42"/>
    <mergeCell ref="N39:N42"/>
    <mergeCell ref="C39:C42"/>
    <mergeCell ref="D39:D42"/>
    <mergeCell ref="E39:E42"/>
    <mergeCell ref="F39:F42"/>
    <mergeCell ref="G39:G42"/>
    <mergeCell ref="H39:H42"/>
    <mergeCell ref="I39:I42"/>
    <mergeCell ref="J39:J42"/>
    <mergeCell ref="L39:L42"/>
    <mergeCell ref="T34:T37"/>
    <mergeCell ref="U34:U37"/>
    <mergeCell ref="C34:C37"/>
    <mergeCell ref="D34:D37"/>
    <mergeCell ref="E34:E37"/>
    <mergeCell ref="F34:F37"/>
    <mergeCell ref="G34:G37"/>
    <mergeCell ref="L34:L37"/>
    <mergeCell ref="M34:M37"/>
    <mergeCell ref="Q34:Q37"/>
    <mergeCell ref="R34:R37"/>
    <mergeCell ref="N34:N37"/>
    <mergeCell ref="O34:O37"/>
    <mergeCell ref="P34:P37"/>
    <mergeCell ref="H34:H37"/>
    <mergeCell ref="I34:I37"/>
    <mergeCell ref="J34:J37"/>
    <mergeCell ref="K34:K37"/>
    <mergeCell ref="Y4:Y5"/>
    <mergeCell ref="Z4:Z5"/>
    <mergeCell ref="AV4:AV5"/>
    <mergeCell ref="AW4:AW5"/>
    <mergeCell ref="T3:X3"/>
    <mergeCell ref="Y3:AF3"/>
    <mergeCell ref="AG3:AG5"/>
    <mergeCell ref="S34:S37"/>
    <mergeCell ref="BU4:BU5"/>
    <mergeCell ref="BL4:BL5"/>
    <mergeCell ref="BM4:BM5"/>
    <mergeCell ref="BN4:BN5"/>
    <mergeCell ref="BO4:BO5"/>
    <mergeCell ref="BP4:BS4"/>
    <mergeCell ref="BT4:BT5"/>
    <mergeCell ref="AZ4:BC4"/>
    <mergeCell ref="BD4:BD5"/>
    <mergeCell ref="BE4:BE5"/>
    <mergeCell ref="AX4:AX5"/>
    <mergeCell ref="AY4:AY5"/>
    <mergeCell ref="BG4:BG5"/>
    <mergeCell ref="BH4:BK4"/>
    <mergeCell ref="AF34:AF37"/>
    <mergeCell ref="Z34:Z37"/>
    <mergeCell ref="R3:R5"/>
    <mergeCell ref="P3:P5"/>
    <mergeCell ref="BN3:BU3"/>
    <mergeCell ref="AK3:AK5"/>
    <mergeCell ref="AL3:AM3"/>
    <mergeCell ref="AN3:AO3"/>
    <mergeCell ref="AP3:AW3"/>
    <mergeCell ref="AX3:BE3"/>
    <mergeCell ref="BF3:BM3"/>
    <mergeCell ref="AH3:AH5"/>
    <mergeCell ref="AF4:AF5"/>
    <mergeCell ref="AP4:AP5"/>
    <mergeCell ref="AQ4:AQ5"/>
    <mergeCell ref="AR4:AU4"/>
    <mergeCell ref="BF4:BF5"/>
    <mergeCell ref="AA4:AD4"/>
    <mergeCell ref="AE4:AE5"/>
    <mergeCell ref="T4:T5"/>
    <mergeCell ref="U4:U5"/>
    <mergeCell ref="V4:V5"/>
    <mergeCell ref="AI3:AI5"/>
    <mergeCell ref="AJ3:AJ5"/>
    <mergeCell ref="W4:W5"/>
    <mergeCell ref="X4:X5"/>
    <mergeCell ref="K4:K5"/>
    <mergeCell ref="L4:L5"/>
    <mergeCell ref="M4:M5"/>
    <mergeCell ref="J3:K3"/>
    <mergeCell ref="L3:M3"/>
    <mergeCell ref="N3:O3"/>
    <mergeCell ref="N4:N5"/>
    <mergeCell ref="O4:O5"/>
    <mergeCell ref="Q3:Q5"/>
    <mergeCell ref="B3:D3"/>
    <mergeCell ref="E3:E5"/>
    <mergeCell ref="F3:I3"/>
    <mergeCell ref="C4:D4"/>
    <mergeCell ref="F4:F5"/>
    <mergeCell ref="G4:G5"/>
    <mergeCell ref="H4:H5"/>
    <mergeCell ref="I4:I5"/>
    <mergeCell ref="J4:J5"/>
  </mergeCells>
  <conditionalFormatting sqref="S9 S13 S17">
    <cfRule type="expression" dxfId="155" priority="21">
      <formula>T9=U9+V9+W9+X9</formula>
    </cfRule>
    <cfRule type="expression" dxfId="154" priority="22">
      <formula>T9&lt;&gt;U9+V9+W9+X9</formula>
    </cfRule>
  </conditionalFormatting>
  <conditionalFormatting sqref="S22">
    <cfRule type="expression" dxfId="153" priority="19">
      <formula>T22=U22+V22+W22+X22</formula>
    </cfRule>
    <cfRule type="expression" dxfId="152" priority="20">
      <formula>T22&lt;&gt;U22+V22+W22+X22</formula>
    </cfRule>
  </conditionalFormatting>
  <conditionalFormatting sqref="S26">
    <cfRule type="expression" dxfId="151" priority="17">
      <formula>T26=U26+V26+W26+X26</formula>
    </cfRule>
    <cfRule type="expression" dxfId="150" priority="18">
      <formula>T26&lt;&gt;U26+V26+W26+X26</formula>
    </cfRule>
  </conditionalFormatting>
  <conditionalFormatting sqref="S30">
    <cfRule type="expression" dxfId="149" priority="15">
      <formula>T30=U30+V30+W30+X30</formula>
    </cfRule>
    <cfRule type="expression" dxfId="148" priority="16">
      <formula>T30&lt;&gt;U30+V30+W30+X30</formula>
    </cfRule>
  </conditionalFormatting>
  <conditionalFormatting sqref="S34">
    <cfRule type="expression" dxfId="147" priority="25">
      <formula>T34=U34+V34+W34+X34</formula>
    </cfRule>
    <cfRule type="expression" dxfId="146" priority="26">
      <formula>T34&lt;&gt;U34+V34+W34+X34</formula>
    </cfRule>
  </conditionalFormatting>
  <conditionalFormatting sqref="S39 S43 S47 S51 S55">
    <cfRule type="expression" dxfId="145" priority="23">
      <formula>T39=U39+V39+W39+X39</formula>
    </cfRule>
    <cfRule type="expression" dxfId="144" priority="24">
      <formula>T39&lt;&gt;U39+V39+W39+X39</formula>
    </cfRule>
  </conditionalFormatting>
  <conditionalFormatting sqref="S60 S64 S68 S72 S76 S80">
    <cfRule type="expression" dxfId="143" priority="13">
      <formula>T60=U60+V60+W60+X60</formula>
    </cfRule>
    <cfRule type="expression" dxfId="142" priority="14">
      <formula>T60&lt;&gt;U60+V60+W60+X60</formula>
    </cfRule>
  </conditionalFormatting>
  <conditionalFormatting sqref="Y7:Y9">
    <cfRule type="expression" dxfId="141" priority="1">
      <formula>Y7&lt;&gt;Z7</formula>
    </cfRule>
  </conditionalFormatting>
  <conditionalFormatting sqref="Y13 Y17">
    <cfRule type="expression" dxfId="140" priority="5">
      <formula>Y13&lt;&gt;Z13</formula>
    </cfRule>
  </conditionalFormatting>
  <conditionalFormatting sqref="Y21:Y22 Y26 Y30 Y34">
    <cfRule type="expression" dxfId="139" priority="4">
      <formula>Y21&lt;&gt;Z21</formula>
    </cfRule>
  </conditionalFormatting>
  <conditionalFormatting sqref="Y38:Y39 Y43 Y47 Y51 Y55">
    <cfRule type="expression" dxfId="138" priority="3">
      <formula>Y38&lt;&gt;Z38</formula>
    </cfRule>
  </conditionalFormatting>
  <conditionalFormatting sqref="Y59:Y60 Y64 Y68 Y72 Y76 Y80">
    <cfRule type="expression" dxfId="137" priority="2">
      <formula>Y59&lt;&gt;Z59</formula>
    </cfRule>
  </conditionalFormatting>
  <conditionalFormatting sqref="Z7:AO7">
    <cfRule type="expression" dxfId="136" priority="28">
      <formula>Z$5=#REF!</formula>
    </cfRule>
  </conditionalFormatting>
  <conditionalFormatting sqref="AQ7:AW7">
    <cfRule type="expression" dxfId="135" priority="27">
      <formula>AQ$5=#REF!</formula>
    </cfRule>
  </conditionalFormatting>
  <conditionalFormatting sqref="AY7:BE7">
    <cfRule type="expression" dxfId="134" priority="8">
      <formula>AY$5=#REF!</formula>
    </cfRule>
  </conditionalFormatting>
  <conditionalFormatting sqref="BG7:BM7">
    <cfRule type="expression" dxfId="133" priority="7">
      <formula>BG$5=#REF!</formula>
    </cfRule>
  </conditionalFormatting>
  <conditionalFormatting sqref="BO7:BU7">
    <cfRule type="expression" dxfId="132" priority="6">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1" manualBreakCount="1">
    <brk id="20" max="72" man="1"/>
  </rowBreaks>
  <colBreaks count="5" manualBreakCount="5">
    <brk id="13" max="83" man="1"/>
    <brk id="17" max="83" man="1"/>
    <brk id="32" max="83" man="1"/>
    <brk id="41" max="83" man="1"/>
    <brk id="57" max="83"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79998168889431442"/>
  </sheetPr>
  <dimension ref="A1:BU599"/>
  <sheetViews>
    <sheetView zoomScale="50" zoomScaleNormal="5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1" width="7.7109375" style="153" customWidth="1"/>
    <col min="2" max="2" width="7.7109375" style="5" customWidth="1"/>
    <col min="3" max="3" width="8.7109375" style="156" customWidth="1"/>
    <col min="4" max="4" width="52.7109375" style="20" customWidth="1"/>
    <col min="5" max="5" width="8.7109375" style="20" customWidth="1"/>
    <col min="6" max="6" width="12.7109375" style="20" customWidth="1"/>
    <col min="7" max="7" width="18.7109375" style="193" customWidth="1"/>
    <col min="8" max="9" width="10.7109375" style="7" customWidth="1"/>
    <col min="10" max="10" width="10.7109375" style="21" customWidth="1"/>
    <col min="11" max="11" width="20.7109375" style="21" customWidth="1"/>
    <col min="12" max="12" width="10.7109375" style="20" customWidth="1"/>
    <col min="13" max="13" width="40.7109375" style="20" customWidth="1"/>
    <col min="14" max="14" width="20.7109375" style="20" customWidth="1"/>
    <col min="15" max="15" width="140.7109375" style="230" customWidth="1"/>
    <col min="16" max="16" width="36.7109375" style="20" customWidth="1"/>
    <col min="17" max="17" width="14.7109375" style="20" customWidth="1"/>
    <col min="18" max="18" width="14.5703125" style="20" customWidth="1"/>
    <col min="19" max="19" width="1.7109375" style="20" customWidth="1"/>
    <col min="20" max="20" width="15" style="7" customWidth="1"/>
    <col min="21" max="24" width="15" style="6" customWidth="1"/>
    <col min="25" max="25" width="15.140625" style="6" customWidth="1"/>
    <col min="26" max="32" width="15.140625" style="2" customWidth="1"/>
    <col min="33" max="33" width="64.7109375" style="2" customWidth="1"/>
    <col min="34" max="36" width="14.7109375" style="2" customWidth="1"/>
    <col min="37" max="37" width="50.7109375" style="2" customWidth="1"/>
    <col min="38" max="41" width="13.28515625" style="2" customWidth="1"/>
    <col min="42" max="42" width="13.28515625" style="3" customWidth="1"/>
    <col min="43"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2" width="13.28515625" style="4" customWidth="1"/>
    <col min="63" max="65" width="13.28515625" style="1" customWidth="1"/>
    <col min="66" max="66" width="13.28515625" style="3" customWidth="1"/>
    <col min="67" max="70" width="13.28515625" style="4" customWidth="1"/>
    <col min="71" max="73" width="13.28515625" style="1" customWidth="1"/>
    <col min="74" max="109" width="12.7109375" style="1" customWidth="1"/>
    <col min="110" max="16384" width="11.42578125" style="1"/>
  </cols>
  <sheetData>
    <row r="1" spans="1:73" s="184" customFormat="1" ht="30" customHeight="1" x14ac:dyDescent="0.25">
      <c r="A1" s="661"/>
      <c r="B1" s="183"/>
      <c r="D1" s="186" t="s">
        <v>2879</v>
      </c>
      <c r="E1" s="185" t="s">
        <v>2880</v>
      </c>
      <c r="F1" s="183" t="s">
        <v>2881</v>
      </c>
      <c r="G1" s="209"/>
      <c r="H1" s="185"/>
      <c r="I1" s="185"/>
      <c r="J1" s="185"/>
      <c r="K1" s="185"/>
      <c r="L1" s="185"/>
      <c r="M1" s="660" t="s">
        <v>2882</v>
      </c>
      <c r="O1" s="222" t="s">
        <v>2995</v>
      </c>
      <c r="Q1" s="660" t="s">
        <v>2882</v>
      </c>
      <c r="R1" s="183"/>
      <c r="S1" s="183"/>
      <c r="T1" s="183" t="s">
        <v>2886</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148"/>
      <c r="B2" s="106"/>
      <c r="F2" s="106" t="s">
        <v>3871</v>
      </c>
      <c r="G2" s="210"/>
      <c r="H2" s="216"/>
      <c r="I2" s="216"/>
      <c r="J2" s="216"/>
      <c r="K2" s="216"/>
      <c r="O2" s="224" t="str">
        <f>+F2</f>
        <v>SECRETARÍA DE PLANEACIÓN Y DESARROLLO TERRITORIAL</v>
      </c>
      <c r="Q2" s="106"/>
      <c r="R2" s="181"/>
      <c r="S2" s="181"/>
      <c r="T2" s="181"/>
      <c r="U2" s="181"/>
      <c r="V2" s="181"/>
      <c r="X2" s="106" t="str">
        <f>+F2</f>
        <v>SECRETARÍA DE PLANEACIÓN Y DESARROLLO TERRITORIAL</v>
      </c>
      <c r="Y2" s="181"/>
      <c r="Z2" s="181"/>
      <c r="AA2" s="181"/>
      <c r="AB2" s="181"/>
      <c r="AE2" s="106"/>
      <c r="AF2" s="106"/>
      <c r="AG2" s="106"/>
      <c r="AH2" s="106" t="str">
        <f>+F2</f>
        <v>SECRETARÍA DE PLANEACIÓN Y DESARROLLO TERRITORIAL</v>
      </c>
      <c r="AI2" s="106"/>
      <c r="AJ2" s="106"/>
      <c r="AK2" s="106"/>
      <c r="AL2" s="106"/>
      <c r="AM2" s="106"/>
      <c r="AN2" s="106"/>
      <c r="AO2" s="106"/>
      <c r="AP2" s="181"/>
      <c r="AQ2" s="181"/>
      <c r="AR2" s="181"/>
      <c r="AT2" s="181"/>
      <c r="AU2" s="106" t="str">
        <f>+X2</f>
        <v>SECRETARÍA DE PLANEACIÓN Y DESARROLLO TERRITORIAL</v>
      </c>
      <c r="AV2" s="181"/>
      <c r="AW2" s="181"/>
      <c r="AX2" s="181"/>
      <c r="AY2" s="181"/>
      <c r="AZ2" s="181"/>
      <c r="BA2" s="181"/>
      <c r="BC2" s="106"/>
      <c r="BD2" s="106"/>
      <c r="BE2" s="106"/>
      <c r="BF2" s="181"/>
      <c r="BG2" s="181"/>
      <c r="BH2" s="181"/>
      <c r="BI2" s="106"/>
      <c r="BJ2" s="181"/>
      <c r="BK2" s="106" t="str">
        <f>+AU2</f>
        <v>SECRETARÍA DE PLANEACIÓN Y DESARROLLO TERRITORIAL</v>
      </c>
      <c r="BL2" s="181"/>
      <c r="BM2" s="181"/>
      <c r="BN2" s="181"/>
      <c r="BO2" s="181"/>
      <c r="BP2" s="181"/>
      <c r="BQ2" s="181"/>
      <c r="BS2" s="106"/>
      <c r="BT2" s="106"/>
      <c r="BU2" s="106"/>
    </row>
    <row r="3" spans="1:73" ht="30" customHeight="1" thickBot="1" x14ac:dyDescent="0.3">
      <c r="A3" s="105" t="s">
        <v>2888</v>
      </c>
      <c r="B3" s="1113" t="s">
        <v>2889</v>
      </c>
      <c r="C3" s="1114"/>
      <c r="D3" s="1115"/>
      <c r="E3" s="1116" t="s">
        <v>268</v>
      </c>
      <c r="F3" s="1119" t="s">
        <v>2890</v>
      </c>
      <c r="G3" s="1120"/>
      <c r="H3" s="1120"/>
      <c r="I3" s="1121"/>
      <c r="J3" s="1119" t="s">
        <v>3872</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07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ht="30" customHeight="1" x14ac:dyDescent="0.25">
      <c r="A5" s="150"/>
      <c r="B5" s="104"/>
      <c r="C5" s="921" t="s">
        <v>2934</v>
      </c>
      <c r="D5" s="321" t="s">
        <v>267</v>
      </c>
      <c r="E5" s="1118"/>
      <c r="F5" s="1075"/>
      <c r="G5" s="1127"/>
      <c r="H5" s="1073"/>
      <c r="I5" s="1073"/>
      <c r="J5" s="1075"/>
      <c r="K5" s="1075"/>
      <c r="L5" s="1075"/>
      <c r="M5" s="1075"/>
      <c r="N5" s="1077"/>
      <c r="O5" s="1138"/>
      <c r="P5" s="1149"/>
      <c r="Q5" s="1146"/>
      <c r="R5" s="1143"/>
      <c r="S5" s="110"/>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15" customHeight="1" thickBot="1" x14ac:dyDescent="0.3">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14.2</v>
      </c>
      <c r="U6" s="302">
        <v>14.2</v>
      </c>
      <c r="V6" s="302">
        <v>14.2</v>
      </c>
      <c r="W6" s="302">
        <v>14.2</v>
      </c>
      <c r="X6" s="302">
        <v>14.2</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ht="40.15" customHeight="1" thickTop="1" thickBot="1" x14ac:dyDescent="0.3">
      <c r="A7" s="679" t="s">
        <v>3873</v>
      </c>
      <c r="B7" s="930" t="s">
        <v>2614</v>
      </c>
      <c r="C7" s="155"/>
      <c r="D7" s="46"/>
      <c r="E7" s="46"/>
      <c r="F7" s="46"/>
      <c r="G7" s="192"/>
      <c r="H7" s="121"/>
      <c r="I7" s="121"/>
      <c r="J7" s="108"/>
      <c r="K7" s="108"/>
      <c r="L7" s="46"/>
      <c r="M7" s="46"/>
      <c r="N7" s="46"/>
      <c r="O7" s="227"/>
      <c r="P7" s="122"/>
      <c r="Q7" s="122"/>
      <c r="R7" s="122"/>
      <c r="S7" s="19"/>
      <c r="T7" s="121"/>
      <c r="U7" s="129"/>
      <c r="V7" s="129"/>
      <c r="W7" s="129"/>
      <c r="X7" s="12"/>
      <c r="Y7" s="295">
        <f t="shared" ref="Y7:AF7" si="0">+Y8+Y17+Y22+Y31+Y40+Y45</f>
        <v>0</v>
      </c>
      <c r="Z7" s="682">
        <f t="shared" si="0"/>
        <v>0</v>
      </c>
      <c r="AA7" s="682">
        <f t="shared" si="0"/>
        <v>0</v>
      </c>
      <c r="AB7" s="682">
        <f t="shared" si="0"/>
        <v>0</v>
      </c>
      <c r="AC7" s="682">
        <f t="shared" si="0"/>
        <v>0</v>
      </c>
      <c r="AD7" s="682">
        <f t="shared" si="0"/>
        <v>0</v>
      </c>
      <c r="AE7" s="682">
        <f t="shared" si="0"/>
        <v>0</v>
      </c>
      <c r="AF7" s="682">
        <f t="shared" si="0"/>
        <v>0</v>
      </c>
      <c r="AG7" s="194"/>
      <c r="AH7" s="194"/>
      <c r="AI7" s="194"/>
      <c r="AJ7" s="194"/>
      <c r="AK7" s="194"/>
      <c r="AL7" s="194"/>
      <c r="AM7" s="194"/>
      <c r="AN7" s="194"/>
      <c r="AO7" s="194"/>
      <c r="AP7" s="17"/>
      <c r="AQ7" s="931">
        <f t="shared" ref="AQ7:AW7" si="1">+AQ8+AQ17+AQ22+AQ31+AQ40+AQ45</f>
        <v>0</v>
      </c>
      <c r="AR7" s="931">
        <f t="shared" si="1"/>
        <v>0</v>
      </c>
      <c r="AS7" s="931">
        <f t="shared" si="1"/>
        <v>0</v>
      </c>
      <c r="AT7" s="931">
        <f t="shared" si="1"/>
        <v>0</v>
      </c>
      <c r="AU7" s="931">
        <f t="shared" si="1"/>
        <v>0</v>
      </c>
      <c r="AV7" s="931">
        <f t="shared" si="1"/>
        <v>0</v>
      </c>
      <c r="AW7" s="931">
        <f t="shared" si="1"/>
        <v>0</v>
      </c>
      <c r="AX7" s="17"/>
      <c r="AY7" s="931">
        <f t="shared" ref="AY7:BE7" si="2">+AY8+AY17+AY22+AY31+AY40+AY45</f>
        <v>0</v>
      </c>
      <c r="AZ7" s="931">
        <f t="shared" si="2"/>
        <v>0</v>
      </c>
      <c r="BA7" s="931">
        <f t="shared" si="2"/>
        <v>0</v>
      </c>
      <c r="BB7" s="931">
        <f t="shared" si="2"/>
        <v>0</v>
      </c>
      <c r="BC7" s="931">
        <f t="shared" si="2"/>
        <v>0</v>
      </c>
      <c r="BD7" s="931">
        <f t="shared" si="2"/>
        <v>0</v>
      </c>
      <c r="BE7" s="931">
        <f t="shared" si="2"/>
        <v>0</v>
      </c>
      <c r="BF7" s="17"/>
      <c r="BG7" s="931">
        <f t="shared" ref="BG7:BM7" si="3">+BG8+BG17+BG22+BG31+BG40+BG45</f>
        <v>0</v>
      </c>
      <c r="BH7" s="931">
        <f t="shared" si="3"/>
        <v>0</v>
      </c>
      <c r="BI7" s="931">
        <f t="shared" si="3"/>
        <v>0</v>
      </c>
      <c r="BJ7" s="931">
        <f t="shared" si="3"/>
        <v>0</v>
      </c>
      <c r="BK7" s="931">
        <f t="shared" si="3"/>
        <v>0</v>
      </c>
      <c r="BL7" s="931">
        <f t="shared" si="3"/>
        <v>0</v>
      </c>
      <c r="BM7" s="931">
        <f t="shared" si="3"/>
        <v>0</v>
      </c>
      <c r="BN7" s="17"/>
      <c r="BO7" s="931">
        <f t="shared" ref="BO7:BU7" si="4">+BO8+BO17+BO22+BO31+BO40+BO45</f>
        <v>0</v>
      </c>
      <c r="BP7" s="931">
        <f t="shared" si="4"/>
        <v>0</v>
      </c>
      <c r="BQ7" s="931">
        <f t="shared" si="4"/>
        <v>0</v>
      </c>
      <c r="BR7" s="931">
        <f t="shared" si="4"/>
        <v>0</v>
      </c>
      <c r="BS7" s="931">
        <f t="shared" si="4"/>
        <v>0</v>
      </c>
      <c r="BT7" s="931">
        <f t="shared" si="4"/>
        <v>0</v>
      </c>
      <c r="BU7" s="931">
        <f t="shared" si="4"/>
        <v>0</v>
      </c>
    </row>
    <row r="8" spans="1:73" ht="39.950000000000003" customHeight="1" thickTop="1" thickBot="1" x14ac:dyDescent="0.3">
      <c r="A8" s="151"/>
      <c r="B8" s="924" t="s">
        <v>2615</v>
      </c>
      <c r="C8" s="238" t="s">
        <v>2616</v>
      </c>
      <c r="D8" s="692"/>
      <c r="E8" s="692"/>
      <c r="F8" s="692"/>
      <c r="G8" s="693"/>
      <c r="H8" s="665"/>
      <c r="I8" s="665"/>
      <c r="J8" s="694"/>
      <c r="K8" s="694"/>
      <c r="L8" s="692"/>
      <c r="M8" s="310"/>
      <c r="N8" s="695"/>
      <c r="O8" s="666"/>
      <c r="P8" s="666"/>
      <c r="Q8" s="666"/>
      <c r="R8" s="666"/>
      <c r="S8" s="698"/>
      <c r="T8" s="699"/>
      <c r="U8" s="668"/>
      <c r="V8" s="668"/>
      <c r="W8" s="668"/>
      <c r="X8" s="668"/>
      <c r="Y8" s="248"/>
      <c r="Z8" s="700">
        <f t="shared" ref="Z8:AF58" si="5">+AQ8+AY8+BG8+BO8</f>
        <v>0</v>
      </c>
      <c r="AA8" s="700">
        <f t="shared" si="5"/>
        <v>0</v>
      </c>
      <c r="AB8" s="700">
        <f t="shared" si="5"/>
        <v>0</v>
      </c>
      <c r="AC8" s="700">
        <f t="shared" si="5"/>
        <v>0</v>
      </c>
      <c r="AD8" s="700">
        <f t="shared" si="5"/>
        <v>0</v>
      </c>
      <c r="AE8" s="700">
        <f t="shared" si="5"/>
        <v>0</v>
      </c>
      <c r="AF8" s="700">
        <f t="shared" si="5"/>
        <v>0</v>
      </c>
      <c r="AG8" s="246"/>
      <c r="AH8" s="246"/>
      <c r="AI8" s="246"/>
      <c r="AJ8" s="246"/>
      <c r="AK8" s="246"/>
      <c r="AL8" s="246"/>
      <c r="AM8" s="246"/>
      <c r="AN8" s="246"/>
      <c r="AO8" s="246"/>
      <c r="AP8" s="669"/>
      <c r="AQ8" s="670">
        <f t="shared" ref="AQ8" si="6">SUM(AQ9:AQ16)</f>
        <v>0</v>
      </c>
      <c r="AR8" s="670">
        <f>SUM(AR9:AR16)</f>
        <v>0</v>
      </c>
      <c r="AS8" s="670">
        <f t="shared" ref="AS8:AW8" si="7">SUM(AS9:AS16)</f>
        <v>0</v>
      </c>
      <c r="AT8" s="670">
        <f t="shared" si="7"/>
        <v>0</v>
      </c>
      <c r="AU8" s="670">
        <f t="shared" si="7"/>
        <v>0</v>
      </c>
      <c r="AV8" s="670">
        <f t="shared" si="7"/>
        <v>0</v>
      </c>
      <c r="AW8" s="670">
        <f t="shared" si="7"/>
        <v>0</v>
      </c>
      <c r="AX8" s="669"/>
      <c r="AY8" s="670">
        <f t="shared" ref="AY8" si="8">SUM(AY9:AY16)</f>
        <v>0</v>
      </c>
      <c r="AZ8" s="670">
        <f t="shared" ref="AZ8:BE8" si="9">SUM(AZ9:AZ13)</f>
        <v>0</v>
      </c>
      <c r="BA8" s="670">
        <f t="shared" si="9"/>
        <v>0</v>
      </c>
      <c r="BB8" s="670">
        <f t="shared" si="9"/>
        <v>0</v>
      </c>
      <c r="BC8" s="670">
        <f t="shared" si="9"/>
        <v>0</v>
      </c>
      <c r="BD8" s="670">
        <f t="shared" si="9"/>
        <v>0</v>
      </c>
      <c r="BE8" s="670">
        <f t="shared" si="9"/>
        <v>0</v>
      </c>
      <c r="BF8" s="669"/>
      <c r="BG8" s="670">
        <f t="shared" ref="BG8" si="10">SUM(BG9:BG16)</f>
        <v>0</v>
      </c>
      <c r="BH8" s="670">
        <f t="shared" ref="BH8:BM8" si="11">SUM(BH9:BH13)</f>
        <v>0</v>
      </c>
      <c r="BI8" s="670">
        <f t="shared" si="11"/>
        <v>0</v>
      </c>
      <c r="BJ8" s="670">
        <f t="shared" si="11"/>
        <v>0</v>
      </c>
      <c r="BK8" s="670">
        <f t="shared" si="11"/>
        <v>0</v>
      </c>
      <c r="BL8" s="670">
        <f t="shared" si="11"/>
        <v>0</v>
      </c>
      <c r="BM8" s="670">
        <f t="shared" si="11"/>
        <v>0</v>
      </c>
      <c r="BN8" s="669"/>
      <c r="BO8" s="670">
        <f t="shared" ref="BO8" si="12">SUM(BO9:BO16)</f>
        <v>0</v>
      </c>
      <c r="BP8" s="670">
        <f t="shared" ref="BP8:BU8" si="13">SUM(BP9:BP13)</f>
        <v>0</v>
      </c>
      <c r="BQ8" s="670">
        <f t="shared" si="13"/>
        <v>0</v>
      </c>
      <c r="BR8" s="670">
        <f t="shared" si="13"/>
        <v>0</v>
      </c>
      <c r="BS8" s="670">
        <f t="shared" si="13"/>
        <v>0</v>
      </c>
      <c r="BT8" s="670">
        <f t="shared" si="13"/>
        <v>0</v>
      </c>
      <c r="BU8" s="670">
        <f t="shared" si="13"/>
        <v>0</v>
      </c>
    </row>
    <row r="9" spans="1:73" ht="40.15" customHeight="1" thickTop="1" thickBot="1" x14ac:dyDescent="0.3">
      <c r="A9" s="453" t="s">
        <v>3874</v>
      </c>
      <c r="B9" s="29"/>
      <c r="C9" s="1058" t="s">
        <v>2617</v>
      </c>
      <c r="D9" s="1161" t="s">
        <v>2618</v>
      </c>
      <c r="E9" s="1240">
        <v>869</v>
      </c>
      <c r="F9" s="1241" t="s">
        <v>3875</v>
      </c>
      <c r="G9" s="1239" t="s">
        <v>2619</v>
      </c>
      <c r="H9" s="1242" t="s">
        <v>272</v>
      </c>
      <c r="I9" s="1242" t="s">
        <v>3876</v>
      </c>
      <c r="J9" s="1242" t="s">
        <v>3025</v>
      </c>
      <c r="K9" s="1239" t="s">
        <v>3326</v>
      </c>
      <c r="L9" s="1242" t="s">
        <v>3877</v>
      </c>
      <c r="M9" s="1239" t="s">
        <v>3878</v>
      </c>
      <c r="N9" s="1672" t="s">
        <v>3879</v>
      </c>
      <c r="O9" s="1239" t="s">
        <v>3880</v>
      </c>
      <c r="P9" s="1335" t="s">
        <v>2619</v>
      </c>
      <c r="Q9" s="1336">
        <v>1</v>
      </c>
      <c r="R9" s="1337" t="s">
        <v>2871</v>
      </c>
      <c r="S9" s="1337"/>
      <c r="T9" s="1022"/>
      <c r="U9" s="1007"/>
      <c r="V9" s="1007"/>
      <c r="W9" s="1007"/>
      <c r="X9" s="1007"/>
      <c r="Y9" s="1007"/>
      <c r="Z9" s="1004">
        <f t="shared" si="5"/>
        <v>0</v>
      </c>
      <c r="AA9" s="1004">
        <f t="shared" ref="AA9:AF13" si="14">SUM(AR9:AR12,AZ9:AZ12,BH9:BH12,BP9:BP12)</f>
        <v>0</v>
      </c>
      <c r="AB9" s="1004">
        <f t="shared" si="14"/>
        <v>0</v>
      </c>
      <c r="AC9" s="1004">
        <f t="shared" si="14"/>
        <v>0</v>
      </c>
      <c r="AD9" s="1004">
        <f t="shared" si="14"/>
        <v>0</v>
      </c>
      <c r="AE9" s="1004">
        <f t="shared" si="14"/>
        <v>0</v>
      </c>
      <c r="AF9" s="1004">
        <f t="shared" si="14"/>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ht="40.15" customHeight="1" thickTop="1" thickBot="1" x14ac:dyDescent="0.3">
      <c r="A10" s="453" t="s">
        <v>3874</v>
      </c>
      <c r="B10" s="29"/>
      <c r="C10" s="1059"/>
      <c r="D10" s="1162"/>
      <c r="E10" s="1240"/>
      <c r="F10" s="1241"/>
      <c r="G10" s="1239"/>
      <c r="H10" s="1242"/>
      <c r="I10" s="1242"/>
      <c r="J10" s="1242"/>
      <c r="K10" s="1239"/>
      <c r="L10" s="1242"/>
      <c r="M10" s="1239"/>
      <c r="N10" s="1672"/>
      <c r="O10" s="1239"/>
      <c r="P10" s="1335"/>
      <c r="Q10" s="1336"/>
      <c r="R10" s="1337"/>
      <c r="S10" s="1337"/>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40.15" customHeight="1" thickTop="1" thickBot="1" x14ac:dyDescent="0.3">
      <c r="A11" s="453" t="s">
        <v>3874</v>
      </c>
      <c r="B11" s="29"/>
      <c r="C11" s="1059"/>
      <c r="D11" s="1162"/>
      <c r="E11" s="1240"/>
      <c r="F11" s="1241"/>
      <c r="G11" s="1239"/>
      <c r="H11" s="1242"/>
      <c r="I11" s="1242"/>
      <c r="J11" s="1242"/>
      <c r="K11" s="1239"/>
      <c r="L11" s="1242"/>
      <c r="M11" s="1239"/>
      <c r="N11" s="1672"/>
      <c r="O11" s="1239"/>
      <c r="P11" s="1335"/>
      <c r="Q11" s="1336"/>
      <c r="R11" s="1337"/>
      <c r="S11" s="1337"/>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40.15" customHeight="1" thickTop="1" thickBot="1" x14ac:dyDescent="0.3">
      <c r="A12" s="453" t="s">
        <v>3874</v>
      </c>
      <c r="B12" s="29"/>
      <c r="C12" s="1059"/>
      <c r="D12" s="1162"/>
      <c r="E12" s="1240"/>
      <c r="F12" s="1241"/>
      <c r="G12" s="1239"/>
      <c r="H12" s="1242"/>
      <c r="I12" s="1242"/>
      <c r="J12" s="1242"/>
      <c r="K12" s="1239"/>
      <c r="L12" s="1242"/>
      <c r="M12" s="1239"/>
      <c r="N12" s="1672"/>
      <c r="O12" s="1239"/>
      <c r="P12" s="1335"/>
      <c r="Q12" s="1336"/>
      <c r="R12" s="1337"/>
      <c r="S12" s="1337"/>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40.15" customHeight="1" thickTop="1" thickBot="1" x14ac:dyDescent="0.3">
      <c r="A13" s="453" t="s">
        <v>3874</v>
      </c>
      <c r="B13" s="29"/>
      <c r="C13" s="1059"/>
      <c r="D13" s="1162"/>
      <c r="E13" s="1061">
        <v>870</v>
      </c>
      <c r="F13" s="1241" t="s">
        <v>3881</v>
      </c>
      <c r="G13" s="1239" t="s">
        <v>480</v>
      </c>
      <c r="H13" s="1242" t="s">
        <v>272</v>
      </c>
      <c r="I13" s="1242" t="s">
        <v>3876</v>
      </c>
      <c r="J13" s="1242" t="s">
        <v>3025</v>
      </c>
      <c r="K13" s="1239" t="s">
        <v>3326</v>
      </c>
      <c r="L13" s="1242" t="s">
        <v>3877</v>
      </c>
      <c r="M13" s="1239" t="s">
        <v>3878</v>
      </c>
      <c r="N13" s="1672" t="s">
        <v>3879</v>
      </c>
      <c r="O13" s="1239" t="s">
        <v>3880</v>
      </c>
      <c r="P13" s="1335" t="s">
        <v>480</v>
      </c>
      <c r="Q13" s="1336">
        <v>1</v>
      </c>
      <c r="R13" s="1337" t="s">
        <v>2871</v>
      </c>
      <c r="S13" s="1337"/>
      <c r="T13" s="1022"/>
      <c r="U13" s="1007"/>
      <c r="V13" s="1007"/>
      <c r="W13" s="1007"/>
      <c r="X13" s="1007"/>
      <c r="Y13" s="1007"/>
      <c r="Z13" s="1004">
        <f t="shared" si="5"/>
        <v>0</v>
      </c>
      <c r="AA13" s="1004">
        <f t="shared" si="14"/>
        <v>0</v>
      </c>
      <c r="AB13" s="1004">
        <f t="shared" si="14"/>
        <v>0</v>
      </c>
      <c r="AC13" s="1004">
        <f t="shared" si="14"/>
        <v>0</v>
      </c>
      <c r="AD13" s="1004">
        <f t="shared" si="14"/>
        <v>0</v>
      </c>
      <c r="AE13" s="1004">
        <f t="shared" si="14"/>
        <v>0</v>
      </c>
      <c r="AF13" s="1004">
        <f t="shared" si="14"/>
        <v>0</v>
      </c>
      <c r="AG13" s="714"/>
      <c r="AH13" s="593"/>
      <c r="AI13" s="593"/>
      <c r="AJ13" s="593"/>
      <c r="AK13" s="207"/>
      <c r="AL13" s="208"/>
      <c r="AM13" s="208"/>
      <c r="AN13" s="208"/>
      <c r="AO13" s="208"/>
      <c r="AP13" s="1150">
        <f>+U13</f>
        <v>0</v>
      </c>
      <c r="AQ13" s="1004">
        <f>SUM(AR13:AW16)</f>
        <v>0</v>
      </c>
      <c r="AR13" s="299"/>
      <c r="AS13" s="299"/>
      <c r="AT13" s="299"/>
      <c r="AU13" s="299"/>
      <c r="AV13" s="299"/>
      <c r="AW13" s="299"/>
      <c r="AX13" s="1150">
        <f>+V13</f>
        <v>0</v>
      </c>
      <c r="AY13" s="1004">
        <f>SUM(AZ13:BE16)</f>
        <v>0</v>
      </c>
      <c r="AZ13" s="299"/>
      <c r="BA13" s="299"/>
      <c r="BB13" s="299"/>
      <c r="BC13" s="299"/>
      <c r="BD13" s="299"/>
      <c r="BE13" s="299"/>
      <c r="BF13" s="1150">
        <f>+W13</f>
        <v>0</v>
      </c>
      <c r="BG13" s="1004">
        <f>SUM(BH13:BM16)</f>
        <v>0</v>
      </c>
      <c r="BH13" s="299"/>
      <c r="BI13" s="299"/>
      <c r="BJ13" s="299"/>
      <c r="BK13" s="299"/>
      <c r="BL13" s="299"/>
      <c r="BM13" s="299"/>
      <c r="BN13" s="1150">
        <f>+X13</f>
        <v>0</v>
      </c>
      <c r="BO13" s="1004">
        <f>SUM(BP13:BU16)</f>
        <v>0</v>
      </c>
      <c r="BP13" s="299"/>
      <c r="BQ13" s="299"/>
      <c r="BR13" s="299"/>
      <c r="BS13" s="299"/>
      <c r="BT13" s="299"/>
      <c r="BU13" s="299"/>
    </row>
    <row r="14" spans="1:73" ht="40.15" customHeight="1" thickTop="1" thickBot="1" x14ac:dyDescent="0.3">
      <c r="A14" s="453" t="s">
        <v>3874</v>
      </c>
      <c r="B14" s="29"/>
      <c r="C14" s="1059"/>
      <c r="D14" s="1162"/>
      <c r="E14" s="1062"/>
      <c r="F14" s="1241"/>
      <c r="G14" s="1239"/>
      <c r="H14" s="1242"/>
      <c r="I14" s="1242"/>
      <c r="J14" s="1242"/>
      <c r="K14" s="1239"/>
      <c r="L14" s="1242"/>
      <c r="M14" s="1239"/>
      <c r="N14" s="1672"/>
      <c r="O14" s="1239"/>
      <c r="P14" s="1335"/>
      <c r="Q14" s="1336"/>
      <c r="R14" s="1337"/>
      <c r="S14" s="1337"/>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40.15" customHeight="1" thickTop="1" thickBot="1" x14ac:dyDescent="0.3">
      <c r="A15" s="453" t="s">
        <v>3874</v>
      </c>
      <c r="B15" s="29"/>
      <c r="C15" s="1059"/>
      <c r="D15" s="1162"/>
      <c r="E15" s="1062"/>
      <c r="F15" s="1241"/>
      <c r="G15" s="1239"/>
      <c r="H15" s="1242"/>
      <c r="I15" s="1242"/>
      <c r="J15" s="1242"/>
      <c r="K15" s="1239"/>
      <c r="L15" s="1242"/>
      <c r="M15" s="1239"/>
      <c r="N15" s="1672"/>
      <c r="O15" s="1239"/>
      <c r="P15" s="1335"/>
      <c r="Q15" s="1336"/>
      <c r="R15" s="1337"/>
      <c r="S15" s="1337"/>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40.15" customHeight="1" thickTop="1" thickBot="1" x14ac:dyDescent="0.3">
      <c r="A16" s="453" t="s">
        <v>3874</v>
      </c>
      <c r="B16" s="29"/>
      <c r="C16" s="1060"/>
      <c r="D16" s="1163"/>
      <c r="E16" s="1063"/>
      <c r="F16" s="1241"/>
      <c r="G16" s="1239"/>
      <c r="H16" s="1242"/>
      <c r="I16" s="1242"/>
      <c r="J16" s="1242"/>
      <c r="K16" s="1239"/>
      <c r="L16" s="1242"/>
      <c r="M16" s="1239"/>
      <c r="N16" s="1672"/>
      <c r="O16" s="1239"/>
      <c r="P16" s="1335"/>
      <c r="Q16" s="1336"/>
      <c r="R16" s="1337"/>
      <c r="S16" s="1337"/>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40.15" customHeight="1" thickTop="1" thickBot="1" x14ac:dyDescent="0.3">
      <c r="B17" s="924" t="s">
        <v>2620</v>
      </c>
      <c r="C17" s="938" t="s">
        <v>2621</v>
      </c>
      <c r="D17" s="362"/>
      <c r="E17" s="433"/>
      <c r="F17" s="445"/>
      <c r="G17" s="356"/>
      <c r="H17" s="357"/>
      <c r="I17" s="357"/>
      <c r="J17" s="358"/>
      <c r="K17" s="358"/>
      <c r="L17" s="358"/>
      <c r="M17" s="358"/>
      <c r="N17" s="363"/>
      <c r="O17" s="364"/>
      <c r="P17" s="365"/>
      <c r="Q17" s="292"/>
      <c r="R17" s="292"/>
      <c r="S17" s="292"/>
      <c r="T17" s="131"/>
      <c r="U17" s="132"/>
      <c r="V17" s="132"/>
      <c r="W17" s="132"/>
      <c r="X17" s="133"/>
      <c r="Y17" s="293"/>
      <c r="Z17" s="297">
        <f t="shared" si="5"/>
        <v>0</v>
      </c>
      <c r="AA17" s="297">
        <f t="shared" si="5"/>
        <v>0</v>
      </c>
      <c r="AB17" s="297">
        <f t="shared" si="5"/>
        <v>0</v>
      </c>
      <c r="AC17" s="297">
        <f t="shared" si="5"/>
        <v>0</v>
      </c>
      <c r="AD17" s="297">
        <f t="shared" si="5"/>
        <v>0</v>
      </c>
      <c r="AE17" s="297">
        <f t="shared" si="5"/>
        <v>0</v>
      </c>
      <c r="AF17" s="297">
        <f t="shared" si="5"/>
        <v>0</v>
      </c>
      <c r="AG17" s="229"/>
      <c r="AH17" s="462"/>
      <c r="AI17" s="462"/>
      <c r="AJ17" s="462"/>
      <c r="AK17" s="229"/>
      <c r="AL17" s="229"/>
      <c r="AM17" s="229"/>
      <c r="AN17" s="229"/>
      <c r="AO17" s="229"/>
      <c r="AP17" s="291"/>
      <c r="AQ17" s="461">
        <f t="shared" ref="AQ17" si="15">SUM(AQ18:AQ21)</f>
        <v>0</v>
      </c>
      <c r="AR17" s="461">
        <f>SUM(AR18:AR21)</f>
        <v>0</v>
      </c>
      <c r="AS17" s="461">
        <f t="shared" ref="AS17:AW17" si="16">SUM(AS18:AS21)</f>
        <v>0</v>
      </c>
      <c r="AT17" s="461">
        <f t="shared" si="16"/>
        <v>0</v>
      </c>
      <c r="AU17" s="461">
        <f t="shared" si="16"/>
        <v>0</v>
      </c>
      <c r="AV17" s="461">
        <f t="shared" si="16"/>
        <v>0</v>
      </c>
      <c r="AW17" s="461">
        <f t="shared" si="16"/>
        <v>0</v>
      </c>
      <c r="AX17" s="291"/>
      <c r="AY17" s="461">
        <f t="shared" ref="AY17" si="17">SUM(AY18:AY21)</f>
        <v>0</v>
      </c>
      <c r="AZ17" s="461">
        <f t="shared" ref="AZ17:BE17" si="18">+AZ18</f>
        <v>0</v>
      </c>
      <c r="BA17" s="461">
        <f t="shared" si="18"/>
        <v>0</v>
      </c>
      <c r="BB17" s="461">
        <f t="shared" si="18"/>
        <v>0</v>
      </c>
      <c r="BC17" s="461">
        <f t="shared" si="18"/>
        <v>0</v>
      </c>
      <c r="BD17" s="461">
        <f t="shared" si="18"/>
        <v>0</v>
      </c>
      <c r="BE17" s="461">
        <f t="shared" si="18"/>
        <v>0</v>
      </c>
      <c r="BF17" s="291"/>
      <c r="BG17" s="461">
        <f t="shared" ref="BG17" si="19">SUM(BG18:BG21)</f>
        <v>0</v>
      </c>
      <c r="BH17" s="461">
        <f t="shared" ref="BH17:BM17" si="20">+BH18</f>
        <v>0</v>
      </c>
      <c r="BI17" s="461">
        <f t="shared" si="20"/>
        <v>0</v>
      </c>
      <c r="BJ17" s="461">
        <f t="shared" si="20"/>
        <v>0</v>
      </c>
      <c r="BK17" s="461">
        <f t="shared" si="20"/>
        <v>0</v>
      </c>
      <c r="BL17" s="461">
        <f t="shared" si="20"/>
        <v>0</v>
      </c>
      <c r="BM17" s="461">
        <f t="shared" si="20"/>
        <v>0</v>
      </c>
      <c r="BN17" s="291"/>
      <c r="BO17" s="461">
        <f t="shared" ref="BO17" si="21">SUM(BO18:BO21)</f>
        <v>0</v>
      </c>
      <c r="BP17" s="461">
        <f t="shared" ref="BP17:BU17" si="22">+BP18</f>
        <v>0</v>
      </c>
      <c r="BQ17" s="461">
        <f t="shared" si="22"/>
        <v>0</v>
      </c>
      <c r="BR17" s="461">
        <f t="shared" si="22"/>
        <v>0</v>
      </c>
      <c r="BS17" s="461">
        <f t="shared" si="22"/>
        <v>0</v>
      </c>
      <c r="BT17" s="461">
        <f t="shared" si="22"/>
        <v>0</v>
      </c>
      <c r="BU17" s="461">
        <f t="shared" si="22"/>
        <v>0</v>
      </c>
    </row>
    <row r="18" spans="1:73" ht="40.15" customHeight="1" thickTop="1" thickBot="1" x14ac:dyDescent="0.3">
      <c r="A18" s="453" t="s">
        <v>3874</v>
      </c>
      <c r="B18" s="24"/>
      <c r="C18" s="1058" t="s">
        <v>2622</v>
      </c>
      <c r="D18" s="1049" t="s">
        <v>2623</v>
      </c>
      <c r="E18" s="1061">
        <v>871</v>
      </c>
      <c r="F18" s="1064" t="s">
        <v>3882</v>
      </c>
      <c r="G18" s="1049" t="s">
        <v>809</v>
      </c>
      <c r="H18" s="1043" t="s">
        <v>3025</v>
      </c>
      <c r="I18" s="1043" t="s">
        <v>3876</v>
      </c>
      <c r="J18" s="1043" t="s">
        <v>3025</v>
      </c>
      <c r="K18" s="1049" t="s">
        <v>3326</v>
      </c>
      <c r="L18" s="1043" t="s">
        <v>3877</v>
      </c>
      <c r="M18" s="1049" t="s">
        <v>3878</v>
      </c>
      <c r="N18" s="1046" t="s">
        <v>3879</v>
      </c>
      <c r="O18" s="1239" t="s">
        <v>3880</v>
      </c>
      <c r="P18" s="1052" t="s">
        <v>809</v>
      </c>
      <c r="Q18" s="1055">
        <v>40</v>
      </c>
      <c r="R18" s="1337" t="s">
        <v>2871</v>
      </c>
      <c r="S18" s="1337"/>
      <c r="T18" s="1022"/>
      <c r="U18" s="1007"/>
      <c r="V18" s="1007"/>
      <c r="W18" s="1007"/>
      <c r="X18" s="1007"/>
      <c r="Y18" s="1007"/>
      <c r="Z18" s="1004">
        <f t="shared" si="5"/>
        <v>0</v>
      </c>
      <c r="AA18" s="1004">
        <f t="shared" ref="AA18:AF18" si="23">SUM(AR18:AR21,AZ18:AZ21,BH18:BH21,BP18:BP21)</f>
        <v>0</v>
      </c>
      <c r="AB18" s="1004">
        <f t="shared" si="23"/>
        <v>0</v>
      </c>
      <c r="AC18" s="1004">
        <f t="shared" si="23"/>
        <v>0</v>
      </c>
      <c r="AD18" s="1004">
        <f t="shared" si="23"/>
        <v>0</v>
      </c>
      <c r="AE18" s="1004">
        <f t="shared" si="23"/>
        <v>0</v>
      </c>
      <c r="AF18" s="1004">
        <f t="shared" si="23"/>
        <v>0</v>
      </c>
      <c r="AG18" s="714"/>
      <c r="AH18" s="593"/>
      <c r="AI18" s="593"/>
      <c r="AJ18" s="593"/>
      <c r="AK18" s="207"/>
      <c r="AL18" s="208"/>
      <c r="AM18" s="208"/>
      <c r="AN18" s="208"/>
      <c r="AO18" s="208"/>
      <c r="AP18" s="1150">
        <f>+U18</f>
        <v>0</v>
      </c>
      <c r="AQ18" s="1004">
        <f>SUM(AR18:AW21)</f>
        <v>0</v>
      </c>
      <c r="AR18" s="299"/>
      <c r="AS18" s="299"/>
      <c r="AT18" s="299"/>
      <c r="AU18" s="299"/>
      <c r="AV18" s="299"/>
      <c r="AW18" s="299"/>
      <c r="AX18" s="1150">
        <f>+V18</f>
        <v>0</v>
      </c>
      <c r="AY18" s="1004">
        <f>SUM(AZ18:BE21)</f>
        <v>0</v>
      </c>
      <c r="AZ18" s="299"/>
      <c r="BA18" s="299"/>
      <c r="BB18" s="299"/>
      <c r="BC18" s="299"/>
      <c r="BD18" s="299"/>
      <c r="BE18" s="299"/>
      <c r="BF18" s="1150">
        <f>+W18</f>
        <v>0</v>
      </c>
      <c r="BG18" s="1004">
        <f>SUM(BH18:BM21)</f>
        <v>0</v>
      </c>
      <c r="BH18" s="299"/>
      <c r="BI18" s="299"/>
      <c r="BJ18" s="299"/>
      <c r="BK18" s="299"/>
      <c r="BL18" s="299"/>
      <c r="BM18" s="299"/>
      <c r="BN18" s="1150">
        <f>+X18</f>
        <v>0</v>
      </c>
      <c r="BO18" s="1004">
        <f>SUM(BP18:BU21)</f>
        <v>0</v>
      </c>
      <c r="BP18" s="299"/>
      <c r="BQ18" s="299"/>
      <c r="BR18" s="299"/>
      <c r="BS18" s="299"/>
      <c r="BT18" s="299"/>
      <c r="BU18" s="299"/>
    </row>
    <row r="19" spans="1:73" ht="40.15" customHeight="1" thickTop="1" thickBot="1" x14ac:dyDescent="0.3">
      <c r="A19" s="453" t="s">
        <v>3874</v>
      </c>
      <c r="B19" s="24"/>
      <c r="C19" s="1059"/>
      <c r="D19" s="1050"/>
      <c r="E19" s="1062"/>
      <c r="F19" s="1065"/>
      <c r="G19" s="1050"/>
      <c r="H19" s="1044"/>
      <c r="I19" s="1044"/>
      <c r="J19" s="1044"/>
      <c r="K19" s="1050"/>
      <c r="L19" s="1044"/>
      <c r="M19" s="1050"/>
      <c r="N19" s="1047"/>
      <c r="O19" s="1239"/>
      <c r="P19" s="1053"/>
      <c r="Q19" s="1056"/>
      <c r="R19" s="1337"/>
      <c r="S19" s="1337"/>
      <c r="T19" s="1023"/>
      <c r="U19" s="1008"/>
      <c r="V19" s="1008"/>
      <c r="W19" s="1008"/>
      <c r="X19" s="1008"/>
      <c r="Y19" s="1008"/>
      <c r="Z19" s="1005"/>
      <c r="AA19" s="1005"/>
      <c r="AB19" s="1005"/>
      <c r="AC19" s="1005"/>
      <c r="AD19" s="1005"/>
      <c r="AE19" s="1005"/>
      <c r="AF19" s="1005"/>
      <c r="AG19" s="479"/>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40.15" customHeight="1" thickTop="1" thickBot="1" x14ac:dyDescent="0.3">
      <c r="A20" s="453" t="s">
        <v>3874</v>
      </c>
      <c r="B20" s="24"/>
      <c r="C20" s="1059"/>
      <c r="D20" s="1050"/>
      <c r="E20" s="1062"/>
      <c r="F20" s="1065"/>
      <c r="G20" s="1050"/>
      <c r="H20" s="1044"/>
      <c r="I20" s="1044"/>
      <c r="J20" s="1044"/>
      <c r="K20" s="1050"/>
      <c r="L20" s="1044"/>
      <c r="M20" s="1050"/>
      <c r="N20" s="1047"/>
      <c r="O20" s="1239"/>
      <c r="P20" s="1053"/>
      <c r="Q20" s="1056"/>
      <c r="R20" s="1337"/>
      <c r="S20" s="1337"/>
      <c r="T20" s="1023"/>
      <c r="U20" s="1008"/>
      <c r="V20" s="1008"/>
      <c r="W20" s="1008"/>
      <c r="X20" s="1008"/>
      <c r="Y20" s="1008"/>
      <c r="Z20" s="1005"/>
      <c r="AA20" s="1005"/>
      <c r="AB20" s="1005"/>
      <c r="AC20" s="1005"/>
      <c r="AD20" s="1005"/>
      <c r="AE20" s="1005"/>
      <c r="AF20" s="1005"/>
      <c r="AG20" s="196"/>
      <c r="AH20" s="592"/>
      <c r="AI20" s="592"/>
      <c r="AJ20" s="592"/>
      <c r="AK20" s="196"/>
      <c r="AL20" s="197"/>
      <c r="AM20" s="197"/>
      <c r="AN20" s="197"/>
      <c r="AO20" s="197"/>
      <c r="AP20" s="1151"/>
      <c r="AQ20" s="1005"/>
      <c r="AR20" s="282"/>
      <c r="AS20" s="282"/>
      <c r="AT20" s="282"/>
      <c r="AU20" s="282"/>
      <c r="AV20" s="282"/>
      <c r="AW20" s="282"/>
      <c r="AX20" s="1151"/>
      <c r="AY20" s="1005"/>
      <c r="AZ20" s="282"/>
      <c r="BA20" s="282"/>
      <c r="BB20" s="282"/>
      <c r="BC20" s="282"/>
      <c r="BD20" s="282"/>
      <c r="BE20" s="282"/>
      <c r="BF20" s="1151"/>
      <c r="BG20" s="1005"/>
      <c r="BH20" s="282"/>
      <c r="BI20" s="282"/>
      <c r="BJ20" s="282"/>
      <c r="BK20" s="282"/>
      <c r="BL20" s="282"/>
      <c r="BM20" s="282"/>
      <c r="BN20" s="1151"/>
      <c r="BO20" s="1005"/>
      <c r="BP20" s="282"/>
      <c r="BQ20" s="282"/>
      <c r="BR20" s="282"/>
      <c r="BS20" s="282"/>
      <c r="BT20" s="282"/>
      <c r="BU20" s="282"/>
    </row>
    <row r="21" spans="1:73" ht="40.15" customHeight="1" thickTop="1" thickBot="1" x14ac:dyDescent="0.3">
      <c r="A21" s="453" t="s">
        <v>3874</v>
      </c>
      <c r="B21" s="24"/>
      <c r="C21" s="1060"/>
      <c r="D21" s="1051"/>
      <c r="E21" s="1063"/>
      <c r="F21" s="1066"/>
      <c r="G21" s="1051"/>
      <c r="H21" s="1045"/>
      <c r="I21" s="1045"/>
      <c r="J21" s="1045"/>
      <c r="K21" s="1051"/>
      <c r="L21" s="1045"/>
      <c r="M21" s="1051"/>
      <c r="N21" s="1048"/>
      <c r="O21" s="1239"/>
      <c r="P21" s="1054"/>
      <c r="Q21" s="1057"/>
      <c r="R21" s="1337"/>
      <c r="S21" s="1337"/>
      <c r="T21" s="1024"/>
      <c r="U21" s="1009"/>
      <c r="V21" s="1009"/>
      <c r="W21" s="1009"/>
      <c r="X21" s="1009"/>
      <c r="Y21" s="1009"/>
      <c r="Z21" s="1006"/>
      <c r="AA21" s="1006"/>
      <c r="AB21" s="1006"/>
      <c r="AC21" s="1006"/>
      <c r="AD21" s="1006"/>
      <c r="AE21" s="1006"/>
      <c r="AF21" s="1006"/>
      <c r="AG21" s="715"/>
      <c r="AH21" s="716"/>
      <c r="AI21" s="716"/>
      <c r="AJ21" s="716"/>
      <c r="AK21" s="715"/>
      <c r="AL21" s="717"/>
      <c r="AM21" s="717"/>
      <c r="AN21" s="717"/>
      <c r="AO21" s="717"/>
      <c r="AP21" s="1152"/>
      <c r="AQ21" s="1006"/>
      <c r="AR21" s="718"/>
      <c r="AS21" s="718"/>
      <c r="AT21" s="718"/>
      <c r="AU21" s="718"/>
      <c r="AV21" s="718"/>
      <c r="AW21" s="718"/>
      <c r="AX21" s="1152"/>
      <c r="AY21" s="1006"/>
      <c r="AZ21" s="718"/>
      <c r="BA21" s="718"/>
      <c r="BB21" s="718"/>
      <c r="BC21" s="718"/>
      <c r="BD21" s="718"/>
      <c r="BE21" s="718"/>
      <c r="BF21" s="1152"/>
      <c r="BG21" s="1006"/>
      <c r="BH21" s="718"/>
      <c r="BI21" s="718"/>
      <c r="BJ21" s="718"/>
      <c r="BK21" s="718"/>
      <c r="BL21" s="718"/>
      <c r="BM21" s="718"/>
      <c r="BN21" s="1152"/>
      <c r="BO21" s="1006"/>
      <c r="BP21" s="718"/>
      <c r="BQ21" s="718"/>
      <c r="BR21" s="718"/>
      <c r="BS21" s="718"/>
      <c r="BT21" s="718"/>
      <c r="BU21" s="718"/>
    </row>
    <row r="22" spans="1:73" ht="40.15" customHeight="1" thickTop="1" thickBot="1" x14ac:dyDescent="0.3">
      <c r="B22" s="924" t="s">
        <v>2624</v>
      </c>
      <c r="C22" s="938" t="s">
        <v>2625</v>
      </c>
      <c r="D22" s="362"/>
      <c r="E22" s="434"/>
      <c r="F22" s="446"/>
      <c r="G22" s="367"/>
      <c r="H22" s="368"/>
      <c r="I22" s="368"/>
      <c r="J22" s="369"/>
      <c r="K22" s="369"/>
      <c r="L22" s="369"/>
      <c r="M22" s="369"/>
      <c r="N22" s="370"/>
      <c r="O22" s="371"/>
      <c r="P22" s="372"/>
      <c r="Q22" s="27"/>
      <c r="R22" s="27"/>
      <c r="S22" s="27"/>
      <c r="T22" s="39"/>
      <c r="U22" s="37"/>
      <c r="V22" s="37"/>
      <c r="W22" s="37"/>
      <c r="X22" s="38"/>
      <c r="Y22" s="927"/>
      <c r="Z22" s="928">
        <f t="shared" ref="Z22:Z27" si="24">+AQ22+AY22+BG22+BO22</f>
        <v>0</v>
      </c>
      <c r="AA22" s="928">
        <f t="shared" ref="AA22" si="25">+AR22+AZ22+BH22+BP22</f>
        <v>0</v>
      </c>
      <c r="AB22" s="928">
        <f t="shared" ref="AB22" si="26">+AS22+BA22+BI22+BQ22</f>
        <v>0</v>
      </c>
      <c r="AC22" s="928">
        <f t="shared" ref="AC22" si="27">+AT22+BB22+BJ22+BR22</f>
        <v>0</v>
      </c>
      <c r="AD22" s="928">
        <f t="shared" ref="AD22" si="28">+AU22+BC22+BK22+BS22</f>
        <v>0</v>
      </c>
      <c r="AE22" s="928">
        <f t="shared" ref="AE22" si="29">+AV22+BD22+BL22+BT22</f>
        <v>0</v>
      </c>
      <c r="AF22" s="928">
        <f t="shared" ref="AF22" si="30">+AW22+BE22+BM22+BU22</f>
        <v>0</v>
      </c>
      <c r="AG22" s="195"/>
      <c r="AH22" s="195"/>
      <c r="AI22" s="195"/>
      <c r="AJ22" s="195"/>
      <c r="AK22" s="195"/>
      <c r="AL22" s="195"/>
      <c r="AM22" s="195"/>
      <c r="AN22" s="195"/>
      <c r="AO22" s="195"/>
      <c r="AP22" s="18"/>
      <c r="AQ22" s="959">
        <f t="shared" ref="AQ22" si="31">SUM(AQ23:AQ30)</f>
        <v>0</v>
      </c>
      <c r="AR22" s="959">
        <f>SUM(AR23:AR30)</f>
        <v>0</v>
      </c>
      <c r="AS22" s="959">
        <f t="shared" ref="AS22:AW22" si="32">SUM(AS23:AS30)</f>
        <v>0</v>
      </c>
      <c r="AT22" s="959">
        <f t="shared" si="32"/>
        <v>0</v>
      </c>
      <c r="AU22" s="959">
        <f t="shared" si="32"/>
        <v>0</v>
      </c>
      <c r="AV22" s="959">
        <f t="shared" si="32"/>
        <v>0</v>
      </c>
      <c r="AW22" s="959">
        <f t="shared" si="32"/>
        <v>0</v>
      </c>
      <c r="AX22" s="18"/>
      <c r="AY22" s="959">
        <f t="shared" ref="AY22" si="33">SUM(AY23:AY30)</f>
        <v>0</v>
      </c>
      <c r="AZ22" s="959">
        <f t="shared" ref="AZ22" si="34">SUM(AZ23:AZ27)</f>
        <v>0</v>
      </c>
      <c r="BA22" s="959">
        <f t="shared" ref="BA22" si="35">SUM(BA23:BA27)</f>
        <v>0</v>
      </c>
      <c r="BB22" s="959">
        <f t="shared" ref="BB22" si="36">SUM(BB23:BB27)</f>
        <v>0</v>
      </c>
      <c r="BC22" s="959">
        <f t="shared" ref="BC22" si="37">SUM(BC23:BC27)</f>
        <v>0</v>
      </c>
      <c r="BD22" s="959">
        <f t="shared" ref="BD22" si="38">SUM(BD23:BD27)</f>
        <v>0</v>
      </c>
      <c r="BE22" s="959">
        <f t="shared" ref="BE22" si="39">SUM(BE23:BE27)</f>
        <v>0</v>
      </c>
      <c r="BF22" s="18"/>
      <c r="BG22" s="959">
        <f t="shared" ref="BG22" si="40">SUM(BG23:BG30)</f>
        <v>0</v>
      </c>
      <c r="BH22" s="959">
        <f t="shared" ref="BH22" si="41">SUM(BH23:BH27)</f>
        <v>0</v>
      </c>
      <c r="BI22" s="959">
        <f t="shared" ref="BI22" si="42">SUM(BI23:BI27)</f>
        <v>0</v>
      </c>
      <c r="BJ22" s="959">
        <f t="shared" ref="BJ22" si="43">SUM(BJ23:BJ27)</f>
        <v>0</v>
      </c>
      <c r="BK22" s="959">
        <f t="shared" ref="BK22" si="44">SUM(BK23:BK27)</f>
        <v>0</v>
      </c>
      <c r="BL22" s="959">
        <f t="shared" ref="BL22" si="45">SUM(BL23:BL27)</f>
        <v>0</v>
      </c>
      <c r="BM22" s="959">
        <f t="shared" ref="BM22" si="46">SUM(BM23:BM27)</f>
        <v>0</v>
      </c>
      <c r="BN22" s="18"/>
      <c r="BO22" s="959">
        <f t="shared" ref="BO22" si="47">SUM(BO23:BO30)</f>
        <v>0</v>
      </c>
      <c r="BP22" s="959">
        <f t="shared" ref="BP22" si="48">SUM(BP23:BP27)</f>
        <v>0</v>
      </c>
      <c r="BQ22" s="959">
        <f t="shared" ref="BQ22" si="49">SUM(BQ23:BQ27)</f>
        <v>0</v>
      </c>
      <c r="BR22" s="959">
        <f t="shared" ref="BR22" si="50">SUM(BR23:BR27)</f>
        <v>0</v>
      </c>
      <c r="BS22" s="959">
        <f t="shared" ref="BS22" si="51">SUM(BS23:BS27)</f>
        <v>0</v>
      </c>
      <c r="BT22" s="959">
        <f t="shared" ref="BT22" si="52">SUM(BT23:BT27)</f>
        <v>0</v>
      </c>
      <c r="BU22" s="959">
        <f t="shared" ref="BU22" si="53">SUM(BU23:BU27)</f>
        <v>0</v>
      </c>
    </row>
    <row r="23" spans="1:73" ht="40.15" customHeight="1" thickTop="1" thickBot="1" x14ac:dyDescent="0.3">
      <c r="A23" s="455" t="s">
        <v>3883</v>
      </c>
      <c r="B23" s="29"/>
      <c r="C23" s="1673" t="s">
        <v>2626</v>
      </c>
      <c r="D23" s="1253" t="s">
        <v>2627</v>
      </c>
      <c r="E23" s="1240">
        <v>872</v>
      </c>
      <c r="F23" s="1241">
        <v>459902000</v>
      </c>
      <c r="G23" s="1239" t="s">
        <v>3172</v>
      </c>
      <c r="H23" s="1242">
        <v>1</v>
      </c>
      <c r="I23" s="1242" t="s">
        <v>2982</v>
      </c>
      <c r="J23" s="1242">
        <v>45</v>
      </c>
      <c r="K23" s="1239" t="s">
        <v>3625</v>
      </c>
      <c r="L23" s="1242">
        <v>4599</v>
      </c>
      <c r="M23" s="1239" t="s">
        <v>3645</v>
      </c>
      <c r="N23" s="1672">
        <v>2024004540028</v>
      </c>
      <c r="O23" s="1239" t="s">
        <v>3884</v>
      </c>
      <c r="P23" s="1335" t="s">
        <v>2628</v>
      </c>
      <c r="Q23" s="1336">
        <v>1</v>
      </c>
      <c r="R23" s="1337" t="s">
        <v>2867</v>
      </c>
      <c r="S23" s="1337"/>
      <c r="T23" s="1022"/>
      <c r="U23" s="1007"/>
      <c r="V23" s="1007"/>
      <c r="W23" s="1007"/>
      <c r="X23" s="1007"/>
      <c r="Y23" s="1007"/>
      <c r="Z23" s="1004">
        <f t="shared" si="24"/>
        <v>0</v>
      </c>
      <c r="AA23" s="1004">
        <f t="shared" ref="AA23:AF27" si="54">SUM(AR23:AR26,AZ23:AZ26,BH23:BH26,BP23:BP26)</f>
        <v>0</v>
      </c>
      <c r="AB23" s="1004">
        <f t="shared" si="54"/>
        <v>0</v>
      </c>
      <c r="AC23" s="1004">
        <f t="shared" si="54"/>
        <v>0</v>
      </c>
      <c r="AD23" s="1004">
        <f t="shared" si="54"/>
        <v>0</v>
      </c>
      <c r="AE23" s="1004">
        <f t="shared" si="54"/>
        <v>0</v>
      </c>
      <c r="AF23" s="1004">
        <f t="shared" si="54"/>
        <v>0</v>
      </c>
      <c r="AG23" s="714"/>
      <c r="AH23" s="593"/>
      <c r="AI23" s="593"/>
      <c r="AJ23" s="593"/>
      <c r="AK23" s="207"/>
      <c r="AL23" s="208"/>
      <c r="AM23" s="208"/>
      <c r="AN23" s="208"/>
      <c r="AO23" s="208"/>
      <c r="AP23" s="1150">
        <f>+U23</f>
        <v>0</v>
      </c>
      <c r="AQ23" s="1004">
        <f>SUM(AR23:AW26)</f>
        <v>0</v>
      </c>
      <c r="AR23" s="299"/>
      <c r="AS23" s="299"/>
      <c r="AT23" s="299"/>
      <c r="AU23" s="299"/>
      <c r="AV23" s="299"/>
      <c r="AW23" s="299"/>
      <c r="AX23" s="1150">
        <f>+V23</f>
        <v>0</v>
      </c>
      <c r="AY23" s="1004">
        <f>SUM(AZ23:BE26)</f>
        <v>0</v>
      </c>
      <c r="AZ23" s="299"/>
      <c r="BA23" s="299"/>
      <c r="BB23" s="299"/>
      <c r="BC23" s="299"/>
      <c r="BD23" s="299"/>
      <c r="BE23" s="299"/>
      <c r="BF23" s="1150">
        <f>+W23</f>
        <v>0</v>
      </c>
      <c r="BG23" s="1004">
        <f>SUM(BH23:BM26)</f>
        <v>0</v>
      </c>
      <c r="BH23" s="299"/>
      <c r="BI23" s="299"/>
      <c r="BJ23" s="299"/>
      <c r="BK23" s="299"/>
      <c r="BL23" s="299"/>
      <c r="BM23" s="299"/>
      <c r="BN23" s="1150">
        <f>+X23</f>
        <v>0</v>
      </c>
      <c r="BO23" s="1004">
        <f>SUM(BP23:BU26)</f>
        <v>0</v>
      </c>
      <c r="BP23" s="299"/>
      <c r="BQ23" s="299"/>
      <c r="BR23" s="299"/>
      <c r="BS23" s="299"/>
      <c r="BT23" s="299"/>
      <c r="BU23" s="299"/>
    </row>
    <row r="24" spans="1:73" ht="40.15" customHeight="1" thickTop="1" thickBot="1" x14ac:dyDescent="0.3">
      <c r="A24" s="455" t="s">
        <v>3883</v>
      </c>
      <c r="B24" s="29"/>
      <c r="C24" s="1674"/>
      <c r="D24" s="1254"/>
      <c r="E24" s="1240"/>
      <c r="F24" s="1241"/>
      <c r="G24" s="1239"/>
      <c r="H24" s="1242"/>
      <c r="I24" s="1242"/>
      <c r="J24" s="1242"/>
      <c r="K24" s="1239"/>
      <c r="L24" s="1242"/>
      <c r="M24" s="1239"/>
      <c r="N24" s="1672"/>
      <c r="O24" s="1239"/>
      <c r="P24" s="1335"/>
      <c r="Q24" s="1336"/>
      <c r="R24" s="1337"/>
      <c r="S24" s="1337"/>
      <c r="T24" s="1023"/>
      <c r="U24" s="1008"/>
      <c r="V24" s="1008"/>
      <c r="W24" s="1008"/>
      <c r="X24" s="1008"/>
      <c r="Y24" s="1008"/>
      <c r="Z24" s="1005"/>
      <c r="AA24" s="1005"/>
      <c r="AB24" s="1005"/>
      <c r="AC24" s="1005"/>
      <c r="AD24" s="1005"/>
      <c r="AE24" s="1005"/>
      <c r="AF24" s="1005"/>
      <c r="AG24" s="479"/>
      <c r="AH24" s="592"/>
      <c r="AI24" s="592"/>
      <c r="AJ24" s="592"/>
      <c r="AK24" s="196"/>
      <c r="AL24" s="197"/>
      <c r="AM24" s="197"/>
      <c r="AN24" s="197"/>
      <c r="AO24" s="197"/>
      <c r="AP24" s="1151"/>
      <c r="AQ24" s="1005"/>
      <c r="AR24" s="282"/>
      <c r="AS24" s="282"/>
      <c r="AT24" s="282"/>
      <c r="AU24" s="282"/>
      <c r="AV24" s="282"/>
      <c r="AW24" s="282"/>
      <c r="AX24" s="1151"/>
      <c r="AY24" s="1005"/>
      <c r="AZ24" s="282"/>
      <c r="BA24" s="282"/>
      <c r="BB24" s="282"/>
      <c r="BC24" s="282"/>
      <c r="BD24" s="282"/>
      <c r="BE24" s="282"/>
      <c r="BF24" s="1151"/>
      <c r="BG24" s="1005"/>
      <c r="BH24" s="282"/>
      <c r="BI24" s="282"/>
      <c r="BJ24" s="282"/>
      <c r="BK24" s="282"/>
      <c r="BL24" s="282"/>
      <c r="BM24" s="282"/>
      <c r="BN24" s="1151"/>
      <c r="BO24" s="1005"/>
      <c r="BP24" s="282"/>
      <c r="BQ24" s="282"/>
      <c r="BR24" s="282"/>
      <c r="BS24" s="282"/>
      <c r="BT24" s="282"/>
      <c r="BU24" s="282"/>
    </row>
    <row r="25" spans="1:73" ht="40.15" customHeight="1" thickTop="1" thickBot="1" x14ac:dyDescent="0.3">
      <c r="A25" s="455" t="s">
        <v>3883</v>
      </c>
      <c r="B25" s="29"/>
      <c r="C25" s="1674"/>
      <c r="D25" s="1254"/>
      <c r="E25" s="1240"/>
      <c r="F25" s="1241"/>
      <c r="G25" s="1239"/>
      <c r="H25" s="1242"/>
      <c r="I25" s="1242"/>
      <c r="J25" s="1242"/>
      <c r="K25" s="1239"/>
      <c r="L25" s="1242"/>
      <c r="M25" s="1239"/>
      <c r="N25" s="1672"/>
      <c r="O25" s="1239"/>
      <c r="P25" s="1335"/>
      <c r="Q25" s="1336"/>
      <c r="R25" s="1337"/>
      <c r="S25" s="1337"/>
      <c r="T25" s="1023"/>
      <c r="U25" s="1008"/>
      <c r="V25" s="1008"/>
      <c r="W25" s="1008"/>
      <c r="X25" s="1008"/>
      <c r="Y25" s="1008"/>
      <c r="Z25" s="1005"/>
      <c r="AA25" s="1005"/>
      <c r="AB25" s="1005"/>
      <c r="AC25" s="1005"/>
      <c r="AD25" s="1005"/>
      <c r="AE25" s="1005"/>
      <c r="AF25" s="1005"/>
      <c r="AG25" s="196"/>
      <c r="AH25" s="592"/>
      <c r="AI25" s="592"/>
      <c r="AJ25" s="592"/>
      <c r="AK25" s="196"/>
      <c r="AL25" s="197"/>
      <c r="AM25" s="197"/>
      <c r="AN25" s="197"/>
      <c r="AO25" s="197"/>
      <c r="AP25" s="1151"/>
      <c r="AQ25" s="1005"/>
      <c r="AR25" s="282"/>
      <c r="AS25" s="282"/>
      <c r="AT25" s="282"/>
      <c r="AU25" s="282"/>
      <c r="AV25" s="282"/>
      <c r="AW25" s="282"/>
      <c r="AX25" s="1151"/>
      <c r="AY25" s="1005"/>
      <c r="AZ25" s="282"/>
      <c r="BA25" s="282"/>
      <c r="BB25" s="282"/>
      <c r="BC25" s="282"/>
      <c r="BD25" s="282"/>
      <c r="BE25" s="282"/>
      <c r="BF25" s="1151"/>
      <c r="BG25" s="1005"/>
      <c r="BH25" s="282"/>
      <c r="BI25" s="282"/>
      <c r="BJ25" s="282"/>
      <c r="BK25" s="282"/>
      <c r="BL25" s="282"/>
      <c r="BM25" s="282"/>
      <c r="BN25" s="1151"/>
      <c r="BO25" s="1005"/>
      <c r="BP25" s="282"/>
      <c r="BQ25" s="282"/>
      <c r="BR25" s="282"/>
      <c r="BS25" s="282"/>
      <c r="BT25" s="282"/>
      <c r="BU25" s="282"/>
    </row>
    <row r="26" spans="1:73" ht="40.15" customHeight="1" thickTop="1" thickBot="1" x14ac:dyDescent="0.3">
      <c r="A26" s="455" t="s">
        <v>3883</v>
      </c>
      <c r="B26" s="29"/>
      <c r="C26" s="1674"/>
      <c r="D26" s="1254"/>
      <c r="E26" s="1240"/>
      <c r="F26" s="1241"/>
      <c r="G26" s="1239"/>
      <c r="H26" s="1242"/>
      <c r="I26" s="1242"/>
      <c r="J26" s="1242"/>
      <c r="K26" s="1239"/>
      <c r="L26" s="1242"/>
      <c r="M26" s="1239"/>
      <c r="N26" s="1672"/>
      <c r="O26" s="1239"/>
      <c r="P26" s="1335"/>
      <c r="Q26" s="1336"/>
      <c r="R26" s="1337"/>
      <c r="S26" s="1337"/>
      <c r="T26" s="1024"/>
      <c r="U26" s="1009"/>
      <c r="V26" s="1009"/>
      <c r="W26" s="1009"/>
      <c r="X26" s="1009"/>
      <c r="Y26" s="1009"/>
      <c r="Z26" s="1006"/>
      <c r="AA26" s="1006"/>
      <c r="AB26" s="1006"/>
      <c r="AC26" s="1006"/>
      <c r="AD26" s="1006"/>
      <c r="AE26" s="1006"/>
      <c r="AF26" s="1006"/>
      <c r="AG26" s="715"/>
      <c r="AH26" s="716"/>
      <c r="AI26" s="716"/>
      <c r="AJ26" s="716"/>
      <c r="AK26" s="715"/>
      <c r="AL26" s="717"/>
      <c r="AM26" s="717"/>
      <c r="AN26" s="717"/>
      <c r="AO26" s="717"/>
      <c r="AP26" s="1152"/>
      <c r="AQ26" s="1006"/>
      <c r="AR26" s="718"/>
      <c r="AS26" s="718"/>
      <c r="AT26" s="718"/>
      <c r="AU26" s="718"/>
      <c r="AV26" s="718"/>
      <c r="AW26" s="718"/>
      <c r="AX26" s="1152"/>
      <c r="AY26" s="1006"/>
      <c r="AZ26" s="718"/>
      <c r="BA26" s="718"/>
      <c r="BB26" s="718"/>
      <c r="BC26" s="718"/>
      <c r="BD26" s="718"/>
      <c r="BE26" s="718"/>
      <c r="BF26" s="1152"/>
      <c r="BG26" s="1006"/>
      <c r="BH26" s="718"/>
      <c r="BI26" s="718"/>
      <c r="BJ26" s="718"/>
      <c r="BK26" s="718"/>
      <c r="BL26" s="718"/>
      <c r="BM26" s="718"/>
      <c r="BN26" s="1152"/>
      <c r="BO26" s="1006"/>
      <c r="BP26" s="718"/>
      <c r="BQ26" s="718"/>
      <c r="BR26" s="718"/>
      <c r="BS26" s="718"/>
      <c r="BT26" s="718"/>
      <c r="BU26" s="718"/>
    </row>
    <row r="27" spans="1:73" ht="40.15" customHeight="1" thickTop="1" thickBot="1" x14ac:dyDescent="0.3">
      <c r="A27" s="455" t="s">
        <v>3883</v>
      </c>
      <c r="B27" s="29"/>
      <c r="C27" s="1674"/>
      <c r="D27" s="1254"/>
      <c r="E27" s="1240">
        <v>873</v>
      </c>
      <c r="F27" s="1241">
        <v>459902000</v>
      </c>
      <c r="G27" s="1239" t="s">
        <v>3172</v>
      </c>
      <c r="H27" s="1242">
        <v>1</v>
      </c>
      <c r="I27" s="1242" t="s">
        <v>2982</v>
      </c>
      <c r="J27" s="1242">
        <v>45</v>
      </c>
      <c r="K27" s="1239" t="s">
        <v>3625</v>
      </c>
      <c r="L27" s="1242">
        <v>4599</v>
      </c>
      <c r="M27" s="1239" t="s">
        <v>3645</v>
      </c>
      <c r="N27" s="1672">
        <v>2024004540028</v>
      </c>
      <c r="O27" s="1239" t="s">
        <v>3884</v>
      </c>
      <c r="P27" s="1335" t="s">
        <v>2629</v>
      </c>
      <c r="Q27" s="1336">
        <v>1</v>
      </c>
      <c r="R27" s="1337"/>
      <c r="S27" s="1337"/>
      <c r="T27" s="1022"/>
      <c r="U27" s="1007"/>
      <c r="V27" s="1007"/>
      <c r="W27" s="1007"/>
      <c r="X27" s="1007"/>
      <c r="Y27" s="1007"/>
      <c r="Z27" s="1004">
        <f t="shared" si="24"/>
        <v>0</v>
      </c>
      <c r="AA27" s="1004">
        <f t="shared" si="54"/>
        <v>0</v>
      </c>
      <c r="AB27" s="1004">
        <f t="shared" si="54"/>
        <v>0</v>
      </c>
      <c r="AC27" s="1004">
        <f t="shared" si="54"/>
        <v>0</v>
      </c>
      <c r="AD27" s="1004">
        <f t="shared" si="54"/>
        <v>0</v>
      </c>
      <c r="AE27" s="1004">
        <f t="shared" si="54"/>
        <v>0</v>
      </c>
      <c r="AF27" s="1004">
        <f t="shared" si="54"/>
        <v>0</v>
      </c>
      <c r="AG27" s="714"/>
      <c r="AH27" s="593"/>
      <c r="AI27" s="593"/>
      <c r="AJ27" s="593"/>
      <c r="AK27" s="207"/>
      <c r="AL27" s="208"/>
      <c r="AM27" s="208"/>
      <c r="AN27" s="208"/>
      <c r="AO27" s="208"/>
      <c r="AP27" s="1150">
        <f>+U27</f>
        <v>0</v>
      </c>
      <c r="AQ27" s="1004">
        <f>SUM(AR27:AW30)</f>
        <v>0</v>
      </c>
      <c r="AR27" s="299"/>
      <c r="AS27" s="299"/>
      <c r="AT27" s="299"/>
      <c r="AU27" s="299"/>
      <c r="AV27" s="299"/>
      <c r="AW27" s="299"/>
      <c r="AX27" s="1150">
        <f>+V27</f>
        <v>0</v>
      </c>
      <c r="AY27" s="1004">
        <f>SUM(AZ27:BE30)</f>
        <v>0</v>
      </c>
      <c r="AZ27" s="299"/>
      <c r="BA27" s="299"/>
      <c r="BB27" s="299"/>
      <c r="BC27" s="299"/>
      <c r="BD27" s="299"/>
      <c r="BE27" s="299"/>
      <c r="BF27" s="1150">
        <f>+W27</f>
        <v>0</v>
      </c>
      <c r="BG27" s="1004">
        <f>SUM(BH27:BM30)</f>
        <v>0</v>
      </c>
      <c r="BH27" s="299"/>
      <c r="BI27" s="299"/>
      <c r="BJ27" s="299"/>
      <c r="BK27" s="299"/>
      <c r="BL27" s="299"/>
      <c r="BM27" s="299"/>
      <c r="BN27" s="1150">
        <f>+X27</f>
        <v>0</v>
      </c>
      <c r="BO27" s="1004">
        <f>SUM(BP27:BU30)</f>
        <v>0</v>
      </c>
      <c r="BP27" s="299"/>
      <c r="BQ27" s="299"/>
      <c r="BR27" s="299"/>
      <c r="BS27" s="299"/>
      <c r="BT27" s="299"/>
      <c r="BU27" s="299"/>
    </row>
    <row r="28" spans="1:73" ht="40.15" customHeight="1" thickTop="1" thickBot="1" x14ac:dyDescent="0.3">
      <c r="A28" s="455" t="s">
        <v>3883</v>
      </c>
      <c r="B28" s="29"/>
      <c r="C28" s="1674"/>
      <c r="D28" s="1254"/>
      <c r="E28" s="1240"/>
      <c r="F28" s="1241"/>
      <c r="G28" s="1239"/>
      <c r="H28" s="1242"/>
      <c r="I28" s="1242"/>
      <c r="J28" s="1242"/>
      <c r="K28" s="1239"/>
      <c r="L28" s="1242"/>
      <c r="M28" s="1239"/>
      <c r="N28" s="1672"/>
      <c r="O28" s="1239"/>
      <c r="P28" s="1335"/>
      <c r="Q28" s="1336"/>
      <c r="R28" s="1337"/>
      <c r="S28" s="1337"/>
      <c r="T28" s="1023"/>
      <c r="U28" s="1008"/>
      <c r="V28" s="1008"/>
      <c r="W28" s="1008"/>
      <c r="X28" s="1008"/>
      <c r="Y28" s="1008"/>
      <c r="Z28" s="1005"/>
      <c r="AA28" s="1005"/>
      <c r="AB28" s="1005"/>
      <c r="AC28" s="1005"/>
      <c r="AD28" s="1005"/>
      <c r="AE28" s="1005"/>
      <c r="AF28" s="1005"/>
      <c r="AG28" s="479"/>
      <c r="AH28" s="592"/>
      <c r="AI28" s="592"/>
      <c r="AJ28" s="592"/>
      <c r="AK28" s="196"/>
      <c r="AL28" s="197"/>
      <c r="AM28" s="197"/>
      <c r="AN28" s="197"/>
      <c r="AO28" s="197"/>
      <c r="AP28" s="1151"/>
      <c r="AQ28" s="1005"/>
      <c r="AR28" s="282"/>
      <c r="AS28" s="282"/>
      <c r="AT28" s="282"/>
      <c r="AU28" s="282"/>
      <c r="AV28" s="282"/>
      <c r="AW28" s="282"/>
      <c r="AX28" s="1151"/>
      <c r="AY28" s="1005"/>
      <c r="AZ28" s="282"/>
      <c r="BA28" s="282"/>
      <c r="BB28" s="282"/>
      <c r="BC28" s="282"/>
      <c r="BD28" s="282"/>
      <c r="BE28" s="282"/>
      <c r="BF28" s="1151"/>
      <c r="BG28" s="1005"/>
      <c r="BH28" s="282"/>
      <c r="BI28" s="282"/>
      <c r="BJ28" s="282"/>
      <c r="BK28" s="282"/>
      <c r="BL28" s="282"/>
      <c r="BM28" s="282"/>
      <c r="BN28" s="1151"/>
      <c r="BO28" s="1005"/>
      <c r="BP28" s="282"/>
      <c r="BQ28" s="282"/>
      <c r="BR28" s="282"/>
      <c r="BS28" s="282"/>
      <c r="BT28" s="282"/>
      <c r="BU28" s="282"/>
    </row>
    <row r="29" spans="1:73" ht="40.15" customHeight="1" thickTop="1" thickBot="1" x14ac:dyDescent="0.3">
      <c r="A29" s="455" t="s">
        <v>3883</v>
      </c>
      <c r="B29" s="29"/>
      <c r="C29" s="1674"/>
      <c r="D29" s="1254"/>
      <c r="E29" s="1240"/>
      <c r="F29" s="1241"/>
      <c r="G29" s="1239"/>
      <c r="H29" s="1242"/>
      <c r="I29" s="1242"/>
      <c r="J29" s="1242"/>
      <c r="K29" s="1239"/>
      <c r="L29" s="1242"/>
      <c r="M29" s="1239"/>
      <c r="N29" s="1672"/>
      <c r="O29" s="1239"/>
      <c r="P29" s="1335"/>
      <c r="Q29" s="1336"/>
      <c r="R29" s="1337"/>
      <c r="S29" s="1337"/>
      <c r="T29" s="1023"/>
      <c r="U29" s="1008"/>
      <c r="V29" s="1008"/>
      <c r="W29" s="1008"/>
      <c r="X29" s="1008"/>
      <c r="Y29" s="1008"/>
      <c r="Z29" s="1005"/>
      <c r="AA29" s="1005"/>
      <c r="AB29" s="1005"/>
      <c r="AC29" s="1005"/>
      <c r="AD29" s="1005"/>
      <c r="AE29" s="1005"/>
      <c r="AF29" s="1005"/>
      <c r="AG29" s="196"/>
      <c r="AH29" s="592"/>
      <c r="AI29" s="592"/>
      <c r="AJ29" s="592"/>
      <c r="AK29" s="196"/>
      <c r="AL29" s="197"/>
      <c r="AM29" s="197"/>
      <c r="AN29" s="197"/>
      <c r="AO29" s="197"/>
      <c r="AP29" s="1151"/>
      <c r="AQ29" s="1005"/>
      <c r="AR29" s="282"/>
      <c r="AS29" s="282"/>
      <c r="AT29" s="282"/>
      <c r="AU29" s="282"/>
      <c r="AV29" s="282"/>
      <c r="AW29" s="282"/>
      <c r="AX29" s="1151"/>
      <c r="AY29" s="1005"/>
      <c r="AZ29" s="282"/>
      <c r="BA29" s="282"/>
      <c r="BB29" s="282"/>
      <c r="BC29" s="282"/>
      <c r="BD29" s="282"/>
      <c r="BE29" s="282"/>
      <c r="BF29" s="1151"/>
      <c r="BG29" s="1005"/>
      <c r="BH29" s="282"/>
      <c r="BI29" s="282"/>
      <c r="BJ29" s="282"/>
      <c r="BK29" s="282"/>
      <c r="BL29" s="282"/>
      <c r="BM29" s="282"/>
      <c r="BN29" s="1151"/>
      <c r="BO29" s="1005"/>
      <c r="BP29" s="282"/>
      <c r="BQ29" s="282"/>
      <c r="BR29" s="282"/>
      <c r="BS29" s="282"/>
      <c r="BT29" s="282"/>
      <c r="BU29" s="282"/>
    </row>
    <row r="30" spans="1:73" ht="40.15" customHeight="1" thickTop="1" thickBot="1" x14ac:dyDescent="0.3">
      <c r="A30" s="455" t="s">
        <v>3883</v>
      </c>
      <c r="B30" s="29"/>
      <c r="C30" s="1675"/>
      <c r="D30" s="1676"/>
      <c r="E30" s="1240"/>
      <c r="F30" s="1241"/>
      <c r="G30" s="1239"/>
      <c r="H30" s="1242"/>
      <c r="I30" s="1242"/>
      <c r="J30" s="1242"/>
      <c r="K30" s="1239"/>
      <c r="L30" s="1242"/>
      <c r="M30" s="1239"/>
      <c r="N30" s="1672"/>
      <c r="O30" s="1239"/>
      <c r="P30" s="1335"/>
      <c r="Q30" s="1336"/>
      <c r="R30" s="1337"/>
      <c r="S30" s="1337"/>
      <c r="T30" s="1024"/>
      <c r="U30" s="1009"/>
      <c r="V30" s="1009"/>
      <c r="W30" s="1009"/>
      <c r="X30" s="1009"/>
      <c r="Y30" s="1009"/>
      <c r="Z30" s="1006"/>
      <c r="AA30" s="1006"/>
      <c r="AB30" s="1006"/>
      <c r="AC30" s="1006"/>
      <c r="AD30" s="1006"/>
      <c r="AE30" s="1006"/>
      <c r="AF30" s="1006"/>
      <c r="AG30" s="715"/>
      <c r="AH30" s="716"/>
      <c r="AI30" s="716"/>
      <c r="AJ30" s="716"/>
      <c r="AK30" s="715"/>
      <c r="AL30" s="717"/>
      <c r="AM30" s="717"/>
      <c r="AN30" s="717"/>
      <c r="AO30" s="717"/>
      <c r="AP30" s="1152"/>
      <c r="AQ30" s="1006"/>
      <c r="AR30" s="718"/>
      <c r="AS30" s="718"/>
      <c r="AT30" s="718"/>
      <c r="AU30" s="718"/>
      <c r="AV30" s="718"/>
      <c r="AW30" s="718"/>
      <c r="AX30" s="1152"/>
      <c r="AY30" s="1006"/>
      <c r="AZ30" s="718"/>
      <c r="BA30" s="718"/>
      <c r="BB30" s="718"/>
      <c r="BC30" s="718"/>
      <c r="BD30" s="718"/>
      <c r="BE30" s="718"/>
      <c r="BF30" s="1152"/>
      <c r="BG30" s="1006"/>
      <c r="BH30" s="718"/>
      <c r="BI30" s="718"/>
      <c r="BJ30" s="718"/>
      <c r="BK30" s="718"/>
      <c r="BL30" s="718"/>
      <c r="BM30" s="718"/>
      <c r="BN30" s="1152"/>
      <c r="BO30" s="1006"/>
      <c r="BP30" s="718"/>
      <c r="BQ30" s="718"/>
      <c r="BR30" s="718"/>
      <c r="BS30" s="718"/>
      <c r="BT30" s="718"/>
      <c r="BU30" s="718"/>
    </row>
    <row r="31" spans="1:73" ht="40.15" customHeight="1" thickTop="1" thickBot="1" x14ac:dyDescent="0.3">
      <c r="A31" s="151"/>
      <c r="B31" s="924" t="s">
        <v>2630</v>
      </c>
      <c r="C31" s="238" t="s">
        <v>2631</v>
      </c>
      <c r="D31" s="421"/>
      <c r="E31" s="662"/>
      <c r="F31" s="447"/>
      <c r="G31" s="373"/>
      <c r="H31" s="375"/>
      <c r="I31" s="375"/>
      <c r="J31" s="376"/>
      <c r="K31" s="376"/>
      <c r="L31" s="421"/>
      <c r="M31" s="423"/>
      <c r="N31" s="663"/>
      <c r="O31" s="664"/>
      <c r="P31" s="664"/>
      <c r="Q31" s="666"/>
      <c r="R31" s="698"/>
      <c r="S31" s="698"/>
      <c r="T31" s="783"/>
      <c r="U31" s="668"/>
      <c r="V31" s="668"/>
      <c r="W31" s="668"/>
      <c r="X31" s="668"/>
      <c r="Y31" s="248"/>
      <c r="Z31" s="700">
        <f t="shared" si="5"/>
        <v>0</v>
      </c>
      <c r="AA31" s="700">
        <f t="shared" si="5"/>
        <v>0</v>
      </c>
      <c r="AB31" s="700">
        <f t="shared" si="5"/>
        <v>0</v>
      </c>
      <c r="AC31" s="700">
        <f t="shared" si="5"/>
        <v>0</v>
      </c>
      <c r="AD31" s="700">
        <f t="shared" si="5"/>
        <v>0</v>
      </c>
      <c r="AE31" s="700">
        <f t="shared" si="5"/>
        <v>0</v>
      </c>
      <c r="AF31" s="700">
        <f t="shared" si="5"/>
        <v>0</v>
      </c>
      <c r="AG31" s="246"/>
      <c r="AH31" s="246"/>
      <c r="AI31" s="246"/>
      <c r="AJ31" s="246"/>
      <c r="AK31" s="246"/>
      <c r="AL31" s="246"/>
      <c r="AM31" s="246"/>
      <c r="AN31" s="246"/>
      <c r="AO31" s="246"/>
      <c r="AP31" s="784"/>
      <c r="AQ31" s="670">
        <f t="shared" ref="AQ31" si="55">SUM(AQ32:AQ39)</f>
        <v>0</v>
      </c>
      <c r="AR31" s="670">
        <f>SUM(AR32:AR39)</f>
        <v>0</v>
      </c>
      <c r="AS31" s="670">
        <f t="shared" ref="AS31:AW31" si="56">SUM(AS32:AS39)</f>
        <v>0</v>
      </c>
      <c r="AT31" s="670">
        <f t="shared" si="56"/>
        <v>0</v>
      </c>
      <c r="AU31" s="670">
        <f t="shared" si="56"/>
        <v>0</v>
      </c>
      <c r="AV31" s="670">
        <f t="shared" si="56"/>
        <v>0</v>
      </c>
      <c r="AW31" s="670">
        <f t="shared" si="56"/>
        <v>0</v>
      </c>
      <c r="AX31" s="784"/>
      <c r="AY31" s="670">
        <f t="shared" ref="AY31" si="57">SUM(AY32:AY39)</f>
        <v>0</v>
      </c>
      <c r="AZ31" s="670">
        <f t="shared" ref="AZ31:BE31" si="58">SUM(AZ32:AZ36)</f>
        <v>0</v>
      </c>
      <c r="BA31" s="670">
        <f t="shared" si="58"/>
        <v>0</v>
      </c>
      <c r="BB31" s="670">
        <f t="shared" si="58"/>
        <v>0</v>
      </c>
      <c r="BC31" s="670">
        <f t="shared" si="58"/>
        <v>0</v>
      </c>
      <c r="BD31" s="670">
        <f t="shared" si="58"/>
        <v>0</v>
      </c>
      <c r="BE31" s="670">
        <f t="shared" si="58"/>
        <v>0</v>
      </c>
      <c r="BF31" s="784"/>
      <c r="BG31" s="670">
        <f t="shared" ref="BG31" si="59">SUM(BG32:BG39)</f>
        <v>0</v>
      </c>
      <c r="BH31" s="670">
        <f t="shared" ref="BH31:BM31" si="60">SUM(BH32:BH36)</f>
        <v>0</v>
      </c>
      <c r="BI31" s="670">
        <f t="shared" si="60"/>
        <v>0</v>
      </c>
      <c r="BJ31" s="670">
        <f t="shared" si="60"/>
        <v>0</v>
      </c>
      <c r="BK31" s="670">
        <f t="shared" si="60"/>
        <v>0</v>
      </c>
      <c r="BL31" s="670">
        <f t="shared" si="60"/>
        <v>0</v>
      </c>
      <c r="BM31" s="670">
        <f t="shared" si="60"/>
        <v>0</v>
      </c>
      <c r="BN31" s="784"/>
      <c r="BO31" s="670">
        <f t="shared" ref="BO31" si="61">SUM(BO32:BO39)</f>
        <v>0</v>
      </c>
      <c r="BP31" s="670">
        <f t="shared" ref="BP31:BU31" si="62">SUM(BP32:BP36)</f>
        <v>0</v>
      </c>
      <c r="BQ31" s="670">
        <f t="shared" si="62"/>
        <v>0</v>
      </c>
      <c r="BR31" s="670">
        <f t="shared" si="62"/>
        <v>0</v>
      </c>
      <c r="BS31" s="670">
        <f t="shared" si="62"/>
        <v>0</v>
      </c>
      <c r="BT31" s="670">
        <f t="shared" si="62"/>
        <v>0</v>
      </c>
      <c r="BU31" s="670">
        <f t="shared" si="62"/>
        <v>0</v>
      </c>
    </row>
    <row r="32" spans="1:73" ht="40.15" customHeight="1" thickTop="1" x14ac:dyDescent="0.25">
      <c r="A32" s="456" t="s">
        <v>3885</v>
      </c>
      <c r="B32" s="29"/>
      <c r="C32" s="1673" t="s">
        <v>2632</v>
      </c>
      <c r="D32" s="1253" t="s">
        <v>2633</v>
      </c>
      <c r="E32" s="1677">
        <v>874</v>
      </c>
      <c r="F32" s="1673">
        <v>459902500</v>
      </c>
      <c r="G32" s="1253" t="s">
        <v>742</v>
      </c>
      <c r="H32" s="1669">
        <v>1</v>
      </c>
      <c r="I32" s="1669" t="s">
        <v>2982</v>
      </c>
      <c r="J32" s="1669">
        <v>45</v>
      </c>
      <c r="K32" s="1253" t="s">
        <v>3625</v>
      </c>
      <c r="L32" s="1669">
        <v>4599</v>
      </c>
      <c r="M32" s="1253" t="s">
        <v>3645</v>
      </c>
      <c r="N32" s="1669">
        <v>2024004540028</v>
      </c>
      <c r="O32" s="1253" t="s">
        <v>3884</v>
      </c>
      <c r="P32" s="1684" t="s">
        <v>2634</v>
      </c>
      <c r="Q32" s="1681">
        <v>1</v>
      </c>
      <c r="R32" s="1687"/>
      <c r="S32" s="1690"/>
      <c r="T32" s="1022"/>
      <c r="U32" s="1007"/>
      <c r="V32" s="1007"/>
      <c r="W32" s="1007"/>
      <c r="X32" s="1007"/>
      <c r="Y32" s="1007"/>
      <c r="Z32" s="1004">
        <f t="shared" si="5"/>
        <v>0</v>
      </c>
      <c r="AA32" s="1004">
        <f t="shared" ref="AA32:AF36" si="63">SUM(AR32:AR35,AZ32:AZ35,BH32:BH35,BP32:BP35)</f>
        <v>0</v>
      </c>
      <c r="AB32" s="1004">
        <f t="shared" si="63"/>
        <v>0</v>
      </c>
      <c r="AC32" s="1004">
        <f t="shared" si="63"/>
        <v>0</v>
      </c>
      <c r="AD32" s="1004">
        <f t="shared" si="63"/>
        <v>0</v>
      </c>
      <c r="AE32" s="1004">
        <f t="shared" si="63"/>
        <v>0</v>
      </c>
      <c r="AF32" s="1004">
        <f t="shared" si="63"/>
        <v>0</v>
      </c>
      <c r="AG32" s="714"/>
      <c r="AH32" s="593"/>
      <c r="AI32" s="593"/>
      <c r="AJ32" s="593"/>
      <c r="AK32" s="207"/>
      <c r="AL32" s="208"/>
      <c r="AM32" s="208"/>
      <c r="AN32" s="208"/>
      <c r="AO32" s="208"/>
      <c r="AP32" s="1150">
        <f>+U32</f>
        <v>0</v>
      </c>
      <c r="AQ32" s="1004">
        <f>SUM(AR32:AW35)</f>
        <v>0</v>
      </c>
      <c r="AR32" s="299"/>
      <c r="AS32" s="299"/>
      <c r="AT32" s="299"/>
      <c r="AU32" s="299"/>
      <c r="AV32" s="299"/>
      <c r="AW32" s="299"/>
      <c r="AX32" s="1150">
        <f>+V32</f>
        <v>0</v>
      </c>
      <c r="AY32" s="1004">
        <f>SUM(AZ32:BE35)</f>
        <v>0</v>
      </c>
      <c r="AZ32" s="299"/>
      <c r="BA32" s="299"/>
      <c r="BB32" s="299"/>
      <c r="BC32" s="299"/>
      <c r="BD32" s="299"/>
      <c r="BE32" s="299"/>
      <c r="BF32" s="1150">
        <f>+W32</f>
        <v>0</v>
      </c>
      <c r="BG32" s="1004">
        <f>SUM(BH32:BM35)</f>
        <v>0</v>
      </c>
      <c r="BH32" s="299"/>
      <c r="BI32" s="299"/>
      <c r="BJ32" s="299"/>
      <c r="BK32" s="299"/>
      <c r="BL32" s="299"/>
      <c r="BM32" s="299"/>
      <c r="BN32" s="1150">
        <f>+X32</f>
        <v>0</v>
      </c>
      <c r="BO32" s="1004">
        <f>SUM(BP32:BU35)</f>
        <v>0</v>
      </c>
      <c r="BP32" s="299"/>
      <c r="BQ32" s="299"/>
      <c r="BR32" s="299"/>
      <c r="BS32" s="299"/>
      <c r="BT32" s="299"/>
      <c r="BU32" s="299"/>
    </row>
    <row r="33" spans="1:73" ht="40.15" customHeight="1" x14ac:dyDescent="0.25">
      <c r="A33" s="456" t="s">
        <v>3885</v>
      </c>
      <c r="B33" s="29"/>
      <c r="C33" s="1674"/>
      <c r="D33" s="1254"/>
      <c r="E33" s="1678"/>
      <c r="F33" s="1674"/>
      <c r="G33" s="1254"/>
      <c r="H33" s="1670"/>
      <c r="I33" s="1670"/>
      <c r="J33" s="1670"/>
      <c r="K33" s="1254"/>
      <c r="L33" s="1670"/>
      <c r="M33" s="1254"/>
      <c r="N33" s="1670"/>
      <c r="O33" s="1254"/>
      <c r="P33" s="1685"/>
      <c r="Q33" s="1682"/>
      <c r="R33" s="1688"/>
      <c r="S33" s="1691"/>
      <c r="T33" s="1023"/>
      <c r="U33" s="1008"/>
      <c r="V33" s="1008"/>
      <c r="W33" s="1008"/>
      <c r="X33" s="1008"/>
      <c r="Y33" s="1008"/>
      <c r="Z33" s="1005"/>
      <c r="AA33" s="1005"/>
      <c r="AB33" s="1005"/>
      <c r="AC33" s="1005"/>
      <c r="AD33" s="1005"/>
      <c r="AE33" s="1005"/>
      <c r="AF33" s="1005"/>
      <c r="AG33" s="479"/>
      <c r="AH33" s="592"/>
      <c r="AI33" s="592"/>
      <c r="AJ33" s="592"/>
      <c r="AK33" s="196"/>
      <c r="AL33" s="197"/>
      <c r="AM33" s="197"/>
      <c r="AN33" s="197"/>
      <c r="AO33" s="197"/>
      <c r="AP33" s="1151"/>
      <c r="AQ33" s="1005"/>
      <c r="AR33" s="282"/>
      <c r="AS33" s="282"/>
      <c r="AT33" s="282"/>
      <c r="AU33" s="282"/>
      <c r="AV33" s="282"/>
      <c r="AW33" s="282"/>
      <c r="AX33" s="1151"/>
      <c r="AY33" s="1005"/>
      <c r="AZ33" s="282"/>
      <c r="BA33" s="282"/>
      <c r="BB33" s="282"/>
      <c r="BC33" s="282"/>
      <c r="BD33" s="282"/>
      <c r="BE33" s="282"/>
      <c r="BF33" s="1151"/>
      <c r="BG33" s="1005"/>
      <c r="BH33" s="282"/>
      <c r="BI33" s="282"/>
      <c r="BJ33" s="282"/>
      <c r="BK33" s="282"/>
      <c r="BL33" s="282"/>
      <c r="BM33" s="282"/>
      <c r="BN33" s="1151"/>
      <c r="BO33" s="1005"/>
      <c r="BP33" s="282"/>
      <c r="BQ33" s="282"/>
      <c r="BR33" s="282"/>
      <c r="BS33" s="282"/>
      <c r="BT33" s="282"/>
      <c r="BU33" s="282"/>
    </row>
    <row r="34" spans="1:73" ht="40.15" customHeight="1" x14ac:dyDescent="0.25">
      <c r="A34" s="456" t="s">
        <v>3885</v>
      </c>
      <c r="B34" s="29"/>
      <c r="C34" s="1674"/>
      <c r="D34" s="1254"/>
      <c r="E34" s="1678"/>
      <c r="F34" s="1674"/>
      <c r="G34" s="1254"/>
      <c r="H34" s="1670"/>
      <c r="I34" s="1670"/>
      <c r="J34" s="1670"/>
      <c r="K34" s="1254"/>
      <c r="L34" s="1670"/>
      <c r="M34" s="1254"/>
      <c r="N34" s="1670"/>
      <c r="O34" s="1254"/>
      <c r="P34" s="1685"/>
      <c r="Q34" s="1682"/>
      <c r="R34" s="1688"/>
      <c r="S34" s="1691"/>
      <c r="T34" s="1023"/>
      <c r="U34" s="1008"/>
      <c r="V34" s="1008"/>
      <c r="W34" s="1008"/>
      <c r="X34" s="1008"/>
      <c r="Y34" s="1008"/>
      <c r="Z34" s="1005"/>
      <c r="AA34" s="1005"/>
      <c r="AB34" s="1005"/>
      <c r="AC34" s="1005"/>
      <c r="AD34" s="1005"/>
      <c r="AE34" s="1005"/>
      <c r="AF34" s="1005"/>
      <c r="AG34" s="196"/>
      <c r="AH34" s="592"/>
      <c r="AI34" s="592"/>
      <c r="AJ34" s="592"/>
      <c r="AK34" s="196"/>
      <c r="AL34" s="197"/>
      <c r="AM34" s="197"/>
      <c r="AN34" s="197"/>
      <c r="AO34" s="197"/>
      <c r="AP34" s="1151"/>
      <c r="AQ34" s="1005"/>
      <c r="AR34" s="282"/>
      <c r="AS34" s="282"/>
      <c r="AT34" s="282"/>
      <c r="AU34" s="282"/>
      <c r="AV34" s="282"/>
      <c r="AW34" s="282"/>
      <c r="AX34" s="1151"/>
      <c r="AY34" s="1005"/>
      <c r="AZ34" s="282"/>
      <c r="BA34" s="282"/>
      <c r="BB34" s="282"/>
      <c r="BC34" s="282"/>
      <c r="BD34" s="282"/>
      <c r="BE34" s="282"/>
      <c r="BF34" s="1151"/>
      <c r="BG34" s="1005"/>
      <c r="BH34" s="282"/>
      <c r="BI34" s="282"/>
      <c r="BJ34" s="282"/>
      <c r="BK34" s="282"/>
      <c r="BL34" s="282"/>
      <c r="BM34" s="282"/>
      <c r="BN34" s="1151"/>
      <c r="BO34" s="1005"/>
      <c r="BP34" s="282"/>
      <c r="BQ34" s="282"/>
      <c r="BR34" s="282"/>
      <c r="BS34" s="282"/>
      <c r="BT34" s="282"/>
      <c r="BU34" s="282"/>
    </row>
    <row r="35" spans="1:73" ht="40.15" customHeight="1" thickBot="1" x14ac:dyDescent="0.3">
      <c r="A35" s="456" t="s">
        <v>3885</v>
      </c>
      <c r="B35" s="29"/>
      <c r="C35" s="1674"/>
      <c r="D35" s="1254"/>
      <c r="E35" s="1679"/>
      <c r="F35" s="1680"/>
      <c r="G35" s="1255"/>
      <c r="H35" s="1671"/>
      <c r="I35" s="1671"/>
      <c r="J35" s="1671"/>
      <c r="K35" s="1255"/>
      <c r="L35" s="1671"/>
      <c r="M35" s="1255"/>
      <c r="N35" s="1671"/>
      <c r="O35" s="1255"/>
      <c r="P35" s="1686"/>
      <c r="Q35" s="1683"/>
      <c r="R35" s="1689"/>
      <c r="S35" s="1692"/>
      <c r="T35" s="1024"/>
      <c r="U35" s="1009"/>
      <c r="V35" s="1009"/>
      <c r="W35" s="1009"/>
      <c r="X35" s="1009"/>
      <c r="Y35" s="1009"/>
      <c r="Z35" s="1006"/>
      <c r="AA35" s="1006"/>
      <c r="AB35" s="1006"/>
      <c r="AC35" s="1006"/>
      <c r="AD35" s="1006"/>
      <c r="AE35" s="1006"/>
      <c r="AF35" s="1006"/>
      <c r="AG35" s="715"/>
      <c r="AH35" s="716"/>
      <c r="AI35" s="716"/>
      <c r="AJ35" s="716"/>
      <c r="AK35" s="715"/>
      <c r="AL35" s="717"/>
      <c r="AM35" s="717"/>
      <c r="AN35" s="717"/>
      <c r="AO35" s="717"/>
      <c r="AP35" s="1152"/>
      <c r="AQ35" s="1006"/>
      <c r="AR35" s="718"/>
      <c r="AS35" s="718"/>
      <c r="AT35" s="718"/>
      <c r="AU35" s="718"/>
      <c r="AV35" s="718"/>
      <c r="AW35" s="718"/>
      <c r="AX35" s="1152"/>
      <c r="AY35" s="1006"/>
      <c r="AZ35" s="718"/>
      <c r="BA35" s="718"/>
      <c r="BB35" s="718"/>
      <c r="BC35" s="718"/>
      <c r="BD35" s="718"/>
      <c r="BE35" s="718"/>
      <c r="BF35" s="1152"/>
      <c r="BG35" s="1006"/>
      <c r="BH35" s="718"/>
      <c r="BI35" s="718"/>
      <c r="BJ35" s="718"/>
      <c r="BK35" s="718"/>
      <c r="BL35" s="718"/>
      <c r="BM35" s="718"/>
      <c r="BN35" s="1152"/>
      <c r="BO35" s="1006"/>
      <c r="BP35" s="718"/>
      <c r="BQ35" s="718"/>
      <c r="BR35" s="718"/>
      <c r="BS35" s="718"/>
      <c r="BT35" s="718"/>
      <c r="BU35" s="718"/>
    </row>
    <row r="36" spans="1:73" ht="40.15" customHeight="1" thickTop="1" x14ac:dyDescent="0.25">
      <c r="A36" s="456" t="s">
        <v>3885</v>
      </c>
      <c r="B36" s="29"/>
      <c r="C36" s="1674"/>
      <c r="D36" s="1254"/>
      <c r="E36" s="1677">
        <v>875</v>
      </c>
      <c r="F36" s="1673">
        <v>459902300</v>
      </c>
      <c r="G36" s="1253" t="s">
        <v>3886</v>
      </c>
      <c r="H36" s="1669">
        <v>1</v>
      </c>
      <c r="I36" s="1669" t="s">
        <v>2982</v>
      </c>
      <c r="J36" s="1669">
        <v>45</v>
      </c>
      <c r="K36" s="1253" t="s">
        <v>3625</v>
      </c>
      <c r="L36" s="1669">
        <v>4599</v>
      </c>
      <c r="M36" s="1253" t="s">
        <v>3645</v>
      </c>
      <c r="N36" s="1669">
        <v>2024004540028</v>
      </c>
      <c r="O36" s="1253" t="s">
        <v>3884</v>
      </c>
      <c r="P36" s="1684" t="s">
        <v>2635</v>
      </c>
      <c r="Q36" s="1681">
        <v>1</v>
      </c>
      <c r="R36" s="1687"/>
      <c r="S36" s="1690"/>
      <c r="T36" s="1022"/>
      <c r="U36" s="1007"/>
      <c r="V36" s="1007"/>
      <c r="W36" s="1007"/>
      <c r="X36" s="1007"/>
      <c r="Y36" s="1007"/>
      <c r="Z36" s="1004">
        <f t="shared" si="5"/>
        <v>0</v>
      </c>
      <c r="AA36" s="1004">
        <f t="shared" si="63"/>
        <v>0</v>
      </c>
      <c r="AB36" s="1004">
        <f t="shared" si="63"/>
        <v>0</v>
      </c>
      <c r="AC36" s="1004">
        <f t="shared" si="63"/>
        <v>0</v>
      </c>
      <c r="AD36" s="1004">
        <f t="shared" si="63"/>
        <v>0</v>
      </c>
      <c r="AE36" s="1004">
        <f t="shared" si="63"/>
        <v>0</v>
      </c>
      <c r="AF36" s="1004">
        <f t="shared" si="63"/>
        <v>0</v>
      </c>
      <c r="AG36" s="714"/>
      <c r="AH36" s="593"/>
      <c r="AI36" s="593"/>
      <c r="AJ36" s="593"/>
      <c r="AK36" s="207"/>
      <c r="AL36" s="208"/>
      <c r="AM36" s="208"/>
      <c r="AN36" s="208"/>
      <c r="AO36" s="208"/>
      <c r="AP36" s="1150">
        <f>+U36</f>
        <v>0</v>
      </c>
      <c r="AQ36" s="1004">
        <f>SUM(AR36:AW39)</f>
        <v>0</v>
      </c>
      <c r="AR36" s="299"/>
      <c r="AS36" s="299"/>
      <c r="AT36" s="299"/>
      <c r="AU36" s="299"/>
      <c r="AV36" s="299"/>
      <c r="AW36" s="299"/>
      <c r="AX36" s="1150">
        <f>+V36</f>
        <v>0</v>
      </c>
      <c r="AY36" s="1004">
        <f>SUM(AZ36:BE39)</f>
        <v>0</v>
      </c>
      <c r="AZ36" s="299"/>
      <c r="BA36" s="299"/>
      <c r="BB36" s="299"/>
      <c r="BC36" s="299"/>
      <c r="BD36" s="299"/>
      <c r="BE36" s="299"/>
      <c r="BF36" s="1150">
        <f>+W36</f>
        <v>0</v>
      </c>
      <c r="BG36" s="1004">
        <f>SUM(BH36:BM39)</f>
        <v>0</v>
      </c>
      <c r="BH36" s="299"/>
      <c r="BI36" s="299"/>
      <c r="BJ36" s="299"/>
      <c r="BK36" s="299"/>
      <c r="BL36" s="299"/>
      <c r="BM36" s="299"/>
      <c r="BN36" s="1150">
        <f>+X36</f>
        <v>0</v>
      </c>
      <c r="BO36" s="1004">
        <f>SUM(BP36:BU39)</f>
        <v>0</v>
      </c>
      <c r="BP36" s="299"/>
      <c r="BQ36" s="299"/>
      <c r="BR36" s="299"/>
      <c r="BS36" s="299"/>
      <c r="BT36" s="299"/>
      <c r="BU36" s="299"/>
    </row>
    <row r="37" spans="1:73" ht="40.15" customHeight="1" x14ac:dyDescent="0.25">
      <c r="A37" s="456" t="s">
        <v>3885</v>
      </c>
      <c r="B37" s="29"/>
      <c r="C37" s="1674"/>
      <c r="D37" s="1254"/>
      <c r="E37" s="1678"/>
      <c r="F37" s="1674"/>
      <c r="G37" s="1254"/>
      <c r="H37" s="1670"/>
      <c r="I37" s="1670"/>
      <c r="J37" s="1670"/>
      <c r="K37" s="1254"/>
      <c r="L37" s="1670"/>
      <c r="M37" s="1254"/>
      <c r="N37" s="1670"/>
      <c r="O37" s="1254"/>
      <c r="P37" s="1685"/>
      <c r="Q37" s="1682"/>
      <c r="R37" s="1688"/>
      <c r="S37" s="1691"/>
      <c r="T37" s="1023"/>
      <c r="U37" s="1008"/>
      <c r="V37" s="1008"/>
      <c r="W37" s="1008"/>
      <c r="X37" s="1008"/>
      <c r="Y37" s="1008"/>
      <c r="Z37" s="1005"/>
      <c r="AA37" s="1005"/>
      <c r="AB37" s="1005"/>
      <c r="AC37" s="1005"/>
      <c r="AD37" s="1005"/>
      <c r="AE37" s="1005"/>
      <c r="AF37" s="1005"/>
      <c r="AG37" s="479"/>
      <c r="AH37" s="592"/>
      <c r="AI37" s="592"/>
      <c r="AJ37" s="592"/>
      <c r="AK37" s="196"/>
      <c r="AL37" s="197"/>
      <c r="AM37" s="197"/>
      <c r="AN37" s="197"/>
      <c r="AO37" s="197"/>
      <c r="AP37" s="1151"/>
      <c r="AQ37" s="1005"/>
      <c r="AR37" s="282"/>
      <c r="AS37" s="282"/>
      <c r="AT37" s="282"/>
      <c r="AU37" s="282"/>
      <c r="AV37" s="282"/>
      <c r="AW37" s="282"/>
      <c r="AX37" s="1151"/>
      <c r="AY37" s="1005"/>
      <c r="AZ37" s="282"/>
      <c r="BA37" s="282"/>
      <c r="BB37" s="282"/>
      <c r="BC37" s="282"/>
      <c r="BD37" s="282"/>
      <c r="BE37" s="282"/>
      <c r="BF37" s="1151"/>
      <c r="BG37" s="1005"/>
      <c r="BH37" s="282"/>
      <c r="BI37" s="282"/>
      <c r="BJ37" s="282"/>
      <c r="BK37" s="282"/>
      <c r="BL37" s="282"/>
      <c r="BM37" s="282"/>
      <c r="BN37" s="1151"/>
      <c r="BO37" s="1005"/>
      <c r="BP37" s="282"/>
      <c r="BQ37" s="282"/>
      <c r="BR37" s="282"/>
      <c r="BS37" s="282"/>
      <c r="BT37" s="282"/>
      <c r="BU37" s="282"/>
    </row>
    <row r="38" spans="1:73" ht="40.15" customHeight="1" x14ac:dyDescent="0.25">
      <c r="A38" s="456" t="s">
        <v>3885</v>
      </c>
      <c r="B38" s="29"/>
      <c r="C38" s="1674"/>
      <c r="D38" s="1254"/>
      <c r="E38" s="1678"/>
      <c r="F38" s="1674"/>
      <c r="G38" s="1254"/>
      <c r="H38" s="1670"/>
      <c r="I38" s="1670"/>
      <c r="J38" s="1670"/>
      <c r="K38" s="1254"/>
      <c r="L38" s="1670"/>
      <c r="M38" s="1254"/>
      <c r="N38" s="1670"/>
      <c r="O38" s="1254"/>
      <c r="P38" s="1685"/>
      <c r="Q38" s="1682"/>
      <c r="R38" s="1688"/>
      <c r="S38" s="1691"/>
      <c r="T38" s="1023"/>
      <c r="U38" s="1008"/>
      <c r="V38" s="1008"/>
      <c r="W38" s="1008"/>
      <c r="X38" s="1008"/>
      <c r="Y38" s="1008"/>
      <c r="Z38" s="1005"/>
      <c r="AA38" s="1005"/>
      <c r="AB38" s="1005"/>
      <c r="AC38" s="1005"/>
      <c r="AD38" s="1005"/>
      <c r="AE38" s="1005"/>
      <c r="AF38" s="1005"/>
      <c r="AG38" s="196"/>
      <c r="AH38" s="592"/>
      <c r="AI38" s="592"/>
      <c r="AJ38" s="592"/>
      <c r="AK38" s="196"/>
      <c r="AL38" s="197"/>
      <c r="AM38" s="197"/>
      <c r="AN38" s="197"/>
      <c r="AO38" s="197"/>
      <c r="AP38" s="1151"/>
      <c r="AQ38" s="1005"/>
      <c r="AR38" s="282"/>
      <c r="AS38" s="282"/>
      <c r="AT38" s="282"/>
      <c r="AU38" s="282"/>
      <c r="AV38" s="282"/>
      <c r="AW38" s="282"/>
      <c r="AX38" s="1151"/>
      <c r="AY38" s="1005"/>
      <c r="AZ38" s="282"/>
      <c r="BA38" s="282"/>
      <c r="BB38" s="282"/>
      <c r="BC38" s="282"/>
      <c r="BD38" s="282"/>
      <c r="BE38" s="282"/>
      <c r="BF38" s="1151"/>
      <c r="BG38" s="1005"/>
      <c r="BH38" s="282"/>
      <c r="BI38" s="282"/>
      <c r="BJ38" s="282"/>
      <c r="BK38" s="282"/>
      <c r="BL38" s="282"/>
      <c r="BM38" s="282"/>
      <c r="BN38" s="1151"/>
      <c r="BO38" s="1005"/>
      <c r="BP38" s="282"/>
      <c r="BQ38" s="282"/>
      <c r="BR38" s="282"/>
      <c r="BS38" s="282"/>
      <c r="BT38" s="282"/>
      <c r="BU38" s="282"/>
    </row>
    <row r="39" spans="1:73" ht="40.15" customHeight="1" thickBot="1" x14ac:dyDescent="0.3">
      <c r="A39" s="456" t="s">
        <v>3885</v>
      </c>
      <c r="B39" s="29"/>
      <c r="C39" s="1674"/>
      <c r="D39" s="1254"/>
      <c r="E39" s="1679"/>
      <c r="F39" s="1680"/>
      <c r="G39" s="1255"/>
      <c r="H39" s="1671"/>
      <c r="I39" s="1671"/>
      <c r="J39" s="1671"/>
      <c r="K39" s="1255"/>
      <c r="L39" s="1671"/>
      <c r="M39" s="1255"/>
      <c r="N39" s="1671"/>
      <c r="O39" s="1255"/>
      <c r="P39" s="1686"/>
      <c r="Q39" s="1683"/>
      <c r="R39" s="1689"/>
      <c r="S39" s="1692"/>
      <c r="T39" s="1024"/>
      <c r="U39" s="1009"/>
      <c r="V39" s="1009"/>
      <c r="W39" s="1009"/>
      <c r="X39" s="1009"/>
      <c r="Y39" s="1009"/>
      <c r="Z39" s="1006"/>
      <c r="AA39" s="1006"/>
      <c r="AB39" s="1006"/>
      <c r="AC39" s="1006"/>
      <c r="AD39" s="1006"/>
      <c r="AE39" s="1006"/>
      <c r="AF39" s="1006"/>
      <c r="AG39" s="715"/>
      <c r="AH39" s="716"/>
      <c r="AI39" s="716"/>
      <c r="AJ39" s="716"/>
      <c r="AK39" s="715"/>
      <c r="AL39" s="717"/>
      <c r="AM39" s="717"/>
      <c r="AN39" s="717"/>
      <c r="AO39" s="717"/>
      <c r="AP39" s="1152"/>
      <c r="AQ39" s="1006"/>
      <c r="AR39" s="718"/>
      <c r="AS39" s="718"/>
      <c r="AT39" s="718"/>
      <c r="AU39" s="718"/>
      <c r="AV39" s="718"/>
      <c r="AW39" s="718"/>
      <c r="AX39" s="1152"/>
      <c r="AY39" s="1006"/>
      <c r="AZ39" s="718"/>
      <c r="BA39" s="718"/>
      <c r="BB39" s="718"/>
      <c r="BC39" s="718"/>
      <c r="BD39" s="718"/>
      <c r="BE39" s="718"/>
      <c r="BF39" s="1152"/>
      <c r="BG39" s="1006"/>
      <c r="BH39" s="718"/>
      <c r="BI39" s="718"/>
      <c r="BJ39" s="718"/>
      <c r="BK39" s="718"/>
      <c r="BL39" s="718"/>
      <c r="BM39" s="718"/>
      <c r="BN39" s="1152"/>
      <c r="BO39" s="1006"/>
      <c r="BP39" s="718"/>
      <c r="BQ39" s="718"/>
      <c r="BR39" s="718"/>
      <c r="BS39" s="718"/>
      <c r="BT39" s="718"/>
      <c r="BU39" s="718"/>
    </row>
    <row r="40" spans="1:73" ht="40.15" customHeight="1" thickTop="1" thickBot="1" x14ac:dyDescent="0.3">
      <c r="B40" s="123" t="s">
        <v>2636</v>
      </c>
      <c r="C40" s="464" t="s">
        <v>2637</v>
      </c>
      <c r="D40" s="383"/>
      <c r="E40" s="434"/>
      <c r="F40" s="446"/>
      <c r="G40" s="356"/>
      <c r="H40" s="357"/>
      <c r="I40" s="368"/>
      <c r="J40" s="369"/>
      <c r="K40" s="369"/>
      <c r="L40" s="369"/>
      <c r="M40" s="369"/>
      <c r="N40" s="374"/>
      <c r="O40" s="364"/>
      <c r="P40" s="372"/>
      <c r="Q40" s="27"/>
      <c r="R40" s="27"/>
      <c r="S40" s="27"/>
      <c r="T40" s="39"/>
      <c r="U40" s="37"/>
      <c r="V40" s="37"/>
      <c r="W40" s="37"/>
      <c r="X40" s="38"/>
      <c r="Y40" s="927"/>
      <c r="Z40" s="928">
        <f t="shared" si="5"/>
        <v>0</v>
      </c>
      <c r="AA40" s="928">
        <f t="shared" si="5"/>
        <v>0</v>
      </c>
      <c r="AB40" s="928">
        <f t="shared" si="5"/>
        <v>0</v>
      </c>
      <c r="AC40" s="928">
        <f t="shared" si="5"/>
        <v>0</v>
      </c>
      <c r="AD40" s="928">
        <f t="shared" si="5"/>
        <v>0</v>
      </c>
      <c r="AE40" s="928">
        <f t="shared" si="5"/>
        <v>0</v>
      </c>
      <c r="AF40" s="928">
        <f t="shared" si="5"/>
        <v>0</v>
      </c>
      <c r="AG40" s="195"/>
      <c r="AH40" s="195"/>
      <c r="AI40" s="195"/>
      <c r="AJ40" s="195"/>
      <c r="AK40" s="195"/>
      <c r="AL40" s="195"/>
      <c r="AM40" s="195"/>
      <c r="AN40" s="195"/>
      <c r="AO40" s="195"/>
      <c r="AP40" s="18"/>
      <c r="AQ40" s="959">
        <f t="shared" ref="AQ40" si="64">SUM(AQ41:AQ44)</f>
        <v>0</v>
      </c>
      <c r="AR40" s="959">
        <f>SUM(AR41:AR44)</f>
        <v>0</v>
      </c>
      <c r="AS40" s="959">
        <f t="shared" ref="AS40:AW40" si="65">SUM(AS41:AS44)</f>
        <v>0</v>
      </c>
      <c r="AT40" s="959">
        <f t="shared" si="65"/>
        <v>0</v>
      </c>
      <c r="AU40" s="959">
        <f t="shared" si="65"/>
        <v>0</v>
      </c>
      <c r="AV40" s="959">
        <f t="shared" si="65"/>
        <v>0</v>
      </c>
      <c r="AW40" s="959">
        <f t="shared" si="65"/>
        <v>0</v>
      </c>
      <c r="AX40" s="18"/>
      <c r="AY40" s="959">
        <f t="shared" ref="AY40" si="66">SUM(AY41:AY44)</f>
        <v>0</v>
      </c>
      <c r="AZ40" s="959">
        <f t="shared" ref="AZ40:BE40" si="67">+AZ41</f>
        <v>0</v>
      </c>
      <c r="BA40" s="959">
        <f t="shared" si="67"/>
        <v>0</v>
      </c>
      <c r="BB40" s="959">
        <f t="shared" si="67"/>
        <v>0</v>
      </c>
      <c r="BC40" s="959">
        <f t="shared" si="67"/>
        <v>0</v>
      </c>
      <c r="BD40" s="959">
        <f t="shared" si="67"/>
        <v>0</v>
      </c>
      <c r="BE40" s="959">
        <f t="shared" si="67"/>
        <v>0</v>
      </c>
      <c r="BF40" s="18"/>
      <c r="BG40" s="959">
        <f t="shared" ref="BG40" si="68">SUM(BG41:BG44)</f>
        <v>0</v>
      </c>
      <c r="BH40" s="959">
        <f t="shared" ref="BH40:BM40" si="69">+BH41</f>
        <v>0</v>
      </c>
      <c r="BI40" s="959">
        <f t="shared" si="69"/>
        <v>0</v>
      </c>
      <c r="BJ40" s="959">
        <f t="shared" si="69"/>
        <v>0</v>
      </c>
      <c r="BK40" s="959">
        <f t="shared" si="69"/>
        <v>0</v>
      </c>
      <c r="BL40" s="959">
        <f t="shared" si="69"/>
        <v>0</v>
      </c>
      <c r="BM40" s="959">
        <f t="shared" si="69"/>
        <v>0</v>
      </c>
      <c r="BN40" s="18"/>
      <c r="BO40" s="959">
        <f t="shared" ref="BO40" si="70">SUM(BO41:BO44)</f>
        <v>0</v>
      </c>
      <c r="BP40" s="959">
        <f t="shared" ref="BP40:BU40" si="71">+BP41</f>
        <v>0</v>
      </c>
      <c r="BQ40" s="959">
        <f t="shared" si="71"/>
        <v>0</v>
      </c>
      <c r="BR40" s="959">
        <f t="shared" si="71"/>
        <v>0</v>
      </c>
      <c r="BS40" s="959">
        <f t="shared" si="71"/>
        <v>0</v>
      </c>
      <c r="BT40" s="959">
        <f t="shared" si="71"/>
        <v>0</v>
      </c>
      <c r="BU40" s="959">
        <f t="shared" si="71"/>
        <v>0</v>
      </c>
    </row>
    <row r="41" spans="1:73" ht="40.15" customHeight="1" thickTop="1" thickBot="1" x14ac:dyDescent="0.3">
      <c r="A41" s="463" t="s">
        <v>3887</v>
      </c>
      <c r="B41" s="24"/>
      <c r="C41" s="1058" t="s">
        <v>2638</v>
      </c>
      <c r="D41" s="1049" t="s">
        <v>3888</v>
      </c>
      <c r="E41" s="1061">
        <v>876</v>
      </c>
      <c r="F41" s="1064" t="s">
        <v>3889</v>
      </c>
      <c r="G41" s="1049" t="s">
        <v>2089</v>
      </c>
      <c r="H41" s="1043" t="s">
        <v>3025</v>
      </c>
      <c r="I41" s="1043" t="s">
        <v>2982</v>
      </c>
      <c r="J41" s="1043" t="s">
        <v>3058</v>
      </c>
      <c r="K41" s="1049" t="s">
        <v>3625</v>
      </c>
      <c r="L41" s="1043" t="s">
        <v>3644</v>
      </c>
      <c r="M41" s="1049" t="s">
        <v>3645</v>
      </c>
      <c r="N41" s="1046" t="s">
        <v>3890</v>
      </c>
      <c r="O41" s="1239" t="s">
        <v>3884</v>
      </c>
      <c r="P41" s="1052" t="s">
        <v>2640</v>
      </c>
      <c r="Q41" s="1055">
        <v>40</v>
      </c>
      <c r="R41" s="1040" t="s">
        <v>2867</v>
      </c>
      <c r="S41" s="1040"/>
      <c r="T41" s="1022"/>
      <c r="U41" s="1007"/>
      <c r="V41" s="1007"/>
      <c r="W41" s="1007"/>
      <c r="X41" s="1007"/>
      <c r="Y41" s="1007"/>
      <c r="Z41" s="1004">
        <f t="shared" si="5"/>
        <v>0</v>
      </c>
      <c r="AA41" s="1004">
        <f t="shared" ref="AA41:AF41" si="72">SUM(AR41:AR44,AZ41:AZ44,BH41:BH44,BP41:BP44)</f>
        <v>0</v>
      </c>
      <c r="AB41" s="1004">
        <f t="shared" si="72"/>
        <v>0</v>
      </c>
      <c r="AC41" s="1004">
        <f t="shared" si="72"/>
        <v>0</v>
      </c>
      <c r="AD41" s="1004">
        <f t="shared" si="72"/>
        <v>0</v>
      </c>
      <c r="AE41" s="1004">
        <f t="shared" si="72"/>
        <v>0</v>
      </c>
      <c r="AF41" s="1004">
        <f t="shared" si="72"/>
        <v>0</v>
      </c>
      <c r="AG41" s="714"/>
      <c r="AH41" s="593"/>
      <c r="AI41" s="593"/>
      <c r="AJ41" s="593"/>
      <c r="AK41" s="207"/>
      <c r="AL41" s="208"/>
      <c r="AM41" s="208"/>
      <c r="AN41" s="208"/>
      <c r="AO41" s="208"/>
      <c r="AP41" s="1150">
        <f>+U41</f>
        <v>0</v>
      </c>
      <c r="AQ41" s="1004">
        <f>SUM(AR41:AW44)</f>
        <v>0</v>
      </c>
      <c r="AR41" s="299"/>
      <c r="AS41" s="299"/>
      <c r="AT41" s="299"/>
      <c r="AU41" s="299"/>
      <c r="AV41" s="299"/>
      <c r="AW41" s="299"/>
      <c r="AX41" s="1150">
        <f>+V41</f>
        <v>0</v>
      </c>
      <c r="AY41" s="1004">
        <f>SUM(AZ41:BE44)</f>
        <v>0</v>
      </c>
      <c r="AZ41" s="299"/>
      <c r="BA41" s="299"/>
      <c r="BB41" s="299"/>
      <c r="BC41" s="299"/>
      <c r="BD41" s="299"/>
      <c r="BE41" s="299"/>
      <c r="BF41" s="1150">
        <f>+W41</f>
        <v>0</v>
      </c>
      <c r="BG41" s="1004">
        <f>SUM(BH41:BM44)</f>
        <v>0</v>
      </c>
      <c r="BH41" s="299"/>
      <c r="BI41" s="299"/>
      <c r="BJ41" s="299"/>
      <c r="BK41" s="299"/>
      <c r="BL41" s="299"/>
      <c r="BM41" s="299"/>
      <c r="BN41" s="1150">
        <f>+X41</f>
        <v>0</v>
      </c>
      <c r="BO41" s="1004">
        <f>SUM(BP41:BU44)</f>
        <v>0</v>
      </c>
      <c r="BP41" s="299"/>
      <c r="BQ41" s="299"/>
      <c r="BR41" s="299"/>
      <c r="BS41" s="299"/>
      <c r="BT41" s="299"/>
      <c r="BU41" s="299"/>
    </row>
    <row r="42" spans="1:73" ht="40.15" customHeight="1" thickTop="1" thickBot="1" x14ac:dyDescent="0.3">
      <c r="A42" s="463" t="s">
        <v>3887</v>
      </c>
      <c r="B42" s="24"/>
      <c r="C42" s="1059"/>
      <c r="D42" s="1050"/>
      <c r="E42" s="1062"/>
      <c r="F42" s="1065"/>
      <c r="G42" s="1050"/>
      <c r="H42" s="1044"/>
      <c r="I42" s="1044"/>
      <c r="J42" s="1044"/>
      <c r="K42" s="1050"/>
      <c r="L42" s="1044"/>
      <c r="M42" s="1050"/>
      <c r="N42" s="1047"/>
      <c r="O42" s="1239"/>
      <c r="P42" s="1053"/>
      <c r="Q42" s="1056"/>
      <c r="R42" s="1041"/>
      <c r="S42" s="1041"/>
      <c r="T42" s="1023"/>
      <c r="U42" s="1008"/>
      <c r="V42" s="1008"/>
      <c r="W42" s="1008"/>
      <c r="X42" s="1008"/>
      <c r="Y42" s="1008"/>
      <c r="Z42" s="1005"/>
      <c r="AA42" s="1005"/>
      <c r="AB42" s="1005"/>
      <c r="AC42" s="1005"/>
      <c r="AD42" s="1005"/>
      <c r="AE42" s="1005"/>
      <c r="AF42" s="1005"/>
      <c r="AG42" s="479"/>
      <c r="AH42" s="592"/>
      <c r="AI42" s="592"/>
      <c r="AJ42" s="592"/>
      <c r="AK42" s="196"/>
      <c r="AL42" s="197"/>
      <c r="AM42" s="197"/>
      <c r="AN42" s="197"/>
      <c r="AO42" s="197"/>
      <c r="AP42" s="1151"/>
      <c r="AQ42" s="1005"/>
      <c r="AR42" s="282"/>
      <c r="AS42" s="282"/>
      <c r="AT42" s="282"/>
      <c r="AU42" s="282"/>
      <c r="AV42" s="282"/>
      <c r="AW42" s="282"/>
      <c r="AX42" s="1151"/>
      <c r="AY42" s="1005"/>
      <c r="AZ42" s="282"/>
      <c r="BA42" s="282"/>
      <c r="BB42" s="282"/>
      <c r="BC42" s="282"/>
      <c r="BD42" s="282"/>
      <c r="BE42" s="282"/>
      <c r="BF42" s="1151"/>
      <c r="BG42" s="1005"/>
      <c r="BH42" s="282"/>
      <c r="BI42" s="282"/>
      <c r="BJ42" s="282"/>
      <c r="BK42" s="282"/>
      <c r="BL42" s="282"/>
      <c r="BM42" s="282"/>
      <c r="BN42" s="1151"/>
      <c r="BO42" s="1005"/>
      <c r="BP42" s="282"/>
      <c r="BQ42" s="282"/>
      <c r="BR42" s="282"/>
      <c r="BS42" s="282"/>
      <c r="BT42" s="282"/>
      <c r="BU42" s="282"/>
    </row>
    <row r="43" spans="1:73" ht="40.15" customHeight="1" thickTop="1" thickBot="1" x14ac:dyDescent="0.3">
      <c r="A43" s="463" t="s">
        <v>3887</v>
      </c>
      <c r="B43" s="24"/>
      <c r="C43" s="1059"/>
      <c r="D43" s="1050"/>
      <c r="E43" s="1062"/>
      <c r="F43" s="1065"/>
      <c r="G43" s="1050"/>
      <c r="H43" s="1044"/>
      <c r="I43" s="1044"/>
      <c r="J43" s="1044"/>
      <c r="K43" s="1050"/>
      <c r="L43" s="1044"/>
      <c r="M43" s="1050"/>
      <c r="N43" s="1047"/>
      <c r="O43" s="1239"/>
      <c r="P43" s="1053"/>
      <c r="Q43" s="1056"/>
      <c r="R43" s="1041"/>
      <c r="S43" s="1041"/>
      <c r="T43" s="1023"/>
      <c r="U43" s="1008"/>
      <c r="V43" s="1008"/>
      <c r="W43" s="1008"/>
      <c r="X43" s="1008"/>
      <c r="Y43" s="1008"/>
      <c r="Z43" s="1005"/>
      <c r="AA43" s="1005"/>
      <c r="AB43" s="1005"/>
      <c r="AC43" s="1005"/>
      <c r="AD43" s="1005"/>
      <c r="AE43" s="1005"/>
      <c r="AF43" s="1005"/>
      <c r="AG43" s="196"/>
      <c r="AH43" s="592"/>
      <c r="AI43" s="592"/>
      <c r="AJ43" s="592"/>
      <c r="AK43" s="196"/>
      <c r="AL43" s="197"/>
      <c r="AM43" s="197"/>
      <c r="AN43" s="197"/>
      <c r="AO43" s="197"/>
      <c r="AP43" s="1151"/>
      <c r="AQ43" s="1005"/>
      <c r="AR43" s="282"/>
      <c r="AS43" s="282"/>
      <c r="AT43" s="282"/>
      <c r="AU43" s="282"/>
      <c r="AV43" s="282"/>
      <c r="AW43" s="282"/>
      <c r="AX43" s="1151"/>
      <c r="AY43" s="1005"/>
      <c r="AZ43" s="282"/>
      <c r="BA43" s="282"/>
      <c r="BB43" s="282"/>
      <c r="BC43" s="282"/>
      <c r="BD43" s="282"/>
      <c r="BE43" s="282"/>
      <c r="BF43" s="1151"/>
      <c r="BG43" s="1005"/>
      <c r="BH43" s="282"/>
      <c r="BI43" s="282"/>
      <c r="BJ43" s="282"/>
      <c r="BK43" s="282"/>
      <c r="BL43" s="282"/>
      <c r="BM43" s="282"/>
      <c r="BN43" s="1151"/>
      <c r="BO43" s="1005"/>
      <c r="BP43" s="282"/>
      <c r="BQ43" s="282"/>
      <c r="BR43" s="282"/>
      <c r="BS43" s="282"/>
      <c r="BT43" s="282"/>
      <c r="BU43" s="282"/>
    </row>
    <row r="44" spans="1:73" ht="40.15" customHeight="1" thickTop="1" thickBot="1" x14ac:dyDescent="0.3">
      <c r="A44" s="463" t="s">
        <v>3887</v>
      </c>
      <c r="B44" s="24"/>
      <c r="C44" s="1060"/>
      <c r="D44" s="1051"/>
      <c r="E44" s="1063"/>
      <c r="F44" s="1066"/>
      <c r="G44" s="1051"/>
      <c r="H44" s="1045"/>
      <c r="I44" s="1045"/>
      <c r="J44" s="1045"/>
      <c r="K44" s="1051"/>
      <c r="L44" s="1045"/>
      <c r="M44" s="1051"/>
      <c r="N44" s="1048"/>
      <c r="O44" s="1239"/>
      <c r="P44" s="1054"/>
      <c r="Q44" s="1057"/>
      <c r="R44" s="1042"/>
      <c r="S44" s="1042"/>
      <c r="T44" s="1024"/>
      <c r="U44" s="1009"/>
      <c r="V44" s="1009"/>
      <c r="W44" s="1009"/>
      <c r="X44" s="1009"/>
      <c r="Y44" s="1009"/>
      <c r="Z44" s="1006"/>
      <c r="AA44" s="1006"/>
      <c r="AB44" s="1006"/>
      <c r="AC44" s="1006"/>
      <c r="AD44" s="1006"/>
      <c r="AE44" s="1006"/>
      <c r="AF44" s="1006"/>
      <c r="AG44" s="715"/>
      <c r="AH44" s="716"/>
      <c r="AI44" s="716"/>
      <c r="AJ44" s="716"/>
      <c r="AK44" s="715"/>
      <c r="AL44" s="717"/>
      <c r="AM44" s="717"/>
      <c r="AN44" s="717"/>
      <c r="AO44" s="717"/>
      <c r="AP44" s="1152"/>
      <c r="AQ44" s="1006"/>
      <c r="AR44" s="718"/>
      <c r="AS44" s="718"/>
      <c r="AT44" s="718"/>
      <c r="AU44" s="718"/>
      <c r="AV44" s="718"/>
      <c r="AW44" s="718"/>
      <c r="AX44" s="1152"/>
      <c r="AY44" s="1006"/>
      <c r="AZ44" s="718"/>
      <c r="BA44" s="718"/>
      <c r="BB44" s="718"/>
      <c r="BC44" s="718"/>
      <c r="BD44" s="718"/>
      <c r="BE44" s="718"/>
      <c r="BF44" s="1152"/>
      <c r="BG44" s="1006"/>
      <c r="BH44" s="718"/>
      <c r="BI44" s="718"/>
      <c r="BJ44" s="718"/>
      <c r="BK44" s="718"/>
      <c r="BL44" s="718"/>
      <c r="BM44" s="718"/>
      <c r="BN44" s="1152"/>
      <c r="BO44" s="1006"/>
      <c r="BP44" s="718"/>
      <c r="BQ44" s="718"/>
      <c r="BR44" s="718"/>
      <c r="BS44" s="718"/>
      <c r="BT44" s="718"/>
      <c r="BU44" s="718"/>
    </row>
    <row r="45" spans="1:73" ht="40.15" customHeight="1" thickTop="1" thickBot="1" x14ac:dyDescent="0.3">
      <c r="B45" s="924" t="s">
        <v>2641</v>
      </c>
      <c r="C45" s="938" t="s">
        <v>2642</v>
      </c>
      <c r="D45" s="362"/>
      <c r="E45" s="434"/>
      <c r="F45" s="447"/>
      <c r="G45" s="373"/>
      <c r="H45" s="375"/>
      <c r="I45" s="375"/>
      <c r="J45" s="376"/>
      <c r="K45" s="376"/>
      <c r="L45" s="376"/>
      <c r="M45" s="376"/>
      <c r="N45" s="374"/>
      <c r="O45" s="371"/>
      <c r="P45" s="372"/>
      <c r="Q45" s="27"/>
      <c r="R45" s="27"/>
      <c r="S45" s="27"/>
      <c r="T45" s="39"/>
      <c r="U45" s="37"/>
      <c r="V45" s="37"/>
      <c r="W45" s="37"/>
      <c r="X45" s="38"/>
      <c r="Y45" s="927"/>
      <c r="Z45" s="928">
        <f t="shared" si="5"/>
        <v>0</v>
      </c>
      <c r="AA45" s="928">
        <f t="shared" si="5"/>
        <v>0</v>
      </c>
      <c r="AB45" s="928">
        <f t="shared" si="5"/>
        <v>0</v>
      </c>
      <c r="AC45" s="928">
        <f t="shared" si="5"/>
        <v>0</v>
      </c>
      <c r="AD45" s="928">
        <f t="shared" si="5"/>
        <v>0</v>
      </c>
      <c r="AE45" s="928">
        <f t="shared" si="5"/>
        <v>0</v>
      </c>
      <c r="AF45" s="928">
        <f t="shared" si="5"/>
        <v>0</v>
      </c>
      <c r="AG45" s="195"/>
      <c r="AH45" s="195"/>
      <c r="AI45" s="195"/>
      <c r="AJ45" s="195"/>
      <c r="AK45" s="195"/>
      <c r="AL45" s="195"/>
      <c r="AM45" s="195"/>
      <c r="AN45" s="195"/>
      <c r="AO45" s="195"/>
      <c r="AP45" s="18"/>
      <c r="AQ45" s="959">
        <f t="shared" ref="AQ45" si="73">SUM(AQ46:AQ77)</f>
        <v>0</v>
      </c>
      <c r="AR45" s="959">
        <f>SUM(AR46:AR77)</f>
        <v>0</v>
      </c>
      <c r="AS45" s="959">
        <f t="shared" ref="AS45:AW45" si="74">SUM(AS46:AS77)</f>
        <v>0</v>
      </c>
      <c r="AT45" s="959">
        <f t="shared" si="74"/>
        <v>0</v>
      </c>
      <c r="AU45" s="959">
        <f t="shared" si="74"/>
        <v>0</v>
      </c>
      <c r="AV45" s="959">
        <f t="shared" si="74"/>
        <v>0</v>
      </c>
      <c r="AW45" s="959">
        <f t="shared" si="74"/>
        <v>0</v>
      </c>
      <c r="AX45" s="18"/>
      <c r="AY45" s="959">
        <f t="shared" ref="AY45" si="75">SUM(AY46:AY77)</f>
        <v>0</v>
      </c>
      <c r="AZ45" s="959">
        <f t="shared" ref="AZ45" si="76">SUM(AZ46:AZ74)</f>
        <v>0</v>
      </c>
      <c r="BA45" s="959">
        <f t="shared" ref="BA45" si="77">SUM(BA46:BA74)</f>
        <v>0</v>
      </c>
      <c r="BB45" s="959">
        <f t="shared" ref="BB45" si="78">SUM(BB46:BB74)</f>
        <v>0</v>
      </c>
      <c r="BC45" s="959">
        <f t="shared" ref="BC45" si="79">SUM(BC46:BC74)</f>
        <v>0</v>
      </c>
      <c r="BD45" s="959">
        <f t="shared" ref="BD45" si="80">SUM(BD46:BD74)</f>
        <v>0</v>
      </c>
      <c r="BE45" s="959">
        <f t="shared" ref="BE45" si="81">SUM(BE46:BE74)</f>
        <v>0</v>
      </c>
      <c r="BF45" s="18"/>
      <c r="BG45" s="959">
        <f t="shared" ref="BG45" si="82">SUM(BG46:BG77)</f>
        <v>0</v>
      </c>
      <c r="BH45" s="959">
        <f t="shared" ref="BH45" si="83">SUM(BH46:BH74)</f>
        <v>0</v>
      </c>
      <c r="BI45" s="959">
        <f t="shared" ref="BI45" si="84">SUM(BI46:BI74)</f>
        <v>0</v>
      </c>
      <c r="BJ45" s="959">
        <f t="shared" ref="BJ45" si="85">SUM(BJ46:BJ74)</f>
        <v>0</v>
      </c>
      <c r="BK45" s="959">
        <f t="shared" ref="BK45" si="86">SUM(BK46:BK74)</f>
        <v>0</v>
      </c>
      <c r="BL45" s="959">
        <f t="shared" ref="BL45" si="87">SUM(BL46:BL74)</f>
        <v>0</v>
      </c>
      <c r="BM45" s="959">
        <f t="shared" ref="BM45" si="88">SUM(BM46:BM74)</f>
        <v>0</v>
      </c>
      <c r="BN45" s="18"/>
      <c r="BO45" s="959">
        <f t="shared" ref="BO45" si="89">SUM(BO46:BO77)</f>
        <v>0</v>
      </c>
      <c r="BP45" s="959">
        <f t="shared" ref="BP45" si="90">SUM(BP46:BP74)</f>
        <v>0</v>
      </c>
      <c r="BQ45" s="959">
        <f t="shared" ref="BQ45" si="91">SUM(BQ46:BQ74)</f>
        <v>0</v>
      </c>
      <c r="BR45" s="959">
        <f t="shared" ref="BR45" si="92">SUM(BR46:BR74)</f>
        <v>0</v>
      </c>
      <c r="BS45" s="959">
        <f t="shared" ref="BS45" si="93">SUM(BS46:BS74)</f>
        <v>0</v>
      </c>
      <c r="BT45" s="959">
        <f t="shared" ref="BT45" si="94">SUM(BT46:BT74)</f>
        <v>0</v>
      </c>
      <c r="BU45" s="959">
        <f t="shared" ref="BU45" si="95">SUM(BU46:BU74)</f>
        <v>0</v>
      </c>
    </row>
    <row r="46" spans="1:73" ht="40.15" customHeight="1" thickTop="1" thickBot="1" x14ac:dyDescent="0.3">
      <c r="A46" s="460" t="s">
        <v>3885</v>
      </c>
      <c r="B46" s="24"/>
      <c r="C46" s="1058" t="s">
        <v>2643</v>
      </c>
      <c r="D46" s="1049" t="s">
        <v>2644</v>
      </c>
      <c r="E46" s="1061">
        <v>877</v>
      </c>
      <c r="F46" s="1064">
        <v>459902500</v>
      </c>
      <c r="G46" s="1049" t="s">
        <v>742</v>
      </c>
      <c r="H46" s="1043">
        <v>1</v>
      </c>
      <c r="I46" s="1043" t="s">
        <v>2982</v>
      </c>
      <c r="J46" s="1043">
        <v>45</v>
      </c>
      <c r="K46" s="1049" t="s">
        <v>3625</v>
      </c>
      <c r="L46" s="1043">
        <v>4599</v>
      </c>
      <c r="M46" s="1049" t="s">
        <v>3645</v>
      </c>
      <c r="N46" s="1046">
        <v>2024004540028</v>
      </c>
      <c r="O46" s="1239" t="s">
        <v>3884</v>
      </c>
      <c r="P46" s="1052" t="s">
        <v>1718</v>
      </c>
      <c r="Q46" s="1055">
        <v>1</v>
      </c>
      <c r="R46" s="1040" t="s">
        <v>2867</v>
      </c>
      <c r="S46" s="1040"/>
      <c r="T46" s="1022"/>
      <c r="U46" s="1007"/>
      <c r="V46" s="1007"/>
      <c r="W46" s="1007"/>
      <c r="X46" s="1007"/>
      <c r="Y46" s="1007"/>
      <c r="Z46" s="1004">
        <f t="shared" si="5"/>
        <v>0</v>
      </c>
      <c r="AA46" s="1004">
        <f t="shared" ref="AA46:AF58" si="96">SUM(AR46:AR49,AZ46:AZ49,BH46:BH49,BP46:BP49)</f>
        <v>0</v>
      </c>
      <c r="AB46" s="1004">
        <f t="shared" si="96"/>
        <v>0</v>
      </c>
      <c r="AC46" s="1004">
        <f t="shared" si="96"/>
        <v>0</v>
      </c>
      <c r="AD46" s="1004">
        <f t="shared" si="96"/>
        <v>0</v>
      </c>
      <c r="AE46" s="1004">
        <f t="shared" si="96"/>
        <v>0</v>
      </c>
      <c r="AF46" s="1004">
        <f t="shared" si="96"/>
        <v>0</v>
      </c>
      <c r="AG46" s="714"/>
      <c r="AH46" s="593"/>
      <c r="AI46" s="593"/>
      <c r="AJ46" s="593"/>
      <c r="AK46" s="207"/>
      <c r="AL46" s="208"/>
      <c r="AM46" s="208"/>
      <c r="AN46" s="208"/>
      <c r="AO46" s="208"/>
      <c r="AP46" s="1150">
        <f>+U46</f>
        <v>0</v>
      </c>
      <c r="AQ46" s="1004">
        <f>SUM(AR46:AW49)</f>
        <v>0</v>
      </c>
      <c r="AR46" s="299"/>
      <c r="AS46" s="299"/>
      <c r="AT46" s="299"/>
      <c r="AU46" s="299"/>
      <c r="AV46" s="299"/>
      <c r="AW46" s="299"/>
      <c r="AX46" s="1150">
        <f>+V46</f>
        <v>0</v>
      </c>
      <c r="AY46" s="1004">
        <f>SUM(AZ46:BE49)</f>
        <v>0</v>
      </c>
      <c r="AZ46" s="299"/>
      <c r="BA46" s="299"/>
      <c r="BB46" s="299"/>
      <c r="BC46" s="299"/>
      <c r="BD46" s="299"/>
      <c r="BE46" s="299"/>
      <c r="BF46" s="1150">
        <f>+W46</f>
        <v>0</v>
      </c>
      <c r="BG46" s="1004">
        <f>SUM(BH46:BM49)</f>
        <v>0</v>
      </c>
      <c r="BH46" s="299"/>
      <c r="BI46" s="299"/>
      <c r="BJ46" s="299"/>
      <c r="BK46" s="299"/>
      <c r="BL46" s="299"/>
      <c r="BM46" s="299"/>
      <c r="BN46" s="1150">
        <f>+X46</f>
        <v>0</v>
      </c>
      <c r="BO46" s="1004">
        <f>SUM(BP46:BU49)</f>
        <v>0</v>
      </c>
      <c r="BP46" s="299"/>
      <c r="BQ46" s="299"/>
      <c r="BR46" s="299"/>
      <c r="BS46" s="299"/>
      <c r="BT46" s="299"/>
      <c r="BU46" s="299"/>
    </row>
    <row r="47" spans="1:73" ht="40.15" customHeight="1" thickTop="1" thickBot="1" x14ac:dyDescent="0.3">
      <c r="A47" s="460" t="s">
        <v>3885</v>
      </c>
      <c r="B47" s="24"/>
      <c r="C47" s="1059"/>
      <c r="D47" s="1050"/>
      <c r="E47" s="1062"/>
      <c r="F47" s="1065"/>
      <c r="G47" s="1050"/>
      <c r="H47" s="1044"/>
      <c r="I47" s="1044"/>
      <c r="J47" s="1044"/>
      <c r="K47" s="1050"/>
      <c r="L47" s="1044"/>
      <c r="M47" s="1050"/>
      <c r="N47" s="1047"/>
      <c r="O47" s="1239"/>
      <c r="P47" s="1053"/>
      <c r="Q47" s="1056"/>
      <c r="R47" s="1041"/>
      <c r="S47" s="1041"/>
      <c r="T47" s="1023"/>
      <c r="U47" s="1008"/>
      <c r="V47" s="1008"/>
      <c r="W47" s="1008"/>
      <c r="X47" s="1008"/>
      <c r="Y47" s="1008"/>
      <c r="Z47" s="1005"/>
      <c r="AA47" s="1005"/>
      <c r="AB47" s="1005"/>
      <c r="AC47" s="1005"/>
      <c r="AD47" s="1005"/>
      <c r="AE47" s="1005"/>
      <c r="AF47" s="1005"/>
      <c r="AG47" s="479"/>
      <c r="AH47" s="592"/>
      <c r="AI47" s="592"/>
      <c r="AJ47" s="592"/>
      <c r="AK47" s="196"/>
      <c r="AL47" s="197"/>
      <c r="AM47" s="197"/>
      <c r="AN47" s="197"/>
      <c r="AO47" s="197"/>
      <c r="AP47" s="1151"/>
      <c r="AQ47" s="1005"/>
      <c r="AR47" s="282"/>
      <c r="AS47" s="282"/>
      <c r="AT47" s="282"/>
      <c r="AU47" s="282"/>
      <c r="AV47" s="282"/>
      <c r="AW47" s="282"/>
      <c r="AX47" s="1151"/>
      <c r="AY47" s="1005"/>
      <c r="AZ47" s="282"/>
      <c r="BA47" s="282"/>
      <c r="BB47" s="282"/>
      <c r="BC47" s="282"/>
      <c r="BD47" s="282"/>
      <c r="BE47" s="282"/>
      <c r="BF47" s="1151"/>
      <c r="BG47" s="1005"/>
      <c r="BH47" s="282"/>
      <c r="BI47" s="282"/>
      <c r="BJ47" s="282"/>
      <c r="BK47" s="282"/>
      <c r="BL47" s="282"/>
      <c r="BM47" s="282"/>
      <c r="BN47" s="1151"/>
      <c r="BO47" s="1005"/>
      <c r="BP47" s="282"/>
      <c r="BQ47" s="282"/>
      <c r="BR47" s="282"/>
      <c r="BS47" s="282"/>
      <c r="BT47" s="282"/>
      <c r="BU47" s="282"/>
    </row>
    <row r="48" spans="1:73" ht="40.15" customHeight="1" thickTop="1" thickBot="1" x14ac:dyDescent="0.3">
      <c r="A48" s="460" t="s">
        <v>3885</v>
      </c>
      <c r="B48" s="24"/>
      <c r="C48" s="1059"/>
      <c r="D48" s="1050"/>
      <c r="E48" s="1062"/>
      <c r="F48" s="1065"/>
      <c r="G48" s="1050"/>
      <c r="H48" s="1044"/>
      <c r="I48" s="1044"/>
      <c r="J48" s="1044"/>
      <c r="K48" s="1050"/>
      <c r="L48" s="1044"/>
      <c r="M48" s="1050"/>
      <c r="N48" s="1047"/>
      <c r="O48" s="1239"/>
      <c r="P48" s="1053"/>
      <c r="Q48" s="1056"/>
      <c r="R48" s="1041"/>
      <c r="S48" s="1041"/>
      <c r="T48" s="1023"/>
      <c r="U48" s="1008"/>
      <c r="V48" s="1008"/>
      <c r="W48" s="1008"/>
      <c r="X48" s="1008"/>
      <c r="Y48" s="1008"/>
      <c r="Z48" s="1005"/>
      <c r="AA48" s="1005"/>
      <c r="AB48" s="1005"/>
      <c r="AC48" s="1005"/>
      <c r="AD48" s="1005"/>
      <c r="AE48" s="1005"/>
      <c r="AF48" s="1005"/>
      <c r="AG48" s="196"/>
      <c r="AH48" s="592"/>
      <c r="AI48" s="592"/>
      <c r="AJ48" s="592"/>
      <c r="AK48" s="196"/>
      <c r="AL48" s="197"/>
      <c r="AM48" s="197"/>
      <c r="AN48" s="197"/>
      <c r="AO48" s="197"/>
      <c r="AP48" s="1151"/>
      <c r="AQ48" s="1005"/>
      <c r="AR48" s="282"/>
      <c r="AS48" s="282"/>
      <c r="AT48" s="282"/>
      <c r="AU48" s="282"/>
      <c r="AV48" s="282"/>
      <c r="AW48" s="282"/>
      <c r="AX48" s="1151"/>
      <c r="AY48" s="1005"/>
      <c r="AZ48" s="282"/>
      <c r="BA48" s="282"/>
      <c r="BB48" s="282"/>
      <c r="BC48" s="282"/>
      <c r="BD48" s="282"/>
      <c r="BE48" s="282"/>
      <c r="BF48" s="1151"/>
      <c r="BG48" s="1005"/>
      <c r="BH48" s="282"/>
      <c r="BI48" s="282"/>
      <c r="BJ48" s="282"/>
      <c r="BK48" s="282"/>
      <c r="BL48" s="282"/>
      <c r="BM48" s="282"/>
      <c r="BN48" s="1151"/>
      <c r="BO48" s="1005"/>
      <c r="BP48" s="282"/>
      <c r="BQ48" s="282"/>
      <c r="BR48" s="282"/>
      <c r="BS48" s="282"/>
      <c r="BT48" s="282"/>
      <c r="BU48" s="282"/>
    </row>
    <row r="49" spans="1:73" ht="40.15" customHeight="1" thickTop="1" thickBot="1" x14ac:dyDescent="0.3">
      <c r="A49" s="460" t="s">
        <v>3885</v>
      </c>
      <c r="B49" s="24"/>
      <c r="C49" s="1060"/>
      <c r="D49" s="1051"/>
      <c r="E49" s="1063"/>
      <c r="F49" s="1066"/>
      <c r="G49" s="1051"/>
      <c r="H49" s="1045"/>
      <c r="I49" s="1045"/>
      <c r="J49" s="1045"/>
      <c r="K49" s="1051"/>
      <c r="L49" s="1045"/>
      <c r="M49" s="1051"/>
      <c r="N49" s="1048"/>
      <c r="O49" s="1239"/>
      <c r="P49" s="1054"/>
      <c r="Q49" s="1057"/>
      <c r="R49" s="1042"/>
      <c r="S49" s="1042"/>
      <c r="T49" s="1024"/>
      <c r="U49" s="1009"/>
      <c r="V49" s="1009"/>
      <c r="W49" s="1009"/>
      <c r="X49" s="1009"/>
      <c r="Y49" s="1009"/>
      <c r="Z49" s="1006"/>
      <c r="AA49" s="1006"/>
      <c r="AB49" s="1006"/>
      <c r="AC49" s="1006"/>
      <c r="AD49" s="1006"/>
      <c r="AE49" s="1006"/>
      <c r="AF49" s="1006"/>
      <c r="AG49" s="715"/>
      <c r="AH49" s="716"/>
      <c r="AI49" s="716"/>
      <c r="AJ49" s="716"/>
      <c r="AK49" s="715"/>
      <c r="AL49" s="717"/>
      <c r="AM49" s="717"/>
      <c r="AN49" s="717"/>
      <c r="AO49" s="717"/>
      <c r="AP49" s="1152"/>
      <c r="AQ49" s="1006"/>
      <c r="AR49" s="718"/>
      <c r="AS49" s="718"/>
      <c r="AT49" s="718"/>
      <c r="AU49" s="718"/>
      <c r="AV49" s="718"/>
      <c r="AW49" s="718"/>
      <c r="AX49" s="1152"/>
      <c r="AY49" s="1006"/>
      <c r="AZ49" s="718"/>
      <c r="BA49" s="718"/>
      <c r="BB49" s="718"/>
      <c r="BC49" s="718"/>
      <c r="BD49" s="718"/>
      <c r="BE49" s="718"/>
      <c r="BF49" s="1152"/>
      <c r="BG49" s="1006"/>
      <c r="BH49" s="718"/>
      <c r="BI49" s="718"/>
      <c r="BJ49" s="718"/>
      <c r="BK49" s="718"/>
      <c r="BL49" s="718"/>
      <c r="BM49" s="718"/>
      <c r="BN49" s="1152"/>
      <c r="BO49" s="1006"/>
      <c r="BP49" s="718"/>
      <c r="BQ49" s="718"/>
      <c r="BR49" s="718"/>
      <c r="BS49" s="718"/>
      <c r="BT49" s="718"/>
      <c r="BU49" s="718"/>
    </row>
    <row r="50" spans="1:73" ht="40.15" customHeight="1" thickTop="1" x14ac:dyDescent="0.25">
      <c r="A50" s="456" t="s">
        <v>3885</v>
      </c>
      <c r="B50" s="24"/>
      <c r="C50" s="1673" t="s">
        <v>2645</v>
      </c>
      <c r="D50" s="1253" t="s">
        <v>2646</v>
      </c>
      <c r="E50" s="1677">
        <v>878</v>
      </c>
      <c r="F50" s="1064">
        <v>459902800</v>
      </c>
      <c r="G50" s="1253" t="s">
        <v>351</v>
      </c>
      <c r="H50" s="1669">
        <v>1</v>
      </c>
      <c r="I50" s="1669" t="s">
        <v>2982</v>
      </c>
      <c r="J50" s="1669">
        <v>45</v>
      </c>
      <c r="K50" s="1253" t="s">
        <v>3625</v>
      </c>
      <c r="L50" s="1669">
        <v>4599</v>
      </c>
      <c r="M50" s="1253" t="s">
        <v>3645</v>
      </c>
      <c r="N50" s="1046">
        <v>2024004540028</v>
      </c>
      <c r="O50" s="1253" t="s">
        <v>3884</v>
      </c>
      <c r="P50" s="1684" t="s">
        <v>2647</v>
      </c>
      <c r="Q50" s="1681">
        <v>1</v>
      </c>
      <c r="R50" s="1687" t="s">
        <v>2867</v>
      </c>
      <c r="S50" s="1690"/>
      <c r="T50" s="1022"/>
      <c r="U50" s="1007"/>
      <c r="V50" s="1007"/>
      <c r="W50" s="1007"/>
      <c r="X50" s="1007"/>
      <c r="Y50" s="1007"/>
      <c r="Z50" s="1004">
        <f t="shared" si="5"/>
        <v>0</v>
      </c>
      <c r="AA50" s="1004">
        <f t="shared" si="96"/>
        <v>0</v>
      </c>
      <c r="AB50" s="1004">
        <f t="shared" si="96"/>
        <v>0</v>
      </c>
      <c r="AC50" s="1004">
        <f t="shared" si="96"/>
        <v>0</v>
      </c>
      <c r="AD50" s="1004">
        <f t="shared" si="96"/>
        <v>0</v>
      </c>
      <c r="AE50" s="1004">
        <f t="shared" si="96"/>
        <v>0</v>
      </c>
      <c r="AF50" s="1004">
        <f t="shared" si="96"/>
        <v>0</v>
      </c>
      <c r="AG50" s="714"/>
      <c r="AH50" s="593"/>
      <c r="AI50" s="593"/>
      <c r="AJ50" s="593"/>
      <c r="AK50" s="207"/>
      <c r="AL50" s="208"/>
      <c r="AM50" s="208"/>
      <c r="AN50" s="208"/>
      <c r="AO50" s="208"/>
      <c r="AP50" s="1150">
        <f>+U50</f>
        <v>0</v>
      </c>
      <c r="AQ50" s="1004">
        <f>SUM(AR50:AW53)</f>
        <v>0</v>
      </c>
      <c r="AR50" s="299"/>
      <c r="AS50" s="299"/>
      <c r="AT50" s="299"/>
      <c r="AU50" s="299"/>
      <c r="AV50" s="299"/>
      <c r="AW50" s="299"/>
      <c r="AX50" s="1150">
        <f>+V50</f>
        <v>0</v>
      </c>
      <c r="AY50" s="1004">
        <f>SUM(AZ50:BE53)</f>
        <v>0</v>
      </c>
      <c r="AZ50" s="299"/>
      <c r="BA50" s="299"/>
      <c r="BB50" s="299"/>
      <c r="BC50" s="299"/>
      <c r="BD50" s="299"/>
      <c r="BE50" s="299"/>
      <c r="BF50" s="1150">
        <f>+W50</f>
        <v>0</v>
      </c>
      <c r="BG50" s="1004">
        <f>SUM(BH50:BM53)</f>
        <v>0</v>
      </c>
      <c r="BH50" s="299"/>
      <c r="BI50" s="299"/>
      <c r="BJ50" s="299"/>
      <c r="BK50" s="299"/>
      <c r="BL50" s="299"/>
      <c r="BM50" s="299"/>
      <c r="BN50" s="1150">
        <f>+X50</f>
        <v>0</v>
      </c>
      <c r="BO50" s="1004">
        <f>SUM(BP50:BU53)</f>
        <v>0</v>
      </c>
      <c r="BP50" s="299"/>
      <c r="BQ50" s="299"/>
      <c r="BR50" s="299"/>
      <c r="BS50" s="299"/>
      <c r="BT50" s="299"/>
      <c r="BU50" s="299"/>
    </row>
    <row r="51" spans="1:73" ht="40.15" customHeight="1" x14ac:dyDescent="0.25">
      <c r="A51" s="456" t="s">
        <v>3885</v>
      </c>
      <c r="B51" s="24"/>
      <c r="C51" s="1674"/>
      <c r="D51" s="1254"/>
      <c r="E51" s="1678"/>
      <c r="F51" s="1065"/>
      <c r="G51" s="1254"/>
      <c r="H51" s="1670"/>
      <c r="I51" s="1670"/>
      <c r="J51" s="1670"/>
      <c r="K51" s="1254"/>
      <c r="L51" s="1670"/>
      <c r="M51" s="1254"/>
      <c r="N51" s="1047"/>
      <c r="O51" s="1254"/>
      <c r="P51" s="1685"/>
      <c r="Q51" s="1682"/>
      <c r="R51" s="1688"/>
      <c r="S51" s="1691"/>
      <c r="T51" s="1023"/>
      <c r="U51" s="1008"/>
      <c r="V51" s="1008"/>
      <c r="W51" s="1008"/>
      <c r="X51" s="1008"/>
      <c r="Y51" s="1008"/>
      <c r="Z51" s="1005"/>
      <c r="AA51" s="1005"/>
      <c r="AB51" s="1005"/>
      <c r="AC51" s="1005"/>
      <c r="AD51" s="1005"/>
      <c r="AE51" s="1005"/>
      <c r="AF51" s="1005"/>
      <c r="AG51" s="479"/>
      <c r="AH51" s="592"/>
      <c r="AI51" s="592"/>
      <c r="AJ51" s="592"/>
      <c r="AK51" s="196"/>
      <c r="AL51" s="197"/>
      <c r="AM51" s="197"/>
      <c r="AN51" s="197"/>
      <c r="AO51" s="197"/>
      <c r="AP51" s="1151"/>
      <c r="AQ51" s="1005"/>
      <c r="AR51" s="282"/>
      <c r="AS51" s="282"/>
      <c r="AT51" s="282"/>
      <c r="AU51" s="282"/>
      <c r="AV51" s="282"/>
      <c r="AW51" s="282"/>
      <c r="AX51" s="1151"/>
      <c r="AY51" s="1005"/>
      <c r="AZ51" s="282"/>
      <c r="BA51" s="282"/>
      <c r="BB51" s="282"/>
      <c r="BC51" s="282"/>
      <c r="BD51" s="282"/>
      <c r="BE51" s="282"/>
      <c r="BF51" s="1151"/>
      <c r="BG51" s="1005"/>
      <c r="BH51" s="282"/>
      <c r="BI51" s="282"/>
      <c r="BJ51" s="282"/>
      <c r="BK51" s="282"/>
      <c r="BL51" s="282"/>
      <c r="BM51" s="282"/>
      <c r="BN51" s="1151"/>
      <c r="BO51" s="1005"/>
      <c r="BP51" s="282"/>
      <c r="BQ51" s="282"/>
      <c r="BR51" s="282"/>
      <c r="BS51" s="282"/>
      <c r="BT51" s="282"/>
      <c r="BU51" s="282"/>
    </row>
    <row r="52" spans="1:73" ht="40.15" customHeight="1" x14ac:dyDescent="0.25">
      <c r="A52" s="456" t="s">
        <v>3885</v>
      </c>
      <c r="B52" s="24"/>
      <c r="C52" s="1674"/>
      <c r="D52" s="1254"/>
      <c r="E52" s="1678"/>
      <c r="F52" s="1065"/>
      <c r="G52" s="1254"/>
      <c r="H52" s="1670"/>
      <c r="I52" s="1670"/>
      <c r="J52" s="1670"/>
      <c r="K52" s="1254"/>
      <c r="L52" s="1670"/>
      <c r="M52" s="1254"/>
      <c r="N52" s="1047"/>
      <c r="O52" s="1254"/>
      <c r="P52" s="1685"/>
      <c r="Q52" s="1682"/>
      <c r="R52" s="1688"/>
      <c r="S52" s="1691"/>
      <c r="T52" s="1023"/>
      <c r="U52" s="1008"/>
      <c r="V52" s="1008"/>
      <c r="W52" s="1008"/>
      <c r="X52" s="1008"/>
      <c r="Y52" s="1008"/>
      <c r="Z52" s="1005"/>
      <c r="AA52" s="1005"/>
      <c r="AB52" s="1005"/>
      <c r="AC52" s="1005"/>
      <c r="AD52" s="1005"/>
      <c r="AE52" s="1005"/>
      <c r="AF52" s="1005"/>
      <c r="AG52" s="196"/>
      <c r="AH52" s="592"/>
      <c r="AI52" s="592"/>
      <c r="AJ52" s="592"/>
      <c r="AK52" s="196"/>
      <c r="AL52" s="197"/>
      <c r="AM52" s="197"/>
      <c r="AN52" s="197"/>
      <c r="AO52" s="197"/>
      <c r="AP52" s="1151"/>
      <c r="AQ52" s="1005"/>
      <c r="AR52" s="282"/>
      <c r="AS52" s="282"/>
      <c r="AT52" s="282"/>
      <c r="AU52" s="282"/>
      <c r="AV52" s="282"/>
      <c r="AW52" s="282"/>
      <c r="AX52" s="1151"/>
      <c r="AY52" s="1005"/>
      <c r="AZ52" s="282"/>
      <c r="BA52" s="282"/>
      <c r="BB52" s="282"/>
      <c r="BC52" s="282"/>
      <c r="BD52" s="282"/>
      <c r="BE52" s="282"/>
      <c r="BF52" s="1151"/>
      <c r="BG52" s="1005"/>
      <c r="BH52" s="282"/>
      <c r="BI52" s="282"/>
      <c r="BJ52" s="282"/>
      <c r="BK52" s="282"/>
      <c r="BL52" s="282"/>
      <c r="BM52" s="282"/>
      <c r="BN52" s="1151"/>
      <c r="BO52" s="1005"/>
      <c r="BP52" s="282"/>
      <c r="BQ52" s="282"/>
      <c r="BR52" s="282"/>
      <c r="BS52" s="282"/>
      <c r="BT52" s="282"/>
      <c r="BU52" s="282"/>
    </row>
    <row r="53" spans="1:73" ht="40.15" customHeight="1" thickBot="1" x14ac:dyDescent="0.3">
      <c r="A53" s="456" t="s">
        <v>3885</v>
      </c>
      <c r="B53" s="24"/>
      <c r="C53" s="1680"/>
      <c r="D53" s="1255"/>
      <c r="E53" s="1679"/>
      <c r="F53" s="1066"/>
      <c r="G53" s="1255"/>
      <c r="H53" s="1671"/>
      <c r="I53" s="1671"/>
      <c r="J53" s="1671"/>
      <c r="K53" s="1255"/>
      <c r="L53" s="1671"/>
      <c r="M53" s="1255"/>
      <c r="N53" s="1048"/>
      <c r="O53" s="1255"/>
      <c r="P53" s="1686"/>
      <c r="Q53" s="1683"/>
      <c r="R53" s="1689"/>
      <c r="S53" s="1692"/>
      <c r="T53" s="1024"/>
      <c r="U53" s="1009"/>
      <c r="V53" s="1009"/>
      <c r="W53" s="1009"/>
      <c r="X53" s="1009"/>
      <c r="Y53" s="1009"/>
      <c r="Z53" s="1006"/>
      <c r="AA53" s="1006"/>
      <c r="AB53" s="1006"/>
      <c r="AC53" s="1006"/>
      <c r="AD53" s="1006"/>
      <c r="AE53" s="1006"/>
      <c r="AF53" s="1006"/>
      <c r="AG53" s="715"/>
      <c r="AH53" s="716"/>
      <c r="AI53" s="716"/>
      <c r="AJ53" s="716"/>
      <c r="AK53" s="715"/>
      <c r="AL53" s="717"/>
      <c r="AM53" s="717"/>
      <c r="AN53" s="717"/>
      <c r="AO53" s="717"/>
      <c r="AP53" s="1152"/>
      <c r="AQ53" s="1006"/>
      <c r="AR53" s="718"/>
      <c r="AS53" s="718"/>
      <c r="AT53" s="718"/>
      <c r="AU53" s="718"/>
      <c r="AV53" s="718"/>
      <c r="AW53" s="718"/>
      <c r="AX53" s="1152"/>
      <c r="AY53" s="1006"/>
      <c r="AZ53" s="718"/>
      <c r="BA53" s="718"/>
      <c r="BB53" s="718"/>
      <c r="BC53" s="718"/>
      <c r="BD53" s="718"/>
      <c r="BE53" s="718"/>
      <c r="BF53" s="1152"/>
      <c r="BG53" s="1006"/>
      <c r="BH53" s="718"/>
      <c r="BI53" s="718"/>
      <c r="BJ53" s="718"/>
      <c r="BK53" s="718"/>
      <c r="BL53" s="718"/>
      <c r="BM53" s="718"/>
      <c r="BN53" s="1152"/>
      <c r="BO53" s="1006"/>
      <c r="BP53" s="718"/>
      <c r="BQ53" s="718"/>
      <c r="BR53" s="718"/>
      <c r="BS53" s="718"/>
      <c r="BT53" s="718"/>
      <c r="BU53" s="718"/>
    </row>
    <row r="54" spans="1:73" ht="40.15" customHeight="1" thickTop="1" thickBot="1" x14ac:dyDescent="0.3">
      <c r="A54" s="456" t="s">
        <v>3885</v>
      </c>
      <c r="B54" s="24"/>
      <c r="C54" s="1058" t="s">
        <v>2648</v>
      </c>
      <c r="D54" s="1049" t="s">
        <v>2649</v>
      </c>
      <c r="E54" s="1061">
        <v>879</v>
      </c>
      <c r="F54" s="1064">
        <v>459902800</v>
      </c>
      <c r="G54" s="1049" t="s">
        <v>351</v>
      </c>
      <c r="H54" s="1043">
        <v>1</v>
      </c>
      <c r="I54" s="1043" t="s">
        <v>2982</v>
      </c>
      <c r="J54" s="1043">
        <v>45</v>
      </c>
      <c r="K54" s="1049" t="s">
        <v>3625</v>
      </c>
      <c r="L54" s="1043">
        <v>4599</v>
      </c>
      <c r="M54" s="1049" t="s">
        <v>3645</v>
      </c>
      <c r="N54" s="1046">
        <v>2024004540028</v>
      </c>
      <c r="O54" s="1239" t="s">
        <v>3884</v>
      </c>
      <c r="P54" s="1052" t="s">
        <v>2650</v>
      </c>
      <c r="Q54" s="1055">
        <v>1</v>
      </c>
      <c r="R54" s="1040"/>
      <c r="S54" s="1040"/>
      <c r="T54" s="1022"/>
      <c r="U54" s="1007"/>
      <c r="V54" s="1007"/>
      <c r="W54" s="1007"/>
      <c r="X54" s="1007"/>
      <c r="Y54" s="1007"/>
      <c r="Z54" s="1004">
        <f t="shared" si="5"/>
        <v>0</v>
      </c>
      <c r="AA54" s="1004">
        <f t="shared" si="96"/>
        <v>0</v>
      </c>
      <c r="AB54" s="1004">
        <f t="shared" si="96"/>
        <v>0</v>
      </c>
      <c r="AC54" s="1004">
        <f t="shared" si="96"/>
        <v>0</v>
      </c>
      <c r="AD54" s="1004">
        <f t="shared" si="96"/>
        <v>0</v>
      </c>
      <c r="AE54" s="1004">
        <f t="shared" si="96"/>
        <v>0</v>
      </c>
      <c r="AF54" s="1004">
        <f t="shared" si="96"/>
        <v>0</v>
      </c>
      <c r="AG54" s="714"/>
      <c r="AH54" s="593"/>
      <c r="AI54" s="593"/>
      <c r="AJ54" s="593"/>
      <c r="AK54" s="207"/>
      <c r="AL54" s="208"/>
      <c r="AM54" s="208"/>
      <c r="AN54" s="208"/>
      <c r="AO54" s="208"/>
      <c r="AP54" s="1150">
        <f>+U54</f>
        <v>0</v>
      </c>
      <c r="AQ54" s="1004">
        <f>SUM(AR54:AW57)</f>
        <v>0</v>
      </c>
      <c r="AR54" s="299"/>
      <c r="AS54" s="299"/>
      <c r="AT54" s="299"/>
      <c r="AU54" s="299"/>
      <c r="AV54" s="299"/>
      <c r="AW54" s="299"/>
      <c r="AX54" s="1150">
        <f>+V54</f>
        <v>0</v>
      </c>
      <c r="AY54" s="1004">
        <f>SUM(AZ54:BE57)</f>
        <v>0</v>
      </c>
      <c r="AZ54" s="299"/>
      <c r="BA54" s="299"/>
      <c r="BB54" s="299"/>
      <c r="BC54" s="299"/>
      <c r="BD54" s="299"/>
      <c r="BE54" s="299"/>
      <c r="BF54" s="1150">
        <f>+W54</f>
        <v>0</v>
      </c>
      <c r="BG54" s="1004">
        <f>SUM(BH54:BM57)</f>
        <v>0</v>
      </c>
      <c r="BH54" s="299"/>
      <c r="BI54" s="299"/>
      <c r="BJ54" s="299"/>
      <c r="BK54" s="299"/>
      <c r="BL54" s="299"/>
      <c r="BM54" s="299"/>
      <c r="BN54" s="1150">
        <f>+X54</f>
        <v>0</v>
      </c>
      <c r="BO54" s="1004">
        <f>SUM(BP54:BU57)</f>
        <v>0</v>
      </c>
      <c r="BP54" s="299"/>
      <c r="BQ54" s="299"/>
      <c r="BR54" s="299"/>
      <c r="BS54" s="299"/>
      <c r="BT54" s="299"/>
      <c r="BU54" s="299"/>
    </row>
    <row r="55" spans="1:73" ht="40.15" customHeight="1" thickTop="1" thickBot="1" x14ac:dyDescent="0.3">
      <c r="A55" s="456" t="s">
        <v>3885</v>
      </c>
      <c r="B55" s="24"/>
      <c r="C55" s="1059"/>
      <c r="D55" s="1050"/>
      <c r="E55" s="1062">
        <v>879</v>
      </c>
      <c r="F55" s="1065">
        <v>459902800</v>
      </c>
      <c r="G55" s="1050" t="s">
        <v>351</v>
      </c>
      <c r="H55" s="1044">
        <v>1</v>
      </c>
      <c r="I55" s="1044" t="s">
        <v>2982</v>
      </c>
      <c r="J55" s="1044">
        <v>45</v>
      </c>
      <c r="K55" s="1050" t="s">
        <v>3625</v>
      </c>
      <c r="L55" s="1044">
        <v>4599</v>
      </c>
      <c r="M55" s="1050"/>
      <c r="N55" s="1047">
        <v>2024004540028</v>
      </c>
      <c r="O55" s="1239" t="s">
        <v>3884</v>
      </c>
      <c r="P55" s="1053"/>
      <c r="Q55" s="1056"/>
      <c r="R55" s="1041"/>
      <c r="S55" s="1041"/>
      <c r="T55" s="1023"/>
      <c r="U55" s="1008"/>
      <c r="V55" s="1008"/>
      <c r="W55" s="1008"/>
      <c r="X55" s="1008"/>
      <c r="Y55" s="1008"/>
      <c r="Z55" s="1005"/>
      <c r="AA55" s="1005"/>
      <c r="AB55" s="1005"/>
      <c r="AC55" s="1005"/>
      <c r="AD55" s="1005"/>
      <c r="AE55" s="1005"/>
      <c r="AF55" s="1005"/>
      <c r="AG55" s="479"/>
      <c r="AH55" s="592"/>
      <c r="AI55" s="592"/>
      <c r="AJ55" s="592"/>
      <c r="AK55" s="196"/>
      <c r="AL55" s="197"/>
      <c r="AM55" s="197"/>
      <c r="AN55" s="197"/>
      <c r="AO55" s="197"/>
      <c r="AP55" s="1151"/>
      <c r="AQ55" s="1005"/>
      <c r="AR55" s="282"/>
      <c r="AS55" s="282"/>
      <c r="AT55" s="282"/>
      <c r="AU55" s="282"/>
      <c r="AV55" s="282"/>
      <c r="AW55" s="282"/>
      <c r="AX55" s="1151"/>
      <c r="AY55" s="1005"/>
      <c r="AZ55" s="282"/>
      <c r="BA55" s="282"/>
      <c r="BB55" s="282"/>
      <c r="BC55" s="282"/>
      <c r="BD55" s="282"/>
      <c r="BE55" s="282"/>
      <c r="BF55" s="1151"/>
      <c r="BG55" s="1005"/>
      <c r="BH55" s="282"/>
      <c r="BI55" s="282"/>
      <c r="BJ55" s="282"/>
      <c r="BK55" s="282"/>
      <c r="BL55" s="282"/>
      <c r="BM55" s="282"/>
      <c r="BN55" s="1151"/>
      <c r="BO55" s="1005"/>
      <c r="BP55" s="282"/>
      <c r="BQ55" s="282"/>
      <c r="BR55" s="282"/>
      <c r="BS55" s="282"/>
      <c r="BT55" s="282"/>
      <c r="BU55" s="282"/>
    </row>
    <row r="56" spans="1:73" ht="40.15" customHeight="1" thickTop="1" thickBot="1" x14ac:dyDescent="0.3">
      <c r="A56" s="456" t="s">
        <v>3885</v>
      </c>
      <c r="B56" s="24"/>
      <c r="C56" s="1059"/>
      <c r="D56" s="1050"/>
      <c r="E56" s="1062">
        <v>879</v>
      </c>
      <c r="F56" s="1065">
        <v>459902800</v>
      </c>
      <c r="G56" s="1050" t="s">
        <v>351</v>
      </c>
      <c r="H56" s="1044">
        <v>1</v>
      </c>
      <c r="I56" s="1044" t="s">
        <v>2982</v>
      </c>
      <c r="J56" s="1044">
        <v>45</v>
      </c>
      <c r="K56" s="1050" t="s">
        <v>3625</v>
      </c>
      <c r="L56" s="1044">
        <v>4599</v>
      </c>
      <c r="M56" s="1050"/>
      <c r="N56" s="1047">
        <v>2024004540028</v>
      </c>
      <c r="O56" s="1239" t="s">
        <v>3884</v>
      </c>
      <c r="P56" s="1053"/>
      <c r="Q56" s="1056"/>
      <c r="R56" s="1041"/>
      <c r="S56" s="1041"/>
      <c r="T56" s="1023"/>
      <c r="U56" s="1008"/>
      <c r="V56" s="1008"/>
      <c r="W56" s="1008"/>
      <c r="X56" s="1008"/>
      <c r="Y56" s="1008"/>
      <c r="Z56" s="1005"/>
      <c r="AA56" s="1005"/>
      <c r="AB56" s="1005"/>
      <c r="AC56" s="1005"/>
      <c r="AD56" s="1005"/>
      <c r="AE56" s="1005"/>
      <c r="AF56" s="1005"/>
      <c r="AG56" s="196"/>
      <c r="AH56" s="592"/>
      <c r="AI56" s="592"/>
      <c r="AJ56" s="592"/>
      <c r="AK56" s="196"/>
      <c r="AL56" s="197"/>
      <c r="AM56" s="197"/>
      <c r="AN56" s="197"/>
      <c r="AO56" s="197"/>
      <c r="AP56" s="1151"/>
      <c r="AQ56" s="1005"/>
      <c r="AR56" s="282"/>
      <c r="AS56" s="282"/>
      <c r="AT56" s="282"/>
      <c r="AU56" s="282"/>
      <c r="AV56" s="282"/>
      <c r="AW56" s="282"/>
      <c r="AX56" s="1151"/>
      <c r="AY56" s="1005"/>
      <c r="AZ56" s="282"/>
      <c r="BA56" s="282"/>
      <c r="BB56" s="282"/>
      <c r="BC56" s="282"/>
      <c r="BD56" s="282"/>
      <c r="BE56" s="282"/>
      <c r="BF56" s="1151"/>
      <c r="BG56" s="1005"/>
      <c r="BH56" s="282"/>
      <c r="BI56" s="282"/>
      <c r="BJ56" s="282"/>
      <c r="BK56" s="282"/>
      <c r="BL56" s="282"/>
      <c r="BM56" s="282"/>
      <c r="BN56" s="1151"/>
      <c r="BO56" s="1005"/>
      <c r="BP56" s="282"/>
      <c r="BQ56" s="282"/>
      <c r="BR56" s="282"/>
      <c r="BS56" s="282"/>
      <c r="BT56" s="282"/>
      <c r="BU56" s="282"/>
    </row>
    <row r="57" spans="1:73" ht="40.15" customHeight="1" thickTop="1" thickBot="1" x14ac:dyDescent="0.3">
      <c r="A57" s="456" t="s">
        <v>3885</v>
      </c>
      <c r="B57" s="24"/>
      <c r="C57" s="1060"/>
      <c r="D57" s="1051"/>
      <c r="E57" s="1063">
        <v>879</v>
      </c>
      <c r="F57" s="1066">
        <v>459902800</v>
      </c>
      <c r="G57" s="1051" t="s">
        <v>351</v>
      </c>
      <c r="H57" s="1045">
        <v>1</v>
      </c>
      <c r="I57" s="1045" t="s">
        <v>2982</v>
      </c>
      <c r="J57" s="1045">
        <v>45</v>
      </c>
      <c r="K57" s="1051" t="s">
        <v>3625</v>
      </c>
      <c r="L57" s="1045">
        <v>4599</v>
      </c>
      <c r="M57" s="1051"/>
      <c r="N57" s="1048">
        <v>2024004540028</v>
      </c>
      <c r="O57" s="1239" t="s">
        <v>3884</v>
      </c>
      <c r="P57" s="1054"/>
      <c r="Q57" s="1057"/>
      <c r="R57" s="1042"/>
      <c r="S57" s="1042"/>
      <c r="T57" s="1024"/>
      <c r="U57" s="1009"/>
      <c r="V57" s="1009"/>
      <c r="W57" s="1009"/>
      <c r="X57" s="1009"/>
      <c r="Y57" s="1009"/>
      <c r="Z57" s="1006"/>
      <c r="AA57" s="1006"/>
      <c r="AB57" s="1006"/>
      <c r="AC57" s="1006"/>
      <c r="AD57" s="1006"/>
      <c r="AE57" s="1006"/>
      <c r="AF57" s="1006"/>
      <c r="AG57" s="715"/>
      <c r="AH57" s="716"/>
      <c r="AI57" s="716"/>
      <c r="AJ57" s="716"/>
      <c r="AK57" s="715"/>
      <c r="AL57" s="717"/>
      <c r="AM57" s="717"/>
      <c r="AN57" s="717"/>
      <c r="AO57" s="717"/>
      <c r="AP57" s="1152"/>
      <c r="AQ57" s="1006"/>
      <c r="AR57" s="718"/>
      <c r="AS57" s="718"/>
      <c r="AT57" s="718"/>
      <c r="AU57" s="718"/>
      <c r="AV57" s="718"/>
      <c r="AW57" s="718"/>
      <c r="AX57" s="1152"/>
      <c r="AY57" s="1006"/>
      <c r="AZ57" s="718"/>
      <c r="BA57" s="718"/>
      <c r="BB57" s="718"/>
      <c r="BC57" s="718"/>
      <c r="BD57" s="718"/>
      <c r="BE57" s="718"/>
      <c r="BF57" s="1152"/>
      <c r="BG57" s="1006"/>
      <c r="BH57" s="718"/>
      <c r="BI57" s="718"/>
      <c r="BJ57" s="718"/>
      <c r="BK57" s="718"/>
      <c r="BL57" s="718"/>
      <c r="BM57" s="718"/>
      <c r="BN57" s="1152"/>
      <c r="BO57" s="1006"/>
      <c r="BP57" s="718"/>
      <c r="BQ57" s="718"/>
      <c r="BR57" s="718"/>
      <c r="BS57" s="718"/>
      <c r="BT57" s="718"/>
      <c r="BU57" s="718"/>
    </row>
    <row r="58" spans="1:73" ht="40.15" customHeight="1" thickTop="1" thickBot="1" x14ac:dyDescent="0.3">
      <c r="A58" s="456" t="s">
        <v>3885</v>
      </c>
      <c r="B58" s="24"/>
      <c r="C58" s="1058" t="s">
        <v>2651</v>
      </c>
      <c r="D58" s="1049" t="s">
        <v>2652</v>
      </c>
      <c r="E58" s="1061">
        <v>880</v>
      </c>
      <c r="F58" s="1064">
        <v>40601800</v>
      </c>
      <c r="G58" s="1049" t="s">
        <v>3891</v>
      </c>
      <c r="H58" s="1043">
        <v>1</v>
      </c>
      <c r="I58" s="1043" t="s">
        <v>2982</v>
      </c>
      <c r="J58" s="1043" t="s">
        <v>3892</v>
      </c>
      <c r="K58" s="1049" t="s">
        <v>3893</v>
      </c>
      <c r="L58" s="1043" t="s">
        <v>3894</v>
      </c>
      <c r="M58" s="1049" t="s">
        <v>3895</v>
      </c>
      <c r="N58" s="1046">
        <v>2024004540031</v>
      </c>
      <c r="O58" s="1239" t="s">
        <v>3896</v>
      </c>
      <c r="P58" s="1052" t="s">
        <v>2653</v>
      </c>
      <c r="Q58" s="1055">
        <v>1</v>
      </c>
      <c r="R58" s="1040"/>
      <c r="S58" s="1040"/>
      <c r="T58" s="1022"/>
      <c r="U58" s="1007"/>
      <c r="V58" s="1007"/>
      <c r="W58" s="1007"/>
      <c r="X58" s="1007"/>
      <c r="Y58" s="1007"/>
      <c r="Z58" s="1004">
        <f t="shared" si="5"/>
        <v>0</v>
      </c>
      <c r="AA58" s="1004">
        <f t="shared" si="96"/>
        <v>0</v>
      </c>
      <c r="AB58" s="1004">
        <f t="shared" si="96"/>
        <v>0</v>
      </c>
      <c r="AC58" s="1004">
        <f t="shared" si="96"/>
        <v>0</v>
      </c>
      <c r="AD58" s="1004">
        <f t="shared" si="96"/>
        <v>0</v>
      </c>
      <c r="AE58" s="1004">
        <f t="shared" si="96"/>
        <v>0</v>
      </c>
      <c r="AF58" s="1004">
        <f t="shared" si="96"/>
        <v>0</v>
      </c>
      <c r="AG58" s="714"/>
      <c r="AH58" s="593"/>
      <c r="AI58" s="593"/>
      <c r="AJ58" s="593"/>
      <c r="AK58" s="207"/>
      <c r="AL58" s="208"/>
      <c r="AM58" s="208"/>
      <c r="AN58" s="208"/>
      <c r="AO58" s="208"/>
      <c r="AP58" s="1150">
        <f>+U58</f>
        <v>0</v>
      </c>
      <c r="AQ58" s="1004">
        <f>SUM(AR58:AW61)</f>
        <v>0</v>
      </c>
      <c r="AR58" s="299"/>
      <c r="AS58" s="299"/>
      <c r="AT58" s="299"/>
      <c r="AU58" s="299"/>
      <c r="AV58" s="299"/>
      <c r="AW58" s="299"/>
      <c r="AX58" s="1150">
        <f>+V58</f>
        <v>0</v>
      </c>
      <c r="AY58" s="1004">
        <f>SUM(AZ58:BE61)</f>
        <v>0</v>
      </c>
      <c r="AZ58" s="299"/>
      <c r="BA58" s="299"/>
      <c r="BB58" s="299"/>
      <c r="BC58" s="299"/>
      <c r="BD58" s="299"/>
      <c r="BE58" s="299"/>
      <c r="BF58" s="1150">
        <f>+W58</f>
        <v>0</v>
      </c>
      <c r="BG58" s="1004">
        <f>SUM(BH58:BM61)</f>
        <v>0</v>
      </c>
      <c r="BH58" s="299"/>
      <c r="BI58" s="299"/>
      <c r="BJ58" s="299"/>
      <c r="BK58" s="299"/>
      <c r="BL58" s="299"/>
      <c r="BM58" s="299"/>
      <c r="BN58" s="1150">
        <f>+X58</f>
        <v>0</v>
      </c>
      <c r="BO58" s="1004">
        <f>SUM(BP58:BU61)</f>
        <v>0</v>
      </c>
      <c r="BP58" s="299"/>
      <c r="BQ58" s="299"/>
      <c r="BR58" s="299"/>
      <c r="BS58" s="299"/>
      <c r="BT58" s="299"/>
      <c r="BU58" s="299"/>
    </row>
    <row r="59" spans="1:73" ht="40.15" customHeight="1" thickTop="1" thickBot="1" x14ac:dyDescent="0.3">
      <c r="A59" s="456" t="s">
        <v>3885</v>
      </c>
      <c r="B59" s="24"/>
      <c r="C59" s="1059"/>
      <c r="D59" s="1050"/>
      <c r="E59" s="1062">
        <v>880</v>
      </c>
      <c r="F59" s="1065">
        <v>40601800</v>
      </c>
      <c r="G59" s="1050" t="s">
        <v>3891</v>
      </c>
      <c r="H59" s="1044">
        <v>1</v>
      </c>
      <c r="I59" s="1044" t="s">
        <v>2982</v>
      </c>
      <c r="J59" s="1044" t="s">
        <v>3892</v>
      </c>
      <c r="K59" s="1050" t="s">
        <v>3893</v>
      </c>
      <c r="L59" s="1044" t="s">
        <v>3894</v>
      </c>
      <c r="M59" s="1050" t="s">
        <v>3895</v>
      </c>
      <c r="N59" s="1047">
        <v>2024004540031</v>
      </c>
      <c r="O59" s="1239" t="s">
        <v>3896</v>
      </c>
      <c r="P59" s="1053"/>
      <c r="Q59" s="1056"/>
      <c r="R59" s="1041"/>
      <c r="S59" s="1041"/>
      <c r="T59" s="1023"/>
      <c r="U59" s="1008"/>
      <c r="V59" s="1008"/>
      <c r="W59" s="1008"/>
      <c r="X59" s="1008"/>
      <c r="Y59" s="1008"/>
      <c r="Z59" s="1005"/>
      <c r="AA59" s="1005"/>
      <c r="AB59" s="1005"/>
      <c r="AC59" s="1005"/>
      <c r="AD59" s="1005"/>
      <c r="AE59" s="1005"/>
      <c r="AF59" s="1005"/>
      <c r="AG59" s="479"/>
      <c r="AH59" s="592"/>
      <c r="AI59" s="592"/>
      <c r="AJ59" s="592"/>
      <c r="AK59" s="196"/>
      <c r="AL59" s="197"/>
      <c r="AM59" s="197"/>
      <c r="AN59" s="197"/>
      <c r="AO59" s="197"/>
      <c r="AP59" s="1151"/>
      <c r="AQ59" s="1005"/>
      <c r="AR59" s="282"/>
      <c r="AS59" s="282"/>
      <c r="AT59" s="282"/>
      <c r="AU59" s="282"/>
      <c r="AV59" s="282"/>
      <c r="AW59" s="282"/>
      <c r="AX59" s="1151"/>
      <c r="AY59" s="1005"/>
      <c r="AZ59" s="282"/>
      <c r="BA59" s="282"/>
      <c r="BB59" s="282"/>
      <c r="BC59" s="282"/>
      <c r="BD59" s="282"/>
      <c r="BE59" s="282"/>
      <c r="BF59" s="1151"/>
      <c r="BG59" s="1005"/>
      <c r="BH59" s="282"/>
      <c r="BI59" s="282"/>
      <c r="BJ59" s="282"/>
      <c r="BK59" s="282"/>
      <c r="BL59" s="282"/>
      <c r="BM59" s="282"/>
      <c r="BN59" s="1151"/>
      <c r="BO59" s="1005"/>
      <c r="BP59" s="282"/>
      <c r="BQ59" s="282"/>
      <c r="BR59" s="282"/>
      <c r="BS59" s="282"/>
      <c r="BT59" s="282"/>
      <c r="BU59" s="282"/>
    </row>
    <row r="60" spans="1:73" ht="40.15" customHeight="1" thickTop="1" thickBot="1" x14ac:dyDescent="0.3">
      <c r="A60" s="456" t="s">
        <v>3885</v>
      </c>
      <c r="B60" s="24"/>
      <c r="C60" s="1059"/>
      <c r="D60" s="1050"/>
      <c r="E60" s="1062">
        <v>880</v>
      </c>
      <c r="F60" s="1065">
        <v>40601800</v>
      </c>
      <c r="G60" s="1050" t="s">
        <v>3891</v>
      </c>
      <c r="H60" s="1044">
        <v>1</v>
      </c>
      <c r="I60" s="1044" t="s">
        <v>2982</v>
      </c>
      <c r="J60" s="1044" t="s">
        <v>3892</v>
      </c>
      <c r="K60" s="1050" t="s">
        <v>3893</v>
      </c>
      <c r="L60" s="1044" t="s">
        <v>3894</v>
      </c>
      <c r="M60" s="1050" t="s">
        <v>3895</v>
      </c>
      <c r="N60" s="1047">
        <v>2024004540031</v>
      </c>
      <c r="O60" s="1239" t="s">
        <v>3896</v>
      </c>
      <c r="P60" s="1053"/>
      <c r="Q60" s="1056"/>
      <c r="R60" s="1041"/>
      <c r="S60" s="1041"/>
      <c r="T60" s="1023"/>
      <c r="U60" s="1008"/>
      <c r="V60" s="1008"/>
      <c r="W60" s="1008"/>
      <c r="X60" s="1008"/>
      <c r="Y60" s="1008"/>
      <c r="Z60" s="1005"/>
      <c r="AA60" s="1005"/>
      <c r="AB60" s="1005"/>
      <c r="AC60" s="1005"/>
      <c r="AD60" s="1005"/>
      <c r="AE60" s="1005"/>
      <c r="AF60" s="1005"/>
      <c r="AG60" s="196"/>
      <c r="AH60" s="592"/>
      <c r="AI60" s="592"/>
      <c r="AJ60" s="592"/>
      <c r="AK60" s="196"/>
      <c r="AL60" s="197"/>
      <c r="AM60" s="197"/>
      <c r="AN60" s="197"/>
      <c r="AO60" s="197"/>
      <c r="AP60" s="1151"/>
      <c r="AQ60" s="1005"/>
      <c r="AR60" s="282"/>
      <c r="AS60" s="282"/>
      <c r="AT60" s="282"/>
      <c r="AU60" s="282"/>
      <c r="AV60" s="282"/>
      <c r="AW60" s="282"/>
      <c r="AX60" s="1151"/>
      <c r="AY60" s="1005"/>
      <c r="AZ60" s="282"/>
      <c r="BA60" s="282"/>
      <c r="BB60" s="282"/>
      <c r="BC60" s="282"/>
      <c r="BD60" s="282"/>
      <c r="BE60" s="282"/>
      <c r="BF60" s="1151"/>
      <c r="BG60" s="1005"/>
      <c r="BH60" s="282"/>
      <c r="BI60" s="282"/>
      <c r="BJ60" s="282"/>
      <c r="BK60" s="282"/>
      <c r="BL60" s="282"/>
      <c r="BM60" s="282"/>
      <c r="BN60" s="1151"/>
      <c r="BO60" s="1005"/>
      <c r="BP60" s="282"/>
      <c r="BQ60" s="282"/>
      <c r="BR60" s="282"/>
      <c r="BS60" s="282"/>
      <c r="BT60" s="282"/>
      <c r="BU60" s="282"/>
    </row>
    <row r="61" spans="1:73" ht="40.15" customHeight="1" thickTop="1" thickBot="1" x14ac:dyDescent="0.3">
      <c r="A61" s="456" t="s">
        <v>3885</v>
      </c>
      <c r="B61" s="24"/>
      <c r="C61" s="1060"/>
      <c r="D61" s="1051"/>
      <c r="E61" s="1063">
        <v>880</v>
      </c>
      <c r="F61" s="1066">
        <v>40601800</v>
      </c>
      <c r="G61" s="1051" t="s">
        <v>3891</v>
      </c>
      <c r="H61" s="1045">
        <v>1</v>
      </c>
      <c r="I61" s="1045" t="s">
        <v>2982</v>
      </c>
      <c r="J61" s="1045" t="s">
        <v>3892</v>
      </c>
      <c r="K61" s="1051" t="s">
        <v>3893</v>
      </c>
      <c r="L61" s="1045" t="s">
        <v>3894</v>
      </c>
      <c r="M61" s="1051" t="s">
        <v>3895</v>
      </c>
      <c r="N61" s="1048">
        <v>2024004540031</v>
      </c>
      <c r="O61" s="1239" t="s">
        <v>3896</v>
      </c>
      <c r="P61" s="1054"/>
      <c r="Q61" s="1057"/>
      <c r="R61" s="1042"/>
      <c r="S61" s="1042"/>
      <c r="T61" s="1024"/>
      <c r="U61" s="1009"/>
      <c r="V61" s="1009"/>
      <c r="W61" s="1009"/>
      <c r="X61" s="1009"/>
      <c r="Y61" s="1009"/>
      <c r="Z61" s="1006"/>
      <c r="AA61" s="1006"/>
      <c r="AB61" s="1006"/>
      <c r="AC61" s="1006"/>
      <c r="AD61" s="1006"/>
      <c r="AE61" s="1006"/>
      <c r="AF61" s="1006"/>
      <c r="AG61" s="715"/>
      <c r="AH61" s="716"/>
      <c r="AI61" s="716"/>
      <c r="AJ61" s="716"/>
      <c r="AK61" s="715"/>
      <c r="AL61" s="717"/>
      <c r="AM61" s="717"/>
      <c r="AN61" s="717"/>
      <c r="AO61" s="717"/>
      <c r="AP61" s="1152"/>
      <c r="AQ61" s="1006"/>
      <c r="AR61" s="718"/>
      <c r="AS61" s="718"/>
      <c r="AT61" s="718"/>
      <c r="AU61" s="718"/>
      <c r="AV61" s="718"/>
      <c r="AW61" s="718"/>
      <c r="AX61" s="1152"/>
      <c r="AY61" s="1006"/>
      <c r="AZ61" s="718"/>
      <c r="BA61" s="718"/>
      <c r="BB61" s="718"/>
      <c r="BC61" s="718"/>
      <c r="BD61" s="718"/>
      <c r="BE61" s="718"/>
      <c r="BF61" s="1152"/>
      <c r="BG61" s="1006"/>
      <c r="BH61" s="718"/>
      <c r="BI61" s="718"/>
      <c r="BJ61" s="718"/>
      <c r="BK61" s="718"/>
      <c r="BL61" s="718"/>
      <c r="BM61" s="718"/>
      <c r="BN61" s="1152"/>
      <c r="BO61" s="1006"/>
      <c r="BP61" s="718"/>
      <c r="BQ61" s="718"/>
      <c r="BR61" s="718"/>
      <c r="BS61" s="718"/>
      <c r="BT61" s="718"/>
      <c r="BU61" s="718"/>
    </row>
    <row r="62" spans="1:73" ht="40.15" customHeight="1" thickTop="1" x14ac:dyDescent="0.25">
      <c r="A62" s="456" t="s">
        <v>3885</v>
      </c>
      <c r="B62" s="24"/>
      <c r="C62" s="1673" t="s">
        <v>2654</v>
      </c>
      <c r="D62" s="1253" t="s">
        <v>2655</v>
      </c>
      <c r="E62" s="1677">
        <v>881</v>
      </c>
      <c r="F62" s="1064">
        <v>459902802</v>
      </c>
      <c r="G62" s="1253" t="s">
        <v>3897</v>
      </c>
      <c r="H62" s="1669">
        <v>300</v>
      </c>
      <c r="I62" s="1669" t="s">
        <v>2982</v>
      </c>
      <c r="J62" s="1669">
        <v>45</v>
      </c>
      <c r="K62" s="1253" t="s">
        <v>3625</v>
      </c>
      <c r="L62" s="1669">
        <v>4599</v>
      </c>
      <c r="M62" s="1253" t="s">
        <v>3645</v>
      </c>
      <c r="N62" s="1669">
        <v>2024004540028</v>
      </c>
      <c r="O62" s="1253" t="s">
        <v>3884</v>
      </c>
      <c r="P62" s="1684" t="s">
        <v>2656</v>
      </c>
      <c r="Q62" s="1681">
        <v>300</v>
      </c>
      <c r="R62" s="1687" t="s">
        <v>2871</v>
      </c>
      <c r="S62" s="1690"/>
      <c r="T62" s="1022"/>
      <c r="U62" s="1007"/>
      <c r="V62" s="1007"/>
      <c r="W62" s="1007"/>
      <c r="X62" s="1007"/>
      <c r="Y62" s="1007"/>
      <c r="Z62" s="1004">
        <f t="shared" ref="Z62:Z74" si="97">+AQ62+AY62+BG62+BO62</f>
        <v>0</v>
      </c>
      <c r="AA62" s="1004">
        <f t="shared" ref="AA62:AF74" si="98">SUM(AR62:AR65,AZ62:AZ65,BH62:BH65,BP62:BP65)</f>
        <v>0</v>
      </c>
      <c r="AB62" s="1004">
        <f t="shared" si="98"/>
        <v>0</v>
      </c>
      <c r="AC62" s="1004">
        <f t="shared" si="98"/>
        <v>0</v>
      </c>
      <c r="AD62" s="1004">
        <f t="shared" si="98"/>
        <v>0</v>
      </c>
      <c r="AE62" s="1004">
        <f t="shared" si="98"/>
        <v>0</v>
      </c>
      <c r="AF62" s="1004">
        <f t="shared" si="98"/>
        <v>0</v>
      </c>
      <c r="AG62" s="714"/>
      <c r="AH62" s="593"/>
      <c r="AI62" s="593"/>
      <c r="AJ62" s="593"/>
      <c r="AK62" s="207"/>
      <c r="AL62" s="208"/>
      <c r="AM62" s="208"/>
      <c r="AN62" s="208"/>
      <c r="AO62" s="208"/>
      <c r="AP62" s="1150">
        <f>+U62</f>
        <v>0</v>
      </c>
      <c r="AQ62" s="1004">
        <f>SUM(AR62:AW65)</f>
        <v>0</v>
      </c>
      <c r="AR62" s="299"/>
      <c r="AS62" s="299"/>
      <c r="AT62" s="299"/>
      <c r="AU62" s="299"/>
      <c r="AV62" s="299"/>
      <c r="AW62" s="299"/>
      <c r="AX62" s="1150">
        <f>+V62</f>
        <v>0</v>
      </c>
      <c r="AY62" s="1004">
        <f>SUM(AZ62:BE65)</f>
        <v>0</v>
      </c>
      <c r="AZ62" s="299"/>
      <c r="BA62" s="299"/>
      <c r="BB62" s="299"/>
      <c r="BC62" s="299"/>
      <c r="BD62" s="299"/>
      <c r="BE62" s="299"/>
      <c r="BF62" s="1150">
        <f>+W62</f>
        <v>0</v>
      </c>
      <c r="BG62" s="1004">
        <f>SUM(BH62:BM65)</f>
        <v>0</v>
      </c>
      <c r="BH62" s="299"/>
      <c r="BI62" s="299"/>
      <c r="BJ62" s="299"/>
      <c r="BK62" s="299"/>
      <c r="BL62" s="299"/>
      <c r="BM62" s="299"/>
      <c r="BN62" s="1150">
        <f>+X62</f>
        <v>0</v>
      </c>
      <c r="BO62" s="1004">
        <f>SUM(BP62:BU65)</f>
        <v>0</v>
      </c>
      <c r="BP62" s="299"/>
      <c r="BQ62" s="299"/>
      <c r="BR62" s="299"/>
      <c r="BS62" s="299"/>
      <c r="BT62" s="299"/>
      <c r="BU62" s="299"/>
    </row>
    <row r="63" spans="1:73" ht="40.15" customHeight="1" x14ac:dyDescent="0.25">
      <c r="A63" s="456" t="s">
        <v>3885</v>
      </c>
      <c r="B63" s="24"/>
      <c r="C63" s="1674"/>
      <c r="D63" s="1254"/>
      <c r="E63" s="1678"/>
      <c r="F63" s="1065"/>
      <c r="G63" s="1254"/>
      <c r="H63" s="1670"/>
      <c r="I63" s="1670"/>
      <c r="J63" s="1670"/>
      <c r="K63" s="1254"/>
      <c r="L63" s="1670"/>
      <c r="M63" s="1254"/>
      <c r="N63" s="1670"/>
      <c r="O63" s="1254"/>
      <c r="P63" s="1685"/>
      <c r="Q63" s="1682"/>
      <c r="R63" s="1688"/>
      <c r="S63" s="1691"/>
      <c r="T63" s="1023"/>
      <c r="U63" s="1008"/>
      <c r="V63" s="1008"/>
      <c r="W63" s="1008"/>
      <c r="X63" s="1008"/>
      <c r="Y63" s="1008"/>
      <c r="Z63" s="1005"/>
      <c r="AA63" s="1005"/>
      <c r="AB63" s="1005"/>
      <c r="AC63" s="1005"/>
      <c r="AD63" s="1005"/>
      <c r="AE63" s="1005"/>
      <c r="AF63" s="1005"/>
      <c r="AG63" s="479"/>
      <c r="AH63" s="592"/>
      <c r="AI63" s="592"/>
      <c r="AJ63" s="592"/>
      <c r="AK63" s="196"/>
      <c r="AL63" s="197"/>
      <c r="AM63" s="197"/>
      <c r="AN63" s="197"/>
      <c r="AO63" s="197"/>
      <c r="AP63" s="1151"/>
      <c r="AQ63" s="1005"/>
      <c r="AR63" s="282"/>
      <c r="AS63" s="282"/>
      <c r="AT63" s="282"/>
      <c r="AU63" s="282"/>
      <c r="AV63" s="282"/>
      <c r="AW63" s="282"/>
      <c r="AX63" s="1151"/>
      <c r="AY63" s="1005"/>
      <c r="AZ63" s="282"/>
      <c r="BA63" s="282"/>
      <c r="BB63" s="282"/>
      <c r="BC63" s="282"/>
      <c r="BD63" s="282"/>
      <c r="BE63" s="282"/>
      <c r="BF63" s="1151"/>
      <c r="BG63" s="1005"/>
      <c r="BH63" s="282"/>
      <c r="BI63" s="282"/>
      <c r="BJ63" s="282"/>
      <c r="BK63" s="282"/>
      <c r="BL63" s="282"/>
      <c r="BM63" s="282"/>
      <c r="BN63" s="1151"/>
      <c r="BO63" s="1005"/>
      <c r="BP63" s="282"/>
      <c r="BQ63" s="282"/>
      <c r="BR63" s="282"/>
      <c r="BS63" s="282"/>
      <c r="BT63" s="282"/>
      <c r="BU63" s="282"/>
    </row>
    <row r="64" spans="1:73" ht="40.15" customHeight="1" x14ac:dyDescent="0.25">
      <c r="A64" s="456" t="s">
        <v>3885</v>
      </c>
      <c r="B64" s="24"/>
      <c r="C64" s="1674"/>
      <c r="D64" s="1254"/>
      <c r="E64" s="1678"/>
      <c r="F64" s="1065"/>
      <c r="G64" s="1254"/>
      <c r="H64" s="1670"/>
      <c r="I64" s="1670"/>
      <c r="J64" s="1670"/>
      <c r="K64" s="1254"/>
      <c r="L64" s="1670"/>
      <c r="M64" s="1254"/>
      <c r="N64" s="1670"/>
      <c r="O64" s="1254"/>
      <c r="P64" s="1685"/>
      <c r="Q64" s="1682"/>
      <c r="R64" s="1688"/>
      <c r="S64" s="1691"/>
      <c r="T64" s="1023"/>
      <c r="U64" s="1008"/>
      <c r="V64" s="1008"/>
      <c r="W64" s="1008"/>
      <c r="X64" s="1008"/>
      <c r="Y64" s="1008"/>
      <c r="Z64" s="1005"/>
      <c r="AA64" s="1005"/>
      <c r="AB64" s="1005"/>
      <c r="AC64" s="1005"/>
      <c r="AD64" s="1005"/>
      <c r="AE64" s="1005"/>
      <c r="AF64" s="1005"/>
      <c r="AG64" s="196"/>
      <c r="AH64" s="592"/>
      <c r="AI64" s="592"/>
      <c r="AJ64" s="592"/>
      <c r="AK64" s="196"/>
      <c r="AL64" s="197"/>
      <c r="AM64" s="197"/>
      <c r="AN64" s="197"/>
      <c r="AO64" s="197"/>
      <c r="AP64" s="1151"/>
      <c r="AQ64" s="1005"/>
      <c r="AR64" s="282"/>
      <c r="AS64" s="282"/>
      <c r="AT64" s="282"/>
      <c r="AU64" s="282"/>
      <c r="AV64" s="282"/>
      <c r="AW64" s="282"/>
      <c r="AX64" s="1151"/>
      <c r="AY64" s="1005"/>
      <c r="AZ64" s="282"/>
      <c r="BA64" s="282"/>
      <c r="BB64" s="282"/>
      <c r="BC64" s="282"/>
      <c r="BD64" s="282"/>
      <c r="BE64" s="282"/>
      <c r="BF64" s="1151"/>
      <c r="BG64" s="1005"/>
      <c r="BH64" s="282"/>
      <c r="BI64" s="282"/>
      <c r="BJ64" s="282"/>
      <c r="BK64" s="282"/>
      <c r="BL64" s="282"/>
      <c r="BM64" s="282"/>
      <c r="BN64" s="1151"/>
      <c r="BO64" s="1005"/>
      <c r="BP64" s="282"/>
      <c r="BQ64" s="282"/>
      <c r="BR64" s="282"/>
      <c r="BS64" s="282"/>
      <c r="BT64" s="282"/>
      <c r="BU64" s="282"/>
    </row>
    <row r="65" spans="1:73" ht="40.15" customHeight="1" thickBot="1" x14ac:dyDescent="0.3">
      <c r="A65" s="456" t="s">
        <v>3885</v>
      </c>
      <c r="B65" s="24"/>
      <c r="C65" s="1680"/>
      <c r="D65" s="1255"/>
      <c r="E65" s="1679"/>
      <c r="F65" s="1066"/>
      <c r="G65" s="1255"/>
      <c r="H65" s="1671"/>
      <c r="I65" s="1671"/>
      <c r="J65" s="1671"/>
      <c r="K65" s="1255"/>
      <c r="L65" s="1671"/>
      <c r="M65" s="1255"/>
      <c r="N65" s="1671"/>
      <c r="O65" s="1255"/>
      <c r="P65" s="1686"/>
      <c r="Q65" s="1683"/>
      <c r="R65" s="1689"/>
      <c r="S65" s="1692"/>
      <c r="T65" s="1024"/>
      <c r="U65" s="1009"/>
      <c r="V65" s="1009"/>
      <c r="W65" s="1009"/>
      <c r="X65" s="1009"/>
      <c r="Y65" s="1009"/>
      <c r="Z65" s="1006"/>
      <c r="AA65" s="1006"/>
      <c r="AB65" s="1006"/>
      <c r="AC65" s="1006"/>
      <c r="AD65" s="1006"/>
      <c r="AE65" s="1006"/>
      <c r="AF65" s="1006"/>
      <c r="AG65" s="715"/>
      <c r="AH65" s="716"/>
      <c r="AI65" s="716"/>
      <c r="AJ65" s="716"/>
      <c r="AK65" s="715"/>
      <c r="AL65" s="717"/>
      <c r="AM65" s="717"/>
      <c r="AN65" s="717"/>
      <c r="AO65" s="717"/>
      <c r="AP65" s="1152"/>
      <c r="AQ65" s="1006"/>
      <c r="AR65" s="718"/>
      <c r="AS65" s="718"/>
      <c r="AT65" s="718"/>
      <c r="AU65" s="718"/>
      <c r="AV65" s="718"/>
      <c r="AW65" s="718"/>
      <c r="AX65" s="1152"/>
      <c r="AY65" s="1006"/>
      <c r="AZ65" s="718"/>
      <c r="BA65" s="718"/>
      <c r="BB65" s="718"/>
      <c r="BC65" s="718"/>
      <c r="BD65" s="718"/>
      <c r="BE65" s="718"/>
      <c r="BF65" s="1152"/>
      <c r="BG65" s="1006"/>
      <c r="BH65" s="718"/>
      <c r="BI65" s="718"/>
      <c r="BJ65" s="718"/>
      <c r="BK65" s="718"/>
      <c r="BL65" s="718"/>
      <c r="BM65" s="718"/>
      <c r="BN65" s="1152"/>
      <c r="BO65" s="1006"/>
      <c r="BP65" s="718"/>
      <c r="BQ65" s="718"/>
      <c r="BR65" s="718"/>
      <c r="BS65" s="718"/>
      <c r="BT65" s="718"/>
      <c r="BU65" s="718"/>
    </row>
    <row r="66" spans="1:73" ht="40.15" customHeight="1" thickTop="1" thickBot="1" x14ac:dyDescent="0.3">
      <c r="A66" s="456" t="s">
        <v>3885</v>
      </c>
      <c r="B66" s="24"/>
      <c r="C66" s="1058" t="s">
        <v>2657</v>
      </c>
      <c r="D66" s="1049" t="s">
        <v>2658</v>
      </c>
      <c r="E66" s="1061">
        <v>882</v>
      </c>
      <c r="F66" s="1064">
        <v>459902504</v>
      </c>
      <c r="G66" s="1049" t="s">
        <v>956</v>
      </c>
      <c r="H66" s="1043">
        <v>2</v>
      </c>
      <c r="I66" s="1043" t="s">
        <v>2982</v>
      </c>
      <c r="J66" s="1043">
        <v>45</v>
      </c>
      <c r="K66" s="1049" t="s">
        <v>3625</v>
      </c>
      <c r="L66" s="1043">
        <v>4599</v>
      </c>
      <c r="M66" s="1049" t="s">
        <v>3645</v>
      </c>
      <c r="N66" s="1046">
        <v>2024004540028</v>
      </c>
      <c r="O66" s="1239" t="s">
        <v>3884</v>
      </c>
      <c r="P66" s="1052" t="s">
        <v>2659</v>
      </c>
      <c r="Q66" s="1055">
        <v>2</v>
      </c>
      <c r="R66" s="1040"/>
      <c r="S66" s="1040"/>
      <c r="T66" s="1022"/>
      <c r="U66" s="1007"/>
      <c r="V66" s="1007"/>
      <c r="W66" s="1007"/>
      <c r="X66" s="1007"/>
      <c r="Y66" s="1007"/>
      <c r="Z66" s="1004">
        <f t="shared" si="97"/>
        <v>0</v>
      </c>
      <c r="AA66" s="1004">
        <f t="shared" si="98"/>
        <v>0</v>
      </c>
      <c r="AB66" s="1004">
        <f t="shared" si="98"/>
        <v>0</v>
      </c>
      <c r="AC66" s="1004">
        <f t="shared" si="98"/>
        <v>0</v>
      </c>
      <c r="AD66" s="1004">
        <f t="shared" si="98"/>
        <v>0</v>
      </c>
      <c r="AE66" s="1004">
        <f t="shared" si="98"/>
        <v>0</v>
      </c>
      <c r="AF66" s="1004">
        <f t="shared" si="98"/>
        <v>0</v>
      </c>
      <c r="AG66" s="714"/>
      <c r="AH66" s="593"/>
      <c r="AI66" s="593"/>
      <c r="AJ66" s="593"/>
      <c r="AK66" s="207"/>
      <c r="AL66" s="208"/>
      <c r="AM66" s="208"/>
      <c r="AN66" s="208"/>
      <c r="AO66" s="208"/>
      <c r="AP66" s="1150">
        <f>+U66</f>
        <v>0</v>
      </c>
      <c r="AQ66" s="1004">
        <f>SUM(AR66:AW69)</f>
        <v>0</v>
      </c>
      <c r="AR66" s="299"/>
      <c r="AS66" s="299"/>
      <c r="AT66" s="299"/>
      <c r="AU66" s="299"/>
      <c r="AV66" s="299"/>
      <c r="AW66" s="299"/>
      <c r="AX66" s="1150">
        <f>+V66</f>
        <v>0</v>
      </c>
      <c r="AY66" s="1004">
        <f>SUM(AZ66:BE69)</f>
        <v>0</v>
      </c>
      <c r="AZ66" s="299"/>
      <c r="BA66" s="299"/>
      <c r="BB66" s="299"/>
      <c r="BC66" s="299"/>
      <c r="BD66" s="299"/>
      <c r="BE66" s="299"/>
      <c r="BF66" s="1150">
        <f>+W66</f>
        <v>0</v>
      </c>
      <c r="BG66" s="1004">
        <f>SUM(BH66:BM69)</f>
        <v>0</v>
      </c>
      <c r="BH66" s="299"/>
      <c r="BI66" s="299"/>
      <c r="BJ66" s="299"/>
      <c r="BK66" s="299"/>
      <c r="BL66" s="299"/>
      <c r="BM66" s="299"/>
      <c r="BN66" s="1150">
        <f>+X66</f>
        <v>0</v>
      </c>
      <c r="BO66" s="1004">
        <f>SUM(BP66:BU69)</f>
        <v>0</v>
      </c>
      <c r="BP66" s="299"/>
      <c r="BQ66" s="299"/>
      <c r="BR66" s="299"/>
      <c r="BS66" s="299"/>
      <c r="BT66" s="299"/>
      <c r="BU66" s="299"/>
    </row>
    <row r="67" spans="1:73" ht="40.15" customHeight="1" thickTop="1" thickBot="1" x14ac:dyDescent="0.3">
      <c r="A67" s="456" t="s">
        <v>3885</v>
      </c>
      <c r="B67" s="24"/>
      <c r="C67" s="1059"/>
      <c r="D67" s="1050"/>
      <c r="E67" s="1062">
        <v>882</v>
      </c>
      <c r="F67" s="1065">
        <v>459902504</v>
      </c>
      <c r="G67" s="1050" t="s">
        <v>956</v>
      </c>
      <c r="H67" s="1044">
        <v>2</v>
      </c>
      <c r="I67" s="1044" t="s">
        <v>2982</v>
      </c>
      <c r="J67" s="1044">
        <v>45</v>
      </c>
      <c r="K67" s="1050" t="s">
        <v>3625</v>
      </c>
      <c r="L67" s="1044">
        <v>4599</v>
      </c>
      <c r="M67" s="1050" t="s">
        <v>3645</v>
      </c>
      <c r="N67" s="1047">
        <v>2024004540028</v>
      </c>
      <c r="O67" s="1239" t="s">
        <v>3884</v>
      </c>
      <c r="P67" s="1053"/>
      <c r="Q67" s="1056"/>
      <c r="R67" s="1041"/>
      <c r="S67" s="1041"/>
      <c r="T67" s="1023"/>
      <c r="U67" s="1008"/>
      <c r="V67" s="1008"/>
      <c r="W67" s="1008"/>
      <c r="X67" s="1008"/>
      <c r="Y67" s="1008"/>
      <c r="Z67" s="1005"/>
      <c r="AA67" s="1005"/>
      <c r="AB67" s="1005"/>
      <c r="AC67" s="1005"/>
      <c r="AD67" s="1005"/>
      <c r="AE67" s="1005"/>
      <c r="AF67" s="1005"/>
      <c r="AG67" s="479"/>
      <c r="AH67" s="592"/>
      <c r="AI67" s="592"/>
      <c r="AJ67" s="592"/>
      <c r="AK67" s="196"/>
      <c r="AL67" s="197"/>
      <c r="AM67" s="197"/>
      <c r="AN67" s="197"/>
      <c r="AO67" s="197"/>
      <c r="AP67" s="1151"/>
      <c r="AQ67" s="1005"/>
      <c r="AR67" s="282"/>
      <c r="AS67" s="282"/>
      <c r="AT67" s="282"/>
      <c r="AU67" s="282"/>
      <c r="AV67" s="282"/>
      <c r="AW67" s="282"/>
      <c r="AX67" s="1151"/>
      <c r="AY67" s="1005"/>
      <c r="AZ67" s="282"/>
      <c r="BA67" s="282"/>
      <c r="BB67" s="282"/>
      <c r="BC67" s="282"/>
      <c r="BD67" s="282"/>
      <c r="BE67" s="282"/>
      <c r="BF67" s="1151"/>
      <c r="BG67" s="1005"/>
      <c r="BH67" s="282"/>
      <c r="BI67" s="282"/>
      <c r="BJ67" s="282"/>
      <c r="BK67" s="282"/>
      <c r="BL67" s="282"/>
      <c r="BM67" s="282"/>
      <c r="BN67" s="1151"/>
      <c r="BO67" s="1005"/>
      <c r="BP67" s="282"/>
      <c r="BQ67" s="282"/>
      <c r="BR67" s="282"/>
      <c r="BS67" s="282"/>
      <c r="BT67" s="282"/>
      <c r="BU67" s="282"/>
    </row>
    <row r="68" spans="1:73" ht="40.15" customHeight="1" thickTop="1" thickBot="1" x14ac:dyDescent="0.3">
      <c r="A68" s="456" t="s">
        <v>3885</v>
      </c>
      <c r="B68" s="24"/>
      <c r="C68" s="1059"/>
      <c r="D68" s="1050"/>
      <c r="E68" s="1062">
        <v>882</v>
      </c>
      <c r="F68" s="1065">
        <v>459902504</v>
      </c>
      <c r="G68" s="1050" t="s">
        <v>956</v>
      </c>
      <c r="H68" s="1044">
        <v>2</v>
      </c>
      <c r="I68" s="1044" t="s">
        <v>2982</v>
      </c>
      <c r="J68" s="1044">
        <v>45</v>
      </c>
      <c r="K68" s="1050" t="s">
        <v>3625</v>
      </c>
      <c r="L68" s="1044">
        <v>4599</v>
      </c>
      <c r="M68" s="1050" t="s">
        <v>3645</v>
      </c>
      <c r="N68" s="1047">
        <v>2024004540028</v>
      </c>
      <c r="O68" s="1239" t="s">
        <v>3884</v>
      </c>
      <c r="P68" s="1053"/>
      <c r="Q68" s="1056"/>
      <c r="R68" s="1041"/>
      <c r="S68" s="1041"/>
      <c r="T68" s="1023"/>
      <c r="U68" s="1008"/>
      <c r="V68" s="1008"/>
      <c r="W68" s="1008"/>
      <c r="X68" s="1008"/>
      <c r="Y68" s="1008"/>
      <c r="Z68" s="1005"/>
      <c r="AA68" s="1005"/>
      <c r="AB68" s="1005"/>
      <c r="AC68" s="1005"/>
      <c r="AD68" s="1005"/>
      <c r="AE68" s="1005"/>
      <c r="AF68" s="1005"/>
      <c r="AG68" s="196"/>
      <c r="AH68" s="592"/>
      <c r="AI68" s="592"/>
      <c r="AJ68" s="592"/>
      <c r="AK68" s="196"/>
      <c r="AL68" s="197"/>
      <c r="AM68" s="197"/>
      <c r="AN68" s="197"/>
      <c r="AO68" s="197"/>
      <c r="AP68" s="1151"/>
      <c r="AQ68" s="1005"/>
      <c r="AR68" s="282"/>
      <c r="AS68" s="282"/>
      <c r="AT68" s="282"/>
      <c r="AU68" s="282"/>
      <c r="AV68" s="282"/>
      <c r="AW68" s="282"/>
      <c r="AX68" s="1151"/>
      <c r="AY68" s="1005"/>
      <c r="AZ68" s="282"/>
      <c r="BA68" s="282"/>
      <c r="BB68" s="282"/>
      <c r="BC68" s="282"/>
      <c r="BD68" s="282"/>
      <c r="BE68" s="282"/>
      <c r="BF68" s="1151"/>
      <c r="BG68" s="1005"/>
      <c r="BH68" s="282"/>
      <c r="BI68" s="282"/>
      <c r="BJ68" s="282"/>
      <c r="BK68" s="282"/>
      <c r="BL68" s="282"/>
      <c r="BM68" s="282"/>
      <c r="BN68" s="1151"/>
      <c r="BO68" s="1005"/>
      <c r="BP68" s="282"/>
      <c r="BQ68" s="282"/>
      <c r="BR68" s="282"/>
      <c r="BS68" s="282"/>
      <c r="BT68" s="282"/>
      <c r="BU68" s="282"/>
    </row>
    <row r="69" spans="1:73" ht="40.15" customHeight="1" thickTop="1" thickBot="1" x14ac:dyDescent="0.3">
      <c r="A69" s="456" t="s">
        <v>3885</v>
      </c>
      <c r="B69" s="24"/>
      <c r="C69" s="1060"/>
      <c r="D69" s="1051"/>
      <c r="E69" s="1063">
        <v>882</v>
      </c>
      <c r="F69" s="1066">
        <v>459902504</v>
      </c>
      <c r="G69" s="1051" t="s">
        <v>956</v>
      </c>
      <c r="H69" s="1045">
        <v>2</v>
      </c>
      <c r="I69" s="1045" t="s">
        <v>2982</v>
      </c>
      <c r="J69" s="1045">
        <v>45</v>
      </c>
      <c r="K69" s="1051" t="s">
        <v>3625</v>
      </c>
      <c r="L69" s="1045">
        <v>4599</v>
      </c>
      <c r="M69" s="1051" t="s">
        <v>3645</v>
      </c>
      <c r="N69" s="1048">
        <v>2024004540028</v>
      </c>
      <c r="O69" s="1239" t="s">
        <v>3884</v>
      </c>
      <c r="P69" s="1054"/>
      <c r="Q69" s="1057"/>
      <c r="R69" s="1042"/>
      <c r="S69" s="1042"/>
      <c r="T69" s="1024"/>
      <c r="U69" s="1009"/>
      <c r="V69" s="1009"/>
      <c r="W69" s="1009"/>
      <c r="X69" s="1009"/>
      <c r="Y69" s="1009"/>
      <c r="Z69" s="1006"/>
      <c r="AA69" s="1006"/>
      <c r="AB69" s="1006"/>
      <c r="AC69" s="1006"/>
      <c r="AD69" s="1006"/>
      <c r="AE69" s="1006"/>
      <c r="AF69" s="1006"/>
      <c r="AG69" s="715"/>
      <c r="AH69" s="716"/>
      <c r="AI69" s="716"/>
      <c r="AJ69" s="716"/>
      <c r="AK69" s="715"/>
      <c r="AL69" s="717"/>
      <c r="AM69" s="717"/>
      <c r="AN69" s="717"/>
      <c r="AO69" s="717"/>
      <c r="AP69" s="1152"/>
      <c r="AQ69" s="1006"/>
      <c r="AR69" s="718"/>
      <c r="AS69" s="718"/>
      <c r="AT69" s="718"/>
      <c r="AU69" s="718"/>
      <c r="AV69" s="718"/>
      <c r="AW69" s="718"/>
      <c r="AX69" s="1152"/>
      <c r="AY69" s="1006"/>
      <c r="AZ69" s="718"/>
      <c r="BA69" s="718"/>
      <c r="BB69" s="718"/>
      <c r="BC69" s="718"/>
      <c r="BD69" s="718"/>
      <c r="BE69" s="718"/>
      <c r="BF69" s="1152"/>
      <c r="BG69" s="1006"/>
      <c r="BH69" s="718"/>
      <c r="BI69" s="718"/>
      <c r="BJ69" s="718"/>
      <c r="BK69" s="718"/>
      <c r="BL69" s="718"/>
      <c r="BM69" s="718"/>
      <c r="BN69" s="1152"/>
      <c r="BO69" s="1006"/>
      <c r="BP69" s="718"/>
      <c r="BQ69" s="718"/>
      <c r="BR69" s="718"/>
      <c r="BS69" s="718"/>
      <c r="BT69" s="718"/>
      <c r="BU69" s="718"/>
    </row>
    <row r="70" spans="1:73" ht="40.15" customHeight="1" thickTop="1" x14ac:dyDescent="0.25">
      <c r="A70" s="456" t="s">
        <v>3885</v>
      </c>
      <c r="B70" s="24"/>
      <c r="C70" s="1673" t="s">
        <v>2660</v>
      </c>
      <c r="D70" s="1253" t="s">
        <v>2661</v>
      </c>
      <c r="E70" s="1677">
        <v>883</v>
      </c>
      <c r="F70" s="1064">
        <v>459902100</v>
      </c>
      <c r="G70" s="1253" t="s">
        <v>3548</v>
      </c>
      <c r="H70" s="1669">
        <v>10</v>
      </c>
      <c r="I70" s="1669" t="s">
        <v>2982</v>
      </c>
      <c r="J70" s="1669">
        <v>45</v>
      </c>
      <c r="K70" s="1253" t="s">
        <v>3625</v>
      </c>
      <c r="L70" s="1669">
        <v>4599</v>
      </c>
      <c r="M70" s="1253" t="s">
        <v>3645</v>
      </c>
      <c r="N70" s="1669">
        <v>2024004540028</v>
      </c>
      <c r="O70" s="1253" t="s">
        <v>3884</v>
      </c>
      <c r="P70" s="1684" t="s">
        <v>2662</v>
      </c>
      <c r="Q70" s="1681">
        <v>10</v>
      </c>
      <c r="R70" s="1687" t="s">
        <v>2871</v>
      </c>
      <c r="S70" s="1690"/>
      <c r="T70" s="1022"/>
      <c r="U70" s="1007"/>
      <c r="V70" s="1007"/>
      <c r="W70" s="1007"/>
      <c r="X70" s="1007"/>
      <c r="Y70" s="1007"/>
      <c r="Z70" s="1004">
        <f t="shared" si="97"/>
        <v>0</v>
      </c>
      <c r="AA70" s="1004">
        <f t="shared" si="98"/>
        <v>0</v>
      </c>
      <c r="AB70" s="1004">
        <f t="shared" si="98"/>
        <v>0</v>
      </c>
      <c r="AC70" s="1004">
        <f t="shared" si="98"/>
        <v>0</v>
      </c>
      <c r="AD70" s="1004">
        <f t="shared" si="98"/>
        <v>0</v>
      </c>
      <c r="AE70" s="1004">
        <f t="shared" si="98"/>
        <v>0</v>
      </c>
      <c r="AF70" s="1004">
        <f t="shared" si="98"/>
        <v>0</v>
      </c>
      <c r="AG70" s="714"/>
      <c r="AH70" s="593"/>
      <c r="AI70" s="593"/>
      <c r="AJ70" s="593"/>
      <c r="AK70" s="207"/>
      <c r="AL70" s="208"/>
      <c r="AM70" s="208"/>
      <c r="AN70" s="208"/>
      <c r="AO70" s="208"/>
      <c r="AP70" s="1150">
        <f>+U70</f>
        <v>0</v>
      </c>
      <c r="AQ70" s="1004">
        <f>SUM(AR70:AW73)</f>
        <v>0</v>
      </c>
      <c r="AR70" s="299"/>
      <c r="AS70" s="299"/>
      <c r="AT70" s="299"/>
      <c r="AU70" s="299"/>
      <c r="AV70" s="299"/>
      <c r="AW70" s="299"/>
      <c r="AX70" s="1150">
        <f>+V70</f>
        <v>0</v>
      </c>
      <c r="AY70" s="1004">
        <f>SUM(AZ70:BE73)</f>
        <v>0</v>
      </c>
      <c r="AZ70" s="299"/>
      <c r="BA70" s="299"/>
      <c r="BB70" s="299"/>
      <c r="BC70" s="299"/>
      <c r="BD70" s="299"/>
      <c r="BE70" s="299"/>
      <c r="BF70" s="1150">
        <f>+W70</f>
        <v>0</v>
      </c>
      <c r="BG70" s="1004">
        <f>SUM(BH70:BM73)</f>
        <v>0</v>
      </c>
      <c r="BH70" s="299"/>
      <c r="BI70" s="299"/>
      <c r="BJ70" s="299"/>
      <c r="BK70" s="299"/>
      <c r="BL70" s="299"/>
      <c r="BM70" s="299"/>
      <c r="BN70" s="1150">
        <f>+X70</f>
        <v>0</v>
      </c>
      <c r="BO70" s="1004">
        <f>SUM(BP70:BU73)</f>
        <v>0</v>
      </c>
      <c r="BP70" s="299"/>
      <c r="BQ70" s="299"/>
      <c r="BR70" s="299"/>
      <c r="BS70" s="299"/>
      <c r="BT70" s="299"/>
      <c r="BU70" s="299"/>
    </row>
    <row r="71" spans="1:73" ht="40.15" customHeight="1" x14ac:dyDescent="0.25">
      <c r="A71" s="456" t="s">
        <v>3885</v>
      </c>
      <c r="B71" s="24"/>
      <c r="C71" s="1674"/>
      <c r="D71" s="1254"/>
      <c r="E71" s="1678"/>
      <c r="F71" s="1065"/>
      <c r="G71" s="1254"/>
      <c r="H71" s="1670"/>
      <c r="I71" s="1670"/>
      <c r="J71" s="1670"/>
      <c r="K71" s="1254"/>
      <c r="L71" s="1670"/>
      <c r="M71" s="1254"/>
      <c r="N71" s="1670"/>
      <c r="O71" s="1254"/>
      <c r="P71" s="1685"/>
      <c r="Q71" s="1682"/>
      <c r="R71" s="1688"/>
      <c r="S71" s="1691"/>
      <c r="T71" s="1023"/>
      <c r="U71" s="1008"/>
      <c r="V71" s="1008"/>
      <c r="W71" s="1008"/>
      <c r="X71" s="1008"/>
      <c r="Y71" s="1008"/>
      <c r="Z71" s="1005"/>
      <c r="AA71" s="1005"/>
      <c r="AB71" s="1005"/>
      <c r="AC71" s="1005"/>
      <c r="AD71" s="1005"/>
      <c r="AE71" s="1005"/>
      <c r="AF71" s="1005"/>
      <c r="AG71" s="479"/>
      <c r="AH71" s="592"/>
      <c r="AI71" s="592"/>
      <c r="AJ71" s="592"/>
      <c r="AK71" s="196"/>
      <c r="AL71" s="197"/>
      <c r="AM71" s="197"/>
      <c r="AN71" s="197"/>
      <c r="AO71" s="197"/>
      <c r="AP71" s="1151"/>
      <c r="AQ71" s="1005"/>
      <c r="AR71" s="282"/>
      <c r="AS71" s="282"/>
      <c r="AT71" s="282"/>
      <c r="AU71" s="282"/>
      <c r="AV71" s="282"/>
      <c r="AW71" s="282"/>
      <c r="AX71" s="1151"/>
      <c r="AY71" s="1005"/>
      <c r="AZ71" s="282"/>
      <c r="BA71" s="282"/>
      <c r="BB71" s="282"/>
      <c r="BC71" s="282"/>
      <c r="BD71" s="282"/>
      <c r="BE71" s="282"/>
      <c r="BF71" s="1151"/>
      <c r="BG71" s="1005"/>
      <c r="BH71" s="282"/>
      <c r="BI71" s="282"/>
      <c r="BJ71" s="282"/>
      <c r="BK71" s="282"/>
      <c r="BL71" s="282"/>
      <c r="BM71" s="282"/>
      <c r="BN71" s="1151"/>
      <c r="BO71" s="1005"/>
      <c r="BP71" s="282"/>
      <c r="BQ71" s="282"/>
      <c r="BR71" s="282"/>
      <c r="BS71" s="282"/>
      <c r="BT71" s="282"/>
      <c r="BU71" s="282"/>
    </row>
    <row r="72" spans="1:73" ht="40.15" customHeight="1" x14ac:dyDescent="0.25">
      <c r="A72" s="456" t="s">
        <v>3885</v>
      </c>
      <c r="B72" s="24"/>
      <c r="C72" s="1674"/>
      <c r="D72" s="1254"/>
      <c r="E72" s="1678"/>
      <c r="F72" s="1065"/>
      <c r="G72" s="1254"/>
      <c r="H72" s="1670"/>
      <c r="I72" s="1670"/>
      <c r="J72" s="1670"/>
      <c r="K72" s="1254"/>
      <c r="L72" s="1670"/>
      <c r="M72" s="1254"/>
      <c r="N72" s="1670"/>
      <c r="O72" s="1254"/>
      <c r="P72" s="1685"/>
      <c r="Q72" s="1682"/>
      <c r="R72" s="1688"/>
      <c r="S72" s="1691"/>
      <c r="T72" s="1023"/>
      <c r="U72" s="1008"/>
      <c r="V72" s="1008"/>
      <c r="W72" s="1008"/>
      <c r="X72" s="1008"/>
      <c r="Y72" s="1008"/>
      <c r="Z72" s="1005"/>
      <c r="AA72" s="1005"/>
      <c r="AB72" s="1005"/>
      <c r="AC72" s="1005"/>
      <c r="AD72" s="1005"/>
      <c r="AE72" s="1005"/>
      <c r="AF72" s="1005"/>
      <c r="AG72" s="196"/>
      <c r="AH72" s="592"/>
      <c r="AI72" s="592"/>
      <c r="AJ72" s="592"/>
      <c r="AK72" s="196"/>
      <c r="AL72" s="197"/>
      <c r="AM72" s="197"/>
      <c r="AN72" s="197"/>
      <c r="AO72" s="197"/>
      <c r="AP72" s="1151"/>
      <c r="AQ72" s="1005"/>
      <c r="AR72" s="282"/>
      <c r="AS72" s="282"/>
      <c r="AT72" s="282"/>
      <c r="AU72" s="282"/>
      <c r="AV72" s="282"/>
      <c r="AW72" s="282"/>
      <c r="AX72" s="1151"/>
      <c r="AY72" s="1005"/>
      <c r="AZ72" s="282"/>
      <c r="BA72" s="282"/>
      <c r="BB72" s="282"/>
      <c r="BC72" s="282"/>
      <c r="BD72" s="282"/>
      <c r="BE72" s="282"/>
      <c r="BF72" s="1151"/>
      <c r="BG72" s="1005"/>
      <c r="BH72" s="282"/>
      <c r="BI72" s="282"/>
      <c r="BJ72" s="282"/>
      <c r="BK72" s="282"/>
      <c r="BL72" s="282"/>
      <c r="BM72" s="282"/>
      <c r="BN72" s="1151"/>
      <c r="BO72" s="1005"/>
      <c r="BP72" s="282"/>
      <c r="BQ72" s="282"/>
      <c r="BR72" s="282"/>
      <c r="BS72" s="282"/>
      <c r="BT72" s="282"/>
      <c r="BU72" s="282"/>
    </row>
    <row r="73" spans="1:73" ht="40.15" customHeight="1" thickBot="1" x14ac:dyDescent="0.3">
      <c r="A73" s="456" t="s">
        <v>3885</v>
      </c>
      <c r="B73" s="24"/>
      <c r="C73" s="1680"/>
      <c r="D73" s="1255"/>
      <c r="E73" s="1679"/>
      <c r="F73" s="1066"/>
      <c r="G73" s="1255"/>
      <c r="H73" s="1671"/>
      <c r="I73" s="1671"/>
      <c r="J73" s="1671"/>
      <c r="K73" s="1255"/>
      <c r="L73" s="1671"/>
      <c r="M73" s="1255"/>
      <c r="N73" s="1671"/>
      <c r="O73" s="1255"/>
      <c r="P73" s="1686"/>
      <c r="Q73" s="1683"/>
      <c r="R73" s="1689"/>
      <c r="S73" s="1692"/>
      <c r="T73" s="1024"/>
      <c r="U73" s="1009"/>
      <c r="V73" s="1009"/>
      <c r="W73" s="1009"/>
      <c r="X73" s="1009"/>
      <c r="Y73" s="1009"/>
      <c r="Z73" s="1006"/>
      <c r="AA73" s="1006"/>
      <c r="AB73" s="1006"/>
      <c r="AC73" s="1006"/>
      <c r="AD73" s="1006"/>
      <c r="AE73" s="1006"/>
      <c r="AF73" s="1006"/>
      <c r="AG73" s="715"/>
      <c r="AH73" s="716"/>
      <c r="AI73" s="716"/>
      <c r="AJ73" s="716"/>
      <c r="AK73" s="715"/>
      <c r="AL73" s="717"/>
      <c r="AM73" s="717"/>
      <c r="AN73" s="717"/>
      <c r="AO73" s="717"/>
      <c r="AP73" s="1152"/>
      <c r="AQ73" s="1006"/>
      <c r="AR73" s="718"/>
      <c r="AS73" s="718"/>
      <c r="AT73" s="718"/>
      <c r="AU73" s="718"/>
      <c r="AV73" s="718"/>
      <c r="AW73" s="718"/>
      <c r="AX73" s="1152"/>
      <c r="AY73" s="1006"/>
      <c r="AZ73" s="718"/>
      <c r="BA73" s="718"/>
      <c r="BB73" s="718"/>
      <c r="BC73" s="718"/>
      <c r="BD73" s="718"/>
      <c r="BE73" s="718"/>
      <c r="BF73" s="1152"/>
      <c r="BG73" s="1006"/>
      <c r="BH73" s="718"/>
      <c r="BI73" s="718"/>
      <c r="BJ73" s="718"/>
      <c r="BK73" s="718"/>
      <c r="BL73" s="718"/>
      <c r="BM73" s="718"/>
      <c r="BN73" s="1152"/>
      <c r="BO73" s="1006"/>
      <c r="BP73" s="718"/>
      <c r="BQ73" s="718"/>
      <c r="BR73" s="718"/>
      <c r="BS73" s="718"/>
      <c r="BT73" s="718"/>
      <c r="BU73" s="718"/>
    </row>
    <row r="74" spans="1:73" ht="40.15" customHeight="1" thickTop="1" thickBot="1" x14ac:dyDescent="0.3">
      <c r="A74" s="456" t="s">
        <v>3885</v>
      </c>
      <c r="B74" s="24"/>
      <c r="C74" s="1058" t="s">
        <v>2663</v>
      </c>
      <c r="D74" s="1049" t="s">
        <v>2664</v>
      </c>
      <c r="E74" s="1061">
        <v>884</v>
      </c>
      <c r="F74" s="1064" t="s">
        <v>3898</v>
      </c>
      <c r="G74" s="1049" t="s">
        <v>3891</v>
      </c>
      <c r="H74" s="1043">
        <v>1</v>
      </c>
      <c r="I74" s="1043" t="s">
        <v>2982</v>
      </c>
      <c r="J74" s="1043" t="s">
        <v>3892</v>
      </c>
      <c r="K74" s="1049" t="s">
        <v>3893</v>
      </c>
      <c r="L74" s="1043" t="s">
        <v>3894</v>
      </c>
      <c r="M74" s="1049" t="s">
        <v>3895</v>
      </c>
      <c r="N74" s="1046">
        <v>2024004540031</v>
      </c>
      <c r="O74" s="1239" t="s">
        <v>3896</v>
      </c>
      <c r="P74" s="1052" t="s">
        <v>2665</v>
      </c>
      <c r="Q74" s="1055">
        <v>1</v>
      </c>
      <c r="R74" s="1040"/>
      <c r="S74" s="1040"/>
      <c r="T74" s="1022"/>
      <c r="U74" s="1007"/>
      <c r="V74" s="1007"/>
      <c r="W74" s="1007"/>
      <c r="X74" s="1007"/>
      <c r="Y74" s="1007"/>
      <c r="Z74" s="1004">
        <f t="shared" si="97"/>
        <v>0</v>
      </c>
      <c r="AA74" s="1004">
        <f t="shared" si="98"/>
        <v>0</v>
      </c>
      <c r="AB74" s="1004">
        <f t="shared" si="98"/>
        <v>0</v>
      </c>
      <c r="AC74" s="1004">
        <f t="shared" si="98"/>
        <v>0</v>
      </c>
      <c r="AD74" s="1004">
        <f t="shared" si="98"/>
        <v>0</v>
      </c>
      <c r="AE74" s="1004">
        <f t="shared" si="98"/>
        <v>0</v>
      </c>
      <c r="AF74" s="1004">
        <f t="shared" si="98"/>
        <v>0</v>
      </c>
      <c r="AG74" s="714"/>
      <c r="AH74" s="593"/>
      <c r="AI74" s="593"/>
      <c r="AJ74" s="593"/>
      <c r="AK74" s="207"/>
      <c r="AL74" s="208"/>
      <c r="AM74" s="208"/>
      <c r="AN74" s="208"/>
      <c r="AO74" s="208"/>
      <c r="AP74" s="1150">
        <f>+U74</f>
        <v>0</v>
      </c>
      <c r="AQ74" s="1004">
        <f>SUM(AR74:AW77)</f>
        <v>0</v>
      </c>
      <c r="AR74" s="299"/>
      <c r="AS74" s="299"/>
      <c r="AT74" s="299"/>
      <c r="AU74" s="299"/>
      <c r="AV74" s="299"/>
      <c r="AW74" s="299"/>
      <c r="AX74" s="1150">
        <f>+V74</f>
        <v>0</v>
      </c>
      <c r="AY74" s="1004">
        <f>SUM(AZ74:BE77)</f>
        <v>0</v>
      </c>
      <c r="AZ74" s="299"/>
      <c r="BA74" s="299"/>
      <c r="BB74" s="299"/>
      <c r="BC74" s="299"/>
      <c r="BD74" s="299"/>
      <c r="BE74" s="299"/>
      <c r="BF74" s="1150">
        <f>+W74</f>
        <v>0</v>
      </c>
      <c r="BG74" s="1004">
        <f>SUM(BH74:BM77)</f>
        <v>0</v>
      </c>
      <c r="BH74" s="299"/>
      <c r="BI74" s="299"/>
      <c r="BJ74" s="299"/>
      <c r="BK74" s="299"/>
      <c r="BL74" s="299"/>
      <c r="BM74" s="299"/>
      <c r="BN74" s="1150">
        <f>+X74</f>
        <v>0</v>
      </c>
      <c r="BO74" s="1004">
        <f>SUM(BP74:BU77)</f>
        <v>0</v>
      </c>
      <c r="BP74" s="299"/>
      <c r="BQ74" s="299"/>
      <c r="BR74" s="299"/>
      <c r="BS74" s="299"/>
      <c r="BT74" s="299"/>
      <c r="BU74" s="299"/>
    </row>
    <row r="75" spans="1:73" ht="40.15" customHeight="1" thickTop="1" thickBot="1" x14ac:dyDescent="0.3">
      <c r="A75" s="456" t="s">
        <v>3885</v>
      </c>
      <c r="B75" s="24"/>
      <c r="C75" s="1059"/>
      <c r="D75" s="1050"/>
      <c r="E75" s="1062">
        <v>884</v>
      </c>
      <c r="F75" s="1065" t="s">
        <v>3898</v>
      </c>
      <c r="G75" s="1050" t="s">
        <v>3891</v>
      </c>
      <c r="H75" s="1044">
        <v>1</v>
      </c>
      <c r="I75" s="1044" t="s">
        <v>2982</v>
      </c>
      <c r="J75" s="1044" t="s">
        <v>3892</v>
      </c>
      <c r="K75" s="1050" t="s">
        <v>3893</v>
      </c>
      <c r="L75" s="1044" t="s">
        <v>3894</v>
      </c>
      <c r="M75" s="1050" t="s">
        <v>3895</v>
      </c>
      <c r="N75" s="1047">
        <v>2024004540031</v>
      </c>
      <c r="O75" s="1239" t="s">
        <v>3896</v>
      </c>
      <c r="P75" s="1053"/>
      <c r="Q75" s="1056"/>
      <c r="R75" s="1041"/>
      <c r="S75" s="1041"/>
      <c r="T75" s="1023"/>
      <c r="U75" s="1008"/>
      <c r="V75" s="1008"/>
      <c r="W75" s="1008"/>
      <c r="X75" s="1008"/>
      <c r="Y75" s="1008"/>
      <c r="Z75" s="1005"/>
      <c r="AA75" s="1005"/>
      <c r="AB75" s="1005"/>
      <c r="AC75" s="1005"/>
      <c r="AD75" s="1005"/>
      <c r="AE75" s="1005"/>
      <c r="AF75" s="1005"/>
      <c r="AG75" s="479"/>
      <c r="AH75" s="592"/>
      <c r="AI75" s="592"/>
      <c r="AJ75" s="592"/>
      <c r="AK75" s="196"/>
      <c r="AL75" s="197"/>
      <c r="AM75" s="197"/>
      <c r="AN75" s="197"/>
      <c r="AO75" s="197"/>
      <c r="AP75" s="1151"/>
      <c r="AQ75" s="1005"/>
      <c r="AR75" s="282"/>
      <c r="AS75" s="282"/>
      <c r="AT75" s="282"/>
      <c r="AU75" s="282"/>
      <c r="AV75" s="282"/>
      <c r="AW75" s="282"/>
      <c r="AX75" s="1151"/>
      <c r="AY75" s="1005"/>
      <c r="AZ75" s="282"/>
      <c r="BA75" s="282"/>
      <c r="BB75" s="282"/>
      <c r="BC75" s="282"/>
      <c r="BD75" s="282"/>
      <c r="BE75" s="282"/>
      <c r="BF75" s="1151"/>
      <c r="BG75" s="1005"/>
      <c r="BH75" s="282"/>
      <c r="BI75" s="282"/>
      <c r="BJ75" s="282"/>
      <c r="BK75" s="282"/>
      <c r="BL75" s="282"/>
      <c r="BM75" s="282"/>
      <c r="BN75" s="1151"/>
      <c r="BO75" s="1005"/>
      <c r="BP75" s="282"/>
      <c r="BQ75" s="282"/>
      <c r="BR75" s="282"/>
      <c r="BS75" s="282"/>
      <c r="BT75" s="282"/>
      <c r="BU75" s="282"/>
    </row>
    <row r="76" spans="1:73" ht="40.15" customHeight="1" thickTop="1" thickBot="1" x14ac:dyDescent="0.3">
      <c r="A76" s="456" t="s">
        <v>3885</v>
      </c>
      <c r="B76" s="24"/>
      <c r="C76" s="1059"/>
      <c r="D76" s="1050"/>
      <c r="E76" s="1062">
        <v>884</v>
      </c>
      <c r="F76" s="1065" t="s">
        <v>3898</v>
      </c>
      <c r="G76" s="1050" t="s">
        <v>3891</v>
      </c>
      <c r="H76" s="1044">
        <v>1</v>
      </c>
      <c r="I76" s="1044" t="s">
        <v>2982</v>
      </c>
      <c r="J76" s="1044" t="s">
        <v>3892</v>
      </c>
      <c r="K76" s="1050" t="s">
        <v>3893</v>
      </c>
      <c r="L76" s="1044" t="s">
        <v>3894</v>
      </c>
      <c r="M76" s="1050" t="s">
        <v>3895</v>
      </c>
      <c r="N76" s="1047">
        <v>2024004540031</v>
      </c>
      <c r="O76" s="1239" t="s">
        <v>3896</v>
      </c>
      <c r="P76" s="1053"/>
      <c r="Q76" s="1056"/>
      <c r="R76" s="1041"/>
      <c r="S76" s="1041"/>
      <c r="T76" s="1023"/>
      <c r="U76" s="1008"/>
      <c r="V76" s="1008"/>
      <c r="W76" s="1008"/>
      <c r="X76" s="1008"/>
      <c r="Y76" s="1008"/>
      <c r="Z76" s="1005"/>
      <c r="AA76" s="1005"/>
      <c r="AB76" s="1005"/>
      <c r="AC76" s="1005"/>
      <c r="AD76" s="1005"/>
      <c r="AE76" s="1005"/>
      <c r="AF76" s="1005"/>
      <c r="AG76" s="196"/>
      <c r="AH76" s="592"/>
      <c r="AI76" s="592"/>
      <c r="AJ76" s="592"/>
      <c r="AK76" s="196"/>
      <c r="AL76" s="197"/>
      <c r="AM76" s="197"/>
      <c r="AN76" s="197"/>
      <c r="AO76" s="197"/>
      <c r="AP76" s="1151"/>
      <c r="AQ76" s="1005"/>
      <c r="AR76" s="282"/>
      <c r="AS76" s="282"/>
      <c r="AT76" s="282"/>
      <c r="AU76" s="282"/>
      <c r="AV76" s="282"/>
      <c r="AW76" s="282"/>
      <c r="AX76" s="1151"/>
      <c r="AY76" s="1005"/>
      <c r="AZ76" s="282"/>
      <c r="BA76" s="282"/>
      <c r="BB76" s="282"/>
      <c r="BC76" s="282"/>
      <c r="BD76" s="282"/>
      <c r="BE76" s="282"/>
      <c r="BF76" s="1151"/>
      <c r="BG76" s="1005"/>
      <c r="BH76" s="282"/>
      <c r="BI76" s="282"/>
      <c r="BJ76" s="282"/>
      <c r="BK76" s="282"/>
      <c r="BL76" s="282"/>
      <c r="BM76" s="282"/>
      <c r="BN76" s="1151"/>
      <c r="BO76" s="1005"/>
      <c r="BP76" s="282"/>
      <c r="BQ76" s="282"/>
      <c r="BR76" s="282"/>
      <c r="BS76" s="282"/>
      <c r="BT76" s="282"/>
      <c r="BU76" s="282"/>
    </row>
    <row r="77" spans="1:73" ht="40.15" customHeight="1" thickTop="1" thickBot="1" x14ac:dyDescent="0.3">
      <c r="A77" s="456" t="s">
        <v>3885</v>
      </c>
      <c r="B77" s="24"/>
      <c r="C77" s="1060"/>
      <c r="D77" s="1051"/>
      <c r="E77" s="1063">
        <v>884</v>
      </c>
      <c r="F77" s="1066" t="s">
        <v>3898</v>
      </c>
      <c r="G77" s="1051" t="s">
        <v>3891</v>
      </c>
      <c r="H77" s="1045">
        <v>1</v>
      </c>
      <c r="I77" s="1045" t="s">
        <v>2982</v>
      </c>
      <c r="J77" s="1045" t="s">
        <v>3892</v>
      </c>
      <c r="K77" s="1051" t="s">
        <v>3893</v>
      </c>
      <c r="L77" s="1045" t="s">
        <v>3894</v>
      </c>
      <c r="M77" s="1051" t="s">
        <v>3895</v>
      </c>
      <c r="N77" s="1048">
        <v>2024004540031</v>
      </c>
      <c r="O77" s="1239" t="s">
        <v>3896</v>
      </c>
      <c r="P77" s="1054"/>
      <c r="Q77" s="1057"/>
      <c r="R77" s="1042"/>
      <c r="S77" s="1042"/>
      <c r="T77" s="1024"/>
      <c r="U77" s="1009"/>
      <c r="V77" s="1009"/>
      <c r="W77" s="1009"/>
      <c r="X77" s="1009"/>
      <c r="Y77" s="1009"/>
      <c r="Z77" s="1006"/>
      <c r="AA77" s="1006"/>
      <c r="AB77" s="1006"/>
      <c r="AC77" s="1006"/>
      <c r="AD77" s="1006"/>
      <c r="AE77" s="1006"/>
      <c r="AF77" s="1006"/>
      <c r="AG77" s="715"/>
      <c r="AH77" s="716"/>
      <c r="AI77" s="716"/>
      <c r="AJ77" s="716"/>
      <c r="AK77" s="715"/>
      <c r="AL77" s="717"/>
      <c r="AM77" s="717"/>
      <c r="AN77" s="717"/>
      <c r="AO77" s="717"/>
      <c r="AP77" s="1152"/>
      <c r="AQ77" s="1006"/>
      <c r="AR77" s="718"/>
      <c r="AS77" s="718"/>
      <c r="AT77" s="718"/>
      <c r="AU77" s="718"/>
      <c r="AV77" s="718"/>
      <c r="AW77" s="718"/>
      <c r="AX77" s="1152"/>
      <c r="AY77" s="1006"/>
      <c r="AZ77" s="718"/>
      <c r="BA77" s="718"/>
      <c r="BB77" s="718"/>
      <c r="BC77" s="718"/>
      <c r="BD77" s="718"/>
      <c r="BE77" s="718"/>
      <c r="BF77" s="1152"/>
      <c r="BG77" s="1006"/>
      <c r="BH77" s="718"/>
      <c r="BI77" s="718"/>
      <c r="BJ77" s="718"/>
      <c r="BK77" s="718"/>
      <c r="BL77" s="718"/>
      <c r="BM77" s="718"/>
      <c r="BN77" s="1152"/>
      <c r="BO77" s="1006"/>
      <c r="BP77" s="718"/>
      <c r="BQ77" s="718"/>
      <c r="BR77" s="718"/>
      <c r="BS77" s="718"/>
      <c r="BT77" s="718"/>
      <c r="BU77" s="718"/>
    </row>
    <row r="78" spans="1:73" ht="40.15" customHeight="1" thickTop="1" thickBot="1" x14ac:dyDescent="0.3">
      <c r="A78" s="152"/>
      <c r="C78" s="125"/>
      <c r="D78" s="377"/>
      <c r="E78" s="435"/>
      <c r="F78" s="448"/>
      <c r="G78" s="212"/>
      <c r="H78" s="210"/>
      <c r="I78" s="210"/>
      <c r="J78" s="379"/>
      <c r="K78" s="379"/>
      <c r="L78" s="379"/>
      <c r="M78" s="379"/>
      <c r="N78" s="380"/>
      <c r="O78" s="347"/>
      <c r="P78" s="381"/>
      <c r="Q78" s="191"/>
      <c r="R78" s="126"/>
      <c r="S78" s="11"/>
      <c r="T78" s="11"/>
      <c r="U78" s="40"/>
      <c r="V78" s="127"/>
      <c r="W78" s="127"/>
      <c r="X78" s="127"/>
      <c r="Y78" s="42"/>
      <c r="Z78" s="296"/>
      <c r="AA78" s="296"/>
      <c r="AB78" s="296"/>
      <c r="AC78" s="296"/>
      <c r="AD78" s="296"/>
      <c r="AE78" s="296"/>
      <c r="AF78" s="296"/>
      <c r="AG78" s="43"/>
      <c r="AH78" s="43"/>
      <c r="AI78" s="43"/>
      <c r="AJ78" s="43"/>
      <c r="AK78" s="43"/>
      <c r="AL78" s="43"/>
      <c r="AM78" s="43"/>
      <c r="AN78" s="43"/>
      <c r="AO78" s="43"/>
      <c r="AP78" s="44"/>
      <c r="AQ78" s="296"/>
      <c r="AR78" s="300"/>
      <c r="AS78" s="300"/>
      <c r="AT78" s="300"/>
      <c r="AU78" s="300"/>
      <c r="AV78" s="300"/>
      <c r="AW78" s="300"/>
      <c r="AX78" s="44"/>
      <c r="AY78" s="296"/>
      <c r="AZ78" s="300"/>
      <c r="BA78" s="300"/>
      <c r="BB78" s="300"/>
      <c r="BC78" s="300"/>
      <c r="BD78" s="300"/>
      <c r="BE78" s="300"/>
      <c r="BF78" s="44"/>
      <c r="BG78" s="296"/>
      <c r="BH78" s="300"/>
      <c r="BI78" s="300"/>
      <c r="BJ78" s="300"/>
      <c r="BK78" s="300"/>
      <c r="BL78" s="300"/>
      <c r="BM78" s="300"/>
      <c r="BN78" s="44"/>
      <c r="BO78" s="296"/>
      <c r="BP78" s="300"/>
      <c r="BQ78" s="300"/>
      <c r="BR78" s="300"/>
      <c r="BS78" s="300"/>
      <c r="BT78" s="300"/>
      <c r="BU78" s="300"/>
    </row>
    <row r="79" spans="1:73" ht="40.15" customHeight="1" thickTop="1" thickBot="1" x14ac:dyDescent="0.3">
      <c r="A79" s="679" t="s">
        <v>3899</v>
      </c>
      <c r="B79" s="8" t="s">
        <v>2666</v>
      </c>
      <c r="C79" s="155"/>
      <c r="D79" s="340"/>
      <c r="E79" s="430"/>
      <c r="F79" s="443"/>
      <c r="G79" s="342"/>
      <c r="H79" s="343"/>
      <c r="I79" s="343"/>
      <c r="J79" s="344"/>
      <c r="K79" s="344"/>
      <c r="L79" s="340"/>
      <c r="M79" s="340"/>
      <c r="N79" s="341"/>
      <c r="O79" s="345"/>
      <c r="P79" s="382"/>
      <c r="Q79" s="122"/>
      <c r="R79" s="122"/>
      <c r="S79" s="19"/>
      <c r="T79" s="680"/>
      <c r="U79" s="945"/>
      <c r="V79" s="945"/>
      <c r="W79" s="129"/>
      <c r="X79" s="12"/>
      <c r="Y79" s="130"/>
      <c r="Z79" s="942"/>
      <c r="AA79" s="942"/>
      <c r="AB79" s="942"/>
      <c r="AC79" s="942"/>
      <c r="AD79" s="942"/>
      <c r="AE79" s="942"/>
      <c r="AF79" s="942"/>
      <c r="AG79" s="194"/>
      <c r="AH79" s="194"/>
      <c r="AI79" s="194"/>
      <c r="AJ79" s="194"/>
      <c r="AK79" s="194"/>
      <c r="AL79" s="194"/>
      <c r="AM79" s="194"/>
      <c r="AN79" s="194"/>
      <c r="AO79" s="194"/>
      <c r="AP79" s="17"/>
      <c r="AQ79" s="942"/>
      <c r="AR79" s="942"/>
      <c r="AS79" s="942"/>
      <c r="AT79" s="942"/>
      <c r="AU79" s="942"/>
      <c r="AV79" s="942"/>
      <c r="AW79" s="942"/>
      <c r="AX79" s="17"/>
      <c r="AY79" s="942"/>
      <c r="AZ79" s="942"/>
      <c r="BA79" s="942"/>
      <c r="BB79" s="942"/>
      <c r="BC79" s="942"/>
      <c r="BD79" s="942"/>
      <c r="BE79" s="942"/>
      <c r="BF79" s="17"/>
      <c r="BG79" s="942"/>
      <c r="BH79" s="942"/>
      <c r="BI79" s="942"/>
      <c r="BJ79" s="942"/>
      <c r="BK79" s="942"/>
      <c r="BL79" s="942"/>
      <c r="BM79" s="942"/>
      <c r="BN79" s="17"/>
      <c r="BO79" s="942"/>
      <c r="BP79" s="942"/>
      <c r="BQ79" s="942"/>
      <c r="BR79" s="942"/>
      <c r="BS79" s="942"/>
      <c r="BT79" s="942"/>
      <c r="BU79" s="942"/>
    </row>
    <row r="80" spans="1:73" ht="39.950000000000003" customHeight="1" thickTop="1" thickBot="1" x14ac:dyDescent="0.3">
      <c r="A80" s="151"/>
      <c r="B80" s="924" t="s">
        <v>2667</v>
      </c>
      <c r="C80" s="238" t="s">
        <v>2668</v>
      </c>
      <c r="D80" s="692"/>
      <c r="E80" s="692"/>
      <c r="F80" s="692"/>
      <c r="G80" s="693"/>
      <c r="H80" s="665"/>
      <c r="I80" s="665"/>
      <c r="J80" s="694"/>
      <c r="K80" s="694"/>
      <c r="L80" s="692"/>
      <c r="M80" s="310"/>
      <c r="N80" s="695"/>
      <c r="O80" s="666"/>
      <c r="P80" s="666"/>
      <c r="Q80" s="666"/>
      <c r="R80" s="666"/>
      <c r="S80" s="698"/>
      <c r="T80" s="699"/>
      <c r="U80" s="668"/>
      <c r="V80" s="668"/>
      <c r="W80" s="668"/>
      <c r="X80" s="668"/>
      <c r="Y80" s="248">
        <f>SUM(Y81:Y92)</f>
        <v>0</v>
      </c>
      <c r="Z80" s="700">
        <f t="shared" ref="Z80:AF120" si="99">+AQ80+AY80+BG80+BO80</f>
        <v>0</v>
      </c>
      <c r="AA80" s="700">
        <f t="shared" si="99"/>
        <v>0</v>
      </c>
      <c r="AB80" s="700">
        <f t="shared" si="99"/>
        <v>0</v>
      </c>
      <c r="AC80" s="700">
        <f t="shared" si="99"/>
        <v>0</v>
      </c>
      <c r="AD80" s="700">
        <f t="shared" si="99"/>
        <v>0</v>
      </c>
      <c r="AE80" s="700">
        <f t="shared" si="99"/>
        <v>0</v>
      </c>
      <c r="AF80" s="700">
        <f t="shared" si="99"/>
        <v>0</v>
      </c>
      <c r="AG80" s="246"/>
      <c r="AH80" s="246"/>
      <c r="AI80" s="246"/>
      <c r="AJ80" s="246"/>
      <c r="AK80" s="246"/>
      <c r="AL80" s="246"/>
      <c r="AM80" s="246"/>
      <c r="AN80" s="246"/>
      <c r="AO80" s="246"/>
      <c r="AP80" s="669"/>
      <c r="AQ80" s="670">
        <f t="shared" ref="AQ80:AW80" si="100">SUM(AQ81:AQ92)</f>
        <v>0</v>
      </c>
      <c r="AR80" s="670">
        <f t="shared" si="100"/>
        <v>0</v>
      </c>
      <c r="AS80" s="670">
        <f t="shared" si="100"/>
        <v>0</v>
      </c>
      <c r="AT80" s="670">
        <f t="shared" si="100"/>
        <v>0</v>
      </c>
      <c r="AU80" s="670">
        <f t="shared" si="100"/>
        <v>0</v>
      </c>
      <c r="AV80" s="670">
        <f t="shared" si="100"/>
        <v>0</v>
      </c>
      <c r="AW80" s="670">
        <f t="shared" si="100"/>
        <v>0</v>
      </c>
      <c r="AX80" s="669"/>
      <c r="AY80" s="670">
        <f>SUM(AY81:AY92)</f>
        <v>0</v>
      </c>
      <c r="AZ80" s="670">
        <f t="shared" ref="AZ80:BE80" si="101">SUM(AZ81:AZ89)</f>
        <v>0</v>
      </c>
      <c r="BA80" s="670">
        <f t="shared" si="101"/>
        <v>0</v>
      </c>
      <c r="BB80" s="670">
        <f t="shared" si="101"/>
        <v>0</v>
      </c>
      <c r="BC80" s="670">
        <f t="shared" si="101"/>
        <v>0</v>
      </c>
      <c r="BD80" s="670">
        <f t="shared" si="101"/>
        <v>0</v>
      </c>
      <c r="BE80" s="670">
        <f t="shared" si="101"/>
        <v>0</v>
      </c>
      <c r="BF80" s="669"/>
      <c r="BG80" s="670">
        <f>SUM(BG81:BG92)</f>
        <v>0</v>
      </c>
      <c r="BH80" s="670">
        <f t="shared" ref="BH80:BM80" si="102">SUM(BH81:BH89)</f>
        <v>0</v>
      </c>
      <c r="BI80" s="670">
        <f t="shared" si="102"/>
        <v>0</v>
      </c>
      <c r="BJ80" s="670">
        <f t="shared" si="102"/>
        <v>0</v>
      </c>
      <c r="BK80" s="670">
        <f t="shared" si="102"/>
        <v>0</v>
      </c>
      <c r="BL80" s="670">
        <f t="shared" si="102"/>
        <v>0</v>
      </c>
      <c r="BM80" s="670">
        <f t="shared" si="102"/>
        <v>0</v>
      </c>
      <c r="BN80" s="669"/>
      <c r="BO80" s="670">
        <f>SUM(BO81:BO92)</f>
        <v>0</v>
      </c>
      <c r="BP80" s="670">
        <f t="shared" ref="BP80:BU80" si="103">SUM(BP81:BP89)</f>
        <v>0</v>
      </c>
      <c r="BQ80" s="670">
        <f t="shared" si="103"/>
        <v>0</v>
      </c>
      <c r="BR80" s="670">
        <f t="shared" si="103"/>
        <v>0</v>
      </c>
      <c r="BS80" s="670">
        <f t="shared" si="103"/>
        <v>0</v>
      </c>
      <c r="BT80" s="670">
        <f t="shared" si="103"/>
        <v>0</v>
      </c>
      <c r="BU80" s="670">
        <f t="shared" si="103"/>
        <v>0</v>
      </c>
    </row>
    <row r="81" spans="1:73" ht="40.15" customHeight="1" thickTop="1" thickBot="1" x14ac:dyDescent="0.3">
      <c r="A81" s="454" t="s">
        <v>3900</v>
      </c>
      <c r="B81" s="24"/>
      <c r="C81" s="1058" t="s">
        <v>2669</v>
      </c>
      <c r="D81" s="1049" t="s">
        <v>2670</v>
      </c>
      <c r="E81" s="1061">
        <v>885</v>
      </c>
      <c r="F81" s="1064" t="s">
        <v>3882</v>
      </c>
      <c r="G81" s="1049" t="s">
        <v>809</v>
      </c>
      <c r="H81" s="1043" t="s">
        <v>3416</v>
      </c>
      <c r="I81" s="1043" t="s">
        <v>2982</v>
      </c>
      <c r="J81" s="1043" t="s">
        <v>3025</v>
      </c>
      <c r="K81" s="1049" t="s">
        <v>3901</v>
      </c>
      <c r="L81" s="1043" t="s">
        <v>3877</v>
      </c>
      <c r="M81" s="1049" t="s">
        <v>3878</v>
      </c>
      <c r="N81" s="1046" t="s">
        <v>3879</v>
      </c>
      <c r="O81" s="1239" t="s">
        <v>3902</v>
      </c>
      <c r="P81" s="1052" t="s">
        <v>2671</v>
      </c>
      <c r="Q81" s="1055">
        <v>5</v>
      </c>
      <c r="R81" s="1693" t="s">
        <v>2867</v>
      </c>
      <c r="S81" s="1693"/>
      <c r="T81" s="1022"/>
      <c r="U81" s="1007"/>
      <c r="V81" s="1007"/>
      <c r="W81" s="1007"/>
      <c r="X81" s="1007"/>
      <c r="Y81" s="1007"/>
      <c r="Z81" s="1004">
        <f t="shared" si="99"/>
        <v>0</v>
      </c>
      <c r="AA81" s="1004">
        <f t="shared" ref="AA81:AF89" si="104">SUM(AR81:AR84,AZ81:AZ84,BH81:BH84,BP81:BP84)</f>
        <v>0</v>
      </c>
      <c r="AB81" s="1004">
        <f t="shared" si="104"/>
        <v>0</v>
      </c>
      <c r="AC81" s="1004">
        <f t="shared" si="104"/>
        <v>0</v>
      </c>
      <c r="AD81" s="1004">
        <f t="shared" si="104"/>
        <v>0</v>
      </c>
      <c r="AE81" s="1004">
        <f t="shared" si="104"/>
        <v>0</v>
      </c>
      <c r="AF81" s="1004">
        <f t="shared" si="104"/>
        <v>0</v>
      </c>
      <c r="AG81" s="714"/>
      <c r="AH81" s="593"/>
      <c r="AI81" s="593"/>
      <c r="AJ81" s="593"/>
      <c r="AK81" s="207"/>
      <c r="AL81" s="208"/>
      <c r="AM81" s="208"/>
      <c r="AN81" s="208"/>
      <c r="AO81" s="208"/>
      <c r="AP81" s="1150">
        <f>+U81</f>
        <v>0</v>
      </c>
      <c r="AQ81" s="1004">
        <f>SUM(AR81:AW84)</f>
        <v>0</v>
      </c>
      <c r="AR81" s="299"/>
      <c r="AS81" s="299"/>
      <c r="AT81" s="299"/>
      <c r="AU81" s="299"/>
      <c r="AV81" s="299"/>
      <c r="AW81" s="299"/>
      <c r="AX81" s="1150">
        <f>+V81</f>
        <v>0</v>
      </c>
      <c r="AY81" s="1004">
        <f>SUM(AZ81:BE84)</f>
        <v>0</v>
      </c>
      <c r="AZ81" s="299"/>
      <c r="BA81" s="299"/>
      <c r="BB81" s="299"/>
      <c r="BC81" s="299"/>
      <c r="BD81" s="299"/>
      <c r="BE81" s="299"/>
      <c r="BF81" s="1150">
        <f>+W81</f>
        <v>0</v>
      </c>
      <c r="BG81" s="1004">
        <f>SUM(BH81:BM84)</f>
        <v>0</v>
      </c>
      <c r="BH81" s="299"/>
      <c r="BI81" s="299"/>
      <c r="BJ81" s="299"/>
      <c r="BK81" s="299"/>
      <c r="BL81" s="299"/>
      <c r="BM81" s="299"/>
      <c r="BN81" s="1150">
        <f>+X81</f>
        <v>0</v>
      </c>
      <c r="BO81" s="1004">
        <f>SUM(BP81:BU84)</f>
        <v>0</v>
      </c>
      <c r="BP81" s="299"/>
      <c r="BQ81" s="299"/>
      <c r="BR81" s="299"/>
      <c r="BS81" s="299"/>
      <c r="BT81" s="299"/>
      <c r="BU81" s="299"/>
    </row>
    <row r="82" spans="1:73" ht="40.15" customHeight="1" thickTop="1" thickBot="1" x14ac:dyDescent="0.3">
      <c r="A82" s="454" t="s">
        <v>3900</v>
      </c>
      <c r="B82" s="24"/>
      <c r="C82" s="1059"/>
      <c r="D82" s="1050"/>
      <c r="E82" s="1062"/>
      <c r="F82" s="1065"/>
      <c r="G82" s="1050"/>
      <c r="H82" s="1044"/>
      <c r="I82" s="1044"/>
      <c r="J82" s="1044"/>
      <c r="K82" s="1050"/>
      <c r="L82" s="1044"/>
      <c r="M82" s="1050"/>
      <c r="N82" s="1047"/>
      <c r="O82" s="1239"/>
      <c r="P82" s="1053"/>
      <c r="Q82" s="1056"/>
      <c r="R82" s="1694"/>
      <c r="S82" s="1694"/>
      <c r="T82" s="1023"/>
      <c r="U82" s="1008"/>
      <c r="V82" s="1008"/>
      <c r="W82" s="1008"/>
      <c r="X82" s="1008"/>
      <c r="Y82" s="1008"/>
      <c r="Z82" s="1005"/>
      <c r="AA82" s="1005"/>
      <c r="AB82" s="1005"/>
      <c r="AC82" s="1005"/>
      <c r="AD82" s="1005"/>
      <c r="AE82" s="1005"/>
      <c r="AF82" s="1005"/>
      <c r="AG82" s="479"/>
      <c r="AH82" s="592"/>
      <c r="AI82" s="592"/>
      <c r="AJ82" s="592"/>
      <c r="AK82" s="196"/>
      <c r="AL82" s="197"/>
      <c r="AM82" s="197"/>
      <c r="AN82" s="197"/>
      <c r="AO82" s="197"/>
      <c r="AP82" s="1151"/>
      <c r="AQ82" s="1005"/>
      <c r="AR82" s="282"/>
      <c r="AS82" s="282"/>
      <c r="AT82" s="282"/>
      <c r="AU82" s="282"/>
      <c r="AV82" s="282"/>
      <c r="AW82" s="282"/>
      <c r="AX82" s="1151"/>
      <c r="AY82" s="1005"/>
      <c r="AZ82" s="282"/>
      <c r="BA82" s="282"/>
      <c r="BB82" s="282"/>
      <c r="BC82" s="282"/>
      <c r="BD82" s="282"/>
      <c r="BE82" s="282"/>
      <c r="BF82" s="1151"/>
      <c r="BG82" s="1005"/>
      <c r="BH82" s="282"/>
      <c r="BI82" s="282"/>
      <c r="BJ82" s="282"/>
      <c r="BK82" s="282"/>
      <c r="BL82" s="282"/>
      <c r="BM82" s="282"/>
      <c r="BN82" s="1151"/>
      <c r="BO82" s="1005"/>
      <c r="BP82" s="282"/>
      <c r="BQ82" s="282"/>
      <c r="BR82" s="282"/>
      <c r="BS82" s="282"/>
      <c r="BT82" s="282"/>
      <c r="BU82" s="282"/>
    </row>
    <row r="83" spans="1:73" ht="40.15" customHeight="1" thickTop="1" thickBot="1" x14ac:dyDescent="0.3">
      <c r="A83" s="454" t="s">
        <v>3900</v>
      </c>
      <c r="B83" s="24"/>
      <c r="C83" s="1059"/>
      <c r="D83" s="1050"/>
      <c r="E83" s="1062"/>
      <c r="F83" s="1065"/>
      <c r="G83" s="1050"/>
      <c r="H83" s="1044"/>
      <c r="I83" s="1044"/>
      <c r="J83" s="1044"/>
      <c r="K83" s="1050"/>
      <c r="L83" s="1044"/>
      <c r="M83" s="1050"/>
      <c r="N83" s="1047"/>
      <c r="O83" s="1239"/>
      <c r="P83" s="1053"/>
      <c r="Q83" s="1056"/>
      <c r="R83" s="1694"/>
      <c r="S83" s="1694"/>
      <c r="T83" s="1023"/>
      <c r="U83" s="1008"/>
      <c r="V83" s="1008"/>
      <c r="W83" s="1008"/>
      <c r="X83" s="1008"/>
      <c r="Y83" s="1008"/>
      <c r="Z83" s="1005"/>
      <c r="AA83" s="1005"/>
      <c r="AB83" s="1005"/>
      <c r="AC83" s="1005"/>
      <c r="AD83" s="1005"/>
      <c r="AE83" s="1005"/>
      <c r="AF83" s="1005"/>
      <c r="AG83" s="196"/>
      <c r="AH83" s="592"/>
      <c r="AI83" s="592"/>
      <c r="AJ83" s="592"/>
      <c r="AK83" s="196"/>
      <c r="AL83" s="197"/>
      <c r="AM83" s="197"/>
      <c r="AN83" s="197"/>
      <c r="AO83" s="197"/>
      <c r="AP83" s="1151"/>
      <c r="AQ83" s="1005"/>
      <c r="AR83" s="282"/>
      <c r="AS83" s="282"/>
      <c r="AT83" s="282"/>
      <c r="AU83" s="282"/>
      <c r="AV83" s="282"/>
      <c r="AW83" s="282"/>
      <c r="AX83" s="1151"/>
      <c r="AY83" s="1005"/>
      <c r="AZ83" s="282"/>
      <c r="BA83" s="282"/>
      <c r="BB83" s="282"/>
      <c r="BC83" s="282"/>
      <c r="BD83" s="282"/>
      <c r="BE83" s="282"/>
      <c r="BF83" s="1151"/>
      <c r="BG83" s="1005"/>
      <c r="BH83" s="282"/>
      <c r="BI83" s="282"/>
      <c r="BJ83" s="282"/>
      <c r="BK83" s="282"/>
      <c r="BL83" s="282"/>
      <c r="BM83" s="282"/>
      <c r="BN83" s="1151"/>
      <c r="BO83" s="1005"/>
      <c r="BP83" s="282"/>
      <c r="BQ83" s="282"/>
      <c r="BR83" s="282"/>
      <c r="BS83" s="282"/>
      <c r="BT83" s="282"/>
      <c r="BU83" s="282"/>
    </row>
    <row r="84" spans="1:73" ht="40.15" customHeight="1" thickTop="1" thickBot="1" x14ac:dyDescent="0.3">
      <c r="A84" s="454" t="s">
        <v>3900</v>
      </c>
      <c r="B84" s="24"/>
      <c r="C84" s="1060"/>
      <c r="D84" s="1051"/>
      <c r="E84" s="1063"/>
      <c r="F84" s="1066"/>
      <c r="G84" s="1051"/>
      <c r="H84" s="1045"/>
      <c r="I84" s="1045"/>
      <c r="J84" s="1045"/>
      <c r="K84" s="1051"/>
      <c r="L84" s="1045"/>
      <c r="M84" s="1051"/>
      <c r="N84" s="1048"/>
      <c r="O84" s="1239"/>
      <c r="P84" s="1054"/>
      <c r="Q84" s="1057"/>
      <c r="R84" s="1695"/>
      <c r="S84" s="1695"/>
      <c r="T84" s="1024"/>
      <c r="U84" s="1009"/>
      <c r="V84" s="1009"/>
      <c r="W84" s="1009"/>
      <c r="X84" s="1009"/>
      <c r="Y84" s="1009"/>
      <c r="Z84" s="1006"/>
      <c r="AA84" s="1006"/>
      <c r="AB84" s="1006"/>
      <c r="AC84" s="1006"/>
      <c r="AD84" s="1006"/>
      <c r="AE84" s="1006"/>
      <c r="AF84" s="1006"/>
      <c r="AG84" s="715"/>
      <c r="AH84" s="716"/>
      <c r="AI84" s="716"/>
      <c r="AJ84" s="716"/>
      <c r="AK84" s="715"/>
      <c r="AL84" s="717"/>
      <c r="AM84" s="717"/>
      <c r="AN84" s="717"/>
      <c r="AO84" s="717"/>
      <c r="AP84" s="1152"/>
      <c r="AQ84" s="1006"/>
      <c r="AR84" s="718"/>
      <c r="AS84" s="718"/>
      <c r="AT84" s="718"/>
      <c r="AU84" s="718"/>
      <c r="AV84" s="718"/>
      <c r="AW84" s="718"/>
      <c r="AX84" s="1152"/>
      <c r="AY84" s="1006"/>
      <c r="AZ84" s="718"/>
      <c r="BA84" s="718"/>
      <c r="BB84" s="718"/>
      <c r="BC84" s="718"/>
      <c r="BD84" s="718"/>
      <c r="BE84" s="718"/>
      <c r="BF84" s="1152"/>
      <c r="BG84" s="1006"/>
      <c r="BH84" s="718"/>
      <c r="BI84" s="718"/>
      <c r="BJ84" s="718"/>
      <c r="BK84" s="718"/>
      <c r="BL84" s="718"/>
      <c r="BM84" s="718"/>
      <c r="BN84" s="1152"/>
      <c r="BO84" s="1006"/>
      <c r="BP84" s="718"/>
      <c r="BQ84" s="718"/>
      <c r="BR84" s="718"/>
      <c r="BS84" s="718"/>
      <c r="BT84" s="718"/>
      <c r="BU84" s="718"/>
    </row>
    <row r="85" spans="1:73" ht="40.15" customHeight="1" thickTop="1" x14ac:dyDescent="0.25">
      <c r="A85" s="454" t="s">
        <v>3900</v>
      </c>
      <c r="B85" s="24"/>
      <c r="C85" s="1058" t="s">
        <v>2672</v>
      </c>
      <c r="D85" s="1049" t="s">
        <v>2673</v>
      </c>
      <c r="E85" s="1061">
        <v>886</v>
      </c>
      <c r="F85" s="1064" t="s">
        <v>3882</v>
      </c>
      <c r="G85" s="1049" t="s">
        <v>809</v>
      </c>
      <c r="H85" s="1043" t="s">
        <v>3416</v>
      </c>
      <c r="I85" s="1043" t="s">
        <v>2982</v>
      </c>
      <c r="J85" s="1043" t="s">
        <v>3025</v>
      </c>
      <c r="K85" s="1049" t="s">
        <v>3901</v>
      </c>
      <c r="L85" s="1043" t="s">
        <v>3877</v>
      </c>
      <c r="M85" s="1049" t="s">
        <v>3878</v>
      </c>
      <c r="N85" s="1046" t="s">
        <v>3879</v>
      </c>
      <c r="O85" s="1049" t="s">
        <v>3902</v>
      </c>
      <c r="P85" s="1052" t="s">
        <v>1001</v>
      </c>
      <c r="Q85" s="1055">
        <v>5</v>
      </c>
      <c r="R85" s="1040" t="s">
        <v>2867</v>
      </c>
      <c r="S85" s="1040"/>
      <c r="T85" s="1022"/>
      <c r="U85" s="1007"/>
      <c r="V85" s="1007"/>
      <c r="W85" s="1007"/>
      <c r="X85" s="1007"/>
      <c r="Y85" s="1007"/>
      <c r="Z85" s="1004">
        <f t="shared" si="99"/>
        <v>0</v>
      </c>
      <c r="AA85" s="1004">
        <f t="shared" si="104"/>
        <v>0</v>
      </c>
      <c r="AB85" s="1004">
        <f t="shared" si="104"/>
        <v>0</v>
      </c>
      <c r="AC85" s="1004">
        <f t="shared" si="104"/>
        <v>0</v>
      </c>
      <c r="AD85" s="1004">
        <f t="shared" si="104"/>
        <v>0</v>
      </c>
      <c r="AE85" s="1004">
        <f t="shared" si="104"/>
        <v>0</v>
      </c>
      <c r="AF85" s="1004">
        <f t="shared" si="104"/>
        <v>0</v>
      </c>
      <c r="AG85" s="714"/>
      <c r="AH85" s="593"/>
      <c r="AI85" s="593"/>
      <c r="AJ85" s="593"/>
      <c r="AK85" s="207"/>
      <c r="AL85" s="208"/>
      <c r="AM85" s="208"/>
      <c r="AN85" s="208"/>
      <c r="AO85" s="208"/>
      <c r="AP85" s="1150">
        <f>+U85</f>
        <v>0</v>
      </c>
      <c r="AQ85" s="1004">
        <f>SUM(AR85:AW88)</f>
        <v>0</v>
      </c>
      <c r="AR85" s="299"/>
      <c r="AS85" s="299"/>
      <c r="AT85" s="299"/>
      <c r="AU85" s="299"/>
      <c r="AV85" s="299"/>
      <c r="AW85" s="299"/>
      <c r="AX85" s="1150">
        <f>+V85</f>
        <v>0</v>
      </c>
      <c r="AY85" s="1004">
        <f>SUM(AZ85:BE88)</f>
        <v>0</v>
      </c>
      <c r="AZ85" s="299"/>
      <c r="BA85" s="299"/>
      <c r="BB85" s="299"/>
      <c r="BC85" s="299"/>
      <c r="BD85" s="299"/>
      <c r="BE85" s="299"/>
      <c r="BF85" s="1150">
        <f>+W85</f>
        <v>0</v>
      </c>
      <c r="BG85" s="1004">
        <f>SUM(BH85:BM88)</f>
        <v>0</v>
      </c>
      <c r="BH85" s="299"/>
      <c r="BI85" s="299"/>
      <c r="BJ85" s="299"/>
      <c r="BK85" s="299"/>
      <c r="BL85" s="299"/>
      <c r="BM85" s="299"/>
      <c r="BN85" s="1150">
        <f>+X85</f>
        <v>0</v>
      </c>
      <c r="BO85" s="1004">
        <f>SUM(BP85:BU88)</f>
        <v>0</v>
      </c>
      <c r="BP85" s="299"/>
      <c r="BQ85" s="299"/>
      <c r="BR85" s="299"/>
      <c r="BS85" s="299"/>
      <c r="BT85" s="299"/>
      <c r="BU85" s="299"/>
    </row>
    <row r="86" spans="1:73" ht="40.15" customHeight="1" x14ac:dyDescent="0.25">
      <c r="A86" s="454" t="s">
        <v>3900</v>
      </c>
      <c r="B86" s="24"/>
      <c r="C86" s="1059"/>
      <c r="D86" s="1050"/>
      <c r="E86" s="1062"/>
      <c r="F86" s="1065"/>
      <c r="G86" s="1050"/>
      <c r="H86" s="1044"/>
      <c r="I86" s="1044"/>
      <c r="J86" s="1044"/>
      <c r="K86" s="1050"/>
      <c r="L86" s="1044"/>
      <c r="M86" s="1050"/>
      <c r="N86" s="1047"/>
      <c r="O86" s="1050"/>
      <c r="P86" s="1053"/>
      <c r="Q86" s="1056"/>
      <c r="R86" s="1041"/>
      <c r="S86" s="1041"/>
      <c r="T86" s="1023"/>
      <c r="U86" s="1008"/>
      <c r="V86" s="1008"/>
      <c r="W86" s="1008"/>
      <c r="X86" s="1008"/>
      <c r="Y86" s="1008"/>
      <c r="Z86" s="1005"/>
      <c r="AA86" s="1005"/>
      <c r="AB86" s="1005"/>
      <c r="AC86" s="1005"/>
      <c r="AD86" s="1005"/>
      <c r="AE86" s="1005"/>
      <c r="AF86" s="1005"/>
      <c r="AG86" s="479"/>
      <c r="AH86" s="592"/>
      <c r="AI86" s="592"/>
      <c r="AJ86" s="592"/>
      <c r="AK86" s="196"/>
      <c r="AL86" s="197"/>
      <c r="AM86" s="197"/>
      <c r="AN86" s="197"/>
      <c r="AO86" s="197"/>
      <c r="AP86" s="1151"/>
      <c r="AQ86" s="1005"/>
      <c r="AR86" s="282"/>
      <c r="AS86" s="282"/>
      <c r="AT86" s="282"/>
      <c r="AU86" s="282"/>
      <c r="AV86" s="282"/>
      <c r="AW86" s="282"/>
      <c r="AX86" s="1151"/>
      <c r="AY86" s="1005"/>
      <c r="AZ86" s="282"/>
      <c r="BA86" s="282"/>
      <c r="BB86" s="282"/>
      <c r="BC86" s="282"/>
      <c r="BD86" s="282"/>
      <c r="BE86" s="282"/>
      <c r="BF86" s="1151"/>
      <c r="BG86" s="1005"/>
      <c r="BH86" s="282"/>
      <c r="BI86" s="282"/>
      <c r="BJ86" s="282"/>
      <c r="BK86" s="282"/>
      <c r="BL86" s="282"/>
      <c r="BM86" s="282"/>
      <c r="BN86" s="1151"/>
      <c r="BO86" s="1005"/>
      <c r="BP86" s="282"/>
      <c r="BQ86" s="282"/>
      <c r="BR86" s="282"/>
      <c r="BS86" s="282"/>
      <c r="BT86" s="282"/>
      <c r="BU86" s="282"/>
    </row>
    <row r="87" spans="1:73" ht="40.15" customHeight="1" x14ac:dyDescent="0.25">
      <c r="A87" s="454" t="s">
        <v>3900</v>
      </c>
      <c r="B87" s="24"/>
      <c r="C87" s="1059"/>
      <c r="D87" s="1050"/>
      <c r="E87" s="1062"/>
      <c r="F87" s="1065"/>
      <c r="G87" s="1050"/>
      <c r="H87" s="1044"/>
      <c r="I87" s="1044"/>
      <c r="J87" s="1044"/>
      <c r="K87" s="1050"/>
      <c r="L87" s="1044"/>
      <c r="M87" s="1050"/>
      <c r="N87" s="1047"/>
      <c r="O87" s="1050"/>
      <c r="P87" s="1053"/>
      <c r="Q87" s="1056"/>
      <c r="R87" s="1041"/>
      <c r="S87" s="1041"/>
      <c r="T87" s="1023"/>
      <c r="U87" s="1008"/>
      <c r="V87" s="1008"/>
      <c r="W87" s="1008"/>
      <c r="X87" s="1008"/>
      <c r="Y87" s="1008"/>
      <c r="Z87" s="1005"/>
      <c r="AA87" s="1005"/>
      <c r="AB87" s="1005"/>
      <c r="AC87" s="1005"/>
      <c r="AD87" s="1005"/>
      <c r="AE87" s="1005"/>
      <c r="AF87" s="1005"/>
      <c r="AG87" s="196"/>
      <c r="AH87" s="592"/>
      <c r="AI87" s="592"/>
      <c r="AJ87" s="592"/>
      <c r="AK87" s="196"/>
      <c r="AL87" s="197"/>
      <c r="AM87" s="197"/>
      <c r="AN87" s="197"/>
      <c r="AO87" s="197"/>
      <c r="AP87" s="1151"/>
      <c r="AQ87" s="1005"/>
      <c r="AR87" s="282"/>
      <c r="AS87" s="282"/>
      <c r="AT87" s="282"/>
      <c r="AU87" s="282"/>
      <c r="AV87" s="282"/>
      <c r="AW87" s="282"/>
      <c r="AX87" s="1151"/>
      <c r="AY87" s="1005"/>
      <c r="AZ87" s="282"/>
      <c r="BA87" s="282"/>
      <c r="BB87" s="282"/>
      <c r="BC87" s="282"/>
      <c r="BD87" s="282"/>
      <c r="BE87" s="282"/>
      <c r="BF87" s="1151"/>
      <c r="BG87" s="1005"/>
      <c r="BH87" s="282"/>
      <c r="BI87" s="282"/>
      <c r="BJ87" s="282"/>
      <c r="BK87" s="282"/>
      <c r="BL87" s="282"/>
      <c r="BM87" s="282"/>
      <c r="BN87" s="1151"/>
      <c r="BO87" s="1005"/>
      <c r="BP87" s="282"/>
      <c r="BQ87" s="282"/>
      <c r="BR87" s="282"/>
      <c r="BS87" s="282"/>
      <c r="BT87" s="282"/>
      <c r="BU87" s="282"/>
    </row>
    <row r="88" spans="1:73" ht="40.15" customHeight="1" thickBot="1" x14ac:dyDescent="0.3">
      <c r="A88" s="454" t="s">
        <v>3900</v>
      </c>
      <c r="B88" s="24"/>
      <c r="C88" s="1059"/>
      <c r="D88" s="1050"/>
      <c r="E88" s="1062"/>
      <c r="F88" s="1065"/>
      <c r="G88" s="1050"/>
      <c r="H88" s="1044"/>
      <c r="I88" s="1044"/>
      <c r="J88" s="1044"/>
      <c r="K88" s="1050"/>
      <c r="L88" s="1044"/>
      <c r="M88" s="1050"/>
      <c r="N88" s="1047"/>
      <c r="O88" s="1050"/>
      <c r="P88" s="1053"/>
      <c r="Q88" s="1056"/>
      <c r="R88" s="1041"/>
      <c r="S88" s="1041"/>
      <c r="T88" s="1024"/>
      <c r="U88" s="1009"/>
      <c r="V88" s="1009"/>
      <c r="W88" s="1009"/>
      <c r="X88" s="1009"/>
      <c r="Y88" s="1009"/>
      <c r="Z88" s="1006"/>
      <c r="AA88" s="1006"/>
      <c r="AB88" s="1006"/>
      <c r="AC88" s="1006"/>
      <c r="AD88" s="1006"/>
      <c r="AE88" s="1006"/>
      <c r="AF88" s="1006"/>
      <c r="AG88" s="715"/>
      <c r="AH88" s="716"/>
      <c r="AI88" s="716"/>
      <c r="AJ88" s="716"/>
      <c r="AK88" s="715"/>
      <c r="AL88" s="717"/>
      <c r="AM88" s="717"/>
      <c r="AN88" s="717"/>
      <c r="AO88" s="717"/>
      <c r="AP88" s="1152"/>
      <c r="AQ88" s="1006"/>
      <c r="AR88" s="718"/>
      <c r="AS88" s="718"/>
      <c r="AT88" s="718"/>
      <c r="AU88" s="718"/>
      <c r="AV88" s="718"/>
      <c r="AW88" s="718"/>
      <c r="AX88" s="1152"/>
      <c r="AY88" s="1006"/>
      <c r="AZ88" s="718"/>
      <c r="BA88" s="718"/>
      <c r="BB88" s="718"/>
      <c r="BC88" s="718"/>
      <c r="BD88" s="718"/>
      <c r="BE88" s="718"/>
      <c r="BF88" s="1152"/>
      <c r="BG88" s="1006"/>
      <c r="BH88" s="718"/>
      <c r="BI88" s="718"/>
      <c r="BJ88" s="718"/>
      <c r="BK88" s="718"/>
      <c r="BL88" s="718"/>
      <c r="BM88" s="718"/>
      <c r="BN88" s="1152"/>
      <c r="BO88" s="1006"/>
      <c r="BP88" s="718"/>
      <c r="BQ88" s="718"/>
      <c r="BR88" s="718"/>
      <c r="BS88" s="718"/>
      <c r="BT88" s="718"/>
      <c r="BU88" s="718"/>
    </row>
    <row r="89" spans="1:73" ht="40.15" customHeight="1" thickTop="1" thickBot="1" x14ac:dyDescent="0.3">
      <c r="A89" s="454" t="s">
        <v>3900</v>
      </c>
      <c r="B89" s="24"/>
      <c r="C89" s="1058" t="s">
        <v>2674</v>
      </c>
      <c r="D89" s="1049" t="s">
        <v>2675</v>
      </c>
      <c r="E89" s="1061">
        <v>887</v>
      </c>
      <c r="F89" s="1064" t="s">
        <v>3882</v>
      </c>
      <c r="G89" s="1049" t="s">
        <v>809</v>
      </c>
      <c r="H89" s="1043" t="s">
        <v>3025</v>
      </c>
      <c r="I89" s="1043" t="s">
        <v>2982</v>
      </c>
      <c r="J89" s="1043" t="s">
        <v>3025</v>
      </c>
      <c r="K89" s="1049" t="s">
        <v>3903</v>
      </c>
      <c r="L89" s="1043" t="s">
        <v>3877</v>
      </c>
      <c r="M89" s="1049" t="s">
        <v>3878</v>
      </c>
      <c r="N89" s="1046" t="s">
        <v>3879</v>
      </c>
      <c r="O89" s="1239" t="s">
        <v>3902</v>
      </c>
      <c r="P89" s="1052" t="s">
        <v>809</v>
      </c>
      <c r="Q89" s="1055">
        <v>40</v>
      </c>
      <c r="R89" s="1040"/>
      <c r="S89" s="1040"/>
      <c r="T89" s="1022"/>
      <c r="U89" s="1007"/>
      <c r="V89" s="1007"/>
      <c r="W89" s="1007"/>
      <c r="X89" s="1007"/>
      <c r="Y89" s="1007"/>
      <c r="Z89" s="1004">
        <f t="shared" si="99"/>
        <v>0</v>
      </c>
      <c r="AA89" s="1004">
        <f t="shared" si="104"/>
        <v>0</v>
      </c>
      <c r="AB89" s="1004">
        <f t="shared" si="104"/>
        <v>0</v>
      </c>
      <c r="AC89" s="1004">
        <f t="shared" si="104"/>
        <v>0</v>
      </c>
      <c r="AD89" s="1004">
        <f t="shared" si="104"/>
        <v>0</v>
      </c>
      <c r="AE89" s="1004">
        <f t="shared" si="104"/>
        <v>0</v>
      </c>
      <c r="AF89" s="1004">
        <f t="shared" si="104"/>
        <v>0</v>
      </c>
      <c r="AG89" s="714"/>
      <c r="AH89" s="593"/>
      <c r="AI89" s="593"/>
      <c r="AJ89" s="593"/>
      <c r="AK89" s="207"/>
      <c r="AL89" s="208"/>
      <c r="AM89" s="208"/>
      <c r="AN89" s="208"/>
      <c r="AO89" s="208"/>
      <c r="AP89" s="1150">
        <f>+U89</f>
        <v>0</v>
      </c>
      <c r="AQ89" s="1004">
        <f>SUM(AR89:AW92)</f>
        <v>0</v>
      </c>
      <c r="AR89" s="299"/>
      <c r="AS89" s="299"/>
      <c r="AT89" s="299"/>
      <c r="AU89" s="299"/>
      <c r="AV89" s="299"/>
      <c r="AW89" s="299"/>
      <c r="AX89" s="1150">
        <f>+V89</f>
        <v>0</v>
      </c>
      <c r="AY89" s="1004">
        <f>SUM(AZ89:BE92)</f>
        <v>0</v>
      </c>
      <c r="AZ89" s="299"/>
      <c r="BA89" s="299"/>
      <c r="BB89" s="299"/>
      <c r="BC89" s="299"/>
      <c r="BD89" s="299"/>
      <c r="BE89" s="299"/>
      <c r="BF89" s="1150">
        <f>+W89</f>
        <v>0</v>
      </c>
      <c r="BG89" s="1004">
        <f>SUM(BH89:BM92)</f>
        <v>0</v>
      </c>
      <c r="BH89" s="299"/>
      <c r="BI89" s="299"/>
      <c r="BJ89" s="299"/>
      <c r="BK89" s="299"/>
      <c r="BL89" s="299"/>
      <c r="BM89" s="299"/>
      <c r="BN89" s="1150">
        <f>+X89</f>
        <v>0</v>
      </c>
      <c r="BO89" s="1004">
        <f>SUM(BP89:BU92)</f>
        <v>0</v>
      </c>
      <c r="BP89" s="299"/>
      <c r="BQ89" s="299"/>
      <c r="BR89" s="299"/>
      <c r="BS89" s="299"/>
      <c r="BT89" s="299"/>
      <c r="BU89" s="299"/>
    </row>
    <row r="90" spans="1:73" ht="40.15" customHeight="1" thickTop="1" thickBot="1" x14ac:dyDescent="0.3">
      <c r="A90" s="454" t="s">
        <v>3900</v>
      </c>
      <c r="B90" s="24"/>
      <c r="C90" s="1059"/>
      <c r="D90" s="1050"/>
      <c r="E90" s="1062"/>
      <c r="F90" s="1065"/>
      <c r="G90" s="1050"/>
      <c r="H90" s="1044"/>
      <c r="I90" s="1044"/>
      <c r="J90" s="1044"/>
      <c r="K90" s="1050"/>
      <c r="L90" s="1044"/>
      <c r="M90" s="1050"/>
      <c r="N90" s="1047"/>
      <c r="O90" s="1239"/>
      <c r="P90" s="1053"/>
      <c r="Q90" s="1056"/>
      <c r="R90" s="1041"/>
      <c r="S90" s="1041"/>
      <c r="T90" s="1023"/>
      <c r="U90" s="1008"/>
      <c r="V90" s="1008"/>
      <c r="W90" s="1008"/>
      <c r="X90" s="1008"/>
      <c r="Y90" s="1008"/>
      <c r="Z90" s="1005"/>
      <c r="AA90" s="1005"/>
      <c r="AB90" s="1005"/>
      <c r="AC90" s="1005"/>
      <c r="AD90" s="1005"/>
      <c r="AE90" s="1005"/>
      <c r="AF90" s="1005"/>
      <c r="AG90" s="479"/>
      <c r="AH90" s="592"/>
      <c r="AI90" s="592"/>
      <c r="AJ90" s="592"/>
      <c r="AK90" s="196"/>
      <c r="AL90" s="197"/>
      <c r="AM90" s="197"/>
      <c r="AN90" s="197"/>
      <c r="AO90" s="197"/>
      <c r="AP90" s="1151"/>
      <c r="AQ90" s="1005"/>
      <c r="AR90" s="282"/>
      <c r="AS90" s="282"/>
      <c r="AT90" s="282"/>
      <c r="AU90" s="282"/>
      <c r="AV90" s="282"/>
      <c r="AW90" s="282"/>
      <c r="AX90" s="1151"/>
      <c r="AY90" s="1005"/>
      <c r="AZ90" s="282"/>
      <c r="BA90" s="282"/>
      <c r="BB90" s="282"/>
      <c r="BC90" s="282"/>
      <c r="BD90" s="282"/>
      <c r="BE90" s="282"/>
      <c r="BF90" s="1151"/>
      <c r="BG90" s="1005"/>
      <c r="BH90" s="282"/>
      <c r="BI90" s="282"/>
      <c r="BJ90" s="282"/>
      <c r="BK90" s="282"/>
      <c r="BL90" s="282"/>
      <c r="BM90" s="282"/>
      <c r="BN90" s="1151"/>
      <c r="BO90" s="1005"/>
      <c r="BP90" s="282"/>
      <c r="BQ90" s="282"/>
      <c r="BR90" s="282"/>
      <c r="BS90" s="282"/>
      <c r="BT90" s="282"/>
      <c r="BU90" s="282"/>
    </row>
    <row r="91" spans="1:73" ht="40.15" customHeight="1" thickTop="1" thickBot="1" x14ac:dyDescent="0.3">
      <c r="A91" s="454" t="s">
        <v>3900</v>
      </c>
      <c r="B91" s="24"/>
      <c r="C91" s="1059"/>
      <c r="D91" s="1050"/>
      <c r="E91" s="1062"/>
      <c r="F91" s="1065"/>
      <c r="G91" s="1050"/>
      <c r="H91" s="1044"/>
      <c r="I91" s="1044"/>
      <c r="J91" s="1044"/>
      <c r="K91" s="1050"/>
      <c r="L91" s="1044"/>
      <c r="M91" s="1050"/>
      <c r="N91" s="1047"/>
      <c r="O91" s="1239"/>
      <c r="P91" s="1053"/>
      <c r="Q91" s="1056"/>
      <c r="R91" s="1041"/>
      <c r="S91" s="1041"/>
      <c r="T91" s="1023"/>
      <c r="U91" s="1008"/>
      <c r="V91" s="1008"/>
      <c r="W91" s="1008"/>
      <c r="X91" s="1008"/>
      <c r="Y91" s="1008"/>
      <c r="Z91" s="1005"/>
      <c r="AA91" s="1005"/>
      <c r="AB91" s="1005"/>
      <c r="AC91" s="1005"/>
      <c r="AD91" s="1005"/>
      <c r="AE91" s="1005"/>
      <c r="AF91" s="1005"/>
      <c r="AG91" s="196"/>
      <c r="AH91" s="592"/>
      <c r="AI91" s="592"/>
      <c r="AJ91" s="592"/>
      <c r="AK91" s="196"/>
      <c r="AL91" s="197"/>
      <c r="AM91" s="197"/>
      <c r="AN91" s="197"/>
      <c r="AO91" s="197"/>
      <c r="AP91" s="1151"/>
      <c r="AQ91" s="1005"/>
      <c r="AR91" s="282"/>
      <c r="AS91" s="282"/>
      <c r="AT91" s="282"/>
      <c r="AU91" s="282"/>
      <c r="AV91" s="282"/>
      <c r="AW91" s="282"/>
      <c r="AX91" s="1151"/>
      <c r="AY91" s="1005"/>
      <c r="AZ91" s="282"/>
      <c r="BA91" s="282"/>
      <c r="BB91" s="282"/>
      <c r="BC91" s="282"/>
      <c r="BD91" s="282"/>
      <c r="BE91" s="282"/>
      <c r="BF91" s="1151"/>
      <c r="BG91" s="1005"/>
      <c r="BH91" s="282"/>
      <c r="BI91" s="282"/>
      <c r="BJ91" s="282"/>
      <c r="BK91" s="282"/>
      <c r="BL91" s="282"/>
      <c r="BM91" s="282"/>
      <c r="BN91" s="1151"/>
      <c r="BO91" s="1005"/>
      <c r="BP91" s="282"/>
      <c r="BQ91" s="282"/>
      <c r="BR91" s="282"/>
      <c r="BS91" s="282"/>
      <c r="BT91" s="282"/>
      <c r="BU91" s="282"/>
    </row>
    <row r="92" spans="1:73" ht="40.15" customHeight="1" thickTop="1" thickBot="1" x14ac:dyDescent="0.3">
      <c r="A92" s="454" t="s">
        <v>3900</v>
      </c>
      <c r="B92" s="24"/>
      <c r="C92" s="1059"/>
      <c r="D92" s="1050"/>
      <c r="E92" s="1062"/>
      <c r="F92" s="1065"/>
      <c r="G92" s="1050"/>
      <c r="H92" s="1044"/>
      <c r="I92" s="1044"/>
      <c r="J92" s="1044"/>
      <c r="K92" s="1050"/>
      <c r="L92" s="1044"/>
      <c r="M92" s="1050"/>
      <c r="N92" s="1047"/>
      <c r="O92" s="1239"/>
      <c r="P92" s="1053"/>
      <c r="Q92" s="1056"/>
      <c r="R92" s="1041"/>
      <c r="S92" s="1041"/>
      <c r="T92" s="1024"/>
      <c r="U92" s="1009"/>
      <c r="V92" s="1009"/>
      <c r="W92" s="1009"/>
      <c r="X92" s="1009"/>
      <c r="Y92" s="1009"/>
      <c r="Z92" s="1006"/>
      <c r="AA92" s="1006"/>
      <c r="AB92" s="1006"/>
      <c r="AC92" s="1006"/>
      <c r="AD92" s="1006"/>
      <c r="AE92" s="1006"/>
      <c r="AF92" s="1006"/>
      <c r="AG92" s="715"/>
      <c r="AH92" s="716"/>
      <c r="AI92" s="716"/>
      <c r="AJ92" s="716"/>
      <c r="AK92" s="715"/>
      <c r="AL92" s="717"/>
      <c r="AM92" s="717"/>
      <c r="AN92" s="717"/>
      <c r="AO92" s="717"/>
      <c r="AP92" s="1152"/>
      <c r="AQ92" s="1006"/>
      <c r="AR92" s="718"/>
      <c r="AS92" s="718"/>
      <c r="AT92" s="718"/>
      <c r="AU92" s="718"/>
      <c r="AV92" s="718"/>
      <c r="AW92" s="718"/>
      <c r="AX92" s="1152"/>
      <c r="AY92" s="1006"/>
      <c r="AZ92" s="718"/>
      <c r="BA92" s="718"/>
      <c r="BB92" s="718"/>
      <c r="BC92" s="718"/>
      <c r="BD92" s="718"/>
      <c r="BE92" s="718"/>
      <c r="BF92" s="1152"/>
      <c r="BG92" s="1006"/>
      <c r="BH92" s="718"/>
      <c r="BI92" s="718"/>
      <c r="BJ92" s="718"/>
      <c r="BK92" s="718"/>
      <c r="BL92" s="718"/>
      <c r="BM92" s="718"/>
      <c r="BN92" s="1152"/>
      <c r="BO92" s="1006"/>
      <c r="BP92" s="718"/>
      <c r="BQ92" s="718"/>
      <c r="BR92" s="718"/>
      <c r="BS92" s="718"/>
      <c r="BT92" s="718"/>
      <c r="BU92" s="718"/>
    </row>
    <row r="93" spans="1:73" ht="40.15" customHeight="1" thickTop="1" thickBot="1" x14ac:dyDescent="0.3">
      <c r="A93" s="151"/>
      <c r="B93" s="924" t="s">
        <v>2676</v>
      </c>
      <c r="C93" s="238" t="s">
        <v>2677</v>
      </c>
      <c r="D93" s="421"/>
      <c r="E93" s="662"/>
      <c r="F93" s="447"/>
      <c r="G93" s="373"/>
      <c r="H93" s="375"/>
      <c r="I93" s="375"/>
      <c r="J93" s="376"/>
      <c r="K93" s="376"/>
      <c r="L93" s="421"/>
      <c r="M93" s="423"/>
      <c r="N93" s="663"/>
      <c r="O93" s="664"/>
      <c r="P93" s="664"/>
      <c r="Q93" s="666"/>
      <c r="R93" s="698"/>
      <c r="S93" s="698"/>
      <c r="T93" s="783"/>
      <c r="U93" s="668"/>
      <c r="V93" s="668"/>
      <c r="W93" s="668"/>
      <c r="X93" s="668"/>
      <c r="Y93" s="248">
        <f>SUM(Y94:Y105)</f>
        <v>0</v>
      </c>
      <c r="Z93" s="700">
        <f t="shared" si="99"/>
        <v>0</v>
      </c>
      <c r="AA93" s="700">
        <f t="shared" si="99"/>
        <v>0</v>
      </c>
      <c r="AB93" s="700">
        <f t="shared" si="99"/>
        <v>0</v>
      </c>
      <c r="AC93" s="700">
        <f t="shared" si="99"/>
        <v>0</v>
      </c>
      <c r="AD93" s="700">
        <f t="shared" si="99"/>
        <v>0</v>
      </c>
      <c r="AE93" s="700">
        <f t="shared" si="99"/>
        <v>0</v>
      </c>
      <c r="AF93" s="700">
        <f t="shared" si="99"/>
        <v>0</v>
      </c>
      <c r="AG93" s="246"/>
      <c r="AH93" s="246"/>
      <c r="AI93" s="246"/>
      <c r="AJ93" s="246"/>
      <c r="AK93" s="246"/>
      <c r="AL93" s="246"/>
      <c r="AM93" s="246"/>
      <c r="AN93" s="246"/>
      <c r="AO93" s="246"/>
      <c r="AP93" s="784"/>
      <c r="AQ93" s="670">
        <f t="shared" ref="AQ93" si="105">SUM(AQ94:AQ105)</f>
        <v>0</v>
      </c>
      <c r="AR93" s="670">
        <f>SUM(AR94:AR105)</f>
        <v>0</v>
      </c>
      <c r="AS93" s="670">
        <f t="shared" ref="AS93:AW93" si="106">SUM(AS94:AS105)</f>
        <v>0</v>
      </c>
      <c r="AT93" s="670">
        <f t="shared" si="106"/>
        <v>0</v>
      </c>
      <c r="AU93" s="670">
        <f t="shared" si="106"/>
        <v>0</v>
      </c>
      <c r="AV93" s="670">
        <f t="shared" si="106"/>
        <v>0</v>
      </c>
      <c r="AW93" s="670">
        <f t="shared" si="106"/>
        <v>0</v>
      </c>
      <c r="AX93" s="784"/>
      <c r="AY93" s="670">
        <f t="shared" ref="AY93" si="107">SUM(AY94:AY105)</f>
        <v>0</v>
      </c>
      <c r="AZ93" s="670">
        <f t="shared" ref="AZ93:BE93" si="108">SUM(AZ94:AZ102)</f>
        <v>0</v>
      </c>
      <c r="BA93" s="670">
        <f t="shared" si="108"/>
        <v>0</v>
      </c>
      <c r="BB93" s="670">
        <f t="shared" si="108"/>
        <v>0</v>
      </c>
      <c r="BC93" s="670">
        <f t="shared" si="108"/>
        <v>0</v>
      </c>
      <c r="BD93" s="670">
        <f t="shared" si="108"/>
        <v>0</v>
      </c>
      <c r="BE93" s="670">
        <f t="shared" si="108"/>
        <v>0</v>
      </c>
      <c r="BF93" s="784"/>
      <c r="BG93" s="670">
        <f t="shared" ref="BG93" si="109">SUM(BG94:BG105)</f>
        <v>0</v>
      </c>
      <c r="BH93" s="670">
        <f t="shared" ref="BH93:BM93" si="110">SUM(BH94:BH102)</f>
        <v>0</v>
      </c>
      <c r="BI93" s="670">
        <f t="shared" si="110"/>
        <v>0</v>
      </c>
      <c r="BJ93" s="670">
        <f t="shared" si="110"/>
        <v>0</v>
      </c>
      <c r="BK93" s="670">
        <f t="shared" si="110"/>
        <v>0</v>
      </c>
      <c r="BL93" s="670">
        <f t="shared" si="110"/>
        <v>0</v>
      </c>
      <c r="BM93" s="670">
        <f t="shared" si="110"/>
        <v>0</v>
      </c>
      <c r="BN93" s="784"/>
      <c r="BO93" s="670">
        <f t="shared" ref="BO93" si="111">SUM(BO94:BO105)</f>
        <v>0</v>
      </c>
      <c r="BP93" s="670">
        <f t="shared" ref="BP93:BU93" si="112">SUM(BP94:BP102)</f>
        <v>0</v>
      </c>
      <c r="BQ93" s="670">
        <f t="shared" si="112"/>
        <v>0</v>
      </c>
      <c r="BR93" s="670">
        <f t="shared" si="112"/>
        <v>0</v>
      </c>
      <c r="BS93" s="670">
        <f t="shared" si="112"/>
        <v>0</v>
      </c>
      <c r="BT93" s="670">
        <f t="shared" si="112"/>
        <v>0</v>
      </c>
      <c r="BU93" s="670">
        <f t="shared" si="112"/>
        <v>0</v>
      </c>
    </row>
    <row r="94" spans="1:73" ht="40.15" customHeight="1" thickTop="1" x14ac:dyDescent="0.25">
      <c r="A94" s="453" t="s">
        <v>3874</v>
      </c>
      <c r="B94" s="24"/>
      <c r="C94" s="1058" t="s">
        <v>2678</v>
      </c>
      <c r="D94" s="1049" t="s">
        <v>2679</v>
      </c>
      <c r="E94" s="1061">
        <v>888</v>
      </c>
      <c r="F94" s="1064" t="s">
        <v>3904</v>
      </c>
      <c r="G94" s="1049" t="s">
        <v>3905</v>
      </c>
      <c r="H94" s="1043" t="s">
        <v>272</v>
      </c>
      <c r="I94" s="1043" t="s">
        <v>3876</v>
      </c>
      <c r="J94" s="1043">
        <v>45</v>
      </c>
      <c r="K94" s="1049" t="s">
        <v>3625</v>
      </c>
      <c r="L94" s="1043">
        <v>4599</v>
      </c>
      <c r="M94" s="1049" t="s">
        <v>3645</v>
      </c>
      <c r="N94" s="1046">
        <v>2024004540028</v>
      </c>
      <c r="O94" s="1049" t="s">
        <v>3884</v>
      </c>
      <c r="P94" s="1052" t="s">
        <v>2680</v>
      </c>
      <c r="Q94" s="1055">
        <v>4</v>
      </c>
      <c r="R94" s="1040" t="s">
        <v>2867</v>
      </c>
      <c r="S94" s="1040"/>
      <c r="T94" s="1022"/>
      <c r="U94" s="1007"/>
      <c r="V94" s="1007"/>
      <c r="W94" s="1007"/>
      <c r="X94" s="1007"/>
      <c r="Y94" s="1007"/>
      <c r="Z94" s="1004">
        <f t="shared" si="99"/>
        <v>0</v>
      </c>
      <c r="AA94" s="1004">
        <f t="shared" ref="AA94:AF102" si="113">SUM(AR94:AR97,AZ94:AZ97,BH94:BH97,BP94:BP97)</f>
        <v>0</v>
      </c>
      <c r="AB94" s="1004">
        <f t="shared" si="113"/>
        <v>0</v>
      </c>
      <c r="AC94" s="1004">
        <f t="shared" si="113"/>
        <v>0</v>
      </c>
      <c r="AD94" s="1004">
        <f t="shared" si="113"/>
        <v>0</v>
      </c>
      <c r="AE94" s="1004">
        <f t="shared" si="113"/>
        <v>0</v>
      </c>
      <c r="AF94" s="1004">
        <f t="shared" si="113"/>
        <v>0</v>
      </c>
      <c r="AG94" s="714"/>
      <c r="AH94" s="593"/>
      <c r="AI94" s="593"/>
      <c r="AJ94" s="593"/>
      <c r="AK94" s="207"/>
      <c r="AL94" s="208"/>
      <c r="AM94" s="208"/>
      <c r="AN94" s="208"/>
      <c r="AO94" s="208"/>
      <c r="AP94" s="1150">
        <f>+U94</f>
        <v>0</v>
      </c>
      <c r="AQ94" s="1004">
        <f>SUM(AR94:AW97)</f>
        <v>0</v>
      </c>
      <c r="AR94" s="299"/>
      <c r="AS94" s="299"/>
      <c r="AT94" s="299"/>
      <c r="AU94" s="299"/>
      <c r="AV94" s="299"/>
      <c r="AW94" s="299"/>
      <c r="AX94" s="1150">
        <f>+V94</f>
        <v>0</v>
      </c>
      <c r="AY94" s="1004">
        <f>SUM(AZ94:BE97)</f>
        <v>0</v>
      </c>
      <c r="AZ94" s="299"/>
      <c r="BA94" s="299"/>
      <c r="BB94" s="299"/>
      <c r="BC94" s="299"/>
      <c r="BD94" s="299"/>
      <c r="BE94" s="299"/>
      <c r="BF94" s="1150">
        <f>+W94</f>
        <v>0</v>
      </c>
      <c r="BG94" s="1004">
        <f>SUM(BH94:BM97)</f>
        <v>0</v>
      </c>
      <c r="BH94" s="299"/>
      <c r="BI94" s="299"/>
      <c r="BJ94" s="299"/>
      <c r="BK94" s="299"/>
      <c r="BL94" s="299"/>
      <c r="BM94" s="299"/>
      <c r="BN94" s="1150">
        <f>+X94</f>
        <v>0</v>
      </c>
      <c r="BO94" s="1004">
        <f>SUM(BP94:BU97)</f>
        <v>0</v>
      </c>
      <c r="BP94" s="299"/>
      <c r="BQ94" s="299"/>
      <c r="BR94" s="299"/>
      <c r="BS94" s="299"/>
      <c r="BT94" s="299"/>
      <c r="BU94" s="299"/>
    </row>
    <row r="95" spans="1:73" ht="40.15" customHeight="1" x14ac:dyDescent="0.25">
      <c r="A95" s="453" t="s">
        <v>3874</v>
      </c>
      <c r="B95" s="24"/>
      <c r="C95" s="1059"/>
      <c r="D95" s="1050"/>
      <c r="E95" s="1062"/>
      <c r="F95" s="1065"/>
      <c r="G95" s="1050"/>
      <c r="H95" s="1044"/>
      <c r="I95" s="1044"/>
      <c r="J95" s="1044"/>
      <c r="K95" s="1050"/>
      <c r="L95" s="1044"/>
      <c r="M95" s="1050"/>
      <c r="N95" s="1047"/>
      <c r="O95" s="1050"/>
      <c r="P95" s="1053"/>
      <c r="Q95" s="1056"/>
      <c r="R95" s="1041"/>
      <c r="S95" s="1041"/>
      <c r="T95" s="1023"/>
      <c r="U95" s="1008"/>
      <c r="V95" s="1008"/>
      <c r="W95" s="1008"/>
      <c r="X95" s="1008"/>
      <c r="Y95" s="1008"/>
      <c r="Z95" s="1005"/>
      <c r="AA95" s="1005"/>
      <c r="AB95" s="1005"/>
      <c r="AC95" s="1005"/>
      <c r="AD95" s="1005"/>
      <c r="AE95" s="1005"/>
      <c r="AF95" s="1005"/>
      <c r="AG95" s="479"/>
      <c r="AH95" s="592"/>
      <c r="AI95" s="592"/>
      <c r="AJ95" s="592"/>
      <c r="AK95" s="196"/>
      <c r="AL95" s="197"/>
      <c r="AM95" s="197"/>
      <c r="AN95" s="197"/>
      <c r="AO95" s="197"/>
      <c r="AP95" s="1151"/>
      <c r="AQ95" s="1005"/>
      <c r="AR95" s="282"/>
      <c r="AS95" s="282"/>
      <c r="AT95" s="282"/>
      <c r="AU95" s="282"/>
      <c r="AV95" s="282"/>
      <c r="AW95" s="282"/>
      <c r="AX95" s="1151"/>
      <c r="AY95" s="1005"/>
      <c r="AZ95" s="282"/>
      <c r="BA95" s="282"/>
      <c r="BB95" s="282"/>
      <c r="BC95" s="282"/>
      <c r="BD95" s="282"/>
      <c r="BE95" s="282"/>
      <c r="BF95" s="1151"/>
      <c r="BG95" s="1005"/>
      <c r="BH95" s="282"/>
      <c r="BI95" s="282"/>
      <c r="BJ95" s="282"/>
      <c r="BK95" s="282"/>
      <c r="BL95" s="282"/>
      <c r="BM95" s="282"/>
      <c r="BN95" s="1151"/>
      <c r="BO95" s="1005"/>
      <c r="BP95" s="282"/>
      <c r="BQ95" s="282"/>
      <c r="BR95" s="282"/>
      <c r="BS95" s="282"/>
      <c r="BT95" s="282"/>
      <c r="BU95" s="282"/>
    </row>
    <row r="96" spans="1:73" ht="40.15" customHeight="1" x14ac:dyDescent="0.25">
      <c r="A96" s="453" t="s">
        <v>3874</v>
      </c>
      <c r="B96" s="24"/>
      <c r="C96" s="1059"/>
      <c r="D96" s="1050"/>
      <c r="E96" s="1062"/>
      <c r="F96" s="1065"/>
      <c r="G96" s="1050"/>
      <c r="H96" s="1044"/>
      <c r="I96" s="1044"/>
      <c r="J96" s="1044"/>
      <c r="K96" s="1050"/>
      <c r="L96" s="1044"/>
      <c r="M96" s="1050"/>
      <c r="N96" s="1047"/>
      <c r="O96" s="1050"/>
      <c r="P96" s="1053"/>
      <c r="Q96" s="1056"/>
      <c r="R96" s="1041"/>
      <c r="S96" s="1041"/>
      <c r="T96" s="1023"/>
      <c r="U96" s="1008"/>
      <c r="V96" s="1008"/>
      <c r="W96" s="1008"/>
      <c r="X96" s="1008"/>
      <c r="Y96" s="1008"/>
      <c r="Z96" s="1005"/>
      <c r="AA96" s="1005"/>
      <c r="AB96" s="1005"/>
      <c r="AC96" s="1005"/>
      <c r="AD96" s="1005"/>
      <c r="AE96" s="1005"/>
      <c r="AF96" s="1005"/>
      <c r="AG96" s="196"/>
      <c r="AH96" s="592"/>
      <c r="AI96" s="592"/>
      <c r="AJ96" s="592"/>
      <c r="AK96" s="196"/>
      <c r="AL96" s="197"/>
      <c r="AM96" s="197"/>
      <c r="AN96" s="197"/>
      <c r="AO96" s="197"/>
      <c r="AP96" s="1151"/>
      <c r="AQ96" s="1005"/>
      <c r="AR96" s="282"/>
      <c r="AS96" s="282"/>
      <c r="AT96" s="282"/>
      <c r="AU96" s="282"/>
      <c r="AV96" s="282"/>
      <c r="AW96" s="282"/>
      <c r="AX96" s="1151"/>
      <c r="AY96" s="1005"/>
      <c r="AZ96" s="282"/>
      <c r="BA96" s="282"/>
      <c r="BB96" s="282"/>
      <c r="BC96" s="282"/>
      <c r="BD96" s="282"/>
      <c r="BE96" s="282"/>
      <c r="BF96" s="1151"/>
      <c r="BG96" s="1005"/>
      <c r="BH96" s="282"/>
      <c r="BI96" s="282"/>
      <c r="BJ96" s="282"/>
      <c r="BK96" s="282"/>
      <c r="BL96" s="282"/>
      <c r="BM96" s="282"/>
      <c r="BN96" s="1151"/>
      <c r="BO96" s="1005"/>
      <c r="BP96" s="282"/>
      <c r="BQ96" s="282"/>
      <c r="BR96" s="282"/>
      <c r="BS96" s="282"/>
      <c r="BT96" s="282"/>
      <c r="BU96" s="282"/>
    </row>
    <row r="97" spans="1:73" ht="40.15" customHeight="1" thickBot="1" x14ac:dyDescent="0.3">
      <c r="A97" s="453" t="s">
        <v>3874</v>
      </c>
      <c r="B97" s="24"/>
      <c r="C97" s="1060"/>
      <c r="D97" s="1051"/>
      <c r="E97" s="1063"/>
      <c r="F97" s="1066"/>
      <c r="G97" s="1051"/>
      <c r="H97" s="1045"/>
      <c r="I97" s="1045"/>
      <c r="J97" s="1045"/>
      <c r="K97" s="1051"/>
      <c r="L97" s="1045"/>
      <c r="M97" s="1051"/>
      <c r="N97" s="1048"/>
      <c r="O97" s="1051"/>
      <c r="P97" s="1054"/>
      <c r="Q97" s="1057"/>
      <c r="R97" s="1042"/>
      <c r="S97" s="1042"/>
      <c r="T97" s="1024"/>
      <c r="U97" s="1009"/>
      <c r="V97" s="1009"/>
      <c r="W97" s="1009"/>
      <c r="X97" s="1009"/>
      <c r="Y97" s="1009"/>
      <c r="Z97" s="1006"/>
      <c r="AA97" s="1006"/>
      <c r="AB97" s="1006"/>
      <c r="AC97" s="1006"/>
      <c r="AD97" s="1006"/>
      <c r="AE97" s="1006"/>
      <c r="AF97" s="1006"/>
      <c r="AG97" s="715"/>
      <c r="AH97" s="716"/>
      <c r="AI97" s="716"/>
      <c r="AJ97" s="716"/>
      <c r="AK97" s="715"/>
      <c r="AL97" s="717"/>
      <c r="AM97" s="717"/>
      <c r="AN97" s="717"/>
      <c r="AO97" s="717"/>
      <c r="AP97" s="1152"/>
      <c r="AQ97" s="1006"/>
      <c r="AR97" s="718"/>
      <c r="AS97" s="718"/>
      <c r="AT97" s="718"/>
      <c r="AU97" s="718"/>
      <c r="AV97" s="718"/>
      <c r="AW97" s="718"/>
      <c r="AX97" s="1152"/>
      <c r="AY97" s="1006"/>
      <c r="AZ97" s="718"/>
      <c r="BA97" s="718"/>
      <c r="BB97" s="718"/>
      <c r="BC97" s="718"/>
      <c r="BD97" s="718"/>
      <c r="BE97" s="718"/>
      <c r="BF97" s="1152"/>
      <c r="BG97" s="1006"/>
      <c r="BH97" s="718"/>
      <c r="BI97" s="718"/>
      <c r="BJ97" s="718"/>
      <c r="BK97" s="718"/>
      <c r="BL97" s="718"/>
      <c r="BM97" s="718"/>
      <c r="BN97" s="1152"/>
      <c r="BO97" s="1006"/>
      <c r="BP97" s="718"/>
      <c r="BQ97" s="718"/>
      <c r="BR97" s="718"/>
      <c r="BS97" s="718"/>
      <c r="BT97" s="718"/>
      <c r="BU97" s="718"/>
    </row>
    <row r="98" spans="1:73" ht="40.15" customHeight="1" thickTop="1" x14ac:dyDescent="0.25">
      <c r="A98" s="453" t="s">
        <v>3874</v>
      </c>
      <c r="B98" s="24"/>
      <c r="C98" s="1058" t="s">
        <v>2681</v>
      </c>
      <c r="D98" s="1049" t="s">
        <v>2682</v>
      </c>
      <c r="E98" s="1061">
        <v>889</v>
      </c>
      <c r="F98" s="1064" t="s">
        <v>3906</v>
      </c>
      <c r="G98" s="1049" t="s">
        <v>2640</v>
      </c>
      <c r="H98" s="1043" t="s">
        <v>3025</v>
      </c>
      <c r="I98" s="1043" t="s">
        <v>3876</v>
      </c>
      <c r="J98" s="1043">
        <v>45</v>
      </c>
      <c r="K98" s="1049" t="s">
        <v>3625</v>
      </c>
      <c r="L98" s="1043">
        <v>4599</v>
      </c>
      <c r="M98" s="1049" t="s">
        <v>3645</v>
      </c>
      <c r="N98" s="1046">
        <v>2024004540028</v>
      </c>
      <c r="O98" s="1049" t="s">
        <v>3884</v>
      </c>
      <c r="P98" s="1052" t="s">
        <v>2683</v>
      </c>
      <c r="Q98" s="1055">
        <v>40</v>
      </c>
      <c r="R98" s="1040" t="s">
        <v>2867</v>
      </c>
      <c r="S98" s="1040"/>
      <c r="T98" s="1022"/>
      <c r="U98" s="1007"/>
      <c r="V98" s="1007"/>
      <c r="W98" s="1007"/>
      <c r="X98" s="1007"/>
      <c r="Y98" s="1007"/>
      <c r="Z98" s="1004">
        <f t="shared" si="99"/>
        <v>0</v>
      </c>
      <c r="AA98" s="1004">
        <f t="shared" si="113"/>
        <v>0</v>
      </c>
      <c r="AB98" s="1004">
        <f t="shared" si="113"/>
        <v>0</v>
      </c>
      <c r="AC98" s="1004">
        <f t="shared" si="113"/>
        <v>0</v>
      </c>
      <c r="AD98" s="1004">
        <f t="shared" si="113"/>
        <v>0</v>
      </c>
      <c r="AE98" s="1004">
        <f t="shared" si="113"/>
        <v>0</v>
      </c>
      <c r="AF98" s="1004">
        <f t="shared" si="113"/>
        <v>0</v>
      </c>
      <c r="AG98" s="714"/>
      <c r="AH98" s="593"/>
      <c r="AI98" s="593"/>
      <c r="AJ98" s="593"/>
      <c r="AK98" s="207"/>
      <c r="AL98" s="208"/>
      <c r="AM98" s="208"/>
      <c r="AN98" s="208"/>
      <c r="AO98" s="208"/>
      <c r="AP98" s="1150">
        <f>+U98</f>
        <v>0</v>
      </c>
      <c r="AQ98" s="1004">
        <f>SUM(AR98:AW101)</f>
        <v>0</v>
      </c>
      <c r="AR98" s="299"/>
      <c r="AS98" s="299"/>
      <c r="AT98" s="299"/>
      <c r="AU98" s="299"/>
      <c r="AV98" s="299"/>
      <c r="AW98" s="299"/>
      <c r="AX98" s="1150">
        <f>+V98</f>
        <v>0</v>
      </c>
      <c r="AY98" s="1004">
        <f>SUM(AZ98:BE101)</f>
        <v>0</v>
      </c>
      <c r="AZ98" s="299"/>
      <c r="BA98" s="299"/>
      <c r="BB98" s="299"/>
      <c r="BC98" s="299"/>
      <c r="BD98" s="299"/>
      <c r="BE98" s="299"/>
      <c r="BF98" s="1150">
        <f>+W98</f>
        <v>0</v>
      </c>
      <c r="BG98" s="1004">
        <f>SUM(BH98:BM101)</f>
        <v>0</v>
      </c>
      <c r="BH98" s="299"/>
      <c r="BI98" s="299"/>
      <c r="BJ98" s="299"/>
      <c r="BK98" s="299"/>
      <c r="BL98" s="299"/>
      <c r="BM98" s="299"/>
      <c r="BN98" s="1150">
        <f>+X98</f>
        <v>0</v>
      </c>
      <c r="BO98" s="1004">
        <f>SUM(BP98:BU101)</f>
        <v>0</v>
      </c>
      <c r="BP98" s="299"/>
      <c r="BQ98" s="299"/>
      <c r="BR98" s="299"/>
      <c r="BS98" s="299"/>
      <c r="BT98" s="299"/>
      <c r="BU98" s="299"/>
    </row>
    <row r="99" spans="1:73" ht="40.15" customHeight="1" x14ac:dyDescent="0.25">
      <c r="A99" s="453" t="s">
        <v>3874</v>
      </c>
      <c r="B99" s="24"/>
      <c r="C99" s="1059"/>
      <c r="D99" s="1050"/>
      <c r="E99" s="1062"/>
      <c r="F99" s="1065"/>
      <c r="G99" s="1050"/>
      <c r="H99" s="1044"/>
      <c r="I99" s="1044"/>
      <c r="J99" s="1044"/>
      <c r="K99" s="1050"/>
      <c r="L99" s="1044"/>
      <c r="M99" s="1050"/>
      <c r="N99" s="1047"/>
      <c r="O99" s="1050"/>
      <c r="P99" s="1053"/>
      <c r="Q99" s="1056"/>
      <c r="R99" s="1041"/>
      <c r="S99" s="1041"/>
      <c r="T99" s="1023"/>
      <c r="U99" s="1008"/>
      <c r="V99" s="1008"/>
      <c r="W99" s="1008"/>
      <c r="X99" s="1008"/>
      <c r="Y99" s="1008"/>
      <c r="Z99" s="1005"/>
      <c r="AA99" s="1005"/>
      <c r="AB99" s="1005"/>
      <c r="AC99" s="1005"/>
      <c r="AD99" s="1005"/>
      <c r="AE99" s="1005"/>
      <c r="AF99" s="1005"/>
      <c r="AG99" s="479"/>
      <c r="AH99" s="592"/>
      <c r="AI99" s="592"/>
      <c r="AJ99" s="592"/>
      <c r="AK99" s="196"/>
      <c r="AL99" s="197"/>
      <c r="AM99" s="197"/>
      <c r="AN99" s="197"/>
      <c r="AO99" s="197"/>
      <c r="AP99" s="1151"/>
      <c r="AQ99" s="1005"/>
      <c r="AR99" s="282"/>
      <c r="AS99" s="282"/>
      <c r="AT99" s="282"/>
      <c r="AU99" s="282"/>
      <c r="AV99" s="282"/>
      <c r="AW99" s="282"/>
      <c r="AX99" s="1151"/>
      <c r="AY99" s="1005"/>
      <c r="AZ99" s="282"/>
      <c r="BA99" s="282"/>
      <c r="BB99" s="282"/>
      <c r="BC99" s="282"/>
      <c r="BD99" s="282"/>
      <c r="BE99" s="282"/>
      <c r="BF99" s="1151"/>
      <c r="BG99" s="1005"/>
      <c r="BH99" s="282"/>
      <c r="BI99" s="282"/>
      <c r="BJ99" s="282"/>
      <c r="BK99" s="282"/>
      <c r="BL99" s="282"/>
      <c r="BM99" s="282"/>
      <c r="BN99" s="1151"/>
      <c r="BO99" s="1005"/>
      <c r="BP99" s="282"/>
      <c r="BQ99" s="282"/>
      <c r="BR99" s="282"/>
      <c r="BS99" s="282"/>
      <c r="BT99" s="282"/>
      <c r="BU99" s="282"/>
    </row>
    <row r="100" spans="1:73" ht="40.15" customHeight="1" x14ac:dyDescent="0.25">
      <c r="A100" s="453" t="s">
        <v>3874</v>
      </c>
      <c r="B100" s="24"/>
      <c r="C100" s="1059"/>
      <c r="D100" s="1050"/>
      <c r="E100" s="1062"/>
      <c r="F100" s="1065"/>
      <c r="G100" s="1050"/>
      <c r="H100" s="1044"/>
      <c r="I100" s="1044"/>
      <c r="J100" s="1044"/>
      <c r="K100" s="1050"/>
      <c r="L100" s="1044"/>
      <c r="M100" s="1050"/>
      <c r="N100" s="1047"/>
      <c r="O100" s="1050"/>
      <c r="P100" s="1053"/>
      <c r="Q100" s="1056"/>
      <c r="R100" s="1041"/>
      <c r="S100" s="1041"/>
      <c r="T100" s="1023"/>
      <c r="U100" s="1008"/>
      <c r="V100" s="1008"/>
      <c r="W100" s="1008"/>
      <c r="X100" s="1008"/>
      <c r="Y100" s="1008"/>
      <c r="Z100" s="1005"/>
      <c r="AA100" s="1005"/>
      <c r="AB100" s="1005"/>
      <c r="AC100" s="1005"/>
      <c r="AD100" s="1005"/>
      <c r="AE100" s="1005"/>
      <c r="AF100" s="1005"/>
      <c r="AG100" s="196"/>
      <c r="AH100" s="592"/>
      <c r="AI100" s="592"/>
      <c r="AJ100" s="592"/>
      <c r="AK100" s="196"/>
      <c r="AL100" s="197"/>
      <c r="AM100" s="197"/>
      <c r="AN100" s="197"/>
      <c r="AO100" s="197"/>
      <c r="AP100" s="1151"/>
      <c r="AQ100" s="1005"/>
      <c r="AR100" s="282"/>
      <c r="AS100" s="282"/>
      <c r="AT100" s="282"/>
      <c r="AU100" s="282"/>
      <c r="AV100" s="282"/>
      <c r="AW100" s="282"/>
      <c r="AX100" s="1151"/>
      <c r="AY100" s="1005"/>
      <c r="AZ100" s="282"/>
      <c r="BA100" s="282"/>
      <c r="BB100" s="282"/>
      <c r="BC100" s="282"/>
      <c r="BD100" s="282"/>
      <c r="BE100" s="282"/>
      <c r="BF100" s="1151"/>
      <c r="BG100" s="1005"/>
      <c r="BH100" s="282"/>
      <c r="BI100" s="282"/>
      <c r="BJ100" s="282"/>
      <c r="BK100" s="282"/>
      <c r="BL100" s="282"/>
      <c r="BM100" s="282"/>
      <c r="BN100" s="1151"/>
      <c r="BO100" s="1005"/>
      <c r="BP100" s="282"/>
      <c r="BQ100" s="282"/>
      <c r="BR100" s="282"/>
      <c r="BS100" s="282"/>
      <c r="BT100" s="282"/>
      <c r="BU100" s="282"/>
    </row>
    <row r="101" spans="1:73" ht="40.15" customHeight="1" thickBot="1" x14ac:dyDescent="0.3">
      <c r="A101" s="453" t="s">
        <v>3874</v>
      </c>
      <c r="B101" s="24"/>
      <c r="C101" s="1060"/>
      <c r="D101" s="1051"/>
      <c r="E101" s="1063"/>
      <c r="F101" s="1066"/>
      <c r="G101" s="1051"/>
      <c r="H101" s="1045"/>
      <c r="I101" s="1045"/>
      <c r="J101" s="1045"/>
      <c r="K101" s="1051"/>
      <c r="L101" s="1045"/>
      <c r="M101" s="1051"/>
      <c r="N101" s="1048"/>
      <c r="O101" s="1051"/>
      <c r="P101" s="1054"/>
      <c r="Q101" s="1057"/>
      <c r="R101" s="1042"/>
      <c r="S101" s="1042"/>
      <c r="T101" s="1024"/>
      <c r="U101" s="1009"/>
      <c r="V101" s="1009"/>
      <c r="W101" s="1009"/>
      <c r="X101" s="1009"/>
      <c r="Y101" s="1009"/>
      <c r="Z101" s="1006"/>
      <c r="AA101" s="1006"/>
      <c r="AB101" s="1006"/>
      <c r="AC101" s="1006"/>
      <c r="AD101" s="1006"/>
      <c r="AE101" s="1006"/>
      <c r="AF101" s="1006"/>
      <c r="AG101" s="715"/>
      <c r="AH101" s="716"/>
      <c r="AI101" s="716"/>
      <c r="AJ101" s="716"/>
      <c r="AK101" s="715"/>
      <c r="AL101" s="717"/>
      <c r="AM101" s="717"/>
      <c r="AN101" s="717"/>
      <c r="AO101" s="717"/>
      <c r="AP101" s="1152"/>
      <c r="AQ101" s="1006"/>
      <c r="AR101" s="718"/>
      <c r="AS101" s="718"/>
      <c r="AT101" s="718"/>
      <c r="AU101" s="718"/>
      <c r="AV101" s="718"/>
      <c r="AW101" s="718"/>
      <c r="AX101" s="1152"/>
      <c r="AY101" s="1006"/>
      <c r="AZ101" s="718"/>
      <c r="BA101" s="718"/>
      <c r="BB101" s="718"/>
      <c r="BC101" s="718"/>
      <c r="BD101" s="718"/>
      <c r="BE101" s="718"/>
      <c r="BF101" s="1152"/>
      <c r="BG101" s="1006"/>
      <c r="BH101" s="718"/>
      <c r="BI101" s="718"/>
      <c r="BJ101" s="718"/>
      <c r="BK101" s="718"/>
      <c r="BL101" s="718"/>
      <c r="BM101" s="718"/>
      <c r="BN101" s="1152"/>
      <c r="BO101" s="1006"/>
      <c r="BP101" s="718"/>
      <c r="BQ101" s="718"/>
      <c r="BR101" s="718"/>
      <c r="BS101" s="718"/>
      <c r="BT101" s="718"/>
      <c r="BU101" s="718"/>
    </row>
    <row r="102" spans="1:73" ht="40.15" customHeight="1" thickTop="1" x14ac:dyDescent="0.25">
      <c r="A102" s="453" t="s">
        <v>3874</v>
      </c>
      <c r="B102" s="24"/>
      <c r="C102" s="1058" t="s">
        <v>2684</v>
      </c>
      <c r="D102" s="1049" t="s">
        <v>2685</v>
      </c>
      <c r="E102" s="1061">
        <v>890</v>
      </c>
      <c r="F102" s="1064" t="s">
        <v>3906</v>
      </c>
      <c r="G102" s="1049" t="s">
        <v>2640</v>
      </c>
      <c r="H102" s="1043" t="s">
        <v>2949</v>
      </c>
      <c r="I102" s="1043" t="s">
        <v>3876</v>
      </c>
      <c r="J102" s="1043">
        <v>45</v>
      </c>
      <c r="K102" s="1049" t="s">
        <v>3625</v>
      </c>
      <c r="L102" s="1043">
        <v>4599</v>
      </c>
      <c r="M102" s="1049" t="s">
        <v>3645</v>
      </c>
      <c r="N102" s="1046">
        <v>2024004540028</v>
      </c>
      <c r="O102" s="1049" t="s">
        <v>3884</v>
      </c>
      <c r="P102" s="1052" t="s">
        <v>2683</v>
      </c>
      <c r="Q102" s="1055">
        <v>6</v>
      </c>
      <c r="R102" s="1040" t="s">
        <v>2867</v>
      </c>
      <c r="S102" s="1040"/>
      <c r="T102" s="1022"/>
      <c r="U102" s="1007"/>
      <c r="V102" s="1007"/>
      <c r="W102" s="1007"/>
      <c r="X102" s="1007"/>
      <c r="Y102" s="1007"/>
      <c r="Z102" s="1004">
        <f t="shared" si="99"/>
        <v>0</v>
      </c>
      <c r="AA102" s="1004">
        <f t="shared" si="113"/>
        <v>0</v>
      </c>
      <c r="AB102" s="1004">
        <f t="shared" si="113"/>
        <v>0</v>
      </c>
      <c r="AC102" s="1004">
        <f t="shared" si="113"/>
        <v>0</v>
      </c>
      <c r="AD102" s="1004">
        <f t="shared" si="113"/>
        <v>0</v>
      </c>
      <c r="AE102" s="1004">
        <f t="shared" si="113"/>
        <v>0</v>
      </c>
      <c r="AF102" s="1004">
        <f t="shared" si="113"/>
        <v>0</v>
      </c>
      <c r="AG102" s="714"/>
      <c r="AH102" s="593"/>
      <c r="AI102" s="593"/>
      <c r="AJ102" s="593"/>
      <c r="AK102" s="207"/>
      <c r="AL102" s="208"/>
      <c r="AM102" s="208"/>
      <c r="AN102" s="208"/>
      <c r="AO102" s="208"/>
      <c r="AP102" s="1150">
        <f>+U102</f>
        <v>0</v>
      </c>
      <c r="AQ102" s="1004">
        <f>SUM(AR102:AW105)</f>
        <v>0</v>
      </c>
      <c r="AR102" s="299"/>
      <c r="AS102" s="299"/>
      <c r="AT102" s="299"/>
      <c r="AU102" s="299"/>
      <c r="AV102" s="299"/>
      <c r="AW102" s="299"/>
      <c r="AX102" s="1150">
        <f>+V102</f>
        <v>0</v>
      </c>
      <c r="AY102" s="1004">
        <f>SUM(AZ102:BE105)</f>
        <v>0</v>
      </c>
      <c r="AZ102" s="299"/>
      <c r="BA102" s="299"/>
      <c r="BB102" s="299"/>
      <c r="BC102" s="299"/>
      <c r="BD102" s="299"/>
      <c r="BE102" s="299"/>
      <c r="BF102" s="1150">
        <f>+W102</f>
        <v>0</v>
      </c>
      <c r="BG102" s="1004">
        <f>SUM(BH102:BM105)</f>
        <v>0</v>
      </c>
      <c r="BH102" s="299"/>
      <c r="BI102" s="299"/>
      <c r="BJ102" s="299"/>
      <c r="BK102" s="299"/>
      <c r="BL102" s="299"/>
      <c r="BM102" s="299"/>
      <c r="BN102" s="1150">
        <f>+X102</f>
        <v>0</v>
      </c>
      <c r="BO102" s="1004">
        <f>SUM(BP102:BU105)</f>
        <v>0</v>
      </c>
      <c r="BP102" s="299"/>
      <c r="BQ102" s="299"/>
      <c r="BR102" s="299"/>
      <c r="BS102" s="299"/>
      <c r="BT102" s="299"/>
      <c r="BU102" s="299"/>
    </row>
    <row r="103" spans="1:73" ht="40.15" customHeight="1" x14ac:dyDescent="0.25">
      <c r="A103" s="453" t="s">
        <v>3874</v>
      </c>
      <c r="B103" s="24"/>
      <c r="C103" s="1059"/>
      <c r="D103" s="1050"/>
      <c r="E103" s="1062"/>
      <c r="F103" s="1065"/>
      <c r="G103" s="1050"/>
      <c r="H103" s="1044"/>
      <c r="I103" s="1044"/>
      <c r="J103" s="1044"/>
      <c r="K103" s="1050"/>
      <c r="L103" s="1044"/>
      <c r="M103" s="1050"/>
      <c r="N103" s="1047"/>
      <c r="O103" s="1050"/>
      <c r="P103" s="1053"/>
      <c r="Q103" s="1056"/>
      <c r="R103" s="1041"/>
      <c r="S103" s="1041"/>
      <c r="T103" s="1023"/>
      <c r="U103" s="1008"/>
      <c r="V103" s="1008"/>
      <c r="W103" s="1008"/>
      <c r="X103" s="1008"/>
      <c r="Y103" s="1008"/>
      <c r="Z103" s="1005"/>
      <c r="AA103" s="1005"/>
      <c r="AB103" s="1005"/>
      <c r="AC103" s="1005"/>
      <c r="AD103" s="1005"/>
      <c r="AE103" s="1005"/>
      <c r="AF103" s="1005"/>
      <c r="AG103" s="479"/>
      <c r="AH103" s="592"/>
      <c r="AI103" s="592"/>
      <c r="AJ103" s="592"/>
      <c r="AK103" s="196"/>
      <c r="AL103" s="197"/>
      <c r="AM103" s="197"/>
      <c r="AN103" s="197"/>
      <c r="AO103" s="197"/>
      <c r="AP103" s="1151"/>
      <c r="AQ103" s="1005"/>
      <c r="AR103" s="282"/>
      <c r="AS103" s="282"/>
      <c r="AT103" s="282"/>
      <c r="AU103" s="282"/>
      <c r="AV103" s="282"/>
      <c r="AW103" s="282"/>
      <c r="AX103" s="1151"/>
      <c r="AY103" s="1005"/>
      <c r="AZ103" s="282"/>
      <c r="BA103" s="282"/>
      <c r="BB103" s="282"/>
      <c r="BC103" s="282"/>
      <c r="BD103" s="282"/>
      <c r="BE103" s="282"/>
      <c r="BF103" s="1151"/>
      <c r="BG103" s="1005"/>
      <c r="BH103" s="282"/>
      <c r="BI103" s="282"/>
      <c r="BJ103" s="282"/>
      <c r="BK103" s="282"/>
      <c r="BL103" s="282"/>
      <c r="BM103" s="282"/>
      <c r="BN103" s="1151"/>
      <c r="BO103" s="1005"/>
      <c r="BP103" s="282"/>
      <c r="BQ103" s="282"/>
      <c r="BR103" s="282"/>
      <c r="BS103" s="282"/>
      <c r="BT103" s="282"/>
      <c r="BU103" s="282"/>
    </row>
    <row r="104" spans="1:73" ht="40.15" customHeight="1" x14ac:dyDescent="0.25">
      <c r="A104" s="453" t="s">
        <v>3874</v>
      </c>
      <c r="B104" s="24"/>
      <c r="C104" s="1059"/>
      <c r="D104" s="1050"/>
      <c r="E104" s="1062"/>
      <c r="F104" s="1065"/>
      <c r="G104" s="1050"/>
      <c r="H104" s="1044"/>
      <c r="I104" s="1044"/>
      <c r="J104" s="1044"/>
      <c r="K104" s="1050"/>
      <c r="L104" s="1044"/>
      <c r="M104" s="1050"/>
      <c r="N104" s="1047"/>
      <c r="O104" s="1050"/>
      <c r="P104" s="1053"/>
      <c r="Q104" s="1056"/>
      <c r="R104" s="1041"/>
      <c r="S104" s="1041"/>
      <c r="T104" s="1023"/>
      <c r="U104" s="1008"/>
      <c r="V104" s="1008"/>
      <c r="W104" s="1008"/>
      <c r="X104" s="1008"/>
      <c r="Y104" s="1008"/>
      <c r="Z104" s="1005"/>
      <c r="AA104" s="1005"/>
      <c r="AB104" s="1005"/>
      <c r="AC104" s="1005"/>
      <c r="AD104" s="1005"/>
      <c r="AE104" s="1005"/>
      <c r="AF104" s="1005"/>
      <c r="AG104" s="196"/>
      <c r="AH104" s="592"/>
      <c r="AI104" s="592"/>
      <c r="AJ104" s="592"/>
      <c r="AK104" s="196"/>
      <c r="AL104" s="197"/>
      <c r="AM104" s="197"/>
      <c r="AN104" s="197"/>
      <c r="AO104" s="197"/>
      <c r="AP104" s="1151"/>
      <c r="AQ104" s="1005"/>
      <c r="AR104" s="282"/>
      <c r="AS104" s="282"/>
      <c r="AT104" s="282"/>
      <c r="AU104" s="282"/>
      <c r="AV104" s="282"/>
      <c r="AW104" s="282"/>
      <c r="AX104" s="1151"/>
      <c r="AY104" s="1005"/>
      <c r="AZ104" s="282"/>
      <c r="BA104" s="282"/>
      <c r="BB104" s="282"/>
      <c r="BC104" s="282"/>
      <c r="BD104" s="282"/>
      <c r="BE104" s="282"/>
      <c r="BF104" s="1151"/>
      <c r="BG104" s="1005"/>
      <c r="BH104" s="282"/>
      <c r="BI104" s="282"/>
      <c r="BJ104" s="282"/>
      <c r="BK104" s="282"/>
      <c r="BL104" s="282"/>
      <c r="BM104" s="282"/>
      <c r="BN104" s="1151"/>
      <c r="BO104" s="1005"/>
      <c r="BP104" s="282"/>
      <c r="BQ104" s="282"/>
      <c r="BR104" s="282"/>
      <c r="BS104" s="282"/>
      <c r="BT104" s="282"/>
      <c r="BU104" s="282"/>
    </row>
    <row r="105" spans="1:73" ht="40.15" customHeight="1" thickBot="1" x14ac:dyDescent="0.3">
      <c r="A105" s="453" t="s">
        <v>3874</v>
      </c>
      <c r="B105" s="24"/>
      <c r="C105" s="1060"/>
      <c r="D105" s="1051"/>
      <c r="E105" s="1063"/>
      <c r="F105" s="1066"/>
      <c r="G105" s="1051"/>
      <c r="H105" s="1045"/>
      <c r="I105" s="1045"/>
      <c r="J105" s="1045"/>
      <c r="K105" s="1051"/>
      <c r="L105" s="1045"/>
      <c r="M105" s="1051"/>
      <c r="N105" s="1048"/>
      <c r="O105" s="1051"/>
      <c r="P105" s="1054"/>
      <c r="Q105" s="1057"/>
      <c r="R105" s="1042"/>
      <c r="S105" s="1042"/>
      <c r="T105" s="1024"/>
      <c r="U105" s="1009"/>
      <c r="V105" s="1009"/>
      <c r="W105" s="1009"/>
      <c r="X105" s="1009"/>
      <c r="Y105" s="1009"/>
      <c r="Z105" s="1006"/>
      <c r="AA105" s="1006"/>
      <c r="AB105" s="1006"/>
      <c r="AC105" s="1006"/>
      <c r="AD105" s="1006"/>
      <c r="AE105" s="1006"/>
      <c r="AF105" s="1006"/>
      <c r="AG105" s="715"/>
      <c r="AH105" s="716"/>
      <c r="AI105" s="716"/>
      <c r="AJ105" s="716"/>
      <c r="AK105" s="715"/>
      <c r="AL105" s="717"/>
      <c r="AM105" s="717"/>
      <c r="AN105" s="717"/>
      <c r="AO105" s="717"/>
      <c r="AP105" s="1152"/>
      <c r="AQ105" s="1006"/>
      <c r="AR105" s="718"/>
      <c r="AS105" s="718"/>
      <c r="AT105" s="718"/>
      <c r="AU105" s="718"/>
      <c r="AV105" s="718"/>
      <c r="AW105" s="718"/>
      <c r="AX105" s="1152"/>
      <c r="AY105" s="1006"/>
      <c r="AZ105" s="718"/>
      <c r="BA105" s="718"/>
      <c r="BB105" s="718"/>
      <c r="BC105" s="718"/>
      <c r="BD105" s="718"/>
      <c r="BE105" s="718"/>
      <c r="BF105" s="1152"/>
      <c r="BG105" s="1006"/>
      <c r="BH105" s="718"/>
      <c r="BI105" s="718"/>
      <c r="BJ105" s="718"/>
      <c r="BK105" s="718"/>
      <c r="BL105" s="718"/>
      <c r="BM105" s="718"/>
      <c r="BN105" s="1152"/>
      <c r="BO105" s="1006"/>
      <c r="BP105" s="718"/>
      <c r="BQ105" s="718"/>
      <c r="BR105" s="718"/>
      <c r="BS105" s="718"/>
      <c r="BT105" s="718"/>
      <c r="BU105" s="718"/>
    </row>
    <row r="106" spans="1:73" ht="40.15" customHeight="1" thickTop="1" thickBot="1" x14ac:dyDescent="0.3">
      <c r="B106" s="924" t="s">
        <v>2686</v>
      </c>
      <c r="C106" s="247" t="s">
        <v>2687</v>
      </c>
      <c r="D106" s="383"/>
      <c r="E106" s="436"/>
      <c r="F106" s="447"/>
      <c r="G106" s="373"/>
      <c r="H106" s="375"/>
      <c r="I106" s="384"/>
      <c r="J106" s="385"/>
      <c r="K106" s="385"/>
      <c r="L106" s="385"/>
      <c r="M106" s="385"/>
      <c r="N106" s="386"/>
      <c r="O106" s="347"/>
      <c r="P106" s="372"/>
      <c r="Q106" s="27"/>
      <c r="R106" s="27"/>
      <c r="S106" s="27"/>
      <c r="T106" s="39"/>
      <c r="U106" s="37"/>
      <c r="V106" s="37"/>
      <c r="W106" s="37"/>
      <c r="X106" s="38"/>
      <c r="Y106" s="927">
        <f>SUM(Y107:Y118)</f>
        <v>0</v>
      </c>
      <c r="Z106" s="928">
        <f t="shared" si="99"/>
        <v>0</v>
      </c>
      <c r="AA106" s="928">
        <f t="shared" si="99"/>
        <v>0</v>
      </c>
      <c r="AB106" s="928">
        <f t="shared" si="99"/>
        <v>0</v>
      </c>
      <c r="AC106" s="928">
        <f t="shared" si="99"/>
        <v>0</v>
      </c>
      <c r="AD106" s="928">
        <f t="shared" si="99"/>
        <v>0</v>
      </c>
      <c r="AE106" s="928">
        <f t="shared" si="99"/>
        <v>0</v>
      </c>
      <c r="AF106" s="928">
        <f t="shared" si="99"/>
        <v>0</v>
      </c>
      <c r="AG106" s="195"/>
      <c r="AH106" s="195"/>
      <c r="AI106" s="195"/>
      <c r="AJ106" s="195"/>
      <c r="AK106" s="195"/>
      <c r="AL106" s="195"/>
      <c r="AM106" s="195"/>
      <c r="AN106" s="195"/>
      <c r="AO106" s="195"/>
      <c r="AP106" s="18"/>
      <c r="AQ106" s="959">
        <f t="shared" ref="AQ106" si="114">SUM(AQ107:AQ118)</f>
        <v>0</v>
      </c>
      <c r="AR106" s="959">
        <f>SUM(AR107:AR118)</f>
        <v>0</v>
      </c>
      <c r="AS106" s="959">
        <f t="shared" ref="AS106:AW106" si="115">SUM(AS107:AS118)</f>
        <v>0</v>
      </c>
      <c r="AT106" s="959">
        <f t="shared" si="115"/>
        <v>0</v>
      </c>
      <c r="AU106" s="959">
        <f t="shared" si="115"/>
        <v>0</v>
      </c>
      <c r="AV106" s="959">
        <f t="shared" si="115"/>
        <v>0</v>
      </c>
      <c r="AW106" s="959">
        <f t="shared" si="115"/>
        <v>0</v>
      </c>
      <c r="AX106" s="18"/>
      <c r="AY106" s="959">
        <f t="shared" ref="AY106" si="116">SUM(AY107:AY118)</f>
        <v>0</v>
      </c>
      <c r="AZ106" s="959">
        <f t="shared" ref="AZ106:BE106" si="117">SUM(AZ107:AZ115)</f>
        <v>0</v>
      </c>
      <c r="BA106" s="959">
        <f t="shared" si="117"/>
        <v>0</v>
      </c>
      <c r="BB106" s="959">
        <f t="shared" si="117"/>
        <v>0</v>
      </c>
      <c r="BC106" s="959">
        <f t="shared" si="117"/>
        <v>0</v>
      </c>
      <c r="BD106" s="959">
        <f t="shared" si="117"/>
        <v>0</v>
      </c>
      <c r="BE106" s="959">
        <f t="shared" si="117"/>
        <v>0</v>
      </c>
      <c r="BF106" s="18"/>
      <c r="BG106" s="959">
        <f t="shared" ref="BG106" si="118">SUM(BG107:BG118)</f>
        <v>0</v>
      </c>
      <c r="BH106" s="959">
        <f t="shared" ref="BH106:BM106" si="119">SUM(BH107:BH115)</f>
        <v>0</v>
      </c>
      <c r="BI106" s="959">
        <f t="shared" si="119"/>
        <v>0</v>
      </c>
      <c r="BJ106" s="959">
        <f t="shared" si="119"/>
        <v>0</v>
      </c>
      <c r="BK106" s="959">
        <f t="shared" si="119"/>
        <v>0</v>
      </c>
      <c r="BL106" s="959">
        <f t="shared" si="119"/>
        <v>0</v>
      </c>
      <c r="BM106" s="959">
        <f t="shared" si="119"/>
        <v>0</v>
      </c>
      <c r="BN106" s="18"/>
      <c r="BO106" s="959">
        <f t="shared" ref="BO106" si="120">SUM(BO107:BO118)</f>
        <v>0</v>
      </c>
      <c r="BP106" s="959">
        <f t="shared" ref="BP106:BU106" si="121">SUM(BP107:BP115)</f>
        <v>0</v>
      </c>
      <c r="BQ106" s="959">
        <f t="shared" si="121"/>
        <v>0</v>
      </c>
      <c r="BR106" s="959">
        <f t="shared" si="121"/>
        <v>0</v>
      </c>
      <c r="BS106" s="959">
        <f t="shared" si="121"/>
        <v>0</v>
      </c>
      <c r="BT106" s="959">
        <f t="shared" si="121"/>
        <v>0</v>
      </c>
      <c r="BU106" s="959">
        <f t="shared" si="121"/>
        <v>0</v>
      </c>
    </row>
    <row r="107" spans="1:73" ht="40.15" customHeight="1" thickTop="1" x14ac:dyDescent="0.25">
      <c r="A107" s="454" t="s">
        <v>3900</v>
      </c>
      <c r="B107" s="24"/>
      <c r="C107" s="1058" t="s">
        <v>2688</v>
      </c>
      <c r="D107" s="1049" t="s">
        <v>3907</v>
      </c>
      <c r="E107" s="1061">
        <v>891</v>
      </c>
      <c r="F107" s="1064" t="s">
        <v>3908</v>
      </c>
      <c r="G107" s="1049" t="s">
        <v>2690</v>
      </c>
      <c r="H107" s="1043">
        <v>3</v>
      </c>
      <c r="I107" s="1043" t="s">
        <v>2982</v>
      </c>
      <c r="J107" s="1043" t="s">
        <v>3892</v>
      </c>
      <c r="K107" s="1049" t="s">
        <v>3893</v>
      </c>
      <c r="L107" s="1043" t="s">
        <v>3894</v>
      </c>
      <c r="M107" s="1049" t="s">
        <v>3895</v>
      </c>
      <c r="N107" s="1046">
        <v>2024004540031</v>
      </c>
      <c r="O107" s="1049" t="s">
        <v>3896</v>
      </c>
      <c r="P107" s="1052" t="s">
        <v>2690</v>
      </c>
      <c r="Q107" s="1055">
        <v>3</v>
      </c>
      <c r="R107" s="1040"/>
      <c r="S107" s="1040"/>
      <c r="T107" s="1022"/>
      <c r="U107" s="1007"/>
      <c r="V107" s="1007"/>
      <c r="W107" s="1007"/>
      <c r="X107" s="1007"/>
      <c r="Y107" s="1007"/>
      <c r="Z107" s="1004">
        <f t="shared" si="99"/>
        <v>0</v>
      </c>
      <c r="AA107" s="1004">
        <f t="shared" ref="AA107:AF115" si="122">SUM(AR107:AR110,AZ107:AZ110,BH107:BH110,BP107:BP110)</f>
        <v>0</v>
      </c>
      <c r="AB107" s="1004">
        <f t="shared" si="122"/>
        <v>0</v>
      </c>
      <c r="AC107" s="1004">
        <f t="shared" si="122"/>
        <v>0</v>
      </c>
      <c r="AD107" s="1004">
        <f t="shared" si="122"/>
        <v>0</v>
      </c>
      <c r="AE107" s="1004">
        <f t="shared" si="122"/>
        <v>0</v>
      </c>
      <c r="AF107" s="1004">
        <f t="shared" si="122"/>
        <v>0</v>
      </c>
      <c r="AG107" s="714"/>
      <c r="AH107" s="593"/>
      <c r="AI107" s="593"/>
      <c r="AJ107" s="593"/>
      <c r="AK107" s="207"/>
      <c r="AL107" s="208"/>
      <c r="AM107" s="208"/>
      <c r="AN107" s="208"/>
      <c r="AO107" s="208"/>
      <c r="AP107" s="1150">
        <f>+U107</f>
        <v>0</v>
      </c>
      <c r="AQ107" s="1004">
        <f>SUM(AR107:AW110)</f>
        <v>0</v>
      </c>
      <c r="AR107" s="299"/>
      <c r="AS107" s="299"/>
      <c r="AT107" s="299"/>
      <c r="AU107" s="299"/>
      <c r="AV107" s="299"/>
      <c r="AW107" s="299"/>
      <c r="AX107" s="1150">
        <f>+V107</f>
        <v>0</v>
      </c>
      <c r="AY107" s="1004">
        <f>SUM(AZ107:BE110)</f>
        <v>0</v>
      </c>
      <c r="AZ107" s="299"/>
      <c r="BA107" s="299"/>
      <c r="BB107" s="299"/>
      <c r="BC107" s="299"/>
      <c r="BD107" s="299"/>
      <c r="BE107" s="299"/>
      <c r="BF107" s="1150">
        <f>+W107</f>
        <v>0</v>
      </c>
      <c r="BG107" s="1004">
        <f>SUM(BH107:BM110)</f>
        <v>0</v>
      </c>
      <c r="BH107" s="299"/>
      <c r="BI107" s="299"/>
      <c r="BJ107" s="299"/>
      <c r="BK107" s="299"/>
      <c r="BL107" s="299"/>
      <c r="BM107" s="299"/>
      <c r="BN107" s="1150">
        <f>+X107</f>
        <v>0</v>
      </c>
      <c r="BO107" s="1004">
        <f>SUM(BP107:BU110)</f>
        <v>0</v>
      </c>
      <c r="BP107" s="299"/>
      <c r="BQ107" s="299"/>
      <c r="BR107" s="299"/>
      <c r="BS107" s="299"/>
      <c r="BT107" s="299"/>
      <c r="BU107" s="299"/>
    </row>
    <row r="108" spans="1:73" ht="40.15" customHeight="1" x14ac:dyDescent="0.25">
      <c r="A108" s="454" t="s">
        <v>3900</v>
      </c>
      <c r="B108" s="24"/>
      <c r="C108" s="1059"/>
      <c r="D108" s="1050"/>
      <c r="E108" s="1062"/>
      <c r="F108" s="1065"/>
      <c r="G108" s="1050"/>
      <c r="H108" s="1044"/>
      <c r="I108" s="1044"/>
      <c r="J108" s="1044"/>
      <c r="K108" s="1050"/>
      <c r="L108" s="1044"/>
      <c r="M108" s="1050"/>
      <c r="N108" s="1047"/>
      <c r="O108" s="1050"/>
      <c r="P108" s="1053"/>
      <c r="Q108" s="1056"/>
      <c r="R108" s="1041"/>
      <c r="S108" s="1041"/>
      <c r="T108" s="1023"/>
      <c r="U108" s="1008"/>
      <c r="V108" s="1008"/>
      <c r="W108" s="1008"/>
      <c r="X108" s="1008"/>
      <c r="Y108" s="1008"/>
      <c r="Z108" s="1005"/>
      <c r="AA108" s="1005"/>
      <c r="AB108" s="1005"/>
      <c r="AC108" s="1005"/>
      <c r="AD108" s="1005"/>
      <c r="AE108" s="1005"/>
      <c r="AF108" s="1005"/>
      <c r="AG108" s="479"/>
      <c r="AH108" s="592"/>
      <c r="AI108" s="592"/>
      <c r="AJ108" s="592"/>
      <c r="AK108" s="196"/>
      <c r="AL108" s="197"/>
      <c r="AM108" s="197"/>
      <c r="AN108" s="197"/>
      <c r="AO108" s="197"/>
      <c r="AP108" s="1151"/>
      <c r="AQ108" s="1005"/>
      <c r="AR108" s="282"/>
      <c r="AS108" s="282"/>
      <c r="AT108" s="282"/>
      <c r="AU108" s="282"/>
      <c r="AV108" s="282"/>
      <c r="AW108" s="282"/>
      <c r="AX108" s="1151"/>
      <c r="AY108" s="1005"/>
      <c r="AZ108" s="282"/>
      <c r="BA108" s="282"/>
      <c r="BB108" s="282"/>
      <c r="BC108" s="282"/>
      <c r="BD108" s="282"/>
      <c r="BE108" s="282"/>
      <c r="BF108" s="1151"/>
      <c r="BG108" s="1005"/>
      <c r="BH108" s="282"/>
      <c r="BI108" s="282"/>
      <c r="BJ108" s="282"/>
      <c r="BK108" s="282"/>
      <c r="BL108" s="282"/>
      <c r="BM108" s="282"/>
      <c r="BN108" s="1151"/>
      <c r="BO108" s="1005"/>
      <c r="BP108" s="282"/>
      <c r="BQ108" s="282"/>
      <c r="BR108" s="282"/>
      <c r="BS108" s="282"/>
      <c r="BT108" s="282"/>
      <c r="BU108" s="282"/>
    </row>
    <row r="109" spans="1:73" ht="40.15" customHeight="1" x14ac:dyDescent="0.25">
      <c r="A109" s="454" t="s">
        <v>3900</v>
      </c>
      <c r="B109" s="24"/>
      <c r="C109" s="1059"/>
      <c r="D109" s="1050"/>
      <c r="E109" s="1062"/>
      <c r="F109" s="1065" t="s">
        <v>3909</v>
      </c>
      <c r="G109" s="1050" t="s">
        <v>3705</v>
      </c>
      <c r="H109" s="1044">
        <v>30</v>
      </c>
      <c r="I109" s="1044" t="s">
        <v>2982</v>
      </c>
      <c r="J109" s="1044"/>
      <c r="K109" s="1050"/>
      <c r="L109" s="1044"/>
      <c r="M109" s="1050"/>
      <c r="N109" s="1047"/>
      <c r="O109" s="1050"/>
      <c r="P109" s="1053"/>
      <c r="Q109" s="1056"/>
      <c r="R109" s="1041"/>
      <c r="S109" s="1041"/>
      <c r="T109" s="1023"/>
      <c r="U109" s="1008"/>
      <c r="V109" s="1008"/>
      <c r="W109" s="1008"/>
      <c r="X109" s="1008"/>
      <c r="Y109" s="1008"/>
      <c r="Z109" s="1005"/>
      <c r="AA109" s="1005"/>
      <c r="AB109" s="1005"/>
      <c r="AC109" s="1005"/>
      <c r="AD109" s="1005"/>
      <c r="AE109" s="1005"/>
      <c r="AF109" s="1005"/>
      <c r="AG109" s="196"/>
      <c r="AH109" s="592"/>
      <c r="AI109" s="592"/>
      <c r="AJ109" s="592"/>
      <c r="AK109" s="196"/>
      <c r="AL109" s="197"/>
      <c r="AM109" s="197"/>
      <c r="AN109" s="197"/>
      <c r="AO109" s="197"/>
      <c r="AP109" s="1151"/>
      <c r="AQ109" s="1005"/>
      <c r="AR109" s="282"/>
      <c r="AS109" s="282"/>
      <c r="AT109" s="282"/>
      <c r="AU109" s="282"/>
      <c r="AV109" s="282"/>
      <c r="AW109" s="282"/>
      <c r="AX109" s="1151"/>
      <c r="AY109" s="1005"/>
      <c r="AZ109" s="282"/>
      <c r="BA109" s="282"/>
      <c r="BB109" s="282"/>
      <c r="BC109" s="282"/>
      <c r="BD109" s="282"/>
      <c r="BE109" s="282"/>
      <c r="BF109" s="1151"/>
      <c r="BG109" s="1005"/>
      <c r="BH109" s="282"/>
      <c r="BI109" s="282"/>
      <c r="BJ109" s="282"/>
      <c r="BK109" s="282"/>
      <c r="BL109" s="282"/>
      <c r="BM109" s="282"/>
      <c r="BN109" s="1151"/>
      <c r="BO109" s="1005"/>
      <c r="BP109" s="282"/>
      <c r="BQ109" s="282"/>
      <c r="BR109" s="282"/>
      <c r="BS109" s="282"/>
      <c r="BT109" s="282"/>
      <c r="BU109" s="282"/>
    </row>
    <row r="110" spans="1:73" ht="40.15" customHeight="1" thickBot="1" x14ac:dyDescent="0.3">
      <c r="A110" s="454" t="s">
        <v>3900</v>
      </c>
      <c r="B110" s="24"/>
      <c r="C110" s="1060"/>
      <c r="D110" s="1051"/>
      <c r="E110" s="1063"/>
      <c r="F110" s="1066"/>
      <c r="G110" s="1051"/>
      <c r="H110" s="1045"/>
      <c r="I110" s="1045"/>
      <c r="J110" s="1045"/>
      <c r="K110" s="1051"/>
      <c r="L110" s="1045"/>
      <c r="M110" s="1051"/>
      <c r="N110" s="1048"/>
      <c r="O110" s="1051"/>
      <c r="P110" s="1054"/>
      <c r="Q110" s="1057"/>
      <c r="R110" s="1042"/>
      <c r="S110" s="1042"/>
      <c r="T110" s="1024"/>
      <c r="U110" s="1009"/>
      <c r="V110" s="1009"/>
      <c r="W110" s="1009"/>
      <c r="X110" s="1009"/>
      <c r="Y110" s="1009"/>
      <c r="Z110" s="1006"/>
      <c r="AA110" s="1006"/>
      <c r="AB110" s="1006"/>
      <c r="AC110" s="1006"/>
      <c r="AD110" s="1006"/>
      <c r="AE110" s="1006"/>
      <c r="AF110" s="1006"/>
      <c r="AG110" s="715"/>
      <c r="AH110" s="716"/>
      <c r="AI110" s="716"/>
      <c r="AJ110" s="716"/>
      <c r="AK110" s="715"/>
      <c r="AL110" s="717"/>
      <c r="AM110" s="717"/>
      <c r="AN110" s="717"/>
      <c r="AO110" s="717"/>
      <c r="AP110" s="1152"/>
      <c r="AQ110" s="1006"/>
      <c r="AR110" s="718"/>
      <c r="AS110" s="718"/>
      <c r="AT110" s="718"/>
      <c r="AU110" s="718"/>
      <c r="AV110" s="718"/>
      <c r="AW110" s="718"/>
      <c r="AX110" s="1152"/>
      <c r="AY110" s="1006"/>
      <c r="AZ110" s="718"/>
      <c r="BA110" s="718"/>
      <c r="BB110" s="718"/>
      <c r="BC110" s="718"/>
      <c r="BD110" s="718"/>
      <c r="BE110" s="718"/>
      <c r="BF110" s="1152"/>
      <c r="BG110" s="1006"/>
      <c r="BH110" s="718"/>
      <c r="BI110" s="718"/>
      <c r="BJ110" s="718"/>
      <c r="BK110" s="718"/>
      <c r="BL110" s="718"/>
      <c r="BM110" s="718"/>
      <c r="BN110" s="1152"/>
      <c r="BO110" s="1006"/>
      <c r="BP110" s="718"/>
      <c r="BQ110" s="718"/>
      <c r="BR110" s="718"/>
      <c r="BS110" s="718"/>
      <c r="BT110" s="718"/>
      <c r="BU110" s="718"/>
    </row>
    <row r="111" spans="1:73" ht="40.15" customHeight="1" thickTop="1" x14ac:dyDescent="0.25">
      <c r="A111" s="454" t="s">
        <v>3900</v>
      </c>
      <c r="B111" s="24"/>
      <c r="C111" s="1058" t="s">
        <v>2691</v>
      </c>
      <c r="D111" s="1049" t="s">
        <v>2692</v>
      </c>
      <c r="E111" s="1061">
        <v>892</v>
      </c>
      <c r="F111" s="1064" t="s">
        <v>3910</v>
      </c>
      <c r="G111" s="1049" t="s">
        <v>3172</v>
      </c>
      <c r="H111" s="1043">
        <v>1</v>
      </c>
      <c r="I111" s="1043" t="s">
        <v>2982</v>
      </c>
      <c r="J111" s="1043" t="s">
        <v>3892</v>
      </c>
      <c r="K111" s="1049" t="s">
        <v>3893</v>
      </c>
      <c r="L111" s="1043" t="s">
        <v>3894</v>
      </c>
      <c r="M111" s="1049" t="s">
        <v>3895</v>
      </c>
      <c r="N111" s="1046">
        <v>2024004540031</v>
      </c>
      <c r="O111" s="1049" t="s">
        <v>3896</v>
      </c>
      <c r="P111" s="1052" t="s">
        <v>2693</v>
      </c>
      <c r="Q111" s="1055">
        <v>1</v>
      </c>
      <c r="R111" s="1040"/>
      <c r="S111" s="1040"/>
      <c r="T111" s="1022"/>
      <c r="U111" s="1007"/>
      <c r="V111" s="1007"/>
      <c r="W111" s="1007"/>
      <c r="X111" s="1007"/>
      <c r="Y111" s="1007"/>
      <c r="Z111" s="1004">
        <f t="shared" si="99"/>
        <v>0</v>
      </c>
      <c r="AA111" s="1004">
        <f t="shared" si="122"/>
        <v>0</v>
      </c>
      <c r="AB111" s="1004">
        <f t="shared" si="122"/>
        <v>0</v>
      </c>
      <c r="AC111" s="1004">
        <f t="shared" si="122"/>
        <v>0</v>
      </c>
      <c r="AD111" s="1004">
        <f t="shared" si="122"/>
        <v>0</v>
      </c>
      <c r="AE111" s="1004">
        <f t="shared" si="122"/>
        <v>0</v>
      </c>
      <c r="AF111" s="1004">
        <f t="shared" si="122"/>
        <v>0</v>
      </c>
      <c r="AG111" s="714"/>
      <c r="AH111" s="593"/>
      <c r="AI111" s="593"/>
      <c r="AJ111" s="593"/>
      <c r="AK111" s="207"/>
      <c r="AL111" s="208"/>
      <c r="AM111" s="208"/>
      <c r="AN111" s="208"/>
      <c r="AO111" s="208"/>
      <c r="AP111" s="1150">
        <f>+U111</f>
        <v>0</v>
      </c>
      <c r="AQ111" s="1004">
        <f>SUM(AR111:AW114)</f>
        <v>0</v>
      </c>
      <c r="AR111" s="299"/>
      <c r="AS111" s="299"/>
      <c r="AT111" s="299"/>
      <c r="AU111" s="299"/>
      <c r="AV111" s="299"/>
      <c r="AW111" s="299"/>
      <c r="AX111" s="1150">
        <f>+V111</f>
        <v>0</v>
      </c>
      <c r="AY111" s="1004">
        <f>SUM(AZ111:BE114)</f>
        <v>0</v>
      </c>
      <c r="AZ111" s="299"/>
      <c r="BA111" s="299"/>
      <c r="BB111" s="299"/>
      <c r="BC111" s="299"/>
      <c r="BD111" s="299"/>
      <c r="BE111" s="299"/>
      <c r="BF111" s="1150">
        <f>+W111</f>
        <v>0</v>
      </c>
      <c r="BG111" s="1004">
        <f>SUM(BH111:BM114)</f>
        <v>0</v>
      </c>
      <c r="BH111" s="299"/>
      <c r="BI111" s="299"/>
      <c r="BJ111" s="299"/>
      <c r="BK111" s="299"/>
      <c r="BL111" s="299"/>
      <c r="BM111" s="299"/>
      <c r="BN111" s="1150">
        <f>+X111</f>
        <v>0</v>
      </c>
      <c r="BO111" s="1004">
        <f>SUM(BP111:BU114)</f>
        <v>0</v>
      </c>
      <c r="BP111" s="299"/>
      <c r="BQ111" s="299"/>
      <c r="BR111" s="299"/>
      <c r="BS111" s="299"/>
      <c r="BT111" s="299"/>
      <c r="BU111" s="299"/>
    </row>
    <row r="112" spans="1:73" ht="40.15" customHeight="1" x14ac:dyDescent="0.25">
      <c r="A112" s="454" t="s">
        <v>3900</v>
      </c>
      <c r="B112" s="24"/>
      <c r="C112" s="1059"/>
      <c r="D112" s="1050"/>
      <c r="E112" s="1062"/>
      <c r="F112" s="1065"/>
      <c r="G112" s="1050" t="s">
        <v>3172</v>
      </c>
      <c r="H112" s="1044">
        <v>1</v>
      </c>
      <c r="I112" s="1044" t="s">
        <v>2982</v>
      </c>
      <c r="J112" s="1044" t="s">
        <v>3892</v>
      </c>
      <c r="K112" s="1050" t="s">
        <v>3893</v>
      </c>
      <c r="L112" s="1044" t="s">
        <v>3894</v>
      </c>
      <c r="M112" s="1050" t="s">
        <v>3895</v>
      </c>
      <c r="N112" s="1047">
        <v>2024004540031</v>
      </c>
      <c r="O112" s="1050"/>
      <c r="P112" s="1053"/>
      <c r="Q112" s="1056"/>
      <c r="R112" s="1041"/>
      <c r="S112" s="1041"/>
      <c r="T112" s="1023"/>
      <c r="U112" s="1008"/>
      <c r="V112" s="1008"/>
      <c r="W112" s="1008"/>
      <c r="X112" s="1008"/>
      <c r="Y112" s="1008"/>
      <c r="Z112" s="1005"/>
      <c r="AA112" s="1005"/>
      <c r="AB112" s="1005"/>
      <c r="AC112" s="1005"/>
      <c r="AD112" s="1005"/>
      <c r="AE112" s="1005"/>
      <c r="AF112" s="1005"/>
      <c r="AG112" s="479"/>
      <c r="AH112" s="592"/>
      <c r="AI112" s="592"/>
      <c r="AJ112" s="592"/>
      <c r="AK112" s="196"/>
      <c r="AL112" s="197"/>
      <c r="AM112" s="197"/>
      <c r="AN112" s="197"/>
      <c r="AO112" s="197"/>
      <c r="AP112" s="1151"/>
      <c r="AQ112" s="1005"/>
      <c r="AR112" s="282"/>
      <c r="AS112" s="282"/>
      <c r="AT112" s="282"/>
      <c r="AU112" s="282"/>
      <c r="AV112" s="282"/>
      <c r="AW112" s="282"/>
      <c r="AX112" s="1151"/>
      <c r="AY112" s="1005"/>
      <c r="AZ112" s="282"/>
      <c r="BA112" s="282"/>
      <c r="BB112" s="282"/>
      <c r="BC112" s="282"/>
      <c r="BD112" s="282"/>
      <c r="BE112" s="282"/>
      <c r="BF112" s="1151"/>
      <c r="BG112" s="1005"/>
      <c r="BH112" s="282"/>
      <c r="BI112" s="282"/>
      <c r="BJ112" s="282"/>
      <c r="BK112" s="282"/>
      <c r="BL112" s="282"/>
      <c r="BM112" s="282"/>
      <c r="BN112" s="1151"/>
      <c r="BO112" s="1005"/>
      <c r="BP112" s="282"/>
      <c r="BQ112" s="282"/>
      <c r="BR112" s="282"/>
      <c r="BS112" s="282"/>
      <c r="BT112" s="282"/>
      <c r="BU112" s="282"/>
    </row>
    <row r="113" spans="1:73" ht="40.15" customHeight="1" x14ac:dyDescent="0.25">
      <c r="A113" s="454" t="s">
        <v>3900</v>
      </c>
      <c r="B113" s="24"/>
      <c r="C113" s="1059"/>
      <c r="D113" s="1050"/>
      <c r="E113" s="1062"/>
      <c r="F113" s="1065"/>
      <c r="G113" s="1050" t="s">
        <v>3172</v>
      </c>
      <c r="H113" s="1044">
        <v>1</v>
      </c>
      <c r="I113" s="1044" t="s">
        <v>2982</v>
      </c>
      <c r="J113" s="1044" t="s">
        <v>3892</v>
      </c>
      <c r="K113" s="1050" t="s">
        <v>3893</v>
      </c>
      <c r="L113" s="1044" t="s">
        <v>3894</v>
      </c>
      <c r="M113" s="1050" t="s">
        <v>3895</v>
      </c>
      <c r="N113" s="1047">
        <v>2024004540031</v>
      </c>
      <c r="O113" s="1050"/>
      <c r="P113" s="1053"/>
      <c r="Q113" s="1056"/>
      <c r="R113" s="1041"/>
      <c r="S113" s="1041"/>
      <c r="T113" s="1023"/>
      <c r="U113" s="1008"/>
      <c r="V113" s="1008"/>
      <c r="W113" s="1008"/>
      <c r="X113" s="1008"/>
      <c r="Y113" s="1008"/>
      <c r="Z113" s="1005"/>
      <c r="AA113" s="1005"/>
      <c r="AB113" s="1005"/>
      <c r="AC113" s="1005"/>
      <c r="AD113" s="1005"/>
      <c r="AE113" s="1005"/>
      <c r="AF113" s="1005"/>
      <c r="AG113" s="196"/>
      <c r="AH113" s="592"/>
      <c r="AI113" s="592"/>
      <c r="AJ113" s="592"/>
      <c r="AK113" s="196"/>
      <c r="AL113" s="197"/>
      <c r="AM113" s="197"/>
      <c r="AN113" s="197"/>
      <c r="AO113" s="197"/>
      <c r="AP113" s="1151"/>
      <c r="AQ113" s="1005"/>
      <c r="AR113" s="282"/>
      <c r="AS113" s="282"/>
      <c r="AT113" s="282"/>
      <c r="AU113" s="282"/>
      <c r="AV113" s="282"/>
      <c r="AW113" s="282"/>
      <c r="AX113" s="1151"/>
      <c r="AY113" s="1005"/>
      <c r="AZ113" s="282"/>
      <c r="BA113" s="282"/>
      <c r="BB113" s="282"/>
      <c r="BC113" s="282"/>
      <c r="BD113" s="282"/>
      <c r="BE113" s="282"/>
      <c r="BF113" s="1151"/>
      <c r="BG113" s="1005"/>
      <c r="BH113" s="282"/>
      <c r="BI113" s="282"/>
      <c r="BJ113" s="282"/>
      <c r="BK113" s="282"/>
      <c r="BL113" s="282"/>
      <c r="BM113" s="282"/>
      <c r="BN113" s="1151"/>
      <c r="BO113" s="1005"/>
      <c r="BP113" s="282"/>
      <c r="BQ113" s="282"/>
      <c r="BR113" s="282"/>
      <c r="BS113" s="282"/>
      <c r="BT113" s="282"/>
      <c r="BU113" s="282"/>
    </row>
    <row r="114" spans="1:73" ht="40.15" customHeight="1" thickBot="1" x14ac:dyDescent="0.3">
      <c r="A114" s="454" t="s">
        <v>3900</v>
      </c>
      <c r="B114" s="24"/>
      <c r="C114" s="1060"/>
      <c r="D114" s="1051"/>
      <c r="E114" s="1063"/>
      <c r="F114" s="1066"/>
      <c r="G114" s="1051" t="s">
        <v>3172</v>
      </c>
      <c r="H114" s="1045">
        <v>1</v>
      </c>
      <c r="I114" s="1045" t="s">
        <v>2982</v>
      </c>
      <c r="J114" s="1045" t="s">
        <v>3892</v>
      </c>
      <c r="K114" s="1051" t="s">
        <v>3893</v>
      </c>
      <c r="L114" s="1045" t="s">
        <v>3894</v>
      </c>
      <c r="M114" s="1051" t="s">
        <v>3895</v>
      </c>
      <c r="N114" s="1048">
        <v>2024004540031</v>
      </c>
      <c r="O114" s="1051"/>
      <c r="P114" s="1054"/>
      <c r="Q114" s="1057"/>
      <c r="R114" s="1042"/>
      <c r="S114" s="1042"/>
      <c r="T114" s="1024"/>
      <c r="U114" s="1009"/>
      <c r="V114" s="1009"/>
      <c r="W114" s="1009"/>
      <c r="X114" s="1009"/>
      <c r="Y114" s="1009"/>
      <c r="Z114" s="1006"/>
      <c r="AA114" s="1006"/>
      <c r="AB114" s="1006"/>
      <c r="AC114" s="1006"/>
      <c r="AD114" s="1006"/>
      <c r="AE114" s="1006"/>
      <c r="AF114" s="1006"/>
      <c r="AG114" s="715"/>
      <c r="AH114" s="716"/>
      <c r="AI114" s="716"/>
      <c r="AJ114" s="716"/>
      <c r="AK114" s="715"/>
      <c r="AL114" s="717"/>
      <c r="AM114" s="717"/>
      <c r="AN114" s="717"/>
      <c r="AO114" s="717"/>
      <c r="AP114" s="1152"/>
      <c r="AQ114" s="1006"/>
      <c r="AR114" s="718"/>
      <c r="AS114" s="718"/>
      <c r="AT114" s="718"/>
      <c r="AU114" s="718"/>
      <c r="AV114" s="718"/>
      <c r="AW114" s="718"/>
      <c r="AX114" s="1152"/>
      <c r="AY114" s="1006"/>
      <c r="AZ114" s="718"/>
      <c r="BA114" s="718"/>
      <c r="BB114" s="718"/>
      <c r="BC114" s="718"/>
      <c r="BD114" s="718"/>
      <c r="BE114" s="718"/>
      <c r="BF114" s="1152"/>
      <c r="BG114" s="1006"/>
      <c r="BH114" s="718"/>
      <c r="BI114" s="718"/>
      <c r="BJ114" s="718"/>
      <c r="BK114" s="718"/>
      <c r="BL114" s="718"/>
      <c r="BM114" s="718"/>
      <c r="BN114" s="1152"/>
      <c r="BO114" s="1006"/>
      <c r="BP114" s="718"/>
      <c r="BQ114" s="718"/>
      <c r="BR114" s="718"/>
      <c r="BS114" s="718"/>
      <c r="BT114" s="718"/>
      <c r="BU114" s="718"/>
    </row>
    <row r="115" spans="1:73" ht="40.15" customHeight="1" thickTop="1" thickBot="1" x14ac:dyDescent="0.3">
      <c r="A115" s="454" t="s">
        <v>3900</v>
      </c>
      <c r="B115" s="24"/>
      <c r="C115" s="1058" t="s">
        <v>2694</v>
      </c>
      <c r="D115" s="1049" t="s">
        <v>2695</v>
      </c>
      <c r="E115" s="1061">
        <v>893</v>
      </c>
      <c r="F115" s="1064" t="s">
        <v>3909</v>
      </c>
      <c r="G115" s="1049" t="s">
        <v>3705</v>
      </c>
      <c r="H115" s="1043">
        <v>1</v>
      </c>
      <c r="I115" s="1043" t="s">
        <v>2982</v>
      </c>
      <c r="J115" s="1043" t="s">
        <v>3892</v>
      </c>
      <c r="K115" s="1049" t="s">
        <v>3893</v>
      </c>
      <c r="L115" s="1043" t="s">
        <v>3894</v>
      </c>
      <c r="M115" s="1049" t="s">
        <v>3895</v>
      </c>
      <c r="N115" s="1046">
        <v>2024004540031</v>
      </c>
      <c r="O115" s="1239" t="s">
        <v>3896</v>
      </c>
      <c r="P115" s="1052" t="s">
        <v>2696</v>
      </c>
      <c r="Q115" s="1055">
        <v>1</v>
      </c>
      <c r="R115" s="1040"/>
      <c r="S115" s="1040"/>
      <c r="T115" s="1022"/>
      <c r="U115" s="1007"/>
      <c r="V115" s="1007"/>
      <c r="W115" s="1007"/>
      <c r="X115" s="1007"/>
      <c r="Y115" s="1007"/>
      <c r="Z115" s="1004">
        <f t="shared" si="99"/>
        <v>0</v>
      </c>
      <c r="AA115" s="1004">
        <f t="shared" si="122"/>
        <v>0</v>
      </c>
      <c r="AB115" s="1004">
        <f t="shared" si="122"/>
        <v>0</v>
      </c>
      <c r="AC115" s="1004">
        <f t="shared" si="122"/>
        <v>0</v>
      </c>
      <c r="AD115" s="1004">
        <f t="shared" si="122"/>
        <v>0</v>
      </c>
      <c r="AE115" s="1004">
        <f t="shared" si="122"/>
        <v>0</v>
      </c>
      <c r="AF115" s="1004">
        <f t="shared" si="122"/>
        <v>0</v>
      </c>
      <c r="AG115" s="714"/>
      <c r="AH115" s="593"/>
      <c r="AI115" s="593"/>
      <c r="AJ115" s="593"/>
      <c r="AK115" s="207"/>
      <c r="AL115" s="208"/>
      <c r="AM115" s="208"/>
      <c r="AN115" s="208"/>
      <c r="AO115" s="208"/>
      <c r="AP115" s="1150">
        <f>+U115</f>
        <v>0</v>
      </c>
      <c r="AQ115" s="1004">
        <f>SUM(AR115:AW118)</f>
        <v>0</v>
      </c>
      <c r="AR115" s="299"/>
      <c r="AS115" s="299"/>
      <c r="AT115" s="299"/>
      <c r="AU115" s="299"/>
      <c r="AV115" s="299"/>
      <c r="AW115" s="299"/>
      <c r="AX115" s="1150">
        <f>+V115</f>
        <v>0</v>
      </c>
      <c r="AY115" s="1004">
        <f>SUM(AZ115:BE118)</f>
        <v>0</v>
      </c>
      <c r="AZ115" s="299"/>
      <c r="BA115" s="299"/>
      <c r="BB115" s="299"/>
      <c r="BC115" s="299"/>
      <c r="BD115" s="299"/>
      <c r="BE115" s="299"/>
      <c r="BF115" s="1150">
        <f>+W115</f>
        <v>0</v>
      </c>
      <c r="BG115" s="1004">
        <f>SUM(BH115:BM118)</f>
        <v>0</v>
      </c>
      <c r="BH115" s="299"/>
      <c r="BI115" s="299"/>
      <c r="BJ115" s="299"/>
      <c r="BK115" s="299"/>
      <c r="BL115" s="299"/>
      <c r="BM115" s="299"/>
      <c r="BN115" s="1150">
        <f>+X115</f>
        <v>0</v>
      </c>
      <c r="BO115" s="1004">
        <f>SUM(BP115:BU118)</f>
        <v>0</v>
      </c>
      <c r="BP115" s="299"/>
      <c r="BQ115" s="299"/>
      <c r="BR115" s="299"/>
      <c r="BS115" s="299"/>
      <c r="BT115" s="299"/>
      <c r="BU115" s="299"/>
    </row>
    <row r="116" spans="1:73" ht="40.15" customHeight="1" thickTop="1" thickBot="1" x14ac:dyDescent="0.3">
      <c r="A116" s="454" t="s">
        <v>3900</v>
      </c>
      <c r="B116" s="24"/>
      <c r="C116" s="1059"/>
      <c r="D116" s="1050"/>
      <c r="E116" s="1062">
        <v>893</v>
      </c>
      <c r="F116" s="1065" t="s">
        <v>3909</v>
      </c>
      <c r="G116" s="1050" t="s">
        <v>3705</v>
      </c>
      <c r="H116" s="1044">
        <v>1</v>
      </c>
      <c r="I116" s="1044" t="s">
        <v>2982</v>
      </c>
      <c r="J116" s="1044" t="s">
        <v>3892</v>
      </c>
      <c r="K116" s="1050" t="s">
        <v>3893</v>
      </c>
      <c r="L116" s="1044" t="s">
        <v>3894</v>
      </c>
      <c r="M116" s="1050" t="s">
        <v>3895</v>
      </c>
      <c r="N116" s="1047">
        <v>2024004540031</v>
      </c>
      <c r="O116" s="1239" t="s">
        <v>3896</v>
      </c>
      <c r="P116" s="1053"/>
      <c r="Q116" s="1056"/>
      <c r="R116" s="1041"/>
      <c r="S116" s="1041"/>
      <c r="T116" s="1023"/>
      <c r="U116" s="1008"/>
      <c r="V116" s="1008"/>
      <c r="W116" s="1008"/>
      <c r="X116" s="1008"/>
      <c r="Y116" s="1008"/>
      <c r="Z116" s="1005"/>
      <c r="AA116" s="1005"/>
      <c r="AB116" s="1005"/>
      <c r="AC116" s="1005"/>
      <c r="AD116" s="1005"/>
      <c r="AE116" s="1005"/>
      <c r="AF116" s="1005"/>
      <c r="AG116" s="479"/>
      <c r="AH116" s="592"/>
      <c r="AI116" s="592"/>
      <c r="AJ116" s="592"/>
      <c r="AK116" s="196"/>
      <c r="AL116" s="197"/>
      <c r="AM116" s="197"/>
      <c r="AN116" s="197"/>
      <c r="AO116" s="197"/>
      <c r="AP116" s="1151"/>
      <c r="AQ116" s="1005"/>
      <c r="AR116" s="282"/>
      <c r="AS116" s="282"/>
      <c r="AT116" s="282"/>
      <c r="AU116" s="282"/>
      <c r="AV116" s="282"/>
      <c r="AW116" s="282"/>
      <c r="AX116" s="1151"/>
      <c r="AY116" s="1005"/>
      <c r="AZ116" s="282"/>
      <c r="BA116" s="282"/>
      <c r="BB116" s="282"/>
      <c r="BC116" s="282"/>
      <c r="BD116" s="282"/>
      <c r="BE116" s="282"/>
      <c r="BF116" s="1151"/>
      <c r="BG116" s="1005"/>
      <c r="BH116" s="282"/>
      <c r="BI116" s="282"/>
      <c r="BJ116" s="282"/>
      <c r="BK116" s="282"/>
      <c r="BL116" s="282"/>
      <c r="BM116" s="282"/>
      <c r="BN116" s="1151"/>
      <c r="BO116" s="1005"/>
      <c r="BP116" s="282"/>
      <c r="BQ116" s="282"/>
      <c r="BR116" s="282"/>
      <c r="BS116" s="282"/>
      <c r="BT116" s="282"/>
      <c r="BU116" s="282"/>
    </row>
    <row r="117" spans="1:73" ht="40.15" customHeight="1" thickTop="1" thickBot="1" x14ac:dyDescent="0.3">
      <c r="A117" s="454" t="s">
        <v>3900</v>
      </c>
      <c r="B117" s="24"/>
      <c r="C117" s="1059"/>
      <c r="D117" s="1050"/>
      <c r="E117" s="1062">
        <v>893</v>
      </c>
      <c r="F117" s="1065" t="s">
        <v>3909</v>
      </c>
      <c r="G117" s="1050" t="s">
        <v>3705</v>
      </c>
      <c r="H117" s="1044">
        <v>1</v>
      </c>
      <c r="I117" s="1044" t="s">
        <v>2982</v>
      </c>
      <c r="J117" s="1044" t="s">
        <v>3892</v>
      </c>
      <c r="K117" s="1050" t="s">
        <v>3893</v>
      </c>
      <c r="L117" s="1044" t="s">
        <v>3894</v>
      </c>
      <c r="M117" s="1050" t="s">
        <v>3895</v>
      </c>
      <c r="N117" s="1047">
        <v>2024004540031</v>
      </c>
      <c r="O117" s="1239" t="s">
        <v>3896</v>
      </c>
      <c r="P117" s="1053"/>
      <c r="Q117" s="1056"/>
      <c r="R117" s="1041"/>
      <c r="S117" s="1041"/>
      <c r="T117" s="1023"/>
      <c r="U117" s="1008"/>
      <c r="V117" s="1008"/>
      <c r="W117" s="1008"/>
      <c r="X117" s="1008"/>
      <c r="Y117" s="1008"/>
      <c r="Z117" s="1005"/>
      <c r="AA117" s="1005"/>
      <c r="AB117" s="1005"/>
      <c r="AC117" s="1005"/>
      <c r="AD117" s="1005"/>
      <c r="AE117" s="1005"/>
      <c r="AF117" s="1005"/>
      <c r="AG117" s="196"/>
      <c r="AH117" s="592"/>
      <c r="AI117" s="592"/>
      <c r="AJ117" s="592"/>
      <c r="AK117" s="196"/>
      <c r="AL117" s="197"/>
      <c r="AM117" s="197"/>
      <c r="AN117" s="197"/>
      <c r="AO117" s="197"/>
      <c r="AP117" s="1151"/>
      <c r="AQ117" s="1005"/>
      <c r="AR117" s="282"/>
      <c r="AS117" s="282"/>
      <c r="AT117" s="282"/>
      <c r="AU117" s="282"/>
      <c r="AV117" s="282"/>
      <c r="AW117" s="282"/>
      <c r="AX117" s="1151"/>
      <c r="AY117" s="1005"/>
      <c r="AZ117" s="282"/>
      <c r="BA117" s="282"/>
      <c r="BB117" s="282"/>
      <c r="BC117" s="282"/>
      <c r="BD117" s="282"/>
      <c r="BE117" s="282"/>
      <c r="BF117" s="1151"/>
      <c r="BG117" s="1005"/>
      <c r="BH117" s="282"/>
      <c r="BI117" s="282"/>
      <c r="BJ117" s="282"/>
      <c r="BK117" s="282"/>
      <c r="BL117" s="282"/>
      <c r="BM117" s="282"/>
      <c r="BN117" s="1151"/>
      <c r="BO117" s="1005"/>
      <c r="BP117" s="282"/>
      <c r="BQ117" s="282"/>
      <c r="BR117" s="282"/>
      <c r="BS117" s="282"/>
      <c r="BT117" s="282"/>
      <c r="BU117" s="282"/>
    </row>
    <row r="118" spans="1:73" ht="40.15" customHeight="1" thickTop="1" thickBot="1" x14ac:dyDescent="0.3">
      <c r="A118" s="454" t="s">
        <v>3900</v>
      </c>
      <c r="B118" s="24"/>
      <c r="C118" s="1060"/>
      <c r="D118" s="1051"/>
      <c r="E118" s="1063">
        <v>893</v>
      </c>
      <c r="F118" s="1066" t="s">
        <v>3909</v>
      </c>
      <c r="G118" s="1051" t="s">
        <v>3705</v>
      </c>
      <c r="H118" s="1045">
        <v>1</v>
      </c>
      <c r="I118" s="1045" t="s">
        <v>2982</v>
      </c>
      <c r="J118" s="1045" t="s">
        <v>3892</v>
      </c>
      <c r="K118" s="1051" t="s">
        <v>3893</v>
      </c>
      <c r="L118" s="1045" t="s">
        <v>3894</v>
      </c>
      <c r="M118" s="1051" t="s">
        <v>3895</v>
      </c>
      <c r="N118" s="1048">
        <v>2024004540031</v>
      </c>
      <c r="O118" s="1239" t="s">
        <v>3896</v>
      </c>
      <c r="P118" s="1054"/>
      <c r="Q118" s="1057"/>
      <c r="R118" s="1042"/>
      <c r="S118" s="1042"/>
      <c r="T118" s="1024"/>
      <c r="U118" s="1009"/>
      <c r="V118" s="1009"/>
      <c r="W118" s="1009"/>
      <c r="X118" s="1009"/>
      <c r="Y118" s="1009"/>
      <c r="Z118" s="1006"/>
      <c r="AA118" s="1006"/>
      <c r="AB118" s="1006"/>
      <c r="AC118" s="1006"/>
      <c r="AD118" s="1006"/>
      <c r="AE118" s="1006"/>
      <c r="AF118" s="1006"/>
      <c r="AG118" s="715"/>
      <c r="AH118" s="716"/>
      <c r="AI118" s="716"/>
      <c r="AJ118" s="716"/>
      <c r="AK118" s="715"/>
      <c r="AL118" s="717"/>
      <c r="AM118" s="717"/>
      <c r="AN118" s="717"/>
      <c r="AO118" s="717"/>
      <c r="AP118" s="1152"/>
      <c r="AQ118" s="1006"/>
      <c r="AR118" s="718"/>
      <c r="AS118" s="718"/>
      <c r="AT118" s="718"/>
      <c r="AU118" s="718"/>
      <c r="AV118" s="718"/>
      <c r="AW118" s="718"/>
      <c r="AX118" s="1152"/>
      <c r="AY118" s="1006"/>
      <c r="AZ118" s="718"/>
      <c r="BA118" s="718"/>
      <c r="BB118" s="718"/>
      <c r="BC118" s="718"/>
      <c r="BD118" s="718"/>
      <c r="BE118" s="718"/>
      <c r="BF118" s="1152"/>
      <c r="BG118" s="1006"/>
      <c r="BH118" s="718"/>
      <c r="BI118" s="718"/>
      <c r="BJ118" s="718"/>
      <c r="BK118" s="718"/>
      <c r="BL118" s="718"/>
      <c r="BM118" s="718"/>
      <c r="BN118" s="1152"/>
      <c r="BO118" s="1006"/>
      <c r="BP118" s="718"/>
      <c r="BQ118" s="718"/>
      <c r="BR118" s="718"/>
      <c r="BS118" s="718"/>
      <c r="BT118" s="718"/>
      <c r="BU118" s="718"/>
    </row>
    <row r="119" spans="1:73" ht="40.15" customHeight="1" thickTop="1" thickBot="1" x14ac:dyDescent="0.3">
      <c r="B119" s="924" t="s">
        <v>2697</v>
      </c>
      <c r="C119" s="145" t="s">
        <v>246</v>
      </c>
      <c r="D119" s="354"/>
      <c r="E119" s="432"/>
      <c r="F119" s="445"/>
      <c r="G119" s="356"/>
      <c r="H119" s="357"/>
      <c r="I119" s="357"/>
      <c r="J119" s="358"/>
      <c r="K119" s="358"/>
      <c r="L119" s="354"/>
      <c r="M119" s="359"/>
      <c r="N119" s="387"/>
      <c r="O119" s="347"/>
      <c r="P119" s="372"/>
      <c r="Q119" s="27"/>
      <c r="R119" s="187"/>
      <c r="S119" s="27"/>
      <c r="T119" s="39"/>
      <c r="U119" s="37"/>
      <c r="V119" s="37"/>
      <c r="W119" s="37"/>
      <c r="X119" s="38"/>
      <c r="Y119" s="927"/>
      <c r="Z119" s="928">
        <f t="shared" si="99"/>
        <v>0</v>
      </c>
      <c r="AA119" s="928">
        <f t="shared" si="99"/>
        <v>0</v>
      </c>
      <c r="AB119" s="928">
        <f t="shared" si="99"/>
        <v>0</v>
      </c>
      <c r="AC119" s="928">
        <f t="shared" si="99"/>
        <v>0</v>
      </c>
      <c r="AD119" s="928">
        <f t="shared" si="99"/>
        <v>0</v>
      </c>
      <c r="AE119" s="928">
        <f t="shared" si="99"/>
        <v>0</v>
      </c>
      <c r="AF119" s="928">
        <f t="shared" si="99"/>
        <v>0</v>
      </c>
      <c r="AG119" s="195"/>
      <c r="AH119" s="195"/>
      <c r="AI119" s="195"/>
      <c r="AJ119" s="195"/>
      <c r="AK119" s="195"/>
      <c r="AL119" s="195"/>
      <c r="AM119" s="195"/>
      <c r="AN119" s="195"/>
      <c r="AO119" s="195"/>
      <c r="AP119" s="18"/>
      <c r="AQ119" s="959">
        <f t="shared" ref="AQ119" si="123">SUM(AQ120:AQ127)</f>
        <v>0</v>
      </c>
      <c r="AR119" s="959">
        <f>SUM(AR120:AR127)</f>
        <v>0</v>
      </c>
      <c r="AS119" s="959">
        <f t="shared" ref="AS119:AW119" si="124">SUM(AS120:AS127)</f>
        <v>0</v>
      </c>
      <c r="AT119" s="959">
        <f t="shared" si="124"/>
        <v>0</v>
      </c>
      <c r="AU119" s="959">
        <f t="shared" si="124"/>
        <v>0</v>
      </c>
      <c r="AV119" s="959">
        <f t="shared" si="124"/>
        <v>0</v>
      </c>
      <c r="AW119" s="959">
        <f t="shared" si="124"/>
        <v>0</v>
      </c>
      <c r="AX119" s="18"/>
      <c r="AY119" s="959">
        <f t="shared" ref="AY119" si="125">SUM(AY120:AY127)</f>
        <v>0</v>
      </c>
      <c r="AZ119" s="959">
        <f t="shared" ref="AZ119:BE119" si="126">SUM(AZ120:AZ124)</f>
        <v>0</v>
      </c>
      <c r="BA119" s="959">
        <f t="shared" si="126"/>
        <v>0</v>
      </c>
      <c r="BB119" s="959">
        <f t="shared" si="126"/>
        <v>0</v>
      </c>
      <c r="BC119" s="959">
        <f t="shared" si="126"/>
        <v>0</v>
      </c>
      <c r="BD119" s="959">
        <f t="shared" si="126"/>
        <v>0</v>
      </c>
      <c r="BE119" s="959">
        <f t="shared" si="126"/>
        <v>0</v>
      </c>
      <c r="BF119" s="18"/>
      <c r="BG119" s="959">
        <f t="shared" ref="BG119" si="127">SUM(BG120:BG127)</f>
        <v>0</v>
      </c>
      <c r="BH119" s="959">
        <f t="shared" ref="BH119:BM119" si="128">SUM(BH120:BH124)</f>
        <v>0</v>
      </c>
      <c r="BI119" s="959">
        <f t="shared" si="128"/>
        <v>0</v>
      </c>
      <c r="BJ119" s="959">
        <f t="shared" si="128"/>
        <v>0</v>
      </c>
      <c r="BK119" s="959">
        <f t="shared" si="128"/>
        <v>0</v>
      </c>
      <c r="BL119" s="959">
        <f t="shared" si="128"/>
        <v>0</v>
      </c>
      <c r="BM119" s="959">
        <f t="shared" si="128"/>
        <v>0</v>
      </c>
      <c r="BN119" s="18"/>
      <c r="BO119" s="959">
        <f t="shared" ref="BO119" si="129">SUM(BO120:BO127)</f>
        <v>0</v>
      </c>
      <c r="BP119" s="959">
        <f t="shared" ref="BP119:BU119" si="130">SUM(BP120:BP124)</f>
        <v>0</v>
      </c>
      <c r="BQ119" s="959">
        <f t="shared" si="130"/>
        <v>0</v>
      </c>
      <c r="BR119" s="959">
        <f t="shared" si="130"/>
        <v>0</v>
      </c>
      <c r="BS119" s="959">
        <f t="shared" si="130"/>
        <v>0</v>
      </c>
      <c r="BT119" s="959">
        <f t="shared" si="130"/>
        <v>0</v>
      </c>
      <c r="BU119" s="959">
        <f t="shared" si="130"/>
        <v>0</v>
      </c>
    </row>
    <row r="120" spans="1:73" ht="40.15" customHeight="1" thickTop="1" x14ac:dyDescent="0.25">
      <c r="A120" s="458" t="s">
        <v>3911</v>
      </c>
      <c r="B120" s="24"/>
      <c r="C120" s="1058" t="s">
        <v>2699</v>
      </c>
      <c r="D120" s="1049" t="s">
        <v>2704</v>
      </c>
      <c r="E120" s="1061">
        <v>894</v>
      </c>
      <c r="F120" s="1064" t="s">
        <v>3889</v>
      </c>
      <c r="G120" s="1049" t="s">
        <v>2089</v>
      </c>
      <c r="H120" s="1043" t="s">
        <v>3025</v>
      </c>
      <c r="I120" s="1043" t="s">
        <v>3041</v>
      </c>
      <c r="J120" s="1043" t="s">
        <v>3058</v>
      </c>
      <c r="K120" s="1049" t="s">
        <v>3625</v>
      </c>
      <c r="L120" s="1043" t="s">
        <v>3644</v>
      </c>
      <c r="M120" s="1049" t="s">
        <v>3645</v>
      </c>
      <c r="N120" s="1046" t="s">
        <v>3890</v>
      </c>
      <c r="O120" s="1049" t="s">
        <v>3896</v>
      </c>
      <c r="P120" s="1052" t="s">
        <v>809</v>
      </c>
      <c r="Q120" s="1055">
        <v>40</v>
      </c>
      <c r="R120" s="1040" t="s">
        <v>2867</v>
      </c>
      <c r="S120" s="1040"/>
      <c r="T120" s="1022"/>
      <c r="U120" s="1007"/>
      <c r="V120" s="1007"/>
      <c r="W120" s="1007"/>
      <c r="X120" s="1007"/>
      <c r="Y120" s="1007"/>
      <c r="Z120" s="1004">
        <f t="shared" si="99"/>
        <v>0</v>
      </c>
      <c r="AA120" s="1004">
        <f t="shared" ref="AA120:AF124" si="131">SUM(AR120:AR123,AZ120:AZ123,BH120:BH123,BP120:BP123)</f>
        <v>0</v>
      </c>
      <c r="AB120" s="1004">
        <f t="shared" si="131"/>
        <v>0</v>
      </c>
      <c r="AC120" s="1004">
        <f t="shared" si="131"/>
        <v>0</v>
      </c>
      <c r="AD120" s="1004">
        <f t="shared" si="131"/>
        <v>0</v>
      </c>
      <c r="AE120" s="1004">
        <f t="shared" si="131"/>
        <v>0</v>
      </c>
      <c r="AF120" s="1004">
        <f t="shared" si="131"/>
        <v>0</v>
      </c>
      <c r="AG120" s="714"/>
      <c r="AH120" s="593"/>
      <c r="AI120" s="593"/>
      <c r="AJ120" s="593"/>
      <c r="AK120" s="207"/>
      <c r="AL120" s="208"/>
      <c r="AM120" s="208"/>
      <c r="AN120" s="208"/>
      <c r="AO120" s="208"/>
      <c r="AP120" s="1150">
        <f>+U120</f>
        <v>0</v>
      </c>
      <c r="AQ120" s="1004">
        <f>SUM(AR120:AW123)</f>
        <v>0</v>
      </c>
      <c r="AR120" s="299"/>
      <c r="AS120" s="299"/>
      <c r="AT120" s="299"/>
      <c r="AU120" s="299"/>
      <c r="AV120" s="299"/>
      <c r="AW120" s="299"/>
      <c r="AX120" s="1150">
        <f>+V120</f>
        <v>0</v>
      </c>
      <c r="AY120" s="1004">
        <f>SUM(AZ120:BE123)</f>
        <v>0</v>
      </c>
      <c r="AZ120" s="299"/>
      <c r="BA120" s="299"/>
      <c r="BB120" s="299"/>
      <c r="BC120" s="299"/>
      <c r="BD120" s="299"/>
      <c r="BE120" s="299"/>
      <c r="BF120" s="1150">
        <f>+W120</f>
        <v>0</v>
      </c>
      <c r="BG120" s="1004">
        <f>SUM(BH120:BM123)</f>
        <v>0</v>
      </c>
      <c r="BH120" s="299"/>
      <c r="BI120" s="299"/>
      <c r="BJ120" s="299"/>
      <c r="BK120" s="299"/>
      <c r="BL120" s="299"/>
      <c r="BM120" s="299"/>
      <c r="BN120" s="1150">
        <f>+X120</f>
        <v>0</v>
      </c>
      <c r="BO120" s="1004">
        <f>SUM(BP120:BU123)</f>
        <v>0</v>
      </c>
      <c r="BP120" s="299"/>
      <c r="BQ120" s="299"/>
      <c r="BR120" s="299"/>
      <c r="BS120" s="299"/>
      <c r="BT120" s="299"/>
      <c r="BU120" s="299"/>
    </row>
    <row r="121" spans="1:73" ht="40.15" customHeight="1" x14ac:dyDescent="0.25">
      <c r="A121" s="458" t="s">
        <v>3911</v>
      </c>
      <c r="B121" s="24"/>
      <c r="C121" s="1059"/>
      <c r="D121" s="1050"/>
      <c r="E121" s="1062"/>
      <c r="F121" s="1065"/>
      <c r="G121" s="1050"/>
      <c r="H121" s="1044"/>
      <c r="I121" s="1044"/>
      <c r="J121" s="1044"/>
      <c r="K121" s="1050"/>
      <c r="L121" s="1044"/>
      <c r="M121" s="1050"/>
      <c r="N121" s="1047"/>
      <c r="O121" s="1050"/>
      <c r="P121" s="1053"/>
      <c r="Q121" s="1056"/>
      <c r="R121" s="1041"/>
      <c r="S121" s="1041"/>
      <c r="T121" s="1023"/>
      <c r="U121" s="1008"/>
      <c r="V121" s="1008"/>
      <c r="W121" s="1008"/>
      <c r="X121" s="1008"/>
      <c r="Y121" s="1008"/>
      <c r="Z121" s="1005"/>
      <c r="AA121" s="1005"/>
      <c r="AB121" s="1005"/>
      <c r="AC121" s="1005"/>
      <c r="AD121" s="1005"/>
      <c r="AE121" s="1005"/>
      <c r="AF121" s="1005"/>
      <c r="AG121" s="479"/>
      <c r="AH121" s="592"/>
      <c r="AI121" s="592"/>
      <c r="AJ121" s="592"/>
      <c r="AK121" s="196"/>
      <c r="AL121" s="197"/>
      <c r="AM121" s="197"/>
      <c r="AN121" s="197"/>
      <c r="AO121" s="197"/>
      <c r="AP121" s="1151"/>
      <c r="AQ121" s="1005"/>
      <c r="AR121" s="282"/>
      <c r="AS121" s="282"/>
      <c r="AT121" s="282"/>
      <c r="AU121" s="282"/>
      <c r="AV121" s="282"/>
      <c r="AW121" s="282"/>
      <c r="AX121" s="1151"/>
      <c r="AY121" s="1005"/>
      <c r="AZ121" s="282"/>
      <c r="BA121" s="282"/>
      <c r="BB121" s="282"/>
      <c r="BC121" s="282"/>
      <c r="BD121" s="282"/>
      <c r="BE121" s="282"/>
      <c r="BF121" s="1151"/>
      <c r="BG121" s="1005"/>
      <c r="BH121" s="282"/>
      <c r="BI121" s="282"/>
      <c r="BJ121" s="282"/>
      <c r="BK121" s="282"/>
      <c r="BL121" s="282"/>
      <c r="BM121" s="282"/>
      <c r="BN121" s="1151"/>
      <c r="BO121" s="1005"/>
      <c r="BP121" s="282"/>
      <c r="BQ121" s="282"/>
      <c r="BR121" s="282"/>
      <c r="BS121" s="282"/>
      <c r="BT121" s="282"/>
      <c r="BU121" s="282"/>
    </row>
    <row r="122" spans="1:73" ht="40.15" customHeight="1" x14ac:dyDescent="0.25">
      <c r="A122" s="458" t="s">
        <v>3911</v>
      </c>
      <c r="B122" s="24"/>
      <c r="C122" s="1059"/>
      <c r="D122" s="1050"/>
      <c r="E122" s="1062"/>
      <c r="F122" s="1065"/>
      <c r="G122" s="1050"/>
      <c r="H122" s="1044"/>
      <c r="I122" s="1044"/>
      <c r="J122" s="1044"/>
      <c r="K122" s="1050"/>
      <c r="L122" s="1044"/>
      <c r="M122" s="1050"/>
      <c r="N122" s="1047"/>
      <c r="O122" s="1050"/>
      <c r="P122" s="1053"/>
      <c r="Q122" s="1056"/>
      <c r="R122" s="1041"/>
      <c r="S122" s="1041"/>
      <c r="T122" s="1023"/>
      <c r="U122" s="1008"/>
      <c r="V122" s="1008"/>
      <c r="W122" s="1008"/>
      <c r="X122" s="1008"/>
      <c r="Y122" s="1008"/>
      <c r="Z122" s="1005"/>
      <c r="AA122" s="1005"/>
      <c r="AB122" s="1005"/>
      <c r="AC122" s="1005"/>
      <c r="AD122" s="1005"/>
      <c r="AE122" s="1005"/>
      <c r="AF122" s="1005"/>
      <c r="AG122" s="196"/>
      <c r="AH122" s="592"/>
      <c r="AI122" s="592"/>
      <c r="AJ122" s="592"/>
      <c r="AK122" s="196"/>
      <c r="AL122" s="197"/>
      <c r="AM122" s="197"/>
      <c r="AN122" s="197"/>
      <c r="AO122" s="197"/>
      <c r="AP122" s="1151"/>
      <c r="AQ122" s="1005"/>
      <c r="AR122" s="282"/>
      <c r="AS122" s="282"/>
      <c r="AT122" s="282"/>
      <c r="AU122" s="282"/>
      <c r="AV122" s="282"/>
      <c r="AW122" s="282"/>
      <c r="AX122" s="1151"/>
      <c r="AY122" s="1005"/>
      <c r="AZ122" s="282"/>
      <c r="BA122" s="282"/>
      <c r="BB122" s="282"/>
      <c r="BC122" s="282"/>
      <c r="BD122" s="282"/>
      <c r="BE122" s="282"/>
      <c r="BF122" s="1151"/>
      <c r="BG122" s="1005"/>
      <c r="BH122" s="282"/>
      <c r="BI122" s="282"/>
      <c r="BJ122" s="282"/>
      <c r="BK122" s="282"/>
      <c r="BL122" s="282"/>
      <c r="BM122" s="282"/>
      <c r="BN122" s="1151"/>
      <c r="BO122" s="1005"/>
      <c r="BP122" s="282"/>
      <c r="BQ122" s="282"/>
      <c r="BR122" s="282"/>
      <c r="BS122" s="282"/>
      <c r="BT122" s="282"/>
      <c r="BU122" s="282"/>
    </row>
    <row r="123" spans="1:73" ht="40.15" customHeight="1" thickBot="1" x14ac:dyDescent="0.3">
      <c r="A123" s="458" t="s">
        <v>3911</v>
      </c>
      <c r="B123" s="24"/>
      <c r="C123" s="1060"/>
      <c r="D123" s="1051"/>
      <c r="E123" s="1063"/>
      <c r="F123" s="1066"/>
      <c r="G123" s="1051"/>
      <c r="H123" s="1045"/>
      <c r="I123" s="1045"/>
      <c r="J123" s="1045"/>
      <c r="K123" s="1051"/>
      <c r="L123" s="1045"/>
      <c r="M123" s="1051"/>
      <c r="N123" s="1048"/>
      <c r="O123" s="1051"/>
      <c r="P123" s="1054"/>
      <c r="Q123" s="1057"/>
      <c r="R123" s="1042"/>
      <c r="S123" s="1042"/>
      <c r="T123" s="1024"/>
      <c r="U123" s="1009"/>
      <c r="V123" s="1009"/>
      <c r="W123" s="1009"/>
      <c r="X123" s="1009"/>
      <c r="Y123" s="1009"/>
      <c r="Z123" s="1006"/>
      <c r="AA123" s="1006"/>
      <c r="AB123" s="1006"/>
      <c r="AC123" s="1006"/>
      <c r="AD123" s="1006"/>
      <c r="AE123" s="1006"/>
      <c r="AF123" s="1006"/>
      <c r="AG123" s="715"/>
      <c r="AH123" s="716"/>
      <c r="AI123" s="716"/>
      <c r="AJ123" s="716"/>
      <c r="AK123" s="715"/>
      <c r="AL123" s="717"/>
      <c r="AM123" s="717"/>
      <c r="AN123" s="717"/>
      <c r="AO123" s="717"/>
      <c r="AP123" s="1152"/>
      <c r="AQ123" s="1006"/>
      <c r="AR123" s="718"/>
      <c r="AS123" s="718"/>
      <c r="AT123" s="718"/>
      <c r="AU123" s="718"/>
      <c r="AV123" s="718"/>
      <c r="AW123" s="718"/>
      <c r="AX123" s="1152"/>
      <c r="AY123" s="1006"/>
      <c r="AZ123" s="718"/>
      <c r="BA123" s="718"/>
      <c r="BB123" s="718"/>
      <c r="BC123" s="718"/>
      <c r="BD123" s="718"/>
      <c r="BE123" s="718"/>
      <c r="BF123" s="1152"/>
      <c r="BG123" s="1006"/>
      <c r="BH123" s="718"/>
      <c r="BI123" s="718"/>
      <c r="BJ123" s="718"/>
      <c r="BK123" s="718"/>
      <c r="BL123" s="718"/>
      <c r="BM123" s="718"/>
      <c r="BN123" s="1152"/>
      <c r="BO123" s="1006"/>
      <c r="BP123" s="718"/>
      <c r="BQ123" s="718"/>
      <c r="BR123" s="718"/>
      <c r="BS123" s="718"/>
      <c r="BT123" s="718"/>
      <c r="BU123" s="718"/>
    </row>
    <row r="124" spans="1:73" ht="40.15" customHeight="1" thickTop="1" x14ac:dyDescent="0.25">
      <c r="A124" s="458" t="s">
        <v>3911</v>
      </c>
      <c r="B124" s="24"/>
      <c r="C124" s="1058" t="s">
        <v>3912</v>
      </c>
      <c r="D124" s="1049" t="s">
        <v>2706</v>
      </c>
      <c r="E124" s="1061">
        <v>895</v>
      </c>
      <c r="F124" s="1064" t="s">
        <v>3889</v>
      </c>
      <c r="G124" s="1049" t="s">
        <v>2089</v>
      </c>
      <c r="H124" s="1043" t="s">
        <v>3913</v>
      </c>
      <c r="I124" s="1043" t="s">
        <v>3041</v>
      </c>
      <c r="J124" s="1043" t="s">
        <v>3058</v>
      </c>
      <c r="K124" s="1049" t="s">
        <v>3625</v>
      </c>
      <c r="L124" s="1043" t="s">
        <v>3644</v>
      </c>
      <c r="M124" s="1049" t="s">
        <v>3645</v>
      </c>
      <c r="N124" s="1046" t="s">
        <v>3890</v>
      </c>
      <c r="O124" s="1049" t="s">
        <v>3896</v>
      </c>
      <c r="P124" s="1052" t="s">
        <v>2089</v>
      </c>
      <c r="Q124" s="1055">
        <v>67</v>
      </c>
      <c r="R124" s="1040" t="s">
        <v>2867</v>
      </c>
      <c r="S124" s="1040"/>
      <c r="T124" s="1022"/>
      <c r="U124" s="1007"/>
      <c r="V124" s="1007"/>
      <c r="W124" s="1007"/>
      <c r="X124" s="1007"/>
      <c r="Y124" s="1007"/>
      <c r="Z124" s="1004">
        <f t="shared" ref="Z124" si="132">+AQ124+AY124+BG124+BO124</f>
        <v>0</v>
      </c>
      <c r="AA124" s="1004">
        <f t="shared" si="131"/>
        <v>0</v>
      </c>
      <c r="AB124" s="1004">
        <f t="shared" si="131"/>
        <v>0</v>
      </c>
      <c r="AC124" s="1004">
        <f t="shared" si="131"/>
        <v>0</v>
      </c>
      <c r="AD124" s="1004">
        <f t="shared" si="131"/>
        <v>0</v>
      </c>
      <c r="AE124" s="1004">
        <f t="shared" si="131"/>
        <v>0</v>
      </c>
      <c r="AF124" s="1004">
        <f t="shared" si="131"/>
        <v>0</v>
      </c>
      <c r="AG124" s="714"/>
      <c r="AH124" s="593"/>
      <c r="AI124" s="593"/>
      <c r="AJ124" s="593"/>
      <c r="AK124" s="207"/>
      <c r="AL124" s="208"/>
      <c r="AM124" s="208"/>
      <c r="AN124" s="208"/>
      <c r="AO124" s="208"/>
      <c r="AP124" s="1150">
        <f>+U124</f>
        <v>0</v>
      </c>
      <c r="AQ124" s="1004">
        <f>SUM(AR124:AW127)</f>
        <v>0</v>
      </c>
      <c r="AR124" s="299"/>
      <c r="AS124" s="299"/>
      <c r="AT124" s="299"/>
      <c r="AU124" s="299"/>
      <c r="AV124" s="299"/>
      <c r="AW124" s="299"/>
      <c r="AX124" s="1150">
        <f>+V124</f>
        <v>0</v>
      </c>
      <c r="AY124" s="1004">
        <f>SUM(AZ124:BE127)</f>
        <v>0</v>
      </c>
      <c r="AZ124" s="299"/>
      <c r="BA124" s="299"/>
      <c r="BB124" s="299"/>
      <c r="BC124" s="299"/>
      <c r="BD124" s="299"/>
      <c r="BE124" s="299"/>
      <c r="BF124" s="1150">
        <f>+W124</f>
        <v>0</v>
      </c>
      <c r="BG124" s="1004">
        <f>SUM(BH124:BM127)</f>
        <v>0</v>
      </c>
      <c r="BH124" s="299"/>
      <c r="BI124" s="299"/>
      <c r="BJ124" s="299"/>
      <c r="BK124" s="299"/>
      <c r="BL124" s="299"/>
      <c r="BM124" s="299"/>
      <c r="BN124" s="1150">
        <f>+X124</f>
        <v>0</v>
      </c>
      <c r="BO124" s="1004">
        <f>SUM(BP124:BU127)</f>
        <v>0</v>
      </c>
      <c r="BP124" s="299"/>
      <c r="BQ124" s="299"/>
      <c r="BR124" s="299"/>
      <c r="BS124" s="299"/>
      <c r="BT124" s="299"/>
      <c r="BU124" s="299"/>
    </row>
    <row r="125" spans="1:73" ht="40.15" customHeight="1" x14ac:dyDescent="0.25">
      <c r="A125" s="458" t="s">
        <v>3911</v>
      </c>
      <c r="B125" s="24"/>
      <c r="C125" s="1059"/>
      <c r="D125" s="1050"/>
      <c r="E125" s="1062"/>
      <c r="F125" s="1065"/>
      <c r="G125" s="1050"/>
      <c r="H125" s="1044"/>
      <c r="I125" s="1044"/>
      <c r="J125" s="1044"/>
      <c r="K125" s="1050"/>
      <c r="L125" s="1044"/>
      <c r="M125" s="1050"/>
      <c r="N125" s="1047"/>
      <c r="O125" s="1050"/>
      <c r="P125" s="1053"/>
      <c r="Q125" s="1056"/>
      <c r="R125" s="1041"/>
      <c r="S125" s="1041"/>
      <c r="T125" s="1023"/>
      <c r="U125" s="1008"/>
      <c r="V125" s="1008"/>
      <c r="W125" s="1008"/>
      <c r="X125" s="1008"/>
      <c r="Y125" s="1008"/>
      <c r="Z125" s="1005"/>
      <c r="AA125" s="1005"/>
      <c r="AB125" s="1005"/>
      <c r="AC125" s="1005"/>
      <c r="AD125" s="1005"/>
      <c r="AE125" s="1005"/>
      <c r="AF125" s="1005"/>
      <c r="AG125" s="479"/>
      <c r="AH125" s="592"/>
      <c r="AI125" s="592"/>
      <c r="AJ125" s="592"/>
      <c r="AK125" s="196"/>
      <c r="AL125" s="197"/>
      <c r="AM125" s="197"/>
      <c r="AN125" s="197"/>
      <c r="AO125" s="197"/>
      <c r="AP125" s="1151"/>
      <c r="AQ125" s="1005"/>
      <c r="AR125" s="282"/>
      <c r="AS125" s="282"/>
      <c r="AT125" s="282"/>
      <c r="AU125" s="282"/>
      <c r="AV125" s="282"/>
      <c r="AW125" s="282"/>
      <c r="AX125" s="1151"/>
      <c r="AY125" s="1005"/>
      <c r="AZ125" s="282"/>
      <c r="BA125" s="282"/>
      <c r="BB125" s="282"/>
      <c r="BC125" s="282"/>
      <c r="BD125" s="282"/>
      <c r="BE125" s="282"/>
      <c r="BF125" s="1151"/>
      <c r="BG125" s="1005"/>
      <c r="BH125" s="282"/>
      <c r="BI125" s="282"/>
      <c r="BJ125" s="282"/>
      <c r="BK125" s="282"/>
      <c r="BL125" s="282"/>
      <c r="BM125" s="282"/>
      <c r="BN125" s="1151"/>
      <c r="BO125" s="1005"/>
      <c r="BP125" s="282"/>
      <c r="BQ125" s="282"/>
      <c r="BR125" s="282"/>
      <c r="BS125" s="282"/>
      <c r="BT125" s="282"/>
      <c r="BU125" s="282"/>
    </row>
    <row r="126" spans="1:73" ht="40.15" customHeight="1" x14ac:dyDescent="0.25">
      <c r="A126" s="458" t="s">
        <v>3911</v>
      </c>
      <c r="B126" s="24"/>
      <c r="C126" s="1059"/>
      <c r="D126" s="1050"/>
      <c r="E126" s="1062"/>
      <c r="F126" s="1065"/>
      <c r="G126" s="1050"/>
      <c r="H126" s="1044"/>
      <c r="I126" s="1044"/>
      <c r="J126" s="1044"/>
      <c r="K126" s="1050"/>
      <c r="L126" s="1044"/>
      <c r="M126" s="1050"/>
      <c r="N126" s="1047"/>
      <c r="O126" s="1050"/>
      <c r="P126" s="1053"/>
      <c r="Q126" s="1056"/>
      <c r="R126" s="1041"/>
      <c r="S126" s="1041"/>
      <c r="T126" s="1023"/>
      <c r="U126" s="1008"/>
      <c r="V126" s="1008"/>
      <c r="W126" s="1008"/>
      <c r="X126" s="1008"/>
      <c r="Y126" s="1008"/>
      <c r="Z126" s="1005"/>
      <c r="AA126" s="1005"/>
      <c r="AB126" s="1005"/>
      <c r="AC126" s="1005"/>
      <c r="AD126" s="1005"/>
      <c r="AE126" s="1005"/>
      <c r="AF126" s="1005"/>
      <c r="AG126" s="196"/>
      <c r="AH126" s="592"/>
      <c r="AI126" s="592"/>
      <c r="AJ126" s="592"/>
      <c r="AK126" s="196"/>
      <c r="AL126" s="197"/>
      <c r="AM126" s="197"/>
      <c r="AN126" s="197"/>
      <c r="AO126" s="197"/>
      <c r="AP126" s="1151"/>
      <c r="AQ126" s="1005"/>
      <c r="AR126" s="282"/>
      <c r="AS126" s="282"/>
      <c r="AT126" s="282"/>
      <c r="AU126" s="282"/>
      <c r="AV126" s="282"/>
      <c r="AW126" s="282"/>
      <c r="AX126" s="1151"/>
      <c r="AY126" s="1005"/>
      <c r="AZ126" s="282"/>
      <c r="BA126" s="282"/>
      <c r="BB126" s="282"/>
      <c r="BC126" s="282"/>
      <c r="BD126" s="282"/>
      <c r="BE126" s="282"/>
      <c r="BF126" s="1151"/>
      <c r="BG126" s="1005"/>
      <c r="BH126" s="282"/>
      <c r="BI126" s="282"/>
      <c r="BJ126" s="282"/>
      <c r="BK126" s="282"/>
      <c r="BL126" s="282"/>
      <c r="BM126" s="282"/>
      <c r="BN126" s="1151"/>
      <c r="BO126" s="1005"/>
      <c r="BP126" s="282"/>
      <c r="BQ126" s="282"/>
      <c r="BR126" s="282"/>
      <c r="BS126" s="282"/>
      <c r="BT126" s="282"/>
      <c r="BU126" s="282"/>
    </row>
    <row r="127" spans="1:73" ht="40.15" customHeight="1" thickBot="1" x14ac:dyDescent="0.3">
      <c r="A127" s="458" t="s">
        <v>3911</v>
      </c>
      <c r="B127" s="24"/>
      <c r="C127" s="1060"/>
      <c r="D127" s="1051"/>
      <c r="E127" s="1063"/>
      <c r="F127" s="1066"/>
      <c r="G127" s="1051"/>
      <c r="H127" s="1045"/>
      <c r="I127" s="1045"/>
      <c r="J127" s="1045"/>
      <c r="K127" s="1051"/>
      <c r="L127" s="1045"/>
      <c r="M127" s="1051"/>
      <c r="N127" s="1048"/>
      <c r="O127" s="1051"/>
      <c r="P127" s="1054"/>
      <c r="Q127" s="1057"/>
      <c r="R127" s="1042"/>
      <c r="S127" s="1042"/>
      <c r="T127" s="1024"/>
      <c r="U127" s="1009"/>
      <c r="V127" s="1009"/>
      <c r="W127" s="1009"/>
      <c r="X127" s="1009"/>
      <c r="Y127" s="1009"/>
      <c r="Z127" s="1006"/>
      <c r="AA127" s="1006"/>
      <c r="AB127" s="1006"/>
      <c r="AC127" s="1006"/>
      <c r="AD127" s="1006"/>
      <c r="AE127" s="1006"/>
      <c r="AF127" s="1006"/>
      <c r="AG127" s="715"/>
      <c r="AH127" s="716"/>
      <c r="AI127" s="716"/>
      <c r="AJ127" s="716"/>
      <c r="AK127" s="715"/>
      <c r="AL127" s="717"/>
      <c r="AM127" s="717"/>
      <c r="AN127" s="717"/>
      <c r="AO127" s="717"/>
      <c r="AP127" s="1152"/>
      <c r="AQ127" s="1006"/>
      <c r="AR127" s="718"/>
      <c r="AS127" s="718"/>
      <c r="AT127" s="718"/>
      <c r="AU127" s="718"/>
      <c r="AV127" s="718"/>
      <c r="AW127" s="718"/>
      <c r="AX127" s="1152"/>
      <c r="AY127" s="1006"/>
      <c r="AZ127" s="718"/>
      <c r="BA127" s="718"/>
      <c r="BB127" s="718"/>
      <c r="BC127" s="718"/>
      <c r="BD127" s="718"/>
      <c r="BE127" s="718"/>
      <c r="BF127" s="1152"/>
      <c r="BG127" s="1006"/>
      <c r="BH127" s="718"/>
      <c r="BI127" s="718"/>
      <c r="BJ127" s="718"/>
      <c r="BK127" s="718"/>
      <c r="BL127" s="718"/>
      <c r="BM127" s="718"/>
      <c r="BN127" s="1152"/>
      <c r="BO127" s="1006"/>
      <c r="BP127" s="718"/>
      <c r="BQ127" s="718"/>
      <c r="BR127" s="718"/>
      <c r="BS127" s="718"/>
      <c r="BT127" s="718"/>
      <c r="BU127" s="718"/>
    </row>
    <row r="128" spans="1:73" ht="40.15" customHeight="1" thickTop="1" x14ac:dyDescent="0.25">
      <c r="D128" s="348"/>
      <c r="E128" s="431"/>
      <c r="F128" s="448"/>
      <c r="G128" s="350"/>
      <c r="H128" s="388"/>
      <c r="I128" s="388"/>
      <c r="J128" s="379"/>
      <c r="K128" s="379"/>
      <c r="L128" s="379"/>
      <c r="M128" s="379"/>
      <c r="N128" s="380"/>
      <c r="O128" s="380"/>
      <c r="P128" s="380"/>
      <c r="Q128" s="190"/>
      <c r="R128" s="126"/>
      <c r="S128" s="126"/>
      <c r="T128" s="124"/>
      <c r="Z128" s="217"/>
      <c r="AA128" s="217"/>
      <c r="AB128" s="217"/>
      <c r="AC128" s="217"/>
      <c r="AD128" s="217"/>
      <c r="AE128" s="217"/>
      <c r="AF128" s="217"/>
      <c r="AQ128" s="285"/>
      <c r="AR128" s="285"/>
      <c r="AS128" s="285"/>
      <c r="AT128" s="285"/>
      <c r="AU128" s="286"/>
      <c r="AV128" s="286"/>
      <c r="AW128" s="286"/>
      <c r="AY128" s="285"/>
      <c r="AZ128" s="285"/>
      <c r="BA128" s="285"/>
      <c r="BB128" s="285"/>
      <c r="BC128" s="286"/>
      <c r="BD128" s="286"/>
      <c r="BE128" s="286"/>
      <c r="BG128" s="285"/>
      <c r="BH128" s="285"/>
      <c r="BI128" s="285"/>
      <c r="BJ128" s="285"/>
      <c r="BK128" s="286"/>
      <c r="BL128" s="286"/>
      <c r="BM128" s="286"/>
      <c r="BO128" s="285"/>
      <c r="BP128" s="285"/>
      <c r="BQ128" s="285"/>
      <c r="BR128" s="285"/>
      <c r="BS128" s="286"/>
      <c r="BT128" s="286"/>
      <c r="BU128" s="286"/>
    </row>
    <row r="129" spans="1:73" ht="40.15" customHeight="1" thickBot="1" x14ac:dyDescent="0.3">
      <c r="A129" s="960" t="s">
        <v>3914</v>
      </c>
      <c r="B129" s="134" t="s">
        <v>2733</v>
      </c>
      <c r="C129" s="157"/>
      <c r="D129" s="390"/>
      <c r="E129" s="437"/>
      <c r="F129" s="449"/>
      <c r="G129" s="392"/>
      <c r="H129" s="393"/>
      <c r="I129" s="393"/>
      <c r="J129" s="394"/>
      <c r="K129" s="394"/>
      <c r="L129" s="390"/>
      <c r="M129" s="390"/>
      <c r="N129" s="391"/>
      <c r="O129" s="391"/>
      <c r="P129" s="391"/>
      <c r="Q129" s="143"/>
      <c r="R129" s="143"/>
      <c r="S129" s="48"/>
      <c r="T129" s="961"/>
      <c r="U129" s="962"/>
      <c r="V129" s="962"/>
      <c r="W129" s="136"/>
      <c r="X129" s="136"/>
      <c r="Y129" s="963"/>
      <c r="Z129" s="298"/>
      <c r="AA129" s="964"/>
      <c r="AB129" s="964"/>
      <c r="AC129" s="964"/>
      <c r="AD129" s="964"/>
      <c r="AE129" s="964"/>
      <c r="AF129" s="964"/>
      <c r="AG129" s="137"/>
      <c r="AH129" s="137"/>
      <c r="AI129" s="137"/>
      <c r="AJ129" s="137"/>
      <c r="AK129" s="137"/>
      <c r="AL129" s="137"/>
      <c r="AM129" s="137"/>
      <c r="AN129" s="137"/>
      <c r="AO129" s="137"/>
      <c r="AP129" s="49"/>
      <c r="AQ129" s="964"/>
      <c r="AR129" s="964"/>
      <c r="AS129" s="964"/>
      <c r="AT129" s="964"/>
      <c r="AU129" s="964"/>
      <c r="AV129" s="964"/>
      <c r="AW129" s="964"/>
      <c r="AX129" s="49"/>
      <c r="AY129" s="964"/>
      <c r="AZ129" s="964"/>
      <c r="BA129" s="964"/>
      <c r="BB129" s="964"/>
      <c r="BC129" s="964"/>
      <c r="BD129" s="964"/>
      <c r="BE129" s="964"/>
      <c r="BF129" s="49"/>
      <c r="BG129" s="964"/>
      <c r="BH129" s="964"/>
      <c r="BI129" s="964"/>
      <c r="BJ129" s="964"/>
      <c r="BK129" s="964"/>
      <c r="BL129" s="964"/>
      <c r="BM129" s="964"/>
      <c r="BN129" s="49"/>
      <c r="BO129" s="964"/>
      <c r="BP129" s="964"/>
      <c r="BQ129" s="964"/>
      <c r="BR129" s="964"/>
      <c r="BS129" s="964"/>
      <c r="BT129" s="964"/>
      <c r="BU129" s="964"/>
    </row>
    <row r="130" spans="1:73" ht="40.15" customHeight="1" thickTop="1" thickBot="1" x14ac:dyDescent="0.3">
      <c r="A130" s="151"/>
      <c r="B130" s="924" t="s">
        <v>2817</v>
      </c>
      <c r="C130" s="238" t="s">
        <v>2818</v>
      </c>
      <c r="D130" s="421"/>
      <c r="E130" s="662"/>
      <c r="F130" s="447"/>
      <c r="G130" s="373"/>
      <c r="H130" s="375"/>
      <c r="I130" s="375"/>
      <c r="J130" s="376"/>
      <c r="K130" s="376"/>
      <c r="L130" s="421"/>
      <c r="M130" s="423"/>
      <c r="N130" s="663"/>
      <c r="O130" s="664"/>
      <c r="P130" s="664"/>
      <c r="Q130" s="666"/>
      <c r="R130" s="698"/>
      <c r="S130" s="698"/>
      <c r="T130" s="783"/>
      <c r="U130" s="668"/>
      <c r="V130" s="668"/>
      <c r="W130" s="668"/>
      <c r="X130" s="668"/>
      <c r="Y130" s="248"/>
      <c r="Z130" s="700">
        <f t="shared" ref="Z130:AF167" si="133">+AQ130+AY130+BG130+BO130</f>
        <v>0</v>
      </c>
      <c r="AA130" s="700">
        <f t="shared" si="133"/>
        <v>0</v>
      </c>
      <c r="AB130" s="700">
        <f t="shared" si="133"/>
        <v>0</v>
      </c>
      <c r="AC130" s="700">
        <f t="shared" si="133"/>
        <v>0</v>
      </c>
      <c r="AD130" s="700">
        <f t="shared" si="133"/>
        <v>0</v>
      </c>
      <c r="AE130" s="700">
        <f t="shared" si="133"/>
        <v>0</v>
      </c>
      <c r="AF130" s="700">
        <f t="shared" si="133"/>
        <v>0</v>
      </c>
      <c r="AG130" s="246"/>
      <c r="AH130" s="246"/>
      <c r="AI130" s="246"/>
      <c r="AJ130" s="246"/>
      <c r="AK130" s="246"/>
      <c r="AL130" s="246"/>
      <c r="AM130" s="246"/>
      <c r="AN130" s="246"/>
      <c r="AO130" s="246"/>
      <c r="AP130" s="784"/>
      <c r="AQ130" s="670">
        <f t="shared" ref="AQ130:AW130" si="134">SUM(AQ131:AQ174)</f>
        <v>0</v>
      </c>
      <c r="AR130" s="670">
        <f t="shared" si="134"/>
        <v>0</v>
      </c>
      <c r="AS130" s="670">
        <f t="shared" si="134"/>
        <v>0</v>
      </c>
      <c r="AT130" s="670">
        <f t="shared" si="134"/>
        <v>0</v>
      </c>
      <c r="AU130" s="670">
        <f t="shared" si="134"/>
        <v>0</v>
      </c>
      <c r="AV130" s="670">
        <f t="shared" si="134"/>
        <v>0</v>
      </c>
      <c r="AW130" s="670">
        <f t="shared" si="134"/>
        <v>0</v>
      </c>
      <c r="AX130" s="784"/>
      <c r="AY130" s="670">
        <f t="shared" ref="AY130" si="135">SUM(AY131:AY174)</f>
        <v>0</v>
      </c>
      <c r="AZ130" s="670">
        <f t="shared" ref="AZ130:BE130" si="136">SUM(AZ131:AZ170)</f>
        <v>0</v>
      </c>
      <c r="BA130" s="670">
        <f t="shared" si="136"/>
        <v>0</v>
      </c>
      <c r="BB130" s="670">
        <f t="shared" si="136"/>
        <v>0</v>
      </c>
      <c r="BC130" s="670">
        <f t="shared" si="136"/>
        <v>0</v>
      </c>
      <c r="BD130" s="670">
        <f t="shared" si="136"/>
        <v>0</v>
      </c>
      <c r="BE130" s="670">
        <f t="shared" si="136"/>
        <v>0</v>
      </c>
      <c r="BF130" s="784"/>
      <c r="BG130" s="670">
        <f t="shared" ref="BG130" si="137">SUM(BG131:BG174)</f>
        <v>0</v>
      </c>
      <c r="BH130" s="670">
        <f t="shared" ref="BH130:BM130" si="138">SUM(BH131:BH170)</f>
        <v>0</v>
      </c>
      <c r="BI130" s="670">
        <f t="shared" si="138"/>
        <v>0</v>
      </c>
      <c r="BJ130" s="670">
        <f t="shared" si="138"/>
        <v>0</v>
      </c>
      <c r="BK130" s="670">
        <f t="shared" si="138"/>
        <v>0</v>
      </c>
      <c r="BL130" s="670">
        <f t="shared" si="138"/>
        <v>0</v>
      </c>
      <c r="BM130" s="670">
        <f t="shared" si="138"/>
        <v>0</v>
      </c>
      <c r="BN130" s="784"/>
      <c r="BO130" s="670">
        <f t="shared" ref="BO130" si="139">SUM(BO131:BO174)</f>
        <v>0</v>
      </c>
      <c r="BP130" s="670">
        <f t="shared" ref="BP130:BU130" si="140">SUM(BP131:BP170)</f>
        <v>0</v>
      </c>
      <c r="BQ130" s="670">
        <f t="shared" si="140"/>
        <v>0</v>
      </c>
      <c r="BR130" s="670">
        <f t="shared" si="140"/>
        <v>0</v>
      </c>
      <c r="BS130" s="670">
        <f t="shared" si="140"/>
        <v>0</v>
      </c>
      <c r="BT130" s="670">
        <f t="shared" si="140"/>
        <v>0</v>
      </c>
      <c r="BU130" s="670">
        <f t="shared" si="140"/>
        <v>0</v>
      </c>
    </row>
    <row r="131" spans="1:73" ht="40.15" customHeight="1" thickTop="1" x14ac:dyDescent="0.25">
      <c r="A131" s="457" t="s">
        <v>3915</v>
      </c>
      <c r="B131" s="24"/>
      <c r="C131" s="1058" t="s">
        <v>2819</v>
      </c>
      <c r="D131" s="1590" t="s">
        <v>2820</v>
      </c>
      <c r="E131" s="1696">
        <v>933</v>
      </c>
      <c r="F131" s="1058" t="s">
        <v>3916</v>
      </c>
      <c r="G131" s="1590" t="s">
        <v>3886</v>
      </c>
      <c r="H131" s="1058" t="s">
        <v>272</v>
      </c>
      <c r="I131" s="1058" t="s">
        <v>2982</v>
      </c>
      <c r="J131" s="1058" t="s">
        <v>3058</v>
      </c>
      <c r="K131" s="1058" t="s">
        <v>3807</v>
      </c>
      <c r="L131" s="1058" t="s">
        <v>3644</v>
      </c>
      <c r="M131" s="1590" t="s">
        <v>3645</v>
      </c>
      <c r="N131" s="1058" t="s">
        <v>3890</v>
      </c>
      <c r="O131" s="1590" t="s">
        <v>3884</v>
      </c>
      <c r="P131" s="1469" t="s">
        <v>2821</v>
      </c>
      <c r="Q131" s="1055">
        <v>1</v>
      </c>
      <c r="R131" s="1040" t="s">
        <v>2867</v>
      </c>
      <c r="S131" s="1040"/>
      <c r="T131" s="1022"/>
      <c r="U131" s="1007"/>
      <c r="V131" s="1007"/>
      <c r="W131" s="1007"/>
      <c r="X131" s="1007"/>
      <c r="Y131" s="1007"/>
      <c r="Z131" s="1004">
        <f t="shared" si="133"/>
        <v>0</v>
      </c>
      <c r="AA131" s="1004">
        <f t="shared" ref="AA131:AF143" si="141">SUM(AR131:AR134,AZ131:AZ134,BH131:BH134,BP131:BP134)</f>
        <v>0</v>
      </c>
      <c r="AB131" s="1004">
        <f t="shared" si="141"/>
        <v>0</v>
      </c>
      <c r="AC131" s="1004">
        <f t="shared" si="141"/>
        <v>0</v>
      </c>
      <c r="AD131" s="1004">
        <f t="shared" si="141"/>
        <v>0</v>
      </c>
      <c r="AE131" s="1004">
        <f t="shared" si="141"/>
        <v>0</v>
      </c>
      <c r="AF131" s="1004">
        <f t="shared" si="141"/>
        <v>0</v>
      </c>
      <c r="AG131" s="714"/>
      <c r="AH131" s="593"/>
      <c r="AI131" s="593"/>
      <c r="AJ131" s="593"/>
      <c r="AK131" s="207"/>
      <c r="AL131" s="208"/>
      <c r="AM131" s="208"/>
      <c r="AN131" s="208"/>
      <c r="AO131" s="208"/>
      <c r="AP131" s="1150">
        <f>+U131</f>
        <v>0</v>
      </c>
      <c r="AQ131" s="1004">
        <f>SUM(AR131:AW134)</f>
        <v>0</v>
      </c>
      <c r="AR131" s="299"/>
      <c r="AS131" s="299"/>
      <c r="AT131" s="299"/>
      <c r="AU131" s="299"/>
      <c r="AV131" s="299"/>
      <c r="AW131" s="299"/>
      <c r="AX131" s="1150">
        <f>+V131</f>
        <v>0</v>
      </c>
      <c r="AY131" s="1004">
        <f>SUM(AZ131:BE134)</f>
        <v>0</v>
      </c>
      <c r="AZ131" s="299"/>
      <c r="BA131" s="299"/>
      <c r="BB131" s="299"/>
      <c r="BC131" s="299"/>
      <c r="BD131" s="299"/>
      <c r="BE131" s="299"/>
      <c r="BF131" s="1150">
        <f>+W131</f>
        <v>0</v>
      </c>
      <c r="BG131" s="1004">
        <f>SUM(BH131:BM134)</f>
        <v>0</v>
      </c>
      <c r="BH131" s="299"/>
      <c r="BI131" s="299"/>
      <c r="BJ131" s="299"/>
      <c r="BK131" s="299"/>
      <c r="BL131" s="299"/>
      <c r="BM131" s="299"/>
      <c r="BN131" s="1150">
        <f>+X131</f>
        <v>0</v>
      </c>
      <c r="BO131" s="1004">
        <f>SUM(BP131:BU134)</f>
        <v>0</v>
      </c>
      <c r="BP131" s="299"/>
      <c r="BQ131" s="299"/>
      <c r="BR131" s="299"/>
      <c r="BS131" s="299"/>
      <c r="BT131" s="299"/>
      <c r="BU131" s="299"/>
    </row>
    <row r="132" spans="1:73" ht="40.15" customHeight="1" x14ac:dyDescent="0.25">
      <c r="A132" s="457" t="s">
        <v>3915</v>
      </c>
      <c r="B132" s="24"/>
      <c r="C132" s="1059"/>
      <c r="D132" s="1591"/>
      <c r="E132" s="1697"/>
      <c r="F132" s="1059"/>
      <c r="G132" s="1591"/>
      <c r="H132" s="1059"/>
      <c r="I132" s="1059"/>
      <c r="J132" s="1059"/>
      <c r="K132" s="1059"/>
      <c r="L132" s="1059"/>
      <c r="M132" s="1591"/>
      <c r="N132" s="1059"/>
      <c r="O132" s="1591"/>
      <c r="P132" s="1470"/>
      <c r="Q132" s="1056"/>
      <c r="R132" s="1041"/>
      <c r="S132" s="1041"/>
      <c r="T132" s="1023"/>
      <c r="U132" s="1008"/>
      <c r="V132" s="1008"/>
      <c r="W132" s="1008"/>
      <c r="X132" s="1008"/>
      <c r="Y132" s="1008"/>
      <c r="Z132" s="1005"/>
      <c r="AA132" s="1005"/>
      <c r="AB132" s="1005"/>
      <c r="AC132" s="1005"/>
      <c r="AD132" s="1005"/>
      <c r="AE132" s="1005"/>
      <c r="AF132" s="1005"/>
      <c r="AG132" s="479"/>
      <c r="AH132" s="592"/>
      <c r="AI132" s="592"/>
      <c r="AJ132" s="592"/>
      <c r="AK132" s="196"/>
      <c r="AL132" s="197"/>
      <c r="AM132" s="197"/>
      <c r="AN132" s="197"/>
      <c r="AO132" s="197"/>
      <c r="AP132" s="1151"/>
      <c r="AQ132" s="1005"/>
      <c r="AR132" s="282"/>
      <c r="AS132" s="282"/>
      <c r="AT132" s="282"/>
      <c r="AU132" s="282"/>
      <c r="AV132" s="282"/>
      <c r="AW132" s="282"/>
      <c r="AX132" s="1151"/>
      <c r="AY132" s="1005"/>
      <c r="AZ132" s="282"/>
      <c r="BA132" s="282"/>
      <c r="BB132" s="282"/>
      <c r="BC132" s="282"/>
      <c r="BD132" s="282"/>
      <c r="BE132" s="282"/>
      <c r="BF132" s="1151"/>
      <c r="BG132" s="1005"/>
      <c r="BH132" s="282"/>
      <c r="BI132" s="282"/>
      <c r="BJ132" s="282"/>
      <c r="BK132" s="282"/>
      <c r="BL132" s="282"/>
      <c r="BM132" s="282"/>
      <c r="BN132" s="1151"/>
      <c r="BO132" s="1005"/>
      <c r="BP132" s="282"/>
      <c r="BQ132" s="282"/>
      <c r="BR132" s="282"/>
      <c r="BS132" s="282"/>
      <c r="BT132" s="282"/>
      <c r="BU132" s="282"/>
    </row>
    <row r="133" spans="1:73" ht="40.15" customHeight="1" x14ac:dyDescent="0.25">
      <c r="A133" s="457" t="s">
        <v>3915</v>
      </c>
      <c r="B133" s="24"/>
      <c r="C133" s="1059"/>
      <c r="D133" s="1591"/>
      <c r="E133" s="1697"/>
      <c r="F133" s="1059"/>
      <c r="G133" s="1591"/>
      <c r="H133" s="1059"/>
      <c r="I133" s="1059"/>
      <c r="J133" s="1059"/>
      <c r="K133" s="1059"/>
      <c r="L133" s="1059"/>
      <c r="M133" s="1591"/>
      <c r="N133" s="1059"/>
      <c r="O133" s="1591"/>
      <c r="P133" s="1470"/>
      <c r="Q133" s="1056"/>
      <c r="R133" s="1041"/>
      <c r="S133" s="1041"/>
      <c r="T133" s="1023"/>
      <c r="U133" s="1008"/>
      <c r="V133" s="1008"/>
      <c r="W133" s="1008"/>
      <c r="X133" s="1008"/>
      <c r="Y133" s="1008"/>
      <c r="Z133" s="1005"/>
      <c r="AA133" s="1005"/>
      <c r="AB133" s="1005"/>
      <c r="AC133" s="1005"/>
      <c r="AD133" s="1005"/>
      <c r="AE133" s="1005"/>
      <c r="AF133" s="1005"/>
      <c r="AG133" s="196"/>
      <c r="AH133" s="592"/>
      <c r="AI133" s="592"/>
      <c r="AJ133" s="592"/>
      <c r="AK133" s="196"/>
      <c r="AL133" s="197"/>
      <c r="AM133" s="197"/>
      <c r="AN133" s="197"/>
      <c r="AO133" s="197"/>
      <c r="AP133" s="1151"/>
      <c r="AQ133" s="1005"/>
      <c r="AR133" s="282"/>
      <c r="AS133" s="282"/>
      <c r="AT133" s="282"/>
      <c r="AU133" s="282"/>
      <c r="AV133" s="282"/>
      <c r="AW133" s="282"/>
      <c r="AX133" s="1151"/>
      <c r="AY133" s="1005"/>
      <c r="AZ133" s="282"/>
      <c r="BA133" s="282"/>
      <c r="BB133" s="282"/>
      <c r="BC133" s="282"/>
      <c r="BD133" s="282"/>
      <c r="BE133" s="282"/>
      <c r="BF133" s="1151"/>
      <c r="BG133" s="1005"/>
      <c r="BH133" s="282"/>
      <c r="BI133" s="282"/>
      <c r="BJ133" s="282"/>
      <c r="BK133" s="282"/>
      <c r="BL133" s="282"/>
      <c r="BM133" s="282"/>
      <c r="BN133" s="1151"/>
      <c r="BO133" s="1005"/>
      <c r="BP133" s="282"/>
      <c r="BQ133" s="282"/>
      <c r="BR133" s="282"/>
      <c r="BS133" s="282"/>
      <c r="BT133" s="282"/>
      <c r="BU133" s="282"/>
    </row>
    <row r="134" spans="1:73" ht="40.15" customHeight="1" thickBot="1" x14ac:dyDescent="0.3">
      <c r="A134" s="457" t="s">
        <v>3915</v>
      </c>
      <c r="B134" s="24"/>
      <c r="C134" s="1060"/>
      <c r="D134" s="1592"/>
      <c r="E134" s="1698"/>
      <c r="F134" s="1060"/>
      <c r="G134" s="1592"/>
      <c r="H134" s="1060"/>
      <c r="I134" s="1060"/>
      <c r="J134" s="1060"/>
      <c r="K134" s="1060"/>
      <c r="L134" s="1060"/>
      <c r="M134" s="1592"/>
      <c r="N134" s="1060"/>
      <c r="O134" s="1592"/>
      <c r="P134" s="1471"/>
      <c r="Q134" s="1057"/>
      <c r="R134" s="1042"/>
      <c r="S134" s="1042"/>
      <c r="T134" s="1024"/>
      <c r="U134" s="1009"/>
      <c r="V134" s="1009"/>
      <c r="W134" s="1009"/>
      <c r="X134" s="1009"/>
      <c r="Y134" s="1009"/>
      <c r="Z134" s="1006"/>
      <c r="AA134" s="1006"/>
      <c r="AB134" s="1006"/>
      <c r="AC134" s="1006"/>
      <c r="AD134" s="1006"/>
      <c r="AE134" s="1006"/>
      <c r="AF134" s="1006"/>
      <c r="AG134" s="715"/>
      <c r="AH134" s="716"/>
      <c r="AI134" s="716"/>
      <c r="AJ134" s="716"/>
      <c r="AK134" s="715"/>
      <c r="AL134" s="717"/>
      <c r="AM134" s="717"/>
      <c r="AN134" s="717"/>
      <c r="AO134" s="717"/>
      <c r="AP134" s="1152"/>
      <c r="AQ134" s="1006"/>
      <c r="AR134" s="718"/>
      <c r="AS134" s="718"/>
      <c r="AT134" s="718"/>
      <c r="AU134" s="718"/>
      <c r="AV134" s="718"/>
      <c r="AW134" s="718"/>
      <c r="AX134" s="1152"/>
      <c r="AY134" s="1006"/>
      <c r="AZ134" s="718"/>
      <c r="BA134" s="718"/>
      <c r="BB134" s="718"/>
      <c r="BC134" s="718"/>
      <c r="BD134" s="718"/>
      <c r="BE134" s="718"/>
      <c r="BF134" s="1152"/>
      <c r="BG134" s="1006"/>
      <c r="BH134" s="718"/>
      <c r="BI134" s="718"/>
      <c r="BJ134" s="718"/>
      <c r="BK134" s="718"/>
      <c r="BL134" s="718"/>
      <c r="BM134" s="718"/>
      <c r="BN134" s="1152"/>
      <c r="BO134" s="1006"/>
      <c r="BP134" s="718"/>
      <c r="BQ134" s="718"/>
      <c r="BR134" s="718"/>
      <c r="BS134" s="718"/>
      <c r="BT134" s="718"/>
      <c r="BU134" s="718"/>
    </row>
    <row r="135" spans="1:73" ht="40.15" customHeight="1" thickTop="1" x14ac:dyDescent="0.25">
      <c r="A135" s="453" t="s">
        <v>3917</v>
      </c>
      <c r="B135" s="24"/>
      <c r="C135" s="1058" t="s">
        <v>2822</v>
      </c>
      <c r="D135" s="1590" t="s">
        <v>2823</v>
      </c>
      <c r="E135" s="1696">
        <v>934</v>
      </c>
      <c r="F135" s="1058" t="s">
        <v>3918</v>
      </c>
      <c r="G135" s="1590" t="s">
        <v>3919</v>
      </c>
      <c r="H135" s="1058" t="s">
        <v>2943</v>
      </c>
      <c r="I135" s="1058" t="s">
        <v>2982</v>
      </c>
      <c r="J135" s="1058" t="s">
        <v>3058</v>
      </c>
      <c r="K135" s="1058" t="s">
        <v>3807</v>
      </c>
      <c r="L135" s="1058" t="s">
        <v>3644</v>
      </c>
      <c r="M135" s="1590" t="s">
        <v>3645</v>
      </c>
      <c r="N135" s="1058" t="s">
        <v>3890</v>
      </c>
      <c r="O135" s="1590" t="s">
        <v>3884</v>
      </c>
      <c r="P135" s="1469" t="s">
        <v>2824</v>
      </c>
      <c r="Q135" s="1055">
        <v>2</v>
      </c>
      <c r="R135" s="1040" t="s">
        <v>2867</v>
      </c>
      <c r="S135" s="1040"/>
      <c r="T135" s="1022"/>
      <c r="U135" s="1007"/>
      <c r="V135" s="1007"/>
      <c r="W135" s="1007"/>
      <c r="X135" s="1007"/>
      <c r="Y135" s="1007"/>
      <c r="Z135" s="1004">
        <f t="shared" si="133"/>
        <v>0</v>
      </c>
      <c r="AA135" s="1004">
        <f t="shared" si="141"/>
        <v>0</v>
      </c>
      <c r="AB135" s="1004">
        <f t="shared" si="141"/>
        <v>0</v>
      </c>
      <c r="AC135" s="1004">
        <f t="shared" si="141"/>
        <v>0</v>
      </c>
      <c r="AD135" s="1004">
        <f t="shared" si="141"/>
        <v>0</v>
      </c>
      <c r="AE135" s="1004">
        <f t="shared" si="141"/>
        <v>0</v>
      </c>
      <c r="AF135" s="1004">
        <f t="shared" si="141"/>
        <v>0</v>
      </c>
      <c r="AG135" s="714"/>
      <c r="AH135" s="593"/>
      <c r="AI135" s="593"/>
      <c r="AJ135" s="593"/>
      <c r="AK135" s="207"/>
      <c r="AL135" s="208"/>
      <c r="AM135" s="208"/>
      <c r="AN135" s="208"/>
      <c r="AO135" s="208"/>
      <c r="AP135" s="1150">
        <f>+U135</f>
        <v>0</v>
      </c>
      <c r="AQ135" s="1004">
        <f>SUM(AR135:AW138)</f>
        <v>0</v>
      </c>
      <c r="AR135" s="299"/>
      <c r="AS135" s="299"/>
      <c r="AT135" s="299"/>
      <c r="AU135" s="299"/>
      <c r="AV135" s="299"/>
      <c r="AW135" s="299"/>
      <c r="AX135" s="1150">
        <f>+V135</f>
        <v>0</v>
      </c>
      <c r="AY135" s="1004">
        <f>SUM(AZ135:BE138)</f>
        <v>0</v>
      </c>
      <c r="AZ135" s="299"/>
      <c r="BA135" s="299"/>
      <c r="BB135" s="299"/>
      <c r="BC135" s="299"/>
      <c r="BD135" s="299"/>
      <c r="BE135" s="299"/>
      <c r="BF135" s="1150">
        <f>+W135</f>
        <v>0</v>
      </c>
      <c r="BG135" s="1004">
        <f>SUM(BH135:BM138)</f>
        <v>0</v>
      </c>
      <c r="BH135" s="299"/>
      <c r="BI135" s="299"/>
      <c r="BJ135" s="299"/>
      <c r="BK135" s="299"/>
      <c r="BL135" s="299"/>
      <c r="BM135" s="299"/>
      <c r="BN135" s="1150">
        <f>+X135</f>
        <v>0</v>
      </c>
      <c r="BO135" s="1004">
        <f>SUM(BP135:BU138)</f>
        <v>0</v>
      </c>
      <c r="BP135" s="299"/>
      <c r="BQ135" s="299"/>
      <c r="BR135" s="299"/>
      <c r="BS135" s="299"/>
      <c r="BT135" s="299"/>
      <c r="BU135" s="299"/>
    </row>
    <row r="136" spans="1:73" ht="40.15" customHeight="1" x14ac:dyDescent="0.25">
      <c r="A136" s="457" t="s">
        <v>3915</v>
      </c>
      <c r="B136" s="24"/>
      <c r="C136" s="1059"/>
      <c r="D136" s="1591"/>
      <c r="E136" s="1697"/>
      <c r="F136" s="1059"/>
      <c r="G136" s="1591"/>
      <c r="H136" s="1059"/>
      <c r="I136" s="1059"/>
      <c r="J136" s="1059"/>
      <c r="K136" s="1059"/>
      <c r="L136" s="1059"/>
      <c r="M136" s="1591"/>
      <c r="N136" s="1059"/>
      <c r="O136" s="1591"/>
      <c r="P136" s="1470"/>
      <c r="Q136" s="1056"/>
      <c r="R136" s="1041"/>
      <c r="S136" s="1041"/>
      <c r="T136" s="1023"/>
      <c r="U136" s="1008"/>
      <c r="V136" s="1008"/>
      <c r="W136" s="1008"/>
      <c r="X136" s="1008"/>
      <c r="Y136" s="1008"/>
      <c r="Z136" s="1005"/>
      <c r="AA136" s="1005"/>
      <c r="AB136" s="1005"/>
      <c r="AC136" s="1005"/>
      <c r="AD136" s="1005"/>
      <c r="AE136" s="1005"/>
      <c r="AF136" s="1005"/>
      <c r="AG136" s="479"/>
      <c r="AH136" s="592"/>
      <c r="AI136" s="592"/>
      <c r="AJ136" s="592"/>
      <c r="AK136" s="196"/>
      <c r="AL136" s="197"/>
      <c r="AM136" s="197"/>
      <c r="AN136" s="197"/>
      <c r="AO136" s="197"/>
      <c r="AP136" s="1151"/>
      <c r="AQ136" s="1005"/>
      <c r="AR136" s="282"/>
      <c r="AS136" s="282"/>
      <c r="AT136" s="282"/>
      <c r="AU136" s="282"/>
      <c r="AV136" s="282"/>
      <c r="AW136" s="282"/>
      <c r="AX136" s="1151"/>
      <c r="AY136" s="1005"/>
      <c r="AZ136" s="282"/>
      <c r="BA136" s="282"/>
      <c r="BB136" s="282"/>
      <c r="BC136" s="282"/>
      <c r="BD136" s="282"/>
      <c r="BE136" s="282"/>
      <c r="BF136" s="1151"/>
      <c r="BG136" s="1005"/>
      <c r="BH136" s="282"/>
      <c r="BI136" s="282"/>
      <c r="BJ136" s="282"/>
      <c r="BK136" s="282"/>
      <c r="BL136" s="282"/>
      <c r="BM136" s="282"/>
      <c r="BN136" s="1151"/>
      <c r="BO136" s="1005"/>
      <c r="BP136" s="282"/>
      <c r="BQ136" s="282"/>
      <c r="BR136" s="282"/>
      <c r="BS136" s="282"/>
      <c r="BT136" s="282"/>
      <c r="BU136" s="282"/>
    </row>
    <row r="137" spans="1:73" ht="40.15" customHeight="1" x14ac:dyDescent="0.25">
      <c r="A137" s="457" t="s">
        <v>3915</v>
      </c>
      <c r="B137" s="24"/>
      <c r="C137" s="1059"/>
      <c r="D137" s="1591"/>
      <c r="E137" s="1697"/>
      <c r="F137" s="1059"/>
      <c r="G137" s="1591"/>
      <c r="H137" s="1059"/>
      <c r="I137" s="1059"/>
      <c r="J137" s="1059"/>
      <c r="K137" s="1059"/>
      <c r="L137" s="1059"/>
      <c r="M137" s="1591"/>
      <c r="N137" s="1059"/>
      <c r="O137" s="1591"/>
      <c r="P137" s="1470"/>
      <c r="Q137" s="1056"/>
      <c r="R137" s="1041"/>
      <c r="S137" s="1041"/>
      <c r="T137" s="1023"/>
      <c r="U137" s="1008"/>
      <c r="V137" s="1008"/>
      <c r="W137" s="1008"/>
      <c r="X137" s="1008"/>
      <c r="Y137" s="1008"/>
      <c r="Z137" s="1005"/>
      <c r="AA137" s="1005"/>
      <c r="AB137" s="1005"/>
      <c r="AC137" s="1005"/>
      <c r="AD137" s="1005"/>
      <c r="AE137" s="1005"/>
      <c r="AF137" s="1005"/>
      <c r="AG137" s="196"/>
      <c r="AH137" s="592"/>
      <c r="AI137" s="592"/>
      <c r="AJ137" s="592"/>
      <c r="AK137" s="196"/>
      <c r="AL137" s="197"/>
      <c r="AM137" s="197"/>
      <c r="AN137" s="197"/>
      <c r="AO137" s="197"/>
      <c r="AP137" s="1151"/>
      <c r="AQ137" s="1005"/>
      <c r="AR137" s="282"/>
      <c r="AS137" s="282"/>
      <c r="AT137" s="282"/>
      <c r="AU137" s="282"/>
      <c r="AV137" s="282"/>
      <c r="AW137" s="282"/>
      <c r="AX137" s="1151"/>
      <c r="AY137" s="1005"/>
      <c r="AZ137" s="282"/>
      <c r="BA137" s="282"/>
      <c r="BB137" s="282"/>
      <c r="BC137" s="282"/>
      <c r="BD137" s="282"/>
      <c r="BE137" s="282"/>
      <c r="BF137" s="1151"/>
      <c r="BG137" s="1005"/>
      <c r="BH137" s="282"/>
      <c r="BI137" s="282"/>
      <c r="BJ137" s="282"/>
      <c r="BK137" s="282"/>
      <c r="BL137" s="282"/>
      <c r="BM137" s="282"/>
      <c r="BN137" s="1151"/>
      <c r="BO137" s="1005"/>
      <c r="BP137" s="282"/>
      <c r="BQ137" s="282"/>
      <c r="BR137" s="282"/>
      <c r="BS137" s="282"/>
      <c r="BT137" s="282"/>
      <c r="BU137" s="282"/>
    </row>
    <row r="138" spans="1:73" ht="40.15" customHeight="1" thickBot="1" x14ac:dyDescent="0.3">
      <c r="A138" s="457" t="s">
        <v>3915</v>
      </c>
      <c r="B138" s="24"/>
      <c r="C138" s="1060"/>
      <c r="D138" s="1592"/>
      <c r="E138" s="1698"/>
      <c r="F138" s="1060"/>
      <c r="G138" s="1592"/>
      <c r="H138" s="1060"/>
      <c r="I138" s="1060"/>
      <c r="J138" s="1060"/>
      <c r="K138" s="1060"/>
      <c r="L138" s="1060"/>
      <c r="M138" s="1592"/>
      <c r="N138" s="1060"/>
      <c r="O138" s="1592"/>
      <c r="P138" s="1471"/>
      <c r="Q138" s="1057"/>
      <c r="R138" s="1042"/>
      <c r="S138" s="1042"/>
      <c r="T138" s="1024"/>
      <c r="U138" s="1009"/>
      <c r="V138" s="1009"/>
      <c r="W138" s="1009"/>
      <c r="X138" s="1009"/>
      <c r="Y138" s="1009"/>
      <c r="Z138" s="1006"/>
      <c r="AA138" s="1006"/>
      <c r="AB138" s="1006"/>
      <c r="AC138" s="1006"/>
      <c r="AD138" s="1006"/>
      <c r="AE138" s="1006"/>
      <c r="AF138" s="1006"/>
      <c r="AG138" s="715"/>
      <c r="AH138" s="716"/>
      <c r="AI138" s="716"/>
      <c r="AJ138" s="716"/>
      <c r="AK138" s="715"/>
      <c r="AL138" s="717"/>
      <c r="AM138" s="717"/>
      <c r="AN138" s="717"/>
      <c r="AO138" s="717"/>
      <c r="AP138" s="1152"/>
      <c r="AQ138" s="1006"/>
      <c r="AR138" s="718"/>
      <c r="AS138" s="718"/>
      <c r="AT138" s="718"/>
      <c r="AU138" s="718"/>
      <c r="AV138" s="718"/>
      <c r="AW138" s="718"/>
      <c r="AX138" s="1152"/>
      <c r="AY138" s="1006"/>
      <c r="AZ138" s="718"/>
      <c r="BA138" s="718"/>
      <c r="BB138" s="718"/>
      <c r="BC138" s="718"/>
      <c r="BD138" s="718"/>
      <c r="BE138" s="718"/>
      <c r="BF138" s="1152"/>
      <c r="BG138" s="1006"/>
      <c r="BH138" s="718"/>
      <c r="BI138" s="718"/>
      <c r="BJ138" s="718"/>
      <c r="BK138" s="718"/>
      <c r="BL138" s="718"/>
      <c r="BM138" s="718"/>
      <c r="BN138" s="1152"/>
      <c r="BO138" s="1006"/>
      <c r="BP138" s="718"/>
      <c r="BQ138" s="718"/>
      <c r="BR138" s="718"/>
      <c r="BS138" s="718"/>
      <c r="BT138" s="718"/>
      <c r="BU138" s="718"/>
    </row>
    <row r="139" spans="1:73" ht="40.9" customHeight="1" thickTop="1" x14ac:dyDescent="0.25">
      <c r="A139" s="457" t="s">
        <v>3915</v>
      </c>
      <c r="B139" s="29"/>
      <c r="C139" s="1058" t="s">
        <v>2825</v>
      </c>
      <c r="D139" s="1462" t="s">
        <v>2826</v>
      </c>
      <c r="E139" s="1696">
        <v>935</v>
      </c>
      <c r="F139" s="1058" t="s">
        <v>3920</v>
      </c>
      <c r="G139" s="1590" t="s">
        <v>3921</v>
      </c>
      <c r="H139" s="1058" t="s">
        <v>272</v>
      </c>
      <c r="I139" s="1058" t="s">
        <v>2982</v>
      </c>
      <c r="J139" s="1058" t="s">
        <v>3058</v>
      </c>
      <c r="K139" s="1058" t="s">
        <v>3807</v>
      </c>
      <c r="L139" s="1058" t="s">
        <v>3644</v>
      </c>
      <c r="M139" s="1590" t="s">
        <v>3645</v>
      </c>
      <c r="N139" s="1058" t="s">
        <v>3890</v>
      </c>
      <c r="O139" s="1590" t="s">
        <v>3922</v>
      </c>
      <c r="P139" s="1469" t="s">
        <v>2827</v>
      </c>
      <c r="Q139" s="1055">
        <v>1</v>
      </c>
      <c r="R139" s="1040" t="s">
        <v>2867</v>
      </c>
      <c r="S139" s="1040"/>
      <c r="T139" s="1022"/>
      <c r="U139" s="1007"/>
      <c r="V139" s="1007"/>
      <c r="W139" s="1007"/>
      <c r="X139" s="1007"/>
      <c r="Y139" s="1007"/>
      <c r="Z139" s="1004">
        <f t="shared" si="133"/>
        <v>0</v>
      </c>
      <c r="AA139" s="1004">
        <f t="shared" si="141"/>
        <v>0</v>
      </c>
      <c r="AB139" s="1004">
        <f t="shared" si="141"/>
        <v>0</v>
      </c>
      <c r="AC139" s="1004">
        <f t="shared" si="141"/>
        <v>0</v>
      </c>
      <c r="AD139" s="1004">
        <f t="shared" si="141"/>
        <v>0</v>
      </c>
      <c r="AE139" s="1004">
        <f t="shared" si="141"/>
        <v>0</v>
      </c>
      <c r="AF139" s="1004">
        <f t="shared" si="141"/>
        <v>0</v>
      </c>
      <c r="AG139" s="714"/>
      <c r="AH139" s="593"/>
      <c r="AI139" s="593"/>
      <c r="AJ139" s="593"/>
      <c r="AK139" s="207"/>
      <c r="AL139" s="208"/>
      <c r="AM139" s="208"/>
      <c r="AN139" s="208"/>
      <c r="AO139" s="208"/>
      <c r="AP139" s="1150">
        <f>+U139</f>
        <v>0</v>
      </c>
      <c r="AQ139" s="1004">
        <f>SUM(AR139:AW142)</f>
        <v>0</v>
      </c>
      <c r="AR139" s="299"/>
      <c r="AS139" s="299"/>
      <c r="AT139" s="299"/>
      <c r="AU139" s="299"/>
      <c r="AV139" s="299"/>
      <c r="AW139" s="299"/>
      <c r="AX139" s="1150">
        <f>+V139</f>
        <v>0</v>
      </c>
      <c r="AY139" s="1004">
        <f>SUM(AZ139:BE142)</f>
        <v>0</v>
      </c>
      <c r="AZ139" s="299"/>
      <c r="BA139" s="299"/>
      <c r="BB139" s="299"/>
      <c r="BC139" s="299"/>
      <c r="BD139" s="299"/>
      <c r="BE139" s="299"/>
      <c r="BF139" s="1150">
        <f>+W139</f>
        <v>0</v>
      </c>
      <c r="BG139" s="1004">
        <f>SUM(BH139:BM142)</f>
        <v>0</v>
      </c>
      <c r="BH139" s="299"/>
      <c r="BI139" s="299"/>
      <c r="BJ139" s="299"/>
      <c r="BK139" s="299"/>
      <c r="BL139" s="299"/>
      <c r="BM139" s="299"/>
      <c r="BN139" s="1150">
        <f>+X139</f>
        <v>0</v>
      </c>
      <c r="BO139" s="1004">
        <f>SUM(BP139:BU142)</f>
        <v>0</v>
      </c>
      <c r="BP139" s="299"/>
      <c r="BQ139" s="299"/>
      <c r="BR139" s="299"/>
      <c r="BS139" s="299"/>
      <c r="BT139" s="299"/>
      <c r="BU139" s="299"/>
    </row>
    <row r="140" spans="1:73" ht="40.9" customHeight="1" x14ac:dyDescent="0.25">
      <c r="A140" s="457" t="s">
        <v>3915</v>
      </c>
      <c r="B140" s="29"/>
      <c r="C140" s="1059"/>
      <c r="D140" s="1463"/>
      <c r="E140" s="1697"/>
      <c r="F140" s="1059"/>
      <c r="G140" s="1591"/>
      <c r="H140" s="1059"/>
      <c r="I140" s="1059"/>
      <c r="J140" s="1059"/>
      <c r="K140" s="1059"/>
      <c r="L140" s="1059"/>
      <c r="M140" s="1591"/>
      <c r="N140" s="1059"/>
      <c r="O140" s="1591"/>
      <c r="P140" s="1470"/>
      <c r="Q140" s="1056"/>
      <c r="R140" s="1041"/>
      <c r="S140" s="1041"/>
      <c r="T140" s="1023"/>
      <c r="U140" s="1008"/>
      <c r="V140" s="1008"/>
      <c r="W140" s="1008"/>
      <c r="X140" s="1008"/>
      <c r="Y140" s="1008"/>
      <c r="Z140" s="1005"/>
      <c r="AA140" s="1005"/>
      <c r="AB140" s="1005"/>
      <c r="AC140" s="1005"/>
      <c r="AD140" s="1005"/>
      <c r="AE140" s="1005"/>
      <c r="AF140" s="1005"/>
      <c r="AG140" s="479"/>
      <c r="AH140" s="592"/>
      <c r="AI140" s="592"/>
      <c r="AJ140" s="592"/>
      <c r="AK140" s="196"/>
      <c r="AL140" s="197"/>
      <c r="AM140" s="197"/>
      <c r="AN140" s="197"/>
      <c r="AO140" s="197"/>
      <c r="AP140" s="1151"/>
      <c r="AQ140" s="1005"/>
      <c r="AR140" s="282"/>
      <c r="AS140" s="282"/>
      <c r="AT140" s="282"/>
      <c r="AU140" s="282"/>
      <c r="AV140" s="282"/>
      <c r="AW140" s="282"/>
      <c r="AX140" s="1151"/>
      <c r="AY140" s="1005"/>
      <c r="AZ140" s="282"/>
      <c r="BA140" s="282"/>
      <c r="BB140" s="282"/>
      <c r="BC140" s="282"/>
      <c r="BD140" s="282"/>
      <c r="BE140" s="282"/>
      <c r="BF140" s="1151"/>
      <c r="BG140" s="1005"/>
      <c r="BH140" s="282"/>
      <c r="BI140" s="282"/>
      <c r="BJ140" s="282"/>
      <c r="BK140" s="282"/>
      <c r="BL140" s="282"/>
      <c r="BM140" s="282"/>
      <c r="BN140" s="1151"/>
      <c r="BO140" s="1005"/>
      <c r="BP140" s="282"/>
      <c r="BQ140" s="282"/>
      <c r="BR140" s="282"/>
      <c r="BS140" s="282"/>
      <c r="BT140" s="282"/>
      <c r="BU140" s="282"/>
    </row>
    <row r="141" spans="1:73" ht="40.9" customHeight="1" x14ac:dyDescent="0.25">
      <c r="A141" s="457" t="s">
        <v>3915</v>
      </c>
      <c r="B141" s="29"/>
      <c r="C141" s="1059"/>
      <c r="D141" s="1463"/>
      <c r="E141" s="1697"/>
      <c r="F141" s="1059"/>
      <c r="G141" s="1591"/>
      <c r="H141" s="1059"/>
      <c r="I141" s="1059"/>
      <c r="J141" s="1059"/>
      <c r="K141" s="1059"/>
      <c r="L141" s="1059"/>
      <c r="M141" s="1591"/>
      <c r="N141" s="1059"/>
      <c r="O141" s="1591"/>
      <c r="P141" s="1470"/>
      <c r="Q141" s="1056"/>
      <c r="R141" s="1041"/>
      <c r="S141" s="1041"/>
      <c r="T141" s="1023"/>
      <c r="U141" s="1008"/>
      <c r="V141" s="1008"/>
      <c r="W141" s="1008"/>
      <c r="X141" s="1008"/>
      <c r="Y141" s="1008"/>
      <c r="Z141" s="1005"/>
      <c r="AA141" s="1005"/>
      <c r="AB141" s="1005"/>
      <c r="AC141" s="1005"/>
      <c r="AD141" s="1005"/>
      <c r="AE141" s="1005"/>
      <c r="AF141" s="1005"/>
      <c r="AG141" s="196"/>
      <c r="AH141" s="592"/>
      <c r="AI141" s="592"/>
      <c r="AJ141" s="592"/>
      <c r="AK141" s="196"/>
      <c r="AL141" s="197"/>
      <c r="AM141" s="197"/>
      <c r="AN141" s="197"/>
      <c r="AO141" s="197"/>
      <c r="AP141" s="1151"/>
      <c r="AQ141" s="1005"/>
      <c r="AR141" s="282"/>
      <c r="AS141" s="282"/>
      <c r="AT141" s="282"/>
      <c r="AU141" s="282"/>
      <c r="AV141" s="282"/>
      <c r="AW141" s="282"/>
      <c r="AX141" s="1151"/>
      <c r="AY141" s="1005"/>
      <c r="AZ141" s="282"/>
      <c r="BA141" s="282"/>
      <c r="BB141" s="282"/>
      <c r="BC141" s="282"/>
      <c r="BD141" s="282"/>
      <c r="BE141" s="282"/>
      <c r="BF141" s="1151"/>
      <c r="BG141" s="1005"/>
      <c r="BH141" s="282"/>
      <c r="BI141" s="282"/>
      <c r="BJ141" s="282"/>
      <c r="BK141" s="282"/>
      <c r="BL141" s="282"/>
      <c r="BM141" s="282"/>
      <c r="BN141" s="1151"/>
      <c r="BO141" s="1005"/>
      <c r="BP141" s="282"/>
      <c r="BQ141" s="282"/>
      <c r="BR141" s="282"/>
      <c r="BS141" s="282"/>
      <c r="BT141" s="282"/>
      <c r="BU141" s="282"/>
    </row>
    <row r="142" spans="1:73" ht="40.9" customHeight="1" thickBot="1" x14ac:dyDescent="0.3">
      <c r="A142" s="457" t="s">
        <v>3915</v>
      </c>
      <c r="B142" s="29"/>
      <c r="C142" s="1059"/>
      <c r="D142" s="1463"/>
      <c r="E142" s="1698"/>
      <c r="F142" s="1060"/>
      <c r="G142" s="1592"/>
      <c r="H142" s="1060"/>
      <c r="I142" s="1060"/>
      <c r="J142" s="1060"/>
      <c r="K142" s="1060"/>
      <c r="L142" s="1060"/>
      <c r="M142" s="1592"/>
      <c r="N142" s="1060"/>
      <c r="O142" s="1592"/>
      <c r="P142" s="1471"/>
      <c r="Q142" s="1057"/>
      <c r="R142" s="1042"/>
      <c r="S142" s="1042"/>
      <c r="T142" s="1024"/>
      <c r="U142" s="1009"/>
      <c r="V142" s="1009"/>
      <c r="W142" s="1009"/>
      <c r="X142" s="1009"/>
      <c r="Y142" s="1009"/>
      <c r="Z142" s="1006"/>
      <c r="AA142" s="1006"/>
      <c r="AB142" s="1006"/>
      <c r="AC142" s="1006"/>
      <c r="AD142" s="1006"/>
      <c r="AE142" s="1006"/>
      <c r="AF142" s="1006"/>
      <c r="AG142" s="715"/>
      <c r="AH142" s="716"/>
      <c r="AI142" s="716"/>
      <c r="AJ142" s="716"/>
      <c r="AK142" s="715"/>
      <c r="AL142" s="717"/>
      <c r="AM142" s="717"/>
      <c r="AN142" s="717"/>
      <c r="AO142" s="717"/>
      <c r="AP142" s="1152"/>
      <c r="AQ142" s="1006"/>
      <c r="AR142" s="718"/>
      <c r="AS142" s="718"/>
      <c r="AT142" s="718"/>
      <c r="AU142" s="718"/>
      <c r="AV142" s="718"/>
      <c r="AW142" s="718"/>
      <c r="AX142" s="1152"/>
      <c r="AY142" s="1006"/>
      <c r="AZ142" s="718"/>
      <c r="BA142" s="718"/>
      <c r="BB142" s="718"/>
      <c r="BC142" s="718"/>
      <c r="BD142" s="718"/>
      <c r="BE142" s="718"/>
      <c r="BF142" s="1152"/>
      <c r="BG142" s="1006"/>
      <c r="BH142" s="718"/>
      <c r="BI142" s="718"/>
      <c r="BJ142" s="718"/>
      <c r="BK142" s="718"/>
      <c r="BL142" s="718"/>
      <c r="BM142" s="718"/>
      <c r="BN142" s="1152"/>
      <c r="BO142" s="1006"/>
      <c r="BP142" s="718"/>
      <c r="BQ142" s="718"/>
      <c r="BR142" s="718"/>
      <c r="BS142" s="718"/>
      <c r="BT142" s="718"/>
      <c r="BU142" s="718"/>
    </row>
    <row r="143" spans="1:73" ht="40.9" customHeight="1" thickTop="1" x14ac:dyDescent="0.25">
      <c r="A143" s="457" t="s">
        <v>3915</v>
      </c>
      <c r="B143" s="29"/>
      <c r="C143" s="1059"/>
      <c r="D143" s="1463"/>
      <c r="E143" s="1696">
        <v>936</v>
      </c>
      <c r="F143" s="1058" t="s">
        <v>3923</v>
      </c>
      <c r="G143" s="1590" t="s">
        <v>2770</v>
      </c>
      <c r="H143" s="1058" t="s">
        <v>2943</v>
      </c>
      <c r="I143" s="1058" t="s">
        <v>2982</v>
      </c>
      <c r="J143" s="1058" t="s">
        <v>3058</v>
      </c>
      <c r="K143" s="1058" t="s">
        <v>3807</v>
      </c>
      <c r="L143" s="1058" t="s">
        <v>3644</v>
      </c>
      <c r="M143" s="1590" t="s">
        <v>3645</v>
      </c>
      <c r="N143" s="1058" t="s">
        <v>3890</v>
      </c>
      <c r="O143" s="1590" t="s">
        <v>3922</v>
      </c>
      <c r="P143" s="1469" t="s">
        <v>2828</v>
      </c>
      <c r="Q143" s="1055">
        <v>2</v>
      </c>
      <c r="R143" s="1040" t="s">
        <v>2867</v>
      </c>
      <c r="S143" s="1040"/>
      <c r="T143" s="1022"/>
      <c r="U143" s="1007"/>
      <c r="V143" s="1007"/>
      <c r="W143" s="1007"/>
      <c r="X143" s="1007"/>
      <c r="Y143" s="1007"/>
      <c r="Z143" s="1004">
        <f t="shared" si="133"/>
        <v>0</v>
      </c>
      <c r="AA143" s="1004">
        <f t="shared" si="141"/>
        <v>0</v>
      </c>
      <c r="AB143" s="1004">
        <f t="shared" si="141"/>
        <v>0</v>
      </c>
      <c r="AC143" s="1004">
        <f t="shared" si="141"/>
        <v>0</v>
      </c>
      <c r="AD143" s="1004">
        <f t="shared" si="141"/>
        <v>0</v>
      </c>
      <c r="AE143" s="1004">
        <f t="shared" si="141"/>
        <v>0</v>
      </c>
      <c r="AF143" s="1004">
        <f t="shared" si="141"/>
        <v>0</v>
      </c>
      <c r="AG143" s="714"/>
      <c r="AH143" s="593"/>
      <c r="AI143" s="593"/>
      <c r="AJ143" s="593"/>
      <c r="AK143" s="207"/>
      <c r="AL143" s="208"/>
      <c r="AM143" s="208"/>
      <c r="AN143" s="208"/>
      <c r="AO143" s="208"/>
      <c r="AP143" s="1150">
        <f>+U143</f>
        <v>0</v>
      </c>
      <c r="AQ143" s="1004">
        <f>SUM(AR143:AW146)</f>
        <v>0</v>
      </c>
      <c r="AR143" s="299"/>
      <c r="AS143" s="299"/>
      <c r="AT143" s="299"/>
      <c r="AU143" s="299"/>
      <c r="AV143" s="299"/>
      <c r="AW143" s="299"/>
      <c r="AX143" s="1150">
        <f>+V143</f>
        <v>0</v>
      </c>
      <c r="AY143" s="1004">
        <f>SUM(AZ143:BE146)</f>
        <v>0</v>
      </c>
      <c r="AZ143" s="299"/>
      <c r="BA143" s="299"/>
      <c r="BB143" s="299"/>
      <c r="BC143" s="299"/>
      <c r="BD143" s="299"/>
      <c r="BE143" s="299"/>
      <c r="BF143" s="1150">
        <f>+W143</f>
        <v>0</v>
      </c>
      <c r="BG143" s="1004">
        <f>SUM(BH143:BM146)</f>
        <v>0</v>
      </c>
      <c r="BH143" s="299"/>
      <c r="BI143" s="299"/>
      <c r="BJ143" s="299"/>
      <c r="BK143" s="299"/>
      <c r="BL143" s="299"/>
      <c r="BM143" s="299"/>
      <c r="BN143" s="1150">
        <f>+X143</f>
        <v>0</v>
      </c>
      <c r="BO143" s="1004">
        <f>SUM(BP143:BU146)</f>
        <v>0</v>
      </c>
      <c r="BP143" s="299"/>
      <c r="BQ143" s="299"/>
      <c r="BR143" s="299"/>
      <c r="BS143" s="299"/>
      <c r="BT143" s="299"/>
      <c r="BU143" s="299"/>
    </row>
    <row r="144" spans="1:73" ht="40.9" customHeight="1" x14ac:dyDescent="0.25">
      <c r="A144" s="457" t="s">
        <v>3915</v>
      </c>
      <c r="B144" s="29"/>
      <c r="C144" s="1059"/>
      <c r="D144" s="1463"/>
      <c r="E144" s="1697"/>
      <c r="F144" s="1059"/>
      <c r="G144" s="1591"/>
      <c r="H144" s="1059"/>
      <c r="I144" s="1059"/>
      <c r="J144" s="1059"/>
      <c r="K144" s="1059"/>
      <c r="L144" s="1059"/>
      <c r="M144" s="1591"/>
      <c r="N144" s="1059"/>
      <c r="O144" s="1591"/>
      <c r="P144" s="1470"/>
      <c r="Q144" s="1056"/>
      <c r="R144" s="1041"/>
      <c r="S144" s="1041"/>
      <c r="T144" s="1023"/>
      <c r="U144" s="1008"/>
      <c r="V144" s="1008"/>
      <c r="W144" s="1008"/>
      <c r="X144" s="1008"/>
      <c r="Y144" s="1008"/>
      <c r="Z144" s="1005"/>
      <c r="AA144" s="1005"/>
      <c r="AB144" s="1005"/>
      <c r="AC144" s="1005"/>
      <c r="AD144" s="1005"/>
      <c r="AE144" s="1005"/>
      <c r="AF144" s="1005"/>
      <c r="AG144" s="479"/>
      <c r="AH144" s="592"/>
      <c r="AI144" s="592"/>
      <c r="AJ144" s="592"/>
      <c r="AK144" s="196"/>
      <c r="AL144" s="197"/>
      <c r="AM144" s="197"/>
      <c r="AN144" s="197"/>
      <c r="AO144" s="197"/>
      <c r="AP144" s="1151"/>
      <c r="AQ144" s="1005"/>
      <c r="AR144" s="282"/>
      <c r="AS144" s="282"/>
      <c r="AT144" s="282"/>
      <c r="AU144" s="282"/>
      <c r="AV144" s="282"/>
      <c r="AW144" s="282"/>
      <c r="AX144" s="1151"/>
      <c r="AY144" s="1005"/>
      <c r="AZ144" s="282"/>
      <c r="BA144" s="282"/>
      <c r="BB144" s="282"/>
      <c r="BC144" s="282"/>
      <c r="BD144" s="282"/>
      <c r="BE144" s="282"/>
      <c r="BF144" s="1151"/>
      <c r="BG144" s="1005"/>
      <c r="BH144" s="282"/>
      <c r="BI144" s="282"/>
      <c r="BJ144" s="282"/>
      <c r="BK144" s="282"/>
      <c r="BL144" s="282"/>
      <c r="BM144" s="282"/>
      <c r="BN144" s="1151"/>
      <c r="BO144" s="1005"/>
      <c r="BP144" s="282"/>
      <c r="BQ144" s="282"/>
      <c r="BR144" s="282"/>
      <c r="BS144" s="282"/>
      <c r="BT144" s="282"/>
      <c r="BU144" s="282"/>
    </row>
    <row r="145" spans="1:73" ht="40.9" customHeight="1" x14ac:dyDescent="0.25">
      <c r="A145" s="457" t="s">
        <v>3915</v>
      </c>
      <c r="B145" s="29"/>
      <c r="C145" s="1059"/>
      <c r="D145" s="1463"/>
      <c r="E145" s="1697"/>
      <c r="F145" s="1059"/>
      <c r="G145" s="1591"/>
      <c r="H145" s="1059"/>
      <c r="I145" s="1059"/>
      <c r="J145" s="1059"/>
      <c r="K145" s="1059"/>
      <c r="L145" s="1059"/>
      <c r="M145" s="1591"/>
      <c r="N145" s="1059"/>
      <c r="O145" s="1591"/>
      <c r="P145" s="1470"/>
      <c r="Q145" s="1056"/>
      <c r="R145" s="1041"/>
      <c r="S145" s="1041"/>
      <c r="T145" s="1023"/>
      <c r="U145" s="1008"/>
      <c r="V145" s="1008"/>
      <c r="W145" s="1008"/>
      <c r="X145" s="1008"/>
      <c r="Y145" s="1008"/>
      <c r="Z145" s="1005"/>
      <c r="AA145" s="1005"/>
      <c r="AB145" s="1005"/>
      <c r="AC145" s="1005"/>
      <c r="AD145" s="1005"/>
      <c r="AE145" s="1005"/>
      <c r="AF145" s="1005"/>
      <c r="AG145" s="196"/>
      <c r="AH145" s="592"/>
      <c r="AI145" s="592"/>
      <c r="AJ145" s="592"/>
      <c r="AK145" s="196"/>
      <c r="AL145" s="197"/>
      <c r="AM145" s="197"/>
      <c r="AN145" s="197"/>
      <c r="AO145" s="197"/>
      <c r="AP145" s="1151"/>
      <c r="AQ145" s="1005"/>
      <c r="AR145" s="282"/>
      <c r="AS145" s="282"/>
      <c r="AT145" s="282"/>
      <c r="AU145" s="282"/>
      <c r="AV145" s="282"/>
      <c r="AW145" s="282"/>
      <c r="AX145" s="1151"/>
      <c r="AY145" s="1005"/>
      <c r="AZ145" s="282"/>
      <c r="BA145" s="282"/>
      <c r="BB145" s="282"/>
      <c r="BC145" s="282"/>
      <c r="BD145" s="282"/>
      <c r="BE145" s="282"/>
      <c r="BF145" s="1151"/>
      <c r="BG145" s="1005"/>
      <c r="BH145" s="282"/>
      <c r="BI145" s="282"/>
      <c r="BJ145" s="282"/>
      <c r="BK145" s="282"/>
      <c r="BL145" s="282"/>
      <c r="BM145" s="282"/>
      <c r="BN145" s="1151"/>
      <c r="BO145" s="1005"/>
      <c r="BP145" s="282"/>
      <c r="BQ145" s="282"/>
      <c r="BR145" s="282"/>
      <c r="BS145" s="282"/>
      <c r="BT145" s="282"/>
      <c r="BU145" s="282"/>
    </row>
    <row r="146" spans="1:73" ht="40.9" customHeight="1" thickBot="1" x14ac:dyDescent="0.3">
      <c r="A146" s="457" t="s">
        <v>3915</v>
      </c>
      <c r="B146" s="29"/>
      <c r="C146" s="1060"/>
      <c r="D146" s="1464"/>
      <c r="E146" s="1698"/>
      <c r="F146" s="1060"/>
      <c r="G146" s="1592"/>
      <c r="H146" s="1060"/>
      <c r="I146" s="1060"/>
      <c r="J146" s="1060"/>
      <c r="K146" s="1060"/>
      <c r="L146" s="1060"/>
      <c r="M146" s="1592"/>
      <c r="N146" s="1060"/>
      <c r="O146" s="1592"/>
      <c r="P146" s="1471"/>
      <c r="Q146" s="1057"/>
      <c r="R146" s="1042"/>
      <c r="S146" s="1042"/>
      <c r="T146" s="1024"/>
      <c r="U146" s="1009"/>
      <c r="V146" s="1009"/>
      <c r="W146" s="1009"/>
      <c r="X146" s="1009"/>
      <c r="Y146" s="1009"/>
      <c r="Z146" s="1006"/>
      <c r="AA146" s="1006"/>
      <c r="AB146" s="1006"/>
      <c r="AC146" s="1006"/>
      <c r="AD146" s="1006"/>
      <c r="AE146" s="1006"/>
      <c r="AF146" s="1006"/>
      <c r="AG146" s="715"/>
      <c r="AH146" s="716"/>
      <c r="AI146" s="716"/>
      <c r="AJ146" s="716"/>
      <c r="AK146" s="715"/>
      <c r="AL146" s="717"/>
      <c r="AM146" s="717"/>
      <c r="AN146" s="717"/>
      <c r="AO146" s="717"/>
      <c r="AP146" s="1152"/>
      <c r="AQ146" s="1006"/>
      <c r="AR146" s="718"/>
      <c r="AS146" s="718"/>
      <c r="AT146" s="718"/>
      <c r="AU146" s="718"/>
      <c r="AV146" s="718"/>
      <c r="AW146" s="718"/>
      <c r="AX146" s="1152"/>
      <c r="AY146" s="1006"/>
      <c r="AZ146" s="718"/>
      <c r="BA146" s="718"/>
      <c r="BB146" s="718"/>
      <c r="BC146" s="718"/>
      <c r="BD146" s="718"/>
      <c r="BE146" s="718"/>
      <c r="BF146" s="1152"/>
      <c r="BG146" s="1006"/>
      <c r="BH146" s="718"/>
      <c r="BI146" s="718"/>
      <c r="BJ146" s="718"/>
      <c r="BK146" s="718"/>
      <c r="BL146" s="718"/>
      <c r="BM146" s="718"/>
      <c r="BN146" s="1152"/>
      <c r="BO146" s="1006"/>
      <c r="BP146" s="718"/>
      <c r="BQ146" s="718"/>
      <c r="BR146" s="718"/>
      <c r="BS146" s="718"/>
      <c r="BT146" s="718"/>
      <c r="BU146" s="718"/>
    </row>
    <row r="147" spans="1:73" ht="40.9" customHeight="1" thickTop="1" x14ac:dyDescent="0.25">
      <c r="A147" s="457" t="s">
        <v>3915</v>
      </c>
      <c r="B147" s="29"/>
      <c r="C147" s="1058" t="s">
        <v>2829</v>
      </c>
      <c r="D147" s="1462" t="s">
        <v>2830</v>
      </c>
      <c r="E147" s="1696">
        <v>937</v>
      </c>
      <c r="F147" s="1058" t="s">
        <v>3924</v>
      </c>
      <c r="G147" s="1590" t="s">
        <v>485</v>
      </c>
      <c r="H147" s="1058" t="s">
        <v>3925</v>
      </c>
      <c r="I147" s="1058" t="s">
        <v>2982</v>
      </c>
      <c r="J147" s="1058" t="s">
        <v>3058</v>
      </c>
      <c r="K147" s="1058" t="s">
        <v>3807</v>
      </c>
      <c r="L147" s="1058" t="s">
        <v>3644</v>
      </c>
      <c r="M147" s="1590" t="s">
        <v>3645</v>
      </c>
      <c r="N147" s="1058" t="s">
        <v>3890</v>
      </c>
      <c r="O147" s="1590" t="s">
        <v>3922</v>
      </c>
      <c r="P147" s="1469" t="s">
        <v>2831</v>
      </c>
      <c r="Q147" s="1055">
        <v>449</v>
      </c>
      <c r="R147" s="1040" t="s">
        <v>2871</v>
      </c>
      <c r="S147" s="1040"/>
      <c r="T147" s="1022"/>
      <c r="U147" s="1007"/>
      <c r="V147" s="1007"/>
      <c r="W147" s="1007"/>
      <c r="X147" s="1007"/>
      <c r="Y147" s="1007"/>
      <c r="Z147" s="1004">
        <f t="shared" si="133"/>
        <v>0</v>
      </c>
      <c r="AA147" s="1004">
        <f t="shared" ref="AA147:AF159" si="142">SUM(AR147:AR150,AZ147:AZ150,BH147:BH150,BP147:BP150)</f>
        <v>0</v>
      </c>
      <c r="AB147" s="1004">
        <f t="shared" si="142"/>
        <v>0</v>
      </c>
      <c r="AC147" s="1004">
        <f t="shared" si="142"/>
        <v>0</v>
      </c>
      <c r="AD147" s="1004">
        <f t="shared" si="142"/>
        <v>0</v>
      </c>
      <c r="AE147" s="1004">
        <f t="shared" si="142"/>
        <v>0</v>
      </c>
      <c r="AF147" s="1004">
        <f t="shared" si="142"/>
        <v>0</v>
      </c>
      <c r="AG147" s="714"/>
      <c r="AH147" s="593"/>
      <c r="AI147" s="593"/>
      <c r="AJ147" s="593"/>
      <c r="AK147" s="207"/>
      <c r="AL147" s="208"/>
      <c r="AM147" s="208"/>
      <c r="AN147" s="208"/>
      <c r="AO147" s="208"/>
      <c r="AP147" s="1150">
        <f>+U147</f>
        <v>0</v>
      </c>
      <c r="AQ147" s="1004">
        <f>SUM(AR147:AW150)</f>
        <v>0</v>
      </c>
      <c r="AR147" s="299"/>
      <c r="AS147" s="299"/>
      <c r="AT147" s="299"/>
      <c r="AU147" s="299"/>
      <c r="AV147" s="299"/>
      <c r="AW147" s="299"/>
      <c r="AX147" s="1150">
        <f>+V147</f>
        <v>0</v>
      </c>
      <c r="AY147" s="1004">
        <f>SUM(AZ147:BE150)</f>
        <v>0</v>
      </c>
      <c r="AZ147" s="299"/>
      <c r="BA147" s="299"/>
      <c r="BB147" s="299"/>
      <c r="BC147" s="299"/>
      <c r="BD147" s="299"/>
      <c r="BE147" s="299"/>
      <c r="BF147" s="1150">
        <f>+W147</f>
        <v>0</v>
      </c>
      <c r="BG147" s="1004">
        <f>SUM(BH147:BM150)</f>
        <v>0</v>
      </c>
      <c r="BH147" s="299"/>
      <c r="BI147" s="299"/>
      <c r="BJ147" s="299"/>
      <c r="BK147" s="299"/>
      <c r="BL147" s="299"/>
      <c r="BM147" s="299"/>
      <c r="BN147" s="1150">
        <f>+X147</f>
        <v>0</v>
      </c>
      <c r="BO147" s="1004">
        <f>SUM(BP147:BU150)</f>
        <v>0</v>
      </c>
      <c r="BP147" s="299"/>
      <c r="BQ147" s="299"/>
      <c r="BR147" s="299"/>
      <c r="BS147" s="299"/>
      <c r="BT147" s="299"/>
      <c r="BU147" s="299"/>
    </row>
    <row r="148" spans="1:73" ht="16.5" x14ac:dyDescent="0.25">
      <c r="A148" s="457" t="s">
        <v>3915</v>
      </c>
      <c r="B148" s="29"/>
      <c r="C148" s="1059"/>
      <c r="D148" s="1463"/>
      <c r="E148" s="1697"/>
      <c r="F148" s="1059"/>
      <c r="G148" s="1591"/>
      <c r="H148" s="1059"/>
      <c r="I148" s="1059"/>
      <c r="J148" s="1059"/>
      <c r="K148" s="1059"/>
      <c r="L148" s="1059"/>
      <c r="M148" s="1591"/>
      <c r="N148" s="1059"/>
      <c r="O148" s="1591"/>
      <c r="P148" s="1470"/>
      <c r="Q148" s="1056"/>
      <c r="R148" s="1041"/>
      <c r="S148" s="1041"/>
      <c r="T148" s="1023"/>
      <c r="U148" s="1008"/>
      <c r="V148" s="1008"/>
      <c r="W148" s="1008"/>
      <c r="X148" s="1008"/>
      <c r="Y148" s="1008"/>
      <c r="Z148" s="1005"/>
      <c r="AA148" s="1005"/>
      <c r="AB148" s="1005"/>
      <c r="AC148" s="1005"/>
      <c r="AD148" s="1005"/>
      <c r="AE148" s="1005"/>
      <c r="AF148" s="1005"/>
      <c r="AG148" s="479"/>
      <c r="AH148" s="592"/>
      <c r="AI148" s="592"/>
      <c r="AJ148" s="592"/>
      <c r="AK148" s="196"/>
      <c r="AL148" s="197"/>
      <c r="AM148" s="197"/>
      <c r="AN148" s="197"/>
      <c r="AO148" s="197"/>
      <c r="AP148" s="1151"/>
      <c r="AQ148" s="1005"/>
      <c r="AR148" s="282"/>
      <c r="AS148" s="282"/>
      <c r="AT148" s="282"/>
      <c r="AU148" s="282"/>
      <c r="AV148" s="282"/>
      <c r="AW148" s="282"/>
      <c r="AX148" s="1151"/>
      <c r="AY148" s="1005"/>
      <c r="AZ148" s="282"/>
      <c r="BA148" s="282"/>
      <c r="BB148" s="282"/>
      <c r="BC148" s="282"/>
      <c r="BD148" s="282"/>
      <c r="BE148" s="282"/>
      <c r="BF148" s="1151"/>
      <c r="BG148" s="1005"/>
      <c r="BH148" s="282"/>
      <c r="BI148" s="282"/>
      <c r="BJ148" s="282"/>
      <c r="BK148" s="282"/>
      <c r="BL148" s="282"/>
      <c r="BM148" s="282"/>
      <c r="BN148" s="1151"/>
      <c r="BO148" s="1005"/>
      <c r="BP148" s="282"/>
      <c r="BQ148" s="282"/>
      <c r="BR148" s="282"/>
      <c r="BS148" s="282"/>
      <c r="BT148" s="282"/>
      <c r="BU148" s="282"/>
    </row>
    <row r="149" spans="1:73" ht="40.9" customHeight="1" x14ac:dyDescent="0.25">
      <c r="A149" s="457" t="s">
        <v>3915</v>
      </c>
      <c r="B149" s="29"/>
      <c r="C149" s="1059"/>
      <c r="D149" s="1463"/>
      <c r="E149" s="1697"/>
      <c r="F149" s="1059"/>
      <c r="G149" s="1591"/>
      <c r="H149" s="1059"/>
      <c r="I149" s="1059"/>
      <c r="J149" s="1059"/>
      <c r="K149" s="1059"/>
      <c r="L149" s="1059"/>
      <c r="M149" s="1591"/>
      <c r="N149" s="1059"/>
      <c r="O149" s="1591"/>
      <c r="P149" s="1470"/>
      <c r="Q149" s="1056"/>
      <c r="R149" s="1041"/>
      <c r="S149" s="1041"/>
      <c r="T149" s="1023"/>
      <c r="U149" s="1008"/>
      <c r="V149" s="1008"/>
      <c r="W149" s="1008"/>
      <c r="X149" s="1008"/>
      <c r="Y149" s="1008"/>
      <c r="Z149" s="1005"/>
      <c r="AA149" s="1005"/>
      <c r="AB149" s="1005"/>
      <c r="AC149" s="1005"/>
      <c r="AD149" s="1005"/>
      <c r="AE149" s="1005"/>
      <c r="AF149" s="1005"/>
      <c r="AG149" s="196"/>
      <c r="AH149" s="592"/>
      <c r="AI149" s="592"/>
      <c r="AJ149" s="592"/>
      <c r="AK149" s="196"/>
      <c r="AL149" s="197"/>
      <c r="AM149" s="197"/>
      <c r="AN149" s="197"/>
      <c r="AO149" s="197"/>
      <c r="AP149" s="1151"/>
      <c r="AQ149" s="1005"/>
      <c r="AR149" s="282"/>
      <c r="AS149" s="282"/>
      <c r="AT149" s="282"/>
      <c r="AU149" s="282"/>
      <c r="AV149" s="282"/>
      <c r="AW149" s="282"/>
      <c r="AX149" s="1151"/>
      <c r="AY149" s="1005"/>
      <c r="AZ149" s="282"/>
      <c r="BA149" s="282"/>
      <c r="BB149" s="282"/>
      <c r="BC149" s="282"/>
      <c r="BD149" s="282"/>
      <c r="BE149" s="282"/>
      <c r="BF149" s="1151"/>
      <c r="BG149" s="1005"/>
      <c r="BH149" s="282"/>
      <c r="BI149" s="282"/>
      <c r="BJ149" s="282"/>
      <c r="BK149" s="282"/>
      <c r="BL149" s="282"/>
      <c r="BM149" s="282"/>
      <c r="BN149" s="1151"/>
      <c r="BO149" s="1005"/>
      <c r="BP149" s="282"/>
      <c r="BQ149" s="282"/>
      <c r="BR149" s="282"/>
      <c r="BS149" s="282"/>
      <c r="BT149" s="282"/>
      <c r="BU149" s="282"/>
    </row>
    <row r="150" spans="1:73" ht="40.9" customHeight="1" thickBot="1" x14ac:dyDescent="0.3">
      <c r="A150" s="457" t="s">
        <v>3915</v>
      </c>
      <c r="B150" s="29"/>
      <c r="C150" s="1059"/>
      <c r="D150" s="1463"/>
      <c r="E150" s="1698"/>
      <c r="F150" s="1060"/>
      <c r="G150" s="1592"/>
      <c r="H150" s="1060"/>
      <c r="I150" s="1060"/>
      <c r="J150" s="1060"/>
      <c r="K150" s="1060"/>
      <c r="L150" s="1060"/>
      <c r="M150" s="1592"/>
      <c r="N150" s="1060"/>
      <c r="O150" s="1592"/>
      <c r="P150" s="1471"/>
      <c r="Q150" s="1057"/>
      <c r="R150" s="1042"/>
      <c r="S150" s="1042"/>
      <c r="T150" s="1024"/>
      <c r="U150" s="1009"/>
      <c r="V150" s="1009"/>
      <c r="W150" s="1009"/>
      <c r="X150" s="1009"/>
      <c r="Y150" s="1009"/>
      <c r="Z150" s="1006"/>
      <c r="AA150" s="1006"/>
      <c r="AB150" s="1006"/>
      <c r="AC150" s="1006"/>
      <c r="AD150" s="1006"/>
      <c r="AE150" s="1006"/>
      <c r="AF150" s="1006"/>
      <c r="AG150" s="715"/>
      <c r="AH150" s="716"/>
      <c r="AI150" s="716"/>
      <c r="AJ150" s="716"/>
      <c r="AK150" s="715"/>
      <c r="AL150" s="717"/>
      <c r="AM150" s="717"/>
      <c r="AN150" s="717"/>
      <c r="AO150" s="717"/>
      <c r="AP150" s="1152"/>
      <c r="AQ150" s="1006"/>
      <c r="AR150" s="718"/>
      <c r="AS150" s="718"/>
      <c r="AT150" s="718"/>
      <c r="AU150" s="718"/>
      <c r="AV150" s="718"/>
      <c r="AW150" s="718"/>
      <c r="AX150" s="1152"/>
      <c r="AY150" s="1006"/>
      <c r="AZ150" s="718"/>
      <c r="BA150" s="718"/>
      <c r="BB150" s="718"/>
      <c r="BC150" s="718"/>
      <c r="BD150" s="718"/>
      <c r="BE150" s="718"/>
      <c r="BF150" s="1152"/>
      <c r="BG150" s="1006"/>
      <c r="BH150" s="718"/>
      <c r="BI150" s="718"/>
      <c r="BJ150" s="718"/>
      <c r="BK150" s="718"/>
      <c r="BL150" s="718"/>
      <c r="BM150" s="718"/>
      <c r="BN150" s="1152"/>
      <c r="BO150" s="1006"/>
      <c r="BP150" s="718"/>
      <c r="BQ150" s="718"/>
      <c r="BR150" s="718"/>
      <c r="BS150" s="718"/>
      <c r="BT150" s="718"/>
      <c r="BU150" s="718"/>
    </row>
    <row r="151" spans="1:73" ht="40.9" customHeight="1" thickTop="1" x14ac:dyDescent="0.25">
      <c r="A151" s="457" t="s">
        <v>3915</v>
      </c>
      <c r="B151" s="29"/>
      <c r="C151" s="1059"/>
      <c r="D151" s="1463"/>
      <c r="E151" s="1696">
        <v>938</v>
      </c>
      <c r="F151" s="1058" t="s">
        <v>3926</v>
      </c>
      <c r="G151" s="1590" t="s">
        <v>617</v>
      </c>
      <c r="H151" s="1058" t="s">
        <v>3011</v>
      </c>
      <c r="I151" s="1058" t="s">
        <v>2982</v>
      </c>
      <c r="J151" s="1058" t="s">
        <v>3058</v>
      </c>
      <c r="K151" s="1058" t="s">
        <v>3807</v>
      </c>
      <c r="L151" s="1058" t="s">
        <v>3644</v>
      </c>
      <c r="M151" s="1590" t="s">
        <v>3645</v>
      </c>
      <c r="N151" s="1058" t="s">
        <v>3890</v>
      </c>
      <c r="O151" s="1590" t="s">
        <v>3922</v>
      </c>
      <c r="P151" s="1469" t="s">
        <v>3927</v>
      </c>
      <c r="Q151" s="1055">
        <v>4</v>
      </c>
      <c r="R151" s="1040" t="s">
        <v>2871</v>
      </c>
      <c r="S151" s="1040"/>
      <c r="T151" s="1022"/>
      <c r="U151" s="1007"/>
      <c r="V151" s="1007"/>
      <c r="W151" s="1007"/>
      <c r="X151" s="1007"/>
      <c r="Y151" s="1007"/>
      <c r="Z151" s="1004">
        <f t="shared" si="133"/>
        <v>0</v>
      </c>
      <c r="AA151" s="1004">
        <f t="shared" si="142"/>
        <v>0</v>
      </c>
      <c r="AB151" s="1004">
        <f t="shared" si="142"/>
        <v>0</v>
      </c>
      <c r="AC151" s="1004">
        <f t="shared" si="142"/>
        <v>0</v>
      </c>
      <c r="AD151" s="1004">
        <f t="shared" si="142"/>
        <v>0</v>
      </c>
      <c r="AE151" s="1004">
        <f t="shared" si="142"/>
        <v>0</v>
      </c>
      <c r="AF151" s="1004">
        <f t="shared" si="142"/>
        <v>0</v>
      </c>
      <c r="AG151" s="714"/>
      <c r="AH151" s="593"/>
      <c r="AI151" s="593"/>
      <c r="AJ151" s="593"/>
      <c r="AK151" s="207"/>
      <c r="AL151" s="208"/>
      <c r="AM151" s="208"/>
      <c r="AN151" s="208"/>
      <c r="AO151" s="208"/>
      <c r="AP151" s="1150">
        <f>+U151</f>
        <v>0</v>
      </c>
      <c r="AQ151" s="1004">
        <f>SUM(AR151:AW154)</f>
        <v>0</v>
      </c>
      <c r="AR151" s="299"/>
      <c r="AS151" s="299"/>
      <c r="AT151" s="299"/>
      <c r="AU151" s="299"/>
      <c r="AV151" s="299"/>
      <c r="AW151" s="299"/>
      <c r="AX151" s="1150">
        <f>+V151</f>
        <v>0</v>
      </c>
      <c r="AY151" s="1004">
        <f>SUM(AZ151:BE154)</f>
        <v>0</v>
      </c>
      <c r="AZ151" s="299"/>
      <c r="BA151" s="299"/>
      <c r="BB151" s="299"/>
      <c r="BC151" s="299"/>
      <c r="BD151" s="299"/>
      <c r="BE151" s="299"/>
      <c r="BF151" s="1150">
        <f>+W151</f>
        <v>0</v>
      </c>
      <c r="BG151" s="1004">
        <f>SUM(BH151:BM154)</f>
        <v>0</v>
      </c>
      <c r="BH151" s="299"/>
      <c r="BI151" s="299"/>
      <c r="BJ151" s="299"/>
      <c r="BK151" s="299"/>
      <c r="BL151" s="299"/>
      <c r="BM151" s="299"/>
      <c r="BN151" s="1150">
        <f>+X151</f>
        <v>0</v>
      </c>
      <c r="BO151" s="1004">
        <f>SUM(BP151:BU154)</f>
        <v>0</v>
      </c>
      <c r="BP151" s="299"/>
      <c r="BQ151" s="299"/>
      <c r="BR151" s="299"/>
      <c r="BS151" s="299"/>
      <c r="BT151" s="299"/>
      <c r="BU151" s="299"/>
    </row>
    <row r="152" spans="1:73" ht="40.9" customHeight="1" x14ac:dyDescent="0.25">
      <c r="A152" s="457" t="s">
        <v>3915</v>
      </c>
      <c r="B152" s="29"/>
      <c r="C152" s="1059"/>
      <c r="D152" s="1463"/>
      <c r="E152" s="1697"/>
      <c r="F152" s="1059"/>
      <c r="G152" s="1591"/>
      <c r="H152" s="1059"/>
      <c r="I152" s="1059"/>
      <c r="J152" s="1059"/>
      <c r="K152" s="1059"/>
      <c r="L152" s="1059"/>
      <c r="M152" s="1591"/>
      <c r="N152" s="1059"/>
      <c r="O152" s="1591"/>
      <c r="P152" s="1470"/>
      <c r="Q152" s="1056"/>
      <c r="R152" s="1041"/>
      <c r="S152" s="1041"/>
      <c r="T152" s="1023"/>
      <c r="U152" s="1008"/>
      <c r="V152" s="1008"/>
      <c r="W152" s="1008"/>
      <c r="X152" s="1008"/>
      <c r="Y152" s="1008"/>
      <c r="Z152" s="1005"/>
      <c r="AA152" s="1005"/>
      <c r="AB152" s="1005"/>
      <c r="AC152" s="1005"/>
      <c r="AD152" s="1005"/>
      <c r="AE152" s="1005"/>
      <c r="AF152" s="1005"/>
      <c r="AG152" s="479"/>
      <c r="AH152" s="592"/>
      <c r="AI152" s="592"/>
      <c r="AJ152" s="592"/>
      <c r="AK152" s="196"/>
      <c r="AL152" s="197"/>
      <c r="AM152" s="197"/>
      <c r="AN152" s="197"/>
      <c r="AO152" s="197"/>
      <c r="AP152" s="1151"/>
      <c r="AQ152" s="1005"/>
      <c r="AR152" s="282"/>
      <c r="AS152" s="282"/>
      <c r="AT152" s="282"/>
      <c r="AU152" s="282"/>
      <c r="AV152" s="282"/>
      <c r="AW152" s="282"/>
      <c r="AX152" s="1151"/>
      <c r="AY152" s="1005"/>
      <c r="AZ152" s="282"/>
      <c r="BA152" s="282"/>
      <c r="BB152" s="282"/>
      <c r="BC152" s="282"/>
      <c r="BD152" s="282"/>
      <c r="BE152" s="282"/>
      <c r="BF152" s="1151"/>
      <c r="BG152" s="1005"/>
      <c r="BH152" s="282"/>
      <c r="BI152" s="282"/>
      <c r="BJ152" s="282"/>
      <c r="BK152" s="282"/>
      <c r="BL152" s="282"/>
      <c r="BM152" s="282"/>
      <c r="BN152" s="1151"/>
      <c r="BO152" s="1005"/>
      <c r="BP152" s="282"/>
      <c r="BQ152" s="282"/>
      <c r="BR152" s="282"/>
      <c r="BS152" s="282"/>
      <c r="BT152" s="282"/>
      <c r="BU152" s="282"/>
    </row>
    <row r="153" spans="1:73" ht="40.9" customHeight="1" x14ac:dyDescent="0.25">
      <c r="A153" s="457" t="s">
        <v>3915</v>
      </c>
      <c r="B153" s="29"/>
      <c r="C153" s="1059"/>
      <c r="D153" s="1463"/>
      <c r="E153" s="1697"/>
      <c r="F153" s="1059"/>
      <c r="G153" s="1591"/>
      <c r="H153" s="1059"/>
      <c r="I153" s="1059"/>
      <c r="J153" s="1059"/>
      <c r="K153" s="1059"/>
      <c r="L153" s="1059"/>
      <c r="M153" s="1591"/>
      <c r="N153" s="1059"/>
      <c r="O153" s="1591"/>
      <c r="P153" s="1470"/>
      <c r="Q153" s="1056"/>
      <c r="R153" s="1041"/>
      <c r="S153" s="1041"/>
      <c r="T153" s="1023"/>
      <c r="U153" s="1008"/>
      <c r="V153" s="1008"/>
      <c r="W153" s="1008"/>
      <c r="X153" s="1008"/>
      <c r="Y153" s="1008"/>
      <c r="Z153" s="1005"/>
      <c r="AA153" s="1005"/>
      <c r="AB153" s="1005"/>
      <c r="AC153" s="1005"/>
      <c r="AD153" s="1005"/>
      <c r="AE153" s="1005"/>
      <c r="AF153" s="1005"/>
      <c r="AG153" s="196"/>
      <c r="AH153" s="592"/>
      <c r="AI153" s="592"/>
      <c r="AJ153" s="592"/>
      <c r="AK153" s="196"/>
      <c r="AL153" s="197"/>
      <c r="AM153" s="197"/>
      <c r="AN153" s="197"/>
      <c r="AO153" s="197"/>
      <c r="AP153" s="1151"/>
      <c r="AQ153" s="1005"/>
      <c r="AR153" s="282"/>
      <c r="AS153" s="282"/>
      <c r="AT153" s="282"/>
      <c r="AU153" s="282"/>
      <c r="AV153" s="282"/>
      <c r="AW153" s="282"/>
      <c r="AX153" s="1151"/>
      <c r="AY153" s="1005"/>
      <c r="AZ153" s="282"/>
      <c r="BA153" s="282"/>
      <c r="BB153" s="282"/>
      <c r="BC153" s="282"/>
      <c r="BD153" s="282"/>
      <c r="BE153" s="282"/>
      <c r="BF153" s="1151"/>
      <c r="BG153" s="1005"/>
      <c r="BH153" s="282"/>
      <c r="BI153" s="282"/>
      <c r="BJ153" s="282"/>
      <c r="BK153" s="282"/>
      <c r="BL153" s="282"/>
      <c r="BM153" s="282"/>
      <c r="BN153" s="1151"/>
      <c r="BO153" s="1005"/>
      <c r="BP153" s="282"/>
      <c r="BQ153" s="282"/>
      <c r="BR153" s="282"/>
      <c r="BS153" s="282"/>
      <c r="BT153" s="282"/>
      <c r="BU153" s="282"/>
    </row>
    <row r="154" spans="1:73" ht="40.9" customHeight="1" thickBot="1" x14ac:dyDescent="0.3">
      <c r="A154" s="457" t="s">
        <v>3915</v>
      </c>
      <c r="B154" s="29"/>
      <c r="C154" s="1060"/>
      <c r="D154" s="1464"/>
      <c r="E154" s="1698"/>
      <c r="F154" s="1060"/>
      <c r="G154" s="1592"/>
      <c r="H154" s="1060"/>
      <c r="I154" s="1060"/>
      <c r="J154" s="1060"/>
      <c r="K154" s="1060"/>
      <c r="L154" s="1060"/>
      <c r="M154" s="1592"/>
      <c r="N154" s="1060"/>
      <c r="O154" s="1592"/>
      <c r="P154" s="1471"/>
      <c r="Q154" s="1057"/>
      <c r="R154" s="1042"/>
      <c r="S154" s="1042"/>
      <c r="T154" s="1024"/>
      <c r="U154" s="1009"/>
      <c r="V154" s="1009"/>
      <c r="W154" s="1009"/>
      <c r="X154" s="1009"/>
      <c r="Y154" s="1009"/>
      <c r="Z154" s="1006"/>
      <c r="AA154" s="1006"/>
      <c r="AB154" s="1006"/>
      <c r="AC154" s="1006"/>
      <c r="AD154" s="1006"/>
      <c r="AE154" s="1006"/>
      <c r="AF154" s="1006"/>
      <c r="AG154" s="715"/>
      <c r="AH154" s="716"/>
      <c r="AI154" s="716"/>
      <c r="AJ154" s="716"/>
      <c r="AK154" s="715"/>
      <c r="AL154" s="717"/>
      <c r="AM154" s="717"/>
      <c r="AN154" s="717"/>
      <c r="AO154" s="717"/>
      <c r="AP154" s="1152"/>
      <c r="AQ154" s="1006"/>
      <c r="AR154" s="718"/>
      <c r="AS154" s="718"/>
      <c r="AT154" s="718"/>
      <c r="AU154" s="718"/>
      <c r="AV154" s="718"/>
      <c r="AW154" s="718"/>
      <c r="AX154" s="1152"/>
      <c r="AY154" s="1006"/>
      <c r="AZ154" s="718"/>
      <c r="BA154" s="718"/>
      <c r="BB154" s="718"/>
      <c r="BC154" s="718"/>
      <c r="BD154" s="718"/>
      <c r="BE154" s="718"/>
      <c r="BF154" s="1152"/>
      <c r="BG154" s="1006"/>
      <c r="BH154" s="718"/>
      <c r="BI154" s="718"/>
      <c r="BJ154" s="718"/>
      <c r="BK154" s="718"/>
      <c r="BL154" s="718"/>
      <c r="BM154" s="718"/>
      <c r="BN154" s="1152"/>
      <c r="BO154" s="1006"/>
      <c r="BP154" s="718"/>
      <c r="BQ154" s="718"/>
      <c r="BR154" s="718"/>
      <c r="BS154" s="718"/>
      <c r="BT154" s="718"/>
      <c r="BU154" s="718"/>
    </row>
    <row r="155" spans="1:73" ht="40.9" customHeight="1" thickTop="1" x14ac:dyDescent="0.25">
      <c r="A155" s="459" t="s">
        <v>3928</v>
      </c>
      <c r="B155" s="29"/>
      <c r="C155" s="1058" t="s">
        <v>2832</v>
      </c>
      <c r="D155" s="1590" t="s">
        <v>2833</v>
      </c>
      <c r="E155" s="1696" t="s">
        <v>3929</v>
      </c>
      <c r="F155" s="1058" t="s">
        <v>3889</v>
      </c>
      <c r="G155" s="1590" t="s">
        <v>2834</v>
      </c>
      <c r="H155" s="1058" t="s">
        <v>3930</v>
      </c>
      <c r="I155" s="1058" t="s">
        <v>2982</v>
      </c>
      <c r="J155" s="1058" t="s">
        <v>3058</v>
      </c>
      <c r="K155" s="1058" t="s">
        <v>3807</v>
      </c>
      <c r="L155" s="1058" t="s">
        <v>3644</v>
      </c>
      <c r="M155" s="1590" t="s">
        <v>3645</v>
      </c>
      <c r="N155" s="1058" t="s">
        <v>3890</v>
      </c>
      <c r="O155" s="1590" t="s">
        <v>3922</v>
      </c>
      <c r="P155" s="1469" t="s">
        <v>2837</v>
      </c>
      <c r="Q155" s="1055">
        <v>26</v>
      </c>
      <c r="R155" s="1040" t="s">
        <v>2867</v>
      </c>
      <c r="S155" s="1040"/>
      <c r="T155" s="1022"/>
      <c r="U155" s="1007"/>
      <c r="V155" s="1007"/>
      <c r="W155" s="1007"/>
      <c r="X155" s="1007"/>
      <c r="Y155" s="1007"/>
      <c r="Z155" s="1004">
        <f t="shared" si="133"/>
        <v>0</v>
      </c>
      <c r="AA155" s="1004">
        <f t="shared" si="142"/>
        <v>0</v>
      </c>
      <c r="AB155" s="1004">
        <f t="shared" si="142"/>
        <v>0</v>
      </c>
      <c r="AC155" s="1004">
        <f t="shared" si="142"/>
        <v>0</v>
      </c>
      <c r="AD155" s="1004">
        <f t="shared" si="142"/>
        <v>0</v>
      </c>
      <c r="AE155" s="1004">
        <f t="shared" si="142"/>
        <v>0</v>
      </c>
      <c r="AF155" s="1004">
        <f t="shared" si="142"/>
        <v>0</v>
      </c>
      <c r="AG155" s="714"/>
      <c r="AH155" s="593"/>
      <c r="AI155" s="593"/>
      <c r="AJ155" s="593"/>
      <c r="AK155" s="207"/>
      <c r="AL155" s="208"/>
      <c r="AM155" s="208"/>
      <c r="AN155" s="208"/>
      <c r="AO155" s="208"/>
      <c r="AP155" s="1150">
        <f>+U155</f>
        <v>0</v>
      </c>
      <c r="AQ155" s="1004">
        <f>SUM(AR155:AW158)</f>
        <v>0</v>
      </c>
      <c r="AR155" s="299"/>
      <c r="AS155" s="299"/>
      <c r="AT155" s="299"/>
      <c r="AU155" s="299"/>
      <c r="AV155" s="299"/>
      <c r="AW155" s="299"/>
      <c r="AX155" s="1150">
        <f>+V155</f>
        <v>0</v>
      </c>
      <c r="AY155" s="1004">
        <f>SUM(AZ155:BE158)</f>
        <v>0</v>
      </c>
      <c r="AZ155" s="299"/>
      <c r="BA155" s="299"/>
      <c r="BB155" s="299"/>
      <c r="BC155" s="299"/>
      <c r="BD155" s="299"/>
      <c r="BE155" s="299"/>
      <c r="BF155" s="1150">
        <f>+W155</f>
        <v>0</v>
      </c>
      <c r="BG155" s="1004">
        <f>SUM(BH155:BM158)</f>
        <v>0</v>
      </c>
      <c r="BH155" s="299"/>
      <c r="BI155" s="299"/>
      <c r="BJ155" s="299"/>
      <c r="BK155" s="299"/>
      <c r="BL155" s="299"/>
      <c r="BM155" s="299"/>
      <c r="BN155" s="1150">
        <f>+X155</f>
        <v>0</v>
      </c>
      <c r="BO155" s="1004">
        <f>SUM(BP155:BU158)</f>
        <v>0</v>
      </c>
      <c r="BP155" s="299"/>
      <c r="BQ155" s="299"/>
      <c r="BR155" s="299"/>
      <c r="BS155" s="299"/>
      <c r="BT155" s="299"/>
      <c r="BU155" s="299"/>
    </row>
    <row r="156" spans="1:73" ht="40.9" customHeight="1" x14ac:dyDescent="0.25">
      <c r="A156" s="459" t="s">
        <v>3928</v>
      </c>
      <c r="B156" s="29"/>
      <c r="C156" s="1059"/>
      <c r="D156" s="1591"/>
      <c r="E156" s="1697"/>
      <c r="F156" s="1059"/>
      <c r="G156" s="1591"/>
      <c r="H156" s="1059"/>
      <c r="I156" s="1059"/>
      <c r="J156" s="1059"/>
      <c r="K156" s="1059"/>
      <c r="L156" s="1059"/>
      <c r="M156" s="1591"/>
      <c r="N156" s="1059"/>
      <c r="O156" s="1591"/>
      <c r="P156" s="1470"/>
      <c r="Q156" s="1056"/>
      <c r="R156" s="1041"/>
      <c r="S156" s="1041"/>
      <c r="T156" s="1023"/>
      <c r="U156" s="1008"/>
      <c r="V156" s="1008"/>
      <c r="W156" s="1008"/>
      <c r="X156" s="1008"/>
      <c r="Y156" s="1008"/>
      <c r="Z156" s="1005"/>
      <c r="AA156" s="1005"/>
      <c r="AB156" s="1005"/>
      <c r="AC156" s="1005"/>
      <c r="AD156" s="1005"/>
      <c r="AE156" s="1005"/>
      <c r="AF156" s="1005"/>
      <c r="AG156" s="479"/>
      <c r="AH156" s="592"/>
      <c r="AI156" s="592"/>
      <c r="AJ156" s="592"/>
      <c r="AK156" s="196"/>
      <c r="AL156" s="197"/>
      <c r="AM156" s="197"/>
      <c r="AN156" s="197"/>
      <c r="AO156" s="197"/>
      <c r="AP156" s="1151"/>
      <c r="AQ156" s="1005"/>
      <c r="AR156" s="282"/>
      <c r="AS156" s="282"/>
      <c r="AT156" s="282"/>
      <c r="AU156" s="282"/>
      <c r="AV156" s="282"/>
      <c r="AW156" s="282"/>
      <c r="AX156" s="1151"/>
      <c r="AY156" s="1005"/>
      <c r="AZ156" s="282"/>
      <c r="BA156" s="282"/>
      <c r="BB156" s="282"/>
      <c r="BC156" s="282"/>
      <c r="BD156" s="282"/>
      <c r="BE156" s="282"/>
      <c r="BF156" s="1151"/>
      <c r="BG156" s="1005"/>
      <c r="BH156" s="282"/>
      <c r="BI156" s="282"/>
      <c r="BJ156" s="282"/>
      <c r="BK156" s="282"/>
      <c r="BL156" s="282"/>
      <c r="BM156" s="282"/>
      <c r="BN156" s="1151"/>
      <c r="BO156" s="1005"/>
      <c r="BP156" s="282"/>
      <c r="BQ156" s="282"/>
      <c r="BR156" s="282"/>
      <c r="BS156" s="282"/>
      <c r="BT156" s="282"/>
      <c r="BU156" s="282"/>
    </row>
    <row r="157" spans="1:73" ht="40.9" customHeight="1" x14ac:dyDescent="0.25">
      <c r="A157" s="459" t="s">
        <v>3928</v>
      </c>
      <c r="B157" s="29"/>
      <c r="C157" s="1059"/>
      <c r="D157" s="1591"/>
      <c r="E157" s="1697"/>
      <c r="F157" s="1059"/>
      <c r="G157" s="1591"/>
      <c r="H157" s="1059"/>
      <c r="I157" s="1059"/>
      <c r="J157" s="1059"/>
      <c r="K157" s="1059"/>
      <c r="L157" s="1059"/>
      <c r="M157" s="1591"/>
      <c r="N157" s="1059"/>
      <c r="O157" s="1591"/>
      <c r="P157" s="1470"/>
      <c r="Q157" s="1056"/>
      <c r="R157" s="1041"/>
      <c r="S157" s="1041"/>
      <c r="T157" s="1023"/>
      <c r="U157" s="1008"/>
      <c r="V157" s="1008"/>
      <c r="W157" s="1008"/>
      <c r="X157" s="1008"/>
      <c r="Y157" s="1008"/>
      <c r="Z157" s="1005"/>
      <c r="AA157" s="1005"/>
      <c r="AB157" s="1005"/>
      <c r="AC157" s="1005"/>
      <c r="AD157" s="1005"/>
      <c r="AE157" s="1005"/>
      <c r="AF157" s="1005"/>
      <c r="AG157" s="196"/>
      <c r="AH157" s="592"/>
      <c r="AI157" s="592"/>
      <c r="AJ157" s="592"/>
      <c r="AK157" s="196"/>
      <c r="AL157" s="197"/>
      <c r="AM157" s="197"/>
      <c r="AN157" s="197"/>
      <c r="AO157" s="197"/>
      <c r="AP157" s="1151"/>
      <c r="AQ157" s="1005"/>
      <c r="AR157" s="282"/>
      <c r="AS157" s="282"/>
      <c r="AT157" s="282"/>
      <c r="AU157" s="282"/>
      <c r="AV157" s="282"/>
      <c r="AW157" s="282"/>
      <c r="AX157" s="1151"/>
      <c r="AY157" s="1005"/>
      <c r="AZ157" s="282"/>
      <c r="BA157" s="282"/>
      <c r="BB157" s="282"/>
      <c r="BC157" s="282"/>
      <c r="BD157" s="282"/>
      <c r="BE157" s="282"/>
      <c r="BF157" s="1151"/>
      <c r="BG157" s="1005"/>
      <c r="BH157" s="282"/>
      <c r="BI157" s="282"/>
      <c r="BJ157" s="282"/>
      <c r="BK157" s="282"/>
      <c r="BL157" s="282"/>
      <c r="BM157" s="282"/>
      <c r="BN157" s="1151"/>
      <c r="BO157" s="1005"/>
      <c r="BP157" s="282"/>
      <c r="BQ157" s="282"/>
      <c r="BR157" s="282"/>
      <c r="BS157" s="282"/>
      <c r="BT157" s="282"/>
      <c r="BU157" s="282"/>
    </row>
    <row r="158" spans="1:73" ht="40.9" customHeight="1" thickBot="1" x14ac:dyDescent="0.3">
      <c r="A158" s="459" t="s">
        <v>3928</v>
      </c>
      <c r="B158" s="29"/>
      <c r="C158" s="1060"/>
      <c r="D158" s="1592"/>
      <c r="E158" s="1698"/>
      <c r="F158" s="1060"/>
      <c r="G158" s="1592"/>
      <c r="H158" s="1060"/>
      <c r="I158" s="1060"/>
      <c r="J158" s="1060"/>
      <c r="K158" s="1060"/>
      <c r="L158" s="1060"/>
      <c r="M158" s="1592"/>
      <c r="N158" s="1060"/>
      <c r="O158" s="1592"/>
      <c r="P158" s="1471"/>
      <c r="Q158" s="1057"/>
      <c r="R158" s="1042"/>
      <c r="S158" s="1042"/>
      <c r="T158" s="1024"/>
      <c r="U158" s="1009"/>
      <c r="V158" s="1009"/>
      <c r="W158" s="1009"/>
      <c r="X158" s="1009"/>
      <c r="Y158" s="1009"/>
      <c r="Z158" s="1006"/>
      <c r="AA158" s="1006"/>
      <c r="AB158" s="1006"/>
      <c r="AC158" s="1006"/>
      <c r="AD158" s="1006"/>
      <c r="AE158" s="1006"/>
      <c r="AF158" s="1006"/>
      <c r="AG158" s="715"/>
      <c r="AH158" s="716"/>
      <c r="AI158" s="716"/>
      <c r="AJ158" s="716"/>
      <c r="AK158" s="715"/>
      <c r="AL158" s="717"/>
      <c r="AM158" s="717"/>
      <c r="AN158" s="717"/>
      <c r="AO158" s="717"/>
      <c r="AP158" s="1152"/>
      <c r="AQ158" s="1006"/>
      <c r="AR158" s="718"/>
      <c r="AS158" s="718"/>
      <c r="AT158" s="718"/>
      <c r="AU158" s="718"/>
      <c r="AV158" s="718"/>
      <c r="AW158" s="718"/>
      <c r="AX158" s="1152"/>
      <c r="AY158" s="1006"/>
      <c r="AZ158" s="718"/>
      <c r="BA158" s="718"/>
      <c r="BB158" s="718"/>
      <c r="BC158" s="718"/>
      <c r="BD158" s="718"/>
      <c r="BE158" s="718"/>
      <c r="BF158" s="1152"/>
      <c r="BG158" s="1006"/>
      <c r="BH158" s="718"/>
      <c r="BI158" s="718"/>
      <c r="BJ158" s="718"/>
      <c r="BK158" s="718"/>
      <c r="BL158" s="718"/>
      <c r="BM158" s="718"/>
      <c r="BN158" s="1152"/>
      <c r="BO158" s="1006"/>
      <c r="BP158" s="718"/>
      <c r="BQ158" s="718"/>
      <c r="BR158" s="718"/>
      <c r="BS158" s="718"/>
      <c r="BT158" s="718"/>
      <c r="BU158" s="718"/>
    </row>
    <row r="159" spans="1:73" ht="40.15" customHeight="1" thickTop="1" x14ac:dyDescent="0.25">
      <c r="A159" s="457" t="s">
        <v>3915</v>
      </c>
      <c r="B159" s="24"/>
      <c r="C159" s="1058" t="s">
        <v>2835</v>
      </c>
      <c r="D159" s="1590" t="s">
        <v>2836</v>
      </c>
      <c r="E159" s="1696">
        <v>940</v>
      </c>
      <c r="F159" s="1058" t="s">
        <v>3889</v>
      </c>
      <c r="G159" s="1590" t="s">
        <v>2089</v>
      </c>
      <c r="H159" s="1058" t="s">
        <v>3025</v>
      </c>
      <c r="I159" s="1058" t="s">
        <v>2982</v>
      </c>
      <c r="J159" s="1058" t="s">
        <v>3058</v>
      </c>
      <c r="K159" s="1058" t="s">
        <v>3807</v>
      </c>
      <c r="L159" s="1058" t="s">
        <v>3644</v>
      </c>
      <c r="M159" s="1590" t="s">
        <v>3645</v>
      </c>
      <c r="N159" s="1058" t="s">
        <v>3890</v>
      </c>
      <c r="O159" s="1590" t="s">
        <v>3922</v>
      </c>
      <c r="P159" s="1469" t="s">
        <v>2837</v>
      </c>
      <c r="Q159" s="1055">
        <v>40</v>
      </c>
      <c r="R159" s="1040" t="s">
        <v>2867</v>
      </c>
      <c r="S159" s="1040"/>
      <c r="T159" s="1022"/>
      <c r="U159" s="1007"/>
      <c r="V159" s="1007"/>
      <c r="W159" s="1007"/>
      <c r="X159" s="1007"/>
      <c r="Y159" s="1007"/>
      <c r="Z159" s="1004">
        <f t="shared" si="133"/>
        <v>0</v>
      </c>
      <c r="AA159" s="1004">
        <f t="shared" si="142"/>
        <v>0</v>
      </c>
      <c r="AB159" s="1004">
        <f t="shared" si="142"/>
        <v>0</v>
      </c>
      <c r="AC159" s="1004">
        <f t="shared" si="142"/>
        <v>0</v>
      </c>
      <c r="AD159" s="1004">
        <f t="shared" si="142"/>
        <v>0</v>
      </c>
      <c r="AE159" s="1004">
        <f t="shared" si="142"/>
        <v>0</v>
      </c>
      <c r="AF159" s="1004">
        <f t="shared" si="142"/>
        <v>0</v>
      </c>
      <c r="AG159" s="714"/>
      <c r="AH159" s="593"/>
      <c r="AI159" s="593"/>
      <c r="AJ159" s="593"/>
      <c r="AK159" s="207"/>
      <c r="AL159" s="208"/>
      <c r="AM159" s="208"/>
      <c r="AN159" s="208"/>
      <c r="AO159" s="208"/>
      <c r="AP159" s="1150">
        <f>+U159</f>
        <v>0</v>
      </c>
      <c r="AQ159" s="1004">
        <f>SUM(AR159:AW162)</f>
        <v>0</v>
      </c>
      <c r="AR159" s="299"/>
      <c r="AS159" s="299"/>
      <c r="AT159" s="299"/>
      <c r="AU159" s="299"/>
      <c r="AV159" s="299"/>
      <c r="AW159" s="299"/>
      <c r="AX159" s="1150">
        <f>+V159</f>
        <v>0</v>
      </c>
      <c r="AY159" s="1004">
        <f>SUM(AZ159:BE162)</f>
        <v>0</v>
      </c>
      <c r="AZ159" s="299"/>
      <c r="BA159" s="299"/>
      <c r="BB159" s="299"/>
      <c r="BC159" s="299"/>
      <c r="BD159" s="299"/>
      <c r="BE159" s="299"/>
      <c r="BF159" s="1150">
        <f>+W159</f>
        <v>0</v>
      </c>
      <c r="BG159" s="1004">
        <f>SUM(BH159:BM162)</f>
        <v>0</v>
      </c>
      <c r="BH159" s="299"/>
      <c r="BI159" s="299"/>
      <c r="BJ159" s="299"/>
      <c r="BK159" s="299"/>
      <c r="BL159" s="299"/>
      <c r="BM159" s="299"/>
      <c r="BN159" s="1150">
        <f>+X159</f>
        <v>0</v>
      </c>
      <c r="BO159" s="1004">
        <f>SUM(BP159:BU162)</f>
        <v>0</v>
      </c>
      <c r="BP159" s="299"/>
      <c r="BQ159" s="299"/>
      <c r="BR159" s="299"/>
      <c r="BS159" s="299"/>
      <c r="BT159" s="299"/>
      <c r="BU159" s="299"/>
    </row>
    <row r="160" spans="1:73" ht="40.15" customHeight="1" x14ac:dyDescent="0.25">
      <c r="A160" s="457" t="s">
        <v>3915</v>
      </c>
      <c r="B160" s="24"/>
      <c r="C160" s="1059"/>
      <c r="D160" s="1591"/>
      <c r="E160" s="1697"/>
      <c r="F160" s="1059"/>
      <c r="G160" s="1591"/>
      <c r="H160" s="1059"/>
      <c r="I160" s="1059"/>
      <c r="J160" s="1059"/>
      <c r="K160" s="1059"/>
      <c r="L160" s="1059"/>
      <c r="M160" s="1591"/>
      <c r="N160" s="1059"/>
      <c r="O160" s="1591"/>
      <c r="P160" s="1470"/>
      <c r="Q160" s="1056"/>
      <c r="R160" s="1041"/>
      <c r="S160" s="1041"/>
      <c r="T160" s="1023"/>
      <c r="U160" s="1008"/>
      <c r="V160" s="1008"/>
      <c r="W160" s="1008"/>
      <c r="X160" s="1008"/>
      <c r="Y160" s="1008"/>
      <c r="Z160" s="1005"/>
      <c r="AA160" s="1005"/>
      <c r="AB160" s="1005"/>
      <c r="AC160" s="1005"/>
      <c r="AD160" s="1005"/>
      <c r="AE160" s="1005"/>
      <c r="AF160" s="1005"/>
      <c r="AG160" s="479"/>
      <c r="AH160" s="592"/>
      <c r="AI160" s="592"/>
      <c r="AJ160" s="592"/>
      <c r="AK160" s="196"/>
      <c r="AL160" s="197"/>
      <c r="AM160" s="197"/>
      <c r="AN160" s="197"/>
      <c r="AO160" s="197"/>
      <c r="AP160" s="1151"/>
      <c r="AQ160" s="1005"/>
      <c r="AR160" s="282"/>
      <c r="AS160" s="282"/>
      <c r="AT160" s="282"/>
      <c r="AU160" s="282"/>
      <c r="AV160" s="282"/>
      <c r="AW160" s="282"/>
      <c r="AX160" s="1151"/>
      <c r="AY160" s="1005"/>
      <c r="AZ160" s="282"/>
      <c r="BA160" s="282"/>
      <c r="BB160" s="282"/>
      <c r="BC160" s="282"/>
      <c r="BD160" s="282"/>
      <c r="BE160" s="282"/>
      <c r="BF160" s="1151"/>
      <c r="BG160" s="1005"/>
      <c r="BH160" s="282"/>
      <c r="BI160" s="282"/>
      <c r="BJ160" s="282"/>
      <c r="BK160" s="282"/>
      <c r="BL160" s="282"/>
      <c r="BM160" s="282"/>
      <c r="BN160" s="1151"/>
      <c r="BO160" s="1005"/>
      <c r="BP160" s="282"/>
      <c r="BQ160" s="282"/>
      <c r="BR160" s="282"/>
      <c r="BS160" s="282"/>
      <c r="BT160" s="282"/>
      <c r="BU160" s="282"/>
    </row>
    <row r="161" spans="1:73" ht="40.15" customHeight="1" x14ac:dyDescent="0.25">
      <c r="A161" s="457" t="s">
        <v>3915</v>
      </c>
      <c r="B161" s="24"/>
      <c r="C161" s="1059"/>
      <c r="D161" s="1591"/>
      <c r="E161" s="1697"/>
      <c r="F161" s="1059"/>
      <c r="G161" s="1591"/>
      <c r="H161" s="1059"/>
      <c r="I161" s="1059"/>
      <c r="J161" s="1059"/>
      <c r="K161" s="1059"/>
      <c r="L161" s="1059"/>
      <c r="M161" s="1591"/>
      <c r="N161" s="1059"/>
      <c r="O161" s="1591"/>
      <c r="P161" s="1470"/>
      <c r="Q161" s="1056"/>
      <c r="R161" s="1041"/>
      <c r="S161" s="1041"/>
      <c r="T161" s="1023"/>
      <c r="U161" s="1008"/>
      <c r="V161" s="1008"/>
      <c r="W161" s="1008"/>
      <c r="X161" s="1008"/>
      <c r="Y161" s="1008"/>
      <c r="Z161" s="1005"/>
      <c r="AA161" s="1005"/>
      <c r="AB161" s="1005"/>
      <c r="AC161" s="1005"/>
      <c r="AD161" s="1005"/>
      <c r="AE161" s="1005"/>
      <c r="AF161" s="1005"/>
      <c r="AG161" s="196"/>
      <c r="AH161" s="592"/>
      <c r="AI161" s="592"/>
      <c r="AJ161" s="592"/>
      <c r="AK161" s="196"/>
      <c r="AL161" s="197"/>
      <c r="AM161" s="197"/>
      <c r="AN161" s="197"/>
      <c r="AO161" s="197"/>
      <c r="AP161" s="1151"/>
      <c r="AQ161" s="1005"/>
      <c r="AR161" s="282"/>
      <c r="AS161" s="282"/>
      <c r="AT161" s="282"/>
      <c r="AU161" s="282"/>
      <c r="AV161" s="282"/>
      <c r="AW161" s="282"/>
      <c r="AX161" s="1151"/>
      <c r="AY161" s="1005"/>
      <c r="AZ161" s="282"/>
      <c r="BA161" s="282"/>
      <c r="BB161" s="282"/>
      <c r="BC161" s="282"/>
      <c r="BD161" s="282"/>
      <c r="BE161" s="282"/>
      <c r="BF161" s="1151"/>
      <c r="BG161" s="1005"/>
      <c r="BH161" s="282"/>
      <c r="BI161" s="282"/>
      <c r="BJ161" s="282"/>
      <c r="BK161" s="282"/>
      <c r="BL161" s="282"/>
      <c r="BM161" s="282"/>
      <c r="BN161" s="1151"/>
      <c r="BO161" s="1005"/>
      <c r="BP161" s="282"/>
      <c r="BQ161" s="282"/>
      <c r="BR161" s="282"/>
      <c r="BS161" s="282"/>
      <c r="BT161" s="282"/>
      <c r="BU161" s="282"/>
    </row>
    <row r="162" spans="1:73" ht="40.15" customHeight="1" thickBot="1" x14ac:dyDescent="0.3">
      <c r="A162" s="457" t="s">
        <v>3915</v>
      </c>
      <c r="B162" s="24"/>
      <c r="C162" s="1060"/>
      <c r="D162" s="1592"/>
      <c r="E162" s="1698"/>
      <c r="F162" s="1060"/>
      <c r="G162" s="1592"/>
      <c r="H162" s="1060"/>
      <c r="I162" s="1060"/>
      <c r="J162" s="1060"/>
      <c r="K162" s="1060"/>
      <c r="L162" s="1060"/>
      <c r="M162" s="1592"/>
      <c r="N162" s="1060"/>
      <c r="O162" s="1592"/>
      <c r="P162" s="1471"/>
      <c r="Q162" s="1057"/>
      <c r="R162" s="1042"/>
      <c r="S162" s="1042"/>
      <c r="T162" s="1024"/>
      <c r="U162" s="1009"/>
      <c r="V162" s="1009"/>
      <c r="W162" s="1009"/>
      <c r="X162" s="1009"/>
      <c r="Y162" s="1009"/>
      <c r="Z162" s="1006"/>
      <c r="AA162" s="1006"/>
      <c r="AB162" s="1006"/>
      <c r="AC162" s="1006"/>
      <c r="AD162" s="1006"/>
      <c r="AE162" s="1006"/>
      <c r="AF162" s="1006"/>
      <c r="AG162" s="715"/>
      <c r="AH162" s="716"/>
      <c r="AI162" s="716"/>
      <c r="AJ162" s="716"/>
      <c r="AK162" s="715"/>
      <c r="AL162" s="717"/>
      <c r="AM162" s="717"/>
      <c r="AN162" s="717"/>
      <c r="AO162" s="717"/>
      <c r="AP162" s="1152"/>
      <c r="AQ162" s="1006"/>
      <c r="AR162" s="718"/>
      <c r="AS162" s="718"/>
      <c r="AT162" s="718"/>
      <c r="AU162" s="718"/>
      <c r="AV162" s="718"/>
      <c r="AW162" s="718"/>
      <c r="AX162" s="1152"/>
      <c r="AY162" s="1006"/>
      <c r="AZ162" s="718"/>
      <c r="BA162" s="718"/>
      <c r="BB162" s="718"/>
      <c r="BC162" s="718"/>
      <c r="BD162" s="718"/>
      <c r="BE162" s="718"/>
      <c r="BF162" s="1152"/>
      <c r="BG162" s="1006"/>
      <c r="BH162" s="718"/>
      <c r="BI162" s="718"/>
      <c r="BJ162" s="718"/>
      <c r="BK162" s="718"/>
      <c r="BL162" s="718"/>
      <c r="BM162" s="718"/>
      <c r="BN162" s="1152"/>
      <c r="BO162" s="1006"/>
      <c r="BP162" s="718"/>
      <c r="BQ162" s="718"/>
      <c r="BR162" s="718"/>
      <c r="BS162" s="718"/>
      <c r="BT162" s="718"/>
      <c r="BU162" s="718"/>
    </row>
    <row r="163" spans="1:73" ht="40.15" customHeight="1" thickTop="1" x14ac:dyDescent="0.25">
      <c r="A163" s="459" t="s">
        <v>3928</v>
      </c>
      <c r="B163" s="465"/>
      <c r="C163" s="1058" t="s">
        <v>2838</v>
      </c>
      <c r="D163" s="1049" t="s">
        <v>2839</v>
      </c>
      <c r="E163" s="1699">
        <v>941</v>
      </c>
      <c r="F163" s="1064" t="s">
        <v>3931</v>
      </c>
      <c r="G163" s="1049" t="s">
        <v>594</v>
      </c>
      <c r="H163" s="1043" t="s">
        <v>272</v>
      </c>
      <c r="I163" s="1043" t="s">
        <v>2982</v>
      </c>
      <c r="J163" s="1043" t="s">
        <v>3058</v>
      </c>
      <c r="K163" s="1049" t="s">
        <v>3807</v>
      </c>
      <c r="L163" s="1043" t="s">
        <v>3644</v>
      </c>
      <c r="M163" s="1049" t="s">
        <v>3645</v>
      </c>
      <c r="N163" s="1046" t="s">
        <v>3890</v>
      </c>
      <c r="O163" s="1590" t="s">
        <v>3922</v>
      </c>
      <c r="P163" s="1052" t="s">
        <v>2840</v>
      </c>
      <c r="Q163" s="1055">
        <v>1</v>
      </c>
      <c r="R163" s="1040" t="s">
        <v>2867</v>
      </c>
      <c r="S163" s="1040"/>
      <c r="T163" s="1022"/>
      <c r="U163" s="1007"/>
      <c r="V163" s="1007"/>
      <c r="W163" s="1007"/>
      <c r="X163" s="1007"/>
      <c r="Y163" s="1007"/>
      <c r="Z163" s="1004">
        <f t="shared" si="133"/>
        <v>0</v>
      </c>
      <c r="AA163" s="1004">
        <f t="shared" ref="AA163:AF171" si="143">SUM(AR163:AR166,AZ163:AZ166,BH163:BH166,BP163:BP166)</f>
        <v>0</v>
      </c>
      <c r="AB163" s="1004">
        <f t="shared" si="143"/>
        <v>0</v>
      </c>
      <c r="AC163" s="1004">
        <f t="shared" si="143"/>
        <v>0</v>
      </c>
      <c r="AD163" s="1004">
        <f t="shared" si="143"/>
        <v>0</v>
      </c>
      <c r="AE163" s="1004">
        <f t="shared" si="143"/>
        <v>0</v>
      </c>
      <c r="AF163" s="1004">
        <f t="shared" si="143"/>
        <v>0</v>
      </c>
      <c r="AG163" s="714"/>
      <c r="AH163" s="593"/>
      <c r="AI163" s="593"/>
      <c r="AJ163" s="593"/>
      <c r="AK163" s="207"/>
      <c r="AL163" s="208"/>
      <c r="AM163" s="208"/>
      <c r="AN163" s="208"/>
      <c r="AO163" s="208"/>
      <c r="AP163" s="1150">
        <f>+U163</f>
        <v>0</v>
      </c>
      <c r="AQ163" s="1004">
        <f>SUM(AR163:AW166)</f>
        <v>0</v>
      </c>
      <c r="AR163" s="299"/>
      <c r="AS163" s="299"/>
      <c r="AT163" s="299"/>
      <c r="AU163" s="299"/>
      <c r="AV163" s="299"/>
      <c r="AW163" s="299"/>
      <c r="AX163" s="1150">
        <f>+V163</f>
        <v>0</v>
      </c>
      <c r="AY163" s="1004">
        <f>SUM(AZ163:BE166)</f>
        <v>0</v>
      </c>
      <c r="AZ163" s="299"/>
      <c r="BA163" s="299"/>
      <c r="BB163" s="299"/>
      <c r="BC163" s="299"/>
      <c r="BD163" s="299"/>
      <c r="BE163" s="299"/>
      <c r="BF163" s="1150">
        <f>+W163</f>
        <v>0</v>
      </c>
      <c r="BG163" s="1004">
        <f>SUM(BH163:BM166)</f>
        <v>0</v>
      </c>
      <c r="BH163" s="299"/>
      <c r="BI163" s="299"/>
      <c r="BJ163" s="299"/>
      <c r="BK163" s="299"/>
      <c r="BL163" s="299"/>
      <c r="BM163" s="299"/>
      <c r="BN163" s="1150">
        <f>+X163</f>
        <v>0</v>
      </c>
      <c r="BO163" s="1004">
        <f>SUM(BP163:BU166)</f>
        <v>0</v>
      </c>
      <c r="BP163" s="299"/>
      <c r="BQ163" s="299"/>
      <c r="BR163" s="299"/>
      <c r="BS163" s="299"/>
      <c r="BT163" s="299"/>
      <c r="BU163" s="299"/>
    </row>
    <row r="164" spans="1:73" ht="40.15" customHeight="1" x14ac:dyDescent="0.25">
      <c r="A164" s="459" t="s">
        <v>3928</v>
      </c>
      <c r="B164" s="465"/>
      <c r="C164" s="1059"/>
      <c r="D164" s="1050"/>
      <c r="E164" s="1700"/>
      <c r="F164" s="1065"/>
      <c r="G164" s="1050"/>
      <c r="H164" s="1044"/>
      <c r="I164" s="1044"/>
      <c r="J164" s="1044"/>
      <c r="K164" s="1050"/>
      <c r="L164" s="1044"/>
      <c r="M164" s="1050"/>
      <c r="N164" s="1047"/>
      <c r="O164" s="1591"/>
      <c r="P164" s="1053"/>
      <c r="Q164" s="1056"/>
      <c r="R164" s="1041"/>
      <c r="S164" s="1041"/>
      <c r="T164" s="1023"/>
      <c r="U164" s="1008"/>
      <c r="V164" s="1008"/>
      <c r="W164" s="1008"/>
      <c r="X164" s="1008"/>
      <c r="Y164" s="1008"/>
      <c r="Z164" s="1005"/>
      <c r="AA164" s="1005"/>
      <c r="AB164" s="1005"/>
      <c r="AC164" s="1005"/>
      <c r="AD164" s="1005"/>
      <c r="AE164" s="1005"/>
      <c r="AF164" s="1005"/>
      <c r="AG164" s="479"/>
      <c r="AH164" s="592"/>
      <c r="AI164" s="592"/>
      <c r="AJ164" s="592"/>
      <c r="AK164" s="196"/>
      <c r="AL164" s="197"/>
      <c r="AM164" s="197"/>
      <c r="AN164" s="197"/>
      <c r="AO164" s="197"/>
      <c r="AP164" s="1151"/>
      <c r="AQ164" s="1005"/>
      <c r="AR164" s="282"/>
      <c r="AS164" s="282"/>
      <c r="AT164" s="282"/>
      <c r="AU164" s="282"/>
      <c r="AV164" s="282"/>
      <c r="AW164" s="282"/>
      <c r="AX164" s="1151"/>
      <c r="AY164" s="1005"/>
      <c r="AZ164" s="282"/>
      <c r="BA164" s="282"/>
      <c r="BB164" s="282"/>
      <c r="BC164" s="282"/>
      <c r="BD164" s="282"/>
      <c r="BE164" s="282"/>
      <c r="BF164" s="1151"/>
      <c r="BG164" s="1005"/>
      <c r="BH164" s="282"/>
      <c r="BI164" s="282"/>
      <c r="BJ164" s="282"/>
      <c r="BK164" s="282"/>
      <c r="BL164" s="282"/>
      <c r="BM164" s="282"/>
      <c r="BN164" s="1151"/>
      <c r="BO164" s="1005"/>
      <c r="BP164" s="282"/>
      <c r="BQ164" s="282"/>
      <c r="BR164" s="282"/>
      <c r="BS164" s="282"/>
      <c r="BT164" s="282"/>
      <c r="BU164" s="282"/>
    </row>
    <row r="165" spans="1:73" ht="40.15" customHeight="1" x14ac:dyDescent="0.25">
      <c r="A165" s="459" t="s">
        <v>3928</v>
      </c>
      <c r="B165" s="465"/>
      <c r="C165" s="1059"/>
      <c r="D165" s="1050"/>
      <c r="E165" s="1700"/>
      <c r="F165" s="1065"/>
      <c r="G165" s="1050"/>
      <c r="H165" s="1044"/>
      <c r="I165" s="1044"/>
      <c r="J165" s="1044"/>
      <c r="K165" s="1050"/>
      <c r="L165" s="1044"/>
      <c r="M165" s="1050"/>
      <c r="N165" s="1047"/>
      <c r="O165" s="1591"/>
      <c r="P165" s="1053"/>
      <c r="Q165" s="1056"/>
      <c r="R165" s="1041"/>
      <c r="S165" s="1041"/>
      <c r="T165" s="1023"/>
      <c r="U165" s="1008"/>
      <c r="V165" s="1008"/>
      <c r="W165" s="1008"/>
      <c r="X165" s="1008"/>
      <c r="Y165" s="1008"/>
      <c r="Z165" s="1005"/>
      <c r="AA165" s="1005"/>
      <c r="AB165" s="1005"/>
      <c r="AC165" s="1005"/>
      <c r="AD165" s="1005"/>
      <c r="AE165" s="1005"/>
      <c r="AF165" s="1005"/>
      <c r="AG165" s="196"/>
      <c r="AH165" s="592"/>
      <c r="AI165" s="592"/>
      <c r="AJ165" s="592"/>
      <c r="AK165" s="196"/>
      <c r="AL165" s="197"/>
      <c r="AM165" s="197"/>
      <c r="AN165" s="197"/>
      <c r="AO165" s="197"/>
      <c r="AP165" s="1151"/>
      <c r="AQ165" s="1005"/>
      <c r="AR165" s="282"/>
      <c r="AS165" s="282"/>
      <c r="AT165" s="282"/>
      <c r="AU165" s="282"/>
      <c r="AV165" s="282"/>
      <c r="AW165" s="282"/>
      <c r="AX165" s="1151"/>
      <c r="AY165" s="1005"/>
      <c r="AZ165" s="282"/>
      <c r="BA165" s="282"/>
      <c r="BB165" s="282"/>
      <c r="BC165" s="282"/>
      <c r="BD165" s="282"/>
      <c r="BE165" s="282"/>
      <c r="BF165" s="1151"/>
      <c r="BG165" s="1005"/>
      <c r="BH165" s="282"/>
      <c r="BI165" s="282"/>
      <c r="BJ165" s="282"/>
      <c r="BK165" s="282"/>
      <c r="BL165" s="282"/>
      <c r="BM165" s="282"/>
      <c r="BN165" s="1151"/>
      <c r="BO165" s="1005"/>
      <c r="BP165" s="282"/>
      <c r="BQ165" s="282"/>
      <c r="BR165" s="282"/>
      <c r="BS165" s="282"/>
      <c r="BT165" s="282"/>
      <c r="BU165" s="282"/>
    </row>
    <row r="166" spans="1:73" ht="40.15" customHeight="1" thickBot="1" x14ac:dyDescent="0.3">
      <c r="A166" s="459" t="s">
        <v>3928</v>
      </c>
      <c r="B166" s="465"/>
      <c r="C166" s="1060"/>
      <c r="D166" s="1051"/>
      <c r="E166" s="1701"/>
      <c r="F166" s="1066"/>
      <c r="G166" s="1051"/>
      <c r="H166" s="1045"/>
      <c r="I166" s="1045"/>
      <c r="J166" s="1045"/>
      <c r="K166" s="1051"/>
      <c r="L166" s="1045"/>
      <c r="M166" s="1051"/>
      <c r="N166" s="1048"/>
      <c r="O166" s="1592"/>
      <c r="P166" s="1054"/>
      <c r="Q166" s="1057"/>
      <c r="R166" s="1042"/>
      <c r="S166" s="1042"/>
      <c r="T166" s="1024"/>
      <c r="U166" s="1009"/>
      <c r="V166" s="1009"/>
      <c r="W166" s="1009"/>
      <c r="X166" s="1009"/>
      <c r="Y166" s="1009"/>
      <c r="Z166" s="1006"/>
      <c r="AA166" s="1006"/>
      <c r="AB166" s="1006"/>
      <c r="AC166" s="1006"/>
      <c r="AD166" s="1006"/>
      <c r="AE166" s="1006"/>
      <c r="AF166" s="1006"/>
      <c r="AG166" s="715"/>
      <c r="AH166" s="716"/>
      <c r="AI166" s="716"/>
      <c r="AJ166" s="716"/>
      <c r="AK166" s="715"/>
      <c r="AL166" s="717"/>
      <c r="AM166" s="717"/>
      <c r="AN166" s="717"/>
      <c r="AO166" s="717"/>
      <c r="AP166" s="1152"/>
      <c r="AQ166" s="1006"/>
      <c r="AR166" s="718"/>
      <c r="AS166" s="718"/>
      <c r="AT166" s="718"/>
      <c r="AU166" s="718"/>
      <c r="AV166" s="718"/>
      <c r="AW166" s="718"/>
      <c r="AX166" s="1152"/>
      <c r="AY166" s="1006"/>
      <c r="AZ166" s="718"/>
      <c r="BA166" s="718"/>
      <c r="BB166" s="718"/>
      <c r="BC166" s="718"/>
      <c r="BD166" s="718"/>
      <c r="BE166" s="718"/>
      <c r="BF166" s="1152"/>
      <c r="BG166" s="1006"/>
      <c r="BH166" s="718"/>
      <c r="BI166" s="718"/>
      <c r="BJ166" s="718"/>
      <c r="BK166" s="718"/>
      <c r="BL166" s="718"/>
      <c r="BM166" s="718"/>
      <c r="BN166" s="1152"/>
      <c r="BO166" s="1006"/>
      <c r="BP166" s="718"/>
      <c r="BQ166" s="718"/>
      <c r="BR166" s="718"/>
      <c r="BS166" s="718"/>
      <c r="BT166" s="718"/>
      <c r="BU166" s="718"/>
    </row>
    <row r="167" spans="1:73" ht="40.15" customHeight="1" thickTop="1" x14ac:dyDescent="0.25">
      <c r="A167" s="459" t="s">
        <v>3928</v>
      </c>
      <c r="B167" s="24"/>
      <c r="C167" s="1058" t="s">
        <v>2841</v>
      </c>
      <c r="D167" s="1049" t="s">
        <v>2842</v>
      </c>
      <c r="E167" s="1061">
        <v>942</v>
      </c>
      <c r="F167" s="1064" t="s">
        <v>3932</v>
      </c>
      <c r="G167" s="1049" t="s">
        <v>2200</v>
      </c>
      <c r="H167" s="1043" t="s">
        <v>3040</v>
      </c>
      <c r="I167" s="1043" t="s">
        <v>2982</v>
      </c>
      <c r="J167" s="1043" t="s">
        <v>3058</v>
      </c>
      <c r="K167" s="1049" t="s">
        <v>3807</v>
      </c>
      <c r="L167" s="1043" t="s">
        <v>3644</v>
      </c>
      <c r="M167" s="1049" t="s">
        <v>3645</v>
      </c>
      <c r="N167" s="1046" t="s">
        <v>3890</v>
      </c>
      <c r="O167" s="1590" t="s">
        <v>3922</v>
      </c>
      <c r="P167" s="1052" t="s">
        <v>2843</v>
      </c>
      <c r="Q167" s="1055">
        <v>15</v>
      </c>
      <c r="R167" s="1040" t="s">
        <v>2871</v>
      </c>
      <c r="S167" s="1040"/>
      <c r="T167" s="1022"/>
      <c r="U167" s="1007"/>
      <c r="V167" s="1007"/>
      <c r="W167" s="1007"/>
      <c r="X167" s="1007"/>
      <c r="Y167" s="1007"/>
      <c r="Z167" s="1004">
        <f t="shared" si="133"/>
        <v>0</v>
      </c>
      <c r="AA167" s="1004">
        <f t="shared" si="143"/>
        <v>0</v>
      </c>
      <c r="AB167" s="1004">
        <f t="shared" si="143"/>
        <v>0</v>
      </c>
      <c r="AC167" s="1004">
        <f t="shared" si="143"/>
        <v>0</v>
      </c>
      <c r="AD167" s="1004">
        <f t="shared" si="143"/>
        <v>0</v>
      </c>
      <c r="AE167" s="1004">
        <f t="shared" si="143"/>
        <v>0</v>
      </c>
      <c r="AF167" s="1004">
        <f t="shared" si="143"/>
        <v>0</v>
      </c>
      <c r="AG167" s="714"/>
      <c r="AH167" s="593"/>
      <c r="AI167" s="593"/>
      <c r="AJ167" s="593"/>
      <c r="AK167" s="207"/>
      <c r="AL167" s="208"/>
      <c r="AM167" s="208"/>
      <c r="AN167" s="208"/>
      <c r="AO167" s="208"/>
      <c r="AP167" s="1150">
        <f>+U167</f>
        <v>0</v>
      </c>
      <c r="AQ167" s="1004">
        <f>SUM(AR167:AW170)</f>
        <v>0</v>
      </c>
      <c r="AR167" s="299"/>
      <c r="AS167" s="299"/>
      <c r="AT167" s="299"/>
      <c r="AU167" s="299"/>
      <c r="AV167" s="299"/>
      <c r="AW167" s="299"/>
      <c r="AX167" s="1150">
        <f>+V167</f>
        <v>0</v>
      </c>
      <c r="AY167" s="1004">
        <f>SUM(AZ167:BE170)</f>
        <v>0</v>
      </c>
      <c r="AZ167" s="299"/>
      <c r="BA167" s="299"/>
      <c r="BB167" s="299"/>
      <c r="BC167" s="299"/>
      <c r="BD167" s="299"/>
      <c r="BE167" s="299"/>
      <c r="BF167" s="1150">
        <f>+W167</f>
        <v>0</v>
      </c>
      <c r="BG167" s="1004">
        <f>SUM(BH167:BM170)</f>
        <v>0</v>
      </c>
      <c r="BH167" s="299"/>
      <c r="BI167" s="299"/>
      <c r="BJ167" s="299"/>
      <c r="BK167" s="299"/>
      <c r="BL167" s="299"/>
      <c r="BM167" s="299"/>
      <c r="BN167" s="1150">
        <f>+X167</f>
        <v>0</v>
      </c>
      <c r="BO167" s="1004">
        <f>SUM(BP167:BU170)</f>
        <v>0</v>
      </c>
      <c r="BP167" s="299"/>
      <c r="BQ167" s="299"/>
      <c r="BR167" s="299"/>
      <c r="BS167" s="299"/>
      <c r="BT167" s="299"/>
      <c r="BU167" s="299"/>
    </row>
    <row r="168" spans="1:73" ht="40.15" customHeight="1" x14ac:dyDescent="0.25">
      <c r="A168" s="459" t="s">
        <v>3928</v>
      </c>
      <c r="B168" s="24"/>
      <c r="C168" s="1059"/>
      <c r="D168" s="1050"/>
      <c r="E168" s="1062"/>
      <c r="F168" s="1065"/>
      <c r="G168" s="1050"/>
      <c r="H168" s="1044"/>
      <c r="I168" s="1044"/>
      <c r="J168" s="1044"/>
      <c r="K168" s="1050"/>
      <c r="L168" s="1044"/>
      <c r="M168" s="1050"/>
      <c r="N168" s="1047"/>
      <c r="O168" s="1591"/>
      <c r="P168" s="1053"/>
      <c r="Q168" s="1056"/>
      <c r="R168" s="1041"/>
      <c r="S168" s="1041"/>
      <c r="T168" s="1023"/>
      <c r="U168" s="1008"/>
      <c r="V168" s="1008"/>
      <c r="W168" s="1008"/>
      <c r="X168" s="1008"/>
      <c r="Y168" s="1008"/>
      <c r="Z168" s="1005"/>
      <c r="AA168" s="1005"/>
      <c r="AB168" s="1005"/>
      <c r="AC168" s="1005"/>
      <c r="AD168" s="1005"/>
      <c r="AE168" s="1005"/>
      <c r="AF168" s="1005"/>
      <c r="AG168" s="479"/>
      <c r="AH168" s="592"/>
      <c r="AI168" s="592"/>
      <c r="AJ168" s="592"/>
      <c r="AK168" s="196"/>
      <c r="AL168" s="197"/>
      <c r="AM168" s="197"/>
      <c r="AN168" s="197"/>
      <c r="AO168" s="197"/>
      <c r="AP168" s="1151"/>
      <c r="AQ168" s="1005"/>
      <c r="AR168" s="282"/>
      <c r="AS168" s="282"/>
      <c r="AT168" s="282"/>
      <c r="AU168" s="282"/>
      <c r="AV168" s="282"/>
      <c r="AW168" s="282"/>
      <c r="AX168" s="1151"/>
      <c r="AY168" s="1005"/>
      <c r="AZ168" s="282"/>
      <c r="BA168" s="282"/>
      <c r="BB168" s="282"/>
      <c r="BC168" s="282"/>
      <c r="BD168" s="282"/>
      <c r="BE168" s="282"/>
      <c r="BF168" s="1151"/>
      <c r="BG168" s="1005"/>
      <c r="BH168" s="282"/>
      <c r="BI168" s="282"/>
      <c r="BJ168" s="282"/>
      <c r="BK168" s="282"/>
      <c r="BL168" s="282"/>
      <c r="BM168" s="282"/>
      <c r="BN168" s="1151"/>
      <c r="BO168" s="1005"/>
      <c r="BP168" s="282"/>
      <c r="BQ168" s="282"/>
      <c r="BR168" s="282"/>
      <c r="BS168" s="282"/>
      <c r="BT168" s="282"/>
      <c r="BU168" s="282"/>
    </row>
    <row r="169" spans="1:73" ht="40.15" customHeight="1" x14ac:dyDescent="0.25">
      <c r="A169" s="459" t="s">
        <v>3928</v>
      </c>
      <c r="B169" s="24"/>
      <c r="C169" s="1059"/>
      <c r="D169" s="1050"/>
      <c r="E169" s="1062"/>
      <c r="F169" s="1065"/>
      <c r="G169" s="1050"/>
      <c r="H169" s="1044"/>
      <c r="I169" s="1044"/>
      <c r="J169" s="1044"/>
      <c r="K169" s="1050"/>
      <c r="L169" s="1044"/>
      <c r="M169" s="1050"/>
      <c r="N169" s="1047"/>
      <c r="O169" s="1591"/>
      <c r="P169" s="1053"/>
      <c r="Q169" s="1056"/>
      <c r="R169" s="1041"/>
      <c r="S169" s="1041"/>
      <c r="T169" s="1023"/>
      <c r="U169" s="1008"/>
      <c r="V169" s="1008"/>
      <c r="W169" s="1008"/>
      <c r="X169" s="1008"/>
      <c r="Y169" s="1008"/>
      <c r="Z169" s="1005"/>
      <c r="AA169" s="1005"/>
      <c r="AB169" s="1005"/>
      <c r="AC169" s="1005"/>
      <c r="AD169" s="1005"/>
      <c r="AE169" s="1005"/>
      <c r="AF169" s="1005"/>
      <c r="AG169" s="196"/>
      <c r="AH169" s="592"/>
      <c r="AI169" s="592"/>
      <c r="AJ169" s="592"/>
      <c r="AK169" s="196"/>
      <c r="AL169" s="197"/>
      <c r="AM169" s="197"/>
      <c r="AN169" s="197"/>
      <c r="AO169" s="197"/>
      <c r="AP169" s="1151"/>
      <c r="AQ169" s="1005"/>
      <c r="AR169" s="282"/>
      <c r="AS169" s="282"/>
      <c r="AT169" s="282"/>
      <c r="AU169" s="282"/>
      <c r="AV169" s="282"/>
      <c r="AW169" s="282"/>
      <c r="AX169" s="1151"/>
      <c r="AY169" s="1005"/>
      <c r="AZ169" s="282"/>
      <c r="BA169" s="282"/>
      <c r="BB169" s="282"/>
      <c r="BC169" s="282"/>
      <c r="BD169" s="282"/>
      <c r="BE169" s="282"/>
      <c r="BF169" s="1151"/>
      <c r="BG169" s="1005"/>
      <c r="BH169" s="282"/>
      <c r="BI169" s="282"/>
      <c r="BJ169" s="282"/>
      <c r="BK169" s="282"/>
      <c r="BL169" s="282"/>
      <c r="BM169" s="282"/>
      <c r="BN169" s="1151"/>
      <c r="BO169" s="1005"/>
      <c r="BP169" s="282"/>
      <c r="BQ169" s="282"/>
      <c r="BR169" s="282"/>
      <c r="BS169" s="282"/>
      <c r="BT169" s="282"/>
      <c r="BU169" s="282"/>
    </row>
    <row r="170" spans="1:73" ht="40.15" customHeight="1" thickBot="1" x14ac:dyDescent="0.3">
      <c r="A170" s="459" t="s">
        <v>3928</v>
      </c>
      <c r="B170" s="24"/>
      <c r="C170" s="1060"/>
      <c r="D170" s="1051"/>
      <c r="E170" s="1063"/>
      <c r="F170" s="1066"/>
      <c r="G170" s="1051"/>
      <c r="H170" s="1045"/>
      <c r="I170" s="1045"/>
      <c r="J170" s="1045"/>
      <c r="K170" s="1051"/>
      <c r="L170" s="1045"/>
      <c r="M170" s="1051"/>
      <c r="N170" s="1048"/>
      <c r="O170" s="1592"/>
      <c r="P170" s="1054"/>
      <c r="Q170" s="1057"/>
      <c r="R170" s="1042"/>
      <c r="S170" s="1042"/>
      <c r="T170" s="1024"/>
      <c r="U170" s="1009"/>
      <c r="V170" s="1009"/>
      <c r="W170" s="1009"/>
      <c r="X170" s="1009"/>
      <c r="Y170" s="1009"/>
      <c r="Z170" s="1006"/>
      <c r="AA170" s="1006"/>
      <c r="AB170" s="1006"/>
      <c r="AC170" s="1006"/>
      <c r="AD170" s="1006"/>
      <c r="AE170" s="1006"/>
      <c r="AF170" s="1006"/>
      <c r="AG170" s="715"/>
      <c r="AH170" s="716"/>
      <c r="AI170" s="716"/>
      <c r="AJ170" s="716"/>
      <c r="AK170" s="715"/>
      <c r="AL170" s="717"/>
      <c r="AM170" s="717"/>
      <c r="AN170" s="717"/>
      <c r="AO170" s="717"/>
      <c r="AP170" s="1152"/>
      <c r="AQ170" s="1006"/>
      <c r="AR170" s="718"/>
      <c r="AS170" s="718"/>
      <c r="AT170" s="718"/>
      <c r="AU170" s="718"/>
      <c r="AV170" s="718"/>
      <c r="AW170" s="718"/>
      <c r="AX170" s="1152"/>
      <c r="AY170" s="1006"/>
      <c r="AZ170" s="718"/>
      <c r="BA170" s="718"/>
      <c r="BB170" s="718"/>
      <c r="BC170" s="718"/>
      <c r="BD170" s="718"/>
      <c r="BE170" s="718"/>
      <c r="BF170" s="1152"/>
      <c r="BG170" s="1006"/>
      <c r="BH170" s="718"/>
      <c r="BI170" s="718"/>
      <c r="BJ170" s="718"/>
      <c r="BK170" s="718"/>
      <c r="BL170" s="718"/>
      <c r="BM170" s="718"/>
      <c r="BN170" s="1152"/>
      <c r="BO170" s="1006"/>
      <c r="BP170" s="718"/>
      <c r="BQ170" s="718"/>
      <c r="BR170" s="718"/>
      <c r="BS170" s="718"/>
      <c r="BT170" s="718"/>
      <c r="BU170" s="718"/>
    </row>
    <row r="171" spans="1:73" ht="34.5" customHeight="1" thickTop="1" x14ac:dyDescent="0.25">
      <c r="A171" s="457" t="s">
        <v>3915</v>
      </c>
      <c r="B171" s="24"/>
      <c r="C171" s="1058" t="s">
        <v>2844</v>
      </c>
      <c r="D171" s="1590" t="s">
        <v>2845</v>
      </c>
      <c r="E171" s="1696">
        <v>943</v>
      </c>
      <c r="F171" s="1058" t="s">
        <v>3932</v>
      </c>
      <c r="G171" s="1590" t="s">
        <v>2200</v>
      </c>
      <c r="H171" s="1058" t="s">
        <v>3004</v>
      </c>
      <c r="I171" s="1058" t="s">
        <v>2982</v>
      </c>
      <c r="J171" s="1058" t="s">
        <v>3058</v>
      </c>
      <c r="K171" s="1058" t="s">
        <v>3807</v>
      </c>
      <c r="L171" s="1058" t="s">
        <v>3644</v>
      </c>
      <c r="M171" s="1590" t="s">
        <v>3645</v>
      </c>
      <c r="N171" s="1058" t="s">
        <v>3890</v>
      </c>
      <c r="O171" s="1590" t="s">
        <v>3922</v>
      </c>
      <c r="P171" s="1469" t="s">
        <v>2846</v>
      </c>
      <c r="Q171" s="1055">
        <v>20</v>
      </c>
      <c r="R171" s="1040" t="s">
        <v>2871</v>
      </c>
      <c r="S171" s="1040"/>
      <c r="T171" s="1022"/>
      <c r="U171" s="1007"/>
      <c r="V171" s="1007"/>
      <c r="W171" s="1007"/>
      <c r="X171" s="1007"/>
      <c r="Y171" s="1007"/>
      <c r="Z171" s="1004">
        <f t="shared" ref="Z171" si="144">+AQ171+AY171+BG171+BO171</f>
        <v>0</v>
      </c>
      <c r="AA171" s="1004">
        <f t="shared" si="143"/>
        <v>0</v>
      </c>
      <c r="AB171" s="1004">
        <f t="shared" si="143"/>
        <v>0</v>
      </c>
      <c r="AC171" s="1004">
        <f t="shared" si="143"/>
        <v>0</v>
      </c>
      <c r="AD171" s="1004">
        <f t="shared" si="143"/>
        <v>0</v>
      </c>
      <c r="AE171" s="1004">
        <f t="shared" si="143"/>
        <v>0</v>
      </c>
      <c r="AF171" s="1004">
        <f t="shared" si="143"/>
        <v>0</v>
      </c>
      <c r="AG171" s="714"/>
      <c r="AH171" s="593"/>
      <c r="AI171" s="593"/>
      <c r="AJ171" s="593"/>
      <c r="AK171" s="207"/>
      <c r="AL171" s="208"/>
      <c r="AM171" s="208"/>
      <c r="AN171" s="208"/>
      <c r="AO171" s="208"/>
      <c r="AP171" s="1150">
        <f>+U171</f>
        <v>0</v>
      </c>
      <c r="AQ171" s="1004">
        <f>SUM(AR171:AW174)</f>
        <v>0</v>
      </c>
      <c r="AR171" s="299"/>
      <c r="AS171" s="299"/>
      <c r="AT171" s="299"/>
      <c r="AU171" s="299"/>
      <c r="AV171" s="299"/>
      <c r="AW171" s="299"/>
      <c r="AX171" s="1150">
        <f>+V171</f>
        <v>0</v>
      </c>
      <c r="AY171" s="1004">
        <f>SUM(AZ171:BE174)</f>
        <v>0</v>
      </c>
      <c r="AZ171" s="299"/>
      <c r="BA171" s="299"/>
      <c r="BB171" s="299"/>
      <c r="BC171" s="299"/>
      <c r="BD171" s="299"/>
      <c r="BE171" s="299"/>
      <c r="BF171" s="1150">
        <f>+W171</f>
        <v>0</v>
      </c>
      <c r="BG171" s="1004">
        <f>SUM(BH171:BM174)</f>
        <v>0</v>
      </c>
      <c r="BH171" s="299"/>
      <c r="BI171" s="299"/>
      <c r="BJ171" s="299"/>
      <c r="BK171" s="299"/>
      <c r="BL171" s="299"/>
      <c r="BM171" s="299"/>
      <c r="BN171" s="1150">
        <f>+X171</f>
        <v>0</v>
      </c>
      <c r="BO171" s="1004">
        <f>SUM(BP171:BU174)</f>
        <v>0</v>
      </c>
      <c r="BP171" s="299"/>
      <c r="BQ171" s="299"/>
      <c r="BR171" s="299"/>
      <c r="BS171" s="299"/>
      <c r="BT171" s="299"/>
      <c r="BU171" s="299"/>
    </row>
    <row r="172" spans="1:73" ht="40.15" customHeight="1" x14ac:dyDescent="0.25">
      <c r="A172" s="457" t="s">
        <v>3915</v>
      </c>
      <c r="B172" s="24"/>
      <c r="C172" s="1059"/>
      <c r="D172" s="1591"/>
      <c r="E172" s="1697"/>
      <c r="F172" s="1059"/>
      <c r="G172" s="1591"/>
      <c r="H172" s="1059"/>
      <c r="I172" s="1059"/>
      <c r="J172" s="1059"/>
      <c r="K172" s="1059"/>
      <c r="L172" s="1059"/>
      <c r="M172" s="1591"/>
      <c r="N172" s="1059"/>
      <c r="O172" s="1591"/>
      <c r="P172" s="1470"/>
      <c r="Q172" s="1056"/>
      <c r="R172" s="1041"/>
      <c r="S172" s="1041"/>
      <c r="T172" s="1023"/>
      <c r="U172" s="1008"/>
      <c r="V172" s="1008"/>
      <c r="W172" s="1008"/>
      <c r="X172" s="1008"/>
      <c r="Y172" s="1008"/>
      <c r="Z172" s="1005"/>
      <c r="AA172" s="1005"/>
      <c r="AB172" s="1005"/>
      <c r="AC172" s="1005"/>
      <c r="AD172" s="1005"/>
      <c r="AE172" s="1005"/>
      <c r="AF172" s="1005"/>
      <c r="AG172" s="479"/>
      <c r="AH172" s="592"/>
      <c r="AI172" s="592"/>
      <c r="AJ172" s="592"/>
      <c r="AK172" s="196"/>
      <c r="AL172" s="197"/>
      <c r="AM172" s="197"/>
      <c r="AN172" s="197"/>
      <c r="AO172" s="197"/>
      <c r="AP172" s="1151"/>
      <c r="AQ172" s="1005"/>
      <c r="AR172" s="282"/>
      <c r="AS172" s="282"/>
      <c r="AT172" s="282"/>
      <c r="AU172" s="282"/>
      <c r="AV172" s="282"/>
      <c r="AW172" s="282"/>
      <c r="AX172" s="1151"/>
      <c r="AY172" s="1005"/>
      <c r="AZ172" s="282"/>
      <c r="BA172" s="282"/>
      <c r="BB172" s="282"/>
      <c r="BC172" s="282"/>
      <c r="BD172" s="282"/>
      <c r="BE172" s="282"/>
      <c r="BF172" s="1151"/>
      <c r="BG172" s="1005"/>
      <c r="BH172" s="282"/>
      <c r="BI172" s="282"/>
      <c r="BJ172" s="282"/>
      <c r="BK172" s="282"/>
      <c r="BL172" s="282"/>
      <c r="BM172" s="282"/>
      <c r="BN172" s="1151"/>
      <c r="BO172" s="1005"/>
      <c r="BP172" s="282"/>
      <c r="BQ172" s="282"/>
      <c r="BR172" s="282"/>
      <c r="BS172" s="282"/>
      <c r="BT172" s="282"/>
      <c r="BU172" s="282"/>
    </row>
    <row r="173" spans="1:73" ht="40.15" customHeight="1" x14ac:dyDescent="0.25">
      <c r="A173" s="457" t="s">
        <v>3915</v>
      </c>
      <c r="B173" s="24"/>
      <c r="C173" s="1059"/>
      <c r="D173" s="1591"/>
      <c r="E173" s="1697"/>
      <c r="F173" s="1059"/>
      <c r="G173" s="1591"/>
      <c r="H173" s="1059"/>
      <c r="I173" s="1059"/>
      <c r="J173" s="1059"/>
      <c r="K173" s="1059"/>
      <c r="L173" s="1059"/>
      <c r="M173" s="1591"/>
      <c r="N173" s="1059"/>
      <c r="O173" s="1591"/>
      <c r="P173" s="1470"/>
      <c r="Q173" s="1056"/>
      <c r="R173" s="1041"/>
      <c r="S173" s="1041"/>
      <c r="T173" s="1023"/>
      <c r="U173" s="1008"/>
      <c r="V173" s="1008"/>
      <c r="W173" s="1008"/>
      <c r="X173" s="1008"/>
      <c r="Y173" s="1008"/>
      <c r="Z173" s="1005"/>
      <c r="AA173" s="1005"/>
      <c r="AB173" s="1005"/>
      <c r="AC173" s="1005"/>
      <c r="AD173" s="1005"/>
      <c r="AE173" s="1005"/>
      <c r="AF173" s="1005"/>
      <c r="AG173" s="196"/>
      <c r="AH173" s="592"/>
      <c r="AI173" s="592"/>
      <c r="AJ173" s="592"/>
      <c r="AK173" s="196"/>
      <c r="AL173" s="197"/>
      <c r="AM173" s="197"/>
      <c r="AN173" s="197"/>
      <c r="AO173" s="197"/>
      <c r="AP173" s="1151"/>
      <c r="AQ173" s="1005"/>
      <c r="AR173" s="282"/>
      <c r="AS173" s="282"/>
      <c r="AT173" s="282"/>
      <c r="AU173" s="282"/>
      <c r="AV173" s="282"/>
      <c r="AW173" s="282"/>
      <c r="AX173" s="1151"/>
      <c r="AY173" s="1005"/>
      <c r="AZ173" s="282"/>
      <c r="BA173" s="282"/>
      <c r="BB173" s="282"/>
      <c r="BC173" s="282"/>
      <c r="BD173" s="282"/>
      <c r="BE173" s="282"/>
      <c r="BF173" s="1151"/>
      <c r="BG173" s="1005"/>
      <c r="BH173" s="282"/>
      <c r="BI173" s="282"/>
      <c r="BJ173" s="282"/>
      <c r="BK173" s="282"/>
      <c r="BL173" s="282"/>
      <c r="BM173" s="282"/>
      <c r="BN173" s="1151"/>
      <c r="BO173" s="1005"/>
      <c r="BP173" s="282"/>
      <c r="BQ173" s="282"/>
      <c r="BR173" s="282"/>
      <c r="BS173" s="282"/>
      <c r="BT173" s="282"/>
      <c r="BU173" s="282"/>
    </row>
    <row r="174" spans="1:73" ht="40.15" customHeight="1" thickBot="1" x14ac:dyDescent="0.3">
      <c r="A174" s="457" t="s">
        <v>3915</v>
      </c>
      <c r="B174" s="24"/>
      <c r="C174" s="1060"/>
      <c r="D174" s="1592"/>
      <c r="E174" s="1698"/>
      <c r="F174" s="1060"/>
      <c r="G174" s="1592"/>
      <c r="H174" s="1060"/>
      <c r="I174" s="1060"/>
      <c r="J174" s="1060"/>
      <c r="K174" s="1060"/>
      <c r="L174" s="1060"/>
      <c r="M174" s="1592"/>
      <c r="N174" s="1060"/>
      <c r="O174" s="1592"/>
      <c r="P174" s="1471"/>
      <c r="Q174" s="1057"/>
      <c r="R174" s="1042"/>
      <c r="S174" s="1042"/>
      <c r="T174" s="1024"/>
      <c r="U174" s="1009"/>
      <c r="V174" s="1009"/>
      <c r="W174" s="1009"/>
      <c r="X174" s="1009"/>
      <c r="Y174" s="1009"/>
      <c r="Z174" s="1006"/>
      <c r="AA174" s="1006"/>
      <c r="AB174" s="1006"/>
      <c r="AC174" s="1006"/>
      <c r="AD174" s="1006"/>
      <c r="AE174" s="1006"/>
      <c r="AF174" s="1006"/>
      <c r="AG174" s="715"/>
      <c r="AH174" s="716"/>
      <c r="AI174" s="716"/>
      <c r="AJ174" s="716"/>
      <c r="AK174" s="715"/>
      <c r="AL174" s="717"/>
      <c r="AM174" s="717"/>
      <c r="AN174" s="717"/>
      <c r="AO174" s="717"/>
      <c r="AP174" s="1152"/>
      <c r="AQ174" s="1006"/>
      <c r="AR174" s="718"/>
      <c r="AS174" s="718"/>
      <c r="AT174" s="718"/>
      <c r="AU174" s="718"/>
      <c r="AV174" s="718"/>
      <c r="AW174" s="718"/>
      <c r="AX174" s="1152"/>
      <c r="AY174" s="1006"/>
      <c r="AZ174" s="718"/>
      <c r="BA174" s="718"/>
      <c r="BB174" s="718"/>
      <c r="BC174" s="718"/>
      <c r="BD174" s="718"/>
      <c r="BE174" s="718"/>
      <c r="BF174" s="1152"/>
      <c r="BG174" s="1006"/>
      <c r="BH174" s="718"/>
      <c r="BI174" s="718"/>
      <c r="BJ174" s="718"/>
      <c r="BK174" s="718"/>
      <c r="BL174" s="718"/>
      <c r="BM174" s="718"/>
      <c r="BN174" s="1152"/>
      <c r="BO174" s="1006"/>
      <c r="BP174" s="718"/>
      <c r="BQ174" s="718"/>
      <c r="BR174" s="718"/>
      <c r="BS174" s="718"/>
      <c r="BT174" s="718"/>
      <c r="BU174" s="718"/>
    </row>
    <row r="175" spans="1:73" ht="40.15" customHeight="1" thickTop="1" x14ac:dyDescent="0.25">
      <c r="D175" s="348"/>
      <c r="E175" s="431"/>
      <c r="F175" s="444"/>
      <c r="G175" s="350"/>
      <c r="H175" s="351"/>
      <c r="I175" s="351"/>
      <c r="J175" s="352"/>
      <c r="K175" s="352"/>
      <c r="L175" s="348"/>
      <c r="M175" s="348"/>
      <c r="N175" s="348"/>
      <c r="O175" s="353"/>
      <c r="P175" s="348"/>
    </row>
    <row r="176" spans="1:73" ht="40.15" customHeight="1" x14ac:dyDescent="0.25">
      <c r="D176" s="348"/>
      <c r="E176" s="431"/>
      <c r="F176" s="444"/>
      <c r="G176" s="350"/>
      <c r="H176" s="351"/>
      <c r="I176" s="351"/>
      <c r="J176" s="352"/>
      <c r="K176" s="352"/>
      <c r="L176" s="348"/>
      <c r="M176" s="348"/>
      <c r="N176" s="348"/>
      <c r="O176" s="353"/>
      <c r="P176" s="348"/>
    </row>
    <row r="177" spans="4:16" ht="40.15" customHeight="1" x14ac:dyDescent="0.25">
      <c r="D177" s="348"/>
      <c r="E177" s="431"/>
      <c r="F177" s="444"/>
      <c r="G177" s="350"/>
      <c r="H177" s="351"/>
      <c r="I177" s="351"/>
      <c r="J177" s="352"/>
      <c r="K177" s="352"/>
      <c r="L177" s="348"/>
      <c r="M177" s="348"/>
      <c r="N177" s="348"/>
      <c r="O177" s="353"/>
      <c r="P177" s="348"/>
    </row>
    <row r="178" spans="4:16" ht="40.15" customHeight="1" x14ac:dyDescent="0.25">
      <c r="D178" s="348"/>
      <c r="E178" s="431"/>
      <c r="F178" s="444"/>
      <c r="G178" s="350"/>
      <c r="H178" s="351"/>
      <c r="I178" s="351"/>
      <c r="J178" s="352"/>
      <c r="K178" s="352"/>
      <c r="L178" s="348"/>
      <c r="M178" s="348"/>
      <c r="N178" s="348"/>
      <c r="O178" s="353"/>
      <c r="P178" s="348"/>
    </row>
    <row r="179" spans="4:16" ht="40.15" customHeight="1" x14ac:dyDescent="0.25">
      <c r="D179" s="348"/>
      <c r="E179" s="431"/>
      <c r="F179" s="444"/>
      <c r="G179" s="350"/>
      <c r="H179" s="351"/>
      <c r="I179" s="351"/>
      <c r="J179" s="352"/>
      <c r="K179" s="352"/>
      <c r="L179" s="348"/>
      <c r="M179" s="348"/>
      <c r="N179" s="348"/>
      <c r="O179" s="353"/>
      <c r="P179" s="348"/>
    </row>
    <row r="180" spans="4:16" ht="40.15" customHeight="1" x14ac:dyDescent="0.25">
      <c r="D180" s="348"/>
      <c r="E180" s="431"/>
      <c r="F180" s="444"/>
      <c r="G180" s="350"/>
      <c r="H180" s="351"/>
      <c r="I180" s="351"/>
      <c r="J180" s="352"/>
      <c r="K180" s="352"/>
      <c r="L180" s="348"/>
      <c r="M180" s="348"/>
      <c r="N180" s="348"/>
      <c r="O180" s="353"/>
      <c r="P180" s="348"/>
    </row>
    <row r="181" spans="4:16" ht="40.15" customHeight="1" x14ac:dyDescent="0.25">
      <c r="D181" s="348"/>
      <c r="E181" s="431"/>
      <c r="F181" s="444"/>
      <c r="G181" s="350"/>
      <c r="H181" s="351"/>
      <c r="I181" s="351"/>
      <c r="J181" s="352"/>
      <c r="K181" s="352"/>
      <c r="L181" s="348"/>
      <c r="M181" s="348"/>
      <c r="N181" s="348"/>
      <c r="O181" s="353"/>
      <c r="P181" s="348"/>
    </row>
    <row r="182" spans="4:16" ht="40.15" customHeight="1" x14ac:dyDescent="0.25">
      <c r="D182" s="348"/>
      <c r="E182" s="431"/>
      <c r="F182" s="444"/>
      <c r="G182" s="350"/>
      <c r="H182" s="351"/>
      <c r="I182" s="351"/>
      <c r="J182" s="352"/>
      <c r="K182" s="352"/>
      <c r="L182" s="348"/>
      <c r="M182" s="348"/>
      <c r="N182" s="348"/>
      <c r="O182" s="353"/>
      <c r="P182" s="348"/>
    </row>
    <row r="183" spans="4:16" ht="40.15" customHeight="1" x14ac:dyDescent="0.25">
      <c r="D183" s="348"/>
      <c r="E183" s="431"/>
      <c r="F183" s="444"/>
      <c r="G183" s="350"/>
      <c r="H183" s="351"/>
      <c r="I183" s="351"/>
      <c r="J183" s="352"/>
      <c r="K183" s="352"/>
      <c r="L183" s="348"/>
      <c r="M183" s="348"/>
      <c r="N183" s="348"/>
      <c r="O183" s="353"/>
      <c r="P183" s="348"/>
    </row>
    <row r="184" spans="4:16" ht="40.15" customHeight="1" x14ac:dyDescent="0.25">
      <c r="D184" s="348"/>
      <c r="E184" s="431"/>
      <c r="F184" s="444"/>
      <c r="G184" s="350"/>
      <c r="H184" s="351"/>
      <c r="I184" s="351"/>
      <c r="J184" s="352"/>
      <c r="K184" s="352"/>
      <c r="L184" s="348"/>
      <c r="M184" s="348"/>
      <c r="N184" s="348"/>
      <c r="O184" s="353"/>
      <c r="P184" s="348"/>
    </row>
    <row r="185" spans="4:16" ht="40.15" customHeight="1" x14ac:dyDescent="0.25">
      <c r="D185" s="348"/>
      <c r="E185" s="431"/>
      <c r="F185" s="444"/>
      <c r="G185" s="350"/>
      <c r="H185" s="351"/>
      <c r="I185" s="351"/>
      <c r="J185" s="352"/>
      <c r="K185" s="352"/>
      <c r="L185" s="348"/>
      <c r="M185" s="348"/>
      <c r="N185" s="348"/>
      <c r="O185" s="353"/>
      <c r="P185" s="348"/>
    </row>
    <row r="186" spans="4:16" ht="40.15" customHeight="1" x14ac:dyDescent="0.25">
      <c r="D186" s="348"/>
      <c r="E186" s="431"/>
      <c r="F186" s="444"/>
      <c r="G186" s="350"/>
      <c r="H186" s="351"/>
      <c r="I186" s="351"/>
      <c r="J186" s="352"/>
      <c r="K186" s="352"/>
      <c r="L186" s="348"/>
      <c r="M186" s="348"/>
      <c r="N186" s="348"/>
      <c r="O186" s="353"/>
      <c r="P186" s="348"/>
    </row>
    <row r="187" spans="4:16" ht="40.15" customHeight="1" x14ac:dyDescent="0.25">
      <c r="D187" s="348"/>
      <c r="E187" s="431"/>
      <c r="F187" s="444"/>
      <c r="G187" s="350"/>
      <c r="H187" s="351"/>
      <c r="I187" s="351"/>
      <c r="J187" s="352"/>
      <c r="K187" s="352"/>
      <c r="L187" s="348"/>
      <c r="M187" s="348"/>
      <c r="N187" s="348"/>
      <c r="O187" s="353"/>
      <c r="P187" s="348"/>
    </row>
    <row r="188" spans="4:16" ht="40.15" customHeight="1" x14ac:dyDescent="0.25">
      <c r="D188" s="348"/>
      <c r="E188" s="431"/>
      <c r="F188" s="444"/>
      <c r="G188" s="350"/>
      <c r="H188" s="351"/>
      <c r="I188" s="351"/>
      <c r="J188" s="352"/>
      <c r="K188" s="352"/>
      <c r="L188" s="348"/>
      <c r="M188" s="348"/>
      <c r="N188" s="348"/>
      <c r="O188" s="353"/>
      <c r="P188" s="348"/>
    </row>
    <row r="189" spans="4:16" ht="40.15" customHeight="1" x14ac:dyDescent="0.25">
      <c r="D189" s="348"/>
      <c r="E189" s="431"/>
      <c r="F189" s="444"/>
      <c r="G189" s="350"/>
      <c r="H189" s="351"/>
      <c r="I189" s="351"/>
      <c r="J189" s="352"/>
      <c r="K189" s="352"/>
      <c r="L189" s="348"/>
      <c r="M189" s="348"/>
      <c r="N189" s="348"/>
      <c r="O189" s="353"/>
      <c r="P189" s="348"/>
    </row>
    <row r="190" spans="4:16" ht="40.15" customHeight="1" x14ac:dyDescent="0.25">
      <c r="D190" s="348"/>
      <c r="E190" s="431"/>
      <c r="F190" s="444"/>
      <c r="G190" s="350"/>
      <c r="H190" s="351"/>
      <c r="I190" s="351"/>
      <c r="J190" s="352"/>
      <c r="K190" s="352"/>
      <c r="L190" s="348"/>
      <c r="M190" s="348"/>
      <c r="N190" s="348"/>
      <c r="O190" s="353"/>
      <c r="P190" s="348"/>
    </row>
    <row r="191" spans="4:16" ht="40.15" customHeight="1" x14ac:dyDescent="0.25">
      <c r="D191" s="348"/>
      <c r="E191" s="431"/>
      <c r="F191" s="444"/>
      <c r="G191" s="350"/>
      <c r="H191" s="351"/>
      <c r="I191" s="351"/>
      <c r="J191" s="352"/>
      <c r="K191" s="352"/>
      <c r="L191" s="348"/>
      <c r="M191" s="348"/>
      <c r="N191" s="348"/>
      <c r="O191" s="353"/>
      <c r="P191" s="348"/>
    </row>
    <row r="192" spans="4:16" ht="40.15" customHeight="1" x14ac:dyDescent="0.25">
      <c r="D192" s="348"/>
      <c r="E192" s="431"/>
      <c r="F192" s="444"/>
      <c r="G192" s="350"/>
      <c r="H192" s="351"/>
      <c r="I192" s="351"/>
      <c r="J192" s="352"/>
      <c r="K192" s="352"/>
      <c r="L192" s="348"/>
      <c r="M192" s="348"/>
      <c r="N192" s="348"/>
      <c r="O192" s="353"/>
      <c r="P192" s="348"/>
    </row>
    <row r="193" spans="4:16" ht="40.15" customHeight="1" x14ac:dyDescent="0.25">
      <c r="D193" s="348"/>
      <c r="E193" s="431"/>
      <c r="F193" s="444"/>
      <c r="G193" s="350"/>
      <c r="H193" s="351"/>
      <c r="I193" s="351"/>
      <c r="J193" s="352"/>
      <c r="K193" s="352"/>
      <c r="L193" s="348"/>
      <c r="M193" s="348"/>
      <c r="N193" s="348"/>
      <c r="O193" s="353"/>
      <c r="P193" s="348"/>
    </row>
    <row r="194" spans="4:16" ht="40.15" customHeight="1" x14ac:dyDescent="0.25">
      <c r="D194" s="348"/>
      <c r="E194" s="431"/>
      <c r="F194" s="444"/>
      <c r="G194" s="350"/>
      <c r="H194" s="351"/>
      <c r="I194" s="351"/>
      <c r="J194" s="352"/>
      <c r="K194" s="352"/>
      <c r="L194" s="348"/>
      <c r="M194" s="348"/>
      <c r="N194" s="348"/>
      <c r="O194" s="353"/>
      <c r="P194" s="348"/>
    </row>
    <row r="195" spans="4:16" ht="40.15" customHeight="1" x14ac:dyDescent="0.25">
      <c r="D195" s="348"/>
      <c r="E195" s="431"/>
      <c r="F195" s="444"/>
      <c r="G195" s="350"/>
      <c r="H195" s="351"/>
      <c r="I195" s="351"/>
      <c r="J195" s="352"/>
      <c r="K195" s="352"/>
      <c r="L195" s="348"/>
      <c r="M195" s="348"/>
      <c r="N195" s="348"/>
      <c r="O195" s="353"/>
      <c r="P195" s="348"/>
    </row>
    <row r="196" spans="4:16" ht="40.15" customHeight="1" x14ac:dyDescent="0.25">
      <c r="D196" s="348"/>
      <c r="E196" s="431"/>
      <c r="F196" s="444"/>
      <c r="G196" s="350"/>
      <c r="H196" s="351"/>
      <c r="I196" s="351"/>
      <c r="J196" s="352"/>
      <c r="K196" s="352"/>
      <c r="L196" s="348"/>
      <c r="M196" s="348"/>
      <c r="N196" s="348"/>
      <c r="O196" s="353"/>
      <c r="P196" s="348"/>
    </row>
    <row r="197" spans="4:16" ht="40.15" customHeight="1" x14ac:dyDescent="0.25">
      <c r="D197" s="348"/>
      <c r="E197" s="431"/>
      <c r="F197" s="444"/>
      <c r="G197" s="350"/>
      <c r="H197" s="351"/>
      <c r="I197" s="351"/>
      <c r="J197" s="352"/>
      <c r="K197" s="352"/>
      <c r="L197" s="348"/>
      <c r="M197" s="348"/>
      <c r="N197" s="348"/>
      <c r="O197" s="353"/>
      <c r="P197" s="348"/>
    </row>
    <row r="198" spans="4:16" ht="40.15" customHeight="1" x14ac:dyDescent="0.25">
      <c r="D198" s="348"/>
      <c r="E198" s="431"/>
      <c r="F198" s="444"/>
      <c r="G198" s="350"/>
      <c r="H198" s="351"/>
      <c r="I198" s="351"/>
      <c r="J198" s="352"/>
      <c r="K198" s="352"/>
      <c r="L198" s="348"/>
      <c r="M198" s="348"/>
      <c r="N198" s="348"/>
      <c r="O198" s="353"/>
      <c r="P198" s="348"/>
    </row>
    <row r="199" spans="4:16" ht="40.15" customHeight="1" x14ac:dyDescent="0.25">
      <c r="D199" s="348"/>
      <c r="E199" s="431"/>
      <c r="F199" s="444"/>
      <c r="G199" s="350"/>
      <c r="H199" s="351"/>
      <c r="I199" s="351"/>
      <c r="J199" s="352"/>
      <c r="K199" s="352"/>
      <c r="L199" s="348"/>
      <c r="M199" s="348"/>
      <c r="N199" s="348"/>
      <c r="O199" s="353"/>
      <c r="P199" s="348"/>
    </row>
    <row r="200" spans="4:16" ht="40.15" customHeight="1" x14ac:dyDescent="0.25">
      <c r="D200" s="348"/>
      <c r="E200" s="431"/>
      <c r="F200" s="444"/>
      <c r="G200" s="350"/>
      <c r="H200" s="351"/>
      <c r="I200" s="351"/>
      <c r="J200" s="352"/>
      <c r="K200" s="352"/>
      <c r="L200" s="348"/>
      <c r="M200" s="348"/>
      <c r="N200" s="348"/>
      <c r="O200" s="353"/>
      <c r="P200" s="348"/>
    </row>
    <row r="201" spans="4:16" ht="40.15" customHeight="1" x14ac:dyDescent="0.25">
      <c r="D201" s="348"/>
      <c r="E201" s="431"/>
      <c r="F201" s="444"/>
      <c r="G201" s="350"/>
      <c r="H201" s="351"/>
      <c r="I201" s="351"/>
      <c r="J201" s="352"/>
      <c r="K201" s="352"/>
      <c r="L201" s="348"/>
      <c r="M201" s="348"/>
      <c r="N201" s="348"/>
      <c r="O201" s="353"/>
      <c r="P201" s="348"/>
    </row>
    <row r="202" spans="4:16" ht="40.15" customHeight="1" x14ac:dyDescent="0.25">
      <c r="D202" s="348"/>
      <c r="E202" s="431"/>
      <c r="F202" s="444"/>
      <c r="G202" s="350"/>
      <c r="H202" s="351"/>
      <c r="I202" s="351"/>
      <c r="J202" s="352"/>
      <c r="K202" s="352"/>
      <c r="L202" s="348"/>
      <c r="M202" s="348"/>
      <c r="N202" s="348"/>
      <c r="O202" s="353"/>
      <c r="P202" s="348"/>
    </row>
    <row r="203" spans="4:16" ht="40.15" customHeight="1" x14ac:dyDescent="0.25">
      <c r="D203" s="348"/>
      <c r="E203" s="431"/>
      <c r="F203" s="444"/>
      <c r="G203" s="350"/>
      <c r="H203" s="351"/>
      <c r="I203" s="351"/>
      <c r="J203" s="352"/>
      <c r="K203" s="352"/>
      <c r="L203" s="348"/>
      <c r="M203" s="348"/>
      <c r="N203" s="348"/>
      <c r="O203" s="353"/>
      <c r="P203" s="348"/>
    </row>
    <row r="204" spans="4:16" ht="40.15" customHeight="1" x14ac:dyDescent="0.25">
      <c r="D204" s="348"/>
      <c r="E204" s="431"/>
      <c r="F204" s="444"/>
      <c r="G204" s="350"/>
      <c r="H204" s="351"/>
      <c r="I204" s="351"/>
      <c r="J204" s="352"/>
      <c r="K204" s="352"/>
      <c r="L204" s="348"/>
      <c r="M204" s="348"/>
      <c r="N204" s="348"/>
      <c r="O204" s="353"/>
      <c r="P204" s="348"/>
    </row>
    <row r="205" spans="4:16" ht="40.15" customHeight="1" x14ac:dyDescent="0.25">
      <c r="D205" s="348"/>
      <c r="E205" s="431"/>
      <c r="F205" s="444"/>
      <c r="G205" s="350"/>
      <c r="H205" s="351"/>
      <c r="I205" s="351"/>
      <c r="J205" s="352"/>
      <c r="K205" s="352"/>
      <c r="L205" s="348"/>
      <c r="M205" s="348"/>
      <c r="N205" s="348"/>
      <c r="O205" s="353"/>
      <c r="P205" s="348"/>
    </row>
    <row r="206" spans="4:16" ht="40.15" customHeight="1" x14ac:dyDescent="0.25">
      <c r="D206" s="348"/>
      <c r="E206" s="431"/>
      <c r="F206" s="444"/>
      <c r="G206" s="350"/>
      <c r="H206" s="351"/>
      <c r="I206" s="351"/>
      <c r="J206" s="352"/>
      <c r="K206" s="352"/>
      <c r="L206" s="348"/>
      <c r="M206" s="348"/>
      <c r="N206" s="348"/>
      <c r="O206" s="353"/>
      <c r="P206" s="348"/>
    </row>
    <row r="207" spans="4:16" ht="40.15" customHeight="1" x14ac:dyDescent="0.25">
      <c r="D207" s="348"/>
      <c r="E207" s="431"/>
      <c r="F207" s="444"/>
      <c r="G207" s="350"/>
      <c r="H207" s="351"/>
      <c r="I207" s="351"/>
      <c r="J207" s="352"/>
      <c r="K207" s="352"/>
      <c r="L207" s="348"/>
      <c r="M207" s="348"/>
      <c r="N207" s="348"/>
      <c r="O207" s="353"/>
      <c r="P207" s="348"/>
    </row>
    <row r="208" spans="4:16" ht="40.15" customHeight="1" x14ac:dyDescent="0.25">
      <c r="D208" s="348"/>
      <c r="E208" s="431"/>
      <c r="F208" s="444"/>
      <c r="G208" s="350"/>
      <c r="H208" s="351"/>
      <c r="I208" s="351"/>
      <c r="J208" s="352"/>
      <c r="K208" s="352"/>
      <c r="L208" s="348"/>
      <c r="M208" s="348"/>
      <c r="N208" s="348"/>
      <c r="O208" s="353"/>
      <c r="P208" s="348"/>
    </row>
    <row r="209" spans="4:16" ht="40.15" customHeight="1" x14ac:dyDescent="0.25">
      <c r="D209" s="348"/>
      <c r="E209" s="431"/>
      <c r="F209" s="444"/>
      <c r="G209" s="350"/>
      <c r="H209" s="351"/>
      <c r="I209" s="351"/>
      <c r="J209" s="352"/>
      <c r="K209" s="352"/>
      <c r="L209" s="348"/>
      <c r="M209" s="348"/>
      <c r="N209" s="348"/>
      <c r="O209" s="353"/>
      <c r="P209" s="348"/>
    </row>
    <row r="210" spans="4:16" ht="40.15" customHeight="1" x14ac:dyDescent="0.25">
      <c r="D210" s="348"/>
      <c r="E210" s="431"/>
      <c r="F210" s="444"/>
      <c r="G210" s="350"/>
      <c r="H210" s="351"/>
      <c r="I210" s="351"/>
      <c r="J210" s="352"/>
      <c r="K210" s="352"/>
      <c r="L210" s="348"/>
      <c r="M210" s="348"/>
      <c r="N210" s="348"/>
      <c r="O210" s="353"/>
      <c r="P210" s="348"/>
    </row>
    <row r="211" spans="4:16" ht="40.15" customHeight="1" x14ac:dyDescent="0.25">
      <c r="D211" s="348"/>
      <c r="E211" s="431"/>
      <c r="F211" s="444"/>
      <c r="G211" s="350"/>
      <c r="H211" s="351"/>
      <c r="I211" s="351"/>
      <c r="J211" s="352"/>
      <c r="K211" s="352"/>
      <c r="L211" s="348"/>
      <c r="M211" s="348"/>
      <c r="N211" s="348"/>
      <c r="O211" s="353"/>
      <c r="P211" s="348"/>
    </row>
    <row r="212" spans="4:16" ht="40.15" customHeight="1" x14ac:dyDescent="0.25">
      <c r="D212" s="348"/>
      <c r="E212" s="431"/>
      <c r="F212" s="444"/>
      <c r="G212" s="350"/>
      <c r="H212" s="351"/>
      <c r="I212" s="351"/>
      <c r="J212" s="352"/>
      <c r="K212" s="352"/>
      <c r="L212" s="348"/>
      <c r="M212" s="348"/>
      <c r="N212" s="348"/>
      <c r="O212" s="353"/>
      <c r="P212" s="348"/>
    </row>
    <row r="213" spans="4:16" ht="40.15" customHeight="1" x14ac:dyDescent="0.25">
      <c r="D213" s="348"/>
      <c r="E213" s="431"/>
      <c r="F213" s="444"/>
      <c r="G213" s="350"/>
      <c r="H213" s="351"/>
      <c r="I213" s="351"/>
      <c r="J213" s="352"/>
      <c r="K213" s="352"/>
      <c r="L213" s="348"/>
      <c r="M213" s="348"/>
      <c r="N213" s="348"/>
      <c r="O213" s="353"/>
      <c r="P213" s="348"/>
    </row>
    <row r="214" spans="4:16" ht="40.15" customHeight="1" x14ac:dyDescent="0.25">
      <c r="D214" s="348"/>
      <c r="E214" s="431"/>
      <c r="F214" s="444"/>
      <c r="G214" s="350"/>
      <c r="H214" s="351"/>
      <c r="I214" s="351"/>
      <c r="J214" s="352"/>
      <c r="K214" s="352"/>
      <c r="L214" s="348"/>
      <c r="M214" s="348"/>
      <c r="N214" s="348"/>
      <c r="O214" s="353"/>
      <c r="P214" s="348"/>
    </row>
    <row r="215" spans="4:16" ht="40.15" customHeight="1" x14ac:dyDescent="0.25">
      <c r="D215" s="348"/>
      <c r="E215" s="431"/>
      <c r="F215" s="444"/>
      <c r="G215" s="350"/>
      <c r="H215" s="351"/>
      <c r="I215" s="351"/>
      <c r="J215" s="352"/>
      <c r="K215" s="352"/>
      <c r="L215" s="348"/>
      <c r="M215" s="348"/>
      <c r="N215" s="348"/>
      <c r="O215" s="353"/>
      <c r="P215" s="348"/>
    </row>
    <row r="216" spans="4:16" ht="40.15" customHeight="1" x14ac:dyDescent="0.25">
      <c r="D216" s="348"/>
      <c r="E216" s="431"/>
      <c r="F216" s="444"/>
      <c r="G216" s="350"/>
      <c r="H216" s="351"/>
      <c r="I216" s="351"/>
      <c r="J216" s="352"/>
      <c r="K216" s="352"/>
      <c r="L216" s="348"/>
      <c r="M216" s="348"/>
      <c r="N216" s="348"/>
      <c r="O216" s="353"/>
      <c r="P216" s="348"/>
    </row>
    <row r="217" spans="4:16" ht="40.15" customHeight="1" x14ac:dyDescent="0.25">
      <c r="D217" s="348"/>
      <c r="E217" s="431"/>
      <c r="F217" s="444"/>
      <c r="G217" s="350"/>
      <c r="H217" s="351"/>
      <c r="I217" s="351"/>
      <c r="J217" s="352"/>
      <c r="K217" s="352"/>
      <c r="L217" s="348"/>
      <c r="M217" s="348"/>
      <c r="N217" s="348"/>
      <c r="O217" s="353"/>
      <c r="P217" s="348"/>
    </row>
    <row r="218" spans="4:16" ht="40.15" customHeight="1" x14ac:dyDescent="0.25">
      <c r="D218" s="348"/>
      <c r="E218" s="431"/>
      <c r="F218" s="444"/>
      <c r="G218" s="350"/>
      <c r="H218" s="351"/>
      <c r="I218" s="351"/>
      <c r="J218" s="352"/>
      <c r="K218" s="352"/>
      <c r="L218" s="348"/>
      <c r="M218" s="348"/>
      <c r="N218" s="348"/>
      <c r="O218" s="353"/>
      <c r="P218" s="348"/>
    </row>
    <row r="219" spans="4:16" ht="40.15" customHeight="1" x14ac:dyDescent="0.25">
      <c r="D219" s="348"/>
      <c r="E219" s="431"/>
      <c r="F219" s="444"/>
      <c r="G219" s="350"/>
      <c r="H219" s="351"/>
      <c r="I219" s="351"/>
      <c r="J219" s="352"/>
      <c r="K219" s="352"/>
      <c r="L219" s="348"/>
      <c r="M219" s="348"/>
      <c r="N219" s="348"/>
      <c r="O219" s="353"/>
      <c r="P219" s="348"/>
    </row>
    <row r="220" spans="4:16" ht="40.15" customHeight="1" x14ac:dyDescent="0.25">
      <c r="D220" s="348"/>
      <c r="E220" s="431"/>
      <c r="F220" s="444"/>
      <c r="G220" s="350"/>
      <c r="H220" s="351"/>
      <c r="I220" s="351"/>
      <c r="J220" s="352"/>
      <c r="K220" s="352"/>
      <c r="L220" s="348"/>
      <c r="M220" s="348"/>
      <c r="N220" s="348"/>
      <c r="O220" s="353"/>
      <c r="P220" s="348"/>
    </row>
    <row r="221" spans="4:16" ht="40.15" customHeight="1" x14ac:dyDescent="0.25">
      <c r="D221" s="348"/>
      <c r="E221" s="431"/>
      <c r="F221" s="444"/>
      <c r="G221" s="350"/>
      <c r="H221" s="351"/>
      <c r="I221" s="351"/>
      <c r="J221" s="352"/>
      <c r="K221" s="352"/>
      <c r="L221" s="348"/>
      <c r="M221" s="348"/>
      <c r="N221" s="348"/>
      <c r="O221" s="353"/>
      <c r="P221" s="348"/>
    </row>
    <row r="222" spans="4:16" ht="40.15" customHeight="1" x14ac:dyDescent="0.25">
      <c r="D222" s="348"/>
      <c r="E222" s="431"/>
      <c r="F222" s="444"/>
      <c r="G222" s="350"/>
      <c r="H222" s="351"/>
      <c r="I222" s="351"/>
      <c r="J222" s="352"/>
      <c r="K222" s="352"/>
      <c r="L222" s="348"/>
      <c r="M222" s="348"/>
      <c r="N222" s="348"/>
      <c r="O222" s="353"/>
      <c r="P222" s="348"/>
    </row>
    <row r="223" spans="4:16" ht="40.15" customHeight="1" x14ac:dyDescent="0.25">
      <c r="D223" s="348"/>
      <c r="E223" s="431"/>
      <c r="F223" s="444"/>
      <c r="G223" s="350"/>
      <c r="H223" s="351"/>
      <c r="I223" s="351"/>
      <c r="J223" s="352"/>
      <c r="K223" s="352"/>
      <c r="L223" s="348"/>
      <c r="M223" s="348"/>
      <c r="N223" s="348"/>
      <c r="O223" s="353"/>
      <c r="P223" s="348"/>
    </row>
    <row r="224" spans="4:16" ht="40.15" customHeight="1" x14ac:dyDescent="0.25">
      <c r="D224" s="348"/>
      <c r="E224" s="431"/>
      <c r="F224" s="444"/>
      <c r="G224" s="350"/>
      <c r="H224" s="351"/>
      <c r="I224" s="351"/>
      <c r="J224" s="352"/>
      <c r="K224" s="352"/>
      <c r="L224" s="348"/>
      <c r="M224" s="348"/>
      <c r="N224" s="348"/>
      <c r="O224" s="353"/>
      <c r="P224" s="348"/>
    </row>
    <row r="225" spans="4:16" ht="40.15" customHeight="1" x14ac:dyDescent="0.25">
      <c r="D225" s="348"/>
      <c r="E225" s="431"/>
      <c r="F225" s="444"/>
      <c r="G225" s="350"/>
      <c r="H225" s="351"/>
      <c r="I225" s="351"/>
      <c r="J225" s="352"/>
      <c r="K225" s="352"/>
      <c r="L225" s="348"/>
      <c r="M225" s="348"/>
      <c r="N225" s="348"/>
      <c r="O225" s="353"/>
      <c r="P225" s="348"/>
    </row>
    <row r="226" spans="4:16" ht="40.15" customHeight="1" x14ac:dyDescent="0.25">
      <c r="D226" s="348"/>
      <c r="E226" s="431"/>
      <c r="F226" s="444"/>
      <c r="G226" s="350"/>
      <c r="H226" s="351"/>
      <c r="I226" s="351"/>
      <c r="J226" s="352"/>
      <c r="K226" s="352"/>
      <c r="L226" s="348"/>
      <c r="M226" s="348"/>
      <c r="N226" s="348"/>
      <c r="O226" s="353"/>
      <c r="P226" s="348"/>
    </row>
    <row r="227" spans="4:16" ht="40.15" customHeight="1" x14ac:dyDescent="0.25">
      <c r="D227" s="348"/>
      <c r="E227" s="431"/>
      <c r="F227" s="444"/>
      <c r="G227" s="350"/>
      <c r="H227" s="351"/>
      <c r="I227" s="351"/>
      <c r="J227" s="352"/>
      <c r="K227" s="352"/>
      <c r="L227" s="348"/>
      <c r="M227" s="348"/>
      <c r="N227" s="348"/>
      <c r="O227" s="353"/>
      <c r="P227" s="348"/>
    </row>
    <row r="228" spans="4:16" ht="40.15" customHeight="1" x14ac:dyDescent="0.25">
      <c r="D228" s="348"/>
      <c r="E228" s="431"/>
      <c r="F228" s="444"/>
      <c r="G228" s="350"/>
      <c r="H228" s="351"/>
      <c r="I228" s="351"/>
      <c r="J228" s="352"/>
      <c r="K228" s="352"/>
      <c r="L228" s="348"/>
      <c r="M228" s="348"/>
      <c r="N228" s="348"/>
      <c r="O228" s="353"/>
      <c r="P228" s="348"/>
    </row>
    <row r="229" spans="4:16" ht="40.15" customHeight="1" x14ac:dyDescent="0.25">
      <c r="D229" s="348"/>
      <c r="E229" s="431"/>
      <c r="F229" s="444"/>
      <c r="G229" s="350"/>
      <c r="H229" s="351"/>
      <c r="I229" s="351"/>
      <c r="J229" s="352"/>
      <c r="K229" s="352"/>
      <c r="L229" s="348"/>
      <c r="M229" s="348"/>
      <c r="N229" s="348"/>
      <c r="O229" s="353"/>
      <c r="P229" s="348"/>
    </row>
    <row r="230" spans="4:16" ht="40.15" customHeight="1" x14ac:dyDescent="0.25">
      <c r="D230" s="348"/>
      <c r="E230" s="431"/>
      <c r="F230" s="444"/>
      <c r="G230" s="350"/>
      <c r="H230" s="351"/>
      <c r="I230" s="351"/>
      <c r="J230" s="352"/>
      <c r="K230" s="352"/>
      <c r="L230" s="348"/>
      <c r="M230" s="348"/>
      <c r="N230" s="348"/>
      <c r="O230" s="353"/>
      <c r="P230" s="348"/>
    </row>
    <row r="231" spans="4:16" ht="40.15" customHeight="1" x14ac:dyDescent="0.25">
      <c r="D231" s="348"/>
      <c r="E231" s="431"/>
      <c r="F231" s="444"/>
      <c r="G231" s="350"/>
      <c r="H231" s="351"/>
      <c r="I231" s="351"/>
      <c r="J231" s="352"/>
      <c r="K231" s="352"/>
      <c r="L231" s="348"/>
      <c r="M231" s="348"/>
      <c r="N231" s="348"/>
      <c r="O231" s="353"/>
      <c r="P231" s="348"/>
    </row>
    <row r="232" spans="4:16" ht="40.15" customHeight="1" x14ac:dyDescent="0.25">
      <c r="D232" s="348"/>
      <c r="E232" s="431"/>
      <c r="F232" s="444"/>
      <c r="G232" s="350"/>
      <c r="H232" s="351"/>
      <c r="I232" s="351"/>
      <c r="J232" s="352"/>
      <c r="K232" s="352"/>
      <c r="L232" s="348"/>
      <c r="M232" s="348"/>
      <c r="N232" s="348"/>
      <c r="O232" s="353"/>
      <c r="P232" s="348"/>
    </row>
    <row r="233" spans="4:16" ht="40.15" customHeight="1" x14ac:dyDescent="0.25">
      <c r="D233" s="348"/>
      <c r="E233" s="431"/>
      <c r="F233" s="444"/>
      <c r="G233" s="350"/>
      <c r="H233" s="351"/>
      <c r="I233" s="351"/>
      <c r="J233" s="352"/>
      <c r="K233" s="352"/>
      <c r="L233" s="348"/>
      <c r="M233" s="348"/>
      <c r="N233" s="348"/>
      <c r="O233" s="353"/>
      <c r="P233" s="348"/>
    </row>
    <row r="234" spans="4:16" ht="40.15" customHeight="1" x14ac:dyDescent="0.25">
      <c r="D234" s="348"/>
      <c r="E234" s="431"/>
      <c r="F234" s="444"/>
      <c r="G234" s="350"/>
      <c r="H234" s="351"/>
      <c r="I234" s="351"/>
      <c r="J234" s="352"/>
      <c r="K234" s="352"/>
      <c r="L234" s="348"/>
      <c r="M234" s="348"/>
      <c r="N234" s="348"/>
      <c r="O234" s="353"/>
      <c r="P234" s="348"/>
    </row>
    <row r="235" spans="4:16" ht="40.15" customHeight="1" x14ac:dyDescent="0.25">
      <c r="D235" s="348"/>
      <c r="E235" s="431"/>
      <c r="F235" s="444"/>
      <c r="G235" s="350"/>
      <c r="H235" s="351"/>
      <c r="I235" s="351"/>
      <c r="J235" s="352"/>
      <c r="K235" s="352"/>
      <c r="L235" s="348"/>
      <c r="M235" s="348"/>
      <c r="N235" s="348"/>
      <c r="O235" s="353"/>
      <c r="P235" s="348"/>
    </row>
    <row r="236" spans="4:16" ht="40.15" customHeight="1" x14ac:dyDescent="0.25">
      <c r="D236" s="348"/>
      <c r="E236" s="431"/>
      <c r="F236" s="444"/>
      <c r="G236" s="350"/>
      <c r="H236" s="351"/>
      <c r="I236" s="351"/>
      <c r="J236" s="352"/>
      <c r="K236" s="352"/>
      <c r="L236" s="348"/>
      <c r="M236" s="348"/>
      <c r="N236" s="348"/>
      <c r="O236" s="353"/>
      <c r="P236" s="348"/>
    </row>
    <row r="237" spans="4:16" ht="40.15" customHeight="1" x14ac:dyDescent="0.25">
      <c r="D237" s="348"/>
      <c r="E237" s="431"/>
      <c r="F237" s="444"/>
      <c r="G237" s="350"/>
      <c r="H237" s="351"/>
      <c r="I237" s="351"/>
      <c r="J237" s="352"/>
      <c r="K237" s="352"/>
      <c r="L237" s="348"/>
      <c r="M237" s="348"/>
      <c r="N237" s="348"/>
      <c r="O237" s="353"/>
      <c r="P237" s="348"/>
    </row>
    <row r="238" spans="4:16" ht="40.15" customHeight="1" x14ac:dyDescent="0.25">
      <c r="D238" s="348"/>
      <c r="E238" s="431"/>
      <c r="F238" s="444"/>
      <c r="G238" s="350"/>
      <c r="H238" s="351"/>
      <c r="I238" s="351"/>
      <c r="J238" s="352"/>
      <c r="K238" s="352"/>
      <c r="L238" s="348"/>
      <c r="M238" s="348"/>
      <c r="N238" s="348"/>
      <c r="O238" s="353"/>
      <c r="P238" s="348"/>
    </row>
    <row r="239" spans="4:16" ht="40.15" customHeight="1" x14ac:dyDescent="0.25">
      <c r="D239" s="348"/>
      <c r="E239" s="431"/>
      <c r="F239" s="444"/>
      <c r="G239" s="350"/>
      <c r="H239" s="351"/>
      <c r="I239" s="351"/>
      <c r="J239" s="352"/>
      <c r="K239" s="352"/>
      <c r="L239" s="348"/>
      <c r="M239" s="348"/>
      <c r="N239" s="348"/>
      <c r="O239" s="353"/>
      <c r="P239" s="348"/>
    </row>
    <row r="240" spans="4:16" ht="40.15" customHeight="1" x14ac:dyDescent="0.25">
      <c r="D240" s="348"/>
      <c r="E240" s="431"/>
      <c r="F240" s="444"/>
      <c r="G240" s="350"/>
      <c r="H240" s="351"/>
      <c r="I240" s="351"/>
      <c r="J240" s="352"/>
      <c r="K240" s="352"/>
      <c r="L240" s="348"/>
      <c r="M240" s="348"/>
      <c r="N240" s="348"/>
      <c r="O240" s="353"/>
      <c r="P240" s="348"/>
    </row>
    <row r="241" spans="4:16" ht="40.15" customHeight="1" x14ac:dyDescent="0.25">
      <c r="D241" s="348"/>
      <c r="E241" s="431"/>
      <c r="F241" s="444"/>
      <c r="G241" s="350"/>
      <c r="H241" s="351"/>
      <c r="I241" s="351"/>
      <c r="J241" s="352"/>
      <c r="K241" s="352"/>
      <c r="L241" s="348"/>
      <c r="M241" s="348"/>
      <c r="N241" s="348"/>
      <c r="O241" s="353"/>
      <c r="P241" s="348"/>
    </row>
    <row r="242" spans="4:16" ht="40.15" customHeight="1" x14ac:dyDescent="0.25">
      <c r="D242" s="348"/>
      <c r="E242" s="431"/>
      <c r="F242" s="444"/>
      <c r="G242" s="350"/>
      <c r="H242" s="351"/>
      <c r="I242" s="351"/>
      <c r="J242" s="352"/>
      <c r="K242" s="352"/>
      <c r="L242" s="348"/>
      <c r="M242" s="348"/>
      <c r="N242" s="348"/>
      <c r="O242" s="353"/>
      <c r="P242" s="348"/>
    </row>
    <row r="243" spans="4:16" ht="40.15" customHeight="1" x14ac:dyDescent="0.25">
      <c r="D243" s="348"/>
      <c r="E243" s="431"/>
      <c r="F243" s="444"/>
      <c r="G243" s="350"/>
      <c r="H243" s="351"/>
      <c r="I243" s="351"/>
      <c r="J243" s="352"/>
      <c r="K243" s="352"/>
      <c r="L243" s="348"/>
      <c r="M243" s="348"/>
      <c r="N243" s="348"/>
      <c r="O243" s="353"/>
      <c r="P243" s="348"/>
    </row>
    <row r="244" spans="4:16" ht="40.15" customHeight="1" x14ac:dyDescent="0.25">
      <c r="D244" s="348"/>
      <c r="E244" s="431"/>
      <c r="F244" s="444"/>
      <c r="G244" s="350"/>
      <c r="H244" s="351"/>
      <c r="I244" s="351"/>
      <c r="J244" s="352"/>
      <c r="K244" s="352"/>
      <c r="L244" s="348"/>
      <c r="M244" s="348"/>
      <c r="N244" s="348"/>
      <c r="O244" s="353"/>
      <c r="P244" s="348"/>
    </row>
    <row r="245" spans="4:16" ht="40.15" customHeight="1" x14ac:dyDescent="0.25">
      <c r="D245" s="348"/>
      <c r="E245" s="431"/>
      <c r="F245" s="444"/>
      <c r="G245" s="350"/>
      <c r="H245" s="351"/>
      <c r="I245" s="351"/>
      <c r="J245" s="352"/>
      <c r="K245" s="352"/>
      <c r="L245" s="348"/>
      <c r="M245" s="348"/>
      <c r="N245" s="348"/>
      <c r="O245" s="353"/>
      <c r="P245" s="348"/>
    </row>
    <row r="246" spans="4:16" ht="40.15" customHeight="1" x14ac:dyDescent="0.25">
      <c r="D246" s="348"/>
      <c r="E246" s="431"/>
      <c r="F246" s="444"/>
      <c r="G246" s="350"/>
      <c r="H246" s="351"/>
      <c r="I246" s="351"/>
      <c r="J246" s="352"/>
      <c r="K246" s="352"/>
      <c r="L246" s="348"/>
      <c r="M246" s="348"/>
      <c r="N246" s="348"/>
      <c r="O246" s="353"/>
      <c r="P246" s="348"/>
    </row>
    <row r="247" spans="4:16" ht="40.15" customHeight="1" x14ac:dyDescent="0.25">
      <c r="D247" s="348"/>
      <c r="E247" s="431"/>
      <c r="F247" s="444"/>
      <c r="G247" s="350"/>
      <c r="H247" s="351"/>
      <c r="I247" s="351"/>
      <c r="J247" s="352"/>
      <c r="K247" s="352"/>
      <c r="L247" s="348"/>
      <c r="M247" s="348"/>
      <c r="N247" s="348"/>
      <c r="O247" s="353"/>
      <c r="P247" s="348"/>
    </row>
    <row r="248" spans="4:16" ht="40.15" customHeight="1" x14ac:dyDescent="0.25">
      <c r="D248" s="348"/>
      <c r="E248" s="431"/>
      <c r="F248" s="444"/>
      <c r="G248" s="350"/>
      <c r="H248" s="351"/>
      <c r="I248" s="351"/>
      <c r="J248" s="352"/>
      <c r="K248" s="352"/>
      <c r="L248" s="348"/>
      <c r="M248" s="348"/>
      <c r="N248" s="348"/>
      <c r="O248" s="353"/>
      <c r="P248" s="348"/>
    </row>
    <row r="249" spans="4:16" ht="40.15" customHeight="1" x14ac:dyDescent="0.25">
      <c r="D249" s="348"/>
      <c r="E249" s="431"/>
      <c r="F249" s="444"/>
      <c r="G249" s="350"/>
      <c r="H249" s="351"/>
      <c r="I249" s="351"/>
      <c r="J249" s="352"/>
      <c r="K249" s="352"/>
      <c r="L249" s="348"/>
      <c r="M249" s="348"/>
      <c r="N249" s="348"/>
      <c r="O249" s="353"/>
      <c r="P249" s="348"/>
    </row>
    <row r="250" spans="4:16" ht="40.15" customHeight="1" x14ac:dyDescent="0.25">
      <c r="D250" s="348"/>
      <c r="E250" s="431"/>
      <c r="F250" s="444"/>
      <c r="G250" s="350"/>
      <c r="H250" s="351"/>
      <c r="I250" s="351"/>
      <c r="J250" s="352"/>
      <c r="K250" s="352"/>
      <c r="L250" s="348"/>
      <c r="M250" s="348"/>
      <c r="N250" s="348"/>
      <c r="O250" s="353"/>
      <c r="P250" s="348"/>
    </row>
    <row r="251" spans="4:16" ht="40.15" customHeight="1" x14ac:dyDescent="0.25">
      <c r="D251" s="348"/>
      <c r="E251" s="431"/>
      <c r="F251" s="444"/>
      <c r="G251" s="350"/>
      <c r="H251" s="351"/>
      <c r="I251" s="351"/>
      <c r="J251" s="352"/>
      <c r="K251" s="352"/>
      <c r="L251" s="348"/>
      <c r="M251" s="348"/>
      <c r="N251" s="348"/>
      <c r="O251" s="353"/>
      <c r="P251" s="348"/>
    </row>
    <row r="252" spans="4:16" ht="40.15" customHeight="1" x14ac:dyDescent="0.25">
      <c r="D252" s="348"/>
      <c r="E252" s="431"/>
      <c r="F252" s="444"/>
      <c r="G252" s="350"/>
      <c r="H252" s="351"/>
      <c r="I252" s="351"/>
      <c r="J252" s="352"/>
      <c r="K252" s="352"/>
      <c r="L252" s="348"/>
      <c r="M252" s="348"/>
      <c r="N252" s="348"/>
      <c r="O252" s="353"/>
      <c r="P252" s="348"/>
    </row>
    <row r="253" spans="4:16" ht="40.15" customHeight="1" x14ac:dyDescent="0.25">
      <c r="D253" s="348"/>
      <c r="E253" s="431"/>
      <c r="F253" s="444"/>
      <c r="G253" s="350"/>
      <c r="H253" s="351"/>
      <c r="I253" s="351"/>
      <c r="J253" s="352"/>
      <c r="K253" s="352"/>
      <c r="L253" s="348"/>
      <c r="M253" s="348"/>
      <c r="N253" s="348"/>
      <c r="O253" s="353"/>
      <c r="P253" s="348"/>
    </row>
    <row r="254" spans="4:16" ht="40.15" customHeight="1" x14ac:dyDescent="0.25">
      <c r="D254" s="348"/>
      <c r="E254" s="431"/>
      <c r="F254" s="444"/>
      <c r="G254" s="350"/>
      <c r="H254" s="351"/>
      <c r="I254" s="351"/>
      <c r="J254" s="352"/>
      <c r="K254" s="352"/>
      <c r="L254" s="348"/>
      <c r="M254" s="348"/>
      <c r="N254" s="348"/>
      <c r="O254" s="353"/>
      <c r="P254" s="348"/>
    </row>
    <row r="255" spans="4:16" ht="40.15" customHeight="1" x14ac:dyDescent="0.25">
      <c r="D255" s="348"/>
      <c r="E255" s="431"/>
      <c r="F255" s="444"/>
      <c r="G255" s="350"/>
      <c r="H255" s="351"/>
      <c r="I255" s="351"/>
      <c r="J255" s="352"/>
      <c r="K255" s="352"/>
      <c r="L255" s="348"/>
      <c r="M255" s="348"/>
      <c r="N255" s="348"/>
      <c r="O255" s="353"/>
      <c r="P255" s="348"/>
    </row>
    <row r="256" spans="4:16" ht="40.15" customHeight="1" x14ac:dyDescent="0.25">
      <c r="D256" s="348"/>
      <c r="E256" s="431"/>
      <c r="F256" s="444"/>
      <c r="G256" s="350"/>
      <c r="H256" s="351"/>
      <c r="I256" s="351"/>
      <c r="J256" s="352"/>
      <c r="K256" s="352"/>
      <c r="L256" s="348"/>
      <c r="M256" s="348"/>
      <c r="N256" s="348"/>
      <c r="O256" s="353"/>
      <c r="P256" s="348"/>
    </row>
    <row r="257" spans="4:16" ht="40.15" customHeight="1" x14ac:dyDescent="0.25">
      <c r="D257" s="348"/>
      <c r="E257" s="431"/>
      <c r="F257" s="444"/>
      <c r="G257" s="350"/>
      <c r="H257" s="351"/>
      <c r="I257" s="351"/>
      <c r="J257" s="352"/>
      <c r="K257" s="352"/>
      <c r="L257" s="348"/>
      <c r="M257" s="348"/>
      <c r="N257" s="348"/>
      <c r="O257" s="353"/>
      <c r="P257" s="348"/>
    </row>
    <row r="258" spans="4:16" ht="40.15" customHeight="1" x14ac:dyDescent="0.25">
      <c r="D258" s="348"/>
      <c r="E258" s="431"/>
      <c r="F258" s="444"/>
      <c r="G258" s="350"/>
      <c r="H258" s="351"/>
      <c r="I258" s="351"/>
      <c r="J258" s="352"/>
      <c r="K258" s="352"/>
      <c r="L258" s="348"/>
      <c r="M258" s="348"/>
      <c r="N258" s="348"/>
      <c r="O258" s="353"/>
      <c r="P258" s="348"/>
    </row>
    <row r="259" spans="4:16" ht="40.15" customHeight="1" x14ac:dyDescent="0.25">
      <c r="D259" s="348"/>
      <c r="E259" s="431"/>
      <c r="F259" s="444"/>
      <c r="G259" s="350"/>
      <c r="H259" s="351"/>
      <c r="I259" s="351"/>
      <c r="J259" s="352"/>
      <c r="K259" s="352"/>
      <c r="L259" s="348"/>
      <c r="M259" s="348"/>
      <c r="N259" s="348"/>
      <c r="O259" s="353"/>
      <c r="P259" s="348"/>
    </row>
    <row r="260" spans="4:16" ht="40.15" customHeight="1" x14ac:dyDescent="0.25">
      <c r="D260" s="348"/>
      <c r="E260" s="431"/>
      <c r="F260" s="444"/>
      <c r="G260" s="350"/>
      <c r="H260" s="351"/>
      <c r="I260" s="351"/>
      <c r="J260" s="352"/>
      <c r="K260" s="352"/>
      <c r="L260" s="348"/>
      <c r="M260" s="348"/>
      <c r="N260" s="348"/>
      <c r="O260" s="353"/>
      <c r="P260" s="348"/>
    </row>
    <row r="261" spans="4:16" ht="40.15" customHeight="1" x14ac:dyDescent="0.25">
      <c r="D261" s="348"/>
      <c r="E261" s="431"/>
      <c r="F261" s="444"/>
      <c r="G261" s="350"/>
      <c r="H261" s="351"/>
      <c r="I261" s="351"/>
      <c r="J261" s="352"/>
      <c r="K261" s="352"/>
      <c r="L261" s="348"/>
      <c r="M261" s="348"/>
      <c r="N261" s="348"/>
      <c r="O261" s="353"/>
      <c r="P261" s="348"/>
    </row>
    <row r="262" spans="4:16" ht="40.15" customHeight="1" x14ac:dyDescent="0.25">
      <c r="D262" s="348"/>
      <c r="E262" s="431"/>
      <c r="F262" s="444"/>
      <c r="G262" s="350"/>
      <c r="H262" s="351"/>
      <c r="I262" s="351"/>
      <c r="J262" s="352"/>
      <c r="K262" s="352"/>
      <c r="L262" s="348"/>
      <c r="M262" s="348"/>
      <c r="N262" s="348"/>
      <c r="O262" s="353"/>
      <c r="P262" s="348"/>
    </row>
    <row r="263" spans="4:16" ht="40.15" customHeight="1" x14ac:dyDescent="0.25">
      <c r="D263" s="348"/>
      <c r="E263" s="431"/>
      <c r="F263" s="444"/>
      <c r="G263" s="350"/>
      <c r="H263" s="351"/>
      <c r="I263" s="351"/>
      <c r="J263" s="352"/>
      <c r="K263" s="352"/>
      <c r="L263" s="348"/>
      <c r="M263" s="348"/>
      <c r="N263" s="348"/>
      <c r="O263" s="353"/>
      <c r="P263" s="348"/>
    </row>
    <row r="264" spans="4:16" ht="40.15" customHeight="1" x14ac:dyDescent="0.25">
      <c r="D264" s="348"/>
      <c r="E264" s="431"/>
      <c r="F264" s="444"/>
      <c r="G264" s="350"/>
      <c r="H264" s="351"/>
      <c r="I264" s="351"/>
      <c r="J264" s="352"/>
      <c r="K264" s="352"/>
      <c r="L264" s="348"/>
      <c r="M264" s="348"/>
      <c r="N264" s="348"/>
      <c r="O264" s="353"/>
      <c r="P264" s="348"/>
    </row>
    <row r="265" spans="4:16" ht="40.15" customHeight="1" x14ac:dyDescent="0.25">
      <c r="D265" s="348"/>
      <c r="E265" s="431"/>
      <c r="F265" s="444"/>
      <c r="G265" s="350"/>
      <c r="H265" s="351"/>
      <c r="I265" s="351"/>
      <c r="J265" s="352"/>
      <c r="K265" s="352"/>
      <c r="L265" s="348"/>
      <c r="M265" s="348"/>
      <c r="N265" s="348"/>
      <c r="O265" s="353"/>
      <c r="P265" s="348"/>
    </row>
    <row r="266" spans="4:16" ht="40.15" customHeight="1" x14ac:dyDescent="0.25">
      <c r="D266" s="348"/>
      <c r="E266" s="431"/>
      <c r="F266" s="444"/>
      <c r="G266" s="350"/>
      <c r="H266" s="351"/>
      <c r="I266" s="351"/>
      <c r="J266" s="352"/>
      <c r="K266" s="352"/>
      <c r="L266" s="348"/>
      <c r="M266" s="348"/>
      <c r="N266" s="348"/>
      <c r="O266" s="353"/>
      <c r="P266" s="348"/>
    </row>
    <row r="267" spans="4:16" ht="40.15" customHeight="1" x14ac:dyDescent="0.25">
      <c r="D267" s="348"/>
      <c r="E267" s="431"/>
      <c r="F267" s="444"/>
      <c r="G267" s="350"/>
      <c r="H267" s="351"/>
      <c r="I267" s="351"/>
      <c r="J267" s="352"/>
      <c r="K267" s="352"/>
      <c r="L267" s="348"/>
      <c r="M267" s="348"/>
      <c r="N267" s="348"/>
      <c r="O267" s="353"/>
      <c r="P267" s="348"/>
    </row>
    <row r="268" spans="4:16" ht="40.15" customHeight="1" x14ac:dyDescent="0.25">
      <c r="D268" s="348"/>
      <c r="E268" s="431"/>
      <c r="F268" s="444"/>
      <c r="G268" s="350"/>
      <c r="H268" s="351"/>
      <c r="I268" s="351"/>
      <c r="J268" s="352"/>
      <c r="K268" s="352"/>
      <c r="L268" s="348"/>
      <c r="M268" s="348"/>
      <c r="N268" s="348"/>
      <c r="O268" s="353"/>
      <c r="P268" s="348"/>
    </row>
    <row r="269" spans="4:16" ht="40.15" customHeight="1" x14ac:dyDescent="0.25">
      <c r="D269" s="348"/>
      <c r="E269" s="431"/>
      <c r="F269" s="444"/>
      <c r="G269" s="350"/>
      <c r="H269" s="351"/>
      <c r="I269" s="351"/>
      <c r="J269" s="352"/>
      <c r="K269" s="352"/>
      <c r="L269" s="348"/>
      <c r="M269" s="348"/>
      <c r="N269" s="348"/>
      <c r="O269" s="353"/>
      <c r="P269" s="348"/>
    </row>
    <row r="270" spans="4:16" ht="40.15" customHeight="1" x14ac:dyDescent="0.25">
      <c r="D270" s="348"/>
      <c r="E270" s="431"/>
      <c r="F270" s="444"/>
      <c r="G270" s="350"/>
      <c r="H270" s="351"/>
      <c r="I270" s="351"/>
      <c r="J270" s="352"/>
      <c r="K270" s="352"/>
      <c r="L270" s="348"/>
      <c r="M270" s="348"/>
      <c r="N270" s="348"/>
      <c r="O270" s="353"/>
      <c r="P270" s="348"/>
    </row>
    <row r="271" spans="4:16" ht="40.15" customHeight="1" x14ac:dyDescent="0.25">
      <c r="D271" s="348"/>
      <c r="E271" s="431"/>
      <c r="F271" s="444"/>
      <c r="G271" s="350"/>
      <c r="H271" s="351"/>
      <c r="I271" s="351"/>
      <c r="J271" s="352"/>
      <c r="K271" s="352"/>
      <c r="L271" s="348"/>
      <c r="M271" s="348"/>
      <c r="N271" s="348"/>
      <c r="O271" s="353"/>
      <c r="P271" s="348"/>
    </row>
    <row r="272" spans="4:16" ht="40.15" customHeight="1" x14ac:dyDescent="0.25">
      <c r="D272" s="348"/>
      <c r="E272" s="431"/>
      <c r="F272" s="444"/>
      <c r="G272" s="350"/>
      <c r="H272" s="351"/>
      <c r="I272" s="351"/>
      <c r="J272" s="352"/>
      <c r="K272" s="352"/>
      <c r="L272" s="348"/>
      <c r="M272" s="348"/>
      <c r="N272" s="348"/>
      <c r="O272" s="353"/>
      <c r="P272" s="348"/>
    </row>
    <row r="273" spans="4:16" ht="40.15" customHeight="1" x14ac:dyDescent="0.25">
      <c r="D273" s="348"/>
      <c r="E273" s="431"/>
      <c r="F273" s="444"/>
      <c r="G273" s="350"/>
      <c r="H273" s="351"/>
      <c r="I273" s="351"/>
      <c r="J273" s="352"/>
      <c r="K273" s="352"/>
      <c r="L273" s="348"/>
      <c r="M273" s="348"/>
      <c r="N273" s="348"/>
      <c r="O273" s="353"/>
      <c r="P273" s="348"/>
    </row>
    <row r="274" spans="4:16" ht="40.15" customHeight="1" x14ac:dyDescent="0.25">
      <c r="D274" s="348"/>
      <c r="E274" s="431"/>
      <c r="F274" s="444"/>
      <c r="G274" s="350"/>
      <c r="H274" s="351"/>
      <c r="I274" s="351"/>
      <c r="J274" s="352"/>
      <c r="K274" s="352"/>
      <c r="L274" s="348"/>
      <c r="M274" s="348"/>
      <c r="N274" s="348"/>
      <c r="O274" s="353"/>
      <c r="P274" s="348"/>
    </row>
    <row r="275" spans="4:16" ht="40.15" customHeight="1" x14ac:dyDescent="0.25">
      <c r="D275" s="348"/>
      <c r="E275" s="431"/>
      <c r="F275" s="444"/>
      <c r="G275" s="350"/>
      <c r="H275" s="351"/>
      <c r="I275" s="351"/>
      <c r="J275" s="352"/>
      <c r="K275" s="352"/>
      <c r="L275" s="348"/>
      <c r="M275" s="348"/>
      <c r="N275" s="348"/>
      <c r="O275" s="353"/>
      <c r="P275" s="348"/>
    </row>
    <row r="276" spans="4:16" ht="40.15" customHeight="1" x14ac:dyDescent="0.25">
      <c r="D276" s="348"/>
      <c r="E276" s="431"/>
      <c r="F276" s="444"/>
      <c r="G276" s="350"/>
      <c r="H276" s="351"/>
      <c r="I276" s="351"/>
      <c r="J276" s="352"/>
      <c r="K276" s="352"/>
      <c r="L276" s="348"/>
      <c r="M276" s="348"/>
      <c r="N276" s="348"/>
      <c r="O276" s="353"/>
      <c r="P276" s="348"/>
    </row>
    <row r="277" spans="4:16" ht="40.15" customHeight="1" x14ac:dyDescent="0.25">
      <c r="D277" s="348"/>
      <c r="E277" s="431"/>
      <c r="F277" s="444"/>
      <c r="G277" s="350"/>
      <c r="H277" s="351"/>
      <c r="I277" s="351"/>
      <c r="J277" s="352"/>
      <c r="K277" s="352"/>
      <c r="L277" s="348"/>
      <c r="M277" s="348"/>
      <c r="N277" s="348"/>
      <c r="O277" s="353"/>
      <c r="P277" s="348"/>
    </row>
    <row r="278" spans="4:16" ht="40.15" customHeight="1" x14ac:dyDescent="0.25">
      <c r="D278" s="348"/>
      <c r="E278" s="431"/>
      <c r="F278" s="444"/>
      <c r="G278" s="350"/>
      <c r="H278" s="351"/>
      <c r="I278" s="351"/>
      <c r="J278" s="352"/>
      <c r="K278" s="352"/>
      <c r="L278" s="348"/>
      <c r="M278" s="348"/>
      <c r="N278" s="348"/>
      <c r="O278" s="353"/>
      <c r="P278" s="348"/>
    </row>
    <row r="279" spans="4:16" ht="40.15" customHeight="1" x14ac:dyDescent="0.25">
      <c r="D279" s="348"/>
      <c r="E279" s="431"/>
      <c r="F279" s="444"/>
      <c r="G279" s="350"/>
      <c r="H279" s="351"/>
      <c r="I279" s="351"/>
      <c r="J279" s="352"/>
      <c r="K279" s="352"/>
      <c r="L279" s="348"/>
      <c r="M279" s="348"/>
      <c r="N279" s="348"/>
      <c r="O279" s="353"/>
      <c r="P279" s="348"/>
    </row>
    <row r="280" spans="4:16" ht="40.15" customHeight="1" x14ac:dyDescent="0.25">
      <c r="D280" s="348"/>
      <c r="E280" s="431"/>
      <c r="F280" s="444"/>
      <c r="G280" s="350"/>
      <c r="H280" s="351"/>
      <c r="I280" s="351"/>
      <c r="J280" s="352"/>
      <c r="K280" s="352"/>
      <c r="L280" s="348"/>
      <c r="M280" s="348"/>
      <c r="N280" s="348"/>
      <c r="O280" s="353"/>
      <c r="P280" s="348"/>
    </row>
    <row r="281" spans="4:16" ht="40.15" customHeight="1" x14ac:dyDescent="0.25">
      <c r="D281" s="348"/>
      <c r="E281" s="431"/>
      <c r="F281" s="444"/>
      <c r="G281" s="350"/>
      <c r="H281" s="351"/>
      <c r="I281" s="351"/>
      <c r="J281" s="352"/>
      <c r="K281" s="352"/>
      <c r="L281" s="348"/>
      <c r="M281" s="348"/>
      <c r="N281" s="348"/>
      <c r="O281" s="353"/>
      <c r="P281" s="348"/>
    </row>
    <row r="282" spans="4:16" ht="40.15" customHeight="1" x14ac:dyDescent="0.25">
      <c r="D282" s="348"/>
      <c r="E282" s="431"/>
      <c r="F282" s="444"/>
      <c r="G282" s="350"/>
      <c r="H282" s="351"/>
      <c r="I282" s="351"/>
      <c r="J282" s="352"/>
      <c r="K282" s="352"/>
      <c r="L282" s="348"/>
      <c r="M282" s="348"/>
      <c r="N282" s="348"/>
      <c r="O282" s="353"/>
      <c r="P282" s="348"/>
    </row>
    <row r="283" spans="4:16" ht="40.15" customHeight="1" x14ac:dyDescent="0.25">
      <c r="D283" s="348"/>
      <c r="E283" s="431"/>
      <c r="F283" s="444"/>
      <c r="G283" s="350"/>
      <c r="H283" s="351"/>
      <c r="I283" s="351"/>
      <c r="J283" s="352"/>
      <c r="K283" s="352"/>
      <c r="L283" s="348"/>
      <c r="M283" s="348"/>
      <c r="N283" s="348"/>
      <c r="O283" s="353"/>
      <c r="P283" s="348"/>
    </row>
    <row r="284" spans="4:16" ht="40.15" customHeight="1" x14ac:dyDescent="0.25">
      <c r="D284" s="348"/>
      <c r="E284" s="431"/>
      <c r="F284" s="444"/>
      <c r="G284" s="350"/>
      <c r="H284" s="351"/>
      <c r="I284" s="351"/>
      <c r="J284" s="352"/>
      <c r="K284" s="352"/>
      <c r="L284" s="348"/>
      <c r="M284" s="348"/>
      <c r="N284" s="348"/>
      <c r="O284" s="353"/>
      <c r="P284" s="348"/>
    </row>
    <row r="285" spans="4:16" ht="40.15" customHeight="1" x14ac:dyDescent="0.25">
      <c r="D285" s="348"/>
      <c r="E285" s="431"/>
      <c r="F285" s="444"/>
      <c r="G285" s="350"/>
      <c r="H285" s="351"/>
      <c r="I285" s="351"/>
      <c r="J285" s="352"/>
      <c r="K285" s="352"/>
      <c r="L285" s="348"/>
      <c r="M285" s="348"/>
      <c r="N285" s="348"/>
      <c r="O285" s="353"/>
      <c r="P285" s="348"/>
    </row>
    <row r="286" spans="4:16" ht="40.15" customHeight="1" x14ac:dyDescent="0.25">
      <c r="D286" s="348"/>
      <c r="E286" s="431"/>
      <c r="F286" s="444"/>
      <c r="G286" s="350"/>
      <c r="H286" s="351"/>
      <c r="I286" s="351"/>
      <c r="J286" s="352"/>
      <c r="K286" s="352"/>
      <c r="L286" s="348"/>
      <c r="M286" s="348"/>
      <c r="N286" s="348"/>
      <c r="O286" s="353"/>
      <c r="P286" s="348"/>
    </row>
    <row r="287" spans="4:16" ht="40.15" customHeight="1" x14ac:dyDescent="0.25">
      <c r="D287" s="348"/>
      <c r="E287" s="431"/>
      <c r="F287" s="444"/>
      <c r="G287" s="350"/>
      <c r="H287" s="351"/>
      <c r="I287" s="351"/>
      <c r="J287" s="352"/>
      <c r="K287" s="352"/>
      <c r="L287" s="348"/>
      <c r="M287" s="348"/>
      <c r="N287" s="348"/>
      <c r="O287" s="353"/>
      <c r="P287" s="348"/>
    </row>
    <row r="288" spans="4:16" ht="40.15" customHeight="1" x14ac:dyDescent="0.25">
      <c r="D288" s="348"/>
      <c r="E288" s="431"/>
      <c r="F288" s="444"/>
      <c r="G288" s="350"/>
      <c r="H288" s="351"/>
      <c r="I288" s="351"/>
      <c r="J288" s="352"/>
      <c r="K288" s="352"/>
      <c r="L288" s="348"/>
      <c r="M288" s="348"/>
      <c r="N288" s="348"/>
      <c r="O288" s="353"/>
      <c r="P288" s="348"/>
    </row>
    <row r="289" spans="4:16" ht="40.15" customHeight="1" x14ac:dyDescent="0.25">
      <c r="D289" s="348"/>
      <c r="E289" s="431"/>
      <c r="F289" s="444"/>
      <c r="G289" s="350"/>
      <c r="H289" s="351"/>
      <c r="I289" s="351"/>
      <c r="J289" s="352"/>
      <c r="K289" s="352"/>
      <c r="L289" s="348"/>
      <c r="M289" s="348"/>
      <c r="N289" s="348"/>
      <c r="O289" s="353"/>
      <c r="P289" s="348"/>
    </row>
    <row r="290" spans="4:16" ht="40.15" customHeight="1" x14ac:dyDescent="0.25">
      <c r="D290" s="348"/>
      <c r="E290" s="431"/>
      <c r="F290" s="444"/>
      <c r="G290" s="350"/>
      <c r="H290" s="351"/>
      <c r="I290" s="351"/>
      <c r="J290" s="352"/>
      <c r="K290" s="352"/>
      <c r="L290" s="348"/>
      <c r="M290" s="348"/>
      <c r="N290" s="348"/>
      <c r="O290" s="353"/>
      <c r="P290" s="348"/>
    </row>
    <row r="291" spans="4:16" ht="40.15" customHeight="1" x14ac:dyDescent="0.25">
      <c r="D291" s="348"/>
      <c r="E291" s="431"/>
      <c r="F291" s="444"/>
      <c r="G291" s="350"/>
      <c r="H291" s="351"/>
      <c r="I291" s="351"/>
      <c r="J291" s="352"/>
      <c r="K291" s="352"/>
      <c r="L291" s="348"/>
      <c r="M291" s="348"/>
      <c r="N291" s="348"/>
      <c r="O291" s="353"/>
      <c r="P291" s="348"/>
    </row>
    <row r="292" spans="4:16" ht="40.15" customHeight="1" x14ac:dyDescent="0.25">
      <c r="D292" s="348"/>
      <c r="E292" s="431"/>
      <c r="F292" s="444"/>
      <c r="G292" s="350"/>
      <c r="H292" s="351"/>
      <c r="I292" s="351"/>
      <c r="J292" s="352"/>
      <c r="K292" s="352"/>
      <c r="L292" s="348"/>
      <c r="M292" s="348"/>
      <c r="N292" s="348"/>
      <c r="O292" s="353"/>
      <c r="P292" s="348"/>
    </row>
    <row r="293" spans="4:16" ht="40.15" customHeight="1" x14ac:dyDescent="0.25">
      <c r="D293" s="348"/>
      <c r="E293" s="431"/>
      <c r="F293" s="444"/>
      <c r="G293" s="350"/>
      <c r="H293" s="351"/>
      <c r="I293" s="351"/>
      <c r="J293" s="352"/>
      <c r="K293" s="352"/>
      <c r="L293" s="348"/>
      <c r="M293" s="348"/>
      <c r="N293" s="348"/>
      <c r="O293" s="353"/>
      <c r="P293" s="348"/>
    </row>
    <row r="294" spans="4:16" ht="40.15" customHeight="1" x14ac:dyDescent="0.25">
      <c r="D294" s="348"/>
      <c r="E294" s="431"/>
      <c r="F294" s="444"/>
      <c r="G294" s="350"/>
      <c r="H294" s="351"/>
      <c r="I294" s="351"/>
      <c r="J294" s="352"/>
      <c r="K294" s="352"/>
      <c r="L294" s="348"/>
      <c r="M294" s="348"/>
      <c r="N294" s="348"/>
      <c r="O294" s="353"/>
      <c r="P294" s="348"/>
    </row>
    <row r="295" spans="4:16" ht="40.15" customHeight="1" x14ac:dyDescent="0.25">
      <c r="D295" s="348"/>
      <c r="E295" s="431"/>
      <c r="F295" s="444"/>
      <c r="G295" s="350"/>
      <c r="H295" s="351"/>
      <c r="I295" s="351"/>
      <c r="J295" s="352"/>
      <c r="K295" s="352"/>
      <c r="L295" s="348"/>
      <c r="M295" s="348"/>
      <c r="N295" s="348"/>
      <c r="O295" s="353"/>
      <c r="P295" s="348"/>
    </row>
    <row r="296" spans="4:16" ht="40.15" customHeight="1" x14ac:dyDescent="0.25">
      <c r="D296" s="348"/>
      <c r="E296" s="431"/>
      <c r="F296" s="444"/>
      <c r="G296" s="350"/>
      <c r="H296" s="351"/>
      <c r="I296" s="351"/>
      <c r="J296" s="352"/>
      <c r="K296" s="352"/>
      <c r="L296" s="348"/>
      <c r="M296" s="348"/>
      <c r="N296" s="348"/>
      <c r="O296" s="353"/>
      <c r="P296" s="348"/>
    </row>
    <row r="297" spans="4:16" ht="40.15" customHeight="1" x14ac:dyDescent="0.25">
      <c r="D297" s="348"/>
      <c r="E297" s="431"/>
      <c r="F297" s="444"/>
      <c r="G297" s="350"/>
      <c r="H297" s="351"/>
      <c r="I297" s="351"/>
      <c r="J297" s="352"/>
      <c r="K297" s="352"/>
      <c r="L297" s="348"/>
      <c r="M297" s="348"/>
      <c r="N297" s="348"/>
      <c r="O297" s="353"/>
      <c r="P297" s="348"/>
    </row>
    <row r="298" spans="4:16" ht="40.15" customHeight="1" x14ac:dyDescent="0.25">
      <c r="D298" s="348"/>
      <c r="E298" s="431"/>
      <c r="F298" s="444"/>
      <c r="G298" s="350"/>
      <c r="H298" s="351"/>
      <c r="I298" s="351"/>
      <c r="J298" s="352"/>
      <c r="K298" s="352"/>
      <c r="L298" s="348"/>
      <c r="M298" s="348"/>
      <c r="N298" s="348"/>
      <c r="O298" s="353"/>
      <c r="P298" s="348"/>
    </row>
    <row r="299" spans="4:16" ht="40.15" customHeight="1" x14ac:dyDescent="0.25">
      <c r="D299" s="348"/>
      <c r="E299" s="431"/>
      <c r="F299" s="444"/>
      <c r="G299" s="350"/>
      <c r="H299" s="351"/>
      <c r="I299" s="351"/>
      <c r="J299" s="352"/>
      <c r="K299" s="352"/>
      <c r="L299" s="348"/>
      <c r="M299" s="348"/>
      <c r="N299" s="348"/>
      <c r="O299" s="353"/>
      <c r="P299" s="348"/>
    </row>
    <row r="300" spans="4:16" ht="40.15" customHeight="1" x14ac:dyDescent="0.25">
      <c r="D300" s="348"/>
      <c r="E300" s="431"/>
      <c r="F300" s="444"/>
      <c r="G300" s="350"/>
      <c r="H300" s="351"/>
      <c r="I300" s="351"/>
      <c r="J300" s="352"/>
      <c r="K300" s="352"/>
      <c r="L300" s="348"/>
      <c r="M300" s="348"/>
      <c r="N300" s="348"/>
      <c r="O300" s="353"/>
      <c r="P300" s="348"/>
    </row>
    <row r="301" spans="4:16" ht="40.15" customHeight="1" x14ac:dyDescent="0.25">
      <c r="D301" s="348"/>
      <c r="E301" s="431"/>
      <c r="F301" s="444"/>
      <c r="G301" s="350"/>
      <c r="H301" s="351"/>
      <c r="I301" s="351"/>
      <c r="J301" s="352"/>
      <c r="K301" s="352"/>
      <c r="L301" s="348"/>
      <c r="M301" s="348"/>
      <c r="N301" s="348"/>
      <c r="O301" s="353"/>
      <c r="P301" s="348"/>
    </row>
    <row r="302" spans="4:16" ht="40.15" customHeight="1" x14ac:dyDescent="0.25">
      <c r="D302" s="348"/>
      <c r="E302" s="431"/>
      <c r="F302" s="444"/>
      <c r="G302" s="350"/>
      <c r="H302" s="351"/>
      <c r="I302" s="351"/>
      <c r="J302" s="352"/>
      <c r="K302" s="352"/>
      <c r="L302" s="348"/>
      <c r="M302" s="348"/>
      <c r="N302" s="348"/>
      <c r="O302" s="353"/>
      <c r="P302" s="348"/>
    </row>
    <row r="303" spans="4:16" ht="40.15" customHeight="1" x14ac:dyDescent="0.25">
      <c r="D303" s="348"/>
      <c r="E303" s="431"/>
      <c r="F303" s="444"/>
      <c r="G303" s="350"/>
      <c r="H303" s="351"/>
      <c r="I303" s="351"/>
      <c r="J303" s="352"/>
      <c r="K303" s="352"/>
      <c r="L303" s="348"/>
      <c r="M303" s="348"/>
      <c r="N303" s="348"/>
      <c r="O303" s="353"/>
      <c r="P303" s="348"/>
    </row>
    <row r="304" spans="4:16" ht="40.15" customHeight="1" x14ac:dyDescent="0.25">
      <c r="D304" s="348"/>
      <c r="E304" s="431"/>
      <c r="F304" s="444"/>
      <c r="G304" s="350"/>
      <c r="H304" s="351"/>
      <c r="I304" s="351"/>
      <c r="J304" s="352"/>
      <c r="K304" s="352"/>
      <c r="L304" s="348"/>
      <c r="M304" s="348"/>
      <c r="N304" s="348"/>
      <c r="O304" s="353"/>
      <c r="P304" s="348"/>
    </row>
    <row r="305" spans="4:16" ht="40.15" customHeight="1" x14ac:dyDescent="0.25">
      <c r="D305" s="348"/>
      <c r="E305" s="431"/>
      <c r="F305" s="444"/>
      <c r="G305" s="350"/>
      <c r="H305" s="351"/>
      <c r="I305" s="351"/>
      <c r="J305" s="352"/>
      <c r="K305" s="352"/>
      <c r="L305" s="348"/>
      <c r="M305" s="348"/>
      <c r="N305" s="348"/>
      <c r="O305" s="353"/>
      <c r="P305" s="348"/>
    </row>
    <row r="306" spans="4:16" ht="40.15" customHeight="1" x14ac:dyDescent="0.25">
      <c r="D306" s="348"/>
      <c r="E306" s="431"/>
      <c r="F306" s="444"/>
      <c r="G306" s="350"/>
      <c r="H306" s="351"/>
      <c r="I306" s="351"/>
      <c r="J306" s="352"/>
      <c r="K306" s="352"/>
      <c r="L306" s="348"/>
      <c r="M306" s="348"/>
      <c r="N306" s="348"/>
      <c r="O306" s="353"/>
      <c r="P306" s="348"/>
    </row>
    <row r="307" spans="4:16" ht="40.15" customHeight="1" x14ac:dyDescent="0.25">
      <c r="D307" s="348"/>
      <c r="E307" s="431"/>
      <c r="F307" s="444"/>
      <c r="G307" s="350"/>
      <c r="H307" s="351"/>
      <c r="I307" s="351"/>
      <c r="J307" s="352"/>
      <c r="K307" s="352"/>
      <c r="L307" s="348"/>
      <c r="M307" s="348"/>
      <c r="N307" s="348"/>
      <c r="O307" s="353"/>
      <c r="P307" s="348"/>
    </row>
    <row r="308" spans="4:16" ht="40.15" customHeight="1" x14ac:dyDescent="0.25">
      <c r="D308" s="348"/>
      <c r="E308" s="431"/>
      <c r="F308" s="444"/>
      <c r="G308" s="350"/>
      <c r="H308" s="351"/>
      <c r="I308" s="351"/>
      <c r="J308" s="352"/>
      <c r="K308" s="352"/>
      <c r="L308" s="348"/>
      <c r="M308" s="348"/>
      <c r="N308" s="348"/>
      <c r="O308" s="353"/>
      <c r="P308" s="348"/>
    </row>
    <row r="309" spans="4:16" ht="40.15" customHeight="1" x14ac:dyDescent="0.25">
      <c r="D309" s="348"/>
      <c r="E309" s="431"/>
      <c r="F309" s="444"/>
      <c r="G309" s="350"/>
      <c r="H309" s="351"/>
      <c r="I309" s="351"/>
      <c r="J309" s="352"/>
      <c r="K309" s="352"/>
      <c r="L309" s="348"/>
      <c r="M309" s="348"/>
      <c r="N309" s="348"/>
      <c r="O309" s="353"/>
      <c r="P309" s="348"/>
    </row>
    <row r="310" spans="4:16" ht="40.15" customHeight="1" x14ac:dyDescent="0.25">
      <c r="D310" s="348"/>
      <c r="E310" s="431"/>
      <c r="F310" s="444"/>
      <c r="G310" s="350"/>
      <c r="H310" s="351"/>
      <c r="I310" s="351"/>
      <c r="J310" s="352"/>
      <c r="K310" s="352"/>
      <c r="L310" s="348"/>
      <c r="M310" s="348"/>
      <c r="N310" s="348"/>
      <c r="O310" s="353"/>
      <c r="P310" s="348"/>
    </row>
    <row r="311" spans="4:16" ht="40.15" customHeight="1" x14ac:dyDescent="0.25">
      <c r="D311" s="348"/>
      <c r="E311" s="431"/>
      <c r="F311" s="444"/>
      <c r="G311" s="350"/>
      <c r="H311" s="351"/>
      <c r="I311" s="351"/>
      <c r="J311" s="352"/>
      <c r="K311" s="352"/>
      <c r="L311" s="348"/>
      <c r="M311" s="348"/>
      <c r="N311" s="348"/>
      <c r="O311" s="353"/>
      <c r="P311" s="348"/>
    </row>
    <row r="312" spans="4:16" ht="40.15" customHeight="1" x14ac:dyDescent="0.25">
      <c r="D312" s="348"/>
      <c r="E312" s="431"/>
      <c r="F312" s="444"/>
      <c r="G312" s="350"/>
      <c r="H312" s="351"/>
      <c r="I312" s="351"/>
      <c r="J312" s="352"/>
      <c r="K312" s="352"/>
      <c r="L312" s="348"/>
      <c r="M312" s="348"/>
      <c r="N312" s="348"/>
      <c r="O312" s="353"/>
      <c r="P312" s="348"/>
    </row>
    <row r="313" spans="4:16" ht="40.15" customHeight="1" x14ac:dyDescent="0.25">
      <c r="D313" s="348"/>
      <c r="E313" s="431"/>
      <c r="F313" s="444"/>
      <c r="G313" s="350"/>
      <c r="H313" s="351"/>
      <c r="I313" s="351"/>
      <c r="J313" s="352"/>
      <c r="K313" s="352"/>
      <c r="L313" s="348"/>
      <c r="M313" s="348"/>
      <c r="N313" s="348"/>
      <c r="O313" s="353"/>
      <c r="P313" s="348"/>
    </row>
    <row r="314" spans="4:16" ht="40.15" customHeight="1" x14ac:dyDescent="0.25">
      <c r="D314" s="348"/>
      <c r="E314" s="431"/>
      <c r="F314" s="444"/>
      <c r="G314" s="350"/>
      <c r="H314" s="351"/>
      <c r="I314" s="351"/>
      <c r="J314" s="352"/>
      <c r="K314" s="352"/>
      <c r="L314" s="348"/>
      <c r="M314" s="348"/>
      <c r="N314" s="348"/>
      <c r="O314" s="353"/>
      <c r="P314" s="348"/>
    </row>
    <row r="315" spans="4:16" ht="40.15" customHeight="1" x14ac:dyDescent="0.25">
      <c r="D315" s="348"/>
      <c r="E315" s="431"/>
      <c r="F315" s="444"/>
      <c r="G315" s="350"/>
      <c r="H315" s="351"/>
      <c r="I315" s="351"/>
      <c r="J315" s="352"/>
      <c r="K315" s="352"/>
      <c r="L315" s="348"/>
      <c r="M315" s="348"/>
      <c r="N315" s="348"/>
      <c r="O315" s="353"/>
      <c r="P315" s="348"/>
    </row>
    <row r="316" spans="4:16" ht="40.15" customHeight="1" x14ac:dyDescent="0.25">
      <c r="D316" s="348"/>
      <c r="E316" s="431"/>
      <c r="F316" s="444"/>
      <c r="G316" s="350"/>
      <c r="H316" s="351"/>
      <c r="I316" s="351"/>
      <c r="J316" s="352"/>
      <c r="K316" s="352"/>
      <c r="L316" s="348"/>
      <c r="M316" s="348"/>
      <c r="N316" s="348"/>
      <c r="O316" s="353"/>
      <c r="P316" s="348"/>
    </row>
    <row r="317" spans="4:16" ht="40.15" customHeight="1" x14ac:dyDescent="0.25">
      <c r="D317" s="348"/>
      <c r="E317" s="431"/>
      <c r="F317" s="444"/>
      <c r="G317" s="350"/>
      <c r="H317" s="351"/>
      <c r="I317" s="351"/>
      <c r="J317" s="352"/>
      <c r="K317" s="352"/>
      <c r="L317" s="348"/>
      <c r="M317" s="348"/>
      <c r="N317" s="348"/>
      <c r="O317" s="353"/>
      <c r="P317" s="348"/>
    </row>
    <row r="318" spans="4:16" ht="40.15" customHeight="1" x14ac:dyDescent="0.25">
      <c r="D318" s="348"/>
      <c r="E318" s="431"/>
      <c r="F318" s="444"/>
      <c r="G318" s="350"/>
      <c r="H318" s="351"/>
      <c r="I318" s="351"/>
      <c r="J318" s="352"/>
      <c r="K318" s="352"/>
      <c r="L318" s="348"/>
      <c r="M318" s="348"/>
      <c r="N318" s="348"/>
      <c r="O318" s="353"/>
      <c r="P318" s="348"/>
    </row>
    <row r="319" spans="4:16" ht="40.15" customHeight="1" x14ac:dyDescent="0.25">
      <c r="D319" s="348"/>
      <c r="E319" s="431"/>
      <c r="F319" s="444"/>
      <c r="G319" s="350"/>
      <c r="H319" s="351"/>
      <c r="I319" s="351"/>
      <c r="J319" s="352"/>
      <c r="K319" s="352"/>
      <c r="L319" s="348"/>
      <c r="M319" s="348"/>
      <c r="N319" s="348"/>
      <c r="O319" s="353"/>
      <c r="P319" s="348"/>
    </row>
    <row r="320" spans="4:16" ht="40.15" customHeight="1" x14ac:dyDescent="0.25">
      <c r="D320" s="348"/>
      <c r="E320" s="431"/>
      <c r="F320" s="444"/>
      <c r="G320" s="350"/>
      <c r="H320" s="351"/>
      <c r="I320" s="351"/>
      <c r="J320" s="352"/>
      <c r="K320" s="352"/>
      <c r="L320" s="348"/>
      <c r="M320" s="348"/>
      <c r="N320" s="348"/>
      <c r="O320" s="353"/>
      <c r="P320" s="348"/>
    </row>
    <row r="321" spans="4:16" ht="40.15" customHeight="1" x14ac:dyDescent="0.25">
      <c r="D321" s="348"/>
      <c r="E321" s="431"/>
      <c r="F321" s="444"/>
      <c r="G321" s="350"/>
      <c r="H321" s="351"/>
      <c r="I321" s="351"/>
      <c r="J321" s="352"/>
      <c r="K321" s="352"/>
      <c r="L321" s="348"/>
      <c r="M321" s="348"/>
      <c r="N321" s="348"/>
      <c r="O321" s="353"/>
      <c r="P321" s="348"/>
    </row>
    <row r="322" spans="4:16" ht="40.15" customHeight="1" x14ac:dyDescent="0.25">
      <c r="D322" s="348"/>
      <c r="E322" s="431"/>
      <c r="F322" s="444"/>
      <c r="G322" s="350"/>
      <c r="H322" s="351"/>
      <c r="I322" s="351"/>
      <c r="J322" s="352"/>
      <c r="K322" s="352"/>
      <c r="L322" s="348"/>
      <c r="M322" s="348"/>
      <c r="N322" s="348"/>
      <c r="O322" s="353"/>
      <c r="P322" s="348"/>
    </row>
    <row r="323" spans="4:16" ht="40.15" customHeight="1" x14ac:dyDescent="0.25">
      <c r="D323" s="348"/>
      <c r="E323" s="431"/>
      <c r="F323" s="444"/>
      <c r="G323" s="350"/>
      <c r="H323" s="351"/>
      <c r="I323" s="351"/>
      <c r="J323" s="352"/>
      <c r="K323" s="352"/>
      <c r="L323" s="348"/>
      <c r="M323" s="348"/>
      <c r="N323" s="348"/>
      <c r="O323" s="353"/>
      <c r="P323" s="348"/>
    </row>
    <row r="324" spans="4:16" ht="40.15" customHeight="1" x14ac:dyDescent="0.25">
      <c r="D324" s="348"/>
      <c r="E324" s="431"/>
      <c r="F324" s="444"/>
      <c r="G324" s="350"/>
      <c r="H324" s="351"/>
      <c r="I324" s="351"/>
      <c r="J324" s="352"/>
      <c r="K324" s="352"/>
      <c r="L324" s="348"/>
      <c r="M324" s="348"/>
      <c r="N324" s="348"/>
      <c r="O324" s="353"/>
      <c r="P324" s="348"/>
    </row>
    <row r="325" spans="4:16" ht="40.15" customHeight="1" x14ac:dyDescent="0.25">
      <c r="D325" s="348"/>
      <c r="E325" s="431"/>
      <c r="F325" s="444"/>
      <c r="G325" s="350"/>
      <c r="H325" s="351"/>
      <c r="I325" s="351"/>
      <c r="J325" s="352"/>
      <c r="K325" s="352"/>
      <c r="L325" s="348"/>
      <c r="M325" s="348"/>
      <c r="N325" s="348"/>
      <c r="O325" s="353"/>
      <c r="P325" s="348"/>
    </row>
    <row r="326" spans="4:16" ht="40.15" customHeight="1" x14ac:dyDescent="0.25">
      <c r="D326" s="348"/>
      <c r="E326" s="431"/>
      <c r="F326" s="444"/>
      <c r="G326" s="350"/>
      <c r="H326" s="351"/>
      <c r="I326" s="351"/>
      <c r="J326" s="352"/>
      <c r="K326" s="352"/>
      <c r="L326" s="348"/>
      <c r="M326" s="348"/>
      <c r="N326" s="348"/>
      <c r="O326" s="353"/>
      <c r="P326" s="348"/>
    </row>
    <row r="327" spans="4:16" ht="40.15" customHeight="1" x14ac:dyDescent="0.25">
      <c r="D327" s="348"/>
      <c r="E327" s="431"/>
      <c r="F327" s="444"/>
      <c r="G327" s="350"/>
      <c r="H327" s="351"/>
      <c r="I327" s="351"/>
      <c r="J327" s="352"/>
      <c r="K327" s="352"/>
      <c r="L327" s="348"/>
      <c r="M327" s="348"/>
      <c r="N327" s="348"/>
      <c r="O327" s="353"/>
      <c r="P327" s="348"/>
    </row>
    <row r="328" spans="4:16" ht="40.15" customHeight="1" x14ac:dyDescent="0.25">
      <c r="D328" s="348"/>
      <c r="E328" s="431"/>
      <c r="F328" s="444"/>
      <c r="G328" s="350"/>
      <c r="H328" s="351"/>
      <c r="I328" s="351"/>
      <c r="J328" s="352"/>
      <c r="K328" s="352"/>
      <c r="L328" s="348"/>
      <c r="M328" s="348"/>
      <c r="N328" s="348"/>
      <c r="O328" s="353"/>
      <c r="P328" s="348"/>
    </row>
    <row r="329" spans="4:16" ht="40.15" customHeight="1" x14ac:dyDescent="0.25">
      <c r="D329" s="348"/>
      <c r="E329" s="431"/>
      <c r="F329" s="444"/>
      <c r="G329" s="350"/>
      <c r="H329" s="351"/>
      <c r="I329" s="351"/>
      <c r="J329" s="352"/>
      <c r="K329" s="352"/>
      <c r="L329" s="348"/>
      <c r="M329" s="348"/>
      <c r="N329" s="348"/>
      <c r="O329" s="353"/>
      <c r="P329" s="348"/>
    </row>
    <row r="330" spans="4:16" ht="40.15" customHeight="1" x14ac:dyDescent="0.25">
      <c r="D330" s="348"/>
      <c r="E330" s="431"/>
      <c r="F330" s="444"/>
      <c r="G330" s="350"/>
      <c r="H330" s="351"/>
      <c r="I330" s="351"/>
      <c r="J330" s="352"/>
      <c r="K330" s="352"/>
      <c r="L330" s="348"/>
      <c r="M330" s="348"/>
      <c r="N330" s="348"/>
      <c r="O330" s="353"/>
      <c r="P330" s="348"/>
    </row>
    <row r="331" spans="4:16" ht="40.15" customHeight="1" x14ac:dyDescent="0.25">
      <c r="D331" s="348"/>
      <c r="E331" s="431"/>
      <c r="F331" s="444"/>
      <c r="G331" s="350"/>
      <c r="H331" s="351"/>
      <c r="I331" s="351"/>
      <c r="J331" s="352"/>
      <c r="K331" s="352"/>
      <c r="L331" s="348"/>
      <c r="M331" s="348"/>
      <c r="N331" s="348"/>
      <c r="O331" s="353"/>
      <c r="P331" s="348"/>
    </row>
    <row r="332" spans="4:16" ht="40.15" customHeight="1" x14ac:dyDescent="0.25">
      <c r="D332" s="348"/>
      <c r="E332" s="431"/>
      <c r="F332" s="444"/>
      <c r="G332" s="350"/>
      <c r="H332" s="351"/>
      <c r="I332" s="351"/>
      <c r="J332" s="352"/>
      <c r="K332" s="352"/>
      <c r="L332" s="348"/>
      <c r="M332" s="348"/>
      <c r="N332" s="348"/>
      <c r="O332" s="353"/>
      <c r="P332" s="348"/>
    </row>
    <row r="333" spans="4:16" ht="40.15" customHeight="1" x14ac:dyDescent="0.25">
      <c r="D333" s="348"/>
      <c r="E333" s="431"/>
      <c r="F333" s="444"/>
      <c r="G333" s="350"/>
      <c r="H333" s="351"/>
      <c r="I333" s="351"/>
      <c r="J333" s="352"/>
      <c r="K333" s="352"/>
      <c r="L333" s="348"/>
      <c r="M333" s="348"/>
      <c r="N333" s="348"/>
      <c r="O333" s="353"/>
      <c r="P333" s="348"/>
    </row>
    <row r="334" spans="4:16" ht="40.15" customHeight="1" x14ac:dyDescent="0.25">
      <c r="D334" s="348"/>
      <c r="E334" s="431"/>
      <c r="F334" s="444"/>
      <c r="G334" s="350"/>
      <c r="H334" s="351"/>
      <c r="I334" s="351"/>
      <c r="J334" s="352"/>
      <c r="K334" s="352"/>
      <c r="L334" s="348"/>
      <c r="M334" s="348"/>
      <c r="N334" s="348"/>
      <c r="O334" s="353"/>
      <c r="P334" s="348"/>
    </row>
    <row r="335" spans="4:16" ht="40.15" customHeight="1" x14ac:dyDescent="0.25">
      <c r="D335" s="348"/>
      <c r="E335" s="431"/>
      <c r="F335" s="444"/>
      <c r="G335" s="350"/>
      <c r="H335" s="351"/>
      <c r="I335" s="351"/>
      <c r="J335" s="352"/>
      <c r="K335" s="352"/>
      <c r="L335" s="348"/>
      <c r="M335" s="348"/>
      <c r="N335" s="348"/>
      <c r="O335" s="353"/>
      <c r="P335" s="348"/>
    </row>
    <row r="336" spans="4:16" ht="40.15" customHeight="1" x14ac:dyDescent="0.25">
      <c r="D336" s="348"/>
      <c r="E336" s="431"/>
      <c r="F336" s="444"/>
      <c r="G336" s="350"/>
      <c r="H336" s="351"/>
      <c r="I336" s="351"/>
      <c r="J336" s="352"/>
      <c r="K336" s="352"/>
      <c r="L336" s="348"/>
      <c r="M336" s="348"/>
      <c r="N336" s="348"/>
      <c r="O336" s="353"/>
      <c r="P336" s="348"/>
    </row>
    <row r="337" spans="4:16" ht="40.15" customHeight="1" x14ac:dyDescent="0.25">
      <c r="D337" s="348"/>
      <c r="E337" s="431"/>
      <c r="F337" s="444"/>
      <c r="G337" s="350"/>
      <c r="H337" s="351"/>
      <c r="I337" s="351"/>
      <c r="J337" s="352"/>
      <c r="K337" s="352"/>
      <c r="L337" s="348"/>
      <c r="M337" s="348"/>
      <c r="N337" s="348"/>
      <c r="O337" s="353"/>
      <c r="P337" s="348"/>
    </row>
    <row r="338" spans="4:16" ht="40.15" customHeight="1" x14ac:dyDescent="0.25">
      <c r="D338" s="348"/>
      <c r="E338" s="431"/>
      <c r="F338" s="444"/>
      <c r="G338" s="350"/>
      <c r="H338" s="351"/>
      <c r="I338" s="351"/>
      <c r="J338" s="352"/>
      <c r="K338" s="352"/>
      <c r="L338" s="348"/>
      <c r="M338" s="348"/>
      <c r="N338" s="348"/>
      <c r="O338" s="353"/>
      <c r="P338" s="348"/>
    </row>
    <row r="339" spans="4:16" ht="40.15" customHeight="1" x14ac:dyDescent="0.25">
      <c r="D339" s="348"/>
      <c r="E339" s="431"/>
      <c r="F339" s="444"/>
      <c r="G339" s="350"/>
      <c r="H339" s="351"/>
      <c r="I339" s="351"/>
      <c r="J339" s="352"/>
      <c r="K339" s="352"/>
      <c r="L339" s="348"/>
      <c r="M339" s="348"/>
      <c r="N339" s="348"/>
      <c r="O339" s="353"/>
      <c r="P339" s="348"/>
    </row>
    <row r="340" spans="4:16" ht="40.15" customHeight="1" x14ac:dyDescent="0.25">
      <c r="D340" s="348"/>
      <c r="E340" s="431"/>
      <c r="F340" s="444"/>
      <c r="G340" s="350"/>
      <c r="H340" s="351"/>
      <c r="I340" s="351"/>
      <c r="J340" s="352"/>
      <c r="K340" s="352"/>
      <c r="L340" s="348"/>
      <c r="M340" s="348"/>
      <c r="N340" s="348"/>
      <c r="O340" s="353"/>
      <c r="P340" s="348"/>
    </row>
    <row r="341" spans="4:16" ht="40.15" customHeight="1" x14ac:dyDescent="0.25">
      <c r="D341" s="348"/>
      <c r="E341" s="431"/>
      <c r="F341" s="444"/>
      <c r="G341" s="350"/>
      <c r="H341" s="351"/>
      <c r="I341" s="351"/>
      <c r="J341" s="352"/>
      <c r="K341" s="352"/>
      <c r="L341" s="348"/>
      <c r="M341" s="348"/>
      <c r="N341" s="348"/>
      <c r="O341" s="353"/>
      <c r="P341" s="348"/>
    </row>
    <row r="342" spans="4:16" ht="40.15" customHeight="1" x14ac:dyDescent="0.25">
      <c r="D342" s="348"/>
      <c r="E342" s="431"/>
      <c r="F342" s="444"/>
      <c r="G342" s="350"/>
      <c r="H342" s="351"/>
      <c r="I342" s="351"/>
      <c r="J342" s="352"/>
      <c r="K342" s="352"/>
      <c r="L342" s="348"/>
      <c r="M342" s="348"/>
      <c r="N342" s="348"/>
      <c r="O342" s="353"/>
      <c r="P342" s="348"/>
    </row>
    <row r="343" spans="4:16" ht="40.15" customHeight="1" x14ac:dyDescent="0.25">
      <c r="D343" s="348"/>
      <c r="E343" s="431"/>
      <c r="F343" s="444"/>
      <c r="G343" s="350"/>
      <c r="H343" s="351"/>
      <c r="I343" s="351"/>
      <c r="J343" s="352"/>
      <c r="K343" s="352"/>
      <c r="L343" s="348"/>
      <c r="M343" s="348"/>
      <c r="N343" s="348"/>
      <c r="O343" s="353"/>
      <c r="P343" s="348"/>
    </row>
    <row r="344" spans="4:16" ht="40.15" customHeight="1" x14ac:dyDescent="0.25">
      <c r="D344" s="348"/>
      <c r="E344" s="431"/>
      <c r="F344" s="444"/>
      <c r="G344" s="350"/>
      <c r="H344" s="351"/>
      <c r="I344" s="351"/>
      <c r="J344" s="352"/>
      <c r="K344" s="352"/>
      <c r="L344" s="348"/>
      <c r="M344" s="348"/>
      <c r="N344" s="348"/>
      <c r="O344" s="353"/>
      <c r="P344" s="348"/>
    </row>
    <row r="345" spans="4:16" ht="40.15" customHeight="1" x14ac:dyDescent="0.25">
      <c r="D345" s="348"/>
      <c r="E345" s="431"/>
      <c r="F345" s="444"/>
      <c r="G345" s="350"/>
      <c r="H345" s="351"/>
      <c r="I345" s="351"/>
      <c r="J345" s="352"/>
      <c r="K345" s="352"/>
      <c r="L345" s="348"/>
      <c r="M345" s="348"/>
      <c r="N345" s="348"/>
      <c r="O345" s="353"/>
      <c r="P345" s="348"/>
    </row>
    <row r="346" spans="4:16" ht="40.15" customHeight="1" x14ac:dyDescent="0.25">
      <c r="D346" s="348"/>
      <c r="E346" s="431"/>
      <c r="F346" s="444"/>
      <c r="G346" s="350"/>
      <c r="H346" s="351"/>
      <c r="I346" s="351"/>
      <c r="J346" s="352"/>
      <c r="K346" s="352"/>
      <c r="L346" s="348"/>
      <c r="M346" s="348"/>
      <c r="N346" s="348"/>
      <c r="O346" s="353"/>
      <c r="P346" s="348"/>
    </row>
    <row r="347" spans="4:16" ht="40.15" customHeight="1" x14ac:dyDescent="0.25">
      <c r="D347" s="348"/>
      <c r="E347" s="431"/>
      <c r="F347" s="444"/>
      <c r="G347" s="350"/>
      <c r="H347" s="351"/>
      <c r="I347" s="351"/>
      <c r="J347" s="352"/>
      <c r="K347" s="352"/>
      <c r="L347" s="348"/>
      <c r="M347" s="348"/>
      <c r="N347" s="348"/>
      <c r="O347" s="353"/>
      <c r="P347" s="348"/>
    </row>
    <row r="348" spans="4:16" ht="40.15" customHeight="1" x14ac:dyDescent="0.25">
      <c r="D348" s="348"/>
      <c r="E348" s="431"/>
      <c r="F348" s="444"/>
      <c r="G348" s="350"/>
      <c r="H348" s="351"/>
      <c r="I348" s="351"/>
      <c r="J348" s="352"/>
      <c r="K348" s="352"/>
      <c r="L348" s="348"/>
      <c r="M348" s="348"/>
      <c r="N348" s="348"/>
      <c r="O348" s="353"/>
      <c r="P348" s="348"/>
    </row>
    <row r="349" spans="4:16" ht="40.15" customHeight="1" x14ac:dyDescent="0.25">
      <c r="D349" s="348"/>
      <c r="E349" s="431"/>
      <c r="F349" s="444"/>
      <c r="G349" s="350"/>
      <c r="H349" s="351"/>
      <c r="I349" s="351"/>
      <c r="J349" s="352"/>
      <c r="K349" s="352"/>
      <c r="L349" s="348"/>
      <c r="M349" s="348"/>
      <c r="N349" s="348"/>
      <c r="O349" s="353"/>
      <c r="P349" s="348"/>
    </row>
    <row r="350" spans="4:16" ht="40.15" customHeight="1" x14ac:dyDescent="0.25">
      <c r="D350" s="348"/>
      <c r="E350" s="431"/>
      <c r="F350" s="444"/>
      <c r="G350" s="350"/>
      <c r="H350" s="351"/>
      <c r="I350" s="351"/>
      <c r="J350" s="352"/>
      <c r="K350" s="352"/>
      <c r="L350" s="348"/>
      <c r="M350" s="348"/>
      <c r="N350" s="348"/>
      <c r="O350" s="353"/>
      <c r="P350" s="348"/>
    </row>
    <row r="351" spans="4:16" ht="40.15" customHeight="1" x14ac:dyDescent="0.25">
      <c r="D351" s="348"/>
      <c r="E351" s="431"/>
      <c r="F351" s="444"/>
      <c r="G351" s="350"/>
      <c r="H351" s="351"/>
      <c r="I351" s="351"/>
      <c r="J351" s="352"/>
      <c r="K351" s="352"/>
      <c r="L351" s="348"/>
      <c r="M351" s="348"/>
      <c r="N351" s="348"/>
      <c r="O351" s="353"/>
      <c r="P351" s="348"/>
    </row>
    <row r="352" spans="4:16" ht="40.15" customHeight="1" x14ac:dyDescent="0.25">
      <c r="D352" s="348"/>
      <c r="E352" s="431"/>
      <c r="F352" s="444"/>
      <c r="G352" s="350"/>
      <c r="H352" s="351"/>
      <c r="I352" s="351"/>
      <c r="J352" s="352"/>
      <c r="K352" s="352"/>
      <c r="L352" s="348"/>
      <c r="M352" s="348"/>
      <c r="N352" s="348"/>
      <c r="O352" s="353"/>
      <c r="P352" s="348"/>
    </row>
    <row r="353" spans="4:16" ht="40.15" customHeight="1" x14ac:dyDescent="0.25">
      <c r="D353" s="348"/>
      <c r="E353" s="431"/>
      <c r="F353" s="444"/>
      <c r="G353" s="350"/>
      <c r="H353" s="351"/>
      <c r="I353" s="351"/>
      <c r="J353" s="352"/>
      <c r="K353" s="352"/>
      <c r="L353" s="348"/>
      <c r="M353" s="348"/>
      <c r="N353" s="348"/>
      <c r="O353" s="353"/>
      <c r="P353" s="348"/>
    </row>
    <row r="354" spans="4:16" ht="40.15" customHeight="1" x14ac:dyDescent="0.25">
      <c r="D354" s="348"/>
      <c r="E354" s="431"/>
      <c r="F354" s="444"/>
      <c r="G354" s="350"/>
      <c r="H354" s="351"/>
      <c r="I354" s="351"/>
      <c r="J354" s="352"/>
      <c r="K354" s="352"/>
      <c r="L354" s="348"/>
      <c r="M354" s="348"/>
      <c r="N354" s="348"/>
      <c r="O354" s="353"/>
      <c r="P354" s="348"/>
    </row>
    <row r="355" spans="4:16" ht="40.15" customHeight="1" x14ac:dyDescent="0.25">
      <c r="D355" s="348"/>
      <c r="E355" s="431"/>
      <c r="F355" s="444"/>
      <c r="G355" s="350"/>
      <c r="H355" s="351"/>
      <c r="I355" s="351"/>
      <c r="J355" s="352"/>
      <c r="K355" s="352"/>
      <c r="L355" s="348"/>
      <c r="M355" s="348"/>
      <c r="N355" s="348"/>
      <c r="O355" s="353"/>
      <c r="P355" s="348"/>
    </row>
    <row r="356" spans="4:16" ht="40.15" customHeight="1" x14ac:dyDescent="0.25">
      <c r="D356" s="348"/>
      <c r="E356" s="431"/>
      <c r="F356" s="444"/>
      <c r="G356" s="350"/>
      <c r="H356" s="351"/>
      <c r="I356" s="351"/>
      <c r="J356" s="352"/>
      <c r="K356" s="352"/>
      <c r="L356" s="348"/>
      <c r="M356" s="348"/>
      <c r="N356" s="348"/>
      <c r="O356" s="353"/>
      <c r="P356" s="348"/>
    </row>
    <row r="357" spans="4:16" ht="40.15" customHeight="1" x14ac:dyDescent="0.25">
      <c r="D357" s="348"/>
      <c r="E357" s="431"/>
      <c r="F357" s="444"/>
      <c r="G357" s="350"/>
      <c r="H357" s="351"/>
      <c r="I357" s="351"/>
      <c r="J357" s="352"/>
      <c r="K357" s="352"/>
      <c r="L357" s="348"/>
      <c r="M357" s="348"/>
      <c r="N357" s="348"/>
      <c r="O357" s="353"/>
      <c r="P357" s="348"/>
    </row>
    <row r="358" spans="4:16" ht="40.15" customHeight="1" x14ac:dyDescent="0.25">
      <c r="D358" s="348"/>
      <c r="E358" s="431"/>
      <c r="F358" s="444"/>
      <c r="G358" s="350"/>
      <c r="H358" s="351"/>
      <c r="I358" s="351"/>
      <c r="J358" s="352"/>
      <c r="K358" s="352"/>
      <c r="L358" s="348"/>
      <c r="M358" s="348"/>
      <c r="N358" s="348"/>
      <c r="O358" s="353"/>
      <c r="P358" s="348"/>
    </row>
    <row r="359" spans="4:16" ht="40.15" customHeight="1" x14ac:dyDescent="0.25">
      <c r="D359" s="348"/>
      <c r="E359" s="431"/>
      <c r="F359" s="444"/>
      <c r="G359" s="350"/>
      <c r="H359" s="351"/>
      <c r="I359" s="351"/>
      <c r="J359" s="352"/>
      <c r="K359" s="352"/>
      <c r="L359" s="348"/>
      <c r="M359" s="348"/>
      <c r="N359" s="348"/>
      <c r="O359" s="353"/>
      <c r="P359" s="348"/>
    </row>
    <row r="360" spans="4:16" ht="40.15" customHeight="1" x14ac:dyDescent="0.25">
      <c r="D360" s="348"/>
      <c r="E360" s="431"/>
      <c r="F360" s="444"/>
      <c r="G360" s="350"/>
      <c r="H360" s="351"/>
      <c r="I360" s="351"/>
      <c r="J360" s="352"/>
      <c r="K360" s="352"/>
      <c r="L360" s="348"/>
      <c r="M360" s="348"/>
      <c r="N360" s="348"/>
      <c r="O360" s="353"/>
      <c r="P360" s="348"/>
    </row>
    <row r="361" spans="4:16" ht="40.15" customHeight="1" x14ac:dyDescent="0.25">
      <c r="D361" s="348"/>
      <c r="E361" s="431"/>
      <c r="F361" s="444"/>
      <c r="G361" s="350"/>
      <c r="H361" s="351"/>
      <c r="I361" s="351"/>
      <c r="J361" s="352"/>
      <c r="K361" s="352"/>
      <c r="L361" s="348"/>
      <c r="M361" s="348"/>
      <c r="N361" s="348"/>
      <c r="O361" s="353"/>
      <c r="P361" s="348"/>
    </row>
    <row r="362" spans="4:16" ht="40.15" customHeight="1" x14ac:dyDescent="0.25">
      <c r="D362" s="348"/>
      <c r="E362" s="431"/>
      <c r="F362" s="444"/>
      <c r="G362" s="350"/>
      <c r="H362" s="351"/>
      <c r="I362" s="351"/>
      <c r="J362" s="352"/>
      <c r="K362" s="352"/>
      <c r="L362" s="348"/>
      <c r="M362" s="348"/>
      <c r="N362" s="348"/>
      <c r="O362" s="353"/>
      <c r="P362" s="348"/>
    </row>
    <row r="363" spans="4:16" ht="40.15" customHeight="1" x14ac:dyDescent="0.25">
      <c r="D363" s="348"/>
      <c r="E363" s="431"/>
      <c r="F363" s="444"/>
      <c r="G363" s="350"/>
      <c r="H363" s="351"/>
      <c r="I363" s="351"/>
      <c r="J363" s="352"/>
      <c r="K363" s="352"/>
      <c r="L363" s="348"/>
      <c r="M363" s="348"/>
      <c r="N363" s="348"/>
      <c r="O363" s="353"/>
      <c r="P363" s="348"/>
    </row>
    <row r="364" spans="4:16" ht="40.15" customHeight="1" x14ac:dyDescent="0.25">
      <c r="D364" s="348"/>
      <c r="E364" s="431"/>
      <c r="F364" s="444"/>
      <c r="G364" s="350"/>
      <c r="H364" s="351"/>
      <c r="I364" s="351"/>
      <c r="J364" s="352"/>
      <c r="K364" s="352"/>
      <c r="L364" s="348"/>
      <c r="M364" s="348"/>
      <c r="N364" s="348"/>
      <c r="O364" s="353"/>
      <c r="P364" s="348"/>
    </row>
    <row r="365" spans="4:16" ht="40.15" customHeight="1" x14ac:dyDescent="0.25">
      <c r="D365" s="348"/>
      <c r="E365" s="431"/>
      <c r="F365" s="444"/>
      <c r="G365" s="350"/>
      <c r="H365" s="351"/>
      <c r="I365" s="351"/>
      <c r="J365" s="352"/>
      <c r="K365" s="352"/>
      <c r="L365" s="348"/>
      <c r="M365" s="348"/>
      <c r="N365" s="348"/>
      <c r="O365" s="353"/>
      <c r="P365" s="348"/>
    </row>
    <row r="366" spans="4:16" ht="40.15" customHeight="1" x14ac:dyDescent="0.25">
      <c r="D366" s="348"/>
      <c r="E366" s="431"/>
      <c r="F366" s="444"/>
      <c r="G366" s="350"/>
      <c r="H366" s="351"/>
      <c r="I366" s="351"/>
      <c r="J366" s="352"/>
      <c r="K366" s="352"/>
      <c r="L366" s="348"/>
      <c r="M366" s="348"/>
      <c r="N366" s="348"/>
      <c r="O366" s="353"/>
      <c r="P366" s="348"/>
    </row>
    <row r="367" spans="4:16" ht="40.15" customHeight="1" x14ac:dyDescent="0.25">
      <c r="D367" s="348"/>
      <c r="E367" s="431"/>
      <c r="F367" s="444"/>
      <c r="G367" s="350"/>
      <c r="H367" s="351"/>
      <c r="I367" s="351"/>
      <c r="J367" s="352"/>
      <c r="K367" s="352"/>
      <c r="L367" s="348"/>
      <c r="M367" s="348"/>
      <c r="N367" s="348"/>
      <c r="O367" s="353"/>
      <c r="P367" s="348"/>
    </row>
    <row r="368" spans="4:16" ht="40.15" customHeight="1" x14ac:dyDescent="0.25">
      <c r="D368" s="348"/>
      <c r="E368" s="431"/>
      <c r="F368" s="444"/>
      <c r="G368" s="350"/>
      <c r="H368" s="351"/>
      <c r="I368" s="351"/>
      <c r="J368" s="352"/>
      <c r="K368" s="352"/>
      <c r="L368" s="348"/>
      <c r="M368" s="348"/>
      <c r="N368" s="348"/>
      <c r="O368" s="353"/>
      <c r="P368" s="348"/>
    </row>
    <row r="369" spans="4:16" ht="40.15" customHeight="1" x14ac:dyDescent="0.25">
      <c r="D369" s="348"/>
      <c r="E369" s="431"/>
      <c r="F369" s="444"/>
      <c r="G369" s="350"/>
      <c r="H369" s="351"/>
      <c r="I369" s="351"/>
      <c r="J369" s="352"/>
      <c r="K369" s="352"/>
      <c r="L369" s="348"/>
      <c r="M369" s="348"/>
      <c r="N369" s="348"/>
      <c r="O369" s="353"/>
      <c r="P369" s="348"/>
    </row>
    <row r="370" spans="4:16" ht="40.15" customHeight="1" x14ac:dyDescent="0.25">
      <c r="D370" s="348"/>
      <c r="E370" s="431"/>
      <c r="F370" s="444"/>
      <c r="G370" s="350"/>
      <c r="H370" s="351"/>
      <c r="I370" s="351"/>
      <c r="J370" s="352"/>
      <c r="K370" s="352"/>
      <c r="L370" s="348"/>
      <c r="M370" s="348"/>
      <c r="N370" s="348"/>
      <c r="O370" s="353"/>
      <c r="P370" s="348"/>
    </row>
    <row r="371" spans="4:16" ht="40.15" customHeight="1" x14ac:dyDescent="0.25">
      <c r="D371" s="348"/>
      <c r="E371" s="431"/>
      <c r="F371" s="444"/>
      <c r="G371" s="350"/>
      <c r="H371" s="351"/>
      <c r="I371" s="351"/>
      <c r="J371" s="352"/>
      <c r="K371" s="352"/>
      <c r="L371" s="348"/>
      <c r="M371" s="348"/>
      <c r="N371" s="348"/>
      <c r="O371" s="353"/>
      <c r="P371" s="348"/>
    </row>
    <row r="372" spans="4:16" ht="40.15" customHeight="1" x14ac:dyDescent="0.25">
      <c r="D372" s="348"/>
      <c r="E372" s="431"/>
      <c r="F372" s="444"/>
      <c r="G372" s="350"/>
      <c r="H372" s="351"/>
      <c r="I372" s="351"/>
      <c r="J372" s="352"/>
      <c r="K372" s="352"/>
      <c r="L372" s="348"/>
      <c r="M372" s="348"/>
      <c r="N372" s="348"/>
      <c r="O372" s="353"/>
      <c r="P372" s="348"/>
    </row>
    <row r="373" spans="4:16" ht="40.15" customHeight="1" x14ac:dyDescent="0.25">
      <c r="D373" s="348"/>
      <c r="E373" s="431"/>
      <c r="F373" s="444"/>
      <c r="G373" s="350"/>
      <c r="H373" s="351"/>
      <c r="I373" s="351"/>
      <c r="J373" s="352"/>
      <c r="K373" s="352"/>
      <c r="L373" s="348"/>
      <c r="M373" s="348"/>
      <c r="N373" s="348"/>
      <c r="O373" s="353"/>
      <c r="P373" s="348"/>
    </row>
    <row r="374" spans="4:16" ht="40.15" customHeight="1" x14ac:dyDescent="0.25">
      <c r="D374" s="348"/>
      <c r="E374" s="431"/>
      <c r="F374" s="444"/>
      <c r="G374" s="350"/>
      <c r="H374" s="351"/>
      <c r="I374" s="351"/>
      <c r="J374" s="352"/>
      <c r="K374" s="352"/>
      <c r="L374" s="348"/>
      <c r="M374" s="348"/>
      <c r="N374" s="348"/>
      <c r="O374" s="353"/>
      <c r="P374" s="348"/>
    </row>
    <row r="375" spans="4:16" ht="40.15" customHeight="1" x14ac:dyDescent="0.25">
      <c r="D375" s="348"/>
      <c r="E375" s="431"/>
      <c r="F375" s="444"/>
      <c r="G375" s="350"/>
      <c r="H375" s="351"/>
      <c r="I375" s="351"/>
      <c r="J375" s="352"/>
      <c r="K375" s="352"/>
      <c r="L375" s="348"/>
      <c r="M375" s="348"/>
      <c r="N375" s="348"/>
      <c r="O375" s="353"/>
      <c r="P375" s="348"/>
    </row>
    <row r="376" spans="4:16" ht="40.15" customHeight="1" x14ac:dyDescent="0.25">
      <c r="D376" s="348"/>
      <c r="E376" s="431"/>
      <c r="F376" s="444"/>
      <c r="G376" s="350"/>
      <c r="H376" s="351"/>
      <c r="I376" s="351"/>
      <c r="J376" s="352"/>
      <c r="K376" s="352"/>
      <c r="L376" s="348"/>
      <c r="M376" s="348"/>
      <c r="N376" s="348"/>
      <c r="O376" s="353"/>
      <c r="P376" s="348"/>
    </row>
    <row r="377" spans="4:16" ht="40.15" customHeight="1" x14ac:dyDescent="0.25">
      <c r="D377" s="348"/>
      <c r="E377" s="431"/>
      <c r="F377" s="444"/>
      <c r="G377" s="350"/>
      <c r="H377" s="351"/>
      <c r="I377" s="351"/>
      <c r="J377" s="352"/>
      <c r="K377" s="352"/>
      <c r="L377" s="348"/>
      <c r="M377" s="348"/>
      <c r="N377" s="348"/>
      <c r="O377" s="353"/>
      <c r="P377" s="348"/>
    </row>
    <row r="378" spans="4:16" ht="40.15" customHeight="1" x14ac:dyDescent="0.25">
      <c r="D378" s="348"/>
      <c r="E378" s="431"/>
      <c r="F378" s="444"/>
      <c r="G378" s="350"/>
      <c r="H378" s="351"/>
      <c r="I378" s="351"/>
      <c r="J378" s="352"/>
      <c r="K378" s="352"/>
      <c r="L378" s="348"/>
      <c r="M378" s="348"/>
      <c r="N378" s="348"/>
      <c r="O378" s="353"/>
      <c r="P378" s="348"/>
    </row>
    <row r="379" spans="4:16" ht="40.15" customHeight="1" x14ac:dyDescent="0.25">
      <c r="D379" s="348"/>
      <c r="E379" s="431"/>
      <c r="F379" s="444"/>
      <c r="G379" s="350"/>
      <c r="H379" s="351"/>
      <c r="I379" s="351"/>
      <c r="J379" s="352"/>
      <c r="K379" s="352"/>
      <c r="L379" s="348"/>
      <c r="M379" s="348"/>
      <c r="N379" s="348"/>
      <c r="O379" s="353"/>
      <c r="P379" s="348"/>
    </row>
    <row r="380" spans="4:16" ht="40.15" customHeight="1" x14ac:dyDescent="0.25">
      <c r="D380" s="348"/>
      <c r="E380" s="431"/>
      <c r="F380" s="444"/>
      <c r="G380" s="350"/>
      <c r="H380" s="351"/>
      <c r="I380" s="351"/>
      <c r="J380" s="352"/>
      <c r="K380" s="352"/>
      <c r="L380" s="348"/>
      <c r="M380" s="348"/>
      <c r="N380" s="348"/>
      <c r="O380" s="353"/>
      <c r="P380" s="348"/>
    </row>
    <row r="381" spans="4:16" ht="40.15" customHeight="1" x14ac:dyDescent="0.25">
      <c r="D381" s="348"/>
      <c r="E381" s="431"/>
      <c r="F381" s="444"/>
      <c r="G381" s="350"/>
      <c r="H381" s="351"/>
      <c r="I381" s="351"/>
      <c r="J381" s="352"/>
      <c r="K381" s="352"/>
      <c r="L381" s="348"/>
      <c r="M381" s="348"/>
      <c r="N381" s="348"/>
      <c r="O381" s="353"/>
      <c r="P381" s="348"/>
    </row>
    <row r="382" spans="4:16" ht="40.15" customHeight="1" x14ac:dyDescent="0.25">
      <c r="D382" s="348"/>
      <c r="E382" s="431"/>
      <c r="F382" s="444"/>
      <c r="G382" s="350"/>
      <c r="H382" s="351"/>
      <c r="I382" s="351"/>
      <c r="J382" s="352"/>
      <c r="K382" s="352"/>
      <c r="L382" s="348"/>
      <c r="M382" s="348"/>
      <c r="N382" s="348"/>
      <c r="O382" s="353"/>
      <c r="P382" s="348"/>
    </row>
    <row r="383" spans="4:16" ht="40.15" customHeight="1" x14ac:dyDescent="0.25">
      <c r="D383" s="348"/>
      <c r="E383" s="431"/>
      <c r="F383" s="444"/>
      <c r="G383" s="350"/>
      <c r="H383" s="351"/>
      <c r="I383" s="351"/>
      <c r="J383" s="352"/>
      <c r="K383" s="352"/>
      <c r="L383" s="348"/>
      <c r="M383" s="348"/>
      <c r="N383" s="348"/>
      <c r="O383" s="353"/>
      <c r="P383" s="348"/>
    </row>
    <row r="384" spans="4:16" ht="40.15" customHeight="1" x14ac:dyDescent="0.25">
      <c r="D384" s="348"/>
      <c r="E384" s="431"/>
      <c r="F384" s="444"/>
      <c r="G384" s="350"/>
      <c r="H384" s="351"/>
      <c r="I384" s="351"/>
      <c r="J384" s="352"/>
      <c r="K384" s="352"/>
      <c r="L384" s="348"/>
      <c r="M384" s="348"/>
      <c r="N384" s="348"/>
      <c r="O384" s="353"/>
      <c r="P384" s="348"/>
    </row>
    <row r="385" spans="4:16" ht="40.15" customHeight="1" x14ac:dyDescent="0.25">
      <c r="D385" s="348"/>
      <c r="E385" s="431"/>
      <c r="F385" s="444"/>
      <c r="G385" s="350"/>
      <c r="H385" s="351"/>
      <c r="I385" s="351"/>
      <c r="J385" s="352"/>
      <c r="K385" s="352"/>
      <c r="L385" s="348"/>
      <c r="M385" s="348"/>
      <c r="N385" s="348"/>
      <c r="O385" s="353"/>
      <c r="P385" s="348"/>
    </row>
    <row r="386" spans="4:16" ht="40.15" customHeight="1" x14ac:dyDescent="0.25">
      <c r="D386" s="348"/>
      <c r="E386" s="431"/>
      <c r="F386" s="444"/>
      <c r="G386" s="350"/>
      <c r="H386" s="351"/>
      <c r="I386" s="351"/>
      <c r="J386" s="352"/>
      <c r="K386" s="352"/>
      <c r="L386" s="348"/>
      <c r="M386" s="348"/>
      <c r="N386" s="348"/>
      <c r="O386" s="353"/>
      <c r="P386" s="348"/>
    </row>
    <row r="387" spans="4:16" ht="40.15" customHeight="1" x14ac:dyDescent="0.25">
      <c r="D387" s="348"/>
      <c r="E387" s="431"/>
      <c r="F387" s="444"/>
      <c r="G387" s="350"/>
      <c r="H387" s="351"/>
      <c r="I387" s="351"/>
      <c r="J387" s="352"/>
      <c r="K387" s="352"/>
      <c r="L387" s="348"/>
      <c r="M387" s="348"/>
      <c r="N387" s="348"/>
      <c r="O387" s="353"/>
      <c r="P387" s="348"/>
    </row>
    <row r="388" spans="4:16" ht="40.15" customHeight="1" x14ac:dyDescent="0.25">
      <c r="D388" s="348"/>
      <c r="E388" s="431"/>
      <c r="F388" s="444"/>
      <c r="G388" s="350"/>
      <c r="H388" s="351"/>
      <c r="I388" s="351"/>
      <c r="J388" s="352"/>
      <c r="K388" s="352"/>
      <c r="L388" s="348"/>
      <c r="M388" s="348"/>
      <c r="N388" s="348"/>
      <c r="O388" s="353"/>
      <c r="P388" s="348"/>
    </row>
    <row r="389" spans="4:16" ht="40.15" customHeight="1" x14ac:dyDescent="0.25">
      <c r="D389" s="348"/>
      <c r="E389" s="431"/>
      <c r="F389" s="444"/>
      <c r="G389" s="350"/>
      <c r="H389" s="351"/>
      <c r="I389" s="351"/>
      <c r="J389" s="352"/>
      <c r="K389" s="352"/>
      <c r="L389" s="348"/>
      <c r="M389" s="348"/>
      <c r="N389" s="348"/>
      <c r="O389" s="353"/>
      <c r="P389" s="348"/>
    </row>
    <row r="390" spans="4:16" ht="40.15" customHeight="1" x14ac:dyDescent="0.25">
      <c r="D390" s="348"/>
      <c r="E390" s="431"/>
      <c r="F390" s="444"/>
      <c r="G390" s="350"/>
      <c r="H390" s="351"/>
      <c r="I390" s="351"/>
      <c r="J390" s="352"/>
      <c r="K390" s="352"/>
      <c r="L390" s="348"/>
      <c r="M390" s="348"/>
      <c r="N390" s="348"/>
      <c r="O390" s="353"/>
      <c r="P390" s="348"/>
    </row>
    <row r="391" spans="4:16" ht="40.15" customHeight="1" x14ac:dyDescent="0.25">
      <c r="D391" s="348"/>
      <c r="E391" s="431"/>
      <c r="F391" s="444"/>
      <c r="G391" s="350"/>
      <c r="H391" s="351"/>
      <c r="I391" s="351"/>
      <c r="J391" s="352"/>
      <c r="K391" s="352"/>
      <c r="L391" s="348"/>
      <c r="M391" s="348"/>
      <c r="N391" s="348"/>
      <c r="O391" s="353"/>
      <c r="P391" s="348"/>
    </row>
    <row r="392" spans="4:16" ht="40.15" customHeight="1" x14ac:dyDescent="0.25">
      <c r="D392" s="348"/>
      <c r="E392" s="431"/>
      <c r="F392" s="444"/>
      <c r="G392" s="350"/>
      <c r="H392" s="351"/>
      <c r="I392" s="351"/>
      <c r="J392" s="352"/>
      <c r="K392" s="352"/>
      <c r="L392" s="348"/>
      <c r="M392" s="348"/>
      <c r="N392" s="348"/>
      <c r="O392" s="353"/>
      <c r="P392" s="348"/>
    </row>
    <row r="393" spans="4:16" ht="40.15" customHeight="1" x14ac:dyDescent="0.25">
      <c r="D393" s="348"/>
      <c r="E393" s="431"/>
      <c r="F393" s="444"/>
      <c r="G393" s="350"/>
      <c r="H393" s="351"/>
      <c r="I393" s="351"/>
      <c r="J393" s="352"/>
      <c r="K393" s="352"/>
      <c r="L393" s="348"/>
      <c r="M393" s="348"/>
      <c r="N393" s="348"/>
      <c r="O393" s="353"/>
      <c r="P393" s="348"/>
    </row>
    <row r="394" spans="4:16" ht="40.15" customHeight="1" x14ac:dyDescent="0.25">
      <c r="D394" s="348"/>
      <c r="E394" s="431"/>
      <c r="F394" s="444"/>
      <c r="G394" s="350"/>
      <c r="H394" s="351"/>
      <c r="I394" s="351"/>
      <c r="J394" s="352"/>
      <c r="K394" s="352"/>
      <c r="L394" s="348"/>
      <c r="M394" s="348"/>
      <c r="N394" s="348"/>
      <c r="O394" s="353"/>
      <c r="P394" s="348"/>
    </row>
    <row r="395" spans="4:16" ht="40.15" customHeight="1" x14ac:dyDescent="0.25">
      <c r="D395" s="348"/>
      <c r="E395" s="431"/>
      <c r="F395" s="444"/>
      <c r="G395" s="350"/>
      <c r="H395" s="351"/>
      <c r="I395" s="351"/>
      <c r="J395" s="352"/>
      <c r="K395" s="352"/>
      <c r="L395" s="348"/>
      <c r="M395" s="348"/>
      <c r="N395" s="348"/>
      <c r="O395" s="353"/>
      <c r="P395" s="348"/>
    </row>
    <row r="396" spans="4:16" ht="40.15" customHeight="1" x14ac:dyDescent="0.25">
      <c r="D396" s="348"/>
      <c r="E396" s="431"/>
      <c r="F396" s="444"/>
      <c r="G396" s="350"/>
      <c r="H396" s="351"/>
      <c r="I396" s="351"/>
      <c r="J396" s="352"/>
      <c r="K396" s="352"/>
      <c r="L396" s="348"/>
      <c r="M396" s="348"/>
      <c r="N396" s="348"/>
      <c r="O396" s="353"/>
      <c r="P396" s="348"/>
    </row>
    <row r="397" spans="4:16" ht="40.15" customHeight="1" x14ac:dyDescent="0.25">
      <c r="D397" s="348"/>
      <c r="E397" s="431"/>
      <c r="F397" s="444"/>
      <c r="G397" s="350"/>
      <c r="H397" s="351"/>
      <c r="I397" s="351"/>
      <c r="J397" s="352"/>
      <c r="K397" s="352"/>
      <c r="L397" s="348"/>
      <c r="M397" s="348"/>
      <c r="N397" s="348"/>
      <c r="O397" s="353"/>
      <c r="P397" s="348"/>
    </row>
    <row r="398" spans="4:16" ht="40.15" customHeight="1" x14ac:dyDescent="0.25">
      <c r="D398" s="348"/>
      <c r="E398" s="431"/>
      <c r="F398" s="444"/>
      <c r="G398" s="350"/>
      <c r="H398" s="351"/>
      <c r="I398" s="351"/>
      <c r="J398" s="352"/>
      <c r="K398" s="352"/>
      <c r="L398" s="348"/>
      <c r="M398" s="348"/>
      <c r="N398" s="348"/>
      <c r="O398" s="353"/>
      <c r="P398" s="348"/>
    </row>
    <row r="399" spans="4:16" ht="40.15" customHeight="1" x14ac:dyDescent="0.25">
      <c r="D399" s="348"/>
      <c r="E399" s="431"/>
      <c r="F399" s="444"/>
      <c r="G399" s="350"/>
      <c r="H399" s="351"/>
      <c r="I399" s="351"/>
      <c r="J399" s="352"/>
      <c r="K399" s="352"/>
      <c r="L399" s="348"/>
      <c r="M399" s="348"/>
      <c r="N399" s="348"/>
      <c r="O399" s="353"/>
      <c r="P399" s="348"/>
    </row>
    <row r="400" spans="4:16" ht="40.15" customHeight="1" x14ac:dyDescent="0.25">
      <c r="D400" s="348"/>
      <c r="E400" s="431"/>
      <c r="F400" s="444"/>
      <c r="G400" s="350"/>
      <c r="H400" s="351"/>
      <c r="I400" s="351"/>
      <c r="J400" s="352"/>
      <c r="K400" s="352"/>
      <c r="L400" s="348"/>
      <c r="M400" s="348"/>
      <c r="N400" s="348"/>
      <c r="O400" s="353"/>
      <c r="P400" s="348"/>
    </row>
    <row r="401" spans="4:16" ht="40.15" customHeight="1" x14ac:dyDescent="0.25">
      <c r="D401" s="348"/>
      <c r="E401" s="431"/>
      <c r="F401" s="444"/>
      <c r="G401" s="350"/>
      <c r="H401" s="351"/>
      <c r="I401" s="351"/>
      <c r="J401" s="352"/>
      <c r="K401" s="352"/>
      <c r="L401" s="348"/>
      <c r="M401" s="348"/>
      <c r="N401" s="348"/>
      <c r="O401" s="353"/>
      <c r="P401" s="348"/>
    </row>
    <row r="402" spans="4:16" ht="40.15" customHeight="1" x14ac:dyDescent="0.25">
      <c r="D402" s="348"/>
      <c r="E402" s="431"/>
      <c r="F402" s="444"/>
      <c r="G402" s="350"/>
      <c r="H402" s="351"/>
      <c r="I402" s="351"/>
      <c r="J402" s="352"/>
      <c r="K402" s="352"/>
      <c r="L402" s="348"/>
      <c r="M402" s="348"/>
      <c r="N402" s="348"/>
      <c r="O402" s="353"/>
      <c r="P402" s="348"/>
    </row>
    <row r="403" spans="4:16" ht="40.15" customHeight="1" x14ac:dyDescent="0.25">
      <c r="D403" s="348"/>
      <c r="E403" s="431"/>
      <c r="F403" s="444"/>
      <c r="G403" s="350"/>
      <c r="H403" s="351"/>
      <c r="I403" s="351"/>
      <c r="J403" s="352"/>
      <c r="K403" s="352"/>
      <c r="L403" s="348"/>
      <c r="M403" s="348"/>
      <c r="N403" s="348"/>
      <c r="O403" s="353"/>
      <c r="P403" s="348"/>
    </row>
    <row r="404" spans="4:16" ht="40.15" customHeight="1" x14ac:dyDescent="0.25">
      <c r="D404" s="348"/>
      <c r="E404" s="431"/>
      <c r="F404" s="444"/>
      <c r="G404" s="350"/>
      <c r="H404" s="351"/>
      <c r="I404" s="351"/>
      <c r="J404" s="352"/>
      <c r="K404" s="352"/>
      <c r="L404" s="348"/>
      <c r="M404" s="348"/>
      <c r="N404" s="348"/>
      <c r="O404" s="353"/>
      <c r="P404" s="348"/>
    </row>
    <row r="405" spans="4:16" ht="40.15" customHeight="1" x14ac:dyDescent="0.25">
      <c r="D405" s="348"/>
      <c r="E405" s="431"/>
      <c r="F405" s="444"/>
      <c r="G405" s="350"/>
      <c r="H405" s="351"/>
      <c r="I405" s="351"/>
      <c r="J405" s="352"/>
      <c r="K405" s="352"/>
      <c r="L405" s="348"/>
      <c r="M405" s="348"/>
      <c r="N405" s="348"/>
      <c r="O405" s="353"/>
      <c r="P405" s="348"/>
    </row>
    <row r="406" spans="4:16" ht="40.15" customHeight="1" x14ac:dyDescent="0.25">
      <c r="D406" s="348"/>
      <c r="E406" s="431"/>
      <c r="F406" s="444"/>
      <c r="G406" s="350"/>
      <c r="H406" s="351"/>
      <c r="I406" s="351"/>
      <c r="J406" s="352"/>
      <c r="K406" s="352"/>
      <c r="L406" s="348"/>
      <c r="M406" s="348"/>
      <c r="N406" s="348"/>
      <c r="O406" s="353"/>
      <c r="P406" s="348"/>
    </row>
    <row r="407" spans="4:16" ht="40.15" customHeight="1" x14ac:dyDescent="0.25">
      <c r="D407" s="348"/>
      <c r="E407" s="431"/>
      <c r="F407" s="444"/>
      <c r="G407" s="350"/>
      <c r="H407" s="351"/>
      <c r="I407" s="351"/>
      <c r="J407" s="352"/>
      <c r="K407" s="352"/>
      <c r="L407" s="348"/>
      <c r="M407" s="348"/>
      <c r="N407" s="348"/>
      <c r="O407" s="353"/>
      <c r="P407" s="348"/>
    </row>
    <row r="408" spans="4:16" ht="40.15" customHeight="1" x14ac:dyDescent="0.25">
      <c r="D408" s="348"/>
      <c r="E408" s="431"/>
      <c r="F408" s="444"/>
      <c r="G408" s="350"/>
      <c r="H408" s="351"/>
      <c r="I408" s="351"/>
      <c r="J408" s="352"/>
      <c r="K408" s="352"/>
      <c r="L408" s="348"/>
      <c r="M408" s="348"/>
      <c r="N408" s="348"/>
      <c r="O408" s="353"/>
      <c r="P408" s="348"/>
    </row>
    <row r="409" spans="4:16" ht="40.15" customHeight="1" x14ac:dyDescent="0.25">
      <c r="D409" s="348"/>
      <c r="E409" s="431"/>
      <c r="F409" s="444"/>
      <c r="G409" s="350"/>
      <c r="H409" s="351"/>
      <c r="I409" s="351"/>
      <c r="J409" s="352"/>
      <c r="K409" s="352"/>
      <c r="L409" s="348"/>
      <c r="M409" s="348"/>
      <c r="N409" s="348"/>
      <c r="O409" s="353"/>
      <c r="P409" s="348"/>
    </row>
    <row r="410" spans="4:16" ht="40.15" customHeight="1" x14ac:dyDescent="0.25">
      <c r="D410" s="348"/>
      <c r="E410" s="431"/>
      <c r="F410" s="444"/>
      <c r="G410" s="350"/>
      <c r="H410" s="351"/>
      <c r="I410" s="351"/>
      <c r="J410" s="352"/>
      <c r="K410" s="352"/>
      <c r="L410" s="348"/>
      <c r="M410" s="348"/>
      <c r="N410" s="348"/>
      <c r="O410" s="353"/>
      <c r="P410" s="348"/>
    </row>
    <row r="411" spans="4:16" ht="40.15" customHeight="1" x14ac:dyDescent="0.25">
      <c r="D411" s="348"/>
      <c r="E411" s="431"/>
      <c r="F411" s="444"/>
      <c r="G411" s="350"/>
      <c r="H411" s="351"/>
      <c r="I411" s="351"/>
      <c r="J411" s="352"/>
      <c r="K411" s="352"/>
      <c r="L411" s="348"/>
      <c r="M411" s="348"/>
      <c r="N411" s="348"/>
      <c r="O411" s="353"/>
      <c r="P411" s="348"/>
    </row>
    <row r="412" spans="4:16" ht="40.15" customHeight="1" x14ac:dyDescent="0.25">
      <c r="D412" s="348"/>
      <c r="E412" s="431"/>
      <c r="F412" s="444"/>
      <c r="G412" s="350"/>
      <c r="H412" s="351"/>
      <c r="I412" s="351"/>
      <c r="J412" s="352"/>
      <c r="K412" s="352"/>
      <c r="L412" s="348"/>
      <c r="M412" s="348"/>
      <c r="N412" s="348"/>
      <c r="O412" s="353"/>
      <c r="P412" s="348"/>
    </row>
    <row r="413" spans="4:16" ht="40.15" customHeight="1" x14ac:dyDescent="0.25">
      <c r="D413" s="348"/>
      <c r="E413" s="431"/>
      <c r="F413" s="444"/>
      <c r="G413" s="350"/>
      <c r="H413" s="351"/>
      <c r="I413" s="351"/>
      <c r="J413" s="352"/>
      <c r="K413" s="352"/>
      <c r="L413" s="348"/>
      <c r="M413" s="348"/>
      <c r="N413" s="348"/>
      <c r="O413" s="353"/>
      <c r="P413" s="348"/>
    </row>
    <row r="414" spans="4:16" ht="40.15" customHeight="1" x14ac:dyDescent="0.25">
      <c r="D414" s="348"/>
      <c r="E414" s="431"/>
      <c r="F414" s="444"/>
      <c r="G414" s="350"/>
      <c r="H414" s="351"/>
      <c r="I414" s="351"/>
      <c r="J414" s="352"/>
      <c r="K414" s="352"/>
      <c r="L414" s="348"/>
      <c r="M414" s="348"/>
      <c r="N414" s="348"/>
      <c r="O414" s="353"/>
      <c r="P414" s="348"/>
    </row>
    <row r="415" spans="4:16" ht="40.15" customHeight="1" x14ac:dyDescent="0.25">
      <c r="D415" s="348"/>
      <c r="E415" s="431"/>
      <c r="F415" s="444"/>
      <c r="G415" s="350"/>
      <c r="H415" s="351"/>
      <c r="I415" s="351"/>
      <c r="J415" s="352"/>
      <c r="K415" s="352"/>
      <c r="L415" s="348"/>
      <c r="M415" s="348"/>
      <c r="N415" s="348"/>
      <c r="O415" s="353"/>
      <c r="P415" s="348"/>
    </row>
    <row r="416" spans="4:16" ht="40.15" customHeight="1" x14ac:dyDescent="0.25">
      <c r="D416" s="348"/>
      <c r="E416" s="431"/>
      <c r="F416" s="444"/>
      <c r="G416" s="350"/>
      <c r="H416" s="351"/>
      <c r="I416" s="351"/>
      <c r="J416" s="352"/>
      <c r="K416" s="352"/>
      <c r="L416" s="348"/>
      <c r="M416" s="348"/>
      <c r="N416" s="348"/>
      <c r="O416" s="353"/>
      <c r="P416" s="348"/>
    </row>
    <row r="417" spans="4:16" ht="40.15" customHeight="1" x14ac:dyDescent="0.25">
      <c r="D417" s="348"/>
      <c r="E417" s="431"/>
      <c r="F417" s="444"/>
      <c r="G417" s="350"/>
      <c r="H417" s="351"/>
      <c r="I417" s="351"/>
      <c r="J417" s="352"/>
      <c r="K417" s="352"/>
      <c r="L417" s="348"/>
      <c r="M417" s="348"/>
      <c r="N417" s="348"/>
      <c r="O417" s="353"/>
      <c r="P417" s="348"/>
    </row>
    <row r="418" spans="4:16" ht="40.15" customHeight="1" x14ac:dyDescent="0.25">
      <c r="D418" s="348"/>
      <c r="E418" s="431"/>
      <c r="F418" s="444"/>
      <c r="G418" s="350"/>
      <c r="H418" s="351"/>
      <c r="I418" s="351"/>
      <c r="J418" s="352"/>
      <c r="K418" s="352"/>
      <c r="L418" s="348"/>
      <c r="M418" s="348"/>
      <c r="N418" s="348"/>
      <c r="O418" s="353"/>
      <c r="P418" s="348"/>
    </row>
    <row r="419" spans="4:16" ht="40.15" customHeight="1" x14ac:dyDescent="0.25">
      <c r="D419" s="348"/>
      <c r="E419" s="431"/>
      <c r="F419" s="444"/>
      <c r="G419" s="350"/>
      <c r="H419" s="351"/>
      <c r="I419" s="351"/>
      <c r="J419" s="352"/>
      <c r="K419" s="352"/>
      <c r="L419" s="348"/>
      <c r="M419" s="348"/>
      <c r="N419" s="348"/>
      <c r="O419" s="353"/>
      <c r="P419" s="348"/>
    </row>
    <row r="420" spans="4:16" ht="40.15" customHeight="1" x14ac:dyDescent="0.25">
      <c r="D420" s="348"/>
      <c r="E420" s="431"/>
      <c r="F420" s="444"/>
      <c r="G420" s="350"/>
      <c r="H420" s="351"/>
      <c r="I420" s="351"/>
      <c r="J420" s="352"/>
      <c r="K420" s="352"/>
      <c r="L420" s="348"/>
      <c r="M420" s="348"/>
      <c r="N420" s="348"/>
      <c r="O420" s="353"/>
      <c r="P420" s="348"/>
    </row>
    <row r="421" spans="4:16" ht="40.15" customHeight="1" x14ac:dyDescent="0.25">
      <c r="D421" s="348"/>
      <c r="E421" s="431"/>
      <c r="F421" s="444"/>
      <c r="G421" s="350"/>
      <c r="H421" s="351"/>
      <c r="I421" s="351"/>
      <c r="J421" s="352"/>
      <c r="K421" s="352"/>
      <c r="L421" s="348"/>
      <c r="M421" s="348"/>
      <c r="N421" s="348"/>
      <c r="O421" s="353"/>
      <c r="P421" s="348"/>
    </row>
    <row r="422" spans="4:16" ht="40.15" customHeight="1" x14ac:dyDescent="0.25">
      <c r="D422" s="348"/>
      <c r="E422" s="431"/>
      <c r="F422" s="444"/>
      <c r="G422" s="350"/>
      <c r="H422" s="351"/>
      <c r="I422" s="351"/>
      <c r="J422" s="352"/>
      <c r="K422" s="352"/>
      <c r="L422" s="348"/>
      <c r="M422" s="348"/>
      <c r="N422" s="348"/>
      <c r="O422" s="353"/>
      <c r="P422" s="348"/>
    </row>
    <row r="423" spans="4:16" ht="40.15" customHeight="1" x14ac:dyDescent="0.25">
      <c r="D423" s="348"/>
      <c r="E423" s="431"/>
      <c r="F423" s="444"/>
      <c r="G423" s="350"/>
      <c r="H423" s="351"/>
      <c r="I423" s="351"/>
      <c r="J423" s="352"/>
      <c r="K423" s="352"/>
      <c r="L423" s="348"/>
      <c r="M423" s="348"/>
      <c r="N423" s="348"/>
      <c r="O423" s="353"/>
      <c r="P423" s="348"/>
    </row>
    <row r="424" spans="4:16" ht="40.15" customHeight="1" x14ac:dyDescent="0.25">
      <c r="D424" s="348"/>
      <c r="E424" s="431"/>
      <c r="F424" s="444"/>
      <c r="G424" s="350"/>
      <c r="H424" s="351"/>
      <c r="I424" s="351"/>
      <c r="J424" s="352"/>
      <c r="K424" s="352"/>
      <c r="L424" s="348"/>
      <c r="M424" s="348"/>
      <c r="N424" s="348"/>
      <c r="O424" s="353"/>
      <c r="P424" s="348"/>
    </row>
    <row r="425" spans="4:16" ht="40.15" customHeight="1" x14ac:dyDescent="0.25">
      <c r="D425" s="348"/>
      <c r="E425" s="431"/>
      <c r="F425" s="444"/>
      <c r="G425" s="350"/>
      <c r="H425" s="351"/>
      <c r="I425" s="351"/>
      <c r="J425" s="352"/>
      <c r="K425" s="352"/>
      <c r="L425" s="348"/>
      <c r="M425" s="348"/>
      <c r="N425" s="348"/>
      <c r="O425" s="353"/>
      <c r="P425" s="348"/>
    </row>
    <row r="426" spans="4:16" ht="40.15" customHeight="1" x14ac:dyDescent="0.25">
      <c r="D426" s="348"/>
      <c r="E426" s="431"/>
      <c r="F426" s="444"/>
      <c r="G426" s="350"/>
      <c r="H426" s="351"/>
      <c r="I426" s="351"/>
      <c r="J426" s="352"/>
      <c r="K426" s="352"/>
      <c r="L426" s="348"/>
      <c r="M426" s="348"/>
      <c r="N426" s="348"/>
      <c r="O426" s="353"/>
      <c r="P426" s="348"/>
    </row>
    <row r="427" spans="4:16" ht="40.15" customHeight="1" x14ac:dyDescent="0.25">
      <c r="D427" s="348"/>
      <c r="E427" s="431"/>
      <c r="F427" s="444"/>
      <c r="G427" s="350"/>
      <c r="H427" s="351"/>
      <c r="I427" s="351"/>
      <c r="J427" s="352"/>
      <c r="K427" s="352"/>
      <c r="L427" s="348"/>
      <c r="M427" s="348"/>
      <c r="N427" s="348"/>
      <c r="O427" s="353"/>
      <c r="P427" s="348"/>
    </row>
    <row r="428" spans="4:16" ht="40.15" customHeight="1" x14ac:dyDescent="0.25">
      <c r="D428" s="348"/>
      <c r="E428" s="431"/>
      <c r="F428" s="444"/>
      <c r="G428" s="350"/>
      <c r="H428" s="351"/>
      <c r="I428" s="351"/>
      <c r="J428" s="352"/>
      <c r="K428" s="352"/>
      <c r="L428" s="348"/>
      <c r="M428" s="348"/>
      <c r="N428" s="348"/>
      <c r="O428" s="353"/>
      <c r="P428" s="348"/>
    </row>
    <row r="429" spans="4:16" ht="40.15" customHeight="1" x14ac:dyDescent="0.25">
      <c r="D429" s="348"/>
      <c r="E429" s="431"/>
      <c r="F429" s="444"/>
      <c r="G429" s="350"/>
      <c r="H429" s="351"/>
      <c r="I429" s="351"/>
      <c r="J429" s="352"/>
      <c r="K429" s="352"/>
      <c r="L429" s="348"/>
      <c r="M429" s="348"/>
      <c r="N429" s="348"/>
      <c r="O429" s="353"/>
      <c r="P429" s="348"/>
    </row>
    <row r="430" spans="4:16" ht="40.15" customHeight="1" x14ac:dyDescent="0.25">
      <c r="D430" s="348"/>
      <c r="E430" s="431"/>
      <c r="F430" s="444"/>
      <c r="G430" s="350"/>
      <c r="H430" s="351"/>
      <c r="I430" s="351"/>
      <c r="J430" s="352"/>
      <c r="K430" s="352"/>
      <c r="L430" s="348"/>
      <c r="M430" s="348"/>
      <c r="N430" s="348"/>
      <c r="O430" s="353"/>
      <c r="P430" s="348"/>
    </row>
    <row r="431" spans="4:16" ht="40.15" customHeight="1" x14ac:dyDescent="0.25">
      <c r="D431" s="348"/>
      <c r="E431" s="431"/>
      <c r="F431" s="444"/>
      <c r="G431" s="350"/>
      <c r="H431" s="351"/>
      <c r="I431" s="351"/>
      <c r="J431" s="352"/>
      <c r="K431" s="352"/>
      <c r="L431" s="348"/>
      <c r="M431" s="348"/>
      <c r="N431" s="348"/>
      <c r="O431" s="353"/>
      <c r="P431" s="348"/>
    </row>
    <row r="432" spans="4:16" ht="40.15" customHeight="1" x14ac:dyDescent="0.25">
      <c r="D432" s="348"/>
      <c r="E432" s="431"/>
      <c r="F432" s="444"/>
      <c r="G432" s="350"/>
      <c r="H432" s="351"/>
      <c r="I432" s="351"/>
      <c r="J432" s="352"/>
      <c r="K432" s="352"/>
      <c r="L432" s="348"/>
      <c r="M432" s="348"/>
      <c r="N432" s="348"/>
      <c r="O432" s="353"/>
      <c r="P432" s="348"/>
    </row>
    <row r="433" spans="4:16" ht="40.15" customHeight="1" x14ac:dyDescent="0.25">
      <c r="D433" s="348"/>
      <c r="E433" s="431"/>
      <c r="F433" s="444"/>
      <c r="G433" s="350"/>
      <c r="H433" s="351"/>
      <c r="I433" s="351"/>
      <c r="J433" s="352"/>
      <c r="K433" s="352"/>
      <c r="L433" s="348"/>
      <c r="M433" s="348"/>
      <c r="N433" s="348"/>
      <c r="O433" s="353"/>
      <c r="P433" s="348"/>
    </row>
    <row r="434" spans="4:16" ht="40.15" customHeight="1" x14ac:dyDescent="0.25">
      <c r="D434" s="348"/>
      <c r="E434" s="431"/>
      <c r="F434" s="444"/>
      <c r="G434" s="350"/>
      <c r="H434" s="351"/>
      <c r="I434" s="351"/>
      <c r="J434" s="352"/>
      <c r="K434" s="352"/>
      <c r="L434" s="348"/>
      <c r="M434" s="348"/>
      <c r="N434" s="348"/>
      <c r="O434" s="353"/>
      <c r="P434" s="348"/>
    </row>
    <row r="435" spans="4:16" ht="40.15" customHeight="1" x14ac:dyDescent="0.25">
      <c r="D435" s="348"/>
      <c r="E435" s="431"/>
      <c r="F435" s="444"/>
      <c r="G435" s="350"/>
      <c r="H435" s="351"/>
      <c r="I435" s="351"/>
      <c r="J435" s="352"/>
      <c r="K435" s="352"/>
      <c r="L435" s="348"/>
      <c r="M435" s="348"/>
      <c r="N435" s="348"/>
      <c r="O435" s="353"/>
      <c r="P435" s="348"/>
    </row>
    <row r="436" spans="4:16" ht="40.15" customHeight="1" x14ac:dyDescent="0.25">
      <c r="D436" s="348"/>
      <c r="E436" s="431"/>
      <c r="F436" s="444"/>
      <c r="G436" s="350"/>
      <c r="H436" s="351"/>
      <c r="I436" s="351"/>
      <c r="J436" s="352"/>
      <c r="K436" s="352"/>
      <c r="L436" s="348"/>
      <c r="M436" s="348"/>
      <c r="N436" s="348"/>
      <c r="O436" s="353"/>
      <c r="P436" s="348"/>
    </row>
    <row r="437" spans="4:16" ht="40.15" customHeight="1" x14ac:dyDescent="0.25">
      <c r="D437" s="348"/>
      <c r="E437" s="431"/>
      <c r="F437" s="444"/>
      <c r="G437" s="350"/>
      <c r="H437" s="351"/>
      <c r="I437" s="351"/>
      <c r="J437" s="352"/>
      <c r="K437" s="352"/>
      <c r="L437" s="348"/>
      <c r="M437" s="348"/>
      <c r="N437" s="348"/>
      <c r="O437" s="353"/>
      <c r="P437" s="348"/>
    </row>
    <row r="438" spans="4:16" ht="40.15" customHeight="1" x14ac:dyDescent="0.25">
      <c r="D438" s="348"/>
      <c r="E438" s="431"/>
      <c r="F438" s="444"/>
      <c r="G438" s="350"/>
      <c r="H438" s="351"/>
      <c r="I438" s="351"/>
      <c r="J438" s="352"/>
      <c r="K438" s="352"/>
      <c r="L438" s="348"/>
      <c r="M438" s="348"/>
      <c r="N438" s="348"/>
      <c r="O438" s="353"/>
      <c r="P438" s="348"/>
    </row>
    <row r="439" spans="4:16" ht="40.15" customHeight="1" x14ac:dyDescent="0.25">
      <c r="D439" s="348"/>
      <c r="E439" s="431"/>
      <c r="F439" s="444"/>
      <c r="G439" s="350"/>
      <c r="H439" s="351"/>
      <c r="I439" s="351"/>
      <c r="J439" s="352"/>
      <c r="K439" s="352"/>
      <c r="L439" s="348"/>
      <c r="M439" s="348"/>
      <c r="N439" s="348"/>
      <c r="O439" s="353"/>
      <c r="P439" s="348"/>
    </row>
    <row r="440" spans="4:16" ht="40.15" customHeight="1" x14ac:dyDescent="0.25">
      <c r="D440" s="348"/>
      <c r="E440" s="431"/>
      <c r="F440" s="444"/>
      <c r="G440" s="350"/>
      <c r="H440" s="351"/>
      <c r="I440" s="351"/>
      <c r="J440" s="352"/>
      <c r="K440" s="352"/>
      <c r="L440" s="348"/>
      <c r="M440" s="348"/>
      <c r="N440" s="348"/>
      <c r="O440" s="353"/>
      <c r="P440" s="348"/>
    </row>
    <row r="441" spans="4:16" ht="40.15" customHeight="1" x14ac:dyDescent="0.25">
      <c r="D441" s="348"/>
      <c r="E441" s="431"/>
      <c r="F441" s="444"/>
      <c r="G441" s="350"/>
      <c r="H441" s="351"/>
      <c r="I441" s="351"/>
      <c r="J441" s="352"/>
      <c r="K441" s="352"/>
      <c r="L441" s="348"/>
      <c r="M441" s="348"/>
      <c r="N441" s="348"/>
      <c r="O441" s="353"/>
      <c r="P441" s="348"/>
    </row>
    <row r="442" spans="4:16" ht="40.15" customHeight="1" x14ac:dyDescent="0.25">
      <c r="D442" s="348"/>
      <c r="E442" s="431"/>
      <c r="F442" s="444"/>
      <c r="G442" s="350"/>
      <c r="H442" s="351"/>
      <c r="I442" s="351"/>
      <c r="J442" s="352"/>
      <c r="K442" s="352"/>
      <c r="L442" s="348"/>
      <c r="M442" s="348"/>
      <c r="N442" s="348"/>
      <c r="O442" s="353"/>
      <c r="P442" s="348"/>
    </row>
    <row r="443" spans="4:16" ht="40.15" customHeight="1" x14ac:dyDescent="0.25">
      <c r="D443" s="348"/>
      <c r="E443" s="431"/>
      <c r="F443" s="444"/>
      <c r="G443" s="350"/>
      <c r="H443" s="351"/>
      <c r="I443" s="351"/>
      <c r="J443" s="352"/>
      <c r="K443" s="352"/>
      <c r="L443" s="348"/>
      <c r="M443" s="348"/>
      <c r="N443" s="348"/>
      <c r="O443" s="353"/>
      <c r="P443" s="348"/>
    </row>
    <row r="444" spans="4:16" ht="40.15" customHeight="1" x14ac:dyDescent="0.25">
      <c r="D444" s="348"/>
      <c r="E444" s="431"/>
      <c r="F444" s="444"/>
      <c r="G444" s="350"/>
      <c r="H444" s="351"/>
      <c r="I444" s="351"/>
      <c r="J444" s="352"/>
      <c r="K444" s="352"/>
      <c r="L444" s="348"/>
      <c r="M444" s="348"/>
      <c r="N444" s="348"/>
      <c r="O444" s="353"/>
      <c r="P444" s="348"/>
    </row>
    <row r="445" spans="4:16" ht="40.15" customHeight="1" x14ac:dyDescent="0.25">
      <c r="D445" s="348"/>
      <c r="E445" s="431"/>
      <c r="F445" s="444"/>
      <c r="G445" s="350"/>
      <c r="H445" s="351"/>
      <c r="I445" s="351"/>
      <c r="J445" s="352"/>
      <c r="K445" s="352"/>
      <c r="L445" s="348"/>
      <c r="M445" s="348"/>
      <c r="N445" s="348"/>
      <c r="O445" s="353"/>
      <c r="P445" s="348"/>
    </row>
    <row r="446" spans="4:16" ht="40.15" customHeight="1" x14ac:dyDescent="0.25">
      <c r="D446" s="348"/>
      <c r="E446" s="431"/>
      <c r="F446" s="444"/>
      <c r="G446" s="350"/>
      <c r="H446" s="351"/>
      <c r="I446" s="351"/>
      <c r="J446" s="352"/>
      <c r="K446" s="352"/>
      <c r="L446" s="348"/>
      <c r="M446" s="348"/>
      <c r="N446" s="348"/>
      <c r="O446" s="353"/>
      <c r="P446" s="348"/>
    </row>
    <row r="447" spans="4:16" ht="40.15" customHeight="1" x14ac:dyDescent="0.25">
      <c r="D447" s="348"/>
      <c r="E447" s="431"/>
      <c r="F447" s="444"/>
      <c r="G447" s="350"/>
      <c r="H447" s="351"/>
      <c r="I447" s="351"/>
      <c r="J447" s="352"/>
      <c r="K447" s="352"/>
      <c r="L447" s="348"/>
      <c r="M447" s="348"/>
      <c r="N447" s="348"/>
      <c r="O447" s="353"/>
      <c r="P447" s="348"/>
    </row>
    <row r="448" spans="4:16" ht="40.15" customHeight="1" x14ac:dyDescent="0.25">
      <c r="D448" s="348"/>
      <c r="E448" s="431"/>
      <c r="F448" s="444"/>
      <c r="G448" s="350"/>
      <c r="H448" s="351"/>
      <c r="I448" s="351"/>
      <c r="J448" s="352"/>
      <c r="K448" s="352"/>
      <c r="L448" s="348"/>
      <c r="M448" s="348"/>
      <c r="N448" s="348"/>
      <c r="O448" s="353"/>
      <c r="P448" s="348"/>
    </row>
    <row r="449" spans="4:16" ht="40.15" customHeight="1" x14ac:dyDescent="0.25">
      <c r="D449" s="348"/>
      <c r="E449" s="431"/>
      <c r="F449" s="444"/>
      <c r="G449" s="350"/>
      <c r="H449" s="351"/>
      <c r="I449" s="351"/>
      <c r="J449" s="352"/>
      <c r="K449" s="352"/>
      <c r="L449" s="348"/>
      <c r="M449" s="348"/>
      <c r="N449" s="348"/>
      <c r="O449" s="353"/>
      <c r="P449" s="348"/>
    </row>
    <row r="450" spans="4:16" ht="40.15" customHeight="1" x14ac:dyDescent="0.25">
      <c r="D450" s="348"/>
      <c r="E450" s="431"/>
      <c r="F450" s="444"/>
      <c r="G450" s="350"/>
      <c r="H450" s="351"/>
      <c r="I450" s="351"/>
      <c r="J450" s="352"/>
      <c r="K450" s="352"/>
      <c r="L450" s="348"/>
      <c r="M450" s="348"/>
      <c r="N450" s="348"/>
      <c r="O450" s="353"/>
      <c r="P450" s="348"/>
    </row>
    <row r="451" spans="4:16" ht="40.15" customHeight="1" x14ac:dyDescent="0.25">
      <c r="D451" s="348"/>
      <c r="E451" s="431"/>
      <c r="F451" s="444"/>
      <c r="G451" s="350"/>
      <c r="H451" s="351"/>
      <c r="I451" s="351"/>
      <c r="J451" s="352"/>
      <c r="K451" s="352"/>
      <c r="L451" s="348"/>
      <c r="M451" s="348"/>
      <c r="N451" s="348"/>
      <c r="O451" s="353"/>
      <c r="P451" s="348"/>
    </row>
    <row r="452" spans="4:16" ht="40.15" customHeight="1" x14ac:dyDescent="0.25">
      <c r="D452" s="348"/>
      <c r="E452" s="431"/>
      <c r="F452" s="444"/>
      <c r="G452" s="350"/>
      <c r="H452" s="351"/>
      <c r="I452" s="351"/>
      <c r="J452" s="352"/>
      <c r="K452" s="352"/>
      <c r="L452" s="348"/>
      <c r="M452" s="348"/>
      <c r="N452" s="348"/>
      <c r="O452" s="353"/>
      <c r="P452" s="348"/>
    </row>
    <row r="453" spans="4:16" ht="40.15" customHeight="1" x14ac:dyDescent="0.25">
      <c r="D453" s="348"/>
      <c r="E453" s="431"/>
      <c r="F453" s="444"/>
      <c r="G453" s="350"/>
      <c r="H453" s="351"/>
      <c r="I453" s="351"/>
      <c r="J453" s="352"/>
      <c r="K453" s="352"/>
      <c r="L453" s="348"/>
      <c r="M453" s="348"/>
      <c r="N453" s="348"/>
      <c r="O453" s="353"/>
      <c r="P453" s="348"/>
    </row>
    <row r="454" spans="4:16" ht="40.15" customHeight="1" x14ac:dyDescent="0.25">
      <c r="D454" s="348"/>
      <c r="E454" s="431"/>
      <c r="F454" s="444"/>
      <c r="G454" s="350"/>
      <c r="H454" s="351"/>
      <c r="I454" s="351"/>
      <c r="J454" s="352"/>
      <c r="K454" s="352"/>
      <c r="L454" s="348"/>
      <c r="M454" s="348"/>
      <c r="N454" s="348"/>
      <c r="O454" s="353"/>
      <c r="P454" s="348"/>
    </row>
    <row r="455" spans="4:16" ht="40.15" customHeight="1" x14ac:dyDescent="0.25">
      <c r="D455" s="348"/>
      <c r="E455" s="431"/>
      <c r="F455" s="444"/>
      <c r="G455" s="350"/>
      <c r="H455" s="351"/>
      <c r="I455" s="351"/>
      <c r="J455" s="352"/>
      <c r="K455" s="352"/>
      <c r="L455" s="348"/>
      <c r="M455" s="348"/>
      <c r="N455" s="348"/>
      <c r="O455" s="353"/>
      <c r="P455" s="348"/>
    </row>
    <row r="456" spans="4:16" ht="40.15" customHeight="1" x14ac:dyDescent="0.25">
      <c r="D456" s="348"/>
      <c r="E456" s="431"/>
      <c r="F456" s="444"/>
      <c r="G456" s="350"/>
      <c r="H456" s="351"/>
      <c r="I456" s="351"/>
      <c r="J456" s="352"/>
      <c r="K456" s="352"/>
      <c r="L456" s="348"/>
      <c r="M456" s="348"/>
      <c r="N456" s="348"/>
      <c r="O456" s="353"/>
      <c r="P456" s="348"/>
    </row>
    <row r="457" spans="4:16" ht="40.15" customHeight="1" x14ac:dyDescent="0.25">
      <c r="D457" s="348"/>
      <c r="E457" s="431"/>
      <c r="F457" s="444"/>
      <c r="G457" s="350"/>
      <c r="H457" s="351"/>
      <c r="I457" s="351"/>
      <c r="J457" s="352"/>
      <c r="K457" s="352"/>
      <c r="L457" s="348"/>
      <c r="M457" s="348"/>
      <c r="N457" s="348"/>
      <c r="O457" s="353"/>
      <c r="P457" s="348"/>
    </row>
    <row r="458" spans="4:16" ht="40.15" customHeight="1" x14ac:dyDescent="0.25">
      <c r="D458" s="348"/>
      <c r="E458" s="431"/>
      <c r="F458" s="444"/>
      <c r="G458" s="350"/>
      <c r="H458" s="351"/>
      <c r="I458" s="351"/>
      <c r="J458" s="352"/>
      <c r="K458" s="352"/>
      <c r="L458" s="348"/>
      <c r="M458" s="348"/>
      <c r="N458" s="348"/>
      <c r="O458" s="353"/>
      <c r="P458" s="348"/>
    </row>
    <row r="459" spans="4:16" ht="40.15" customHeight="1" x14ac:dyDescent="0.25">
      <c r="D459" s="348"/>
      <c r="E459" s="431"/>
      <c r="F459" s="444"/>
      <c r="G459" s="350"/>
      <c r="H459" s="351"/>
      <c r="I459" s="351"/>
      <c r="J459" s="352"/>
      <c r="K459" s="352"/>
      <c r="L459" s="348"/>
      <c r="M459" s="348"/>
      <c r="N459" s="348"/>
      <c r="O459" s="353"/>
      <c r="P459" s="348"/>
    </row>
    <row r="460" spans="4:16" ht="40.15" customHeight="1" x14ac:dyDescent="0.25">
      <c r="D460" s="348"/>
      <c r="E460" s="431"/>
      <c r="F460" s="444"/>
      <c r="G460" s="350"/>
      <c r="H460" s="351"/>
      <c r="I460" s="351"/>
      <c r="J460" s="352"/>
      <c r="K460" s="352"/>
      <c r="L460" s="348"/>
      <c r="M460" s="348"/>
      <c r="N460" s="348"/>
      <c r="O460" s="353"/>
      <c r="P460" s="348"/>
    </row>
    <row r="461" spans="4:16" ht="40.15" customHeight="1" x14ac:dyDescent="0.25">
      <c r="D461" s="348"/>
      <c r="E461" s="431"/>
      <c r="F461" s="444"/>
      <c r="G461" s="350"/>
      <c r="H461" s="351"/>
      <c r="I461" s="351"/>
      <c r="J461" s="352"/>
      <c r="K461" s="352"/>
      <c r="L461" s="348"/>
      <c r="M461" s="348"/>
      <c r="N461" s="348"/>
      <c r="O461" s="353"/>
      <c r="P461" s="348"/>
    </row>
    <row r="462" spans="4:16" ht="40.15" customHeight="1" x14ac:dyDescent="0.25">
      <c r="D462" s="348"/>
      <c r="E462" s="431"/>
      <c r="F462" s="444"/>
      <c r="G462" s="350"/>
      <c r="H462" s="351"/>
      <c r="I462" s="351"/>
      <c r="J462" s="352"/>
      <c r="K462" s="352"/>
      <c r="L462" s="348"/>
      <c r="M462" s="348"/>
      <c r="N462" s="348"/>
      <c r="O462" s="353"/>
      <c r="P462" s="348"/>
    </row>
    <row r="463" spans="4:16" ht="40.15" customHeight="1" x14ac:dyDescent="0.25">
      <c r="D463" s="348"/>
      <c r="E463" s="431"/>
      <c r="F463" s="444"/>
      <c r="G463" s="350"/>
      <c r="H463" s="351"/>
      <c r="I463" s="351"/>
      <c r="J463" s="352"/>
      <c r="K463" s="352"/>
      <c r="L463" s="348"/>
      <c r="M463" s="348"/>
      <c r="N463" s="348"/>
      <c r="O463" s="353"/>
      <c r="P463" s="348"/>
    </row>
    <row r="464" spans="4:16" ht="40.15" customHeight="1" x14ac:dyDescent="0.25">
      <c r="D464" s="348"/>
      <c r="E464" s="431"/>
      <c r="F464" s="444"/>
      <c r="G464" s="350"/>
      <c r="H464" s="351"/>
      <c r="I464" s="351"/>
      <c r="J464" s="352"/>
      <c r="K464" s="352"/>
      <c r="L464" s="348"/>
      <c r="M464" s="348"/>
      <c r="N464" s="348"/>
      <c r="O464" s="353"/>
      <c r="P464" s="348"/>
    </row>
    <row r="465" spans="4:16" ht="40.15" customHeight="1" x14ac:dyDescent="0.25">
      <c r="D465" s="348"/>
      <c r="E465" s="431"/>
      <c r="F465" s="444"/>
      <c r="G465" s="350"/>
      <c r="H465" s="351"/>
      <c r="I465" s="351"/>
      <c r="J465" s="352"/>
      <c r="K465" s="352"/>
      <c r="L465" s="348"/>
      <c r="M465" s="348"/>
      <c r="N465" s="348"/>
      <c r="O465" s="353"/>
      <c r="P465" s="348"/>
    </row>
    <row r="466" spans="4:16" ht="40.15" customHeight="1" x14ac:dyDescent="0.25">
      <c r="D466" s="348"/>
      <c r="E466" s="431"/>
      <c r="F466" s="444"/>
      <c r="G466" s="350"/>
      <c r="H466" s="351"/>
      <c r="I466" s="351"/>
      <c r="J466" s="352"/>
      <c r="K466" s="352"/>
      <c r="L466" s="348"/>
      <c r="M466" s="348"/>
      <c r="N466" s="348"/>
      <c r="O466" s="353"/>
      <c r="P466" s="348"/>
    </row>
    <row r="467" spans="4:16" ht="40.15" customHeight="1" x14ac:dyDescent="0.25">
      <c r="D467" s="348"/>
      <c r="E467" s="431"/>
      <c r="F467" s="444"/>
      <c r="G467" s="350"/>
      <c r="H467" s="351"/>
      <c r="I467" s="351"/>
      <c r="J467" s="352"/>
      <c r="K467" s="352"/>
      <c r="L467" s="348"/>
      <c r="M467" s="348"/>
      <c r="N467" s="348"/>
      <c r="O467" s="353"/>
      <c r="P467" s="348"/>
    </row>
    <row r="468" spans="4:16" ht="40.15" customHeight="1" x14ac:dyDescent="0.25">
      <c r="D468" s="348"/>
      <c r="E468" s="431"/>
      <c r="F468" s="444"/>
      <c r="G468" s="350"/>
      <c r="H468" s="351"/>
      <c r="I468" s="351"/>
      <c r="J468" s="352"/>
      <c r="K468" s="352"/>
      <c r="L468" s="348"/>
      <c r="M468" s="348"/>
      <c r="N468" s="348"/>
      <c r="O468" s="353"/>
      <c r="P468" s="348"/>
    </row>
    <row r="469" spans="4:16" ht="40.15" customHeight="1" x14ac:dyDescent="0.25">
      <c r="D469" s="348"/>
      <c r="E469" s="431"/>
      <c r="F469" s="444"/>
      <c r="G469" s="350"/>
      <c r="H469" s="351"/>
      <c r="I469" s="351"/>
      <c r="J469" s="352"/>
      <c r="K469" s="352"/>
      <c r="L469" s="348"/>
      <c r="M469" s="348"/>
      <c r="N469" s="348"/>
      <c r="O469" s="353"/>
      <c r="P469" s="348"/>
    </row>
    <row r="470" spans="4:16" ht="40.15" customHeight="1" x14ac:dyDescent="0.25">
      <c r="D470" s="348"/>
      <c r="E470" s="431"/>
      <c r="F470" s="444"/>
      <c r="G470" s="350"/>
      <c r="H470" s="351"/>
      <c r="I470" s="351"/>
      <c r="J470" s="352"/>
      <c r="K470" s="352"/>
      <c r="L470" s="348"/>
      <c r="M470" s="348"/>
      <c r="N470" s="348"/>
      <c r="O470" s="353"/>
      <c r="P470" s="348"/>
    </row>
    <row r="471" spans="4:16" ht="40.15" customHeight="1" x14ac:dyDescent="0.25">
      <c r="D471" s="348"/>
      <c r="E471" s="431"/>
      <c r="F471" s="444"/>
      <c r="G471" s="350"/>
      <c r="H471" s="351"/>
      <c r="I471" s="351"/>
      <c r="J471" s="352"/>
      <c r="K471" s="352"/>
      <c r="L471" s="348"/>
      <c r="M471" s="348"/>
      <c r="N471" s="348"/>
      <c r="O471" s="353"/>
      <c r="P471" s="348"/>
    </row>
    <row r="472" spans="4:16" ht="40.15" customHeight="1" x14ac:dyDescent="0.25">
      <c r="D472" s="348"/>
      <c r="E472" s="431"/>
      <c r="F472" s="444"/>
      <c r="G472" s="350"/>
      <c r="H472" s="351"/>
      <c r="I472" s="351"/>
      <c r="J472" s="352"/>
      <c r="K472" s="352"/>
      <c r="L472" s="348"/>
      <c r="M472" s="348"/>
      <c r="N472" s="348"/>
      <c r="O472" s="353"/>
      <c r="P472" s="348"/>
    </row>
    <row r="473" spans="4:16" ht="40.15" customHeight="1" x14ac:dyDescent="0.25">
      <c r="D473" s="348"/>
      <c r="E473" s="431"/>
      <c r="F473" s="444"/>
      <c r="G473" s="350"/>
      <c r="H473" s="351"/>
      <c r="I473" s="351"/>
      <c r="J473" s="352"/>
      <c r="K473" s="352"/>
      <c r="L473" s="348"/>
      <c r="M473" s="348"/>
      <c r="N473" s="348"/>
      <c r="O473" s="353"/>
      <c r="P473" s="348"/>
    </row>
    <row r="474" spans="4:16" ht="40.15" customHeight="1" x14ac:dyDescent="0.25">
      <c r="D474" s="348"/>
      <c r="E474" s="431"/>
      <c r="F474" s="444"/>
      <c r="G474" s="350"/>
      <c r="H474" s="351"/>
      <c r="I474" s="351"/>
      <c r="J474" s="352"/>
      <c r="K474" s="352"/>
      <c r="L474" s="348"/>
      <c r="M474" s="348"/>
      <c r="N474" s="348"/>
      <c r="O474" s="353"/>
      <c r="P474" s="348"/>
    </row>
    <row r="475" spans="4:16" ht="40.15" customHeight="1" x14ac:dyDescent="0.25">
      <c r="D475" s="348"/>
      <c r="E475" s="431"/>
      <c r="F475" s="444"/>
      <c r="G475" s="350"/>
      <c r="H475" s="351"/>
      <c r="I475" s="351"/>
      <c r="J475" s="352"/>
      <c r="K475" s="352"/>
      <c r="L475" s="348"/>
      <c r="M475" s="348"/>
      <c r="N475" s="348"/>
      <c r="O475" s="353"/>
      <c r="P475" s="348"/>
    </row>
    <row r="476" spans="4:16" ht="40.15" customHeight="1" x14ac:dyDescent="0.25">
      <c r="D476" s="348"/>
      <c r="E476" s="431"/>
      <c r="F476" s="444"/>
      <c r="G476" s="350"/>
      <c r="H476" s="351"/>
      <c r="I476" s="351"/>
      <c r="J476" s="352"/>
      <c r="K476" s="352"/>
      <c r="L476" s="348"/>
      <c r="M476" s="348"/>
      <c r="N476" s="348"/>
      <c r="O476" s="353"/>
      <c r="P476" s="348"/>
    </row>
    <row r="477" spans="4:16" ht="40.15" customHeight="1" x14ac:dyDescent="0.25">
      <c r="D477" s="348"/>
      <c r="E477" s="431"/>
      <c r="F477" s="444"/>
      <c r="G477" s="350"/>
      <c r="H477" s="351"/>
      <c r="I477" s="351"/>
      <c r="J477" s="352"/>
      <c r="K477" s="352"/>
      <c r="L477" s="348"/>
      <c r="M477" s="348"/>
      <c r="N477" s="348"/>
      <c r="O477" s="353"/>
      <c r="P477" s="348"/>
    </row>
    <row r="478" spans="4:16" ht="40.15" customHeight="1" x14ac:dyDescent="0.25">
      <c r="D478" s="348"/>
      <c r="E478" s="431"/>
      <c r="F478" s="444"/>
      <c r="G478" s="350"/>
      <c r="H478" s="351"/>
      <c r="I478" s="351"/>
      <c r="J478" s="352"/>
      <c r="K478" s="352"/>
      <c r="L478" s="348"/>
      <c r="M478" s="348"/>
      <c r="N478" s="348"/>
      <c r="O478" s="353"/>
      <c r="P478" s="348"/>
    </row>
    <row r="479" spans="4:16" ht="40.15" customHeight="1" x14ac:dyDescent="0.25">
      <c r="D479" s="348"/>
      <c r="E479" s="431"/>
      <c r="F479" s="444"/>
      <c r="G479" s="350"/>
      <c r="H479" s="351"/>
      <c r="I479" s="351"/>
      <c r="J479" s="352"/>
      <c r="K479" s="352"/>
      <c r="L479" s="348"/>
      <c r="M479" s="348"/>
      <c r="N479" s="348"/>
      <c r="O479" s="353"/>
      <c r="P479" s="348"/>
    </row>
    <row r="480" spans="4:16" ht="40.15" customHeight="1" x14ac:dyDescent="0.25">
      <c r="D480" s="348"/>
      <c r="E480" s="431"/>
      <c r="F480" s="444"/>
      <c r="G480" s="350"/>
      <c r="H480" s="351"/>
      <c r="I480" s="351"/>
      <c r="J480" s="352"/>
      <c r="K480" s="352"/>
      <c r="L480" s="348"/>
      <c r="M480" s="348"/>
      <c r="N480" s="348"/>
      <c r="O480" s="353"/>
      <c r="P480" s="348"/>
    </row>
    <row r="481" spans="4:16" ht="40.15" customHeight="1" x14ac:dyDescent="0.25">
      <c r="D481" s="348"/>
      <c r="E481" s="431"/>
      <c r="F481" s="444"/>
      <c r="G481" s="350"/>
      <c r="H481" s="351"/>
      <c r="I481" s="351"/>
      <c r="J481" s="352"/>
      <c r="K481" s="352"/>
      <c r="L481" s="348"/>
      <c r="M481" s="348"/>
      <c r="N481" s="348"/>
      <c r="O481" s="353"/>
      <c r="P481" s="348"/>
    </row>
    <row r="482" spans="4:16" ht="40.15" customHeight="1" x14ac:dyDescent="0.25">
      <c r="D482" s="348"/>
      <c r="E482" s="431"/>
      <c r="F482" s="444"/>
      <c r="G482" s="350"/>
      <c r="H482" s="351"/>
      <c r="I482" s="351"/>
      <c r="J482" s="352"/>
      <c r="K482" s="352"/>
      <c r="L482" s="348"/>
      <c r="M482" s="348"/>
      <c r="N482" s="348"/>
      <c r="O482" s="353"/>
      <c r="P482" s="348"/>
    </row>
    <row r="483" spans="4:16" ht="40.15" customHeight="1" x14ac:dyDescent="0.25">
      <c r="D483" s="348"/>
      <c r="E483" s="431"/>
      <c r="F483" s="444"/>
      <c r="G483" s="350"/>
      <c r="H483" s="351"/>
      <c r="I483" s="351"/>
      <c r="J483" s="352"/>
      <c r="K483" s="352"/>
      <c r="L483" s="348"/>
      <c r="M483" s="348"/>
      <c r="N483" s="348"/>
      <c r="O483" s="353"/>
      <c r="P483" s="348"/>
    </row>
    <row r="484" spans="4:16" ht="40.15" customHeight="1" x14ac:dyDescent="0.25">
      <c r="D484" s="348"/>
      <c r="E484" s="431"/>
      <c r="F484" s="444"/>
      <c r="G484" s="350"/>
      <c r="H484" s="351"/>
      <c r="I484" s="351"/>
      <c r="J484" s="352"/>
      <c r="K484" s="352"/>
      <c r="L484" s="348"/>
      <c r="M484" s="348"/>
      <c r="N484" s="348"/>
      <c r="O484" s="353"/>
      <c r="P484" s="348"/>
    </row>
    <row r="485" spans="4:16" ht="40.15" customHeight="1" x14ac:dyDescent="0.25">
      <c r="D485" s="348"/>
      <c r="E485" s="431"/>
      <c r="F485" s="444"/>
      <c r="G485" s="350"/>
      <c r="H485" s="351"/>
      <c r="I485" s="351"/>
      <c r="J485" s="352"/>
      <c r="K485" s="352"/>
      <c r="L485" s="348"/>
      <c r="M485" s="348"/>
      <c r="N485" s="348"/>
      <c r="O485" s="353"/>
      <c r="P485" s="348"/>
    </row>
    <row r="486" spans="4:16" ht="40.15" customHeight="1" x14ac:dyDescent="0.25">
      <c r="D486" s="348"/>
      <c r="E486" s="431"/>
      <c r="F486" s="444"/>
      <c r="G486" s="350"/>
      <c r="H486" s="351"/>
      <c r="I486" s="351"/>
      <c r="J486" s="352"/>
      <c r="K486" s="352"/>
      <c r="L486" s="348"/>
      <c r="M486" s="348"/>
      <c r="N486" s="348"/>
      <c r="O486" s="353"/>
      <c r="P486" s="348"/>
    </row>
    <row r="487" spans="4:16" ht="40.15" customHeight="1" x14ac:dyDescent="0.25">
      <c r="D487" s="348"/>
      <c r="E487" s="431"/>
      <c r="F487" s="444"/>
      <c r="G487" s="350"/>
      <c r="H487" s="351"/>
      <c r="I487" s="351"/>
      <c r="J487" s="352"/>
      <c r="K487" s="352"/>
      <c r="L487" s="348"/>
      <c r="M487" s="348"/>
      <c r="N487" s="348"/>
      <c r="O487" s="353"/>
      <c r="P487" s="348"/>
    </row>
    <row r="488" spans="4:16" ht="40.15" customHeight="1" x14ac:dyDescent="0.25">
      <c r="D488" s="348"/>
      <c r="E488" s="431"/>
      <c r="F488" s="444"/>
      <c r="G488" s="350"/>
      <c r="H488" s="351"/>
      <c r="I488" s="351"/>
      <c r="J488" s="352"/>
      <c r="K488" s="352"/>
      <c r="L488" s="348"/>
      <c r="M488" s="348"/>
      <c r="N488" s="348"/>
      <c r="O488" s="353"/>
      <c r="P488" s="348"/>
    </row>
    <row r="489" spans="4:16" ht="40.15" customHeight="1" x14ac:dyDescent="0.25">
      <c r="D489" s="348"/>
      <c r="E489" s="431"/>
      <c r="F489" s="444"/>
      <c r="G489" s="350"/>
      <c r="H489" s="351"/>
      <c r="I489" s="351"/>
      <c r="J489" s="352"/>
      <c r="K489" s="352"/>
      <c r="L489" s="348"/>
      <c r="M489" s="348"/>
      <c r="N489" s="348"/>
      <c r="O489" s="353"/>
      <c r="P489" s="348"/>
    </row>
    <row r="490" spans="4:16" ht="40.15" customHeight="1" x14ac:dyDescent="0.25">
      <c r="D490" s="348"/>
      <c r="E490" s="431"/>
      <c r="F490" s="444"/>
      <c r="G490" s="350"/>
      <c r="H490" s="351"/>
      <c r="I490" s="351"/>
      <c r="J490" s="352"/>
      <c r="K490" s="352"/>
      <c r="L490" s="348"/>
      <c r="M490" s="348"/>
      <c r="N490" s="348"/>
      <c r="O490" s="353"/>
      <c r="P490" s="348"/>
    </row>
    <row r="491" spans="4:16" ht="40.15" customHeight="1" x14ac:dyDescent="0.25">
      <c r="D491" s="348"/>
      <c r="E491" s="431"/>
      <c r="F491" s="444"/>
      <c r="G491" s="350"/>
      <c r="H491" s="351"/>
      <c r="I491" s="351"/>
      <c r="J491" s="352"/>
      <c r="K491" s="352"/>
      <c r="L491" s="348"/>
      <c r="M491" s="348"/>
      <c r="N491" s="348"/>
      <c r="O491" s="353"/>
      <c r="P491" s="348"/>
    </row>
    <row r="492" spans="4:16" ht="40.15" customHeight="1" x14ac:dyDescent="0.25">
      <c r="D492" s="348"/>
      <c r="E492" s="431"/>
      <c r="F492" s="444"/>
      <c r="G492" s="350"/>
      <c r="H492" s="351"/>
      <c r="I492" s="351"/>
      <c r="J492" s="352"/>
      <c r="K492" s="352"/>
      <c r="L492" s="348"/>
      <c r="M492" s="348"/>
      <c r="N492" s="348"/>
      <c r="O492" s="353"/>
      <c r="P492" s="348"/>
    </row>
    <row r="493" spans="4:16" ht="40.15" customHeight="1" x14ac:dyDescent="0.25">
      <c r="D493" s="348"/>
      <c r="E493" s="431"/>
      <c r="F493" s="444"/>
      <c r="G493" s="350"/>
      <c r="H493" s="351"/>
      <c r="I493" s="351"/>
      <c r="J493" s="352"/>
      <c r="K493" s="352"/>
      <c r="L493" s="348"/>
      <c r="M493" s="348"/>
      <c r="N493" s="348"/>
      <c r="O493" s="353"/>
      <c r="P493" s="348"/>
    </row>
    <row r="494" spans="4:16" ht="40.15" customHeight="1" x14ac:dyDescent="0.25">
      <c r="D494" s="348"/>
      <c r="E494" s="431"/>
      <c r="F494" s="444"/>
      <c r="G494" s="350"/>
      <c r="H494" s="351"/>
      <c r="I494" s="351"/>
      <c r="J494" s="352"/>
      <c r="K494" s="352"/>
      <c r="L494" s="348"/>
      <c r="M494" s="348"/>
      <c r="N494" s="348"/>
      <c r="O494" s="353"/>
      <c r="P494" s="348"/>
    </row>
    <row r="495" spans="4:16" ht="40.15" customHeight="1" x14ac:dyDescent="0.25">
      <c r="D495" s="348"/>
      <c r="E495" s="431"/>
      <c r="F495" s="444"/>
      <c r="G495" s="350"/>
      <c r="H495" s="351"/>
      <c r="I495" s="351"/>
      <c r="J495" s="352"/>
      <c r="K495" s="352"/>
      <c r="L495" s="348"/>
      <c r="M495" s="348"/>
      <c r="N495" s="348"/>
      <c r="O495" s="353"/>
      <c r="P495" s="348"/>
    </row>
    <row r="496" spans="4:16" ht="40.15" customHeight="1" x14ac:dyDescent="0.25">
      <c r="D496" s="348"/>
      <c r="E496" s="431"/>
      <c r="F496" s="444"/>
      <c r="G496" s="350"/>
      <c r="H496" s="351"/>
      <c r="I496" s="351"/>
      <c r="J496" s="352"/>
      <c r="K496" s="352"/>
      <c r="L496" s="348"/>
      <c r="M496" s="348"/>
      <c r="N496" s="348"/>
      <c r="O496" s="353"/>
      <c r="P496" s="348"/>
    </row>
    <row r="497" spans="4:16" ht="40.15" customHeight="1" x14ac:dyDescent="0.25">
      <c r="D497" s="348"/>
      <c r="E497" s="431"/>
      <c r="F497" s="444"/>
      <c r="G497" s="350"/>
      <c r="H497" s="351"/>
      <c r="I497" s="351"/>
      <c r="J497" s="352"/>
      <c r="K497" s="352"/>
      <c r="L497" s="348"/>
      <c r="M497" s="348"/>
      <c r="N497" s="348"/>
      <c r="O497" s="353"/>
      <c r="P497" s="348"/>
    </row>
    <row r="498" spans="4:16" ht="40.15" customHeight="1" x14ac:dyDescent="0.25">
      <c r="D498" s="348"/>
      <c r="E498" s="431"/>
      <c r="F498" s="444"/>
      <c r="G498" s="350"/>
      <c r="H498" s="351"/>
      <c r="I498" s="351"/>
      <c r="J498" s="352"/>
      <c r="K498" s="352"/>
      <c r="L498" s="348"/>
      <c r="M498" s="348"/>
      <c r="N498" s="348"/>
      <c r="O498" s="353"/>
      <c r="P498" s="348"/>
    </row>
    <row r="499" spans="4:16" ht="40.15" customHeight="1" x14ac:dyDescent="0.25">
      <c r="D499" s="348"/>
      <c r="E499" s="431"/>
      <c r="F499" s="444"/>
      <c r="G499" s="350"/>
      <c r="H499" s="351"/>
      <c r="I499" s="351"/>
      <c r="J499" s="352"/>
      <c r="K499" s="352"/>
      <c r="L499" s="348"/>
      <c r="M499" s="348"/>
      <c r="N499" s="348"/>
      <c r="O499" s="353"/>
      <c r="P499" s="348"/>
    </row>
    <row r="500" spans="4:16" ht="40.15" customHeight="1" x14ac:dyDescent="0.25">
      <c r="D500" s="348"/>
      <c r="E500" s="431"/>
      <c r="F500" s="444"/>
      <c r="G500" s="350"/>
      <c r="H500" s="351"/>
      <c r="I500" s="351"/>
      <c r="J500" s="352"/>
      <c r="K500" s="352"/>
      <c r="L500" s="348"/>
      <c r="M500" s="348"/>
      <c r="N500" s="348"/>
      <c r="O500" s="353"/>
      <c r="P500" s="348"/>
    </row>
    <row r="501" spans="4:16" ht="40.15" customHeight="1" x14ac:dyDescent="0.25">
      <c r="D501" s="348"/>
      <c r="E501" s="431"/>
      <c r="F501" s="444"/>
      <c r="G501" s="350"/>
      <c r="H501" s="351"/>
      <c r="I501" s="351"/>
      <c r="J501" s="352"/>
      <c r="K501" s="352"/>
      <c r="L501" s="348"/>
      <c r="M501" s="348"/>
      <c r="N501" s="348"/>
      <c r="O501" s="353"/>
      <c r="P501" s="348"/>
    </row>
    <row r="502" spans="4:16" ht="40.15" customHeight="1" x14ac:dyDescent="0.25">
      <c r="D502" s="348"/>
      <c r="E502" s="431"/>
      <c r="F502" s="444"/>
      <c r="G502" s="350"/>
      <c r="H502" s="351"/>
      <c r="I502" s="351"/>
      <c r="J502" s="352"/>
      <c r="K502" s="352"/>
      <c r="L502" s="348"/>
      <c r="M502" s="348"/>
      <c r="N502" s="348"/>
      <c r="O502" s="353"/>
      <c r="P502" s="348"/>
    </row>
    <row r="503" spans="4:16" ht="40.15" customHeight="1" x14ac:dyDescent="0.25">
      <c r="D503" s="348"/>
      <c r="E503" s="431"/>
      <c r="F503" s="444"/>
      <c r="G503" s="350"/>
      <c r="H503" s="351"/>
      <c r="I503" s="351"/>
      <c r="J503" s="352"/>
      <c r="K503" s="352"/>
      <c r="L503" s="348"/>
      <c r="M503" s="348"/>
      <c r="N503" s="348"/>
      <c r="O503" s="353"/>
      <c r="P503" s="348"/>
    </row>
    <row r="504" spans="4:16" ht="40.15" customHeight="1" x14ac:dyDescent="0.25">
      <c r="D504" s="348"/>
      <c r="E504" s="431"/>
      <c r="F504" s="444"/>
      <c r="G504" s="350"/>
      <c r="H504" s="351"/>
      <c r="I504" s="351"/>
      <c r="J504" s="352"/>
      <c r="K504" s="352"/>
      <c r="L504" s="348"/>
      <c r="M504" s="348"/>
      <c r="N504" s="348"/>
      <c r="O504" s="353"/>
      <c r="P504" s="348"/>
    </row>
    <row r="505" spans="4:16" ht="40.15" customHeight="1" x14ac:dyDescent="0.25">
      <c r="D505" s="348"/>
      <c r="E505" s="431"/>
      <c r="F505" s="444"/>
      <c r="G505" s="350"/>
      <c r="H505" s="351"/>
      <c r="I505" s="351"/>
      <c r="J505" s="352"/>
      <c r="K505" s="352"/>
      <c r="L505" s="348"/>
      <c r="M505" s="348"/>
      <c r="N505" s="348"/>
      <c r="O505" s="353"/>
      <c r="P505" s="348"/>
    </row>
    <row r="506" spans="4:16" ht="40.15" customHeight="1" x14ac:dyDescent="0.25">
      <c r="D506" s="348"/>
      <c r="E506" s="431"/>
      <c r="F506" s="444"/>
      <c r="G506" s="350"/>
      <c r="H506" s="351"/>
      <c r="I506" s="351"/>
      <c r="J506" s="352"/>
      <c r="K506" s="352"/>
      <c r="L506" s="348"/>
      <c r="M506" s="348"/>
      <c r="N506" s="348"/>
      <c r="O506" s="353"/>
      <c r="P506" s="348"/>
    </row>
    <row r="507" spans="4:16" ht="40.15" customHeight="1" x14ac:dyDescent="0.25">
      <c r="D507" s="348"/>
      <c r="E507" s="431"/>
      <c r="F507" s="444"/>
      <c r="G507" s="350"/>
      <c r="H507" s="351"/>
      <c r="I507" s="351"/>
      <c r="J507" s="352"/>
      <c r="K507" s="352"/>
      <c r="L507" s="348"/>
      <c r="M507" s="348"/>
      <c r="N507" s="348"/>
      <c r="O507" s="353"/>
      <c r="P507" s="348"/>
    </row>
    <row r="508" spans="4:16" ht="40.15" customHeight="1" x14ac:dyDescent="0.25">
      <c r="D508" s="348"/>
      <c r="E508" s="431"/>
      <c r="F508" s="444"/>
      <c r="G508" s="350"/>
      <c r="H508" s="351"/>
      <c r="I508" s="351"/>
      <c r="J508" s="352"/>
      <c r="K508" s="352"/>
      <c r="L508" s="348"/>
      <c r="M508" s="348"/>
      <c r="N508" s="348"/>
      <c r="O508" s="353"/>
      <c r="P508" s="348"/>
    </row>
    <row r="509" spans="4:16" ht="40.15" customHeight="1" x14ac:dyDescent="0.25">
      <c r="D509" s="348"/>
      <c r="E509" s="431"/>
      <c r="F509" s="444"/>
      <c r="G509" s="350"/>
      <c r="H509" s="351"/>
      <c r="I509" s="351"/>
      <c r="J509" s="352"/>
      <c r="K509" s="352"/>
      <c r="L509" s="348"/>
      <c r="M509" s="348"/>
      <c r="N509" s="348"/>
      <c r="O509" s="353"/>
      <c r="P509" s="348"/>
    </row>
    <row r="510" spans="4:16" ht="40.15" customHeight="1" x14ac:dyDescent="0.25">
      <c r="D510" s="348"/>
      <c r="E510" s="431"/>
      <c r="F510" s="444"/>
      <c r="G510" s="350"/>
      <c r="H510" s="351"/>
      <c r="I510" s="351"/>
      <c r="J510" s="352"/>
      <c r="K510" s="352"/>
      <c r="L510" s="348"/>
      <c r="M510" s="348"/>
      <c r="N510" s="348"/>
      <c r="O510" s="353"/>
      <c r="P510" s="348"/>
    </row>
    <row r="511" spans="4:16" ht="40.15" customHeight="1" x14ac:dyDescent="0.25">
      <c r="D511" s="348"/>
      <c r="E511" s="431"/>
      <c r="F511" s="444"/>
      <c r="G511" s="350"/>
      <c r="H511" s="351"/>
      <c r="I511" s="351"/>
      <c r="J511" s="352"/>
      <c r="K511" s="352"/>
      <c r="L511" s="348"/>
      <c r="M511" s="348"/>
      <c r="N511" s="348"/>
      <c r="O511" s="353"/>
      <c r="P511" s="348"/>
    </row>
    <row r="512" spans="4:16" ht="40.15" customHeight="1" x14ac:dyDescent="0.25">
      <c r="D512" s="348"/>
      <c r="E512" s="431"/>
      <c r="F512" s="444"/>
      <c r="G512" s="350"/>
      <c r="H512" s="351"/>
      <c r="I512" s="351"/>
      <c r="J512" s="352"/>
      <c r="K512" s="352"/>
      <c r="L512" s="348"/>
      <c r="M512" s="348"/>
      <c r="N512" s="348"/>
      <c r="O512" s="353"/>
      <c r="P512" s="348"/>
    </row>
    <row r="513" spans="4:16" ht="40.15" customHeight="1" x14ac:dyDescent="0.25">
      <c r="D513" s="348"/>
      <c r="E513" s="431"/>
      <c r="F513" s="444"/>
      <c r="G513" s="350"/>
      <c r="H513" s="351"/>
      <c r="I513" s="351"/>
      <c r="J513" s="352"/>
      <c r="K513" s="352"/>
      <c r="L513" s="348"/>
      <c r="M513" s="348"/>
      <c r="N513" s="348"/>
      <c r="O513" s="353"/>
      <c r="P513" s="348"/>
    </row>
    <row r="514" spans="4:16" ht="40.15" customHeight="1" x14ac:dyDescent="0.25">
      <c r="D514" s="348"/>
      <c r="E514" s="431"/>
      <c r="F514" s="444"/>
      <c r="G514" s="350"/>
      <c r="H514" s="351"/>
      <c r="I514" s="351"/>
      <c r="J514" s="352"/>
      <c r="K514" s="352"/>
      <c r="L514" s="348"/>
      <c r="M514" s="348"/>
      <c r="N514" s="348"/>
      <c r="O514" s="353"/>
      <c r="P514" s="348"/>
    </row>
    <row r="515" spans="4:16" ht="40.15" customHeight="1" x14ac:dyDescent="0.25">
      <c r="D515" s="348"/>
      <c r="E515" s="431"/>
      <c r="F515" s="444"/>
      <c r="G515" s="350"/>
      <c r="H515" s="351"/>
      <c r="I515" s="351"/>
      <c r="J515" s="352"/>
      <c r="K515" s="352"/>
      <c r="L515" s="348"/>
      <c r="M515" s="348"/>
      <c r="N515" s="348"/>
      <c r="O515" s="353"/>
      <c r="P515" s="348"/>
    </row>
    <row r="516" spans="4:16" ht="40.15" customHeight="1" x14ac:dyDescent="0.25">
      <c r="D516" s="348"/>
      <c r="E516" s="431"/>
      <c r="F516" s="444"/>
      <c r="G516" s="350"/>
      <c r="H516" s="351"/>
      <c r="I516" s="351"/>
      <c r="J516" s="352"/>
      <c r="K516" s="352"/>
      <c r="L516" s="348"/>
      <c r="M516" s="348"/>
      <c r="N516" s="348"/>
      <c r="O516" s="353"/>
      <c r="P516" s="348"/>
    </row>
    <row r="517" spans="4:16" ht="40.15" customHeight="1" x14ac:dyDescent="0.25">
      <c r="D517" s="348"/>
      <c r="E517" s="431"/>
      <c r="F517" s="444"/>
      <c r="G517" s="350"/>
      <c r="H517" s="351"/>
      <c r="I517" s="351"/>
      <c r="J517" s="352"/>
      <c r="K517" s="352"/>
      <c r="L517" s="348"/>
      <c r="M517" s="348"/>
      <c r="N517" s="348"/>
      <c r="O517" s="353"/>
      <c r="P517" s="348"/>
    </row>
    <row r="518" spans="4:16" ht="40.15" customHeight="1" x14ac:dyDescent="0.25">
      <c r="D518" s="348"/>
      <c r="E518" s="431"/>
      <c r="F518" s="444"/>
      <c r="G518" s="350"/>
      <c r="H518" s="351"/>
      <c r="I518" s="351"/>
      <c r="J518" s="352"/>
      <c r="K518" s="352"/>
      <c r="L518" s="348"/>
      <c r="M518" s="348"/>
      <c r="N518" s="348"/>
      <c r="O518" s="353"/>
      <c r="P518" s="348"/>
    </row>
    <row r="519" spans="4:16" ht="40.15" customHeight="1" x14ac:dyDescent="0.25">
      <c r="D519" s="348"/>
      <c r="E519" s="431"/>
      <c r="F519" s="444"/>
      <c r="G519" s="350"/>
      <c r="H519" s="351"/>
      <c r="I519" s="351"/>
      <c r="J519" s="352"/>
      <c r="K519" s="352"/>
      <c r="L519" s="348"/>
      <c r="M519" s="348"/>
      <c r="N519" s="348"/>
      <c r="O519" s="353"/>
      <c r="P519" s="348"/>
    </row>
    <row r="520" spans="4:16" ht="40.15" customHeight="1" x14ac:dyDescent="0.25">
      <c r="D520" s="348"/>
      <c r="E520" s="431"/>
      <c r="F520" s="444"/>
      <c r="G520" s="350"/>
      <c r="H520" s="351"/>
      <c r="I520" s="351"/>
      <c r="J520" s="352"/>
      <c r="K520" s="352"/>
      <c r="L520" s="348"/>
      <c r="M520" s="348"/>
      <c r="N520" s="348"/>
      <c r="O520" s="353"/>
      <c r="P520" s="348"/>
    </row>
    <row r="521" spans="4:16" ht="40.15" customHeight="1" x14ac:dyDescent="0.25">
      <c r="D521" s="348"/>
      <c r="E521" s="431"/>
      <c r="F521" s="444"/>
      <c r="G521" s="350"/>
      <c r="H521" s="351"/>
      <c r="I521" s="351"/>
      <c r="J521" s="352"/>
      <c r="K521" s="352"/>
      <c r="L521" s="348"/>
      <c r="M521" s="348"/>
      <c r="N521" s="348"/>
      <c r="O521" s="353"/>
      <c r="P521" s="348"/>
    </row>
    <row r="522" spans="4:16" ht="40.15" customHeight="1" x14ac:dyDescent="0.25">
      <c r="D522" s="348"/>
      <c r="E522" s="431"/>
      <c r="F522" s="444"/>
      <c r="G522" s="350"/>
      <c r="H522" s="351"/>
      <c r="I522" s="351"/>
      <c r="J522" s="352"/>
      <c r="K522" s="352"/>
      <c r="L522" s="348"/>
      <c r="M522" s="348"/>
      <c r="N522" s="348"/>
      <c r="O522" s="353"/>
      <c r="P522" s="348"/>
    </row>
    <row r="523" spans="4:16" ht="40.15" customHeight="1" x14ac:dyDescent="0.25">
      <c r="D523" s="348"/>
      <c r="E523" s="431"/>
      <c r="F523" s="444"/>
      <c r="G523" s="350"/>
      <c r="H523" s="351"/>
      <c r="I523" s="351"/>
      <c r="J523" s="352"/>
      <c r="K523" s="352"/>
      <c r="L523" s="348"/>
      <c r="M523" s="348"/>
      <c r="N523" s="348"/>
      <c r="O523" s="353"/>
      <c r="P523" s="348"/>
    </row>
    <row r="524" spans="4:16" ht="40.15" customHeight="1" x14ac:dyDescent="0.25">
      <c r="D524" s="348"/>
      <c r="E524" s="431"/>
      <c r="F524" s="444"/>
      <c r="G524" s="350"/>
      <c r="H524" s="351"/>
      <c r="I524" s="351"/>
      <c r="J524" s="352"/>
      <c r="K524" s="352"/>
      <c r="L524" s="348"/>
      <c r="M524" s="348"/>
      <c r="N524" s="348"/>
      <c r="O524" s="353"/>
      <c r="P524" s="348"/>
    </row>
    <row r="525" spans="4:16" ht="40.15" customHeight="1" x14ac:dyDescent="0.25">
      <c r="D525" s="348"/>
      <c r="E525" s="431"/>
      <c r="F525" s="444"/>
      <c r="G525" s="350"/>
      <c r="H525" s="351"/>
      <c r="I525" s="351"/>
      <c r="J525" s="352"/>
      <c r="K525" s="352"/>
      <c r="L525" s="348"/>
      <c r="M525" s="348"/>
      <c r="N525" s="348"/>
      <c r="O525" s="353"/>
      <c r="P525" s="348"/>
    </row>
    <row r="526" spans="4:16" ht="40.15" customHeight="1" x14ac:dyDescent="0.25">
      <c r="D526" s="348"/>
      <c r="E526" s="431"/>
      <c r="F526" s="444"/>
      <c r="G526" s="350"/>
      <c r="H526" s="351"/>
      <c r="I526" s="351"/>
      <c r="J526" s="352"/>
      <c r="K526" s="352"/>
      <c r="L526" s="348"/>
      <c r="M526" s="348"/>
      <c r="N526" s="348"/>
      <c r="O526" s="353"/>
      <c r="P526" s="348"/>
    </row>
    <row r="527" spans="4:16" ht="40.15" customHeight="1" x14ac:dyDescent="0.25">
      <c r="D527" s="348"/>
      <c r="E527" s="431"/>
      <c r="F527" s="444"/>
      <c r="G527" s="350"/>
      <c r="H527" s="351"/>
      <c r="I527" s="351"/>
      <c r="J527" s="352"/>
      <c r="K527" s="352"/>
      <c r="L527" s="348"/>
      <c r="M527" s="348"/>
      <c r="N527" s="348"/>
      <c r="O527" s="353"/>
      <c r="P527" s="348"/>
    </row>
    <row r="528" spans="4:16" ht="40.15" customHeight="1" x14ac:dyDescent="0.25">
      <c r="D528" s="348"/>
      <c r="E528" s="431"/>
      <c r="F528" s="444"/>
      <c r="G528" s="350"/>
      <c r="H528" s="351"/>
      <c r="I528" s="351"/>
      <c r="J528" s="352"/>
      <c r="K528" s="352"/>
      <c r="L528" s="348"/>
      <c r="M528" s="348"/>
      <c r="N528" s="348"/>
      <c r="O528" s="353"/>
      <c r="P528" s="348"/>
    </row>
    <row r="529" spans="4:16" ht="40.15" customHeight="1" x14ac:dyDescent="0.25">
      <c r="D529" s="348"/>
      <c r="E529" s="431"/>
      <c r="F529" s="444"/>
      <c r="G529" s="350"/>
      <c r="H529" s="351"/>
      <c r="I529" s="351"/>
      <c r="J529" s="352"/>
      <c r="K529" s="352"/>
      <c r="L529" s="348"/>
      <c r="M529" s="348"/>
      <c r="N529" s="348"/>
      <c r="O529" s="353"/>
      <c r="P529" s="348"/>
    </row>
    <row r="530" spans="4:16" ht="40.15" customHeight="1" x14ac:dyDescent="0.25">
      <c r="D530" s="348"/>
      <c r="E530" s="431"/>
      <c r="F530" s="444"/>
      <c r="G530" s="350"/>
      <c r="H530" s="351"/>
      <c r="I530" s="351"/>
      <c r="J530" s="352"/>
      <c r="K530" s="352"/>
      <c r="L530" s="348"/>
      <c r="M530" s="348"/>
      <c r="N530" s="348"/>
      <c r="O530" s="353"/>
      <c r="P530" s="348"/>
    </row>
    <row r="531" spans="4:16" ht="40.15" customHeight="1" x14ac:dyDescent="0.25">
      <c r="D531" s="348"/>
      <c r="E531" s="431"/>
      <c r="F531" s="444"/>
      <c r="G531" s="350"/>
      <c r="H531" s="351"/>
      <c r="I531" s="351"/>
      <c r="J531" s="352"/>
      <c r="K531" s="352"/>
      <c r="L531" s="348"/>
      <c r="M531" s="348"/>
      <c r="N531" s="348"/>
      <c r="O531" s="353"/>
      <c r="P531" s="348"/>
    </row>
    <row r="532" spans="4:16" ht="40.15" customHeight="1" x14ac:dyDescent="0.25">
      <c r="D532" s="348"/>
      <c r="E532" s="431"/>
      <c r="F532" s="444"/>
      <c r="G532" s="350"/>
      <c r="H532" s="351"/>
      <c r="I532" s="351"/>
      <c r="J532" s="352"/>
      <c r="K532" s="352"/>
      <c r="L532" s="348"/>
      <c r="M532" s="348"/>
      <c r="N532" s="348"/>
      <c r="O532" s="353"/>
      <c r="P532" s="348"/>
    </row>
    <row r="533" spans="4:16" ht="40.15" customHeight="1" x14ac:dyDescent="0.25">
      <c r="D533" s="348"/>
      <c r="E533" s="431"/>
      <c r="F533" s="444"/>
      <c r="G533" s="350"/>
      <c r="H533" s="351"/>
      <c r="I533" s="351"/>
      <c r="J533" s="352"/>
      <c r="K533" s="352"/>
      <c r="L533" s="348"/>
      <c r="M533" s="348"/>
      <c r="N533" s="348"/>
      <c r="O533" s="353"/>
      <c r="P533" s="348"/>
    </row>
    <row r="534" spans="4:16" ht="40.15" customHeight="1" x14ac:dyDescent="0.25">
      <c r="D534" s="348"/>
      <c r="E534" s="431"/>
      <c r="F534" s="444"/>
      <c r="G534" s="350"/>
      <c r="H534" s="351"/>
      <c r="I534" s="351"/>
      <c r="J534" s="352"/>
      <c r="K534" s="352"/>
      <c r="L534" s="348"/>
      <c r="M534" s="348"/>
      <c r="N534" s="348"/>
      <c r="O534" s="353"/>
      <c r="P534" s="348"/>
    </row>
    <row r="535" spans="4:16" ht="40.15" customHeight="1" x14ac:dyDescent="0.25">
      <c r="D535" s="348"/>
      <c r="E535" s="431"/>
      <c r="F535" s="444"/>
      <c r="G535" s="350"/>
      <c r="H535" s="351"/>
      <c r="I535" s="351"/>
      <c r="J535" s="352"/>
      <c r="K535" s="352"/>
      <c r="L535" s="348"/>
      <c r="M535" s="348"/>
      <c r="N535" s="348"/>
      <c r="O535" s="353"/>
      <c r="P535" s="348"/>
    </row>
    <row r="536" spans="4:16" ht="40.15" customHeight="1" x14ac:dyDescent="0.25">
      <c r="D536" s="348"/>
      <c r="E536" s="431"/>
      <c r="F536" s="444"/>
      <c r="G536" s="350"/>
      <c r="H536" s="351"/>
      <c r="I536" s="351"/>
      <c r="J536" s="352"/>
      <c r="K536" s="352"/>
      <c r="L536" s="348"/>
      <c r="M536" s="348"/>
      <c r="N536" s="348"/>
      <c r="O536" s="353"/>
      <c r="P536" s="348"/>
    </row>
    <row r="537" spans="4:16" ht="40.15" customHeight="1" x14ac:dyDescent="0.25">
      <c r="D537" s="348"/>
      <c r="E537" s="431"/>
      <c r="F537" s="444"/>
      <c r="G537" s="350"/>
      <c r="H537" s="351"/>
      <c r="I537" s="351"/>
      <c r="J537" s="352"/>
      <c r="K537" s="352"/>
      <c r="L537" s="348"/>
      <c r="M537" s="348"/>
      <c r="N537" s="348"/>
      <c r="O537" s="353"/>
      <c r="P537" s="348"/>
    </row>
    <row r="538" spans="4:16" ht="40.15" customHeight="1" x14ac:dyDescent="0.25">
      <c r="D538" s="348"/>
      <c r="E538" s="431"/>
      <c r="F538" s="444"/>
      <c r="G538" s="350"/>
      <c r="H538" s="351"/>
      <c r="I538" s="351"/>
      <c r="J538" s="352"/>
      <c r="K538" s="352"/>
      <c r="L538" s="348"/>
      <c r="M538" s="348"/>
      <c r="N538" s="348"/>
      <c r="O538" s="353"/>
      <c r="P538" s="348"/>
    </row>
    <row r="539" spans="4:16" ht="40.15" customHeight="1" x14ac:dyDescent="0.25">
      <c r="D539" s="348"/>
      <c r="E539" s="431"/>
      <c r="F539" s="444"/>
      <c r="G539" s="350"/>
      <c r="H539" s="351"/>
      <c r="I539" s="351"/>
      <c r="J539" s="352"/>
      <c r="K539" s="352"/>
      <c r="L539" s="348"/>
      <c r="M539" s="348"/>
      <c r="N539" s="348"/>
      <c r="O539" s="353"/>
      <c r="P539" s="348"/>
    </row>
    <row r="540" spans="4:16" ht="40.15" customHeight="1" x14ac:dyDescent="0.25">
      <c r="D540" s="348"/>
      <c r="E540" s="431"/>
      <c r="F540" s="444"/>
      <c r="G540" s="350"/>
      <c r="H540" s="351"/>
      <c r="I540" s="351"/>
      <c r="J540" s="352"/>
      <c r="K540" s="352"/>
      <c r="L540" s="348"/>
      <c r="M540" s="348"/>
      <c r="N540" s="348"/>
      <c r="O540" s="353"/>
      <c r="P540" s="348"/>
    </row>
    <row r="541" spans="4:16" ht="40.15" customHeight="1" x14ac:dyDescent="0.25">
      <c r="D541" s="348"/>
      <c r="E541" s="431"/>
      <c r="F541" s="444"/>
      <c r="G541" s="350"/>
      <c r="H541" s="351"/>
      <c r="I541" s="351"/>
      <c r="J541" s="352"/>
      <c r="K541" s="352"/>
      <c r="L541" s="348"/>
      <c r="M541" s="348"/>
      <c r="N541" s="348"/>
      <c r="O541" s="353"/>
      <c r="P541" s="348"/>
    </row>
    <row r="542" spans="4:16" ht="40.15" customHeight="1" x14ac:dyDescent="0.25">
      <c r="D542" s="348"/>
      <c r="E542" s="431"/>
      <c r="F542" s="444"/>
      <c r="G542" s="350"/>
      <c r="H542" s="351"/>
      <c r="I542" s="351"/>
      <c r="J542" s="352"/>
      <c r="K542" s="352"/>
      <c r="L542" s="348"/>
      <c r="M542" s="348"/>
      <c r="N542" s="348"/>
      <c r="O542" s="353"/>
      <c r="P542" s="348"/>
    </row>
    <row r="543" spans="4:16" ht="40.15" customHeight="1" x14ac:dyDescent="0.25">
      <c r="D543" s="348"/>
      <c r="E543" s="431"/>
      <c r="F543" s="444"/>
      <c r="G543" s="350"/>
      <c r="H543" s="351"/>
      <c r="I543" s="351"/>
      <c r="J543" s="352"/>
      <c r="K543" s="352"/>
      <c r="L543" s="348"/>
      <c r="M543" s="348"/>
      <c r="N543" s="348"/>
      <c r="O543" s="353"/>
      <c r="P543" s="348"/>
    </row>
    <row r="544" spans="4:16" ht="40.15" customHeight="1" x14ac:dyDescent="0.25">
      <c r="D544" s="348"/>
      <c r="E544" s="431"/>
      <c r="F544" s="444"/>
      <c r="G544" s="350"/>
      <c r="H544" s="351"/>
      <c r="I544" s="351"/>
      <c r="J544" s="352"/>
      <c r="K544" s="352"/>
      <c r="L544" s="348"/>
      <c r="M544" s="348"/>
      <c r="N544" s="348"/>
      <c r="O544" s="353"/>
      <c r="P544" s="348"/>
    </row>
    <row r="545" spans="4:16" ht="40.15" customHeight="1" x14ac:dyDescent="0.25">
      <c r="D545" s="348"/>
      <c r="E545" s="431"/>
      <c r="F545" s="444"/>
      <c r="G545" s="350"/>
      <c r="H545" s="351"/>
      <c r="I545" s="351"/>
      <c r="J545" s="352"/>
      <c r="K545" s="352"/>
      <c r="L545" s="348"/>
      <c r="M545" s="348"/>
      <c r="N545" s="348"/>
      <c r="O545" s="353"/>
      <c r="P545" s="348"/>
    </row>
    <row r="546" spans="4:16" ht="40.15" customHeight="1" x14ac:dyDescent="0.25">
      <c r="D546" s="348"/>
      <c r="E546" s="431"/>
      <c r="F546" s="444"/>
      <c r="G546" s="350"/>
      <c r="H546" s="351"/>
      <c r="I546" s="351"/>
      <c r="J546" s="352"/>
      <c r="K546" s="352"/>
      <c r="L546" s="348"/>
      <c r="M546" s="348"/>
      <c r="N546" s="348"/>
      <c r="O546" s="353"/>
      <c r="P546" s="348"/>
    </row>
    <row r="547" spans="4:16" ht="40.15" customHeight="1" x14ac:dyDescent="0.25">
      <c r="D547" s="348"/>
      <c r="E547" s="431"/>
      <c r="F547" s="444"/>
      <c r="G547" s="350"/>
      <c r="H547" s="351"/>
      <c r="I547" s="351"/>
      <c r="J547" s="352"/>
      <c r="K547" s="352"/>
      <c r="L547" s="348"/>
      <c r="M547" s="348"/>
      <c r="N547" s="348"/>
      <c r="O547" s="353"/>
      <c r="P547" s="348"/>
    </row>
    <row r="548" spans="4:16" ht="40.15" customHeight="1" x14ac:dyDescent="0.25">
      <c r="D548" s="348"/>
      <c r="E548" s="431"/>
      <c r="F548" s="444"/>
      <c r="G548" s="350"/>
      <c r="H548" s="351"/>
      <c r="I548" s="351"/>
      <c r="J548" s="352"/>
      <c r="K548" s="352"/>
      <c r="L548" s="348"/>
      <c r="M548" s="348"/>
      <c r="N548" s="348"/>
      <c r="O548" s="353"/>
      <c r="P548" s="348"/>
    </row>
    <row r="549" spans="4:16" ht="40.15" customHeight="1" x14ac:dyDescent="0.25">
      <c r="D549" s="348"/>
      <c r="E549" s="431"/>
      <c r="F549" s="444"/>
      <c r="G549" s="350"/>
      <c r="H549" s="351"/>
      <c r="I549" s="351"/>
      <c r="J549" s="352"/>
      <c r="K549" s="352"/>
      <c r="L549" s="348"/>
      <c r="M549" s="348"/>
      <c r="N549" s="348"/>
      <c r="O549" s="353"/>
      <c r="P549" s="348"/>
    </row>
    <row r="550" spans="4:16" ht="40.15" customHeight="1" x14ac:dyDescent="0.25">
      <c r="D550" s="348"/>
      <c r="E550" s="431"/>
      <c r="F550" s="444"/>
      <c r="G550" s="350"/>
      <c r="H550" s="351"/>
      <c r="I550" s="351"/>
      <c r="J550" s="352"/>
      <c r="K550" s="352"/>
      <c r="L550" s="348"/>
      <c r="M550" s="348"/>
      <c r="N550" s="348"/>
      <c r="O550" s="353"/>
      <c r="P550" s="348"/>
    </row>
    <row r="551" spans="4:16" ht="40.15" customHeight="1" x14ac:dyDescent="0.25">
      <c r="D551" s="348"/>
      <c r="E551" s="431"/>
      <c r="F551" s="444"/>
      <c r="G551" s="350"/>
      <c r="H551" s="351"/>
      <c r="I551" s="351"/>
      <c r="J551" s="352"/>
      <c r="K551" s="352"/>
      <c r="L551" s="348"/>
      <c r="M551" s="348"/>
      <c r="N551" s="348"/>
      <c r="O551" s="353"/>
      <c r="P551" s="348"/>
    </row>
    <row r="552" spans="4:16" ht="40.15" customHeight="1" x14ac:dyDescent="0.25">
      <c r="D552" s="348"/>
      <c r="E552" s="431"/>
      <c r="F552" s="444"/>
      <c r="G552" s="350"/>
      <c r="H552" s="351"/>
      <c r="I552" s="351"/>
      <c r="J552" s="352"/>
      <c r="K552" s="352"/>
      <c r="L552" s="348"/>
      <c r="M552" s="348"/>
      <c r="N552" s="348"/>
      <c r="O552" s="353"/>
      <c r="P552" s="348"/>
    </row>
    <row r="553" spans="4:16" ht="40.15" customHeight="1" x14ac:dyDescent="0.25">
      <c r="D553" s="348"/>
      <c r="E553" s="431"/>
      <c r="F553" s="444"/>
      <c r="G553" s="350"/>
      <c r="H553" s="351"/>
      <c r="I553" s="351"/>
      <c r="J553" s="352"/>
      <c r="K553" s="352"/>
      <c r="L553" s="348"/>
      <c r="M553" s="348"/>
      <c r="N553" s="348"/>
      <c r="O553" s="353"/>
      <c r="P553" s="348"/>
    </row>
    <row r="554" spans="4:16" ht="40.15" customHeight="1" x14ac:dyDescent="0.25">
      <c r="D554" s="348"/>
      <c r="E554" s="431"/>
      <c r="F554" s="444"/>
      <c r="G554" s="350"/>
      <c r="H554" s="351"/>
      <c r="I554" s="351"/>
      <c r="J554" s="352"/>
      <c r="K554" s="352"/>
      <c r="L554" s="348"/>
      <c r="M554" s="348"/>
      <c r="N554" s="348"/>
      <c r="O554" s="353"/>
      <c r="P554" s="348"/>
    </row>
    <row r="555" spans="4:16" ht="40.15" customHeight="1" x14ac:dyDescent="0.25">
      <c r="D555" s="348"/>
      <c r="E555" s="431"/>
      <c r="F555" s="444"/>
      <c r="G555" s="350"/>
      <c r="H555" s="351"/>
      <c r="I555" s="351"/>
      <c r="J555" s="352"/>
      <c r="K555" s="352"/>
      <c r="L555" s="348"/>
      <c r="M555" s="348"/>
      <c r="N555" s="348"/>
      <c r="O555" s="353"/>
      <c r="P555" s="348"/>
    </row>
    <row r="556" spans="4:16" ht="40.15" customHeight="1" x14ac:dyDescent="0.25">
      <c r="D556" s="348"/>
      <c r="E556" s="431"/>
      <c r="F556" s="444"/>
      <c r="G556" s="350"/>
      <c r="H556" s="351"/>
      <c r="I556" s="351"/>
      <c r="J556" s="352"/>
      <c r="K556" s="352"/>
      <c r="L556" s="348"/>
      <c r="M556" s="348"/>
      <c r="N556" s="348"/>
      <c r="O556" s="353"/>
      <c r="P556" s="348"/>
    </row>
    <row r="557" spans="4:16" ht="40.15" customHeight="1" x14ac:dyDescent="0.25">
      <c r="D557" s="348"/>
      <c r="E557" s="431"/>
      <c r="F557" s="444"/>
      <c r="G557" s="350"/>
      <c r="H557" s="351"/>
      <c r="I557" s="351"/>
      <c r="J557" s="352"/>
      <c r="K557" s="352"/>
      <c r="L557" s="348"/>
      <c r="M557" s="348"/>
      <c r="N557" s="348"/>
      <c r="O557" s="353"/>
      <c r="P557" s="348"/>
    </row>
    <row r="558" spans="4:16" ht="40.15" customHeight="1" x14ac:dyDescent="0.25">
      <c r="D558" s="348"/>
      <c r="E558" s="431"/>
      <c r="F558" s="444"/>
      <c r="G558" s="350"/>
      <c r="H558" s="351"/>
      <c r="I558" s="351"/>
      <c r="J558" s="352"/>
      <c r="K558" s="352"/>
      <c r="L558" s="348"/>
      <c r="M558" s="348"/>
      <c r="N558" s="348"/>
      <c r="O558" s="353"/>
      <c r="P558" s="348"/>
    </row>
    <row r="559" spans="4:16" ht="40.15" customHeight="1" x14ac:dyDescent="0.25">
      <c r="D559" s="348"/>
      <c r="E559" s="431"/>
      <c r="F559" s="444"/>
      <c r="G559" s="350"/>
      <c r="H559" s="351"/>
      <c r="I559" s="351"/>
      <c r="J559" s="352"/>
      <c r="K559" s="352"/>
      <c r="L559" s="348"/>
      <c r="M559" s="348"/>
      <c r="N559" s="348"/>
      <c r="O559" s="353"/>
      <c r="P559" s="348"/>
    </row>
    <row r="560" spans="4:16" ht="40.15" customHeight="1" x14ac:dyDescent="0.25">
      <c r="D560" s="348"/>
      <c r="E560" s="431"/>
      <c r="F560" s="444"/>
      <c r="G560" s="350"/>
      <c r="H560" s="351"/>
      <c r="I560" s="351"/>
      <c r="J560" s="352"/>
      <c r="K560" s="352"/>
      <c r="L560" s="348"/>
      <c r="M560" s="348"/>
      <c r="N560" s="348"/>
      <c r="O560" s="353"/>
      <c r="P560" s="348"/>
    </row>
    <row r="561" spans="4:16" ht="40.15" customHeight="1" x14ac:dyDescent="0.25">
      <c r="D561" s="348"/>
      <c r="E561" s="431"/>
      <c r="F561" s="444"/>
      <c r="G561" s="350"/>
      <c r="H561" s="351"/>
      <c r="I561" s="351"/>
      <c r="J561" s="352"/>
      <c r="K561" s="352"/>
      <c r="L561" s="348"/>
      <c r="M561" s="348"/>
      <c r="N561" s="348"/>
      <c r="O561" s="353"/>
      <c r="P561" s="348"/>
    </row>
    <row r="562" spans="4:16" ht="40.15" customHeight="1" x14ac:dyDescent="0.25">
      <c r="D562" s="348"/>
      <c r="E562" s="431"/>
      <c r="F562" s="444"/>
      <c r="G562" s="350"/>
      <c r="H562" s="351"/>
      <c r="I562" s="351"/>
      <c r="J562" s="352"/>
      <c r="K562" s="352"/>
      <c r="L562" s="348"/>
      <c r="M562" s="348"/>
      <c r="N562" s="348"/>
      <c r="O562" s="353"/>
      <c r="P562" s="348"/>
    </row>
    <row r="563" spans="4:16" ht="40.15" customHeight="1" x14ac:dyDescent="0.25">
      <c r="D563" s="348"/>
      <c r="E563" s="431"/>
      <c r="F563" s="444"/>
      <c r="G563" s="350"/>
      <c r="H563" s="351"/>
      <c r="I563" s="351"/>
      <c r="J563" s="352"/>
      <c r="K563" s="352"/>
      <c r="L563" s="348"/>
      <c r="M563" s="348"/>
      <c r="N563" s="348"/>
      <c r="O563" s="353"/>
      <c r="P563" s="348"/>
    </row>
    <row r="564" spans="4:16" ht="40.15" customHeight="1" x14ac:dyDescent="0.25">
      <c r="D564" s="348"/>
      <c r="E564" s="431"/>
      <c r="F564" s="444"/>
      <c r="G564" s="350"/>
      <c r="H564" s="351"/>
      <c r="I564" s="351"/>
      <c r="J564" s="352"/>
      <c r="K564" s="352"/>
      <c r="L564" s="348"/>
      <c r="M564" s="348"/>
      <c r="N564" s="348"/>
      <c r="O564" s="353"/>
      <c r="P564" s="348"/>
    </row>
    <row r="565" spans="4:16" ht="40.15" customHeight="1" x14ac:dyDescent="0.25">
      <c r="D565" s="348"/>
      <c r="E565" s="431"/>
      <c r="F565" s="444"/>
      <c r="G565" s="350"/>
      <c r="H565" s="351"/>
      <c r="I565" s="351"/>
      <c r="J565" s="352"/>
      <c r="K565" s="352"/>
      <c r="L565" s="348"/>
      <c r="M565" s="348"/>
      <c r="N565" s="348"/>
      <c r="O565" s="353"/>
      <c r="P565" s="348"/>
    </row>
    <row r="566" spans="4:16" ht="40.15" customHeight="1" x14ac:dyDescent="0.25">
      <c r="D566" s="348"/>
      <c r="E566" s="431"/>
      <c r="F566" s="444"/>
      <c r="G566" s="350"/>
      <c r="H566" s="351"/>
      <c r="I566" s="351"/>
      <c r="J566" s="352"/>
      <c r="K566" s="352"/>
      <c r="L566" s="348"/>
      <c r="M566" s="348"/>
      <c r="N566" s="348"/>
      <c r="O566" s="353"/>
      <c r="P566" s="348"/>
    </row>
    <row r="567" spans="4:16" ht="40.15" customHeight="1" x14ac:dyDescent="0.25">
      <c r="D567" s="348"/>
      <c r="E567" s="431"/>
      <c r="F567" s="444"/>
      <c r="G567" s="350"/>
      <c r="H567" s="351"/>
      <c r="I567" s="351"/>
      <c r="J567" s="352"/>
      <c r="K567" s="352"/>
      <c r="L567" s="348"/>
      <c r="M567" s="348"/>
      <c r="N567" s="348"/>
      <c r="O567" s="353"/>
      <c r="P567" s="348"/>
    </row>
    <row r="568" spans="4:16" ht="40.15" customHeight="1" x14ac:dyDescent="0.25">
      <c r="D568" s="348"/>
      <c r="E568" s="431"/>
      <c r="F568" s="444"/>
      <c r="G568" s="350"/>
      <c r="H568" s="351"/>
      <c r="I568" s="351"/>
      <c r="J568" s="352"/>
      <c r="K568" s="352"/>
      <c r="L568" s="348"/>
      <c r="M568" s="348"/>
      <c r="N568" s="348"/>
      <c r="O568" s="353"/>
      <c r="P568" s="348"/>
    </row>
    <row r="569" spans="4:16" ht="40.15" customHeight="1" x14ac:dyDescent="0.25">
      <c r="D569" s="348"/>
      <c r="E569" s="431"/>
      <c r="F569" s="444"/>
      <c r="G569" s="350"/>
      <c r="H569" s="351"/>
      <c r="I569" s="351"/>
      <c r="J569" s="352"/>
      <c r="K569" s="352"/>
      <c r="L569" s="348"/>
      <c r="M569" s="348"/>
      <c r="N569" s="348"/>
      <c r="O569" s="353"/>
      <c r="P569" s="348"/>
    </row>
    <row r="570" spans="4:16" ht="40.15" customHeight="1" x14ac:dyDescent="0.25">
      <c r="D570" s="348"/>
      <c r="E570" s="431"/>
      <c r="F570" s="444"/>
      <c r="G570" s="350"/>
      <c r="H570" s="351"/>
      <c r="I570" s="351"/>
      <c r="J570" s="352"/>
      <c r="K570" s="352"/>
      <c r="L570" s="348"/>
      <c r="M570" s="348"/>
      <c r="N570" s="348"/>
      <c r="O570" s="353"/>
      <c r="P570" s="348"/>
    </row>
    <row r="571" spans="4:16" ht="40.15" customHeight="1" x14ac:dyDescent="0.25">
      <c r="D571" s="348"/>
      <c r="E571" s="431"/>
      <c r="F571" s="444"/>
      <c r="G571" s="350"/>
      <c r="H571" s="351"/>
      <c r="I571" s="351"/>
      <c r="J571" s="352"/>
      <c r="K571" s="352"/>
      <c r="L571" s="348"/>
      <c r="M571" s="348"/>
      <c r="N571" s="348"/>
      <c r="O571" s="353"/>
      <c r="P571" s="348"/>
    </row>
    <row r="572" spans="4:16" ht="40.15" customHeight="1" x14ac:dyDescent="0.25">
      <c r="D572" s="348"/>
      <c r="E572" s="431"/>
      <c r="F572" s="444"/>
      <c r="G572" s="350"/>
      <c r="H572" s="351"/>
      <c r="I572" s="351"/>
      <c r="J572" s="352"/>
      <c r="K572" s="352"/>
      <c r="L572" s="348"/>
      <c r="M572" s="348"/>
      <c r="N572" s="348"/>
      <c r="O572" s="353"/>
      <c r="P572" s="348"/>
    </row>
    <row r="573" spans="4:16" ht="40.15" customHeight="1" x14ac:dyDescent="0.25">
      <c r="D573" s="348"/>
      <c r="E573" s="431"/>
      <c r="F573" s="444"/>
      <c r="G573" s="350"/>
      <c r="H573" s="351"/>
      <c r="I573" s="351"/>
      <c r="J573" s="352"/>
      <c r="K573" s="352"/>
      <c r="L573" s="348"/>
      <c r="M573" s="348"/>
      <c r="N573" s="348"/>
      <c r="O573" s="353"/>
      <c r="P573" s="348"/>
    </row>
    <row r="574" spans="4:16" ht="40.15" customHeight="1" x14ac:dyDescent="0.25">
      <c r="D574" s="348"/>
      <c r="E574" s="431"/>
      <c r="F574" s="444"/>
      <c r="G574" s="350"/>
      <c r="H574" s="351"/>
      <c r="I574" s="351"/>
      <c r="J574" s="352"/>
      <c r="K574" s="352"/>
      <c r="L574" s="348"/>
      <c r="M574" s="348"/>
      <c r="N574" s="348"/>
      <c r="O574" s="353"/>
      <c r="P574" s="348"/>
    </row>
    <row r="575" spans="4:16" ht="40.15" customHeight="1" x14ac:dyDescent="0.25">
      <c r="D575" s="348"/>
      <c r="E575" s="431"/>
      <c r="F575" s="444"/>
      <c r="G575" s="350"/>
      <c r="H575" s="351"/>
      <c r="I575" s="351"/>
      <c r="J575" s="352"/>
      <c r="K575" s="352"/>
      <c r="L575" s="348"/>
      <c r="M575" s="348"/>
      <c r="N575" s="348"/>
      <c r="O575" s="353"/>
      <c r="P575" s="348"/>
    </row>
    <row r="576" spans="4:16" ht="40.15" customHeight="1" x14ac:dyDescent="0.25">
      <c r="D576" s="348"/>
      <c r="E576" s="431"/>
      <c r="F576" s="444"/>
      <c r="G576" s="350"/>
      <c r="H576" s="351"/>
      <c r="I576" s="351"/>
      <c r="J576" s="352"/>
      <c r="K576" s="352"/>
      <c r="L576" s="348"/>
      <c r="M576" s="348"/>
      <c r="N576" s="348"/>
      <c r="O576" s="353"/>
      <c r="P576" s="348"/>
    </row>
    <row r="577" spans="4:16" ht="40.15" customHeight="1" x14ac:dyDescent="0.25">
      <c r="D577" s="348"/>
      <c r="E577" s="431"/>
      <c r="F577" s="444"/>
      <c r="G577" s="350"/>
      <c r="H577" s="351"/>
      <c r="I577" s="351"/>
      <c r="J577" s="352"/>
      <c r="K577" s="352"/>
      <c r="L577" s="348"/>
      <c r="M577" s="348"/>
      <c r="N577" s="348"/>
      <c r="O577" s="353"/>
      <c r="P577" s="348"/>
    </row>
    <row r="578" spans="4:16" ht="40.15" customHeight="1" x14ac:dyDescent="0.25">
      <c r="D578" s="348"/>
      <c r="E578" s="431"/>
      <c r="F578" s="444"/>
      <c r="G578" s="350"/>
      <c r="H578" s="351"/>
      <c r="I578" s="351"/>
      <c r="J578" s="352"/>
      <c r="K578" s="352"/>
      <c r="L578" s="348"/>
      <c r="M578" s="348"/>
      <c r="N578" s="348"/>
      <c r="O578" s="353"/>
      <c r="P578" s="348"/>
    </row>
    <row r="579" spans="4:16" ht="40.15" customHeight="1" x14ac:dyDescent="0.25">
      <c r="D579" s="348"/>
      <c r="E579" s="431"/>
      <c r="F579" s="444"/>
      <c r="G579" s="350"/>
      <c r="H579" s="351"/>
      <c r="I579" s="351"/>
      <c r="J579" s="352"/>
      <c r="K579" s="352"/>
      <c r="L579" s="348"/>
      <c r="M579" s="348"/>
      <c r="N579" s="348"/>
      <c r="O579" s="353"/>
      <c r="P579" s="348"/>
    </row>
    <row r="580" spans="4:16" ht="40.15" customHeight="1" x14ac:dyDescent="0.25">
      <c r="D580" s="348"/>
      <c r="E580" s="431"/>
      <c r="F580" s="444"/>
      <c r="G580" s="350"/>
      <c r="H580" s="351"/>
      <c r="I580" s="351"/>
      <c r="J580" s="352"/>
      <c r="K580" s="352"/>
      <c r="L580" s="348"/>
      <c r="M580" s="348"/>
      <c r="N580" s="348"/>
      <c r="O580" s="353"/>
      <c r="P580" s="348"/>
    </row>
    <row r="581" spans="4:16" ht="40.15" customHeight="1" x14ac:dyDescent="0.25">
      <c r="D581" s="348"/>
      <c r="E581" s="431"/>
      <c r="F581" s="444"/>
      <c r="G581" s="350"/>
      <c r="H581" s="351"/>
      <c r="I581" s="351"/>
      <c r="J581" s="352"/>
      <c r="K581" s="352"/>
      <c r="L581" s="348"/>
      <c r="M581" s="348"/>
      <c r="N581" s="348"/>
      <c r="O581" s="353"/>
      <c r="P581" s="348"/>
    </row>
    <row r="582" spans="4:16" ht="40.15" customHeight="1" x14ac:dyDescent="0.25">
      <c r="D582" s="326"/>
      <c r="E582" s="431"/>
      <c r="F582" s="156"/>
      <c r="G582" s="328"/>
      <c r="H582" s="324"/>
      <c r="I582" s="324"/>
      <c r="J582" s="329"/>
      <c r="K582" s="329"/>
      <c r="L582" s="326"/>
      <c r="M582" s="326"/>
      <c r="N582" s="326"/>
      <c r="O582" s="353"/>
      <c r="P582" s="326"/>
    </row>
    <row r="583" spans="4:16" x14ac:dyDescent="0.25">
      <c r="F583" s="156"/>
      <c r="O583" s="353"/>
    </row>
    <row r="584" spans="4:16" x14ac:dyDescent="0.25">
      <c r="F584" s="156"/>
      <c r="O584" s="330"/>
    </row>
    <row r="585" spans="4:16" x14ac:dyDescent="0.25">
      <c r="F585" s="156"/>
    </row>
    <row r="586" spans="4:16" x14ac:dyDescent="0.25">
      <c r="F586" s="156"/>
    </row>
    <row r="587" spans="4:16" x14ac:dyDescent="0.25">
      <c r="F587" s="156"/>
    </row>
    <row r="588" spans="4:16" x14ac:dyDescent="0.25">
      <c r="F588" s="15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row r="597" spans="6:6" x14ac:dyDescent="0.25">
      <c r="F597" s="156"/>
    </row>
    <row r="598" spans="6:6" x14ac:dyDescent="0.25">
      <c r="F598" s="156"/>
    </row>
    <row r="599" spans="6:6" x14ac:dyDescent="0.25">
      <c r="F599" s="156"/>
    </row>
  </sheetData>
  <mergeCells count="1497">
    <mergeCell ref="F151:F154"/>
    <mergeCell ref="G151:G154"/>
    <mergeCell ref="H151:H154"/>
    <mergeCell ref="I151:I154"/>
    <mergeCell ref="J151:J154"/>
    <mergeCell ref="O94:O97"/>
    <mergeCell ref="O107:O110"/>
    <mergeCell ref="O120:O123"/>
    <mergeCell ref="O139:O142"/>
    <mergeCell ref="O143:O146"/>
    <mergeCell ref="O159:O162"/>
    <mergeCell ref="AF163:AF166"/>
    <mergeCell ref="AB163:AB166"/>
    <mergeCell ref="AE147:AE150"/>
    <mergeCell ref="AF147:AF150"/>
    <mergeCell ref="BO155:BO158"/>
    <mergeCell ref="BO171:BO174"/>
    <mergeCell ref="S155:S158"/>
    <mergeCell ref="AD155:AD158"/>
    <mergeCell ref="AE155:AE158"/>
    <mergeCell ref="AF155:AF158"/>
    <mergeCell ref="BG131:BG134"/>
    <mergeCell ref="O171:O174"/>
    <mergeCell ref="O163:O166"/>
    <mergeCell ref="O167:O170"/>
    <mergeCell ref="F107:F110"/>
    <mergeCell ref="G107:G110"/>
    <mergeCell ref="H107:H110"/>
    <mergeCell ref="I107:I110"/>
    <mergeCell ref="Q107:Q110"/>
    <mergeCell ref="I111:I114"/>
    <mergeCell ref="R107:R110"/>
    <mergeCell ref="AX81:AX84"/>
    <mergeCell ref="BF81:BF84"/>
    <mergeCell ref="BN81:BN84"/>
    <mergeCell ref="AX89:AX92"/>
    <mergeCell ref="BF89:BF92"/>
    <mergeCell ref="V163:V166"/>
    <mergeCell ref="T171:T174"/>
    <mergeCell ref="Y98:Y101"/>
    <mergeCell ref="U98:U101"/>
    <mergeCell ref="U107:U110"/>
    <mergeCell ref="V107:V110"/>
    <mergeCell ref="W107:W110"/>
    <mergeCell ref="X107:X110"/>
    <mergeCell ref="Y107:Y110"/>
    <mergeCell ref="U163:U166"/>
    <mergeCell ref="BN89:BN92"/>
    <mergeCell ref="AA107:AA110"/>
    <mergeCell ref="AB107:AB110"/>
    <mergeCell ref="AC107:AC110"/>
    <mergeCell ref="Z107:Z110"/>
    <mergeCell ref="AD163:AD166"/>
    <mergeCell ref="AE163:AE166"/>
    <mergeCell ref="AC163:AC166"/>
    <mergeCell ref="AD159:AD162"/>
    <mergeCell ref="AE159:AE162"/>
    <mergeCell ref="AF159:AF162"/>
    <mergeCell ref="AC159:AC162"/>
    <mergeCell ref="AF171:AF174"/>
    <mergeCell ref="Z171:Z174"/>
    <mergeCell ref="AA171:AA174"/>
    <mergeCell ref="AB171:AB174"/>
    <mergeCell ref="AC171:AC174"/>
    <mergeCell ref="C155:C158"/>
    <mergeCell ref="D155:D158"/>
    <mergeCell ref="E155:E158"/>
    <mergeCell ref="G155:G158"/>
    <mergeCell ref="F155:F158"/>
    <mergeCell ref="H155:H158"/>
    <mergeCell ref="I155:I158"/>
    <mergeCell ref="J155:J158"/>
    <mergeCell ref="K155:K158"/>
    <mergeCell ref="L155:L158"/>
    <mergeCell ref="M155:M158"/>
    <mergeCell ref="N155:N158"/>
    <mergeCell ref="O155:O158"/>
    <mergeCell ref="P155:P158"/>
    <mergeCell ref="E151:E154"/>
    <mergeCell ref="K151:K154"/>
    <mergeCell ref="L151:L154"/>
    <mergeCell ref="M151:M154"/>
    <mergeCell ref="N151:N154"/>
    <mergeCell ref="P151:P154"/>
    <mergeCell ref="C147:C154"/>
    <mergeCell ref="D147:D154"/>
    <mergeCell ref="O147:O150"/>
    <mergeCell ref="O151:O154"/>
    <mergeCell ref="L147:L150"/>
    <mergeCell ref="M147:M150"/>
    <mergeCell ref="N147:N150"/>
    <mergeCell ref="E147:E150"/>
    <mergeCell ref="F147:F150"/>
    <mergeCell ref="G147:G150"/>
    <mergeCell ref="H147:H150"/>
    <mergeCell ref="I147:I150"/>
    <mergeCell ref="P159:P162"/>
    <mergeCell ref="O111:O114"/>
    <mergeCell ref="P70:P73"/>
    <mergeCell ref="R70:R73"/>
    <mergeCell ref="T70:T73"/>
    <mergeCell ref="P98:P101"/>
    <mergeCell ref="Q98:Q101"/>
    <mergeCell ref="R98:R101"/>
    <mergeCell ref="S98:S101"/>
    <mergeCell ref="T98:T101"/>
    <mergeCell ref="P94:P97"/>
    <mergeCell ref="O74:O77"/>
    <mergeCell ref="P74:P77"/>
    <mergeCell ref="Q74:Q77"/>
    <mergeCell ref="R74:R77"/>
    <mergeCell ref="S74:S77"/>
    <mergeCell ref="T163:T166"/>
    <mergeCell ref="P163:P166"/>
    <mergeCell ref="Q159:Q162"/>
    <mergeCell ref="R159:R162"/>
    <mergeCell ref="S159:S162"/>
    <mergeCell ref="S151:S154"/>
    <mergeCell ref="Q151:Q154"/>
    <mergeCell ref="R151:R154"/>
    <mergeCell ref="Q155:Q158"/>
    <mergeCell ref="R155:R158"/>
    <mergeCell ref="C70:C73"/>
    <mergeCell ref="D70:D73"/>
    <mergeCell ref="E70:E73"/>
    <mergeCell ref="F70:F73"/>
    <mergeCell ref="G70:G73"/>
    <mergeCell ref="H70:H73"/>
    <mergeCell ref="Z70:Z73"/>
    <mergeCell ref="AA70:AA73"/>
    <mergeCell ref="AB70:AB73"/>
    <mergeCell ref="AC70:AC73"/>
    <mergeCell ref="AD70:AD73"/>
    <mergeCell ref="AE70:AE73"/>
    <mergeCell ref="AF70:AF73"/>
    <mergeCell ref="C107:C110"/>
    <mergeCell ref="D107:D110"/>
    <mergeCell ref="E107:E110"/>
    <mergeCell ref="Y70:Y73"/>
    <mergeCell ref="AF89:AF92"/>
    <mergeCell ref="V98:V101"/>
    <mergeCell ref="W98:W101"/>
    <mergeCell ref="X98:X101"/>
    <mergeCell ref="AC102:AC105"/>
    <mergeCell ref="AD102:AD105"/>
    <mergeCell ref="AE102:AE105"/>
    <mergeCell ref="V102:V105"/>
    <mergeCell ref="C98:C101"/>
    <mergeCell ref="D98:D101"/>
    <mergeCell ref="E98:E101"/>
    <mergeCell ref="J98:J101"/>
    <mergeCell ref="K98:K101"/>
    <mergeCell ref="S107:S110"/>
    <mergeCell ref="T107:T110"/>
    <mergeCell ref="D163:D166"/>
    <mergeCell ref="W163:W166"/>
    <mergeCell ref="W167:W170"/>
    <mergeCell ref="X167:X170"/>
    <mergeCell ref="Y167:Y170"/>
    <mergeCell ref="Z167:Z170"/>
    <mergeCell ref="AA167:AA170"/>
    <mergeCell ref="R167:R170"/>
    <mergeCell ref="S167:S170"/>
    <mergeCell ref="T167:T170"/>
    <mergeCell ref="U167:U170"/>
    <mergeCell ref="V167:V170"/>
    <mergeCell ref="X163:X166"/>
    <mergeCell ref="Y163:Y166"/>
    <mergeCell ref="E163:E166"/>
    <mergeCell ref="F163:F166"/>
    <mergeCell ref="G163:G166"/>
    <mergeCell ref="H163:H166"/>
    <mergeCell ref="I163:I166"/>
    <mergeCell ref="J163:J166"/>
    <mergeCell ref="K163:K166"/>
    <mergeCell ref="L163:L166"/>
    <mergeCell ref="M163:M166"/>
    <mergeCell ref="N163:N166"/>
    <mergeCell ref="Q163:Q166"/>
    <mergeCell ref="AB167:AB170"/>
    <mergeCell ref="AC167:AC170"/>
    <mergeCell ref="AD167:AD170"/>
    <mergeCell ref="AE167:AE170"/>
    <mergeCell ref="AF167:AF170"/>
    <mergeCell ref="Z163:Z166"/>
    <mergeCell ref="R163:R166"/>
    <mergeCell ref="S163:S166"/>
    <mergeCell ref="AD171:AD174"/>
    <mergeCell ref="U171:U174"/>
    <mergeCell ref="E167:E170"/>
    <mergeCell ref="V171:V174"/>
    <mergeCell ref="W171:W174"/>
    <mergeCell ref="X171:X174"/>
    <mergeCell ref="Y171:Y174"/>
    <mergeCell ref="P171:P174"/>
    <mergeCell ref="Q171:Q174"/>
    <mergeCell ref="R171:R174"/>
    <mergeCell ref="S171:S174"/>
    <mergeCell ref="AE171:AE174"/>
    <mergeCell ref="M167:M170"/>
    <mergeCell ref="N167:N170"/>
    <mergeCell ref="P167:P170"/>
    <mergeCell ref="Q167:Q170"/>
    <mergeCell ref="AA163:AA166"/>
    <mergeCell ref="L171:L174"/>
    <mergeCell ref="M171:M174"/>
    <mergeCell ref="C159:C162"/>
    <mergeCell ref="D159:D162"/>
    <mergeCell ref="E159:E162"/>
    <mergeCell ref="F159:F162"/>
    <mergeCell ref="G159:G162"/>
    <mergeCell ref="H159:H162"/>
    <mergeCell ref="I159:I162"/>
    <mergeCell ref="J159:J162"/>
    <mergeCell ref="K159:K162"/>
    <mergeCell ref="L159:L162"/>
    <mergeCell ref="M159:M162"/>
    <mergeCell ref="N159:N162"/>
    <mergeCell ref="N171:N174"/>
    <mergeCell ref="C171:C174"/>
    <mergeCell ref="D171:D174"/>
    <mergeCell ref="C167:C170"/>
    <mergeCell ref="D167:D170"/>
    <mergeCell ref="F167:F170"/>
    <mergeCell ref="G167:G170"/>
    <mergeCell ref="H167:H170"/>
    <mergeCell ref="I167:I170"/>
    <mergeCell ref="J167:J170"/>
    <mergeCell ref="K167:K170"/>
    <mergeCell ref="L167:L170"/>
    <mergeCell ref="E171:E174"/>
    <mergeCell ref="F171:F174"/>
    <mergeCell ref="G171:G174"/>
    <mergeCell ref="H171:H174"/>
    <mergeCell ref="I171:I174"/>
    <mergeCell ref="J171:J174"/>
    <mergeCell ref="K171:K174"/>
    <mergeCell ref="C163:C166"/>
    <mergeCell ref="AF151:AF154"/>
    <mergeCell ref="Y159:Y162"/>
    <mergeCell ref="Z159:Z162"/>
    <mergeCell ref="AA159:AA162"/>
    <mergeCell ref="AB159:AB162"/>
    <mergeCell ref="T159:T162"/>
    <mergeCell ref="U159:U162"/>
    <mergeCell ref="X151:X154"/>
    <mergeCell ref="Y151:Y154"/>
    <mergeCell ref="Z151:Z154"/>
    <mergeCell ref="AA151:AA154"/>
    <mergeCell ref="U151:U154"/>
    <mergeCell ref="V151:V154"/>
    <mergeCell ref="W151:W154"/>
    <mergeCell ref="AA155:AA158"/>
    <mergeCell ref="W155:W158"/>
    <mergeCell ref="X155:X158"/>
    <mergeCell ref="Y155:Y158"/>
    <mergeCell ref="Z155:Z158"/>
    <mergeCell ref="V159:V162"/>
    <mergeCell ref="W159:W162"/>
    <mergeCell ref="X159:X162"/>
    <mergeCell ref="T155:T158"/>
    <mergeCell ref="U155:U158"/>
    <mergeCell ref="V155:V158"/>
    <mergeCell ref="AC151:AC154"/>
    <mergeCell ref="AB155:AB158"/>
    <mergeCell ref="AC155:AC158"/>
    <mergeCell ref="AB151:AB154"/>
    <mergeCell ref="T151:T154"/>
    <mergeCell ref="AD151:AD154"/>
    <mergeCell ref="AE139:AE142"/>
    <mergeCell ref="V139:V142"/>
    <mergeCell ref="W139:W142"/>
    <mergeCell ref="X139:X142"/>
    <mergeCell ref="Y139:Y142"/>
    <mergeCell ref="Z139:Z142"/>
    <mergeCell ref="Q139:Q142"/>
    <mergeCell ref="R139:R142"/>
    <mergeCell ref="S139:S142"/>
    <mergeCell ref="T139:T142"/>
    <mergeCell ref="U139:U142"/>
    <mergeCell ref="AD143:AD146"/>
    <mergeCell ref="AE143:AE146"/>
    <mergeCell ref="AA139:AA142"/>
    <mergeCell ref="AB139:AB142"/>
    <mergeCell ref="AC139:AC142"/>
    <mergeCell ref="AE151:AE154"/>
    <mergeCell ref="Z143:Z146"/>
    <mergeCell ref="AA143:AA146"/>
    <mergeCell ref="AB143:AB146"/>
    <mergeCell ref="F143:F146"/>
    <mergeCell ref="G143:G146"/>
    <mergeCell ref="H143:H146"/>
    <mergeCell ref="I143:I146"/>
    <mergeCell ref="J143:J146"/>
    <mergeCell ref="K143:K146"/>
    <mergeCell ref="L143:L146"/>
    <mergeCell ref="M143:M146"/>
    <mergeCell ref="N143:N146"/>
    <mergeCell ref="P143:P146"/>
    <mergeCell ref="Q143:Q146"/>
    <mergeCell ref="R143:R146"/>
    <mergeCell ref="S143:S146"/>
    <mergeCell ref="AD139:AD142"/>
    <mergeCell ref="W147:W150"/>
    <mergeCell ref="X147:X150"/>
    <mergeCell ref="Y147:Y150"/>
    <mergeCell ref="P147:P150"/>
    <mergeCell ref="Q147:Q150"/>
    <mergeCell ref="R147:R150"/>
    <mergeCell ref="S147:S150"/>
    <mergeCell ref="T147:T150"/>
    <mergeCell ref="J147:J150"/>
    <mergeCell ref="K147:K150"/>
    <mergeCell ref="Z147:Z150"/>
    <mergeCell ref="AA147:AA150"/>
    <mergeCell ref="AB147:AB150"/>
    <mergeCell ref="AC147:AC150"/>
    <mergeCell ref="AD147:AD150"/>
    <mergeCell ref="U147:U150"/>
    <mergeCell ref="V147:V150"/>
    <mergeCell ref="AF135:AF138"/>
    <mergeCell ref="C139:C146"/>
    <mergeCell ref="D139:D146"/>
    <mergeCell ref="E139:E142"/>
    <mergeCell ref="F139:F142"/>
    <mergeCell ref="G139:G142"/>
    <mergeCell ref="H139:H142"/>
    <mergeCell ref="I139:I142"/>
    <mergeCell ref="J139:J142"/>
    <mergeCell ref="K139:K142"/>
    <mergeCell ref="L139:L142"/>
    <mergeCell ref="M139:M142"/>
    <mergeCell ref="N139:N142"/>
    <mergeCell ref="P139:P142"/>
    <mergeCell ref="Z135:Z138"/>
    <mergeCell ref="AA135:AA138"/>
    <mergeCell ref="AB135:AB138"/>
    <mergeCell ref="AC135:AC138"/>
    <mergeCell ref="AD135:AD138"/>
    <mergeCell ref="U135:U138"/>
    <mergeCell ref="V135:V138"/>
    <mergeCell ref="W135:W138"/>
    <mergeCell ref="AF139:AF142"/>
    <mergeCell ref="E143:E146"/>
    <mergeCell ref="AF143:AF146"/>
    <mergeCell ref="U143:U146"/>
    <mergeCell ref="V143:V146"/>
    <mergeCell ref="W143:W146"/>
    <mergeCell ref="X143:X146"/>
    <mergeCell ref="AC143:AC146"/>
    <mergeCell ref="T143:T146"/>
    <mergeCell ref="Y143:Y146"/>
    <mergeCell ref="AD131:AD134"/>
    <mergeCell ref="AE131:AE134"/>
    <mergeCell ref="AF131:AF134"/>
    <mergeCell ref="C135:C138"/>
    <mergeCell ref="D135:D138"/>
    <mergeCell ref="E135:E138"/>
    <mergeCell ref="F135:F138"/>
    <mergeCell ref="G135:G138"/>
    <mergeCell ref="H135:H138"/>
    <mergeCell ref="I135:I138"/>
    <mergeCell ref="J135:J138"/>
    <mergeCell ref="K135:K138"/>
    <mergeCell ref="L135:L138"/>
    <mergeCell ref="M135:M138"/>
    <mergeCell ref="N135:N138"/>
    <mergeCell ref="Y131:Y134"/>
    <mergeCell ref="Z131:Z134"/>
    <mergeCell ref="AA131:AA134"/>
    <mergeCell ref="AB131:AB134"/>
    <mergeCell ref="AC131:AC134"/>
    <mergeCell ref="T131:T134"/>
    <mergeCell ref="U131:U134"/>
    <mergeCell ref="AE135:AE138"/>
    <mergeCell ref="C131:C134"/>
    <mergeCell ref="D131:D134"/>
    <mergeCell ref="G131:G134"/>
    <mergeCell ref="H131:H134"/>
    <mergeCell ref="I131:I134"/>
    <mergeCell ref="J131:J134"/>
    <mergeCell ref="K131:K134"/>
    <mergeCell ref="L131:L134"/>
    <mergeCell ref="M131:M134"/>
    <mergeCell ref="N131:N134"/>
    <mergeCell ref="E131:E134"/>
    <mergeCell ref="F131:F134"/>
    <mergeCell ref="X135:X138"/>
    <mergeCell ref="Y135:Y138"/>
    <mergeCell ref="P135:P138"/>
    <mergeCell ref="Q135:Q138"/>
    <mergeCell ref="R135:R138"/>
    <mergeCell ref="S135:S138"/>
    <mergeCell ref="T135:T138"/>
    <mergeCell ref="AA124:AA127"/>
    <mergeCell ref="AB124:AB127"/>
    <mergeCell ref="S124:S127"/>
    <mergeCell ref="T124:T127"/>
    <mergeCell ref="U124:U127"/>
    <mergeCell ref="V124:V127"/>
    <mergeCell ref="W124:W127"/>
    <mergeCell ref="N124:N127"/>
    <mergeCell ref="P124:P127"/>
    <mergeCell ref="Q124:Q127"/>
    <mergeCell ref="R124:R127"/>
    <mergeCell ref="I124:I127"/>
    <mergeCell ref="O131:O134"/>
    <mergeCell ref="O135:O138"/>
    <mergeCell ref="V131:V134"/>
    <mergeCell ref="W131:W134"/>
    <mergeCell ref="X131:X134"/>
    <mergeCell ref="P131:P134"/>
    <mergeCell ref="Q131:Q134"/>
    <mergeCell ref="R131:R134"/>
    <mergeCell ref="S131:S134"/>
    <mergeCell ref="D124:D127"/>
    <mergeCell ref="E124:E127"/>
    <mergeCell ref="F124:F127"/>
    <mergeCell ref="G124:G127"/>
    <mergeCell ref="H124:H127"/>
    <mergeCell ref="AB120:AB123"/>
    <mergeCell ref="AC120:AC123"/>
    <mergeCell ref="AD120:AD123"/>
    <mergeCell ref="AE120:AE123"/>
    <mergeCell ref="AF120:AF123"/>
    <mergeCell ref="W120:W123"/>
    <mergeCell ref="X120:X123"/>
    <mergeCell ref="Y120:Y123"/>
    <mergeCell ref="Z120:Z123"/>
    <mergeCell ref="AA120:AA123"/>
    <mergeCell ref="R120:R123"/>
    <mergeCell ref="S120:S123"/>
    <mergeCell ref="T120:T123"/>
    <mergeCell ref="U120:U123"/>
    <mergeCell ref="V120:V123"/>
    <mergeCell ref="AC124:AC127"/>
    <mergeCell ref="AD124:AD127"/>
    <mergeCell ref="AE124:AE127"/>
    <mergeCell ref="AF124:AF127"/>
    <mergeCell ref="J124:J127"/>
    <mergeCell ref="K124:K127"/>
    <mergeCell ref="L124:L127"/>
    <mergeCell ref="M124:M127"/>
    <mergeCell ref="O124:O127"/>
    <mergeCell ref="X124:X127"/>
    <mergeCell ref="Y124:Y127"/>
    <mergeCell ref="Z124:Z127"/>
    <mergeCell ref="D115:D118"/>
    <mergeCell ref="C120:C123"/>
    <mergeCell ref="D120:D123"/>
    <mergeCell ref="E120:E123"/>
    <mergeCell ref="F120:F123"/>
    <mergeCell ref="G120:G123"/>
    <mergeCell ref="H120:H123"/>
    <mergeCell ref="I120:I123"/>
    <mergeCell ref="J120:J123"/>
    <mergeCell ref="K120:K123"/>
    <mergeCell ref="L120:L123"/>
    <mergeCell ref="M120:M123"/>
    <mergeCell ref="N120:N123"/>
    <mergeCell ref="P120:P123"/>
    <mergeCell ref="Q120:Q123"/>
    <mergeCell ref="AE115:AE118"/>
    <mergeCell ref="AF115:AF118"/>
    <mergeCell ref="Z115:Z118"/>
    <mergeCell ref="AA115:AA118"/>
    <mergeCell ref="AB115:AB118"/>
    <mergeCell ref="AC115:AC118"/>
    <mergeCell ref="AD115:AD118"/>
    <mergeCell ref="U115:U118"/>
    <mergeCell ref="V115:V118"/>
    <mergeCell ref="W115:W118"/>
    <mergeCell ref="X115:X118"/>
    <mergeCell ref="Y115:Y118"/>
    <mergeCell ref="P115:P118"/>
    <mergeCell ref="Q115:Q118"/>
    <mergeCell ref="R115:R118"/>
    <mergeCell ref="S115:S118"/>
    <mergeCell ref="T115:T118"/>
    <mergeCell ref="C115:C118"/>
    <mergeCell ref="E115:E118"/>
    <mergeCell ref="F115:F118"/>
    <mergeCell ref="G115:G118"/>
    <mergeCell ref="H115:H118"/>
    <mergeCell ref="I115:I118"/>
    <mergeCell ref="J115:J118"/>
    <mergeCell ref="K115:K118"/>
    <mergeCell ref="L115:L118"/>
    <mergeCell ref="M115:M118"/>
    <mergeCell ref="N115:N118"/>
    <mergeCell ref="Y111:Y114"/>
    <mergeCell ref="Z111:Z114"/>
    <mergeCell ref="AA111:AA114"/>
    <mergeCell ref="AB111:AB114"/>
    <mergeCell ref="T111:T114"/>
    <mergeCell ref="U111:U114"/>
    <mergeCell ref="V111:V114"/>
    <mergeCell ref="W111:W114"/>
    <mergeCell ref="X111:X114"/>
    <mergeCell ref="P111:P114"/>
    <mergeCell ref="Q111:Q114"/>
    <mergeCell ref="R111:R114"/>
    <mergeCell ref="S111:S114"/>
    <mergeCell ref="J111:J114"/>
    <mergeCell ref="E111:E114"/>
    <mergeCell ref="F111:F114"/>
    <mergeCell ref="G111:G114"/>
    <mergeCell ref="H111:H114"/>
    <mergeCell ref="K111:K114"/>
    <mergeCell ref="L111:L114"/>
    <mergeCell ref="M111:M114"/>
    <mergeCell ref="N111:N114"/>
    <mergeCell ref="AD111:AD114"/>
    <mergeCell ref="AE111:AE114"/>
    <mergeCell ref="AF111:AF114"/>
    <mergeCell ref="AC111:AC114"/>
    <mergeCell ref="P107:P110"/>
    <mergeCell ref="AD107:AD110"/>
    <mergeCell ref="AE107:AE110"/>
    <mergeCell ref="AF107:AF110"/>
    <mergeCell ref="O115:O118"/>
    <mergeCell ref="AA102:AA105"/>
    <mergeCell ref="AB102:AB105"/>
    <mergeCell ref="AE98:AE101"/>
    <mergeCell ref="AF98:AF101"/>
    <mergeCell ref="C102:C105"/>
    <mergeCell ref="D102:D105"/>
    <mergeCell ref="E102:E105"/>
    <mergeCell ref="F102:F105"/>
    <mergeCell ref="G102:G105"/>
    <mergeCell ref="H102:H105"/>
    <mergeCell ref="I102:I105"/>
    <mergeCell ref="J102:J105"/>
    <mergeCell ref="K102:K105"/>
    <mergeCell ref="L102:L105"/>
    <mergeCell ref="M102:M105"/>
    <mergeCell ref="N102:N105"/>
    <mergeCell ref="P102:P105"/>
    <mergeCell ref="Z98:Z101"/>
    <mergeCell ref="AA98:AA101"/>
    <mergeCell ref="AB98:AB101"/>
    <mergeCell ref="AC98:AC101"/>
    <mergeCell ref="AD98:AD101"/>
    <mergeCell ref="N98:N101"/>
    <mergeCell ref="J94:J97"/>
    <mergeCell ref="E94:E97"/>
    <mergeCell ref="F94:F97"/>
    <mergeCell ref="G94:G97"/>
    <mergeCell ref="H94:H97"/>
    <mergeCell ref="I94:I97"/>
    <mergeCell ref="K94:K97"/>
    <mergeCell ref="L94:L97"/>
    <mergeCell ref="M94:M97"/>
    <mergeCell ref="N94:N97"/>
    <mergeCell ref="O98:O101"/>
    <mergeCell ref="O102:O105"/>
    <mergeCell ref="F98:F101"/>
    <mergeCell ref="G98:G101"/>
    <mergeCell ref="H98:H101"/>
    <mergeCell ref="I98:I101"/>
    <mergeCell ref="L98:L101"/>
    <mergeCell ref="M98:M101"/>
    <mergeCell ref="AF102:AF105"/>
    <mergeCell ref="W102:W105"/>
    <mergeCell ref="X102:X105"/>
    <mergeCell ref="Y102:Y105"/>
    <mergeCell ref="Z102:Z105"/>
    <mergeCell ref="Q102:Q105"/>
    <mergeCell ref="R102:R105"/>
    <mergeCell ref="S102:S105"/>
    <mergeCell ref="T102:T105"/>
    <mergeCell ref="U102:U105"/>
    <mergeCell ref="AD94:AD97"/>
    <mergeCell ref="AE94:AE97"/>
    <mergeCell ref="AF94:AF97"/>
    <mergeCell ref="AC94:AC97"/>
    <mergeCell ref="Y94:Y97"/>
    <mergeCell ref="Z94:Z97"/>
    <mergeCell ref="AA94:AA97"/>
    <mergeCell ref="AB94:AB97"/>
    <mergeCell ref="T94:T97"/>
    <mergeCell ref="U94:U97"/>
    <mergeCell ref="V94:V97"/>
    <mergeCell ref="W94:W97"/>
    <mergeCell ref="X94:X97"/>
    <mergeCell ref="Q94:Q97"/>
    <mergeCell ref="R94:R97"/>
    <mergeCell ref="S94:S97"/>
    <mergeCell ref="AE85:AE88"/>
    <mergeCell ref="V85:V88"/>
    <mergeCell ref="W85:W88"/>
    <mergeCell ref="X85:X88"/>
    <mergeCell ref="Y85:Y88"/>
    <mergeCell ref="Z85:Z88"/>
    <mergeCell ref="Q85:Q88"/>
    <mergeCell ref="R85:R88"/>
    <mergeCell ref="S85:S88"/>
    <mergeCell ref="T85:T88"/>
    <mergeCell ref="U85:U88"/>
    <mergeCell ref="AB89:AB92"/>
    <mergeCell ref="AC89:AC92"/>
    <mergeCell ref="AD89:AD92"/>
    <mergeCell ref="AE89:AE92"/>
    <mergeCell ref="W89:W92"/>
    <mergeCell ref="X89:X92"/>
    <mergeCell ref="Y89:Y92"/>
    <mergeCell ref="Z89:Z92"/>
    <mergeCell ref="AA89:AA92"/>
    <mergeCell ref="R89:R92"/>
    <mergeCell ref="S89:S92"/>
    <mergeCell ref="T89:T92"/>
    <mergeCell ref="U89:U92"/>
    <mergeCell ref="V89:V92"/>
    <mergeCell ref="K85:K88"/>
    <mergeCell ref="L85:L88"/>
    <mergeCell ref="M85:M88"/>
    <mergeCell ref="N85:N88"/>
    <mergeCell ref="O85:O88"/>
    <mergeCell ref="P85:P88"/>
    <mergeCell ref="Z81:Z84"/>
    <mergeCell ref="AA81:AA84"/>
    <mergeCell ref="AB81:AB84"/>
    <mergeCell ref="AC81:AC84"/>
    <mergeCell ref="AD81:AD84"/>
    <mergeCell ref="U81:U84"/>
    <mergeCell ref="V81:V84"/>
    <mergeCell ref="W81:W84"/>
    <mergeCell ref="I89:I92"/>
    <mergeCell ref="J89:J92"/>
    <mergeCell ref="K89:K92"/>
    <mergeCell ref="L89:L92"/>
    <mergeCell ref="M89:M92"/>
    <mergeCell ref="N89:N92"/>
    <mergeCell ref="O89:O92"/>
    <mergeCell ref="P89:P92"/>
    <mergeCell ref="Q89:Q92"/>
    <mergeCell ref="AC85:AC88"/>
    <mergeCell ref="AD85:AD88"/>
    <mergeCell ref="AF85:AF88"/>
    <mergeCell ref="C81:C84"/>
    <mergeCell ref="D81:D84"/>
    <mergeCell ref="E81:E84"/>
    <mergeCell ref="F81:F84"/>
    <mergeCell ref="G81:G84"/>
    <mergeCell ref="H81:H84"/>
    <mergeCell ref="I81:I84"/>
    <mergeCell ref="J81:J84"/>
    <mergeCell ref="K81:K84"/>
    <mergeCell ref="L81:L84"/>
    <mergeCell ref="M81:M84"/>
    <mergeCell ref="N81:N84"/>
    <mergeCell ref="O81:O84"/>
    <mergeCell ref="C89:C92"/>
    <mergeCell ref="D89:D92"/>
    <mergeCell ref="E89:E92"/>
    <mergeCell ref="F89:F92"/>
    <mergeCell ref="G89:G92"/>
    <mergeCell ref="H89:H92"/>
    <mergeCell ref="AA85:AA88"/>
    <mergeCell ref="AB85:AB88"/>
    <mergeCell ref="AE81:AE84"/>
    <mergeCell ref="AF81:AF84"/>
    <mergeCell ref="C85:C88"/>
    <mergeCell ref="D85:D88"/>
    <mergeCell ref="E85:E88"/>
    <mergeCell ref="F85:F88"/>
    <mergeCell ref="G85:G88"/>
    <mergeCell ref="H85:H88"/>
    <mergeCell ref="I85:I88"/>
    <mergeCell ref="J85:J88"/>
    <mergeCell ref="J74:J77"/>
    <mergeCell ref="E74:E77"/>
    <mergeCell ref="F74:F77"/>
    <mergeCell ref="G74:G77"/>
    <mergeCell ref="H74:H77"/>
    <mergeCell ref="I74:I77"/>
    <mergeCell ref="K74:K77"/>
    <mergeCell ref="L74:L77"/>
    <mergeCell ref="M74:M77"/>
    <mergeCell ref="N74:N77"/>
    <mergeCell ref="X81:X84"/>
    <mergeCell ref="Y81:Y84"/>
    <mergeCell ref="P81:P84"/>
    <mergeCell ref="Q81:Q84"/>
    <mergeCell ref="R81:R84"/>
    <mergeCell ref="S81:S84"/>
    <mergeCell ref="T81:T84"/>
    <mergeCell ref="AD74:AD77"/>
    <mergeCell ref="AE74:AE77"/>
    <mergeCell ref="AF74:AF77"/>
    <mergeCell ref="AC74:AC77"/>
    <mergeCell ref="AC66:AC69"/>
    <mergeCell ref="AD66:AD69"/>
    <mergeCell ref="AE66:AE69"/>
    <mergeCell ref="V66:V69"/>
    <mergeCell ref="W66:W69"/>
    <mergeCell ref="X66:X69"/>
    <mergeCell ref="Y66:Y69"/>
    <mergeCell ref="Z66:Z69"/>
    <mergeCell ref="Q66:Q69"/>
    <mergeCell ref="R66:R69"/>
    <mergeCell ref="S66:S69"/>
    <mergeCell ref="T66:T69"/>
    <mergeCell ref="U66:U69"/>
    <mergeCell ref="AA66:AA69"/>
    <mergeCell ref="AB66:AB69"/>
    <mergeCell ref="Y74:Y77"/>
    <mergeCell ref="Z74:Z77"/>
    <mergeCell ref="AA74:AA77"/>
    <mergeCell ref="AB74:AB77"/>
    <mergeCell ref="T74:T77"/>
    <mergeCell ref="U74:U77"/>
    <mergeCell ref="V74:V77"/>
    <mergeCell ref="W74:W77"/>
    <mergeCell ref="X74:X77"/>
    <mergeCell ref="S70:S73"/>
    <mergeCell ref="Q70:Q73"/>
    <mergeCell ref="AE62:AE65"/>
    <mergeCell ref="AF62:AF65"/>
    <mergeCell ref="C66:C69"/>
    <mergeCell ref="D66:D69"/>
    <mergeCell ref="E66:E69"/>
    <mergeCell ref="F66:F69"/>
    <mergeCell ref="G66:G69"/>
    <mergeCell ref="H66:H69"/>
    <mergeCell ref="I66:I69"/>
    <mergeCell ref="J66:J69"/>
    <mergeCell ref="K66:K69"/>
    <mergeCell ref="L66:L69"/>
    <mergeCell ref="M66:M69"/>
    <mergeCell ref="N66:N69"/>
    <mergeCell ref="O66:O69"/>
    <mergeCell ref="P66:P69"/>
    <mergeCell ref="Z62:Z65"/>
    <mergeCell ref="AA62:AA65"/>
    <mergeCell ref="AB62:AB65"/>
    <mergeCell ref="AC62:AC65"/>
    <mergeCell ref="AD62:AD65"/>
    <mergeCell ref="U62:U65"/>
    <mergeCell ref="V62:V65"/>
    <mergeCell ref="W62:W65"/>
    <mergeCell ref="X62:X65"/>
    <mergeCell ref="Y62:Y65"/>
    <mergeCell ref="P62:P65"/>
    <mergeCell ref="Q62:Q65"/>
    <mergeCell ref="R62:R65"/>
    <mergeCell ref="S62:S65"/>
    <mergeCell ref="T62:T65"/>
    <mergeCell ref="AF66:AF69"/>
    <mergeCell ref="C62:C65"/>
    <mergeCell ref="D62:D65"/>
    <mergeCell ref="E62:E65"/>
    <mergeCell ref="F62:F65"/>
    <mergeCell ref="G62:G65"/>
    <mergeCell ref="H62:H65"/>
    <mergeCell ref="I62:I65"/>
    <mergeCell ref="J62:J65"/>
    <mergeCell ref="K62:K65"/>
    <mergeCell ref="L62:L65"/>
    <mergeCell ref="M62:M65"/>
    <mergeCell ref="N62:N65"/>
    <mergeCell ref="O62:O65"/>
    <mergeCell ref="Y58:Y61"/>
    <mergeCell ref="Z58:Z61"/>
    <mergeCell ref="AA58:AA61"/>
    <mergeCell ref="AB58:AB61"/>
    <mergeCell ref="T58:T61"/>
    <mergeCell ref="U58:U61"/>
    <mergeCell ref="V58:V61"/>
    <mergeCell ref="W58:W61"/>
    <mergeCell ref="X58:X61"/>
    <mergeCell ref="O58:O61"/>
    <mergeCell ref="P58:P61"/>
    <mergeCell ref="Q58:Q61"/>
    <mergeCell ref="R58:R61"/>
    <mergeCell ref="S58:S61"/>
    <mergeCell ref="J58:J61"/>
    <mergeCell ref="E58:E61"/>
    <mergeCell ref="F58:F61"/>
    <mergeCell ref="G58:G61"/>
    <mergeCell ref="H58:H61"/>
    <mergeCell ref="I58:I61"/>
    <mergeCell ref="AB54:AB57"/>
    <mergeCell ref="AC54:AC57"/>
    <mergeCell ref="AD54:AD57"/>
    <mergeCell ref="AE54:AE57"/>
    <mergeCell ref="AF54:AF57"/>
    <mergeCell ref="W54:W57"/>
    <mergeCell ref="X54:X57"/>
    <mergeCell ref="Y54:Y57"/>
    <mergeCell ref="Z54:Z57"/>
    <mergeCell ref="AA54:AA57"/>
    <mergeCell ref="R54:R57"/>
    <mergeCell ref="S54:S57"/>
    <mergeCell ref="T54:T57"/>
    <mergeCell ref="U54:U57"/>
    <mergeCell ref="V54:V57"/>
    <mergeCell ref="AD58:AD61"/>
    <mergeCell ref="AE58:AE61"/>
    <mergeCell ref="AF58:AF61"/>
    <mergeCell ref="AC58:AC61"/>
    <mergeCell ref="AC50:AC53"/>
    <mergeCell ref="AD50:AD53"/>
    <mergeCell ref="AE50:AE53"/>
    <mergeCell ref="V50:V53"/>
    <mergeCell ref="W50:W53"/>
    <mergeCell ref="X50:X53"/>
    <mergeCell ref="Y50:Y53"/>
    <mergeCell ref="Z50:Z53"/>
    <mergeCell ref="Q50:Q53"/>
    <mergeCell ref="R50:R53"/>
    <mergeCell ref="S50:S53"/>
    <mergeCell ref="T50:T53"/>
    <mergeCell ref="U50:U53"/>
    <mergeCell ref="K58:K61"/>
    <mergeCell ref="L58:L61"/>
    <mergeCell ref="M58:M61"/>
    <mergeCell ref="N58:N61"/>
    <mergeCell ref="C54:C57"/>
    <mergeCell ref="D54:D57"/>
    <mergeCell ref="E54:E57"/>
    <mergeCell ref="F54:F57"/>
    <mergeCell ref="G54:G57"/>
    <mergeCell ref="H54:H57"/>
    <mergeCell ref="I54:I57"/>
    <mergeCell ref="J54:J57"/>
    <mergeCell ref="K54:K57"/>
    <mergeCell ref="L54:L57"/>
    <mergeCell ref="M54:M57"/>
    <mergeCell ref="N54:N57"/>
    <mergeCell ref="O54:O57"/>
    <mergeCell ref="P54:P57"/>
    <mergeCell ref="Q54:Q57"/>
    <mergeCell ref="AA50:AA53"/>
    <mergeCell ref="AB50:AB53"/>
    <mergeCell ref="AE46:AE49"/>
    <mergeCell ref="AF46:AF49"/>
    <mergeCell ref="C50:C53"/>
    <mergeCell ref="D50:D53"/>
    <mergeCell ref="E50:E53"/>
    <mergeCell ref="F50:F53"/>
    <mergeCell ref="G50:G53"/>
    <mergeCell ref="H50:H53"/>
    <mergeCell ref="I50:I53"/>
    <mergeCell ref="J50:J53"/>
    <mergeCell ref="K50:K53"/>
    <mergeCell ref="L50:L53"/>
    <mergeCell ref="M50:M53"/>
    <mergeCell ref="N50:N53"/>
    <mergeCell ref="O50:O53"/>
    <mergeCell ref="P50:P53"/>
    <mergeCell ref="Z46:Z49"/>
    <mergeCell ref="AA46:AA49"/>
    <mergeCell ref="AB46:AB49"/>
    <mergeCell ref="AC46:AC49"/>
    <mergeCell ref="AD46:AD49"/>
    <mergeCell ref="U46:U49"/>
    <mergeCell ref="V46:V49"/>
    <mergeCell ref="W46:W49"/>
    <mergeCell ref="X46:X49"/>
    <mergeCell ref="Y46:Y49"/>
    <mergeCell ref="P46:P49"/>
    <mergeCell ref="Q46:Q49"/>
    <mergeCell ref="R46:R49"/>
    <mergeCell ref="S46:S49"/>
    <mergeCell ref="T46:T49"/>
    <mergeCell ref="AF50:AF53"/>
    <mergeCell ref="F46:F49"/>
    <mergeCell ref="G46:G49"/>
    <mergeCell ref="H46:H49"/>
    <mergeCell ref="I46:I49"/>
    <mergeCell ref="J46:J49"/>
    <mergeCell ref="K46:K49"/>
    <mergeCell ref="L46:L49"/>
    <mergeCell ref="M46:M49"/>
    <mergeCell ref="N46:N49"/>
    <mergeCell ref="O46:O49"/>
    <mergeCell ref="Y41:Y44"/>
    <mergeCell ref="Z41:Z44"/>
    <mergeCell ref="AA41:AA44"/>
    <mergeCell ref="AB41:AB44"/>
    <mergeCell ref="T41:T44"/>
    <mergeCell ref="U41:U44"/>
    <mergeCell ref="V41:V44"/>
    <mergeCell ref="W41:W44"/>
    <mergeCell ref="X41:X44"/>
    <mergeCell ref="O41:O44"/>
    <mergeCell ref="P41:P44"/>
    <mergeCell ref="Q41:Q44"/>
    <mergeCell ref="R41:R44"/>
    <mergeCell ref="S41:S44"/>
    <mergeCell ref="J41:J44"/>
    <mergeCell ref="K41:K44"/>
    <mergeCell ref="L41:L44"/>
    <mergeCell ref="M41:M44"/>
    <mergeCell ref="N41:N44"/>
    <mergeCell ref="E41:E44"/>
    <mergeCell ref="F41:F44"/>
    <mergeCell ref="G41:G44"/>
    <mergeCell ref="H41:H44"/>
    <mergeCell ref="I41:I44"/>
    <mergeCell ref="AB36:AB39"/>
    <mergeCell ref="AC36:AC39"/>
    <mergeCell ref="AD36:AD39"/>
    <mergeCell ref="AE36:AE39"/>
    <mergeCell ref="AF36:AF39"/>
    <mergeCell ref="W36:W39"/>
    <mergeCell ref="X36:X39"/>
    <mergeCell ref="Y36:Y39"/>
    <mergeCell ref="Z36:Z39"/>
    <mergeCell ref="AA36:AA39"/>
    <mergeCell ref="R36:R39"/>
    <mergeCell ref="S36:S39"/>
    <mergeCell ref="T36:T39"/>
    <mergeCell ref="U36:U39"/>
    <mergeCell ref="V36:V39"/>
    <mergeCell ref="AD41:AD44"/>
    <mergeCell ref="AE41:AE44"/>
    <mergeCell ref="AF41:AF44"/>
    <mergeCell ref="AC41:AC44"/>
    <mergeCell ref="I36:I39"/>
    <mergeCell ref="J36:J39"/>
    <mergeCell ref="K36:K39"/>
    <mergeCell ref="L36:L39"/>
    <mergeCell ref="M36:M39"/>
    <mergeCell ref="N36:N39"/>
    <mergeCell ref="O36:O39"/>
    <mergeCell ref="P36:P39"/>
    <mergeCell ref="AD32:AD35"/>
    <mergeCell ref="AE32:AE35"/>
    <mergeCell ref="AF32:AF35"/>
    <mergeCell ref="E36:E39"/>
    <mergeCell ref="F36:F39"/>
    <mergeCell ref="G36:G39"/>
    <mergeCell ref="H36:H39"/>
    <mergeCell ref="Q36:Q39"/>
    <mergeCell ref="Y32:Y35"/>
    <mergeCell ref="Z32:Z35"/>
    <mergeCell ref="AA32:AA35"/>
    <mergeCell ref="AB32:AB35"/>
    <mergeCell ref="AC32:AC35"/>
    <mergeCell ref="T32:T35"/>
    <mergeCell ref="U32:U35"/>
    <mergeCell ref="V32:V35"/>
    <mergeCell ref="W32:W35"/>
    <mergeCell ref="X32:X35"/>
    <mergeCell ref="O32:O35"/>
    <mergeCell ref="P32:P35"/>
    <mergeCell ref="Q32:Q35"/>
    <mergeCell ref="R32:R35"/>
    <mergeCell ref="S32:S35"/>
    <mergeCell ref="C32:C39"/>
    <mergeCell ref="D32:D39"/>
    <mergeCell ref="E32:E35"/>
    <mergeCell ref="F32:F35"/>
    <mergeCell ref="G32:G35"/>
    <mergeCell ref="H32:H35"/>
    <mergeCell ref="I32:I35"/>
    <mergeCell ref="J32:J35"/>
    <mergeCell ref="K32:K35"/>
    <mergeCell ref="L32:L35"/>
    <mergeCell ref="M32:M35"/>
    <mergeCell ref="N32:N35"/>
    <mergeCell ref="X27:X30"/>
    <mergeCell ref="Y27:Y30"/>
    <mergeCell ref="Z27:Z30"/>
    <mergeCell ref="AA27:AA30"/>
    <mergeCell ref="AB27:AB30"/>
    <mergeCell ref="S27:S30"/>
    <mergeCell ref="T27:T30"/>
    <mergeCell ref="U27:U30"/>
    <mergeCell ref="V27:V30"/>
    <mergeCell ref="W27:W30"/>
    <mergeCell ref="I27:I30"/>
    <mergeCell ref="J27:J30"/>
    <mergeCell ref="K27:K30"/>
    <mergeCell ref="L27:L30"/>
    <mergeCell ref="M27:M30"/>
    <mergeCell ref="N27:N30"/>
    <mergeCell ref="O27:O30"/>
    <mergeCell ref="P27:P30"/>
    <mergeCell ref="Q27:Q30"/>
    <mergeCell ref="R27:R30"/>
    <mergeCell ref="Z23:Z26"/>
    <mergeCell ref="AA23:AA26"/>
    <mergeCell ref="AB23:AB26"/>
    <mergeCell ref="AC23:AC26"/>
    <mergeCell ref="AD23:AD26"/>
    <mergeCell ref="U23:U26"/>
    <mergeCell ref="V23:V26"/>
    <mergeCell ref="W23:W26"/>
    <mergeCell ref="X23:X26"/>
    <mergeCell ref="Y23:Y26"/>
    <mergeCell ref="P23:P26"/>
    <mergeCell ref="Q23:Q26"/>
    <mergeCell ref="R23:R26"/>
    <mergeCell ref="S23:S26"/>
    <mergeCell ref="T23:T26"/>
    <mergeCell ref="AC27:AC30"/>
    <mergeCell ref="AD27:AD30"/>
    <mergeCell ref="C23:C30"/>
    <mergeCell ref="D23:D30"/>
    <mergeCell ref="E23:E26"/>
    <mergeCell ref="F23:F26"/>
    <mergeCell ref="G23:G26"/>
    <mergeCell ref="H23:H26"/>
    <mergeCell ref="I23:I26"/>
    <mergeCell ref="J23:J26"/>
    <mergeCell ref="K23:K26"/>
    <mergeCell ref="L23:L26"/>
    <mergeCell ref="M23:M26"/>
    <mergeCell ref="N23:N26"/>
    <mergeCell ref="O23:O26"/>
    <mergeCell ref="Y18:Y21"/>
    <mergeCell ref="Z18:Z21"/>
    <mergeCell ref="AA18:AA21"/>
    <mergeCell ref="AB18:AB21"/>
    <mergeCell ref="T18:T21"/>
    <mergeCell ref="U18:U21"/>
    <mergeCell ref="V18:V21"/>
    <mergeCell ref="W18:W21"/>
    <mergeCell ref="X18:X21"/>
    <mergeCell ref="O18:O21"/>
    <mergeCell ref="P18:P21"/>
    <mergeCell ref="Q18:Q21"/>
    <mergeCell ref="R18:R21"/>
    <mergeCell ref="S18:S21"/>
    <mergeCell ref="J18:J21"/>
    <mergeCell ref="E27:E30"/>
    <mergeCell ref="F27:F30"/>
    <mergeCell ref="G27:G30"/>
    <mergeCell ref="H27:H30"/>
    <mergeCell ref="K18:K21"/>
    <mergeCell ref="L18:L21"/>
    <mergeCell ref="M18:M21"/>
    <mergeCell ref="N18:N21"/>
    <mergeCell ref="X13:X16"/>
    <mergeCell ref="Y13:Y16"/>
    <mergeCell ref="Z13:Z16"/>
    <mergeCell ref="AA13:AA16"/>
    <mergeCell ref="AB13:AB16"/>
    <mergeCell ref="S13:S16"/>
    <mergeCell ref="T13:T16"/>
    <mergeCell ref="U13:U16"/>
    <mergeCell ref="V13:V16"/>
    <mergeCell ref="W13:W16"/>
    <mergeCell ref="N13:N16"/>
    <mergeCell ref="O13:O16"/>
    <mergeCell ref="P13:P16"/>
    <mergeCell ref="Q13:Q16"/>
    <mergeCell ref="R13:R16"/>
    <mergeCell ref="R9:R12"/>
    <mergeCell ref="S9:S12"/>
    <mergeCell ref="T9:T12"/>
    <mergeCell ref="U9:U12"/>
    <mergeCell ref="V9:V12"/>
    <mergeCell ref="AC13:AC16"/>
    <mergeCell ref="AD13:AD16"/>
    <mergeCell ref="AE13:AE16"/>
    <mergeCell ref="AF13:AF16"/>
    <mergeCell ref="J9:J12"/>
    <mergeCell ref="K9:K12"/>
    <mergeCell ref="L9:L12"/>
    <mergeCell ref="M9:M12"/>
    <mergeCell ref="N9:N12"/>
    <mergeCell ref="O9:O12"/>
    <mergeCell ref="P9:P12"/>
    <mergeCell ref="Q9:Q12"/>
    <mergeCell ref="C41:C44"/>
    <mergeCell ref="D41:D44"/>
    <mergeCell ref="C58:C61"/>
    <mergeCell ref="D58:D61"/>
    <mergeCell ref="C74:C77"/>
    <mergeCell ref="D74:D77"/>
    <mergeCell ref="C94:C97"/>
    <mergeCell ref="D94:D97"/>
    <mergeCell ref="C111:C114"/>
    <mergeCell ref="D111:D114"/>
    <mergeCell ref="C124:C127"/>
    <mergeCell ref="F3:I3"/>
    <mergeCell ref="H4:H5"/>
    <mergeCell ref="I4:I5"/>
    <mergeCell ref="C9:C16"/>
    <mergeCell ref="D9:D16"/>
    <mergeCell ref="E9:E12"/>
    <mergeCell ref="F9:F12"/>
    <mergeCell ref="G9:G12"/>
    <mergeCell ref="E13:E16"/>
    <mergeCell ref="F13:F16"/>
    <mergeCell ref="G13:G16"/>
    <mergeCell ref="C18:C21"/>
    <mergeCell ref="D18:D21"/>
    <mergeCell ref="E18:E21"/>
    <mergeCell ref="F18:F21"/>
    <mergeCell ref="G18:G21"/>
    <mergeCell ref="H18:H21"/>
    <mergeCell ref="I18:I21"/>
    <mergeCell ref="C46:C49"/>
    <mergeCell ref="D46:D49"/>
    <mergeCell ref="E46:E49"/>
    <mergeCell ref="N3:O3"/>
    <mergeCell ref="C4:D4"/>
    <mergeCell ref="B3:D3"/>
    <mergeCell ref="E3:E5"/>
    <mergeCell ref="F4:F5"/>
    <mergeCell ref="G4:G5"/>
    <mergeCell ref="J4:J5"/>
    <mergeCell ref="K4:K5"/>
    <mergeCell ref="J3:K3"/>
    <mergeCell ref="L3:M3"/>
    <mergeCell ref="L4:L5"/>
    <mergeCell ref="AE4:AE5"/>
    <mergeCell ref="M4:M5"/>
    <mergeCell ref="N4:N5"/>
    <mergeCell ref="O4:O5"/>
    <mergeCell ref="T4:T5"/>
    <mergeCell ref="U4:U5"/>
    <mergeCell ref="V4:V5"/>
    <mergeCell ref="Y3:AF3"/>
    <mergeCell ref="W4:W5"/>
    <mergeCell ref="X4:X5"/>
    <mergeCell ref="Q3:Q5"/>
    <mergeCell ref="R3:R5"/>
    <mergeCell ref="P3:P5"/>
    <mergeCell ref="AQ4:AQ5"/>
    <mergeCell ref="AR4:AU4"/>
    <mergeCell ref="AV4:AV5"/>
    <mergeCell ref="AL3:AM3"/>
    <mergeCell ref="AN3:AO3"/>
    <mergeCell ref="AG3:AG5"/>
    <mergeCell ref="AH3:AH5"/>
    <mergeCell ref="AI3:AI5"/>
    <mergeCell ref="AJ3:AJ5"/>
    <mergeCell ref="AK3:AK5"/>
    <mergeCell ref="Y4:Y5"/>
    <mergeCell ref="Z4:Z5"/>
    <mergeCell ref="AA4:AD4"/>
    <mergeCell ref="AF4:AF5"/>
    <mergeCell ref="T3:X3"/>
    <mergeCell ref="AP74:AP77"/>
    <mergeCell ref="AP81:AP84"/>
    <mergeCell ref="AE9:AE12"/>
    <mergeCell ref="AF9:AF12"/>
    <mergeCell ref="W9:W12"/>
    <mergeCell ref="X9:X12"/>
    <mergeCell ref="Y9:Y12"/>
    <mergeCell ref="Z9:Z12"/>
    <mergeCell ref="AA9:AA12"/>
    <mergeCell ref="AD18:AD21"/>
    <mergeCell ref="AE18:AE21"/>
    <mergeCell ref="AF18:AF21"/>
    <mergeCell ref="AC18:AC21"/>
    <mergeCell ref="AE23:AE26"/>
    <mergeCell ref="AF23:AF26"/>
    <mergeCell ref="AE27:AE30"/>
    <mergeCell ref="AF27:AF30"/>
    <mergeCell ref="AP85:AP88"/>
    <mergeCell ref="AP89:AP92"/>
    <mergeCell ref="AP94:AP97"/>
    <mergeCell ref="BP4:BS4"/>
    <mergeCell ref="BF3:BM3"/>
    <mergeCell ref="BN3:BU3"/>
    <mergeCell ref="BT4:BT5"/>
    <mergeCell ref="BU4:BU5"/>
    <mergeCell ref="BG4:BG5"/>
    <mergeCell ref="BH4:BK4"/>
    <mergeCell ref="BL4:BL5"/>
    <mergeCell ref="BM4:BM5"/>
    <mergeCell ref="BN4:BN5"/>
    <mergeCell ref="BO4:BO5"/>
    <mergeCell ref="AX4:AX5"/>
    <mergeCell ref="AY4:AY5"/>
    <mergeCell ref="AZ4:BC4"/>
    <mergeCell ref="BE4:BE5"/>
    <mergeCell ref="BF4:BF5"/>
    <mergeCell ref="AP4:AP5"/>
    <mergeCell ref="BD4:BD5"/>
    <mergeCell ref="AP3:AW3"/>
    <mergeCell ref="AX3:BE3"/>
    <mergeCell ref="AW4:AW5"/>
    <mergeCell ref="AX94:AX97"/>
    <mergeCell ref="BG74:BG77"/>
    <mergeCell ref="BG81:BG84"/>
    <mergeCell ref="BF85:BF88"/>
    <mergeCell ref="BG85:BG88"/>
    <mergeCell ref="BG89:BG92"/>
    <mergeCell ref="AQ9:AQ12"/>
    <mergeCell ref="AQ13:AQ16"/>
    <mergeCell ref="I70:I73"/>
    <mergeCell ref="J70:J73"/>
    <mergeCell ref="K70:K73"/>
    <mergeCell ref="L70:L73"/>
    <mergeCell ref="M70:M73"/>
    <mergeCell ref="O70:O73"/>
    <mergeCell ref="U70:U73"/>
    <mergeCell ref="V70:V73"/>
    <mergeCell ref="W70:W73"/>
    <mergeCell ref="X70:X73"/>
    <mergeCell ref="AP9:AP12"/>
    <mergeCell ref="AP13:AP16"/>
    <mergeCell ref="AP18:AP21"/>
    <mergeCell ref="AP23:AP26"/>
    <mergeCell ref="AP27:AP30"/>
    <mergeCell ref="AP32:AP35"/>
    <mergeCell ref="AP36:AP39"/>
    <mergeCell ref="AP41:AP44"/>
    <mergeCell ref="AP46:AP49"/>
    <mergeCell ref="AP50:AP53"/>
    <mergeCell ref="AP54:AP57"/>
    <mergeCell ref="AP58:AP61"/>
    <mergeCell ref="AP62:AP65"/>
    <mergeCell ref="AP66:AP69"/>
    <mergeCell ref="AP70:AP73"/>
    <mergeCell ref="J13:J16"/>
    <mergeCell ref="K13:K16"/>
    <mergeCell ref="L13:L16"/>
    <mergeCell ref="M13:M16"/>
    <mergeCell ref="AB9:AB12"/>
    <mergeCell ref="AC9:AC12"/>
    <mergeCell ref="AD9:AD12"/>
    <mergeCell ref="AP98:AP101"/>
    <mergeCell ref="AP102:AP105"/>
    <mergeCell ref="AP107:AP110"/>
    <mergeCell ref="AP111:AP114"/>
    <mergeCell ref="AP115:AP118"/>
    <mergeCell ref="AP120:AP123"/>
    <mergeCell ref="AP124:AP127"/>
    <mergeCell ref="AP131:AP134"/>
    <mergeCell ref="AP135:AP138"/>
    <mergeCell ref="AP139:AP142"/>
    <mergeCell ref="AP143:AP146"/>
    <mergeCell ref="AP151:AP154"/>
    <mergeCell ref="AP155:AP158"/>
    <mergeCell ref="AP159:AP162"/>
    <mergeCell ref="AP163:AP166"/>
    <mergeCell ref="AP167:AP170"/>
    <mergeCell ref="AP171:AP174"/>
    <mergeCell ref="AP147:AP150"/>
    <mergeCell ref="AX9:AX12"/>
    <mergeCell ref="AX13:AX16"/>
    <mergeCell ref="AX18:AX21"/>
    <mergeCell ref="AX23:AX26"/>
    <mergeCell ref="AX27:AX30"/>
    <mergeCell ref="AX32:AX35"/>
    <mergeCell ref="AX36:AX39"/>
    <mergeCell ref="AX41:AX44"/>
    <mergeCell ref="AQ94:AQ97"/>
    <mergeCell ref="AQ98:AQ101"/>
    <mergeCell ref="AQ102:AQ105"/>
    <mergeCell ref="AQ107:AQ110"/>
    <mergeCell ref="AQ111:AQ114"/>
    <mergeCell ref="AQ115:AQ118"/>
    <mergeCell ref="AQ120:AQ123"/>
    <mergeCell ref="AQ124:AQ127"/>
    <mergeCell ref="AQ131:AQ134"/>
    <mergeCell ref="AQ18:AQ21"/>
    <mergeCell ref="AQ23:AQ26"/>
    <mergeCell ref="AQ27:AQ30"/>
    <mergeCell ref="AQ32:AQ35"/>
    <mergeCell ref="AQ36:AQ39"/>
    <mergeCell ref="AQ41:AQ44"/>
    <mergeCell ref="AQ46:AQ49"/>
    <mergeCell ref="AQ50:AQ53"/>
    <mergeCell ref="AQ54:AQ57"/>
    <mergeCell ref="AQ58:AQ61"/>
    <mergeCell ref="AQ62:AQ65"/>
    <mergeCell ref="AQ66:AQ69"/>
    <mergeCell ref="AQ70:AQ73"/>
    <mergeCell ref="AQ74:AQ77"/>
    <mergeCell ref="AQ81:AQ84"/>
    <mergeCell ref="AY9:AY12"/>
    <mergeCell ref="AY13:AY16"/>
    <mergeCell ref="AY18:AY21"/>
    <mergeCell ref="AY23:AY26"/>
    <mergeCell ref="AY27:AY30"/>
    <mergeCell ref="AY32:AY35"/>
    <mergeCell ref="AY36:AY39"/>
    <mergeCell ref="AY41:AY44"/>
    <mergeCell ref="AY46:AY49"/>
    <mergeCell ref="AY50:AY53"/>
    <mergeCell ref="AY54:AY57"/>
    <mergeCell ref="AY58:AY61"/>
    <mergeCell ref="AY62:AY65"/>
    <mergeCell ref="AY143:AY146"/>
    <mergeCell ref="AY147:AY150"/>
    <mergeCell ref="AY151:AY154"/>
    <mergeCell ref="AY159:AY162"/>
    <mergeCell ref="AY139:AY142"/>
    <mergeCell ref="AY66:AY69"/>
    <mergeCell ref="AY70:AY73"/>
    <mergeCell ref="AY74:AY77"/>
    <mergeCell ref="AY81:AY84"/>
    <mergeCell ref="AY85:AY88"/>
    <mergeCell ref="AY89:AY92"/>
    <mergeCell ref="AY94:AY97"/>
    <mergeCell ref="AY98:AY101"/>
    <mergeCell ref="AY155:AY158"/>
    <mergeCell ref="AY115:AY118"/>
    <mergeCell ref="AY120:AY123"/>
    <mergeCell ref="AY124:AY127"/>
    <mergeCell ref="AY131:AY134"/>
    <mergeCell ref="AY135:AY138"/>
    <mergeCell ref="BF107:BF110"/>
    <mergeCell ref="AX85:AX88"/>
    <mergeCell ref="AX98:AX101"/>
    <mergeCell ref="AX102:AX105"/>
    <mergeCell ref="AX107:AX110"/>
    <mergeCell ref="AX111:AX114"/>
    <mergeCell ref="AX115:AX118"/>
    <mergeCell ref="AX120:AX123"/>
    <mergeCell ref="AX124:AX127"/>
    <mergeCell ref="AX131:AX134"/>
    <mergeCell ref="AX135:AX138"/>
    <mergeCell ref="AQ147:AQ150"/>
    <mergeCell ref="AQ151:AQ154"/>
    <mergeCell ref="AQ135:AQ138"/>
    <mergeCell ref="AQ139:AQ142"/>
    <mergeCell ref="AQ143:AQ146"/>
    <mergeCell ref="AX139:AX142"/>
    <mergeCell ref="AX143:AX146"/>
    <mergeCell ref="AQ85:AQ88"/>
    <mergeCell ref="AQ89:AQ92"/>
    <mergeCell ref="AX147:AX150"/>
    <mergeCell ref="BF147:BF150"/>
    <mergeCell ref="BF54:BF57"/>
    <mergeCell ref="BG54:BG57"/>
    <mergeCell ref="BF58:BF61"/>
    <mergeCell ref="BG58:BG61"/>
    <mergeCell ref="BG135:BG138"/>
    <mergeCell ref="BG139:BG142"/>
    <mergeCell ref="BG143:BG146"/>
    <mergeCell ref="BG147:BG150"/>
    <mergeCell ref="BG151:BG154"/>
    <mergeCell ref="BG159:BG162"/>
    <mergeCell ref="BF62:BF65"/>
    <mergeCell ref="BG62:BG65"/>
    <mergeCell ref="BF66:BF69"/>
    <mergeCell ref="BG66:BG69"/>
    <mergeCell ref="BF70:BF73"/>
    <mergeCell ref="BG70:BG73"/>
    <mergeCell ref="AX46:AX49"/>
    <mergeCell ref="AX50:AX53"/>
    <mergeCell ref="AX54:AX57"/>
    <mergeCell ref="AX58:AX61"/>
    <mergeCell ref="AX62:AX65"/>
    <mergeCell ref="AX66:AX69"/>
    <mergeCell ref="AX70:AX73"/>
    <mergeCell ref="AX74:AX77"/>
    <mergeCell ref="AY102:AY105"/>
    <mergeCell ref="AY107:AY110"/>
    <mergeCell ref="AY111:AY114"/>
    <mergeCell ref="BG94:BG97"/>
    <mergeCell ref="BF98:BF101"/>
    <mergeCell ref="BG98:BG101"/>
    <mergeCell ref="BF102:BF105"/>
    <mergeCell ref="BG102:BG105"/>
    <mergeCell ref="BF13:BF16"/>
    <mergeCell ref="BG13:BG16"/>
    <mergeCell ref="BF18:BF21"/>
    <mergeCell ref="BG18:BG21"/>
    <mergeCell ref="BF23:BF26"/>
    <mergeCell ref="BG23:BG26"/>
    <mergeCell ref="BF27:BF30"/>
    <mergeCell ref="BG27:BG30"/>
    <mergeCell ref="BF32:BF35"/>
    <mergeCell ref="BG32:BG35"/>
    <mergeCell ref="BF36:BF39"/>
    <mergeCell ref="BG36:BG39"/>
    <mergeCell ref="BF41:BF44"/>
    <mergeCell ref="BG41:BG44"/>
    <mergeCell ref="BF46:BF49"/>
    <mergeCell ref="BG46:BG49"/>
    <mergeCell ref="BF50:BF53"/>
    <mergeCell ref="BG50:BG53"/>
    <mergeCell ref="BN135:BN138"/>
    <mergeCell ref="BF139:BF142"/>
    <mergeCell ref="BN139:BN142"/>
    <mergeCell ref="BF143:BF146"/>
    <mergeCell ref="BF167:BF170"/>
    <mergeCell ref="BG167:BG170"/>
    <mergeCell ref="BN9:BN12"/>
    <mergeCell ref="BO9:BO12"/>
    <mergeCell ref="BN13:BN16"/>
    <mergeCell ref="BO13:BO16"/>
    <mergeCell ref="BN18:BN21"/>
    <mergeCell ref="BO18:BO21"/>
    <mergeCell ref="BN23:BN26"/>
    <mergeCell ref="BO23:BO26"/>
    <mergeCell ref="BN27:BN30"/>
    <mergeCell ref="BO27:BO30"/>
    <mergeCell ref="BN32:BN35"/>
    <mergeCell ref="BO32:BO35"/>
    <mergeCell ref="BN36:BN39"/>
    <mergeCell ref="BO36:BO39"/>
    <mergeCell ref="BN41:BN44"/>
    <mergeCell ref="BO41:BO44"/>
    <mergeCell ref="BN46:BN49"/>
    <mergeCell ref="BO46:BO49"/>
    <mergeCell ref="BN50:BN53"/>
    <mergeCell ref="BO50:BO53"/>
    <mergeCell ref="BN54:BN57"/>
    <mergeCell ref="BO54:BO57"/>
    <mergeCell ref="BF74:BF77"/>
    <mergeCell ref="BF94:BF97"/>
    <mergeCell ref="BF9:BF12"/>
    <mergeCell ref="BG9:BG12"/>
    <mergeCell ref="BG107:BG110"/>
    <mergeCell ref="BF111:BF114"/>
    <mergeCell ref="BG111:BG114"/>
    <mergeCell ref="BF115:BF118"/>
    <mergeCell ref="BG115:BG118"/>
    <mergeCell ref="BF120:BF123"/>
    <mergeCell ref="BG120:BG123"/>
    <mergeCell ref="BF124:BF127"/>
    <mergeCell ref="BG124:BG127"/>
    <mergeCell ref="BF131:BF134"/>
    <mergeCell ref="BG155:BG158"/>
    <mergeCell ref="BO58:BO61"/>
    <mergeCell ref="BN62:BN65"/>
    <mergeCell ref="BO62:BO65"/>
    <mergeCell ref="BN66:BN69"/>
    <mergeCell ref="BO66:BO69"/>
    <mergeCell ref="BN70:BN73"/>
    <mergeCell ref="BO70:BO73"/>
    <mergeCell ref="BO81:BO84"/>
    <mergeCell ref="BN85:BN88"/>
    <mergeCell ref="BO107:BO110"/>
    <mergeCell ref="BN111:BN114"/>
    <mergeCell ref="BO111:BO114"/>
    <mergeCell ref="BN115:BN118"/>
    <mergeCell ref="BO115:BO118"/>
    <mergeCell ref="BN120:BN123"/>
    <mergeCell ref="BO120:BO123"/>
    <mergeCell ref="BN124:BN127"/>
    <mergeCell ref="BO124:BO127"/>
    <mergeCell ref="BN143:BN146"/>
    <mergeCell ref="BN131:BN134"/>
    <mergeCell ref="BF135:BF138"/>
    <mergeCell ref="BO167:BO170"/>
    <mergeCell ref="BO85:BO88"/>
    <mergeCell ref="BO159:BO162"/>
    <mergeCell ref="BN163:BN166"/>
    <mergeCell ref="BO163:BO166"/>
    <mergeCell ref="BO89:BO92"/>
    <mergeCell ref="BN94:BN97"/>
    <mergeCell ref="BO94:BO97"/>
    <mergeCell ref="BN98:BN101"/>
    <mergeCell ref="BO98:BO101"/>
    <mergeCell ref="BN102:BN105"/>
    <mergeCell ref="BO102:BO105"/>
    <mergeCell ref="BN107:BN110"/>
    <mergeCell ref="N70:N73"/>
    <mergeCell ref="H9:H12"/>
    <mergeCell ref="H13:H16"/>
    <mergeCell ref="I9:I12"/>
    <mergeCell ref="I13:I16"/>
    <mergeCell ref="N107:N110"/>
    <mergeCell ref="M107:M110"/>
    <mergeCell ref="L107:L110"/>
    <mergeCell ref="K107:K110"/>
    <mergeCell ref="J107:J110"/>
    <mergeCell ref="BO131:BO134"/>
    <mergeCell ref="BO135:BO138"/>
    <mergeCell ref="BO139:BO142"/>
    <mergeCell ref="BO143:BO146"/>
    <mergeCell ref="BO147:BO150"/>
    <mergeCell ref="BO151:BO154"/>
    <mergeCell ref="BN74:BN77"/>
    <mergeCell ref="BO74:BO77"/>
    <mergeCell ref="BN58:BN61"/>
    <mergeCell ref="BN147:BN150"/>
    <mergeCell ref="AX151:AX154"/>
    <mergeCell ref="BF151:BF154"/>
    <mergeCell ref="BN151:BN154"/>
    <mergeCell ref="AX155:AX158"/>
    <mergeCell ref="BF155:BF158"/>
    <mergeCell ref="BN155:BN158"/>
    <mergeCell ref="AX159:AX162"/>
    <mergeCell ref="BF159:BF162"/>
    <mergeCell ref="BN159:BN162"/>
    <mergeCell ref="BN171:BN174"/>
    <mergeCell ref="BF171:BF174"/>
    <mergeCell ref="AX171:AX174"/>
    <mergeCell ref="BN167:BN170"/>
    <mergeCell ref="AQ159:AQ162"/>
    <mergeCell ref="AQ163:AQ166"/>
    <mergeCell ref="AQ167:AQ170"/>
    <mergeCell ref="AY163:AY166"/>
    <mergeCell ref="AY167:AY170"/>
    <mergeCell ref="AQ155:AQ158"/>
    <mergeCell ref="AQ171:AQ174"/>
    <mergeCell ref="AY171:AY174"/>
    <mergeCell ref="BG171:BG174"/>
    <mergeCell ref="BF163:BF166"/>
    <mergeCell ref="BG163:BG166"/>
    <mergeCell ref="AX163:AX166"/>
    <mergeCell ref="AX167:AX170"/>
  </mergeCells>
  <conditionalFormatting sqref="S9">
    <cfRule type="expression" dxfId="131" priority="30" stopIfTrue="1">
      <formula>T9=U9+V9+W9+X9</formula>
    </cfRule>
    <cfRule type="expression" dxfId="130" priority="31">
      <formula>T9&lt;&gt;U9+V9+W9+X9</formula>
    </cfRule>
  </conditionalFormatting>
  <conditionalFormatting sqref="S13">
    <cfRule type="expression" dxfId="129" priority="34">
      <formula>T13=U13+V13+W13+X13</formula>
    </cfRule>
    <cfRule type="expression" dxfId="128" priority="35">
      <formula>T13&lt;&gt;U13+V13+W13+X13</formula>
    </cfRule>
  </conditionalFormatting>
  <conditionalFormatting sqref="S18">
    <cfRule type="expression" dxfId="127" priority="32" stopIfTrue="1">
      <formula>T18=U18+V18+W18+X18</formula>
    </cfRule>
    <cfRule type="expression" dxfId="126" priority="33">
      <formula>T18&lt;&gt;U18+V18+W18+X18</formula>
    </cfRule>
  </conditionalFormatting>
  <conditionalFormatting sqref="S23">
    <cfRule type="expression" dxfId="125" priority="47">
      <formula>T23&lt;&gt;U23+V23+W23+X23</formula>
    </cfRule>
    <cfRule type="expression" dxfId="124" priority="46">
      <formula>T23=U23+V23+W23+X23</formula>
    </cfRule>
  </conditionalFormatting>
  <conditionalFormatting sqref="S27">
    <cfRule type="expression" dxfId="123" priority="43">
      <formula>T27=U27+V27+W27+X27</formula>
    </cfRule>
    <cfRule type="expression" dxfId="122" priority="44">
      <formula>T27&lt;&gt;U27+V27+W27+X27</formula>
    </cfRule>
  </conditionalFormatting>
  <conditionalFormatting sqref="S41">
    <cfRule type="expression" dxfId="121" priority="18">
      <formula>T41=(U41+V41+W41+X41)/4</formula>
    </cfRule>
    <cfRule type="expression" dxfId="120" priority="19">
      <formula>T41&lt;&gt;(U41+V41+W41+X41)/4</formula>
    </cfRule>
  </conditionalFormatting>
  <conditionalFormatting sqref="S46 S54 S58 S66 S74">
    <cfRule type="expression" dxfId="119" priority="131">
      <formula>T46&lt;&gt;U46+V46+W46+X46</formula>
    </cfRule>
    <cfRule type="expression" dxfId="118" priority="130">
      <formula>T46=U46+V46+W46+X46</formula>
    </cfRule>
  </conditionalFormatting>
  <conditionalFormatting sqref="S81">
    <cfRule type="expression" dxfId="117" priority="84">
      <formula>T81&lt;&gt;U81+V81+W81+X81</formula>
    </cfRule>
    <cfRule type="expression" dxfId="116" priority="83">
      <formula>T81=U81+V81+W81+X81</formula>
    </cfRule>
  </conditionalFormatting>
  <conditionalFormatting sqref="S85:S86 S89">
    <cfRule type="expression" dxfId="115" priority="86">
      <formula>T85&lt;&gt;U85+V85+W85+X85</formula>
    </cfRule>
    <cfRule type="expression" dxfId="114" priority="85">
      <formula>T85=U85+V85+W85+X85</formula>
    </cfRule>
  </conditionalFormatting>
  <conditionalFormatting sqref="S94 S98 S102">
    <cfRule type="expression" dxfId="113" priority="28">
      <formula>T94=U94+V94+W94+X94</formula>
    </cfRule>
    <cfRule type="expression" dxfId="112" priority="29">
      <formula>T94&lt;&gt;U94+V94+W94+X94</formula>
    </cfRule>
  </conditionalFormatting>
  <conditionalFormatting sqref="S107 S111 S115">
    <cfRule type="expression" dxfId="111" priority="121">
      <formula>T107=U107+V107+W107+X107</formula>
    </cfRule>
    <cfRule type="expression" dxfId="110" priority="122">
      <formula>T107&lt;&gt;U107+V107+W107+X107</formula>
    </cfRule>
  </conditionalFormatting>
  <conditionalFormatting sqref="S120 S124">
    <cfRule type="expression" dxfId="109" priority="119">
      <formula>T120&lt;&gt;(U120+V120+W120+X120)/4</formula>
    </cfRule>
    <cfRule type="expression" dxfId="108" priority="118">
      <formula>T120=(U120+V120+W120+X120)/4</formula>
    </cfRule>
  </conditionalFormatting>
  <conditionalFormatting sqref="S131">
    <cfRule type="expression" dxfId="107" priority="79">
      <formula>T131&lt;&gt;U131+V131+W131+X131</formula>
    </cfRule>
    <cfRule type="expression" dxfId="106" priority="78">
      <formula>T131=U131+V131+W131+X131</formula>
    </cfRule>
  </conditionalFormatting>
  <conditionalFormatting sqref="S135">
    <cfRule type="expression" dxfId="105" priority="76">
      <formula>T135&lt;&gt;U135+V135+W135+X135</formula>
    </cfRule>
    <cfRule type="expression" dxfId="104" priority="75">
      <formula>T135=U135+V135+W135+X135</formula>
    </cfRule>
  </conditionalFormatting>
  <conditionalFormatting sqref="S139">
    <cfRule type="expression" dxfId="103" priority="73">
      <formula>T139&lt;&gt;U139+V139+W139+X139</formula>
    </cfRule>
    <cfRule type="expression" dxfId="102" priority="72">
      <formula>T139=U139+V139+W139+X139</formula>
    </cfRule>
  </conditionalFormatting>
  <conditionalFormatting sqref="S143">
    <cfRule type="expression" dxfId="101" priority="70">
      <formula>T143&lt;&gt;U143+V143+W143+X143</formula>
    </cfRule>
    <cfRule type="expression" dxfId="100" priority="69">
      <formula>T143=U143+V143+W143+X143</formula>
    </cfRule>
  </conditionalFormatting>
  <conditionalFormatting sqref="S147">
    <cfRule type="expression" dxfId="99" priority="66">
      <formula>T147=U147+V147+W147+X147</formula>
    </cfRule>
    <cfRule type="expression" dxfId="98" priority="67">
      <formula>T147&lt;&gt;U147+V147+W147+X147</formula>
    </cfRule>
  </conditionalFormatting>
  <conditionalFormatting sqref="S151">
    <cfRule type="expression" dxfId="97" priority="64">
      <formula>T151&lt;&gt;U151+V151+W151+X151</formula>
    </cfRule>
    <cfRule type="expression" dxfId="96" priority="63">
      <formula>T151=U151+V151+W151+X151</formula>
    </cfRule>
  </conditionalFormatting>
  <conditionalFormatting sqref="S155">
    <cfRule type="expression" dxfId="95" priority="20">
      <formula>T155=(U155+V155+W155+X155)/4</formula>
    </cfRule>
    <cfRule type="expression" dxfId="94" priority="21">
      <formula>T155&lt;&gt;(U155+V155+W155+X155)/4</formula>
    </cfRule>
  </conditionalFormatting>
  <conditionalFormatting sqref="S159 S171">
    <cfRule type="expression" dxfId="93" priority="60">
      <formula>T159=U159+V159+W159+X159</formula>
    </cfRule>
    <cfRule type="expression" dxfId="92" priority="61">
      <formula>T159&lt;&gt;U159+V159+W159+X159</formula>
    </cfRule>
  </conditionalFormatting>
  <conditionalFormatting sqref="S163 S167">
    <cfRule type="expression" dxfId="91" priority="113">
      <formula>T163&lt;&gt;U163+V163+W163+X163</formula>
    </cfRule>
    <cfRule type="expression" dxfId="90" priority="112">
      <formula>T163=U163+V163+W163+X163</formula>
    </cfRule>
  </conditionalFormatting>
  <conditionalFormatting sqref="Y7:Y9">
    <cfRule type="expression" dxfId="89" priority="5">
      <formula>Y7&lt;&gt;Z7</formula>
    </cfRule>
  </conditionalFormatting>
  <conditionalFormatting sqref="Y13">
    <cfRule type="expression" dxfId="88" priority="16">
      <formula>Y13&lt;&gt;Z13</formula>
    </cfRule>
  </conditionalFormatting>
  <conditionalFormatting sqref="Y17:Y18">
    <cfRule type="expression" dxfId="87" priority="15">
      <formula>Y17&lt;&gt;Z17</formula>
    </cfRule>
  </conditionalFormatting>
  <conditionalFormatting sqref="Y22:Y23 Y27">
    <cfRule type="expression" dxfId="86" priority="14">
      <formula>Y22&lt;&gt;Z22</formula>
    </cfRule>
  </conditionalFormatting>
  <conditionalFormatting sqref="Y31:Y32">
    <cfRule type="expression" dxfId="85" priority="3">
      <formula>Y31&lt;&gt;Z31</formula>
    </cfRule>
  </conditionalFormatting>
  <conditionalFormatting sqref="Y36">
    <cfRule type="expression" dxfId="84" priority="13">
      <formula>Y36&lt;&gt;Z36</formula>
    </cfRule>
  </conditionalFormatting>
  <conditionalFormatting sqref="Y40:Y41">
    <cfRule type="expression" dxfId="83" priority="12">
      <formula>Y40&lt;&gt;Z40</formula>
    </cfRule>
  </conditionalFormatting>
  <conditionalFormatting sqref="Y46 Y50 Y54 Y58 Y62 Y66 Y70 Y74">
    <cfRule type="expression" dxfId="82" priority="11">
      <formula>Y46&lt;&gt;Z46</formula>
    </cfRule>
  </conditionalFormatting>
  <conditionalFormatting sqref="Y78:Y81">
    <cfRule type="expression" dxfId="81" priority="4">
      <formula>Y78&lt;&gt;Z78</formula>
    </cfRule>
  </conditionalFormatting>
  <conditionalFormatting sqref="Y85 Y89">
    <cfRule type="expression" dxfId="80" priority="10">
      <formula>Y85&lt;&gt;Z85</formula>
    </cfRule>
  </conditionalFormatting>
  <conditionalFormatting sqref="Y93:Y94">
    <cfRule type="expression" dxfId="79" priority="2">
      <formula>Y93&lt;&gt;Z93</formula>
    </cfRule>
  </conditionalFormatting>
  <conditionalFormatting sqref="Y98 Y102">
    <cfRule type="expression" dxfId="78" priority="9">
      <formula>Y98&lt;&gt;Z98</formula>
    </cfRule>
  </conditionalFormatting>
  <conditionalFormatting sqref="Y106:Y107 Y111 Y115">
    <cfRule type="expression" dxfId="77" priority="8">
      <formula>Y106&lt;&gt;Z106</formula>
    </cfRule>
  </conditionalFormatting>
  <conditionalFormatting sqref="Y119:Y120 Y124">
    <cfRule type="expression" dxfId="76" priority="7">
      <formula>Y119&lt;&gt;Z119</formula>
    </cfRule>
  </conditionalFormatting>
  <conditionalFormatting sqref="Y129:Y131">
    <cfRule type="expression" dxfId="75" priority="1">
      <formula>Y129&lt;&gt;Z129</formula>
    </cfRule>
  </conditionalFormatting>
  <conditionalFormatting sqref="Y135 Y139 Y143 Y147 Y151 Y155 Y159 Y163 Y167 Y171">
    <cfRule type="expression" dxfId="74" priority="6">
      <formula>Y135&lt;&gt;Z135</formula>
    </cfRule>
  </conditionalFormatting>
  <conditionalFormatting sqref="Z7:AO7">
    <cfRule type="expression" dxfId="73" priority="298">
      <formula>Z$5=#REF!</formula>
    </cfRule>
  </conditionalFormatting>
  <conditionalFormatting sqref="Z79:AO79">
    <cfRule type="expression" dxfId="72" priority="297">
      <formula>Z$5=#REF!</formula>
    </cfRule>
  </conditionalFormatting>
  <conditionalFormatting sqref="Z129:AO129">
    <cfRule type="expression" dxfId="71" priority="295">
      <formula>Z$5=#REF!</formula>
    </cfRule>
  </conditionalFormatting>
  <conditionalFormatting sqref="AQ7:AW7">
    <cfRule type="expression" dxfId="70" priority="279">
      <formula>AQ$5=#REF!</formula>
    </cfRule>
  </conditionalFormatting>
  <conditionalFormatting sqref="AQ79:AW79">
    <cfRule type="expression" dxfId="69" priority="296">
      <formula>AQ$5=#REF!</formula>
    </cfRule>
  </conditionalFormatting>
  <conditionalFormatting sqref="AQ129:AW129">
    <cfRule type="expression" dxfId="68" priority="294">
      <formula>AQ$5=#REF!</formula>
    </cfRule>
  </conditionalFormatting>
  <conditionalFormatting sqref="AY7:BE7">
    <cfRule type="expression" dxfId="67" priority="54">
      <formula>AY$5=#REF!</formula>
    </cfRule>
  </conditionalFormatting>
  <conditionalFormatting sqref="AY79:BE79">
    <cfRule type="expression" dxfId="66" priority="27">
      <formula>AY$5=#REF!</formula>
    </cfRule>
  </conditionalFormatting>
  <conditionalFormatting sqref="AY129:BE129">
    <cfRule type="expression" dxfId="65" priority="26">
      <formula>AY$5=#REF!</formula>
    </cfRule>
  </conditionalFormatting>
  <conditionalFormatting sqref="BG7:BM7">
    <cfRule type="expression" dxfId="64" priority="51">
      <formula>BG$5=#REF!</formula>
    </cfRule>
  </conditionalFormatting>
  <conditionalFormatting sqref="BG79:BM79">
    <cfRule type="expression" dxfId="63" priority="25">
      <formula>BG$5=#REF!</formula>
    </cfRule>
  </conditionalFormatting>
  <conditionalFormatting sqref="BG129:BM129">
    <cfRule type="expression" dxfId="62" priority="24">
      <formula>BG$5=#REF!</formula>
    </cfRule>
  </conditionalFormatting>
  <conditionalFormatting sqref="BO7:BU7">
    <cfRule type="expression" dxfId="61" priority="48">
      <formula>BO$5=#REF!</formula>
    </cfRule>
  </conditionalFormatting>
  <conditionalFormatting sqref="BO79:BU79">
    <cfRule type="expression" dxfId="60" priority="23">
      <formula>BO$5=#REF!</formula>
    </cfRule>
  </conditionalFormatting>
  <conditionalFormatting sqref="BO129:BU129">
    <cfRule type="expression" dxfId="59" priority="22">
      <formula>BO$5=#REF!</formula>
    </cfRule>
  </conditionalFormatting>
  <printOptions horizontalCentered="1"/>
  <pageMargins left="0.31496062992125984" right="0.31496062992125984" top="0.35433070866141736" bottom="0.55118110236220474" header="0.31496062992125984" footer="0.31496062992125984"/>
  <pageSetup paperSize="5" scale="70" pageOrder="overThenDown" orientation="landscape" r:id="rId1"/>
  <headerFooter>
    <oddFooter>&amp;L&amp;F&amp;R&amp;P DE &amp;N</oddFooter>
  </headerFooter>
  <rowBreaks count="6" manualBreakCount="6">
    <brk id="21" max="72" man="1"/>
    <brk id="78" max="72" man="1"/>
    <brk id="92" max="72" man="1"/>
    <brk id="105" max="72" man="1"/>
    <brk id="118" max="72" man="1"/>
    <brk id="128" max="72" man="1"/>
  </rowBreaks>
  <colBreaks count="5" manualBreakCount="5">
    <brk id="13" max="180" man="1"/>
    <brk id="17" max="180" man="1"/>
    <brk id="32" max="176" man="1"/>
    <brk id="41" max="180" man="1"/>
    <brk id="57" max="180" man="1"/>
  </colBreaks>
  <extLst>
    <ext xmlns:x14="http://schemas.microsoft.com/office/spreadsheetml/2009/9/main" uri="{CCE6A557-97BC-4b89-ADB6-D9C93CAAB3DF}">
      <x14:dataValidations xmlns:xm="http://schemas.microsoft.com/office/excel/2006/main" disablePrompts="1" count="4">
        <x14:dataValidation type="list" showInputMessage="1" showErrorMessage="1" xr:uid="{00000000-0002-0000-1A00-000000000000}">
          <x14:formula1>
            <xm:f>ListaS!$A$10:$A$11</xm:f>
          </x14:formula1>
          <xm:sqref>R107:R118 R66:R69 R54:R61 R74:R77</xm:sqref>
        </x14:dataValidation>
        <x14:dataValidation type="list" allowBlank="1" showInputMessage="1" showErrorMessage="1" xr:uid="{00000000-0002-0000-1A00-000001000000}">
          <x14:formula1>
            <xm:f>ListaS!$G$10:$G$11</xm:f>
          </x14:formula1>
          <xm:sqref>AJ107:AJ118 AJ66:AJ77 AJ50:AJ63 AJ36:AJ39 AJ32:AJ33 AJ27:AJ28 AJ23:AJ24 AJ18:AJ20 AJ159:AJ160 AJ171:AJ172 AJ94:AJ103 AJ120:AJ127 AJ132:AJ133 AJ135:AJ136 AJ139:AJ140 AJ143:AJ144 AJ147:AJ148 AJ151:AJ153 AJ81:AJ92</xm:sqref>
        </x14:dataValidation>
        <x14:dataValidation type="list" allowBlank="1" showInputMessage="1" showErrorMessage="1" xr:uid="{00000000-0002-0000-1A00-000002000000}">
          <x14:formula1>
            <xm:f>ListaS!$C$10:$C$13</xm:f>
          </x14:formula1>
          <xm:sqref>AH107:AH118 AH66:AH77 AH50:AH63 AH36:AH39 AH32:AH33 AH27:AH28 AH23:AH24 AH18:AH20 AH159:AH160 AH171:AH172 AH94:AH103 AH120:AH127 AH132:AH133 AH135:AH136 AH139:AH140 AH143:AH144 AH147:AH148 AH151:AH153 AH81:AH92</xm:sqref>
        </x14:dataValidation>
        <x14:dataValidation type="list" allowBlank="1" showInputMessage="1" showErrorMessage="1" xr:uid="{00000000-0002-0000-1A00-000003000000}">
          <x14:formula1>
            <xm:f>ListaS!$E$10:$E$13</xm:f>
          </x14:formula1>
          <xm:sqref>AI107:AI118 AI66:AI77 AI50:AI63 AI36:AI39 AI32:AI33 AI27:AI28 AI23:AI24 AI18:AI20 AI159:AI160 AI171:AI172 AI94:AI103 AI120:AI127 AI132:AI133 AI135:AI136 AI139:AI140 AI143:AI144 AI147:AI148 AI151:AI153 AI81:AI92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79998168889431442"/>
  </sheetPr>
  <dimension ref="A1:BU88"/>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5" customWidth="1"/>
    <col min="3" max="3" width="8.7109375" style="156" customWidth="1"/>
    <col min="4" max="4" width="52.7109375" style="20" customWidth="1"/>
    <col min="5" max="5" width="8.7109375" style="20" customWidth="1"/>
    <col min="6" max="6" width="12.7109375" style="20" customWidth="1"/>
    <col min="7" max="7" width="18.7109375" style="193" customWidth="1"/>
    <col min="8" max="9" width="10.7109375" style="7" customWidth="1"/>
    <col min="10" max="10" width="10.7109375" style="21" customWidth="1"/>
    <col min="11" max="11" width="20.7109375" style="21" customWidth="1"/>
    <col min="12" max="12" width="10.7109375" style="20" customWidth="1"/>
    <col min="13" max="13" width="40.7109375" style="20" customWidth="1"/>
    <col min="14" max="14" width="20.7109375" style="20" customWidth="1"/>
    <col min="15" max="15" width="140.7109375" style="20" customWidth="1"/>
    <col min="16" max="16" width="36.7109375" style="20" customWidth="1"/>
    <col min="17" max="17" width="14.7109375" style="20" customWidth="1"/>
    <col min="18" max="18" width="14.5703125" style="20" customWidth="1"/>
    <col min="19" max="19" width="1.7109375" style="20" customWidth="1"/>
    <col min="20" max="20" width="15" style="7" customWidth="1"/>
    <col min="21" max="24" width="15" style="6" customWidth="1"/>
    <col min="25" max="25" width="15.140625" style="6" customWidth="1"/>
    <col min="26" max="32" width="15.140625" style="2" customWidth="1"/>
    <col min="33" max="33" width="64.7109375" style="2" customWidth="1"/>
    <col min="34" max="36" width="14.7109375" style="2" customWidth="1"/>
    <col min="37" max="37" width="50.7109375" style="2" customWidth="1"/>
    <col min="38" max="41" width="13.28515625" style="2" customWidth="1"/>
    <col min="42" max="42" width="13.28515625" style="3" customWidth="1"/>
    <col min="43"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2" width="13.28515625" style="4" customWidth="1"/>
    <col min="63" max="65" width="13.28515625" style="1" customWidth="1"/>
    <col min="66" max="66" width="13.28515625" style="3" customWidth="1"/>
    <col min="67" max="70" width="13.28515625" style="4" customWidth="1"/>
    <col min="71" max="73" width="13.28515625" style="1" customWidth="1"/>
    <col min="74" max="109" width="12.5703125" style="1" customWidth="1"/>
    <col min="110" max="16384" width="11.42578125" style="1"/>
  </cols>
  <sheetData>
    <row r="1" spans="1:73" s="184" customFormat="1" ht="30" customHeight="1" x14ac:dyDescent="0.25">
      <c r="A1" s="661"/>
      <c r="B1" s="183"/>
      <c r="D1" s="186" t="s">
        <v>2879</v>
      </c>
      <c r="E1" s="185" t="s">
        <v>2880</v>
      </c>
      <c r="F1" s="183" t="s">
        <v>2881</v>
      </c>
      <c r="G1" s="209"/>
      <c r="H1" s="185"/>
      <c r="I1" s="185"/>
      <c r="J1" s="185"/>
      <c r="K1" s="185"/>
      <c r="L1" s="185"/>
      <c r="M1" s="660" t="s">
        <v>2882</v>
      </c>
      <c r="O1" s="222" t="s">
        <v>2995</v>
      </c>
      <c r="Q1" s="660" t="s">
        <v>2882</v>
      </c>
      <c r="R1" s="183"/>
      <c r="S1" s="183"/>
      <c r="T1" s="183" t="s">
        <v>2886</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148"/>
      <c r="B2" s="472"/>
      <c r="F2" s="472" t="s">
        <v>3933</v>
      </c>
      <c r="G2" s="210"/>
      <c r="H2" s="473"/>
      <c r="I2" s="473"/>
      <c r="J2" s="473"/>
      <c r="K2" s="473"/>
      <c r="M2" s="474"/>
      <c r="O2" s="178" t="str">
        <f>+F2</f>
        <v>SECRETARÍA DE HACIENDA</v>
      </c>
      <c r="Q2" s="472"/>
      <c r="R2" s="181"/>
      <c r="S2" s="181"/>
      <c r="T2" s="181"/>
      <c r="U2" s="181"/>
      <c r="V2" s="181"/>
      <c r="X2" s="106" t="str">
        <f>+F2</f>
        <v>SECRETARÍA DE HACIENDA</v>
      </c>
      <c r="Y2" s="181"/>
      <c r="Z2" s="181"/>
      <c r="AA2" s="181"/>
      <c r="AB2" s="181"/>
      <c r="AE2" s="106"/>
      <c r="AF2" s="106"/>
      <c r="AG2" s="472"/>
      <c r="AH2" s="472" t="str">
        <f>+F2</f>
        <v>SECRETARÍA DE HACIENDA</v>
      </c>
      <c r="AI2" s="106"/>
      <c r="AJ2" s="106"/>
      <c r="AK2" s="106"/>
      <c r="AL2" s="106"/>
      <c r="AM2" s="106"/>
      <c r="AN2" s="106"/>
      <c r="AO2" s="106"/>
      <c r="AP2" s="181"/>
      <c r="AQ2" s="181"/>
      <c r="AR2" s="181"/>
      <c r="AT2" s="181"/>
      <c r="AU2" s="106" t="str">
        <f>+X2</f>
        <v>SECRETARÍA DE HACIENDA</v>
      </c>
      <c r="AV2" s="181"/>
      <c r="AW2" s="181"/>
      <c r="AX2" s="181"/>
      <c r="AY2" s="181"/>
      <c r="AZ2" s="181"/>
      <c r="BA2" s="181"/>
      <c r="BC2" s="106"/>
      <c r="BD2" s="106"/>
      <c r="BE2" s="106"/>
      <c r="BF2" s="181"/>
      <c r="BG2" s="181"/>
      <c r="BH2" s="181"/>
      <c r="BI2" s="106"/>
      <c r="BJ2" s="181"/>
      <c r="BK2" s="106" t="str">
        <f>+AU2</f>
        <v>SECRETARÍA DE HACIENDA</v>
      </c>
      <c r="BL2" s="181"/>
      <c r="BM2" s="181"/>
      <c r="BN2" s="181"/>
      <c r="BO2" s="181"/>
      <c r="BP2" s="181"/>
      <c r="BQ2" s="181"/>
      <c r="BS2" s="106"/>
      <c r="BT2" s="106"/>
      <c r="BU2" s="106"/>
    </row>
    <row r="3" spans="1:73" ht="30" customHeight="1" thickBot="1" x14ac:dyDescent="0.3">
      <c r="A3" s="105" t="s">
        <v>2888</v>
      </c>
      <c r="B3" s="1113" t="s">
        <v>2889</v>
      </c>
      <c r="C3" s="1114"/>
      <c r="D3" s="1115"/>
      <c r="E3" s="1702" t="s">
        <v>268</v>
      </c>
      <c r="F3" s="1705" t="s">
        <v>2890</v>
      </c>
      <c r="G3" s="1706"/>
      <c r="H3" s="1706"/>
      <c r="I3" s="1706"/>
      <c r="J3" s="1705" t="s">
        <v>2890</v>
      </c>
      <c r="K3" s="1705"/>
      <c r="L3" s="1705" t="s">
        <v>2890</v>
      </c>
      <c r="M3" s="1705"/>
      <c r="N3" s="1706" t="s">
        <v>2891</v>
      </c>
      <c r="O3" s="1706"/>
      <c r="P3" s="475"/>
      <c r="Q3" s="476"/>
      <c r="R3" s="477"/>
      <c r="S3" s="919"/>
      <c r="T3" s="1714" t="s">
        <v>2895</v>
      </c>
      <c r="U3" s="1714"/>
      <c r="V3" s="1714"/>
      <c r="W3" s="1714"/>
      <c r="X3" s="1714"/>
      <c r="Y3" s="1715" t="s">
        <v>2896</v>
      </c>
      <c r="Z3" s="1715"/>
      <c r="AA3" s="1715"/>
      <c r="AB3" s="1715"/>
      <c r="AC3" s="1715"/>
      <c r="AD3" s="1715"/>
      <c r="AE3" s="1715"/>
      <c r="AF3" s="1715"/>
      <c r="AG3" s="1067" t="s">
        <v>2897</v>
      </c>
      <c r="AH3" s="1716" t="s">
        <v>2864</v>
      </c>
      <c r="AI3" s="1716" t="s">
        <v>2865</v>
      </c>
      <c r="AJ3" s="1716" t="s">
        <v>2898</v>
      </c>
      <c r="AK3" s="1067" t="s">
        <v>2899</v>
      </c>
      <c r="AL3" s="1087" t="s">
        <v>2900</v>
      </c>
      <c r="AM3" s="1088"/>
      <c r="AN3" s="1087" t="s">
        <v>2901</v>
      </c>
      <c r="AO3" s="1088"/>
      <c r="AP3" s="1093" t="s">
        <v>3934</v>
      </c>
      <c r="AQ3" s="1093"/>
      <c r="AR3" s="1093"/>
      <c r="AS3" s="1093"/>
      <c r="AT3" s="1093"/>
      <c r="AU3" s="1093"/>
      <c r="AV3" s="1093"/>
      <c r="AW3" s="1093"/>
      <c r="AX3" s="1095" t="s">
        <v>3935</v>
      </c>
      <c r="AY3" s="1096"/>
      <c r="AZ3" s="1096"/>
      <c r="BA3" s="1096"/>
      <c r="BB3" s="1096"/>
      <c r="BC3" s="1096"/>
      <c r="BD3" s="1096"/>
      <c r="BE3" s="1096"/>
      <c r="BF3" s="1098" t="s">
        <v>3936</v>
      </c>
      <c r="BG3" s="1099"/>
      <c r="BH3" s="1099"/>
      <c r="BI3" s="1099"/>
      <c r="BJ3" s="1099"/>
      <c r="BK3" s="1099"/>
      <c r="BL3" s="1099"/>
      <c r="BM3" s="1099"/>
      <c r="BN3" s="1101" t="s">
        <v>3937</v>
      </c>
      <c r="BO3" s="1102"/>
      <c r="BP3" s="1102"/>
      <c r="BQ3" s="1102"/>
      <c r="BR3" s="1102"/>
      <c r="BS3" s="1102"/>
      <c r="BT3" s="1102"/>
      <c r="BU3" s="1102"/>
    </row>
    <row r="4" spans="1:73" ht="30" customHeight="1" x14ac:dyDescent="0.25">
      <c r="A4" s="149"/>
      <c r="B4" s="320" t="s">
        <v>2906</v>
      </c>
      <c r="C4" s="1124" t="s">
        <v>2907</v>
      </c>
      <c r="D4" s="1125"/>
      <c r="E4" s="1703"/>
      <c r="F4" s="1709" t="s">
        <v>2908</v>
      </c>
      <c r="G4" s="1710" t="s">
        <v>277</v>
      </c>
      <c r="H4" s="1712" t="s">
        <v>2909</v>
      </c>
      <c r="I4" s="1712" t="s">
        <v>2910</v>
      </c>
      <c r="J4" s="1709" t="s">
        <v>2911</v>
      </c>
      <c r="K4" s="1709" t="s">
        <v>2912</v>
      </c>
      <c r="L4" s="1709" t="s">
        <v>2913</v>
      </c>
      <c r="M4" s="1709" t="s">
        <v>2914</v>
      </c>
      <c r="N4" s="1707" t="s">
        <v>2915</v>
      </c>
      <c r="O4" s="1708" t="s">
        <v>2916</v>
      </c>
      <c r="P4" s="1148" t="s">
        <v>2892</v>
      </c>
      <c r="Q4" s="1145" t="s">
        <v>2893</v>
      </c>
      <c r="R4" s="1142" t="s">
        <v>2894</v>
      </c>
      <c r="S4" s="109"/>
      <c r="T4" s="1720" t="s">
        <v>2917</v>
      </c>
      <c r="U4" s="1721" t="s">
        <v>2918</v>
      </c>
      <c r="V4" s="1722" t="s">
        <v>2919</v>
      </c>
      <c r="W4" s="1723" t="s">
        <v>2920</v>
      </c>
      <c r="X4" s="1724" t="s">
        <v>2921</v>
      </c>
      <c r="Y4" s="1725" t="s">
        <v>2922</v>
      </c>
      <c r="Z4" s="1725" t="s">
        <v>2923</v>
      </c>
      <c r="AA4" s="1732" t="s">
        <v>2924</v>
      </c>
      <c r="AB4" s="1732"/>
      <c r="AC4" s="1732"/>
      <c r="AD4" s="1732"/>
      <c r="AE4" s="1717" t="s">
        <v>2925</v>
      </c>
      <c r="AF4" s="1718" t="s">
        <v>2926</v>
      </c>
      <c r="AG4" s="1068"/>
      <c r="AH4" s="1716"/>
      <c r="AI4" s="1716"/>
      <c r="AJ4" s="1716"/>
      <c r="AK4" s="1068"/>
      <c r="AL4" s="920" t="s">
        <v>2927</v>
      </c>
      <c r="AM4" s="920" t="s">
        <v>2928</v>
      </c>
      <c r="AN4" s="920" t="s">
        <v>2927</v>
      </c>
      <c r="AO4" s="920" t="s">
        <v>2928</v>
      </c>
      <c r="AP4" s="1107" t="s">
        <v>2929</v>
      </c>
      <c r="AQ4" s="1713" t="s">
        <v>2930</v>
      </c>
      <c r="AR4" s="1719" t="s">
        <v>2924</v>
      </c>
      <c r="AS4" s="1719"/>
      <c r="AT4" s="1719"/>
      <c r="AU4" s="1719"/>
      <c r="AV4" s="1111" t="s">
        <v>2925</v>
      </c>
      <c r="AW4" s="1112" t="s">
        <v>2926</v>
      </c>
      <c r="AX4" s="1107" t="s">
        <v>2931</v>
      </c>
      <c r="AY4" s="1713" t="s">
        <v>2930</v>
      </c>
      <c r="AZ4" s="1719" t="s">
        <v>2924</v>
      </c>
      <c r="BA4" s="1719"/>
      <c r="BB4" s="1719"/>
      <c r="BC4" s="1719"/>
      <c r="BD4" s="1111" t="s">
        <v>2925</v>
      </c>
      <c r="BE4" s="1112" t="s">
        <v>2926</v>
      </c>
      <c r="BF4" s="1107" t="s">
        <v>2932</v>
      </c>
      <c r="BG4" s="1713" t="s">
        <v>2930</v>
      </c>
      <c r="BH4" s="1719" t="s">
        <v>2924</v>
      </c>
      <c r="BI4" s="1719"/>
      <c r="BJ4" s="1719"/>
      <c r="BK4" s="1719"/>
      <c r="BL4" s="1111" t="s">
        <v>2925</v>
      </c>
      <c r="BM4" s="1112" t="s">
        <v>2926</v>
      </c>
      <c r="BN4" s="1107" t="s">
        <v>2933</v>
      </c>
      <c r="BO4" s="1713" t="s">
        <v>2930</v>
      </c>
      <c r="BP4" s="1719" t="s">
        <v>2924</v>
      </c>
      <c r="BQ4" s="1719"/>
      <c r="BR4" s="1719"/>
      <c r="BS4" s="1719"/>
      <c r="BT4" s="1111" t="s">
        <v>2925</v>
      </c>
      <c r="BU4" s="1112" t="s">
        <v>2926</v>
      </c>
    </row>
    <row r="5" spans="1:73" ht="30" customHeight="1" x14ac:dyDescent="0.25">
      <c r="A5" s="150"/>
      <c r="B5" s="104"/>
      <c r="C5" s="921" t="s">
        <v>2934</v>
      </c>
      <c r="D5" s="321" t="s">
        <v>267</v>
      </c>
      <c r="E5" s="1704"/>
      <c r="F5" s="1709"/>
      <c r="G5" s="1711"/>
      <c r="H5" s="1712"/>
      <c r="I5" s="1712"/>
      <c r="J5" s="1709"/>
      <c r="K5" s="1709"/>
      <c r="L5" s="1709"/>
      <c r="M5" s="1709"/>
      <c r="N5" s="1707"/>
      <c r="O5" s="1708"/>
      <c r="P5" s="1149"/>
      <c r="Q5" s="1146"/>
      <c r="R5" s="1143"/>
      <c r="S5" s="110"/>
      <c r="T5" s="1720"/>
      <c r="U5" s="1721"/>
      <c r="V5" s="1722"/>
      <c r="W5" s="1723"/>
      <c r="X5" s="1724"/>
      <c r="Y5" s="1725"/>
      <c r="Z5" s="1725"/>
      <c r="AA5" s="922" t="s">
        <v>2935</v>
      </c>
      <c r="AB5" s="922" t="s">
        <v>2936</v>
      </c>
      <c r="AC5" s="922" t="s">
        <v>2937</v>
      </c>
      <c r="AD5" s="922" t="s">
        <v>2938</v>
      </c>
      <c r="AE5" s="1717"/>
      <c r="AF5" s="1718"/>
      <c r="AG5" s="1069"/>
      <c r="AH5" s="1716"/>
      <c r="AI5" s="1716"/>
      <c r="AJ5" s="171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15"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14.2</v>
      </c>
      <c r="U6" s="302">
        <v>14.2</v>
      </c>
      <c r="V6" s="302">
        <v>14.2</v>
      </c>
      <c r="W6" s="302">
        <v>14.2</v>
      </c>
      <c r="X6" s="302">
        <v>14.2</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s="478" customFormat="1" ht="40.700000000000003" customHeight="1" thickBot="1" x14ac:dyDescent="0.3">
      <c r="A7" s="679" t="s">
        <v>3938</v>
      </c>
      <c r="B7" s="930" t="s">
        <v>247</v>
      </c>
      <c r="C7" s="155"/>
      <c r="D7" s="46"/>
      <c r="E7" s="46"/>
      <c r="F7" s="46"/>
      <c r="G7" s="192"/>
      <c r="H7" s="121"/>
      <c r="I7" s="121"/>
      <c r="J7" s="108"/>
      <c r="K7" s="108"/>
      <c r="L7" s="46"/>
      <c r="M7" s="46"/>
      <c r="N7" s="46"/>
      <c r="O7" s="122"/>
      <c r="P7" s="122"/>
      <c r="Q7" s="122"/>
      <c r="R7" s="122"/>
      <c r="S7" s="930"/>
      <c r="T7" s="680"/>
      <c r="U7" s="945"/>
      <c r="V7" s="945"/>
      <c r="W7" s="945"/>
      <c r="X7" s="945"/>
      <c r="Y7" s="943">
        <f>Z7</f>
        <v>0</v>
      </c>
      <c r="Z7" s="682">
        <f>+Z8</f>
        <v>0</v>
      </c>
      <c r="AA7" s="682">
        <f t="shared" ref="AA7:AF7" si="0">+AA8</f>
        <v>0</v>
      </c>
      <c r="AB7" s="682">
        <f t="shared" si="0"/>
        <v>0</v>
      </c>
      <c r="AC7" s="682">
        <f t="shared" si="0"/>
        <v>0</v>
      </c>
      <c r="AD7" s="682">
        <f t="shared" si="0"/>
        <v>0</v>
      </c>
      <c r="AE7" s="682">
        <f t="shared" si="0"/>
        <v>0</v>
      </c>
      <c r="AF7" s="682">
        <f t="shared" si="0"/>
        <v>0</v>
      </c>
      <c r="AG7" s="194"/>
      <c r="AH7" s="194"/>
      <c r="AI7" s="194"/>
      <c r="AJ7" s="194"/>
      <c r="AK7" s="194"/>
      <c r="AL7" s="194"/>
      <c r="AM7" s="194"/>
      <c r="AN7" s="194"/>
      <c r="AO7" s="194"/>
      <c r="AP7" s="17"/>
      <c r="AQ7" s="682">
        <f>+AQ8</f>
        <v>0</v>
      </c>
      <c r="AR7" s="682">
        <f t="shared" ref="AR7:AW7" si="1">+AR8</f>
        <v>0</v>
      </c>
      <c r="AS7" s="682">
        <f t="shared" si="1"/>
        <v>0</v>
      </c>
      <c r="AT7" s="682">
        <f t="shared" si="1"/>
        <v>0</v>
      </c>
      <c r="AU7" s="682">
        <f t="shared" si="1"/>
        <v>0</v>
      </c>
      <c r="AV7" s="682">
        <f t="shared" si="1"/>
        <v>0</v>
      </c>
      <c r="AW7" s="682">
        <f t="shared" si="1"/>
        <v>0</v>
      </c>
      <c r="AX7" s="17"/>
      <c r="AY7" s="682">
        <f>+AY8</f>
        <v>0</v>
      </c>
      <c r="AZ7" s="682">
        <f t="shared" ref="AZ7:BE7" si="2">+AZ8</f>
        <v>0</v>
      </c>
      <c r="BA7" s="682">
        <f t="shared" si="2"/>
        <v>0</v>
      </c>
      <c r="BB7" s="682">
        <f t="shared" si="2"/>
        <v>0</v>
      </c>
      <c r="BC7" s="682">
        <f t="shared" si="2"/>
        <v>0</v>
      </c>
      <c r="BD7" s="682">
        <f t="shared" si="2"/>
        <v>0</v>
      </c>
      <c r="BE7" s="682">
        <f t="shared" si="2"/>
        <v>0</v>
      </c>
      <c r="BF7" s="17"/>
      <c r="BG7" s="682">
        <f>+BG8</f>
        <v>0</v>
      </c>
      <c r="BH7" s="682">
        <f t="shared" ref="BH7:BM7" si="3">+BH8</f>
        <v>0</v>
      </c>
      <c r="BI7" s="682">
        <f t="shared" si="3"/>
        <v>0</v>
      </c>
      <c r="BJ7" s="682">
        <f t="shared" si="3"/>
        <v>0</v>
      </c>
      <c r="BK7" s="682">
        <f t="shared" si="3"/>
        <v>0</v>
      </c>
      <c r="BL7" s="682">
        <f t="shared" si="3"/>
        <v>0</v>
      </c>
      <c r="BM7" s="682">
        <f t="shared" si="3"/>
        <v>0</v>
      </c>
      <c r="BN7" s="17"/>
      <c r="BO7" s="682">
        <f>+BO8</f>
        <v>0</v>
      </c>
      <c r="BP7" s="682">
        <f t="shared" ref="BP7:BU7" si="4">+BP8</f>
        <v>0</v>
      </c>
      <c r="BQ7" s="682">
        <f t="shared" si="4"/>
        <v>0</v>
      </c>
      <c r="BR7" s="682">
        <f t="shared" si="4"/>
        <v>0</v>
      </c>
      <c r="BS7" s="682">
        <f t="shared" si="4"/>
        <v>0</v>
      </c>
      <c r="BT7" s="682">
        <f t="shared" si="4"/>
        <v>0</v>
      </c>
      <c r="BU7" s="682">
        <f t="shared" si="4"/>
        <v>0</v>
      </c>
    </row>
    <row r="8" spans="1:73" ht="40.15" customHeight="1" thickTop="1" thickBot="1" x14ac:dyDescent="0.3">
      <c r="A8" s="151"/>
      <c r="B8" s="924" t="s">
        <v>2707</v>
      </c>
      <c r="C8" s="238" t="s">
        <v>2708</v>
      </c>
      <c r="D8" s="421"/>
      <c r="E8" s="662"/>
      <c r="F8" s="447"/>
      <c r="G8" s="373"/>
      <c r="H8" s="375"/>
      <c r="I8" s="375"/>
      <c r="J8" s="376"/>
      <c r="K8" s="376"/>
      <c r="L8" s="421"/>
      <c r="M8" s="423"/>
      <c r="N8" s="663"/>
      <c r="O8" s="664"/>
      <c r="P8" s="664"/>
      <c r="Q8" s="666"/>
      <c r="R8" s="698"/>
      <c r="S8" s="698"/>
      <c r="T8" s="783"/>
      <c r="U8" s="668"/>
      <c r="V8" s="668"/>
      <c r="W8" s="668"/>
      <c r="X8" s="668"/>
      <c r="Y8" s="248">
        <f>Z8</f>
        <v>0</v>
      </c>
      <c r="Z8" s="700">
        <f t="shared" ref="Z8:AF37" si="5">+AQ8+AY8+BG8+BO8</f>
        <v>0</v>
      </c>
      <c r="AA8" s="700">
        <f t="shared" si="5"/>
        <v>0</v>
      </c>
      <c r="AB8" s="700">
        <f t="shared" si="5"/>
        <v>0</v>
      </c>
      <c r="AC8" s="700">
        <f t="shared" si="5"/>
        <v>0</v>
      </c>
      <c r="AD8" s="700">
        <f t="shared" si="5"/>
        <v>0</v>
      </c>
      <c r="AE8" s="700">
        <f t="shared" si="5"/>
        <v>0</v>
      </c>
      <c r="AF8" s="700">
        <f t="shared" si="5"/>
        <v>0</v>
      </c>
      <c r="AG8" s="246"/>
      <c r="AH8" s="246"/>
      <c r="AI8" s="246"/>
      <c r="AJ8" s="246"/>
      <c r="AK8" s="246"/>
      <c r="AL8" s="246"/>
      <c r="AM8" s="246"/>
      <c r="AN8" s="246"/>
      <c r="AO8" s="246"/>
      <c r="AP8" s="784"/>
      <c r="AQ8" s="670">
        <f>SUM(AQ9:AQ37)</f>
        <v>0</v>
      </c>
      <c r="AR8" s="670">
        <f t="shared" ref="AR8:AW8" si="6">SUM(AR9:AR37)</f>
        <v>0</v>
      </c>
      <c r="AS8" s="670">
        <f t="shared" si="6"/>
        <v>0</v>
      </c>
      <c r="AT8" s="670">
        <f t="shared" si="6"/>
        <v>0</v>
      </c>
      <c r="AU8" s="670">
        <f t="shared" si="6"/>
        <v>0</v>
      </c>
      <c r="AV8" s="670">
        <f t="shared" si="6"/>
        <v>0</v>
      </c>
      <c r="AW8" s="670">
        <f t="shared" si="6"/>
        <v>0</v>
      </c>
      <c r="AX8" s="784"/>
      <c r="AY8" s="670">
        <f>SUM(AY9:AY37)</f>
        <v>0</v>
      </c>
      <c r="AZ8" s="670">
        <f t="shared" ref="AZ8:BE8" si="7">SUM(AZ9:AZ37)</f>
        <v>0</v>
      </c>
      <c r="BA8" s="670">
        <f t="shared" si="7"/>
        <v>0</v>
      </c>
      <c r="BB8" s="670">
        <f t="shared" si="7"/>
        <v>0</v>
      </c>
      <c r="BC8" s="670">
        <f t="shared" si="7"/>
        <v>0</v>
      </c>
      <c r="BD8" s="670">
        <f t="shared" si="7"/>
        <v>0</v>
      </c>
      <c r="BE8" s="670">
        <f t="shared" si="7"/>
        <v>0</v>
      </c>
      <c r="BF8" s="784"/>
      <c r="BG8" s="670">
        <f>SUM(BG9:BG37)</f>
        <v>0</v>
      </c>
      <c r="BH8" s="670">
        <f t="shared" ref="BH8:BM8" si="8">SUM(BH9:BH37)</f>
        <v>0</v>
      </c>
      <c r="BI8" s="670">
        <f t="shared" si="8"/>
        <v>0</v>
      </c>
      <c r="BJ8" s="670">
        <f t="shared" si="8"/>
        <v>0</v>
      </c>
      <c r="BK8" s="670">
        <f t="shared" si="8"/>
        <v>0</v>
      </c>
      <c r="BL8" s="670">
        <f t="shared" si="8"/>
        <v>0</v>
      </c>
      <c r="BM8" s="670">
        <f t="shared" si="8"/>
        <v>0</v>
      </c>
      <c r="BN8" s="784"/>
      <c r="BO8" s="670">
        <f>SUM(BO9:BO37)</f>
        <v>0</v>
      </c>
      <c r="BP8" s="670">
        <f t="shared" ref="BP8:BU8" si="9">SUM(BP9:BP37)</f>
        <v>0</v>
      </c>
      <c r="BQ8" s="670">
        <f t="shared" si="9"/>
        <v>0</v>
      </c>
      <c r="BR8" s="670">
        <f t="shared" si="9"/>
        <v>0</v>
      </c>
      <c r="BS8" s="670">
        <f t="shared" si="9"/>
        <v>0</v>
      </c>
      <c r="BT8" s="670">
        <f t="shared" si="9"/>
        <v>0</v>
      </c>
      <c r="BU8" s="670">
        <f t="shared" si="9"/>
        <v>0</v>
      </c>
    </row>
    <row r="9" spans="1:73" ht="40.35" customHeight="1" thickTop="1" x14ac:dyDescent="0.25">
      <c r="A9" s="151"/>
      <c r="B9" s="24"/>
      <c r="C9" s="1058" t="s">
        <v>2709</v>
      </c>
      <c r="D9" s="1590" t="s">
        <v>2710</v>
      </c>
      <c r="E9" s="1696">
        <v>896</v>
      </c>
      <c r="F9" s="1726" t="s">
        <v>3939</v>
      </c>
      <c r="G9" s="1738" t="s">
        <v>2717</v>
      </c>
      <c r="H9" s="1741">
        <v>0.8</v>
      </c>
      <c r="I9" s="1741" t="s">
        <v>3664</v>
      </c>
      <c r="J9" s="1744">
        <v>45</v>
      </c>
      <c r="K9" s="1747" t="s">
        <v>3860</v>
      </c>
      <c r="L9" s="1750">
        <v>4599</v>
      </c>
      <c r="M9" s="1738" t="s">
        <v>3940</v>
      </c>
      <c r="N9" s="1753">
        <v>2024004540049</v>
      </c>
      <c r="O9" s="1733" t="s">
        <v>3941</v>
      </c>
      <c r="P9" s="1469" t="s">
        <v>2711</v>
      </c>
      <c r="Q9" s="1729">
        <v>0.8</v>
      </c>
      <c r="R9" s="1040" t="s">
        <v>2871</v>
      </c>
      <c r="S9" s="1040"/>
      <c r="T9" s="1022"/>
      <c r="U9" s="1007"/>
      <c r="V9" s="1007"/>
      <c r="W9" s="1007"/>
      <c r="X9" s="1007"/>
      <c r="Y9" s="1007"/>
      <c r="Z9" s="1004">
        <f t="shared" si="5"/>
        <v>0</v>
      </c>
      <c r="AA9" s="1004">
        <f t="shared" ref="AA9:AF21" si="10">SUM(AR9:AR12,AZ9:AZ12,BH9:BH12,BP9:BP12)</f>
        <v>0</v>
      </c>
      <c r="AB9" s="1004">
        <f t="shared" si="10"/>
        <v>0</v>
      </c>
      <c r="AC9" s="1004">
        <f t="shared" si="10"/>
        <v>0</v>
      </c>
      <c r="AD9" s="1004">
        <f t="shared" si="10"/>
        <v>0</v>
      </c>
      <c r="AE9" s="1004">
        <f t="shared" si="10"/>
        <v>0</v>
      </c>
      <c r="AF9" s="1004">
        <f t="shared" si="10"/>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ht="40.35" customHeight="1" x14ac:dyDescent="0.25">
      <c r="A10" s="151"/>
      <c r="B10" s="24"/>
      <c r="C10" s="1059"/>
      <c r="D10" s="1591"/>
      <c r="E10" s="1697"/>
      <c r="F10" s="1727"/>
      <c r="G10" s="1739"/>
      <c r="H10" s="1742"/>
      <c r="I10" s="1742"/>
      <c r="J10" s="1745"/>
      <c r="K10" s="1748"/>
      <c r="L10" s="1751"/>
      <c r="M10" s="1739"/>
      <c r="N10" s="1754"/>
      <c r="O10" s="1734"/>
      <c r="P10" s="1470"/>
      <c r="Q10" s="1730"/>
      <c r="R10" s="1041"/>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40.35" customHeight="1" x14ac:dyDescent="0.25">
      <c r="A11" s="151"/>
      <c r="B11" s="24"/>
      <c r="C11" s="1059"/>
      <c r="D11" s="1591"/>
      <c r="E11" s="1697"/>
      <c r="F11" s="1727"/>
      <c r="G11" s="1739"/>
      <c r="H11" s="1742"/>
      <c r="I11" s="1742"/>
      <c r="J11" s="1745"/>
      <c r="K11" s="1748"/>
      <c r="L11" s="1751"/>
      <c r="M11" s="1739"/>
      <c r="N11" s="1754"/>
      <c r="O11" s="1734"/>
      <c r="P11" s="1470"/>
      <c r="Q11" s="1730"/>
      <c r="R11" s="1041"/>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40.35" customHeight="1" thickBot="1" x14ac:dyDescent="0.3">
      <c r="A12" s="151"/>
      <c r="B12" s="24"/>
      <c r="C12" s="1060"/>
      <c r="D12" s="1592"/>
      <c r="E12" s="1698"/>
      <c r="F12" s="1728"/>
      <c r="G12" s="1740"/>
      <c r="H12" s="1743"/>
      <c r="I12" s="1743"/>
      <c r="J12" s="1746"/>
      <c r="K12" s="1749"/>
      <c r="L12" s="1752"/>
      <c r="M12" s="1740"/>
      <c r="N12" s="1755"/>
      <c r="O12" s="1735"/>
      <c r="P12" s="1471"/>
      <c r="Q12" s="1731"/>
      <c r="R12" s="1042"/>
      <c r="S12" s="1042"/>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40.35" customHeight="1" thickTop="1" x14ac:dyDescent="0.25">
      <c r="A13" s="151"/>
      <c r="B13" s="24"/>
      <c r="C13" s="1059" t="s">
        <v>2712</v>
      </c>
      <c r="D13" s="1736" t="s">
        <v>2713</v>
      </c>
      <c r="E13" s="1696">
        <v>897</v>
      </c>
      <c r="F13" s="1726" t="s">
        <v>3939</v>
      </c>
      <c r="G13" s="1738" t="s">
        <v>2717</v>
      </c>
      <c r="H13" s="1741">
        <v>0.2</v>
      </c>
      <c r="I13" s="1741" t="s">
        <v>3664</v>
      </c>
      <c r="J13" s="1744">
        <v>45</v>
      </c>
      <c r="K13" s="1747" t="s">
        <v>3860</v>
      </c>
      <c r="L13" s="1750">
        <v>4599</v>
      </c>
      <c r="M13" s="1738" t="s">
        <v>3940</v>
      </c>
      <c r="N13" s="1753">
        <v>2024004540049</v>
      </c>
      <c r="O13" s="1733" t="s">
        <v>3941</v>
      </c>
      <c r="P13" s="1469" t="s">
        <v>2714</v>
      </c>
      <c r="Q13" s="1729">
        <v>0.2</v>
      </c>
      <c r="R13" s="1040" t="s">
        <v>2871</v>
      </c>
      <c r="S13" s="1040"/>
      <c r="T13" s="1022"/>
      <c r="U13" s="1007"/>
      <c r="V13" s="1007"/>
      <c r="W13" s="1007"/>
      <c r="X13" s="1007"/>
      <c r="Y13" s="1007"/>
      <c r="Z13" s="1004">
        <f t="shared" si="5"/>
        <v>0</v>
      </c>
      <c r="AA13" s="1004">
        <f t="shared" si="10"/>
        <v>0</v>
      </c>
      <c r="AB13" s="1004">
        <f t="shared" si="10"/>
        <v>0</v>
      </c>
      <c r="AC13" s="1004">
        <f t="shared" si="10"/>
        <v>0</v>
      </c>
      <c r="AD13" s="1004">
        <f t="shared" si="10"/>
        <v>0</v>
      </c>
      <c r="AE13" s="1004">
        <f t="shared" si="10"/>
        <v>0</v>
      </c>
      <c r="AF13" s="1004">
        <f t="shared" si="10"/>
        <v>0</v>
      </c>
      <c r="AG13" s="714"/>
      <c r="AH13" s="593"/>
      <c r="AI13" s="593"/>
      <c r="AJ13" s="593"/>
      <c r="AK13" s="207"/>
      <c r="AL13" s="208"/>
      <c r="AM13" s="208"/>
      <c r="AN13" s="208"/>
      <c r="AO13" s="208"/>
      <c r="AP13" s="1150">
        <f>+U13</f>
        <v>0</v>
      </c>
      <c r="AQ13" s="1004">
        <f>SUM(AR13:AW16)</f>
        <v>0</v>
      </c>
      <c r="AR13" s="299"/>
      <c r="AS13" s="299"/>
      <c r="AT13" s="299"/>
      <c r="AU13" s="299"/>
      <c r="AV13" s="299"/>
      <c r="AW13" s="299"/>
      <c r="AX13" s="1150">
        <f>+V13</f>
        <v>0</v>
      </c>
      <c r="AY13" s="1004">
        <f>SUM(AZ13:BE16)</f>
        <v>0</v>
      </c>
      <c r="AZ13" s="299"/>
      <c r="BA13" s="299"/>
      <c r="BB13" s="299"/>
      <c r="BC13" s="299"/>
      <c r="BD13" s="299"/>
      <c r="BE13" s="299"/>
      <c r="BF13" s="1150">
        <f>+W13</f>
        <v>0</v>
      </c>
      <c r="BG13" s="1004">
        <f>SUM(BH13:BM16)</f>
        <v>0</v>
      </c>
      <c r="BH13" s="299"/>
      <c r="BI13" s="299"/>
      <c r="BJ13" s="299"/>
      <c r="BK13" s="299"/>
      <c r="BL13" s="299"/>
      <c r="BM13" s="299"/>
      <c r="BN13" s="1150">
        <f>+X13</f>
        <v>0</v>
      </c>
      <c r="BO13" s="1004">
        <f>SUM(BP13:BU16)</f>
        <v>0</v>
      </c>
      <c r="BP13" s="299"/>
      <c r="BQ13" s="299"/>
      <c r="BR13" s="299"/>
      <c r="BS13" s="299"/>
      <c r="BT13" s="299"/>
      <c r="BU13" s="299"/>
    </row>
    <row r="14" spans="1:73" ht="40.35" customHeight="1" x14ac:dyDescent="0.25">
      <c r="A14" s="151"/>
      <c r="B14" s="24"/>
      <c r="C14" s="1059"/>
      <c r="D14" s="1736"/>
      <c r="E14" s="1697"/>
      <c r="F14" s="1727"/>
      <c r="G14" s="1739"/>
      <c r="H14" s="1742"/>
      <c r="I14" s="1742"/>
      <c r="J14" s="1745"/>
      <c r="K14" s="1748"/>
      <c r="L14" s="1751"/>
      <c r="M14" s="1739"/>
      <c r="N14" s="1754"/>
      <c r="O14" s="1734"/>
      <c r="P14" s="1470"/>
      <c r="Q14" s="1730"/>
      <c r="R14" s="1041"/>
      <c r="S14" s="1041"/>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40.35" customHeight="1" x14ac:dyDescent="0.25">
      <c r="A15" s="151"/>
      <c r="B15" s="24"/>
      <c r="C15" s="1059"/>
      <c r="D15" s="1736"/>
      <c r="E15" s="1697"/>
      <c r="F15" s="1727"/>
      <c r="G15" s="1739"/>
      <c r="H15" s="1742"/>
      <c r="I15" s="1742"/>
      <c r="J15" s="1745"/>
      <c r="K15" s="1748"/>
      <c r="L15" s="1751"/>
      <c r="M15" s="1739"/>
      <c r="N15" s="1754"/>
      <c r="O15" s="1734"/>
      <c r="P15" s="1470"/>
      <c r="Q15" s="1730"/>
      <c r="R15" s="1041"/>
      <c r="S15" s="1041"/>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40.35" customHeight="1" thickBot="1" x14ac:dyDescent="0.3">
      <c r="A16" s="151"/>
      <c r="B16" s="24"/>
      <c r="C16" s="1060"/>
      <c r="D16" s="1737"/>
      <c r="E16" s="1698"/>
      <c r="F16" s="1728"/>
      <c r="G16" s="1740"/>
      <c r="H16" s="1743"/>
      <c r="I16" s="1743"/>
      <c r="J16" s="1746"/>
      <c r="K16" s="1749"/>
      <c r="L16" s="1752"/>
      <c r="M16" s="1740"/>
      <c r="N16" s="1755"/>
      <c r="O16" s="1735"/>
      <c r="P16" s="1471"/>
      <c r="Q16" s="1731"/>
      <c r="R16" s="1042"/>
      <c r="S16" s="1042"/>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40.35" customHeight="1" thickTop="1" x14ac:dyDescent="0.25">
      <c r="A17" s="151"/>
      <c r="B17" s="24"/>
      <c r="C17" s="1058" t="s">
        <v>2715</v>
      </c>
      <c r="D17" s="1756" t="s">
        <v>2716</v>
      </c>
      <c r="E17" s="1696">
        <v>898</v>
      </c>
      <c r="F17" s="1726" t="s">
        <v>3942</v>
      </c>
      <c r="G17" s="1738" t="s">
        <v>3943</v>
      </c>
      <c r="H17" s="1741">
        <v>4</v>
      </c>
      <c r="I17" s="1741" t="s">
        <v>2982</v>
      </c>
      <c r="J17" s="1744">
        <v>45</v>
      </c>
      <c r="K17" s="1747" t="s">
        <v>3860</v>
      </c>
      <c r="L17" s="1750">
        <v>4599</v>
      </c>
      <c r="M17" s="1738" t="s">
        <v>3940</v>
      </c>
      <c r="N17" s="1753">
        <v>2024004540049</v>
      </c>
      <c r="O17" s="1733" t="s">
        <v>3941</v>
      </c>
      <c r="P17" s="1469" t="s">
        <v>2717</v>
      </c>
      <c r="Q17" s="1055">
        <v>4</v>
      </c>
      <c r="R17" s="1040" t="s">
        <v>2871</v>
      </c>
      <c r="S17" s="1040"/>
      <c r="T17" s="1022"/>
      <c r="U17" s="1007"/>
      <c r="V17" s="1007"/>
      <c r="W17" s="1007"/>
      <c r="X17" s="1007"/>
      <c r="Y17" s="1007"/>
      <c r="Z17" s="1004">
        <f t="shared" si="5"/>
        <v>0</v>
      </c>
      <c r="AA17" s="1004">
        <f t="shared" si="10"/>
        <v>0</v>
      </c>
      <c r="AB17" s="1004">
        <f t="shared" si="10"/>
        <v>0</v>
      </c>
      <c r="AC17" s="1004">
        <f t="shared" si="10"/>
        <v>0</v>
      </c>
      <c r="AD17" s="1004">
        <f t="shared" si="10"/>
        <v>0</v>
      </c>
      <c r="AE17" s="1004">
        <f t="shared" si="10"/>
        <v>0</v>
      </c>
      <c r="AF17" s="1004">
        <f t="shared" si="10"/>
        <v>0</v>
      </c>
      <c r="AG17" s="714"/>
      <c r="AH17" s="593"/>
      <c r="AI17" s="593"/>
      <c r="AJ17" s="593"/>
      <c r="AK17" s="207"/>
      <c r="AL17" s="208"/>
      <c r="AM17" s="208"/>
      <c r="AN17" s="208"/>
      <c r="AO17" s="208"/>
      <c r="AP17" s="1150">
        <f>+U17</f>
        <v>0</v>
      </c>
      <c r="AQ17" s="1004">
        <f>SUM(AR17:AW20)</f>
        <v>0</v>
      </c>
      <c r="AR17" s="299"/>
      <c r="AS17" s="299"/>
      <c r="AT17" s="299"/>
      <c r="AU17" s="299"/>
      <c r="AV17" s="299"/>
      <c r="AW17" s="299"/>
      <c r="AX17" s="1150">
        <f>+V17</f>
        <v>0</v>
      </c>
      <c r="AY17" s="1004">
        <f>SUM(AZ17:BE20)</f>
        <v>0</v>
      </c>
      <c r="AZ17" s="299"/>
      <c r="BA17" s="299"/>
      <c r="BB17" s="299"/>
      <c r="BC17" s="299"/>
      <c r="BD17" s="299"/>
      <c r="BE17" s="299"/>
      <c r="BF17" s="1150">
        <f>+W17</f>
        <v>0</v>
      </c>
      <c r="BG17" s="1004">
        <f>SUM(BH17:BM20)</f>
        <v>0</v>
      </c>
      <c r="BH17" s="299"/>
      <c r="BI17" s="299"/>
      <c r="BJ17" s="299"/>
      <c r="BK17" s="299"/>
      <c r="BL17" s="299"/>
      <c r="BM17" s="299"/>
      <c r="BN17" s="1150">
        <f>+X17</f>
        <v>0</v>
      </c>
      <c r="BO17" s="1004">
        <f>SUM(BP17:BU20)</f>
        <v>0</v>
      </c>
      <c r="BP17" s="299"/>
      <c r="BQ17" s="299"/>
      <c r="BR17" s="299"/>
      <c r="BS17" s="299"/>
      <c r="BT17" s="299"/>
      <c r="BU17" s="299"/>
    </row>
    <row r="18" spans="1:73" ht="40.35" customHeight="1" x14ac:dyDescent="0.25">
      <c r="A18" s="151"/>
      <c r="B18" s="24"/>
      <c r="C18" s="1059"/>
      <c r="D18" s="1736"/>
      <c r="E18" s="1697"/>
      <c r="F18" s="1727"/>
      <c r="G18" s="1739"/>
      <c r="H18" s="1742"/>
      <c r="I18" s="1742"/>
      <c r="J18" s="1745"/>
      <c r="K18" s="1748"/>
      <c r="L18" s="1751"/>
      <c r="M18" s="1739"/>
      <c r="N18" s="1754"/>
      <c r="O18" s="1734"/>
      <c r="P18" s="1470"/>
      <c r="Q18" s="1056"/>
      <c r="R18" s="1041"/>
      <c r="S18" s="1041"/>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row>
    <row r="19" spans="1:73" ht="40.35" customHeight="1" x14ac:dyDescent="0.25">
      <c r="A19" s="151"/>
      <c r="B19" s="24"/>
      <c r="C19" s="1059"/>
      <c r="D19" s="1736"/>
      <c r="E19" s="1697"/>
      <c r="F19" s="1727"/>
      <c r="G19" s="1739"/>
      <c r="H19" s="1742"/>
      <c r="I19" s="1742"/>
      <c r="J19" s="1745"/>
      <c r="K19" s="1748"/>
      <c r="L19" s="1751"/>
      <c r="M19" s="1739"/>
      <c r="N19" s="1754"/>
      <c r="O19" s="1734"/>
      <c r="P19" s="1470"/>
      <c r="Q19" s="1056"/>
      <c r="R19" s="1041"/>
      <c r="S19" s="1041"/>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40.35" customHeight="1" thickBot="1" x14ac:dyDescent="0.3">
      <c r="A20" s="151"/>
      <c r="B20" s="24"/>
      <c r="C20" s="1060"/>
      <c r="D20" s="1737"/>
      <c r="E20" s="1698"/>
      <c r="F20" s="1728"/>
      <c r="G20" s="1740"/>
      <c r="H20" s="1743"/>
      <c r="I20" s="1743"/>
      <c r="J20" s="1746"/>
      <c r="K20" s="1749"/>
      <c r="L20" s="1752"/>
      <c r="M20" s="1740"/>
      <c r="N20" s="1755"/>
      <c r="O20" s="1735"/>
      <c r="P20" s="1471"/>
      <c r="Q20" s="1057"/>
      <c r="R20" s="1042"/>
      <c r="S20" s="1042"/>
      <c r="T20" s="1024"/>
      <c r="U20" s="1009"/>
      <c r="V20" s="1009"/>
      <c r="W20" s="1009"/>
      <c r="X20" s="1009"/>
      <c r="Y20" s="1009"/>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row>
    <row r="21" spans="1:73" ht="40.35" customHeight="1" thickTop="1" x14ac:dyDescent="0.25">
      <c r="A21" s="151"/>
      <c r="B21" s="24"/>
      <c r="C21" s="1058" t="s">
        <v>2718</v>
      </c>
      <c r="D21" s="1756" t="s">
        <v>2719</v>
      </c>
      <c r="E21" s="1696">
        <v>899</v>
      </c>
      <c r="F21" s="1726" t="s">
        <v>3939</v>
      </c>
      <c r="G21" s="1738" t="s">
        <v>2717</v>
      </c>
      <c r="H21" s="1741">
        <v>1</v>
      </c>
      <c r="I21" s="1741" t="s">
        <v>2982</v>
      </c>
      <c r="J21" s="1744">
        <v>45</v>
      </c>
      <c r="K21" s="1747" t="s">
        <v>3860</v>
      </c>
      <c r="L21" s="1750">
        <v>4599</v>
      </c>
      <c r="M21" s="1738" t="s">
        <v>3940</v>
      </c>
      <c r="N21" s="1753">
        <v>2024004540049</v>
      </c>
      <c r="O21" s="1733" t="s">
        <v>3941</v>
      </c>
      <c r="P21" s="1469" t="s">
        <v>2720</v>
      </c>
      <c r="Q21" s="1055">
        <v>1</v>
      </c>
      <c r="R21" s="1040" t="s">
        <v>2871</v>
      </c>
      <c r="S21" s="1040"/>
      <c r="T21" s="1022"/>
      <c r="U21" s="1007"/>
      <c r="V21" s="1007"/>
      <c r="W21" s="1007"/>
      <c r="X21" s="1007"/>
      <c r="Y21" s="1007"/>
      <c r="Z21" s="1004">
        <f t="shared" si="5"/>
        <v>0</v>
      </c>
      <c r="AA21" s="1004">
        <f t="shared" si="10"/>
        <v>0</v>
      </c>
      <c r="AB21" s="1004">
        <f t="shared" si="10"/>
        <v>0</v>
      </c>
      <c r="AC21" s="1004">
        <f t="shared" si="10"/>
        <v>0</v>
      </c>
      <c r="AD21" s="1004">
        <f t="shared" si="10"/>
        <v>0</v>
      </c>
      <c r="AE21" s="1004">
        <f t="shared" si="10"/>
        <v>0</v>
      </c>
      <c r="AF21" s="1004">
        <f t="shared" si="10"/>
        <v>0</v>
      </c>
      <c r="AG21" s="714"/>
      <c r="AH21" s="593"/>
      <c r="AI21" s="593"/>
      <c r="AJ21" s="593"/>
      <c r="AK21" s="207"/>
      <c r="AL21" s="208"/>
      <c r="AM21" s="208"/>
      <c r="AN21" s="208"/>
      <c r="AO21" s="208"/>
      <c r="AP21" s="1150">
        <f>+U21</f>
        <v>0</v>
      </c>
      <c r="AQ21" s="1004">
        <f>SUM(AR21:AW24)</f>
        <v>0</v>
      </c>
      <c r="AR21" s="299"/>
      <c r="AS21" s="299"/>
      <c r="AT21" s="299"/>
      <c r="AU21" s="299"/>
      <c r="AV21" s="299"/>
      <c r="AW21" s="299"/>
      <c r="AX21" s="1150">
        <f>+V21</f>
        <v>0</v>
      </c>
      <c r="AY21" s="1004">
        <f>SUM(AZ21:BE24)</f>
        <v>0</v>
      </c>
      <c r="AZ21" s="299"/>
      <c r="BA21" s="299"/>
      <c r="BB21" s="299"/>
      <c r="BC21" s="299"/>
      <c r="BD21" s="299"/>
      <c r="BE21" s="299"/>
      <c r="BF21" s="1150">
        <f>+W21</f>
        <v>0</v>
      </c>
      <c r="BG21" s="1004">
        <f>SUM(BH21:BM24)</f>
        <v>0</v>
      </c>
      <c r="BH21" s="299"/>
      <c r="BI21" s="299"/>
      <c r="BJ21" s="299"/>
      <c r="BK21" s="299"/>
      <c r="BL21" s="299"/>
      <c r="BM21" s="299"/>
      <c r="BN21" s="1150">
        <f>+X21</f>
        <v>0</v>
      </c>
      <c r="BO21" s="1004">
        <f>SUM(BP21:BU24)</f>
        <v>0</v>
      </c>
      <c r="BP21" s="299"/>
      <c r="BQ21" s="299"/>
      <c r="BR21" s="299"/>
      <c r="BS21" s="299"/>
      <c r="BT21" s="299"/>
      <c r="BU21" s="299"/>
    </row>
    <row r="22" spans="1:73" ht="40.35" customHeight="1" x14ac:dyDescent="0.25">
      <c r="A22" s="151"/>
      <c r="B22" s="24"/>
      <c r="C22" s="1059"/>
      <c r="D22" s="1736"/>
      <c r="E22" s="1697"/>
      <c r="F22" s="1727"/>
      <c r="G22" s="1739"/>
      <c r="H22" s="1742"/>
      <c r="I22" s="1742"/>
      <c r="J22" s="1745"/>
      <c r="K22" s="1748"/>
      <c r="L22" s="1751"/>
      <c r="M22" s="1739"/>
      <c r="N22" s="1754"/>
      <c r="O22" s="1734"/>
      <c r="P22" s="1470"/>
      <c r="Q22" s="1056"/>
      <c r="R22" s="1041"/>
      <c r="S22" s="1041"/>
      <c r="T22" s="1023"/>
      <c r="U22" s="1008"/>
      <c r="V22" s="1008"/>
      <c r="W22" s="1008"/>
      <c r="X22" s="1008"/>
      <c r="Y22" s="1008"/>
      <c r="Z22" s="1005"/>
      <c r="AA22" s="1005"/>
      <c r="AB22" s="1005"/>
      <c r="AC22" s="1005"/>
      <c r="AD22" s="1005"/>
      <c r="AE22" s="1005"/>
      <c r="AF22" s="1005"/>
      <c r="AG22" s="479"/>
      <c r="AH22" s="592"/>
      <c r="AI22" s="592"/>
      <c r="AJ22" s="592"/>
      <c r="AK22" s="196"/>
      <c r="AL22" s="197"/>
      <c r="AM22" s="197"/>
      <c r="AN22" s="197"/>
      <c r="AO22" s="197"/>
      <c r="AP22" s="1151"/>
      <c r="AQ22" s="1005"/>
      <c r="AR22" s="282"/>
      <c r="AS22" s="282"/>
      <c r="AT22" s="282"/>
      <c r="AU22" s="282"/>
      <c r="AV22" s="282"/>
      <c r="AW22" s="282"/>
      <c r="AX22" s="1151"/>
      <c r="AY22" s="1005"/>
      <c r="AZ22" s="282"/>
      <c r="BA22" s="282"/>
      <c r="BB22" s="282"/>
      <c r="BC22" s="282"/>
      <c r="BD22" s="282"/>
      <c r="BE22" s="282"/>
      <c r="BF22" s="1151"/>
      <c r="BG22" s="1005"/>
      <c r="BH22" s="282"/>
      <c r="BI22" s="282"/>
      <c r="BJ22" s="282"/>
      <c r="BK22" s="282"/>
      <c r="BL22" s="282"/>
      <c r="BM22" s="282"/>
      <c r="BN22" s="1151"/>
      <c r="BO22" s="1005"/>
      <c r="BP22" s="282"/>
      <c r="BQ22" s="282"/>
      <c r="BR22" s="282"/>
      <c r="BS22" s="282"/>
      <c r="BT22" s="282"/>
      <c r="BU22" s="282"/>
    </row>
    <row r="23" spans="1:73" ht="40.35" customHeight="1" x14ac:dyDescent="0.25">
      <c r="A23" s="151"/>
      <c r="B23" s="24"/>
      <c r="C23" s="1059"/>
      <c r="D23" s="1736"/>
      <c r="E23" s="1697"/>
      <c r="F23" s="1727"/>
      <c r="G23" s="1739"/>
      <c r="H23" s="1742"/>
      <c r="I23" s="1742"/>
      <c r="J23" s="1745"/>
      <c r="K23" s="1748"/>
      <c r="L23" s="1751"/>
      <c r="M23" s="1739"/>
      <c r="N23" s="1754"/>
      <c r="O23" s="1734"/>
      <c r="P23" s="1470"/>
      <c r="Q23" s="1056"/>
      <c r="R23" s="1041"/>
      <c r="S23" s="1041"/>
      <c r="T23" s="1023"/>
      <c r="U23" s="1008"/>
      <c r="V23" s="1008"/>
      <c r="W23" s="1008"/>
      <c r="X23" s="1008"/>
      <c r="Y23" s="1008"/>
      <c r="Z23" s="1005"/>
      <c r="AA23" s="1005"/>
      <c r="AB23" s="1005"/>
      <c r="AC23" s="1005"/>
      <c r="AD23" s="1005"/>
      <c r="AE23" s="1005"/>
      <c r="AF23" s="1005"/>
      <c r="AG23" s="196"/>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row>
    <row r="24" spans="1:73" ht="40.35" customHeight="1" thickBot="1" x14ac:dyDescent="0.3">
      <c r="A24" s="151"/>
      <c r="B24" s="24"/>
      <c r="C24" s="1060"/>
      <c r="D24" s="1737"/>
      <c r="E24" s="1698"/>
      <c r="F24" s="1728"/>
      <c r="G24" s="1740"/>
      <c r="H24" s="1743"/>
      <c r="I24" s="1743"/>
      <c r="J24" s="1746"/>
      <c r="K24" s="1749"/>
      <c r="L24" s="1752"/>
      <c r="M24" s="1740"/>
      <c r="N24" s="1755"/>
      <c r="O24" s="1735"/>
      <c r="P24" s="1471"/>
      <c r="Q24" s="1057"/>
      <c r="R24" s="1042"/>
      <c r="S24" s="1042"/>
      <c r="T24" s="1024"/>
      <c r="U24" s="1009"/>
      <c r="V24" s="1009"/>
      <c r="W24" s="1009"/>
      <c r="X24" s="1009"/>
      <c r="Y24" s="1009"/>
      <c r="Z24" s="1006"/>
      <c r="AA24" s="1006"/>
      <c r="AB24" s="1006"/>
      <c r="AC24" s="1006"/>
      <c r="AD24" s="1006"/>
      <c r="AE24" s="1006"/>
      <c r="AF24" s="1006"/>
      <c r="AG24" s="715"/>
      <c r="AH24" s="716"/>
      <c r="AI24" s="716"/>
      <c r="AJ24" s="716"/>
      <c r="AK24" s="715"/>
      <c r="AL24" s="717"/>
      <c r="AM24" s="717"/>
      <c r="AN24" s="717"/>
      <c r="AO24" s="717"/>
      <c r="AP24" s="1152"/>
      <c r="AQ24" s="1006"/>
      <c r="AR24" s="718"/>
      <c r="AS24" s="718"/>
      <c r="AT24" s="718"/>
      <c r="AU24" s="718"/>
      <c r="AV24" s="718"/>
      <c r="AW24" s="718"/>
      <c r="AX24" s="1152"/>
      <c r="AY24" s="1006"/>
      <c r="AZ24" s="718"/>
      <c r="BA24" s="718"/>
      <c r="BB24" s="718"/>
      <c r="BC24" s="718"/>
      <c r="BD24" s="718"/>
      <c r="BE24" s="718"/>
      <c r="BF24" s="1152"/>
      <c r="BG24" s="1006"/>
      <c r="BH24" s="718"/>
      <c r="BI24" s="718"/>
      <c r="BJ24" s="718"/>
      <c r="BK24" s="718"/>
      <c r="BL24" s="718"/>
      <c r="BM24" s="718"/>
      <c r="BN24" s="1152"/>
      <c r="BO24" s="1006"/>
      <c r="BP24" s="718"/>
      <c r="BQ24" s="718"/>
      <c r="BR24" s="718"/>
      <c r="BS24" s="718"/>
      <c r="BT24" s="718"/>
      <c r="BU24" s="718"/>
    </row>
    <row r="25" spans="1:73" ht="40.35" customHeight="1" thickTop="1" x14ac:dyDescent="0.25">
      <c r="A25" s="151"/>
      <c r="B25" s="24"/>
      <c r="C25" s="1058" t="s">
        <v>2721</v>
      </c>
      <c r="D25" s="1756" t="s">
        <v>2722</v>
      </c>
      <c r="E25" s="1696">
        <v>900</v>
      </c>
      <c r="F25" s="1726" t="s">
        <v>3942</v>
      </c>
      <c r="G25" s="1738" t="s">
        <v>3943</v>
      </c>
      <c r="H25" s="1741">
        <v>1</v>
      </c>
      <c r="I25" s="1741" t="s">
        <v>2982</v>
      </c>
      <c r="J25" s="1744">
        <v>45</v>
      </c>
      <c r="K25" s="1747" t="s">
        <v>3860</v>
      </c>
      <c r="L25" s="1750">
        <v>4599</v>
      </c>
      <c r="M25" s="1738" t="s">
        <v>3940</v>
      </c>
      <c r="N25" s="1753">
        <v>2024004540049</v>
      </c>
      <c r="O25" s="1733" t="s">
        <v>3941</v>
      </c>
      <c r="P25" s="1469" t="s">
        <v>2723</v>
      </c>
      <c r="Q25" s="1055">
        <v>1</v>
      </c>
      <c r="R25" s="1040" t="s">
        <v>2871</v>
      </c>
      <c r="S25" s="1040"/>
      <c r="T25" s="1022"/>
      <c r="U25" s="1007"/>
      <c r="V25" s="1007"/>
      <c r="W25" s="1007"/>
      <c r="X25" s="1007"/>
      <c r="Y25" s="1007"/>
      <c r="Z25" s="1004">
        <f t="shared" si="5"/>
        <v>0</v>
      </c>
      <c r="AA25" s="1004">
        <f t="shared" ref="AA25:AF37" si="11">SUM(AR25:AR28,AZ25:AZ28,BH25:BH28,BP25:BP28)</f>
        <v>0</v>
      </c>
      <c r="AB25" s="1004">
        <f t="shared" si="11"/>
        <v>0</v>
      </c>
      <c r="AC25" s="1004">
        <f t="shared" si="11"/>
        <v>0</v>
      </c>
      <c r="AD25" s="1004">
        <f t="shared" si="11"/>
        <v>0</v>
      </c>
      <c r="AE25" s="1004">
        <f t="shared" si="11"/>
        <v>0</v>
      </c>
      <c r="AF25" s="1004">
        <f t="shared" si="11"/>
        <v>0</v>
      </c>
      <c r="AG25" s="714"/>
      <c r="AH25" s="593"/>
      <c r="AI25" s="593"/>
      <c r="AJ25" s="593"/>
      <c r="AK25" s="207"/>
      <c r="AL25" s="208"/>
      <c r="AM25" s="208"/>
      <c r="AN25" s="208"/>
      <c r="AO25" s="208"/>
      <c r="AP25" s="1150">
        <f>+U25</f>
        <v>0</v>
      </c>
      <c r="AQ25" s="1004">
        <f>SUM(AR25:AW28)</f>
        <v>0</v>
      </c>
      <c r="AR25" s="299"/>
      <c r="AS25" s="299"/>
      <c r="AT25" s="299"/>
      <c r="AU25" s="299"/>
      <c r="AV25" s="299"/>
      <c r="AW25" s="299"/>
      <c r="AX25" s="1150">
        <f>+V25</f>
        <v>0</v>
      </c>
      <c r="AY25" s="1004">
        <f>SUM(AZ25:BE28)</f>
        <v>0</v>
      </c>
      <c r="AZ25" s="299"/>
      <c r="BA25" s="299"/>
      <c r="BB25" s="299"/>
      <c r="BC25" s="299"/>
      <c r="BD25" s="299"/>
      <c r="BE25" s="299"/>
      <c r="BF25" s="1150">
        <f>+W25</f>
        <v>0</v>
      </c>
      <c r="BG25" s="1004">
        <f>SUM(BH25:BM28)</f>
        <v>0</v>
      </c>
      <c r="BH25" s="299"/>
      <c r="BI25" s="299"/>
      <c r="BJ25" s="299"/>
      <c r="BK25" s="299"/>
      <c r="BL25" s="299"/>
      <c r="BM25" s="299"/>
      <c r="BN25" s="1150">
        <f>+X25</f>
        <v>0</v>
      </c>
      <c r="BO25" s="1004">
        <f>SUM(BP25:BU28)</f>
        <v>0</v>
      </c>
      <c r="BP25" s="299"/>
      <c r="BQ25" s="299"/>
      <c r="BR25" s="299"/>
      <c r="BS25" s="299"/>
      <c r="BT25" s="299"/>
      <c r="BU25" s="299"/>
    </row>
    <row r="26" spans="1:73" ht="40.35" customHeight="1" x14ac:dyDescent="0.25">
      <c r="A26" s="151"/>
      <c r="B26" s="24"/>
      <c r="C26" s="1059"/>
      <c r="D26" s="1736"/>
      <c r="E26" s="1697"/>
      <c r="F26" s="1727"/>
      <c r="G26" s="1739"/>
      <c r="H26" s="1742"/>
      <c r="I26" s="1742"/>
      <c r="J26" s="1745"/>
      <c r="K26" s="1748"/>
      <c r="L26" s="1751"/>
      <c r="M26" s="1739"/>
      <c r="N26" s="1754"/>
      <c r="O26" s="1734"/>
      <c r="P26" s="1470"/>
      <c r="Q26" s="1056"/>
      <c r="R26" s="1041"/>
      <c r="S26" s="1041"/>
      <c r="T26" s="1023"/>
      <c r="U26" s="1008"/>
      <c r="V26" s="1008"/>
      <c r="W26" s="1008"/>
      <c r="X26" s="1008"/>
      <c r="Y26" s="1008"/>
      <c r="Z26" s="1005"/>
      <c r="AA26" s="1005"/>
      <c r="AB26" s="1005"/>
      <c r="AC26" s="1005"/>
      <c r="AD26" s="1005"/>
      <c r="AE26" s="1005"/>
      <c r="AF26" s="1005"/>
      <c r="AG26" s="479"/>
      <c r="AH26" s="592"/>
      <c r="AI26" s="592"/>
      <c r="AJ26" s="592"/>
      <c r="AK26" s="196"/>
      <c r="AL26" s="197"/>
      <c r="AM26" s="197"/>
      <c r="AN26" s="197"/>
      <c r="AO26" s="197"/>
      <c r="AP26" s="1151"/>
      <c r="AQ26" s="1005"/>
      <c r="AR26" s="282"/>
      <c r="AS26" s="282"/>
      <c r="AT26" s="282"/>
      <c r="AU26" s="282"/>
      <c r="AV26" s="282"/>
      <c r="AW26" s="282"/>
      <c r="AX26" s="1151"/>
      <c r="AY26" s="1005"/>
      <c r="AZ26" s="282"/>
      <c r="BA26" s="282"/>
      <c r="BB26" s="282"/>
      <c r="BC26" s="282"/>
      <c r="BD26" s="282"/>
      <c r="BE26" s="282"/>
      <c r="BF26" s="1151"/>
      <c r="BG26" s="1005"/>
      <c r="BH26" s="282"/>
      <c r="BI26" s="282"/>
      <c r="BJ26" s="282"/>
      <c r="BK26" s="282"/>
      <c r="BL26" s="282"/>
      <c r="BM26" s="282"/>
      <c r="BN26" s="1151"/>
      <c r="BO26" s="1005"/>
      <c r="BP26" s="282"/>
      <c r="BQ26" s="282"/>
      <c r="BR26" s="282"/>
      <c r="BS26" s="282"/>
      <c r="BT26" s="282"/>
      <c r="BU26" s="282"/>
    </row>
    <row r="27" spans="1:73" ht="40.35" customHeight="1" x14ac:dyDescent="0.25">
      <c r="A27" s="151"/>
      <c r="B27" s="24"/>
      <c r="C27" s="1059"/>
      <c r="D27" s="1736"/>
      <c r="E27" s="1697"/>
      <c r="F27" s="1727"/>
      <c r="G27" s="1739"/>
      <c r="H27" s="1742"/>
      <c r="I27" s="1742"/>
      <c r="J27" s="1745"/>
      <c r="K27" s="1748"/>
      <c r="L27" s="1751"/>
      <c r="M27" s="1739"/>
      <c r="N27" s="1754"/>
      <c r="O27" s="1734"/>
      <c r="P27" s="1470"/>
      <c r="Q27" s="1056"/>
      <c r="R27" s="1041"/>
      <c r="S27" s="1041"/>
      <c r="T27" s="1023"/>
      <c r="U27" s="1008"/>
      <c r="V27" s="1008"/>
      <c r="W27" s="1008"/>
      <c r="X27" s="1008"/>
      <c r="Y27" s="1008"/>
      <c r="Z27" s="1005"/>
      <c r="AA27" s="1005"/>
      <c r="AB27" s="1005"/>
      <c r="AC27" s="1005"/>
      <c r="AD27" s="1005"/>
      <c r="AE27" s="1005"/>
      <c r="AF27" s="1005"/>
      <c r="AG27" s="196"/>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row>
    <row r="28" spans="1:73" ht="40.35" customHeight="1" thickBot="1" x14ac:dyDescent="0.3">
      <c r="A28" s="151"/>
      <c r="B28" s="24"/>
      <c r="C28" s="1060"/>
      <c r="D28" s="1737"/>
      <c r="E28" s="1698"/>
      <c r="F28" s="1728"/>
      <c r="G28" s="1740"/>
      <c r="H28" s="1743"/>
      <c r="I28" s="1743"/>
      <c r="J28" s="1746"/>
      <c r="K28" s="1749"/>
      <c r="L28" s="1752"/>
      <c r="M28" s="1740"/>
      <c r="N28" s="1755"/>
      <c r="O28" s="1735"/>
      <c r="P28" s="1471"/>
      <c r="Q28" s="1057"/>
      <c r="R28" s="1042"/>
      <c r="S28" s="1042"/>
      <c r="T28" s="1024"/>
      <c r="U28" s="1009"/>
      <c r="V28" s="1009"/>
      <c r="W28" s="1009"/>
      <c r="X28" s="1009"/>
      <c r="Y28" s="1009"/>
      <c r="Z28" s="1006"/>
      <c r="AA28" s="1006"/>
      <c r="AB28" s="1006"/>
      <c r="AC28" s="1006"/>
      <c r="AD28" s="1006"/>
      <c r="AE28" s="1006"/>
      <c r="AF28" s="1006"/>
      <c r="AG28" s="715"/>
      <c r="AH28" s="716"/>
      <c r="AI28" s="716"/>
      <c r="AJ28" s="716"/>
      <c r="AK28" s="715"/>
      <c r="AL28" s="717"/>
      <c r="AM28" s="717"/>
      <c r="AN28" s="717"/>
      <c r="AO28" s="717"/>
      <c r="AP28" s="1152"/>
      <c r="AQ28" s="1006"/>
      <c r="AR28" s="718"/>
      <c r="AS28" s="718"/>
      <c r="AT28" s="718"/>
      <c r="AU28" s="718"/>
      <c r="AV28" s="718"/>
      <c r="AW28" s="718"/>
      <c r="AX28" s="1152"/>
      <c r="AY28" s="1006"/>
      <c r="AZ28" s="718"/>
      <c r="BA28" s="718"/>
      <c r="BB28" s="718"/>
      <c r="BC28" s="718"/>
      <c r="BD28" s="718"/>
      <c r="BE28" s="718"/>
      <c r="BF28" s="1152"/>
      <c r="BG28" s="1006"/>
      <c r="BH28" s="718"/>
      <c r="BI28" s="718"/>
      <c r="BJ28" s="718"/>
      <c r="BK28" s="718"/>
      <c r="BL28" s="718"/>
      <c r="BM28" s="718"/>
      <c r="BN28" s="1152"/>
      <c r="BO28" s="1006"/>
      <c r="BP28" s="718"/>
      <c r="BQ28" s="718"/>
      <c r="BR28" s="718"/>
      <c r="BS28" s="718"/>
      <c r="BT28" s="718"/>
      <c r="BU28" s="718"/>
    </row>
    <row r="29" spans="1:73" ht="40.35" customHeight="1" thickTop="1" x14ac:dyDescent="0.25">
      <c r="A29" s="151"/>
      <c r="B29" s="24"/>
      <c r="C29" s="1058" t="s">
        <v>2724</v>
      </c>
      <c r="D29" s="1756" t="s">
        <v>2725</v>
      </c>
      <c r="E29" s="1696">
        <v>901</v>
      </c>
      <c r="F29" s="1726" t="s">
        <v>3939</v>
      </c>
      <c r="G29" s="1738" t="s">
        <v>2717</v>
      </c>
      <c r="H29" s="1741">
        <v>8</v>
      </c>
      <c r="I29" s="1741" t="s">
        <v>2982</v>
      </c>
      <c r="J29" s="1744">
        <v>45</v>
      </c>
      <c r="K29" s="1747" t="s">
        <v>3860</v>
      </c>
      <c r="L29" s="1750">
        <v>4599</v>
      </c>
      <c r="M29" s="1738" t="s">
        <v>3940</v>
      </c>
      <c r="N29" s="1753">
        <v>2024004540049</v>
      </c>
      <c r="O29" s="1733" t="s">
        <v>3941</v>
      </c>
      <c r="P29" s="1469" t="s">
        <v>2726</v>
      </c>
      <c r="Q29" s="1055">
        <v>8</v>
      </c>
      <c r="R29" s="1040" t="s">
        <v>2871</v>
      </c>
      <c r="S29" s="1040"/>
      <c r="T29" s="1022"/>
      <c r="U29" s="1007"/>
      <c r="V29" s="1007"/>
      <c r="W29" s="1007"/>
      <c r="X29" s="1007"/>
      <c r="Y29" s="1007"/>
      <c r="Z29" s="1004">
        <f t="shared" si="5"/>
        <v>0</v>
      </c>
      <c r="AA29" s="1004">
        <f t="shared" si="11"/>
        <v>0</v>
      </c>
      <c r="AB29" s="1004">
        <f t="shared" si="11"/>
        <v>0</v>
      </c>
      <c r="AC29" s="1004">
        <f t="shared" si="11"/>
        <v>0</v>
      </c>
      <c r="AD29" s="1004">
        <f t="shared" si="11"/>
        <v>0</v>
      </c>
      <c r="AE29" s="1004">
        <f t="shared" si="11"/>
        <v>0</v>
      </c>
      <c r="AF29" s="1004">
        <f t="shared" si="11"/>
        <v>0</v>
      </c>
      <c r="AG29" s="714"/>
      <c r="AH29" s="593"/>
      <c r="AI29" s="593"/>
      <c r="AJ29" s="593"/>
      <c r="AK29" s="207"/>
      <c r="AL29" s="208"/>
      <c r="AM29" s="208"/>
      <c r="AN29" s="208"/>
      <c r="AO29" s="208"/>
      <c r="AP29" s="1150">
        <f>+U29</f>
        <v>0</v>
      </c>
      <c r="AQ29" s="1004">
        <f>SUM(AR29:AW32)</f>
        <v>0</v>
      </c>
      <c r="AR29" s="299"/>
      <c r="AS29" s="299"/>
      <c r="AT29" s="299"/>
      <c r="AU29" s="299"/>
      <c r="AV29" s="299"/>
      <c r="AW29" s="299"/>
      <c r="AX29" s="1150">
        <f>+V29</f>
        <v>0</v>
      </c>
      <c r="AY29" s="1004">
        <f>SUM(AZ29:BE32)</f>
        <v>0</v>
      </c>
      <c r="AZ29" s="299"/>
      <c r="BA29" s="299"/>
      <c r="BB29" s="299"/>
      <c r="BC29" s="299"/>
      <c r="BD29" s="299"/>
      <c r="BE29" s="299"/>
      <c r="BF29" s="1150">
        <f>+W29</f>
        <v>0</v>
      </c>
      <c r="BG29" s="1004">
        <f>SUM(BH29:BM32)</f>
        <v>0</v>
      </c>
      <c r="BH29" s="299"/>
      <c r="BI29" s="299"/>
      <c r="BJ29" s="299"/>
      <c r="BK29" s="299"/>
      <c r="BL29" s="299"/>
      <c r="BM29" s="299"/>
      <c r="BN29" s="1150">
        <f>+X29</f>
        <v>0</v>
      </c>
      <c r="BO29" s="1004">
        <f>SUM(BP29:BU32)</f>
        <v>0</v>
      </c>
      <c r="BP29" s="299"/>
      <c r="BQ29" s="299"/>
      <c r="BR29" s="299"/>
      <c r="BS29" s="299"/>
      <c r="BT29" s="299"/>
      <c r="BU29" s="299"/>
    </row>
    <row r="30" spans="1:73" ht="40.35" customHeight="1" x14ac:dyDescent="0.25">
      <c r="A30" s="151"/>
      <c r="B30" s="24"/>
      <c r="C30" s="1059"/>
      <c r="D30" s="1736"/>
      <c r="E30" s="1697"/>
      <c r="F30" s="1727"/>
      <c r="G30" s="1739"/>
      <c r="H30" s="1742"/>
      <c r="I30" s="1742"/>
      <c r="J30" s="1745"/>
      <c r="K30" s="1748"/>
      <c r="L30" s="1751"/>
      <c r="M30" s="1739"/>
      <c r="N30" s="1754"/>
      <c r="O30" s="1734"/>
      <c r="P30" s="1470"/>
      <c r="Q30" s="1056"/>
      <c r="R30" s="1041"/>
      <c r="S30" s="1041"/>
      <c r="T30" s="1023"/>
      <c r="U30" s="1008"/>
      <c r="V30" s="1008"/>
      <c r="W30" s="1008"/>
      <c r="X30" s="1008"/>
      <c r="Y30" s="1008"/>
      <c r="Z30" s="1005"/>
      <c r="AA30" s="1005"/>
      <c r="AB30" s="1005"/>
      <c r="AC30" s="1005"/>
      <c r="AD30" s="1005"/>
      <c r="AE30" s="1005"/>
      <c r="AF30" s="1005"/>
      <c r="AG30" s="479"/>
      <c r="AH30" s="592"/>
      <c r="AI30" s="592"/>
      <c r="AJ30" s="592"/>
      <c r="AK30" s="196"/>
      <c r="AL30" s="197"/>
      <c r="AM30" s="197"/>
      <c r="AN30" s="197"/>
      <c r="AO30" s="197"/>
      <c r="AP30" s="1151"/>
      <c r="AQ30" s="1005"/>
      <c r="AR30" s="282"/>
      <c r="AS30" s="282"/>
      <c r="AT30" s="282"/>
      <c r="AU30" s="282"/>
      <c r="AV30" s="282"/>
      <c r="AW30" s="282"/>
      <c r="AX30" s="1151"/>
      <c r="AY30" s="1005"/>
      <c r="AZ30" s="282"/>
      <c r="BA30" s="282"/>
      <c r="BB30" s="282"/>
      <c r="BC30" s="282"/>
      <c r="BD30" s="282"/>
      <c r="BE30" s="282"/>
      <c r="BF30" s="1151"/>
      <c r="BG30" s="1005"/>
      <c r="BH30" s="282"/>
      <c r="BI30" s="282"/>
      <c r="BJ30" s="282"/>
      <c r="BK30" s="282"/>
      <c r="BL30" s="282"/>
      <c r="BM30" s="282"/>
      <c r="BN30" s="1151"/>
      <c r="BO30" s="1005"/>
      <c r="BP30" s="282"/>
      <c r="BQ30" s="282"/>
      <c r="BR30" s="282"/>
      <c r="BS30" s="282"/>
      <c r="BT30" s="282"/>
      <c r="BU30" s="282"/>
    </row>
    <row r="31" spans="1:73" ht="40.35" customHeight="1" x14ac:dyDescent="0.25">
      <c r="A31" s="151"/>
      <c r="B31" s="24"/>
      <c r="C31" s="1059"/>
      <c r="D31" s="1736"/>
      <c r="E31" s="1697"/>
      <c r="F31" s="1727"/>
      <c r="G31" s="1739"/>
      <c r="H31" s="1742"/>
      <c r="I31" s="1742"/>
      <c r="J31" s="1745"/>
      <c r="K31" s="1748"/>
      <c r="L31" s="1751"/>
      <c r="M31" s="1739"/>
      <c r="N31" s="1754"/>
      <c r="O31" s="1734"/>
      <c r="P31" s="1470"/>
      <c r="Q31" s="1056"/>
      <c r="R31" s="1041"/>
      <c r="S31" s="1041"/>
      <c r="T31" s="1023"/>
      <c r="U31" s="1008"/>
      <c r="V31" s="1008"/>
      <c r="W31" s="1008"/>
      <c r="X31" s="1008"/>
      <c r="Y31" s="1008"/>
      <c r="Z31" s="1005"/>
      <c r="AA31" s="1005"/>
      <c r="AB31" s="1005"/>
      <c r="AC31" s="1005"/>
      <c r="AD31" s="1005"/>
      <c r="AE31" s="1005"/>
      <c r="AF31" s="1005"/>
      <c r="AG31" s="196"/>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row>
    <row r="32" spans="1:73" ht="40.35" customHeight="1" thickBot="1" x14ac:dyDescent="0.3">
      <c r="A32" s="151"/>
      <c r="B32" s="24"/>
      <c r="C32" s="1060"/>
      <c r="D32" s="1737"/>
      <c r="E32" s="1698"/>
      <c r="F32" s="1728"/>
      <c r="G32" s="1740"/>
      <c r="H32" s="1743"/>
      <c r="I32" s="1743"/>
      <c r="J32" s="1746"/>
      <c r="K32" s="1749"/>
      <c r="L32" s="1752"/>
      <c r="M32" s="1740"/>
      <c r="N32" s="1755"/>
      <c r="O32" s="1735"/>
      <c r="P32" s="1471"/>
      <c r="Q32" s="1057"/>
      <c r="R32" s="1042"/>
      <c r="S32" s="1042"/>
      <c r="T32" s="1024"/>
      <c r="U32" s="1009"/>
      <c r="V32" s="1009"/>
      <c r="W32" s="1009"/>
      <c r="X32" s="1009"/>
      <c r="Y32" s="1009"/>
      <c r="Z32" s="1006"/>
      <c r="AA32" s="1006"/>
      <c r="AB32" s="1006"/>
      <c r="AC32" s="1006"/>
      <c r="AD32" s="1006"/>
      <c r="AE32" s="1006"/>
      <c r="AF32" s="1006"/>
      <c r="AG32" s="715"/>
      <c r="AH32" s="716"/>
      <c r="AI32" s="716"/>
      <c r="AJ32" s="716"/>
      <c r="AK32" s="715"/>
      <c r="AL32" s="717"/>
      <c r="AM32" s="717"/>
      <c r="AN32" s="717"/>
      <c r="AO32" s="717"/>
      <c r="AP32" s="1152"/>
      <c r="AQ32" s="1006"/>
      <c r="AR32" s="718"/>
      <c r="AS32" s="718"/>
      <c r="AT32" s="718"/>
      <c r="AU32" s="718"/>
      <c r="AV32" s="718"/>
      <c r="AW32" s="718"/>
      <c r="AX32" s="1152"/>
      <c r="AY32" s="1006"/>
      <c r="AZ32" s="718"/>
      <c r="BA32" s="718"/>
      <c r="BB32" s="718"/>
      <c r="BC32" s="718"/>
      <c r="BD32" s="718"/>
      <c r="BE32" s="718"/>
      <c r="BF32" s="1152"/>
      <c r="BG32" s="1006"/>
      <c r="BH32" s="718"/>
      <c r="BI32" s="718"/>
      <c r="BJ32" s="718"/>
      <c r="BK32" s="718"/>
      <c r="BL32" s="718"/>
      <c r="BM32" s="718"/>
      <c r="BN32" s="1152"/>
      <c r="BO32" s="1006"/>
      <c r="BP32" s="718"/>
      <c r="BQ32" s="718"/>
      <c r="BR32" s="718"/>
      <c r="BS32" s="718"/>
      <c r="BT32" s="718"/>
      <c r="BU32" s="718"/>
    </row>
    <row r="33" spans="1:73" ht="40.35" customHeight="1" thickTop="1" x14ac:dyDescent="0.25">
      <c r="A33" s="151"/>
      <c r="B33" s="24"/>
      <c r="C33" s="1058" t="s">
        <v>2727</v>
      </c>
      <c r="D33" s="1756" t="s">
        <v>2728</v>
      </c>
      <c r="E33" s="1696">
        <v>902</v>
      </c>
      <c r="F33" s="1726" t="s">
        <v>3931</v>
      </c>
      <c r="G33" s="1738" t="s">
        <v>594</v>
      </c>
      <c r="H33" s="1741">
        <v>500</v>
      </c>
      <c r="I33" s="1741" t="s">
        <v>2982</v>
      </c>
      <c r="J33" s="1744">
        <v>45</v>
      </c>
      <c r="K33" s="1747" t="s">
        <v>3860</v>
      </c>
      <c r="L33" s="1750">
        <v>4599</v>
      </c>
      <c r="M33" s="1738" t="s">
        <v>3940</v>
      </c>
      <c r="N33" s="1753">
        <v>2024004540049</v>
      </c>
      <c r="O33" s="1733" t="s">
        <v>3941</v>
      </c>
      <c r="P33" s="1469" t="s">
        <v>2729</v>
      </c>
      <c r="Q33" s="1055">
        <v>500</v>
      </c>
      <c r="R33" s="1040" t="s">
        <v>2871</v>
      </c>
      <c r="S33" s="1040"/>
      <c r="T33" s="1022"/>
      <c r="U33" s="1007"/>
      <c r="V33" s="1007"/>
      <c r="W33" s="1007"/>
      <c r="X33" s="1007"/>
      <c r="Y33" s="1007"/>
      <c r="Z33" s="1004">
        <f t="shared" si="5"/>
        <v>0</v>
      </c>
      <c r="AA33" s="1004">
        <f t="shared" si="11"/>
        <v>0</v>
      </c>
      <c r="AB33" s="1004">
        <f t="shared" si="11"/>
        <v>0</v>
      </c>
      <c r="AC33" s="1004">
        <f t="shared" si="11"/>
        <v>0</v>
      </c>
      <c r="AD33" s="1004">
        <f t="shared" si="11"/>
        <v>0</v>
      </c>
      <c r="AE33" s="1004">
        <f t="shared" si="11"/>
        <v>0</v>
      </c>
      <c r="AF33" s="1004">
        <f t="shared" si="11"/>
        <v>0</v>
      </c>
      <c r="AG33" s="714"/>
      <c r="AH33" s="593"/>
      <c r="AI33" s="593"/>
      <c r="AJ33" s="593"/>
      <c r="AK33" s="207"/>
      <c r="AL33" s="208"/>
      <c r="AM33" s="208"/>
      <c r="AN33" s="208"/>
      <c r="AO33" s="208"/>
      <c r="AP33" s="1150">
        <f>+U33</f>
        <v>0</v>
      </c>
      <c r="AQ33" s="1004">
        <f>SUM(AR33:AW36)</f>
        <v>0</v>
      </c>
      <c r="AR33" s="299"/>
      <c r="AS33" s="299"/>
      <c r="AT33" s="299"/>
      <c r="AU33" s="299"/>
      <c r="AV33" s="299"/>
      <c r="AW33" s="299"/>
      <c r="AX33" s="1150">
        <f>+V33</f>
        <v>0</v>
      </c>
      <c r="AY33" s="1004">
        <f>SUM(AZ33:BE36)</f>
        <v>0</v>
      </c>
      <c r="AZ33" s="299"/>
      <c r="BA33" s="299"/>
      <c r="BB33" s="299"/>
      <c r="BC33" s="299"/>
      <c r="BD33" s="299"/>
      <c r="BE33" s="299"/>
      <c r="BF33" s="1150">
        <f>+W33</f>
        <v>0</v>
      </c>
      <c r="BG33" s="1004">
        <f>SUM(BH33:BM36)</f>
        <v>0</v>
      </c>
      <c r="BH33" s="299"/>
      <c r="BI33" s="299"/>
      <c r="BJ33" s="299"/>
      <c r="BK33" s="299"/>
      <c r="BL33" s="299"/>
      <c r="BM33" s="299"/>
      <c r="BN33" s="1150">
        <f>+X33</f>
        <v>0</v>
      </c>
      <c r="BO33" s="1004">
        <f>SUM(BP33:BU36)</f>
        <v>0</v>
      </c>
      <c r="BP33" s="299"/>
      <c r="BQ33" s="299"/>
      <c r="BR33" s="299"/>
      <c r="BS33" s="299"/>
      <c r="BT33" s="299"/>
      <c r="BU33" s="299"/>
    </row>
    <row r="34" spans="1:73" ht="40.35" customHeight="1" x14ac:dyDescent="0.25">
      <c r="A34" s="151"/>
      <c r="B34" s="24"/>
      <c r="C34" s="1059"/>
      <c r="D34" s="1736"/>
      <c r="E34" s="1697"/>
      <c r="F34" s="1727"/>
      <c r="G34" s="1739"/>
      <c r="H34" s="1742"/>
      <c r="I34" s="1742"/>
      <c r="J34" s="1745"/>
      <c r="K34" s="1748"/>
      <c r="L34" s="1751"/>
      <c r="M34" s="1739"/>
      <c r="N34" s="1754"/>
      <c r="O34" s="1734"/>
      <c r="P34" s="1470"/>
      <c r="Q34" s="1056"/>
      <c r="R34" s="1041"/>
      <c r="S34" s="1041"/>
      <c r="T34" s="1023"/>
      <c r="U34" s="1008"/>
      <c r="V34" s="1008"/>
      <c r="W34" s="1008"/>
      <c r="X34" s="1008"/>
      <c r="Y34" s="1008"/>
      <c r="Z34" s="1005"/>
      <c r="AA34" s="1005"/>
      <c r="AB34" s="1005"/>
      <c r="AC34" s="1005"/>
      <c r="AD34" s="1005"/>
      <c r="AE34" s="1005"/>
      <c r="AF34" s="1005"/>
      <c r="AG34" s="479"/>
      <c r="AH34" s="592"/>
      <c r="AI34" s="592"/>
      <c r="AJ34" s="592"/>
      <c r="AK34" s="196"/>
      <c r="AL34" s="197"/>
      <c r="AM34" s="197"/>
      <c r="AN34" s="197"/>
      <c r="AO34" s="197"/>
      <c r="AP34" s="1151"/>
      <c r="AQ34" s="1005"/>
      <c r="AR34" s="282"/>
      <c r="AS34" s="282"/>
      <c r="AT34" s="282"/>
      <c r="AU34" s="282"/>
      <c r="AV34" s="282"/>
      <c r="AW34" s="282"/>
      <c r="AX34" s="1151"/>
      <c r="AY34" s="1005"/>
      <c r="AZ34" s="282"/>
      <c r="BA34" s="282"/>
      <c r="BB34" s="282"/>
      <c r="BC34" s="282"/>
      <c r="BD34" s="282"/>
      <c r="BE34" s="282"/>
      <c r="BF34" s="1151"/>
      <c r="BG34" s="1005"/>
      <c r="BH34" s="282"/>
      <c r="BI34" s="282"/>
      <c r="BJ34" s="282"/>
      <c r="BK34" s="282"/>
      <c r="BL34" s="282"/>
      <c r="BM34" s="282"/>
      <c r="BN34" s="1151"/>
      <c r="BO34" s="1005"/>
      <c r="BP34" s="282"/>
      <c r="BQ34" s="282"/>
      <c r="BR34" s="282"/>
      <c r="BS34" s="282"/>
      <c r="BT34" s="282"/>
      <c r="BU34" s="282"/>
    </row>
    <row r="35" spans="1:73" ht="40.35" customHeight="1" x14ac:dyDescent="0.25">
      <c r="A35" s="151"/>
      <c r="B35" s="24"/>
      <c r="C35" s="1059"/>
      <c r="D35" s="1736"/>
      <c r="E35" s="1697"/>
      <c r="F35" s="1727"/>
      <c r="G35" s="1739"/>
      <c r="H35" s="1742"/>
      <c r="I35" s="1742"/>
      <c r="J35" s="1745"/>
      <c r="K35" s="1748"/>
      <c r="L35" s="1751"/>
      <c r="M35" s="1739"/>
      <c r="N35" s="1754"/>
      <c r="O35" s="1734"/>
      <c r="P35" s="1470"/>
      <c r="Q35" s="1056"/>
      <c r="R35" s="1041"/>
      <c r="S35" s="1041"/>
      <c r="T35" s="1023"/>
      <c r="U35" s="1008"/>
      <c r="V35" s="1008"/>
      <c r="W35" s="1008"/>
      <c r="X35" s="1008"/>
      <c r="Y35" s="1008"/>
      <c r="Z35" s="1005"/>
      <c r="AA35" s="1005"/>
      <c r="AB35" s="1005"/>
      <c r="AC35" s="1005"/>
      <c r="AD35" s="1005"/>
      <c r="AE35" s="1005"/>
      <c r="AF35" s="1005"/>
      <c r="AG35" s="196"/>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row>
    <row r="36" spans="1:73" ht="40.35" customHeight="1" thickBot="1" x14ac:dyDescent="0.3">
      <c r="A36" s="151"/>
      <c r="B36" s="24"/>
      <c r="C36" s="1060"/>
      <c r="D36" s="1737"/>
      <c r="E36" s="1698"/>
      <c r="F36" s="1728"/>
      <c r="G36" s="1740"/>
      <c r="H36" s="1743"/>
      <c r="I36" s="1743"/>
      <c r="J36" s="1746"/>
      <c r="K36" s="1749"/>
      <c r="L36" s="1752"/>
      <c r="M36" s="1740"/>
      <c r="N36" s="1755"/>
      <c r="O36" s="1735"/>
      <c r="P36" s="1471"/>
      <c r="Q36" s="1057"/>
      <c r="R36" s="1042"/>
      <c r="S36" s="1042"/>
      <c r="T36" s="1024"/>
      <c r="U36" s="1009"/>
      <c r="V36" s="1009"/>
      <c r="W36" s="1009"/>
      <c r="X36" s="1009"/>
      <c r="Y36" s="1009"/>
      <c r="Z36" s="1006"/>
      <c r="AA36" s="1006"/>
      <c r="AB36" s="1006"/>
      <c r="AC36" s="1006"/>
      <c r="AD36" s="1006"/>
      <c r="AE36" s="1006"/>
      <c r="AF36" s="1006"/>
      <c r="AG36" s="715"/>
      <c r="AH36" s="716"/>
      <c r="AI36" s="716"/>
      <c r="AJ36" s="716"/>
      <c r="AK36" s="715"/>
      <c r="AL36" s="717"/>
      <c r="AM36" s="717"/>
      <c r="AN36" s="717"/>
      <c r="AO36" s="717"/>
      <c r="AP36" s="1152"/>
      <c r="AQ36" s="1006"/>
      <c r="AR36" s="718"/>
      <c r="AS36" s="718"/>
      <c r="AT36" s="718"/>
      <c r="AU36" s="718"/>
      <c r="AV36" s="718"/>
      <c r="AW36" s="718"/>
      <c r="AX36" s="1152"/>
      <c r="AY36" s="1006"/>
      <c r="AZ36" s="718"/>
      <c r="BA36" s="718"/>
      <c r="BB36" s="718"/>
      <c r="BC36" s="718"/>
      <c r="BD36" s="718"/>
      <c r="BE36" s="718"/>
      <c r="BF36" s="1152"/>
      <c r="BG36" s="1006"/>
      <c r="BH36" s="718"/>
      <c r="BI36" s="718"/>
      <c r="BJ36" s="718"/>
      <c r="BK36" s="718"/>
      <c r="BL36" s="718"/>
      <c r="BM36" s="718"/>
      <c r="BN36" s="1152"/>
      <c r="BO36" s="1006"/>
      <c r="BP36" s="718"/>
      <c r="BQ36" s="718"/>
      <c r="BR36" s="718"/>
      <c r="BS36" s="718"/>
      <c r="BT36" s="718"/>
      <c r="BU36" s="718"/>
    </row>
    <row r="37" spans="1:73" ht="40.35" customHeight="1" thickTop="1" x14ac:dyDescent="0.25">
      <c r="A37" s="151"/>
      <c r="B37" s="24"/>
      <c r="C37" s="1058" t="s">
        <v>2730</v>
      </c>
      <c r="D37" s="1756" t="s">
        <v>2731</v>
      </c>
      <c r="E37" s="1696">
        <v>903</v>
      </c>
      <c r="F37" s="1726" t="s">
        <v>3931</v>
      </c>
      <c r="G37" s="1738" t="s">
        <v>594</v>
      </c>
      <c r="H37" s="1741" t="s">
        <v>3011</v>
      </c>
      <c r="I37" s="1741" t="s">
        <v>2982</v>
      </c>
      <c r="J37" s="1744">
        <v>45</v>
      </c>
      <c r="K37" s="1747" t="s">
        <v>3860</v>
      </c>
      <c r="L37" s="1750">
        <v>4599</v>
      </c>
      <c r="M37" s="1738" t="s">
        <v>3940</v>
      </c>
      <c r="N37" s="1753">
        <v>2024004540049</v>
      </c>
      <c r="O37" s="1733" t="s">
        <v>3941</v>
      </c>
      <c r="P37" s="1469" t="s">
        <v>2732</v>
      </c>
      <c r="Q37" s="1055">
        <v>4</v>
      </c>
      <c r="R37" s="1040" t="s">
        <v>2867</v>
      </c>
      <c r="S37" s="1040"/>
      <c r="T37" s="1022"/>
      <c r="U37" s="1007"/>
      <c r="V37" s="1007"/>
      <c r="W37" s="1007"/>
      <c r="X37" s="1007"/>
      <c r="Y37" s="1007"/>
      <c r="Z37" s="1004">
        <f t="shared" si="5"/>
        <v>0</v>
      </c>
      <c r="AA37" s="1004">
        <f t="shared" si="11"/>
        <v>0</v>
      </c>
      <c r="AB37" s="1004">
        <f t="shared" si="11"/>
        <v>0</v>
      </c>
      <c r="AC37" s="1004">
        <f t="shared" si="11"/>
        <v>0</v>
      </c>
      <c r="AD37" s="1004">
        <f t="shared" si="11"/>
        <v>0</v>
      </c>
      <c r="AE37" s="1004">
        <f t="shared" si="11"/>
        <v>0</v>
      </c>
      <c r="AF37" s="1004">
        <f t="shared" si="11"/>
        <v>0</v>
      </c>
      <c r="AG37" s="714"/>
      <c r="AH37" s="593"/>
      <c r="AI37" s="593"/>
      <c r="AJ37" s="593"/>
      <c r="AK37" s="207"/>
      <c r="AL37" s="208"/>
      <c r="AM37" s="208"/>
      <c r="AN37" s="208"/>
      <c r="AO37" s="208"/>
      <c r="AP37" s="1150">
        <f>+U37</f>
        <v>0</v>
      </c>
      <c r="AQ37" s="1004">
        <f>SUM(AR37:AW40)</f>
        <v>0</v>
      </c>
      <c r="AR37" s="299"/>
      <c r="AS37" s="299"/>
      <c r="AT37" s="299"/>
      <c r="AU37" s="299"/>
      <c r="AV37" s="299"/>
      <c r="AW37" s="299"/>
      <c r="AX37" s="1150">
        <f>+V37</f>
        <v>0</v>
      </c>
      <c r="AY37" s="1004">
        <f>SUM(AZ37:BE40)</f>
        <v>0</v>
      </c>
      <c r="AZ37" s="299"/>
      <c r="BA37" s="299"/>
      <c r="BB37" s="299"/>
      <c r="BC37" s="299"/>
      <c r="BD37" s="299"/>
      <c r="BE37" s="299"/>
      <c r="BF37" s="1150">
        <f>+W37</f>
        <v>0</v>
      </c>
      <c r="BG37" s="1004">
        <f>SUM(BH37:BM40)</f>
        <v>0</v>
      </c>
      <c r="BH37" s="299"/>
      <c r="BI37" s="299"/>
      <c r="BJ37" s="299"/>
      <c r="BK37" s="299"/>
      <c r="BL37" s="299"/>
      <c r="BM37" s="299"/>
      <c r="BN37" s="1150">
        <f>+X37</f>
        <v>0</v>
      </c>
      <c r="BO37" s="1004">
        <f>SUM(BP37:BU40)</f>
        <v>0</v>
      </c>
      <c r="BP37" s="299"/>
      <c r="BQ37" s="299"/>
      <c r="BR37" s="299"/>
      <c r="BS37" s="299"/>
      <c r="BT37" s="299"/>
      <c r="BU37" s="299"/>
    </row>
    <row r="38" spans="1:73" ht="40.35" customHeight="1" x14ac:dyDescent="0.25">
      <c r="A38" s="151"/>
      <c r="B38" s="24"/>
      <c r="C38" s="1059"/>
      <c r="D38" s="1736"/>
      <c r="E38" s="1697"/>
      <c r="F38" s="1727"/>
      <c r="G38" s="1739"/>
      <c r="H38" s="1742"/>
      <c r="I38" s="1742"/>
      <c r="J38" s="1745"/>
      <c r="K38" s="1748"/>
      <c r="L38" s="1751"/>
      <c r="M38" s="1739"/>
      <c r="N38" s="1754"/>
      <c r="O38" s="1734"/>
      <c r="P38" s="1470"/>
      <c r="Q38" s="1056"/>
      <c r="R38" s="1041"/>
      <c r="S38" s="1041"/>
      <c r="T38" s="1023"/>
      <c r="U38" s="1008"/>
      <c r="V38" s="1008"/>
      <c r="W38" s="1008"/>
      <c r="X38" s="1008"/>
      <c r="Y38" s="1008"/>
      <c r="Z38" s="1005"/>
      <c r="AA38" s="1005"/>
      <c r="AB38" s="1005"/>
      <c r="AC38" s="1005"/>
      <c r="AD38" s="1005"/>
      <c r="AE38" s="1005"/>
      <c r="AF38" s="1005"/>
      <c r="AG38" s="479"/>
      <c r="AH38" s="592"/>
      <c r="AI38" s="592"/>
      <c r="AJ38" s="592"/>
      <c r="AK38" s="196"/>
      <c r="AL38" s="197"/>
      <c r="AM38" s="197"/>
      <c r="AN38" s="197"/>
      <c r="AO38" s="197"/>
      <c r="AP38" s="1151"/>
      <c r="AQ38" s="1005"/>
      <c r="AR38" s="282"/>
      <c r="AS38" s="282"/>
      <c r="AT38" s="282"/>
      <c r="AU38" s="282"/>
      <c r="AV38" s="282"/>
      <c r="AW38" s="282"/>
      <c r="AX38" s="1151"/>
      <c r="AY38" s="1005"/>
      <c r="AZ38" s="282"/>
      <c r="BA38" s="282"/>
      <c r="BB38" s="282"/>
      <c r="BC38" s="282"/>
      <c r="BD38" s="282"/>
      <c r="BE38" s="282"/>
      <c r="BF38" s="1151"/>
      <c r="BG38" s="1005"/>
      <c r="BH38" s="282"/>
      <c r="BI38" s="282"/>
      <c r="BJ38" s="282"/>
      <c r="BK38" s="282"/>
      <c r="BL38" s="282"/>
      <c r="BM38" s="282"/>
      <c r="BN38" s="1151"/>
      <c r="BO38" s="1005"/>
      <c r="BP38" s="282"/>
      <c r="BQ38" s="282"/>
      <c r="BR38" s="282"/>
      <c r="BS38" s="282"/>
      <c r="BT38" s="282"/>
      <c r="BU38" s="282"/>
    </row>
    <row r="39" spans="1:73" ht="40.35" customHeight="1" x14ac:dyDescent="0.25">
      <c r="A39" s="151"/>
      <c r="B39" s="24"/>
      <c r="C39" s="1059"/>
      <c r="D39" s="1736"/>
      <c r="E39" s="1697"/>
      <c r="F39" s="1727"/>
      <c r="G39" s="1739"/>
      <c r="H39" s="1742"/>
      <c r="I39" s="1742"/>
      <c r="J39" s="1745"/>
      <c r="K39" s="1748"/>
      <c r="L39" s="1751"/>
      <c r="M39" s="1739"/>
      <c r="N39" s="1754"/>
      <c r="O39" s="1734"/>
      <c r="P39" s="1470"/>
      <c r="Q39" s="1056"/>
      <c r="R39" s="1041"/>
      <c r="S39" s="1041"/>
      <c r="T39" s="1023"/>
      <c r="U39" s="1008"/>
      <c r="V39" s="1008"/>
      <c r="W39" s="1008"/>
      <c r="X39" s="1008"/>
      <c r="Y39" s="1008"/>
      <c r="Z39" s="1005"/>
      <c r="AA39" s="1005"/>
      <c r="AB39" s="1005"/>
      <c r="AC39" s="1005"/>
      <c r="AD39" s="1005"/>
      <c r="AE39" s="1005"/>
      <c r="AF39" s="1005"/>
      <c r="AG39" s="196"/>
      <c r="AH39" s="592"/>
      <c r="AI39" s="592"/>
      <c r="AJ39" s="592"/>
      <c r="AK39" s="196"/>
      <c r="AL39" s="197"/>
      <c r="AM39" s="197"/>
      <c r="AN39" s="197"/>
      <c r="AO39" s="197"/>
      <c r="AP39" s="1151"/>
      <c r="AQ39" s="1005"/>
      <c r="AR39" s="282"/>
      <c r="AS39" s="282"/>
      <c r="AT39" s="282"/>
      <c r="AU39" s="282"/>
      <c r="AV39" s="282"/>
      <c r="AW39" s="282"/>
      <c r="AX39" s="1151"/>
      <c r="AY39" s="1005"/>
      <c r="AZ39" s="282"/>
      <c r="BA39" s="282"/>
      <c r="BB39" s="282"/>
      <c r="BC39" s="282"/>
      <c r="BD39" s="282"/>
      <c r="BE39" s="282"/>
      <c r="BF39" s="1151"/>
      <c r="BG39" s="1005"/>
      <c r="BH39" s="282"/>
      <c r="BI39" s="282"/>
      <c r="BJ39" s="282"/>
      <c r="BK39" s="282"/>
      <c r="BL39" s="282"/>
      <c r="BM39" s="282"/>
      <c r="BN39" s="1151"/>
      <c r="BO39" s="1005"/>
      <c r="BP39" s="282"/>
      <c r="BQ39" s="282"/>
      <c r="BR39" s="282"/>
      <c r="BS39" s="282"/>
      <c r="BT39" s="282"/>
      <c r="BU39" s="282"/>
    </row>
    <row r="40" spans="1:73" ht="40.35" customHeight="1" thickBot="1" x14ac:dyDescent="0.3">
      <c r="A40" s="151"/>
      <c r="B40" s="24"/>
      <c r="C40" s="1060"/>
      <c r="D40" s="1737"/>
      <c r="E40" s="1698"/>
      <c r="F40" s="1728"/>
      <c r="G40" s="1740"/>
      <c r="H40" s="1743"/>
      <c r="I40" s="1743"/>
      <c r="J40" s="1746"/>
      <c r="K40" s="1749"/>
      <c r="L40" s="1752"/>
      <c r="M40" s="1740"/>
      <c r="N40" s="1755"/>
      <c r="O40" s="1735"/>
      <c r="P40" s="1471"/>
      <c r="Q40" s="1057"/>
      <c r="R40" s="1042"/>
      <c r="S40" s="1042"/>
      <c r="T40" s="1024"/>
      <c r="U40" s="1009"/>
      <c r="V40" s="1009"/>
      <c r="W40" s="1009"/>
      <c r="X40" s="1009"/>
      <c r="Y40" s="1009"/>
      <c r="Z40" s="1006"/>
      <c r="AA40" s="1006"/>
      <c r="AB40" s="1006"/>
      <c r="AC40" s="1006"/>
      <c r="AD40" s="1006"/>
      <c r="AE40" s="1006"/>
      <c r="AF40" s="1006"/>
      <c r="AG40" s="715"/>
      <c r="AH40" s="716"/>
      <c r="AI40" s="716"/>
      <c r="AJ40" s="716"/>
      <c r="AK40" s="715"/>
      <c r="AL40" s="717"/>
      <c r="AM40" s="717"/>
      <c r="AN40" s="717"/>
      <c r="AO40" s="717"/>
      <c r="AP40" s="1152"/>
      <c r="AQ40" s="1006"/>
      <c r="AR40" s="718"/>
      <c r="AS40" s="718"/>
      <c r="AT40" s="718"/>
      <c r="AU40" s="718"/>
      <c r="AV40" s="718"/>
      <c r="AW40" s="718"/>
      <c r="AX40" s="1152"/>
      <c r="AY40" s="1006"/>
      <c r="AZ40" s="718"/>
      <c r="BA40" s="718"/>
      <c r="BB40" s="718"/>
      <c r="BC40" s="718"/>
      <c r="BD40" s="718"/>
      <c r="BE40" s="718"/>
      <c r="BF40" s="1152"/>
      <c r="BG40" s="1006"/>
      <c r="BH40" s="718"/>
      <c r="BI40" s="718"/>
      <c r="BJ40" s="718"/>
      <c r="BK40" s="718"/>
      <c r="BL40" s="718"/>
      <c r="BM40" s="718"/>
      <c r="BN40" s="1152"/>
      <c r="BO40" s="1006"/>
      <c r="BP40" s="718"/>
      <c r="BQ40" s="718"/>
      <c r="BR40" s="718"/>
      <c r="BS40" s="718"/>
      <c r="BT40" s="718"/>
      <c r="BU40" s="718"/>
    </row>
    <row r="41" spans="1:73" ht="40.5" customHeight="1" thickTop="1" x14ac:dyDescent="0.25"/>
    <row r="42" spans="1:73" ht="40.5" customHeight="1" x14ac:dyDescent="0.25"/>
    <row r="43" spans="1:73" ht="40.5" customHeight="1" x14ac:dyDescent="0.25"/>
    <row r="44" spans="1:73" ht="40.5" customHeight="1" x14ac:dyDescent="0.25"/>
    <row r="45" spans="1:73" ht="40.5" customHeight="1" x14ac:dyDescent="0.25"/>
    <row r="46" spans="1:73" ht="40.5" customHeight="1" x14ac:dyDescent="0.25"/>
    <row r="47" spans="1:73" ht="40.5" customHeight="1" x14ac:dyDescent="0.25"/>
    <row r="48" spans="1:73" ht="40.5" customHeight="1" x14ac:dyDescent="0.25"/>
    <row r="49" ht="40.5" customHeight="1" x14ac:dyDescent="0.25"/>
    <row r="50" ht="40.5" customHeight="1" x14ac:dyDescent="0.25"/>
    <row r="51" ht="40.5" customHeight="1" x14ac:dyDescent="0.25"/>
    <row r="52" ht="40.5" customHeight="1" x14ac:dyDescent="0.25"/>
    <row r="53" ht="40.5" customHeight="1" x14ac:dyDescent="0.25"/>
    <row r="54" ht="40.5" customHeight="1" x14ac:dyDescent="0.25"/>
    <row r="55" ht="40.5" customHeight="1" x14ac:dyDescent="0.25"/>
    <row r="56" ht="40.5" customHeight="1" x14ac:dyDescent="0.25"/>
    <row r="57" ht="40.5" customHeight="1" x14ac:dyDescent="0.25"/>
    <row r="58" ht="40.5" customHeight="1" x14ac:dyDescent="0.25"/>
    <row r="59" ht="40.5" customHeight="1" x14ac:dyDescent="0.25"/>
    <row r="60" ht="40.5" customHeight="1" x14ac:dyDescent="0.25"/>
    <row r="61" ht="40.5" customHeight="1" x14ac:dyDescent="0.25"/>
    <row r="62" ht="40.5" customHeight="1" x14ac:dyDescent="0.25"/>
    <row r="63" ht="40.5" customHeight="1" x14ac:dyDescent="0.25"/>
    <row r="64" ht="40.5" customHeight="1" x14ac:dyDescent="0.25"/>
    <row r="65" ht="40.5" customHeight="1" x14ac:dyDescent="0.25"/>
    <row r="66" ht="40.5" customHeight="1" x14ac:dyDescent="0.25"/>
    <row r="67" ht="40.5" customHeight="1" x14ac:dyDescent="0.25"/>
    <row r="68" ht="40.5" customHeight="1" x14ac:dyDescent="0.25"/>
    <row r="69" ht="40.5" customHeight="1" x14ac:dyDescent="0.25"/>
    <row r="70" ht="40.5" customHeight="1" x14ac:dyDescent="0.25"/>
    <row r="71" ht="40.5" customHeight="1" x14ac:dyDescent="0.25"/>
    <row r="72" ht="40.5" customHeight="1" x14ac:dyDescent="0.25"/>
    <row r="73" ht="40.5" customHeight="1" x14ac:dyDescent="0.25"/>
    <row r="74" ht="40.5" customHeight="1" x14ac:dyDescent="0.25"/>
    <row r="75" ht="40.5" customHeight="1" x14ac:dyDescent="0.25"/>
    <row r="76" ht="40.5" customHeight="1" x14ac:dyDescent="0.25"/>
    <row r="77" ht="40.5" customHeight="1" x14ac:dyDescent="0.25"/>
    <row r="78" ht="40.5" customHeight="1" x14ac:dyDescent="0.25"/>
    <row r="79" ht="40.5" customHeight="1" x14ac:dyDescent="0.25"/>
    <row r="80" ht="40.5" customHeight="1" x14ac:dyDescent="0.25"/>
    <row r="81" ht="40.5" customHeight="1" x14ac:dyDescent="0.25"/>
    <row r="82" ht="40.5" customHeight="1" x14ac:dyDescent="0.25"/>
    <row r="83" ht="40.5" customHeight="1" x14ac:dyDescent="0.25"/>
    <row r="84" ht="40.5" customHeight="1" x14ac:dyDescent="0.25"/>
    <row r="85" ht="40.5" customHeight="1" x14ac:dyDescent="0.25"/>
    <row r="86" ht="40.5" customHeight="1" x14ac:dyDescent="0.25"/>
    <row r="87" ht="40.5" customHeight="1" x14ac:dyDescent="0.25"/>
    <row r="88" ht="40.5" customHeight="1" x14ac:dyDescent="0.25"/>
  </sheetData>
  <mergeCells count="367">
    <mergeCell ref="X29:X32"/>
    <mergeCell ref="Y29:Y32"/>
    <mergeCell ref="AE33:AE36"/>
    <mergeCell ref="AF33:AF36"/>
    <mergeCell ref="N33:N36"/>
    <mergeCell ref="O33:O36"/>
    <mergeCell ref="G37:G40"/>
    <mergeCell ref="H37:H40"/>
    <mergeCell ref="I37:I40"/>
    <mergeCell ref="J37:J40"/>
    <mergeCell ref="K37:K40"/>
    <mergeCell ref="L37:L40"/>
    <mergeCell ref="M37:M40"/>
    <mergeCell ref="N37:N40"/>
    <mergeCell ref="O37:O40"/>
    <mergeCell ref="AC33:AC36"/>
    <mergeCell ref="AD33:AD36"/>
    <mergeCell ref="Z33:Z36"/>
    <mergeCell ref="AA33:AA36"/>
    <mergeCell ref="AF29:AF32"/>
    <mergeCell ref="Z29:Z32"/>
    <mergeCell ref="AA29:AA32"/>
    <mergeCell ref="AB29:AB32"/>
    <mergeCell ref="AC29:AC32"/>
    <mergeCell ref="AD29:AD32"/>
    <mergeCell ref="AE29:AE32"/>
    <mergeCell ref="AF17:AF20"/>
    <mergeCell ref="Z17:Z20"/>
    <mergeCell ref="AA17:AA20"/>
    <mergeCell ref="AB17:AB20"/>
    <mergeCell ref="I21:I24"/>
    <mergeCell ref="J21:J24"/>
    <mergeCell ref="K21:K24"/>
    <mergeCell ref="L21:L24"/>
    <mergeCell ref="M21:M24"/>
    <mergeCell ref="N21:N24"/>
    <mergeCell ref="O21:O24"/>
    <mergeCell ref="AD21:AD24"/>
    <mergeCell ref="AE21:AE24"/>
    <mergeCell ref="AF21:AF24"/>
    <mergeCell ref="Z21:Z24"/>
    <mergeCell ref="AA21:AA24"/>
    <mergeCell ref="V21:V24"/>
    <mergeCell ref="W21:W24"/>
    <mergeCell ref="X21:X24"/>
    <mergeCell ref="Y21:Y24"/>
    <mergeCell ref="AC17:AC20"/>
    <mergeCell ref="AD17:AD20"/>
    <mergeCell ref="AE17:AE20"/>
    <mergeCell ref="T17:T20"/>
    <mergeCell ref="G9:G12"/>
    <mergeCell ref="H9:H12"/>
    <mergeCell ref="I9:I12"/>
    <mergeCell ref="J9:J12"/>
    <mergeCell ref="K9:K12"/>
    <mergeCell ref="L9:L12"/>
    <mergeCell ref="M9:M12"/>
    <mergeCell ref="N9:N12"/>
    <mergeCell ref="O9:O12"/>
    <mergeCell ref="U17:U20"/>
    <mergeCell ref="V17:V20"/>
    <mergeCell ref="W17:W20"/>
    <mergeCell ref="X17:X20"/>
    <mergeCell ref="Y17:Y20"/>
    <mergeCell ref="X13:X16"/>
    <mergeCell ref="Y13:Y16"/>
    <mergeCell ref="R13:R16"/>
    <mergeCell ref="S13:S16"/>
    <mergeCell ref="T13:T16"/>
    <mergeCell ref="U13:U16"/>
    <mergeCell ref="V13:V16"/>
    <mergeCell ref="W13:W16"/>
    <mergeCell ref="AD37:AD40"/>
    <mergeCell ref="AE37:AE40"/>
    <mergeCell ref="AF37:AF40"/>
    <mergeCell ref="X37:X40"/>
    <mergeCell ref="Y37:Y40"/>
    <mergeCell ref="Z37:Z40"/>
    <mergeCell ref="AA37:AA40"/>
    <mergeCell ref="AB37:AB40"/>
    <mergeCell ref="AC37:AC40"/>
    <mergeCell ref="C37:C40"/>
    <mergeCell ref="D37:D40"/>
    <mergeCell ref="E37:E40"/>
    <mergeCell ref="P37:P40"/>
    <mergeCell ref="Q37:Q40"/>
    <mergeCell ref="V33:V36"/>
    <mergeCell ref="W33:W36"/>
    <mergeCell ref="X33:X36"/>
    <mergeCell ref="Y33:Y36"/>
    <mergeCell ref="F33:F36"/>
    <mergeCell ref="G33:G36"/>
    <mergeCell ref="H33:H36"/>
    <mergeCell ref="I33:I36"/>
    <mergeCell ref="J33:J36"/>
    <mergeCell ref="K33:K36"/>
    <mergeCell ref="L33:L36"/>
    <mergeCell ref="M33:M36"/>
    <mergeCell ref="D33:D36"/>
    <mergeCell ref="E33:E36"/>
    <mergeCell ref="P33:P36"/>
    <mergeCell ref="Q33:Q36"/>
    <mergeCell ref="S33:S36"/>
    <mergeCell ref="U33:U36"/>
    <mergeCell ref="F37:F40"/>
    <mergeCell ref="N29:N32"/>
    <mergeCell ref="R37:R40"/>
    <mergeCell ref="S37:S40"/>
    <mergeCell ref="T37:T40"/>
    <mergeCell ref="U37:U40"/>
    <mergeCell ref="U29:U32"/>
    <mergeCell ref="V37:V40"/>
    <mergeCell ref="V29:V32"/>
    <mergeCell ref="W37:W40"/>
    <mergeCell ref="W29:W32"/>
    <mergeCell ref="O29:O32"/>
    <mergeCell ref="T29:T32"/>
    <mergeCell ref="C33:C36"/>
    <mergeCell ref="R33:R36"/>
    <mergeCell ref="T33:T36"/>
    <mergeCell ref="AB33:AB36"/>
    <mergeCell ref="C25:C28"/>
    <mergeCell ref="D25:D28"/>
    <mergeCell ref="E25:E28"/>
    <mergeCell ref="P25:P28"/>
    <mergeCell ref="Q25:Q28"/>
    <mergeCell ref="C29:C32"/>
    <mergeCell ref="D29:D32"/>
    <mergeCell ref="E29:E32"/>
    <mergeCell ref="P29:P32"/>
    <mergeCell ref="Q29:Q32"/>
    <mergeCell ref="R29:R32"/>
    <mergeCell ref="S29:S32"/>
    <mergeCell ref="F29:F32"/>
    <mergeCell ref="G29:G32"/>
    <mergeCell ref="H29:H32"/>
    <mergeCell ref="I29:I32"/>
    <mergeCell ref="J29:J32"/>
    <mergeCell ref="K29:K32"/>
    <mergeCell ref="L29:L32"/>
    <mergeCell ref="M29:M32"/>
    <mergeCell ref="C21:C24"/>
    <mergeCell ref="D21:D24"/>
    <mergeCell ref="E21:E24"/>
    <mergeCell ref="X25:X28"/>
    <mergeCell ref="Y25:Y28"/>
    <mergeCell ref="R25:R28"/>
    <mergeCell ref="S25:S28"/>
    <mergeCell ref="T25:T28"/>
    <mergeCell ref="U25:U28"/>
    <mergeCell ref="V25:V28"/>
    <mergeCell ref="W25:W28"/>
    <mergeCell ref="F25:F28"/>
    <mergeCell ref="G25:G28"/>
    <mergeCell ref="H25:H28"/>
    <mergeCell ref="I25:I28"/>
    <mergeCell ref="AE25:AE28"/>
    <mergeCell ref="AF25:AF28"/>
    <mergeCell ref="Z25:Z28"/>
    <mergeCell ref="AA25:AA28"/>
    <mergeCell ref="AB25:AB28"/>
    <mergeCell ref="AC25:AC28"/>
    <mergeCell ref="F21:F24"/>
    <mergeCell ref="G21:G24"/>
    <mergeCell ref="H21:H24"/>
    <mergeCell ref="P21:P24"/>
    <mergeCell ref="Q21:Q24"/>
    <mergeCell ref="R21:R24"/>
    <mergeCell ref="S21:S24"/>
    <mergeCell ref="T21:T24"/>
    <mergeCell ref="U21:U24"/>
    <mergeCell ref="AB21:AB24"/>
    <mergeCell ref="AC21:AC24"/>
    <mergeCell ref="AD25:AD28"/>
    <mergeCell ref="J25:J28"/>
    <mergeCell ref="K25:K28"/>
    <mergeCell ref="L25:L28"/>
    <mergeCell ref="M25:M28"/>
    <mergeCell ref="N25:N28"/>
    <mergeCell ref="O25:O28"/>
    <mergeCell ref="C17:C20"/>
    <mergeCell ref="D17:D20"/>
    <mergeCell ref="E17:E20"/>
    <mergeCell ref="P17:P20"/>
    <mergeCell ref="Q17:Q20"/>
    <mergeCell ref="R17:R20"/>
    <mergeCell ref="S17:S20"/>
    <mergeCell ref="F17:F20"/>
    <mergeCell ref="G17:G20"/>
    <mergeCell ref="H17:H20"/>
    <mergeCell ref="I17:I20"/>
    <mergeCell ref="J17:J20"/>
    <mergeCell ref="K17:K20"/>
    <mergeCell ref="L17:L20"/>
    <mergeCell ref="M17:M20"/>
    <mergeCell ref="N17:N20"/>
    <mergeCell ref="O17:O20"/>
    <mergeCell ref="F13:F16"/>
    <mergeCell ref="G13:G16"/>
    <mergeCell ref="H13:H16"/>
    <mergeCell ref="I13:I16"/>
    <mergeCell ref="J13:J16"/>
    <mergeCell ref="K13:K16"/>
    <mergeCell ref="L13:L16"/>
    <mergeCell ref="M13:M16"/>
    <mergeCell ref="N13:N16"/>
    <mergeCell ref="O13:O16"/>
    <mergeCell ref="AB9:AB12"/>
    <mergeCell ref="AC9:AC12"/>
    <mergeCell ref="AD9:AD12"/>
    <mergeCell ref="AE9:AE12"/>
    <mergeCell ref="AF9:AF12"/>
    <mergeCell ref="C13:C16"/>
    <mergeCell ref="D13:D16"/>
    <mergeCell ref="E13:E16"/>
    <mergeCell ref="P13:P16"/>
    <mergeCell ref="Q13:Q16"/>
    <mergeCell ref="V9:V12"/>
    <mergeCell ref="W9:W12"/>
    <mergeCell ref="X9:X12"/>
    <mergeCell ref="Y9:Y12"/>
    <mergeCell ref="Z9:Z12"/>
    <mergeCell ref="AA9:AA12"/>
    <mergeCell ref="AD13:AD16"/>
    <mergeCell ref="AE13:AE16"/>
    <mergeCell ref="AF13:AF16"/>
    <mergeCell ref="Z13:Z16"/>
    <mergeCell ref="AA13:AA16"/>
    <mergeCell ref="AB13:AB16"/>
    <mergeCell ref="AC13:AC16"/>
    <mergeCell ref="F9:F12"/>
    <mergeCell ref="BU4:BU5"/>
    <mergeCell ref="C9:C12"/>
    <mergeCell ref="D9:D12"/>
    <mergeCell ref="E9:E12"/>
    <mergeCell ref="P9:P12"/>
    <mergeCell ref="Q9:Q12"/>
    <mergeCell ref="R9:R12"/>
    <mergeCell ref="S9:S12"/>
    <mergeCell ref="T9:T12"/>
    <mergeCell ref="U9:U12"/>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F4:AF5"/>
    <mergeCell ref="AP4:AP5"/>
    <mergeCell ref="AQ4:AQ5"/>
    <mergeCell ref="AR4:AU4"/>
    <mergeCell ref="T4:T5"/>
    <mergeCell ref="U4:U5"/>
    <mergeCell ref="V4:V5"/>
    <mergeCell ref="AI3:AI5"/>
    <mergeCell ref="AJ3:AJ5"/>
    <mergeCell ref="W4:W5"/>
    <mergeCell ref="X4:X5"/>
    <mergeCell ref="Y4:Y5"/>
    <mergeCell ref="Z4:Z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AV4:AV5"/>
    <mergeCell ref="AW4:AW5"/>
    <mergeCell ref="AX4:AX5"/>
    <mergeCell ref="AY4:AY5"/>
    <mergeCell ref="T3:X3"/>
    <mergeCell ref="Y3:AF3"/>
    <mergeCell ref="AG3:AG5"/>
    <mergeCell ref="AH3:AH5"/>
    <mergeCell ref="P4:P5"/>
    <mergeCell ref="Q4:Q5"/>
    <mergeCell ref="R4:R5"/>
    <mergeCell ref="B3:D3"/>
    <mergeCell ref="E3:E5"/>
    <mergeCell ref="F3:I3"/>
    <mergeCell ref="J3:K3"/>
    <mergeCell ref="L3:M3"/>
    <mergeCell ref="N3:O3"/>
    <mergeCell ref="N4:N5"/>
    <mergeCell ref="O4:O5"/>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P17:AP20"/>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P25:AP28"/>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AP33:AP36"/>
    <mergeCell ref="AQ33:AQ36"/>
    <mergeCell ref="AX33:AX36"/>
    <mergeCell ref="AY33:AY36"/>
    <mergeCell ref="BF33:BF36"/>
    <mergeCell ref="BG33:BG36"/>
    <mergeCell ref="BN33:BN36"/>
    <mergeCell ref="BO33:BO36"/>
    <mergeCell ref="AP37:AP40"/>
    <mergeCell ref="AQ37:AQ40"/>
    <mergeCell ref="AX37:AX40"/>
    <mergeCell ref="AY37:AY40"/>
    <mergeCell ref="BF37:BF40"/>
    <mergeCell ref="BG37:BG40"/>
    <mergeCell ref="BN37:BN40"/>
    <mergeCell ref="BO37:BO40"/>
  </mergeCells>
  <conditionalFormatting sqref="S9 S13 S17 S21 S25 S29 S33 S37">
    <cfRule type="expression" dxfId="58" priority="4">
      <formula>T9=U9+V9+W9+X9</formula>
    </cfRule>
    <cfRule type="expression" dxfId="57" priority="5">
      <formula>T9&lt;&gt;U9+V9+W9+X9</formula>
    </cfRule>
  </conditionalFormatting>
  <conditionalFormatting sqref="Y7:Y9">
    <cfRule type="expression" dxfId="56" priority="1">
      <formula>Y7&lt;&gt;Z7</formula>
    </cfRule>
  </conditionalFormatting>
  <conditionalFormatting sqref="Y13 Y17 Y21 Y25 Y29 Y33 Y37">
    <cfRule type="expression" dxfId="55" priority="2">
      <formula>Y13&lt;&gt;Z13</formula>
    </cfRule>
  </conditionalFormatting>
  <conditionalFormatting sqref="Z7:AO7">
    <cfRule type="expression" dxfId="54" priority="10">
      <formula>Z$5=#REF!</formula>
    </cfRule>
  </conditionalFormatting>
  <conditionalFormatting sqref="AQ7:AW7">
    <cfRule type="expression" dxfId="53" priority="9">
      <formula>AQ$5=#REF!</formula>
    </cfRule>
  </conditionalFormatting>
  <conditionalFormatting sqref="AY7:BE7">
    <cfRule type="expression" dxfId="52" priority="8">
      <formula>AY$5=#REF!</formula>
    </cfRule>
  </conditionalFormatting>
  <conditionalFormatting sqref="BG7:BM7">
    <cfRule type="expression" dxfId="51" priority="7">
      <formula>BG$5=#REF!</formula>
    </cfRule>
  </conditionalFormatting>
  <conditionalFormatting sqref="BO7:BU7">
    <cfRule type="expression" dxfId="50" priority="6">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colBreaks count="5" manualBreakCount="5">
    <brk id="13" max="40" man="1"/>
    <brk id="17" max="40" man="1"/>
    <brk id="32" max="40" man="1"/>
    <brk id="41" max="40" man="1"/>
    <brk id="57" max="4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79998168889431442"/>
  </sheetPr>
  <dimension ref="A1:BU60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5" customWidth="1"/>
    <col min="3" max="3" width="8.7109375" style="156" customWidth="1"/>
    <col min="4" max="4" width="52.7109375" style="20" customWidth="1"/>
    <col min="5" max="5" width="8.7109375" style="20" customWidth="1"/>
    <col min="6" max="6" width="12.7109375" style="20" customWidth="1"/>
    <col min="7" max="7" width="18.7109375" style="193" customWidth="1"/>
    <col min="8" max="9" width="10.7109375" style="7" customWidth="1"/>
    <col min="10" max="10" width="10.7109375" style="21" customWidth="1"/>
    <col min="11" max="11" width="20.7109375" style="21" customWidth="1"/>
    <col min="12" max="12" width="10.7109375" style="20" customWidth="1"/>
    <col min="13" max="13" width="40.7109375" style="20" customWidth="1"/>
    <col min="14" max="14" width="20.7109375" style="20" customWidth="1"/>
    <col min="15" max="15" width="140.7109375" style="230" customWidth="1"/>
    <col min="16" max="16" width="36.7109375" style="20" customWidth="1"/>
    <col min="17" max="17" width="14.7109375" style="20" customWidth="1"/>
    <col min="18" max="18" width="14.5703125" style="20" customWidth="1"/>
    <col min="19" max="19" width="1.7109375" style="20" customWidth="1"/>
    <col min="20" max="20" width="15" style="7" customWidth="1"/>
    <col min="21" max="24" width="15" style="6" customWidth="1"/>
    <col min="25" max="25" width="15.140625" style="6" customWidth="1"/>
    <col min="26" max="32" width="15.140625" style="2" customWidth="1"/>
    <col min="33" max="33" width="64.7109375" style="2" customWidth="1"/>
    <col min="34" max="36" width="14.7109375" style="2" customWidth="1"/>
    <col min="37" max="37" width="50.7109375" style="2" customWidth="1"/>
    <col min="38" max="41" width="13.28515625" style="2" customWidth="1"/>
    <col min="42" max="42" width="13.28515625" style="3" customWidth="1"/>
    <col min="43"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2" width="13.28515625" style="4" customWidth="1"/>
    <col min="63" max="65" width="13.28515625" style="1" customWidth="1"/>
    <col min="66" max="66" width="13.28515625" style="3" customWidth="1"/>
    <col min="67" max="70" width="13.28515625" style="4" customWidth="1"/>
    <col min="71" max="73" width="13.28515625" style="1" customWidth="1"/>
    <col min="74" max="109" width="12.7109375" style="1" customWidth="1"/>
    <col min="110" max="16384" width="11.42578125" style="1"/>
  </cols>
  <sheetData>
    <row r="1" spans="1:73" s="184" customFormat="1" ht="30" customHeight="1" x14ac:dyDescent="0.25">
      <c r="A1" s="661"/>
      <c r="B1" s="183"/>
      <c r="D1" s="186" t="s">
        <v>2879</v>
      </c>
      <c r="E1" s="185" t="s">
        <v>2880</v>
      </c>
      <c r="F1" s="183" t="s">
        <v>2881</v>
      </c>
      <c r="G1" s="209"/>
      <c r="H1" s="185"/>
      <c r="I1" s="185"/>
      <c r="J1" s="185"/>
      <c r="K1" s="185"/>
      <c r="L1" s="185"/>
      <c r="M1" s="660" t="s">
        <v>2882</v>
      </c>
      <c r="O1" s="222" t="s">
        <v>2995</v>
      </c>
      <c r="Q1" s="660" t="s">
        <v>2882</v>
      </c>
      <c r="R1" s="183"/>
      <c r="S1" s="183"/>
      <c r="T1" s="183" t="s">
        <v>2886</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148"/>
      <c r="B2" s="106"/>
      <c r="F2" s="106" t="s">
        <v>3944</v>
      </c>
      <c r="G2" s="210"/>
      <c r="H2" s="216"/>
      <c r="I2" s="216"/>
      <c r="J2" s="216"/>
      <c r="K2" s="216"/>
      <c r="O2" s="224" t="str">
        <f>+F2</f>
        <v>SECRETARÍA GENERAL</v>
      </c>
      <c r="Q2" s="106"/>
      <c r="R2" s="181"/>
      <c r="S2" s="181"/>
      <c r="T2" s="181"/>
      <c r="U2" s="181"/>
      <c r="V2" s="181"/>
      <c r="X2" s="106" t="str">
        <f>+F2</f>
        <v>SECRETARÍA GENERAL</v>
      </c>
      <c r="Y2" s="181"/>
      <c r="Z2" s="181"/>
      <c r="AA2" s="181"/>
      <c r="AB2" s="181"/>
      <c r="AE2" s="106"/>
      <c r="AF2" s="106"/>
      <c r="AG2" s="106"/>
      <c r="AH2" s="106" t="str">
        <f>+F2</f>
        <v>SECRETARÍA GENERAL</v>
      </c>
      <c r="AI2" s="106"/>
      <c r="AJ2" s="106"/>
      <c r="AK2" s="106"/>
      <c r="AL2" s="106"/>
      <c r="AM2" s="106"/>
      <c r="AN2" s="106"/>
      <c r="AO2" s="106"/>
      <c r="AP2" s="181"/>
      <c r="AQ2" s="181"/>
      <c r="AR2" s="181"/>
      <c r="AT2" s="181"/>
      <c r="AU2" s="106" t="str">
        <f>+X2</f>
        <v>SECRETARÍA GENERAL</v>
      </c>
      <c r="AV2" s="181"/>
      <c r="AW2" s="181"/>
      <c r="AX2" s="181"/>
      <c r="AY2" s="181"/>
      <c r="AZ2" s="181"/>
      <c r="BA2" s="181"/>
      <c r="BC2" s="106"/>
      <c r="BD2" s="106"/>
      <c r="BE2" s="106"/>
      <c r="BF2" s="181"/>
      <c r="BG2" s="181"/>
      <c r="BH2" s="181"/>
      <c r="BI2" s="106"/>
      <c r="BJ2" s="181"/>
      <c r="BK2" s="106" t="str">
        <f>+AU2</f>
        <v>SECRETARÍA GENERAL</v>
      </c>
      <c r="BL2" s="181"/>
      <c r="BM2" s="181"/>
      <c r="BN2" s="181"/>
      <c r="BO2" s="181"/>
      <c r="BP2" s="181"/>
      <c r="BQ2" s="181"/>
      <c r="BS2" s="106"/>
      <c r="BT2" s="106"/>
      <c r="BU2" s="106"/>
    </row>
    <row r="3" spans="1:73" ht="30" customHeight="1" thickBot="1" x14ac:dyDescent="0.3">
      <c r="A3" s="105" t="s">
        <v>2888</v>
      </c>
      <c r="B3" s="1113" t="s">
        <v>2889</v>
      </c>
      <c r="C3" s="1114"/>
      <c r="D3" s="1115"/>
      <c r="E3" s="1116" t="s">
        <v>268</v>
      </c>
      <c r="F3" s="1119" t="s">
        <v>2890</v>
      </c>
      <c r="G3" s="1120"/>
      <c r="H3" s="1120"/>
      <c r="I3" s="1121"/>
      <c r="J3" s="1119" t="s">
        <v>2890</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07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ht="30" customHeight="1" x14ac:dyDescent="0.25">
      <c r="A5" s="150"/>
      <c r="B5" s="104"/>
      <c r="C5" s="921" t="s">
        <v>2934</v>
      </c>
      <c r="D5" s="321" t="s">
        <v>267</v>
      </c>
      <c r="E5" s="1118"/>
      <c r="F5" s="1075"/>
      <c r="G5" s="1127"/>
      <c r="H5" s="1073"/>
      <c r="I5" s="1073"/>
      <c r="J5" s="1075"/>
      <c r="K5" s="1075"/>
      <c r="L5" s="1075"/>
      <c r="M5" s="1075"/>
      <c r="N5" s="1077"/>
      <c r="O5" s="1138"/>
      <c r="P5" s="1149"/>
      <c r="Q5" s="1146"/>
      <c r="R5" s="1143"/>
      <c r="S5" s="110"/>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15"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14.2</v>
      </c>
      <c r="U6" s="302">
        <v>14.2</v>
      </c>
      <c r="V6" s="302">
        <v>14.2</v>
      </c>
      <c r="W6" s="302">
        <v>14.2</v>
      </c>
      <c r="X6" s="302">
        <v>14.2</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ht="40.15" customHeight="1" thickBot="1" x14ac:dyDescent="0.3">
      <c r="A7" s="960" t="s">
        <v>3914</v>
      </c>
      <c r="B7" s="965" t="s">
        <v>2733</v>
      </c>
      <c r="C7" s="966"/>
      <c r="D7" s="47"/>
      <c r="E7" s="47"/>
      <c r="F7" s="47"/>
      <c r="G7" s="211"/>
      <c r="H7" s="142"/>
      <c r="I7" s="142"/>
      <c r="J7" s="141"/>
      <c r="K7" s="141"/>
      <c r="L7" s="47"/>
      <c r="M7" s="47"/>
      <c r="N7" s="47"/>
      <c r="O7" s="316"/>
      <c r="P7" s="143"/>
      <c r="Q7" s="143"/>
      <c r="R7" s="143"/>
      <c r="S7" s="48"/>
      <c r="T7" s="961"/>
      <c r="U7" s="962"/>
      <c r="V7" s="962"/>
      <c r="W7" s="962"/>
      <c r="X7" s="962"/>
      <c r="Y7" s="967">
        <f>Y8+Y61+Y66+Y79+Y92</f>
        <v>0</v>
      </c>
      <c r="Z7" s="968">
        <f t="shared" ref="Z7:AF7" si="0">+Z8+Z61+Z66+Z79+Z92</f>
        <v>0</v>
      </c>
      <c r="AA7" s="968">
        <f>+AA8+AA61+AA66+AA79+AA92</f>
        <v>0</v>
      </c>
      <c r="AB7" s="968">
        <f t="shared" si="0"/>
        <v>0</v>
      </c>
      <c r="AC7" s="968">
        <f t="shared" si="0"/>
        <v>0</v>
      </c>
      <c r="AD7" s="968">
        <f t="shared" si="0"/>
        <v>0</v>
      </c>
      <c r="AE7" s="968">
        <f t="shared" si="0"/>
        <v>0</v>
      </c>
      <c r="AF7" s="968">
        <f t="shared" si="0"/>
        <v>0</v>
      </c>
      <c r="AG7" s="137"/>
      <c r="AH7" s="137"/>
      <c r="AI7" s="137"/>
      <c r="AJ7" s="137"/>
      <c r="AK7" s="137"/>
      <c r="AL7" s="137"/>
      <c r="AM7" s="137"/>
      <c r="AN7" s="137"/>
      <c r="AO7" s="137"/>
      <c r="AP7" s="17"/>
      <c r="AQ7" s="968">
        <f t="shared" ref="AQ7:AW7" si="1">+AQ8+AQ61+AQ66+AQ79+AQ92</f>
        <v>0</v>
      </c>
      <c r="AR7" s="968">
        <f t="shared" si="1"/>
        <v>0</v>
      </c>
      <c r="AS7" s="968">
        <f t="shared" si="1"/>
        <v>0</v>
      </c>
      <c r="AT7" s="968">
        <f t="shared" si="1"/>
        <v>0</v>
      </c>
      <c r="AU7" s="968">
        <f t="shared" si="1"/>
        <v>0</v>
      </c>
      <c r="AV7" s="968">
        <f t="shared" si="1"/>
        <v>0</v>
      </c>
      <c r="AW7" s="968">
        <f t="shared" si="1"/>
        <v>0</v>
      </c>
      <c r="AX7" s="17"/>
      <c r="AY7" s="968">
        <f t="shared" ref="AY7:BE7" si="2">+AY8+AY61+AY66+AY79+AY92</f>
        <v>0</v>
      </c>
      <c r="AZ7" s="968">
        <f t="shared" si="2"/>
        <v>0</v>
      </c>
      <c r="BA7" s="968">
        <f t="shared" si="2"/>
        <v>0</v>
      </c>
      <c r="BB7" s="968">
        <f t="shared" si="2"/>
        <v>0</v>
      </c>
      <c r="BC7" s="968">
        <f t="shared" si="2"/>
        <v>0</v>
      </c>
      <c r="BD7" s="968">
        <f t="shared" si="2"/>
        <v>0</v>
      </c>
      <c r="BE7" s="968">
        <f t="shared" si="2"/>
        <v>0</v>
      </c>
      <c r="BF7" s="17"/>
      <c r="BG7" s="968">
        <f t="shared" ref="BG7:BM7" si="3">+BG8+BG61+BG66+BG79+BG92</f>
        <v>0</v>
      </c>
      <c r="BH7" s="968">
        <f t="shared" si="3"/>
        <v>0</v>
      </c>
      <c r="BI7" s="968">
        <f t="shared" si="3"/>
        <v>0</v>
      </c>
      <c r="BJ7" s="968">
        <f t="shared" si="3"/>
        <v>0</v>
      </c>
      <c r="BK7" s="968">
        <f t="shared" si="3"/>
        <v>0</v>
      </c>
      <c r="BL7" s="968">
        <f t="shared" si="3"/>
        <v>0</v>
      </c>
      <c r="BM7" s="968">
        <f t="shared" si="3"/>
        <v>0</v>
      </c>
      <c r="BN7" s="17"/>
      <c r="BO7" s="968">
        <f t="shared" ref="BO7:BU7" si="4">+BO8+BO61+BO66+BO79+BO92</f>
        <v>0</v>
      </c>
      <c r="BP7" s="968">
        <f t="shared" si="4"/>
        <v>0</v>
      </c>
      <c r="BQ7" s="968">
        <f t="shared" si="4"/>
        <v>0</v>
      </c>
      <c r="BR7" s="968">
        <f t="shared" si="4"/>
        <v>0</v>
      </c>
      <c r="BS7" s="968">
        <f t="shared" si="4"/>
        <v>0</v>
      </c>
      <c r="BT7" s="968">
        <f t="shared" si="4"/>
        <v>0</v>
      </c>
      <c r="BU7" s="968">
        <f t="shared" si="4"/>
        <v>0</v>
      </c>
    </row>
    <row r="8" spans="1:73" ht="40.15" customHeight="1" thickTop="1" thickBot="1" x14ac:dyDescent="0.3">
      <c r="A8" s="151"/>
      <c r="B8" s="924" t="s">
        <v>2734</v>
      </c>
      <c r="C8" s="238" t="s">
        <v>2735</v>
      </c>
      <c r="D8" s="421"/>
      <c r="E8" s="662"/>
      <c r="F8" s="447"/>
      <c r="G8" s="373"/>
      <c r="H8" s="375"/>
      <c r="I8" s="375"/>
      <c r="J8" s="376"/>
      <c r="K8" s="376"/>
      <c r="L8" s="421"/>
      <c r="M8" s="423"/>
      <c r="N8" s="663"/>
      <c r="O8" s="664"/>
      <c r="P8" s="664"/>
      <c r="Q8" s="666"/>
      <c r="R8" s="698"/>
      <c r="S8" s="698"/>
      <c r="T8" s="783"/>
      <c r="U8" s="668"/>
      <c r="V8" s="668"/>
      <c r="W8" s="668"/>
      <c r="X8" s="668"/>
      <c r="Y8" s="248">
        <f>SUM(Y9:Y60)</f>
        <v>0</v>
      </c>
      <c r="Z8" s="700">
        <f t="shared" ref="Z8:AF45" si="5">+AQ8+AY8+BG8+BO8</f>
        <v>0</v>
      </c>
      <c r="AA8" s="700">
        <f t="shared" si="5"/>
        <v>0</v>
      </c>
      <c r="AB8" s="700">
        <f t="shared" si="5"/>
        <v>0</v>
      </c>
      <c r="AC8" s="700">
        <f t="shared" si="5"/>
        <v>0</v>
      </c>
      <c r="AD8" s="700">
        <f t="shared" si="5"/>
        <v>0</v>
      </c>
      <c r="AE8" s="700">
        <f t="shared" si="5"/>
        <v>0</v>
      </c>
      <c r="AF8" s="700">
        <f t="shared" si="5"/>
        <v>0</v>
      </c>
      <c r="AG8" s="246"/>
      <c r="AH8" s="246"/>
      <c r="AI8" s="246"/>
      <c r="AJ8" s="246"/>
      <c r="AK8" s="246"/>
      <c r="AL8" s="246"/>
      <c r="AM8" s="246"/>
      <c r="AN8" s="246"/>
      <c r="AO8" s="246"/>
      <c r="AP8" s="784"/>
      <c r="AQ8" s="670">
        <f t="shared" ref="AQ8" si="6">SUM(AQ9:AQ60)</f>
        <v>0</v>
      </c>
      <c r="AR8" s="670">
        <f>SUM(AR9:AR60)</f>
        <v>0</v>
      </c>
      <c r="AS8" s="670">
        <f t="shared" ref="AS8:AW8" si="7">SUM(AS9:AS60)</f>
        <v>0</v>
      </c>
      <c r="AT8" s="670">
        <f t="shared" si="7"/>
        <v>0</v>
      </c>
      <c r="AU8" s="670">
        <f t="shared" si="7"/>
        <v>0</v>
      </c>
      <c r="AV8" s="670">
        <f t="shared" si="7"/>
        <v>0</v>
      </c>
      <c r="AW8" s="670">
        <f t="shared" si="7"/>
        <v>0</v>
      </c>
      <c r="AX8" s="784"/>
      <c r="AY8" s="670">
        <f t="shared" ref="AY8" si="8">SUM(AY9:AY60)</f>
        <v>0</v>
      </c>
      <c r="AZ8" s="670">
        <f>SUM(AZ9:AZ60)</f>
        <v>0</v>
      </c>
      <c r="BA8" s="670">
        <f t="shared" ref="BA8:BE8" si="9">SUM(BA9:BA60)</f>
        <v>0</v>
      </c>
      <c r="BB8" s="670">
        <f t="shared" si="9"/>
        <v>0</v>
      </c>
      <c r="BC8" s="670">
        <f t="shared" si="9"/>
        <v>0</v>
      </c>
      <c r="BD8" s="670">
        <f t="shared" si="9"/>
        <v>0</v>
      </c>
      <c r="BE8" s="670">
        <f t="shared" si="9"/>
        <v>0</v>
      </c>
      <c r="BF8" s="784"/>
      <c r="BG8" s="670">
        <f t="shared" ref="BG8" si="10">SUM(BG9:BG60)</f>
        <v>0</v>
      </c>
      <c r="BH8" s="670">
        <f>SUM(BH9:BH60)</f>
        <v>0</v>
      </c>
      <c r="BI8" s="670">
        <f t="shared" ref="BI8:BM8" si="11">SUM(BI9:BI60)</f>
        <v>0</v>
      </c>
      <c r="BJ8" s="670">
        <f t="shared" si="11"/>
        <v>0</v>
      </c>
      <c r="BK8" s="670">
        <f t="shared" si="11"/>
        <v>0</v>
      </c>
      <c r="BL8" s="670">
        <f t="shared" si="11"/>
        <v>0</v>
      </c>
      <c r="BM8" s="670">
        <f t="shared" si="11"/>
        <v>0</v>
      </c>
      <c r="BN8" s="784"/>
      <c r="BO8" s="670">
        <f t="shared" ref="BO8" si="12">SUM(BO9:BO60)</f>
        <v>0</v>
      </c>
      <c r="BP8" s="670">
        <f>SUM(BP9:BP60)</f>
        <v>0</v>
      </c>
      <c r="BQ8" s="670">
        <f t="shared" ref="BQ8:BU8" si="13">SUM(BQ9:BQ60)</f>
        <v>0</v>
      </c>
      <c r="BR8" s="670">
        <f t="shared" si="13"/>
        <v>0</v>
      </c>
      <c r="BS8" s="670">
        <f t="shared" si="13"/>
        <v>0</v>
      </c>
      <c r="BT8" s="670">
        <f t="shared" si="13"/>
        <v>0</v>
      </c>
      <c r="BU8" s="670">
        <f t="shared" si="13"/>
        <v>0</v>
      </c>
    </row>
    <row r="9" spans="1:73" ht="40.15" customHeight="1" thickTop="1" thickBot="1" x14ac:dyDescent="0.3">
      <c r="A9" s="151"/>
      <c r="B9" s="24"/>
      <c r="C9" s="1058" t="s">
        <v>2736</v>
      </c>
      <c r="D9" s="1049" t="s">
        <v>2737</v>
      </c>
      <c r="E9" s="1061">
        <v>904</v>
      </c>
      <c r="F9" s="1064" t="s">
        <v>3945</v>
      </c>
      <c r="G9" s="1049" t="s">
        <v>3946</v>
      </c>
      <c r="H9" s="1043" t="s">
        <v>2956</v>
      </c>
      <c r="I9" s="1043" t="s">
        <v>2982</v>
      </c>
      <c r="J9" s="1043" t="s">
        <v>3058</v>
      </c>
      <c r="K9" s="1049" t="s">
        <v>3947</v>
      </c>
      <c r="L9" s="1043" t="s">
        <v>3644</v>
      </c>
      <c r="M9" s="1049" t="s">
        <v>3940</v>
      </c>
      <c r="N9" s="1046">
        <v>2026004540019</v>
      </c>
      <c r="O9" s="1239" t="s">
        <v>3948</v>
      </c>
      <c r="P9" s="1052" t="s">
        <v>2738</v>
      </c>
      <c r="Q9" s="1055">
        <v>100</v>
      </c>
      <c r="R9" s="1040" t="s">
        <v>2871</v>
      </c>
      <c r="S9" s="1040"/>
      <c r="T9" s="1022"/>
      <c r="U9" s="1007"/>
      <c r="V9" s="1007"/>
      <c r="W9" s="1007"/>
      <c r="X9" s="1007"/>
      <c r="Y9" s="1007"/>
      <c r="Z9" s="1004">
        <f t="shared" si="5"/>
        <v>0</v>
      </c>
      <c r="AA9" s="1004">
        <f t="shared" ref="AA9:AF21" si="14">SUM(AR9:AR12,AZ9:AZ12,BH9:BH12,BP9:BP12)</f>
        <v>0</v>
      </c>
      <c r="AB9" s="1004">
        <f t="shared" si="14"/>
        <v>0</v>
      </c>
      <c r="AC9" s="1004">
        <f t="shared" si="14"/>
        <v>0</v>
      </c>
      <c r="AD9" s="1004">
        <f t="shared" si="14"/>
        <v>0</v>
      </c>
      <c r="AE9" s="1004">
        <f t="shared" si="14"/>
        <v>0</v>
      </c>
      <c r="AF9" s="1004">
        <f t="shared" si="14"/>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ht="40.15" customHeight="1" thickTop="1" thickBot="1" x14ac:dyDescent="0.3">
      <c r="A10" s="151"/>
      <c r="B10" s="24"/>
      <c r="C10" s="1059"/>
      <c r="D10" s="1050"/>
      <c r="E10" s="1062"/>
      <c r="F10" s="1065"/>
      <c r="G10" s="1050"/>
      <c r="H10" s="1044"/>
      <c r="I10" s="1044"/>
      <c r="J10" s="1044"/>
      <c r="K10" s="1050"/>
      <c r="L10" s="1044"/>
      <c r="M10" s="1050"/>
      <c r="N10" s="1047"/>
      <c r="O10" s="1239"/>
      <c r="P10" s="1053"/>
      <c r="Q10" s="1056"/>
      <c r="R10" s="1041"/>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40.15" customHeight="1" thickTop="1" thickBot="1" x14ac:dyDescent="0.3">
      <c r="A11" s="151"/>
      <c r="B11" s="24"/>
      <c r="C11" s="1059"/>
      <c r="D11" s="1050"/>
      <c r="E11" s="1062"/>
      <c r="F11" s="1065"/>
      <c r="G11" s="1050"/>
      <c r="H11" s="1044"/>
      <c r="I11" s="1044"/>
      <c r="J11" s="1044"/>
      <c r="K11" s="1050"/>
      <c r="L11" s="1044"/>
      <c r="M11" s="1050"/>
      <c r="N11" s="1047"/>
      <c r="O11" s="1239"/>
      <c r="P11" s="1053"/>
      <c r="Q11" s="1056"/>
      <c r="R11" s="1041"/>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40.15" customHeight="1" thickTop="1" thickBot="1" x14ac:dyDescent="0.3">
      <c r="A12" s="151"/>
      <c r="B12" s="24"/>
      <c r="C12" s="1060"/>
      <c r="D12" s="1051"/>
      <c r="E12" s="1063"/>
      <c r="F12" s="1066"/>
      <c r="G12" s="1051"/>
      <c r="H12" s="1045"/>
      <c r="I12" s="1045"/>
      <c r="J12" s="1045"/>
      <c r="K12" s="1051"/>
      <c r="L12" s="1045"/>
      <c r="M12" s="1051"/>
      <c r="N12" s="1048"/>
      <c r="O12" s="1239"/>
      <c r="P12" s="1054"/>
      <c r="Q12" s="1057"/>
      <c r="R12" s="1042"/>
      <c r="S12" s="1042"/>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40.15" customHeight="1" thickTop="1" thickBot="1" x14ac:dyDescent="0.3">
      <c r="A13" s="151"/>
      <c r="B13" s="24"/>
      <c r="C13" s="1058" t="s">
        <v>2739</v>
      </c>
      <c r="D13" s="1153" t="s">
        <v>2740</v>
      </c>
      <c r="E13" s="1061">
        <v>905</v>
      </c>
      <c r="F13" s="1064" t="s">
        <v>3924</v>
      </c>
      <c r="G13" s="1049" t="s">
        <v>485</v>
      </c>
      <c r="H13" s="1043" t="s">
        <v>2954</v>
      </c>
      <c r="I13" s="1043" t="s">
        <v>2982</v>
      </c>
      <c r="J13" s="1043" t="s">
        <v>3058</v>
      </c>
      <c r="K13" s="1049" t="s">
        <v>3947</v>
      </c>
      <c r="L13" s="1043" t="s">
        <v>3644</v>
      </c>
      <c r="M13" s="1049" t="s">
        <v>3940</v>
      </c>
      <c r="N13" s="1046">
        <v>2026004540019</v>
      </c>
      <c r="O13" s="1239" t="s">
        <v>3948</v>
      </c>
      <c r="P13" s="1052" t="s">
        <v>2741</v>
      </c>
      <c r="Q13" s="1055">
        <v>200</v>
      </c>
      <c r="R13" s="1040" t="s">
        <v>2871</v>
      </c>
      <c r="S13" s="1040"/>
      <c r="T13" s="1022"/>
      <c r="U13" s="1007"/>
      <c r="V13" s="1007"/>
      <c r="W13" s="1007"/>
      <c r="X13" s="1007"/>
      <c r="Y13" s="1007"/>
      <c r="Z13" s="1004">
        <f t="shared" si="5"/>
        <v>0</v>
      </c>
      <c r="AA13" s="1004">
        <f t="shared" si="14"/>
        <v>0</v>
      </c>
      <c r="AB13" s="1004">
        <f t="shared" si="14"/>
        <v>0</v>
      </c>
      <c r="AC13" s="1004">
        <f t="shared" si="14"/>
        <v>0</v>
      </c>
      <c r="AD13" s="1004">
        <f t="shared" si="14"/>
        <v>0</v>
      </c>
      <c r="AE13" s="1004">
        <f t="shared" si="14"/>
        <v>0</v>
      </c>
      <c r="AF13" s="1004">
        <f t="shared" si="14"/>
        <v>0</v>
      </c>
      <c r="AG13" s="714"/>
      <c r="AH13" s="593"/>
      <c r="AI13" s="593"/>
      <c r="AJ13" s="593"/>
      <c r="AK13" s="207"/>
      <c r="AL13" s="208"/>
      <c r="AM13" s="208"/>
      <c r="AN13" s="208"/>
      <c r="AO13" s="208"/>
      <c r="AP13" s="1150">
        <f>+U13</f>
        <v>0</v>
      </c>
      <c r="AQ13" s="1004">
        <f>SUM(AR13:AW16)</f>
        <v>0</v>
      </c>
      <c r="AR13" s="299"/>
      <c r="AS13" s="299"/>
      <c r="AT13" s="299"/>
      <c r="AU13" s="299"/>
      <c r="AV13" s="299"/>
      <c r="AW13" s="299"/>
      <c r="AX13" s="1150">
        <f>+V13</f>
        <v>0</v>
      </c>
      <c r="AY13" s="1004">
        <f>SUM(AZ13:BE16)</f>
        <v>0</v>
      </c>
      <c r="AZ13" s="299"/>
      <c r="BA13" s="299"/>
      <c r="BB13" s="299"/>
      <c r="BC13" s="299"/>
      <c r="BD13" s="299"/>
      <c r="BE13" s="299"/>
      <c r="BF13" s="1150">
        <f>+W13</f>
        <v>0</v>
      </c>
      <c r="BG13" s="1004">
        <f>SUM(BH13:BM16)</f>
        <v>0</v>
      </c>
      <c r="BH13" s="299"/>
      <c r="BI13" s="299"/>
      <c r="BJ13" s="299"/>
      <c r="BK13" s="299"/>
      <c r="BL13" s="299"/>
      <c r="BM13" s="299"/>
      <c r="BN13" s="1150">
        <f>+X13</f>
        <v>0</v>
      </c>
      <c r="BO13" s="1004">
        <f>SUM(BP13:BU16)</f>
        <v>0</v>
      </c>
      <c r="BP13" s="299"/>
      <c r="BQ13" s="299"/>
      <c r="BR13" s="299"/>
      <c r="BS13" s="299"/>
      <c r="BT13" s="299"/>
      <c r="BU13" s="299"/>
    </row>
    <row r="14" spans="1:73" ht="40.15" customHeight="1" thickTop="1" thickBot="1" x14ac:dyDescent="0.3">
      <c r="A14" s="151"/>
      <c r="B14" s="24"/>
      <c r="C14" s="1059"/>
      <c r="D14" s="1154"/>
      <c r="E14" s="1062"/>
      <c r="F14" s="1065"/>
      <c r="G14" s="1050"/>
      <c r="H14" s="1044"/>
      <c r="I14" s="1044"/>
      <c r="J14" s="1044"/>
      <c r="K14" s="1050"/>
      <c r="L14" s="1044"/>
      <c r="M14" s="1050"/>
      <c r="N14" s="1047"/>
      <c r="O14" s="1239"/>
      <c r="P14" s="1053"/>
      <c r="Q14" s="1056"/>
      <c r="R14" s="1041"/>
      <c r="S14" s="1041"/>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40.15" customHeight="1" thickTop="1" thickBot="1" x14ac:dyDescent="0.3">
      <c r="A15" s="151"/>
      <c r="B15" s="24"/>
      <c r="C15" s="1059"/>
      <c r="D15" s="1154"/>
      <c r="E15" s="1062"/>
      <c r="F15" s="1065"/>
      <c r="G15" s="1050"/>
      <c r="H15" s="1044"/>
      <c r="I15" s="1044"/>
      <c r="J15" s="1044"/>
      <c r="K15" s="1050"/>
      <c r="L15" s="1044"/>
      <c r="M15" s="1050"/>
      <c r="N15" s="1047"/>
      <c r="O15" s="1239"/>
      <c r="P15" s="1053"/>
      <c r="Q15" s="1056"/>
      <c r="R15" s="1041"/>
      <c r="S15" s="1041"/>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40.15" customHeight="1" thickTop="1" thickBot="1" x14ac:dyDescent="0.3">
      <c r="A16" s="151"/>
      <c r="B16" s="24"/>
      <c r="C16" s="1060"/>
      <c r="D16" s="1155"/>
      <c r="E16" s="1063"/>
      <c r="F16" s="1066"/>
      <c r="G16" s="1051"/>
      <c r="H16" s="1045"/>
      <c r="I16" s="1045"/>
      <c r="J16" s="1045"/>
      <c r="K16" s="1051"/>
      <c r="L16" s="1045"/>
      <c r="M16" s="1051"/>
      <c r="N16" s="1048"/>
      <c r="O16" s="1239"/>
      <c r="P16" s="1054"/>
      <c r="Q16" s="1057"/>
      <c r="R16" s="1042"/>
      <c r="S16" s="1042"/>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40.15" customHeight="1" thickTop="1" thickBot="1" x14ac:dyDescent="0.3">
      <c r="A17" s="151"/>
      <c r="B17" s="24"/>
      <c r="C17" s="1058" t="s">
        <v>2742</v>
      </c>
      <c r="D17" s="1153" t="s">
        <v>2743</v>
      </c>
      <c r="E17" s="1061">
        <v>906</v>
      </c>
      <c r="F17" s="1064" t="s">
        <v>3949</v>
      </c>
      <c r="G17" s="1049" t="s">
        <v>2744</v>
      </c>
      <c r="H17" s="1043" t="s">
        <v>272</v>
      </c>
      <c r="I17" s="1043" t="s">
        <v>2982</v>
      </c>
      <c r="J17" s="1043" t="s">
        <v>3058</v>
      </c>
      <c r="K17" s="1049" t="s">
        <v>3947</v>
      </c>
      <c r="L17" s="1043" t="s">
        <v>3644</v>
      </c>
      <c r="M17" s="1049" t="s">
        <v>3940</v>
      </c>
      <c r="N17" s="1046">
        <v>2026004540019</v>
      </c>
      <c r="O17" s="1239" t="s">
        <v>3948</v>
      </c>
      <c r="P17" s="1052" t="s">
        <v>2744</v>
      </c>
      <c r="Q17" s="1055">
        <v>1</v>
      </c>
      <c r="R17" s="1040" t="s">
        <v>2871</v>
      </c>
      <c r="S17" s="1040"/>
      <c r="T17" s="1022"/>
      <c r="U17" s="1007"/>
      <c r="V17" s="1007"/>
      <c r="W17" s="1007"/>
      <c r="X17" s="1007"/>
      <c r="Y17" s="1007"/>
      <c r="Z17" s="1004">
        <f t="shared" si="5"/>
        <v>0</v>
      </c>
      <c r="AA17" s="1004">
        <f t="shared" si="14"/>
        <v>0</v>
      </c>
      <c r="AB17" s="1004">
        <f t="shared" si="14"/>
        <v>0</v>
      </c>
      <c r="AC17" s="1004">
        <f t="shared" si="14"/>
        <v>0</v>
      </c>
      <c r="AD17" s="1004">
        <f t="shared" si="14"/>
        <v>0</v>
      </c>
      <c r="AE17" s="1004">
        <f t="shared" si="14"/>
        <v>0</v>
      </c>
      <c r="AF17" s="1004">
        <f t="shared" si="14"/>
        <v>0</v>
      </c>
      <c r="AG17" s="714"/>
      <c r="AH17" s="593"/>
      <c r="AI17" s="593"/>
      <c r="AJ17" s="593"/>
      <c r="AK17" s="207"/>
      <c r="AL17" s="208"/>
      <c r="AM17" s="208"/>
      <c r="AN17" s="208"/>
      <c r="AO17" s="208"/>
      <c r="AP17" s="1150">
        <f>+U17</f>
        <v>0</v>
      </c>
      <c r="AQ17" s="1004">
        <f>SUM(AR17:AW20)</f>
        <v>0</v>
      </c>
      <c r="AR17" s="299"/>
      <c r="AS17" s="299"/>
      <c r="AT17" s="299"/>
      <c r="AU17" s="299"/>
      <c r="AV17" s="299"/>
      <c r="AW17" s="299"/>
      <c r="AX17" s="1150">
        <f>+V17</f>
        <v>0</v>
      </c>
      <c r="AY17" s="1004">
        <f>SUM(AZ17:BE20)</f>
        <v>0</v>
      </c>
      <c r="AZ17" s="299"/>
      <c r="BA17" s="299"/>
      <c r="BB17" s="299"/>
      <c r="BC17" s="299"/>
      <c r="BD17" s="299"/>
      <c r="BE17" s="299"/>
      <c r="BF17" s="1150">
        <f>+W17</f>
        <v>0</v>
      </c>
      <c r="BG17" s="1004">
        <f>SUM(BH17:BM20)</f>
        <v>0</v>
      </c>
      <c r="BH17" s="299"/>
      <c r="BI17" s="299"/>
      <c r="BJ17" s="299"/>
      <c r="BK17" s="299"/>
      <c r="BL17" s="299"/>
      <c r="BM17" s="299"/>
      <c r="BN17" s="1150">
        <f>+X17</f>
        <v>0</v>
      </c>
      <c r="BO17" s="1004">
        <f>SUM(BP17:BU20)</f>
        <v>0</v>
      </c>
      <c r="BP17" s="299"/>
      <c r="BQ17" s="299"/>
      <c r="BR17" s="299"/>
      <c r="BS17" s="299"/>
      <c r="BT17" s="299"/>
      <c r="BU17" s="299"/>
    </row>
    <row r="18" spans="1:73" ht="40.15" customHeight="1" thickTop="1" thickBot="1" x14ac:dyDescent="0.3">
      <c r="A18" s="151"/>
      <c r="B18" s="24"/>
      <c r="C18" s="1059"/>
      <c r="D18" s="1154"/>
      <c r="E18" s="1062"/>
      <c r="F18" s="1065"/>
      <c r="G18" s="1050"/>
      <c r="H18" s="1044"/>
      <c r="I18" s="1044"/>
      <c r="J18" s="1044"/>
      <c r="K18" s="1050"/>
      <c r="L18" s="1044"/>
      <c r="M18" s="1050"/>
      <c r="N18" s="1047"/>
      <c r="O18" s="1239"/>
      <c r="P18" s="1053"/>
      <c r="Q18" s="1056"/>
      <c r="R18" s="1041"/>
      <c r="S18" s="1041"/>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row>
    <row r="19" spans="1:73" ht="40.15" customHeight="1" thickTop="1" thickBot="1" x14ac:dyDescent="0.3">
      <c r="A19" s="151"/>
      <c r="B19" s="24"/>
      <c r="C19" s="1059"/>
      <c r="D19" s="1154"/>
      <c r="E19" s="1062"/>
      <c r="F19" s="1065"/>
      <c r="G19" s="1050"/>
      <c r="H19" s="1044"/>
      <c r="I19" s="1044"/>
      <c r="J19" s="1044"/>
      <c r="K19" s="1050"/>
      <c r="L19" s="1044"/>
      <c r="M19" s="1050"/>
      <c r="N19" s="1047"/>
      <c r="O19" s="1239"/>
      <c r="P19" s="1053"/>
      <c r="Q19" s="1056"/>
      <c r="R19" s="1041"/>
      <c r="S19" s="1041"/>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40.15" customHeight="1" thickTop="1" thickBot="1" x14ac:dyDescent="0.3">
      <c r="A20" s="151"/>
      <c r="B20" s="24"/>
      <c r="C20" s="1060"/>
      <c r="D20" s="1155"/>
      <c r="E20" s="1063"/>
      <c r="F20" s="1066"/>
      <c r="G20" s="1051"/>
      <c r="H20" s="1045"/>
      <c r="I20" s="1045"/>
      <c r="J20" s="1045"/>
      <c r="K20" s="1051"/>
      <c r="L20" s="1045"/>
      <c r="M20" s="1051"/>
      <c r="N20" s="1048"/>
      <c r="O20" s="1239"/>
      <c r="P20" s="1054"/>
      <c r="Q20" s="1057"/>
      <c r="R20" s="1042"/>
      <c r="S20" s="1042"/>
      <c r="T20" s="1024"/>
      <c r="U20" s="1009"/>
      <c r="V20" s="1009"/>
      <c r="W20" s="1009"/>
      <c r="X20" s="1009"/>
      <c r="Y20" s="1009"/>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row>
    <row r="21" spans="1:73" ht="40.15" customHeight="1" thickTop="1" thickBot="1" x14ac:dyDescent="0.3">
      <c r="A21" s="151"/>
      <c r="B21" s="24"/>
      <c r="C21" s="1058" t="s">
        <v>2745</v>
      </c>
      <c r="D21" s="1153" t="s">
        <v>2746</v>
      </c>
      <c r="E21" s="1061">
        <v>907</v>
      </c>
      <c r="F21" s="1064" t="s">
        <v>3950</v>
      </c>
      <c r="G21" s="1049" t="s">
        <v>3951</v>
      </c>
      <c r="H21" s="1043" t="s">
        <v>2956</v>
      </c>
      <c r="I21" s="1043" t="s">
        <v>2982</v>
      </c>
      <c r="J21" s="1043" t="s">
        <v>3025</v>
      </c>
      <c r="K21" s="1049" t="s">
        <v>3326</v>
      </c>
      <c r="L21" s="1043" t="s">
        <v>3604</v>
      </c>
      <c r="M21" s="1049" t="s">
        <v>3952</v>
      </c>
      <c r="N21" s="1046">
        <v>2026004540024</v>
      </c>
      <c r="O21" s="1239" t="s">
        <v>3953</v>
      </c>
      <c r="P21" s="1052" t="s">
        <v>2747</v>
      </c>
      <c r="Q21" s="1055">
        <v>100</v>
      </c>
      <c r="R21" s="1040" t="s">
        <v>2871</v>
      </c>
      <c r="S21" s="1040"/>
      <c r="T21" s="1022"/>
      <c r="U21" s="1007"/>
      <c r="V21" s="1007"/>
      <c r="W21" s="1007"/>
      <c r="X21" s="1007"/>
      <c r="Y21" s="1007"/>
      <c r="Z21" s="1004">
        <f t="shared" si="5"/>
        <v>0</v>
      </c>
      <c r="AA21" s="1004">
        <f t="shared" si="14"/>
        <v>0</v>
      </c>
      <c r="AB21" s="1004">
        <f t="shared" si="14"/>
        <v>0</v>
      </c>
      <c r="AC21" s="1004">
        <f t="shared" si="14"/>
        <v>0</v>
      </c>
      <c r="AD21" s="1004">
        <f t="shared" si="14"/>
        <v>0</v>
      </c>
      <c r="AE21" s="1004">
        <f t="shared" si="14"/>
        <v>0</v>
      </c>
      <c r="AF21" s="1004">
        <f t="shared" si="14"/>
        <v>0</v>
      </c>
      <c r="AG21" s="714"/>
      <c r="AH21" s="593"/>
      <c r="AI21" s="593"/>
      <c r="AJ21" s="593"/>
      <c r="AK21" s="207"/>
      <c r="AL21" s="208"/>
      <c r="AM21" s="208"/>
      <c r="AN21" s="208"/>
      <c r="AO21" s="208"/>
      <c r="AP21" s="1150">
        <f>+U21</f>
        <v>0</v>
      </c>
      <c r="AQ21" s="1004">
        <f>SUM(AR21:AW24)</f>
        <v>0</v>
      </c>
      <c r="AR21" s="299"/>
      <c r="AS21" s="299"/>
      <c r="AT21" s="299"/>
      <c r="AU21" s="299"/>
      <c r="AV21" s="299"/>
      <c r="AW21" s="299"/>
      <c r="AX21" s="1150">
        <f>+V21</f>
        <v>0</v>
      </c>
      <c r="AY21" s="1004">
        <f>SUM(AZ21:BE24)</f>
        <v>0</v>
      </c>
      <c r="AZ21" s="299"/>
      <c r="BA21" s="299"/>
      <c r="BB21" s="299"/>
      <c r="BC21" s="299"/>
      <c r="BD21" s="299"/>
      <c r="BE21" s="299"/>
      <c r="BF21" s="1150">
        <f>+W21</f>
        <v>0</v>
      </c>
      <c r="BG21" s="1004">
        <f>SUM(BH21:BM24)</f>
        <v>0</v>
      </c>
      <c r="BH21" s="299"/>
      <c r="BI21" s="299"/>
      <c r="BJ21" s="299"/>
      <c r="BK21" s="299"/>
      <c r="BL21" s="299"/>
      <c r="BM21" s="299"/>
      <c r="BN21" s="1150">
        <f>+X21</f>
        <v>0</v>
      </c>
      <c r="BO21" s="1004">
        <f>SUM(BP21:BU24)</f>
        <v>0</v>
      </c>
      <c r="BP21" s="299"/>
      <c r="BQ21" s="299"/>
      <c r="BR21" s="299"/>
      <c r="BS21" s="299"/>
      <c r="BT21" s="299"/>
      <c r="BU21" s="299"/>
    </row>
    <row r="22" spans="1:73" ht="40.15" customHeight="1" thickTop="1" thickBot="1" x14ac:dyDescent="0.3">
      <c r="A22" s="151"/>
      <c r="B22" s="24"/>
      <c r="C22" s="1059"/>
      <c r="D22" s="1154"/>
      <c r="E22" s="1062"/>
      <c r="F22" s="1065"/>
      <c r="G22" s="1050"/>
      <c r="H22" s="1044"/>
      <c r="I22" s="1044"/>
      <c r="J22" s="1044"/>
      <c r="K22" s="1050"/>
      <c r="L22" s="1044"/>
      <c r="M22" s="1050"/>
      <c r="N22" s="1047"/>
      <c r="O22" s="1239"/>
      <c r="P22" s="1053"/>
      <c r="Q22" s="1056"/>
      <c r="R22" s="1041"/>
      <c r="S22" s="1041"/>
      <c r="T22" s="1023"/>
      <c r="U22" s="1008"/>
      <c r="V22" s="1008"/>
      <c r="W22" s="1008"/>
      <c r="X22" s="1008"/>
      <c r="Y22" s="1008"/>
      <c r="Z22" s="1005"/>
      <c r="AA22" s="1005"/>
      <c r="AB22" s="1005"/>
      <c r="AC22" s="1005"/>
      <c r="AD22" s="1005"/>
      <c r="AE22" s="1005"/>
      <c r="AF22" s="1005"/>
      <c r="AG22" s="479"/>
      <c r="AH22" s="592"/>
      <c r="AI22" s="592"/>
      <c r="AJ22" s="592"/>
      <c r="AK22" s="196"/>
      <c r="AL22" s="197"/>
      <c r="AM22" s="197"/>
      <c r="AN22" s="197"/>
      <c r="AO22" s="197"/>
      <c r="AP22" s="1151"/>
      <c r="AQ22" s="1005"/>
      <c r="AR22" s="282"/>
      <c r="AS22" s="282"/>
      <c r="AT22" s="282"/>
      <c r="AU22" s="282"/>
      <c r="AV22" s="282"/>
      <c r="AW22" s="282"/>
      <c r="AX22" s="1151"/>
      <c r="AY22" s="1005"/>
      <c r="AZ22" s="282"/>
      <c r="BA22" s="282"/>
      <c r="BB22" s="282"/>
      <c r="BC22" s="282"/>
      <c r="BD22" s="282"/>
      <c r="BE22" s="282"/>
      <c r="BF22" s="1151"/>
      <c r="BG22" s="1005"/>
      <c r="BH22" s="282"/>
      <c r="BI22" s="282"/>
      <c r="BJ22" s="282"/>
      <c r="BK22" s="282"/>
      <c r="BL22" s="282"/>
      <c r="BM22" s="282"/>
      <c r="BN22" s="1151"/>
      <c r="BO22" s="1005"/>
      <c r="BP22" s="282"/>
      <c r="BQ22" s="282"/>
      <c r="BR22" s="282"/>
      <c r="BS22" s="282"/>
      <c r="BT22" s="282"/>
      <c r="BU22" s="282"/>
    </row>
    <row r="23" spans="1:73" ht="40.15" customHeight="1" thickTop="1" thickBot="1" x14ac:dyDescent="0.3">
      <c r="A23" s="151"/>
      <c r="B23" s="24"/>
      <c r="C23" s="1059"/>
      <c r="D23" s="1154"/>
      <c r="E23" s="1062"/>
      <c r="F23" s="1065"/>
      <c r="G23" s="1050"/>
      <c r="H23" s="1044"/>
      <c r="I23" s="1044"/>
      <c r="J23" s="1044"/>
      <c r="K23" s="1050"/>
      <c r="L23" s="1044"/>
      <c r="M23" s="1050"/>
      <c r="N23" s="1047"/>
      <c r="O23" s="1239"/>
      <c r="P23" s="1053"/>
      <c r="Q23" s="1056"/>
      <c r="R23" s="1041"/>
      <c r="S23" s="1041"/>
      <c r="T23" s="1023"/>
      <c r="U23" s="1008"/>
      <c r="V23" s="1008"/>
      <c r="W23" s="1008"/>
      <c r="X23" s="1008"/>
      <c r="Y23" s="1008"/>
      <c r="Z23" s="1005"/>
      <c r="AA23" s="1005"/>
      <c r="AB23" s="1005"/>
      <c r="AC23" s="1005"/>
      <c r="AD23" s="1005"/>
      <c r="AE23" s="1005"/>
      <c r="AF23" s="1005"/>
      <c r="AG23" s="196"/>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row>
    <row r="24" spans="1:73" ht="40.15" customHeight="1" thickTop="1" thickBot="1" x14ac:dyDescent="0.3">
      <c r="A24" s="151"/>
      <c r="B24" s="24"/>
      <c r="C24" s="1060"/>
      <c r="D24" s="1155"/>
      <c r="E24" s="1063"/>
      <c r="F24" s="1066"/>
      <c r="G24" s="1051"/>
      <c r="H24" s="1045"/>
      <c r="I24" s="1045"/>
      <c r="J24" s="1045"/>
      <c r="K24" s="1051"/>
      <c r="L24" s="1045"/>
      <c r="M24" s="1051"/>
      <c r="N24" s="1048"/>
      <c r="O24" s="1239"/>
      <c r="P24" s="1054"/>
      <c r="Q24" s="1057"/>
      <c r="R24" s="1042"/>
      <c r="S24" s="1042"/>
      <c r="T24" s="1024"/>
      <c r="U24" s="1009"/>
      <c r="V24" s="1009"/>
      <c r="W24" s="1009"/>
      <c r="X24" s="1009"/>
      <c r="Y24" s="1009"/>
      <c r="Z24" s="1006"/>
      <c r="AA24" s="1006"/>
      <c r="AB24" s="1006"/>
      <c r="AC24" s="1006"/>
      <c r="AD24" s="1006"/>
      <c r="AE24" s="1006"/>
      <c r="AF24" s="1006"/>
      <c r="AG24" s="715"/>
      <c r="AH24" s="716"/>
      <c r="AI24" s="716"/>
      <c r="AJ24" s="716"/>
      <c r="AK24" s="715"/>
      <c r="AL24" s="717"/>
      <c r="AM24" s="717"/>
      <c r="AN24" s="717"/>
      <c r="AO24" s="717"/>
      <c r="AP24" s="1152"/>
      <c r="AQ24" s="1006"/>
      <c r="AR24" s="718"/>
      <c r="AS24" s="718"/>
      <c r="AT24" s="718"/>
      <c r="AU24" s="718"/>
      <c r="AV24" s="718"/>
      <c r="AW24" s="718"/>
      <c r="AX24" s="1152"/>
      <c r="AY24" s="1006"/>
      <c r="AZ24" s="718"/>
      <c r="BA24" s="718"/>
      <c r="BB24" s="718"/>
      <c r="BC24" s="718"/>
      <c r="BD24" s="718"/>
      <c r="BE24" s="718"/>
      <c r="BF24" s="1152"/>
      <c r="BG24" s="1006"/>
      <c r="BH24" s="718"/>
      <c r="BI24" s="718"/>
      <c r="BJ24" s="718"/>
      <c r="BK24" s="718"/>
      <c r="BL24" s="718"/>
      <c r="BM24" s="718"/>
      <c r="BN24" s="1152"/>
      <c r="BO24" s="1006"/>
      <c r="BP24" s="718"/>
      <c r="BQ24" s="718"/>
      <c r="BR24" s="718"/>
      <c r="BS24" s="718"/>
      <c r="BT24" s="718"/>
      <c r="BU24" s="718"/>
    </row>
    <row r="25" spans="1:73" ht="40.15" customHeight="1" thickTop="1" thickBot="1" x14ac:dyDescent="0.3">
      <c r="A25" s="151"/>
      <c r="B25" s="24"/>
      <c r="C25" s="1058" t="s">
        <v>2748</v>
      </c>
      <c r="D25" s="1153" t="s">
        <v>2749</v>
      </c>
      <c r="E25" s="1061">
        <v>908</v>
      </c>
      <c r="F25" s="1064" t="s">
        <v>3954</v>
      </c>
      <c r="G25" s="1049" t="s">
        <v>3955</v>
      </c>
      <c r="H25" s="1043" t="s">
        <v>2952</v>
      </c>
      <c r="I25" s="1043" t="s">
        <v>2982</v>
      </c>
      <c r="J25" s="1043" t="s">
        <v>3058</v>
      </c>
      <c r="K25" s="1049" t="s">
        <v>3947</v>
      </c>
      <c r="L25" s="1043" t="s">
        <v>3644</v>
      </c>
      <c r="M25" s="1049" t="s">
        <v>3940</v>
      </c>
      <c r="N25" s="1046">
        <v>2026004540019</v>
      </c>
      <c r="O25" s="1239" t="s">
        <v>3948</v>
      </c>
      <c r="P25" s="1052" t="s">
        <v>742</v>
      </c>
      <c r="Q25" s="1055">
        <v>3</v>
      </c>
      <c r="R25" s="1040" t="s">
        <v>2871</v>
      </c>
      <c r="S25" s="1040"/>
      <c r="T25" s="1022"/>
      <c r="U25" s="1007"/>
      <c r="V25" s="1007"/>
      <c r="W25" s="1007"/>
      <c r="X25" s="1007"/>
      <c r="Y25" s="1007"/>
      <c r="Z25" s="1004">
        <f t="shared" si="5"/>
        <v>0</v>
      </c>
      <c r="AA25" s="1004">
        <f t="shared" ref="AA25:AF37" si="15">SUM(AR25:AR28,AZ25:AZ28,BH25:BH28,BP25:BP28)</f>
        <v>0</v>
      </c>
      <c r="AB25" s="1004">
        <f t="shared" si="15"/>
        <v>0</v>
      </c>
      <c r="AC25" s="1004">
        <f t="shared" si="15"/>
        <v>0</v>
      </c>
      <c r="AD25" s="1004">
        <f t="shared" si="15"/>
        <v>0</v>
      </c>
      <c r="AE25" s="1004">
        <f t="shared" si="15"/>
        <v>0</v>
      </c>
      <c r="AF25" s="1004">
        <f t="shared" si="15"/>
        <v>0</v>
      </c>
      <c r="AG25" s="714"/>
      <c r="AH25" s="593"/>
      <c r="AI25" s="593"/>
      <c r="AJ25" s="593"/>
      <c r="AK25" s="207"/>
      <c r="AL25" s="208"/>
      <c r="AM25" s="208"/>
      <c r="AN25" s="208"/>
      <c r="AO25" s="208"/>
      <c r="AP25" s="1150">
        <f>+U25</f>
        <v>0</v>
      </c>
      <c r="AQ25" s="1004">
        <f>SUM(AR25:AW28)</f>
        <v>0</v>
      </c>
      <c r="AR25" s="299"/>
      <c r="AS25" s="299"/>
      <c r="AT25" s="299"/>
      <c r="AU25" s="299"/>
      <c r="AV25" s="299"/>
      <c r="AW25" s="299"/>
      <c r="AX25" s="1150">
        <f>+V25</f>
        <v>0</v>
      </c>
      <c r="AY25" s="1004">
        <f>SUM(AZ25:BE28)</f>
        <v>0</v>
      </c>
      <c r="AZ25" s="299"/>
      <c r="BA25" s="299"/>
      <c r="BB25" s="299"/>
      <c r="BC25" s="299"/>
      <c r="BD25" s="299"/>
      <c r="BE25" s="299"/>
      <c r="BF25" s="1150">
        <f>+W25</f>
        <v>0</v>
      </c>
      <c r="BG25" s="1004">
        <f>SUM(BH25:BM28)</f>
        <v>0</v>
      </c>
      <c r="BH25" s="299"/>
      <c r="BI25" s="299"/>
      <c r="BJ25" s="299"/>
      <c r="BK25" s="299"/>
      <c r="BL25" s="299"/>
      <c r="BM25" s="299"/>
      <c r="BN25" s="1150">
        <f>+X25</f>
        <v>0</v>
      </c>
      <c r="BO25" s="1004">
        <f>SUM(BP25:BU28)</f>
        <v>0</v>
      </c>
      <c r="BP25" s="299"/>
      <c r="BQ25" s="299"/>
      <c r="BR25" s="299"/>
      <c r="BS25" s="299"/>
      <c r="BT25" s="299"/>
      <c r="BU25" s="299"/>
    </row>
    <row r="26" spans="1:73" ht="40.15" customHeight="1" thickTop="1" thickBot="1" x14ac:dyDescent="0.3">
      <c r="A26" s="151"/>
      <c r="B26" s="24"/>
      <c r="C26" s="1059"/>
      <c r="D26" s="1154"/>
      <c r="E26" s="1062"/>
      <c r="F26" s="1065"/>
      <c r="G26" s="1050"/>
      <c r="H26" s="1044"/>
      <c r="I26" s="1044"/>
      <c r="J26" s="1044"/>
      <c r="K26" s="1050"/>
      <c r="L26" s="1044"/>
      <c r="M26" s="1050"/>
      <c r="N26" s="1047"/>
      <c r="O26" s="1239"/>
      <c r="P26" s="1053"/>
      <c r="Q26" s="1056"/>
      <c r="R26" s="1041"/>
      <c r="S26" s="1041"/>
      <c r="T26" s="1023"/>
      <c r="U26" s="1008"/>
      <c r="V26" s="1008"/>
      <c r="W26" s="1008"/>
      <c r="X26" s="1008"/>
      <c r="Y26" s="1008"/>
      <c r="Z26" s="1005"/>
      <c r="AA26" s="1005"/>
      <c r="AB26" s="1005"/>
      <c r="AC26" s="1005"/>
      <c r="AD26" s="1005"/>
      <c r="AE26" s="1005"/>
      <c r="AF26" s="1005"/>
      <c r="AG26" s="479"/>
      <c r="AH26" s="592"/>
      <c r="AI26" s="592"/>
      <c r="AJ26" s="592"/>
      <c r="AK26" s="196"/>
      <c r="AL26" s="197"/>
      <c r="AM26" s="197"/>
      <c r="AN26" s="197"/>
      <c r="AO26" s="197"/>
      <c r="AP26" s="1151"/>
      <c r="AQ26" s="1005"/>
      <c r="AR26" s="282"/>
      <c r="AS26" s="282"/>
      <c r="AT26" s="282"/>
      <c r="AU26" s="282"/>
      <c r="AV26" s="282"/>
      <c r="AW26" s="282"/>
      <c r="AX26" s="1151"/>
      <c r="AY26" s="1005"/>
      <c r="AZ26" s="282"/>
      <c r="BA26" s="282"/>
      <c r="BB26" s="282"/>
      <c r="BC26" s="282"/>
      <c r="BD26" s="282"/>
      <c r="BE26" s="282"/>
      <c r="BF26" s="1151"/>
      <c r="BG26" s="1005"/>
      <c r="BH26" s="282"/>
      <c r="BI26" s="282"/>
      <c r="BJ26" s="282"/>
      <c r="BK26" s="282"/>
      <c r="BL26" s="282"/>
      <c r="BM26" s="282"/>
      <c r="BN26" s="1151"/>
      <c r="BO26" s="1005"/>
      <c r="BP26" s="282"/>
      <c r="BQ26" s="282"/>
      <c r="BR26" s="282"/>
      <c r="BS26" s="282"/>
      <c r="BT26" s="282"/>
      <c r="BU26" s="282"/>
    </row>
    <row r="27" spans="1:73" ht="40.15" customHeight="1" thickTop="1" thickBot="1" x14ac:dyDescent="0.3">
      <c r="A27" s="151"/>
      <c r="B27" s="24"/>
      <c r="C27" s="1059"/>
      <c r="D27" s="1154"/>
      <c r="E27" s="1062"/>
      <c r="F27" s="1065"/>
      <c r="G27" s="1050"/>
      <c r="H27" s="1044"/>
      <c r="I27" s="1044"/>
      <c r="J27" s="1044"/>
      <c r="K27" s="1050"/>
      <c r="L27" s="1044"/>
      <c r="M27" s="1050"/>
      <c r="N27" s="1047"/>
      <c r="O27" s="1239"/>
      <c r="P27" s="1053"/>
      <c r="Q27" s="1056"/>
      <c r="R27" s="1041"/>
      <c r="S27" s="1041"/>
      <c r="T27" s="1023"/>
      <c r="U27" s="1008"/>
      <c r="V27" s="1008"/>
      <c r="W27" s="1008"/>
      <c r="X27" s="1008"/>
      <c r="Y27" s="1008"/>
      <c r="Z27" s="1005"/>
      <c r="AA27" s="1005"/>
      <c r="AB27" s="1005"/>
      <c r="AC27" s="1005"/>
      <c r="AD27" s="1005"/>
      <c r="AE27" s="1005"/>
      <c r="AF27" s="1005"/>
      <c r="AG27" s="196"/>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row>
    <row r="28" spans="1:73" ht="40.15" customHeight="1" thickTop="1" thickBot="1" x14ac:dyDescent="0.3">
      <c r="A28" s="151"/>
      <c r="B28" s="24"/>
      <c r="C28" s="1060"/>
      <c r="D28" s="1155"/>
      <c r="E28" s="1063"/>
      <c r="F28" s="1066"/>
      <c r="G28" s="1051"/>
      <c r="H28" s="1045"/>
      <c r="I28" s="1045"/>
      <c r="J28" s="1045"/>
      <c r="K28" s="1051"/>
      <c r="L28" s="1045"/>
      <c r="M28" s="1051"/>
      <c r="N28" s="1048"/>
      <c r="O28" s="1239"/>
      <c r="P28" s="1054"/>
      <c r="Q28" s="1057"/>
      <c r="R28" s="1042"/>
      <c r="S28" s="1042"/>
      <c r="T28" s="1024"/>
      <c r="U28" s="1009"/>
      <c r="V28" s="1009"/>
      <c r="W28" s="1009"/>
      <c r="X28" s="1009"/>
      <c r="Y28" s="1009"/>
      <c r="Z28" s="1006"/>
      <c r="AA28" s="1006"/>
      <c r="AB28" s="1006"/>
      <c r="AC28" s="1006"/>
      <c r="AD28" s="1006"/>
      <c r="AE28" s="1006"/>
      <c r="AF28" s="1006"/>
      <c r="AG28" s="715"/>
      <c r="AH28" s="716"/>
      <c r="AI28" s="716"/>
      <c r="AJ28" s="716"/>
      <c r="AK28" s="715"/>
      <c r="AL28" s="717"/>
      <c r="AM28" s="717"/>
      <c r="AN28" s="717"/>
      <c r="AO28" s="717"/>
      <c r="AP28" s="1152"/>
      <c r="AQ28" s="1006"/>
      <c r="AR28" s="718"/>
      <c r="AS28" s="718"/>
      <c r="AT28" s="718"/>
      <c r="AU28" s="718"/>
      <c r="AV28" s="718"/>
      <c r="AW28" s="718"/>
      <c r="AX28" s="1152"/>
      <c r="AY28" s="1006"/>
      <c r="AZ28" s="718"/>
      <c r="BA28" s="718"/>
      <c r="BB28" s="718"/>
      <c r="BC28" s="718"/>
      <c r="BD28" s="718"/>
      <c r="BE28" s="718"/>
      <c r="BF28" s="1152"/>
      <c r="BG28" s="1006"/>
      <c r="BH28" s="718"/>
      <c r="BI28" s="718"/>
      <c r="BJ28" s="718"/>
      <c r="BK28" s="718"/>
      <c r="BL28" s="718"/>
      <c r="BM28" s="718"/>
      <c r="BN28" s="1152"/>
      <c r="BO28" s="1006"/>
      <c r="BP28" s="718"/>
      <c r="BQ28" s="718"/>
      <c r="BR28" s="718"/>
      <c r="BS28" s="718"/>
      <c r="BT28" s="718"/>
      <c r="BU28" s="718"/>
    </row>
    <row r="29" spans="1:73" ht="40.15" customHeight="1" thickTop="1" thickBot="1" x14ac:dyDescent="0.3">
      <c r="A29" s="151"/>
      <c r="B29" s="24"/>
      <c r="C29" s="1058" t="s">
        <v>2750</v>
      </c>
      <c r="D29" s="1153" t="s">
        <v>2751</v>
      </c>
      <c r="E29" s="1061">
        <v>909</v>
      </c>
      <c r="F29" s="1064" t="s">
        <v>3956</v>
      </c>
      <c r="G29" s="1049" t="s">
        <v>313</v>
      </c>
      <c r="H29" s="1043" t="s">
        <v>3416</v>
      </c>
      <c r="I29" s="1043" t="s">
        <v>2982</v>
      </c>
      <c r="J29" s="1043" t="s">
        <v>3058</v>
      </c>
      <c r="K29" s="1049" t="s">
        <v>3947</v>
      </c>
      <c r="L29" s="1043" t="s">
        <v>3644</v>
      </c>
      <c r="M29" s="1049" t="s">
        <v>3940</v>
      </c>
      <c r="N29" s="1046">
        <v>2026004540019</v>
      </c>
      <c r="O29" s="1239" t="s">
        <v>3948</v>
      </c>
      <c r="P29" s="1052" t="s">
        <v>313</v>
      </c>
      <c r="Q29" s="1055">
        <v>5</v>
      </c>
      <c r="R29" s="1040" t="s">
        <v>2871</v>
      </c>
      <c r="S29" s="1040"/>
      <c r="T29" s="1022"/>
      <c r="U29" s="1007"/>
      <c r="V29" s="1007"/>
      <c r="W29" s="1007"/>
      <c r="X29" s="1007"/>
      <c r="Y29" s="1007"/>
      <c r="Z29" s="1004">
        <f t="shared" si="5"/>
        <v>0</v>
      </c>
      <c r="AA29" s="1004">
        <f t="shared" si="15"/>
        <v>0</v>
      </c>
      <c r="AB29" s="1004">
        <f t="shared" si="15"/>
        <v>0</v>
      </c>
      <c r="AC29" s="1004">
        <f t="shared" si="15"/>
        <v>0</v>
      </c>
      <c r="AD29" s="1004">
        <f t="shared" si="15"/>
        <v>0</v>
      </c>
      <c r="AE29" s="1004">
        <f t="shared" si="15"/>
        <v>0</v>
      </c>
      <c r="AF29" s="1004">
        <f t="shared" si="15"/>
        <v>0</v>
      </c>
      <c r="AG29" s="714"/>
      <c r="AH29" s="593"/>
      <c r="AI29" s="593"/>
      <c r="AJ29" s="593"/>
      <c r="AK29" s="207"/>
      <c r="AL29" s="208"/>
      <c r="AM29" s="208"/>
      <c r="AN29" s="208"/>
      <c r="AO29" s="208"/>
      <c r="AP29" s="1150">
        <f>+U29</f>
        <v>0</v>
      </c>
      <c r="AQ29" s="1004">
        <f>SUM(AR29:AW32)</f>
        <v>0</v>
      </c>
      <c r="AR29" s="299"/>
      <c r="AS29" s="299"/>
      <c r="AT29" s="299"/>
      <c r="AU29" s="299"/>
      <c r="AV29" s="299"/>
      <c r="AW29" s="299"/>
      <c r="AX29" s="1150">
        <f>+V29</f>
        <v>0</v>
      </c>
      <c r="AY29" s="1004">
        <f>SUM(AZ29:BE32)</f>
        <v>0</v>
      </c>
      <c r="AZ29" s="299"/>
      <c r="BA29" s="299"/>
      <c r="BB29" s="299"/>
      <c r="BC29" s="299"/>
      <c r="BD29" s="299"/>
      <c r="BE29" s="299"/>
      <c r="BF29" s="1150">
        <f>+W29</f>
        <v>0</v>
      </c>
      <c r="BG29" s="1004">
        <f>SUM(BH29:BM32)</f>
        <v>0</v>
      </c>
      <c r="BH29" s="299"/>
      <c r="BI29" s="299"/>
      <c r="BJ29" s="299"/>
      <c r="BK29" s="299"/>
      <c r="BL29" s="299"/>
      <c r="BM29" s="299"/>
      <c r="BN29" s="1150">
        <f>+X29</f>
        <v>0</v>
      </c>
      <c r="BO29" s="1004">
        <f>SUM(BP29:BU32)</f>
        <v>0</v>
      </c>
      <c r="BP29" s="299"/>
      <c r="BQ29" s="299"/>
      <c r="BR29" s="299"/>
      <c r="BS29" s="299"/>
      <c r="BT29" s="299"/>
      <c r="BU29" s="299"/>
    </row>
    <row r="30" spans="1:73" ht="40.15" customHeight="1" thickTop="1" thickBot="1" x14ac:dyDescent="0.3">
      <c r="A30" s="151"/>
      <c r="B30" s="24"/>
      <c r="C30" s="1059"/>
      <c r="D30" s="1154"/>
      <c r="E30" s="1062"/>
      <c r="F30" s="1065"/>
      <c r="G30" s="1050"/>
      <c r="H30" s="1044"/>
      <c r="I30" s="1044"/>
      <c r="J30" s="1044"/>
      <c r="K30" s="1050"/>
      <c r="L30" s="1044"/>
      <c r="M30" s="1050"/>
      <c r="N30" s="1047"/>
      <c r="O30" s="1239"/>
      <c r="P30" s="1053"/>
      <c r="Q30" s="1056"/>
      <c r="R30" s="1041"/>
      <c r="S30" s="1041"/>
      <c r="T30" s="1023"/>
      <c r="U30" s="1008"/>
      <c r="V30" s="1008"/>
      <c r="W30" s="1008"/>
      <c r="X30" s="1008"/>
      <c r="Y30" s="1008"/>
      <c r="Z30" s="1005"/>
      <c r="AA30" s="1005"/>
      <c r="AB30" s="1005"/>
      <c r="AC30" s="1005"/>
      <c r="AD30" s="1005"/>
      <c r="AE30" s="1005"/>
      <c r="AF30" s="1005"/>
      <c r="AG30" s="479"/>
      <c r="AH30" s="592"/>
      <c r="AI30" s="592"/>
      <c r="AJ30" s="592"/>
      <c r="AK30" s="196"/>
      <c r="AL30" s="197"/>
      <c r="AM30" s="197"/>
      <c r="AN30" s="197"/>
      <c r="AO30" s="197"/>
      <c r="AP30" s="1151"/>
      <c r="AQ30" s="1005"/>
      <c r="AR30" s="282"/>
      <c r="AS30" s="282"/>
      <c r="AT30" s="282"/>
      <c r="AU30" s="282"/>
      <c r="AV30" s="282"/>
      <c r="AW30" s="282"/>
      <c r="AX30" s="1151"/>
      <c r="AY30" s="1005"/>
      <c r="AZ30" s="282"/>
      <c r="BA30" s="282"/>
      <c r="BB30" s="282"/>
      <c r="BC30" s="282"/>
      <c r="BD30" s="282"/>
      <c r="BE30" s="282"/>
      <c r="BF30" s="1151"/>
      <c r="BG30" s="1005"/>
      <c r="BH30" s="282"/>
      <c r="BI30" s="282"/>
      <c r="BJ30" s="282"/>
      <c r="BK30" s="282"/>
      <c r="BL30" s="282"/>
      <c r="BM30" s="282"/>
      <c r="BN30" s="1151"/>
      <c r="BO30" s="1005"/>
      <c r="BP30" s="282"/>
      <c r="BQ30" s="282"/>
      <c r="BR30" s="282"/>
      <c r="BS30" s="282"/>
      <c r="BT30" s="282"/>
      <c r="BU30" s="282"/>
    </row>
    <row r="31" spans="1:73" ht="40.15" customHeight="1" thickTop="1" thickBot="1" x14ac:dyDescent="0.3">
      <c r="A31" s="151"/>
      <c r="B31" s="24"/>
      <c r="C31" s="1059"/>
      <c r="D31" s="1154"/>
      <c r="E31" s="1062"/>
      <c r="F31" s="1065"/>
      <c r="G31" s="1050"/>
      <c r="H31" s="1044"/>
      <c r="I31" s="1044"/>
      <c r="J31" s="1044"/>
      <c r="K31" s="1050"/>
      <c r="L31" s="1044"/>
      <c r="M31" s="1050"/>
      <c r="N31" s="1047"/>
      <c r="O31" s="1239"/>
      <c r="P31" s="1053"/>
      <c r="Q31" s="1056"/>
      <c r="R31" s="1041"/>
      <c r="S31" s="1041"/>
      <c r="T31" s="1023"/>
      <c r="U31" s="1008"/>
      <c r="V31" s="1008"/>
      <c r="W31" s="1008"/>
      <c r="X31" s="1008"/>
      <c r="Y31" s="1008"/>
      <c r="Z31" s="1005"/>
      <c r="AA31" s="1005"/>
      <c r="AB31" s="1005"/>
      <c r="AC31" s="1005"/>
      <c r="AD31" s="1005"/>
      <c r="AE31" s="1005"/>
      <c r="AF31" s="1005"/>
      <c r="AG31" s="196"/>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row>
    <row r="32" spans="1:73" ht="40.15" customHeight="1" thickTop="1" thickBot="1" x14ac:dyDescent="0.3">
      <c r="A32" s="151"/>
      <c r="B32" s="24"/>
      <c r="C32" s="1060"/>
      <c r="D32" s="1155"/>
      <c r="E32" s="1063"/>
      <c r="F32" s="1066"/>
      <c r="G32" s="1051"/>
      <c r="H32" s="1045"/>
      <c r="I32" s="1045"/>
      <c r="J32" s="1045"/>
      <c r="K32" s="1051"/>
      <c r="L32" s="1045"/>
      <c r="M32" s="1051"/>
      <c r="N32" s="1048"/>
      <c r="O32" s="1239"/>
      <c r="P32" s="1054"/>
      <c r="Q32" s="1057"/>
      <c r="R32" s="1042"/>
      <c r="S32" s="1042"/>
      <c r="T32" s="1024"/>
      <c r="U32" s="1009"/>
      <c r="V32" s="1009"/>
      <c r="W32" s="1009"/>
      <c r="X32" s="1009"/>
      <c r="Y32" s="1009"/>
      <c r="Z32" s="1006"/>
      <c r="AA32" s="1006"/>
      <c r="AB32" s="1006"/>
      <c r="AC32" s="1006"/>
      <c r="AD32" s="1006"/>
      <c r="AE32" s="1006"/>
      <c r="AF32" s="1006"/>
      <c r="AG32" s="715"/>
      <c r="AH32" s="716"/>
      <c r="AI32" s="716"/>
      <c r="AJ32" s="716"/>
      <c r="AK32" s="715"/>
      <c r="AL32" s="717"/>
      <c r="AM32" s="717"/>
      <c r="AN32" s="717"/>
      <c r="AO32" s="717"/>
      <c r="AP32" s="1152"/>
      <c r="AQ32" s="1006"/>
      <c r="AR32" s="718"/>
      <c r="AS32" s="718"/>
      <c r="AT32" s="718"/>
      <c r="AU32" s="718"/>
      <c r="AV32" s="718"/>
      <c r="AW32" s="718"/>
      <c r="AX32" s="1152"/>
      <c r="AY32" s="1006"/>
      <c r="AZ32" s="718"/>
      <c r="BA32" s="718"/>
      <c r="BB32" s="718"/>
      <c r="BC32" s="718"/>
      <c r="BD32" s="718"/>
      <c r="BE32" s="718"/>
      <c r="BF32" s="1152"/>
      <c r="BG32" s="1006"/>
      <c r="BH32" s="718"/>
      <c r="BI32" s="718"/>
      <c r="BJ32" s="718"/>
      <c r="BK32" s="718"/>
      <c r="BL32" s="718"/>
      <c r="BM32" s="718"/>
      <c r="BN32" s="1152"/>
      <c r="BO32" s="1006"/>
      <c r="BP32" s="718"/>
      <c r="BQ32" s="718"/>
      <c r="BR32" s="718"/>
      <c r="BS32" s="718"/>
      <c r="BT32" s="718"/>
      <c r="BU32" s="718"/>
    </row>
    <row r="33" spans="1:73" ht="40.15" customHeight="1" thickTop="1" thickBot="1" x14ac:dyDescent="0.3">
      <c r="A33" s="151"/>
      <c r="B33" s="24"/>
      <c r="C33" s="1058" t="s">
        <v>2752</v>
      </c>
      <c r="D33" s="1153" t="s">
        <v>2753</v>
      </c>
      <c r="E33" s="1061">
        <v>910</v>
      </c>
      <c r="F33" s="1064" t="s">
        <v>3926</v>
      </c>
      <c r="G33" s="1049" t="s">
        <v>617</v>
      </c>
      <c r="H33" s="1043" t="s">
        <v>3225</v>
      </c>
      <c r="I33" s="1043" t="s">
        <v>2982</v>
      </c>
      <c r="J33" s="1043" t="s">
        <v>3058</v>
      </c>
      <c r="K33" s="1049" t="s">
        <v>3947</v>
      </c>
      <c r="L33" s="1043" t="s">
        <v>3644</v>
      </c>
      <c r="M33" s="1049" t="s">
        <v>3940</v>
      </c>
      <c r="N33" s="1046">
        <v>2026004540019</v>
      </c>
      <c r="O33" s="1239" t="s">
        <v>3948</v>
      </c>
      <c r="P33" s="1052" t="s">
        <v>2754</v>
      </c>
      <c r="Q33" s="1055">
        <v>25</v>
      </c>
      <c r="R33" s="1040" t="s">
        <v>2871</v>
      </c>
      <c r="S33" s="1040"/>
      <c r="T33" s="1022"/>
      <c r="U33" s="1007"/>
      <c r="V33" s="1007"/>
      <c r="W33" s="1007"/>
      <c r="X33" s="1007"/>
      <c r="Y33" s="1007"/>
      <c r="Z33" s="1004">
        <f t="shared" si="5"/>
        <v>0</v>
      </c>
      <c r="AA33" s="1004">
        <f t="shared" si="15"/>
        <v>0</v>
      </c>
      <c r="AB33" s="1004">
        <f t="shared" si="15"/>
        <v>0</v>
      </c>
      <c r="AC33" s="1004">
        <f t="shared" si="15"/>
        <v>0</v>
      </c>
      <c r="AD33" s="1004">
        <f t="shared" si="15"/>
        <v>0</v>
      </c>
      <c r="AE33" s="1004">
        <f t="shared" si="15"/>
        <v>0</v>
      </c>
      <c r="AF33" s="1004">
        <f t="shared" si="15"/>
        <v>0</v>
      </c>
      <c r="AG33" s="714"/>
      <c r="AH33" s="593"/>
      <c r="AI33" s="593"/>
      <c r="AJ33" s="593"/>
      <c r="AK33" s="207"/>
      <c r="AL33" s="208"/>
      <c r="AM33" s="208"/>
      <c r="AN33" s="208"/>
      <c r="AO33" s="208"/>
      <c r="AP33" s="1150">
        <f>+U33</f>
        <v>0</v>
      </c>
      <c r="AQ33" s="1004">
        <f>SUM(AR33:AW36)</f>
        <v>0</v>
      </c>
      <c r="AR33" s="299"/>
      <c r="AS33" s="299"/>
      <c r="AT33" s="299"/>
      <c r="AU33" s="299"/>
      <c r="AV33" s="299"/>
      <c r="AW33" s="299"/>
      <c r="AX33" s="1150">
        <f>+V33</f>
        <v>0</v>
      </c>
      <c r="AY33" s="1004">
        <f>SUM(AZ33:BE36)</f>
        <v>0</v>
      </c>
      <c r="AZ33" s="299"/>
      <c r="BA33" s="299"/>
      <c r="BB33" s="299"/>
      <c r="BC33" s="299"/>
      <c r="BD33" s="299"/>
      <c r="BE33" s="299"/>
      <c r="BF33" s="1150">
        <f>+W33</f>
        <v>0</v>
      </c>
      <c r="BG33" s="1004">
        <f>SUM(BH33:BM36)</f>
        <v>0</v>
      </c>
      <c r="BH33" s="299"/>
      <c r="BI33" s="299"/>
      <c r="BJ33" s="299"/>
      <c r="BK33" s="299"/>
      <c r="BL33" s="299"/>
      <c r="BM33" s="299"/>
      <c r="BN33" s="1150">
        <f>+X33</f>
        <v>0</v>
      </c>
      <c r="BO33" s="1004">
        <f>SUM(BP33:BU36)</f>
        <v>0</v>
      </c>
      <c r="BP33" s="299"/>
      <c r="BQ33" s="299"/>
      <c r="BR33" s="299"/>
      <c r="BS33" s="299"/>
      <c r="BT33" s="299"/>
      <c r="BU33" s="299"/>
    </row>
    <row r="34" spans="1:73" ht="40.15" customHeight="1" thickTop="1" thickBot="1" x14ac:dyDescent="0.3">
      <c r="A34" s="151"/>
      <c r="B34" s="24"/>
      <c r="C34" s="1059"/>
      <c r="D34" s="1154"/>
      <c r="E34" s="1062"/>
      <c r="F34" s="1065"/>
      <c r="G34" s="1050"/>
      <c r="H34" s="1044"/>
      <c r="I34" s="1044"/>
      <c r="J34" s="1044"/>
      <c r="K34" s="1050"/>
      <c r="L34" s="1044"/>
      <c r="M34" s="1050"/>
      <c r="N34" s="1047"/>
      <c r="O34" s="1239"/>
      <c r="P34" s="1053"/>
      <c r="Q34" s="1056"/>
      <c r="R34" s="1041"/>
      <c r="S34" s="1041"/>
      <c r="T34" s="1023"/>
      <c r="U34" s="1008"/>
      <c r="V34" s="1008"/>
      <c r="W34" s="1008"/>
      <c r="X34" s="1008"/>
      <c r="Y34" s="1008"/>
      <c r="Z34" s="1005"/>
      <c r="AA34" s="1005"/>
      <c r="AB34" s="1005"/>
      <c r="AC34" s="1005"/>
      <c r="AD34" s="1005"/>
      <c r="AE34" s="1005"/>
      <c r="AF34" s="1005"/>
      <c r="AG34" s="479"/>
      <c r="AH34" s="592"/>
      <c r="AI34" s="592"/>
      <c r="AJ34" s="592"/>
      <c r="AK34" s="196"/>
      <c r="AL34" s="197"/>
      <c r="AM34" s="197"/>
      <c r="AN34" s="197"/>
      <c r="AO34" s="197"/>
      <c r="AP34" s="1151"/>
      <c r="AQ34" s="1005"/>
      <c r="AR34" s="282"/>
      <c r="AS34" s="282"/>
      <c r="AT34" s="282"/>
      <c r="AU34" s="282"/>
      <c r="AV34" s="282"/>
      <c r="AW34" s="282"/>
      <c r="AX34" s="1151"/>
      <c r="AY34" s="1005"/>
      <c r="AZ34" s="282"/>
      <c r="BA34" s="282"/>
      <c r="BB34" s="282"/>
      <c r="BC34" s="282"/>
      <c r="BD34" s="282"/>
      <c r="BE34" s="282"/>
      <c r="BF34" s="1151"/>
      <c r="BG34" s="1005"/>
      <c r="BH34" s="282"/>
      <c r="BI34" s="282"/>
      <c r="BJ34" s="282"/>
      <c r="BK34" s="282"/>
      <c r="BL34" s="282"/>
      <c r="BM34" s="282"/>
      <c r="BN34" s="1151"/>
      <c r="BO34" s="1005"/>
      <c r="BP34" s="282"/>
      <c r="BQ34" s="282"/>
      <c r="BR34" s="282"/>
      <c r="BS34" s="282"/>
      <c r="BT34" s="282"/>
      <c r="BU34" s="282"/>
    </row>
    <row r="35" spans="1:73" ht="40.15" customHeight="1" thickTop="1" thickBot="1" x14ac:dyDescent="0.3">
      <c r="A35" s="151"/>
      <c r="B35" s="24"/>
      <c r="C35" s="1059"/>
      <c r="D35" s="1154"/>
      <c r="E35" s="1062"/>
      <c r="F35" s="1065"/>
      <c r="G35" s="1050"/>
      <c r="H35" s="1044"/>
      <c r="I35" s="1044"/>
      <c r="J35" s="1044"/>
      <c r="K35" s="1050"/>
      <c r="L35" s="1044"/>
      <c r="M35" s="1050"/>
      <c r="N35" s="1047"/>
      <c r="O35" s="1239"/>
      <c r="P35" s="1053"/>
      <c r="Q35" s="1056"/>
      <c r="R35" s="1041"/>
      <c r="S35" s="1041"/>
      <c r="T35" s="1023"/>
      <c r="U35" s="1008"/>
      <c r="V35" s="1008"/>
      <c r="W35" s="1008"/>
      <c r="X35" s="1008"/>
      <c r="Y35" s="1008"/>
      <c r="Z35" s="1005"/>
      <c r="AA35" s="1005"/>
      <c r="AB35" s="1005"/>
      <c r="AC35" s="1005"/>
      <c r="AD35" s="1005"/>
      <c r="AE35" s="1005"/>
      <c r="AF35" s="1005"/>
      <c r="AG35" s="196"/>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row>
    <row r="36" spans="1:73" ht="40.15" customHeight="1" thickTop="1" thickBot="1" x14ac:dyDescent="0.3">
      <c r="A36" s="151"/>
      <c r="B36" s="24"/>
      <c r="C36" s="1060"/>
      <c r="D36" s="1155"/>
      <c r="E36" s="1063"/>
      <c r="F36" s="1066"/>
      <c r="G36" s="1051"/>
      <c r="H36" s="1045"/>
      <c r="I36" s="1045"/>
      <c r="J36" s="1045"/>
      <c r="K36" s="1051"/>
      <c r="L36" s="1045"/>
      <c r="M36" s="1051"/>
      <c r="N36" s="1048"/>
      <c r="O36" s="1239"/>
      <c r="P36" s="1054"/>
      <c r="Q36" s="1057"/>
      <c r="R36" s="1042"/>
      <c r="S36" s="1042"/>
      <c r="T36" s="1024"/>
      <c r="U36" s="1009"/>
      <c r="V36" s="1009"/>
      <c r="W36" s="1009"/>
      <c r="X36" s="1009"/>
      <c r="Y36" s="1009"/>
      <c r="Z36" s="1006"/>
      <c r="AA36" s="1006"/>
      <c r="AB36" s="1006"/>
      <c r="AC36" s="1006"/>
      <c r="AD36" s="1006"/>
      <c r="AE36" s="1006"/>
      <c r="AF36" s="1006"/>
      <c r="AG36" s="715"/>
      <c r="AH36" s="716"/>
      <c r="AI36" s="716"/>
      <c r="AJ36" s="716"/>
      <c r="AK36" s="715"/>
      <c r="AL36" s="717"/>
      <c r="AM36" s="717"/>
      <c r="AN36" s="717"/>
      <c r="AO36" s="717"/>
      <c r="AP36" s="1152"/>
      <c r="AQ36" s="1006"/>
      <c r="AR36" s="718"/>
      <c r="AS36" s="718"/>
      <c r="AT36" s="718"/>
      <c r="AU36" s="718"/>
      <c r="AV36" s="718"/>
      <c r="AW36" s="718"/>
      <c r="AX36" s="1152"/>
      <c r="AY36" s="1006"/>
      <c r="AZ36" s="718"/>
      <c r="BA36" s="718"/>
      <c r="BB36" s="718"/>
      <c r="BC36" s="718"/>
      <c r="BD36" s="718"/>
      <c r="BE36" s="718"/>
      <c r="BF36" s="1152"/>
      <c r="BG36" s="1006"/>
      <c r="BH36" s="718"/>
      <c r="BI36" s="718"/>
      <c r="BJ36" s="718"/>
      <c r="BK36" s="718"/>
      <c r="BL36" s="718"/>
      <c r="BM36" s="718"/>
      <c r="BN36" s="1152"/>
      <c r="BO36" s="1006"/>
      <c r="BP36" s="718"/>
      <c r="BQ36" s="718"/>
      <c r="BR36" s="718"/>
      <c r="BS36" s="718"/>
      <c r="BT36" s="718"/>
      <c r="BU36" s="718"/>
    </row>
    <row r="37" spans="1:73" ht="40.15" customHeight="1" thickTop="1" thickBot="1" x14ac:dyDescent="0.3">
      <c r="A37" s="151"/>
      <c r="B37" s="24"/>
      <c r="C37" s="1058" t="s">
        <v>2755</v>
      </c>
      <c r="D37" s="1153" t="s">
        <v>2756</v>
      </c>
      <c r="E37" s="1061">
        <v>911</v>
      </c>
      <c r="F37" s="1064" t="s">
        <v>3957</v>
      </c>
      <c r="G37" s="1049" t="s">
        <v>3958</v>
      </c>
      <c r="H37" s="1043" t="s">
        <v>3959</v>
      </c>
      <c r="I37" s="1043" t="s">
        <v>2982</v>
      </c>
      <c r="J37" s="1043" t="s">
        <v>3443</v>
      </c>
      <c r="K37" s="1049" t="s">
        <v>3773</v>
      </c>
      <c r="L37" s="1043" t="s">
        <v>3445</v>
      </c>
      <c r="M37" s="1049" t="s">
        <v>3516</v>
      </c>
      <c r="N37" s="1046">
        <v>2026004540021</v>
      </c>
      <c r="O37" s="1239" t="s">
        <v>3960</v>
      </c>
      <c r="P37" s="1052" t="s">
        <v>2757</v>
      </c>
      <c r="Q37" s="1055">
        <v>60</v>
      </c>
      <c r="R37" s="1040" t="s">
        <v>2867</v>
      </c>
      <c r="S37" s="1040"/>
      <c r="T37" s="1022"/>
      <c r="U37" s="1007"/>
      <c r="V37" s="1007"/>
      <c r="W37" s="1007"/>
      <c r="X37" s="1007"/>
      <c r="Y37" s="1007"/>
      <c r="Z37" s="1004">
        <f t="shared" si="5"/>
        <v>0</v>
      </c>
      <c r="AA37" s="1004">
        <f t="shared" si="15"/>
        <v>0</v>
      </c>
      <c r="AB37" s="1004">
        <f t="shared" si="15"/>
        <v>0</v>
      </c>
      <c r="AC37" s="1004">
        <f t="shared" si="15"/>
        <v>0</v>
      </c>
      <c r="AD37" s="1004">
        <f t="shared" si="15"/>
        <v>0</v>
      </c>
      <c r="AE37" s="1004">
        <f t="shared" si="15"/>
        <v>0</v>
      </c>
      <c r="AF37" s="1004">
        <f t="shared" si="15"/>
        <v>0</v>
      </c>
      <c r="AG37" s="714"/>
      <c r="AH37" s="593"/>
      <c r="AI37" s="593"/>
      <c r="AJ37" s="593"/>
      <c r="AK37" s="207"/>
      <c r="AL37" s="208"/>
      <c r="AM37" s="208"/>
      <c r="AN37" s="208"/>
      <c r="AO37" s="208"/>
      <c r="AP37" s="1150">
        <f>+U37</f>
        <v>0</v>
      </c>
      <c r="AQ37" s="1004">
        <f>SUM(AR37:AW40)</f>
        <v>0</v>
      </c>
      <c r="AR37" s="299"/>
      <c r="AS37" s="299"/>
      <c r="AT37" s="299"/>
      <c r="AU37" s="299"/>
      <c r="AV37" s="299"/>
      <c r="AW37" s="299"/>
      <c r="AX37" s="1150">
        <f>+V37</f>
        <v>0</v>
      </c>
      <c r="AY37" s="1004">
        <f>SUM(AZ37:BE40)</f>
        <v>0</v>
      </c>
      <c r="AZ37" s="299"/>
      <c r="BA37" s="299"/>
      <c r="BB37" s="299"/>
      <c r="BC37" s="299"/>
      <c r="BD37" s="299"/>
      <c r="BE37" s="299"/>
      <c r="BF37" s="1150">
        <f>+W37</f>
        <v>0</v>
      </c>
      <c r="BG37" s="1004">
        <f>SUM(BH37:BM40)</f>
        <v>0</v>
      </c>
      <c r="BH37" s="299"/>
      <c r="BI37" s="299"/>
      <c r="BJ37" s="299"/>
      <c r="BK37" s="299"/>
      <c r="BL37" s="299"/>
      <c r="BM37" s="299"/>
      <c r="BN37" s="1150">
        <f>+X37</f>
        <v>0</v>
      </c>
      <c r="BO37" s="1004">
        <f>SUM(BP37:BU40)</f>
        <v>0</v>
      </c>
      <c r="BP37" s="299"/>
      <c r="BQ37" s="299"/>
      <c r="BR37" s="299"/>
      <c r="BS37" s="299"/>
      <c r="BT37" s="299"/>
      <c r="BU37" s="299"/>
    </row>
    <row r="38" spans="1:73" ht="40.15" customHeight="1" thickTop="1" thickBot="1" x14ac:dyDescent="0.3">
      <c r="A38" s="151"/>
      <c r="B38" s="24"/>
      <c r="C38" s="1059"/>
      <c r="D38" s="1154"/>
      <c r="E38" s="1062"/>
      <c r="F38" s="1065"/>
      <c r="G38" s="1050"/>
      <c r="H38" s="1044"/>
      <c r="I38" s="1044"/>
      <c r="J38" s="1044"/>
      <c r="K38" s="1050"/>
      <c r="L38" s="1044"/>
      <c r="M38" s="1050"/>
      <c r="N38" s="1047"/>
      <c r="O38" s="1239"/>
      <c r="P38" s="1053"/>
      <c r="Q38" s="1056"/>
      <c r="R38" s="1041"/>
      <c r="S38" s="1041"/>
      <c r="T38" s="1023"/>
      <c r="U38" s="1008"/>
      <c r="V38" s="1008"/>
      <c r="W38" s="1008"/>
      <c r="X38" s="1008"/>
      <c r="Y38" s="1008"/>
      <c r="Z38" s="1005"/>
      <c r="AA38" s="1005"/>
      <c r="AB38" s="1005"/>
      <c r="AC38" s="1005"/>
      <c r="AD38" s="1005"/>
      <c r="AE38" s="1005"/>
      <c r="AF38" s="1005"/>
      <c r="AG38" s="479"/>
      <c r="AH38" s="592"/>
      <c r="AI38" s="592"/>
      <c r="AJ38" s="592"/>
      <c r="AK38" s="196"/>
      <c r="AL38" s="197"/>
      <c r="AM38" s="197"/>
      <c r="AN38" s="197"/>
      <c r="AO38" s="197"/>
      <c r="AP38" s="1151"/>
      <c r="AQ38" s="1005"/>
      <c r="AR38" s="282"/>
      <c r="AS38" s="282"/>
      <c r="AT38" s="282"/>
      <c r="AU38" s="282"/>
      <c r="AV38" s="282"/>
      <c r="AW38" s="282"/>
      <c r="AX38" s="1151"/>
      <c r="AY38" s="1005"/>
      <c r="AZ38" s="282"/>
      <c r="BA38" s="282"/>
      <c r="BB38" s="282"/>
      <c r="BC38" s="282"/>
      <c r="BD38" s="282"/>
      <c r="BE38" s="282"/>
      <c r="BF38" s="1151"/>
      <c r="BG38" s="1005"/>
      <c r="BH38" s="282"/>
      <c r="BI38" s="282"/>
      <c r="BJ38" s="282"/>
      <c r="BK38" s="282"/>
      <c r="BL38" s="282"/>
      <c r="BM38" s="282"/>
      <c r="BN38" s="1151"/>
      <c r="BO38" s="1005"/>
      <c r="BP38" s="282"/>
      <c r="BQ38" s="282"/>
      <c r="BR38" s="282"/>
      <c r="BS38" s="282"/>
      <c r="BT38" s="282"/>
      <c r="BU38" s="282"/>
    </row>
    <row r="39" spans="1:73" ht="40.15" customHeight="1" thickTop="1" thickBot="1" x14ac:dyDescent="0.3">
      <c r="A39" s="151"/>
      <c r="B39" s="24"/>
      <c r="C39" s="1059"/>
      <c r="D39" s="1154"/>
      <c r="E39" s="1062"/>
      <c r="F39" s="1065"/>
      <c r="G39" s="1050"/>
      <c r="H39" s="1044"/>
      <c r="I39" s="1044"/>
      <c r="J39" s="1044"/>
      <c r="K39" s="1050"/>
      <c r="L39" s="1044"/>
      <c r="M39" s="1050"/>
      <c r="N39" s="1047"/>
      <c r="O39" s="1239"/>
      <c r="P39" s="1053"/>
      <c r="Q39" s="1056"/>
      <c r="R39" s="1041"/>
      <c r="S39" s="1041"/>
      <c r="T39" s="1023"/>
      <c r="U39" s="1008"/>
      <c r="V39" s="1008"/>
      <c r="W39" s="1008"/>
      <c r="X39" s="1008"/>
      <c r="Y39" s="1008"/>
      <c r="Z39" s="1005"/>
      <c r="AA39" s="1005"/>
      <c r="AB39" s="1005"/>
      <c r="AC39" s="1005"/>
      <c r="AD39" s="1005"/>
      <c r="AE39" s="1005"/>
      <c r="AF39" s="1005"/>
      <c r="AG39" s="196"/>
      <c r="AH39" s="592"/>
      <c r="AI39" s="592"/>
      <c r="AJ39" s="592"/>
      <c r="AK39" s="196"/>
      <c r="AL39" s="197"/>
      <c r="AM39" s="197"/>
      <c r="AN39" s="197"/>
      <c r="AO39" s="197"/>
      <c r="AP39" s="1151"/>
      <c r="AQ39" s="1005"/>
      <c r="AR39" s="282"/>
      <c r="AS39" s="282"/>
      <c r="AT39" s="282"/>
      <c r="AU39" s="282"/>
      <c r="AV39" s="282"/>
      <c r="AW39" s="282"/>
      <c r="AX39" s="1151"/>
      <c r="AY39" s="1005"/>
      <c r="AZ39" s="282"/>
      <c r="BA39" s="282"/>
      <c r="BB39" s="282"/>
      <c r="BC39" s="282"/>
      <c r="BD39" s="282"/>
      <c r="BE39" s="282"/>
      <c r="BF39" s="1151"/>
      <c r="BG39" s="1005"/>
      <c r="BH39" s="282"/>
      <c r="BI39" s="282"/>
      <c r="BJ39" s="282"/>
      <c r="BK39" s="282"/>
      <c r="BL39" s="282"/>
      <c r="BM39" s="282"/>
      <c r="BN39" s="1151"/>
      <c r="BO39" s="1005"/>
      <c r="BP39" s="282"/>
      <c r="BQ39" s="282"/>
      <c r="BR39" s="282"/>
      <c r="BS39" s="282"/>
      <c r="BT39" s="282"/>
      <c r="BU39" s="282"/>
    </row>
    <row r="40" spans="1:73" ht="40.15" customHeight="1" thickTop="1" thickBot="1" x14ac:dyDescent="0.3">
      <c r="A40" s="151"/>
      <c r="B40" s="24"/>
      <c r="C40" s="1060"/>
      <c r="D40" s="1155"/>
      <c r="E40" s="1063"/>
      <c r="F40" s="1066"/>
      <c r="G40" s="1051"/>
      <c r="H40" s="1045"/>
      <c r="I40" s="1045"/>
      <c r="J40" s="1045"/>
      <c r="K40" s="1051"/>
      <c r="L40" s="1045"/>
      <c r="M40" s="1051"/>
      <c r="N40" s="1048"/>
      <c r="O40" s="1239"/>
      <c r="P40" s="1054"/>
      <c r="Q40" s="1057"/>
      <c r="R40" s="1042"/>
      <c r="S40" s="1042"/>
      <c r="T40" s="1024"/>
      <c r="U40" s="1009"/>
      <c r="V40" s="1009"/>
      <c r="W40" s="1009"/>
      <c r="X40" s="1009"/>
      <c r="Y40" s="1009"/>
      <c r="Z40" s="1006"/>
      <c r="AA40" s="1006"/>
      <c r="AB40" s="1006"/>
      <c r="AC40" s="1006"/>
      <c r="AD40" s="1006"/>
      <c r="AE40" s="1006"/>
      <c r="AF40" s="1006"/>
      <c r="AG40" s="715"/>
      <c r="AH40" s="716"/>
      <c r="AI40" s="716"/>
      <c r="AJ40" s="716"/>
      <c r="AK40" s="715"/>
      <c r="AL40" s="717"/>
      <c r="AM40" s="717"/>
      <c r="AN40" s="717"/>
      <c r="AO40" s="717"/>
      <c r="AP40" s="1152"/>
      <c r="AQ40" s="1006"/>
      <c r="AR40" s="718"/>
      <c r="AS40" s="718"/>
      <c r="AT40" s="718"/>
      <c r="AU40" s="718"/>
      <c r="AV40" s="718"/>
      <c r="AW40" s="718"/>
      <c r="AX40" s="1152"/>
      <c r="AY40" s="1006"/>
      <c r="AZ40" s="718"/>
      <c r="BA40" s="718"/>
      <c r="BB40" s="718"/>
      <c r="BC40" s="718"/>
      <c r="BD40" s="718"/>
      <c r="BE40" s="718"/>
      <c r="BF40" s="1152"/>
      <c r="BG40" s="1006"/>
      <c r="BH40" s="718"/>
      <c r="BI40" s="718"/>
      <c r="BJ40" s="718"/>
      <c r="BK40" s="718"/>
      <c r="BL40" s="718"/>
      <c r="BM40" s="718"/>
      <c r="BN40" s="1152"/>
      <c r="BO40" s="1006"/>
      <c r="BP40" s="718"/>
      <c r="BQ40" s="718"/>
      <c r="BR40" s="718"/>
      <c r="BS40" s="718"/>
      <c r="BT40" s="718"/>
      <c r="BU40" s="718"/>
    </row>
    <row r="41" spans="1:73" ht="40.15" customHeight="1" thickTop="1" thickBot="1" x14ac:dyDescent="0.3">
      <c r="A41" s="151"/>
      <c r="B41" s="24"/>
      <c r="C41" s="1058" t="s">
        <v>2758</v>
      </c>
      <c r="D41" s="1153" t="s">
        <v>2759</v>
      </c>
      <c r="E41" s="1061">
        <v>912</v>
      </c>
      <c r="F41" s="1064" t="s">
        <v>3957</v>
      </c>
      <c r="G41" s="1049" t="s">
        <v>3958</v>
      </c>
      <c r="H41" s="1043" t="s">
        <v>3961</v>
      </c>
      <c r="I41" s="1043" t="s">
        <v>2982</v>
      </c>
      <c r="J41" s="1043" t="s">
        <v>3443</v>
      </c>
      <c r="K41" s="1049" t="s">
        <v>3773</v>
      </c>
      <c r="L41" s="1043" t="s">
        <v>3445</v>
      </c>
      <c r="M41" s="1049" t="s">
        <v>3516</v>
      </c>
      <c r="N41" s="1046">
        <v>2026004540021</v>
      </c>
      <c r="O41" s="1239" t="s">
        <v>3960</v>
      </c>
      <c r="P41" s="1052" t="s">
        <v>2757</v>
      </c>
      <c r="Q41" s="1055">
        <v>434</v>
      </c>
      <c r="R41" s="1040" t="s">
        <v>2871</v>
      </c>
      <c r="S41" s="1040"/>
      <c r="T41" s="1022"/>
      <c r="U41" s="1007"/>
      <c r="V41" s="1007"/>
      <c r="W41" s="1007"/>
      <c r="X41" s="1007"/>
      <c r="Y41" s="1007"/>
      <c r="Z41" s="1004">
        <f t="shared" si="5"/>
        <v>0</v>
      </c>
      <c r="AA41" s="1004">
        <f t="shared" ref="AA41:AF53" si="16">SUM(AR41:AR44,AZ41:AZ44,BH41:BH44,BP41:BP44)</f>
        <v>0</v>
      </c>
      <c r="AB41" s="1004">
        <f t="shared" si="16"/>
        <v>0</v>
      </c>
      <c r="AC41" s="1004">
        <f t="shared" si="16"/>
        <v>0</v>
      </c>
      <c r="AD41" s="1004">
        <f t="shared" si="16"/>
        <v>0</v>
      </c>
      <c r="AE41" s="1004">
        <f t="shared" si="16"/>
        <v>0</v>
      </c>
      <c r="AF41" s="1004">
        <f t="shared" si="16"/>
        <v>0</v>
      </c>
      <c r="AG41" s="714"/>
      <c r="AH41" s="593"/>
      <c r="AI41" s="593"/>
      <c r="AJ41" s="593"/>
      <c r="AK41" s="207"/>
      <c r="AL41" s="208"/>
      <c r="AM41" s="208"/>
      <c r="AN41" s="208"/>
      <c r="AO41" s="208"/>
      <c r="AP41" s="1150">
        <f>+U41</f>
        <v>0</v>
      </c>
      <c r="AQ41" s="1004">
        <f>SUM(AR41:AW44)</f>
        <v>0</v>
      </c>
      <c r="AR41" s="299"/>
      <c r="AS41" s="299"/>
      <c r="AT41" s="299"/>
      <c r="AU41" s="299"/>
      <c r="AV41" s="299"/>
      <c r="AW41" s="299"/>
      <c r="AX41" s="1150">
        <f>+V41</f>
        <v>0</v>
      </c>
      <c r="AY41" s="1004">
        <f>SUM(AZ41:BE44)</f>
        <v>0</v>
      </c>
      <c r="AZ41" s="299"/>
      <c r="BA41" s="299"/>
      <c r="BB41" s="299"/>
      <c r="BC41" s="299"/>
      <c r="BD41" s="299"/>
      <c r="BE41" s="299"/>
      <c r="BF41" s="1150">
        <f>+W41</f>
        <v>0</v>
      </c>
      <c r="BG41" s="1004">
        <f>SUM(BH41:BM44)</f>
        <v>0</v>
      </c>
      <c r="BH41" s="299"/>
      <c r="BI41" s="299"/>
      <c r="BJ41" s="299"/>
      <c r="BK41" s="299"/>
      <c r="BL41" s="299"/>
      <c r="BM41" s="299"/>
      <c r="BN41" s="1150">
        <f>+X41</f>
        <v>0</v>
      </c>
      <c r="BO41" s="1004">
        <f>SUM(BP41:BU44)</f>
        <v>0</v>
      </c>
      <c r="BP41" s="299"/>
      <c r="BQ41" s="299"/>
      <c r="BR41" s="299"/>
      <c r="BS41" s="299"/>
      <c r="BT41" s="299"/>
      <c r="BU41" s="299"/>
    </row>
    <row r="42" spans="1:73" ht="40.15" customHeight="1" thickTop="1" thickBot="1" x14ac:dyDescent="0.3">
      <c r="A42" s="151"/>
      <c r="B42" s="24"/>
      <c r="C42" s="1059"/>
      <c r="D42" s="1154"/>
      <c r="E42" s="1062"/>
      <c r="F42" s="1065"/>
      <c r="G42" s="1050"/>
      <c r="H42" s="1044"/>
      <c r="I42" s="1044"/>
      <c r="J42" s="1044"/>
      <c r="K42" s="1050"/>
      <c r="L42" s="1044"/>
      <c r="M42" s="1050"/>
      <c r="N42" s="1047"/>
      <c r="O42" s="1239"/>
      <c r="P42" s="1053"/>
      <c r="Q42" s="1056"/>
      <c r="R42" s="1041"/>
      <c r="S42" s="1041"/>
      <c r="T42" s="1023"/>
      <c r="U42" s="1008"/>
      <c r="V42" s="1008"/>
      <c r="W42" s="1008"/>
      <c r="X42" s="1008"/>
      <c r="Y42" s="1008"/>
      <c r="Z42" s="1005"/>
      <c r="AA42" s="1005"/>
      <c r="AB42" s="1005"/>
      <c r="AC42" s="1005"/>
      <c r="AD42" s="1005"/>
      <c r="AE42" s="1005"/>
      <c r="AF42" s="1005"/>
      <c r="AG42" s="479"/>
      <c r="AH42" s="592"/>
      <c r="AI42" s="592"/>
      <c r="AJ42" s="592"/>
      <c r="AK42" s="196"/>
      <c r="AL42" s="197"/>
      <c r="AM42" s="197"/>
      <c r="AN42" s="197"/>
      <c r="AO42" s="197"/>
      <c r="AP42" s="1151"/>
      <c r="AQ42" s="1005"/>
      <c r="AR42" s="282"/>
      <c r="AS42" s="282"/>
      <c r="AT42" s="282"/>
      <c r="AU42" s="282"/>
      <c r="AV42" s="282"/>
      <c r="AW42" s="282"/>
      <c r="AX42" s="1151"/>
      <c r="AY42" s="1005"/>
      <c r="AZ42" s="282"/>
      <c r="BA42" s="282"/>
      <c r="BB42" s="282"/>
      <c r="BC42" s="282"/>
      <c r="BD42" s="282"/>
      <c r="BE42" s="282"/>
      <c r="BF42" s="1151"/>
      <c r="BG42" s="1005"/>
      <c r="BH42" s="282"/>
      <c r="BI42" s="282"/>
      <c r="BJ42" s="282"/>
      <c r="BK42" s="282"/>
      <c r="BL42" s="282"/>
      <c r="BM42" s="282"/>
      <c r="BN42" s="1151"/>
      <c r="BO42" s="1005"/>
      <c r="BP42" s="282"/>
      <c r="BQ42" s="282"/>
      <c r="BR42" s="282"/>
      <c r="BS42" s="282"/>
      <c r="BT42" s="282"/>
      <c r="BU42" s="282"/>
    </row>
    <row r="43" spans="1:73" ht="40.15" customHeight="1" thickTop="1" thickBot="1" x14ac:dyDescent="0.3">
      <c r="A43" s="151"/>
      <c r="B43" s="24"/>
      <c r="C43" s="1059"/>
      <c r="D43" s="1154"/>
      <c r="E43" s="1062"/>
      <c r="F43" s="1065"/>
      <c r="G43" s="1050"/>
      <c r="H43" s="1044"/>
      <c r="I43" s="1044"/>
      <c r="J43" s="1044"/>
      <c r="K43" s="1050"/>
      <c r="L43" s="1044"/>
      <c r="M43" s="1050"/>
      <c r="N43" s="1047"/>
      <c r="O43" s="1239"/>
      <c r="P43" s="1053"/>
      <c r="Q43" s="1056"/>
      <c r="R43" s="1041"/>
      <c r="S43" s="1041"/>
      <c r="T43" s="1023"/>
      <c r="U43" s="1008"/>
      <c r="V43" s="1008"/>
      <c r="W43" s="1008"/>
      <c r="X43" s="1008"/>
      <c r="Y43" s="1008"/>
      <c r="Z43" s="1005"/>
      <c r="AA43" s="1005"/>
      <c r="AB43" s="1005"/>
      <c r="AC43" s="1005"/>
      <c r="AD43" s="1005"/>
      <c r="AE43" s="1005"/>
      <c r="AF43" s="1005"/>
      <c r="AG43" s="196"/>
      <c r="AH43" s="592"/>
      <c r="AI43" s="592"/>
      <c r="AJ43" s="592"/>
      <c r="AK43" s="196"/>
      <c r="AL43" s="197"/>
      <c r="AM43" s="197"/>
      <c r="AN43" s="197"/>
      <c r="AO43" s="197"/>
      <c r="AP43" s="1151"/>
      <c r="AQ43" s="1005"/>
      <c r="AR43" s="282"/>
      <c r="AS43" s="282"/>
      <c r="AT43" s="282"/>
      <c r="AU43" s="282"/>
      <c r="AV43" s="282"/>
      <c r="AW43" s="282"/>
      <c r="AX43" s="1151"/>
      <c r="AY43" s="1005"/>
      <c r="AZ43" s="282"/>
      <c r="BA43" s="282"/>
      <c r="BB43" s="282"/>
      <c r="BC43" s="282"/>
      <c r="BD43" s="282"/>
      <c r="BE43" s="282"/>
      <c r="BF43" s="1151"/>
      <c r="BG43" s="1005"/>
      <c r="BH43" s="282"/>
      <c r="BI43" s="282"/>
      <c r="BJ43" s="282"/>
      <c r="BK43" s="282"/>
      <c r="BL43" s="282"/>
      <c r="BM43" s="282"/>
      <c r="BN43" s="1151"/>
      <c r="BO43" s="1005"/>
      <c r="BP43" s="282"/>
      <c r="BQ43" s="282"/>
      <c r="BR43" s="282"/>
      <c r="BS43" s="282"/>
      <c r="BT43" s="282"/>
      <c r="BU43" s="282"/>
    </row>
    <row r="44" spans="1:73" ht="40.15" customHeight="1" thickTop="1" thickBot="1" x14ac:dyDescent="0.3">
      <c r="A44" s="151"/>
      <c r="B44" s="24"/>
      <c r="C44" s="1060"/>
      <c r="D44" s="1155"/>
      <c r="E44" s="1063"/>
      <c r="F44" s="1066"/>
      <c r="G44" s="1051"/>
      <c r="H44" s="1045"/>
      <c r="I44" s="1045"/>
      <c r="J44" s="1045"/>
      <c r="K44" s="1051"/>
      <c r="L44" s="1045"/>
      <c r="M44" s="1051"/>
      <c r="N44" s="1048"/>
      <c r="O44" s="1239"/>
      <c r="P44" s="1054"/>
      <c r="Q44" s="1057"/>
      <c r="R44" s="1042"/>
      <c r="S44" s="1042"/>
      <c r="T44" s="1024"/>
      <c r="U44" s="1009"/>
      <c r="V44" s="1009"/>
      <c r="W44" s="1009"/>
      <c r="X44" s="1009"/>
      <c r="Y44" s="1009"/>
      <c r="Z44" s="1006"/>
      <c r="AA44" s="1006"/>
      <c r="AB44" s="1006"/>
      <c r="AC44" s="1006"/>
      <c r="AD44" s="1006"/>
      <c r="AE44" s="1006"/>
      <c r="AF44" s="1006"/>
      <c r="AG44" s="715"/>
      <c r="AH44" s="716"/>
      <c r="AI44" s="716"/>
      <c r="AJ44" s="716"/>
      <c r="AK44" s="715"/>
      <c r="AL44" s="717"/>
      <c r="AM44" s="717"/>
      <c r="AN44" s="717"/>
      <c r="AO44" s="717"/>
      <c r="AP44" s="1152"/>
      <c r="AQ44" s="1006"/>
      <c r="AR44" s="718"/>
      <c r="AS44" s="718"/>
      <c r="AT44" s="718"/>
      <c r="AU44" s="718"/>
      <c r="AV44" s="718"/>
      <c r="AW44" s="718"/>
      <c r="AX44" s="1152"/>
      <c r="AY44" s="1006"/>
      <c r="AZ44" s="718"/>
      <c r="BA44" s="718"/>
      <c r="BB44" s="718"/>
      <c r="BC44" s="718"/>
      <c r="BD44" s="718"/>
      <c r="BE44" s="718"/>
      <c r="BF44" s="1152"/>
      <c r="BG44" s="1006"/>
      <c r="BH44" s="718"/>
      <c r="BI44" s="718"/>
      <c r="BJ44" s="718"/>
      <c r="BK44" s="718"/>
      <c r="BL44" s="718"/>
      <c r="BM44" s="718"/>
      <c r="BN44" s="1152"/>
      <c r="BO44" s="1006"/>
      <c r="BP44" s="718"/>
      <c r="BQ44" s="718"/>
      <c r="BR44" s="718"/>
      <c r="BS44" s="718"/>
      <c r="BT44" s="718"/>
      <c r="BU44" s="718"/>
    </row>
    <row r="45" spans="1:73" ht="40.15" customHeight="1" thickTop="1" thickBot="1" x14ac:dyDescent="0.3">
      <c r="A45" s="151"/>
      <c r="B45" s="24"/>
      <c r="C45" s="1058" t="s">
        <v>2760</v>
      </c>
      <c r="D45" s="1153" t="s">
        <v>2761</v>
      </c>
      <c r="E45" s="1061">
        <v>913</v>
      </c>
      <c r="F45" s="1064" t="s">
        <v>3962</v>
      </c>
      <c r="G45" s="1049" t="s">
        <v>3963</v>
      </c>
      <c r="H45" s="1043" t="s">
        <v>3225</v>
      </c>
      <c r="I45" s="1043" t="s">
        <v>2982</v>
      </c>
      <c r="J45" s="1043" t="s">
        <v>3443</v>
      </c>
      <c r="K45" s="1049" t="s">
        <v>3773</v>
      </c>
      <c r="L45" s="1043" t="s">
        <v>3445</v>
      </c>
      <c r="M45" s="1049" t="s">
        <v>3516</v>
      </c>
      <c r="N45" s="1046">
        <v>2026004540021</v>
      </c>
      <c r="O45" s="1239" t="s">
        <v>3960</v>
      </c>
      <c r="P45" s="1052" t="s">
        <v>2762</v>
      </c>
      <c r="Q45" s="1055">
        <v>25</v>
      </c>
      <c r="R45" s="1040" t="s">
        <v>2871</v>
      </c>
      <c r="S45" s="1040"/>
      <c r="T45" s="1022"/>
      <c r="U45" s="1007"/>
      <c r="V45" s="1007"/>
      <c r="W45" s="1007"/>
      <c r="X45" s="1007"/>
      <c r="Y45" s="1007"/>
      <c r="Z45" s="1004">
        <f t="shared" si="5"/>
        <v>0</v>
      </c>
      <c r="AA45" s="1004">
        <f t="shared" si="16"/>
        <v>0</v>
      </c>
      <c r="AB45" s="1004">
        <f t="shared" si="16"/>
        <v>0</v>
      </c>
      <c r="AC45" s="1004">
        <f t="shared" si="16"/>
        <v>0</v>
      </c>
      <c r="AD45" s="1004">
        <f t="shared" si="16"/>
        <v>0</v>
      </c>
      <c r="AE45" s="1004">
        <f t="shared" si="16"/>
        <v>0</v>
      </c>
      <c r="AF45" s="1004">
        <f t="shared" si="16"/>
        <v>0</v>
      </c>
      <c r="AG45" s="714"/>
      <c r="AH45" s="593"/>
      <c r="AI45" s="593"/>
      <c r="AJ45" s="593"/>
      <c r="AK45" s="207"/>
      <c r="AL45" s="208"/>
      <c r="AM45" s="208"/>
      <c r="AN45" s="208"/>
      <c r="AO45" s="208"/>
      <c r="AP45" s="1150">
        <f>+U45</f>
        <v>0</v>
      </c>
      <c r="AQ45" s="1004">
        <f>SUM(AR45:AW48)</f>
        <v>0</v>
      </c>
      <c r="AR45" s="299"/>
      <c r="AS45" s="299"/>
      <c r="AT45" s="299"/>
      <c r="AU45" s="299"/>
      <c r="AV45" s="299"/>
      <c r="AW45" s="299"/>
      <c r="AX45" s="1150">
        <f>+V45</f>
        <v>0</v>
      </c>
      <c r="AY45" s="1004">
        <f>SUM(AZ45:BE48)</f>
        <v>0</v>
      </c>
      <c r="AZ45" s="299"/>
      <c r="BA45" s="299"/>
      <c r="BB45" s="299"/>
      <c r="BC45" s="299"/>
      <c r="BD45" s="299"/>
      <c r="BE45" s="299"/>
      <c r="BF45" s="1150">
        <f>+W45</f>
        <v>0</v>
      </c>
      <c r="BG45" s="1004">
        <f>SUM(BH45:BM48)</f>
        <v>0</v>
      </c>
      <c r="BH45" s="299"/>
      <c r="BI45" s="299"/>
      <c r="BJ45" s="299"/>
      <c r="BK45" s="299"/>
      <c r="BL45" s="299"/>
      <c r="BM45" s="299"/>
      <c r="BN45" s="1150">
        <f>+X45</f>
        <v>0</v>
      </c>
      <c r="BO45" s="1004">
        <f>SUM(BP45:BU48)</f>
        <v>0</v>
      </c>
      <c r="BP45" s="299"/>
      <c r="BQ45" s="299"/>
      <c r="BR45" s="299"/>
      <c r="BS45" s="299"/>
      <c r="BT45" s="299"/>
      <c r="BU45" s="299"/>
    </row>
    <row r="46" spans="1:73" ht="40.15" customHeight="1" thickTop="1" thickBot="1" x14ac:dyDescent="0.3">
      <c r="A46" s="151"/>
      <c r="B46" s="24"/>
      <c r="C46" s="1059"/>
      <c r="D46" s="1154"/>
      <c r="E46" s="1062"/>
      <c r="F46" s="1065"/>
      <c r="G46" s="1050"/>
      <c r="H46" s="1044"/>
      <c r="I46" s="1044"/>
      <c r="J46" s="1044"/>
      <c r="K46" s="1050"/>
      <c r="L46" s="1044"/>
      <c r="M46" s="1050"/>
      <c r="N46" s="1047"/>
      <c r="O46" s="1239"/>
      <c r="P46" s="1053"/>
      <c r="Q46" s="1056"/>
      <c r="R46" s="1041"/>
      <c r="S46" s="1041"/>
      <c r="T46" s="1023"/>
      <c r="U46" s="1008"/>
      <c r="V46" s="1008"/>
      <c r="W46" s="1008"/>
      <c r="X46" s="1008"/>
      <c r="Y46" s="1008"/>
      <c r="Z46" s="1005"/>
      <c r="AA46" s="1005"/>
      <c r="AB46" s="1005"/>
      <c r="AC46" s="1005"/>
      <c r="AD46" s="1005"/>
      <c r="AE46" s="1005"/>
      <c r="AF46" s="1005"/>
      <c r="AG46" s="479"/>
      <c r="AH46" s="592"/>
      <c r="AI46" s="592"/>
      <c r="AJ46" s="592"/>
      <c r="AK46" s="196"/>
      <c r="AL46" s="197"/>
      <c r="AM46" s="197"/>
      <c r="AN46" s="197"/>
      <c r="AO46" s="197"/>
      <c r="AP46" s="1151"/>
      <c r="AQ46" s="1005"/>
      <c r="AR46" s="282"/>
      <c r="AS46" s="282"/>
      <c r="AT46" s="282"/>
      <c r="AU46" s="282"/>
      <c r="AV46" s="282"/>
      <c r="AW46" s="282"/>
      <c r="AX46" s="1151"/>
      <c r="AY46" s="1005"/>
      <c r="AZ46" s="282"/>
      <c r="BA46" s="282"/>
      <c r="BB46" s="282"/>
      <c r="BC46" s="282"/>
      <c r="BD46" s="282"/>
      <c r="BE46" s="282"/>
      <c r="BF46" s="1151"/>
      <c r="BG46" s="1005"/>
      <c r="BH46" s="282"/>
      <c r="BI46" s="282"/>
      <c r="BJ46" s="282"/>
      <c r="BK46" s="282"/>
      <c r="BL46" s="282"/>
      <c r="BM46" s="282"/>
      <c r="BN46" s="1151"/>
      <c r="BO46" s="1005"/>
      <c r="BP46" s="282"/>
      <c r="BQ46" s="282"/>
      <c r="BR46" s="282"/>
      <c r="BS46" s="282"/>
      <c r="BT46" s="282"/>
      <c r="BU46" s="282"/>
    </row>
    <row r="47" spans="1:73" ht="40.15" customHeight="1" thickTop="1" thickBot="1" x14ac:dyDescent="0.3">
      <c r="A47" s="151"/>
      <c r="B47" s="24"/>
      <c r="C47" s="1059"/>
      <c r="D47" s="1154"/>
      <c r="E47" s="1062"/>
      <c r="F47" s="1065"/>
      <c r="G47" s="1050"/>
      <c r="H47" s="1044"/>
      <c r="I47" s="1044"/>
      <c r="J47" s="1044"/>
      <c r="K47" s="1050"/>
      <c r="L47" s="1044"/>
      <c r="M47" s="1050"/>
      <c r="N47" s="1047"/>
      <c r="O47" s="1239"/>
      <c r="P47" s="1053"/>
      <c r="Q47" s="1056"/>
      <c r="R47" s="1041"/>
      <c r="S47" s="1041"/>
      <c r="T47" s="1023"/>
      <c r="U47" s="1008"/>
      <c r="V47" s="1008"/>
      <c r="W47" s="1008"/>
      <c r="X47" s="1008"/>
      <c r="Y47" s="1008"/>
      <c r="Z47" s="1005"/>
      <c r="AA47" s="1005"/>
      <c r="AB47" s="1005"/>
      <c r="AC47" s="1005"/>
      <c r="AD47" s="1005"/>
      <c r="AE47" s="1005"/>
      <c r="AF47" s="1005"/>
      <c r="AG47" s="196"/>
      <c r="AH47" s="592"/>
      <c r="AI47" s="592"/>
      <c r="AJ47" s="592"/>
      <c r="AK47" s="196"/>
      <c r="AL47" s="197"/>
      <c r="AM47" s="197"/>
      <c r="AN47" s="197"/>
      <c r="AO47" s="197"/>
      <c r="AP47" s="1151"/>
      <c r="AQ47" s="1005"/>
      <c r="AR47" s="282"/>
      <c r="AS47" s="282"/>
      <c r="AT47" s="282"/>
      <c r="AU47" s="282"/>
      <c r="AV47" s="282"/>
      <c r="AW47" s="282"/>
      <c r="AX47" s="1151"/>
      <c r="AY47" s="1005"/>
      <c r="AZ47" s="282"/>
      <c r="BA47" s="282"/>
      <c r="BB47" s="282"/>
      <c r="BC47" s="282"/>
      <c r="BD47" s="282"/>
      <c r="BE47" s="282"/>
      <c r="BF47" s="1151"/>
      <c r="BG47" s="1005"/>
      <c r="BH47" s="282"/>
      <c r="BI47" s="282"/>
      <c r="BJ47" s="282"/>
      <c r="BK47" s="282"/>
      <c r="BL47" s="282"/>
      <c r="BM47" s="282"/>
      <c r="BN47" s="1151"/>
      <c r="BO47" s="1005"/>
      <c r="BP47" s="282"/>
      <c r="BQ47" s="282"/>
      <c r="BR47" s="282"/>
      <c r="BS47" s="282"/>
      <c r="BT47" s="282"/>
      <c r="BU47" s="282"/>
    </row>
    <row r="48" spans="1:73" ht="40.15" customHeight="1" thickTop="1" thickBot="1" x14ac:dyDescent="0.3">
      <c r="A48" s="151"/>
      <c r="B48" s="24"/>
      <c r="C48" s="1060"/>
      <c r="D48" s="1155"/>
      <c r="E48" s="1063"/>
      <c r="F48" s="1066"/>
      <c r="G48" s="1051"/>
      <c r="H48" s="1045"/>
      <c r="I48" s="1045"/>
      <c r="J48" s="1045"/>
      <c r="K48" s="1051"/>
      <c r="L48" s="1045"/>
      <c r="M48" s="1051"/>
      <c r="N48" s="1048"/>
      <c r="O48" s="1239"/>
      <c r="P48" s="1054"/>
      <c r="Q48" s="1057"/>
      <c r="R48" s="1042"/>
      <c r="S48" s="1042"/>
      <c r="T48" s="1024"/>
      <c r="U48" s="1009"/>
      <c r="V48" s="1009"/>
      <c r="W48" s="1009"/>
      <c r="X48" s="1009"/>
      <c r="Y48" s="1009"/>
      <c r="Z48" s="1006"/>
      <c r="AA48" s="1006"/>
      <c r="AB48" s="1006"/>
      <c r="AC48" s="1006"/>
      <c r="AD48" s="1006"/>
      <c r="AE48" s="1006"/>
      <c r="AF48" s="1006"/>
      <c r="AG48" s="715"/>
      <c r="AH48" s="716"/>
      <c r="AI48" s="716"/>
      <c r="AJ48" s="716"/>
      <c r="AK48" s="715"/>
      <c r="AL48" s="717"/>
      <c r="AM48" s="717"/>
      <c r="AN48" s="717"/>
      <c r="AO48" s="717"/>
      <c r="AP48" s="1152"/>
      <c r="AQ48" s="1006"/>
      <c r="AR48" s="718"/>
      <c r="AS48" s="718"/>
      <c r="AT48" s="718"/>
      <c r="AU48" s="718"/>
      <c r="AV48" s="718"/>
      <c r="AW48" s="718"/>
      <c r="AX48" s="1152"/>
      <c r="AY48" s="1006"/>
      <c r="AZ48" s="718"/>
      <c r="BA48" s="718"/>
      <c r="BB48" s="718"/>
      <c r="BC48" s="718"/>
      <c r="BD48" s="718"/>
      <c r="BE48" s="718"/>
      <c r="BF48" s="1152"/>
      <c r="BG48" s="1006"/>
      <c r="BH48" s="718"/>
      <c r="BI48" s="718"/>
      <c r="BJ48" s="718"/>
      <c r="BK48" s="718"/>
      <c r="BL48" s="718"/>
      <c r="BM48" s="718"/>
      <c r="BN48" s="1152"/>
      <c r="BO48" s="1006"/>
      <c r="BP48" s="718"/>
      <c r="BQ48" s="718"/>
      <c r="BR48" s="718"/>
      <c r="BS48" s="718"/>
      <c r="BT48" s="718"/>
      <c r="BU48" s="718"/>
    </row>
    <row r="49" spans="1:73" ht="40.15" customHeight="1" thickTop="1" thickBot="1" x14ac:dyDescent="0.3">
      <c r="A49" s="151"/>
      <c r="B49" s="24"/>
      <c r="C49" s="1058" t="s">
        <v>2763</v>
      </c>
      <c r="D49" s="1153" t="s">
        <v>2764</v>
      </c>
      <c r="E49" s="1061">
        <v>914</v>
      </c>
      <c r="F49" s="1064" t="s">
        <v>3924</v>
      </c>
      <c r="G49" s="1049" t="s">
        <v>485</v>
      </c>
      <c r="H49" s="1043" t="s">
        <v>3961</v>
      </c>
      <c r="I49" s="1043" t="s">
        <v>2982</v>
      </c>
      <c r="J49" s="1043" t="s">
        <v>3058</v>
      </c>
      <c r="K49" s="1049" t="s">
        <v>3947</v>
      </c>
      <c r="L49" s="1043" t="s">
        <v>3644</v>
      </c>
      <c r="M49" s="1049" t="s">
        <v>3940</v>
      </c>
      <c r="N49" s="1046">
        <v>2026004540019</v>
      </c>
      <c r="O49" s="1239" t="s">
        <v>3948</v>
      </c>
      <c r="P49" s="1052" t="s">
        <v>2765</v>
      </c>
      <c r="Q49" s="1055">
        <v>434</v>
      </c>
      <c r="R49" s="1040" t="s">
        <v>2871</v>
      </c>
      <c r="S49" s="1040"/>
      <c r="T49" s="1022"/>
      <c r="U49" s="1007"/>
      <c r="V49" s="1007"/>
      <c r="W49" s="1007"/>
      <c r="X49" s="1007"/>
      <c r="Y49" s="1007"/>
      <c r="Z49" s="1004">
        <f t="shared" ref="Z49:Z57" si="17">+AQ49+AY49+BG49+BO49</f>
        <v>0</v>
      </c>
      <c r="AA49" s="1004">
        <f t="shared" si="16"/>
        <v>0</v>
      </c>
      <c r="AB49" s="1004">
        <f t="shared" si="16"/>
        <v>0</v>
      </c>
      <c r="AC49" s="1004">
        <f t="shared" si="16"/>
        <v>0</v>
      </c>
      <c r="AD49" s="1004">
        <f t="shared" si="16"/>
        <v>0</v>
      </c>
      <c r="AE49" s="1004">
        <f t="shared" si="16"/>
        <v>0</v>
      </c>
      <c r="AF49" s="1004">
        <f t="shared" si="16"/>
        <v>0</v>
      </c>
      <c r="AG49" s="714"/>
      <c r="AH49" s="593"/>
      <c r="AI49" s="593"/>
      <c r="AJ49" s="593"/>
      <c r="AK49" s="207"/>
      <c r="AL49" s="208"/>
      <c r="AM49" s="208"/>
      <c r="AN49" s="208"/>
      <c r="AO49" s="208"/>
      <c r="AP49" s="1150">
        <f>+U49</f>
        <v>0</v>
      </c>
      <c r="AQ49" s="1004">
        <f>SUM(AR49:AW52)</f>
        <v>0</v>
      </c>
      <c r="AR49" s="299"/>
      <c r="AS49" s="299"/>
      <c r="AT49" s="299"/>
      <c r="AU49" s="299"/>
      <c r="AV49" s="299"/>
      <c r="AW49" s="299"/>
      <c r="AX49" s="1150">
        <f>+V49</f>
        <v>0</v>
      </c>
      <c r="AY49" s="1004">
        <f>SUM(AZ49:BE52)</f>
        <v>0</v>
      </c>
      <c r="AZ49" s="299"/>
      <c r="BA49" s="299"/>
      <c r="BB49" s="299"/>
      <c r="BC49" s="299"/>
      <c r="BD49" s="299"/>
      <c r="BE49" s="299"/>
      <c r="BF49" s="1150">
        <f>+W49</f>
        <v>0</v>
      </c>
      <c r="BG49" s="1004">
        <f>SUM(BH49:BM52)</f>
        <v>0</v>
      </c>
      <c r="BH49" s="299"/>
      <c r="BI49" s="299"/>
      <c r="BJ49" s="299"/>
      <c r="BK49" s="299"/>
      <c r="BL49" s="299"/>
      <c r="BM49" s="299"/>
      <c r="BN49" s="1150">
        <f>+X49</f>
        <v>0</v>
      </c>
      <c r="BO49" s="1004">
        <f>SUM(BP49:BU52)</f>
        <v>0</v>
      </c>
      <c r="BP49" s="299"/>
      <c r="BQ49" s="299"/>
      <c r="BR49" s="299"/>
      <c r="BS49" s="299"/>
      <c r="BT49" s="299"/>
      <c r="BU49" s="299"/>
    </row>
    <row r="50" spans="1:73" ht="40.15" customHeight="1" thickTop="1" thickBot="1" x14ac:dyDescent="0.3">
      <c r="A50" s="151"/>
      <c r="B50" s="24"/>
      <c r="C50" s="1059"/>
      <c r="D50" s="1154"/>
      <c r="E50" s="1062"/>
      <c r="F50" s="1065"/>
      <c r="G50" s="1050"/>
      <c r="H50" s="1044"/>
      <c r="I50" s="1044"/>
      <c r="J50" s="1044"/>
      <c r="K50" s="1050"/>
      <c r="L50" s="1044"/>
      <c r="M50" s="1050"/>
      <c r="N50" s="1047"/>
      <c r="O50" s="1239"/>
      <c r="P50" s="1053"/>
      <c r="Q50" s="1056"/>
      <c r="R50" s="1041"/>
      <c r="S50" s="1041"/>
      <c r="T50" s="1023"/>
      <c r="U50" s="1008"/>
      <c r="V50" s="1008"/>
      <c r="W50" s="1008"/>
      <c r="X50" s="1008"/>
      <c r="Y50" s="1008"/>
      <c r="Z50" s="1005"/>
      <c r="AA50" s="1005"/>
      <c r="AB50" s="1005"/>
      <c r="AC50" s="1005"/>
      <c r="AD50" s="1005"/>
      <c r="AE50" s="1005"/>
      <c r="AF50" s="1005"/>
      <c r="AG50" s="479"/>
      <c r="AH50" s="592"/>
      <c r="AI50" s="592"/>
      <c r="AJ50" s="592"/>
      <c r="AK50" s="196"/>
      <c r="AL50" s="197"/>
      <c r="AM50" s="197"/>
      <c r="AN50" s="197"/>
      <c r="AO50" s="197"/>
      <c r="AP50" s="1151"/>
      <c r="AQ50" s="1005"/>
      <c r="AR50" s="282"/>
      <c r="AS50" s="282"/>
      <c r="AT50" s="282"/>
      <c r="AU50" s="282"/>
      <c r="AV50" s="282"/>
      <c r="AW50" s="282"/>
      <c r="AX50" s="1151"/>
      <c r="AY50" s="1005"/>
      <c r="AZ50" s="282"/>
      <c r="BA50" s="282"/>
      <c r="BB50" s="282"/>
      <c r="BC50" s="282"/>
      <c r="BD50" s="282"/>
      <c r="BE50" s="282"/>
      <c r="BF50" s="1151"/>
      <c r="BG50" s="1005"/>
      <c r="BH50" s="282"/>
      <c r="BI50" s="282"/>
      <c r="BJ50" s="282"/>
      <c r="BK50" s="282"/>
      <c r="BL50" s="282"/>
      <c r="BM50" s="282"/>
      <c r="BN50" s="1151"/>
      <c r="BO50" s="1005"/>
      <c r="BP50" s="282"/>
      <c r="BQ50" s="282"/>
      <c r="BR50" s="282"/>
      <c r="BS50" s="282"/>
      <c r="BT50" s="282"/>
      <c r="BU50" s="282"/>
    </row>
    <row r="51" spans="1:73" ht="40.15" customHeight="1" thickTop="1" thickBot="1" x14ac:dyDescent="0.3">
      <c r="A51" s="151"/>
      <c r="B51" s="24"/>
      <c r="C51" s="1059"/>
      <c r="D51" s="1154"/>
      <c r="E51" s="1062"/>
      <c r="F51" s="1065"/>
      <c r="G51" s="1050"/>
      <c r="H51" s="1044"/>
      <c r="I51" s="1044"/>
      <c r="J51" s="1044"/>
      <c r="K51" s="1050"/>
      <c r="L51" s="1044"/>
      <c r="M51" s="1050"/>
      <c r="N51" s="1047"/>
      <c r="O51" s="1239"/>
      <c r="P51" s="1053"/>
      <c r="Q51" s="1056"/>
      <c r="R51" s="1041"/>
      <c r="S51" s="1041"/>
      <c r="T51" s="1023"/>
      <c r="U51" s="1008"/>
      <c r="V51" s="1008"/>
      <c r="W51" s="1008"/>
      <c r="X51" s="1008"/>
      <c r="Y51" s="1008"/>
      <c r="Z51" s="1005"/>
      <c r="AA51" s="1005"/>
      <c r="AB51" s="1005"/>
      <c r="AC51" s="1005"/>
      <c r="AD51" s="1005"/>
      <c r="AE51" s="1005"/>
      <c r="AF51" s="1005"/>
      <c r="AG51" s="196"/>
      <c r="AH51" s="592"/>
      <c r="AI51" s="592"/>
      <c r="AJ51" s="592"/>
      <c r="AK51" s="196"/>
      <c r="AL51" s="197"/>
      <c r="AM51" s="197"/>
      <c r="AN51" s="197"/>
      <c r="AO51" s="197"/>
      <c r="AP51" s="1151"/>
      <c r="AQ51" s="1005"/>
      <c r="AR51" s="282"/>
      <c r="AS51" s="282"/>
      <c r="AT51" s="282"/>
      <c r="AU51" s="282"/>
      <c r="AV51" s="282"/>
      <c r="AW51" s="282"/>
      <c r="AX51" s="1151"/>
      <c r="AY51" s="1005"/>
      <c r="AZ51" s="282"/>
      <c r="BA51" s="282"/>
      <c r="BB51" s="282"/>
      <c r="BC51" s="282"/>
      <c r="BD51" s="282"/>
      <c r="BE51" s="282"/>
      <c r="BF51" s="1151"/>
      <c r="BG51" s="1005"/>
      <c r="BH51" s="282"/>
      <c r="BI51" s="282"/>
      <c r="BJ51" s="282"/>
      <c r="BK51" s="282"/>
      <c r="BL51" s="282"/>
      <c r="BM51" s="282"/>
      <c r="BN51" s="1151"/>
      <c r="BO51" s="1005"/>
      <c r="BP51" s="282"/>
      <c r="BQ51" s="282"/>
      <c r="BR51" s="282"/>
      <c r="BS51" s="282"/>
      <c r="BT51" s="282"/>
      <c r="BU51" s="282"/>
    </row>
    <row r="52" spans="1:73" ht="40.15" customHeight="1" thickTop="1" thickBot="1" x14ac:dyDescent="0.3">
      <c r="A52" s="151"/>
      <c r="B52" s="24"/>
      <c r="C52" s="1060"/>
      <c r="D52" s="1155"/>
      <c r="E52" s="1063"/>
      <c r="F52" s="1066"/>
      <c r="G52" s="1051"/>
      <c r="H52" s="1045"/>
      <c r="I52" s="1045"/>
      <c r="J52" s="1045"/>
      <c r="K52" s="1051"/>
      <c r="L52" s="1045"/>
      <c r="M52" s="1051"/>
      <c r="N52" s="1048"/>
      <c r="O52" s="1239"/>
      <c r="P52" s="1054"/>
      <c r="Q52" s="1057"/>
      <c r="R52" s="1042"/>
      <c r="S52" s="1042"/>
      <c r="T52" s="1024"/>
      <c r="U52" s="1009"/>
      <c r="V52" s="1009"/>
      <c r="W52" s="1009"/>
      <c r="X52" s="1009"/>
      <c r="Y52" s="1009"/>
      <c r="Z52" s="1006"/>
      <c r="AA52" s="1006"/>
      <c r="AB52" s="1006"/>
      <c r="AC52" s="1006"/>
      <c r="AD52" s="1006"/>
      <c r="AE52" s="1006"/>
      <c r="AF52" s="1006"/>
      <c r="AG52" s="715"/>
      <c r="AH52" s="716"/>
      <c r="AI52" s="716"/>
      <c r="AJ52" s="716"/>
      <c r="AK52" s="715"/>
      <c r="AL52" s="717"/>
      <c r="AM52" s="717"/>
      <c r="AN52" s="717"/>
      <c r="AO52" s="717"/>
      <c r="AP52" s="1152"/>
      <c r="AQ52" s="1006"/>
      <c r="AR52" s="718"/>
      <c r="AS52" s="718"/>
      <c r="AT52" s="718"/>
      <c r="AU52" s="718"/>
      <c r="AV52" s="718"/>
      <c r="AW52" s="718"/>
      <c r="AX52" s="1152"/>
      <c r="AY52" s="1006"/>
      <c r="AZ52" s="718"/>
      <c r="BA52" s="718"/>
      <c r="BB52" s="718"/>
      <c r="BC52" s="718"/>
      <c r="BD52" s="718"/>
      <c r="BE52" s="718"/>
      <c r="BF52" s="1152"/>
      <c r="BG52" s="1006"/>
      <c r="BH52" s="718"/>
      <c r="BI52" s="718"/>
      <c r="BJ52" s="718"/>
      <c r="BK52" s="718"/>
      <c r="BL52" s="718"/>
      <c r="BM52" s="718"/>
      <c r="BN52" s="1152"/>
      <c r="BO52" s="1006"/>
      <c r="BP52" s="718"/>
      <c r="BQ52" s="718"/>
      <c r="BR52" s="718"/>
      <c r="BS52" s="718"/>
      <c r="BT52" s="718"/>
      <c r="BU52" s="718"/>
    </row>
    <row r="53" spans="1:73" ht="40.15" customHeight="1" thickTop="1" thickBot="1" x14ac:dyDescent="0.3">
      <c r="A53" s="151"/>
      <c r="B53" s="24"/>
      <c r="C53" s="1058" t="s">
        <v>2766</v>
      </c>
      <c r="D53" s="1153" t="s">
        <v>2767</v>
      </c>
      <c r="E53" s="1061">
        <v>915</v>
      </c>
      <c r="F53" s="1064"/>
      <c r="G53" s="1049" t="s">
        <v>313</v>
      </c>
      <c r="H53" s="1043" t="s">
        <v>3011</v>
      </c>
      <c r="I53" s="1043" t="s">
        <v>2982</v>
      </c>
      <c r="J53" s="1043"/>
      <c r="K53" s="1049"/>
      <c r="L53" s="1043"/>
      <c r="M53" s="1049"/>
      <c r="N53" s="1046"/>
      <c r="O53" s="1239"/>
      <c r="P53" s="1052" t="s">
        <v>313</v>
      </c>
      <c r="Q53" s="1055">
        <v>4</v>
      </c>
      <c r="R53" s="1040" t="s">
        <v>2871</v>
      </c>
      <c r="S53" s="1040"/>
      <c r="T53" s="1022"/>
      <c r="U53" s="1007"/>
      <c r="V53" s="1007"/>
      <c r="W53" s="1007"/>
      <c r="X53" s="1007"/>
      <c r="Y53" s="1007"/>
      <c r="Z53" s="1004">
        <f t="shared" si="17"/>
        <v>0</v>
      </c>
      <c r="AA53" s="1004">
        <f t="shared" si="16"/>
        <v>0</v>
      </c>
      <c r="AB53" s="1004">
        <f t="shared" si="16"/>
        <v>0</v>
      </c>
      <c r="AC53" s="1004">
        <f t="shared" si="16"/>
        <v>0</v>
      </c>
      <c r="AD53" s="1004">
        <f t="shared" si="16"/>
        <v>0</v>
      </c>
      <c r="AE53" s="1004">
        <f t="shared" si="16"/>
        <v>0</v>
      </c>
      <c r="AF53" s="1004">
        <f t="shared" si="16"/>
        <v>0</v>
      </c>
      <c r="AG53" s="714"/>
      <c r="AH53" s="593"/>
      <c r="AI53" s="593"/>
      <c r="AJ53" s="593"/>
      <c r="AK53" s="207"/>
      <c r="AL53" s="208"/>
      <c r="AM53" s="208"/>
      <c r="AN53" s="208"/>
      <c r="AO53" s="208"/>
      <c r="AP53" s="1150">
        <f>+U53</f>
        <v>0</v>
      </c>
      <c r="AQ53" s="1004">
        <f>SUM(AR53:AW56)</f>
        <v>0</v>
      </c>
      <c r="AR53" s="299"/>
      <c r="AS53" s="299"/>
      <c r="AT53" s="299"/>
      <c r="AU53" s="299"/>
      <c r="AV53" s="299"/>
      <c r="AW53" s="299"/>
      <c r="AX53" s="1150">
        <f>+V53</f>
        <v>0</v>
      </c>
      <c r="AY53" s="1004">
        <f>SUM(AZ53:BE56)</f>
        <v>0</v>
      </c>
      <c r="AZ53" s="299"/>
      <c r="BA53" s="299"/>
      <c r="BB53" s="299"/>
      <c r="BC53" s="299"/>
      <c r="BD53" s="299"/>
      <c r="BE53" s="299"/>
      <c r="BF53" s="1150">
        <f>+W53</f>
        <v>0</v>
      </c>
      <c r="BG53" s="1004">
        <f>SUM(BH53:BM56)</f>
        <v>0</v>
      </c>
      <c r="BH53" s="299"/>
      <c r="BI53" s="299"/>
      <c r="BJ53" s="299"/>
      <c r="BK53" s="299"/>
      <c r="BL53" s="299"/>
      <c r="BM53" s="299"/>
      <c r="BN53" s="1150">
        <f>+X53</f>
        <v>0</v>
      </c>
      <c r="BO53" s="1004">
        <f>SUM(BP53:BU56)</f>
        <v>0</v>
      </c>
      <c r="BP53" s="299"/>
      <c r="BQ53" s="299"/>
      <c r="BR53" s="299"/>
      <c r="BS53" s="299"/>
      <c r="BT53" s="299"/>
      <c r="BU53" s="299"/>
    </row>
    <row r="54" spans="1:73" ht="40.15" customHeight="1" thickTop="1" thickBot="1" x14ac:dyDescent="0.3">
      <c r="A54" s="151"/>
      <c r="B54" s="24"/>
      <c r="C54" s="1059"/>
      <c r="D54" s="1154"/>
      <c r="E54" s="1062"/>
      <c r="F54" s="1065"/>
      <c r="G54" s="1050"/>
      <c r="H54" s="1044"/>
      <c r="I54" s="1044"/>
      <c r="J54" s="1044"/>
      <c r="K54" s="1050"/>
      <c r="L54" s="1044"/>
      <c r="M54" s="1050"/>
      <c r="N54" s="1047"/>
      <c r="O54" s="1239"/>
      <c r="P54" s="1053"/>
      <c r="Q54" s="1056"/>
      <c r="R54" s="1041"/>
      <c r="S54" s="1041"/>
      <c r="T54" s="1023"/>
      <c r="U54" s="1008"/>
      <c r="V54" s="1008"/>
      <c r="W54" s="1008"/>
      <c r="X54" s="1008"/>
      <c r="Y54" s="1008"/>
      <c r="Z54" s="1005"/>
      <c r="AA54" s="1005"/>
      <c r="AB54" s="1005"/>
      <c r="AC54" s="1005"/>
      <c r="AD54" s="1005"/>
      <c r="AE54" s="1005"/>
      <c r="AF54" s="1005"/>
      <c r="AG54" s="479"/>
      <c r="AH54" s="592"/>
      <c r="AI54" s="592"/>
      <c r="AJ54" s="592"/>
      <c r="AK54" s="196"/>
      <c r="AL54" s="197"/>
      <c r="AM54" s="197"/>
      <c r="AN54" s="197"/>
      <c r="AO54" s="197"/>
      <c r="AP54" s="1151"/>
      <c r="AQ54" s="1005"/>
      <c r="AR54" s="282"/>
      <c r="AS54" s="282"/>
      <c r="AT54" s="282"/>
      <c r="AU54" s="282"/>
      <c r="AV54" s="282"/>
      <c r="AW54" s="282"/>
      <c r="AX54" s="1151"/>
      <c r="AY54" s="1005"/>
      <c r="AZ54" s="282"/>
      <c r="BA54" s="282"/>
      <c r="BB54" s="282"/>
      <c r="BC54" s="282"/>
      <c r="BD54" s="282"/>
      <c r="BE54" s="282"/>
      <c r="BF54" s="1151"/>
      <c r="BG54" s="1005"/>
      <c r="BH54" s="282"/>
      <c r="BI54" s="282"/>
      <c r="BJ54" s="282"/>
      <c r="BK54" s="282"/>
      <c r="BL54" s="282"/>
      <c r="BM54" s="282"/>
      <c r="BN54" s="1151"/>
      <c r="BO54" s="1005"/>
      <c r="BP54" s="282"/>
      <c r="BQ54" s="282"/>
      <c r="BR54" s="282"/>
      <c r="BS54" s="282"/>
      <c r="BT54" s="282"/>
      <c r="BU54" s="282"/>
    </row>
    <row r="55" spans="1:73" ht="40.15" customHeight="1" thickTop="1" thickBot="1" x14ac:dyDescent="0.3">
      <c r="A55" s="151"/>
      <c r="B55" s="24"/>
      <c r="C55" s="1059"/>
      <c r="D55" s="1154"/>
      <c r="E55" s="1062"/>
      <c r="F55" s="1065"/>
      <c r="G55" s="1050"/>
      <c r="H55" s="1044"/>
      <c r="I55" s="1044"/>
      <c r="J55" s="1044"/>
      <c r="K55" s="1050"/>
      <c r="L55" s="1044"/>
      <c r="M55" s="1050"/>
      <c r="N55" s="1047"/>
      <c r="O55" s="1239"/>
      <c r="P55" s="1053"/>
      <c r="Q55" s="1056"/>
      <c r="R55" s="1041"/>
      <c r="S55" s="1041"/>
      <c r="T55" s="1023"/>
      <c r="U55" s="1008"/>
      <c r="V55" s="1008"/>
      <c r="W55" s="1008"/>
      <c r="X55" s="1008"/>
      <c r="Y55" s="1008"/>
      <c r="Z55" s="1005"/>
      <c r="AA55" s="1005"/>
      <c r="AB55" s="1005"/>
      <c r="AC55" s="1005"/>
      <c r="AD55" s="1005"/>
      <c r="AE55" s="1005"/>
      <c r="AF55" s="1005"/>
      <c r="AG55" s="196"/>
      <c r="AH55" s="592"/>
      <c r="AI55" s="592"/>
      <c r="AJ55" s="592"/>
      <c r="AK55" s="196"/>
      <c r="AL55" s="197"/>
      <c r="AM55" s="197"/>
      <c r="AN55" s="197"/>
      <c r="AO55" s="197"/>
      <c r="AP55" s="1151"/>
      <c r="AQ55" s="1005"/>
      <c r="AR55" s="282"/>
      <c r="AS55" s="282"/>
      <c r="AT55" s="282"/>
      <c r="AU55" s="282"/>
      <c r="AV55" s="282"/>
      <c r="AW55" s="282"/>
      <c r="AX55" s="1151"/>
      <c r="AY55" s="1005"/>
      <c r="AZ55" s="282"/>
      <c r="BA55" s="282"/>
      <c r="BB55" s="282"/>
      <c r="BC55" s="282"/>
      <c r="BD55" s="282"/>
      <c r="BE55" s="282"/>
      <c r="BF55" s="1151"/>
      <c r="BG55" s="1005"/>
      <c r="BH55" s="282"/>
      <c r="BI55" s="282"/>
      <c r="BJ55" s="282"/>
      <c r="BK55" s="282"/>
      <c r="BL55" s="282"/>
      <c r="BM55" s="282"/>
      <c r="BN55" s="1151"/>
      <c r="BO55" s="1005"/>
      <c r="BP55" s="282"/>
      <c r="BQ55" s="282"/>
      <c r="BR55" s="282"/>
      <c r="BS55" s="282"/>
      <c r="BT55" s="282"/>
      <c r="BU55" s="282"/>
    </row>
    <row r="56" spans="1:73" ht="40.15" customHeight="1" thickTop="1" thickBot="1" x14ac:dyDescent="0.3">
      <c r="A56" s="151"/>
      <c r="B56" s="24"/>
      <c r="C56" s="1060"/>
      <c r="D56" s="1155"/>
      <c r="E56" s="1063"/>
      <c r="F56" s="1066"/>
      <c r="G56" s="1051"/>
      <c r="H56" s="1045"/>
      <c r="I56" s="1045"/>
      <c r="J56" s="1045"/>
      <c r="K56" s="1051"/>
      <c r="L56" s="1045"/>
      <c r="M56" s="1051"/>
      <c r="N56" s="1048"/>
      <c r="O56" s="1239"/>
      <c r="P56" s="1054"/>
      <c r="Q56" s="1057"/>
      <c r="R56" s="1042"/>
      <c r="S56" s="1042"/>
      <c r="T56" s="1024"/>
      <c r="U56" s="1009"/>
      <c r="V56" s="1009"/>
      <c r="W56" s="1009"/>
      <c r="X56" s="1009"/>
      <c r="Y56" s="1009"/>
      <c r="Z56" s="1006"/>
      <c r="AA56" s="1006"/>
      <c r="AB56" s="1006"/>
      <c r="AC56" s="1006"/>
      <c r="AD56" s="1006"/>
      <c r="AE56" s="1006"/>
      <c r="AF56" s="1006"/>
      <c r="AG56" s="715"/>
      <c r="AH56" s="716"/>
      <c r="AI56" s="716"/>
      <c r="AJ56" s="716"/>
      <c r="AK56" s="715"/>
      <c r="AL56" s="717"/>
      <c r="AM56" s="717"/>
      <c r="AN56" s="717"/>
      <c r="AO56" s="717"/>
      <c r="AP56" s="1152"/>
      <c r="AQ56" s="1006"/>
      <c r="AR56" s="718"/>
      <c r="AS56" s="718"/>
      <c r="AT56" s="718"/>
      <c r="AU56" s="718"/>
      <c r="AV56" s="718"/>
      <c r="AW56" s="718"/>
      <c r="AX56" s="1152"/>
      <c r="AY56" s="1006"/>
      <c r="AZ56" s="718"/>
      <c r="BA56" s="718"/>
      <c r="BB56" s="718"/>
      <c r="BC56" s="718"/>
      <c r="BD56" s="718"/>
      <c r="BE56" s="718"/>
      <c r="BF56" s="1152"/>
      <c r="BG56" s="1006"/>
      <c r="BH56" s="718"/>
      <c r="BI56" s="718"/>
      <c r="BJ56" s="718"/>
      <c r="BK56" s="718"/>
      <c r="BL56" s="718"/>
      <c r="BM56" s="718"/>
      <c r="BN56" s="1152"/>
      <c r="BO56" s="1006"/>
      <c r="BP56" s="718"/>
      <c r="BQ56" s="718"/>
      <c r="BR56" s="718"/>
      <c r="BS56" s="718"/>
      <c r="BT56" s="718"/>
      <c r="BU56" s="718"/>
    </row>
    <row r="57" spans="1:73" ht="40.15" customHeight="1" thickTop="1" thickBot="1" x14ac:dyDescent="0.3">
      <c r="A57" s="151"/>
      <c r="B57" s="24"/>
      <c r="C57" s="1058" t="s">
        <v>2768</v>
      </c>
      <c r="D57" s="1153" t="s">
        <v>2769</v>
      </c>
      <c r="E57" s="1061">
        <v>916</v>
      </c>
      <c r="F57" s="1064"/>
      <c r="G57" s="1049" t="s">
        <v>2770</v>
      </c>
      <c r="H57" s="1043" t="s">
        <v>272</v>
      </c>
      <c r="I57" s="1043" t="s">
        <v>2982</v>
      </c>
      <c r="J57" s="1043"/>
      <c r="K57" s="1049"/>
      <c r="L57" s="1043"/>
      <c r="M57" s="1049"/>
      <c r="N57" s="1046"/>
      <c r="O57" s="1239"/>
      <c r="P57" s="1052" t="s">
        <v>2770</v>
      </c>
      <c r="Q57" s="1055">
        <v>1</v>
      </c>
      <c r="R57" s="1040" t="s">
        <v>2867</v>
      </c>
      <c r="S57" s="1040"/>
      <c r="T57" s="1022"/>
      <c r="U57" s="1007"/>
      <c r="V57" s="1007"/>
      <c r="W57" s="1007"/>
      <c r="X57" s="1007"/>
      <c r="Y57" s="1007"/>
      <c r="Z57" s="1004">
        <f t="shared" si="17"/>
        <v>0</v>
      </c>
      <c r="AA57" s="1004">
        <f t="shared" ref="AA57:AF57" si="18">SUM(AR57:AR60,AZ57:AZ60,BH57:BH60,BP57:BP60)</f>
        <v>0</v>
      </c>
      <c r="AB57" s="1004">
        <f t="shared" si="18"/>
        <v>0</v>
      </c>
      <c r="AC57" s="1004">
        <f t="shared" si="18"/>
        <v>0</v>
      </c>
      <c r="AD57" s="1004">
        <f t="shared" si="18"/>
        <v>0</v>
      </c>
      <c r="AE57" s="1004">
        <f t="shared" si="18"/>
        <v>0</v>
      </c>
      <c r="AF57" s="1004">
        <f t="shared" si="18"/>
        <v>0</v>
      </c>
      <c r="AG57" s="714"/>
      <c r="AH57" s="593"/>
      <c r="AI57" s="593"/>
      <c r="AJ57" s="593"/>
      <c r="AK57" s="207"/>
      <c r="AL57" s="208"/>
      <c r="AM57" s="208"/>
      <c r="AN57" s="208"/>
      <c r="AO57" s="208"/>
      <c r="AP57" s="1150">
        <f>+U57</f>
        <v>0</v>
      </c>
      <c r="AQ57" s="1004">
        <f>SUM(AR57:AW60)</f>
        <v>0</v>
      </c>
      <c r="AR57" s="299"/>
      <c r="AS57" s="299"/>
      <c r="AT57" s="299"/>
      <c r="AU57" s="299"/>
      <c r="AV57" s="299"/>
      <c r="AW57" s="299"/>
      <c r="AX57" s="1150">
        <f>+V57</f>
        <v>0</v>
      </c>
      <c r="AY57" s="1004">
        <f>SUM(AZ57:BE60)</f>
        <v>0</v>
      </c>
      <c r="AZ57" s="299"/>
      <c r="BA57" s="299"/>
      <c r="BB57" s="299"/>
      <c r="BC57" s="299"/>
      <c r="BD57" s="299"/>
      <c r="BE57" s="299"/>
      <c r="BF57" s="1150">
        <f>+W57</f>
        <v>0</v>
      </c>
      <c r="BG57" s="1004">
        <f>SUM(BH57:BM60)</f>
        <v>0</v>
      </c>
      <c r="BH57" s="299"/>
      <c r="BI57" s="299"/>
      <c r="BJ57" s="299"/>
      <c r="BK57" s="299"/>
      <c r="BL57" s="299"/>
      <c r="BM57" s="299"/>
      <c r="BN57" s="1150">
        <f>+X57</f>
        <v>0</v>
      </c>
      <c r="BO57" s="1004">
        <f>SUM(BP57:BU60)</f>
        <v>0</v>
      </c>
      <c r="BP57" s="299"/>
      <c r="BQ57" s="299"/>
      <c r="BR57" s="299"/>
      <c r="BS57" s="299"/>
      <c r="BT57" s="299"/>
      <c r="BU57" s="299"/>
    </row>
    <row r="58" spans="1:73" ht="40.15" customHeight="1" thickTop="1" thickBot="1" x14ac:dyDescent="0.3">
      <c r="A58" s="151"/>
      <c r="B58" s="24"/>
      <c r="C58" s="1059"/>
      <c r="D58" s="1154"/>
      <c r="E58" s="1062"/>
      <c r="F58" s="1065"/>
      <c r="G58" s="1050"/>
      <c r="H58" s="1044"/>
      <c r="I58" s="1044"/>
      <c r="J58" s="1044"/>
      <c r="K58" s="1050"/>
      <c r="L58" s="1044"/>
      <c r="M58" s="1050"/>
      <c r="N58" s="1047"/>
      <c r="O58" s="1239"/>
      <c r="P58" s="1053"/>
      <c r="Q58" s="1056"/>
      <c r="R58" s="1041"/>
      <c r="S58" s="1041"/>
      <c r="T58" s="1023"/>
      <c r="U58" s="1008"/>
      <c r="V58" s="1008"/>
      <c r="W58" s="1008"/>
      <c r="X58" s="1008"/>
      <c r="Y58" s="1008"/>
      <c r="Z58" s="1005"/>
      <c r="AA58" s="1005"/>
      <c r="AB58" s="1005"/>
      <c r="AC58" s="1005"/>
      <c r="AD58" s="1005"/>
      <c r="AE58" s="1005"/>
      <c r="AF58" s="1005"/>
      <c r="AG58" s="479"/>
      <c r="AH58" s="592"/>
      <c r="AI58" s="592"/>
      <c r="AJ58" s="592"/>
      <c r="AK58" s="196"/>
      <c r="AL58" s="197"/>
      <c r="AM58" s="197"/>
      <c r="AN58" s="197"/>
      <c r="AO58" s="197"/>
      <c r="AP58" s="1151"/>
      <c r="AQ58" s="1005"/>
      <c r="AR58" s="282"/>
      <c r="AS58" s="282"/>
      <c r="AT58" s="282"/>
      <c r="AU58" s="282"/>
      <c r="AV58" s="282"/>
      <c r="AW58" s="282"/>
      <c r="AX58" s="1151"/>
      <c r="AY58" s="1005"/>
      <c r="AZ58" s="282"/>
      <c r="BA58" s="282"/>
      <c r="BB58" s="282"/>
      <c r="BC58" s="282"/>
      <c r="BD58" s="282"/>
      <c r="BE58" s="282"/>
      <c r="BF58" s="1151"/>
      <c r="BG58" s="1005"/>
      <c r="BH58" s="282"/>
      <c r="BI58" s="282"/>
      <c r="BJ58" s="282"/>
      <c r="BK58" s="282"/>
      <c r="BL58" s="282"/>
      <c r="BM58" s="282"/>
      <c r="BN58" s="1151"/>
      <c r="BO58" s="1005"/>
      <c r="BP58" s="282"/>
      <c r="BQ58" s="282"/>
      <c r="BR58" s="282"/>
      <c r="BS58" s="282"/>
      <c r="BT58" s="282"/>
      <c r="BU58" s="282"/>
    </row>
    <row r="59" spans="1:73" ht="40.15" customHeight="1" thickTop="1" thickBot="1" x14ac:dyDescent="0.3">
      <c r="A59" s="151"/>
      <c r="B59" s="24"/>
      <c r="C59" s="1059"/>
      <c r="D59" s="1154"/>
      <c r="E59" s="1062"/>
      <c r="F59" s="1065"/>
      <c r="G59" s="1050"/>
      <c r="H59" s="1044"/>
      <c r="I59" s="1044"/>
      <c r="J59" s="1044"/>
      <c r="K59" s="1050"/>
      <c r="L59" s="1044"/>
      <c r="M59" s="1050"/>
      <c r="N59" s="1047"/>
      <c r="O59" s="1239"/>
      <c r="P59" s="1053"/>
      <c r="Q59" s="1056"/>
      <c r="R59" s="1041"/>
      <c r="S59" s="1041"/>
      <c r="T59" s="1023"/>
      <c r="U59" s="1008"/>
      <c r="V59" s="1008"/>
      <c r="W59" s="1008"/>
      <c r="X59" s="1008"/>
      <c r="Y59" s="1008"/>
      <c r="Z59" s="1005"/>
      <c r="AA59" s="1005"/>
      <c r="AB59" s="1005"/>
      <c r="AC59" s="1005"/>
      <c r="AD59" s="1005"/>
      <c r="AE59" s="1005"/>
      <c r="AF59" s="1005"/>
      <c r="AG59" s="196"/>
      <c r="AH59" s="592"/>
      <c r="AI59" s="592"/>
      <c r="AJ59" s="592"/>
      <c r="AK59" s="196"/>
      <c r="AL59" s="197"/>
      <c r="AM59" s="197"/>
      <c r="AN59" s="197"/>
      <c r="AO59" s="197"/>
      <c r="AP59" s="1151"/>
      <c r="AQ59" s="1005"/>
      <c r="AR59" s="282"/>
      <c r="AS59" s="282"/>
      <c r="AT59" s="282"/>
      <c r="AU59" s="282"/>
      <c r="AV59" s="282"/>
      <c r="AW59" s="282"/>
      <c r="AX59" s="1151"/>
      <c r="AY59" s="1005"/>
      <c r="AZ59" s="282"/>
      <c r="BA59" s="282"/>
      <c r="BB59" s="282"/>
      <c r="BC59" s="282"/>
      <c r="BD59" s="282"/>
      <c r="BE59" s="282"/>
      <c r="BF59" s="1151"/>
      <c r="BG59" s="1005"/>
      <c r="BH59" s="282"/>
      <c r="BI59" s="282"/>
      <c r="BJ59" s="282"/>
      <c r="BK59" s="282"/>
      <c r="BL59" s="282"/>
      <c r="BM59" s="282"/>
      <c r="BN59" s="1151"/>
      <c r="BO59" s="1005"/>
      <c r="BP59" s="282"/>
      <c r="BQ59" s="282"/>
      <c r="BR59" s="282"/>
      <c r="BS59" s="282"/>
      <c r="BT59" s="282"/>
      <c r="BU59" s="282"/>
    </row>
    <row r="60" spans="1:73" ht="40.15" customHeight="1" thickTop="1" thickBot="1" x14ac:dyDescent="0.3">
      <c r="A60" s="151"/>
      <c r="B60" s="24"/>
      <c r="C60" s="1060"/>
      <c r="D60" s="1155"/>
      <c r="E60" s="1063"/>
      <c r="F60" s="1066"/>
      <c r="G60" s="1051"/>
      <c r="H60" s="1045"/>
      <c r="I60" s="1045"/>
      <c r="J60" s="1045"/>
      <c r="K60" s="1051"/>
      <c r="L60" s="1045"/>
      <c r="M60" s="1051"/>
      <c r="N60" s="1048"/>
      <c r="O60" s="1239"/>
      <c r="P60" s="1054"/>
      <c r="Q60" s="1057"/>
      <c r="R60" s="1042"/>
      <c r="S60" s="1042"/>
      <c r="T60" s="1024"/>
      <c r="U60" s="1009"/>
      <c r="V60" s="1009"/>
      <c r="W60" s="1009"/>
      <c r="X60" s="1009"/>
      <c r="Y60" s="1009"/>
      <c r="Z60" s="1006"/>
      <c r="AA60" s="1006"/>
      <c r="AB60" s="1006"/>
      <c r="AC60" s="1006"/>
      <c r="AD60" s="1006"/>
      <c r="AE60" s="1006"/>
      <c r="AF60" s="1006"/>
      <c r="AG60" s="715"/>
      <c r="AH60" s="716"/>
      <c r="AI60" s="716"/>
      <c r="AJ60" s="716"/>
      <c r="AK60" s="715"/>
      <c r="AL60" s="717"/>
      <c r="AM60" s="717"/>
      <c r="AN60" s="717"/>
      <c r="AO60" s="717"/>
      <c r="AP60" s="1152"/>
      <c r="AQ60" s="1006"/>
      <c r="AR60" s="718"/>
      <c r="AS60" s="718"/>
      <c r="AT60" s="718"/>
      <c r="AU60" s="718"/>
      <c r="AV60" s="718"/>
      <c r="AW60" s="718"/>
      <c r="AX60" s="1152"/>
      <c r="AY60" s="1006"/>
      <c r="AZ60" s="718"/>
      <c r="BA60" s="718"/>
      <c r="BB60" s="718"/>
      <c r="BC60" s="718"/>
      <c r="BD60" s="718"/>
      <c r="BE60" s="718"/>
      <c r="BF60" s="1152"/>
      <c r="BG60" s="1006"/>
      <c r="BH60" s="718"/>
      <c r="BI60" s="718"/>
      <c r="BJ60" s="718"/>
      <c r="BK60" s="718"/>
      <c r="BL60" s="718"/>
      <c r="BM60" s="718"/>
      <c r="BN60" s="1152"/>
      <c r="BO60" s="1006"/>
      <c r="BP60" s="718"/>
      <c r="BQ60" s="718"/>
      <c r="BR60" s="718"/>
      <c r="BS60" s="718"/>
      <c r="BT60" s="718"/>
      <c r="BU60" s="718"/>
    </row>
    <row r="61" spans="1:73" ht="40.15" customHeight="1" thickTop="1" thickBot="1" x14ac:dyDescent="0.3">
      <c r="A61" s="15"/>
      <c r="B61" s="924" t="s">
        <v>2771</v>
      </c>
      <c r="C61" s="145" t="s">
        <v>2772</v>
      </c>
      <c r="D61" s="354"/>
      <c r="E61" s="432"/>
      <c r="F61" s="445"/>
      <c r="G61" s="356"/>
      <c r="H61" s="357"/>
      <c r="I61" s="357"/>
      <c r="J61" s="358"/>
      <c r="K61" s="358"/>
      <c r="L61" s="354"/>
      <c r="M61" s="359"/>
      <c r="N61" s="360"/>
      <c r="O61" s="361"/>
      <c r="P61" s="361"/>
      <c r="Q61" s="146"/>
      <c r="R61" s="146"/>
      <c r="S61" s="140"/>
      <c r="T61" s="39"/>
      <c r="U61" s="37"/>
      <c r="V61" s="37"/>
      <c r="W61" s="37"/>
      <c r="X61" s="38"/>
      <c r="Y61" s="969">
        <f>SUM(Y62)</f>
        <v>0</v>
      </c>
      <c r="Z61" s="932">
        <f t="shared" ref="Z61:AF62" si="19">+AQ61+AY61+BG61+BO61</f>
        <v>0</v>
      </c>
      <c r="AA61" s="932">
        <f t="shared" si="19"/>
        <v>0</v>
      </c>
      <c r="AB61" s="932">
        <f t="shared" si="19"/>
        <v>0</v>
      </c>
      <c r="AC61" s="932">
        <f t="shared" si="19"/>
        <v>0</v>
      </c>
      <c r="AD61" s="932">
        <f t="shared" si="19"/>
        <v>0</v>
      </c>
      <c r="AE61" s="932">
        <f t="shared" si="19"/>
        <v>0</v>
      </c>
      <c r="AF61" s="932">
        <f t="shared" si="19"/>
        <v>0</v>
      </c>
      <c r="AG61" s="195"/>
      <c r="AH61" s="195"/>
      <c r="AI61" s="195"/>
      <c r="AJ61" s="195"/>
      <c r="AK61" s="195"/>
      <c r="AL61" s="195"/>
      <c r="AM61" s="195"/>
      <c r="AN61" s="195"/>
      <c r="AO61" s="195"/>
      <c r="AP61" s="18"/>
      <c r="AQ61" s="929">
        <f t="shared" ref="AQ61" si="20">SUM(AQ62:AQ65)</f>
        <v>0</v>
      </c>
      <c r="AR61" s="929">
        <f>SUM(AR62:AR65)</f>
        <v>0</v>
      </c>
      <c r="AS61" s="929">
        <f t="shared" ref="AS61:AW61" si="21">SUM(AS62:AS65)</f>
        <v>0</v>
      </c>
      <c r="AT61" s="929">
        <f t="shared" si="21"/>
        <v>0</v>
      </c>
      <c r="AU61" s="929">
        <f t="shared" si="21"/>
        <v>0</v>
      </c>
      <c r="AV61" s="929">
        <f t="shared" si="21"/>
        <v>0</v>
      </c>
      <c r="AW61" s="929">
        <f t="shared" si="21"/>
        <v>0</v>
      </c>
      <c r="AX61" s="18"/>
      <c r="AY61" s="929">
        <f t="shared" ref="AY61" si="22">SUM(AY62:AY65)</f>
        <v>0</v>
      </c>
      <c r="AZ61" s="929">
        <f>SUM(AZ62:AZ65)</f>
        <v>0</v>
      </c>
      <c r="BA61" s="929">
        <f t="shared" ref="BA61:BE61" si="23">SUM(BA62:BA65)</f>
        <v>0</v>
      </c>
      <c r="BB61" s="929">
        <f t="shared" si="23"/>
        <v>0</v>
      </c>
      <c r="BC61" s="929">
        <f t="shared" si="23"/>
        <v>0</v>
      </c>
      <c r="BD61" s="929">
        <f t="shared" si="23"/>
        <v>0</v>
      </c>
      <c r="BE61" s="929">
        <f t="shared" si="23"/>
        <v>0</v>
      </c>
      <c r="BF61" s="18"/>
      <c r="BG61" s="929">
        <f t="shared" ref="BG61" si="24">SUM(BG62:BG65)</f>
        <v>0</v>
      </c>
      <c r="BH61" s="929">
        <f>SUM(BH62:BH65)</f>
        <v>0</v>
      </c>
      <c r="BI61" s="929">
        <f t="shared" ref="BI61:BM61" si="25">SUM(BI62:BI65)</f>
        <v>0</v>
      </c>
      <c r="BJ61" s="929">
        <f t="shared" si="25"/>
        <v>0</v>
      </c>
      <c r="BK61" s="929">
        <f t="shared" si="25"/>
        <v>0</v>
      </c>
      <c r="BL61" s="929">
        <f t="shared" si="25"/>
        <v>0</v>
      </c>
      <c r="BM61" s="929">
        <f t="shared" si="25"/>
        <v>0</v>
      </c>
      <c r="BN61" s="18"/>
      <c r="BO61" s="929">
        <f t="shared" ref="BO61" si="26">SUM(BO62:BO65)</f>
        <v>0</v>
      </c>
      <c r="BP61" s="929">
        <f>SUM(BP62:BP65)</f>
        <v>0</v>
      </c>
      <c r="BQ61" s="929">
        <f t="shared" ref="BQ61:BU61" si="27">SUM(BQ62:BQ65)</f>
        <v>0</v>
      </c>
      <c r="BR61" s="929">
        <f t="shared" si="27"/>
        <v>0</v>
      </c>
      <c r="BS61" s="929">
        <f t="shared" si="27"/>
        <v>0</v>
      </c>
      <c r="BT61" s="929">
        <f t="shared" si="27"/>
        <v>0</v>
      </c>
      <c r="BU61" s="929">
        <f t="shared" si="27"/>
        <v>0</v>
      </c>
    </row>
    <row r="62" spans="1:73" ht="40.15" customHeight="1" thickTop="1" thickBot="1" x14ac:dyDescent="0.3">
      <c r="A62" s="151"/>
      <c r="B62" s="24"/>
      <c r="C62" s="1058" t="s">
        <v>2773</v>
      </c>
      <c r="D62" s="1153" t="s">
        <v>2774</v>
      </c>
      <c r="E62" s="1061">
        <v>917</v>
      </c>
      <c r="F62" s="1064" t="s">
        <v>3964</v>
      </c>
      <c r="G62" s="1049" t="s">
        <v>1551</v>
      </c>
      <c r="H62" s="1043" t="s">
        <v>272</v>
      </c>
      <c r="I62" s="1043" t="s">
        <v>2982</v>
      </c>
      <c r="J62" s="1043" t="s">
        <v>3058</v>
      </c>
      <c r="K62" s="1049" t="s">
        <v>3947</v>
      </c>
      <c r="L62" s="1043" t="s">
        <v>3644</v>
      </c>
      <c r="M62" s="1049" t="s">
        <v>3940</v>
      </c>
      <c r="N62" s="1046">
        <v>2026004540019</v>
      </c>
      <c r="O62" s="1239" t="s">
        <v>3948</v>
      </c>
      <c r="P62" s="1052" t="s">
        <v>1551</v>
      </c>
      <c r="Q62" s="1055">
        <v>1</v>
      </c>
      <c r="R62" s="1040" t="s">
        <v>2871</v>
      </c>
      <c r="S62" s="1040"/>
      <c r="T62" s="1022"/>
      <c r="U62" s="1007"/>
      <c r="V62" s="1007"/>
      <c r="W62" s="1007"/>
      <c r="X62" s="1007"/>
      <c r="Y62" s="1007"/>
      <c r="Z62" s="1004">
        <f t="shared" si="19"/>
        <v>0</v>
      </c>
      <c r="AA62" s="1004">
        <f t="shared" ref="AA62:AF62" si="28">SUM(AR62:AR65,AZ62:AZ65,BH62:BH65,BP62:BP65)</f>
        <v>0</v>
      </c>
      <c r="AB62" s="1004">
        <f t="shared" si="28"/>
        <v>0</v>
      </c>
      <c r="AC62" s="1004">
        <f t="shared" si="28"/>
        <v>0</v>
      </c>
      <c r="AD62" s="1004">
        <f t="shared" si="28"/>
        <v>0</v>
      </c>
      <c r="AE62" s="1004">
        <f t="shared" si="28"/>
        <v>0</v>
      </c>
      <c r="AF62" s="1004">
        <f t="shared" si="28"/>
        <v>0</v>
      </c>
      <c r="AG62" s="714"/>
      <c r="AH62" s="593"/>
      <c r="AI62" s="593"/>
      <c r="AJ62" s="593"/>
      <c r="AK62" s="207"/>
      <c r="AL62" s="208"/>
      <c r="AM62" s="208"/>
      <c r="AN62" s="208"/>
      <c r="AO62" s="208"/>
      <c r="AP62" s="1150">
        <f>+U62</f>
        <v>0</v>
      </c>
      <c r="AQ62" s="1004">
        <f>SUM(AR62:AW65)</f>
        <v>0</v>
      </c>
      <c r="AR62" s="299"/>
      <c r="AS62" s="299"/>
      <c r="AT62" s="299"/>
      <c r="AU62" s="299"/>
      <c r="AV62" s="299"/>
      <c r="AW62" s="299"/>
      <c r="AX62" s="1150">
        <f>+V62</f>
        <v>0</v>
      </c>
      <c r="AY62" s="1004">
        <f>SUM(AZ62:BE65)</f>
        <v>0</v>
      </c>
      <c r="AZ62" s="299"/>
      <c r="BA62" s="299"/>
      <c r="BB62" s="299"/>
      <c r="BC62" s="299"/>
      <c r="BD62" s="299"/>
      <c r="BE62" s="299"/>
      <c r="BF62" s="1150">
        <f>+W62</f>
        <v>0</v>
      </c>
      <c r="BG62" s="1004">
        <f>SUM(BH62:BM65)</f>
        <v>0</v>
      </c>
      <c r="BH62" s="299"/>
      <c r="BI62" s="299"/>
      <c r="BJ62" s="299"/>
      <c r="BK62" s="299"/>
      <c r="BL62" s="299"/>
      <c r="BM62" s="299"/>
      <c r="BN62" s="1150">
        <f>+X62</f>
        <v>0</v>
      </c>
      <c r="BO62" s="1004">
        <f>SUM(BP62:BU65)</f>
        <v>0</v>
      </c>
      <c r="BP62" s="299"/>
      <c r="BQ62" s="299"/>
      <c r="BR62" s="299"/>
      <c r="BS62" s="299"/>
      <c r="BT62" s="299"/>
      <c r="BU62" s="299"/>
    </row>
    <row r="63" spans="1:73" ht="53.25" customHeight="1" thickTop="1" thickBot="1" x14ac:dyDescent="0.3">
      <c r="A63" s="151"/>
      <c r="B63" s="24"/>
      <c r="C63" s="1059"/>
      <c r="D63" s="1154"/>
      <c r="E63" s="1062"/>
      <c r="F63" s="1065"/>
      <c r="G63" s="1050"/>
      <c r="H63" s="1044"/>
      <c r="I63" s="1044"/>
      <c r="J63" s="1044"/>
      <c r="K63" s="1050"/>
      <c r="L63" s="1044"/>
      <c r="M63" s="1050"/>
      <c r="N63" s="1047"/>
      <c r="O63" s="1239"/>
      <c r="P63" s="1053"/>
      <c r="Q63" s="1056"/>
      <c r="R63" s="1041"/>
      <c r="S63" s="1041"/>
      <c r="T63" s="1023"/>
      <c r="U63" s="1008"/>
      <c r="V63" s="1008"/>
      <c r="W63" s="1008"/>
      <c r="X63" s="1008"/>
      <c r="Y63" s="1008"/>
      <c r="Z63" s="1005"/>
      <c r="AA63" s="1005"/>
      <c r="AB63" s="1005"/>
      <c r="AC63" s="1005"/>
      <c r="AD63" s="1005"/>
      <c r="AE63" s="1005"/>
      <c r="AF63" s="1005"/>
      <c r="AG63" s="479"/>
      <c r="AH63" s="592"/>
      <c r="AI63" s="592"/>
      <c r="AJ63" s="592"/>
      <c r="AK63" s="196"/>
      <c r="AL63" s="197"/>
      <c r="AM63" s="197"/>
      <c r="AN63" s="197"/>
      <c r="AO63" s="197"/>
      <c r="AP63" s="1151"/>
      <c r="AQ63" s="1005"/>
      <c r="AR63" s="282"/>
      <c r="AS63" s="282"/>
      <c r="AT63" s="282"/>
      <c r="AU63" s="282"/>
      <c r="AV63" s="282"/>
      <c r="AW63" s="282"/>
      <c r="AX63" s="1151"/>
      <c r="AY63" s="1005"/>
      <c r="AZ63" s="282"/>
      <c r="BA63" s="282"/>
      <c r="BB63" s="282"/>
      <c r="BC63" s="282"/>
      <c r="BD63" s="282"/>
      <c r="BE63" s="282"/>
      <c r="BF63" s="1151"/>
      <c r="BG63" s="1005"/>
      <c r="BH63" s="282"/>
      <c r="BI63" s="282"/>
      <c r="BJ63" s="282"/>
      <c r="BK63" s="282"/>
      <c r="BL63" s="282"/>
      <c r="BM63" s="282"/>
      <c r="BN63" s="1151"/>
      <c r="BO63" s="1005"/>
      <c r="BP63" s="282"/>
      <c r="BQ63" s="282"/>
      <c r="BR63" s="282"/>
      <c r="BS63" s="282"/>
      <c r="BT63" s="282"/>
      <c r="BU63" s="282"/>
    </row>
    <row r="64" spans="1:73" ht="40.15" customHeight="1" thickTop="1" thickBot="1" x14ac:dyDescent="0.3">
      <c r="A64" s="151"/>
      <c r="B64" s="24"/>
      <c r="C64" s="1059"/>
      <c r="D64" s="1154"/>
      <c r="E64" s="1062"/>
      <c r="F64" s="1065"/>
      <c r="G64" s="1050"/>
      <c r="H64" s="1044"/>
      <c r="I64" s="1044"/>
      <c r="J64" s="1044"/>
      <c r="K64" s="1050"/>
      <c r="L64" s="1044"/>
      <c r="M64" s="1050"/>
      <c r="N64" s="1047"/>
      <c r="O64" s="1239"/>
      <c r="P64" s="1053"/>
      <c r="Q64" s="1056"/>
      <c r="R64" s="1041"/>
      <c r="S64" s="1041"/>
      <c r="T64" s="1023"/>
      <c r="U64" s="1008"/>
      <c r="V64" s="1008"/>
      <c r="W64" s="1008"/>
      <c r="X64" s="1008"/>
      <c r="Y64" s="1008"/>
      <c r="Z64" s="1005"/>
      <c r="AA64" s="1005"/>
      <c r="AB64" s="1005"/>
      <c r="AC64" s="1005"/>
      <c r="AD64" s="1005"/>
      <c r="AE64" s="1005"/>
      <c r="AF64" s="1005"/>
      <c r="AG64" s="196"/>
      <c r="AH64" s="592"/>
      <c r="AI64" s="592"/>
      <c r="AJ64" s="592"/>
      <c r="AK64" s="196"/>
      <c r="AL64" s="197"/>
      <c r="AM64" s="197"/>
      <c r="AN64" s="197"/>
      <c r="AO64" s="197"/>
      <c r="AP64" s="1151"/>
      <c r="AQ64" s="1005"/>
      <c r="AR64" s="282"/>
      <c r="AS64" s="282"/>
      <c r="AT64" s="282"/>
      <c r="AU64" s="282"/>
      <c r="AV64" s="282"/>
      <c r="AW64" s="282"/>
      <c r="AX64" s="1151"/>
      <c r="AY64" s="1005"/>
      <c r="AZ64" s="282"/>
      <c r="BA64" s="282"/>
      <c r="BB64" s="282"/>
      <c r="BC64" s="282"/>
      <c r="BD64" s="282"/>
      <c r="BE64" s="282"/>
      <c r="BF64" s="1151"/>
      <c r="BG64" s="1005"/>
      <c r="BH64" s="282"/>
      <c r="BI64" s="282"/>
      <c r="BJ64" s="282"/>
      <c r="BK64" s="282"/>
      <c r="BL64" s="282"/>
      <c r="BM64" s="282"/>
      <c r="BN64" s="1151"/>
      <c r="BO64" s="1005"/>
      <c r="BP64" s="282"/>
      <c r="BQ64" s="282"/>
      <c r="BR64" s="282"/>
      <c r="BS64" s="282"/>
      <c r="BT64" s="282"/>
      <c r="BU64" s="282"/>
    </row>
    <row r="65" spans="1:73" ht="40.15" customHeight="1" thickTop="1" thickBot="1" x14ac:dyDescent="0.3">
      <c r="A65" s="151"/>
      <c r="B65" s="24"/>
      <c r="C65" s="1060"/>
      <c r="D65" s="1155"/>
      <c r="E65" s="1063"/>
      <c r="F65" s="1066"/>
      <c r="G65" s="1051"/>
      <c r="H65" s="1045"/>
      <c r="I65" s="1045"/>
      <c r="J65" s="1045"/>
      <c r="K65" s="1051"/>
      <c r="L65" s="1045"/>
      <c r="M65" s="1051"/>
      <c r="N65" s="1048"/>
      <c r="O65" s="1239"/>
      <c r="P65" s="1054"/>
      <c r="Q65" s="1057"/>
      <c r="R65" s="1042"/>
      <c r="S65" s="1042"/>
      <c r="T65" s="1024"/>
      <c r="U65" s="1009"/>
      <c r="V65" s="1009"/>
      <c r="W65" s="1009"/>
      <c r="X65" s="1009"/>
      <c r="Y65" s="1009"/>
      <c r="Z65" s="1006"/>
      <c r="AA65" s="1006"/>
      <c r="AB65" s="1006"/>
      <c r="AC65" s="1006"/>
      <c r="AD65" s="1006"/>
      <c r="AE65" s="1006"/>
      <c r="AF65" s="1006"/>
      <c r="AG65" s="715"/>
      <c r="AH65" s="716"/>
      <c r="AI65" s="716"/>
      <c r="AJ65" s="716"/>
      <c r="AK65" s="715"/>
      <c r="AL65" s="717"/>
      <c r="AM65" s="717"/>
      <c r="AN65" s="717"/>
      <c r="AO65" s="717"/>
      <c r="AP65" s="1152"/>
      <c r="AQ65" s="1006"/>
      <c r="AR65" s="718"/>
      <c r="AS65" s="718"/>
      <c r="AT65" s="718"/>
      <c r="AU65" s="718"/>
      <c r="AV65" s="718"/>
      <c r="AW65" s="718"/>
      <c r="AX65" s="1152"/>
      <c r="AY65" s="1006"/>
      <c r="AZ65" s="718"/>
      <c r="BA65" s="718"/>
      <c r="BB65" s="718"/>
      <c r="BC65" s="718"/>
      <c r="BD65" s="718"/>
      <c r="BE65" s="718"/>
      <c r="BF65" s="1152"/>
      <c r="BG65" s="1006"/>
      <c r="BH65" s="718"/>
      <c r="BI65" s="718"/>
      <c r="BJ65" s="718"/>
      <c r="BK65" s="718"/>
      <c r="BL65" s="718"/>
      <c r="BM65" s="718"/>
      <c r="BN65" s="1152"/>
      <c r="BO65" s="1006"/>
      <c r="BP65" s="718"/>
      <c r="BQ65" s="718"/>
      <c r="BR65" s="718"/>
      <c r="BS65" s="718"/>
      <c r="BT65" s="718"/>
      <c r="BU65" s="718"/>
    </row>
    <row r="66" spans="1:73" ht="40.15" customHeight="1" thickTop="1" thickBot="1" x14ac:dyDescent="0.3">
      <c r="A66" s="15"/>
      <c r="B66" s="924" t="s">
        <v>2775</v>
      </c>
      <c r="C66" s="145" t="s">
        <v>2776</v>
      </c>
      <c r="D66" s="354"/>
      <c r="E66" s="432"/>
      <c r="F66" s="445"/>
      <c r="G66" s="356"/>
      <c r="H66" s="357"/>
      <c r="I66" s="357"/>
      <c r="J66" s="358"/>
      <c r="K66" s="358"/>
      <c r="L66" s="354"/>
      <c r="M66" s="359"/>
      <c r="N66" s="360"/>
      <c r="O66" s="361"/>
      <c r="P66" s="361"/>
      <c r="Q66" s="146"/>
      <c r="R66" s="146"/>
      <c r="S66" s="140"/>
      <c r="T66" s="39"/>
      <c r="U66" s="37"/>
      <c r="V66" s="37"/>
      <c r="W66" s="37"/>
      <c r="X66" s="38"/>
      <c r="Y66" s="969">
        <f>Y67+Y71+Y75</f>
        <v>0</v>
      </c>
      <c r="Z66" s="932">
        <f t="shared" ref="Z66:AF75" si="29">+AQ66+AY66+BG66+BO66</f>
        <v>0</v>
      </c>
      <c r="AA66" s="932">
        <f t="shared" si="29"/>
        <v>0</v>
      </c>
      <c r="AB66" s="932">
        <f t="shared" si="29"/>
        <v>0</v>
      </c>
      <c r="AC66" s="932">
        <f t="shared" si="29"/>
        <v>0</v>
      </c>
      <c r="AD66" s="932">
        <f t="shared" si="29"/>
        <v>0</v>
      </c>
      <c r="AE66" s="932">
        <f t="shared" si="29"/>
        <v>0</v>
      </c>
      <c r="AF66" s="932">
        <f t="shared" si="29"/>
        <v>0</v>
      </c>
      <c r="AG66" s="195"/>
      <c r="AH66" s="195"/>
      <c r="AI66" s="195"/>
      <c r="AJ66" s="195"/>
      <c r="AK66" s="195"/>
      <c r="AL66" s="195"/>
      <c r="AM66" s="195"/>
      <c r="AN66" s="195"/>
      <c r="AO66" s="195"/>
      <c r="AP66" s="18"/>
      <c r="AQ66" s="929">
        <f t="shared" ref="AQ66" si="30">SUM(AQ67:AQ78)</f>
        <v>0</v>
      </c>
      <c r="AR66" s="929">
        <f>SUM(AR67:AR78)</f>
        <v>0</v>
      </c>
      <c r="AS66" s="929">
        <f t="shared" ref="AS66:AW66" si="31">SUM(AS67:AS78)</f>
        <v>0</v>
      </c>
      <c r="AT66" s="929">
        <f t="shared" si="31"/>
        <v>0</v>
      </c>
      <c r="AU66" s="929">
        <f t="shared" si="31"/>
        <v>0</v>
      </c>
      <c r="AV66" s="929">
        <f t="shared" si="31"/>
        <v>0</v>
      </c>
      <c r="AW66" s="929">
        <f t="shared" si="31"/>
        <v>0</v>
      </c>
      <c r="AX66" s="18"/>
      <c r="AY66" s="929">
        <f t="shared" ref="AY66" si="32">SUM(AY67:AY78)</f>
        <v>0</v>
      </c>
      <c r="AZ66" s="929">
        <f>SUM(AZ67:AZ78)</f>
        <v>0</v>
      </c>
      <c r="BA66" s="929">
        <f t="shared" ref="BA66:BE66" si="33">SUM(BA67:BA78)</f>
        <v>0</v>
      </c>
      <c r="BB66" s="929">
        <f t="shared" si="33"/>
        <v>0</v>
      </c>
      <c r="BC66" s="929">
        <f t="shared" si="33"/>
        <v>0</v>
      </c>
      <c r="BD66" s="929">
        <f t="shared" si="33"/>
        <v>0</v>
      </c>
      <c r="BE66" s="929">
        <f t="shared" si="33"/>
        <v>0</v>
      </c>
      <c r="BF66" s="18"/>
      <c r="BG66" s="929">
        <f t="shared" ref="BG66" si="34">SUM(BG67:BG78)</f>
        <v>0</v>
      </c>
      <c r="BH66" s="929">
        <f>SUM(BH67:BH78)</f>
        <v>0</v>
      </c>
      <c r="BI66" s="929">
        <f t="shared" ref="BI66:BM66" si="35">SUM(BI67:BI78)</f>
        <v>0</v>
      </c>
      <c r="BJ66" s="929">
        <f t="shared" si="35"/>
        <v>0</v>
      </c>
      <c r="BK66" s="929">
        <f t="shared" si="35"/>
        <v>0</v>
      </c>
      <c r="BL66" s="929">
        <f t="shared" si="35"/>
        <v>0</v>
      </c>
      <c r="BM66" s="929">
        <f t="shared" si="35"/>
        <v>0</v>
      </c>
      <c r="BN66" s="18"/>
      <c r="BO66" s="929">
        <f t="shared" ref="BO66" si="36">SUM(BO67:BO78)</f>
        <v>0</v>
      </c>
      <c r="BP66" s="929">
        <f>SUM(BP67:BP78)</f>
        <v>0</v>
      </c>
      <c r="BQ66" s="929">
        <f t="shared" ref="BQ66:BU66" si="37">SUM(BQ67:BQ78)</f>
        <v>0</v>
      </c>
      <c r="BR66" s="929">
        <f t="shared" si="37"/>
        <v>0</v>
      </c>
      <c r="BS66" s="929">
        <f t="shared" si="37"/>
        <v>0</v>
      </c>
      <c r="BT66" s="929">
        <f t="shared" si="37"/>
        <v>0</v>
      </c>
      <c r="BU66" s="929">
        <f t="shared" si="37"/>
        <v>0</v>
      </c>
    </row>
    <row r="67" spans="1:73" ht="40.15" customHeight="1" thickTop="1" thickBot="1" x14ac:dyDescent="0.3">
      <c r="A67" s="151"/>
      <c r="B67" s="24"/>
      <c r="C67" s="1058" t="s">
        <v>2777</v>
      </c>
      <c r="D67" s="1153" t="s">
        <v>2778</v>
      </c>
      <c r="E67" s="1061">
        <v>918</v>
      </c>
      <c r="F67" s="1064" t="s">
        <v>3965</v>
      </c>
      <c r="G67" s="1049" t="s">
        <v>3966</v>
      </c>
      <c r="H67" s="1043" t="s">
        <v>272</v>
      </c>
      <c r="I67" s="1043" t="s">
        <v>2982</v>
      </c>
      <c r="J67" s="1043" t="s">
        <v>3058</v>
      </c>
      <c r="K67" s="1049" t="s">
        <v>3947</v>
      </c>
      <c r="L67" s="1043" t="s">
        <v>3644</v>
      </c>
      <c r="M67" s="1049" t="s">
        <v>3940</v>
      </c>
      <c r="N67" s="1046">
        <v>2026004540019</v>
      </c>
      <c r="O67" s="1239" t="s">
        <v>3948</v>
      </c>
      <c r="P67" s="1052" t="s">
        <v>328</v>
      </c>
      <c r="Q67" s="1055">
        <v>1</v>
      </c>
      <c r="R67" s="1040" t="s">
        <v>2871</v>
      </c>
      <c r="S67" s="1040"/>
      <c r="T67" s="1022"/>
      <c r="U67" s="1007"/>
      <c r="V67" s="1007"/>
      <c r="W67" s="1007"/>
      <c r="X67" s="1007"/>
      <c r="Y67" s="1007"/>
      <c r="Z67" s="1004">
        <f t="shared" si="29"/>
        <v>0</v>
      </c>
      <c r="AA67" s="1004">
        <f t="shared" ref="AA67:AF75" si="38">SUM(AR67:AR70,AZ67:AZ70,BH67:BH70,BP67:BP70)</f>
        <v>0</v>
      </c>
      <c r="AB67" s="1004">
        <f t="shared" si="38"/>
        <v>0</v>
      </c>
      <c r="AC67" s="1004">
        <f t="shared" si="38"/>
        <v>0</v>
      </c>
      <c r="AD67" s="1004">
        <f t="shared" si="38"/>
        <v>0</v>
      </c>
      <c r="AE67" s="1004">
        <f t="shared" si="38"/>
        <v>0</v>
      </c>
      <c r="AF67" s="1004">
        <f t="shared" si="38"/>
        <v>0</v>
      </c>
      <c r="AG67" s="714"/>
      <c r="AH67" s="593"/>
      <c r="AI67" s="593"/>
      <c r="AJ67" s="593"/>
      <c r="AK67" s="207"/>
      <c r="AL67" s="208"/>
      <c r="AM67" s="208"/>
      <c r="AN67" s="208"/>
      <c r="AO67" s="208"/>
      <c r="AP67" s="1150">
        <f>+U67</f>
        <v>0</v>
      </c>
      <c r="AQ67" s="1004">
        <f>SUM(AR67:AW70)</f>
        <v>0</v>
      </c>
      <c r="AR67" s="299"/>
      <c r="AS67" s="299"/>
      <c r="AT67" s="299"/>
      <c r="AU67" s="299"/>
      <c r="AV67" s="299"/>
      <c r="AW67" s="299"/>
      <c r="AX67" s="1150">
        <f>+V67</f>
        <v>0</v>
      </c>
      <c r="AY67" s="1004">
        <f>SUM(AZ67:BE70)</f>
        <v>0</v>
      </c>
      <c r="AZ67" s="299"/>
      <c r="BA67" s="299"/>
      <c r="BB67" s="299"/>
      <c r="BC67" s="299"/>
      <c r="BD67" s="299"/>
      <c r="BE67" s="299"/>
      <c r="BF67" s="1150">
        <f>+W67</f>
        <v>0</v>
      </c>
      <c r="BG67" s="1004">
        <f>SUM(BH67:BM70)</f>
        <v>0</v>
      </c>
      <c r="BH67" s="299"/>
      <c r="BI67" s="299"/>
      <c r="BJ67" s="299"/>
      <c r="BK67" s="299"/>
      <c r="BL67" s="299"/>
      <c r="BM67" s="299"/>
      <c r="BN67" s="1150">
        <f>+X67</f>
        <v>0</v>
      </c>
      <c r="BO67" s="1004">
        <f>SUM(BP67:BU70)</f>
        <v>0</v>
      </c>
      <c r="BP67" s="299"/>
      <c r="BQ67" s="299"/>
      <c r="BR67" s="299"/>
      <c r="BS67" s="299"/>
      <c r="BT67" s="299"/>
      <c r="BU67" s="299"/>
    </row>
    <row r="68" spans="1:73" ht="40.15" customHeight="1" thickTop="1" thickBot="1" x14ac:dyDescent="0.3">
      <c r="A68" s="151"/>
      <c r="B68" s="24"/>
      <c r="C68" s="1059"/>
      <c r="D68" s="1154"/>
      <c r="E68" s="1062"/>
      <c r="F68" s="1065"/>
      <c r="G68" s="1050"/>
      <c r="H68" s="1044"/>
      <c r="I68" s="1044"/>
      <c r="J68" s="1044"/>
      <c r="K68" s="1050"/>
      <c r="L68" s="1044"/>
      <c r="M68" s="1050"/>
      <c r="N68" s="1047"/>
      <c r="O68" s="1239"/>
      <c r="P68" s="1053"/>
      <c r="Q68" s="1056"/>
      <c r="R68" s="1041"/>
      <c r="S68" s="1041"/>
      <c r="T68" s="1023"/>
      <c r="U68" s="1008"/>
      <c r="V68" s="1008"/>
      <c r="W68" s="1008"/>
      <c r="X68" s="1008"/>
      <c r="Y68" s="1008"/>
      <c r="Z68" s="1005"/>
      <c r="AA68" s="1005"/>
      <c r="AB68" s="1005"/>
      <c r="AC68" s="1005"/>
      <c r="AD68" s="1005"/>
      <c r="AE68" s="1005"/>
      <c r="AF68" s="1005"/>
      <c r="AG68" s="479"/>
      <c r="AH68" s="592"/>
      <c r="AI68" s="592"/>
      <c r="AJ68" s="592"/>
      <c r="AK68" s="196"/>
      <c r="AL68" s="197"/>
      <c r="AM68" s="197"/>
      <c r="AN68" s="197"/>
      <c r="AO68" s="197"/>
      <c r="AP68" s="1151"/>
      <c r="AQ68" s="1005"/>
      <c r="AR68" s="282"/>
      <c r="AS68" s="282"/>
      <c r="AT68" s="282"/>
      <c r="AU68" s="282"/>
      <c r="AV68" s="282"/>
      <c r="AW68" s="282"/>
      <c r="AX68" s="1151"/>
      <c r="AY68" s="1005"/>
      <c r="AZ68" s="282"/>
      <c r="BA68" s="282"/>
      <c r="BB68" s="282"/>
      <c r="BC68" s="282"/>
      <c r="BD68" s="282"/>
      <c r="BE68" s="282"/>
      <c r="BF68" s="1151"/>
      <c r="BG68" s="1005"/>
      <c r="BH68" s="282"/>
      <c r="BI68" s="282"/>
      <c r="BJ68" s="282"/>
      <c r="BK68" s="282"/>
      <c r="BL68" s="282"/>
      <c r="BM68" s="282"/>
      <c r="BN68" s="1151"/>
      <c r="BO68" s="1005"/>
      <c r="BP68" s="282"/>
      <c r="BQ68" s="282"/>
      <c r="BR68" s="282"/>
      <c r="BS68" s="282"/>
      <c r="BT68" s="282"/>
      <c r="BU68" s="282"/>
    </row>
    <row r="69" spans="1:73" ht="40.15" customHeight="1" thickTop="1" thickBot="1" x14ac:dyDescent="0.3">
      <c r="A69" s="151"/>
      <c r="B69" s="24"/>
      <c r="C69" s="1059"/>
      <c r="D69" s="1154"/>
      <c r="E69" s="1062"/>
      <c r="F69" s="1065"/>
      <c r="G69" s="1050"/>
      <c r="H69" s="1044"/>
      <c r="I69" s="1044"/>
      <c r="J69" s="1044"/>
      <c r="K69" s="1050"/>
      <c r="L69" s="1044"/>
      <c r="M69" s="1050"/>
      <c r="N69" s="1047"/>
      <c r="O69" s="1239"/>
      <c r="P69" s="1053"/>
      <c r="Q69" s="1056"/>
      <c r="R69" s="1041"/>
      <c r="S69" s="1041"/>
      <c r="T69" s="1023"/>
      <c r="U69" s="1008"/>
      <c r="V69" s="1008"/>
      <c r="W69" s="1008"/>
      <c r="X69" s="1008"/>
      <c r="Y69" s="1008"/>
      <c r="Z69" s="1005"/>
      <c r="AA69" s="1005"/>
      <c r="AB69" s="1005"/>
      <c r="AC69" s="1005"/>
      <c r="AD69" s="1005"/>
      <c r="AE69" s="1005"/>
      <c r="AF69" s="1005"/>
      <c r="AG69" s="196"/>
      <c r="AH69" s="592"/>
      <c r="AI69" s="592"/>
      <c r="AJ69" s="592"/>
      <c r="AK69" s="196"/>
      <c r="AL69" s="197"/>
      <c r="AM69" s="197"/>
      <c r="AN69" s="197"/>
      <c r="AO69" s="197"/>
      <c r="AP69" s="1151"/>
      <c r="AQ69" s="1005"/>
      <c r="AR69" s="282"/>
      <c r="AS69" s="282"/>
      <c r="AT69" s="282"/>
      <c r="AU69" s="282"/>
      <c r="AV69" s="282"/>
      <c r="AW69" s="282"/>
      <c r="AX69" s="1151"/>
      <c r="AY69" s="1005"/>
      <c r="AZ69" s="282"/>
      <c r="BA69" s="282"/>
      <c r="BB69" s="282"/>
      <c r="BC69" s="282"/>
      <c r="BD69" s="282"/>
      <c r="BE69" s="282"/>
      <c r="BF69" s="1151"/>
      <c r="BG69" s="1005"/>
      <c r="BH69" s="282"/>
      <c r="BI69" s="282"/>
      <c r="BJ69" s="282"/>
      <c r="BK69" s="282"/>
      <c r="BL69" s="282"/>
      <c r="BM69" s="282"/>
      <c r="BN69" s="1151"/>
      <c r="BO69" s="1005"/>
      <c r="BP69" s="282"/>
      <c r="BQ69" s="282"/>
      <c r="BR69" s="282"/>
      <c r="BS69" s="282"/>
      <c r="BT69" s="282"/>
      <c r="BU69" s="282"/>
    </row>
    <row r="70" spans="1:73" ht="40.15" customHeight="1" thickTop="1" thickBot="1" x14ac:dyDescent="0.3">
      <c r="A70" s="151"/>
      <c r="B70" s="24"/>
      <c r="C70" s="1060"/>
      <c r="D70" s="1155"/>
      <c r="E70" s="1063"/>
      <c r="F70" s="1066"/>
      <c r="G70" s="1051"/>
      <c r="H70" s="1045"/>
      <c r="I70" s="1045"/>
      <c r="J70" s="1045"/>
      <c r="K70" s="1051"/>
      <c r="L70" s="1045"/>
      <c r="M70" s="1051"/>
      <c r="N70" s="1048"/>
      <c r="O70" s="1239"/>
      <c r="P70" s="1054"/>
      <c r="Q70" s="1057"/>
      <c r="R70" s="1042"/>
      <c r="S70" s="1042"/>
      <c r="T70" s="1024"/>
      <c r="U70" s="1009"/>
      <c r="V70" s="1009"/>
      <c r="W70" s="1009"/>
      <c r="X70" s="1009"/>
      <c r="Y70" s="1009"/>
      <c r="Z70" s="1006"/>
      <c r="AA70" s="1006"/>
      <c r="AB70" s="1006"/>
      <c r="AC70" s="1006"/>
      <c r="AD70" s="1006"/>
      <c r="AE70" s="1006"/>
      <c r="AF70" s="1006"/>
      <c r="AG70" s="715"/>
      <c r="AH70" s="716"/>
      <c r="AI70" s="716"/>
      <c r="AJ70" s="716"/>
      <c r="AK70" s="715"/>
      <c r="AL70" s="717"/>
      <c r="AM70" s="717"/>
      <c r="AN70" s="717"/>
      <c r="AO70" s="717"/>
      <c r="AP70" s="1152"/>
      <c r="AQ70" s="1006"/>
      <c r="AR70" s="718"/>
      <c r="AS70" s="718"/>
      <c r="AT70" s="718"/>
      <c r="AU70" s="718"/>
      <c r="AV70" s="718"/>
      <c r="AW70" s="718"/>
      <c r="AX70" s="1152"/>
      <c r="AY70" s="1006"/>
      <c r="AZ70" s="718"/>
      <c r="BA70" s="718"/>
      <c r="BB70" s="718"/>
      <c r="BC70" s="718"/>
      <c r="BD70" s="718"/>
      <c r="BE70" s="718"/>
      <c r="BF70" s="1152"/>
      <c r="BG70" s="1006"/>
      <c r="BH70" s="718"/>
      <c r="BI70" s="718"/>
      <c r="BJ70" s="718"/>
      <c r="BK70" s="718"/>
      <c r="BL70" s="718"/>
      <c r="BM70" s="718"/>
      <c r="BN70" s="1152"/>
      <c r="BO70" s="1006"/>
      <c r="BP70" s="718"/>
      <c r="BQ70" s="718"/>
      <c r="BR70" s="718"/>
      <c r="BS70" s="718"/>
      <c r="BT70" s="718"/>
      <c r="BU70" s="718"/>
    </row>
    <row r="71" spans="1:73" ht="40.15" customHeight="1" thickTop="1" thickBot="1" x14ac:dyDescent="0.3">
      <c r="A71" s="151"/>
      <c r="B71" s="24"/>
      <c r="C71" s="1058" t="s">
        <v>2779</v>
      </c>
      <c r="D71" s="1049" t="s">
        <v>2780</v>
      </c>
      <c r="E71" s="1061">
        <v>919</v>
      </c>
      <c r="F71" s="1064" t="s">
        <v>3965</v>
      </c>
      <c r="G71" s="1049" t="s">
        <v>3966</v>
      </c>
      <c r="H71" s="1043" t="s">
        <v>272</v>
      </c>
      <c r="I71" s="1043" t="s">
        <v>2982</v>
      </c>
      <c r="J71" s="1043" t="s">
        <v>3058</v>
      </c>
      <c r="K71" s="1049" t="s">
        <v>3947</v>
      </c>
      <c r="L71" s="1043" t="s">
        <v>3644</v>
      </c>
      <c r="M71" s="1049" t="s">
        <v>3940</v>
      </c>
      <c r="N71" s="1046">
        <v>2026004540019</v>
      </c>
      <c r="O71" s="1239" t="s">
        <v>3948</v>
      </c>
      <c r="P71" s="1052" t="s">
        <v>2143</v>
      </c>
      <c r="Q71" s="1055">
        <v>1</v>
      </c>
      <c r="R71" s="1040" t="s">
        <v>2871</v>
      </c>
      <c r="S71" s="1040"/>
      <c r="T71" s="1022"/>
      <c r="U71" s="1007"/>
      <c r="V71" s="1007"/>
      <c r="W71" s="1007"/>
      <c r="X71" s="1007"/>
      <c r="Y71" s="1007"/>
      <c r="Z71" s="1004">
        <f t="shared" si="29"/>
        <v>0</v>
      </c>
      <c r="AA71" s="1004">
        <f t="shared" si="38"/>
        <v>0</v>
      </c>
      <c r="AB71" s="1004">
        <f t="shared" si="38"/>
        <v>0</v>
      </c>
      <c r="AC71" s="1004">
        <f t="shared" si="38"/>
        <v>0</v>
      </c>
      <c r="AD71" s="1004">
        <f t="shared" si="38"/>
        <v>0</v>
      </c>
      <c r="AE71" s="1004">
        <f t="shared" si="38"/>
        <v>0</v>
      </c>
      <c r="AF71" s="1004">
        <f t="shared" si="38"/>
        <v>0</v>
      </c>
      <c r="AG71" s="714"/>
      <c r="AH71" s="593"/>
      <c r="AI71" s="593"/>
      <c r="AJ71" s="593"/>
      <c r="AK71" s="207"/>
      <c r="AL71" s="208"/>
      <c r="AM71" s="208"/>
      <c r="AN71" s="208"/>
      <c r="AO71" s="208"/>
      <c r="AP71" s="1150">
        <f>+U71</f>
        <v>0</v>
      </c>
      <c r="AQ71" s="1004">
        <f>SUM(AR71:AW74)</f>
        <v>0</v>
      </c>
      <c r="AR71" s="299"/>
      <c r="AS71" s="299"/>
      <c r="AT71" s="299"/>
      <c r="AU71" s="299"/>
      <c r="AV71" s="299"/>
      <c r="AW71" s="299"/>
      <c r="AX71" s="1150">
        <f>+V71</f>
        <v>0</v>
      </c>
      <c r="AY71" s="1004">
        <f>SUM(AZ71:BE74)</f>
        <v>0</v>
      </c>
      <c r="AZ71" s="299"/>
      <c r="BA71" s="299"/>
      <c r="BB71" s="299"/>
      <c r="BC71" s="299"/>
      <c r="BD71" s="299"/>
      <c r="BE71" s="299"/>
      <c r="BF71" s="1150">
        <f>+W71</f>
        <v>0</v>
      </c>
      <c r="BG71" s="1004">
        <f>SUM(BH71:BM74)</f>
        <v>0</v>
      </c>
      <c r="BH71" s="299"/>
      <c r="BI71" s="299"/>
      <c r="BJ71" s="299"/>
      <c r="BK71" s="299"/>
      <c r="BL71" s="299"/>
      <c r="BM71" s="299"/>
      <c r="BN71" s="1150">
        <f>+X71</f>
        <v>0</v>
      </c>
      <c r="BO71" s="1004">
        <f>SUM(BP71:BU74)</f>
        <v>0</v>
      </c>
      <c r="BP71" s="299"/>
      <c r="BQ71" s="299"/>
      <c r="BR71" s="299"/>
      <c r="BS71" s="299"/>
      <c r="BT71" s="299"/>
      <c r="BU71" s="299"/>
    </row>
    <row r="72" spans="1:73" ht="40.15" customHeight="1" thickTop="1" thickBot="1" x14ac:dyDescent="0.3">
      <c r="A72" s="151"/>
      <c r="B72" s="24"/>
      <c r="C72" s="1059"/>
      <c r="D72" s="1050"/>
      <c r="E72" s="1062"/>
      <c r="F72" s="1065"/>
      <c r="G72" s="1050"/>
      <c r="H72" s="1044"/>
      <c r="I72" s="1044"/>
      <c r="J72" s="1044"/>
      <c r="K72" s="1050"/>
      <c r="L72" s="1044"/>
      <c r="M72" s="1050"/>
      <c r="N72" s="1047"/>
      <c r="O72" s="1239"/>
      <c r="P72" s="1053"/>
      <c r="Q72" s="1056"/>
      <c r="R72" s="1041"/>
      <c r="S72" s="1041"/>
      <c r="T72" s="1023"/>
      <c r="U72" s="1008"/>
      <c r="V72" s="1008"/>
      <c r="W72" s="1008"/>
      <c r="X72" s="1008"/>
      <c r="Y72" s="1008"/>
      <c r="Z72" s="1005"/>
      <c r="AA72" s="1005"/>
      <c r="AB72" s="1005"/>
      <c r="AC72" s="1005"/>
      <c r="AD72" s="1005"/>
      <c r="AE72" s="1005"/>
      <c r="AF72" s="1005"/>
      <c r="AG72" s="479"/>
      <c r="AH72" s="592"/>
      <c r="AI72" s="592"/>
      <c r="AJ72" s="592"/>
      <c r="AK72" s="196"/>
      <c r="AL72" s="197"/>
      <c r="AM72" s="197"/>
      <c r="AN72" s="197"/>
      <c r="AO72" s="197"/>
      <c r="AP72" s="1151"/>
      <c r="AQ72" s="1005"/>
      <c r="AR72" s="282"/>
      <c r="AS72" s="282"/>
      <c r="AT72" s="282"/>
      <c r="AU72" s="282"/>
      <c r="AV72" s="282"/>
      <c r="AW72" s="282"/>
      <c r="AX72" s="1151"/>
      <c r="AY72" s="1005"/>
      <c r="AZ72" s="282"/>
      <c r="BA72" s="282"/>
      <c r="BB72" s="282"/>
      <c r="BC72" s="282"/>
      <c r="BD72" s="282"/>
      <c r="BE72" s="282"/>
      <c r="BF72" s="1151"/>
      <c r="BG72" s="1005"/>
      <c r="BH72" s="282"/>
      <c r="BI72" s="282"/>
      <c r="BJ72" s="282"/>
      <c r="BK72" s="282"/>
      <c r="BL72" s="282"/>
      <c r="BM72" s="282"/>
      <c r="BN72" s="1151"/>
      <c r="BO72" s="1005"/>
      <c r="BP72" s="282"/>
      <c r="BQ72" s="282"/>
      <c r="BR72" s="282"/>
      <c r="BS72" s="282"/>
      <c r="BT72" s="282"/>
      <c r="BU72" s="282"/>
    </row>
    <row r="73" spans="1:73" ht="40.15" customHeight="1" thickTop="1" thickBot="1" x14ac:dyDescent="0.3">
      <c r="A73" s="151"/>
      <c r="B73" s="24"/>
      <c r="C73" s="1059"/>
      <c r="D73" s="1050"/>
      <c r="E73" s="1062"/>
      <c r="F73" s="1065"/>
      <c r="G73" s="1050"/>
      <c r="H73" s="1044"/>
      <c r="I73" s="1044"/>
      <c r="J73" s="1044"/>
      <c r="K73" s="1050"/>
      <c r="L73" s="1044"/>
      <c r="M73" s="1050"/>
      <c r="N73" s="1047"/>
      <c r="O73" s="1239"/>
      <c r="P73" s="1053"/>
      <c r="Q73" s="1056"/>
      <c r="R73" s="1041"/>
      <c r="S73" s="1041"/>
      <c r="T73" s="1023"/>
      <c r="U73" s="1008"/>
      <c r="V73" s="1008"/>
      <c r="W73" s="1008"/>
      <c r="X73" s="1008"/>
      <c r="Y73" s="1008"/>
      <c r="Z73" s="1005"/>
      <c r="AA73" s="1005"/>
      <c r="AB73" s="1005"/>
      <c r="AC73" s="1005"/>
      <c r="AD73" s="1005"/>
      <c r="AE73" s="1005"/>
      <c r="AF73" s="1005"/>
      <c r="AG73" s="196"/>
      <c r="AH73" s="592"/>
      <c r="AI73" s="592"/>
      <c r="AJ73" s="592"/>
      <c r="AK73" s="196"/>
      <c r="AL73" s="197"/>
      <c r="AM73" s="197"/>
      <c r="AN73" s="197"/>
      <c r="AO73" s="197"/>
      <c r="AP73" s="1151"/>
      <c r="AQ73" s="1005"/>
      <c r="AR73" s="282"/>
      <c r="AS73" s="282"/>
      <c r="AT73" s="282"/>
      <c r="AU73" s="282"/>
      <c r="AV73" s="282"/>
      <c r="AW73" s="282"/>
      <c r="AX73" s="1151"/>
      <c r="AY73" s="1005"/>
      <c r="AZ73" s="282"/>
      <c r="BA73" s="282"/>
      <c r="BB73" s="282"/>
      <c r="BC73" s="282"/>
      <c r="BD73" s="282"/>
      <c r="BE73" s="282"/>
      <c r="BF73" s="1151"/>
      <c r="BG73" s="1005"/>
      <c r="BH73" s="282"/>
      <c r="BI73" s="282"/>
      <c r="BJ73" s="282"/>
      <c r="BK73" s="282"/>
      <c r="BL73" s="282"/>
      <c r="BM73" s="282"/>
      <c r="BN73" s="1151"/>
      <c r="BO73" s="1005"/>
      <c r="BP73" s="282"/>
      <c r="BQ73" s="282"/>
      <c r="BR73" s="282"/>
      <c r="BS73" s="282"/>
      <c r="BT73" s="282"/>
      <c r="BU73" s="282"/>
    </row>
    <row r="74" spans="1:73" ht="40.15" customHeight="1" thickTop="1" thickBot="1" x14ac:dyDescent="0.3">
      <c r="A74" s="151"/>
      <c r="B74" s="24"/>
      <c r="C74" s="1060"/>
      <c r="D74" s="1051"/>
      <c r="E74" s="1063"/>
      <c r="F74" s="1066"/>
      <c r="G74" s="1051"/>
      <c r="H74" s="1045"/>
      <c r="I74" s="1045"/>
      <c r="J74" s="1045"/>
      <c r="K74" s="1051"/>
      <c r="L74" s="1045"/>
      <c r="M74" s="1051"/>
      <c r="N74" s="1048"/>
      <c r="O74" s="1239"/>
      <c r="P74" s="1054"/>
      <c r="Q74" s="1057"/>
      <c r="R74" s="1042"/>
      <c r="S74" s="1042"/>
      <c r="T74" s="1024"/>
      <c r="U74" s="1009"/>
      <c r="V74" s="1009"/>
      <c r="W74" s="1009"/>
      <c r="X74" s="1009"/>
      <c r="Y74" s="1009"/>
      <c r="Z74" s="1006"/>
      <c r="AA74" s="1006"/>
      <c r="AB74" s="1006"/>
      <c r="AC74" s="1006"/>
      <c r="AD74" s="1006"/>
      <c r="AE74" s="1006"/>
      <c r="AF74" s="1006"/>
      <c r="AG74" s="715"/>
      <c r="AH74" s="716"/>
      <c r="AI74" s="716"/>
      <c r="AJ74" s="716"/>
      <c r="AK74" s="715"/>
      <c r="AL74" s="717"/>
      <c r="AM74" s="717"/>
      <c r="AN74" s="717"/>
      <c r="AO74" s="717"/>
      <c r="AP74" s="1152"/>
      <c r="AQ74" s="1006"/>
      <c r="AR74" s="718"/>
      <c r="AS74" s="718"/>
      <c r="AT74" s="718"/>
      <c r="AU74" s="718"/>
      <c r="AV74" s="718"/>
      <c r="AW74" s="718"/>
      <c r="AX74" s="1152"/>
      <c r="AY74" s="1006"/>
      <c r="AZ74" s="718"/>
      <c r="BA74" s="718"/>
      <c r="BB74" s="718"/>
      <c r="BC74" s="718"/>
      <c r="BD74" s="718"/>
      <c r="BE74" s="718"/>
      <c r="BF74" s="1152"/>
      <c r="BG74" s="1006"/>
      <c r="BH74" s="718"/>
      <c r="BI74" s="718"/>
      <c r="BJ74" s="718"/>
      <c r="BK74" s="718"/>
      <c r="BL74" s="718"/>
      <c r="BM74" s="718"/>
      <c r="BN74" s="1152"/>
      <c r="BO74" s="1006"/>
      <c r="BP74" s="718"/>
      <c r="BQ74" s="718"/>
      <c r="BR74" s="718"/>
      <c r="BS74" s="718"/>
      <c r="BT74" s="718"/>
      <c r="BU74" s="718"/>
    </row>
    <row r="75" spans="1:73" ht="40.15" customHeight="1" thickTop="1" thickBot="1" x14ac:dyDescent="0.3">
      <c r="A75" s="151"/>
      <c r="B75" s="24"/>
      <c r="C75" s="1058" t="s">
        <v>2781</v>
      </c>
      <c r="D75" s="1049" t="s">
        <v>2782</v>
      </c>
      <c r="E75" s="1061">
        <v>920</v>
      </c>
      <c r="F75" s="1064" t="s">
        <v>3965</v>
      </c>
      <c r="G75" s="1049" t="s">
        <v>3966</v>
      </c>
      <c r="H75" s="1043" t="s">
        <v>272</v>
      </c>
      <c r="I75" s="1043" t="s">
        <v>2982</v>
      </c>
      <c r="J75" s="1043" t="s">
        <v>3058</v>
      </c>
      <c r="K75" s="1049" t="s">
        <v>3947</v>
      </c>
      <c r="L75" s="1043" t="s">
        <v>3644</v>
      </c>
      <c r="M75" s="1049" t="s">
        <v>3940</v>
      </c>
      <c r="N75" s="1046">
        <v>2026004540019</v>
      </c>
      <c r="O75" s="1239" t="s">
        <v>3948</v>
      </c>
      <c r="P75" s="1052" t="s">
        <v>1551</v>
      </c>
      <c r="Q75" s="1055">
        <v>1</v>
      </c>
      <c r="R75" s="1040" t="s">
        <v>2871</v>
      </c>
      <c r="S75" s="1040"/>
      <c r="T75" s="1022"/>
      <c r="U75" s="1007"/>
      <c r="V75" s="1007"/>
      <c r="W75" s="1007"/>
      <c r="X75" s="1007"/>
      <c r="Y75" s="1007"/>
      <c r="Z75" s="1004">
        <f t="shared" si="29"/>
        <v>0</v>
      </c>
      <c r="AA75" s="1004">
        <f t="shared" si="38"/>
        <v>0</v>
      </c>
      <c r="AB75" s="1004">
        <f t="shared" si="38"/>
        <v>0</v>
      </c>
      <c r="AC75" s="1004">
        <f t="shared" si="38"/>
        <v>0</v>
      </c>
      <c r="AD75" s="1004">
        <f t="shared" si="38"/>
        <v>0</v>
      </c>
      <c r="AE75" s="1004">
        <f t="shared" si="38"/>
        <v>0</v>
      </c>
      <c r="AF75" s="1004">
        <f t="shared" si="38"/>
        <v>0</v>
      </c>
      <c r="AG75" s="714"/>
      <c r="AH75" s="593"/>
      <c r="AI75" s="593"/>
      <c r="AJ75" s="593"/>
      <c r="AK75" s="207"/>
      <c r="AL75" s="208"/>
      <c r="AM75" s="208"/>
      <c r="AN75" s="208"/>
      <c r="AO75" s="208"/>
      <c r="AP75" s="1150">
        <f>+U75</f>
        <v>0</v>
      </c>
      <c r="AQ75" s="1004">
        <f>SUM(AR75:AW78)</f>
        <v>0</v>
      </c>
      <c r="AR75" s="299"/>
      <c r="AS75" s="299"/>
      <c r="AT75" s="299"/>
      <c r="AU75" s="299"/>
      <c r="AV75" s="299"/>
      <c r="AW75" s="299"/>
      <c r="AX75" s="1150">
        <f>+V75</f>
        <v>0</v>
      </c>
      <c r="AY75" s="1004">
        <f>SUM(AZ75:BE78)</f>
        <v>0</v>
      </c>
      <c r="AZ75" s="299"/>
      <c r="BA75" s="299"/>
      <c r="BB75" s="299"/>
      <c r="BC75" s="299"/>
      <c r="BD75" s="299"/>
      <c r="BE75" s="299"/>
      <c r="BF75" s="1150">
        <f>+W75</f>
        <v>0</v>
      </c>
      <c r="BG75" s="1004">
        <f>SUM(BH75:BM78)</f>
        <v>0</v>
      </c>
      <c r="BH75" s="299"/>
      <c r="BI75" s="299"/>
      <c r="BJ75" s="299"/>
      <c r="BK75" s="299"/>
      <c r="BL75" s="299"/>
      <c r="BM75" s="299"/>
      <c r="BN75" s="1150">
        <f>+X75</f>
        <v>0</v>
      </c>
      <c r="BO75" s="1004">
        <f>SUM(BP75:BU78)</f>
        <v>0</v>
      </c>
      <c r="BP75" s="299"/>
      <c r="BQ75" s="299"/>
      <c r="BR75" s="299"/>
      <c r="BS75" s="299"/>
      <c r="BT75" s="299"/>
      <c r="BU75" s="299"/>
    </row>
    <row r="76" spans="1:73" ht="40.15" customHeight="1" thickTop="1" thickBot="1" x14ac:dyDescent="0.3">
      <c r="A76" s="151"/>
      <c r="B76" s="24"/>
      <c r="C76" s="1059"/>
      <c r="D76" s="1050"/>
      <c r="E76" s="1062"/>
      <c r="F76" s="1065"/>
      <c r="G76" s="1050"/>
      <c r="H76" s="1044"/>
      <c r="I76" s="1044"/>
      <c r="J76" s="1044"/>
      <c r="K76" s="1050"/>
      <c r="L76" s="1044"/>
      <c r="M76" s="1050"/>
      <c r="N76" s="1047"/>
      <c r="O76" s="1239"/>
      <c r="P76" s="1053"/>
      <c r="Q76" s="1056"/>
      <c r="R76" s="1041"/>
      <c r="S76" s="1041"/>
      <c r="T76" s="1023"/>
      <c r="U76" s="1008"/>
      <c r="V76" s="1008"/>
      <c r="W76" s="1008"/>
      <c r="X76" s="1008"/>
      <c r="Y76" s="1008"/>
      <c r="Z76" s="1005"/>
      <c r="AA76" s="1005"/>
      <c r="AB76" s="1005"/>
      <c r="AC76" s="1005"/>
      <c r="AD76" s="1005"/>
      <c r="AE76" s="1005"/>
      <c r="AF76" s="1005"/>
      <c r="AG76" s="479"/>
      <c r="AH76" s="592"/>
      <c r="AI76" s="592"/>
      <c r="AJ76" s="592"/>
      <c r="AK76" s="196"/>
      <c r="AL76" s="197"/>
      <c r="AM76" s="197"/>
      <c r="AN76" s="197"/>
      <c r="AO76" s="197"/>
      <c r="AP76" s="1151"/>
      <c r="AQ76" s="1005"/>
      <c r="AR76" s="282"/>
      <c r="AS76" s="282"/>
      <c r="AT76" s="282"/>
      <c r="AU76" s="282"/>
      <c r="AV76" s="282"/>
      <c r="AW76" s="282"/>
      <c r="AX76" s="1151"/>
      <c r="AY76" s="1005"/>
      <c r="AZ76" s="282"/>
      <c r="BA76" s="282"/>
      <c r="BB76" s="282"/>
      <c r="BC76" s="282"/>
      <c r="BD76" s="282"/>
      <c r="BE76" s="282"/>
      <c r="BF76" s="1151"/>
      <c r="BG76" s="1005"/>
      <c r="BH76" s="282"/>
      <c r="BI76" s="282"/>
      <c r="BJ76" s="282"/>
      <c r="BK76" s="282"/>
      <c r="BL76" s="282"/>
      <c r="BM76" s="282"/>
      <c r="BN76" s="1151"/>
      <c r="BO76" s="1005"/>
      <c r="BP76" s="282"/>
      <c r="BQ76" s="282"/>
      <c r="BR76" s="282"/>
      <c r="BS76" s="282"/>
      <c r="BT76" s="282"/>
      <c r="BU76" s="282"/>
    </row>
    <row r="77" spans="1:73" ht="40.15" customHeight="1" thickTop="1" thickBot="1" x14ac:dyDescent="0.3">
      <c r="A77" s="151"/>
      <c r="B77" s="24"/>
      <c r="C77" s="1059"/>
      <c r="D77" s="1050"/>
      <c r="E77" s="1062"/>
      <c r="F77" s="1065"/>
      <c r="G77" s="1050"/>
      <c r="H77" s="1044"/>
      <c r="I77" s="1044"/>
      <c r="J77" s="1044"/>
      <c r="K77" s="1050"/>
      <c r="L77" s="1044"/>
      <c r="M77" s="1050"/>
      <c r="N77" s="1047"/>
      <c r="O77" s="1239"/>
      <c r="P77" s="1053"/>
      <c r="Q77" s="1056"/>
      <c r="R77" s="1041"/>
      <c r="S77" s="1041"/>
      <c r="T77" s="1023"/>
      <c r="U77" s="1008"/>
      <c r="V77" s="1008"/>
      <c r="W77" s="1008"/>
      <c r="X77" s="1008"/>
      <c r="Y77" s="1008"/>
      <c r="Z77" s="1005"/>
      <c r="AA77" s="1005"/>
      <c r="AB77" s="1005"/>
      <c r="AC77" s="1005"/>
      <c r="AD77" s="1005"/>
      <c r="AE77" s="1005"/>
      <c r="AF77" s="1005"/>
      <c r="AG77" s="196"/>
      <c r="AH77" s="592"/>
      <c r="AI77" s="592"/>
      <c r="AJ77" s="592"/>
      <c r="AK77" s="196"/>
      <c r="AL77" s="197"/>
      <c r="AM77" s="197"/>
      <c r="AN77" s="197"/>
      <c r="AO77" s="197"/>
      <c r="AP77" s="1151"/>
      <c r="AQ77" s="1005"/>
      <c r="AR77" s="282"/>
      <c r="AS77" s="282"/>
      <c r="AT77" s="282"/>
      <c r="AU77" s="282"/>
      <c r="AV77" s="282"/>
      <c r="AW77" s="282"/>
      <c r="AX77" s="1151"/>
      <c r="AY77" s="1005"/>
      <c r="AZ77" s="282"/>
      <c r="BA77" s="282"/>
      <c r="BB77" s="282"/>
      <c r="BC77" s="282"/>
      <c r="BD77" s="282"/>
      <c r="BE77" s="282"/>
      <c r="BF77" s="1151"/>
      <c r="BG77" s="1005"/>
      <c r="BH77" s="282"/>
      <c r="BI77" s="282"/>
      <c r="BJ77" s="282"/>
      <c r="BK77" s="282"/>
      <c r="BL77" s="282"/>
      <c r="BM77" s="282"/>
      <c r="BN77" s="1151"/>
      <c r="BO77" s="1005"/>
      <c r="BP77" s="282"/>
      <c r="BQ77" s="282"/>
      <c r="BR77" s="282"/>
      <c r="BS77" s="282"/>
      <c r="BT77" s="282"/>
      <c r="BU77" s="282"/>
    </row>
    <row r="78" spans="1:73" ht="40.15" customHeight="1" thickTop="1" thickBot="1" x14ac:dyDescent="0.3">
      <c r="A78" s="151"/>
      <c r="B78" s="24"/>
      <c r="C78" s="1060"/>
      <c r="D78" s="1051"/>
      <c r="E78" s="1063"/>
      <c r="F78" s="1066"/>
      <c r="G78" s="1051"/>
      <c r="H78" s="1045"/>
      <c r="I78" s="1045"/>
      <c r="J78" s="1045"/>
      <c r="K78" s="1051"/>
      <c r="L78" s="1045"/>
      <c r="M78" s="1051"/>
      <c r="N78" s="1048"/>
      <c r="O78" s="1239"/>
      <c r="P78" s="1054"/>
      <c r="Q78" s="1057"/>
      <c r="R78" s="1042"/>
      <c r="S78" s="1042"/>
      <c r="T78" s="1024"/>
      <c r="U78" s="1009"/>
      <c r="V78" s="1009"/>
      <c r="W78" s="1009"/>
      <c r="X78" s="1009"/>
      <c r="Y78" s="1009"/>
      <c r="Z78" s="1006"/>
      <c r="AA78" s="1006"/>
      <c r="AB78" s="1006"/>
      <c r="AC78" s="1006"/>
      <c r="AD78" s="1006"/>
      <c r="AE78" s="1006"/>
      <c r="AF78" s="1006"/>
      <c r="AG78" s="715"/>
      <c r="AH78" s="716"/>
      <c r="AI78" s="716"/>
      <c r="AJ78" s="716"/>
      <c r="AK78" s="715"/>
      <c r="AL78" s="717"/>
      <c r="AM78" s="717"/>
      <c r="AN78" s="717"/>
      <c r="AO78" s="717"/>
      <c r="AP78" s="1152"/>
      <c r="AQ78" s="1006"/>
      <c r="AR78" s="718"/>
      <c r="AS78" s="718"/>
      <c r="AT78" s="718"/>
      <c r="AU78" s="718"/>
      <c r="AV78" s="718"/>
      <c r="AW78" s="718"/>
      <c r="AX78" s="1152"/>
      <c r="AY78" s="1006"/>
      <c r="AZ78" s="718"/>
      <c r="BA78" s="718"/>
      <c r="BB78" s="718"/>
      <c r="BC78" s="718"/>
      <c r="BD78" s="718"/>
      <c r="BE78" s="718"/>
      <c r="BF78" s="1152"/>
      <c r="BG78" s="1006"/>
      <c r="BH78" s="718"/>
      <c r="BI78" s="718"/>
      <c r="BJ78" s="718"/>
      <c r="BK78" s="718"/>
      <c r="BL78" s="718"/>
      <c r="BM78" s="718"/>
      <c r="BN78" s="1152"/>
      <c r="BO78" s="1006"/>
      <c r="BP78" s="718"/>
      <c r="BQ78" s="718"/>
      <c r="BR78" s="718"/>
      <c r="BS78" s="718"/>
      <c r="BT78" s="718"/>
      <c r="BU78" s="718"/>
    </row>
    <row r="79" spans="1:73" ht="40.15" customHeight="1" thickTop="1" thickBot="1" x14ac:dyDescent="0.3">
      <c r="A79" s="15"/>
      <c r="B79" s="924" t="s">
        <v>2783</v>
      </c>
      <c r="C79" s="145" t="s">
        <v>2784</v>
      </c>
      <c r="D79" s="354"/>
      <c r="E79" s="432"/>
      <c r="F79" s="445"/>
      <c r="G79" s="356"/>
      <c r="H79" s="357"/>
      <c r="I79" s="357"/>
      <c r="J79" s="358"/>
      <c r="K79" s="358"/>
      <c r="L79" s="354"/>
      <c r="M79" s="359"/>
      <c r="N79" s="360"/>
      <c r="O79" s="361"/>
      <c r="P79" s="361"/>
      <c r="Q79" s="146"/>
      <c r="R79" s="146"/>
      <c r="S79" s="140"/>
      <c r="T79" s="39"/>
      <c r="U79" s="37"/>
      <c r="V79" s="37"/>
      <c r="W79" s="37"/>
      <c r="X79" s="38"/>
      <c r="Y79" s="969">
        <f>Y80+Y84+Y88</f>
        <v>0</v>
      </c>
      <c r="Z79" s="932">
        <f t="shared" ref="Z79:AF88" si="39">+AQ79+AY79+BG79+BO79</f>
        <v>0</v>
      </c>
      <c r="AA79" s="932">
        <f t="shared" si="39"/>
        <v>0</v>
      </c>
      <c r="AB79" s="932">
        <f t="shared" si="39"/>
        <v>0</v>
      </c>
      <c r="AC79" s="932">
        <f t="shared" si="39"/>
        <v>0</v>
      </c>
      <c r="AD79" s="932">
        <f t="shared" si="39"/>
        <v>0</v>
      </c>
      <c r="AE79" s="932">
        <f t="shared" si="39"/>
        <v>0</v>
      </c>
      <c r="AF79" s="932">
        <f t="shared" si="39"/>
        <v>0</v>
      </c>
      <c r="AG79" s="195"/>
      <c r="AH79" s="195"/>
      <c r="AI79" s="195"/>
      <c r="AJ79" s="195"/>
      <c r="AK79" s="195"/>
      <c r="AL79" s="195"/>
      <c r="AM79" s="195"/>
      <c r="AN79" s="195"/>
      <c r="AO79" s="195"/>
      <c r="AP79" s="18"/>
      <c r="AQ79" s="929">
        <f t="shared" ref="AQ79" si="40">SUM(AQ80:AQ91)</f>
        <v>0</v>
      </c>
      <c r="AR79" s="929">
        <f>SUM(AR80:AR91)</f>
        <v>0</v>
      </c>
      <c r="AS79" s="929">
        <f t="shared" ref="AS79:AW79" si="41">SUM(AS80:AS91)</f>
        <v>0</v>
      </c>
      <c r="AT79" s="929">
        <f t="shared" si="41"/>
        <v>0</v>
      </c>
      <c r="AU79" s="929">
        <f t="shared" si="41"/>
        <v>0</v>
      </c>
      <c r="AV79" s="929">
        <f t="shared" si="41"/>
        <v>0</v>
      </c>
      <c r="AW79" s="929">
        <f t="shared" si="41"/>
        <v>0</v>
      </c>
      <c r="AX79" s="18"/>
      <c r="AY79" s="929">
        <f t="shared" ref="AY79" si="42">SUM(AY80:AY91)</f>
        <v>0</v>
      </c>
      <c r="AZ79" s="929">
        <f>SUM(AZ80:AZ91)</f>
        <v>0</v>
      </c>
      <c r="BA79" s="929">
        <f t="shared" ref="BA79:BE79" si="43">SUM(BA80:BA91)</f>
        <v>0</v>
      </c>
      <c r="BB79" s="929">
        <f t="shared" si="43"/>
        <v>0</v>
      </c>
      <c r="BC79" s="929">
        <f t="shared" si="43"/>
        <v>0</v>
      </c>
      <c r="BD79" s="929">
        <f t="shared" si="43"/>
        <v>0</v>
      </c>
      <c r="BE79" s="929">
        <f t="shared" si="43"/>
        <v>0</v>
      </c>
      <c r="BF79" s="18"/>
      <c r="BG79" s="929">
        <f t="shared" ref="BG79" si="44">SUM(BG80:BG91)</f>
        <v>0</v>
      </c>
      <c r="BH79" s="929">
        <f>SUM(BH80:BH91)</f>
        <v>0</v>
      </c>
      <c r="BI79" s="929">
        <f t="shared" ref="BI79:BM79" si="45">SUM(BI80:BI91)</f>
        <v>0</v>
      </c>
      <c r="BJ79" s="929">
        <f t="shared" si="45"/>
        <v>0</v>
      </c>
      <c r="BK79" s="929">
        <f t="shared" si="45"/>
        <v>0</v>
      </c>
      <c r="BL79" s="929">
        <f t="shared" si="45"/>
        <v>0</v>
      </c>
      <c r="BM79" s="929">
        <f t="shared" si="45"/>
        <v>0</v>
      </c>
      <c r="BN79" s="18"/>
      <c r="BO79" s="929">
        <f t="shared" ref="BO79" si="46">SUM(BO80:BO91)</f>
        <v>0</v>
      </c>
      <c r="BP79" s="929">
        <f>SUM(BP80:BP91)</f>
        <v>0</v>
      </c>
      <c r="BQ79" s="929">
        <f t="shared" ref="BQ79:BU79" si="47">SUM(BQ80:BQ91)</f>
        <v>0</v>
      </c>
      <c r="BR79" s="929">
        <f t="shared" si="47"/>
        <v>0</v>
      </c>
      <c r="BS79" s="929">
        <f t="shared" si="47"/>
        <v>0</v>
      </c>
      <c r="BT79" s="929">
        <f t="shared" si="47"/>
        <v>0</v>
      </c>
      <c r="BU79" s="929">
        <f t="shared" si="47"/>
        <v>0</v>
      </c>
    </row>
    <row r="80" spans="1:73" ht="40.15" customHeight="1" thickTop="1" thickBot="1" x14ac:dyDescent="0.3">
      <c r="A80" s="151"/>
      <c r="B80" s="24"/>
      <c r="C80" s="1058" t="s">
        <v>2785</v>
      </c>
      <c r="D80" s="1153" t="s">
        <v>2786</v>
      </c>
      <c r="E80" s="1061">
        <v>921</v>
      </c>
      <c r="F80" s="1064" t="s">
        <v>3967</v>
      </c>
      <c r="G80" s="1049" t="s">
        <v>3968</v>
      </c>
      <c r="H80" s="1043" t="s">
        <v>272</v>
      </c>
      <c r="I80" s="1043" t="s">
        <v>2982</v>
      </c>
      <c r="J80" s="1043" t="s">
        <v>3058</v>
      </c>
      <c r="K80" s="1049" t="s">
        <v>3947</v>
      </c>
      <c r="L80" s="1043" t="s">
        <v>3644</v>
      </c>
      <c r="M80" s="1049" t="s">
        <v>3940</v>
      </c>
      <c r="N80" s="1046">
        <v>2026004540019</v>
      </c>
      <c r="O80" s="1239" t="s">
        <v>3948</v>
      </c>
      <c r="P80" s="1052" t="s">
        <v>2787</v>
      </c>
      <c r="Q80" s="1055">
        <v>1</v>
      </c>
      <c r="R80" s="1040" t="s">
        <v>2871</v>
      </c>
      <c r="S80" s="1040"/>
      <c r="T80" s="1022"/>
      <c r="U80" s="1007"/>
      <c r="V80" s="1007"/>
      <c r="W80" s="1007"/>
      <c r="X80" s="1007"/>
      <c r="Y80" s="1007"/>
      <c r="Z80" s="1004">
        <f t="shared" si="39"/>
        <v>0</v>
      </c>
      <c r="AA80" s="1004">
        <f t="shared" ref="AA80:AF88" si="48">SUM(AR80:AR83,AZ80:AZ83,BH80:BH83,BP80:BP83)</f>
        <v>0</v>
      </c>
      <c r="AB80" s="1004">
        <f t="shared" si="48"/>
        <v>0</v>
      </c>
      <c r="AC80" s="1004">
        <f t="shared" si="48"/>
        <v>0</v>
      </c>
      <c r="AD80" s="1004">
        <f t="shared" si="48"/>
        <v>0</v>
      </c>
      <c r="AE80" s="1004">
        <f t="shared" si="48"/>
        <v>0</v>
      </c>
      <c r="AF80" s="1004">
        <f t="shared" si="48"/>
        <v>0</v>
      </c>
      <c r="AG80" s="714"/>
      <c r="AH80" s="593"/>
      <c r="AI80" s="593"/>
      <c r="AJ80" s="593"/>
      <c r="AK80" s="207"/>
      <c r="AL80" s="208"/>
      <c r="AM80" s="208"/>
      <c r="AN80" s="208"/>
      <c r="AO80" s="208"/>
      <c r="AP80" s="1150">
        <f>+U80</f>
        <v>0</v>
      </c>
      <c r="AQ80" s="1004">
        <f>SUM(AR80:AW83)</f>
        <v>0</v>
      </c>
      <c r="AR80" s="299"/>
      <c r="AS80" s="299"/>
      <c r="AT80" s="299"/>
      <c r="AU80" s="299"/>
      <c r="AV80" s="299"/>
      <c r="AW80" s="299"/>
      <c r="AX80" s="1150">
        <f>+V80</f>
        <v>0</v>
      </c>
      <c r="AY80" s="1004">
        <f>SUM(AZ80:BE83)</f>
        <v>0</v>
      </c>
      <c r="AZ80" s="299"/>
      <c r="BA80" s="299"/>
      <c r="BB80" s="299"/>
      <c r="BC80" s="299"/>
      <c r="BD80" s="299"/>
      <c r="BE80" s="299"/>
      <c r="BF80" s="1150">
        <f>+W80</f>
        <v>0</v>
      </c>
      <c r="BG80" s="1004">
        <f>SUM(BH80:BM83)</f>
        <v>0</v>
      </c>
      <c r="BH80" s="299"/>
      <c r="BI80" s="299"/>
      <c r="BJ80" s="299"/>
      <c r="BK80" s="299"/>
      <c r="BL80" s="299"/>
      <c r="BM80" s="299"/>
      <c r="BN80" s="1150">
        <f>+X80</f>
        <v>0</v>
      </c>
      <c r="BO80" s="1004">
        <f>SUM(BP80:BU83)</f>
        <v>0</v>
      </c>
      <c r="BP80" s="299"/>
      <c r="BQ80" s="299"/>
      <c r="BR80" s="299"/>
      <c r="BS80" s="299"/>
      <c r="BT80" s="299"/>
      <c r="BU80" s="299"/>
    </row>
    <row r="81" spans="1:73" ht="40.15" customHeight="1" thickTop="1" thickBot="1" x14ac:dyDescent="0.3">
      <c r="A81" s="151"/>
      <c r="B81" s="24"/>
      <c r="C81" s="1059"/>
      <c r="D81" s="1154"/>
      <c r="E81" s="1062"/>
      <c r="F81" s="1065"/>
      <c r="G81" s="1050"/>
      <c r="H81" s="1044"/>
      <c r="I81" s="1044"/>
      <c r="J81" s="1044"/>
      <c r="K81" s="1050"/>
      <c r="L81" s="1044"/>
      <c r="M81" s="1050"/>
      <c r="N81" s="1047"/>
      <c r="O81" s="1239"/>
      <c r="P81" s="1053"/>
      <c r="Q81" s="1056"/>
      <c r="R81" s="1041"/>
      <c r="S81" s="1041"/>
      <c r="T81" s="1023"/>
      <c r="U81" s="1008"/>
      <c r="V81" s="1008"/>
      <c r="W81" s="1008"/>
      <c r="X81" s="1008"/>
      <c r="Y81" s="1008"/>
      <c r="Z81" s="1005"/>
      <c r="AA81" s="1005"/>
      <c r="AB81" s="1005"/>
      <c r="AC81" s="1005"/>
      <c r="AD81" s="1005"/>
      <c r="AE81" s="1005"/>
      <c r="AF81" s="1005"/>
      <c r="AG81" s="479"/>
      <c r="AH81" s="592"/>
      <c r="AI81" s="592"/>
      <c r="AJ81" s="592"/>
      <c r="AK81" s="196"/>
      <c r="AL81" s="197"/>
      <c r="AM81" s="197"/>
      <c r="AN81" s="197"/>
      <c r="AO81" s="197"/>
      <c r="AP81" s="1151"/>
      <c r="AQ81" s="1005"/>
      <c r="AR81" s="282"/>
      <c r="AS81" s="282"/>
      <c r="AT81" s="282"/>
      <c r="AU81" s="282"/>
      <c r="AV81" s="282"/>
      <c r="AW81" s="282"/>
      <c r="AX81" s="1151"/>
      <c r="AY81" s="1005"/>
      <c r="AZ81" s="282"/>
      <c r="BA81" s="282"/>
      <c r="BB81" s="282"/>
      <c r="BC81" s="282"/>
      <c r="BD81" s="282"/>
      <c r="BE81" s="282"/>
      <c r="BF81" s="1151"/>
      <c r="BG81" s="1005"/>
      <c r="BH81" s="282"/>
      <c r="BI81" s="282"/>
      <c r="BJ81" s="282"/>
      <c r="BK81" s="282"/>
      <c r="BL81" s="282"/>
      <c r="BM81" s="282"/>
      <c r="BN81" s="1151"/>
      <c r="BO81" s="1005"/>
      <c r="BP81" s="282"/>
      <c r="BQ81" s="282"/>
      <c r="BR81" s="282"/>
      <c r="BS81" s="282"/>
      <c r="BT81" s="282"/>
      <c r="BU81" s="282"/>
    </row>
    <row r="82" spans="1:73" ht="40.15" customHeight="1" thickTop="1" thickBot="1" x14ac:dyDescent="0.3">
      <c r="A82" s="151"/>
      <c r="B82" s="24"/>
      <c r="C82" s="1059"/>
      <c r="D82" s="1154"/>
      <c r="E82" s="1062"/>
      <c r="F82" s="1065"/>
      <c r="G82" s="1050"/>
      <c r="H82" s="1044"/>
      <c r="I82" s="1044"/>
      <c r="J82" s="1044"/>
      <c r="K82" s="1050"/>
      <c r="L82" s="1044"/>
      <c r="M82" s="1050"/>
      <c r="N82" s="1047"/>
      <c r="O82" s="1239"/>
      <c r="P82" s="1053"/>
      <c r="Q82" s="1056"/>
      <c r="R82" s="1041"/>
      <c r="S82" s="1041"/>
      <c r="T82" s="1023"/>
      <c r="U82" s="1008"/>
      <c r="V82" s="1008"/>
      <c r="W82" s="1008"/>
      <c r="X82" s="1008"/>
      <c r="Y82" s="1008"/>
      <c r="Z82" s="1005"/>
      <c r="AA82" s="1005"/>
      <c r="AB82" s="1005"/>
      <c r="AC82" s="1005"/>
      <c r="AD82" s="1005"/>
      <c r="AE82" s="1005"/>
      <c r="AF82" s="1005"/>
      <c r="AG82" s="196"/>
      <c r="AH82" s="592"/>
      <c r="AI82" s="592"/>
      <c r="AJ82" s="592"/>
      <c r="AK82" s="196"/>
      <c r="AL82" s="197"/>
      <c r="AM82" s="197"/>
      <c r="AN82" s="197"/>
      <c r="AO82" s="197"/>
      <c r="AP82" s="1151"/>
      <c r="AQ82" s="1005"/>
      <c r="AR82" s="282"/>
      <c r="AS82" s="282"/>
      <c r="AT82" s="282"/>
      <c r="AU82" s="282"/>
      <c r="AV82" s="282"/>
      <c r="AW82" s="282"/>
      <c r="AX82" s="1151"/>
      <c r="AY82" s="1005"/>
      <c r="AZ82" s="282"/>
      <c r="BA82" s="282"/>
      <c r="BB82" s="282"/>
      <c r="BC82" s="282"/>
      <c r="BD82" s="282"/>
      <c r="BE82" s="282"/>
      <c r="BF82" s="1151"/>
      <c r="BG82" s="1005"/>
      <c r="BH82" s="282"/>
      <c r="BI82" s="282"/>
      <c r="BJ82" s="282"/>
      <c r="BK82" s="282"/>
      <c r="BL82" s="282"/>
      <c r="BM82" s="282"/>
      <c r="BN82" s="1151"/>
      <c r="BO82" s="1005"/>
      <c r="BP82" s="282"/>
      <c r="BQ82" s="282"/>
      <c r="BR82" s="282"/>
      <c r="BS82" s="282"/>
      <c r="BT82" s="282"/>
      <c r="BU82" s="282"/>
    </row>
    <row r="83" spans="1:73" ht="40.15" customHeight="1" thickTop="1" thickBot="1" x14ac:dyDescent="0.3">
      <c r="A83" s="151"/>
      <c r="B83" s="24"/>
      <c r="C83" s="1060"/>
      <c r="D83" s="1155"/>
      <c r="E83" s="1063"/>
      <c r="F83" s="1066"/>
      <c r="G83" s="1051"/>
      <c r="H83" s="1045"/>
      <c r="I83" s="1045"/>
      <c r="J83" s="1045"/>
      <c r="K83" s="1051"/>
      <c r="L83" s="1045"/>
      <c r="M83" s="1051"/>
      <c r="N83" s="1048"/>
      <c r="O83" s="1239"/>
      <c r="P83" s="1054"/>
      <c r="Q83" s="1057"/>
      <c r="R83" s="1042"/>
      <c r="S83" s="1042"/>
      <c r="T83" s="1024"/>
      <c r="U83" s="1009"/>
      <c r="V83" s="1009"/>
      <c r="W83" s="1009"/>
      <c r="X83" s="1009"/>
      <c r="Y83" s="1009"/>
      <c r="Z83" s="1006"/>
      <c r="AA83" s="1006"/>
      <c r="AB83" s="1006"/>
      <c r="AC83" s="1006"/>
      <c r="AD83" s="1006"/>
      <c r="AE83" s="1006"/>
      <c r="AF83" s="1006"/>
      <c r="AG83" s="715"/>
      <c r="AH83" s="716"/>
      <c r="AI83" s="716"/>
      <c r="AJ83" s="716"/>
      <c r="AK83" s="715"/>
      <c r="AL83" s="717"/>
      <c r="AM83" s="717"/>
      <c r="AN83" s="717"/>
      <c r="AO83" s="717"/>
      <c r="AP83" s="1152"/>
      <c r="AQ83" s="1006"/>
      <c r="AR83" s="718"/>
      <c r="AS83" s="718"/>
      <c r="AT83" s="718"/>
      <c r="AU83" s="718"/>
      <c r="AV83" s="718"/>
      <c r="AW83" s="718"/>
      <c r="AX83" s="1152"/>
      <c r="AY83" s="1006"/>
      <c r="AZ83" s="718"/>
      <c r="BA83" s="718"/>
      <c r="BB83" s="718"/>
      <c r="BC83" s="718"/>
      <c r="BD83" s="718"/>
      <c r="BE83" s="718"/>
      <c r="BF83" s="1152"/>
      <c r="BG83" s="1006"/>
      <c r="BH83" s="718"/>
      <c r="BI83" s="718"/>
      <c r="BJ83" s="718"/>
      <c r="BK83" s="718"/>
      <c r="BL83" s="718"/>
      <c r="BM83" s="718"/>
      <c r="BN83" s="1152"/>
      <c r="BO83" s="1006"/>
      <c r="BP83" s="718"/>
      <c r="BQ83" s="718"/>
      <c r="BR83" s="718"/>
      <c r="BS83" s="718"/>
      <c r="BT83" s="718"/>
      <c r="BU83" s="718"/>
    </row>
    <row r="84" spans="1:73" ht="40.15" customHeight="1" thickTop="1" thickBot="1" x14ac:dyDescent="0.3">
      <c r="A84" s="151"/>
      <c r="B84" s="24"/>
      <c r="C84" s="1058" t="s">
        <v>2788</v>
      </c>
      <c r="D84" s="1153" t="s">
        <v>2789</v>
      </c>
      <c r="E84" s="1061">
        <v>922</v>
      </c>
      <c r="F84" s="1064" t="s">
        <v>3967</v>
      </c>
      <c r="G84" s="1049" t="s">
        <v>3968</v>
      </c>
      <c r="H84" s="1043" t="s">
        <v>272</v>
      </c>
      <c r="I84" s="1043" t="s">
        <v>2982</v>
      </c>
      <c r="J84" s="1043" t="s">
        <v>3058</v>
      </c>
      <c r="K84" s="1049" t="s">
        <v>3947</v>
      </c>
      <c r="L84" s="1043" t="s">
        <v>3644</v>
      </c>
      <c r="M84" s="1049" t="s">
        <v>3940</v>
      </c>
      <c r="N84" s="1046">
        <v>2026004540019</v>
      </c>
      <c r="O84" s="1239" t="s">
        <v>3948</v>
      </c>
      <c r="P84" s="1052" t="s">
        <v>2790</v>
      </c>
      <c r="Q84" s="1055">
        <v>1</v>
      </c>
      <c r="R84" s="1040" t="s">
        <v>2871</v>
      </c>
      <c r="S84" s="1040"/>
      <c r="T84" s="1022"/>
      <c r="U84" s="1007"/>
      <c r="V84" s="1007"/>
      <c r="W84" s="1007"/>
      <c r="X84" s="1007"/>
      <c r="Y84" s="1007"/>
      <c r="Z84" s="1004">
        <f t="shared" si="39"/>
        <v>0</v>
      </c>
      <c r="AA84" s="1004">
        <f t="shared" si="48"/>
        <v>0</v>
      </c>
      <c r="AB84" s="1004">
        <f t="shared" si="48"/>
        <v>0</v>
      </c>
      <c r="AC84" s="1004">
        <f t="shared" si="48"/>
        <v>0</v>
      </c>
      <c r="AD84" s="1004">
        <f t="shared" si="48"/>
        <v>0</v>
      </c>
      <c r="AE84" s="1004">
        <f t="shared" si="48"/>
        <v>0</v>
      </c>
      <c r="AF84" s="1004">
        <f t="shared" si="48"/>
        <v>0</v>
      </c>
      <c r="AG84" s="714"/>
      <c r="AH84" s="593"/>
      <c r="AI84" s="593"/>
      <c r="AJ84" s="593"/>
      <c r="AK84" s="207"/>
      <c r="AL84" s="208"/>
      <c r="AM84" s="208"/>
      <c r="AN84" s="208"/>
      <c r="AO84" s="208"/>
      <c r="AP84" s="1150">
        <f>+U84</f>
        <v>0</v>
      </c>
      <c r="AQ84" s="1004">
        <f>SUM(AR84:AW87)</f>
        <v>0</v>
      </c>
      <c r="AR84" s="299"/>
      <c r="AS84" s="299"/>
      <c r="AT84" s="299"/>
      <c r="AU84" s="299"/>
      <c r="AV84" s="299"/>
      <c r="AW84" s="299"/>
      <c r="AX84" s="1150">
        <f>+V84</f>
        <v>0</v>
      </c>
      <c r="AY84" s="1004">
        <f>SUM(AZ84:BE87)</f>
        <v>0</v>
      </c>
      <c r="AZ84" s="299"/>
      <c r="BA84" s="299"/>
      <c r="BB84" s="299"/>
      <c r="BC84" s="299"/>
      <c r="BD84" s="299"/>
      <c r="BE84" s="299"/>
      <c r="BF84" s="1150">
        <f>+W84</f>
        <v>0</v>
      </c>
      <c r="BG84" s="1004">
        <f>SUM(BH84:BM87)</f>
        <v>0</v>
      </c>
      <c r="BH84" s="299"/>
      <c r="BI84" s="299"/>
      <c r="BJ84" s="299"/>
      <c r="BK84" s="299"/>
      <c r="BL84" s="299"/>
      <c r="BM84" s="299"/>
      <c r="BN84" s="1150">
        <f>+X84</f>
        <v>0</v>
      </c>
      <c r="BO84" s="1004">
        <f>SUM(BP84:BU87)</f>
        <v>0</v>
      </c>
      <c r="BP84" s="299"/>
      <c r="BQ84" s="299"/>
      <c r="BR84" s="299"/>
      <c r="BS84" s="299"/>
      <c r="BT84" s="299"/>
      <c r="BU84" s="299"/>
    </row>
    <row r="85" spans="1:73" ht="40.15" customHeight="1" thickTop="1" thickBot="1" x14ac:dyDescent="0.3">
      <c r="A85" s="151"/>
      <c r="B85" s="24"/>
      <c r="C85" s="1059"/>
      <c r="D85" s="1154"/>
      <c r="E85" s="1062"/>
      <c r="F85" s="1065"/>
      <c r="G85" s="1050"/>
      <c r="H85" s="1044"/>
      <c r="I85" s="1044"/>
      <c r="J85" s="1044"/>
      <c r="K85" s="1050"/>
      <c r="L85" s="1044"/>
      <c r="M85" s="1050"/>
      <c r="N85" s="1047"/>
      <c r="O85" s="1239"/>
      <c r="P85" s="1053"/>
      <c r="Q85" s="1056"/>
      <c r="R85" s="1041"/>
      <c r="S85" s="1041"/>
      <c r="T85" s="1023"/>
      <c r="U85" s="1008"/>
      <c r="V85" s="1008"/>
      <c r="W85" s="1008"/>
      <c r="X85" s="1008"/>
      <c r="Y85" s="1008"/>
      <c r="Z85" s="1005"/>
      <c r="AA85" s="1005"/>
      <c r="AB85" s="1005"/>
      <c r="AC85" s="1005"/>
      <c r="AD85" s="1005"/>
      <c r="AE85" s="1005"/>
      <c r="AF85" s="1005"/>
      <c r="AG85" s="479"/>
      <c r="AH85" s="592"/>
      <c r="AI85" s="592"/>
      <c r="AJ85" s="592"/>
      <c r="AK85" s="196"/>
      <c r="AL85" s="197"/>
      <c r="AM85" s="197"/>
      <c r="AN85" s="197"/>
      <c r="AO85" s="197"/>
      <c r="AP85" s="1151"/>
      <c r="AQ85" s="1005"/>
      <c r="AR85" s="282"/>
      <c r="AS85" s="282"/>
      <c r="AT85" s="282"/>
      <c r="AU85" s="282"/>
      <c r="AV85" s="282"/>
      <c r="AW85" s="282"/>
      <c r="AX85" s="1151"/>
      <c r="AY85" s="1005"/>
      <c r="AZ85" s="282"/>
      <c r="BA85" s="282"/>
      <c r="BB85" s="282"/>
      <c r="BC85" s="282"/>
      <c r="BD85" s="282"/>
      <c r="BE85" s="282"/>
      <c r="BF85" s="1151"/>
      <c r="BG85" s="1005"/>
      <c r="BH85" s="282"/>
      <c r="BI85" s="282"/>
      <c r="BJ85" s="282"/>
      <c r="BK85" s="282"/>
      <c r="BL85" s="282"/>
      <c r="BM85" s="282"/>
      <c r="BN85" s="1151"/>
      <c r="BO85" s="1005"/>
      <c r="BP85" s="282"/>
      <c r="BQ85" s="282"/>
      <c r="BR85" s="282"/>
      <c r="BS85" s="282"/>
      <c r="BT85" s="282"/>
      <c r="BU85" s="282"/>
    </row>
    <row r="86" spans="1:73" ht="40.15" customHeight="1" thickTop="1" thickBot="1" x14ac:dyDescent="0.3">
      <c r="A86" s="151"/>
      <c r="B86" s="24"/>
      <c r="C86" s="1059"/>
      <c r="D86" s="1154"/>
      <c r="E86" s="1062"/>
      <c r="F86" s="1065"/>
      <c r="G86" s="1050"/>
      <c r="H86" s="1044"/>
      <c r="I86" s="1044"/>
      <c r="J86" s="1044"/>
      <c r="K86" s="1050"/>
      <c r="L86" s="1044"/>
      <c r="M86" s="1050"/>
      <c r="N86" s="1047"/>
      <c r="O86" s="1239"/>
      <c r="P86" s="1053"/>
      <c r="Q86" s="1056"/>
      <c r="R86" s="1041"/>
      <c r="S86" s="1041"/>
      <c r="T86" s="1023"/>
      <c r="U86" s="1008"/>
      <c r="V86" s="1008"/>
      <c r="W86" s="1008"/>
      <c r="X86" s="1008"/>
      <c r="Y86" s="1008"/>
      <c r="Z86" s="1005"/>
      <c r="AA86" s="1005"/>
      <c r="AB86" s="1005"/>
      <c r="AC86" s="1005"/>
      <c r="AD86" s="1005"/>
      <c r="AE86" s="1005"/>
      <c r="AF86" s="1005"/>
      <c r="AG86" s="196"/>
      <c r="AH86" s="592"/>
      <c r="AI86" s="592"/>
      <c r="AJ86" s="592"/>
      <c r="AK86" s="196"/>
      <c r="AL86" s="197"/>
      <c r="AM86" s="197"/>
      <c r="AN86" s="197"/>
      <c r="AO86" s="197"/>
      <c r="AP86" s="1151"/>
      <c r="AQ86" s="1005"/>
      <c r="AR86" s="282"/>
      <c r="AS86" s="282"/>
      <c r="AT86" s="282"/>
      <c r="AU86" s="282"/>
      <c r="AV86" s="282"/>
      <c r="AW86" s="282"/>
      <c r="AX86" s="1151"/>
      <c r="AY86" s="1005"/>
      <c r="AZ86" s="282"/>
      <c r="BA86" s="282"/>
      <c r="BB86" s="282"/>
      <c r="BC86" s="282"/>
      <c r="BD86" s="282"/>
      <c r="BE86" s="282"/>
      <c r="BF86" s="1151"/>
      <c r="BG86" s="1005"/>
      <c r="BH86" s="282"/>
      <c r="BI86" s="282"/>
      <c r="BJ86" s="282"/>
      <c r="BK86" s="282"/>
      <c r="BL86" s="282"/>
      <c r="BM86" s="282"/>
      <c r="BN86" s="1151"/>
      <c r="BO86" s="1005"/>
      <c r="BP86" s="282"/>
      <c r="BQ86" s="282"/>
      <c r="BR86" s="282"/>
      <c r="BS86" s="282"/>
      <c r="BT86" s="282"/>
      <c r="BU86" s="282"/>
    </row>
    <row r="87" spans="1:73" ht="40.15" customHeight="1" thickTop="1" thickBot="1" x14ac:dyDescent="0.3">
      <c r="A87" s="151"/>
      <c r="B87" s="24"/>
      <c r="C87" s="1060"/>
      <c r="D87" s="1155"/>
      <c r="E87" s="1063"/>
      <c r="F87" s="1066"/>
      <c r="G87" s="1051"/>
      <c r="H87" s="1045"/>
      <c r="I87" s="1045"/>
      <c r="J87" s="1045"/>
      <c r="K87" s="1051"/>
      <c r="L87" s="1045"/>
      <c r="M87" s="1051"/>
      <c r="N87" s="1048"/>
      <c r="O87" s="1239"/>
      <c r="P87" s="1054"/>
      <c r="Q87" s="1057"/>
      <c r="R87" s="1042"/>
      <c r="S87" s="1042"/>
      <c r="T87" s="1024"/>
      <c r="U87" s="1009"/>
      <c r="V87" s="1009"/>
      <c r="W87" s="1009"/>
      <c r="X87" s="1009"/>
      <c r="Y87" s="1009"/>
      <c r="Z87" s="1006"/>
      <c r="AA87" s="1006"/>
      <c r="AB87" s="1006"/>
      <c r="AC87" s="1006"/>
      <c r="AD87" s="1006"/>
      <c r="AE87" s="1006"/>
      <c r="AF87" s="1006"/>
      <c r="AG87" s="715"/>
      <c r="AH87" s="716"/>
      <c r="AI87" s="716"/>
      <c r="AJ87" s="716"/>
      <c r="AK87" s="715"/>
      <c r="AL87" s="717"/>
      <c r="AM87" s="717"/>
      <c r="AN87" s="717"/>
      <c r="AO87" s="717"/>
      <c r="AP87" s="1152"/>
      <c r="AQ87" s="1006"/>
      <c r="AR87" s="718"/>
      <c r="AS87" s="718"/>
      <c r="AT87" s="718"/>
      <c r="AU87" s="718"/>
      <c r="AV87" s="718"/>
      <c r="AW87" s="718"/>
      <c r="AX87" s="1152"/>
      <c r="AY87" s="1006"/>
      <c r="AZ87" s="718"/>
      <c r="BA87" s="718"/>
      <c r="BB87" s="718"/>
      <c r="BC87" s="718"/>
      <c r="BD87" s="718"/>
      <c r="BE87" s="718"/>
      <c r="BF87" s="1152"/>
      <c r="BG87" s="1006"/>
      <c r="BH87" s="718"/>
      <c r="BI87" s="718"/>
      <c r="BJ87" s="718"/>
      <c r="BK87" s="718"/>
      <c r="BL87" s="718"/>
      <c r="BM87" s="718"/>
      <c r="BN87" s="1152"/>
      <c r="BO87" s="1006"/>
      <c r="BP87" s="718"/>
      <c r="BQ87" s="718"/>
      <c r="BR87" s="718"/>
      <c r="BS87" s="718"/>
      <c r="BT87" s="718"/>
      <c r="BU87" s="718"/>
    </row>
    <row r="88" spans="1:73" ht="40.15" customHeight="1" thickTop="1" thickBot="1" x14ac:dyDescent="0.3">
      <c r="A88" s="151"/>
      <c r="B88" s="24"/>
      <c r="C88" s="1058" t="s">
        <v>2791</v>
      </c>
      <c r="D88" s="1153" t="s">
        <v>2792</v>
      </c>
      <c r="E88" s="1061">
        <v>923</v>
      </c>
      <c r="F88" s="1064" t="s">
        <v>3967</v>
      </c>
      <c r="G88" s="1049" t="s">
        <v>3968</v>
      </c>
      <c r="H88" s="1043" t="s">
        <v>3025</v>
      </c>
      <c r="I88" s="1043" t="s">
        <v>2982</v>
      </c>
      <c r="J88" s="1043" t="s">
        <v>3058</v>
      </c>
      <c r="K88" s="1049" t="s">
        <v>3947</v>
      </c>
      <c r="L88" s="1043" t="s">
        <v>3644</v>
      </c>
      <c r="M88" s="1049" t="s">
        <v>3940</v>
      </c>
      <c r="N88" s="1046">
        <v>2026004540019</v>
      </c>
      <c r="O88" s="1239" t="s">
        <v>3948</v>
      </c>
      <c r="P88" s="1052" t="s">
        <v>2793</v>
      </c>
      <c r="Q88" s="1055">
        <v>40</v>
      </c>
      <c r="R88" s="1040" t="s">
        <v>2871</v>
      </c>
      <c r="S88" s="1040"/>
      <c r="T88" s="1022"/>
      <c r="U88" s="1007"/>
      <c r="V88" s="1007"/>
      <c r="W88" s="1007"/>
      <c r="X88" s="1007"/>
      <c r="Y88" s="1007"/>
      <c r="Z88" s="1004">
        <f t="shared" si="39"/>
        <v>0</v>
      </c>
      <c r="AA88" s="1004">
        <f t="shared" si="48"/>
        <v>0</v>
      </c>
      <c r="AB88" s="1004">
        <f t="shared" si="48"/>
        <v>0</v>
      </c>
      <c r="AC88" s="1004">
        <f t="shared" si="48"/>
        <v>0</v>
      </c>
      <c r="AD88" s="1004">
        <f t="shared" si="48"/>
        <v>0</v>
      </c>
      <c r="AE88" s="1004">
        <f t="shared" si="48"/>
        <v>0</v>
      </c>
      <c r="AF88" s="1004">
        <f t="shared" si="48"/>
        <v>0</v>
      </c>
      <c r="AG88" s="714"/>
      <c r="AH88" s="593"/>
      <c r="AI88" s="593"/>
      <c r="AJ88" s="593"/>
      <c r="AK88" s="207"/>
      <c r="AL88" s="208"/>
      <c r="AM88" s="208"/>
      <c r="AN88" s="208"/>
      <c r="AO88" s="208"/>
      <c r="AP88" s="1150">
        <f>+U88</f>
        <v>0</v>
      </c>
      <c r="AQ88" s="1004">
        <f>SUM(AR88:AW91)</f>
        <v>0</v>
      </c>
      <c r="AR88" s="299"/>
      <c r="AS88" s="299"/>
      <c r="AT88" s="299"/>
      <c r="AU88" s="299"/>
      <c r="AV88" s="299"/>
      <c r="AW88" s="299"/>
      <c r="AX88" s="1150">
        <f>+V88</f>
        <v>0</v>
      </c>
      <c r="AY88" s="1004">
        <f>SUM(AZ88:BE91)</f>
        <v>0</v>
      </c>
      <c r="AZ88" s="299"/>
      <c r="BA88" s="299"/>
      <c r="BB88" s="299"/>
      <c r="BC88" s="299"/>
      <c r="BD88" s="299"/>
      <c r="BE88" s="299"/>
      <c r="BF88" s="1150">
        <f>+W88</f>
        <v>0</v>
      </c>
      <c r="BG88" s="1004">
        <f>SUM(BH88:BM91)</f>
        <v>0</v>
      </c>
      <c r="BH88" s="299"/>
      <c r="BI88" s="299"/>
      <c r="BJ88" s="299"/>
      <c r="BK88" s="299"/>
      <c r="BL88" s="299"/>
      <c r="BM88" s="299"/>
      <c r="BN88" s="1150">
        <f>+X88</f>
        <v>0</v>
      </c>
      <c r="BO88" s="1004">
        <f>SUM(BP88:BU91)</f>
        <v>0</v>
      </c>
      <c r="BP88" s="299"/>
      <c r="BQ88" s="299"/>
      <c r="BR88" s="299"/>
      <c r="BS88" s="299"/>
      <c r="BT88" s="299"/>
      <c r="BU88" s="299"/>
    </row>
    <row r="89" spans="1:73" ht="40.15" customHeight="1" thickTop="1" thickBot="1" x14ac:dyDescent="0.3">
      <c r="A89" s="151"/>
      <c r="B89" s="24"/>
      <c r="C89" s="1059"/>
      <c r="D89" s="1154"/>
      <c r="E89" s="1062"/>
      <c r="F89" s="1065"/>
      <c r="G89" s="1050"/>
      <c r="H89" s="1044"/>
      <c r="I89" s="1044"/>
      <c r="J89" s="1044"/>
      <c r="K89" s="1050"/>
      <c r="L89" s="1044"/>
      <c r="M89" s="1050"/>
      <c r="N89" s="1047"/>
      <c r="O89" s="1239"/>
      <c r="P89" s="1053"/>
      <c r="Q89" s="1056"/>
      <c r="R89" s="1041"/>
      <c r="S89" s="1041"/>
      <c r="T89" s="1023"/>
      <c r="U89" s="1008"/>
      <c r="V89" s="1008"/>
      <c r="W89" s="1008"/>
      <c r="X89" s="1008"/>
      <c r="Y89" s="1008"/>
      <c r="Z89" s="1005"/>
      <c r="AA89" s="1005"/>
      <c r="AB89" s="1005"/>
      <c r="AC89" s="1005"/>
      <c r="AD89" s="1005"/>
      <c r="AE89" s="1005"/>
      <c r="AF89" s="1005"/>
      <c r="AG89" s="479"/>
      <c r="AH89" s="592"/>
      <c r="AI89" s="592"/>
      <c r="AJ89" s="592"/>
      <c r="AK89" s="196"/>
      <c r="AL89" s="197"/>
      <c r="AM89" s="197"/>
      <c r="AN89" s="197"/>
      <c r="AO89" s="197"/>
      <c r="AP89" s="1151"/>
      <c r="AQ89" s="1005"/>
      <c r="AR89" s="282"/>
      <c r="AS89" s="282"/>
      <c r="AT89" s="282"/>
      <c r="AU89" s="282"/>
      <c r="AV89" s="282"/>
      <c r="AW89" s="282"/>
      <c r="AX89" s="1151"/>
      <c r="AY89" s="1005"/>
      <c r="AZ89" s="282"/>
      <c r="BA89" s="282"/>
      <c r="BB89" s="282"/>
      <c r="BC89" s="282"/>
      <c r="BD89" s="282"/>
      <c r="BE89" s="282"/>
      <c r="BF89" s="1151"/>
      <c r="BG89" s="1005"/>
      <c r="BH89" s="282"/>
      <c r="BI89" s="282"/>
      <c r="BJ89" s="282"/>
      <c r="BK89" s="282"/>
      <c r="BL89" s="282"/>
      <c r="BM89" s="282"/>
      <c r="BN89" s="1151"/>
      <c r="BO89" s="1005"/>
      <c r="BP89" s="282"/>
      <c r="BQ89" s="282"/>
      <c r="BR89" s="282"/>
      <c r="BS89" s="282"/>
      <c r="BT89" s="282"/>
      <c r="BU89" s="282"/>
    </row>
    <row r="90" spans="1:73" ht="40.15" customHeight="1" thickTop="1" thickBot="1" x14ac:dyDescent="0.3">
      <c r="A90" s="151"/>
      <c r="B90" s="24"/>
      <c r="C90" s="1059"/>
      <c r="D90" s="1154"/>
      <c r="E90" s="1062"/>
      <c r="F90" s="1065"/>
      <c r="G90" s="1050"/>
      <c r="H90" s="1044"/>
      <c r="I90" s="1044"/>
      <c r="J90" s="1044"/>
      <c r="K90" s="1050"/>
      <c r="L90" s="1044"/>
      <c r="M90" s="1050"/>
      <c r="N90" s="1047"/>
      <c r="O90" s="1239"/>
      <c r="P90" s="1053"/>
      <c r="Q90" s="1056"/>
      <c r="R90" s="1041"/>
      <c r="S90" s="1041"/>
      <c r="T90" s="1023"/>
      <c r="U90" s="1008"/>
      <c r="V90" s="1008"/>
      <c r="W90" s="1008"/>
      <c r="X90" s="1008"/>
      <c r="Y90" s="1008"/>
      <c r="Z90" s="1005"/>
      <c r="AA90" s="1005"/>
      <c r="AB90" s="1005"/>
      <c r="AC90" s="1005"/>
      <c r="AD90" s="1005"/>
      <c r="AE90" s="1005"/>
      <c r="AF90" s="1005"/>
      <c r="AG90" s="196"/>
      <c r="AH90" s="592"/>
      <c r="AI90" s="592"/>
      <c r="AJ90" s="592"/>
      <c r="AK90" s="196"/>
      <c r="AL90" s="197"/>
      <c r="AM90" s="197"/>
      <c r="AN90" s="197"/>
      <c r="AO90" s="197"/>
      <c r="AP90" s="1151"/>
      <c r="AQ90" s="1005"/>
      <c r="AR90" s="282"/>
      <c r="AS90" s="282"/>
      <c r="AT90" s="282"/>
      <c r="AU90" s="282"/>
      <c r="AV90" s="282"/>
      <c r="AW90" s="282"/>
      <c r="AX90" s="1151"/>
      <c r="AY90" s="1005"/>
      <c r="AZ90" s="282"/>
      <c r="BA90" s="282"/>
      <c r="BB90" s="282"/>
      <c r="BC90" s="282"/>
      <c r="BD90" s="282"/>
      <c r="BE90" s="282"/>
      <c r="BF90" s="1151"/>
      <c r="BG90" s="1005"/>
      <c r="BH90" s="282"/>
      <c r="BI90" s="282"/>
      <c r="BJ90" s="282"/>
      <c r="BK90" s="282"/>
      <c r="BL90" s="282"/>
      <c r="BM90" s="282"/>
      <c r="BN90" s="1151"/>
      <c r="BO90" s="1005"/>
      <c r="BP90" s="282"/>
      <c r="BQ90" s="282"/>
      <c r="BR90" s="282"/>
      <c r="BS90" s="282"/>
      <c r="BT90" s="282"/>
      <c r="BU90" s="282"/>
    </row>
    <row r="91" spans="1:73" ht="40.15" customHeight="1" thickTop="1" thickBot="1" x14ac:dyDescent="0.3">
      <c r="A91" s="151"/>
      <c r="B91" s="24"/>
      <c r="C91" s="1060"/>
      <c r="D91" s="1155"/>
      <c r="E91" s="1063"/>
      <c r="F91" s="1066"/>
      <c r="G91" s="1051"/>
      <c r="H91" s="1045"/>
      <c r="I91" s="1045"/>
      <c r="J91" s="1045"/>
      <c r="K91" s="1051"/>
      <c r="L91" s="1045"/>
      <c r="M91" s="1051"/>
      <c r="N91" s="1048"/>
      <c r="O91" s="1239"/>
      <c r="P91" s="1054"/>
      <c r="Q91" s="1057"/>
      <c r="R91" s="1042"/>
      <c r="S91" s="1042"/>
      <c r="T91" s="1024"/>
      <c r="U91" s="1009"/>
      <c r="V91" s="1009"/>
      <c r="W91" s="1009"/>
      <c r="X91" s="1009"/>
      <c r="Y91" s="1009"/>
      <c r="Z91" s="1006"/>
      <c r="AA91" s="1006"/>
      <c r="AB91" s="1006"/>
      <c r="AC91" s="1006"/>
      <c r="AD91" s="1006"/>
      <c r="AE91" s="1006"/>
      <c r="AF91" s="1006"/>
      <c r="AG91" s="715"/>
      <c r="AH91" s="716"/>
      <c r="AI91" s="716"/>
      <c r="AJ91" s="716"/>
      <c r="AK91" s="715"/>
      <c r="AL91" s="717"/>
      <c r="AM91" s="717"/>
      <c r="AN91" s="717"/>
      <c r="AO91" s="717"/>
      <c r="AP91" s="1152"/>
      <c r="AQ91" s="1006"/>
      <c r="AR91" s="718"/>
      <c r="AS91" s="718"/>
      <c r="AT91" s="718"/>
      <c r="AU91" s="718"/>
      <c r="AV91" s="718"/>
      <c r="AW91" s="718"/>
      <c r="AX91" s="1152"/>
      <c r="AY91" s="1006"/>
      <c r="AZ91" s="718"/>
      <c r="BA91" s="718"/>
      <c r="BB91" s="718"/>
      <c r="BC91" s="718"/>
      <c r="BD91" s="718"/>
      <c r="BE91" s="718"/>
      <c r="BF91" s="1152"/>
      <c r="BG91" s="1006"/>
      <c r="BH91" s="718"/>
      <c r="BI91" s="718"/>
      <c r="BJ91" s="718"/>
      <c r="BK91" s="718"/>
      <c r="BL91" s="718"/>
      <c r="BM91" s="718"/>
      <c r="BN91" s="1152"/>
      <c r="BO91" s="1006"/>
      <c r="BP91" s="718"/>
      <c r="BQ91" s="718"/>
      <c r="BR91" s="718"/>
      <c r="BS91" s="718"/>
      <c r="BT91" s="718"/>
      <c r="BU91" s="718"/>
    </row>
    <row r="92" spans="1:73" ht="40.15" customHeight="1" thickTop="1" thickBot="1" x14ac:dyDescent="0.3">
      <c r="A92" s="15"/>
      <c r="B92" s="924" t="s">
        <v>2794</v>
      </c>
      <c r="C92" s="145" t="s">
        <v>2795</v>
      </c>
      <c r="D92" s="354"/>
      <c r="E92" s="432"/>
      <c r="F92" s="445"/>
      <c r="G92" s="356"/>
      <c r="H92" s="357"/>
      <c r="I92" s="357"/>
      <c r="J92" s="358"/>
      <c r="K92" s="358"/>
      <c r="L92" s="354"/>
      <c r="M92" s="359"/>
      <c r="N92" s="360"/>
      <c r="O92" s="361"/>
      <c r="P92" s="361"/>
      <c r="Q92" s="146"/>
      <c r="R92" s="146"/>
      <c r="S92" s="140"/>
      <c r="T92" s="39"/>
      <c r="U92" s="37"/>
      <c r="V92" s="37"/>
      <c r="W92" s="37"/>
      <c r="X92" s="38"/>
      <c r="Y92" s="969">
        <f>Y93+Y97+Y101+Y105+Y109+Y113+Y117+Y121+Y125</f>
        <v>0</v>
      </c>
      <c r="Z92" s="932">
        <f t="shared" ref="Z92:AF113" si="49">+AQ92+AY92+BG92+BO92</f>
        <v>0</v>
      </c>
      <c r="AA92" s="932">
        <f t="shared" si="49"/>
        <v>0</v>
      </c>
      <c r="AB92" s="932">
        <f t="shared" si="49"/>
        <v>0</v>
      </c>
      <c r="AC92" s="932">
        <f t="shared" si="49"/>
        <v>0</v>
      </c>
      <c r="AD92" s="932">
        <f t="shared" si="49"/>
        <v>0</v>
      </c>
      <c r="AE92" s="932">
        <f t="shared" si="49"/>
        <v>0</v>
      </c>
      <c r="AF92" s="932">
        <f t="shared" si="49"/>
        <v>0</v>
      </c>
      <c r="AG92" s="195"/>
      <c r="AH92" s="195"/>
      <c r="AI92" s="195"/>
      <c r="AJ92" s="195"/>
      <c r="AK92" s="195"/>
      <c r="AL92" s="195"/>
      <c r="AM92" s="195"/>
      <c r="AN92" s="195"/>
      <c r="AO92" s="195"/>
      <c r="AP92" s="18"/>
      <c r="AQ92" s="929">
        <f t="shared" ref="AQ92" si="50">SUM(AQ93:AQ128)</f>
        <v>0</v>
      </c>
      <c r="AR92" s="929">
        <f>SUM(AR93:AR128)</f>
        <v>0</v>
      </c>
      <c r="AS92" s="929">
        <f t="shared" ref="AS92:AW92" si="51">SUM(AS93:AS128)</f>
        <v>0</v>
      </c>
      <c r="AT92" s="929">
        <f t="shared" si="51"/>
        <v>0</v>
      </c>
      <c r="AU92" s="929">
        <f t="shared" si="51"/>
        <v>0</v>
      </c>
      <c r="AV92" s="929">
        <f t="shared" si="51"/>
        <v>0</v>
      </c>
      <c r="AW92" s="929">
        <f t="shared" si="51"/>
        <v>0</v>
      </c>
      <c r="AX92" s="18"/>
      <c r="AY92" s="929">
        <f t="shared" ref="AY92" si="52">SUM(AY93:AY128)</f>
        <v>0</v>
      </c>
      <c r="AZ92" s="929">
        <f>SUM(AZ93:AZ128)</f>
        <v>0</v>
      </c>
      <c r="BA92" s="929">
        <f t="shared" ref="BA92:BE92" si="53">SUM(BA93:BA128)</f>
        <v>0</v>
      </c>
      <c r="BB92" s="929">
        <f t="shared" si="53"/>
        <v>0</v>
      </c>
      <c r="BC92" s="929">
        <f t="shared" si="53"/>
        <v>0</v>
      </c>
      <c r="BD92" s="929">
        <f t="shared" si="53"/>
        <v>0</v>
      </c>
      <c r="BE92" s="929">
        <f t="shared" si="53"/>
        <v>0</v>
      </c>
      <c r="BF92" s="18"/>
      <c r="BG92" s="929">
        <f t="shared" ref="BG92" si="54">SUM(BG93:BG128)</f>
        <v>0</v>
      </c>
      <c r="BH92" s="929">
        <f>SUM(BH93:BH128)</f>
        <v>0</v>
      </c>
      <c r="BI92" s="929">
        <f t="shared" ref="BI92:BM92" si="55">SUM(BI93:BI128)</f>
        <v>0</v>
      </c>
      <c r="BJ92" s="929">
        <f t="shared" si="55"/>
        <v>0</v>
      </c>
      <c r="BK92" s="929">
        <f t="shared" si="55"/>
        <v>0</v>
      </c>
      <c r="BL92" s="929">
        <f t="shared" si="55"/>
        <v>0</v>
      </c>
      <c r="BM92" s="929">
        <f t="shared" si="55"/>
        <v>0</v>
      </c>
      <c r="BN92" s="18"/>
      <c r="BO92" s="929">
        <f t="shared" ref="BO92" si="56">SUM(BO93:BO128)</f>
        <v>0</v>
      </c>
      <c r="BP92" s="929">
        <f>SUM(BP93:BP128)</f>
        <v>0</v>
      </c>
      <c r="BQ92" s="929">
        <f t="shared" ref="BQ92:BU92" si="57">SUM(BQ93:BQ128)</f>
        <v>0</v>
      </c>
      <c r="BR92" s="929">
        <f t="shared" si="57"/>
        <v>0</v>
      </c>
      <c r="BS92" s="929">
        <f t="shared" si="57"/>
        <v>0</v>
      </c>
      <c r="BT92" s="929">
        <f t="shared" si="57"/>
        <v>0</v>
      </c>
      <c r="BU92" s="929">
        <f t="shared" si="57"/>
        <v>0</v>
      </c>
    </row>
    <row r="93" spans="1:73" ht="40.15" customHeight="1" thickTop="1" thickBot="1" x14ac:dyDescent="0.3">
      <c r="A93" s="151"/>
      <c r="B93" s="24"/>
      <c r="C93" s="1058" t="s">
        <v>2796</v>
      </c>
      <c r="D93" s="1153" t="s">
        <v>2797</v>
      </c>
      <c r="E93" s="1061">
        <v>924</v>
      </c>
      <c r="F93" s="1064" t="s">
        <v>3969</v>
      </c>
      <c r="G93" s="1049" t="s">
        <v>2182</v>
      </c>
      <c r="H93" s="1043" t="s">
        <v>2954</v>
      </c>
      <c r="I93" s="1043" t="s">
        <v>2982</v>
      </c>
      <c r="J93" s="1043" t="s">
        <v>3058</v>
      </c>
      <c r="K93" s="1049" t="s">
        <v>3947</v>
      </c>
      <c r="L93" s="1043" t="s">
        <v>3644</v>
      </c>
      <c r="M93" s="1049" t="s">
        <v>3940</v>
      </c>
      <c r="N93" s="1046">
        <v>2026004540019</v>
      </c>
      <c r="O93" s="1239" t="s">
        <v>3948</v>
      </c>
      <c r="P93" s="1052" t="s">
        <v>2741</v>
      </c>
      <c r="Q93" s="1055">
        <v>200</v>
      </c>
      <c r="R93" s="1040" t="s">
        <v>2871</v>
      </c>
      <c r="S93" s="1040"/>
      <c r="T93" s="1022"/>
      <c r="U93" s="1007"/>
      <c r="V93" s="1007"/>
      <c r="W93" s="1007"/>
      <c r="X93" s="1007"/>
      <c r="Y93" s="1007"/>
      <c r="Z93" s="1004">
        <f t="shared" si="49"/>
        <v>0</v>
      </c>
      <c r="AA93" s="1004">
        <f t="shared" ref="AA93:AF105" si="58">SUM(AR93:AR96,AZ93:AZ96,BH93:BH96,BP93:BP96)</f>
        <v>0</v>
      </c>
      <c r="AB93" s="1004">
        <f t="shared" si="58"/>
        <v>0</v>
      </c>
      <c r="AC93" s="1004">
        <f t="shared" si="58"/>
        <v>0</v>
      </c>
      <c r="AD93" s="1004">
        <f t="shared" si="58"/>
        <v>0</v>
      </c>
      <c r="AE93" s="1004">
        <f t="shared" si="58"/>
        <v>0</v>
      </c>
      <c r="AF93" s="1004">
        <f t="shared" si="58"/>
        <v>0</v>
      </c>
      <c r="AG93" s="714"/>
      <c r="AH93" s="593"/>
      <c r="AI93" s="593"/>
      <c r="AJ93" s="593"/>
      <c r="AK93" s="207"/>
      <c r="AL93" s="208"/>
      <c r="AM93" s="208"/>
      <c r="AN93" s="208"/>
      <c r="AO93" s="208"/>
      <c r="AP93" s="1150">
        <f>+U93</f>
        <v>0</v>
      </c>
      <c r="AQ93" s="1004">
        <f>SUM(AR93:AW96)</f>
        <v>0</v>
      </c>
      <c r="AR93" s="299"/>
      <c r="AS93" s="299"/>
      <c r="AT93" s="299"/>
      <c r="AU93" s="299"/>
      <c r="AV93" s="299"/>
      <c r="AW93" s="299"/>
      <c r="AX93" s="1150">
        <f>+V93</f>
        <v>0</v>
      </c>
      <c r="AY93" s="1004">
        <f>SUM(AZ93:BE96)</f>
        <v>0</v>
      </c>
      <c r="AZ93" s="299"/>
      <c r="BA93" s="299"/>
      <c r="BB93" s="299"/>
      <c r="BC93" s="299"/>
      <c r="BD93" s="299"/>
      <c r="BE93" s="299"/>
      <c r="BF93" s="1150">
        <f>+W93</f>
        <v>0</v>
      </c>
      <c r="BG93" s="1004">
        <f>SUM(BH93:BM96)</f>
        <v>0</v>
      </c>
      <c r="BH93" s="299"/>
      <c r="BI93" s="299"/>
      <c r="BJ93" s="299"/>
      <c r="BK93" s="299"/>
      <c r="BL93" s="299"/>
      <c r="BM93" s="299"/>
      <c r="BN93" s="1150">
        <f>+X93</f>
        <v>0</v>
      </c>
      <c r="BO93" s="1004">
        <f>SUM(BP93:BU96)</f>
        <v>0</v>
      </c>
      <c r="BP93" s="299"/>
      <c r="BQ93" s="299"/>
      <c r="BR93" s="299"/>
      <c r="BS93" s="299"/>
      <c r="BT93" s="299"/>
      <c r="BU93" s="299"/>
    </row>
    <row r="94" spans="1:73" ht="40.15" customHeight="1" thickTop="1" thickBot="1" x14ac:dyDescent="0.3">
      <c r="A94" s="151"/>
      <c r="B94" s="24"/>
      <c r="C94" s="1059"/>
      <c r="D94" s="1154"/>
      <c r="E94" s="1062"/>
      <c r="F94" s="1065"/>
      <c r="G94" s="1050"/>
      <c r="H94" s="1044"/>
      <c r="I94" s="1044"/>
      <c r="J94" s="1044"/>
      <c r="K94" s="1050"/>
      <c r="L94" s="1044"/>
      <c r="M94" s="1050"/>
      <c r="N94" s="1047"/>
      <c r="O94" s="1239"/>
      <c r="P94" s="1053"/>
      <c r="Q94" s="1056"/>
      <c r="R94" s="1041"/>
      <c r="S94" s="1041"/>
      <c r="T94" s="1023"/>
      <c r="U94" s="1008"/>
      <c r="V94" s="1008"/>
      <c r="W94" s="1008"/>
      <c r="X94" s="1008"/>
      <c r="Y94" s="1008"/>
      <c r="Z94" s="1005"/>
      <c r="AA94" s="1005"/>
      <c r="AB94" s="1005"/>
      <c r="AC94" s="1005"/>
      <c r="AD94" s="1005"/>
      <c r="AE94" s="1005"/>
      <c r="AF94" s="1005"/>
      <c r="AG94" s="479"/>
      <c r="AH94" s="592"/>
      <c r="AI94" s="592"/>
      <c r="AJ94" s="592"/>
      <c r="AK94" s="196"/>
      <c r="AL94" s="197"/>
      <c r="AM94" s="197"/>
      <c r="AN94" s="197"/>
      <c r="AO94" s="197"/>
      <c r="AP94" s="1151"/>
      <c r="AQ94" s="1005"/>
      <c r="AR94" s="282"/>
      <c r="AS94" s="282"/>
      <c r="AT94" s="282"/>
      <c r="AU94" s="282"/>
      <c r="AV94" s="282"/>
      <c r="AW94" s="282"/>
      <c r="AX94" s="1151"/>
      <c r="AY94" s="1005"/>
      <c r="AZ94" s="282"/>
      <c r="BA94" s="282"/>
      <c r="BB94" s="282"/>
      <c r="BC94" s="282"/>
      <c r="BD94" s="282"/>
      <c r="BE94" s="282"/>
      <c r="BF94" s="1151"/>
      <c r="BG94" s="1005"/>
      <c r="BH94" s="282"/>
      <c r="BI94" s="282"/>
      <c r="BJ94" s="282"/>
      <c r="BK94" s="282"/>
      <c r="BL94" s="282"/>
      <c r="BM94" s="282"/>
      <c r="BN94" s="1151"/>
      <c r="BO94" s="1005"/>
      <c r="BP94" s="282"/>
      <c r="BQ94" s="282"/>
      <c r="BR94" s="282"/>
      <c r="BS94" s="282"/>
      <c r="BT94" s="282"/>
      <c r="BU94" s="282"/>
    </row>
    <row r="95" spans="1:73" ht="40.15" customHeight="1" thickTop="1" thickBot="1" x14ac:dyDescent="0.3">
      <c r="A95" s="151"/>
      <c r="B95" s="24"/>
      <c r="C95" s="1059"/>
      <c r="D95" s="1154"/>
      <c r="E95" s="1062"/>
      <c r="F95" s="1065"/>
      <c r="G95" s="1050"/>
      <c r="H95" s="1044"/>
      <c r="I95" s="1044"/>
      <c r="J95" s="1044"/>
      <c r="K95" s="1050"/>
      <c r="L95" s="1044"/>
      <c r="M95" s="1050"/>
      <c r="N95" s="1047"/>
      <c r="O95" s="1239"/>
      <c r="P95" s="1053"/>
      <c r="Q95" s="1056"/>
      <c r="R95" s="1041"/>
      <c r="S95" s="1041"/>
      <c r="T95" s="1023"/>
      <c r="U95" s="1008"/>
      <c r="V95" s="1008"/>
      <c r="W95" s="1008"/>
      <c r="X95" s="1008"/>
      <c r="Y95" s="1008"/>
      <c r="Z95" s="1005"/>
      <c r="AA95" s="1005"/>
      <c r="AB95" s="1005"/>
      <c r="AC95" s="1005"/>
      <c r="AD95" s="1005"/>
      <c r="AE95" s="1005"/>
      <c r="AF95" s="1005"/>
      <c r="AG95" s="196"/>
      <c r="AH95" s="592"/>
      <c r="AI95" s="592"/>
      <c r="AJ95" s="592"/>
      <c r="AK95" s="196"/>
      <c r="AL95" s="197"/>
      <c r="AM95" s="197"/>
      <c r="AN95" s="197"/>
      <c r="AO95" s="197"/>
      <c r="AP95" s="1151"/>
      <c r="AQ95" s="1005"/>
      <c r="AR95" s="282"/>
      <c r="AS95" s="282"/>
      <c r="AT95" s="282"/>
      <c r="AU95" s="282"/>
      <c r="AV95" s="282"/>
      <c r="AW95" s="282"/>
      <c r="AX95" s="1151"/>
      <c r="AY95" s="1005"/>
      <c r="AZ95" s="282"/>
      <c r="BA95" s="282"/>
      <c r="BB95" s="282"/>
      <c r="BC95" s="282"/>
      <c r="BD95" s="282"/>
      <c r="BE95" s="282"/>
      <c r="BF95" s="1151"/>
      <c r="BG95" s="1005"/>
      <c r="BH95" s="282"/>
      <c r="BI95" s="282"/>
      <c r="BJ95" s="282"/>
      <c r="BK95" s="282"/>
      <c r="BL95" s="282"/>
      <c r="BM95" s="282"/>
      <c r="BN95" s="1151"/>
      <c r="BO95" s="1005"/>
      <c r="BP95" s="282"/>
      <c r="BQ95" s="282"/>
      <c r="BR95" s="282"/>
      <c r="BS95" s="282"/>
      <c r="BT95" s="282"/>
      <c r="BU95" s="282"/>
    </row>
    <row r="96" spans="1:73" ht="40.15" customHeight="1" thickTop="1" thickBot="1" x14ac:dyDescent="0.3">
      <c r="A96" s="151"/>
      <c r="B96" s="24"/>
      <c r="C96" s="1060"/>
      <c r="D96" s="1155"/>
      <c r="E96" s="1063"/>
      <c r="F96" s="1066"/>
      <c r="G96" s="1051"/>
      <c r="H96" s="1045"/>
      <c r="I96" s="1045"/>
      <c r="J96" s="1045"/>
      <c r="K96" s="1051"/>
      <c r="L96" s="1045"/>
      <c r="M96" s="1051"/>
      <c r="N96" s="1048"/>
      <c r="O96" s="1239"/>
      <c r="P96" s="1054"/>
      <c r="Q96" s="1057"/>
      <c r="R96" s="1042"/>
      <c r="S96" s="1042"/>
      <c r="T96" s="1024"/>
      <c r="U96" s="1009"/>
      <c r="V96" s="1009"/>
      <c r="W96" s="1009"/>
      <c r="X96" s="1009"/>
      <c r="Y96" s="1009"/>
      <c r="Z96" s="1006"/>
      <c r="AA96" s="1006"/>
      <c r="AB96" s="1006"/>
      <c r="AC96" s="1006"/>
      <c r="AD96" s="1006"/>
      <c r="AE96" s="1006"/>
      <c r="AF96" s="1006"/>
      <c r="AG96" s="715"/>
      <c r="AH96" s="716"/>
      <c r="AI96" s="716"/>
      <c r="AJ96" s="716"/>
      <c r="AK96" s="715"/>
      <c r="AL96" s="717"/>
      <c r="AM96" s="717"/>
      <c r="AN96" s="717"/>
      <c r="AO96" s="717"/>
      <c r="AP96" s="1152"/>
      <c r="AQ96" s="1006"/>
      <c r="AR96" s="718"/>
      <c r="AS96" s="718"/>
      <c r="AT96" s="718"/>
      <c r="AU96" s="718"/>
      <c r="AV96" s="718"/>
      <c r="AW96" s="718"/>
      <c r="AX96" s="1152"/>
      <c r="AY96" s="1006"/>
      <c r="AZ96" s="718"/>
      <c r="BA96" s="718"/>
      <c r="BB96" s="718"/>
      <c r="BC96" s="718"/>
      <c r="BD96" s="718"/>
      <c r="BE96" s="718"/>
      <c r="BF96" s="1152"/>
      <c r="BG96" s="1006"/>
      <c r="BH96" s="718"/>
      <c r="BI96" s="718"/>
      <c r="BJ96" s="718"/>
      <c r="BK96" s="718"/>
      <c r="BL96" s="718"/>
      <c r="BM96" s="718"/>
      <c r="BN96" s="1152"/>
      <c r="BO96" s="1006"/>
      <c r="BP96" s="718"/>
      <c r="BQ96" s="718"/>
      <c r="BR96" s="718"/>
      <c r="BS96" s="718"/>
      <c r="BT96" s="718"/>
      <c r="BU96" s="718"/>
    </row>
    <row r="97" spans="1:73" ht="40.15" customHeight="1" thickTop="1" thickBot="1" x14ac:dyDescent="0.3">
      <c r="A97" s="151"/>
      <c r="B97" s="24"/>
      <c r="C97" s="1058" t="s">
        <v>2798</v>
      </c>
      <c r="D97" s="1153" t="s">
        <v>2799</v>
      </c>
      <c r="E97" s="1061">
        <v>925</v>
      </c>
      <c r="F97" s="1064" t="s">
        <v>3970</v>
      </c>
      <c r="G97" s="1049" t="s">
        <v>2800</v>
      </c>
      <c r="H97" s="1043" t="s">
        <v>272</v>
      </c>
      <c r="I97" s="1043" t="s">
        <v>2982</v>
      </c>
      <c r="J97" s="1043" t="s">
        <v>3058</v>
      </c>
      <c r="K97" s="1049" t="s">
        <v>3947</v>
      </c>
      <c r="L97" s="1043" t="s">
        <v>3644</v>
      </c>
      <c r="M97" s="1049" t="s">
        <v>3940</v>
      </c>
      <c r="N97" s="1046">
        <v>2026004540019</v>
      </c>
      <c r="O97" s="1239" t="s">
        <v>3948</v>
      </c>
      <c r="P97" s="1052" t="s">
        <v>2800</v>
      </c>
      <c r="Q97" s="1055">
        <v>1</v>
      </c>
      <c r="R97" s="1040" t="s">
        <v>2867</v>
      </c>
      <c r="S97" s="1040"/>
      <c r="T97" s="1022"/>
      <c r="U97" s="1007"/>
      <c r="V97" s="1007"/>
      <c r="W97" s="1007"/>
      <c r="X97" s="1007"/>
      <c r="Y97" s="1007"/>
      <c r="Z97" s="1004">
        <f t="shared" si="49"/>
        <v>0</v>
      </c>
      <c r="AA97" s="1004">
        <f t="shared" si="58"/>
        <v>0</v>
      </c>
      <c r="AB97" s="1004">
        <f t="shared" si="58"/>
        <v>0</v>
      </c>
      <c r="AC97" s="1004">
        <f t="shared" si="58"/>
        <v>0</v>
      </c>
      <c r="AD97" s="1004">
        <f t="shared" si="58"/>
        <v>0</v>
      </c>
      <c r="AE97" s="1004">
        <f t="shared" si="58"/>
        <v>0</v>
      </c>
      <c r="AF97" s="1004">
        <f t="shared" si="58"/>
        <v>0</v>
      </c>
      <c r="AG97" s="714"/>
      <c r="AH97" s="593"/>
      <c r="AI97" s="593"/>
      <c r="AJ97" s="593"/>
      <c r="AK97" s="207"/>
      <c r="AL97" s="208"/>
      <c r="AM97" s="208"/>
      <c r="AN97" s="208"/>
      <c r="AO97" s="208"/>
      <c r="AP97" s="1150">
        <f>+U97</f>
        <v>0</v>
      </c>
      <c r="AQ97" s="1004">
        <f>SUM(AR97:AW100)</f>
        <v>0</v>
      </c>
      <c r="AR97" s="299"/>
      <c r="AS97" s="299"/>
      <c r="AT97" s="299"/>
      <c r="AU97" s="299"/>
      <c r="AV97" s="299"/>
      <c r="AW97" s="299"/>
      <c r="AX97" s="1150">
        <f>+V97</f>
        <v>0</v>
      </c>
      <c r="AY97" s="1004">
        <f>SUM(AZ97:BE100)</f>
        <v>0</v>
      </c>
      <c r="AZ97" s="299"/>
      <c r="BA97" s="299"/>
      <c r="BB97" s="299"/>
      <c r="BC97" s="299"/>
      <c r="BD97" s="299"/>
      <c r="BE97" s="299"/>
      <c r="BF97" s="1150">
        <f>+W97</f>
        <v>0</v>
      </c>
      <c r="BG97" s="1004">
        <f>SUM(BH97:BM100)</f>
        <v>0</v>
      </c>
      <c r="BH97" s="299"/>
      <c r="BI97" s="299"/>
      <c r="BJ97" s="299"/>
      <c r="BK97" s="299"/>
      <c r="BL97" s="299"/>
      <c r="BM97" s="299"/>
      <c r="BN97" s="1150">
        <f>+X97</f>
        <v>0</v>
      </c>
      <c r="BO97" s="1004">
        <f>SUM(BP97:BU100)</f>
        <v>0</v>
      </c>
      <c r="BP97" s="299"/>
      <c r="BQ97" s="299"/>
      <c r="BR97" s="299"/>
      <c r="BS97" s="299"/>
      <c r="BT97" s="299"/>
      <c r="BU97" s="299"/>
    </row>
    <row r="98" spans="1:73" ht="40.15" customHeight="1" thickTop="1" thickBot="1" x14ac:dyDescent="0.3">
      <c r="A98" s="151"/>
      <c r="B98" s="24"/>
      <c r="C98" s="1059"/>
      <c r="D98" s="1154"/>
      <c r="E98" s="1062"/>
      <c r="F98" s="1065"/>
      <c r="G98" s="1050"/>
      <c r="H98" s="1044"/>
      <c r="I98" s="1044"/>
      <c r="J98" s="1044"/>
      <c r="K98" s="1050"/>
      <c r="L98" s="1044"/>
      <c r="M98" s="1050"/>
      <c r="N98" s="1047"/>
      <c r="O98" s="1239"/>
      <c r="P98" s="1053"/>
      <c r="Q98" s="1056"/>
      <c r="R98" s="1041"/>
      <c r="S98" s="1041"/>
      <c r="T98" s="1023"/>
      <c r="U98" s="1008"/>
      <c r="V98" s="1008"/>
      <c r="W98" s="1008"/>
      <c r="X98" s="1008"/>
      <c r="Y98" s="1008"/>
      <c r="Z98" s="1005"/>
      <c r="AA98" s="1005"/>
      <c r="AB98" s="1005"/>
      <c r="AC98" s="1005"/>
      <c r="AD98" s="1005"/>
      <c r="AE98" s="1005"/>
      <c r="AF98" s="1005"/>
      <c r="AG98" s="479"/>
      <c r="AH98" s="592"/>
      <c r="AI98" s="592"/>
      <c r="AJ98" s="592"/>
      <c r="AK98" s="196"/>
      <c r="AL98" s="197"/>
      <c r="AM98" s="197"/>
      <c r="AN98" s="197"/>
      <c r="AO98" s="197"/>
      <c r="AP98" s="1151"/>
      <c r="AQ98" s="1005"/>
      <c r="AR98" s="282"/>
      <c r="AS98" s="282"/>
      <c r="AT98" s="282"/>
      <c r="AU98" s="282"/>
      <c r="AV98" s="282"/>
      <c r="AW98" s="282"/>
      <c r="AX98" s="1151"/>
      <c r="AY98" s="1005"/>
      <c r="AZ98" s="282"/>
      <c r="BA98" s="282"/>
      <c r="BB98" s="282"/>
      <c r="BC98" s="282"/>
      <c r="BD98" s="282"/>
      <c r="BE98" s="282"/>
      <c r="BF98" s="1151"/>
      <c r="BG98" s="1005"/>
      <c r="BH98" s="282"/>
      <c r="BI98" s="282"/>
      <c r="BJ98" s="282"/>
      <c r="BK98" s="282"/>
      <c r="BL98" s="282"/>
      <c r="BM98" s="282"/>
      <c r="BN98" s="1151"/>
      <c r="BO98" s="1005"/>
      <c r="BP98" s="282"/>
      <c r="BQ98" s="282"/>
      <c r="BR98" s="282"/>
      <c r="BS98" s="282"/>
      <c r="BT98" s="282"/>
      <c r="BU98" s="282"/>
    </row>
    <row r="99" spans="1:73" ht="40.15" customHeight="1" thickTop="1" thickBot="1" x14ac:dyDescent="0.3">
      <c r="A99" s="151"/>
      <c r="B99" s="24"/>
      <c r="C99" s="1059"/>
      <c r="D99" s="1154"/>
      <c r="E99" s="1062"/>
      <c r="F99" s="1065"/>
      <c r="G99" s="1050"/>
      <c r="H99" s="1044"/>
      <c r="I99" s="1044"/>
      <c r="J99" s="1044"/>
      <c r="K99" s="1050"/>
      <c r="L99" s="1044"/>
      <c r="M99" s="1050"/>
      <c r="N99" s="1047"/>
      <c r="O99" s="1239"/>
      <c r="P99" s="1053"/>
      <c r="Q99" s="1056"/>
      <c r="R99" s="1041"/>
      <c r="S99" s="1041"/>
      <c r="T99" s="1023"/>
      <c r="U99" s="1008"/>
      <c r="V99" s="1008"/>
      <c r="W99" s="1008"/>
      <c r="X99" s="1008"/>
      <c r="Y99" s="1008"/>
      <c r="Z99" s="1005"/>
      <c r="AA99" s="1005"/>
      <c r="AB99" s="1005"/>
      <c r="AC99" s="1005"/>
      <c r="AD99" s="1005"/>
      <c r="AE99" s="1005"/>
      <c r="AF99" s="1005"/>
      <c r="AG99" s="196"/>
      <c r="AH99" s="592"/>
      <c r="AI99" s="592"/>
      <c r="AJ99" s="592"/>
      <c r="AK99" s="196"/>
      <c r="AL99" s="197"/>
      <c r="AM99" s="197"/>
      <c r="AN99" s="197"/>
      <c r="AO99" s="197"/>
      <c r="AP99" s="1151"/>
      <c r="AQ99" s="1005"/>
      <c r="AR99" s="282"/>
      <c r="AS99" s="282"/>
      <c r="AT99" s="282"/>
      <c r="AU99" s="282"/>
      <c r="AV99" s="282"/>
      <c r="AW99" s="282"/>
      <c r="AX99" s="1151"/>
      <c r="AY99" s="1005"/>
      <c r="AZ99" s="282"/>
      <c r="BA99" s="282"/>
      <c r="BB99" s="282"/>
      <c r="BC99" s="282"/>
      <c r="BD99" s="282"/>
      <c r="BE99" s="282"/>
      <c r="BF99" s="1151"/>
      <c r="BG99" s="1005"/>
      <c r="BH99" s="282"/>
      <c r="BI99" s="282"/>
      <c r="BJ99" s="282"/>
      <c r="BK99" s="282"/>
      <c r="BL99" s="282"/>
      <c r="BM99" s="282"/>
      <c r="BN99" s="1151"/>
      <c r="BO99" s="1005"/>
      <c r="BP99" s="282"/>
      <c r="BQ99" s="282"/>
      <c r="BR99" s="282"/>
      <c r="BS99" s="282"/>
      <c r="BT99" s="282"/>
      <c r="BU99" s="282"/>
    </row>
    <row r="100" spans="1:73" ht="40.15" customHeight="1" thickTop="1" thickBot="1" x14ac:dyDescent="0.3">
      <c r="A100" s="151"/>
      <c r="B100" s="24"/>
      <c r="C100" s="1060"/>
      <c r="D100" s="1155"/>
      <c r="E100" s="1063"/>
      <c r="F100" s="1066"/>
      <c r="G100" s="1051"/>
      <c r="H100" s="1045"/>
      <c r="I100" s="1045"/>
      <c r="J100" s="1045"/>
      <c r="K100" s="1051"/>
      <c r="L100" s="1045"/>
      <c r="M100" s="1051"/>
      <c r="N100" s="1048"/>
      <c r="O100" s="1239"/>
      <c r="P100" s="1054"/>
      <c r="Q100" s="1057"/>
      <c r="R100" s="1042"/>
      <c r="S100" s="1042"/>
      <c r="T100" s="1024"/>
      <c r="U100" s="1009"/>
      <c r="V100" s="1009"/>
      <c r="W100" s="1009"/>
      <c r="X100" s="1009"/>
      <c r="Y100" s="1009"/>
      <c r="Z100" s="1006"/>
      <c r="AA100" s="1006"/>
      <c r="AB100" s="1006"/>
      <c r="AC100" s="1006"/>
      <c r="AD100" s="1006"/>
      <c r="AE100" s="1006"/>
      <c r="AF100" s="1006"/>
      <c r="AG100" s="715"/>
      <c r="AH100" s="716"/>
      <c r="AI100" s="716"/>
      <c r="AJ100" s="716"/>
      <c r="AK100" s="715"/>
      <c r="AL100" s="717"/>
      <c r="AM100" s="717"/>
      <c r="AN100" s="717"/>
      <c r="AO100" s="717"/>
      <c r="AP100" s="1152"/>
      <c r="AQ100" s="1006"/>
      <c r="AR100" s="718"/>
      <c r="AS100" s="718"/>
      <c r="AT100" s="718"/>
      <c r="AU100" s="718"/>
      <c r="AV100" s="718"/>
      <c r="AW100" s="718"/>
      <c r="AX100" s="1152"/>
      <c r="AY100" s="1006"/>
      <c r="AZ100" s="718"/>
      <c r="BA100" s="718"/>
      <c r="BB100" s="718"/>
      <c r="BC100" s="718"/>
      <c r="BD100" s="718"/>
      <c r="BE100" s="718"/>
      <c r="BF100" s="1152"/>
      <c r="BG100" s="1006"/>
      <c r="BH100" s="718"/>
      <c r="BI100" s="718"/>
      <c r="BJ100" s="718"/>
      <c r="BK100" s="718"/>
      <c r="BL100" s="718"/>
      <c r="BM100" s="718"/>
      <c r="BN100" s="1152"/>
      <c r="BO100" s="1006"/>
      <c r="BP100" s="718"/>
      <c r="BQ100" s="718"/>
      <c r="BR100" s="718"/>
      <c r="BS100" s="718"/>
      <c r="BT100" s="718"/>
      <c r="BU100" s="718"/>
    </row>
    <row r="101" spans="1:73" ht="40.15" customHeight="1" thickTop="1" thickBot="1" x14ac:dyDescent="0.3">
      <c r="A101" s="151"/>
      <c r="B101" s="24"/>
      <c r="C101" s="1058" t="s">
        <v>2801</v>
      </c>
      <c r="D101" s="1153" t="s">
        <v>2802</v>
      </c>
      <c r="E101" s="1061">
        <v>926</v>
      </c>
      <c r="F101" s="1064" t="s">
        <v>3969</v>
      </c>
      <c r="G101" s="1049" t="s">
        <v>2182</v>
      </c>
      <c r="H101" s="1043" t="s">
        <v>3011</v>
      </c>
      <c r="I101" s="1043" t="s">
        <v>2982</v>
      </c>
      <c r="J101" s="1043" t="s">
        <v>3058</v>
      </c>
      <c r="K101" s="1049" t="s">
        <v>3947</v>
      </c>
      <c r="L101" s="1043" t="s">
        <v>3644</v>
      </c>
      <c r="M101" s="1049" t="s">
        <v>3940</v>
      </c>
      <c r="N101" s="1046">
        <v>2026004540019</v>
      </c>
      <c r="O101" s="1239" t="s">
        <v>3948</v>
      </c>
      <c r="P101" s="1052" t="s">
        <v>2182</v>
      </c>
      <c r="Q101" s="1055">
        <v>4</v>
      </c>
      <c r="R101" s="1040" t="s">
        <v>2871</v>
      </c>
      <c r="S101" s="1040"/>
      <c r="T101" s="1022"/>
      <c r="U101" s="1007"/>
      <c r="V101" s="1007"/>
      <c r="W101" s="1007"/>
      <c r="X101" s="1007"/>
      <c r="Y101" s="1007"/>
      <c r="Z101" s="1004">
        <f t="shared" si="49"/>
        <v>0</v>
      </c>
      <c r="AA101" s="1004">
        <f t="shared" si="58"/>
        <v>0</v>
      </c>
      <c r="AB101" s="1004">
        <f t="shared" si="58"/>
        <v>0</v>
      </c>
      <c r="AC101" s="1004">
        <f t="shared" si="58"/>
        <v>0</v>
      </c>
      <c r="AD101" s="1004">
        <f t="shared" si="58"/>
        <v>0</v>
      </c>
      <c r="AE101" s="1004">
        <f t="shared" si="58"/>
        <v>0</v>
      </c>
      <c r="AF101" s="1004">
        <f t="shared" si="58"/>
        <v>0</v>
      </c>
      <c r="AG101" s="714"/>
      <c r="AH101" s="593"/>
      <c r="AI101" s="593"/>
      <c r="AJ101" s="593"/>
      <c r="AK101" s="207"/>
      <c r="AL101" s="208"/>
      <c r="AM101" s="208"/>
      <c r="AN101" s="208"/>
      <c r="AO101" s="208"/>
      <c r="AP101" s="1150">
        <f>+U101</f>
        <v>0</v>
      </c>
      <c r="AQ101" s="1004">
        <f>SUM(AR101:AW104)</f>
        <v>0</v>
      </c>
      <c r="AR101" s="299"/>
      <c r="AS101" s="299"/>
      <c r="AT101" s="299"/>
      <c r="AU101" s="299"/>
      <c r="AV101" s="299"/>
      <c r="AW101" s="299"/>
      <c r="AX101" s="1150">
        <f>+V101</f>
        <v>0</v>
      </c>
      <c r="AY101" s="1004">
        <f>SUM(AZ101:BE104)</f>
        <v>0</v>
      </c>
      <c r="AZ101" s="299"/>
      <c r="BA101" s="299"/>
      <c r="BB101" s="299"/>
      <c r="BC101" s="299"/>
      <c r="BD101" s="299"/>
      <c r="BE101" s="299"/>
      <c r="BF101" s="1150">
        <f>+W101</f>
        <v>0</v>
      </c>
      <c r="BG101" s="1004">
        <f>SUM(BH101:BM104)</f>
        <v>0</v>
      </c>
      <c r="BH101" s="299"/>
      <c r="BI101" s="299"/>
      <c r="BJ101" s="299"/>
      <c r="BK101" s="299"/>
      <c r="BL101" s="299"/>
      <c r="BM101" s="299"/>
      <c r="BN101" s="1150">
        <f>+X101</f>
        <v>0</v>
      </c>
      <c r="BO101" s="1004">
        <f>SUM(BP101:BU104)</f>
        <v>0</v>
      </c>
      <c r="BP101" s="299"/>
      <c r="BQ101" s="299"/>
      <c r="BR101" s="299"/>
      <c r="BS101" s="299"/>
      <c r="BT101" s="299"/>
      <c r="BU101" s="299"/>
    </row>
    <row r="102" spans="1:73" ht="40.15" customHeight="1" thickTop="1" thickBot="1" x14ac:dyDescent="0.3">
      <c r="A102" s="151"/>
      <c r="B102" s="24"/>
      <c r="C102" s="1059"/>
      <c r="D102" s="1154"/>
      <c r="E102" s="1062"/>
      <c r="F102" s="1065"/>
      <c r="G102" s="1050"/>
      <c r="H102" s="1044"/>
      <c r="I102" s="1044"/>
      <c r="J102" s="1044"/>
      <c r="K102" s="1050"/>
      <c r="L102" s="1044"/>
      <c r="M102" s="1050"/>
      <c r="N102" s="1047"/>
      <c r="O102" s="1239"/>
      <c r="P102" s="1053"/>
      <c r="Q102" s="1056"/>
      <c r="R102" s="1041"/>
      <c r="S102" s="1041"/>
      <c r="T102" s="1023"/>
      <c r="U102" s="1008"/>
      <c r="V102" s="1008"/>
      <c r="W102" s="1008"/>
      <c r="X102" s="1008"/>
      <c r="Y102" s="1008"/>
      <c r="Z102" s="1005"/>
      <c r="AA102" s="1005"/>
      <c r="AB102" s="1005"/>
      <c r="AC102" s="1005"/>
      <c r="AD102" s="1005"/>
      <c r="AE102" s="1005"/>
      <c r="AF102" s="1005"/>
      <c r="AG102" s="479"/>
      <c r="AH102" s="592"/>
      <c r="AI102" s="592"/>
      <c r="AJ102" s="592"/>
      <c r="AK102" s="196"/>
      <c r="AL102" s="197"/>
      <c r="AM102" s="197"/>
      <c r="AN102" s="197"/>
      <c r="AO102" s="197"/>
      <c r="AP102" s="1151"/>
      <c r="AQ102" s="1005"/>
      <c r="AR102" s="282"/>
      <c r="AS102" s="282"/>
      <c r="AT102" s="282"/>
      <c r="AU102" s="282"/>
      <c r="AV102" s="282"/>
      <c r="AW102" s="282"/>
      <c r="AX102" s="1151"/>
      <c r="AY102" s="1005"/>
      <c r="AZ102" s="282"/>
      <c r="BA102" s="282"/>
      <c r="BB102" s="282"/>
      <c r="BC102" s="282"/>
      <c r="BD102" s="282"/>
      <c r="BE102" s="282"/>
      <c r="BF102" s="1151"/>
      <c r="BG102" s="1005"/>
      <c r="BH102" s="282"/>
      <c r="BI102" s="282"/>
      <c r="BJ102" s="282"/>
      <c r="BK102" s="282"/>
      <c r="BL102" s="282"/>
      <c r="BM102" s="282"/>
      <c r="BN102" s="1151"/>
      <c r="BO102" s="1005"/>
      <c r="BP102" s="282"/>
      <c r="BQ102" s="282"/>
      <c r="BR102" s="282"/>
      <c r="BS102" s="282"/>
      <c r="BT102" s="282"/>
      <c r="BU102" s="282"/>
    </row>
    <row r="103" spans="1:73" ht="40.15" customHeight="1" thickTop="1" thickBot="1" x14ac:dyDescent="0.3">
      <c r="A103" s="151"/>
      <c r="B103" s="24"/>
      <c r="C103" s="1059"/>
      <c r="D103" s="1154"/>
      <c r="E103" s="1062"/>
      <c r="F103" s="1065"/>
      <c r="G103" s="1050"/>
      <c r="H103" s="1044"/>
      <c r="I103" s="1044"/>
      <c r="J103" s="1044"/>
      <c r="K103" s="1050"/>
      <c r="L103" s="1044"/>
      <c r="M103" s="1050"/>
      <c r="N103" s="1047"/>
      <c r="O103" s="1239"/>
      <c r="P103" s="1053"/>
      <c r="Q103" s="1056"/>
      <c r="R103" s="1041"/>
      <c r="S103" s="1041"/>
      <c r="T103" s="1023"/>
      <c r="U103" s="1008"/>
      <c r="V103" s="1008"/>
      <c r="W103" s="1008"/>
      <c r="X103" s="1008"/>
      <c r="Y103" s="1008"/>
      <c r="Z103" s="1005"/>
      <c r="AA103" s="1005"/>
      <c r="AB103" s="1005"/>
      <c r="AC103" s="1005"/>
      <c r="AD103" s="1005"/>
      <c r="AE103" s="1005"/>
      <c r="AF103" s="1005"/>
      <c r="AG103" s="196"/>
      <c r="AH103" s="592"/>
      <c r="AI103" s="592"/>
      <c r="AJ103" s="592"/>
      <c r="AK103" s="196"/>
      <c r="AL103" s="197"/>
      <c r="AM103" s="197"/>
      <c r="AN103" s="197"/>
      <c r="AO103" s="197"/>
      <c r="AP103" s="1151"/>
      <c r="AQ103" s="1005"/>
      <c r="AR103" s="282"/>
      <c r="AS103" s="282"/>
      <c r="AT103" s="282"/>
      <c r="AU103" s="282"/>
      <c r="AV103" s="282"/>
      <c r="AW103" s="282"/>
      <c r="AX103" s="1151"/>
      <c r="AY103" s="1005"/>
      <c r="AZ103" s="282"/>
      <c r="BA103" s="282"/>
      <c r="BB103" s="282"/>
      <c r="BC103" s="282"/>
      <c r="BD103" s="282"/>
      <c r="BE103" s="282"/>
      <c r="BF103" s="1151"/>
      <c r="BG103" s="1005"/>
      <c r="BH103" s="282"/>
      <c r="BI103" s="282"/>
      <c r="BJ103" s="282"/>
      <c r="BK103" s="282"/>
      <c r="BL103" s="282"/>
      <c r="BM103" s="282"/>
      <c r="BN103" s="1151"/>
      <c r="BO103" s="1005"/>
      <c r="BP103" s="282"/>
      <c r="BQ103" s="282"/>
      <c r="BR103" s="282"/>
      <c r="BS103" s="282"/>
      <c r="BT103" s="282"/>
      <c r="BU103" s="282"/>
    </row>
    <row r="104" spans="1:73" ht="40.15" customHeight="1" thickTop="1" thickBot="1" x14ac:dyDescent="0.3">
      <c r="A104" s="151"/>
      <c r="B104" s="24"/>
      <c r="C104" s="1060"/>
      <c r="D104" s="1155"/>
      <c r="E104" s="1063"/>
      <c r="F104" s="1066"/>
      <c r="G104" s="1051"/>
      <c r="H104" s="1045"/>
      <c r="I104" s="1045"/>
      <c r="J104" s="1045"/>
      <c r="K104" s="1051"/>
      <c r="L104" s="1045"/>
      <c r="M104" s="1051"/>
      <c r="N104" s="1048"/>
      <c r="O104" s="1239"/>
      <c r="P104" s="1054"/>
      <c r="Q104" s="1057"/>
      <c r="R104" s="1042"/>
      <c r="S104" s="1042"/>
      <c r="T104" s="1024"/>
      <c r="U104" s="1009"/>
      <c r="V104" s="1009"/>
      <c r="W104" s="1009"/>
      <c r="X104" s="1009"/>
      <c r="Y104" s="1009"/>
      <c r="Z104" s="1006"/>
      <c r="AA104" s="1006"/>
      <c r="AB104" s="1006"/>
      <c r="AC104" s="1006"/>
      <c r="AD104" s="1006"/>
      <c r="AE104" s="1006"/>
      <c r="AF104" s="1006"/>
      <c r="AG104" s="715"/>
      <c r="AH104" s="716"/>
      <c r="AI104" s="716"/>
      <c r="AJ104" s="716"/>
      <c r="AK104" s="715"/>
      <c r="AL104" s="717"/>
      <c r="AM104" s="717"/>
      <c r="AN104" s="717"/>
      <c r="AO104" s="717"/>
      <c r="AP104" s="1152"/>
      <c r="AQ104" s="1006"/>
      <c r="AR104" s="718"/>
      <c r="AS104" s="718"/>
      <c r="AT104" s="718"/>
      <c r="AU104" s="718"/>
      <c r="AV104" s="718"/>
      <c r="AW104" s="718"/>
      <c r="AX104" s="1152"/>
      <c r="AY104" s="1006"/>
      <c r="AZ104" s="718"/>
      <c r="BA104" s="718"/>
      <c r="BB104" s="718"/>
      <c r="BC104" s="718"/>
      <c r="BD104" s="718"/>
      <c r="BE104" s="718"/>
      <c r="BF104" s="1152"/>
      <c r="BG104" s="1006"/>
      <c r="BH104" s="718"/>
      <c r="BI104" s="718"/>
      <c r="BJ104" s="718"/>
      <c r="BK104" s="718"/>
      <c r="BL104" s="718"/>
      <c r="BM104" s="718"/>
      <c r="BN104" s="1152"/>
      <c r="BO104" s="1006"/>
      <c r="BP104" s="718"/>
      <c r="BQ104" s="718"/>
      <c r="BR104" s="718"/>
      <c r="BS104" s="718"/>
      <c r="BT104" s="718"/>
      <c r="BU104" s="718"/>
    </row>
    <row r="105" spans="1:73" ht="40.15" customHeight="1" thickTop="1" thickBot="1" x14ac:dyDescent="0.3">
      <c r="A105" s="151"/>
      <c r="B105" s="24"/>
      <c r="C105" s="1058" t="s">
        <v>2803</v>
      </c>
      <c r="D105" s="1153" t="s">
        <v>2804</v>
      </c>
      <c r="E105" s="1061">
        <v>927</v>
      </c>
      <c r="F105" s="1064" t="s">
        <v>3906</v>
      </c>
      <c r="G105" s="1049" t="s">
        <v>809</v>
      </c>
      <c r="H105" s="1043" t="s">
        <v>3025</v>
      </c>
      <c r="I105" s="1043" t="s">
        <v>2982</v>
      </c>
      <c r="J105" s="1043" t="s">
        <v>3058</v>
      </c>
      <c r="K105" s="1049" t="s">
        <v>3947</v>
      </c>
      <c r="L105" s="1043" t="s">
        <v>3644</v>
      </c>
      <c r="M105" s="1049" t="s">
        <v>3940</v>
      </c>
      <c r="N105" s="1046">
        <v>2026004540019</v>
      </c>
      <c r="O105" s="1239" t="s">
        <v>3948</v>
      </c>
      <c r="P105" s="1052" t="s">
        <v>809</v>
      </c>
      <c r="Q105" s="1055">
        <v>40</v>
      </c>
      <c r="R105" s="1040" t="s">
        <v>2871</v>
      </c>
      <c r="S105" s="1040"/>
      <c r="T105" s="1022"/>
      <c r="U105" s="1007"/>
      <c r="V105" s="1007"/>
      <c r="W105" s="1007"/>
      <c r="X105" s="1007"/>
      <c r="Y105" s="1007"/>
      <c r="Z105" s="1004">
        <f t="shared" si="49"/>
        <v>0</v>
      </c>
      <c r="AA105" s="1004">
        <f t="shared" si="58"/>
        <v>0</v>
      </c>
      <c r="AB105" s="1004">
        <f t="shared" si="58"/>
        <v>0</v>
      </c>
      <c r="AC105" s="1004">
        <f t="shared" si="58"/>
        <v>0</v>
      </c>
      <c r="AD105" s="1004">
        <f t="shared" si="58"/>
        <v>0</v>
      </c>
      <c r="AE105" s="1004">
        <f t="shared" si="58"/>
        <v>0</v>
      </c>
      <c r="AF105" s="1004">
        <f t="shared" si="58"/>
        <v>0</v>
      </c>
      <c r="AG105" s="714"/>
      <c r="AH105" s="593"/>
      <c r="AI105" s="593"/>
      <c r="AJ105" s="593"/>
      <c r="AK105" s="207"/>
      <c r="AL105" s="208"/>
      <c r="AM105" s="208"/>
      <c r="AN105" s="208"/>
      <c r="AO105" s="208"/>
      <c r="AP105" s="1150">
        <f>+U105</f>
        <v>0</v>
      </c>
      <c r="AQ105" s="1004">
        <f>SUM(AR105:AW108)</f>
        <v>0</v>
      </c>
      <c r="AR105" s="299"/>
      <c r="AS105" s="299"/>
      <c r="AT105" s="299"/>
      <c r="AU105" s="299"/>
      <c r="AV105" s="299"/>
      <c r="AW105" s="299"/>
      <c r="AX105" s="1150">
        <f>+V105</f>
        <v>0</v>
      </c>
      <c r="AY105" s="1004">
        <f>SUM(AZ105:BE108)</f>
        <v>0</v>
      </c>
      <c r="AZ105" s="299"/>
      <c r="BA105" s="299"/>
      <c r="BB105" s="299"/>
      <c r="BC105" s="299"/>
      <c r="BD105" s="299"/>
      <c r="BE105" s="299"/>
      <c r="BF105" s="1150">
        <f>+W105</f>
        <v>0</v>
      </c>
      <c r="BG105" s="1004">
        <f>SUM(BH105:BM108)</f>
        <v>0</v>
      </c>
      <c r="BH105" s="299"/>
      <c r="BI105" s="299"/>
      <c r="BJ105" s="299"/>
      <c r="BK105" s="299"/>
      <c r="BL105" s="299"/>
      <c r="BM105" s="299"/>
      <c r="BN105" s="1150">
        <f>+X105</f>
        <v>0</v>
      </c>
      <c r="BO105" s="1004">
        <f>SUM(BP105:BU108)</f>
        <v>0</v>
      </c>
      <c r="BP105" s="299"/>
      <c r="BQ105" s="299"/>
      <c r="BR105" s="299"/>
      <c r="BS105" s="299"/>
      <c r="BT105" s="299"/>
      <c r="BU105" s="299"/>
    </row>
    <row r="106" spans="1:73" ht="40.15" customHeight="1" thickTop="1" thickBot="1" x14ac:dyDescent="0.3">
      <c r="A106" s="151"/>
      <c r="B106" s="24"/>
      <c r="C106" s="1059"/>
      <c r="D106" s="1154"/>
      <c r="E106" s="1062"/>
      <c r="F106" s="1065"/>
      <c r="G106" s="1050"/>
      <c r="H106" s="1044"/>
      <c r="I106" s="1044"/>
      <c r="J106" s="1044"/>
      <c r="K106" s="1050"/>
      <c r="L106" s="1044"/>
      <c r="M106" s="1050"/>
      <c r="N106" s="1047"/>
      <c r="O106" s="1239"/>
      <c r="P106" s="1053"/>
      <c r="Q106" s="1056"/>
      <c r="R106" s="1041"/>
      <c r="S106" s="1041"/>
      <c r="T106" s="1023"/>
      <c r="U106" s="1008"/>
      <c r="V106" s="1008"/>
      <c r="W106" s="1008"/>
      <c r="X106" s="1008"/>
      <c r="Y106" s="1008"/>
      <c r="Z106" s="1005"/>
      <c r="AA106" s="1005"/>
      <c r="AB106" s="1005"/>
      <c r="AC106" s="1005"/>
      <c r="AD106" s="1005"/>
      <c r="AE106" s="1005"/>
      <c r="AF106" s="1005"/>
      <c r="AG106" s="479"/>
      <c r="AH106" s="592"/>
      <c r="AI106" s="592"/>
      <c r="AJ106" s="592"/>
      <c r="AK106" s="196"/>
      <c r="AL106" s="197"/>
      <c r="AM106" s="197"/>
      <c r="AN106" s="197"/>
      <c r="AO106" s="197"/>
      <c r="AP106" s="1151"/>
      <c r="AQ106" s="1005"/>
      <c r="AR106" s="282"/>
      <c r="AS106" s="282"/>
      <c r="AT106" s="282"/>
      <c r="AU106" s="282"/>
      <c r="AV106" s="282"/>
      <c r="AW106" s="282"/>
      <c r="AX106" s="1151"/>
      <c r="AY106" s="1005"/>
      <c r="AZ106" s="282"/>
      <c r="BA106" s="282"/>
      <c r="BB106" s="282"/>
      <c r="BC106" s="282"/>
      <c r="BD106" s="282"/>
      <c r="BE106" s="282"/>
      <c r="BF106" s="1151"/>
      <c r="BG106" s="1005"/>
      <c r="BH106" s="282"/>
      <c r="BI106" s="282"/>
      <c r="BJ106" s="282"/>
      <c r="BK106" s="282"/>
      <c r="BL106" s="282"/>
      <c r="BM106" s="282"/>
      <c r="BN106" s="1151"/>
      <c r="BO106" s="1005"/>
      <c r="BP106" s="282"/>
      <c r="BQ106" s="282"/>
      <c r="BR106" s="282"/>
      <c r="BS106" s="282"/>
      <c r="BT106" s="282"/>
      <c r="BU106" s="282"/>
    </row>
    <row r="107" spans="1:73" ht="40.15" customHeight="1" thickTop="1" thickBot="1" x14ac:dyDescent="0.3">
      <c r="A107" s="151"/>
      <c r="B107" s="24"/>
      <c r="C107" s="1059"/>
      <c r="D107" s="1154"/>
      <c r="E107" s="1062"/>
      <c r="F107" s="1065"/>
      <c r="G107" s="1050"/>
      <c r="H107" s="1044"/>
      <c r="I107" s="1044"/>
      <c r="J107" s="1044"/>
      <c r="K107" s="1050"/>
      <c r="L107" s="1044"/>
      <c r="M107" s="1050"/>
      <c r="N107" s="1047"/>
      <c r="O107" s="1239"/>
      <c r="P107" s="1053"/>
      <c r="Q107" s="1056"/>
      <c r="R107" s="1041"/>
      <c r="S107" s="1041"/>
      <c r="T107" s="1023"/>
      <c r="U107" s="1008"/>
      <c r="V107" s="1008"/>
      <c r="W107" s="1008"/>
      <c r="X107" s="1008"/>
      <c r="Y107" s="1008"/>
      <c r="Z107" s="1005"/>
      <c r="AA107" s="1005"/>
      <c r="AB107" s="1005"/>
      <c r="AC107" s="1005"/>
      <c r="AD107" s="1005"/>
      <c r="AE107" s="1005"/>
      <c r="AF107" s="1005"/>
      <c r="AG107" s="196"/>
      <c r="AH107" s="592"/>
      <c r="AI107" s="592"/>
      <c r="AJ107" s="592"/>
      <c r="AK107" s="196"/>
      <c r="AL107" s="197"/>
      <c r="AM107" s="197"/>
      <c r="AN107" s="197"/>
      <c r="AO107" s="197"/>
      <c r="AP107" s="1151"/>
      <c r="AQ107" s="1005"/>
      <c r="AR107" s="282"/>
      <c r="AS107" s="282"/>
      <c r="AT107" s="282"/>
      <c r="AU107" s="282"/>
      <c r="AV107" s="282"/>
      <c r="AW107" s="282"/>
      <c r="AX107" s="1151"/>
      <c r="AY107" s="1005"/>
      <c r="AZ107" s="282"/>
      <c r="BA107" s="282"/>
      <c r="BB107" s="282"/>
      <c r="BC107" s="282"/>
      <c r="BD107" s="282"/>
      <c r="BE107" s="282"/>
      <c r="BF107" s="1151"/>
      <c r="BG107" s="1005"/>
      <c r="BH107" s="282"/>
      <c r="BI107" s="282"/>
      <c r="BJ107" s="282"/>
      <c r="BK107" s="282"/>
      <c r="BL107" s="282"/>
      <c r="BM107" s="282"/>
      <c r="BN107" s="1151"/>
      <c r="BO107" s="1005"/>
      <c r="BP107" s="282"/>
      <c r="BQ107" s="282"/>
      <c r="BR107" s="282"/>
      <c r="BS107" s="282"/>
      <c r="BT107" s="282"/>
      <c r="BU107" s="282"/>
    </row>
    <row r="108" spans="1:73" ht="40.15" customHeight="1" thickTop="1" thickBot="1" x14ac:dyDescent="0.3">
      <c r="A108" s="151"/>
      <c r="B108" s="24"/>
      <c r="C108" s="1060"/>
      <c r="D108" s="1155"/>
      <c r="E108" s="1063"/>
      <c r="F108" s="1066"/>
      <c r="G108" s="1051"/>
      <c r="H108" s="1045"/>
      <c r="I108" s="1045"/>
      <c r="J108" s="1045"/>
      <c r="K108" s="1051"/>
      <c r="L108" s="1045"/>
      <c r="M108" s="1051"/>
      <c r="N108" s="1048"/>
      <c r="O108" s="1239"/>
      <c r="P108" s="1054"/>
      <c r="Q108" s="1057"/>
      <c r="R108" s="1042"/>
      <c r="S108" s="1042"/>
      <c r="T108" s="1024"/>
      <c r="U108" s="1009"/>
      <c r="V108" s="1009"/>
      <c r="W108" s="1009"/>
      <c r="X108" s="1009"/>
      <c r="Y108" s="1009"/>
      <c r="Z108" s="1006"/>
      <c r="AA108" s="1006"/>
      <c r="AB108" s="1006"/>
      <c r="AC108" s="1006"/>
      <c r="AD108" s="1006"/>
      <c r="AE108" s="1006"/>
      <c r="AF108" s="1006"/>
      <c r="AG108" s="715"/>
      <c r="AH108" s="716"/>
      <c r="AI108" s="716"/>
      <c r="AJ108" s="716"/>
      <c r="AK108" s="715"/>
      <c r="AL108" s="717"/>
      <c r="AM108" s="717"/>
      <c r="AN108" s="717"/>
      <c r="AO108" s="717"/>
      <c r="AP108" s="1152"/>
      <c r="AQ108" s="1006"/>
      <c r="AR108" s="718"/>
      <c r="AS108" s="718"/>
      <c r="AT108" s="718"/>
      <c r="AU108" s="718"/>
      <c r="AV108" s="718"/>
      <c r="AW108" s="718"/>
      <c r="AX108" s="1152"/>
      <c r="AY108" s="1006"/>
      <c r="AZ108" s="718"/>
      <c r="BA108" s="718"/>
      <c r="BB108" s="718"/>
      <c r="BC108" s="718"/>
      <c r="BD108" s="718"/>
      <c r="BE108" s="718"/>
      <c r="BF108" s="1152"/>
      <c r="BG108" s="1006"/>
      <c r="BH108" s="718"/>
      <c r="BI108" s="718"/>
      <c r="BJ108" s="718"/>
      <c r="BK108" s="718"/>
      <c r="BL108" s="718"/>
      <c r="BM108" s="718"/>
      <c r="BN108" s="1152"/>
      <c r="BO108" s="1006"/>
      <c r="BP108" s="718"/>
      <c r="BQ108" s="718"/>
      <c r="BR108" s="718"/>
      <c r="BS108" s="718"/>
      <c r="BT108" s="718"/>
      <c r="BU108" s="718"/>
    </row>
    <row r="109" spans="1:73" ht="40.15" customHeight="1" thickTop="1" thickBot="1" x14ac:dyDescent="0.3">
      <c r="A109" s="151"/>
      <c r="B109" s="24"/>
      <c r="C109" s="1058" t="s">
        <v>2805</v>
      </c>
      <c r="D109" s="1049" t="s">
        <v>2806</v>
      </c>
      <c r="E109" s="1061">
        <v>928</v>
      </c>
      <c r="F109" s="1064"/>
      <c r="G109" s="1049" t="s">
        <v>742</v>
      </c>
      <c r="H109" s="1043" t="s">
        <v>272</v>
      </c>
      <c r="I109" s="1043" t="s">
        <v>2982</v>
      </c>
      <c r="J109" s="1043" t="s">
        <v>3058</v>
      </c>
      <c r="K109" s="1049" t="s">
        <v>3947</v>
      </c>
      <c r="L109" s="1043" t="s">
        <v>3644</v>
      </c>
      <c r="M109" s="1049" t="s">
        <v>3940</v>
      </c>
      <c r="N109" s="1046">
        <v>2026004540019</v>
      </c>
      <c r="O109" s="1239" t="s">
        <v>3948</v>
      </c>
      <c r="P109" s="1052" t="s">
        <v>742</v>
      </c>
      <c r="Q109" s="1055">
        <v>1</v>
      </c>
      <c r="R109" s="1040" t="s">
        <v>2871</v>
      </c>
      <c r="S109" s="1040"/>
      <c r="T109" s="1022"/>
      <c r="U109" s="1007"/>
      <c r="V109" s="1007"/>
      <c r="W109" s="1007"/>
      <c r="X109" s="1007"/>
      <c r="Y109" s="1007"/>
      <c r="Z109" s="1004">
        <f t="shared" si="49"/>
        <v>0</v>
      </c>
      <c r="AA109" s="1004">
        <f t="shared" ref="AA109:AF121" si="59">SUM(AR109:AR112,AZ109:AZ112,BH109:BH112,BP109:BP112)</f>
        <v>0</v>
      </c>
      <c r="AB109" s="1004">
        <f t="shared" si="59"/>
        <v>0</v>
      </c>
      <c r="AC109" s="1004">
        <f t="shared" si="59"/>
        <v>0</v>
      </c>
      <c r="AD109" s="1004">
        <f t="shared" si="59"/>
        <v>0</v>
      </c>
      <c r="AE109" s="1004">
        <f t="shared" si="59"/>
        <v>0</v>
      </c>
      <c r="AF109" s="1004">
        <f t="shared" si="59"/>
        <v>0</v>
      </c>
      <c r="AG109" s="714"/>
      <c r="AH109" s="593"/>
      <c r="AI109" s="593"/>
      <c r="AJ109" s="593"/>
      <c r="AK109" s="207"/>
      <c r="AL109" s="208"/>
      <c r="AM109" s="208"/>
      <c r="AN109" s="208"/>
      <c r="AO109" s="208"/>
      <c r="AP109" s="1150">
        <f>+U109</f>
        <v>0</v>
      </c>
      <c r="AQ109" s="1004">
        <f>SUM(AR109:AW112)</f>
        <v>0</v>
      </c>
      <c r="AR109" s="299"/>
      <c r="AS109" s="299"/>
      <c r="AT109" s="299"/>
      <c r="AU109" s="299"/>
      <c r="AV109" s="299"/>
      <c r="AW109" s="299"/>
      <c r="AX109" s="1150">
        <f>+V109</f>
        <v>0</v>
      </c>
      <c r="AY109" s="1004">
        <f>SUM(AZ109:BE112)</f>
        <v>0</v>
      </c>
      <c r="AZ109" s="299"/>
      <c r="BA109" s="299"/>
      <c r="BB109" s="299"/>
      <c r="BC109" s="299"/>
      <c r="BD109" s="299"/>
      <c r="BE109" s="299"/>
      <c r="BF109" s="1150">
        <f>+W109</f>
        <v>0</v>
      </c>
      <c r="BG109" s="1004">
        <f>SUM(BH109:BM112)</f>
        <v>0</v>
      </c>
      <c r="BH109" s="299"/>
      <c r="BI109" s="299"/>
      <c r="BJ109" s="299"/>
      <c r="BK109" s="299"/>
      <c r="BL109" s="299"/>
      <c r="BM109" s="299"/>
      <c r="BN109" s="1150">
        <f>+X109</f>
        <v>0</v>
      </c>
      <c r="BO109" s="1004">
        <f>SUM(BP109:BU112)</f>
        <v>0</v>
      </c>
      <c r="BP109" s="299"/>
      <c r="BQ109" s="299"/>
      <c r="BR109" s="299"/>
      <c r="BS109" s="299"/>
      <c r="BT109" s="299"/>
      <c r="BU109" s="299"/>
    </row>
    <row r="110" spans="1:73" ht="40.15" customHeight="1" thickTop="1" thickBot="1" x14ac:dyDescent="0.3">
      <c r="A110" s="151"/>
      <c r="B110" s="24"/>
      <c r="C110" s="1059"/>
      <c r="D110" s="1050"/>
      <c r="E110" s="1062"/>
      <c r="F110" s="1065"/>
      <c r="G110" s="1050"/>
      <c r="H110" s="1044"/>
      <c r="I110" s="1044"/>
      <c r="J110" s="1044"/>
      <c r="K110" s="1050"/>
      <c r="L110" s="1044"/>
      <c r="M110" s="1050"/>
      <c r="N110" s="1047"/>
      <c r="O110" s="1239"/>
      <c r="P110" s="1053"/>
      <c r="Q110" s="1056"/>
      <c r="R110" s="1041"/>
      <c r="S110" s="1041"/>
      <c r="T110" s="1023"/>
      <c r="U110" s="1008"/>
      <c r="V110" s="1008"/>
      <c r="W110" s="1008"/>
      <c r="X110" s="1008"/>
      <c r="Y110" s="1008"/>
      <c r="Z110" s="1005"/>
      <c r="AA110" s="1005"/>
      <c r="AB110" s="1005"/>
      <c r="AC110" s="1005"/>
      <c r="AD110" s="1005"/>
      <c r="AE110" s="1005"/>
      <c r="AF110" s="1005"/>
      <c r="AG110" s="479"/>
      <c r="AH110" s="592"/>
      <c r="AI110" s="592"/>
      <c r="AJ110" s="592"/>
      <c r="AK110" s="196"/>
      <c r="AL110" s="197"/>
      <c r="AM110" s="197"/>
      <c r="AN110" s="197"/>
      <c r="AO110" s="197"/>
      <c r="AP110" s="1151"/>
      <c r="AQ110" s="1005"/>
      <c r="AR110" s="282"/>
      <c r="AS110" s="282"/>
      <c r="AT110" s="282"/>
      <c r="AU110" s="282"/>
      <c r="AV110" s="282"/>
      <c r="AW110" s="282"/>
      <c r="AX110" s="1151"/>
      <c r="AY110" s="1005"/>
      <c r="AZ110" s="282"/>
      <c r="BA110" s="282"/>
      <c r="BB110" s="282"/>
      <c r="BC110" s="282"/>
      <c r="BD110" s="282"/>
      <c r="BE110" s="282"/>
      <c r="BF110" s="1151"/>
      <c r="BG110" s="1005"/>
      <c r="BH110" s="282"/>
      <c r="BI110" s="282"/>
      <c r="BJ110" s="282"/>
      <c r="BK110" s="282"/>
      <c r="BL110" s="282"/>
      <c r="BM110" s="282"/>
      <c r="BN110" s="1151"/>
      <c r="BO110" s="1005"/>
      <c r="BP110" s="282"/>
      <c r="BQ110" s="282"/>
      <c r="BR110" s="282"/>
      <c r="BS110" s="282"/>
      <c r="BT110" s="282"/>
      <c r="BU110" s="282"/>
    </row>
    <row r="111" spans="1:73" ht="40.15" customHeight="1" thickTop="1" thickBot="1" x14ac:dyDescent="0.3">
      <c r="A111" s="151"/>
      <c r="B111" s="24"/>
      <c r="C111" s="1059"/>
      <c r="D111" s="1050"/>
      <c r="E111" s="1062"/>
      <c r="F111" s="1065"/>
      <c r="G111" s="1050"/>
      <c r="H111" s="1044"/>
      <c r="I111" s="1044"/>
      <c r="J111" s="1044"/>
      <c r="K111" s="1050"/>
      <c r="L111" s="1044"/>
      <c r="M111" s="1050"/>
      <c r="N111" s="1047"/>
      <c r="O111" s="1239"/>
      <c r="P111" s="1053"/>
      <c r="Q111" s="1056"/>
      <c r="R111" s="1041"/>
      <c r="S111" s="1041"/>
      <c r="T111" s="1023"/>
      <c r="U111" s="1008"/>
      <c r="V111" s="1008"/>
      <c r="W111" s="1008"/>
      <c r="X111" s="1008"/>
      <c r="Y111" s="1008"/>
      <c r="Z111" s="1005"/>
      <c r="AA111" s="1005"/>
      <c r="AB111" s="1005"/>
      <c r="AC111" s="1005"/>
      <c r="AD111" s="1005"/>
      <c r="AE111" s="1005"/>
      <c r="AF111" s="1005"/>
      <c r="AG111" s="196"/>
      <c r="AH111" s="592"/>
      <c r="AI111" s="592"/>
      <c r="AJ111" s="592"/>
      <c r="AK111" s="196"/>
      <c r="AL111" s="197"/>
      <c r="AM111" s="197"/>
      <c r="AN111" s="197"/>
      <c r="AO111" s="197"/>
      <c r="AP111" s="1151"/>
      <c r="AQ111" s="1005"/>
      <c r="AR111" s="282"/>
      <c r="AS111" s="282"/>
      <c r="AT111" s="282"/>
      <c r="AU111" s="282"/>
      <c r="AV111" s="282"/>
      <c r="AW111" s="282"/>
      <c r="AX111" s="1151"/>
      <c r="AY111" s="1005"/>
      <c r="AZ111" s="282"/>
      <c r="BA111" s="282"/>
      <c r="BB111" s="282"/>
      <c r="BC111" s="282"/>
      <c r="BD111" s="282"/>
      <c r="BE111" s="282"/>
      <c r="BF111" s="1151"/>
      <c r="BG111" s="1005"/>
      <c r="BH111" s="282"/>
      <c r="BI111" s="282"/>
      <c r="BJ111" s="282"/>
      <c r="BK111" s="282"/>
      <c r="BL111" s="282"/>
      <c r="BM111" s="282"/>
      <c r="BN111" s="1151"/>
      <c r="BO111" s="1005"/>
      <c r="BP111" s="282"/>
      <c r="BQ111" s="282"/>
      <c r="BR111" s="282"/>
      <c r="BS111" s="282"/>
      <c r="BT111" s="282"/>
      <c r="BU111" s="282"/>
    </row>
    <row r="112" spans="1:73" ht="40.15" customHeight="1" thickTop="1" thickBot="1" x14ac:dyDescent="0.3">
      <c r="A112" s="151"/>
      <c r="B112" s="24"/>
      <c r="C112" s="1060"/>
      <c r="D112" s="1051"/>
      <c r="E112" s="1063"/>
      <c r="F112" s="1066"/>
      <c r="G112" s="1051"/>
      <c r="H112" s="1045"/>
      <c r="I112" s="1045"/>
      <c r="J112" s="1045"/>
      <c r="K112" s="1051"/>
      <c r="L112" s="1045"/>
      <c r="M112" s="1051"/>
      <c r="N112" s="1048"/>
      <c r="O112" s="1239"/>
      <c r="P112" s="1054"/>
      <c r="Q112" s="1057"/>
      <c r="R112" s="1042"/>
      <c r="S112" s="1042"/>
      <c r="T112" s="1024"/>
      <c r="U112" s="1009"/>
      <c r="V112" s="1009"/>
      <c r="W112" s="1009"/>
      <c r="X112" s="1009"/>
      <c r="Y112" s="1009"/>
      <c r="Z112" s="1006"/>
      <c r="AA112" s="1006"/>
      <c r="AB112" s="1006"/>
      <c r="AC112" s="1006"/>
      <c r="AD112" s="1006"/>
      <c r="AE112" s="1006"/>
      <c r="AF112" s="1006"/>
      <c r="AG112" s="715"/>
      <c r="AH112" s="716"/>
      <c r="AI112" s="716"/>
      <c r="AJ112" s="716"/>
      <c r="AK112" s="715"/>
      <c r="AL112" s="717"/>
      <c r="AM112" s="717"/>
      <c r="AN112" s="717"/>
      <c r="AO112" s="717"/>
      <c r="AP112" s="1152"/>
      <c r="AQ112" s="1006"/>
      <c r="AR112" s="718"/>
      <c r="AS112" s="718"/>
      <c r="AT112" s="718"/>
      <c r="AU112" s="718"/>
      <c r="AV112" s="718"/>
      <c r="AW112" s="718"/>
      <c r="AX112" s="1152"/>
      <c r="AY112" s="1006"/>
      <c r="AZ112" s="718"/>
      <c r="BA112" s="718"/>
      <c r="BB112" s="718"/>
      <c r="BC112" s="718"/>
      <c r="BD112" s="718"/>
      <c r="BE112" s="718"/>
      <c r="BF112" s="1152"/>
      <c r="BG112" s="1006"/>
      <c r="BH112" s="718"/>
      <c r="BI112" s="718"/>
      <c r="BJ112" s="718"/>
      <c r="BK112" s="718"/>
      <c r="BL112" s="718"/>
      <c r="BM112" s="718"/>
      <c r="BN112" s="1152"/>
      <c r="BO112" s="1006"/>
      <c r="BP112" s="718"/>
      <c r="BQ112" s="718"/>
      <c r="BR112" s="718"/>
      <c r="BS112" s="718"/>
      <c r="BT112" s="718"/>
      <c r="BU112" s="718"/>
    </row>
    <row r="113" spans="1:73" ht="40.15" customHeight="1" thickTop="1" thickBot="1" x14ac:dyDescent="0.3">
      <c r="A113" s="151"/>
      <c r="B113" s="24"/>
      <c r="C113" s="1058" t="s">
        <v>2807</v>
      </c>
      <c r="D113" s="1049" t="s">
        <v>2808</v>
      </c>
      <c r="E113" s="1061">
        <v>929</v>
      </c>
      <c r="F113" s="1064" t="s">
        <v>3971</v>
      </c>
      <c r="G113" s="1049" t="s">
        <v>3955</v>
      </c>
      <c r="H113" s="1043" t="s">
        <v>272</v>
      </c>
      <c r="I113" s="1043" t="s">
        <v>2982</v>
      </c>
      <c r="J113" s="1043" t="s">
        <v>3058</v>
      </c>
      <c r="K113" s="1049" t="s">
        <v>3947</v>
      </c>
      <c r="L113" s="1043" t="s">
        <v>3644</v>
      </c>
      <c r="M113" s="1049" t="s">
        <v>3940</v>
      </c>
      <c r="N113" s="1046">
        <v>2026004540019</v>
      </c>
      <c r="O113" s="1239" t="s">
        <v>3948</v>
      </c>
      <c r="P113" s="1052" t="s">
        <v>351</v>
      </c>
      <c r="Q113" s="1055">
        <v>1</v>
      </c>
      <c r="R113" s="1040" t="s">
        <v>2871</v>
      </c>
      <c r="S113" s="1040"/>
      <c r="T113" s="1022"/>
      <c r="U113" s="1007"/>
      <c r="V113" s="1007"/>
      <c r="W113" s="1007"/>
      <c r="X113" s="1007"/>
      <c r="Y113" s="1007"/>
      <c r="Z113" s="1004">
        <f t="shared" si="49"/>
        <v>0</v>
      </c>
      <c r="AA113" s="1004">
        <f t="shared" si="59"/>
        <v>0</v>
      </c>
      <c r="AB113" s="1004">
        <f t="shared" si="59"/>
        <v>0</v>
      </c>
      <c r="AC113" s="1004">
        <f t="shared" si="59"/>
        <v>0</v>
      </c>
      <c r="AD113" s="1004">
        <f t="shared" si="59"/>
        <v>0</v>
      </c>
      <c r="AE113" s="1004">
        <f t="shared" si="59"/>
        <v>0</v>
      </c>
      <c r="AF113" s="1004">
        <f t="shared" si="59"/>
        <v>0</v>
      </c>
      <c r="AG113" s="714"/>
      <c r="AH113" s="593"/>
      <c r="AI113" s="593"/>
      <c r="AJ113" s="593"/>
      <c r="AK113" s="207"/>
      <c r="AL113" s="208"/>
      <c r="AM113" s="208"/>
      <c r="AN113" s="208"/>
      <c r="AO113" s="208"/>
      <c r="AP113" s="1150">
        <f>+U113</f>
        <v>0</v>
      </c>
      <c r="AQ113" s="1004">
        <f>SUM(AR113:AW116)</f>
        <v>0</v>
      </c>
      <c r="AR113" s="299"/>
      <c r="AS113" s="299"/>
      <c r="AT113" s="299"/>
      <c r="AU113" s="299"/>
      <c r="AV113" s="299"/>
      <c r="AW113" s="299"/>
      <c r="AX113" s="1150">
        <f>+V113</f>
        <v>0</v>
      </c>
      <c r="AY113" s="1004">
        <f>SUM(AZ113:BE116)</f>
        <v>0</v>
      </c>
      <c r="AZ113" s="299"/>
      <c r="BA113" s="299"/>
      <c r="BB113" s="299"/>
      <c r="BC113" s="299"/>
      <c r="BD113" s="299"/>
      <c r="BE113" s="299"/>
      <c r="BF113" s="1150">
        <f>+W113</f>
        <v>0</v>
      </c>
      <c r="BG113" s="1004">
        <f>SUM(BH113:BM116)</f>
        <v>0</v>
      </c>
      <c r="BH113" s="299"/>
      <c r="BI113" s="299"/>
      <c r="BJ113" s="299"/>
      <c r="BK113" s="299"/>
      <c r="BL113" s="299"/>
      <c r="BM113" s="299"/>
      <c r="BN113" s="1150">
        <f>+X113</f>
        <v>0</v>
      </c>
      <c r="BO113" s="1004">
        <f>SUM(BP113:BU116)</f>
        <v>0</v>
      </c>
      <c r="BP113" s="299"/>
      <c r="BQ113" s="299"/>
      <c r="BR113" s="299"/>
      <c r="BS113" s="299"/>
      <c r="BT113" s="299"/>
      <c r="BU113" s="299"/>
    </row>
    <row r="114" spans="1:73" ht="40.15" customHeight="1" thickTop="1" thickBot="1" x14ac:dyDescent="0.3">
      <c r="A114" s="151"/>
      <c r="B114" s="24"/>
      <c r="C114" s="1059"/>
      <c r="D114" s="1050"/>
      <c r="E114" s="1062"/>
      <c r="F114" s="1065"/>
      <c r="G114" s="1050"/>
      <c r="H114" s="1044"/>
      <c r="I114" s="1044"/>
      <c r="J114" s="1044"/>
      <c r="K114" s="1050"/>
      <c r="L114" s="1044"/>
      <c r="M114" s="1050"/>
      <c r="N114" s="1047"/>
      <c r="O114" s="1239"/>
      <c r="P114" s="1053"/>
      <c r="Q114" s="1056"/>
      <c r="R114" s="1041"/>
      <c r="S114" s="1041"/>
      <c r="T114" s="1023"/>
      <c r="U114" s="1008"/>
      <c r="V114" s="1008"/>
      <c r="W114" s="1008"/>
      <c r="X114" s="1008"/>
      <c r="Y114" s="1008"/>
      <c r="Z114" s="1005"/>
      <c r="AA114" s="1005"/>
      <c r="AB114" s="1005"/>
      <c r="AC114" s="1005"/>
      <c r="AD114" s="1005"/>
      <c r="AE114" s="1005"/>
      <c r="AF114" s="1005"/>
      <c r="AG114" s="479"/>
      <c r="AH114" s="592"/>
      <c r="AI114" s="592"/>
      <c r="AJ114" s="592"/>
      <c r="AK114" s="196"/>
      <c r="AL114" s="197"/>
      <c r="AM114" s="197"/>
      <c r="AN114" s="197"/>
      <c r="AO114" s="197"/>
      <c r="AP114" s="1151"/>
      <c r="AQ114" s="1005"/>
      <c r="AR114" s="282"/>
      <c r="AS114" s="282"/>
      <c r="AT114" s="282"/>
      <c r="AU114" s="282"/>
      <c r="AV114" s="282"/>
      <c r="AW114" s="282"/>
      <c r="AX114" s="1151"/>
      <c r="AY114" s="1005"/>
      <c r="AZ114" s="282"/>
      <c r="BA114" s="282"/>
      <c r="BB114" s="282"/>
      <c r="BC114" s="282"/>
      <c r="BD114" s="282"/>
      <c r="BE114" s="282"/>
      <c r="BF114" s="1151"/>
      <c r="BG114" s="1005"/>
      <c r="BH114" s="282"/>
      <c r="BI114" s="282"/>
      <c r="BJ114" s="282"/>
      <c r="BK114" s="282"/>
      <c r="BL114" s="282"/>
      <c r="BM114" s="282"/>
      <c r="BN114" s="1151"/>
      <c r="BO114" s="1005"/>
      <c r="BP114" s="282"/>
      <c r="BQ114" s="282"/>
      <c r="BR114" s="282"/>
      <c r="BS114" s="282"/>
      <c r="BT114" s="282"/>
      <c r="BU114" s="282"/>
    </row>
    <row r="115" spans="1:73" ht="40.15" customHeight="1" thickTop="1" thickBot="1" x14ac:dyDescent="0.3">
      <c r="A115" s="151"/>
      <c r="B115" s="24"/>
      <c r="C115" s="1059"/>
      <c r="D115" s="1050"/>
      <c r="E115" s="1062"/>
      <c r="F115" s="1065"/>
      <c r="G115" s="1050"/>
      <c r="H115" s="1044"/>
      <c r="I115" s="1044"/>
      <c r="J115" s="1044"/>
      <c r="K115" s="1050"/>
      <c r="L115" s="1044"/>
      <c r="M115" s="1050"/>
      <c r="N115" s="1047"/>
      <c r="O115" s="1239"/>
      <c r="P115" s="1053"/>
      <c r="Q115" s="1056"/>
      <c r="R115" s="1041"/>
      <c r="S115" s="1041"/>
      <c r="T115" s="1023"/>
      <c r="U115" s="1008"/>
      <c r="V115" s="1008"/>
      <c r="W115" s="1008"/>
      <c r="X115" s="1008"/>
      <c r="Y115" s="1008"/>
      <c r="Z115" s="1005"/>
      <c r="AA115" s="1005"/>
      <c r="AB115" s="1005"/>
      <c r="AC115" s="1005"/>
      <c r="AD115" s="1005"/>
      <c r="AE115" s="1005"/>
      <c r="AF115" s="1005"/>
      <c r="AG115" s="196"/>
      <c r="AH115" s="592"/>
      <c r="AI115" s="592"/>
      <c r="AJ115" s="592"/>
      <c r="AK115" s="196"/>
      <c r="AL115" s="197"/>
      <c r="AM115" s="197"/>
      <c r="AN115" s="197"/>
      <c r="AO115" s="197"/>
      <c r="AP115" s="1151"/>
      <c r="AQ115" s="1005"/>
      <c r="AR115" s="282"/>
      <c r="AS115" s="282"/>
      <c r="AT115" s="282"/>
      <c r="AU115" s="282"/>
      <c r="AV115" s="282"/>
      <c r="AW115" s="282"/>
      <c r="AX115" s="1151"/>
      <c r="AY115" s="1005"/>
      <c r="AZ115" s="282"/>
      <c r="BA115" s="282"/>
      <c r="BB115" s="282"/>
      <c r="BC115" s="282"/>
      <c r="BD115" s="282"/>
      <c r="BE115" s="282"/>
      <c r="BF115" s="1151"/>
      <c r="BG115" s="1005"/>
      <c r="BH115" s="282"/>
      <c r="BI115" s="282"/>
      <c r="BJ115" s="282"/>
      <c r="BK115" s="282"/>
      <c r="BL115" s="282"/>
      <c r="BM115" s="282"/>
      <c r="BN115" s="1151"/>
      <c r="BO115" s="1005"/>
      <c r="BP115" s="282"/>
      <c r="BQ115" s="282"/>
      <c r="BR115" s="282"/>
      <c r="BS115" s="282"/>
      <c r="BT115" s="282"/>
      <c r="BU115" s="282"/>
    </row>
    <row r="116" spans="1:73" ht="40.15" customHeight="1" thickTop="1" thickBot="1" x14ac:dyDescent="0.3">
      <c r="A116" s="151"/>
      <c r="B116" s="24"/>
      <c r="C116" s="1060"/>
      <c r="D116" s="1051"/>
      <c r="E116" s="1063"/>
      <c r="F116" s="1066"/>
      <c r="G116" s="1051"/>
      <c r="H116" s="1045"/>
      <c r="I116" s="1045"/>
      <c r="J116" s="1045"/>
      <c r="K116" s="1051"/>
      <c r="L116" s="1045"/>
      <c r="M116" s="1051"/>
      <c r="N116" s="1048"/>
      <c r="O116" s="1239"/>
      <c r="P116" s="1054"/>
      <c r="Q116" s="1057"/>
      <c r="R116" s="1042"/>
      <c r="S116" s="1042"/>
      <c r="T116" s="1024"/>
      <c r="U116" s="1009"/>
      <c r="V116" s="1009"/>
      <c r="W116" s="1009"/>
      <c r="X116" s="1009"/>
      <c r="Y116" s="1009"/>
      <c r="Z116" s="1006"/>
      <c r="AA116" s="1006"/>
      <c r="AB116" s="1006"/>
      <c r="AC116" s="1006"/>
      <c r="AD116" s="1006"/>
      <c r="AE116" s="1006"/>
      <c r="AF116" s="1006"/>
      <c r="AG116" s="715"/>
      <c r="AH116" s="716"/>
      <c r="AI116" s="716"/>
      <c r="AJ116" s="716"/>
      <c r="AK116" s="715"/>
      <c r="AL116" s="717"/>
      <c r="AM116" s="717"/>
      <c r="AN116" s="717"/>
      <c r="AO116" s="717"/>
      <c r="AP116" s="1152"/>
      <c r="AQ116" s="1006"/>
      <c r="AR116" s="718"/>
      <c r="AS116" s="718"/>
      <c r="AT116" s="718"/>
      <c r="AU116" s="718"/>
      <c r="AV116" s="718"/>
      <c r="AW116" s="718"/>
      <c r="AX116" s="1152"/>
      <c r="AY116" s="1006"/>
      <c r="AZ116" s="718"/>
      <c r="BA116" s="718"/>
      <c r="BB116" s="718"/>
      <c r="BC116" s="718"/>
      <c r="BD116" s="718"/>
      <c r="BE116" s="718"/>
      <c r="BF116" s="1152"/>
      <c r="BG116" s="1006"/>
      <c r="BH116" s="718"/>
      <c r="BI116" s="718"/>
      <c r="BJ116" s="718"/>
      <c r="BK116" s="718"/>
      <c r="BL116" s="718"/>
      <c r="BM116" s="718"/>
      <c r="BN116" s="1152"/>
      <c r="BO116" s="1006"/>
      <c r="BP116" s="718"/>
      <c r="BQ116" s="718"/>
      <c r="BR116" s="718"/>
      <c r="BS116" s="718"/>
      <c r="BT116" s="718"/>
      <c r="BU116" s="718"/>
    </row>
    <row r="117" spans="1:73" ht="40.15" customHeight="1" thickTop="1" thickBot="1" x14ac:dyDescent="0.3">
      <c r="A117" s="151"/>
      <c r="B117" s="24"/>
      <c r="C117" s="1058" t="s">
        <v>2809</v>
      </c>
      <c r="D117" s="1153" t="s">
        <v>2810</v>
      </c>
      <c r="E117" s="1061">
        <v>930</v>
      </c>
      <c r="F117" s="1064" t="s">
        <v>3972</v>
      </c>
      <c r="G117" s="1049" t="s">
        <v>2811</v>
      </c>
      <c r="H117" s="1043" t="s">
        <v>3133</v>
      </c>
      <c r="I117" s="1043" t="s">
        <v>2982</v>
      </c>
      <c r="J117" s="1043" t="s">
        <v>3058</v>
      </c>
      <c r="K117" s="1049" t="s">
        <v>3947</v>
      </c>
      <c r="L117" s="1043" t="s">
        <v>3644</v>
      </c>
      <c r="M117" s="1049" t="s">
        <v>3940</v>
      </c>
      <c r="N117" s="1046">
        <v>2026004540019</v>
      </c>
      <c r="O117" s="1239" t="s">
        <v>3948</v>
      </c>
      <c r="P117" s="1052" t="s">
        <v>2811</v>
      </c>
      <c r="Q117" s="1055">
        <v>10</v>
      </c>
      <c r="R117" s="1040" t="s">
        <v>2871</v>
      </c>
      <c r="S117" s="1040"/>
      <c r="T117" s="1022"/>
      <c r="U117" s="1007"/>
      <c r="V117" s="1007"/>
      <c r="W117" s="1007"/>
      <c r="X117" s="1007"/>
      <c r="Y117" s="1007"/>
      <c r="Z117" s="1004">
        <f t="shared" ref="Z117:Z125" si="60">+AQ117+AY117+BG117+BO117</f>
        <v>0</v>
      </c>
      <c r="AA117" s="1004">
        <f t="shared" si="59"/>
        <v>0</v>
      </c>
      <c r="AB117" s="1004">
        <f t="shared" si="59"/>
        <v>0</v>
      </c>
      <c r="AC117" s="1004">
        <f t="shared" si="59"/>
        <v>0</v>
      </c>
      <c r="AD117" s="1004">
        <f t="shared" si="59"/>
        <v>0</v>
      </c>
      <c r="AE117" s="1004">
        <f t="shared" si="59"/>
        <v>0</v>
      </c>
      <c r="AF117" s="1004">
        <f t="shared" si="59"/>
        <v>0</v>
      </c>
      <c r="AG117" s="714"/>
      <c r="AH117" s="593"/>
      <c r="AI117" s="593"/>
      <c r="AJ117" s="593"/>
      <c r="AK117" s="207"/>
      <c r="AL117" s="208"/>
      <c r="AM117" s="208"/>
      <c r="AN117" s="208"/>
      <c r="AO117" s="208"/>
      <c r="AP117" s="1150">
        <f>+U117</f>
        <v>0</v>
      </c>
      <c r="AQ117" s="1004">
        <f>SUM(AR117:AW120)</f>
        <v>0</v>
      </c>
      <c r="AR117" s="299"/>
      <c r="AS117" s="299"/>
      <c r="AT117" s="299"/>
      <c r="AU117" s="299"/>
      <c r="AV117" s="299"/>
      <c r="AW117" s="299"/>
      <c r="AX117" s="1150">
        <f>+V117</f>
        <v>0</v>
      </c>
      <c r="AY117" s="1004">
        <f>SUM(AZ117:BE120)</f>
        <v>0</v>
      </c>
      <c r="AZ117" s="299"/>
      <c r="BA117" s="299"/>
      <c r="BB117" s="299"/>
      <c r="BC117" s="299"/>
      <c r="BD117" s="299"/>
      <c r="BE117" s="299"/>
      <c r="BF117" s="1150">
        <f>+W117</f>
        <v>0</v>
      </c>
      <c r="BG117" s="1004">
        <f>SUM(BH117:BM120)</f>
        <v>0</v>
      </c>
      <c r="BH117" s="299"/>
      <c r="BI117" s="299"/>
      <c r="BJ117" s="299"/>
      <c r="BK117" s="299"/>
      <c r="BL117" s="299"/>
      <c r="BM117" s="299"/>
      <c r="BN117" s="1150">
        <f>+X117</f>
        <v>0</v>
      </c>
      <c r="BO117" s="1004">
        <f>SUM(BP117:BU120)</f>
        <v>0</v>
      </c>
      <c r="BP117" s="299"/>
      <c r="BQ117" s="299"/>
      <c r="BR117" s="299"/>
      <c r="BS117" s="299"/>
      <c r="BT117" s="299"/>
      <c r="BU117" s="299"/>
    </row>
    <row r="118" spans="1:73" ht="40.15" customHeight="1" thickTop="1" thickBot="1" x14ac:dyDescent="0.3">
      <c r="A118" s="151"/>
      <c r="B118" s="24"/>
      <c r="C118" s="1059"/>
      <c r="D118" s="1154"/>
      <c r="E118" s="1062"/>
      <c r="F118" s="1065"/>
      <c r="G118" s="1050"/>
      <c r="H118" s="1044"/>
      <c r="I118" s="1044"/>
      <c r="J118" s="1044"/>
      <c r="K118" s="1050"/>
      <c r="L118" s="1044"/>
      <c r="M118" s="1050"/>
      <c r="N118" s="1047"/>
      <c r="O118" s="1239"/>
      <c r="P118" s="1053"/>
      <c r="Q118" s="1056"/>
      <c r="R118" s="1041"/>
      <c r="S118" s="1041"/>
      <c r="T118" s="1023"/>
      <c r="U118" s="1008"/>
      <c r="V118" s="1008"/>
      <c r="W118" s="1008"/>
      <c r="X118" s="1008"/>
      <c r="Y118" s="1008"/>
      <c r="Z118" s="1005"/>
      <c r="AA118" s="1005"/>
      <c r="AB118" s="1005"/>
      <c r="AC118" s="1005"/>
      <c r="AD118" s="1005"/>
      <c r="AE118" s="1005"/>
      <c r="AF118" s="1005"/>
      <c r="AG118" s="479"/>
      <c r="AH118" s="592"/>
      <c r="AI118" s="592"/>
      <c r="AJ118" s="592"/>
      <c r="AK118" s="196"/>
      <c r="AL118" s="197"/>
      <c r="AM118" s="197"/>
      <c r="AN118" s="197"/>
      <c r="AO118" s="197"/>
      <c r="AP118" s="1151"/>
      <c r="AQ118" s="1005"/>
      <c r="AR118" s="282"/>
      <c r="AS118" s="282"/>
      <c r="AT118" s="282"/>
      <c r="AU118" s="282"/>
      <c r="AV118" s="282"/>
      <c r="AW118" s="282"/>
      <c r="AX118" s="1151"/>
      <c r="AY118" s="1005"/>
      <c r="AZ118" s="282"/>
      <c r="BA118" s="282"/>
      <c r="BB118" s="282"/>
      <c r="BC118" s="282"/>
      <c r="BD118" s="282"/>
      <c r="BE118" s="282"/>
      <c r="BF118" s="1151"/>
      <c r="BG118" s="1005"/>
      <c r="BH118" s="282"/>
      <c r="BI118" s="282"/>
      <c r="BJ118" s="282"/>
      <c r="BK118" s="282"/>
      <c r="BL118" s="282"/>
      <c r="BM118" s="282"/>
      <c r="BN118" s="1151"/>
      <c r="BO118" s="1005"/>
      <c r="BP118" s="282"/>
      <c r="BQ118" s="282"/>
      <c r="BR118" s="282"/>
      <c r="BS118" s="282"/>
      <c r="BT118" s="282"/>
      <c r="BU118" s="282"/>
    </row>
    <row r="119" spans="1:73" ht="40.15" customHeight="1" thickTop="1" thickBot="1" x14ac:dyDescent="0.3">
      <c r="A119" s="151"/>
      <c r="B119" s="24"/>
      <c r="C119" s="1059"/>
      <c r="D119" s="1154"/>
      <c r="E119" s="1062"/>
      <c r="F119" s="1065"/>
      <c r="G119" s="1050"/>
      <c r="H119" s="1044"/>
      <c r="I119" s="1044"/>
      <c r="J119" s="1044"/>
      <c r="K119" s="1050"/>
      <c r="L119" s="1044"/>
      <c r="M119" s="1050"/>
      <c r="N119" s="1047"/>
      <c r="O119" s="1239"/>
      <c r="P119" s="1053"/>
      <c r="Q119" s="1056"/>
      <c r="R119" s="1041"/>
      <c r="S119" s="1041"/>
      <c r="T119" s="1023"/>
      <c r="U119" s="1008"/>
      <c r="V119" s="1008"/>
      <c r="W119" s="1008"/>
      <c r="X119" s="1008"/>
      <c r="Y119" s="1008"/>
      <c r="Z119" s="1005"/>
      <c r="AA119" s="1005"/>
      <c r="AB119" s="1005"/>
      <c r="AC119" s="1005"/>
      <c r="AD119" s="1005"/>
      <c r="AE119" s="1005"/>
      <c r="AF119" s="1005"/>
      <c r="AG119" s="196"/>
      <c r="AH119" s="592"/>
      <c r="AI119" s="592"/>
      <c r="AJ119" s="592"/>
      <c r="AK119" s="196"/>
      <c r="AL119" s="197"/>
      <c r="AM119" s="197"/>
      <c r="AN119" s="197"/>
      <c r="AO119" s="197"/>
      <c r="AP119" s="1151"/>
      <c r="AQ119" s="1005"/>
      <c r="AR119" s="282"/>
      <c r="AS119" s="282"/>
      <c r="AT119" s="282"/>
      <c r="AU119" s="282"/>
      <c r="AV119" s="282"/>
      <c r="AW119" s="282"/>
      <c r="AX119" s="1151"/>
      <c r="AY119" s="1005"/>
      <c r="AZ119" s="282"/>
      <c r="BA119" s="282"/>
      <c r="BB119" s="282"/>
      <c r="BC119" s="282"/>
      <c r="BD119" s="282"/>
      <c r="BE119" s="282"/>
      <c r="BF119" s="1151"/>
      <c r="BG119" s="1005"/>
      <c r="BH119" s="282"/>
      <c r="BI119" s="282"/>
      <c r="BJ119" s="282"/>
      <c r="BK119" s="282"/>
      <c r="BL119" s="282"/>
      <c r="BM119" s="282"/>
      <c r="BN119" s="1151"/>
      <c r="BO119" s="1005"/>
      <c r="BP119" s="282"/>
      <c r="BQ119" s="282"/>
      <c r="BR119" s="282"/>
      <c r="BS119" s="282"/>
      <c r="BT119" s="282"/>
      <c r="BU119" s="282"/>
    </row>
    <row r="120" spans="1:73" ht="40.15" customHeight="1" thickTop="1" thickBot="1" x14ac:dyDescent="0.3">
      <c r="A120" s="151"/>
      <c r="B120" s="24"/>
      <c r="C120" s="1060"/>
      <c r="D120" s="1155"/>
      <c r="E120" s="1063"/>
      <c r="F120" s="1066"/>
      <c r="G120" s="1051"/>
      <c r="H120" s="1045"/>
      <c r="I120" s="1045"/>
      <c r="J120" s="1045"/>
      <c r="K120" s="1051"/>
      <c r="L120" s="1045"/>
      <c r="M120" s="1051"/>
      <c r="N120" s="1048"/>
      <c r="O120" s="1239"/>
      <c r="P120" s="1054"/>
      <c r="Q120" s="1057"/>
      <c r="R120" s="1042"/>
      <c r="S120" s="1042"/>
      <c r="T120" s="1024"/>
      <c r="U120" s="1009"/>
      <c r="V120" s="1009"/>
      <c r="W120" s="1009"/>
      <c r="X120" s="1009"/>
      <c r="Y120" s="1009"/>
      <c r="Z120" s="1006"/>
      <c r="AA120" s="1006"/>
      <c r="AB120" s="1006"/>
      <c r="AC120" s="1006"/>
      <c r="AD120" s="1006"/>
      <c r="AE120" s="1006"/>
      <c r="AF120" s="1006"/>
      <c r="AG120" s="715"/>
      <c r="AH120" s="716"/>
      <c r="AI120" s="716"/>
      <c r="AJ120" s="716"/>
      <c r="AK120" s="715"/>
      <c r="AL120" s="717"/>
      <c r="AM120" s="717"/>
      <c r="AN120" s="717"/>
      <c r="AO120" s="717"/>
      <c r="AP120" s="1152"/>
      <c r="AQ120" s="1006"/>
      <c r="AR120" s="718"/>
      <c r="AS120" s="718"/>
      <c r="AT120" s="718"/>
      <c r="AU120" s="718"/>
      <c r="AV120" s="718"/>
      <c r="AW120" s="718"/>
      <c r="AX120" s="1152"/>
      <c r="AY120" s="1006"/>
      <c r="AZ120" s="718"/>
      <c r="BA120" s="718"/>
      <c r="BB120" s="718"/>
      <c r="BC120" s="718"/>
      <c r="BD120" s="718"/>
      <c r="BE120" s="718"/>
      <c r="BF120" s="1152"/>
      <c r="BG120" s="1006"/>
      <c r="BH120" s="718"/>
      <c r="BI120" s="718"/>
      <c r="BJ120" s="718"/>
      <c r="BK120" s="718"/>
      <c r="BL120" s="718"/>
      <c r="BM120" s="718"/>
      <c r="BN120" s="1152"/>
      <c r="BO120" s="1006"/>
      <c r="BP120" s="718"/>
      <c r="BQ120" s="718"/>
      <c r="BR120" s="718"/>
      <c r="BS120" s="718"/>
      <c r="BT120" s="718"/>
      <c r="BU120" s="718"/>
    </row>
    <row r="121" spans="1:73" ht="40.15" customHeight="1" thickTop="1" thickBot="1" x14ac:dyDescent="0.3">
      <c r="A121" s="151"/>
      <c r="B121" s="24"/>
      <c r="C121" s="1058" t="s">
        <v>2812</v>
      </c>
      <c r="D121" s="1153" t="s">
        <v>2813</v>
      </c>
      <c r="E121" s="1061">
        <v>931</v>
      </c>
      <c r="F121" s="1064" t="s">
        <v>3973</v>
      </c>
      <c r="G121" s="1049" t="s">
        <v>328</v>
      </c>
      <c r="H121" s="1043" t="s">
        <v>3974</v>
      </c>
      <c r="I121" s="1043" t="s">
        <v>2982</v>
      </c>
      <c r="J121" s="1043" t="s">
        <v>3058</v>
      </c>
      <c r="K121" s="1049" t="s">
        <v>3947</v>
      </c>
      <c r="L121" s="1043" t="s">
        <v>3644</v>
      </c>
      <c r="M121" s="1049" t="s">
        <v>3940</v>
      </c>
      <c r="N121" s="1046">
        <v>2026004540019</v>
      </c>
      <c r="O121" s="1239" t="s">
        <v>3948</v>
      </c>
      <c r="P121" s="1052" t="s">
        <v>328</v>
      </c>
      <c r="Q121" s="1055">
        <v>7</v>
      </c>
      <c r="R121" s="1040" t="s">
        <v>2871</v>
      </c>
      <c r="S121" s="1040"/>
      <c r="T121" s="1022"/>
      <c r="U121" s="1007"/>
      <c r="V121" s="1007"/>
      <c r="W121" s="1007"/>
      <c r="X121" s="1007"/>
      <c r="Y121" s="1007"/>
      <c r="Z121" s="1004">
        <f t="shared" si="60"/>
        <v>0</v>
      </c>
      <c r="AA121" s="1004">
        <f t="shared" si="59"/>
        <v>0</v>
      </c>
      <c r="AB121" s="1004">
        <f t="shared" si="59"/>
        <v>0</v>
      </c>
      <c r="AC121" s="1004">
        <f t="shared" si="59"/>
        <v>0</v>
      </c>
      <c r="AD121" s="1004">
        <f t="shared" si="59"/>
        <v>0</v>
      </c>
      <c r="AE121" s="1004">
        <f t="shared" si="59"/>
        <v>0</v>
      </c>
      <c r="AF121" s="1004">
        <f t="shared" si="59"/>
        <v>0</v>
      </c>
      <c r="AG121" s="714"/>
      <c r="AH121" s="593"/>
      <c r="AI121" s="593"/>
      <c r="AJ121" s="593"/>
      <c r="AK121" s="207"/>
      <c r="AL121" s="208"/>
      <c r="AM121" s="208"/>
      <c r="AN121" s="208"/>
      <c r="AO121" s="208"/>
      <c r="AP121" s="1150">
        <f>+U121</f>
        <v>0</v>
      </c>
      <c r="AQ121" s="1004">
        <f>SUM(AR121:AW124)</f>
        <v>0</v>
      </c>
      <c r="AR121" s="299"/>
      <c r="AS121" s="299"/>
      <c r="AT121" s="299"/>
      <c r="AU121" s="299"/>
      <c r="AV121" s="299"/>
      <c r="AW121" s="299"/>
      <c r="AX121" s="1150">
        <f>+V121</f>
        <v>0</v>
      </c>
      <c r="AY121" s="1004">
        <f>SUM(AZ121:BE124)</f>
        <v>0</v>
      </c>
      <c r="AZ121" s="299"/>
      <c r="BA121" s="299"/>
      <c r="BB121" s="299"/>
      <c r="BC121" s="299"/>
      <c r="BD121" s="299"/>
      <c r="BE121" s="299"/>
      <c r="BF121" s="1150">
        <f>+W121</f>
        <v>0</v>
      </c>
      <c r="BG121" s="1004">
        <f>SUM(BH121:BM124)</f>
        <v>0</v>
      </c>
      <c r="BH121" s="299"/>
      <c r="BI121" s="299"/>
      <c r="BJ121" s="299"/>
      <c r="BK121" s="299"/>
      <c r="BL121" s="299"/>
      <c r="BM121" s="299"/>
      <c r="BN121" s="1150">
        <f>+X121</f>
        <v>0</v>
      </c>
      <c r="BO121" s="1004">
        <f>SUM(BP121:BU124)</f>
        <v>0</v>
      </c>
      <c r="BP121" s="299"/>
      <c r="BQ121" s="299"/>
      <c r="BR121" s="299"/>
      <c r="BS121" s="299"/>
      <c r="BT121" s="299"/>
      <c r="BU121" s="299"/>
    </row>
    <row r="122" spans="1:73" ht="40.15" customHeight="1" thickTop="1" thickBot="1" x14ac:dyDescent="0.3">
      <c r="A122" s="151"/>
      <c r="B122" s="24"/>
      <c r="C122" s="1059"/>
      <c r="D122" s="1154"/>
      <c r="E122" s="1062"/>
      <c r="F122" s="1065"/>
      <c r="G122" s="1050"/>
      <c r="H122" s="1044"/>
      <c r="I122" s="1044"/>
      <c r="J122" s="1044"/>
      <c r="K122" s="1050"/>
      <c r="L122" s="1044"/>
      <c r="M122" s="1050"/>
      <c r="N122" s="1047"/>
      <c r="O122" s="1239"/>
      <c r="P122" s="1053"/>
      <c r="Q122" s="1056"/>
      <c r="R122" s="1041"/>
      <c r="S122" s="1041"/>
      <c r="T122" s="1023"/>
      <c r="U122" s="1008"/>
      <c r="V122" s="1008"/>
      <c r="W122" s="1008"/>
      <c r="X122" s="1008"/>
      <c r="Y122" s="1008"/>
      <c r="Z122" s="1005"/>
      <c r="AA122" s="1005"/>
      <c r="AB122" s="1005"/>
      <c r="AC122" s="1005"/>
      <c r="AD122" s="1005"/>
      <c r="AE122" s="1005"/>
      <c r="AF122" s="1005"/>
      <c r="AG122" s="479"/>
      <c r="AH122" s="592"/>
      <c r="AI122" s="592"/>
      <c r="AJ122" s="592"/>
      <c r="AK122" s="196"/>
      <c r="AL122" s="197"/>
      <c r="AM122" s="197"/>
      <c r="AN122" s="197"/>
      <c r="AO122" s="197"/>
      <c r="AP122" s="1151"/>
      <c r="AQ122" s="1005"/>
      <c r="AR122" s="282"/>
      <c r="AS122" s="282"/>
      <c r="AT122" s="282"/>
      <c r="AU122" s="282"/>
      <c r="AV122" s="282"/>
      <c r="AW122" s="282"/>
      <c r="AX122" s="1151"/>
      <c r="AY122" s="1005"/>
      <c r="AZ122" s="282"/>
      <c r="BA122" s="282"/>
      <c r="BB122" s="282"/>
      <c r="BC122" s="282"/>
      <c r="BD122" s="282"/>
      <c r="BE122" s="282"/>
      <c r="BF122" s="1151"/>
      <c r="BG122" s="1005"/>
      <c r="BH122" s="282"/>
      <c r="BI122" s="282"/>
      <c r="BJ122" s="282"/>
      <c r="BK122" s="282"/>
      <c r="BL122" s="282"/>
      <c r="BM122" s="282"/>
      <c r="BN122" s="1151"/>
      <c r="BO122" s="1005"/>
      <c r="BP122" s="282"/>
      <c r="BQ122" s="282"/>
      <c r="BR122" s="282"/>
      <c r="BS122" s="282"/>
      <c r="BT122" s="282"/>
      <c r="BU122" s="282"/>
    </row>
    <row r="123" spans="1:73" ht="40.15" customHeight="1" thickTop="1" thickBot="1" x14ac:dyDescent="0.3">
      <c r="A123" s="151"/>
      <c r="B123" s="24"/>
      <c r="C123" s="1059"/>
      <c r="D123" s="1154"/>
      <c r="E123" s="1062"/>
      <c r="F123" s="1065"/>
      <c r="G123" s="1050"/>
      <c r="H123" s="1044"/>
      <c r="I123" s="1044"/>
      <c r="J123" s="1044"/>
      <c r="K123" s="1050"/>
      <c r="L123" s="1044"/>
      <c r="M123" s="1050"/>
      <c r="N123" s="1047"/>
      <c r="O123" s="1239"/>
      <c r="P123" s="1053"/>
      <c r="Q123" s="1056"/>
      <c r="R123" s="1041"/>
      <c r="S123" s="1041"/>
      <c r="T123" s="1023"/>
      <c r="U123" s="1008"/>
      <c r="V123" s="1008"/>
      <c r="W123" s="1008"/>
      <c r="X123" s="1008"/>
      <c r="Y123" s="1008"/>
      <c r="Z123" s="1005"/>
      <c r="AA123" s="1005"/>
      <c r="AB123" s="1005"/>
      <c r="AC123" s="1005"/>
      <c r="AD123" s="1005"/>
      <c r="AE123" s="1005"/>
      <c r="AF123" s="1005"/>
      <c r="AG123" s="196"/>
      <c r="AH123" s="592"/>
      <c r="AI123" s="592"/>
      <c r="AJ123" s="592"/>
      <c r="AK123" s="196"/>
      <c r="AL123" s="197"/>
      <c r="AM123" s="197"/>
      <c r="AN123" s="197"/>
      <c r="AO123" s="197"/>
      <c r="AP123" s="1151"/>
      <c r="AQ123" s="1005"/>
      <c r="AR123" s="282"/>
      <c r="AS123" s="282"/>
      <c r="AT123" s="282"/>
      <c r="AU123" s="282"/>
      <c r="AV123" s="282"/>
      <c r="AW123" s="282"/>
      <c r="AX123" s="1151"/>
      <c r="AY123" s="1005"/>
      <c r="AZ123" s="282"/>
      <c r="BA123" s="282"/>
      <c r="BB123" s="282"/>
      <c r="BC123" s="282"/>
      <c r="BD123" s="282"/>
      <c r="BE123" s="282"/>
      <c r="BF123" s="1151"/>
      <c r="BG123" s="1005"/>
      <c r="BH123" s="282"/>
      <c r="BI123" s="282"/>
      <c r="BJ123" s="282"/>
      <c r="BK123" s="282"/>
      <c r="BL123" s="282"/>
      <c r="BM123" s="282"/>
      <c r="BN123" s="1151"/>
      <c r="BO123" s="1005"/>
      <c r="BP123" s="282"/>
      <c r="BQ123" s="282"/>
      <c r="BR123" s="282"/>
      <c r="BS123" s="282"/>
      <c r="BT123" s="282"/>
      <c r="BU123" s="282"/>
    </row>
    <row r="124" spans="1:73" ht="40.15" customHeight="1" thickTop="1" thickBot="1" x14ac:dyDescent="0.3">
      <c r="A124" s="151"/>
      <c r="B124" s="24"/>
      <c r="C124" s="1060"/>
      <c r="D124" s="1155"/>
      <c r="E124" s="1063"/>
      <c r="F124" s="1066"/>
      <c r="G124" s="1051"/>
      <c r="H124" s="1045"/>
      <c r="I124" s="1045"/>
      <c r="J124" s="1045"/>
      <c r="K124" s="1051"/>
      <c r="L124" s="1045"/>
      <c r="M124" s="1051"/>
      <c r="N124" s="1048"/>
      <c r="O124" s="1239"/>
      <c r="P124" s="1054"/>
      <c r="Q124" s="1057"/>
      <c r="R124" s="1042"/>
      <c r="S124" s="1042"/>
      <c r="T124" s="1024"/>
      <c r="U124" s="1009"/>
      <c r="V124" s="1009"/>
      <c r="W124" s="1009"/>
      <c r="X124" s="1009"/>
      <c r="Y124" s="1009"/>
      <c r="Z124" s="1006"/>
      <c r="AA124" s="1006"/>
      <c r="AB124" s="1006"/>
      <c r="AC124" s="1006"/>
      <c r="AD124" s="1006"/>
      <c r="AE124" s="1006"/>
      <c r="AF124" s="1006"/>
      <c r="AG124" s="715"/>
      <c r="AH124" s="716"/>
      <c r="AI124" s="716"/>
      <c r="AJ124" s="716"/>
      <c r="AK124" s="715"/>
      <c r="AL124" s="717"/>
      <c r="AM124" s="717"/>
      <c r="AN124" s="717"/>
      <c r="AO124" s="717"/>
      <c r="AP124" s="1152"/>
      <c r="AQ124" s="1006"/>
      <c r="AR124" s="718"/>
      <c r="AS124" s="718"/>
      <c r="AT124" s="718"/>
      <c r="AU124" s="718"/>
      <c r="AV124" s="718"/>
      <c r="AW124" s="718"/>
      <c r="AX124" s="1152"/>
      <c r="AY124" s="1006"/>
      <c r="AZ124" s="718"/>
      <c r="BA124" s="718"/>
      <c r="BB124" s="718"/>
      <c r="BC124" s="718"/>
      <c r="BD124" s="718"/>
      <c r="BE124" s="718"/>
      <c r="BF124" s="1152"/>
      <c r="BG124" s="1006"/>
      <c r="BH124" s="718"/>
      <c r="BI124" s="718"/>
      <c r="BJ124" s="718"/>
      <c r="BK124" s="718"/>
      <c r="BL124" s="718"/>
      <c r="BM124" s="718"/>
      <c r="BN124" s="1152"/>
      <c r="BO124" s="1006"/>
      <c r="BP124" s="718"/>
      <c r="BQ124" s="718"/>
      <c r="BR124" s="718"/>
      <c r="BS124" s="718"/>
      <c r="BT124" s="718"/>
      <c r="BU124" s="718"/>
    </row>
    <row r="125" spans="1:73" ht="40.15" customHeight="1" thickTop="1" thickBot="1" x14ac:dyDescent="0.3">
      <c r="A125" s="151"/>
      <c r="B125" s="24"/>
      <c r="C125" s="1058" t="s">
        <v>2814</v>
      </c>
      <c r="D125" s="1153" t="s">
        <v>2815</v>
      </c>
      <c r="E125" s="1061">
        <v>932</v>
      </c>
      <c r="F125" s="1064" t="s">
        <v>3971</v>
      </c>
      <c r="G125" s="1049" t="s">
        <v>3955</v>
      </c>
      <c r="H125" s="1043" t="s">
        <v>272</v>
      </c>
      <c r="I125" s="1043" t="s">
        <v>2982</v>
      </c>
      <c r="J125" s="1043" t="s">
        <v>3058</v>
      </c>
      <c r="K125" s="1049" t="s">
        <v>3947</v>
      </c>
      <c r="L125" s="1043" t="s">
        <v>3644</v>
      </c>
      <c r="M125" s="1049" t="s">
        <v>3940</v>
      </c>
      <c r="N125" s="1046">
        <v>2026004540019</v>
      </c>
      <c r="O125" s="1239" t="s">
        <v>3948</v>
      </c>
      <c r="P125" s="1052" t="s">
        <v>351</v>
      </c>
      <c r="Q125" s="1055">
        <v>1</v>
      </c>
      <c r="R125" s="1040" t="s">
        <v>2871</v>
      </c>
      <c r="S125" s="1040"/>
      <c r="T125" s="1022"/>
      <c r="U125" s="1007"/>
      <c r="V125" s="1007"/>
      <c r="W125" s="1007"/>
      <c r="X125" s="1007"/>
      <c r="Y125" s="1007"/>
      <c r="Z125" s="1004">
        <f t="shared" si="60"/>
        <v>0</v>
      </c>
      <c r="AA125" s="1004">
        <f t="shared" ref="AA125:AF125" si="61">SUM(AR125:AR128,AZ125:AZ128,BH125:BH128,BP125:BP128)</f>
        <v>0</v>
      </c>
      <c r="AB125" s="1004">
        <f t="shared" si="61"/>
        <v>0</v>
      </c>
      <c r="AC125" s="1004">
        <f t="shared" si="61"/>
        <v>0</v>
      </c>
      <c r="AD125" s="1004">
        <f t="shared" si="61"/>
        <v>0</v>
      </c>
      <c r="AE125" s="1004">
        <f t="shared" si="61"/>
        <v>0</v>
      </c>
      <c r="AF125" s="1004">
        <f t="shared" si="61"/>
        <v>0</v>
      </c>
      <c r="AG125" s="714"/>
      <c r="AH125" s="593"/>
      <c r="AI125" s="593"/>
      <c r="AJ125" s="593"/>
      <c r="AK125" s="207"/>
      <c r="AL125" s="208"/>
      <c r="AM125" s="208"/>
      <c r="AN125" s="208"/>
      <c r="AO125" s="208"/>
      <c r="AP125" s="1150">
        <f>+U125</f>
        <v>0</v>
      </c>
      <c r="AQ125" s="1004">
        <f>SUM(AR125:AW128)</f>
        <v>0</v>
      </c>
      <c r="AR125" s="299"/>
      <c r="AS125" s="299"/>
      <c r="AT125" s="299"/>
      <c r="AU125" s="299"/>
      <c r="AV125" s="299"/>
      <c r="AW125" s="299"/>
      <c r="AX125" s="1150">
        <f>+V125</f>
        <v>0</v>
      </c>
      <c r="AY125" s="1004">
        <f>SUM(AZ125:BE128)</f>
        <v>0</v>
      </c>
      <c r="AZ125" s="299"/>
      <c r="BA125" s="299"/>
      <c r="BB125" s="299"/>
      <c r="BC125" s="299"/>
      <c r="BD125" s="299"/>
      <c r="BE125" s="299"/>
      <c r="BF125" s="1150">
        <f>+W125</f>
        <v>0</v>
      </c>
      <c r="BG125" s="1004">
        <f>SUM(BH125:BM128)</f>
        <v>0</v>
      </c>
      <c r="BH125" s="299"/>
      <c r="BI125" s="299"/>
      <c r="BJ125" s="299"/>
      <c r="BK125" s="299"/>
      <c r="BL125" s="299"/>
      <c r="BM125" s="299"/>
      <c r="BN125" s="1150">
        <f>+X125</f>
        <v>0</v>
      </c>
      <c r="BO125" s="1004">
        <f>SUM(BP125:BU128)</f>
        <v>0</v>
      </c>
      <c r="BP125" s="299"/>
      <c r="BQ125" s="299"/>
      <c r="BR125" s="299"/>
      <c r="BS125" s="299"/>
      <c r="BT125" s="299"/>
      <c r="BU125" s="299"/>
    </row>
    <row r="126" spans="1:73" ht="40.15" customHeight="1" thickTop="1" thickBot="1" x14ac:dyDescent="0.3">
      <c r="A126" s="151"/>
      <c r="B126" s="24"/>
      <c r="C126" s="1059"/>
      <c r="D126" s="1154"/>
      <c r="E126" s="1062"/>
      <c r="F126" s="1065"/>
      <c r="G126" s="1050"/>
      <c r="H126" s="1044"/>
      <c r="I126" s="1044"/>
      <c r="J126" s="1044"/>
      <c r="K126" s="1050"/>
      <c r="L126" s="1044"/>
      <c r="M126" s="1050"/>
      <c r="N126" s="1047"/>
      <c r="O126" s="1239"/>
      <c r="P126" s="1053"/>
      <c r="Q126" s="1056"/>
      <c r="R126" s="1041"/>
      <c r="S126" s="1041"/>
      <c r="T126" s="1023"/>
      <c r="U126" s="1008"/>
      <c r="V126" s="1008"/>
      <c r="W126" s="1008"/>
      <c r="X126" s="1008"/>
      <c r="Y126" s="1008"/>
      <c r="Z126" s="1005"/>
      <c r="AA126" s="1005"/>
      <c r="AB126" s="1005"/>
      <c r="AC126" s="1005"/>
      <c r="AD126" s="1005"/>
      <c r="AE126" s="1005"/>
      <c r="AF126" s="1005"/>
      <c r="AG126" s="479"/>
      <c r="AH126" s="592"/>
      <c r="AI126" s="592"/>
      <c r="AJ126" s="592"/>
      <c r="AK126" s="196"/>
      <c r="AL126" s="197"/>
      <c r="AM126" s="197"/>
      <c r="AN126" s="197"/>
      <c r="AO126" s="197"/>
      <c r="AP126" s="1151"/>
      <c r="AQ126" s="1005"/>
      <c r="AR126" s="282"/>
      <c r="AS126" s="282"/>
      <c r="AT126" s="282"/>
      <c r="AU126" s="282"/>
      <c r="AV126" s="282"/>
      <c r="AW126" s="282"/>
      <c r="AX126" s="1151"/>
      <c r="AY126" s="1005"/>
      <c r="AZ126" s="282"/>
      <c r="BA126" s="282"/>
      <c r="BB126" s="282"/>
      <c r="BC126" s="282"/>
      <c r="BD126" s="282"/>
      <c r="BE126" s="282"/>
      <c r="BF126" s="1151"/>
      <c r="BG126" s="1005"/>
      <c r="BH126" s="282"/>
      <c r="BI126" s="282"/>
      <c r="BJ126" s="282"/>
      <c r="BK126" s="282"/>
      <c r="BL126" s="282"/>
      <c r="BM126" s="282"/>
      <c r="BN126" s="1151"/>
      <c r="BO126" s="1005"/>
      <c r="BP126" s="282"/>
      <c r="BQ126" s="282"/>
      <c r="BR126" s="282"/>
      <c r="BS126" s="282"/>
      <c r="BT126" s="282"/>
      <c r="BU126" s="282"/>
    </row>
    <row r="127" spans="1:73" ht="40.15" customHeight="1" thickTop="1" thickBot="1" x14ac:dyDescent="0.3">
      <c r="A127" s="151"/>
      <c r="B127" s="24"/>
      <c r="C127" s="1059"/>
      <c r="D127" s="1154"/>
      <c r="E127" s="1062"/>
      <c r="F127" s="1065"/>
      <c r="G127" s="1050"/>
      <c r="H127" s="1044"/>
      <c r="I127" s="1044"/>
      <c r="J127" s="1044"/>
      <c r="K127" s="1050"/>
      <c r="L127" s="1044"/>
      <c r="M127" s="1050"/>
      <c r="N127" s="1047"/>
      <c r="O127" s="1239"/>
      <c r="P127" s="1053"/>
      <c r="Q127" s="1056"/>
      <c r="R127" s="1041"/>
      <c r="S127" s="1041"/>
      <c r="T127" s="1023"/>
      <c r="U127" s="1008"/>
      <c r="V127" s="1008"/>
      <c r="W127" s="1008"/>
      <c r="X127" s="1008"/>
      <c r="Y127" s="1008"/>
      <c r="Z127" s="1005"/>
      <c r="AA127" s="1005"/>
      <c r="AB127" s="1005"/>
      <c r="AC127" s="1005"/>
      <c r="AD127" s="1005"/>
      <c r="AE127" s="1005"/>
      <c r="AF127" s="1005"/>
      <c r="AG127" s="196"/>
      <c r="AH127" s="592"/>
      <c r="AI127" s="592"/>
      <c r="AJ127" s="592"/>
      <c r="AK127" s="196"/>
      <c r="AL127" s="197"/>
      <c r="AM127" s="197"/>
      <c r="AN127" s="197"/>
      <c r="AO127" s="197"/>
      <c r="AP127" s="1151"/>
      <c r="AQ127" s="1005"/>
      <c r="AR127" s="282"/>
      <c r="AS127" s="282"/>
      <c r="AT127" s="282"/>
      <c r="AU127" s="282"/>
      <c r="AV127" s="282"/>
      <c r="AW127" s="282"/>
      <c r="AX127" s="1151"/>
      <c r="AY127" s="1005"/>
      <c r="AZ127" s="282"/>
      <c r="BA127" s="282"/>
      <c r="BB127" s="282"/>
      <c r="BC127" s="282"/>
      <c r="BD127" s="282"/>
      <c r="BE127" s="282"/>
      <c r="BF127" s="1151"/>
      <c r="BG127" s="1005"/>
      <c r="BH127" s="282"/>
      <c r="BI127" s="282"/>
      <c r="BJ127" s="282"/>
      <c r="BK127" s="282"/>
      <c r="BL127" s="282"/>
      <c r="BM127" s="282"/>
      <c r="BN127" s="1151"/>
      <c r="BO127" s="1005"/>
      <c r="BP127" s="282"/>
      <c r="BQ127" s="282"/>
      <c r="BR127" s="282"/>
      <c r="BS127" s="282"/>
      <c r="BT127" s="282"/>
      <c r="BU127" s="282"/>
    </row>
    <row r="128" spans="1:73" ht="40.15" customHeight="1" thickTop="1" thickBot="1" x14ac:dyDescent="0.3">
      <c r="A128" s="151"/>
      <c r="B128" s="24"/>
      <c r="C128" s="1060"/>
      <c r="D128" s="1155"/>
      <c r="E128" s="1063"/>
      <c r="F128" s="1066"/>
      <c r="G128" s="1051"/>
      <c r="H128" s="1045"/>
      <c r="I128" s="1045"/>
      <c r="J128" s="1045"/>
      <c r="K128" s="1051"/>
      <c r="L128" s="1045"/>
      <c r="M128" s="1051"/>
      <c r="N128" s="1048"/>
      <c r="O128" s="1239"/>
      <c r="P128" s="1054"/>
      <c r="Q128" s="1057"/>
      <c r="R128" s="1042"/>
      <c r="S128" s="1042"/>
      <c r="T128" s="1024"/>
      <c r="U128" s="1009"/>
      <c r="V128" s="1009"/>
      <c r="W128" s="1009"/>
      <c r="X128" s="1009"/>
      <c r="Y128" s="1009"/>
      <c r="Z128" s="1006"/>
      <c r="AA128" s="1006"/>
      <c r="AB128" s="1006"/>
      <c r="AC128" s="1006"/>
      <c r="AD128" s="1006"/>
      <c r="AE128" s="1006"/>
      <c r="AF128" s="1006"/>
      <c r="AG128" s="715"/>
      <c r="AH128" s="716"/>
      <c r="AI128" s="716"/>
      <c r="AJ128" s="716"/>
      <c r="AK128" s="715"/>
      <c r="AL128" s="717"/>
      <c r="AM128" s="717"/>
      <c r="AN128" s="717"/>
      <c r="AO128" s="717"/>
      <c r="AP128" s="1152"/>
      <c r="AQ128" s="1006"/>
      <c r="AR128" s="718"/>
      <c r="AS128" s="718"/>
      <c r="AT128" s="718"/>
      <c r="AU128" s="718"/>
      <c r="AV128" s="718"/>
      <c r="AW128" s="718"/>
      <c r="AX128" s="1152"/>
      <c r="AY128" s="1006"/>
      <c r="AZ128" s="718"/>
      <c r="BA128" s="718"/>
      <c r="BB128" s="718"/>
      <c r="BC128" s="718"/>
      <c r="BD128" s="718"/>
      <c r="BE128" s="718"/>
      <c r="BF128" s="1152"/>
      <c r="BG128" s="1006"/>
      <c r="BH128" s="718"/>
      <c r="BI128" s="718"/>
      <c r="BJ128" s="718"/>
      <c r="BK128" s="718"/>
      <c r="BL128" s="718"/>
      <c r="BM128" s="718"/>
      <c r="BN128" s="1152"/>
      <c r="BO128" s="1006"/>
      <c r="BP128" s="718"/>
      <c r="BQ128" s="718"/>
      <c r="BR128" s="718"/>
      <c r="BS128" s="718"/>
      <c r="BT128" s="718"/>
      <c r="BU128" s="718"/>
    </row>
    <row r="129" spans="4:16" ht="40.15" customHeight="1" thickTop="1" x14ac:dyDescent="0.25">
      <c r="D129" s="348"/>
      <c r="E129" s="431"/>
      <c r="F129" s="444"/>
      <c r="G129" s="350"/>
      <c r="H129" s="351"/>
      <c r="I129" s="351"/>
      <c r="J129" s="352"/>
      <c r="K129" s="352"/>
      <c r="L129" s="348"/>
      <c r="M129" s="348"/>
      <c r="N129" s="348"/>
      <c r="O129" s="353"/>
      <c r="P129" s="348"/>
    </row>
    <row r="130" spans="4:16" ht="40.15" customHeight="1" x14ac:dyDescent="0.25">
      <c r="D130" s="348"/>
      <c r="E130" s="431"/>
      <c r="F130" s="444"/>
      <c r="G130" s="350"/>
      <c r="H130" s="351"/>
      <c r="I130" s="351"/>
      <c r="J130" s="352"/>
      <c r="K130" s="352"/>
      <c r="L130" s="348"/>
      <c r="M130" s="348"/>
      <c r="N130" s="348"/>
      <c r="O130" s="353"/>
      <c r="P130" s="348"/>
    </row>
    <row r="131" spans="4:16" ht="40.15" customHeight="1" x14ac:dyDescent="0.25">
      <c r="D131" s="348"/>
      <c r="E131" s="431"/>
      <c r="F131" s="444"/>
      <c r="G131" s="350"/>
      <c r="H131" s="351"/>
      <c r="I131" s="351"/>
      <c r="J131" s="352"/>
      <c r="K131" s="352"/>
      <c r="L131" s="348"/>
      <c r="M131" s="348"/>
      <c r="N131" s="348"/>
      <c r="O131" s="353"/>
      <c r="P131" s="348"/>
    </row>
    <row r="132" spans="4:16" ht="40.15" customHeight="1" x14ac:dyDescent="0.25">
      <c r="D132" s="348"/>
      <c r="E132" s="431"/>
      <c r="F132" s="444"/>
      <c r="G132" s="350"/>
      <c r="H132" s="351"/>
      <c r="I132" s="351"/>
      <c r="J132" s="352"/>
      <c r="K132" s="352"/>
      <c r="L132" s="348"/>
      <c r="M132" s="348"/>
      <c r="N132" s="348"/>
      <c r="O132" s="353"/>
      <c r="P132" s="348"/>
    </row>
    <row r="133" spans="4:16" ht="40.15" customHeight="1" x14ac:dyDescent="0.25">
      <c r="D133" s="348"/>
      <c r="E133" s="431"/>
      <c r="F133" s="444"/>
      <c r="G133" s="350"/>
      <c r="H133" s="351"/>
      <c r="I133" s="351"/>
      <c r="J133" s="352"/>
      <c r="K133" s="352"/>
      <c r="L133" s="348"/>
      <c r="M133" s="348"/>
      <c r="N133" s="348"/>
      <c r="O133" s="353"/>
      <c r="P133" s="348"/>
    </row>
    <row r="134" spans="4:16" ht="40.15" customHeight="1" x14ac:dyDescent="0.25">
      <c r="D134" s="348"/>
      <c r="E134" s="431"/>
      <c r="F134" s="444"/>
      <c r="G134" s="350"/>
      <c r="H134" s="351"/>
      <c r="I134" s="351"/>
      <c r="J134" s="352"/>
      <c r="K134" s="352"/>
      <c r="L134" s="348"/>
      <c r="M134" s="348"/>
      <c r="N134" s="348"/>
      <c r="O134" s="353"/>
      <c r="P134" s="348"/>
    </row>
    <row r="135" spans="4:16" ht="40.15" customHeight="1" x14ac:dyDescent="0.25">
      <c r="D135" s="348"/>
      <c r="E135" s="431"/>
      <c r="F135" s="444"/>
      <c r="G135" s="350"/>
      <c r="H135" s="351"/>
      <c r="I135" s="351"/>
      <c r="J135" s="352"/>
      <c r="K135" s="352"/>
      <c r="L135" s="348"/>
      <c r="M135" s="348"/>
      <c r="N135" s="348"/>
      <c r="O135" s="353"/>
      <c r="P135" s="348"/>
    </row>
    <row r="136" spans="4:16" ht="40.15" customHeight="1" x14ac:dyDescent="0.25">
      <c r="D136" s="348"/>
      <c r="E136" s="431"/>
      <c r="F136" s="444"/>
      <c r="G136" s="350"/>
      <c r="H136" s="351"/>
      <c r="I136" s="351"/>
      <c r="J136" s="352"/>
      <c r="K136" s="352"/>
      <c r="L136" s="348"/>
      <c r="M136" s="348"/>
      <c r="N136" s="348"/>
      <c r="O136" s="353"/>
      <c r="P136" s="348"/>
    </row>
    <row r="137" spans="4:16" ht="40.15" customHeight="1" x14ac:dyDescent="0.25">
      <c r="D137" s="348"/>
      <c r="E137" s="431"/>
      <c r="F137" s="444"/>
      <c r="G137" s="350"/>
      <c r="H137" s="351"/>
      <c r="I137" s="351"/>
      <c r="J137" s="352"/>
      <c r="K137" s="352"/>
      <c r="L137" s="348"/>
      <c r="M137" s="348"/>
      <c r="N137" s="348"/>
      <c r="O137" s="353"/>
      <c r="P137" s="348"/>
    </row>
    <row r="138" spans="4:16" ht="40.15" customHeight="1" x14ac:dyDescent="0.25">
      <c r="D138" s="348"/>
      <c r="E138" s="431"/>
      <c r="F138" s="444"/>
      <c r="G138" s="350"/>
      <c r="H138" s="351"/>
      <c r="I138" s="351"/>
      <c r="J138" s="352"/>
      <c r="K138" s="352"/>
      <c r="L138" s="348"/>
      <c r="M138" s="348"/>
      <c r="N138" s="348"/>
      <c r="O138" s="353"/>
      <c r="P138" s="348"/>
    </row>
    <row r="139" spans="4:16" ht="40.15" customHeight="1" x14ac:dyDescent="0.25">
      <c r="D139" s="348"/>
      <c r="E139" s="431"/>
      <c r="F139" s="444"/>
      <c r="G139" s="350"/>
      <c r="H139" s="351"/>
      <c r="I139" s="351"/>
      <c r="J139" s="352"/>
      <c r="K139" s="352"/>
      <c r="L139" s="348"/>
      <c r="M139" s="348"/>
      <c r="N139" s="348"/>
      <c r="O139" s="353"/>
      <c r="P139" s="348"/>
    </row>
    <row r="140" spans="4:16" ht="40.15" customHeight="1" x14ac:dyDescent="0.25">
      <c r="D140" s="348"/>
      <c r="E140" s="431"/>
      <c r="F140" s="444"/>
      <c r="G140" s="350"/>
      <c r="H140" s="351"/>
      <c r="I140" s="351"/>
      <c r="J140" s="352"/>
      <c r="K140" s="352"/>
      <c r="L140" s="348"/>
      <c r="M140" s="348"/>
      <c r="N140" s="348"/>
      <c r="O140" s="353"/>
      <c r="P140" s="348"/>
    </row>
    <row r="141" spans="4:16" ht="40.15" customHeight="1" x14ac:dyDescent="0.25">
      <c r="D141" s="348"/>
      <c r="E141" s="431"/>
      <c r="F141" s="444"/>
      <c r="G141" s="350"/>
      <c r="H141" s="351"/>
      <c r="I141" s="351"/>
      <c r="J141" s="352"/>
      <c r="K141" s="352"/>
      <c r="L141" s="348"/>
      <c r="M141" s="348"/>
      <c r="N141" s="348"/>
      <c r="O141" s="353"/>
      <c r="P141" s="348"/>
    </row>
    <row r="142" spans="4:16" ht="40.15" customHeight="1" x14ac:dyDescent="0.25">
      <c r="D142" s="348"/>
      <c r="E142" s="431"/>
      <c r="F142" s="444"/>
      <c r="G142" s="350"/>
      <c r="H142" s="351"/>
      <c r="I142" s="351"/>
      <c r="J142" s="352"/>
      <c r="K142" s="352"/>
      <c r="L142" s="348"/>
      <c r="M142" s="348"/>
      <c r="N142" s="348"/>
      <c r="O142" s="353"/>
      <c r="P142" s="348"/>
    </row>
    <row r="143" spans="4:16" ht="40.15" customHeight="1" x14ac:dyDescent="0.25">
      <c r="D143" s="348"/>
      <c r="E143" s="431"/>
      <c r="F143" s="444"/>
      <c r="G143" s="350"/>
      <c r="H143" s="351"/>
      <c r="I143" s="351"/>
      <c r="J143" s="352"/>
      <c r="K143" s="352"/>
      <c r="L143" s="348"/>
      <c r="M143" s="348"/>
      <c r="N143" s="348"/>
      <c r="O143" s="353"/>
      <c r="P143" s="348"/>
    </row>
    <row r="144" spans="4:16" ht="40.15" customHeight="1" x14ac:dyDescent="0.25">
      <c r="D144" s="348"/>
      <c r="E144" s="431"/>
      <c r="F144" s="444"/>
      <c r="G144" s="350"/>
      <c r="H144" s="351"/>
      <c r="I144" s="351"/>
      <c r="J144" s="352"/>
      <c r="K144" s="352"/>
      <c r="L144" s="348"/>
      <c r="M144" s="348"/>
      <c r="N144" s="348"/>
      <c r="O144" s="353"/>
      <c r="P144" s="348"/>
    </row>
    <row r="145" spans="4:16" ht="40.15" customHeight="1" x14ac:dyDescent="0.25">
      <c r="D145" s="348"/>
      <c r="E145" s="431"/>
      <c r="F145" s="444"/>
      <c r="G145" s="350"/>
      <c r="H145" s="351"/>
      <c r="I145" s="351"/>
      <c r="J145" s="352"/>
      <c r="K145" s="352"/>
      <c r="L145" s="348"/>
      <c r="M145" s="348"/>
      <c r="N145" s="348"/>
      <c r="O145" s="353"/>
      <c r="P145" s="348"/>
    </row>
    <row r="146" spans="4:16" ht="40.15" customHeight="1" x14ac:dyDescent="0.25">
      <c r="D146" s="348"/>
      <c r="E146" s="431"/>
      <c r="F146" s="444"/>
      <c r="G146" s="350"/>
      <c r="H146" s="351"/>
      <c r="I146" s="351"/>
      <c r="J146" s="352"/>
      <c r="K146" s="352"/>
      <c r="L146" s="348"/>
      <c r="M146" s="348"/>
      <c r="N146" s="348"/>
      <c r="O146" s="353"/>
      <c r="P146" s="348"/>
    </row>
    <row r="147" spans="4:16" ht="40.15" customHeight="1" x14ac:dyDescent="0.25">
      <c r="D147" s="348"/>
      <c r="E147" s="431"/>
      <c r="F147" s="444"/>
      <c r="G147" s="350"/>
      <c r="H147" s="351"/>
      <c r="I147" s="351"/>
      <c r="J147" s="352"/>
      <c r="K147" s="352"/>
      <c r="L147" s="348"/>
      <c r="M147" s="348"/>
      <c r="N147" s="348"/>
      <c r="O147" s="353"/>
      <c r="P147" s="348"/>
    </row>
    <row r="148" spans="4:16" ht="40.15" customHeight="1" x14ac:dyDescent="0.25">
      <c r="D148" s="348"/>
      <c r="E148" s="431"/>
      <c r="F148" s="444"/>
      <c r="G148" s="350"/>
      <c r="H148" s="351"/>
      <c r="I148" s="351"/>
      <c r="J148" s="352"/>
      <c r="K148" s="352"/>
      <c r="L148" s="348"/>
      <c r="M148" s="348"/>
      <c r="N148" s="348"/>
      <c r="O148" s="353"/>
      <c r="P148" s="348"/>
    </row>
    <row r="149" spans="4:16" ht="40.15" customHeight="1" x14ac:dyDescent="0.25">
      <c r="D149" s="348"/>
      <c r="E149" s="431"/>
      <c r="F149" s="444"/>
      <c r="G149" s="350"/>
      <c r="H149" s="351"/>
      <c r="I149" s="351"/>
      <c r="J149" s="352"/>
      <c r="K149" s="352"/>
      <c r="L149" s="348"/>
      <c r="M149" s="348"/>
      <c r="N149" s="348"/>
      <c r="O149" s="353"/>
      <c r="P149" s="348"/>
    </row>
    <row r="150" spans="4:16" ht="40.15" customHeight="1" x14ac:dyDescent="0.25">
      <c r="D150" s="348"/>
      <c r="E150" s="431"/>
      <c r="F150" s="444"/>
      <c r="G150" s="350"/>
      <c r="H150" s="351"/>
      <c r="I150" s="351"/>
      <c r="J150" s="352"/>
      <c r="K150" s="352"/>
      <c r="L150" s="348"/>
      <c r="M150" s="348"/>
      <c r="N150" s="348"/>
      <c r="O150" s="353"/>
      <c r="P150" s="348"/>
    </row>
    <row r="151" spans="4:16" ht="40.15" customHeight="1" x14ac:dyDescent="0.25">
      <c r="D151" s="348"/>
      <c r="E151" s="431"/>
      <c r="F151" s="444"/>
      <c r="G151" s="350"/>
      <c r="H151" s="351"/>
      <c r="I151" s="351"/>
      <c r="J151" s="352"/>
      <c r="K151" s="352"/>
      <c r="L151" s="348"/>
      <c r="M151" s="348"/>
      <c r="N151" s="348"/>
      <c r="O151" s="353"/>
      <c r="P151" s="348"/>
    </row>
    <row r="152" spans="4:16" ht="40.15" customHeight="1" x14ac:dyDescent="0.25">
      <c r="D152" s="348"/>
      <c r="E152" s="431"/>
      <c r="F152" s="444"/>
      <c r="G152" s="350"/>
      <c r="H152" s="351"/>
      <c r="I152" s="351"/>
      <c r="J152" s="352"/>
      <c r="K152" s="352"/>
      <c r="L152" s="348"/>
      <c r="M152" s="348"/>
      <c r="N152" s="348"/>
      <c r="O152" s="353"/>
      <c r="P152" s="348"/>
    </row>
    <row r="153" spans="4:16" ht="40.15" customHeight="1" x14ac:dyDescent="0.25">
      <c r="D153" s="348"/>
      <c r="E153" s="431"/>
      <c r="F153" s="444"/>
      <c r="G153" s="350"/>
      <c r="H153" s="351"/>
      <c r="I153" s="351"/>
      <c r="J153" s="352"/>
      <c r="K153" s="352"/>
      <c r="L153" s="348"/>
      <c r="M153" s="348"/>
      <c r="N153" s="348"/>
      <c r="O153" s="353"/>
      <c r="P153" s="348"/>
    </row>
    <row r="154" spans="4:16" ht="40.15" customHeight="1" x14ac:dyDescent="0.25">
      <c r="D154" s="348"/>
      <c r="E154" s="431"/>
      <c r="F154" s="444"/>
      <c r="G154" s="350"/>
      <c r="H154" s="351"/>
      <c r="I154" s="351"/>
      <c r="J154" s="352"/>
      <c r="K154" s="352"/>
      <c r="L154" s="348"/>
      <c r="M154" s="348"/>
      <c r="N154" s="348"/>
      <c r="O154" s="353"/>
      <c r="P154" s="348"/>
    </row>
    <row r="155" spans="4:16" ht="40.15" customHeight="1" x14ac:dyDescent="0.25">
      <c r="D155" s="348"/>
      <c r="E155" s="431"/>
      <c r="F155" s="444"/>
      <c r="G155" s="350"/>
      <c r="H155" s="351"/>
      <c r="I155" s="351"/>
      <c r="J155" s="352"/>
      <c r="K155" s="352"/>
      <c r="L155" s="348"/>
      <c r="M155" s="348"/>
      <c r="N155" s="348"/>
      <c r="O155" s="353"/>
      <c r="P155" s="348"/>
    </row>
    <row r="156" spans="4:16" ht="40.15" customHeight="1" x14ac:dyDescent="0.25">
      <c r="D156" s="348"/>
      <c r="E156" s="431"/>
      <c r="F156" s="444"/>
      <c r="G156" s="350"/>
      <c r="H156" s="351"/>
      <c r="I156" s="351"/>
      <c r="J156" s="352"/>
      <c r="K156" s="352"/>
      <c r="L156" s="348"/>
      <c r="M156" s="348"/>
      <c r="N156" s="348"/>
      <c r="O156" s="353"/>
      <c r="P156" s="348"/>
    </row>
    <row r="157" spans="4:16" ht="40.15" customHeight="1" x14ac:dyDescent="0.25">
      <c r="D157" s="348"/>
      <c r="E157" s="431"/>
      <c r="F157" s="444"/>
      <c r="G157" s="350"/>
      <c r="H157" s="351"/>
      <c r="I157" s="351"/>
      <c r="J157" s="352"/>
      <c r="K157" s="352"/>
      <c r="L157" s="348"/>
      <c r="M157" s="348"/>
      <c r="N157" s="348"/>
      <c r="O157" s="353"/>
      <c r="P157" s="348"/>
    </row>
    <row r="158" spans="4:16" ht="40.15" customHeight="1" x14ac:dyDescent="0.25">
      <c r="D158" s="348"/>
      <c r="E158" s="431"/>
      <c r="F158" s="444"/>
      <c r="G158" s="350"/>
      <c r="H158" s="351"/>
      <c r="I158" s="351"/>
      <c r="J158" s="352"/>
      <c r="K158" s="352"/>
      <c r="L158" s="348"/>
      <c r="M158" s="348"/>
      <c r="N158" s="348"/>
      <c r="O158" s="353"/>
      <c r="P158" s="348"/>
    </row>
    <row r="159" spans="4:16" ht="40.15" customHeight="1" x14ac:dyDescent="0.25">
      <c r="D159" s="348"/>
      <c r="E159" s="431"/>
      <c r="F159" s="444"/>
      <c r="G159" s="350"/>
      <c r="H159" s="351"/>
      <c r="I159" s="351"/>
      <c r="J159" s="352"/>
      <c r="K159" s="352"/>
      <c r="L159" s="348"/>
      <c r="M159" s="348"/>
      <c r="N159" s="348"/>
      <c r="O159" s="353"/>
      <c r="P159" s="348"/>
    </row>
    <row r="160" spans="4:16" ht="40.15" customHeight="1" x14ac:dyDescent="0.25">
      <c r="D160" s="348"/>
      <c r="E160" s="431"/>
      <c r="F160" s="444"/>
      <c r="G160" s="350"/>
      <c r="H160" s="351"/>
      <c r="I160" s="351"/>
      <c r="J160" s="352"/>
      <c r="K160" s="352"/>
      <c r="L160" s="348"/>
      <c r="M160" s="348"/>
      <c r="N160" s="348"/>
      <c r="O160" s="353"/>
      <c r="P160" s="348"/>
    </row>
    <row r="161" spans="4:16" ht="40.15" customHeight="1" x14ac:dyDescent="0.25">
      <c r="D161" s="348"/>
      <c r="E161" s="431"/>
      <c r="F161" s="444"/>
      <c r="G161" s="350"/>
      <c r="H161" s="351"/>
      <c r="I161" s="351"/>
      <c r="J161" s="352"/>
      <c r="K161" s="352"/>
      <c r="L161" s="348"/>
      <c r="M161" s="348"/>
      <c r="N161" s="348"/>
      <c r="O161" s="353"/>
      <c r="P161" s="348"/>
    </row>
    <row r="162" spans="4:16" ht="40.15" customHeight="1" x14ac:dyDescent="0.25">
      <c r="D162" s="348"/>
      <c r="E162" s="431"/>
      <c r="F162" s="444"/>
      <c r="G162" s="350"/>
      <c r="H162" s="351"/>
      <c r="I162" s="351"/>
      <c r="J162" s="352"/>
      <c r="K162" s="352"/>
      <c r="L162" s="348"/>
      <c r="M162" s="348"/>
      <c r="N162" s="348"/>
      <c r="O162" s="353"/>
      <c r="P162" s="348"/>
    </row>
    <row r="163" spans="4:16" ht="40.15" customHeight="1" x14ac:dyDescent="0.25">
      <c r="D163" s="348"/>
      <c r="E163" s="431"/>
      <c r="F163" s="444"/>
      <c r="G163" s="350"/>
      <c r="H163" s="351"/>
      <c r="I163" s="351"/>
      <c r="J163" s="352"/>
      <c r="K163" s="352"/>
      <c r="L163" s="348"/>
      <c r="M163" s="348"/>
      <c r="N163" s="348"/>
      <c r="O163" s="353"/>
      <c r="P163" s="348"/>
    </row>
    <row r="164" spans="4:16" ht="40.15" customHeight="1" x14ac:dyDescent="0.25">
      <c r="D164" s="348"/>
      <c r="E164" s="431"/>
      <c r="F164" s="444"/>
      <c r="G164" s="350"/>
      <c r="H164" s="351"/>
      <c r="I164" s="351"/>
      <c r="J164" s="352"/>
      <c r="K164" s="352"/>
      <c r="L164" s="348"/>
      <c r="M164" s="348"/>
      <c r="N164" s="348"/>
      <c r="O164" s="353"/>
      <c r="P164" s="348"/>
    </row>
    <row r="165" spans="4:16" ht="40.15" customHeight="1" x14ac:dyDescent="0.25">
      <c r="D165" s="348"/>
      <c r="E165" s="431"/>
      <c r="F165" s="444"/>
      <c r="G165" s="350"/>
      <c r="H165" s="351"/>
      <c r="I165" s="351"/>
      <c r="J165" s="352"/>
      <c r="K165" s="352"/>
      <c r="L165" s="348"/>
      <c r="M165" s="348"/>
      <c r="N165" s="348"/>
      <c r="O165" s="353"/>
      <c r="P165" s="348"/>
    </row>
    <row r="166" spans="4:16" ht="40.15" customHeight="1" x14ac:dyDescent="0.25">
      <c r="D166" s="348"/>
      <c r="E166" s="431"/>
      <c r="F166" s="444"/>
      <c r="G166" s="350"/>
      <c r="H166" s="351"/>
      <c r="I166" s="351"/>
      <c r="J166" s="352"/>
      <c r="K166" s="352"/>
      <c r="L166" s="348"/>
      <c r="M166" s="348"/>
      <c r="N166" s="348"/>
      <c r="O166" s="353"/>
      <c r="P166" s="348"/>
    </row>
    <row r="167" spans="4:16" ht="40.15" customHeight="1" x14ac:dyDescent="0.25">
      <c r="D167" s="348"/>
      <c r="E167" s="431"/>
      <c r="F167" s="444"/>
      <c r="G167" s="350"/>
      <c r="H167" s="351"/>
      <c r="I167" s="351"/>
      <c r="J167" s="352"/>
      <c r="K167" s="352"/>
      <c r="L167" s="348"/>
      <c r="M167" s="348"/>
      <c r="N167" s="348"/>
      <c r="O167" s="353"/>
      <c r="P167" s="348"/>
    </row>
    <row r="168" spans="4:16" ht="40.15" customHeight="1" x14ac:dyDescent="0.25">
      <c r="D168" s="348"/>
      <c r="E168" s="431"/>
      <c r="F168" s="444"/>
      <c r="G168" s="350"/>
      <c r="H168" s="351"/>
      <c r="I168" s="351"/>
      <c r="J168" s="352"/>
      <c r="K168" s="352"/>
      <c r="L168" s="348"/>
      <c r="M168" s="348"/>
      <c r="N168" s="348"/>
      <c r="O168" s="353"/>
      <c r="P168" s="348"/>
    </row>
    <row r="169" spans="4:16" ht="40.15" customHeight="1" x14ac:dyDescent="0.25">
      <c r="D169" s="348"/>
      <c r="E169" s="431"/>
      <c r="F169" s="444"/>
      <c r="G169" s="350"/>
      <c r="H169" s="351"/>
      <c r="I169" s="351"/>
      <c r="J169" s="352"/>
      <c r="K169" s="352"/>
      <c r="L169" s="348"/>
      <c r="M169" s="348"/>
      <c r="N169" s="348"/>
      <c r="O169" s="353"/>
      <c r="P169" s="348"/>
    </row>
    <row r="170" spans="4:16" ht="40.15" customHeight="1" x14ac:dyDescent="0.25">
      <c r="D170" s="348"/>
      <c r="E170" s="431"/>
      <c r="F170" s="444"/>
      <c r="G170" s="350"/>
      <c r="H170" s="351"/>
      <c r="I170" s="351"/>
      <c r="J170" s="352"/>
      <c r="K170" s="352"/>
      <c r="L170" s="348"/>
      <c r="M170" s="348"/>
      <c r="N170" s="348"/>
      <c r="O170" s="353"/>
      <c r="P170" s="348"/>
    </row>
    <row r="171" spans="4:16" ht="40.15" customHeight="1" x14ac:dyDescent="0.25">
      <c r="D171" s="348"/>
      <c r="E171" s="431"/>
      <c r="F171" s="444"/>
      <c r="G171" s="350"/>
      <c r="H171" s="351"/>
      <c r="I171" s="351"/>
      <c r="J171" s="352"/>
      <c r="K171" s="352"/>
      <c r="L171" s="348"/>
      <c r="M171" s="348"/>
      <c r="N171" s="348"/>
      <c r="O171" s="353"/>
      <c r="P171" s="348"/>
    </row>
    <row r="172" spans="4:16" ht="40.15" customHeight="1" x14ac:dyDescent="0.25">
      <c r="D172" s="348"/>
      <c r="E172" s="431"/>
      <c r="F172" s="444"/>
      <c r="G172" s="350"/>
      <c r="H172" s="351"/>
      <c r="I172" s="351"/>
      <c r="J172" s="352"/>
      <c r="K172" s="352"/>
      <c r="L172" s="348"/>
      <c r="M172" s="348"/>
      <c r="N172" s="348"/>
      <c r="O172" s="353"/>
      <c r="P172" s="348"/>
    </row>
    <row r="173" spans="4:16" ht="40.15" customHeight="1" x14ac:dyDescent="0.25">
      <c r="D173" s="348"/>
      <c r="E173" s="431"/>
      <c r="F173" s="444"/>
      <c r="G173" s="350"/>
      <c r="H173" s="351"/>
      <c r="I173" s="351"/>
      <c r="J173" s="352"/>
      <c r="K173" s="352"/>
      <c r="L173" s="348"/>
      <c r="M173" s="348"/>
      <c r="N173" s="348"/>
      <c r="O173" s="353"/>
      <c r="P173" s="348"/>
    </row>
    <row r="174" spans="4:16" ht="40.15" customHeight="1" x14ac:dyDescent="0.25">
      <c r="D174" s="348"/>
      <c r="E174" s="431"/>
      <c r="F174" s="444"/>
      <c r="G174" s="350"/>
      <c r="H174" s="351"/>
      <c r="I174" s="351"/>
      <c r="J174" s="352"/>
      <c r="K174" s="352"/>
      <c r="L174" s="348"/>
      <c r="M174" s="348"/>
      <c r="N174" s="348"/>
      <c r="O174" s="353"/>
      <c r="P174" s="348"/>
    </row>
    <row r="175" spans="4:16" ht="40.15" customHeight="1" x14ac:dyDescent="0.25">
      <c r="D175" s="348"/>
      <c r="E175" s="431"/>
      <c r="F175" s="444"/>
      <c r="G175" s="350"/>
      <c r="H175" s="351"/>
      <c r="I175" s="351"/>
      <c r="J175" s="352"/>
      <c r="K175" s="352"/>
      <c r="L175" s="348"/>
      <c r="M175" s="348"/>
      <c r="N175" s="348"/>
      <c r="O175" s="353"/>
      <c r="P175" s="348"/>
    </row>
    <row r="176" spans="4:16" ht="40.15" customHeight="1" x14ac:dyDescent="0.25">
      <c r="D176" s="348"/>
      <c r="E176" s="431"/>
      <c r="F176" s="444"/>
      <c r="G176" s="350"/>
      <c r="H176" s="351"/>
      <c r="I176" s="351"/>
      <c r="J176" s="352"/>
      <c r="K176" s="352"/>
      <c r="L176" s="348"/>
      <c r="M176" s="348"/>
      <c r="N176" s="348"/>
      <c r="O176" s="353"/>
      <c r="P176" s="348"/>
    </row>
    <row r="177" spans="4:16" ht="40.15" customHeight="1" x14ac:dyDescent="0.25">
      <c r="D177" s="348"/>
      <c r="E177" s="431"/>
      <c r="F177" s="444"/>
      <c r="G177" s="350"/>
      <c r="H177" s="351"/>
      <c r="I177" s="351"/>
      <c r="J177" s="352"/>
      <c r="K177" s="352"/>
      <c r="L177" s="348"/>
      <c r="M177" s="348"/>
      <c r="N177" s="348"/>
      <c r="O177" s="353"/>
      <c r="P177" s="348"/>
    </row>
    <row r="178" spans="4:16" ht="40.15" customHeight="1" x14ac:dyDescent="0.25">
      <c r="D178" s="348"/>
      <c r="E178" s="431"/>
      <c r="F178" s="444"/>
      <c r="G178" s="350"/>
      <c r="H178" s="351"/>
      <c r="I178" s="351"/>
      <c r="J178" s="352"/>
      <c r="K178" s="352"/>
      <c r="L178" s="348"/>
      <c r="M178" s="348"/>
      <c r="N178" s="348"/>
      <c r="O178" s="353"/>
      <c r="P178" s="348"/>
    </row>
    <row r="179" spans="4:16" ht="40.15" customHeight="1" x14ac:dyDescent="0.25">
      <c r="D179" s="348"/>
      <c r="E179" s="431"/>
      <c r="F179" s="444"/>
      <c r="G179" s="350"/>
      <c r="H179" s="351"/>
      <c r="I179" s="351"/>
      <c r="J179" s="352"/>
      <c r="K179" s="352"/>
      <c r="L179" s="348"/>
      <c r="M179" s="348"/>
      <c r="N179" s="348"/>
      <c r="O179" s="353"/>
      <c r="P179" s="348"/>
    </row>
    <row r="180" spans="4:16" ht="40.15" customHeight="1" x14ac:dyDescent="0.25">
      <c r="D180" s="348"/>
      <c r="E180" s="431"/>
      <c r="F180" s="444"/>
      <c r="G180" s="350"/>
      <c r="H180" s="351"/>
      <c r="I180" s="351"/>
      <c r="J180" s="352"/>
      <c r="K180" s="352"/>
      <c r="L180" s="348"/>
      <c r="M180" s="348"/>
      <c r="N180" s="348"/>
      <c r="O180" s="353"/>
      <c r="P180" s="348"/>
    </row>
    <row r="181" spans="4:16" ht="40.15" customHeight="1" x14ac:dyDescent="0.25">
      <c r="D181" s="348"/>
      <c r="E181" s="431"/>
      <c r="F181" s="444"/>
      <c r="G181" s="350"/>
      <c r="H181" s="351"/>
      <c r="I181" s="351"/>
      <c r="J181" s="352"/>
      <c r="K181" s="352"/>
      <c r="L181" s="348"/>
      <c r="M181" s="348"/>
      <c r="N181" s="348"/>
      <c r="O181" s="353"/>
      <c r="P181" s="348"/>
    </row>
    <row r="182" spans="4:16" ht="40.15" customHeight="1" x14ac:dyDescent="0.25">
      <c r="D182" s="348"/>
      <c r="E182" s="431"/>
      <c r="F182" s="444"/>
      <c r="G182" s="350"/>
      <c r="H182" s="351"/>
      <c r="I182" s="351"/>
      <c r="J182" s="352"/>
      <c r="K182" s="352"/>
      <c r="L182" s="348"/>
      <c r="M182" s="348"/>
      <c r="N182" s="348"/>
      <c r="O182" s="353"/>
      <c r="P182" s="348"/>
    </row>
    <row r="183" spans="4:16" ht="40.15" customHeight="1" x14ac:dyDescent="0.25">
      <c r="D183" s="348"/>
      <c r="E183" s="431"/>
      <c r="F183" s="444"/>
      <c r="G183" s="350"/>
      <c r="H183" s="351"/>
      <c r="I183" s="351"/>
      <c r="J183" s="352"/>
      <c r="K183" s="352"/>
      <c r="L183" s="348"/>
      <c r="M183" s="348"/>
      <c r="N183" s="348"/>
      <c r="O183" s="353"/>
      <c r="P183" s="348"/>
    </row>
    <row r="184" spans="4:16" ht="40.15" customHeight="1" x14ac:dyDescent="0.25">
      <c r="D184" s="348"/>
      <c r="E184" s="431"/>
      <c r="F184" s="444"/>
      <c r="G184" s="350"/>
      <c r="H184" s="351"/>
      <c r="I184" s="351"/>
      <c r="J184" s="352"/>
      <c r="K184" s="352"/>
      <c r="L184" s="348"/>
      <c r="M184" s="348"/>
      <c r="N184" s="348"/>
      <c r="O184" s="353"/>
      <c r="P184" s="348"/>
    </row>
    <row r="185" spans="4:16" ht="40.15" customHeight="1" x14ac:dyDescent="0.25">
      <c r="D185" s="348"/>
      <c r="E185" s="431"/>
      <c r="F185" s="444"/>
      <c r="G185" s="350"/>
      <c r="H185" s="351"/>
      <c r="I185" s="351"/>
      <c r="J185" s="352"/>
      <c r="K185" s="352"/>
      <c r="L185" s="348"/>
      <c r="M185" s="348"/>
      <c r="N185" s="348"/>
      <c r="O185" s="353"/>
      <c r="P185" s="348"/>
    </row>
    <row r="186" spans="4:16" ht="40.15" customHeight="1" x14ac:dyDescent="0.25">
      <c r="D186" s="348"/>
      <c r="E186" s="431"/>
      <c r="F186" s="444"/>
      <c r="G186" s="350"/>
      <c r="H186" s="351"/>
      <c r="I186" s="351"/>
      <c r="J186" s="352"/>
      <c r="K186" s="352"/>
      <c r="L186" s="348"/>
      <c r="M186" s="348"/>
      <c r="N186" s="348"/>
      <c r="O186" s="353"/>
      <c r="P186" s="348"/>
    </row>
    <row r="187" spans="4:16" ht="40.15" customHeight="1" x14ac:dyDescent="0.25">
      <c r="D187" s="348"/>
      <c r="E187" s="431"/>
      <c r="F187" s="444"/>
      <c r="G187" s="350"/>
      <c r="H187" s="351"/>
      <c r="I187" s="351"/>
      <c r="J187" s="352"/>
      <c r="K187" s="352"/>
      <c r="L187" s="348"/>
      <c r="M187" s="348"/>
      <c r="N187" s="348"/>
      <c r="O187" s="353"/>
      <c r="P187" s="348"/>
    </row>
    <row r="188" spans="4:16" ht="40.15" customHeight="1" x14ac:dyDescent="0.25">
      <c r="D188" s="348"/>
      <c r="E188" s="431"/>
      <c r="F188" s="444"/>
      <c r="G188" s="350"/>
      <c r="H188" s="351"/>
      <c r="I188" s="351"/>
      <c r="J188" s="352"/>
      <c r="K188" s="352"/>
      <c r="L188" s="348"/>
      <c r="M188" s="348"/>
      <c r="N188" s="348"/>
      <c r="O188" s="353"/>
      <c r="P188" s="348"/>
    </row>
    <row r="189" spans="4:16" ht="40.15" customHeight="1" x14ac:dyDescent="0.25">
      <c r="D189" s="348"/>
      <c r="E189" s="431"/>
      <c r="F189" s="444"/>
      <c r="G189" s="350"/>
      <c r="H189" s="351"/>
      <c r="I189" s="351"/>
      <c r="J189" s="352"/>
      <c r="K189" s="352"/>
      <c r="L189" s="348"/>
      <c r="M189" s="348"/>
      <c r="N189" s="348"/>
      <c r="O189" s="353"/>
      <c r="P189" s="348"/>
    </row>
    <row r="190" spans="4:16" ht="40.15" customHeight="1" x14ac:dyDescent="0.25">
      <c r="D190" s="348"/>
      <c r="E190" s="431"/>
      <c r="F190" s="444"/>
      <c r="G190" s="350"/>
      <c r="H190" s="351"/>
      <c r="I190" s="351"/>
      <c r="J190" s="352"/>
      <c r="K190" s="352"/>
      <c r="L190" s="348"/>
      <c r="M190" s="348"/>
      <c r="N190" s="348"/>
      <c r="O190" s="353"/>
      <c r="P190" s="348"/>
    </row>
    <row r="191" spans="4:16" ht="40.15" customHeight="1" x14ac:dyDescent="0.25">
      <c r="D191" s="348"/>
      <c r="E191" s="431"/>
      <c r="F191" s="444"/>
      <c r="G191" s="350"/>
      <c r="H191" s="351"/>
      <c r="I191" s="351"/>
      <c r="J191" s="352"/>
      <c r="K191" s="352"/>
      <c r="L191" s="348"/>
      <c r="M191" s="348"/>
      <c r="N191" s="348"/>
      <c r="O191" s="353"/>
      <c r="P191" s="348"/>
    </row>
    <row r="192" spans="4:16" ht="40.15" customHeight="1" x14ac:dyDescent="0.25">
      <c r="D192" s="348"/>
      <c r="E192" s="431"/>
      <c r="F192" s="444"/>
      <c r="G192" s="350"/>
      <c r="H192" s="351"/>
      <c r="I192" s="351"/>
      <c r="J192" s="352"/>
      <c r="K192" s="352"/>
      <c r="L192" s="348"/>
      <c r="M192" s="348"/>
      <c r="N192" s="348"/>
      <c r="O192" s="353"/>
      <c r="P192" s="348"/>
    </row>
    <row r="193" spans="4:16" ht="40.15" customHeight="1" x14ac:dyDescent="0.25">
      <c r="D193" s="348"/>
      <c r="E193" s="431"/>
      <c r="F193" s="444"/>
      <c r="G193" s="350"/>
      <c r="H193" s="351"/>
      <c r="I193" s="351"/>
      <c r="J193" s="352"/>
      <c r="K193" s="352"/>
      <c r="L193" s="348"/>
      <c r="M193" s="348"/>
      <c r="N193" s="348"/>
      <c r="O193" s="353"/>
      <c r="P193" s="348"/>
    </row>
    <row r="194" spans="4:16" ht="40.15" customHeight="1" x14ac:dyDescent="0.25">
      <c r="D194" s="348"/>
      <c r="E194" s="431"/>
      <c r="F194" s="444"/>
      <c r="G194" s="350"/>
      <c r="H194" s="351"/>
      <c r="I194" s="351"/>
      <c r="J194" s="352"/>
      <c r="K194" s="352"/>
      <c r="L194" s="348"/>
      <c r="M194" s="348"/>
      <c r="N194" s="348"/>
      <c r="O194" s="353"/>
      <c r="P194" s="348"/>
    </row>
    <row r="195" spans="4:16" ht="40.15" customHeight="1" x14ac:dyDescent="0.25">
      <c r="D195" s="348"/>
      <c r="E195" s="431"/>
      <c r="F195" s="444"/>
      <c r="G195" s="350"/>
      <c r="H195" s="351"/>
      <c r="I195" s="351"/>
      <c r="J195" s="352"/>
      <c r="K195" s="352"/>
      <c r="L195" s="348"/>
      <c r="M195" s="348"/>
      <c r="N195" s="348"/>
      <c r="O195" s="353"/>
      <c r="P195" s="348"/>
    </row>
    <row r="196" spans="4:16" ht="40.15" customHeight="1" x14ac:dyDescent="0.25">
      <c r="D196" s="348"/>
      <c r="E196" s="431"/>
      <c r="F196" s="444"/>
      <c r="G196" s="350"/>
      <c r="H196" s="351"/>
      <c r="I196" s="351"/>
      <c r="J196" s="352"/>
      <c r="K196" s="352"/>
      <c r="L196" s="348"/>
      <c r="M196" s="348"/>
      <c r="N196" s="348"/>
      <c r="O196" s="353"/>
      <c r="P196" s="348"/>
    </row>
    <row r="197" spans="4:16" ht="40.15" customHeight="1" x14ac:dyDescent="0.25">
      <c r="D197" s="348"/>
      <c r="E197" s="431"/>
      <c r="F197" s="444"/>
      <c r="G197" s="350"/>
      <c r="H197" s="351"/>
      <c r="I197" s="351"/>
      <c r="J197" s="352"/>
      <c r="K197" s="352"/>
      <c r="L197" s="348"/>
      <c r="M197" s="348"/>
      <c r="N197" s="348"/>
      <c r="O197" s="353"/>
      <c r="P197" s="348"/>
    </row>
    <row r="198" spans="4:16" ht="40.15" customHeight="1" x14ac:dyDescent="0.25">
      <c r="D198" s="348"/>
      <c r="E198" s="431"/>
      <c r="F198" s="444"/>
      <c r="G198" s="350"/>
      <c r="H198" s="351"/>
      <c r="I198" s="351"/>
      <c r="J198" s="352"/>
      <c r="K198" s="352"/>
      <c r="L198" s="348"/>
      <c r="M198" s="348"/>
      <c r="N198" s="348"/>
      <c r="O198" s="353"/>
      <c r="P198" s="348"/>
    </row>
    <row r="199" spans="4:16" ht="40.15" customHeight="1" x14ac:dyDescent="0.25">
      <c r="D199" s="348"/>
      <c r="E199" s="431"/>
      <c r="F199" s="444"/>
      <c r="G199" s="350"/>
      <c r="H199" s="351"/>
      <c r="I199" s="351"/>
      <c r="J199" s="352"/>
      <c r="K199" s="352"/>
      <c r="L199" s="348"/>
      <c r="M199" s="348"/>
      <c r="N199" s="348"/>
      <c r="O199" s="353"/>
      <c r="P199" s="348"/>
    </row>
    <row r="200" spans="4:16" ht="40.15" customHeight="1" x14ac:dyDescent="0.25">
      <c r="D200" s="348"/>
      <c r="E200" s="431"/>
      <c r="F200" s="444"/>
      <c r="G200" s="350"/>
      <c r="H200" s="351"/>
      <c r="I200" s="351"/>
      <c r="J200" s="352"/>
      <c r="K200" s="352"/>
      <c r="L200" s="348"/>
      <c r="M200" s="348"/>
      <c r="N200" s="348"/>
      <c r="O200" s="353"/>
      <c r="P200" s="348"/>
    </row>
    <row r="201" spans="4:16" ht="40.15" customHeight="1" x14ac:dyDescent="0.25">
      <c r="D201" s="348"/>
      <c r="E201" s="431"/>
      <c r="F201" s="444"/>
      <c r="G201" s="350"/>
      <c r="H201" s="351"/>
      <c r="I201" s="351"/>
      <c r="J201" s="352"/>
      <c r="K201" s="352"/>
      <c r="L201" s="348"/>
      <c r="M201" s="348"/>
      <c r="N201" s="348"/>
      <c r="O201" s="353"/>
      <c r="P201" s="348"/>
    </row>
    <row r="202" spans="4:16" ht="40.15" customHeight="1" x14ac:dyDescent="0.25">
      <c r="D202" s="348"/>
      <c r="E202" s="431"/>
      <c r="F202" s="444"/>
      <c r="G202" s="350"/>
      <c r="H202" s="351"/>
      <c r="I202" s="351"/>
      <c r="J202" s="352"/>
      <c r="K202" s="352"/>
      <c r="L202" s="348"/>
      <c r="M202" s="348"/>
      <c r="N202" s="348"/>
      <c r="O202" s="353"/>
      <c r="P202" s="348"/>
    </row>
    <row r="203" spans="4:16" ht="40.15" customHeight="1" x14ac:dyDescent="0.25">
      <c r="D203" s="348"/>
      <c r="E203" s="431"/>
      <c r="F203" s="444"/>
      <c r="G203" s="350"/>
      <c r="H203" s="351"/>
      <c r="I203" s="351"/>
      <c r="J203" s="352"/>
      <c r="K203" s="352"/>
      <c r="L203" s="348"/>
      <c r="M203" s="348"/>
      <c r="N203" s="348"/>
      <c r="O203" s="353"/>
      <c r="P203" s="348"/>
    </row>
    <row r="204" spans="4:16" ht="40.15" customHeight="1" x14ac:dyDescent="0.25">
      <c r="D204" s="348"/>
      <c r="E204" s="431"/>
      <c r="F204" s="444"/>
      <c r="G204" s="350"/>
      <c r="H204" s="351"/>
      <c r="I204" s="351"/>
      <c r="J204" s="352"/>
      <c r="K204" s="352"/>
      <c r="L204" s="348"/>
      <c r="M204" s="348"/>
      <c r="N204" s="348"/>
      <c r="O204" s="353"/>
      <c r="P204" s="348"/>
    </row>
    <row r="205" spans="4:16" ht="40.15" customHeight="1" x14ac:dyDescent="0.25">
      <c r="D205" s="348"/>
      <c r="E205" s="431"/>
      <c r="F205" s="444"/>
      <c r="G205" s="350"/>
      <c r="H205" s="351"/>
      <c r="I205" s="351"/>
      <c r="J205" s="352"/>
      <c r="K205" s="352"/>
      <c r="L205" s="348"/>
      <c r="M205" s="348"/>
      <c r="N205" s="348"/>
      <c r="O205" s="353"/>
      <c r="P205" s="348"/>
    </row>
    <row r="206" spans="4:16" ht="40.15" customHeight="1" x14ac:dyDescent="0.25">
      <c r="D206" s="348"/>
      <c r="E206" s="431"/>
      <c r="F206" s="444"/>
      <c r="G206" s="350"/>
      <c r="H206" s="351"/>
      <c r="I206" s="351"/>
      <c r="J206" s="352"/>
      <c r="K206" s="352"/>
      <c r="L206" s="348"/>
      <c r="M206" s="348"/>
      <c r="N206" s="348"/>
      <c r="O206" s="353"/>
      <c r="P206" s="348"/>
    </row>
    <row r="207" spans="4:16" ht="40.15" customHeight="1" x14ac:dyDescent="0.25">
      <c r="D207" s="348"/>
      <c r="E207" s="431"/>
      <c r="F207" s="444"/>
      <c r="G207" s="350"/>
      <c r="H207" s="351"/>
      <c r="I207" s="351"/>
      <c r="J207" s="352"/>
      <c r="K207" s="352"/>
      <c r="L207" s="348"/>
      <c r="M207" s="348"/>
      <c r="N207" s="348"/>
      <c r="O207" s="353"/>
      <c r="P207" s="348"/>
    </row>
    <row r="208" spans="4:16" ht="40.15" customHeight="1" x14ac:dyDescent="0.25">
      <c r="D208" s="348"/>
      <c r="E208" s="431"/>
      <c r="F208" s="444"/>
      <c r="G208" s="350"/>
      <c r="H208" s="351"/>
      <c r="I208" s="351"/>
      <c r="J208" s="352"/>
      <c r="K208" s="352"/>
      <c r="L208" s="348"/>
      <c r="M208" s="348"/>
      <c r="N208" s="348"/>
      <c r="O208" s="353"/>
      <c r="P208" s="348"/>
    </row>
    <row r="209" spans="4:16" ht="40.15" customHeight="1" x14ac:dyDescent="0.25">
      <c r="D209" s="348"/>
      <c r="E209" s="431"/>
      <c r="F209" s="444"/>
      <c r="G209" s="350"/>
      <c r="H209" s="351"/>
      <c r="I209" s="351"/>
      <c r="J209" s="352"/>
      <c r="K209" s="352"/>
      <c r="L209" s="348"/>
      <c r="M209" s="348"/>
      <c r="N209" s="348"/>
      <c r="O209" s="353"/>
      <c r="P209" s="348"/>
    </row>
    <row r="210" spans="4:16" ht="40.15" customHeight="1" x14ac:dyDescent="0.25">
      <c r="D210" s="348"/>
      <c r="E210" s="431"/>
      <c r="F210" s="444"/>
      <c r="G210" s="350"/>
      <c r="H210" s="351"/>
      <c r="I210" s="351"/>
      <c r="J210" s="352"/>
      <c r="K210" s="352"/>
      <c r="L210" s="348"/>
      <c r="M210" s="348"/>
      <c r="N210" s="348"/>
      <c r="O210" s="353"/>
      <c r="P210" s="348"/>
    </row>
    <row r="211" spans="4:16" ht="40.15" customHeight="1" x14ac:dyDescent="0.25">
      <c r="D211" s="348"/>
      <c r="E211" s="431"/>
      <c r="F211" s="444"/>
      <c r="G211" s="350"/>
      <c r="H211" s="351"/>
      <c r="I211" s="351"/>
      <c r="J211" s="352"/>
      <c r="K211" s="352"/>
      <c r="L211" s="348"/>
      <c r="M211" s="348"/>
      <c r="N211" s="348"/>
      <c r="O211" s="353"/>
      <c r="P211" s="348"/>
    </row>
    <row r="212" spans="4:16" ht="40.15" customHeight="1" x14ac:dyDescent="0.25">
      <c r="D212" s="348"/>
      <c r="E212" s="431"/>
      <c r="F212" s="444"/>
      <c r="G212" s="350"/>
      <c r="H212" s="351"/>
      <c r="I212" s="351"/>
      <c r="J212" s="352"/>
      <c r="K212" s="352"/>
      <c r="L212" s="348"/>
      <c r="M212" s="348"/>
      <c r="N212" s="348"/>
      <c r="O212" s="353"/>
      <c r="P212" s="348"/>
    </row>
    <row r="213" spans="4:16" ht="40.15" customHeight="1" x14ac:dyDescent="0.25">
      <c r="D213" s="348"/>
      <c r="E213" s="431"/>
      <c r="F213" s="444"/>
      <c r="G213" s="350"/>
      <c r="H213" s="351"/>
      <c r="I213" s="351"/>
      <c r="J213" s="352"/>
      <c r="K213" s="352"/>
      <c r="L213" s="348"/>
      <c r="M213" s="348"/>
      <c r="N213" s="348"/>
      <c r="O213" s="353"/>
      <c r="P213" s="348"/>
    </row>
    <row r="214" spans="4:16" ht="40.15" customHeight="1" x14ac:dyDescent="0.25">
      <c r="D214" s="348"/>
      <c r="E214" s="431"/>
      <c r="F214" s="444"/>
      <c r="G214" s="350"/>
      <c r="H214" s="351"/>
      <c r="I214" s="351"/>
      <c r="J214" s="352"/>
      <c r="K214" s="352"/>
      <c r="L214" s="348"/>
      <c r="M214" s="348"/>
      <c r="N214" s="348"/>
      <c r="O214" s="353"/>
      <c r="P214" s="348"/>
    </row>
    <row r="215" spans="4:16" ht="40.15" customHeight="1" x14ac:dyDescent="0.25">
      <c r="D215" s="348"/>
      <c r="E215" s="431"/>
      <c r="F215" s="444"/>
      <c r="G215" s="350"/>
      <c r="H215" s="351"/>
      <c r="I215" s="351"/>
      <c r="J215" s="352"/>
      <c r="K215" s="352"/>
      <c r="L215" s="348"/>
      <c r="M215" s="348"/>
      <c r="N215" s="348"/>
      <c r="O215" s="353"/>
      <c r="P215" s="348"/>
    </row>
    <row r="216" spans="4:16" ht="40.15" customHeight="1" x14ac:dyDescent="0.25">
      <c r="D216" s="348"/>
      <c r="E216" s="431"/>
      <c r="F216" s="444"/>
      <c r="G216" s="350"/>
      <c r="H216" s="351"/>
      <c r="I216" s="351"/>
      <c r="J216" s="352"/>
      <c r="K216" s="352"/>
      <c r="L216" s="348"/>
      <c r="M216" s="348"/>
      <c r="N216" s="348"/>
      <c r="O216" s="353"/>
      <c r="P216" s="348"/>
    </row>
    <row r="217" spans="4:16" ht="40.15" customHeight="1" x14ac:dyDescent="0.25">
      <c r="D217" s="348"/>
      <c r="E217" s="431"/>
      <c r="F217" s="444"/>
      <c r="G217" s="350"/>
      <c r="H217" s="351"/>
      <c r="I217" s="351"/>
      <c r="J217" s="352"/>
      <c r="K217" s="352"/>
      <c r="L217" s="348"/>
      <c r="M217" s="348"/>
      <c r="N217" s="348"/>
      <c r="O217" s="353"/>
      <c r="P217" s="348"/>
    </row>
    <row r="218" spans="4:16" ht="40.15" customHeight="1" x14ac:dyDescent="0.25">
      <c r="D218" s="348"/>
      <c r="E218" s="431"/>
      <c r="F218" s="444"/>
      <c r="G218" s="350"/>
      <c r="H218" s="351"/>
      <c r="I218" s="351"/>
      <c r="J218" s="352"/>
      <c r="K218" s="352"/>
      <c r="L218" s="348"/>
      <c r="M218" s="348"/>
      <c r="N218" s="348"/>
      <c r="O218" s="353"/>
      <c r="P218" s="348"/>
    </row>
    <row r="219" spans="4:16" ht="40.15" customHeight="1" x14ac:dyDescent="0.25">
      <c r="D219" s="348"/>
      <c r="E219" s="431"/>
      <c r="F219" s="444"/>
      <c r="G219" s="350"/>
      <c r="H219" s="351"/>
      <c r="I219" s="351"/>
      <c r="J219" s="352"/>
      <c r="K219" s="352"/>
      <c r="L219" s="348"/>
      <c r="M219" s="348"/>
      <c r="N219" s="348"/>
      <c r="O219" s="353"/>
      <c r="P219" s="348"/>
    </row>
    <row r="220" spans="4:16" ht="40.15" customHeight="1" x14ac:dyDescent="0.25">
      <c r="D220" s="348"/>
      <c r="E220" s="431"/>
      <c r="F220" s="444"/>
      <c r="G220" s="350"/>
      <c r="H220" s="351"/>
      <c r="I220" s="351"/>
      <c r="J220" s="352"/>
      <c r="K220" s="352"/>
      <c r="L220" s="348"/>
      <c r="M220" s="348"/>
      <c r="N220" s="348"/>
      <c r="O220" s="353"/>
      <c r="P220" s="348"/>
    </row>
    <row r="221" spans="4:16" ht="40.15" customHeight="1" x14ac:dyDescent="0.25">
      <c r="D221" s="348"/>
      <c r="E221" s="431"/>
      <c r="F221" s="444"/>
      <c r="G221" s="350"/>
      <c r="H221" s="351"/>
      <c r="I221" s="351"/>
      <c r="J221" s="352"/>
      <c r="K221" s="352"/>
      <c r="L221" s="348"/>
      <c r="M221" s="348"/>
      <c r="N221" s="348"/>
      <c r="O221" s="353"/>
      <c r="P221" s="348"/>
    </row>
    <row r="222" spans="4:16" ht="40.15" customHeight="1" x14ac:dyDescent="0.25">
      <c r="D222" s="348"/>
      <c r="E222" s="431"/>
      <c r="F222" s="444"/>
      <c r="G222" s="350"/>
      <c r="H222" s="351"/>
      <c r="I222" s="351"/>
      <c r="J222" s="352"/>
      <c r="K222" s="352"/>
      <c r="L222" s="348"/>
      <c r="M222" s="348"/>
      <c r="N222" s="348"/>
      <c r="O222" s="353"/>
      <c r="P222" s="348"/>
    </row>
    <row r="223" spans="4:16" ht="40.15" customHeight="1" x14ac:dyDescent="0.25">
      <c r="D223" s="348"/>
      <c r="E223" s="431"/>
      <c r="F223" s="444"/>
      <c r="G223" s="350"/>
      <c r="H223" s="351"/>
      <c r="I223" s="351"/>
      <c r="J223" s="352"/>
      <c r="K223" s="352"/>
      <c r="L223" s="348"/>
      <c r="M223" s="348"/>
      <c r="N223" s="348"/>
      <c r="O223" s="353"/>
      <c r="P223" s="348"/>
    </row>
    <row r="224" spans="4:16" ht="40.15" customHeight="1" x14ac:dyDescent="0.25">
      <c r="D224" s="348"/>
      <c r="E224" s="431"/>
      <c r="F224" s="444"/>
      <c r="G224" s="350"/>
      <c r="H224" s="351"/>
      <c r="I224" s="351"/>
      <c r="J224" s="352"/>
      <c r="K224" s="352"/>
      <c r="L224" s="348"/>
      <c r="M224" s="348"/>
      <c r="N224" s="348"/>
      <c r="O224" s="353"/>
      <c r="P224" s="348"/>
    </row>
    <row r="225" spans="4:16" ht="40.15" customHeight="1" x14ac:dyDescent="0.25">
      <c r="D225" s="348"/>
      <c r="E225" s="431"/>
      <c r="F225" s="444"/>
      <c r="G225" s="350"/>
      <c r="H225" s="351"/>
      <c r="I225" s="351"/>
      <c r="J225" s="352"/>
      <c r="K225" s="352"/>
      <c r="L225" s="348"/>
      <c r="M225" s="348"/>
      <c r="N225" s="348"/>
      <c r="O225" s="353"/>
      <c r="P225" s="348"/>
    </row>
    <row r="226" spans="4:16" ht="40.15" customHeight="1" x14ac:dyDescent="0.25">
      <c r="D226" s="348"/>
      <c r="E226" s="431"/>
      <c r="F226" s="444"/>
      <c r="G226" s="350"/>
      <c r="H226" s="351"/>
      <c r="I226" s="351"/>
      <c r="J226" s="352"/>
      <c r="K226" s="352"/>
      <c r="L226" s="348"/>
      <c r="M226" s="348"/>
      <c r="N226" s="348"/>
      <c r="O226" s="353"/>
      <c r="P226" s="348"/>
    </row>
    <row r="227" spans="4:16" ht="40.15" customHeight="1" x14ac:dyDescent="0.25">
      <c r="D227" s="348"/>
      <c r="E227" s="431"/>
      <c r="F227" s="444"/>
      <c r="G227" s="350"/>
      <c r="H227" s="351"/>
      <c r="I227" s="351"/>
      <c r="J227" s="352"/>
      <c r="K227" s="352"/>
      <c r="L227" s="348"/>
      <c r="M227" s="348"/>
      <c r="N227" s="348"/>
      <c r="O227" s="353"/>
      <c r="P227" s="348"/>
    </row>
    <row r="228" spans="4:16" ht="40.15" customHeight="1" x14ac:dyDescent="0.25">
      <c r="D228" s="348"/>
      <c r="E228" s="431"/>
      <c r="F228" s="444"/>
      <c r="G228" s="350"/>
      <c r="H228" s="351"/>
      <c r="I228" s="351"/>
      <c r="J228" s="352"/>
      <c r="K228" s="352"/>
      <c r="L228" s="348"/>
      <c r="M228" s="348"/>
      <c r="N228" s="348"/>
      <c r="O228" s="353"/>
      <c r="P228" s="348"/>
    </row>
    <row r="229" spans="4:16" ht="40.15" customHeight="1" x14ac:dyDescent="0.25">
      <c r="D229" s="348"/>
      <c r="E229" s="431"/>
      <c r="F229" s="444"/>
      <c r="G229" s="350"/>
      <c r="H229" s="351"/>
      <c r="I229" s="351"/>
      <c r="J229" s="352"/>
      <c r="K229" s="352"/>
      <c r="L229" s="348"/>
      <c r="M229" s="348"/>
      <c r="N229" s="348"/>
      <c r="O229" s="353"/>
      <c r="P229" s="348"/>
    </row>
    <row r="230" spans="4:16" ht="40.15" customHeight="1" x14ac:dyDescent="0.25">
      <c r="D230" s="348"/>
      <c r="E230" s="431"/>
      <c r="F230" s="444"/>
      <c r="G230" s="350"/>
      <c r="H230" s="351"/>
      <c r="I230" s="351"/>
      <c r="J230" s="352"/>
      <c r="K230" s="352"/>
      <c r="L230" s="348"/>
      <c r="M230" s="348"/>
      <c r="N230" s="348"/>
      <c r="O230" s="353"/>
      <c r="P230" s="348"/>
    </row>
    <row r="231" spans="4:16" ht="40.15" customHeight="1" x14ac:dyDescent="0.25">
      <c r="D231" s="348"/>
      <c r="E231" s="431"/>
      <c r="F231" s="444"/>
      <c r="G231" s="350"/>
      <c r="H231" s="351"/>
      <c r="I231" s="351"/>
      <c r="J231" s="352"/>
      <c r="K231" s="352"/>
      <c r="L231" s="348"/>
      <c r="M231" s="348"/>
      <c r="N231" s="348"/>
      <c r="O231" s="353"/>
      <c r="P231" s="348"/>
    </row>
    <row r="232" spans="4:16" ht="40.15" customHeight="1" x14ac:dyDescent="0.25">
      <c r="D232" s="348"/>
      <c r="E232" s="431"/>
      <c r="F232" s="444"/>
      <c r="G232" s="350"/>
      <c r="H232" s="351"/>
      <c r="I232" s="351"/>
      <c r="J232" s="352"/>
      <c r="K232" s="352"/>
      <c r="L232" s="348"/>
      <c r="M232" s="348"/>
      <c r="N232" s="348"/>
      <c r="O232" s="353"/>
      <c r="P232" s="348"/>
    </row>
    <row r="233" spans="4:16" ht="40.15" customHeight="1" x14ac:dyDescent="0.25">
      <c r="D233" s="348"/>
      <c r="E233" s="431"/>
      <c r="F233" s="444"/>
      <c r="G233" s="350"/>
      <c r="H233" s="351"/>
      <c r="I233" s="351"/>
      <c r="J233" s="352"/>
      <c r="K233" s="352"/>
      <c r="L233" s="348"/>
      <c r="M233" s="348"/>
      <c r="N233" s="348"/>
      <c r="O233" s="353"/>
      <c r="P233" s="348"/>
    </row>
    <row r="234" spans="4:16" ht="40.15" customHeight="1" x14ac:dyDescent="0.25">
      <c r="D234" s="348"/>
      <c r="E234" s="431"/>
      <c r="F234" s="444"/>
      <c r="G234" s="350"/>
      <c r="H234" s="351"/>
      <c r="I234" s="351"/>
      <c r="J234" s="352"/>
      <c r="K234" s="352"/>
      <c r="L234" s="348"/>
      <c r="M234" s="348"/>
      <c r="N234" s="348"/>
      <c r="O234" s="353"/>
      <c r="P234" s="348"/>
    </row>
    <row r="235" spans="4:16" ht="40.15" customHeight="1" x14ac:dyDescent="0.25">
      <c r="D235" s="348"/>
      <c r="E235" s="431"/>
      <c r="F235" s="444"/>
      <c r="G235" s="350"/>
      <c r="H235" s="351"/>
      <c r="I235" s="351"/>
      <c r="J235" s="352"/>
      <c r="K235" s="352"/>
      <c r="L235" s="348"/>
      <c r="M235" s="348"/>
      <c r="N235" s="348"/>
      <c r="O235" s="353"/>
      <c r="P235" s="348"/>
    </row>
    <row r="236" spans="4:16" ht="40.15" customHeight="1" x14ac:dyDescent="0.25">
      <c r="D236" s="348"/>
      <c r="E236" s="431"/>
      <c r="F236" s="444"/>
      <c r="G236" s="350"/>
      <c r="H236" s="351"/>
      <c r="I236" s="351"/>
      <c r="J236" s="352"/>
      <c r="K236" s="352"/>
      <c r="L236" s="348"/>
      <c r="M236" s="348"/>
      <c r="N236" s="348"/>
      <c r="O236" s="353"/>
      <c r="P236" s="348"/>
    </row>
    <row r="237" spans="4:16" ht="40.15" customHeight="1" x14ac:dyDescent="0.25">
      <c r="D237" s="348"/>
      <c r="E237" s="431"/>
      <c r="F237" s="444"/>
      <c r="G237" s="350"/>
      <c r="H237" s="351"/>
      <c r="I237" s="351"/>
      <c r="J237" s="352"/>
      <c r="K237" s="352"/>
      <c r="L237" s="348"/>
      <c r="M237" s="348"/>
      <c r="N237" s="348"/>
      <c r="O237" s="353"/>
      <c r="P237" s="348"/>
    </row>
    <row r="238" spans="4:16" ht="40.15" customHeight="1" x14ac:dyDescent="0.25">
      <c r="D238" s="348"/>
      <c r="E238" s="431"/>
      <c r="F238" s="444"/>
      <c r="G238" s="350"/>
      <c r="H238" s="351"/>
      <c r="I238" s="351"/>
      <c r="J238" s="352"/>
      <c r="K238" s="352"/>
      <c r="L238" s="348"/>
      <c r="M238" s="348"/>
      <c r="N238" s="348"/>
      <c r="O238" s="353"/>
      <c r="P238" s="348"/>
    </row>
    <row r="239" spans="4:16" ht="40.15" customHeight="1" x14ac:dyDescent="0.25">
      <c r="D239" s="348"/>
      <c r="E239" s="431"/>
      <c r="F239" s="444"/>
      <c r="G239" s="350"/>
      <c r="H239" s="351"/>
      <c r="I239" s="351"/>
      <c r="J239" s="352"/>
      <c r="K239" s="352"/>
      <c r="L239" s="348"/>
      <c r="M239" s="348"/>
      <c r="N239" s="348"/>
      <c r="O239" s="353"/>
      <c r="P239" s="348"/>
    </row>
    <row r="240" spans="4:16" ht="40.15" customHeight="1" x14ac:dyDescent="0.25">
      <c r="D240" s="348"/>
      <c r="E240" s="431"/>
      <c r="F240" s="444"/>
      <c r="G240" s="350"/>
      <c r="H240" s="351"/>
      <c r="I240" s="351"/>
      <c r="J240" s="352"/>
      <c r="K240" s="352"/>
      <c r="L240" s="348"/>
      <c r="M240" s="348"/>
      <c r="N240" s="348"/>
      <c r="O240" s="353"/>
      <c r="P240" s="348"/>
    </row>
    <row r="241" spans="4:16" ht="40.15" customHeight="1" x14ac:dyDescent="0.25">
      <c r="D241" s="348"/>
      <c r="E241" s="431"/>
      <c r="F241" s="444"/>
      <c r="G241" s="350"/>
      <c r="H241" s="351"/>
      <c r="I241" s="351"/>
      <c r="J241" s="352"/>
      <c r="K241" s="352"/>
      <c r="L241" s="348"/>
      <c r="M241" s="348"/>
      <c r="N241" s="348"/>
      <c r="O241" s="353"/>
      <c r="P241" s="348"/>
    </row>
    <row r="242" spans="4:16" ht="40.15" customHeight="1" x14ac:dyDescent="0.25">
      <c r="D242" s="348"/>
      <c r="E242" s="431"/>
      <c r="F242" s="444"/>
      <c r="G242" s="350"/>
      <c r="H242" s="351"/>
      <c r="I242" s="351"/>
      <c r="J242" s="352"/>
      <c r="K242" s="352"/>
      <c r="L242" s="348"/>
      <c r="M242" s="348"/>
      <c r="N242" s="348"/>
      <c r="O242" s="353"/>
      <c r="P242" s="348"/>
    </row>
    <row r="243" spans="4:16" ht="40.15" customHeight="1" x14ac:dyDescent="0.25">
      <c r="D243" s="348"/>
      <c r="E243" s="431"/>
      <c r="F243" s="444"/>
      <c r="G243" s="350"/>
      <c r="H243" s="351"/>
      <c r="I243" s="351"/>
      <c r="J243" s="352"/>
      <c r="K243" s="352"/>
      <c r="L243" s="348"/>
      <c r="M243" s="348"/>
      <c r="N243" s="348"/>
      <c r="O243" s="353"/>
      <c r="P243" s="348"/>
    </row>
    <row r="244" spans="4:16" ht="40.15" customHeight="1" x14ac:dyDescent="0.25">
      <c r="D244" s="348"/>
      <c r="E244" s="431"/>
      <c r="F244" s="444"/>
      <c r="G244" s="350"/>
      <c r="H244" s="351"/>
      <c r="I244" s="351"/>
      <c r="J244" s="352"/>
      <c r="K244" s="352"/>
      <c r="L244" s="348"/>
      <c r="M244" s="348"/>
      <c r="N244" s="348"/>
      <c r="O244" s="353"/>
      <c r="P244" s="348"/>
    </row>
    <row r="245" spans="4:16" ht="40.15" customHeight="1" x14ac:dyDescent="0.25">
      <c r="D245" s="348"/>
      <c r="E245" s="431"/>
      <c r="F245" s="444"/>
      <c r="G245" s="350"/>
      <c r="H245" s="351"/>
      <c r="I245" s="351"/>
      <c r="J245" s="352"/>
      <c r="K245" s="352"/>
      <c r="L245" s="348"/>
      <c r="M245" s="348"/>
      <c r="N245" s="348"/>
      <c r="O245" s="353"/>
      <c r="P245" s="348"/>
    </row>
    <row r="246" spans="4:16" ht="40.15" customHeight="1" x14ac:dyDescent="0.25">
      <c r="D246" s="348"/>
      <c r="E246" s="431"/>
      <c r="F246" s="444"/>
      <c r="G246" s="350"/>
      <c r="H246" s="351"/>
      <c r="I246" s="351"/>
      <c r="J246" s="352"/>
      <c r="K246" s="352"/>
      <c r="L246" s="348"/>
      <c r="M246" s="348"/>
      <c r="N246" s="348"/>
      <c r="O246" s="353"/>
      <c r="P246" s="348"/>
    </row>
    <row r="247" spans="4:16" ht="40.15" customHeight="1" x14ac:dyDescent="0.25">
      <c r="D247" s="348"/>
      <c r="E247" s="431"/>
      <c r="F247" s="444"/>
      <c r="G247" s="350"/>
      <c r="H247" s="351"/>
      <c r="I247" s="351"/>
      <c r="J247" s="352"/>
      <c r="K247" s="352"/>
      <c r="L247" s="348"/>
      <c r="M247" s="348"/>
      <c r="N247" s="348"/>
      <c r="O247" s="353"/>
      <c r="P247" s="348"/>
    </row>
    <row r="248" spans="4:16" ht="40.15" customHeight="1" x14ac:dyDescent="0.25">
      <c r="D248" s="348"/>
      <c r="E248" s="431"/>
      <c r="F248" s="444"/>
      <c r="G248" s="350"/>
      <c r="H248" s="351"/>
      <c r="I248" s="351"/>
      <c r="J248" s="352"/>
      <c r="K248" s="352"/>
      <c r="L248" s="348"/>
      <c r="M248" s="348"/>
      <c r="N248" s="348"/>
      <c r="O248" s="353"/>
      <c r="P248" s="348"/>
    </row>
    <row r="249" spans="4:16" ht="40.15" customHeight="1" x14ac:dyDescent="0.25">
      <c r="D249" s="348"/>
      <c r="E249" s="431"/>
      <c r="F249" s="444"/>
      <c r="G249" s="350"/>
      <c r="H249" s="351"/>
      <c r="I249" s="351"/>
      <c r="J249" s="352"/>
      <c r="K249" s="352"/>
      <c r="L249" s="348"/>
      <c r="M249" s="348"/>
      <c r="N249" s="348"/>
      <c r="O249" s="353"/>
      <c r="P249" s="348"/>
    </row>
    <row r="250" spans="4:16" ht="40.15" customHeight="1" x14ac:dyDescent="0.25">
      <c r="D250" s="348"/>
      <c r="E250" s="431"/>
      <c r="F250" s="444"/>
      <c r="G250" s="350"/>
      <c r="H250" s="351"/>
      <c r="I250" s="351"/>
      <c r="J250" s="352"/>
      <c r="K250" s="352"/>
      <c r="L250" s="348"/>
      <c r="M250" s="348"/>
      <c r="N250" s="348"/>
      <c r="O250" s="353"/>
      <c r="P250" s="348"/>
    </row>
    <row r="251" spans="4:16" ht="40.15" customHeight="1" x14ac:dyDescent="0.25">
      <c r="D251" s="348"/>
      <c r="E251" s="431"/>
      <c r="F251" s="444"/>
      <c r="G251" s="350"/>
      <c r="H251" s="351"/>
      <c r="I251" s="351"/>
      <c r="J251" s="352"/>
      <c r="K251" s="352"/>
      <c r="L251" s="348"/>
      <c r="M251" s="348"/>
      <c r="N251" s="348"/>
      <c r="O251" s="353"/>
      <c r="P251" s="348"/>
    </row>
    <row r="252" spans="4:16" ht="40.15" customHeight="1" x14ac:dyDescent="0.25">
      <c r="D252" s="348"/>
      <c r="E252" s="431"/>
      <c r="F252" s="444"/>
      <c r="G252" s="350"/>
      <c r="H252" s="351"/>
      <c r="I252" s="351"/>
      <c r="J252" s="352"/>
      <c r="K252" s="352"/>
      <c r="L252" s="348"/>
      <c r="M252" s="348"/>
      <c r="N252" s="348"/>
      <c r="O252" s="353"/>
      <c r="P252" s="348"/>
    </row>
    <row r="253" spans="4:16" ht="40.15" customHeight="1" x14ac:dyDescent="0.25">
      <c r="D253" s="348"/>
      <c r="E253" s="431"/>
      <c r="F253" s="444"/>
      <c r="G253" s="350"/>
      <c r="H253" s="351"/>
      <c r="I253" s="351"/>
      <c r="J253" s="352"/>
      <c r="K253" s="352"/>
      <c r="L253" s="348"/>
      <c r="M253" s="348"/>
      <c r="N253" s="348"/>
      <c r="O253" s="353"/>
      <c r="P253" s="348"/>
    </row>
    <row r="254" spans="4:16" ht="40.15" customHeight="1" x14ac:dyDescent="0.25">
      <c r="D254" s="348"/>
      <c r="E254" s="431"/>
      <c r="F254" s="444"/>
      <c r="G254" s="350"/>
      <c r="H254" s="351"/>
      <c r="I254" s="351"/>
      <c r="J254" s="352"/>
      <c r="K254" s="352"/>
      <c r="L254" s="348"/>
      <c r="M254" s="348"/>
      <c r="N254" s="348"/>
      <c r="O254" s="353"/>
      <c r="P254" s="348"/>
    </row>
    <row r="255" spans="4:16" ht="40.15" customHeight="1" x14ac:dyDescent="0.25">
      <c r="D255" s="348"/>
      <c r="E255" s="431"/>
      <c r="F255" s="444"/>
      <c r="G255" s="350"/>
      <c r="H255" s="351"/>
      <c r="I255" s="351"/>
      <c r="J255" s="352"/>
      <c r="K255" s="352"/>
      <c r="L255" s="348"/>
      <c r="M255" s="348"/>
      <c r="N255" s="348"/>
      <c r="O255" s="353"/>
      <c r="P255" s="348"/>
    </row>
    <row r="256" spans="4:16" ht="40.15" customHeight="1" x14ac:dyDescent="0.25">
      <c r="D256" s="348"/>
      <c r="E256" s="431"/>
      <c r="F256" s="444"/>
      <c r="G256" s="350"/>
      <c r="H256" s="351"/>
      <c r="I256" s="351"/>
      <c r="J256" s="352"/>
      <c r="K256" s="352"/>
      <c r="L256" s="348"/>
      <c r="M256" s="348"/>
      <c r="N256" s="348"/>
      <c r="O256" s="353"/>
      <c r="P256" s="348"/>
    </row>
    <row r="257" spans="4:16" ht="40.15" customHeight="1" x14ac:dyDescent="0.25">
      <c r="D257" s="348"/>
      <c r="E257" s="431"/>
      <c r="F257" s="444"/>
      <c r="G257" s="350"/>
      <c r="H257" s="351"/>
      <c r="I257" s="351"/>
      <c r="J257" s="352"/>
      <c r="K257" s="352"/>
      <c r="L257" s="348"/>
      <c r="M257" s="348"/>
      <c r="N257" s="348"/>
      <c r="O257" s="353"/>
      <c r="P257" s="348"/>
    </row>
    <row r="258" spans="4:16" ht="40.15" customHeight="1" x14ac:dyDescent="0.25">
      <c r="D258" s="348"/>
      <c r="E258" s="431"/>
      <c r="F258" s="444"/>
      <c r="G258" s="350"/>
      <c r="H258" s="351"/>
      <c r="I258" s="351"/>
      <c r="J258" s="352"/>
      <c r="K258" s="352"/>
      <c r="L258" s="348"/>
      <c r="M258" s="348"/>
      <c r="N258" s="348"/>
      <c r="O258" s="353"/>
      <c r="P258" s="348"/>
    </row>
    <row r="259" spans="4:16" ht="40.15" customHeight="1" x14ac:dyDescent="0.25">
      <c r="D259" s="348"/>
      <c r="E259" s="431"/>
      <c r="F259" s="444"/>
      <c r="G259" s="350"/>
      <c r="H259" s="351"/>
      <c r="I259" s="351"/>
      <c r="J259" s="352"/>
      <c r="K259" s="352"/>
      <c r="L259" s="348"/>
      <c r="M259" s="348"/>
      <c r="N259" s="348"/>
      <c r="O259" s="353"/>
      <c r="P259" s="348"/>
    </row>
    <row r="260" spans="4:16" ht="40.15" customHeight="1" x14ac:dyDescent="0.25">
      <c r="D260" s="348"/>
      <c r="E260" s="431"/>
      <c r="F260" s="444"/>
      <c r="G260" s="350"/>
      <c r="H260" s="351"/>
      <c r="I260" s="351"/>
      <c r="J260" s="352"/>
      <c r="K260" s="352"/>
      <c r="L260" s="348"/>
      <c r="M260" s="348"/>
      <c r="N260" s="348"/>
      <c r="O260" s="353"/>
      <c r="P260" s="348"/>
    </row>
    <row r="261" spans="4:16" ht="40.15" customHeight="1" x14ac:dyDescent="0.25">
      <c r="D261" s="348"/>
      <c r="E261" s="431"/>
      <c r="F261" s="444"/>
      <c r="G261" s="350"/>
      <c r="H261" s="351"/>
      <c r="I261" s="351"/>
      <c r="J261" s="352"/>
      <c r="K261" s="352"/>
      <c r="L261" s="348"/>
      <c r="M261" s="348"/>
      <c r="N261" s="348"/>
      <c r="O261" s="353"/>
      <c r="P261" s="348"/>
    </row>
    <row r="262" spans="4:16" ht="40.15" customHeight="1" x14ac:dyDescent="0.25">
      <c r="D262" s="348"/>
      <c r="E262" s="431"/>
      <c r="F262" s="444"/>
      <c r="G262" s="350"/>
      <c r="H262" s="351"/>
      <c r="I262" s="351"/>
      <c r="J262" s="352"/>
      <c r="K262" s="352"/>
      <c r="L262" s="348"/>
      <c r="M262" s="348"/>
      <c r="N262" s="348"/>
      <c r="O262" s="353"/>
      <c r="P262" s="348"/>
    </row>
    <row r="263" spans="4:16" ht="40.15" customHeight="1" x14ac:dyDescent="0.25">
      <c r="D263" s="348"/>
      <c r="E263" s="431"/>
      <c r="F263" s="444"/>
      <c r="G263" s="350"/>
      <c r="H263" s="351"/>
      <c r="I263" s="351"/>
      <c r="J263" s="352"/>
      <c r="K263" s="352"/>
      <c r="L263" s="348"/>
      <c r="M263" s="348"/>
      <c r="N263" s="348"/>
      <c r="O263" s="353"/>
      <c r="P263" s="348"/>
    </row>
    <row r="264" spans="4:16" ht="40.15" customHeight="1" x14ac:dyDescent="0.25">
      <c r="D264" s="348"/>
      <c r="E264" s="431"/>
      <c r="F264" s="444"/>
      <c r="G264" s="350"/>
      <c r="H264" s="351"/>
      <c r="I264" s="351"/>
      <c r="J264" s="352"/>
      <c r="K264" s="352"/>
      <c r="L264" s="348"/>
      <c r="M264" s="348"/>
      <c r="N264" s="348"/>
      <c r="O264" s="353"/>
      <c r="P264" s="348"/>
    </row>
    <row r="265" spans="4:16" ht="40.15" customHeight="1" x14ac:dyDescent="0.25">
      <c r="D265" s="348"/>
      <c r="E265" s="431"/>
      <c r="F265" s="444"/>
      <c r="G265" s="350"/>
      <c r="H265" s="351"/>
      <c r="I265" s="351"/>
      <c r="J265" s="352"/>
      <c r="K265" s="352"/>
      <c r="L265" s="348"/>
      <c r="M265" s="348"/>
      <c r="N265" s="348"/>
      <c r="O265" s="353"/>
      <c r="P265" s="348"/>
    </row>
    <row r="266" spans="4:16" ht="40.15" customHeight="1" x14ac:dyDescent="0.25">
      <c r="D266" s="348"/>
      <c r="E266" s="431"/>
      <c r="F266" s="444"/>
      <c r="G266" s="350"/>
      <c r="H266" s="351"/>
      <c r="I266" s="351"/>
      <c r="J266" s="352"/>
      <c r="K266" s="352"/>
      <c r="L266" s="348"/>
      <c r="M266" s="348"/>
      <c r="N266" s="348"/>
      <c r="O266" s="353"/>
      <c r="P266" s="348"/>
    </row>
    <row r="267" spans="4:16" ht="40.15" customHeight="1" x14ac:dyDescent="0.25">
      <c r="D267" s="348"/>
      <c r="E267" s="431"/>
      <c r="F267" s="444"/>
      <c r="G267" s="350"/>
      <c r="H267" s="351"/>
      <c r="I267" s="351"/>
      <c r="J267" s="352"/>
      <c r="K267" s="352"/>
      <c r="L267" s="348"/>
      <c r="M267" s="348"/>
      <c r="N267" s="348"/>
      <c r="O267" s="353"/>
      <c r="P267" s="348"/>
    </row>
    <row r="268" spans="4:16" ht="40.15" customHeight="1" x14ac:dyDescent="0.25">
      <c r="D268" s="348"/>
      <c r="E268" s="431"/>
      <c r="F268" s="444"/>
      <c r="G268" s="350"/>
      <c r="H268" s="351"/>
      <c r="I268" s="351"/>
      <c r="J268" s="352"/>
      <c r="K268" s="352"/>
      <c r="L268" s="348"/>
      <c r="M268" s="348"/>
      <c r="N268" s="348"/>
      <c r="O268" s="353"/>
      <c r="P268" s="348"/>
    </row>
    <row r="269" spans="4:16" ht="40.15" customHeight="1" x14ac:dyDescent="0.25">
      <c r="D269" s="348"/>
      <c r="E269" s="431"/>
      <c r="F269" s="444"/>
      <c r="G269" s="350"/>
      <c r="H269" s="351"/>
      <c r="I269" s="351"/>
      <c r="J269" s="352"/>
      <c r="K269" s="352"/>
      <c r="L269" s="348"/>
      <c r="M269" s="348"/>
      <c r="N269" s="348"/>
      <c r="O269" s="353"/>
      <c r="P269" s="348"/>
    </row>
    <row r="270" spans="4:16" ht="40.15" customHeight="1" x14ac:dyDescent="0.25">
      <c r="D270" s="348"/>
      <c r="E270" s="431"/>
      <c r="F270" s="444"/>
      <c r="G270" s="350"/>
      <c r="H270" s="351"/>
      <c r="I270" s="351"/>
      <c r="J270" s="352"/>
      <c r="K270" s="352"/>
      <c r="L270" s="348"/>
      <c r="M270" s="348"/>
      <c r="N270" s="348"/>
      <c r="O270" s="353"/>
      <c r="P270" s="348"/>
    </row>
    <row r="271" spans="4:16" ht="40.15" customHeight="1" x14ac:dyDescent="0.25">
      <c r="D271" s="348"/>
      <c r="E271" s="431"/>
      <c r="F271" s="444"/>
      <c r="G271" s="350"/>
      <c r="H271" s="351"/>
      <c r="I271" s="351"/>
      <c r="J271" s="352"/>
      <c r="K271" s="352"/>
      <c r="L271" s="348"/>
      <c r="M271" s="348"/>
      <c r="N271" s="348"/>
      <c r="O271" s="353"/>
      <c r="P271" s="348"/>
    </row>
    <row r="272" spans="4:16" ht="40.15" customHeight="1" x14ac:dyDescent="0.25">
      <c r="D272" s="348"/>
      <c r="E272" s="431"/>
      <c r="F272" s="444"/>
      <c r="G272" s="350"/>
      <c r="H272" s="351"/>
      <c r="I272" s="351"/>
      <c r="J272" s="352"/>
      <c r="K272" s="352"/>
      <c r="L272" s="348"/>
      <c r="M272" s="348"/>
      <c r="N272" s="348"/>
      <c r="O272" s="353"/>
      <c r="P272" s="348"/>
    </row>
    <row r="273" spans="4:16" ht="40.15" customHeight="1" x14ac:dyDescent="0.25">
      <c r="D273" s="348"/>
      <c r="E273" s="431"/>
      <c r="F273" s="444"/>
      <c r="G273" s="350"/>
      <c r="H273" s="351"/>
      <c r="I273" s="351"/>
      <c r="J273" s="352"/>
      <c r="K273" s="352"/>
      <c r="L273" s="348"/>
      <c r="M273" s="348"/>
      <c r="N273" s="348"/>
      <c r="O273" s="353"/>
      <c r="P273" s="348"/>
    </row>
    <row r="274" spans="4:16" ht="40.15" customHeight="1" x14ac:dyDescent="0.25">
      <c r="D274" s="348"/>
      <c r="E274" s="431"/>
      <c r="F274" s="444"/>
      <c r="G274" s="350"/>
      <c r="H274" s="351"/>
      <c r="I274" s="351"/>
      <c r="J274" s="352"/>
      <c r="K274" s="352"/>
      <c r="L274" s="348"/>
      <c r="M274" s="348"/>
      <c r="N274" s="348"/>
      <c r="O274" s="353"/>
      <c r="P274" s="348"/>
    </row>
    <row r="275" spans="4:16" ht="40.15" customHeight="1" x14ac:dyDescent="0.25">
      <c r="D275" s="348"/>
      <c r="E275" s="431"/>
      <c r="F275" s="444"/>
      <c r="G275" s="350"/>
      <c r="H275" s="351"/>
      <c r="I275" s="351"/>
      <c r="J275" s="352"/>
      <c r="K275" s="352"/>
      <c r="L275" s="348"/>
      <c r="M275" s="348"/>
      <c r="N275" s="348"/>
      <c r="O275" s="353"/>
      <c r="P275" s="348"/>
    </row>
    <row r="276" spans="4:16" ht="40.15" customHeight="1" x14ac:dyDescent="0.25">
      <c r="D276" s="348"/>
      <c r="E276" s="431"/>
      <c r="F276" s="444"/>
      <c r="G276" s="350"/>
      <c r="H276" s="351"/>
      <c r="I276" s="351"/>
      <c r="J276" s="352"/>
      <c r="K276" s="352"/>
      <c r="L276" s="348"/>
      <c r="M276" s="348"/>
      <c r="N276" s="348"/>
      <c r="O276" s="353"/>
      <c r="P276" s="348"/>
    </row>
    <row r="277" spans="4:16" ht="40.15" customHeight="1" x14ac:dyDescent="0.25">
      <c r="D277" s="348"/>
      <c r="E277" s="431"/>
      <c r="F277" s="444"/>
      <c r="G277" s="350"/>
      <c r="H277" s="351"/>
      <c r="I277" s="351"/>
      <c r="J277" s="352"/>
      <c r="K277" s="352"/>
      <c r="L277" s="348"/>
      <c r="M277" s="348"/>
      <c r="N277" s="348"/>
      <c r="O277" s="353"/>
      <c r="P277" s="348"/>
    </row>
    <row r="278" spans="4:16" ht="40.15" customHeight="1" x14ac:dyDescent="0.25">
      <c r="D278" s="348"/>
      <c r="E278" s="431"/>
      <c r="F278" s="444"/>
      <c r="G278" s="350"/>
      <c r="H278" s="351"/>
      <c r="I278" s="351"/>
      <c r="J278" s="352"/>
      <c r="K278" s="352"/>
      <c r="L278" s="348"/>
      <c r="M278" s="348"/>
      <c r="N278" s="348"/>
      <c r="O278" s="353"/>
      <c r="P278" s="348"/>
    </row>
    <row r="279" spans="4:16" ht="40.15" customHeight="1" x14ac:dyDescent="0.25">
      <c r="D279" s="348"/>
      <c r="E279" s="431"/>
      <c r="F279" s="444"/>
      <c r="G279" s="350"/>
      <c r="H279" s="351"/>
      <c r="I279" s="351"/>
      <c r="J279" s="352"/>
      <c r="K279" s="352"/>
      <c r="L279" s="348"/>
      <c r="M279" s="348"/>
      <c r="N279" s="348"/>
      <c r="O279" s="353"/>
      <c r="P279" s="348"/>
    </row>
    <row r="280" spans="4:16" ht="40.15" customHeight="1" x14ac:dyDescent="0.25">
      <c r="D280" s="348"/>
      <c r="E280" s="431"/>
      <c r="F280" s="444"/>
      <c r="G280" s="350"/>
      <c r="H280" s="351"/>
      <c r="I280" s="351"/>
      <c r="J280" s="352"/>
      <c r="K280" s="352"/>
      <c r="L280" s="348"/>
      <c r="M280" s="348"/>
      <c r="N280" s="348"/>
      <c r="O280" s="353"/>
      <c r="P280" s="348"/>
    </row>
    <row r="281" spans="4:16" ht="40.15" customHeight="1" x14ac:dyDescent="0.25">
      <c r="D281" s="348"/>
      <c r="E281" s="431"/>
      <c r="F281" s="444"/>
      <c r="G281" s="350"/>
      <c r="H281" s="351"/>
      <c r="I281" s="351"/>
      <c r="J281" s="352"/>
      <c r="K281" s="352"/>
      <c r="L281" s="348"/>
      <c r="M281" s="348"/>
      <c r="N281" s="348"/>
      <c r="O281" s="353"/>
      <c r="P281" s="348"/>
    </row>
    <row r="282" spans="4:16" ht="40.15" customHeight="1" x14ac:dyDescent="0.25">
      <c r="D282" s="348"/>
      <c r="E282" s="431"/>
      <c r="F282" s="444"/>
      <c r="G282" s="350"/>
      <c r="H282" s="351"/>
      <c r="I282" s="351"/>
      <c r="J282" s="352"/>
      <c r="K282" s="352"/>
      <c r="L282" s="348"/>
      <c r="M282" s="348"/>
      <c r="N282" s="348"/>
      <c r="O282" s="353"/>
      <c r="P282" s="348"/>
    </row>
    <row r="283" spans="4:16" ht="40.15" customHeight="1" x14ac:dyDescent="0.25">
      <c r="D283" s="348"/>
      <c r="E283" s="431"/>
      <c r="F283" s="444"/>
      <c r="G283" s="350"/>
      <c r="H283" s="351"/>
      <c r="I283" s="351"/>
      <c r="J283" s="352"/>
      <c r="K283" s="352"/>
      <c r="L283" s="348"/>
      <c r="M283" s="348"/>
      <c r="N283" s="348"/>
      <c r="O283" s="353"/>
      <c r="P283" s="348"/>
    </row>
    <row r="284" spans="4:16" ht="40.15" customHeight="1" x14ac:dyDescent="0.25">
      <c r="D284" s="348"/>
      <c r="E284" s="431"/>
      <c r="F284" s="444"/>
      <c r="G284" s="350"/>
      <c r="H284" s="351"/>
      <c r="I284" s="351"/>
      <c r="J284" s="352"/>
      <c r="K284" s="352"/>
      <c r="L284" s="348"/>
      <c r="M284" s="348"/>
      <c r="N284" s="348"/>
      <c r="O284" s="353"/>
      <c r="P284" s="348"/>
    </row>
    <row r="285" spans="4:16" ht="40.15" customHeight="1" x14ac:dyDescent="0.25">
      <c r="D285" s="348"/>
      <c r="E285" s="431"/>
      <c r="F285" s="444"/>
      <c r="G285" s="350"/>
      <c r="H285" s="351"/>
      <c r="I285" s="351"/>
      <c r="J285" s="352"/>
      <c r="K285" s="352"/>
      <c r="L285" s="348"/>
      <c r="M285" s="348"/>
      <c r="N285" s="348"/>
      <c r="O285" s="353"/>
      <c r="P285" s="348"/>
    </row>
    <row r="286" spans="4:16" ht="40.15" customHeight="1" x14ac:dyDescent="0.25">
      <c r="D286" s="348"/>
      <c r="E286" s="431"/>
      <c r="F286" s="444"/>
      <c r="G286" s="350"/>
      <c r="H286" s="351"/>
      <c r="I286" s="351"/>
      <c r="J286" s="352"/>
      <c r="K286" s="352"/>
      <c r="L286" s="348"/>
      <c r="M286" s="348"/>
      <c r="N286" s="348"/>
      <c r="O286" s="353"/>
      <c r="P286" s="348"/>
    </row>
    <row r="287" spans="4:16" ht="40.15" customHeight="1" x14ac:dyDescent="0.25">
      <c r="D287" s="348"/>
      <c r="E287" s="431"/>
      <c r="F287" s="444"/>
      <c r="G287" s="350"/>
      <c r="H287" s="351"/>
      <c r="I287" s="351"/>
      <c r="J287" s="352"/>
      <c r="K287" s="352"/>
      <c r="L287" s="348"/>
      <c r="M287" s="348"/>
      <c r="N287" s="348"/>
      <c r="O287" s="353"/>
      <c r="P287" s="348"/>
    </row>
    <row r="288" spans="4:16" ht="40.15" customHeight="1" x14ac:dyDescent="0.25">
      <c r="D288" s="348"/>
      <c r="E288" s="431"/>
      <c r="F288" s="444"/>
      <c r="G288" s="350"/>
      <c r="H288" s="351"/>
      <c r="I288" s="351"/>
      <c r="J288" s="352"/>
      <c r="K288" s="352"/>
      <c r="L288" s="348"/>
      <c r="M288" s="348"/>
      <c r="N288" s="348"/>
      <c r="O288" s="353"/>
      <c r="P288" s="348"/>
    </row>
    <row r="289" spans="4:16" ht="40.15" customHeight="1" x14ac:dyDescent="0.25">
      <c r="D289" s="348"/>
      <c r="E289" s="431"/>
      <c r="F289" s="444"/>
      <c r="G289" s="350"/>
      <c r="H289" s="351"/>
      <c r="I289" s="351"/>
      <c r="J289" s="352"/>
      <c r="K289" s="352"/>
      <c r="L289" s="348"/>
      <c r="M289" s="348"/>
      <c r="N289" s="348"/>
      <c r="O289" s="353"/>
      <c r="P289" s="348"/>
    </row>
    <row r="290" spans="4:16" ht="40.15" customHeight="1" x14ac:dyDescent="0.25">
      <c r="D290" s="348"/>
      <c r="E290" s="431"/>
      <c r="F290" s="444"/>
      <c r="G290" s="350"/>
      <c r="H290" s="351"/>
      <c r="I290" s="351"/>
      <c r="J290" s="352"/>
      <c r="K290" s="352"/>
      <c r="L290" s="348"/>
      <c r="M290" s="348"/>
      <c r="N290" s="348"/>
      <c r="O290" s="353"/>
      <c r="P290" s="348"/>
    </row>
    <row r="291" spans="4:16" ht="40.15" customHeight="1" x14ac:dyDescent="0.25">
      <c r="D291" s="348"/>
      <c r="E291" s="431"/>
      <c r="F291" s="444"/>
      <c r="G291" s="350"/>
      <c r="H291" s="351"/>
      <c r="I291" s="351"/>
      <c r="J291" s="352"/>
      <c r="K291" s="352"/>
      <c r="L291" s="348"/>
      <c r="M291" s="348"/>
      <c r="N291" s="348"/>
      <c r="O291" s="353"/>
      <c r="P291" s="348"/>
    </row>
    <row r="292" spans="4:16" ht="40.15" customHeight="1" x14ac:dyDescent="0.25">
      <c r="D292" s="348"/>
      <c r="E292" s="431"/>
      <c r="F292" s="444"/>
      <c r="G292" s="350"/>
      <c r="H292" s="351"/>
      <c r="I292" s="351"/>
      <c r="J292" s="352"/>
      <c r="K292" s="352"/>
      <c r="L292" s="348"/>
      <c r="M292" s="348"/>
      <c r="N292" s="348"/>
      <c r="O292" s="353"/>
      <c r="P292" s="348"/>
    </row>
    <row r="293" spans="4:16" ht="40.15" customHeight="1" x14ac:dyDescent="0.25">
      <c r="D293" s="348"/>
      <c r="E293" s="431"/>
      <c r="F293" s="444"/>
      <c r="G293" s="350"/>
      <c r="H293" s="351"/>
      <c r="I293" s="351"/>
      <c r="J293" s="352"/>
      <c r="K293" s="352"/>
      <c r="L293" s="348"/>
      <c r="M293" s="348"/>
      <c r="N293" s="348"/>
      <c r="O293" s="353"/>
      <c r="P293" s="348"/>
    </row>
    <row r="294" spans="4:16" ht="40.15" customHeight="1" x14ac:dyDescent="0.25">
      <c r="D294" s="348"/>
      <c r="E294" s="431"/>
      <c r="F294" s="444"/>
      <c r="G294" s="350"/>
      <c r="H294" s="351"/>
      <c r="I294" s="351"/>
      <c r="J294" s="352"/>
      <c r="K294" s="352"/>
      <c r="L294" s="348"/>
      <c r="M294" s="348"/>
      <c r="N294" s="348"/>
      <c r="O294" s="353"/>
      <c r="P294" s="348"/>
    </row>
    <row r="295" spans="4:16" ht="40.15" customHeight="1" x14ac:dyDescent="0.25">
      <c r="D295" s="348"/>
      <c r="E295" s="431"/>
      <c r="F295" s="444"/>
      <c r="G295" s="350"/>
      <c r="H295" s="351"/>
      <c r="I295" s="351"/>
      <c r="J295" s="352"/>
      <c r="K295" s="352"/>
      <c r="L295" s="348"/>
      <c r="M295" s="348"/>
      <c r="N295" s="348"/>
      <c r="O295" s="353"/>
      <c r="P295" s="348"/>
    </row>
    <row r="296" spans="4:16" ht="40.15" customHeight="1" x14ac:dyDescent="0.25">
      <c r="D296" s="348"/>
      <c r="E296" s="431"/>
      <c r="F296" s="444"/>
      <c r="G296" s="350"/>
      <c r="H296" s="351"/>
      <c r="I296" s="351"/>
      <c r="J296" s="352"/>
      <c r="K296" s="352"/>
      <c r="L296" s="348"/>
      <c r="M296" s="348"/>
      <c r="N296" s="348"/>
      <c r="O296" s="353"/>
      <c r="P296" s="348"/>
    </row>
    <row r="297" spans="4:16" ht="40.15" customHeight="1" x14ac:dyDescent="0.25">
      <c r="D297" s="348"/>
      <c r="E297" s="431"/>
      <c r="F297" s="444"/>
      <c r="G297" s="350"/>
      <c r="H297" s="351"/>
      <c r="I297" s="351"/>
      <c r="J297" s="352"/>
      <c r="K297" s="352"/>
      <c r="L297" s="348"/>
      <c r="M297" s="348"/>
      <c r="N297" s="348"/>
      <c r="O297" s="353"/>
      <c r="P297" s="348"/>
    </row>
    <row r="298" spans="4:16" ht="40.15" customHeight="1" x14ac:dyDescent="0.25">
      <c r="D298" s="348"/>
      <c r="E298" s="431"/>
      <c r="F298" s="444"/>
      <c r="G298" s="350"/>
      <c r="H298" s="351"/>
      <c r="I298" s="351"/>
      <c r="J298" s="352"/>
      <c r="K298" s="352"/>
      <c r="L298" s="348"/>
      <c r="M298" s="348"/>
      <c r="N298" s="348"/>
      <c r="O298" s="353"/>
      <c r="P298" s="348"/>
    </row>
    <row r="299" spans="4:16" ht="40.15" customHeight="1" x14ac:dyDescent="0.25">
      <c r="D299" s="348"/>
      <c r="E299" s="431"/>
      <c r="F299" s="444"/>
      <c r="G299" s="350"/>
      <c r="H299" s="351"/>
      <c r="I299" s="351"/>
      <c r="J299" s="352"/>
      <c r="K299" s="352"/>
      <c r="L299" s="348"/>
      <c r="M299" s="348"/>
      <c r="N299" s="348"/>
      <c r="O299" s="353"/>
      <c r="P299" s="348"/>
    </row>
    <row r="300" spans="4:16" ht="40.15" customHeight="1" x14ac:dyDescent="0.25">
      <c r="D300" s="348"/>
      <c r="E300" s="431"/>
      <c r="F300" s="444"/>
      <c r="G300" s="350"/>
      <c r="H300" s="351"/>
      <c r="I300" s="351"/>
      <c r="J300" s="352"/>
      <c r="K300" s="352"/>
      <c r="L300" s="348"/>
      <c r="M300" s="348"/>
      <c r="N300" s="348"/>
      <c r="O300" s="353"/>
      <c r="P300" s="348"/>
    </row>
    <row r="301" spans="4:16" ht="40.15" customHeight="1" x14ac:dyDescent="0.25">
      <c r="D301" s="348"/>
      <c r="E301" s="431"/>
      <c r="F301" s="444"/>
      <c r="G301" s="350"/>
      <c r="H301" s="351"/>
      <c r="I301" s="351"/>
      <c r="J301" s="352"/>
      <c r="K301" s="352"/>
      <c r="L301" s="348"/>
      <c r="M301" s="348"/>
      <c r="N301" s="348"/>
      <c r="O301" s="353"/>
      <c r="P301" s="348"/>
    </row>
    <row r="302" spans="4:16" ht="40.15" customHeight="1" x14ac:dyDescent="0.25">
      <c r="D302" s="348"/>
      <c r="E302" s="431"/>
      <c r="F302" s="444"/>
      <c r="G302" s="350"/>
      <c r="H302" s="351"/>
      <c r="I302" s="351"/>
      <c r="J302" s="352"/>
      <c r="K302" s="352"/>
      <c r="L302" s="348"/>
      <c r="M302" s="348"/>
      <c r="N302" s="348"/>
      <c r="O302" s="353"/>
      <c r="P302" s="348"/>
    </row>
    <row r="303" spans="4:16" ht="40.15" customHeight="1" x14ac:dyDescent="0.25">
      <c r="D303" s="348"/>
      <c r="E303" s="431"/>
      <c r="F303" s="444"/>
      <c r="G303" s="350"/>
      <c r="H303" s="351"/>
      <c r="I303" s="351"/>
      <c r="J303" s="352"/>
      <c r="K303" s="352"/>
      <c r="L303" s="348"/>
      <c r="M303" s="348"/>
      <c r="N303" s="348"/>
      <c r="O303" s="353"/>
      <c r="P303" s="348"/>
    </row>
    <row r="304" spans="4:16" ht="40.15" customHeight="1" x14ac:dyDescent="0.25">
      <c r="D304" s="348"/>
      <c r="E304" s="431"/>
      <c r="F304" s="444"/>
      <c r="G304" s="350"/>
      <c r="H304" s="351"/>
      <c r="I304" s="351"/>
      <c r="J304" s="352"/>
      <c r="K304" s="352"/>
      <c r="L304" s="348"/>
      <c r="M304" s="348"/>
      <c r="N304" s="348"/>
      <c r="O304" s="353"/>
      <c r="P304" s="348"/>
    </row>
    <row r="305" spans="4:16" ht="40.15" customHeight="1" x14ac:dyDescent="0.25">
      <c r="D305" s="348"/>
      <c r="E305" s="431"/>
      <c r="F305" s="444"/>
      <c r="G305" s="350"/>
      <c r="H305" s="351"/>
      <c r="I305" s="351"/>
      <c r="J305" s="352"/>
      <c r="K305" s="352"/>
      <c r="L305" s="348"/>
      <c r="M305" s="348"/>
      <c r="N305" s="348"/>
      <c r="O305" s="353"/>
      <c r="P305" s="348"/>
    </row>
    <row r="306" spans="4:16" ht="40.15" customHeight="1" x14ac:dyDescent="0.25">
      <c r="D306" s="348"/>
      <c r="E306" s="431"/>
      <c r="F306" s="444"/>
      <c r="G306" s="350"/>
      <c r="H306" s="351"/>
      <c r="I306" s="351"/>
      <c r="J306" s="352"/>
      <c r="K306" s="352"/>
      <c r="L306" s="348"/>
      <c r="M306" s="348"/>
      <c r="N306" s="348"/>
      <c r="O306" s="353"/>
      <c r="P306" s="348"/>
    </row>
    <row r="307" spans="4:16" ht="40.15" customHeight="1" x14ac:dyDescent="0.25">
      <c r="D307" s="348"/>
      <c r="E307" s="431"/>
      <c r="F307" s="444"/>
      <c r="G307" s="350"/>
      <c r="H307" s="351"/>
      <c r="I307" s="351"/>
      <c r="J307" s="352"/>
      <c r="K307" s="352"/>
      <c r="L307" s="348"/>
      <c r="M307" s="348"/>
      <c r="N307" s="348"/>
      <c r="O307" s="353"/>
      <c r="P307" s="348"/>
    </row>
    <row r="308" spans="4:16" ht="40.15" customHeight="1" x14ac:dyDescent="0.25">
      <c r="D308" s="348"/>
      <c r="E308" s="431"/>
      <c r="F308" s="444"/>
      <c r="G308" s="350"/>
      <c r="H308" s="351"/>
      <c r="I308" s="351"/>
      <c r="J308" s="352"/>
      <c r="K308" s="352"/>
      <c r="L308" s="348"/>
      <c r="M308" s="348"/>
      <c r="N308" s="348"/>
      <c r="O308" s="353"/>
      <c r="P308" s="348"/>
    </row>
    <row r="309" spans="4:16" ht="40.15" customHeight="1" x14ac:dyDescent="0.25">
      <c r="D309" s="348"/>
      <c r="E309" s="431"/>
      <c r="F309" s="444"/>
      <c r="G309" s="350"/>
      <c r="H309" s="351"/>
      <c r="I309" s="351"/>
      <c r="J309" s="352"/>
      <c r="K309" s="352"/>
      <c r="L309" s="348"/>
      <c r="M309" s="348"/>
      <c r="N309" s="348"/>
      <c r="O309" s="353"/>
      <c r="P309" s="348"/>
    </row>
    <row r="310" spans="4:16" ht="40.15" customHeight="1" x14ac:dyDescent="0.25">
      <c r="D310" s="348"/>
      <c r="E310" s="431"/>
      <c r="F310" s="444"/>
      <c r="G310" s="350"/>
      <c r="H310" s="351"/>
      <c r="I310" s="351"/>
      <c r="J310" s="352"/>
      <c r="K310" s="352"/>
      <c r="L310" s="348"/>
      <c r="M310" s="348"/>
      <c r="N310" s="348"/>
      <c r="O310" s="353"/>
      <c r="P310" s="348"/>
    </row>
    <row r="311" spans="4:16" ht="40.15" customHeight="1" x14ac:dyDescent="0.25">
      <c r="D311" s="348"/>
      <c r="E311" s="431"/>
      <c r="F311" s="444"/>
      <c r="G311" s="350"/>
      <c r="H311" s="351"/>
      <c r="I311" s="351"/>
      <c r="J311" s="352"/>
      <c r="K311" s="352"/>
      <c r="L311" s="348"/>
      <c r="M311" s="348"/>
      <c r="N311" s="348"/>
      <c r="O311" s="353"/>
      <c r="P311" s="348"/>
    </row>
    <row r="312" spans="4:16" ht="40.15" customHeight="1" x14ac:dyDescent="0.25">
      <c r="D312" s="348"/>
      <c r="E312" s="431"/>
      <c r="F312" s="444"/>
      <c r="G312" s="350"/>
      <c r="H312" s="351"/>
      <c r="I312" s="351"/>
      <c r="J312" s="352"/>
      <c r="K312" s="352"/>
      <c r="L312" s="348"/>
      <c r="M312" s="348"/>
      <c r="N312" s="348"/>
      <c r="O312" s="353"/>
      <c r="P312" s="348"/>
    </row>
    <row r="313" spans="4:16" ht="40.15" customHeight="1" x14ac:dyDescent="0.25">
      <c r="D313" s="348"/>
      <c r="E313" s="431"/>
      <c r="F313" s="444"/>
      <c r="G313" s="350"/>
      <c r="H313" s="351"/>
      <c r="I313" s="351"/>
      <c r="J313" s="352"/>
      <c r="K313" s="352"/>
      <c r="L313" s="348"/>
      <c r="M313" s="348"/>
      <c r="N313" s="348"/>
      <c r="O313" s="353"/>
      <c r="P313" s="348"/>
    </row>
    <row r="314" spans="4:16" ht="40.15" customHeight="1" x14ac:dyDescent="0.25">
      <c r="D314" s="348"/>
      <c r="E314" s="431"/>
      <c r="F314" s="444"/>
      <c r="G314" s="350"/>
      <c r="H314" s="351"/>
      <c r="I314" s="351"/>
      <c r="J314" s="352"/>
      <c r="K314" s="352"/>
      <c r="L314" s="348"/>
      <c r="M314" s="348"/>
      <c r="N314" s="348"/>
      <c r="O314" s="353"/>
      <c r="P314" s="348"/>
    </row>
    <row r="315" spans="4:16" ht="40.15" customHeight="1" x14ac:dyDescent="0.25">
      <c r="D315" s="348"/>
      <c r="E315" s="431"/>
      <c r="F315" s="444"/>
      <c r="G315" s="350"/>
      <c r="H315" s="351"/>
      <c r="I315" s="351"/>
      <c r="J315" s="352"/>
      <c r="K315" s="352"/>
      <c r="L315" s="348"/>
      <c r="M315" s="348"/>
      <c r="N315" s="348"/>
      <c r="O315" s="353"/>
      <c r="P315" s="348"/>
    </row>
    <row r="316" spans="4:16" ht="40.15" customHeight="1" x14ac:dyDescent="0.25">
      <c r="D316" s="348"/>
      <c r="E316" s="431"/>
      <c r="F316" s="444"/>
      <c r="G316" s="350"/>
      <c r="H316" s="351"/>
      <c r="I316" s="351"/>
      <c r="J316" s="352"/>
      <c r="K316" s="352"/>
      <c r="L316" s="348"/>
      <c r="M316" s="348"/>
      <c r="N316" s="348"/>
      <c r="O316" s="353"/>
      <c r="P316" s="348"/>
    </row>
    <row r="317" spans="4:16" ht="40.15" customHeight="1" x14ac:dyDescent="0.25">
      <c r="D317" s="348"/>
      <c r="E317" s="431"/>
      <c r="F317" s="444"/>
      <c r="G317" s="350"/>
      <c r="H317" s="351"/>
      <c r="I317" s="351"/>
      <c r="J317" s="352"/>
      <c r="K317" s="352"/>
      <c r="L317" s="348"/>
      <c r="M317" s="348"/>
      <c r="N317" s="348"/>
      <c r="O317" s="353"/>
      <c r="P317" s="348"/>
    </row>
    <row r="318" spans="4:16" ht="40.15" customHeight="1" x14ac:dyDescent="0.25">
      <c r="D318" s="348"/>
      <c r="E318" s="431"/>
      <c r="F318" s="444"/>
      <c r="G318" s="350"/>
      <c r="H318" s="351"/>
      <c r="I318" s="351"/>
      <c r="J318" s="352"/>
      <c r="K318" s="352"/>
      <c r="L318" s="348"/>
      <c r="M318" s="348"/>
      <c r="N318" s="348"/>
      <c r="O318" s="353"/>
      <c r="P318" s="348"/>
    </row>
    <row r="319" spans="4:16" ht="40.15" customHeight="1" x14ac:dyDescent="0.25">
      <c r="D319" s="348"/>
      <c r="E319" s="431"/>
      <c r="F319" s="444"/>
      <c r="G319" s="350"/>
      <c r="H319" s="351"/>
      <c r="I319" s="351"/>
      <c r="J319" s="352"/>
      <c r="K319" s="352"/>
      <c r="L319" s="348"/>
      <c r="M319" s="348"/>
      <c r="N319" s="348"/>
      <c r="O319" s="353"/>
      <c r="P319" s="348"/>
    </row>
    <row r="320" spans="4:16" ht="40.15" customHeight="1" x14ac:dyDescent="0.25">
      <c r="D320" s="348"/>
      <c r="E320" s="431"/>
      <c r="F320" s="444"/>
      <c r="G320" s="350"/>
      <c r="H320" s="351"/>
      <c r="I320" s="351"/>
      <c r="J320" s="352"/>
      <c r="K320" s="352"/>
      <c r="L320" s="348"/>
      <c r="M320" s="348"/>
      <c r="N320" s="348"/>
      <c r="O320" s="353"/>
      <c r="P320" s="348"/>
    </row>
    <row r="321" spans="4:16" ht="40.15" customHeight="1" x14ac:dyDescent="0.25">
      <c r="D321" s="348"/>
      <c r="E321" s="431"/>
      <c r="F321" s="444"/>
      <c r="G321" s="350"/>
      <c r="H321" s="351"/>
      <c r="I321" s="351"/>
      <c r="J321" s="352"/>
      <c r="K321" s="352"/>
      <c r="L321" s="348"/>
      <c r="M321" s="348"/>
      <c r="N321" s="348"/>
      <c r="O321" s="353"/>
      <c r="P321" s="348"/>
    </row>
    <row r="322" spans="4:16" ht="40.15" customHeight="1" x14ac:dyDescent="0.25">
      <c r="D322" s="348"/>
      <c r="E322" s="431"/>
      <c r="F322" s="444"/>
      <c r="G322" s="350"/>
      <c r="H322" s="351"/>
      <c r="I322" s="351"/>
      <c r="J322" s="352"/>
      <c r="K322" s="352"/>
      <c r="L322" s="348"/>
      <c r="M322" s="348"/>
      <c r="N322" s="348"/>
      <c r="O322" s="353"/>
      <c r="P322" s="348"/>
    </row>
    <row r="323" spans="4:16" ht="40.15" customHeight="1" x14ac:dyDescent="0.25">
      <c r="D323" s="348"/>
      <c r="E323" s="431"/>
      <c r="F323" s="444"/>
      <c r="G323" s="350"/>
      <c r="H323" s="351"/>
      <c r="I323" s="351"/>
      <c r="J323" s="352"/>
      <c r="K323" s="352"/>
      <c r="L323" s="348"/>
      <c r="M323" s="348"/>
      <c r="N323" s="348"/>
      <c r="O323" s="353"/>
      <c r="P323" s="348"/>
    </row>
    <row r="324" spans="4:16" ht="40.15" customHeight="1" x14ac:dyDescent="0.25">
      <c r="D324" s="348"/>
      <c r="E324" s="431"/>
      <c r="F324" s="444"/>
      <c r="G324" s="350"/>
      <c r="H324" s="351"/>
      <c r="I324" s="351"/>
      <c r="J324" s="352"/>
      <c r="K324" s="352"/>
      <c r="L324" s="348"/>
      <c r="M324" s="348"/>
      <c r="N324" s="348"/>
      <c r="O324" s="353"/>
      <c r="P324" s="348"/>
    </row>
    <row r="325" spans="4:16" ht="40.15" customHeight="1" x14ac:dyDescent="0.25">
      <c r="D325" s="348"/>
      <c r="E325" s="431"/>
      <c r="F325" s="444"/>
      <c r="G325" s="350"/>
      <c r="H325" s="351"/>
      <c r="I325" s="351"/>
      <c r="J325" s="352"/>
      <c r="K325" s="352"/>
      <c r="L325" s="348"/>
      <c r="M325" s="348"/>
      <c r="N325" s="348"/>
      <c r="O325" s="353"/>
      <c r="P325" s="348"/>
    </row>
    <row r="326" spans="4:16" ht="40.15" customHeight="1" x14ac:dyDescent="0.25">
      <c r="D326" s="348"/>
      <c r="E326" s="431"/>
      <c r="F326" s="444"/>
      <c r="G326" s="350"/>
      <c r="H326" s="351"/>
      <c r="I326" s="351"/>
      <c r="J326" s="352"/>
      <c r="K326" s="352"/>
      <c r="L326" s="348"/>
      <c r="M326" s="348"/>
      <c r="N326" s="348"/>
      <c r="O326" s="353"/>
      <c r="P326" s="348"/>
    </row>
    <row r="327" spans="4:16" ht="40.15" customHeight="1" x14ac:dyDescent="0.25">
      <c r="D327" s="348"/>
      <c r="E327" s="431"/>
      <c r="F327" s="444"/>
      <c r="G327" s="350"/>
      <c r="H327" s="351"/>
      <c r="I327" s="351"/>
      <c r="J327" s="352"/>
      <c r="K327" s="352"/>
      <c r="L327" s="348"/>
      <c r="M327" s="348"/>
      <c r="N327" s="348"/>
      <c r="O327" s="353"/>
      <c r="P327" s="348"/>
    </row>
    <row r="328" spans="4:16" ht="40.15" customHeight="1" x14ac:dyDescent="0.25">
      <c r="D328" s="348"/>
      <c r="E328" s="431"/>
      <c r="F328" s="444"/>
      <c r="G328" s="350"/>
      <c r="H328" s="351"/>
      <c r="I328" s="351"/>
      <c r="J328" s="352"/>
      <c r="K328" s="352"/>
      <c r="L328" s="348"/>
      <c r="M328" s="348"/>
      <c r="N328" s="348"/>
      <c r="O328" s="353"/>
      <c r="P328" s="348"/>
    </row>
    <row r="329" spans="4:16" ht="40.15" customHeight="1" x14ac:dyDescent="0.25">
      <c r="D329" s="348"/>
      <c r="E329" s="431"/>
      <c r="F329" s="444"/>
      <c r="G329" s="350"/>
      <c r="H329" s="351"/>
      <c r="I329" s="351"/>
      <c r="J329" s="352"/>
      <c r="K329" s="352"/>
      <c r="L329" s="348"/>
      <c r="M329" s="348"/>
      <c r="N329" s="348"/>
      <c r="O329" s="353"/>
      <c r="P329" s="348"/>
    </row>
    <row r="330" spans="4:16" ht="40.15" customHeight="1" x14ac:dyDescent="0.25">
      <c r="D330" s="348"/>
      <c r="E330" s="431"/>
      <c r="F330" s="444"/>
      <c r="G330" s="350"/>
      <c r="H330" s="351"/>
      <c r="I330" s="351"/>
      <c r="J330" s="352"/>
      <c r="K330" s="352"/>
      <c r="L330" s="348"/>
      <c r="M330" s="348"/>
      <c r="N330" s="348"/>
      <c r="O330" s="353"/>
      <c r="P330" s="348"/>
    </row>
    <row r="331" spans="4:16" ht="40.15" customHeight="1" x14ac:dyDescent="0.25">
      <c r="D331" s="348"/>
      <c r="E331" s="431"/>
      <c r="F331" s="444"/>
      <c r="G331" s="350"/>
      <c r="H331" s="351"/>
      <c r="I331" s="351"/>
      <c r="J331" s="352"/>
      <c r="K331" s="352"/>
      <c r="L331" s="348"/>
      <c r="M331" s="348"/>
      <c r="N331" s="348"/>
      <c r="O331" s="353"/>
      <c r="P331" s="348"/>
    </row>
    <row r="332" spans="4:16" ht="40.15" customHeight="1" x14ac:dyDescent="0.25">
      <c r="D332" s="348"/>
      <c r="E332" s="431"/>
      <c r="F332" s="444"/>
      <c r="G332" s="350"/>
      <c r="H332" s="351"/>
      <c r="I332" s="351"/>
      <c r="J332" s="352"/>
      <c r="K332" s="352"/>
      <c r="L332" s="348"/>
      <c r="M332" s="348"/>
      <c r="N332" s="348"/>
      <c r="O332" s="353"/>
      <c r="P332" s="348"/>
    </row>
    <row r="333" spans="4:16" ht="40.15" customHeight="1" x14ac:dyDescent="0.25">
      <c r="D333" s="348"/>
      <c r="E333" s="431"/>
      <c r="F333" s="444"/>
      <c r="G333" s="350"/>
      <c r="H333" s="351"/>
      <c r="I333" s="351"/>
      <c r="J333" s="352"/>
      <c r="K333" s="352"/>
      <c r="L333" s="348"/>
      <c r="M333" s="348"/>
      <c r="N333" s="348"/>
      <c r="O333" s="353"/>
      <c r="P333" s="348"/>
    </row>
    <row r="334" spans="4:16" ht="40.15" customHeight="1" x14ac:dyDescent="0.25">
      <c r="D334" s="348"/>
      <c r="E334" s="431"/>
      <c r="F334" s="444"/>
      <c r="G334" s="350"/>
      <c r="H334" s="351"/>
      <c r="I334" s="351"/>
      <c r="J334" s="352"/>
      <c r="K334" s="352"/>
      <c r="L334" s="348"/>
      <c r="M334" s="348"/>
      <c r="N334" s="348"/>
      <c r="O334" s="353"/>
      <c r="P334" s="348"/>
    </row>
    <row r="335" spans="4:16" ht="40.15" customHeight="1" x14ac:dyDescent="0.25">
      <c r="D335" s="348"/>
      <c r="E335" s="431"/>
      <c r="F335" s="444"/>
      <c r="G335" s="350"/>
      <c r="H335" s="351"/>
      <c r="I335" s="351"/>
      <c r="J335" s="352"/>
      <c r="K335" s="352"/>
      <c r="L335" s="348"/>
      <c r="M335" s="348"/>
      <c r="N335" s="348"/>
      <c r="O335" s="353"/>
      <c r="P335" s="348"/>
    </row>
    <row r="336" spans="4:16" ht="40.15" customHeight="1" x14ac:dyDescent="0.25">
      <c r="D336" s="348"/>
      <c r="E336" s="431"/>
      <c r="F336" s="444"/>
      <c r="G336" s="350"/>
      <c r="H336" s="351"/>
      <c r="I336" s="351"/>
      <c r="J336" s="352"/>
      <c r="K336" s="352"/>
      <c r="L336" s="348"/>
      <c r="M336" s="348"/>
      <c r="N336" s="348"/>
      <c r="O336" s="353"/>
      <c r="P336" s="348"/>
    </row>
    <row r="337" spans="4:16" ht="40.15" customHeight="1" x14ac:dyDescent="0.25">
      <c r="D337" s="348"/>
      <c r="E337" s="431"/>
      <c r="F337" s="444"/>
      <c r="G337" s="350"/>
      <c r="H337" s="351"/>
      <c r="I337" s="351"/>
      <c r="J337" s="352"/>
      <c r="K337" s="352"/>
      <c r="L337" s="348"/>
      <c r="M337" s="348"/>
      <c r="N337" s="348"/>
      <c r="O337" s="353"/>
      <c r="P337" s="348"/>
    </row>
    <row r="338" spans="4:16" ht="40.15" customHeight="1" x14ac:dyDescent="0.25">
      <c r="D338" s="348"/>
      <c r="E338" s="431"/>
      <c r="F338" s="444"/>
      <c r="G338" s="350"/>
      <c r="H338" s="351"/>
      <c r="I338" s="351"/>
      <c r="J338" s="352"/>
      <c r="K338" s="352"/>
      <c r="L338" s="348"/>
      <c r="M338" s="348"/>
      <c r="N338" s="348"/>
      <c r="O338" s="353"/>
      <c r="P338" s="348"/>
    </row>
    <row r="339" spans="4:16" ht="40.15" customHeight="1" x14ac:dyDescent="0.25">
      <c r="D339" s="348"/>
      <c r="E339" s="431"/>
      <c r="F339" s="444"/>
      <c r="G339" s="350"/>
      <c r="H339" s="351"/>
      <c r="I339" s="351"/>
      <c r="J339" s="352"/>
      <c r="K339" s="352"/>
      <c r="L339" s="348"/>
      <c r="M339" s="348"/>
      <c r="N339" s="348"/>
      <c r="O339" s="353"/>
      <c r="P339" s="348"/>
    </row>
    <row r="340" spans="4:16" ht="40.15" customHeight="1" x14ac:dyDescent="0.25">
      <c r="D340" s="348"/>
      <c r="E340" s="431"/>
      <c r="F340" s="444"/>
      <c r="G340" s="350"/>
      <c r="H340" s="351"/>
      <c r="I340" s="351"/>
      <c r="J340" s="352"/>
      <c r="K340" s="352"/>
      <c r="L340" s="348"/>
      <c r="M340" s="348"/>
      <c r="N340" s="348"/>
      <c r="O340" s="353"/>
      <c r="P340" s="348"/>
    </row>
    <row r="341" spans="4:16" ht="40.15" customHeight="1" x14ac:dyDescent="0.25">
      <c r="D341" s="348"/>
      <c r="E341" s="431"/>
      <c r="F341" s="444"/>
      <c r="G341" s="350"/>
      <c r="H341" s="351"/>
      <c r="I341" s="351"/>
      <c r="J341" s="352"/>
      <c r="K341" s="352"/>
      <c r="L341" s="348"/>
      <c r="M341" s="348"/>
      <c r="N341" s="348"/>
      <c r="O341" s="353"/>
      <c r="P341" s="348"/>
    </row>
    <row r="342" spans="4:16" ht="40.15" customHeight="1" x14ac:dyDescent="0.25">
      <c r="D342" s="348"/>
      <c r="E342" s="431"/>
      <c r="F342" s="444"/>
      <c r="G342" s="350"/>
      <c r="H342" s="351"/>
      <c r="I342" s="351"/>
      <c r="J342" s="352"/>
      <c r="K342" s="352"/>
      <c r="L342" s="348"/>
      <c r="M342" s="348"/>
      <c r="N342" s="348"/>
      <c r="O342" s="353"/>
      <c r="P342" s="348"/>
    </row>
    <row r="343" spans="4:16" ht="40.15" customHeight="1" x14ac:dyDescent="0.25">
      <c r="D343" s="348"/>
      <c r="E343" s="431"/>
      <c r="F343" s="444"/>
      <c r="G343" s="350"/>
      <c r="H343" s="351"/>
      <c r="I343" s="351"/>
      <c r="J343" s="352"/>
      <c r="K343" s="352"/>
      <c r="L343" s="348"/>
      <c r="M343" s="348"/>
      <c r="N343" s="348"/>
      <c r="O343" s="353"/>
      <c r="P343" s="348"/>
    </row>
    <row r="344" spans="4:16" ht="40.15" customHeight="1" x14ac:dyDescent="0.25">
      <c r="D344" s="348"/>
      <c r="E344" s="431"/>
      <c r="F344" s="444"/>
      <c r="G344" s="350"/>
      <c r="H344" s="351"/>
      <c r="I344" s="351"/>
      <c r="J344" s="352"/>
      <c r="K344" s="352"/>
      <c r="L344" s="348"/>
      <c r="M344" s="348"/>
      <c r="N344" s="348"/>
      <c r="O344" s="353"/>
      <c r="P344" s="348"/>
    </row>
    <row r="345" spans="4:16" ht="40.15" customHeight="1" x14ac:dyDescent="0.25">
      <c r="D345" s="348"/>
      <c r="E345" s="431"/>
      <c r="F345" s="444"/>
      <c r="G345" s="350"/>
      <c r="H345" s="351"/>
      <c r="I345" s="351"/>
      <c r="J345" s="352"/>
      <c r="K345" s="352"/>
      <c r="L345" s="348"/>
      <c r="M345" s="348"/>
      <c r="N345" s="348"/>
      <c r="O345" s="353"/>
      <c r="P345" s="348"/>
    </row>
    <row r="346" spans="4:16" ht="40.15" customHeight="1" x14ac:dyDescent="0.25">
      <c r="D346" s="348"/>
      <c r="E346" s="431"/>
      <c r="F346" s="444"/>
      <c r="G346" s="350"/>
      <c r="H346" s="351"/>
      <c r="I346" s="351"/>
      <c r="J346" s="352"/>
      <c r="K346" s="352"/>
      <c r="L346" s="348"/>
      <c r="M346" s="348"/>
      <c r="N346" s="348"/>
      <c r="O346" s="353"/>
      <c r="P346" s="348"/>
    </row>
    <row r="347" spans="4:16" ht="40.15" customHeight="1" x14ac:dyDescent="0.25">
      <c r="D347" s="348"/>
      <c r="E347" s="431"/>
      <c r="F347" s="444"/>
      <c r="G347" s="350"/>
      <c r="H347" s="351"/>
      <c r="I347" s="351"/>
      <c r="J347" s="352"/>
      <c r="K347" s="352"/>
      <c r="L347" s="348"/>
      <c r="M347" s="348"/>
      <c r="N347" s="348"/>
      <c r="O347" s="353"/>
      <c r="P347" s="348"/>
    </row>
    <row r="348" spans="4:16" ht="40.15" customHeight="1" x14ac:dyDescent="0.25">
      <c r="D348" s="348"/>
      <c r="E348" s="431"/>
      <c r="F348" s="444"/>
      <c r="G348" s="350"/>
      <c r="H348" s="351"/>
      <c r="I348" s="351"/>
      <c r="J348" s="352"/>
      <c r="K348" s="352"/>
      <c r="L348" s="348"/>
      <c r="M348" s="348"/>
      <c r="N348" s="348"/>
      <c r="O348" s="353"/>
      <c r="P348" s="348"/>
    </row>
    <row r="349" spans="4:16" ht="40.15" customHeight="1" x14ac:dyDescent="0.25">
      <c r="D349" s="348"/>
      <c r="E349" s="431"/>
      <c r="F349" s="444"/>
      <c r="G349" s="350"/>
      <c r="H349" s="351"/>
      <c r="I349" s="351"/>
      <c r="J349" s="352"/>
      <c r="K349" s="352"/>
      <c r="L349" s="348"/>
      <c r="M349" s="348"/>
      <c r="N349" s="348"/>
      <c r="O349" s="353"/>
      <c r="P349" s="348"/>
    </row>
    <row r="350" spans="4:16" ht="40.15" customHeight="1" x14ac:dyDescent="0.25">
      <c r="D350" s="348"/>
      <c r="E350" s="431"/>
      <c r="F350" s="444"/>
      <c r="G350" s="350"/>
      <c r="H350" s="351"/>
      <c r="I350" s="351"/>
      <c r="J350" s="352"/>
      <c r="K350" s="352"/>
      <c r="L350" s="348"/>
      <c r="M350" s="348"/>
      <c r="N350" s="348"/>
      <c r="O350" s="353"/>
      <c r="P350" s="348"/>
    </row>
    <row r="351" spans="4:16" ht="40.15" customHeight="1" x14ac:dyDescent="0.25">
      <c r="D351" s="348"/>
      <c r="E351" s="431"/>
      <c r="F351" s="444"/>
      <c r="G351" s="350"/>
      <c r="H351" s="351"/>
      <c r="I351" s="351"/>
      <c r="J351" s="352"/>
      <c r="K351" s="352"/>
      <c r="L351" s="348"/>
      <c r="M351" s="348"/>
      <c r="N351" s="348"/>
      <c r="O351" s="353"/>
      <c r="P351" s="348"/>
    </row>
    <row r="352" spans="4:16" ht="40.15" customHeight="1" x14ac:dyDescent="0.25">
      <c r="D352" s="348"/>
      <c r="E352" s="431"/>
      <c r="F352" s="444"/>
      <c r="G352" s="350"/>
      <c r="H352" s="351"/>
      <c r="I352" s="351"/>
      <c r="J352" s="352"/>
      <c r="K352" s="352"/>
      <c r="L352" s="348"/>
      <c r="M352" s="348"/>
      <c r="N352" s="348"/>
      <c r="O352" s="353"/>
      <c r="P352" s="348"/>
    </row>
    <row r="353" spans="4:16" ht="40.15" customHeight="1" x14ac:dyDescent="0.25">
      <c r="D353" s="348"/>
      <c r="E353" s="431"/>
      <c r="F353" s="444"/>
      <c r="G353" s="350"/>
      <c r="H353" s="351"/>
      <c r="I353" s="351"/>
      <c r="J353" s="352"/>
      <c r="K353" s="352"/>
      <c r="L353" s="348"/>
      <c r="M353" s="348"/>
      <c r="N353" s="348"/>
      <c r="O353" s="353"/>
      <c r="P353" s="348"/>
    </row>
    <row r="354" spans="4:16" ht="40.15" customHeight="1" x14ac:dyDescent="0.25">
      <c r="D354" s="348"/>
      <c r="E354" s="431"/>
      <c r="F354" s="444"/>
      <c r="G354" s="350"/>
      <c r="H354" s="351"/>
      <c r="I354" s="351"/>
      <c r="J354" s="352"/>
      <c r="K354" s="352"/>
      <c r="L354" s="348"/>
      <c r="M354" s="348"/>
      <c r="N354" s="348"/>
      <c r="O354" s="353"/>
      <c r="P354" s="348"/>
    </row>
    <row r="355" spans="4:16" ht="40.15" customHeight="1" x14ac:dyDescent="0.25">
      <c r="D355" s="348"/>
      <c r="E355" s="431"/>
      <c r="F355" s="444"/>
      <c r="G355" s="350"/>
      <c r="H355" s="351"/>
      <c r="I355" s="351"/>
      <c r="J355" s="352"/>
      <c r="K355" s="352"/>
      <c r="L355" s="348"/>
      <c r="M355" s="348"/>
      <c r="N355" s="348"/>
      <c r="O355" s="353"/>
      <c r="P355" s="348"/>
    </row>
    <row r="356" spans="4:16" ht="40.15" customHeight="1" x14ac:dyDescent="0.25">
      <c r="D356" s="348"/>
      <c r="E356" s="431"/>
      <c r="F356" s="444"/>
      <c r="G356" s="350"/>
      <c r="H356" s="351"/>
      <c r="I356" s="351"/>
      <c r="J356" s="352"/>
      <c r="K356" s="352"/>
      <c r="L356" s="348"/>
      <c r="M356" s="348"/>
      <c r="N356" s="348"/>
      <c r="O356" s="353"/>
      <c r="P356" s="348"/>
    </row>
    <row r="357" spans="4:16" ht="40.15" customHeight="1" x14ac:dyDescent="0.25">
      <c r="D357" s="348"/>
      <c r="E357" s="431"/>
      <c r="F357" s="444"/>
      <c r="G357" s="350"/>
      <c r="H357" s="351"/>
      <c r="I357" s="351"/>
      <c r="J357" s="352"/>
      <c r="K357" s="352"/>
      <c r="L357" s="348"/>
      <c r="M357" s="348"/>
      <c r="N357" s="348"/>
      <c r="O357" s="353"/>
      <c r="P357" s="348"/>
    </row>
    <row r="358" spans="4:16" ht="40.15" customHeight="1" x14ac:dyDescent="0.25">
      <c r="D358" s="348"/>
      <c r="E358" s="431"/>
      <c r="F358" s="444"/>
      <c r="G358" s="350"/>
      <c r="H358" s="351"/>
      <c r="I358" s="351"/>
      <c r="J358" s="352"/>
      <c r="K358" s="352"/>
      <c r="L358" s="348"/>
      <c r="M358" s="348"/>
      <c r="N358" s="348"/>
      <c r="O358" s="353"/>
      <c r="P358" s="348"/>
    </row>
    <row r="359" spans="4:16" ht="40.15" customHeight="1" x14ac:dyDescent="0.25">
      <c r="D359" s="348"/>
      <c r="E359" s="431"/>
      <c r="F359" s="444"/>
      <c r="G359" s="350"/>
      <c r="H359" s="351"/>
      <c r="I359" s="351"/>
      <c r="J359" s="352"/>
      <c r="K359" s="352"/>
      <c r="L359" s="348"/>
      <c r="M359" s="348"/>
      <c r="N359" s="348"/>
      <c r="O359" s="353"/>
      <c r="P359" s="348"/>
    </row>
    <row r="360" spans="4:16" ht="40.15" customHeight="1" x14ac:dyDescent="0.25">
      <c r="D360" s="348"/>
      <c r="E360" s="431"/>
      <c r="F360" s="444"/>
      <c r="G360" s="350"/>
      <c r="H360" s="351"/>
      <c r="I360" s="351"/>
      <c r="J360" s="352"/>
      <c r="K360" s="352"/>
      <c r="L360" s="348"/>
      <c r="M360" s="348"/>
      <c r="N360" s="348"/>
      <c r="O360" s="353"/>
      <c r="P360" s="348"/>
    </row>
    <row r="361" spans="4:16" ht="40.15" customHeight="1" x14ac:dyDescent="0.25">
      <c r="D361" s="348"/>
      <c r="E361" s="431"/>
      <c r="F361" s="444"/>
      <c r="G361" s="350"/>
      <c r="H361" s="351"/>
      <c r="I361" s="351"/>
      <c r="J361" s="352"/>
      <c r="K361" s="352"/>
      <c r="L361" s="348"/>
      <c r="M361" s="348"/>
      <c r="N361" s="348"/>
      <c r="O361" s="353"/>
      <c r="P361" s="348"/>
    </row>
    <row r="362" spans="4:16" ht="40.15" customHeight="1" x14ac:dyDescent="0.25">
      <c r="D362" s="348"/>
      <c r="E362" s="431"/>
      <c r="F362" s="444"/>
      <c r="G362" s="350"/>
      <c r="H362" s="351"/>
      <c r="I362" s="351"/>
      <c r="J362" s="352"/>
      <c r="K362" s="352"/>
      <c r="L362" s="348"/>
      <c r="M362" s="348"/>
      <c r="N362" s="348"/>
      <c r="O362" s="353"/>
      <c r="P362" s="348"/>
    </row>
    <row r="363" spans="4:16" ht="40.15" customHeight="1" x14ac:dyDescent="0.25">
      <c r="D363" s="348"/>
      <c r="E363" s="431"/>
      <c r="F363" s="444"/>
      <c r="G363" s="350"/>
      <c r="H363" s="351"/>
      <c r="I363" s="351"/>
      <c r="J363" s="352"/>
      <c r="K363" s="352"/>
      <c r="L363" s="348"/>
      <c r="M363" s="348"/>
      <c r="N363" s="348"/>
      <c r="O363" s="353"/>
      <c r="P363" s="348"/>
    </row>
    <row r="364" spans="4:16" ht="40.15" customHeight="1" x14ac:dyDescent="0.25">
      <c r="D364" s="348"/>
      <c r="E364" s="431"/>
      <c r="F364" s="444"/>
      <c r="G364" s="350"/>
      <c r="H364" s="351"/>
      <c r="I364" s="351"/>
      <c r="J364" s="352"/>
      <c r="K364" s="352"/>
      <c r="L364" s="348"/>
      <c r="M364" s="348"/>
      <c r="N364" s="348"/>
      <c r="O364" s="353"/>
      <c r="P364" s="348"/>
    </row>
    <row r="365" spans="4:16" ht="40.15" customHeight="1" x14ac:dyDescent="0.25">
      <c r="D365" s="348"/>
      <c r="E365" s="431"/>
      <c r="F365" s="444"/>
      <c r="G365" s="350"/>
      <c r="H365" s="351"/>
      <c r="I365" s="351"/>
      <c r="J365" s="352"/>
      <c r="K365" s="352"/>
      <c r="L365" s="348"/>
      <c r="M365" s="348"/>
      <c r="N365" s="348"/>
      <c r="O365" s="353"/>
      <c r="P365" s="348"/>
    </row>
    <row r="366" spans="4:16" ht="40.15" customHeight="1" x14ac:dyDescent="0.25">
      <c r="D366" s="348"/>
      <c r="E366" s="431"/>
      <c r="F366" s="444"/>
      <c r="G366" s="350"/>
      <c r="H366" s="351"/>
      <c r="I366" s="351"/>
      <c r="J366" s="352"/>
      <c r="K366" s="352"/>
      <c r="L366" s="348"/>
      <c r="M366" s="348"/>
      <c r="N366" s="348"/>
      <c r="O366" s="353"/>
      <c r="P366" s="348"/>
    </row>
    <row r="367" spans="4:16" ht="40.15" customHeight="1" x14ac:dyDescent="0.25">
      <c r="D367" s="348"/>
      <c r="E367" s="431"/>
      <c r="F367" s="444"/>
      <c r="G367" s="350"/>
      <c r="H367" s="351"/>
      <c r="I367" s="351"/>
      <c r="J367" s="352"/>
      <c r="K367" s="352"/>
      <c r="L367" s="348"/>
      <c r="M367" s="348"/>
      <c r="N367" s="348"/>
      <c r="O367" s="353"/>
      <c r="P367" s="348"/>
    </row>
    <row r="368" spans="4:16" ht="40.15" customHeight="1" x14ac:dyDescent="0.25">
      <c r="D368" s="348"/>
      <c r="E368" s="431"/>
      <c r="F368" s="444"/>
      <c r="G368" s="350"/>
      <c r="H368" s="351"/>
      <c r="I368" s="351"/>
      <c r="J368" s="352"/>
      <c r="K368" s="352"/>
      <c r="L368" s="348"/>
      <c r="M368" s="348"/>
      <c r="N368" s="348"/>
      <c r="O368" s="353"/>
      <c r="P368" s="348"/>
    </row>
    <row r="369" spans="4:16" ht="40.15" customHeight="1" x14ac:dyDescent="0.25">
      <c r="D369" s="348"/>
      <c r="E369" s="431"/>
      <c r="F369" s="444"/>
      <c r="G369" s="350"/>
      <c r="H369" s="351"/>
      <c r="I369" s="351"/>
      <c r="J369" s="352"/>
      <c r="K369" s="352"/>
      <c r="L369" s="348"/>
      <c r="M369" s="348"/>
      <c r="N369" s="348"/>
      <c r="O369" s="353"/>
      <c r="P369" s="348"/>
    </row>
    <row r="370" spans="4:16" ht="40.15" customHeight="1" x14ac:dyDescent="0.25">
      <c r="D370" s="348"/>
      <c r="E370" s="431"/>
      <c r="F370" s="444"/>
      <c r="G370" s="350"/>
      <c r="H370" s="351"/>
      <c r="I370" s="351"/>
      <c r="J370" s="352"/>
      <c r="K370" s="352"/>
      <c r="L370" s="348"/>
      <c r="M370" s="348"/>
      <c r="N370" s="348"/>
      <c r="O370" s="353"/>
      <c r="P370" s="348"/>
    </row>
    <row r="371" spans="4:16" ht="40.15" customHeight="1" x14ac:dyDescent="0.25">
      <c r="D371" s="348"/>
      <c r="E371" s="431"/>
      <c r="F371" s="444"/>
      <c r="G371" s="350"/>
      <c r="H371" s="351"/>
      <c r="I371" s="351"/>
      <c r="J371" s="352"/>
      <c r="K371" s="352"/>
      <c r="L371" s="348"/>
      <c r="M371" s="348"/>
      <c r="N371" s="348"/>
      <c r="O371" s="353"/>
      <c r="P371" s="348"/>
    </row>
    <row r="372" spans="4:16" ht="40.15" customHeight="1" x14ac:dyDescent="0.25">
      <c r="D372" s="348"/>
      <c r="E372" s="431"/>
      <c r="F372" s="444"/>
      <c r="G372" s="350"/>
      <c r="H372" s="351"/>
      <c r="I372" s="351"/>
      <c r="J372" s="352"/>
      <c r="K372" s="352"/>
      <c r="L372" s="348"/>
      <c r="M372" s="348"/>
      <c r="N372" s="348"/>
      <c r="O372" s="353"/>
      <c r="P372" s="348"/>
    </row>
    <row r="373" spans="4:16" ht="40.15" customHeight="1" x14ac:dyDescent="0.25">
      <c r="D373" s="348"/>
      <c r="E373" s="431"/>
      <c r="F373" s="444"/>
      <c r="G373" s="350"/>
      <c r="H373" s="351"/>
      <c r="I373" s="351"/>
      <c r="J373" s="352"/>
      <c r="K373" s="352"/>
      <c r="L373" s="348"/>
      <c r="M373" s="348"/>
      <c r="N373" s="348"/>
      <c r="O373" s="353"/>
      <c r="P373" s="348"/>
    </row>
    <row r="374" spans="4:16" ht="40.15" customHeight="1" x14ac:dyDescent="0.25">
      <c r="D374" s="348"/>
      <c r="E374" s="431"/>
      <c r="F374" s="444"/>
      <c r="G374" s="350"/>
      <c r="H374" s="351"/>
      <c r="I374" s="351"/>
      <c r="J374" s="352"/>
      <c r="K374" s="352"/>
      <c r="L374" s="348"/>
      <c r="M374" s="348"/>
      <c r="N374" s="348"/>
      <c r="O374" s="353"/>
      <c r="P374" s="348"/>
    </row>
    <row r="375" spans="4:16" ht="40.15" customHeight="1" x14ac:dyDescent="0.25">
      <c r="D375" s="348"/>
      <c r="E375" s="431"/>
      <c r="F375" s="444"/>
      <c r="G375" s="350"/>
      <c r="H375" s="351"/>
      <c r="I375" s="351"/>
      <c r="J375" s="352"/>
      <c r="K375" s="352"/>
      <c r="L375" s="348"/>
      <c r="M375" s="348"/>
      <c r="N375" s="348"/>
      <c r="O375" s="353"/>
      <c r="P375" s="348"/>
    </row>
    <row r="376" spans="4:16" ht="40.15" customHeight="1" x14ac:dyDescent="0.25">
      <c r="D376" s="348"/>
      <c r="E376" s="431"/>
      <c r="F376" s="444"/>
      <c r="G376" s="350"/>
      <c r="H376" s="351"/>
      <c r="I376" s="351"/>
      <c r="J376" s="352"/>
      <c r="K376" s="352"/>
      <c r="L376" s="348"/>
      <c r="M376" s="348"/>
      <c r="N376" s="348"/>
      <c r="O376" s="353"/>
      <c r="P376" s="348"/>
    </row>
    <row r="377" spans="4:16" ht="40.15" customHeight="1" x14ac:dyDescent="0.25">
      <c r="D377" s="348"/>
      <c r="E377" s="431"/>
      <c r="F377" s="444"/>
      <c r="G377" s="350"/>
      <c r="H377" s="351"/>
      <c r="I377" s="351"/>
      <c r="J377" s="352"/>
      <c r="K377" s="352"/>
      <c r="L377" s="348"/>
      <c r="M377" s="348"/>
      <c r="N377" s="348"/>
      <c r="O377" s="353"/>
      <c r="P377" s="348"/>
    </row>
    <row r="378" spans="4:16" ht="40.15" customHeight="1" x14ac:dyDescent="0.25">
      <c r="D378" s="348"/>
      <c r="E378" s="431"/>
      <c r="F378" s="444"/>
      <c r="G378" s="350"/>
      <c r="H378" s="351"/>
      <c r="I378" s="351"/>
      <c r="J378" s="352"/>
      <c r="K378" s="352"/>
      <c r="L378" s="348"/>
      <c r="M378" s="348"/>
      <c r="N378" s="348"/>
      <c r="O378" s="353"/>
      <c r="P378" s="348"/>
    </row>
    <row r="379" spans="4:16" ht="40.15" customHeight="1" x14ac:dyDescent="0.25">
      <c r="D379" s="348"/>
      <c r="E379" s="431"/>
      <c r="F379" s="444"/>
      <c r="G379" s="350"/>
      <c r="H379" s="351"/>
      <c r="I379" s="351"/>
      <c r="J379" s="352"/>
      <c r="K379" s="352"/>
      <c r="L379" s="348"/>
      <c r="M379" s="348"/>
      <c r="N379" s="348"/>
      <c r="O379" s="353"/>
      <c r="P379" s="348"/>
    </row>
    <row r="380" spans="4:16" ht="40.15" customHeight="1" x14ac:dyDescent="0.25">
      <c r="D380" s="348"/>
      <c r="E380" s="431"/>
      <c r="F380" s="444"/>
      <c r="G380" s="350"/>
      <c r="H380" s="351"/>
      <c r="I380" s="351"/>
      <c r="J380" s="352"/>
      <c r="K380" s="352"/>
      <c r="L380" s="348"/>
      <c r="M380" s="348"/>
      <c r="N380" s="348"/>
      <c r="O380" s="353"/>
      <c r="P380" s="348"/>
    </row>
    <row r="381" spans="4:16" ht="40.15" customHeight="1" x14ac:dyDescent="0.25">
      <c r="D381" s="348"/>
      <c r="E381" s="431"/>
      <c r="F381" s="444"/>
      <c r="G381" s="350"/>
      <c r="H381" s="351"/>
      <c r="I381" s="351"/>
      <c r="J381" s="352"/>
      <c r="K381" s="352"/>
      <c r="L381" s="348"/>
      <c r="M381" s="348"/>
      <c r="N381" s="348"/>
      <c r="O381" s="353"/>
      <c r="P381" s="348"/>
    </row>
    <row r="382" spans="4:16" ht="40.15" customHeight="1" x14ac:dyDescent="0.25">
      <c r="D382" s="348"/>
      <c r="E382" s="431"/>
      <c r="F382" s="444"/>
      <c r="G382" s="350"/>
      <c r="H382" s="351"/>
      <c r="I382" s="351"/>
      <c r="J382" s="352"/>
      <c r="K382" s="352"/>
      <c r="L382" s="348"/>
      <c r="M382" s="348"/>
      <c r="N382" s="348"/>
      <c r="O382" s="353"/>
      <c r="P382" s="348"/>
    </row>
    <row r="383" spans="4:16" ht="40.15" customHeight="1" x14ac:dyDescent="0.25">
      <c r="D383" s="348"/>
      <c r="E383" s="431"/>
      <c r="F383" s="444"/>
      <c r="G383" s="350"/>
      <c r="H383" s="351"/>
      <c r="I383" s="351"/>
      <c r="J383" s="352"/>
      <c r="K383" s="352"/>
      <c r="L383" s="348"/>
      <c r="M383" s="348"/>
      <c r="N383" s="348"/>
      <c r="O383" s="353"/>
      <c r="P383" s="348"/>
    </row>
    <row r="384" spans="4:16" ht="40.15" customHeight="1" x14ac:dyDescent="0.25">
      <c r="D384" s="348"/>
      <c r="E384" s="431"/>
      <c r="F384" s="444"/>
      <c r="G384" s="350"/>
      <c r="H384" s="351"/>
      <c r="I384" s="351"/>
      <c r="J384" s="352"/>
      <c r="K384" s="352"/>
      <c r="L384" s="348"/>
      <c r="M384" s="348"/>
      <c r="N384" s="348"/>
      <c r="O384" s="353"/>
      <c r="P384" s="348"/>
    </row>
    <row r="385" spans="4:16" ht="40.15" customHeight="1" x14ac:dyDescent="0.25">
      <c r="D385" s="348"/>
      <c r="E385" s="431"/>
      <c r="F385" s="444"/>
      <c r="G385" s="350"/>
      <c r="H385" s="351"/>
      <c r="I385" s="351"/>
      <c r="J385" s="352"/>
      <c r="K385" s="352"/>
      <c r="L385" s="348"/>
      <c r="M385" s="348"/>
      <c r="N385" s="348"/>
      <c r="O385" s="353"/>
      <c r="P385" s="348"/>
    </row>
    <row r="386" spans="4:16" ht="40.15" customHeight="1" x14ac:dyDescent="0.25">
      <c r="D386" s="348"/>
      <c r="E386" s="431"/>
      <c r="F386" s="444"/>
      <c r="G386" s="350"/>
      <c r="H386" s="351"/>
      <c r="I386" s="351"/>
      <c r="J386" s="352"/>
      <c r="K386" s="352"/>
      <c r="L386" s="348"/>
      <c r="M386" s="348"/>
      <c r="N386" s="348"/>
      <c r="O386" s="353"/>
      <c r="P386" s="348"/>
    </row>
    <row r="387" spans="4:16" ht="40.15" customHeight="1" x14ac:dyDescent="0.25">
      <c r="D387" s="348"/>
      <c r="E387" s="431"/>
      <c r="F387" s="444"/>
      <c r="G387" s="350"/>
      <c r="H387" s="351"/>
      <c r="I387" s="351"/>
      <c r="J387" s="352"/>
      <c r="K387" s="352"/>
      <c r="L387" s="348"/>
      <c r="M387" s="348"/>
      <c r="N387" s="348"/>
      <c r="O387" s="353"/>
      <c r="P387" s="348"/>
    </row>
    <row r="388" spans="4:16" ht="40.15" customHeight="1" x14ac:dyDescent="0.25">
      <c r="D388" s="348"/>
      <c r="E388" s="431"/>
      <c r="F388" s="444"/>
      <c r="G388" s="350"/>
      <c r="H388" s="351"/>
      <c r="I388" s="351"/>
      <c r="J388" s="352"/>
      <c r="K388" s="352"/>
      <c r="L388" s="348"/>
      <c r="M388" s="348"/>
      <c r="N388" s="348"/>
      <c r="O388" s="353"/>
      <c r="P388" s="348"/>
    </row>
    <row r="389" spans="4:16" ht="40.15" customHeight="1" x14ac:dyDescent="0.25">
      <c r="D389" s="348"/>
      <c r="E389" s="431"/>
      <c r="F389" s="444"/>
      <c r="G389" s="350"/>
      <c r="H389" s="351"/>
      <c r="I389" s="351"/>
      <c r="J389" s="352"/>
      <c r="K389" s="352"/>
      <c r="L389" s="348"/>
      <c r="M389" s="348"/>
      <c r="N389" s="348"/>
      <c r="O389" s="353"/>
      <c r="P389" s="348"/>
    </row>
    <row r="390" spans="4:16" ht="40.15" customHeight="1" x14ac:dyDescent="0.25">
      <c r="D390" s="348"/>
      <c r="E390" s="431"/>
      <c r="F390" s="444"/>
      <c r="G390" s="350"/>
      <c r="H390" s="351"/>
      <c r="I390" s="351"/>
      <c r="J390" s="352"/>
      <c r="K390" s="352"/>
      <c r="L390" s="348"/>
      <c r="M390" s="348"/>
      <c r="N390" s="348"/>
      <c r="O390" s="353"/>
      <c r="P390" s="348"/>
    </row>
    <row r="391" spans="4:16" ht="40.15" customHeight="1" x14ac:dyDescent="0.25">
      <c r="D391" s="348"/>
      <c r="E391" s="431"/>
      <c r="F391" s="444"/>
      <c r="G391" s="350"/>
      <c r="H391" s="351"/>
      <c r="I391" s="351"/>
      <c r="J391" s="352"/>
      <c r="K391" s="352"/>
      <c r="L391" s="348"/>
      <c r="M391" s="348"/>
      <c r="N391" s="348"/>
      <c r="O391" s="353"/>
      <c r="P391" s="348"/>
    </row>
    <row r="392" spans="4:16" ht="40.15" customHeight="1" x14ac:dyDescent="0.25">
      <c r="D392" s="348"/>
      <c r="E392" s="431"/>
      <c r="F392" s="444"/>
      <c r="G392" s="350"/>
      <c r="H392" s="351"/>
      <c r="I392" s="351"/>
      <c r="J392" s="352"/>
      <c r="K392" s="352"/>
      <c r="L392" s="348"/>
      <c r="M392" s="348"/>
      <c r="N392" s="348"/>
      <c r="O392" s="353"/>
      <c r="P392" s="348"/>
    </row>
    <row r="393" spans="4:16" ht="40.15" customHeight="1" x14ac:dyDescent="0.25">
      <c r="D393" s="348"/>
      <c r="E393" s="431"/>
      <c r="F393" s="444"/>
      <c r="G393" s="350"/>
      <c r="H393" s="351"/>
      <c r="I393" s="351"/>
      <c r="J393" s="352"/>
      <c r="K393" s="352"/>
      <c r="L393" s="348"/>
      <c r="M393" s="348"/>
      <c r="N393" s="348"/>
      <c r="O393" s="353"/>
      <c r="P393" s="348"/>
    </row>
    <row r="394" spans="4:16" ht="40.15" customHeight="1" x14ac:dyDescent="0.25">
      <c r="D394" s="348"/>
      <c r="E394" s="431"/>
      <c r="F394" s="444"/>
      <c r="G394" s="350"/>
      <c r="H394" s="351"/>
      <c r="I394" s="351"/>
      <c r="J394" s="352"/>
      <c r="K394" s="352"/>
      <c r="L394" s="348"/>
      <c r="M394" s="348"/>
      <c r="N394" s="348"/>
      <c r="O394" s="353"/>
      <c r="P394" s="348"/>
    </row>
    <row r="395" spans="4:16" ht="40.15" customHeight="1" x14ac:dyDescent="0.25">
      <c r="D395" s="348"/>
      <c r="E395" s="431"/>
      <c r="F395" s="444"/>
      <c r="G395" s="350"/>
      <c r="H395" s="351"/>
      <c r="I395" s="351"/>
      <c r="J395" s="352"/>
      <c r="K395" s="352"/>
      <c r="L395" s="348"/>
      <c r="M395" s="348"/>
      <c r="N395" s="348"/>
      <c r="O395" s="353"/>
      <c r="P395" s="348"/>
    </row>
    <row r="396" spans="4:16" ht="40.15" customHeight="1" x14ac:dyDescent="0.25">
      <c r="D396" s="348"/>
      <c r="E396" s="431"/>
      <c r="F396" s="444"/>
      <c r="G396" s="350"/>
      <c r="H396" s="351"/>
      <c r="I396" s="351"/>
      <c r="J396" s="352"/>
      <c r="K396" s="352"/>
      <c r="L396" s="348"/>
      <c r="M396" s="348"/>
      <c r="N396" s="348"/>
      <c r="O396" s="353"/>
      <c r="P396" s="348"/>
    </row>
    <row r="397" spans="4:16" ht="40.15" customHeight="1" x14ac:dyDescent="0.25">
      <c r="D397" s="348"/>
      <c r="E397" s="431"/>
      <c r="F397" s="444"/>
      <c r="G397" s="350"/>
      <c r="H397" s="351"/>
      <c r="I397" s="351"/>
      <c r="J397" s="352"/>
      <c r="K397" s="352"/>
      <c r="L397" s="348"/>
      <c r="M397" s="348"/>
      <c r="N397" s="348"/>
      <c r="O397" s="353"/>
      <c r="P397" s="348"/>
    </row>
    <row r="398" spans="4:16" ht="40.15" customHeight="1" x14ac:dyDescent="0.25">
      <c r="D398" s="348"/>
      <c r="E398" s="431"/>
      <c r="F398" s="444"/>
      <c r="G398" s="350"/>
      <c r="H398" s="351"/>
      <c r="I398" s="351"/>
      <c r="J398" s="352"/>
      <c r="K398" s="352"/>
      <c r="L398" s="348"/>
      <c r="M398" s="348"/>
      <c r="N398" s="348"/>
      <c r="O398" s="353"/>
      <c r="P398" s="348"/>
    </row>
    <row r="399" spans="4:16" ht="40.15" customHeight="1" x14ac:dyDescent="0.25">
      <c r="D399" s="348"/>
      <c r="E399" s="431"/>
      <c r="F399" s="444"/>
      <c r="G399" s="350"/>
      <c r="H399" s="351"/>
      <c r="I399" s="351"/>
      <c r="J399" s="352"/>
      <c r="K399" s="352"/>
      <c r="L399" s="348"/>
      <c r="M399" s="348"/>
      <c r="N399" s="348"/>
      <c r="O399" s="353"/>
      <c r="P399" s="348"/>
    </row>
    <row r="400" spans="4:16" ht="40.15" customHeight="1" x14ac:dyDescent="0.25">
      <c r="D400" s="348"/>
      <c r="E400" s="431"/>
      <c r="F400" s="444"/>
      <c r="G400" s="350"/>
      <c r="H400" s="351"/>
      <c r="I400" s="351"/>
      <c r="J400" s="352"/>
      <c r="K400" s="352"/>
      <c r="L400" s="348"/>
      <c r="M400" s="348"/>
      <c r="N400" s="348"/>
      <c r="O400" s="353"/>
      <c r="P400" s="348"/>
    </row>
    <row r="401" spans="4:16" ht="40.15" customHeight="1" x14ac:dyDescent="0.25">
      <c r="D401" s="348"/>
      <c r="E401" s="431"/>
      <c r="F401" s="444"/>
      <c r="G401" s="350"/>
      <c r="H401" s="351"/>
      <c r="I401" s="351"/>
      <c r="J401" s="352"/>
      <c r="K401" s="352"/>
      <c r="L401" s="348"/>
      <c r="M401" s="348"/>
      <c r="N401" s="348"/>
      <c r="O401" s="353"/>
      <c r="P401" s="348"/>
    </row>
    <row r="402" spans="4:16" ht="40.15" customHeight="1" x14ac:dyDescent="0.25">
      <c r="D402" s="348"/>
      <c r="E402" s="431"/>
      <c r="F402" s="444"/>
      <c r="G402" s="350"/>
      <c r="H402" s="351"/>
      <c r="I402" s="351"/>
      <c r="J402" s="352"/>
      <c r="K402" s="352"/>
      <c r="L402" s="348"/>
      <c r="M402" s="348"/>
      <c r="N402" s="348"/>
      <c r="O402" s="353"/>
      <c r="P402" s="348"/>
    </row>
    <row r="403" spans="4:16" ht="40.15" customHeight="1" x14ac:dyDescent="0.25">
      <c r="D403" s="348"/>
      <c r="E403" s="431"/>
      <c r="F403" s="444"/>
      <c r="G403" s="350"/>
      <c r="H403" s="351"/>
      <c r="I403" s="351"/>
      <c r="J403" s="352"/>
      <c r="K403" s="352"/>
      <c r="L403" s="348"/>
      <c r="M403" s="348"/>
      <c r="N403" s="348"/>
      <c r="O403" s="353"/>
      <c r="P403" s="348"/>
    </row>
    <row r="404" spans="4:16" ht="40.15" customHeight="1" x14ac:dyDescent="0.25">
      <c r="D404" s="348"/>
      <c r="E404" s="431"/>
      <c r="F404" s="444"/>
      <c r="G404" s="350"/>
      <c r="H404" s="351"/>
      <c r="I404" s="351"/>
      <c r="J404" s="352"/>
      <c r="K404" s="352"/>
      <c r="L404" s="348"/>
      <c r="M404" s="348"/>
      <c r="N404" s="348"/>
      <c r="O404" s="353"/>
      <c r="P404" s="348"/>
    </row>
    <row r="405" spans="4:16" ht="40.15" customHeight="1" x14ac:dyDescent="0.25">
      <c r="D405" s="348"/>
      <c r="E405" s="431"/>
      <c r="F405" s="444"/>
      <c r="G405" s="350"/>
      <c r="H405" s="351"/>
      <c r="I405" s="351"/>
      <c r="J405" s="352"/>
      <c r="K405" s="352"/>
      <c r="L405" s="348"/>
      <c r="M405" s="348"/>
      <c r="N405" s="348"/>
      <c r="O405" s="353"/>
      <c r="P405" s="348"/>
    </row>
    <row r="406" spans="4:16" ht="40.15" customHeight="1" x14ac:dyDescent="0.25">
      <c r="D406" s="348"/>
      <c r="E406" s="431"/>
      <c r="F406" s="444"/>
      <c r="G406" s="350"/>
      <c r="H406" s="351"/>
      <c r="I406" s="351"/>
      <c r="J406" s="352"/>
      <c r="K406" s="352"/>
      <c r="L406" s="348"/>
      <c r="M406" s="348"/>
      <c r="N406" s="348"/>
      <c r="O406" s="353"/>
      <c r="P406" s="348"/>
    </row>
    <row r="407" spans="4:16" ht="40.15" customHeight="1" x14ac:dyDescent="0.25">
      <c r="D407" s="348"/>
      <c r="E407" s="431"/>
      <c r="F407" s="444"/>
      <c r="G407" s="350"/>
      <c r="H407" s="351"/>
      <c r="I407" s="351"/>
      <c r="J407" s="352"/>
      <c r="K407" s="352"/>
      <c r="L407" s="348"/>
      <c r="M407" s="348"/>
      <c r="N407" s="348"/>
      <c r="O407" s="353"/>
      <c r="P407" s="348"/>
    </row>
    <row r="408" spans="4:16" ht="40.15" customHeight="1" x14ac:dyDescent="0.25">
      <c r="D408" s="348"/>
      <c r="E408" s="431"/>
      <c r="F408" s="444"/>
      <c r="G408" s="350"/>
      <c r="H408" s="351"/>
      <c r="I408" s="351"/>
      <c r="J408" s="352"/>
      <c r="K408" s="352"/>
      <c r="L408" s="348"/>
      <c r="M408" s="348"/>
      <c r="N408" s="348"/>
      <c r="O408" s="353"/>
      <c r="P408" s="348"/>
    </row>
    <row r="409" spans="4:16" ht="40.15" customHeight="1" x14ac:dyDescent="0.25">
      <c r="D409" s="348"/>
      <c r="E409" s="431"/>
      <c r="F409" s="444"/>
      <c r="G409" s="350"/>
      <c r="H409" s="351"/>
      <c r="I409" s="351"/>
      <c r="J409" s="352"/>
      <c r="K409" s="352"/>
      <c r="L409" s="348"/>
      <c r="M409" s="348"/>
      <c r="N409" s="348"/>
      <c r="O409" s="353"/>
      <c r="P409" s="348"/>
    </row>
    <row r="410" spans="4:16" ht="40.15" customHeight="1" x14ac:dyDescent="0.25">
      <c r="D410" s="348"/>
      <c r="E410" s="431"/>
      <c r="F410" s="444"/>
      <c r="G410" s="350"/>
      <c r="H410" s="351"/>
      <c r="I410" s="351"/>
      <c r="J410" s="352"/>
      <c r="K410" s="352"/>
      <c r="L410" s="348"/>
      <c r="M410" s="348"/>
      <c r="N410" s="348"/>
      <c r="O410" s="353"/>
      <c r="P410" s="348"/>
    </row>
    <row r="411" spans="4:16" ht="40.15" customHeight="1" x14ac:dyDescent="0.25">
      <c r="D411" s="348"/>
      <c r="E411" s="431"/>
      <c r="F411" s="444"/>
      <c r="G411" s="350"/>
      <c r="H411" s="351"/>
      <c r="I411" s="351"/>
      <c r="J411" s="352"/>
      <c r="K411" s="352"/>
      <c r="L411" s="348"/>
      <c r="M411" s="348"/>
      <c r="N411" s="348"/>
      <c r="O411" s="353"/>
      <c r="P411" s="348"/>
    </row>
    <row r="412" spans="4:16" ht="40.15" customHeight="1" x14ac:dyDescent="0.25">
      <c r="D412" s="348"/>
      <c r="E412" s="431"/>
      <c r="F412" s="444"/>
      <c r="G412" s="350"/>
      <c r="H412" s="351"/>
      <c r="I412" s="351"/>
      <c r="J412" s="352"/>
      <c r="K412" s="352"/>
      <c r="L412" s="348"/>
      <c r="M412" s="348"/>
      <c r="N412" s="348"/>
      <c r="O412" s="353"/>
      <c r="P412" s="348"/>
    </row>
    <row r="413" spans="4:16" ht="40.15" customHeight="1" x14ac:dyDescent="0.25">
      <c r="D413" s="348"/>
      <c r="E413" s="431"/>
      <c r="F413" s="444"/>
      <c r="G413" s="350"/>
      <c r="H413" s="351"/>
      <c r="I413" s="351"/>
      <c r="J413" s="352"/>
      <c r="K413" s="352"/>
      <c r="L413" s="348"/>
      <c r="M413" s="348"/>
      <c r="N413" s="348"/>
      <c r="O413" s="353"/>
      <c r="P413" s="348"/>
    </row>
    <row r="414" spans="4:16" ht="40.15" customHeight="1" x14ac:dyDescent="0.25">
      <c r="D414" s="348"/>
      <c r="E414" s="431"/>
      <c r="F414" s="444"/>
      <c r="G414" s="350"/>
      <c r="H414" s="351"/>
      <c r="I414" s="351"/>
      <c r="J414" s="352"/>
      <c r="K414" s="352"/>
      <c r="L414" s="348"/>
      <c r="M414" s="348"/>
      <c r="N414" s="348"/>
      <c r="O414" s="353"/>
      <c r="P414" s="348"/>
    </row>
    <row r="415" spans="4:16" ht="40.15" customHeight="1" x14ac:dyDescent="0.25">
      <c r="D415" s="348"/>
      <c r="E415" s="431"/>
      <c r="F415" s="444"/>
      <c r="G415" s="350"/>
      <c r="H415" s="351"/>
      <c r="I415" s="351"/>
      <c r="J415" s="352"/>
      <c r="K415" s="352"/>
      <c r="L415" s="348"/>
      <c r="M415" s="348"/>
      <c r="N415" s="348"/>
      <c r="O415" s="353"/>
      <c r="P415" s="348"/>
    </row>
    <row r="416" spans="4:16" ht="40.15" customHeight="1" x14ac:dyDescent="0.25">
      <c r="D416" s="348"/>
      <c r="E416" s="431"/>
      <c r="F416" s="444"/>
      <c r="G416" s="350"/>
      <c r="H416" s="351"/>
      <c r="I416" s="351"/>
      <c r="J416" s="352"/>
      <c r="K416" s="352"/>
      <c r="L416" s="348"/>
      <c r="M416" s="348"/>
      <c r="N416" s="348"/>
      <c r="O416" s="353"/>
      <c r="P416" s="348"/>
    </row>
    <row r="417" spans="4:16" ht="40.15" customHeight="1" x14ac:dyDescent="0.25">
      <c r="D417" s="348"/>
      <c r="E417" s="431"/>
      <c r="F417" s="444"/>
      <c r="G417" s="350"/>
      <c r="H417" s="351"/>
      <c r="I417" s="351"/>
      <c r="J417" s="352"/>
      <c r="K417" s="352"/>
      <c r="L417" s="348"/>
      <c r="M417" s="348"/>
      <c r="N417" s="348"/>
      <c r="O417" s="353"/>
      <c r="P417" s="348"/>
    </row>
    <row r="418" spans="4:16" ht="40.15" customHeight="1" x14ac:dyDescent="0.25">
      <c r="D418" s="348"/>
      <c r="E418" s="431"/>
      <c r="F418" s="444"/>
      <c r="G418" s="350"/>
      <c r="H418" s="351"/>
      <c r="I418" s="351"/>
      <c r="J418" s="352"/>
      <c r="K418" s="352"/>
      <c r="L418" s="348"/>
      <c r="M418" s="348"/>
      <c r="N418" s="348"/>
      <c r="O418" s="353"/>
      <c r="P418" s="348"/>
    </row>
    <row r="419" spans="4:16" ht="40.15" customHeight="1" x14ac:dyDescent="0.25">
      <c r="D419" s="348"/>
      <c r="E419" s="431"/>
      <c r="F419" s="444"/>
      <c r="G419" s="350"/>
      <c r="H419" s="351"/>
      <c r="I419" s="351"/>
      <c r="J419" s="352"/>
      <c r="K419" s="352"/>
      <c r="L419" s="348"/>
      <c r="M419" s="348"/>
      <c r="N419" s="348"/>
      <c r="O419" s="353"/>
      <c r="P419" s="348"/>
    </row>
    <row r="420" spans="4:16" ht="40.15" customHeight="1" x14ac:dyDescent="0.25">
      <c r="D420" s="348"/>
      <c r="E420" s="431"/>
      <c r="F420" s="444"/>
      <c r="G420" s="350"/>
      <c r="H420" s="351"/>
      <c r="I420" s="351"/>
      <c r="J420" s="352"/>
      <c r="K420" s="352"/>
      <c r="L420" s="348"/>
      <c r="M420" s="348"/>
      <c r="N420" s="348"/>
      <c r="O420" s="353"/>
      <c r="P420" s="348"/>
    </row>
    <row r="421" spans="4:16" ht="40.15" customHeight="1" x14ac:dyDescent="0.25">
      <c r="D421" s="348"/>
      <c r="E421" s="431"/>
      <c r="F421" s="444"/>
      <c r="G421" s="350"/>
      <c r="H421" s="351"/>
      <c r="I421" s="351"/>
      <c r="J421" s="352"/>
      <c r="K421" s="352"/>
      <c r="L421" s="348"/>
      <c r="M421" s="348"/>
      <c r="N421" s="348"/>
      <c r="O421" s="353"/>
      <c r="P421" s="348"/>
    </row>
    <row r="422" spans="4:16" ht="40.15" customHeight="1" x14ac:dyDescent="0.25">
      <c r="D422" s="348"/>
      <c r="E422" s="431"/>
      <c r="F422" s="444"/>
      <c r="G422" s="350"/>
      <c r="H422" s="351"/>
      <c r="I422" s="351"/>
      <c r="J422" s="352"/>
      <c r="K422" s="352"/>
      <c r="L422" s="348"/>
      <c r="M422" s="348"/>
      <c r="N422" s="348"/>
      <c r="O422" s="353"/>
      <c r="P422" s="348"/>
    </row>
    <row r="423" spans="4:16" ht="40.15" customHeight="1" x14ac:dyDescent="0.25">
      <c r="D423" s="348"/>
      <c r="E423" s="431"/>
      <c r="F423" s="444"/>
      <c r="G423" s="350"/>
      <c r="H423" s="351"/>
      <c r="I423" s="351"/>
      <c r="J423" s="352"/>
      <c r="K423" s="352"/>
      <c r="L423" s="348"/>
      <c r="M423" s="348"/>
      <c r="N423" s="348"/>
      <c r="O423" s="353"/>
      <c r="P423" s="348"/>
    </row>
    <row r="424" spans="4:16" ht="40.15" customHeight="1" x14ac:dyDescent="0.25">
      <c r="D424" s="348"/>
      <c r="E424" s="431"/>
      <c r="F424" s="444"/>
      <c r="G424" s="350"/>
      <c r="H424" s="351"/>
      <c r="I424" s="351"/>
      <c r="J424" s="352"/>
      <c r="K424" s="352"/>
      <c r="L424" s="348"/>
      <c r="M424" s="348"/>
      <c r="N424" s="348"/>
      <c r="O424" s="353"/>
      <c r="P424" s="348"/>
    </row>
    <row r="425" spans="4:16" ht="40.15" customHeight="1" x14ac:dyDescent="0.25">
      <c r="D425" s="348"/>
      <c r="E425" s="431"/>
      <c r="F425" s="444"/>
      <c r="G425" s="350"/>
      <c r="H425" s="351"/>
      <c r="I425" s="351"/>
      <c r="J425" s="352"/>
      <c r="K425" s="352"/>
      <c r="L425" s="348"/>
      <c r="M425" s="348"/>
      <c r="N425" s="348"/>
      <c r="O425" s="353"/>
      <c r="P425" s="348"/>
    </row>
    <row r="426" spans="4:16" ht="40.15" customHeight="1" x14ac:dyDescent="0.25">
      <c r="D426" s="348"/>
      <c r="E426" s="431"/>
      <c r="F426" s="444"/>
      <c r="G426" s="350"/>
      <c r="H426" s="351"/>
      <c r="I426" s="351"/>
      <c r="J426" s="352"/>
      <c r="K426" s="352"/>
      <c r="L426" s="348"/>
      <c r="M426" s="348"/>
      <c r="N426" s="348"/>
      <c r="O426" s="353"/>
      <c r="P426" s="348"/>
    </row>
    <row r="427" spans="4:16" ht="40.15" customHeight="1" x14ac:dyDescent="0.25">
      <c r="D427" s="348"/>
      <c r="E427" s="431"/>
      <c r="F427" s="444"/>
      <c r="G427" s="350"/>
      <c r="H427" s="351"/>
      <c r="I427" s="351"/>
      <c r="J427" s="352"/>
      <c r="K427" s="352"/>
      <c r="L427" s="348"/>
      <c r="M427" s="348"/>
      <c r="N427" s="348"/>
      <c r="O427" s="353"/>
      <c r="P427" s="348"/>
    </row>
    <row r="428" spans="4:16" ht="40.15" customHeight="1" x14ac:dyDescent="0.25">
      <c r="D428" s="348"/>
      <c r="E428" s="431"/>
      <c r="F428" s="444"/>
      <c r="G428" s="350"/>
      <c r="H428" s="351"/>
      <c r="I428" s="351"/>
      <c r="J428" s="352"/>
      <c r="K428" s="352"/>
      <c r="L428" s="348"/>
      <c r="M428" s="348"/>
      <c r="N428" s="348"/>
      <c r="O428" s="353"/>
      <c r="P428" s="348"/>
    </row>
    <row r="429" spans="4:16" ht="40.15" customHeight="1" x14ac:dyDescent="0.25">
      <c r="D429" s="348"/>
      <c r="E429" s="431"/>
      <c r="F429" s="444"/>
      <c r="G429" s="350"/>
      <c r="H429" s="351"/>
      <c r="I429" s="351"/>
      <c r="J429" s="352"/>
      <c r="K429" s="352"/>
      <c r="L429" s="348"/>
      <c r="M429" s="348"/>
      <c r="N429" s="348"/>
      <c r="O429" s="353"/>
      <c r="P429" s="348"/>
    </row>
    <row r="430" spans="4:16" ht="40.15" customHeight="1" x14ac:dyDescent="0.25">
      <c r="D430" s="348"/>
      <c r="E430" s="431"/>
      <c r="F430" s="444"/>
      <c r="G430" s="350"/>
      <c r="H430" s="351"/>
      <c r="I430" s="351"/>
      <c r="J430" s="352"/>
      <c r="K430" s="352"/>
      <c r="L430" s="348"/>
      <c r="M430" s="348"/>
      <c r="N430" s="348"/>
      <c r="O430" s="353"/>
      <c r="P430" s="348"/>
    </row>
    <row r="431" spans="4:16" ht="40.15" customHeight="1" x14ac:dyDescent="0.25">
      <c r="D431" s="348"/>
      <c r="E431" s="431"/>
      <c r="F431" s="444"/>
      <c r="G431" s="350"/>
      <c r="H431" s="351"/>
      <c r="I431" s="351"/>
      <c r="J431" s="352"/>
      <c r="K431" s="352"/>
      <c r="L431" s="348"/>
      <c r="M431" s="348"/>
      <c r="N431" s="348"/>
      <c r="O431" s="353"/>
      <c r="P431" s="348"/>
    </row>
    <row r="432" spans="4:16" ht="40.15" customHeight="1" x14ac:dyDescent="0.25">
      <c r="D432" s="348"/>
      <c r="E432" s="431"/>
      <c r="F432" s="444"/>
      <c r="G432" s="350"/>
      <c r="H432" s="351"/>
      <c r="I432" s="351"/>
      <c r="J432" s="352"/>
      <c r="K432" s="352"/>
      <c r="L432" s="348"/>
      <c r="M432" s="348"/>
      <c r="N432" s="348"/>
      <c r="O432" s="353"/>
      <c r="P432" s="348"/>
    </row>
    <row r="433" spans="4:16" ht="40.15" customHeight="1" x14ac:dyDescent="0.25">
      <c r="D433" s="348"/>
      <c r="E433" s="431"/>
      <c r="F433" s="444"/>
      <c r="G433" s="350"/>
      <c r="H433" s="351"/>
      <c r="I433" s="351"/>
      <c r="J433" s="352"/>
      <c r="K433" s="352"/>
      <c r="L433" s="348"/>
      <c r="M433" s="348"/>
      <c r="N433" s="348"/>
      <c r="O433" s="353"/>
      <c r="P433" s="348"/>
    </row>
    <row r="434" spans="4:16" ht="40.15" customHeight="1" x14ac:dyDescent="0.25">
      <c r="D434" s="348"/>
      <c r="E434" s="431"/>
      <c r="F434" s="444"/>
      <c r="G434" s="350"/>
      <c r="H434" s="351"/>
      <c r="I434" s="351"/>
      <c r="J434" s="352"/>
      <c r="K434" s="352"/>
      <c r="L434" s="348"/>
      <c r="M434" s="348"/>
      <c r="N434" s="348"/>
      <c r="O434" s="353"/>
      <c r="P434" s="348"/>
    </row>
    <row r="435" spans="4:16" ht="40.15" customHeight="1" x14ac:dyDescent="0.25">
      <c r="D435" s="348"/>
      <c r="E435" s="431"/>
      <c r="F435" s="444"/>
      <c r="G435" s="350"/>
      <c r="H435" s="351"/>
      <c r="I435" s="351"/>
      <c r="J435" s="352"/>
      <c r="K435" s="352"/>
      <c r="L435" s="348"/>
      <c r="M435" s="348"/>
      <c r="N435" s="348"/>
      <c r="O435" s="353"/>
      <c r="P435" s="348"/>
    </row>
    <row r="436" spans="4:16" ht="40.15" customHeight="1" x14ac:dyDescent="0.25">
      <c r="D436" s="348"/>
      <c r="E436" s="431"/>
      <c r="F436" s="444"/>
      <c r="G436" s="350"/>
      <c r="H436" s="351"/>
      <c r="I436" s="351"/>
      <c r="J436" s="352"/>
      <c r="K436" s="352"/>
      <c r="L436" s="348"/>
      <c r="M436" s="348"/>
      <c r="N436" s="348"/>
      <c r="O436" s="353"/>
      <c r="P436" s="348"/>
    </row>
    <row r="437" spans="4:16" ht="40.15" customHeight="1" x14ac:dyDescent="0.25">
      <c r="D437" s="348"/>
      <c r="E437" s="431"/>
      <c r="F437" s="444"/>
      <c r="G437" s="350"/>
      <c r="H437" s="351"/>
      <c r="I437" s="351"/>
      <c r="J437" s="352"/>
      <c r="K437" s="352"/>
      <c r="L437" s="348"/>
      <c r="M437" s="348"/>
      <c r="N437" s="348"/>
      <c r="O437" s="353"/>
      <c r="P437" s="348"/>
    </row>
    <row r="438" spans="4:16" ht="40.15" customHeight="1" x14ac:dyDescent="0.25">
      <c r="D438" s="348"/>
      <c r="E438" s="431"/>
      <c r="F438" s="444"/>
      <c r="G438" s="350"/>
      <c r="H438" s="351"/>
      <c r="I438" s="351"/>
      <c r="J438" s="352"/>
      <c r="K438" s="352"/>
      <c r="L438" s="348"/>
      <c r="M438" s="348"/>
      <c r="N438" s="348"/>
      <c r="O438" s="353"/>
      <c r="P438" s="348"/>
    </row>
    <row r="439" spans="4:16" ht="40.15" customHeight="1" x14ac:dyDescent="0.25">
      <c r="D439" s="348"/>
      <c r="E439" s="431"/>
      <c r="F439" s="444"/>
      <c r="G439" s="350"/>
      <c r="H439" s="351"/>
      <c r="I439" s="351"/>
      <c r="J439" s="352"/>
      <c r="K439" s="352"/>
      <c r="L439" s="348"/>
      <c r="M439" s="348"/>
      <c r="N439" s="348"/>
      <c r="O439" s="353"/>
      <c r="P439" s="348"/>
    </row>
    <row r="440" spans="4:16" ht="40.15" customHeight="1" x14ac:dyDescent="0.25">
      <c r="D440" s="348"/>
      <c r="E440" s="431"/>
      <c r="F440" s="444"/>
      <c r="G440" s="350"/>
      <c r="H440" s="351"/>
      <c r="I440" s="351"/>
      <c r="J440" s="352"/>
      <c r="K440" s="352"/>
      <c r="L440" s="348"/>
      <c r="M440" s="348"/>
      <c r="N440" s="348"/>
      <c r="O440" s="353"/>
      <c r="P440" s="348"/>
    </row>
    <row r="441" spans="4:16" ht="40.15" customHeight="1" x14ac:dyDescent="0.25">
      <c r="D441" s="348"/>
      <c r="E441" s="431"/>
      <c r="F441" s="444"/>
      <c r="G441" s="350"/>
      <c r="H441" s="351"/>
      <c r="I441" s="351"/>
      <c r="J441" s="352"/>
      <c r="K441" s="352"/>
      <c r="L441" s="348"/>
      <c r="M441" s="348"/>
      <c r="N441" s="348"/>
      <c r="O441" s="353"/>
      <c r="P441" s="348"/>
    </row>
    <row r="442" spans="4:16" ht="40.15" customHeight="1" x14ac:dyDescent="0.25">
      <c r="D442" s="348"/>
      <c r="E442" s="431"/>
      <c r="F442" s="444"/>
      <c r="G442" s="350"/>
      <c r="H442" s="351"/>
      <c r="I442" s="351"/>
      <c r="J442" s="352"/>
      <c r="K442" s="352"/>
      <c r="L442" s="348"/>
      <c r="M442" s="348"/>
      <c r="N442" s="348"/>
      <c r="O442" s="353"/>
      <c r="P442" s="348"/>
    </row>
    <row r="443" spans="4:16" ht="40.15" customHeight="1" x14ac:dyDescent="0.25">
      <c r="D443" s="348"/>
      <c r="E443" s="431"/>
      <c r="F443" s="444"/>
      <c r="G443" s="350"/>
      <c r="H443" s="351"/>
      <c r="I443" s="351"/>
      <c r="J443" s="352"/>
      <c r="K443" s="352"/>
      <c r="L443" s="348"/>
      <c r="M443" s="348"/>
      <c r="N443" s="348"/>
      <c r="O443" s="353"/>
      <c r="P443" s="348"/>
    </row>
    <row r="444" spans="4:16" ht="40.15" customHeight="1" x14ac:dyDescent="0.25">
      <c r="D444" s="348"/>
      <c r="E444" s="431"/>
      <c r="F444" s="444"/>
      <c r="G444" s="350"/>
      <c r="H444" s="351"/>
      <c r="I444" s="351"/>
      <c r="J444" s="352"/>
      <c r="K444" s="352"/>
      <c r="L444" s="348"/>
      <c r="M444" s="348"/>
      <c r="N444" s="348"/>
      <c r="O444" s="353"/>
      <c r="P444" s="348"/>
    </row>
    <row r="445" spans="4:16" ht="40.15" customHeight="1" x14ac:dyDescent="0.25">
      <c r="D445" s="348"/>
      <c r="E445" s="431"/>
      <c r="F445" s="444"/>
      <c r="G445" s="350"/>
      <c r="H445" s="351"/>
      <c r="I445" s="351"/>
      <c r="J445" s="352"/>
      <c r="K445" s="352"/>
      <c r="L445" s="348"/>
      <c r="M445" s="348"/>
      <c r="N445" s="348"/>
      <c r="O445" s="353"/>
      <c r="P445" s="348"/>
    </row>
    <row r="446" spans="4:16" ht="40.15" customHeight="1" x14ac:dyDescent="0.25">
      <c r="D446" s="348"/>
      <c r="E446" s="431"/>
      <c r="F446" s="444"/>
      <c r="G446" s="350"/>
      <c r="H446" s="351"/>
      <c r="I446" s="351"/>
      <c r="J446" s="352"/>
      <c r="K446" s="352"/>
      <c r="L446" s="348"/>
      <c r="M446" s="348"/>
      <c r="N446" s="348"/>
      <c r="O446" s="353"/>
      <c r="P446" s="348"/>
    </row>
    <row r="447" spans="4:16" ht="40.15" customHeight="1" x14ac:dyDescent="0.25">
      <c r="D447" s="348"/>
      <c r="E447" s="431"/>
      <c r="F447" s="444"/>
      <c r="G447" s="350"/>
      <c r="H447" s="351"/>
      <c r="I447" s="351"/>
      <c r="J447" s="352"/>
      <c r="K447" s="352"/>
      <c r="L447" s="348"/>
      <c r="M447" s="348"/>
      <c r="N447" s="348"/>
      <c r="O447" s="353"/>
      <c r="P447" s="348"/>
    </row>
    <row r="448" spans="4:16" ht="40.15" customHeight="1" x14ac:dyDescent="0.25">
      <c r="D448" s="348"/>
      <c r="E448" s="431"/>
      <c r="F448" s="444"/>
      <c r="G448" s="350"/>
      <c r="H448" s="351"/>
      <c r="I448" s="351"/>
      <c r="J448" s="352"/>
      <c r="K448" s="352"/>
      <c r="L448" s="348"/>
      <c r="M448" s="348"/>
      <c r="N448" s="348"/>
      <c r="O448" s="353"/>
      <c r="P448" s="348"/>
    </row>
    <row r="449" spans="4:16" ht="40.15" customHeight="1" x14ac:dyDescent="0.25">
      <c r="D449" s="348"/>
      <c r="E449" s="431"/>
      <c r="F449" s="444"/>
      <c r="G449" s="350"/>
      <c r="H449" s="351"/>
      <c r="I449" s="351"/>
      <c r="J449" s="352"/>
      <c r="K449" s="352"/>
      <c r="L449" s="348"/>
      <c r="M449" s="348"/>
      <c r="N449" s="348"/>
      <c r="O449" s="353"/>
      <c r="P449" s="348"/>
    </row>
    <row r="450" spans="4:16" ht="40.15" customHeight="1" x14ac:dyDescent="0.25">
      <c r="D450" s="348"/>
      <c r="E450" s="431"/>
      <c r="F450" s="444"/>
      <c r="G450" s="350"/>
      <c r="H450" s="351"/>
      <c r="I450" s="351"/>
      <c r="J450" s="352"/>
      <c r="K450" s="352"/>
      <c r="L450" s="348"/>
      <c r="M450" s="348"/>
      <c r="N450" s="348"/>
      <c r="O450" s="353"/>
      <c r="P450" s="348"/>
    </row>
    <row r="451" spans="4:16" ht="40.15" customHeight="1" x14ac:dyDescent="0.25">
      <c r="D451" s="348"/>
      <c r="E451" s="431"/>
      <c r="F451" s="444"/>
      <c r="G451" s="350"/>
      <c r="H451" s="351"/>
      <c r="I451" s="351"/>
      <c r="J451" s="352"/>
      <c r="K451" s="352"/>
      <c r="L451" s="348"/>
      <c r="M451" s="348"/>
      <c r="N451" s="348"/>
      <c r="O451" s="353"/>
      <c r="P451" s="348"/>
    </row>
    <row r="452" spans="4:16" ht="40.15" customHeight="1" x14ac:dyDescent="0.25">
      <c r="D452" s="348"/>
      <c r="E452" s="431"/>
      <c r="F452" s="444"/>
      <c r="G452" s="350"/>
      <c r="H452" s="351"/>
      <c r="I452" s="351"/>
      <c r="J452" s="352"/>
      <c r="K452" s="352"/>
      <c r="L452" s="348"/>
      <c r="M452" s="348"/>
      <c r="N452" s="348"/>
      <c r="O452" s="353"/>
      <c r="P452" s="348"/>
    </row>
    <row r="453" spans="4:16" ht="40.15" customHeight="1" x14ac:dyDescent="0.25">
      <c r="D453" s="348"/>
      <c r="E453" s="431"/>
      <c r="F453" s="444"/>
      <c r="G453" s="350"/>
      <c r="H453" s="351"/>
      <c r="I453" s="351"/>
      <c r="J453" s="352"/>
      <c r="K453" s="352"/>
      <c r="L453" s="348"/>
      <c r="M453" s="348"/>
      <c r="N453" s="348"/>
      <c r="O453" s="353"/>
      <c r="P453" s="348"/>
    </row>
    <row r="454" spans="4:16" ht="40.15" customHeight="1" x14ac:dyDescent="0.25">
      <c r="D454" s="348"/>
      <c r="E454" s="431"/>
      <c r="F454" s="444"/>
      <c r="G454" s="350"/>
      <c r="H454" s="351"/>
      <c r="I454" s="351"/>
      <c r="J454" s="352"/>
      <c r="K454" s="352"/>
      <c r="L454" s="348"/>
      <c r="M454" s="348"/>
      <c r="N454" s="348"/>
      <c r="O454" s="353"/>
      <c r="P454" s="348"/>
    </row>
    <row r="455" spans="4:16" ht="40.15" customHeight="1" x14ac:dyDescent="0.25">
      <c r="D455" s="348"/>
      <c r="E455" s="431"/>
      <c r="F455" s="444"/>
      <c r="G455" s="350"/>
      <c r="H455" s="351"/>
      <c r="I455" s="351"/>
      <c r="J455" s="352"/>
      <c r="K455" s="352"/>
      <c r="L455" s="348"/>
      <c r="M455" s="348"/>
      <c r="N455" s="348"/>
      <c r="O455" s="353"/>
      <c r="P455" s="348"/>
    </row>
    <row r="456" spans="4:16" ht="40.15" customHeight="1" x14ac:dyDescent="0.25">
      <c r="D456" s="348"/>
      <c r="E456" s="431"/>
      <c r="F456" s="444"/>
      <c r="G456" s="350"/>
      <c r="H456" s="351"/>
      <c r="I456" s="351"/>
      <c r="J456" s="352"/>
      <c r="K456" s="352"/>
      <c r="L456" s="348"/>
      <c r="M456" s="348"/>
      <c r="N456" s="348"/>
      <c r="O456" s="353"/>
      <c r="P456" s="348"/>
    </row>
    <row r="457" spans="4:16" ht="40.15" customHeight="1" x14ac:dyDescent="0.25">
      <c r="D457" s="348"/>
      <c r="E457" s="431"/>
      <c r="F457" s="444"/>
      <c r="G457" s="350"/>
      <c r="H457" s="351"/>
      <c r="I457" s="351"/>
      <c r="J457" s="352"/>
      <c r="K457" s="352"/>
      <c r="L457" s="348"/>
      <c r="M457" s="348"/>
      <c r="N457" s="348"/>
      <c r="O457" s="353"/>
      <c r="P457" s="348"/>
    </row>
    <row r="458" spans="4:16" ht="40.15" customHeight="1" x14ac:dyDescent="0.25">
      <c r="D458" s="348"/>
      <c r="E458" s="431"/>
      <c r="F458" s="444"/>
      <c r="G458" s="350"/>
      <c r="H458" s="351"/>
      <c r="I458" s="351"/>
      <c r="J458" s="352"/>
      <c r="K458" s="352"/>
      <c r="L458" s="348"/>
      <c r="M458" s="348"/>
      <c r="N458" s="348"/>
      <c r="O458" s="353"/>
      <c r="P458" s="348"/>
    </row>
    <row r="459" spans="4:16" ht="40.15" customHeight="1" x14ac:dyDescent="0.25">
      <c r="D459" s="348"/>
      <c r="E459" s="431"/>
      <c r="F459" s="444"/>
      <c r="G459" s="350"/>
      <c r="H459" s="351"/>
      <c r="I459" s="351"/>
      <c r="J459" s="352"/>
      <c r="K459" s="352"/>
      <c r="L459" s="348"/>
      <c r="M459" s="348"/>
      <c r="N459" s="348"/>
      <c r="O459" s="353"/>
      <c r="P459" s="348"/>
    </row>
    <row r="460" spans="4:16" ht="40.15" customHeight="1" x14ac:dyDescent="0.25">
      <c r="D460" s="348"/>
      <c r="E460" s="431"/>
      <c r="F460" s="444"/>
      <c r="G460" s="350"/>
      <c r="H460" s="351"/>
      <c r="I460" s="351"/>
      <c r="J460" s="352"/>
      <c r="K460" s="352"/>
      <c r="L460" s="348"/>
      <c r="M460" s="348"/>
      <c r="N460" s="348"/>
      <c r="O460" s="353"/>
      <c r="P460" s="348"/>
    </row>
    <row r="461" spans="4:16" ht="40.15" customHeight="1" x14ac:dyDescent="0.25">
      <c r="D461" s="348"/>
      <c r="E461" s="431"/>
      <c r="F461" s="444"/>
      <c r="G461" s="350"/>
      <c r="H461" s="351"/>
      <c r="I461" s="351"/>
      <c r="J461" s="352"/>
      <c r="K461" s="352"/>
      <c r="L461" s="348"/>
      <c r="M461" s="348"/>
      <c r="N461" s="348"/>
      <c r="O461" s="353"/>
      <c r="P461" s="348"/>
    </row>
    <row r="462" spans="4:16" ht="40.15" customHeight="1" x14ac:dyDescent="0.25">
      <c r="D462" s="348"/>
      <c r="E462" s="431"/>
      <c r="F462" s="444"/>
      <c r="G462" s="350"/>
      <c r="H462" s="351"/>
      <c r="I462" s="351"/>
      <c r="J462" s="352"/>
      <c r="K462" s="352"/>
      <c r="L462" s="348"/>
      <c r="M462" s="348"/>
      <c r="N462" s="348"/>
      <c r="O462" s="353"/>
      <c r="P462" s="348"/>
    </row>
    <row r="463" spans="4:16" ht="40.15" customHeight="1" x14ac:dyDescent="0.25">
      <c r="D463" s="348"/>
      <c r="E463" s="431"/>
      <c r="F463" s="444"/>
      <c r="G463" s="350"/>
      <c r="H463" s="351"/>
      <c r="I463" s="351"/>
      <c r="J463" s="352"/>
      <c r="K463" s="352"/>
      <c r="L463" s="348"/>
      <c r="M463" s="348"/>
      <c r="N463" s="348"/>
      <c r="O463" s="353"/>
      <c r="P463" s="348"/>
    </row>
    <row r="464" spans="4:16" ht="40.15" customHeight="1" x14ac:dyDescent="0.25">
      <c r="D464" s="348"/>
      <c r="E464" s="431"/>
      <c r="F464" s="444"/>
      <c r="G464" s="350"/>
      <c r="H464" s="351"/>
      <c r="I464" s="351"/>
      <c r="J464" s="352"/>
      <c r="K464" s="352"/>
      <c r="L464" s="348"/>
      <c r="M464" s="348"/>
      <c r="N464" s="348"/>
      <c r="O464" s="353"/>
      <c r="P464" s="348"/>
    </row>
    <row r="465" spans="4:16" ht="40.15" customHeight="1" x14ac:dyDescent="0.25">
      <c r="D465" s="348"/>
      <c r="E465" s="431"/>
      <c r="F465" s="444"/>
      <c r="G465" s="350"/>
      <c r="H465" s="351"/>
      <c r="I465" s="351"/>
      <c r="J465" s="352"/>
      <c r="K465" s="352"/>
      <c r="L465" s="348"/>
      <c r="M465" s="348"/>
      <c r="N465" s="348"/>
      <c r="O465" s="353"/>
      <c r="P465" s="348"/>
    </row>
    <row r="466" spans="4:16" ht="40.15" customHeight="1" x14ac:dyDescent="0.25">
      <c r="D466" s="348"/>
      <c r="E466" s="431"/>
      <c r="F466" s="444"/>
      <c r="G466" s="350"/>
      <c r="H466" s="351"/>
      <c r="I466" s="351"/>
      <c r="J466" s="352"/>
      <c r="K466" s="352"/>
      <c r="L466" s="348"/>
      <c r="M466" s="348"/>
      <c r="N466" s="348"/>
      <c r="O466" s="353"/>
      <c r="P466" s="348"/>
    </row>
    <row r="467" spans="4:16" ht="40.15" customHeight="1" x14ac:dyDescent="0.25">
      <c r="D467" s="348"/>
      <c r="E467" s="431"/>
      <c r="F467" s="444"/>
      <c r="G467" s="350"/>
      <c r="H467" s="351"/>
      <c r="I467" s="351"/>
      <c r="J467" s="352"/>
      <c r="K467" s="352"/>
      <c r="L467" s="348"/>
      <c r="M467" s="348"/>
      <c r="N467" s="348"/>
      <c r="O467" s="353"/>
      <c r="P467" s="348"/>
    </row>
    <row r="468" spans="4:16" ht="40.15" customHeight="1" x14ac:dyDescent="0.25">
      <c r="D468" s="348"/>
      <c r="E468" s="431"/>
      <c r="F468" s="444"/>
      <c r="G468" s="350"/>
      <c r="H468" s="351"/>
      <c r="I468" s="351"/>
      <c r="J468" s="352"/>
      <c r="K468" s="352"/>
      <c r="L468" s="348"/>
      <c r="M468" s="348"/>
      <c r="N468" s="348"/>
      <c r="O468" s="353"/>
      <c r="P468" s="348"/>
    </row>
    <row r="469" spans="4:16" ht="40.15" customHeight="1" x14ac:dyDescent="0.25">
      <c r="D469" s="348"/>
      <c r="E469" s="431"/>
      <c r="F469" s="444"/>
      <c r="G469" s="350"/>
      <c r="H469" s="351"/>
      <c r="I469" s="351"/>
      <c r="J469" s="352"/>
      <c r="K469" s="352"/>
      <c r="L469" s="348"/>
      <c r="M469" s="348"/>
      <c r="N469" s="348"/>
      <c r="O469" s="353"/>
      <c r="P469" s="348"/>
    </row>
    <row r="470" spans="4:16" ht="40.15" customHeight="1" x14ac:dyDescent="0.25">
      <c r="D470" s="348"/>
      <c r="E470" s="431"/>
      <c r="F470" s="444"/>
      <c r="G470" s="350"/>
      <c r="H470" s="351"/>
      <c r="I470" s="351"/>
      <c r="J470" s="352"/>
      <c r="K470" s="352"/>
      <c r="L470" s="348"/>
      <c r="M470" s="348"/>
      <c r="N470" s="348"/>
      <c r="O470" s="353"/>
      <c r="P470" s="348"/>
    </row>
    <row r="471" spans="4:16" ht="40.15" customHeight="1" x14ac:dyDescent="0.25">
      <c r="D471" s="348"/>
      <c r="E471" s="431"/>
      <c r="F471" s="444"/>
      <c r="G471" s="350"/>
      <c r="H471" s="351"/>
      <c r="I471" s="351"/>
      <c r="J471" s="352"/>
      <c r="K471" s="352"/>
      <c r="L471" s="348"/>
      <c r="M471" s="348"/>
      <c r="N471" s="348"/>
      <c r="O471" s="353"/>
      <c r="P471" s="348"/>
    </row>
    <row r="472" spans="4:16" ht="40.15" customHeight="1" x14ac:dyDescent="0.25">
      <c r="D472" s="348"/>
      <c r="E472" s="431"/>
      <c r="F472" s="444"/>
      <c r="G472" s="350"/>
      <c r="H472" s="351"/>
      <c r="I472" s="351"/>
      <c r="J472" s="352"/>
      <c r="K472" s="352"/>
      <c r="L472" s="348"/>
      <c r="M472" s="348"/>
      <c r="N472" s="348"/>
      <c r="O472" s="353"/>
      <c r="P472" s="348"/>
    </row>
    <row r="473" spans="4:16" ht="40.15" customHeight="1" x14ac:dyDescent="0.25">
      <c r="D473" s="348"/>
      <c r="E473" s="431"/>
      <c r="F473" s="444"/>
      <c r="G473" s="350"/>
      <c r="H473" s="351"/>
      <c r="I473" s="351"/>
      <c r="J473" s="352"/>
      <c r="K473" s="352"/>
      <c r="L473" s="348"/>
      <c r="M473" s="348"/>
      <c r="N473" s="348"/>
      <c r="O473" s="353"/>
      <c r="P473" s="348"/>
    </row>
    <row r="474" spans="4:16" ht="40.15" customHeight="1" x14ac:dyDescent="0.25">
      <c r="D474" s="348"/>
      <c r="E474" s="431"/>
      <c r="F474" s="444"/>
      <c r="G474" s="350"/>
      <c r="H474" s="351"/>
      <c r="I474" s="351"/>
      <c r="J474" s="352"/>
      <c r="K474" s="352"/>
      <c r="L474" s="348"/>
      <c r="M474" s="348"/>
      <c r="N474" s="348"/>
      <c r="O474" s="353"/>
      <c r="P474" s="348"/>
    </row>
    <row r="475" spans="4:16" ht="40.15" customHeight="1" x14ac:dyDescent="0.25">
      <c r="D475" s="348"/>
      <c r="E475" s="431"/>
      <c r="F475" s="444"/>
      <c r="G475" s="350"/>
      <c r="H475" s="351"/>
      <c r="I475" s="351"/>
      <c r="J475" s="352"/>
      <c r="K475" s="352"/>
      <c r="L475" s="348"/>
      <c r="M475" s="348"/>
      <c r="N475" s="348"/>
      <c r="O475" s="353"/>
      <c r="P475" s="348"/>
    </row>
    <row r="476" spans="4:16" ht="40.15" customHeight="1" x14ac:dyDescent="0.25">
      <c r="D476" s="348"/>
      <c r="E476" s="431"/>
      <c r="F476" s="444"/>
      <c r="G476" s="350"/>
      <c r="H476" s="351"/>
      <c r="I476" s="351"/>
      <c r="J476" s="352"/>
      <c r="K476" s="352"/>
      <c r="L476" s="348"/>
      <c r="M476" s="348"/>
      <c r="N476" s="348"/>
      <c r="O476" s="353"/>
      <c r="P476" s="348"/>
    </row>
    <row r="477" spans="4:16" ht="40.15" customHeight="1" x14ac:dyDescent="0.25">
      <c r="D477" s="348"/>
      <c r="E477" s="431"/>
      <c r="F477" s="444"/>
      <c r="G477" s="350"/>
      <c r="H477" s="351"/>
      <c r="I477" s="351"/>
      <c r="J477" s="352"/>
      <c r="K477" s="352"/>
      <c r="L477" s="348"/>
      <c r="M477" s="348"/>
      <c r="N477" s="348"/>
      <c r="O477" s="353"/>
      <c r="P477" s="348"/>
    </row>
    <row r="478" spans="4:16" ht="40.15" customHeight="1" x14ac:dyDescent="0.25">
      <c r="D478" s="348"/>
      <c r="E478" s="431"/>
      <c r="F478" s="444"/>
      <c r="G478" s="350"/>
      <c r="H478" s="351"/>
      <c r="I478" s="351"/>
      <c r="J478" s="352"/>
      <c r="K478" s="352"/>
      <c r="L478" s="348"/>
      <c r="M478" s="348"/>
      <c r="N478" s="348"/>
      <c r="O478" s="353"/>
      <c r="P478" s="348"/>
    </row>
    <row r="479" spans="4:16" ht="40.15" customHeight="1" x14ac:dyDescent="0.25">
      <c r="D479" s="348"/>
      <c r="E479" s="431"/>
      <c r="F479" s="444"/>
      <c r="G479" s="350"/>
      <c r="H479" s="351"/>
      <c r="I479" s="351"/>
      <c r="J479" s="352"/>
      <c r="K479" s="352"/>
      <c r="L479" s="348"/>
      <c r="M479" s="348"/>
      <c r="N479" s="348"/>
      <c r="O479" s="353"/>
      <c r="P479" s="348"/>
    </row>
    <row r="480" spans="4:16" ht="40.15" customHeight="1" x14ac:dyDescent="0.25">
      <c r="D480" s="348"/>
      <c r="E480" s="431"/>
      <c r="F480" s="444"/>
      <c r="G480" s="350"/>
      <c r="H480" s="351"/>
      <c r="I480" s="351"/>
      <c r="J480" s="352"/>
      <c r="K480" s="352"/>
      <c r="L480" s="348"/>
      <c r="M480" s="348"/>
      <c r="N480" s="348"/>
      <c r="O480" s="353"/>
      <c r="P480" s="348"/>
    </row>
    <row r="481" spans="4:16" ht="40.15" customHeight="1" x14ac:dyDescent="0.25">
      <c r="D481" s="348"/>
      <c r="E481" s="431"/>
      <c r="F481" s="444"/>
      <c r="G481" s="350"/>
      <c r="H481" s="351"/>
      <c r="I481" s="351"/>
      <c r="J481" s="352"/>
      <c r="K481" s="352"/>
      <c r="L481" s="348"/>
      <c r="M481" s="348"/>
      <c r="N481" s="348"/>
      <c r="O481" s="353"/>
      <c r="P481" s="348"/>
    </row>
    <row r="482" spans="4:16" ht="40.15" customHeight="1" x14ac:dyDescent="0.25">
      <c r="D482" s="348"/>
      <c r="E482" s="431"/>
      <c r="F482" s="444"/>
      <c r="G482" s="350"/>
      <c r="H482" s="351"/>
      <c r="I482" s="351"/>
      <c r="J482" s="352"/>
      <c r="K482" s="352"/>
      <c r="L482" s="348"/>
      <c r="M482" s="348"/>
      <c r="N482" s="348"/>
      <c r="O482" s="353"/>
      <c r="P482" s="348"/>
    </row>
    <row r="483" spans="4:16" ht="40.15" customHeight="1" x14ac:dyDescent="0.25">
      <c r="D483" s="348"/>
      <c r="E483" s="431"/>
      <c r="F483" s="444"/>
      <c r="G483" s="350"/>
      <c r="H483" s="351"/>
      <c r="I483" s="351"/>
      <c r="J483" s="352"/>
      <c r="K483" s="352"/>
      <c r="L483" s="348"/>
      <c r="M483" s="348"/>
      <c r="N483" s="348"/>
      <c r="O483" s="353"/>
      <c r="P483" s="348"/>
    </row>
    <row r="484" spans="4:16" ht="40.15" customHeight="1" x14ac:dyDescent="0.25">
      <c r="D484" s="348"/>
      <c r="E484" s="431"/>
      <c r="F484" s="444"/>
      <c r="G484" s="350"/>
      <c r="H484" s="351"/>
      <c r="I484" s="351"/>
      <c r="J484" s="352"/>
      <c r="K484" s="352"/>
      <c r="L484" s="348"/>
      <c r="M484" s="348"/>
      <c r="N484" s="348"/>
      <c r="O484" s="353"/>
      <c r="P484" s="348"/>
    </row>
    <row r="485" spans="4:16" ht="40.15" customHeight="1" x14ac:dyDescent="0.25">
      <c r="D485" s="348"/>
      <c r="E485" s="431"/>
      <c r="F485" s="444"/>
      <c r="G485" s="350"/>
      <c r="H485" s="351"/>
      <c r="I485" s="351"/>
      <c r="J485" s="352"/>
      <c r="K485" s="352"/>
      <c r="L485" s="348"/>
      <c r="M485" s="348"/>
      <c r="N485" s="348"/>
      <c r="O485" s="353"/>
      <c r="P485" s="348"/>
    </row>
    <row r="486" spans="4:16" ht="40.15" customHeight="1" x14ac:dyDescent="0.25">
      <c r="D486" s="348"/>
      <c r="E486" s="431"/>
      <c r="F486" s="444"/>
      <c r="G486" s="350"/>
      <c r="H486" s="351"/>
      <c r="I486" s="351"/>
      <c r="J486" s="352"/>
      <c r="K486" s="352"/>
      <c r="L486" s="348"/>
      <c r="M486" s="348"/>
      <c r="N486" s="348"/>
      <c r="O486" s="353"/>
      <c r="P486" s="348"/>
    </row>
    <row r="487" spans="4:16" ht="40.15" customHeight="1" x14ac:dyDescent="0.25">
      <c r="D487" s="348"/>
      <c r="E487" s="431"/>
      <c r="F487" s="444"/>
      <c r="G487" s="350"/>
      <c r="H487" s="351"/>
      <c r="I487" s="351"/>
      <c r="J487" s="352"/>
      <c r="K487" s="352"/>
      <c r="L487" s="348"/>
      <c r="M487" s="348"/>
      <c r="N487" s="348"/>
      <c r="O487" s="353"/>
      <c r="P487" s="348"/>
    </row>
    <row r="488" spans="4:16" ht="40.15" customHeight="1" x14ac:dyDescent="0.25">
      <c r="D488" s="348"/>
      <c r="E488" s="431"/>
      <c r="F488" s="444"/>
      <c r="G488" s="350"/>
      <c r="H488" s="351"/>
      <c r="I488" s="351"/>
      <c r="J488" s="352"/>
      <c r="K488" s="352"/>
      <c r="L488" s="348"/>
      <c r="M488" s="348"/>
      <c r="N488" s="348"/>
      <c r="O488" s="353"/>
      <c r="P488" s="348"/>
    </row>
    <row r="489" spans="4:16" ht="40.15" customHeight="1" x14ac:dyDescent="0.25">
      <c r="D489" s="348"/>
      <c r="E489" s="431"/>
      <c r="F489" s="444"/>
      <c r="G489" s="350"/>
      <c r="H489" s="351"/>
      <c r="I489" s="351"/>
      <c r="J489" s="352"/>
      <c r="K489" s="352"/>
      <c r="L489" s="348"/>
      <c r="M489" s="348"/>
      <c r="N489" s="348"/>
      <c r="O489" s="353"/>
      <c r="P489" s="348"/>
    </row>
    <row r="490" spans="4:16" ht="40.15" customHeight="1" x14ac:dyDescent="0.25">
      <c r="D490" s="348"/>
      <c r="E490" s="431"/>
      <c r="F490" s="444"/>
      <c r="G490" s="350"/>
      <c r="H490" s="351"/>
      <c r="I490" s="351"/>
      <c r="J490" s="352"/>
      <c r="K490" s="352"/>
      <c r="L490" s="348"/>
      <c r="M490" s="348"/>
      <c r="N490" s="348"/>
      <c r="O490" s="353"/>
      <c r="P490" s="348"/>
    </row>
    <row r="491" spans="4:16" ht="40.15" customHeight="1" x14ac:dyDescent="0.25">
      <c r="D491" s="348"/>
      <c r="E491" s="431"/>
      <c r="F491" s="444"/>
      <c r="G491" s="350"/>
      <c r="H491" s="351"/>
      <c r="I491" s="351"/>
      <c r="J491" s="352"/>
      <c r="K491" s="352"/>
      <c r="L491" s="348"/>
      <c r="M491" s="348"/>
      <c r="N491" s="348"/>
      <c r="O491" s="353"/>
      <c r="P491" s="348"/>
    </row>
    <row r="492" spans="4:16" ht="40.15" customHeight="1" x14ac:dyDescent="0.25">
      <c r="D492" s="348"/>
      <c r="E492" s="431"/>
      <c r="F492" s="444"/>
      <c r="G492" s="350"/>
      <c r="H492" s="351"/>
      <c r="I492" s="351"/>
      <c r="J492" s="352"/>
      <c r="K492" s="352"/>
      <c r="L492" s="348"/>
      <c r="M492" s="348"/>
      <c r="N492" s="348"/>
      <c r="O492" s="353"/>
      <c r="P492" s="348"/>
    </row>
    <row r="493" spans="4:16" ht="40.15" customHeight="1" x14ac:dyDescent="0.25">
      <c r="D493" s="348"/>
      <c r="E493" s="431"/>
      <c r="F493" s="444"/>
      <c r="G493" s="350"/>
      <c r="H493" s="351"/>
      <c r="I493" s="351"/>
      <c r="J493" s="352"/>
      <c r="K493" s="352"/>
      <c r="L493" s="348"/>
      <c r="M493" s="348"/>
      <c r="N493" s="348"/>
      <c r="O493" s="353"/>
      <c r="P493" s="348"/>
    </row>
    <row r="494" spans="4:16" ht="40.15" customHeight="1" x14ac:dyDescent="0.25">
      <c r="D494" s="348"/>
      <c r="E494" s="431"/>
      <c r="F494" s="444"/>
      <c r="G494" s="350"/>
      <c r="H494" s="351"/>
      <c r="I494" s="351"/>
      <c r="J494" s="352"/>
      <c r="K494" s="352"/>
      <c r="L494" s="348"/>
      <c r="M494" s="348"/>
      <c r="N494" s="348"/>
      <c r="O494" s="353"/>
      <c r="P494" s="348"/>
    </row>
    <row r="495" spans="4:16" ht="40.15" customHeight="1" x14ac:dyDescent="0.25">
      <c r="D495" s="348"/>
      <c r="E495" s="431"/>
      <c r="F495" s="444"/>
      <c r="G495" s="350"/>
      <c r="H495" s="351"/>
      <c r="I495" s="351"/>
      <c r="J495" s="352"/>
      <c r="K495" s="352"/>
      <c r="L495" s="348"/>
      <c r="M495" s="348"/>
      <c r="N495" s="348"/>
      <c r="O495" s="353"/>
      <c r="P495" s="348"/>
    </row>
    <row r="496" spans="4:16" ht="40.15" customHeight="1" x14ac:dyDescent="0.25">
      <c r="D496" s="348"/>
      <c r="E496" s="431"/>
      <c r="F496" s="444"/>
      <c r="G496" s="350"/>
      <c r="H496" s="351"/>
      <c r="I496" s="351"/>
      <c r="J496" s="352"/>
      <c r="K496" s="352"/>
      <c r="L496" s="348"/>
      <c r="M496" s="348"/>
      <c r="N496" s="348"/>
      <c r="O496" s="353"/>
      <c r="P496" s="348"/>
    </row>
    <row r="497" spans="4:16" ht="40.15" customHeight="1" x14ac:dyDescent="0.25">
      <c r="D497" s="348"/>
      <c r="E497" s="431"/>
      <c r="F497" s="444"/>
      <c r="G497" s="350"/>
      <c r="H497" s="351"/>
      <c r="I497" s="351"/>
      <c r="J497" s="352"/>
      <c r="K497" s="352"/>
      <c r="L497" s="348"/>
      <c r="M497" s="348"/>
      <c r="N497" s="348"/>
      <c r="O497" s="353"/>
      <c r="P497" s="348"/>
    </row>
    <row r="498" spans="4:16" ht="40.15" customHeight="1" x14ac:dyDescent="0.25">
      <c r="D498" s="348"/>
      <c r="E498" s="431"/>
      <c r="F498" s="444"/>
      <c r="G498" s="350"/>
      <c r="H498" s="351"/>
      <c r="I498" s="351"/>
      <c r="J498" s="352"/>
      <c r="K498" s="352"/>
      <c r="L498" s="348"/>
      <c r="M498" s="348"/>
      <c r="N498" s="348"/>
      <c r="O498" s="353"/>
      <c r="P498" s="348"/>
    </row>
    <row r="499" spans="4:16" ht="40.15" customHeight="1" x14ac:dyDescent="0.25">
      <c r="D499" s="348"/>
      <c r="E499" s="431"/>
      <c r="F499" s="444"/>
      <c r="G499" s="350"/>
      <c r="H499" s="351"/>
      <c r="I499" s="351"/>
      <c r="J499" s="352"/>
      <c r="K499" s="352"/>
      <c r="L499" s="348"/>
      <c r="M499" s="348"/>
      <c r="N499" s="348"/>
      <c r="O499" s="353"/>
      <c r="P499" s="348"/>
    </row>
    <row r="500" spans="4:16" ht="40.15" customHeight="1" x14ac:dyDescent="0.25">
      <c r="D500" s="348"/>
      <c r="E500" s="431"/>
      <c r="F500" s="444"/>
      <c r="G500" s="350"/>
      <c r="H500" s="351"/>
      <c r="I500" s="351"/>
      <c r="J500" s="352"/>
      <c r="K500" s="352"/>
      <c r="L500" s="348"/>
      <c r="M500" s="348"/>
      <c r="N500" s="348"/>
      <c r="O500" s="353"/>
      <c r="P500" s="348"/>
    </row>
    <row r="501" spans="4:16" ht="40.15" customHeight="1" x14ac:dyDescent="0.25">
      <c r="D501" s="348"/>
      <c r="E501" s="431"/>
      <c r="F501" s="444"/>
      <c r="G501" s="350"/>
      <c r="H501" s="351"/>
      <c r="I501" s="351"/>
      <c r="J501" s="352"/>
      <c r="K501" s="352"/>
      <c r="L501" s="348"/>
      <c r="M501" s="348"/>
      <c r="N501" s="348"/>
      <c r="O501" s="353"/>
      <c r="P501" s="348"/>
    </row>
    <row r="502" spans="4:16" ht="40.15" customHeight="1" x14ac:dyDescent="0.25">
      <c r="D502" s="348"/>
      <c r="E502" s="431"/>
      <c r="F502" s="444"/>
      <c r="G502" s="350"/>
      <c r="H502" s="351"/>
      <c r="I502" s="351"/>
      <c r="J502" s="352"/>
      <c r="K502" s="352"/>
      <c r="L502" s="348"/>
      <c r="M502" s="348"/>
      <c r="N502" s="348"/>
      <c r="O502" s="353"/>
      <c r="P502" s="348"/>
    </row>
    <row r="503" spans="4:16" ht="40.15" customHeight="1" x14ac:dyDescent="0.25">
      <c r="D503" s="348"/>
      <c r="E503" s="431"/>
      <c r="F503" s="444"/>
      <c r="G503" s="350"/>
      <c r="H503" s="351"/>
      <c r="I503" s="351"/>
      <c r="J503" s="352"/>
      <c r="K503" s="352"/>
      <c r="L503" s="348"/>
      <c r="M503" s="348"/>
      <c r="N503" s="348"/>
      <c r="O503" s="353"/>
      <c r="P503" s="348"/>
    </row>
    <row r="504" spans="4:16" ht="40.15" customHeight="1" x14ac:dyDescent="0.25">
      <c r="D504" s="348"/>
      <c r="E504" s="431"/>
      <c r="F504" s="444"/>
      <c r="G504" s="350"/>
      <c r="H504" s="351"/>
      <c r="I504" s="351"/>
      <c r="J504" s="352"/>
      <c r="K504" s="352"/>
      <c r="L504" s="348"/>
      <c r="M504" s="348"/>
      <c r="N504" s="348"/>
      <c r="O504" s="353"/>
      <c r="P504" s="348"/>
    </row>
    <row r="505" spans="4:16" ht="40.15" customHeight="1" x14ac:dyDescent="0.25">
      <c r="D505" s="348"/>
      <c r="E505" s="431"/>
      <c r="F505" s="444"/>
      <c r="G505" s="350"/>
      <c r="H505" s="351"/>
      <c r="I505" s="351"/>
      <c r="J505" s="352"/>
      <c r="K505" s="352"/>
      <c r="L505" s="348"/>
      <c r="M505" s="348"/>
      <c r="N505" s="348"/>
      <c r="O505" s="353"/>
      <c r="P505" s="348"/>
    </row>
    <row r="506" spans="4:16" ht="40.15" customHeight="1" x14ac:dyDescent="0.25">
      <c r="D506" s="348"/>
      <c r="E506" s="431"/>
      <c r="F506" s="444"/>
      <c r="G506" s="350"/>
      <c r="H506" s="351"/>
      <c r="I506" s="351"/>
      <c r="J506" s="352"/>
      <c r="K506" s="352"/>
      <c r="L506" s="348"/>
      <c r="M506" s="348"/>
      <c r="N506" s="348"/>
      <c r="O506" s="353"/>
      <c r="P506" s="348"/>
    </row>
    <row r="507" spans="4:16" ht="40.15" customHeight="1" x14ac:dyDescent="0.25">
      <c r="D507" s="348"/>
      <c r="E507" s="431"/>
      <c r="F507" s="444"/>
      <c r="G507" s="350"/>
      <c r="H507" s="351"/>
      <c r="I507" s="351"/>
      <c r="J507" s="352"/>
      <c r="K507" s="352"/>
      <c r="L507" s="348"/>
      <c r="M507" s="348"/>
      <c r="N507" s="348"/>
      <c r="O507" s="353"/>
      <c r="P507" s="348"/>
    </row>
    <row r="508" spans="4:16" ht="40.15" customHeight="1" x14ac:dyDescent="0.25">
      <c r="D508" s="348"/>
      <c r="E508" s="431"/>
      <c r="F508" s="444"/>
      <c r="G508" s="350"/>
      <c r="H508" s="351"/>
      <c r="I508" s="351"/>
      <c r="J508" s="352"/>
      <c r="K508" s="352"/>
      <c r="L508" s="348"/>
      <c r="M508" s="348"/>
      <c r="N508" s="348"/>
      <c r="O508" s="353"/>
      <c r="P508" s="348"/>
    </row>
    <row r="509" spans="4:16" ht="40.15" customHeight="1" x14ac:dyDescent="0.25">
      <c r="D509" s="348"/>
      <c r="E509" s="431"/>
      <c r="F509" s="444"/>
      <c r="G509" s="350"/>
      <c r="H509" s="351"/>
      <c r="I509" s="351"/>
      <c r="J509" s="352"/>
      <c r="K509" s="352"/>
      <c r="L509" s="348"/>
      <c r="M509" s="348"/>
      <c r="N509" s="348"/>
      <c r="O509" s="353"/>
      <c r="P509" s="348"/>
    </row>
    <row r="510" spans="4:16" ht="40.15" customHeight="1" x14ac:dyDescent="0.25">
      <c r="D510" s="348"/>
      <c r="E510" s="431"/>
      <c r="F510" s="444"/>
      <c r="G510" s="350"/>
      <c r="H510" s="351"/>
      <c r="I510" s="351"/>
      <c r="J510" s="352"/>
      <c r="K510" s="352"/>
      <c r="L510" s="348"/>
      <c r="M510" s="348"/>
      <c r="N510" s="348"/>
      <c r="O510" s="353"/>
      <c r="P510" s="348"/>
    </row>
    <row r="511" spans="4:16" ht="40.15" customHeight="1" x14ac:dyDescent="0.25">
      <c r="D511" s="348"/>
      <c r="E511" s="431"/>
      <c r="F511" s="444"/>
      <c r="G511" s="350"/>
      <c r="H511" s="351"/>
      <c r="I511" s="351"/>
      <c r="J511" s="352"/>
      <c r="K511" s="352"/>
      <c r="L511" s="348"/>
      <c r="M511" s="348"/>
      <c r="N511" s="348"/>
      <c r="O511" s="353"/>
      <c r="P511" s="348"/>
    </row>
    <row r="512" spans="4:16" ht="40.15" customHeight="1" x14ac:dyDescent="0.25">
      <c r="D512" s="348"/>
      <c r="E512" s="431"/>
      <c r="F512" s="444"/>
      <c r="G512" s="350"/>
      <c r="H512" s="351"/>
      <c r="I512" s="351"/>
      <c r="J512" s="352"/>
      <c r="K512" s="352"/>
      <c r="L512" s="348"/>
      <c r="M512" s="348"/>
      <c r="N512" s="348"/>
      <c r="O512" s="353"/>
      <c r="P512" s="348"/>
    </row>
    <row r="513" spans="4:16" ht="40.15" customHeight="1" x14ac:dyDescent="0.25">
      <c r="D513" s="348"/>
      <c r="E513" s="431"/>
      <c r="F513" s="444"/>
      <c r="G513" s="350"/>
      <c r="H513" s="351"/>
      <c r="I513" s="351"/>
      <c r="J513" s="352"/>
      <c r="K513" s="352"/>
      <c r="L513" s="348"/>
      <c r="M513" s="348"/>
      <c r="N513" s="348"/>
      <c r="O513" s="353"/>
      <c r="P513" s="348"/>
    </row>
    <row r="514" spans="4:16" ht="40.15" customHeight="1" x14ac:dyDescent="0.25">
      <c r="D514" s="348"/>
      <c r="E514" s="431"/>
      <c r="F514" s="444"/>
      <c r="G514" s="350"/>
      <c r="H514" s="351"/>
      <c r="I514" s="351"/>
      <c r="J514" s="352"/>
      <c r="K514" s="352"/>
      <c r="L514" s="348"/>
      <c r="M514" s="348"/>
      <c r="N514" s="348"/>
      <c r="O514" s="353"/>
      <c r="P514" s="348"/>
    </row>
    <row r="515" spans="4:16" ht="40.15" customHeight="1" x14ac:dyDescent="0.25">
      <c r="D515" s="348"/>
      <c r="E515" s="431"/>
      <c r="F515" s="444"/>
      <c r="G515" s="350"/>
      <c r="H515" s="351"/>
      <c r="I515" s="351"/>
      <c r="J515" s="352"/>
      <c r="K515" s="352"/>
      <c r="L515" s="348"/>
      <c r="M515" s="348"/>
      <c r="N515" s="348"/>
      <c r="O515" s="353"/>
      <c r="P515" s="348"/>
    </row>
    <row r="516" spans="4:16" ht="40.15" customHeight="1" x14ac:dyDescent="0.25">
      <c r="D516" s="348"/>
      <c r="E516" s="431"/>
      <c r="F516" s="444"/>
      <c r="G516" s="350"/>
      <c r="H516" s="351"/>
      <c r="I516" s="351"/>
      <c r="J516" s="352"/>
      <c r="K516" s="352"/>
      <c r="L516" s="348"/>
      <c r="M516" s="348"/>
      <c r="N516" s="348"/>
      <c r="O516" s="353"/>
      <c r="P516" s="348"/>
    </row>
    <row r="517" spans="4:16" ht="40.15" customHeight="1" x14ac:dyDescent="0.25">
      <c r="D517" s="348"/>
      <c r="E517" s="431"/>
      <c r="F517" s="444"/>
      <c r="G517" s="350"/>
      <c r="H517" s="351"/>
      <c r="I517" s="351"/>
      <c r="J517" s="352"/>
      <c r="K517" s="352"/>
      <c r="L517" s="348"/>
      <c r="M517" s="348"/>
      <c r="N517" s="348"/>
      <c r="O517" s="353"/>
      <c r="P517" s="348"/>
    </row>
    <row r="518" spans="4:16" ht="40.15" customHeight="1" x14ac:dyDescent="0.25">
      <c r="D518" s="348"/>
      <c r="E518" s="431"/>
      <c r="F518" s="444"/>
      <c r="G518" s="350"/>
      <c r="H518" s="351"/>
      <c r="I518" s="351"/>
      <c r="J518" s="352"/>
      <c r="K518" s="352"/>
      <c r="L518" s="348"/>
      <c r="M518" s="348"/>
      <c r="N518" s="348"/>
      <c r="O518" s="353"/>
      <c r="P518" s="348"/>
    </row>
    <row r="519" spans="4:16" ht="40.15" customHeight="1" x14ac:dyDescent="0.25">
      <c r="D519" s="348"/>
      <c r="E519" s="431"/>
      <c r="F519" s="444"/>
      <c r="G519" s="350"/>
      <c r="H519" s="351"/>
      <c r="I519" s="351"/>
      <c r="J519" s="352"/>
      <c r="K519" s="352"/>
      <c r="L519" s="348"/>
      <c r="M519" s="348"/>
      <c r="N519" s="348"/>
      <c r="O519" s="353"/>
      <c r="P519" s="348"/>
    </row>
    <row r="520" spans="4:16" ht="40.15" customHeight="1" x14ac:dyDescent="0.25">
      <c r="D520" s="348"/>
      <c r="E520" s="431"/>
      <c r="F520" s="444"/>
      <c r="G520" s="350"/>
      <c r="H520" s="351"/>
      <c r="I520" s="351"/>
      <c r="J520" s="352"/>
      <c r="K520" s="352"/>
      <c r="L520" s="348"/>
      <c r="M520" s="348"/>
      <c r="N520" s="348"/>
      <c r="O520" s="353"/>
      <c r="P520" s="348"/>
    </row>
    <row r="521" spans="4:16" ht="40.15" customHeight="1" x14ac:dyDescent="0.25">
      <c r="D521" s="348"/>
      <c r="E521" s="431"/>
      <c r="F521" s="444"/>
      <c r="G521" s="350"/>
      <c r="H521" s="351"/>
      <c r="I521" s="351"/>
      <c r="J521" s="352"/>
      <c r="K521" s="352"/>
      <c r="L521" s="348"/>
      <c r="M521" s="348"/>
      <c r="N521" s="348"/>
      <c r="O521" s="353"/>
      <c r="P521" s="348"/>
    </row>
    <row r="522" spans="4:16" ht="40.15" customHeight="1" x14ac:dyDescent="0.25">
      <c r="D522" s="348"/>
      <c r="E522" s="431"/>
      <c r="F522" s="444"/>
      <c r="G522" s="350"/>
      <c r="H522" s="351"/>
      <c r="I522" s="351"/>
      <c r="J522" s="352"/>
      <c r="K522" s="352"/>
      <c r="L522" s="348"/>
      <c r="M522" s="348"/>
      <c r="N522" s="348"/>
      <c r="O522" s="353"/>
      <c r="P522" s="348"/>
    </row>
    <row r="523" spans="4:16" ht="40.15" customHeight="1" x14ac:dyDescent="0.25">
      <c r="D523" s="348"/>
      <c r="E523" s="431"/>
      <c r="F523" s="444"/>
      <c r="G523" s="350"/>
      <c r="H523" s="351"/>
      <c r="I523" s="351"/>
      <c r="J523" s="352"/>
      <c r="K523" s="352"/>
      <c r="L523" s="348"/>
      <c r="M523" s="348"/>
      <c r="N523" s="348"/>
      <c r="O523" s="353"/>
      <c r="P523" s="348"/>
    </row>
    <row r="524" spans="4:16" ht="40.15" customHeight="1" x14ac:dyDescent="0.25">
      <c r="D524" s="348"/>
      <c r="E524" s="431"/>
      <c r="F524" s="444"/>
      <c r="G524" s="350"/>
      <c r="H524" s="351"/>
      <c r="I524" s="351"/>
      <c r="J524" s="352"/>
      <c r="K524" s="352"/>
      <c r="L524" s="348"/>
      <c r="M524" s="348"/>
      <c r="N524" s="348"/>
      <c r="O524" s="353"/>
      <c r="P524" s="348"/>
    </row>
    <row r="525" spans="4:16" ht="40.15" customHeight="1" x14ac:dyDescent="0.25">
      <c r="D525" s="348"/>
      <c r="E525" s="431"/>
      <c r="F525" s="444"/>
      <c r="G525" s="350"/>
      <c r="H525" s="351"/>
      <c r="I525" s="351"/>
      <c r="J525" s="352"/>
      <c r="K525" s="352"/>
      <c r="L525" s="348"/>
      <c r="M525" s="348"/>
      <c r="N525" s="348"/>
      <c r="O525" s="353"/>
      <c r="P525" s="348"/>
    </row>
    <row r="526" spans="4:16" ht="40.15" customHeight="1" x14ac:dyDescent="0.25">
      <c r="D526" s="348"/>
      <c r="E526" s="431"/>
      <c r="F526" s="444"/>
      <c r="G526" s="350"/>
      <c r="H526" s="351"/>
      <c r="I526" s="351"/>
      <c r="J526" s="352"/>
      <c r="K526" s="352"/>
      <c r="L526" s="348"/>
      <c r="M526" s="348"/>
      <c r="N526" s="348"/>
      <c r="O526" s="353"/>
      <c r="P526" s="348"/>
    </row>
    <row r="527" spans="4:16" ht="40.15" customHeight="1" x14ac:dyDescent="0.25">
      <c r="D527" s="348"/>
      <c r="E527" s="431"/>
      <c r="F527" s="444"/>
      <c r="G527" s="350"/>
      <c r="H527" s="351"/>
      <c r="I527" s="351"/>
      <c r="J527" s="352"/>
      <c r="K527" s="352"/>
      <c r="L527" s="348"/>
      <c r="M527" s="348"/>
      <c r="N527" s="348"/>
      <c r="O527" s="353"/>
      <c r="P527" s="348"/>
    </row>
    <row r="528" spans="4:16" ht="40.15" customHeight="1" x14ac:dyDescent="0.25">
      <c r="D528" s="348"/>
      <c r="E528" s="431"/>
      <c r="F528" s="444"/>
      <c r="G528" s="350"/>
      <c r="H528" s="351"/>
      <c r="I528" s="351"/>
      <c r="J528" s="352"/>
      <c r="K528" s="352"/>
      <c r="L528" s="348"/>
      <c r="M528" s="348"/>
      <c r="N528" s="348"/>
      <c r="O528" s="353"/>
      <c r="P528" s="348"/>
    </row>
    <row r="529" spans="4:16" ht="40.15" customHeight="1" x14ac:dyDescent="0.25">
      <c r="D529" s="348"/>
      <c r="E529" s="431"/>
      <c r="F529" s="444"/>
      <c r="G529" s="350"/>
      <c r="H529" s="351"/>
      <c r="I529" s="351"/>
      <c r="J529" s="352"/>
      <c r="K529" s="352"/>
      <c r="L529" s="348"/>
      <c r="M529" s="348"/>
      <c r="N529" s="348"/>
      <c r="O529" s="353"/>
      <c r="P529" s="348"/>
    </row>
    <row r="530" spans="4:16" ht="40.15" customHeight="1" x14ac:dyDescent="0.25">
      <c r="D530" s="348"/>
      <c r="E530" s="431"/>
      <c r="F530" s="444"/>
      <c r="G530" s="350"/>
      <c r="H530" s="351"/>
      <c r="I530" s="351"/>
      <c r="J530" s="352"/>
      <c r="K530" s="352"/>
      <c r="L530" s="348"/>
      <c r="M530" s="348"/>
      <c r="N530" s="348"/>
      <c r="O530" s="353"/>
      <c r="P530" s="348"/>
    </row>
    <row r="531" spans="4:16" ht="40.15" customHeight="1" x14ac:dyDescent="0.25">
      <c r="D531" s="348"/>
      <c r="E531" s="431"/>
      <c r="F531" s="444"/>
      <c r="G531" s="350"/>
      <c r="H531" s="351"/>
      <c r="I531" s="351"/>
      <c r="J531" s="352"/>
      <c r="K531" s="352"/>
      <c r="L531" s="348"/>
      <c r="M531" s="348"/>
      <c r="N531" s="348"/>
      <c r="O531" s="353"/>
      <c r="P531" s="348"/>
    </row>
    <row r="532" spans="4:16" ht="40.15" customHeight="1" x14ac:dyDescent="0.25">
      <c r="D532" s="348"/>
      <c r="E532" s="431"/>
      <c r="F532" s="444"/>
      <c r="G532" s="350"/>
      <c r="H532" s="351"/>
      <c r="I532" s="351"/>
      <c r="J532" s="352"/>
      <c r="K532" s="352"/>
      <c r="L532" s="348"/>
      <c r="M532" s="348"/>
      <c r="N532" s="348"/>
      <c r="O532" s="353"/>
      <c r="P532" s="348"/>
    </row>
    <row r="533" spans="4:16" ht="40.15" customHeight="1" x14ac:dyDescent="0.25">
      <c r="D533" s="348"/>
      <c r="E533" s="431"/>
      <c r="F533" s="444"/>
      <c r="G533" s="350"/>
      <c r="H533" s="351"/>
      <c r="I533" s="351"/>
      <c r="J533" s="352"/>
      <c r="K533" s="352"/>
      <c r="L533" s="348"/>
      <c r="M533" s="348"/>
      <c r="N533" s="348"/>
      <c r="O533" s="353"/>
      <c r="P533" s="348"/>
    </row>
    <row r="534" spans="4:16" ht="40.15" customHeight="1" x14ac:dyDescent="0.25">
      <c r="D534" s="348"/>
      <c r="E534" s="431"/>
      <c r="F534" s="444"/>
      <c r="G534" s="350"/>
      <c r="H534" s="351"/>
      <c r="I534" s="351"/>
      <c r="J534" s="352"/>
      <c r="K534" s="352"/>
      <c r="L534" s="348"/>
      <c r="M534" s="348"/>
      <c r="N534" s="348"/>
      <c r="O534" s="353"/>
      <c r="P534" s="348"/>
    </row>
    <row r="535" spans="4:16" ht="40.15" customHeight="1" x14ac:dyDescent="0.25">
      <c r="D535" s="348"/>
      <c r="E535" s="431"/>
      <c r="F535" s="444"/>
      <c r="G535" s="350"/>
      <c r="H535" s="351"/>
      <c r="I535" s="351"/>
      <c r="J535" s="352"/>
      <c r="K535" s="352"/>
      <c r="L535" s="348"/>
      <c r="M535" s="348"/>
      <c r="N535" s="348"/>
      <c r="O535" s="353"/>
      <c r="P535" s="348"/>
    </row>
    <row r="536" spans="4:16" ht="40.15" customHeight="1" x14ac:dyDescent="0.25">
      <c r="D536" s="348"/>
      <c r="E536" s="431"/>
      <c r="F536" s="444"/>
      <c r="G536" s="350"/>
      <c r="H536" s="351"/>
      <c r="I536" s="351"/>
      <c r="J536" s="352"/>
      <c r="K536" s="352"/>
      <c r="L536" s="348"/>
      <c r="M536" s="348"/>
      <c r="N536" s="348"/>
      <c r="O536" s="353"/>
      <c r="P536" s="348"/>
    </row>
    <row r="537" spans="4:16" ht="40.15" customHeight="1" x14ac:dyDescent="0.25">
      <c r="D537" s="348"/>
      <c r="E537" s="431"/>
      <c r="F537" s="444"/>
      <c r="G537" s="350"/>
      <c r="H537" s="351"/>
      <c r="I537" s="351"/>
      <c r="J537" s="352"/>
      <c r="K537" s="352"/>
      <c r="L537" s="348"/>
      <c r="M537" s="348"/>
      <c r="N537" s="348"/>
      <c r="O537" s="353"/>
      <c r="P537" s="348"/>
    </row>
    <row r="538" spans="4:16" ht="40.15" customHeight="1" x14ac:dyDescent="0.25">
      <c r="D538" s="348"/>
      <c r="E538" s="431"/>
      <c r="F538" s="444"/>
      <c r="G538" s="350"/>
      <c r="H538" s="351"/>
      <c r="I538" s="351"/>
      <c r="J538" s="352"/>
      <c r="K538" s="352"/>
      <c r="L538" s="348"/>
      <c r="M538" s="348"/>
      <c r="N538" s="348"/>
      <c r="O538" s="353"/>
      <c r="P538" s="348"/>
    </row>
    <row r="539" spans="4:16" ht="40.15" customHeight="1" x14ac:dyDescent="0.25">
      <c r="D539" s="348"/>
      <c r="E539" s="431"/>
      <c r="F539" s="444"/>
      <c r="G539" s="350"/>
      <c r="H539" s="351"/>
      <c r="I539" s="351"/>
      <c r="J539" s="352"/>
      <c r="K539" s="352"/>
      <c r="L539" s="348"/>
      <c r="M539" s="348"/>
      <c r="N539" s="348"/>
      <c r="O539" s="353"/>
      <c r="P539" s="348"/>
    </row>
    <row r="540" spans="4:16" ht="40.15" customHeight="1" x14ac:dyDescent="0.25">
      <c r="D540" s="348"/>
      <c r="E540" s="431"/>
      <c r="F540" s="444"/>
      <c r="G540" s="350"/>
      <c r="H540" s="351"/>
      <c r="I540" s="351"/>
      <c r="J540" s="352"/>
      <c r="K540" s="352"/>
      <c r="L540" s="348"/>
      <c r="M540" s="348"/>
      <c r="N540" s="348"/>
      <c r="O540" s="353"/>
      <c r="P540" s="348"/>
    </row>
    <row r="541" spans="4:16" ht="40.15" customHeight="1" x14ac:dyDescent="0.25">
      <c r="D541" s="348"/>
      <c r="E541" s="431"/>
      <c r="F541" s="444"/>
      <c r="G541" s="350"/>
      <c r="H541" s="351"/>
      <c r="I541" s="351"/>
      <c r="J541" s="352"/>
      <c r="K541" s="352"/>
      <c r="L541" s="348"/>
      <c r="M541" s="348"/>
      <c r="N541" s="348"/>
      <c r="O541" s="353"/>
      <c r="P541" s="348"/>
    </row>
    <row r="542" spans="4:16" ht="40.15" customHeight="1" x14ac:dyDescent="0.25">
      <c r="D542" s="348"/>
      <c r="E542" s="431"/>
      <c r="F542" s="444"/>
      <c r="G542" s="350"/>
      <c r="H542" s="351"/>
      <c r="I542" s="351"/>
      <c r="J542" s="352"/>
      <c r="K542" s="352"/>
      <c r="L542" s="348"/>
      <c r="M542" s="348"/>
      <c r="N542" s="348"/>
      <c r="O542" s="353"/>
      <c r="P542" s="348"/>
    </row>
    <row r="543" spans="4:16" ht="40.15" customHeight="1" x14ac:dyDescent="0.25">
      <c r="D543" s="348"/>
      <c r="E543" s="431"/>
      <c r="F543" s="444"/>
      <c r="G543" s="350"/>
      <c r="H543" s="351"/>
      <c r="I543" s="351"/>
      <c r="J543" s="352"/>
      <c r="K543" s="352"/>
      <c r="L543" s="348"/>
      <c r="M543" s="348"/>
      <c r="N543" s="348"/>
      <c r="O543" s="353"/>
      <c r="P543" s="348"/>
    </row>
    <row r="544" spans="4:16" ht="40.15" customHeight="1" x14ac:dyDescent="0.25">
      <c r="D544" s="348"/>
      <c r="E544" s="431"/>
      <c r="F544" s="444"/>
      <c r="G544" s="350"/>
      <c r="H544" s="351"/>
      <c r="I544" s="351"/>
      <c r="J544" s="352"/>
      <c r="K544" s="352"/>
      <c r="L544" s="348"/>
      <c r="M544" s="348"/>
      <c r="N544" s="348"/>
      <c r="O544" s="353"/>
      <c r="P544" s="348"/>
    </row>
    <row r="545" spans="4:16" ht="40.15" customHeight="1" x14ac:dyDescent="0.25">
      <c r="D545" s="348"/>
      <c r="E545" s="431"/>
      <c r="F545" s="444"/>
      <c r="G545" s="350"/>
      <c r="H545" s="351"/>
      <c r="I545" s="351"/>
      <c r="J545" s="352"/>
      <c r="K545" s="352"/>
      <c r="L545" s="348"/>
      <c r="M545" s="348"/>
      <c r="N545" s="348"/>
      <c r="O545" s="353"/>
      <c r="P545" s="348"/>
    </row>
    <row r="546" spans="4:16" ht="40.15" customHeight="1" x14ac:dyDescent="0.25">
      <c r="D546" s="348"/>
      <c r="E546" s="431"/>
      <c r="F546" s="444"/>
      <c r="G546" s="350"/>
      <c r="H546" s="351"/>
      <c r="I546" s="351"/>
      <c r="J546" s="352"/>
      <c r="K546" s="352"/>
      <c r="L546" s="348"/>
      <c r="M546" s="348"/>
      <c r="N546" s="348"/>
      <c r="O546" s="353"/>
      <c r="P546" s="348"/>
    </row>
    <row r="547" spans="4:16" ht="40.15" customHeight="1" x14ac:dyDescent="0.25">
      <c r="D547" s="348"/>
      <c r="E547" s="431"/>
      <c r="F547" s="444"/>
      <c r="G547" s="350"/>
      <c r="H547" s="351"/>
      <c r="I547" s="351"/>
      <c r="J547" s="352"/>
      <c r="K547" s="352"/>
      <c r="L547" s="348"/>
      <c r="M547" s="348"/>
      <c r="N547" s="348"/>
      <c r="O547" s="353"/>
      <c r="P547" s="348"/>
    </row>
    <row r="548" spans="4:16" ht="40.15" customHeight="1" x14ac:dyDescent="0.25">
      <c r="D548" s="348"/>
      <c r="E548" s="431"/>
      <c r="F548" s="444"/>
      <c r="G548" s="350"/>
      <c r="H548" s="351"/>
      <c r="I548" s="351"/>
      <c r="J548" s="352"/>
      <c r="K548" s="352"/>
      <c r="L548" s="348"/>
      <c r="M548" s="348"/>
      <c r="N548" s="348"/>
      <c r="O548" s="353"/>
      <c r="P548" s="348"/>
    </row>
    <row r="549" spans="4:16" ht="40.15" customHeight="1" x14ac:dyDescent="0.25">
      <c r="D549" s="348"/>
      <c r="E549" s="431"/>
      <c r="F549" s="444"/>
      <c r="G549" s="350"/>
      <c r="H549" s="351"/>
      <c r="I549" s="351"/>
      <c r="J549" s="352"/>
      <c r="K549" s="352"/>
      <c r="L549" s="348"/>
      <c r="M549" s="348"/>
      <c r="N549" s="348"/>
      <c r="O549" s="353"/>
      <c r="P549" s="348"/>
    </row>
    <row r="550" spans="4:16" ht="40.15" customHeight="1" x14ac:dyDescent="0.25">
      <c r="D550" s="348"/>
      <c r="E550" s="431"/>
      <c r="F550" s="444"/>
      <c r="G550" s="350"/>
      <c r="H550" s="351"/>
      <c r="I550" s="351"/>
      <c r="J550" s="352"/>
      <c r="K550" s="352"/>
      <c r="L550" s="348"/>
      <c r="M550" s="348"/>
      <c r="N550" s="348"/>
      <c r="O550" s="353"/>
      <c r="P550" s="348"/>
    </row>
    <row r="551" spans="4:16" ht="40.15" customHeight="1" x14ac:dyDescent="0.25">
      <c r="D551" s="348"/>
      <c r="E551" s="431"/>
      <c r="F551" s="444"/>
      <c r="G551" s="350"/>
      <c r="H551" s="351"/>
      <c r="I551" s="351"/>
      <c r="J551" s="352"/>
      <c r="K551" s="352"/>
      <c r="L551" s="348"/>
      <c r="M551" s="348"/>
      <c r="N551" s="348"/>
      <c r="O551" s="353"/>
      <c r="P551" s="348"/>
    </row>
    <row r="552" spans="4:16" ht="40.15" customHeight="1" x14ac:dyDescent="0.25">
      <c r="D552" s="348"/>
      <c r="E552" s="431"/>
      <c r="F552" s="444"/>
      <c r="G552" s="350"/>
      <c r="H552" s="351"/>
      <c r="I552" s="351"/>
      <c r="J552" s="352"/>
      <c r="K552" s="352"/>
      <c r="L552" s="348"/>
      <c r="M552" s="348"/>
      <c r="N552" s="348"/>
      <c r="O552" s="353"/>
      <c r="P552" s="348"/>
    </row>
    <row r="553" spans="4:16" ht="40.15" customHeight="1" x14ac:dyDescent="0.25">
      <c r="D553" s="348"/>
      <c r="E553" s="431"/>
      <c r="F553" s="444"/>
      <c r="G553" s="350"/>
      <c r="H553" s="351"/>
      <c r="I553" s="351"/>
      <c r="J553" s="352"/>
      <c r="K553" s="352"/>
      <c r="L553" s="348"/>
      <c r="M553" s="348"/>
      <c r="N553" s="348"/>
      <c r="O553" s="353"/>
      <c r="P553" s="348"/>
    </row>
    <row r="554" spans="4:16" ht="40.15" customHeight="1" x14ac:dyDescent="0.25">
      <c r="D554" s="348"/>
      <c r="E554" s="431"/>
      <c r="F554" s="444"/>
      <c r="G554" s="350"/>
      <c r="H554" s="351"/>
      <c r="I554" s="351"/>
      <c r="J554" s="352"/>
      <c r="K554" s="352"/>
      <c r="L554" s="348"/>
      <c r="M554" s="348"/>
      <c r="N554" s="348"/>
      <c r="O554" s="353"/>
      <c r="P554" s="348"/>
    </row>
    <row r="555" spans="4:16" ht="40.15" customHeight="1" x14ac:dyDescent="0.25">
      <c r="D555" s="348"/>
      <c r="E555" s="431"/>
      <c r="F555" s="444"/>
      <c r="G555" s="350"/>
      <c r="H555" s="351"/>
      <c r="I555" s="351"/>
      <c r="J555" s="352"/>
      <c r="K555" s="352"/>
      <c r="L555" s="348"/>
      <c r="M555" s="348"/>
      <c r="N555" s="348"/>
      <c r="O555" s="353"/>
      <c r="P555" s="348"/>
    </row>
    <row r="556" spans="4:16" ht="40.15" customHeight="1" x14ac:dyDescent="0.25">
      <c r="D556" s="348"/>
      <c r="E556" s="431"/>
      <c r="F556" s="444"/>
      <c r="G556" s="350"/>
      <c r="H556" s="351"/>
      <c r="I556" s="351"/>
      <c r="J556" s="352"/>
      <c r="K556" s="352"/>
      <c r="L556" s="348"/>
      <c r="M556" s="348"/>
      <c r="N556" s="348"/>
      <c r="O556" s="353"/>
      <c r="P556" s="348"/>
    </row>
    <row r="557" spans="4:16" ht="40.15" customHeight="1" x14ac:dyDescent="0.25">
      <c r="D557" s="348"/>
      <c r="E557" s="431"/>
      <c r="F557" s="444"/>
      <c r="G557" s="350"/>
      <c r="H557" s="351"/>
      <c r="I557" s="351"/>
      <c r="J557" s="352"/>
      <c r="K557" s="352"/>
      <c r="L557" s="348"/>
      <c r="M557" s="348"/>
      <c r="N557" s="348"/>
      <c r="O557" s="353"/>
      <c r="P557" s="348"/>
    </row>
    <row r="558" spans="4:16" ht="40.15" customHeight="1" x14ac:dyDescent="0.25">
      <c r="D558" s="348"/>
      <c r="E558" s="431"/>
      <c r="F558" s="444"/>
      <c r="G558" s="350"/>
      <c r="H558" s="351"/>
      <c r="I558" s="351"/>
      <c r="J558" s="352"/>
      <c r="K558" s="352"/>
      <c r="L558" s="348"/>
      <c r="M558" s="348"/>
      <c r="N558" s="348"/>
      <c r="O558" s="353"/>
      <c r="P558" s="348"/>
    </row>
    <row r="559" spans="4:16" ht="40.15" customHeight="1" x14ac:dyDescent="0.25">
      <c r="D559" s="348"/>
      <c r="E559" s="431"/>
      <c r="F559" s="444"/>
      <c r="G559" s="350"/>
      <c r="H559" s="351"/>
      <c r="I559" s="351"/>
      <c r="J559" s="352"/>
      <c r="K559" s="352"/>
      <c r="L559" s="348"/>
      <c r="M559" s="348"/>
      <c r="N559" s="348"/>
      <c r="O559" s="353"/>
      <c r="P559" s="348"/>
    </row>
    <row r="560" spans="4:16" ht="40.15" customHeight="1" x14ac:dyDescent="0.25">
      <c r="D560" s="348"/>
      <c r="E560" s="431"/>
      <c r="F560" s="444"/>
      <c r="G560" s="350"/>
      <c r="H560" s="351"/>
      <c r="I560" s="351"/>
      <c r="J560" s="352"/>
      <c r="K560" s="352"/>
      <c r="L560" s="348"/>
      <c r="M560" s="348"/>
      <c r="N560" s="348"/>
      <c r="O560" s="353"/>
      <c r="P560" s="348"/>
    </row>
    <row r="561" spans="4:16" ht="40.15" customHeight="1" x14ac:dyDescent="0.25">
      <c r="D561" s="348"/>
      <c r="E561" s="431"/>
      <c r="F561" s="444"/>
      <c r="G561" s="350"/>
      <c r="H561" s="351"/>
      <c r="I561" s="351"/>
      <c r="J561" s="352"/>
      <c r="K561" s="352"/>
      <c r="L561" s="348"/>
      <c r="M561" s="348"/>
      <c r="N561" s="348"/>
      <c r="O561" s="353"/>
      <c r="P561" s="348"/>
    </row>
    <row r="562" spans="4:16" ht="40.15" customHeight="1" x14ac:dyDescent="0.25">
      <c r="D562" s="348"/>
      <c r="E562" s="431"/>
      <c r="F562" s="444"/>
      <c r="G562" s="350"/>
      <c r="H562" s="351"/>
      <c r="I562" s="351"/>
      <c r="J562" s="352"/>
      <c r="K562" s="352"/>
      <c r="L562" s="348"/>
      <c r="M562" s="348"/>
      <c r="N562" s="348"/>
      <c r="O562" s="353"/>
      <c r="P562" s="348"/>
    </row>
    <row r="563" spans="4:16" ht="40.15" customHeight="1" x14ac:dyDescent="0.25">
      <c r="D563" s="348"/>
      <c r="E563" s="431"/>
      <c r="F563" s="444"/>
      <c r="G563" s="350"/>
      <c r="H563" s="351"/>
      <c r="I563" s="351"/>
      <c r="J563" s="352"/>
      <c r="K563" s="352"/>
      <c r="L563" s="348"/>
      <c r="M563" s="348"/>
      <c r="N563" s="348"/>
      <c r="O563" s="353"/>
      <c r="P563" s="348"/>
    </row>
    <row r="564" spans="4:16" ht="40.15" customHeight="1" x14ac:dyDescent="0.25">
      <c r="D564" s="348"/>
      <c r="E564" s="431"/>
      <c r="F564" s="444"/>
      <c r="G564" s="350"/>
      <c r="H564" s="351"/>
      <c r="I564" s="351"/>
      <c r="J564" s="352"/>
      <c r="K564" s="352"/>
      <c r="L564" s="348"/>
      <c r="M564" s="348"/>
      <c r="N564" s="348"/>
      <c r="O564" s="353"/>
      <c r="P564" s="348"/>
    </row>
    <row r="565" spans="4:16" ht="40.15" customHeight="1" x14ac:dyDescent="0.25">
      <c r="D565" s="348"/>
      <c r="E565" s="431"/>
      <c r="F565" s="444"/>
      <c r="G565" s="350"/>
      <c r="H565" s="351"/>
      <c r="I565" s="351"/>
      <c r="J565" s="352"/>
      <c r="K565" s="352"/>
      <c r="L565" s="348"/>
      <c r="M565" s="348"/>
      <c r="N565" s="348"/>
      <c r="O565" s="353"/>
      <c r="P565" s="348"/>
    </row>
    <row r="566" spans="4:16" ht="40.15" customHeight="1" x14ac:dyDescent="0.25">
      <c r="D566" s="348"/>
      <c r="E566" s="431"/>
      <c r="F566" s="444"/>
      <c r="G566" s="350"/>
      <c r="H566" s="351"/>
      <c r="I566" s="351"/>
      <c r="J566" s="352"/>
      <c r="K566" s="352"/>
      <c r="L566" s="348"/>
      <c r="M566" s="348"/>
      <c r="N566" s="348"/>
      <c r="O566" s="353"/>
      <c r="P566" s="348"/>
    </row>
    <row r="567" spans="4:16" ht="40.15" customHeight="1" x14ac:dyDescent="0.25">
      <c r="D567" s="348"/>
      <c r="E567" s="431"/>
      <c r="F567" s="444"/>
      <c r="G567" s="350"/>
      <c r="H567" s="351"/>
      <c r="I567" s="351"/>
      <c r="J567" s="352"/>
      <c r="K567" s="352"/>
      <c r="L567" s="348"/>
      <c r="M567" s="348"/>
      <c r="N567" s="348"/>
      <c r="O567" s="353"/>
      <c r="P567" s="348"/>
    </row>
    <row r="568" spans="4:16" ht="40.15" customHeight="1" x14ac:dyDescent="0.25">
      <c r="D568" s="348"/>
      <c r="E568" s="431"/>
      <c r="F568" s="444"/>
      <c r="G568" s="350"/>
      <c r="H568" s="351"/>
      <c r="I568" s="351"/>
      <c r="J568" s="352"/>
      <c r="K568" s="352"/>
      <c r="L568" s="348"/>
      <c r="M568" s="348"/>
      <c r="N568" s="348"/>
      <c r="O568" s="353"/>
      <c r="P568" s="348"/>
    </row>
    <row r="569" spans="4:16" ht="40.15" customHeight="1" x14ac:dyDescent="0.25">
      <c r="D569" s="348"/>
      <c r="E569" s="431"/>
      <c r="F569" s="444"/>
      <c r="G569" s="350"/>
      <c r="H569" s="351"/>
      <c r="I569" s="351"/>
      <c r="J569" s="352"/>
      <c r="K569" s="352"/>
      <c r="L569" s="348"/>
      <c r="M569" s="348"/>
      <c r="N569" s="348"/>
      <c r="O569" s="353"/>
      <c r="P569" s="348"/>
    </row>
    <row r="570" spans="4:16" ht="40.15" customHeight="1" x14ac:dyDescent="0.25">
      <c r="D570" s="348"/>
      <c r="E570" s="431"/>
      <c r="F570" s="444"/>
      <c r="G570" s="350"/>
      <c r="H570" s="351"/>
      <c r="I570" s="351"/>
      <c r="J570" s="352"/>
      <c r="K570" s="352"/>
      <c r="L570" s="348"/>
      <c r="M570" s="348"/>
      <c r="N570" s="348"/>
      <c r="O570" s="353"/>
      <c r="P570" s="348"/>
    </row>
    <row r="571" spans="4:16" ht="40.15" customHeight="1" x14ac:dyDescent="0.25">
      <c r="D571" s="348"/>
      <c r="E571" s="431"/>
      <c r="F571" s="444"/>
      <c r="G571" s="350"/>
      <c r="H571" s="351"/>
      <c r="I571" s="351"/>
      <c r="J571" s="352"/>
      <c r="K571" s="352"/>
      <c r="L571" s="348"/>
      <c r="M571" s="348"/>
      <c r="N571" s="348"/>
      <c r="O571" s="353"/>
      <c r="P571" s="348"/>
    </row>
    <row r="572" spans="4:16" ht="40.15" customHeight="1" x14ac:dyDescent="0.25">
      <c r="D572" s="348"/>
      <c r="E572" s="431"/>
      <c r="F572" s="444"/>
      <c r="G572" s="350"/>
      <c r="H572" s="351"/>
      <c r="I572" s="351"/>
      <c r="J572" s="352"/>
      <c r="K572" s="352"/>
      <c r="L572" s="348"/>
      <c r="M572" s="348"/>
      <c r="N572" s="348"/>
      <c r="O572" s="353"/>
      <c r="P572" s="348"/>
    </row>
    <row r="573" spans="4:16" ht="40.15" customHeight="1" x14ac:dyDescent="0.25">
      <c r="D573" s="348"/>
      <c r="E573" s="431"/>
      <c r="F573" s="444"/>
      <c r="G573" s="350"/>
      <c r="H573" s="351"/>
      <c r="I573" s="351"/>
      <c r="J573" s="352"/>
      <c r="K573" s="352"/>
      <c r="L573" s="348"/>
      <c r="M573" s="348"/>
      <c r="N573" s="348"/>
      <c r="O573" s="353"/>
      <c r="P573" s="348"/>
    </row>
    <row r="574" spans="4:16" ht="40.15" customHeight="1" x14ac:dyDescent="0.25">
      <c r="D574" s="348"/>
      <c r="E574" s="431"/>
      <c r="F574" s="444"/>
      <c r="G574" s="350"/>
      <c r="H574" s="351"/>
      <c r="I574" s="351"/>
      <c r="J574" s="352"/>
      <c r="K574" s="352"/>
      <c r="L574" s="348"/>
      <c r="M574" s="348"/>
      <c r="N574" s="348"/>
      <c r="O574" s="353"/>
      <c r="P574" s="348"/>
    </row>
    <row r="575" spans="4:16" ht="40.15" customHeight="1" x14ac:dyDescent="0.25">
      <c r="D575" s="348"/>
      <c r="E575" s="431"/>
      <c r="F575" s="444"/>
      <c r="G575" s="350"/>
      <c r="H575" s="351"/>
      <c r="I575" s="351"/>
      <c r="J575" s="352"/>
      <c r="K575" s="352"/>
      <c r="L575" s="348"/>
      <c r="M575" s="348"/>
      <c r="N575" s="348"/>
      <c r="O575" s="353"/>
      <c r="P575" s="348"/>
    </row>
    <row r="576" spans="4:16" ht="40.15" customHeight="1" x14ac:dyDescent="0.25">
      <c r="D576" s="348"/>
      <c r="E576" s="431"/>
      <c r="F576" s="444"/>
      <c r="G576" s="350"/>
      <c r="H576" s="351"/>
      <c r="I576" s="351"/>
      <c r="J576" s="352"/>
      <c r="K576" s="352"/>
      <c r="L576" s="348"/>
      <c r="M576" s="348"/>
      <c r="N576" s="348"/>
      <c r="O576" s="353"/>
      <c r="P576" s="348"/>
    </row>
    <row r="577" spans="4:16" ht="40.15" customHeight="1" x14ac:dyDescent="0.25">
      <c r="D577" s="348"/>
      <c r="E577" s="431"/>
      <c r="F577" s="444"/>
      <c r="G577" s="350"/>
      <c r="H577" s="351"/>
      <c r="I577" s="351"/>
      <c r="J577" s="352"/>
      <c r="K577" s="352"/>
      <c r="L577" s="348"/>
      <c r="M577" s="348"/>
      <c r="N577" s="348"/>
      <c r="O577" s="353"/>
      <c r="P577" s="348"/>
    </row>
    <row r="578" spans="4:16" ht="40.15" customHeight="1" x14ac:dyDescent="0.25">
      <c r="D578" s="348"/>
      <c r="E578" s="431"/>
      <c r="F578" s="444"/>
      <c r="G578" s="350"/>
      <c r="H578" s="351"/>
      <c r="I578" s="351"/>
      <c r="J578" s="352"/>
      <c r="K578" s="352"/>
      <c r="L578" s="348"/>
      <c r="M578" s="348"/>
      <c r="N578" s="348"/>
      <c r="O578" s="353"/>
      <c r="P578" s="348"/>
    </row>
    <row r="579" spans="4:16" ht="40.15" customHeight="1" x14ac:dyDescent="0.25">
      <c r="D579" s="348"/>
      <c r="E579" s="431"/>
      <c r="F579" s="444"/>
      <c r="G579" s="350"/>
      <c r="H579" s="351"/>
      <c r="I579" s="351"/>
      <c r="J579" s="352"/>
      <c r="K579" s="352"/>
      <c r="L579" s="348"/>
      <c r="M579" s="348"/>
      <c r="N579" s="348"/>
      <c r="O579" s="353"/>
      <c r="P579" s="348"/>
    </row>
    <row r="580" spans="4:16" ht="40.15" customHeight="1" x14ac:dyDescent="0.25">
      <c r="D580" s="348"/>
      <c r="E580" s="431"/>
      <c r="F580" s="444"/>
      <c r="G580" s="350"/>
      <c r="H580" s="351"/>
      <c r="I580" s="351"/>
      <c r="J580" s="352"/>
      <c r="K580" s="352"/>
      <c r="L580" s="348"/>
      <c r="M580" s="348"/>
      <c r="N580" s="348"/>
      <c r="O580" s="353"/>
      <c r="P580" s="348"/>
    </row>
    <row r="581" spans="4:16" ht="40.15" customHeight="1" x14ac:dyDescent="0.25">
      <c r="D581" s="348"/>
      <c r="E581" s="431"/>
      <c r="F581" s="444"/>
      <c r="G581" s="350"/>
      <c r="H581" s="351"/>
      <c r="I581" s="351"/>
      <c r="J581" s="352"/>
      <c r="K581" s="352"/>
      <c r="L581" s="348"/>
      <c r="M581" s="348"/>
      <c r="N581" s="348"/>
      <c r="O581" s="353"/>
      <c r="P581" s="348"/>
    </row>
    <row r="582" spans="4:16" ht="40.15" customHeight="1" x14ac:dyDescent="0.25">
      <c r="D582" s="348"/>
      <c r="E582" s="431"/>
      <c r="F582" s="444"/>
      <c r="G582" s="350"/>
      <c r="H582" s="351"/>
      <c r="I582" s="351"/>
      <c r="J582" s="352"/>
      <c r="K582" s="352"/>
      <c r="L582" s="348"/>
      <c r="M582" s="348"/>
      <c r="N582" s="348"/>
      <c r="O582" s="353"/>
      <c r="P582" s="348"/>
    </row>
    <row r="583" spans="4:16" ht="40.15" customHeight="1" x14ac:dyDescent="0.25">
      <c r="D583" s="348"/>
      <c r="E583" s="431"/>
      <c r="F583" s="444"/>
      <c r="G583" s="350"/>
      <c r="H583" s="351"/>
      <c r="I583" s="351"/>
      <c r="J583" s="352"/>
      <c r="K583" s="352"/>
      <c r="L583" s="348"/>
      <c r="M583" s="348"/>
      <c r="N583" s="348"/>
      <c r="O583" s="353"/>
      <c r="P583" s="348"/>
    </row>
    <row r="584" spans="4:16" ht="40.15" customHeight="1" x14ac:dyDescent="0.25">
      <c r="D584" s="326"/>
      <c r="E584" s="431"/>
      <c r="F584" s="156"/>
      <c r="G584" s="328"/>
      <c r="H584" s="324"/>
      <c r="I584" s="324"/>
      <c r="J584" s="329"/>
      <c r="K584" s="329"/>
      <c r="L584" s="326"/>
      <c r="M584" s="326"/>
      <c r="N584" s="326"/>
      <c r="O584" s="330"/>
      <c r="P584" s="326"/>
    </row>
    <row r="585" spans="4:16" x14ac:dyDescent="0.25">
      <c r="F585" s="156"/>
    </row>
    <row r="586" spans="4:16" x14ac:dyDescent="0.25">
      <c r="F586" s="156"/>
    </row>
    <row r="587" spans="4:16" x14ac:dyDescent="0.25">
      <c r="F587" s="156"/>
    </row>
    <row r="588" spans="4:16" x14ac:dyDescent="0.25">
      <c r="F588" s="15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row r="597" spans="6:6" x14ac:dyDescent="0.25">
      <c r="F597" s="156"/>
    </row>
    <row r="598" spans="6:6" x14ac:dyDescent="0.25">
      <c r="F598" s="156"/>
    </row>
    <row r="599" spans="6:6" x14ac:dyDescent="0.25">
      <c r="F599" s="156"/>
    </row>
    <row r="600" spans="6:6" x14ac:dyDescent="0.25">
      <c r="F600" s="156"/>
    </row>
    <row r="601" spans="6:6" x14ac:dyDescent="0.25">
      <c r="F601" s="156"/>
    </row>
  </sheetData>
  <mergeCells count="1165">
    <mergeCell ref="AP125:AP128"/>
    <mergeCell ref="AQ125:AQ128"/>
    <mergeCell ref="AX125:AX128"/>
    <mergeCell ref="AY125:AY128"/>
    <mergeCell ref="BF125:BF128"/>
    <mergeCell ref="BG125:BG128"/>
    <mergeCell ref="BN125:BN128"/>
    <mergeCell ref="BO125:BO128"/>
    <mergeCell ref="AP117:AP120"/>
    <mergeCell ref="AQ117:AQ120"/>
    <mergeCell ref="AX117:AX120"/>
    <mergeCell ref="AY117:AY120"/>
    <mergeCell ref="BF117:BF120"/>
    <mergeCell ref="BG117:BG120"/>
    <mergeCell ref="BN117:BN120"/>
    <mergeCell ref="BO117:BO120"/>
    <mergeCell ref="AP121:AP124"/>
    <mergeCell ref="AQ121:AQ124"/>
    <mergeCell ref="AX121:AX124"/>
    <mergeCell ref="AY121:AY124"/>
    <mergeCell ref="BF121:BF124"/>
    <mergeCell ref="BG121:BG124"/>
    <mergeCell ref="BN121:BN124"/>
    <mergeCell ref="BO121:BO124"/>
    <mergeCell ref="AP109:AP112"/>
    <mergeCell ref="AQ109:AQ112"/>
    <mergeCell ref="AX109:AX112"/>
    <mergeCell ref="AY109:AY112"/>
    <mergeCell ref="BF109:BF112"/>
    <mergeCell ref="BG109:BG112"/>
    <mergeCell ref="BN109:BN112"/>
    <mergeCell ref="BO109:BO112"/>
    <mergeCell ref="AP113:AP116"/>
    <mergeCell ref="AQ113:AQ116"/>
    <mergeCell ref="AX113:AX116"/>
    <mergeCell ref="AY113:AY116"/>
    <mergeCell ref="BF113:BF116"/>
    <mergeCell ref="BG113:BG116"/>
    <mergeCell ref="BN113:BN116"/>
    <mergeCell ref="BO113:BO116"/>
    <mergeCell ref="AP101:AP104"/>
    <mergeCell ref="AQ101:AQ104"/>
    <mergeCell ref="AX101:AX104"/>
    <mergeCell ref="AY101:AY104"/>
    <mergeCell ref="BF101:BF104"/>
    <mergeCell ref="BG101:BG104"/>
    <mergeCell ref="BN101:BN104"/>
    <mergeCell ref="BO101:BO104"/>
    <mergeCell ref="AP105:AP108"/>
    <mergeCell ref="AQ105:AQ108"/>
    <mergeCell ref="AX105:AX108"/>
    <mergeCell ref="AY105:AY108"/>
    <mergeCell ref="BF105:BF108"/>
    <mergeCell ref="BG105:BG108"/>
    <mergeCell ref="BN105:BN108"/>
    <mergeCell ref="BO105:BO108"/>
    <mergeCell ref="AP93:AP96"/>
    <mergeCell ref="AQ93:AQ96"/>
    <mergeCell ref="AX93:AX96"/>
    <mergeCell ref="AY93:AY96"/>
    <mergeCell ref="BF93:BF96"/>
    <mergeCell ref="BG93:BG96"/>
    <mergeCell ref="BN93:BN96"/>
    <mergeCell ref="BO93:BO96"/>
    <mergeCell ref="AP97:AP100"/>
    <mergeCell ref="AQ97:AQ100"/>
    <mergeCell ref="AX97:AX100"/>
    <mergeCell ref="AY97:AY100"/>
    <mergeCell ref="BF97:BF100"/>
    <mergeCell ref="BG97:BG100"/>
    <mergeCell ref="BN97:BN100"/>
    <mergeCell ref="BO97:BO100"/>
    <mergeCell ref="AP84:AP87"/>
    <mergeCell ref="AQ84:AQ87"/>
    <mergeCell ref="AX84:AX87"/>
    <mergeCell ref="AY84:AY87"/>
    <mergeCell ref="BF84:BF87"/>
    <mergeCell ref="BG84:BG87"/>
    <mergeCell ref="BN84:BN87"/>
    <mergeCell ref="BO84:BO87"/>
    <mergeCell ref="AP88:AP91"/>
    <mergeCell ref="AQ88:AQ91"/>
    <mergeCell ref="AX88:AX91"/>
    <mergeCell ref="AY88:AY91"/>
    <mergeCell ref="BF88:BF91"/>
    <mergeCell ref="BG88:BG91"/>
    <mergeCell ref="BN88:BN91"/>
    <mergeCell ref="BO88:BO91"/>
    <mergeCell ref="AP75:AP78"/>
    <mergeCell ref="AQ75:AQ78"/>
    <mergeCell ref="AX75:AX78"/>
    <mergeCell ref="AY75:AY78"/>
    <mergeCell ref="BF75:BF78"/>
    <mergeCell ref="BG75:BG78"/>
    <mergeCell ref="BN75:BN78"/>
    <mergeCell ref="BO75:BO78"/>
    <mergeCell ref="AP80:AP83"/>
    <mergeCell ref="AQ80:AQ83"/>
    <mergeCell ref="AX80:AX83"/>
    <mergeCell ref="AY80:AY83"/>
    <mergeCell ref="BF80:BF83"/>
    <mergeCell ref="BG80:BG83"/>
    <mergeCell ref="BN80:BN83"/>
    <mergeCell ref="BO80:BO83"/>
    <mergeCell ref="AP67:AP70"/>
    <mergeCell ref="AQ67:AQ70"/>
    <mergeCell ref="AX67:AX70"/>
    <mergeCell ref="AY67:AY70"/>
    <mergeCell ref="BF67:BF70"/>
    <mergeCell ref="BG67:BG70"/>
    <mergeCell ref="BN67:BN70"/>
    <mergeCell ref="BO67:BO70"/>
    <mergeCell ref="AP71:AP74"/>
    <mergeCell ref="AQ71:AQ74"/>
    <mergeCell ref="AX71:AX74"/>
    <mergeCell ref="AY71:AY74"/>
    <mergeCell ref="BF71:BF74"/>
    <mergeCell ref="BG71:BG74"/>
    <mergeCell ref="BN71:BN74"/>
    <mergeCell ref="BO71:BO74"/>
    <mergeCell ref="AP57:AP60"/>
    <mergeCell ref="AQ57:AQ60"/>
    <mergeCell ref="AX57:AX60"/>
    <mergeCell ref="AY57:AY60"/>
    <mergeCell ref="BF57:BF60"/>
    <mergeCell ref="BG57:BG60"/>
    <mergeCell ref="BN57:BN60"/>
    <mergeCell ref="BO57:BO60"/>
    <mergeCell ref="AP62:AP65"/>
    <mergeCell ref="AQ62:AQ65"/>
    <mergeCell ref="AX62:AX65"/>
    <mergeCell ref="AY62:AY65"/>
    <mergeCell ref="BF62:BF65"/>
    <mergeCell ref="BG62:BG65"/>
    <mergeCell ref="BN62:BN65"/>
    <mergeCell ref="BO62:BO65"/>
    <mergeCell ref="AP49:AP52"/>
    <mergeCell ref="AQ49:AQ52"/>
    <mergeCell ref="AX49:AX52"/>
    <mergeCell ref="AY49:AY52"/>
    <mergeCell ref="BF49:BF52"/>
    <mergeCell ref="BG49:BG52"/>
    <mergeCell ref="BN49:BN52"/>
    <mergeCell ref="BO49:BO52"/>
    <mergeCell ref="AP53:AP56"/>
    <mergeCell ref="AQ53:AQ56"/>
    <mergeCell ref="AX53:AX56"/>
    <mergeCell ref="AY53:AY56"/>
    <mergeCell ref="BF53:BF56"/>
    <mergeCell ref="BG53:BG56"/>
    <mergeCell ref="BN53:BN56"/>
    <mergeCell ref="BO53:BO56"/>
    <mergeCell ref="AP41:AP44"/>
    <mergeCell ref="AQ41:AQ44"/>
    <mergeCell ref="AX41:AX44"/>
    <mergeCell ref="AY41:AY44"/>
    <mergeCell ref="BF41:BF44"/>
    <mergeCell ref="BG41:BG44"/>
    <mergeCell ref="BN41:BN44"/>
    <mergeCell ref="BO41:BO44"/>
    <mergeCell ref="AP45:AP48"/>
    <mergeCell ref="AQ45:AQ48"/>
    <mergeCell ref="AX45:AX48"/>
    <mergeCell ref="AY45:AY48"/>
    <mergeCell ref="BF45:BF48"/>
    <mergeCell ref="BG45:BG48"/>
    <mergeCell ref="BN45:BN48"/>
    <mergeCell ref="BO45:BO48"/>
    <mergeCell ref="AP33:AP36"/>
    <mergeCell ref="AQ33:AQ36"/>
    <mergeCell ref="AX33:AX36"/>
    <mergeCell ref="AY33:AY36"/>
    <mergeCell ref="BF33:BF36"/>
    <mergeCell ref="BG33:BG36"/>
    <mergeCell ref="BN33:BN36"/>
    <mergeCell ref="BO33:BO36"/>
    <mergeCell ref="AP37:AP40"/>
    <mergeCell ref="AQ37:AQ40"/>
    <mergeCell ref="AX37:AX40"/>
    <mergeCell ref="AY37:AY40"/>
    <mergeCell ref="BF37:BF40"/>
    <mergeCell ref="BG37:BG40"/>
    <mergeCell ref="BN37:BN40"/>
    <mergeCell ref="BO37:BO40"/>
    <mergeCell ref="AP25:AP28"/>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AP17:AP20"/>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B125:AB128"/>
    <mergeCell ref="AC125:AC128"/>
    <mergeCell ref="AD125:AD128"/>
    <mergeCell ref="AE125:AE128"/>
    <mergeCell ref="AF125:AF128"/>
    <mergeCell ref="AD121:AD124"/>
    <mergeCell ref="AE121:AE124"/>
    <mergeCell ref="AF121:AF124"/>
    <mergeCell ref="AF117:AF120"/>
    <mergeCell ref="AF105:AF108"/>
    <mergeCell ref="AD97:AD100"/>
    <mergeCell ref="AE97:AE100"/>
    <mergeCell ref="AF97:AF100"/>
    <mergeCell ref="AF93:AF96"/>
    <mergeCell ref="AD84:AD87"/>
    <mergeCell ref="AE84:AE87"/>
    <mergeCell ref="V125:V128"/>
    <mergeCell ref="W125:W128"/>
    <mergeCell ref="X125:X128"/>
    <mergeCell ref="Y125:Y128"/>
    <mergeCell ref="Z125:Z128"/>
    <mergeCell ref="AA125:AA128"/>
    <mergeCell ref="P125:P128"/>
    <mergeCell ref="Q125:Q128"/>
    <mergeCell ref="R125:R128"/>
    <mergeCell ref="S125:S128"/>
    <mergeCell ref="T125:T128"/>
    <mergeCell ref="U125:U128"/>
    <mergeCell ref="J125:J128"/>
    <mergeCell ref="K125:K128"/>
    <mergeCell ref="L125:L128"/>
    <mergeCell ref="M125:M128"/>
    <mergeCell ref="N125:N128"/>
    <mergeCell ref="O125:O128"/>
    <mergeCell ref="C125:C128"/>
    <mergeCell ref="D125:D128"/>
    <mergeCell ref="E125:E128"/>
    <mergeCell ref="F125:F128"/>
    <mergeCell ref="G125:G128"/>
    <mergeCell ref="H125:H128"/>
    <mergeCell ref="I125:I128"/>
    <mergeCell ref="X121:X124"/>
    <mergeCell ref="Y121:Y124"/>
    <mergeCell ref="Z121:Z124"/>
    <mergeCell ref="AA121:AA124"/>
    <mergeCell ref="AB121:AB124"/>
    <mergeCell ref="AC121:AC124"/>
    <mergeCell ref="R121:R124"/>
    <mergeCell ref="S121:S124"/>
    <mergeCell ref="T121:T124"/>
    <mergeCell ref="U121:U124"/>
    <mergeCell ref="V121:V124"/>
    <mergeCell ref="W121:W124"/>
    <mergeCell ref="L121:L124"/>
    <mergeCell ref="M121:M124"/>
    <mergeCell ref="N121:N124"/>
    <mergeCell ref="O121:O124"/>
    <mergeCell ref="P121:P124"/>
    <mergeCell ref="Q121:Q124"/>
    <mergeCell ref="C121:C124"/>
    <mergeCell ref="D121:D124"/>
    <mergeCell ref="E121:E124"/>
    <mergeCell ref="F121:F124"/>
    <mergeCell ref="G121:G124"/>
    <mergeCell ref="H121:H124"/>
    <mergeCell ref="I121:I124"/>
    <mergeCell ref="J121:J124"/>
    <mergeCell ref="K121:K124"/>
    <mergeCell ref="Z117:Z120"/>
    <mergeCell ref="AA117:AA120"/>
    <mergeCell ref="AB117:AB120"/>
    <mergeCell ref="AC117:AC120"/>
    <mergeCell ref="AD117:AD120"/>
    <mergeCell ref="AE117:AE120"/>
    <mergeCell ref="T117:T120"/>
    <mergeCell ref="U117:U120"/>
    <mergeCell ref="V117:V120"/>
    <mergeCell ref="W117:W120"/>
    <mergeCell ref="X117:X120"/>
    <mergeCell ref="Y117:Y120"/>
    <mergeCell ref="N117:N120"/>
    <mergeCell ref="O117:O120"/>
    <mergeCell ref="P117:P120"/>
    <mergeCell ref="Q117:Q120"/>
    <mergeCell ref="R117:R120"/>
    <mergeCell ref="S117:S120"/>
    <mergeCell ref="H117:H120"/>
    <mergeCell ref="I117:I120"/>
    <mergeCell ref="J117:J120"/>
    <mergeCell ref="K117:K120"/>
    <mergeCell ref="L117:L120"/>
    <mergeCell ref="M117:M120"/>
    <mergeCell ref="AB113:AB116"/>
    <mergeCell ref="AC113:AC116"/>
    <mergeCell ref="AD113:AD116"/>
    <mergeCell ref="AE113:AE116"/>
    <mergeCell ref="AF113:AF116"/>
    <mergeCell ref="C117:C120"/>
    <mergeCell ref="D117:D120"/>
    <mergeCell ref="E117:E120"/>
    <mergeCell ref="F117:F120"/>
    <mergeCell ref="G117:G120"/>
    <mergeCell ref="V113:V116"/>
    <mergeCell ref="W113:W116"/>
    <mergeCell ref="X113:X116"/>
    <mergeCell ref="Y113:Y116"/>
    <mergeCell ref="Z113:Z116"/>
    <mergeCell ref="AA113:AA116"/>
    <mergeCell ref="P113:P116"/>
    <mergeCell ref="Q113:Q116"/>
    <mergeCell ref="R113:R116"/>
    <mergeCell ref="S113:S116"/>
    <mergeCell ref="T113:T116"/>
    <mergeCell ref="U113:U116"/>
    <mergeCell ref="J113:J116"/>
    <mergeCell ref="K113:K116"/>
    <mergeCell ref="L113:L116"/>
    <mergeCell ref="M113:M116"/>
    <mergeCell ref="N113:N116"/>
    <mergeCell ref="O113:O116"/>
    <mergeCell ref="AD109:AD112"/>
    <mergeCell ref="AE109:AE112"/>
    <mergeCell ref="AF109:AF112"/>
    <mergeCell ref="C113:C116"/>
    <mergeCell ref="D113:D116"/>
    <mergeCell ref="E113:E116"/>
    <mergeCell ref="F113:F116"/>
    <mergeCell ref="G113:G116"/>
    <mergeCell ref="H113:H116"/>
    <mergeCell ref="I113:I116"/>
    <mergeCell ref="X109:X112"/>
    <mergeCell ref="Y109:Y112"/>
    <mergeCell ref="Z109:Z112"/>
    <mergeCell ref="AA109:AA112"/>
    <mergeCell ref="AB109:AB112"/>
    <mergeCell ref="AC109:AC112"/>
    <mergeCell ref="R109:R112"/>
    <mergeCell ref="S109:S112"/>
    <mergeCell ref="T109:T112"/>
    <mergeCell ref="U109:U112"/>
    <mergeCell ref="V109:V112"/>
    <mergeCell ref="W109:W112"/>
    <mergeCell ref="L109:L112"/>
    <mergeCell ref="M109:M112"/>
    <mergeCell ref="N109:N112"/>
    <mergeCell ref="O109:O112"/>
    <mergeCell ref="P109:P112"/>
    <mergeCell ref="Q109:Q112"/>
    <mergeCell ref="Z105:Z108"/>
    <mergeCell ref="AA105:AA108"/>
    <mergeCell ref="AB105:AB108"/>
    <mergeCell ref="AC105:AC108"/>
    <mergeCell ref="AD105:AD108"/>
    <mergeCell ref="AE105:AE108"/>
    <mergeCell ref="T105:T108"/>
    <mergeCell ref="U105:U108"/>
    <mergeCell ref="V105:V108"/>
    <mergeCell ref="W105:W108"/>
    <mergeCell ref="X105:X108"/>
    <mergeCell ref="Y105:Y108"/>
    <mergeCell ref="N105:N108"/>
    <mergeCell ref="O105:O108"/>
    <mergeCell ref="P105:P108"/>
    <mergeCell ref="C109:C112"/>
    <mergeCell ref="D109:D112"/>
    <mergeCell ref="E109:E112"/>
    <mergeCell ref="F109:F112"/>
    <mergeCell ref="G109:G112"/>
    <mergeCell ref="H109:H112"/>
    <mergeCell ref="I109:I112"/>
    <mergeCell ref="J109:J112"/>
    <mergeCell ref="K109:K112"/>
    <mergeCell ref="Q105:Q108"/>
    <mergeCell ref="R105:R108"/>
    <mergeCell ref="S105:S108"/>
    <mergeCell ref="H105:H108"/>
    <mergeCell ref="I105:I108"/>
    <mergeCell ref="J105:J108"/>
    <mergeCell ref="K105:K108"/>
    <mergeCell ref="L105:L108"/>
    <mergeCell ref="M105:M108"/>
    <mergeCell ref="AB101:AB104"/>
    <mergeCell ref="AC101:AC104"/>
    <mergeCell ref="AD101:AD104"/>
    <mergeCell ref="AE101:AE104"/>
    <mergeCell ref="AF101:AF104"/>
    <mergeCell ref="C105:C108"/>
    <mergeCell ref="D105:D108"/>
    <mergeCell ref="E105:E108"/>
    <mergeCell ref="F105:F108"/>
    <mergeCell ref="G105:G108"/>
    <mergeCell ref="V101:V104"/>
    <mergeCell ref="W101:W104"/>
    <mergeCell ref="X101:X104"/>
    <mergeCell ref="Y101:Y104"/>
    <mergeCell ref="Z101:Z104"/>
    <mergeCell ref="AA101:AA104"/>
    <mergeCell ref="P101:P104"/>
    <mergeCell ref="Q101:Q104"/>
    <mergeCell ref="R101:R104"/>
    <mergeCell ref="S101:S104"/>
    <mergeCell ref="T101:T104"/>
    <mergeCell ref="U101:U104"/>
    <mergeCell ref="J101:J104"/>
    <mergeCell ref="K101:K104"/>
    <mergeCell ref="L101:L104"/>
    <mergeCell ref="M101:M104"/>
    <mergeCell ref="N101:N104"/>
    <mergeCell ref="O101:O104"/>
    <mergeCell ref="C101:C104"/>
    <mergeCell ref="D101:D104"/>
    <mergeCell ref="E101:E104"/>
    <mergeCell ref="F101:F104"/>
    <mergeCell ref="G101:G104"/>
    <mergeCell ref="H101:H104"/>
    <mergeCell ref="I101:I104"/>
    <mergeCell ref="X97:X100"/>
    <mergeCell ref="Y97:Y100"/>
    <mergeCell ref="Z97:Z100"/>
    <mergeCell ref="AA97:AA100"/>
    <mergeCell ref="AB97:AB100"/>
    <mergeCell ref="AC97:AC100"/>
    <mergeCell ref="R97:R100"/>
    <mergeCell ref="S97:S100"/>
    <mergeCell ref="T97:T100"/>
    <mergeCell ref="U97:U100"/>
    <mergeCell ref="V97:V100"/>
    <mergeCell ref="W97:W100"/>
    <mergeCell ref="L97:L100"/>
    <mergeCell ref="M97:M100"/>
    <mergeCell ref="N97:N100"/>
    <mergeCell ref="O97:O100"/>
    <mergeCell ref="P97:P100"/>
    <mergeCell ref="Q97:Q100"/>
    <mergeCell ref="AB93:AB96"/>
    <mergeCell ref="AC93:AC96"/>
    <mergeCell ref="AD93:AD96"/>
    <mergeCell ref="AE93:AE96"/>
    <mergeCell ref="T93:T96"/>
    <mergeCell ref="U93:U96"/>
    <mergeCell ref="V93:V96"/>
    <mergeCell ref="W93:W96"/>
    <mergeCell ref="X93:X96"/>
    <mergeCell ref="Y93:Y96"/>
    <mergeCell ref="N93:N96"/>
    <mergeCell ref="O93:O96"/>
    <mergeCell ref="P93:P96"/>
    <mergeCell ref="C97:C100"/>
    <mergeCell ref="D97:D100"/>
    <mergeCell ref="E97:E100"/>
    <mergeCell ref="F97:F100"/>
    <mergeCell ref="G97:G100"/>
    <mergeCell ref="H97:H100"/>
    <mergeCell ref="I97:I100"/>
    <mergeCell ref="J97:J100"/>
    <mergeCell ref="K97:K100"/>
    <mergeCell ref="Q93:Q96"/>
    <mergeCell ref="R93:R96"/>
    <mergeCell ref="S93:S96"/>
    <mergeCell ref="H93:H96"/>
    <mergeCell ref="I93:I96"/>
    <mergeCell ref="J93:J96"/>
    <mergeCell ref="K93:K96"/>
    <mergeCell ref="L93:L96"/>
    <mergeCell ref="M93:M96"/>
    <mergeCell ref="C93:C96"/>
    <mergeCell ref="D93:D96"/>
    <mergeCell ref="E93:E96"/>
    <mergeCell ref="F93:F96"/>
    <mergeCell ref="G93:G96"/>
    <mergeCell ref="V88:V91"/>
    <mergeCell ref="W88:W91"/>
    <mergeCell ref="X88:X91"/>
    <mergeCell ref="Y88:Y91"/>
    <mergeCell ref="Z88:Z91"/>
    <mergeCell ref="AA88:AA91"/>
    <mergeCell ref="P88:P91"/>
    <mergeCell ref="Q88:Q91"/>
    <mergeCell ref="R88:R91"/>
    <mergeCell ref="S88:S91"/>
    <mergeCell ref="T88:T91"/>
    <mergeCell ref="U88:U91"/>
    <mergeCell ref="J88:J91"/>
    <mergeCell ref="K88:K91"/>
    <mergeCell ref="L88:L91"/>
    <mergeCell ref="M88:M91"/>
    <mergeCell ref="N88:N91"/>
    <mergeCell ref="O88:O91"/>
    <mergeCell ref="Z93:Z96"/>
    <mergeCell ref="AA93:AA96"/>
    <mergeCell ref="AF84:AF87"/>
    <mergeCell ref="C88:C91"/>
    <mergeCell ref="D88:D91"/>
    <mergeCell ref="E88:E91"/>
    <mergeCell ref="F88:F91"/>
    <mergeCell ref="G88:G91"/>
    <mergeCell ref="H88:H91"/>
    <mergeCell ref="I88:I91"/>
    <mergeCell ref="X84:X87"/>
    <mergeCell ref="Y84:Y87"/>
    <mergeCell ref="Z84:Z87"/>
    <mergeCell ref="AA84:AA87"/>
    <mergeCell ref="AB84:AB87"/>
    <mergeCell ref="AC84:AC87"/>
    <mergeCell ref="R84:R87"/>
    <mergeCell ref="S84:S87"/>
    <mergeCell ref="T84:T87"/>
    <mergeCell ref="U84:U87"/>
    <mergeCell ref="V84:V87"/>
    <mergeCell ref="W84:W87"/>
    <mergeCell ref="L84:L87"/>
    <mergeCell ref="M84:M87"/>
    <mergeCell ref="N84:N87"/>
    <mergeCell ref="O84:O87"/>
    <mergeCell ref="P84:P87"/>
    <mergeCell ref="Q84:Q87"/>
    <mergeCell ref="AB88:AB91"/>
    <mergeCell ref="AC88:AC91"/>
    <mergeCell ref="AD88:AD91"/>
    <mergeCell ref="AE88:AE91"/>
    <mergeCell ref="AF88:AF91"/>
    <mergeCell ref="AF80:AF83"/>
    <mergeCell ref="Z80:Z83"/>
    <mergeCell ref="AA80:AA83"/>
    <mergeCell ref="AB80:AB83"/>
    <mergeCell ref="AC80:AC83"/>
    <mergeCell ref="AD80:AD83"/>
    <mergeCell ref="AE80:AE83"/>
    <mergeCell ref="T80:T83"/>
    <mergeCell ref="U80:U83"/>
    <mergeCell ref="V80:V83"/>
    <mergeCell ref="W80:W83"/>
    <mergeCell ref="X80:X83"/>
    <mergeCell ref="Y80:Y83"/>
    <mergeCell ref="N80:N83"/>
    <mergeCell ref="O80:O83"/>
    <mergeCell ref="P80:P83"/>
    <mergeCell ref="C84:C87"/>
    <mergeCell ref="D84:D87"/>
    <mergeCell ref="E84:E87"/>
    <mergeCell ref="F84:F87"/>
    <mergeCell ref="G84:G87"/>
    <mergeCell ref="H84:H87"/>
    <mergeCell ref="I84:I87"/>
    <mergeCell ref="J84:J87"/>
    <mergeCell ref="K84:K87"/>
    <mergeCell ref="Q80:Q83"/>
    <mergeCell ref="R80:R83"/>
    <mergeCell ref="S80:S83"/>
    <mergeCell ref="H80:H83"/>
    <mergeCell ref="I80:I83"/>
    <mergeCell ref="J80:J83"/>
    <mergeCell ref="K80:K83"/>
    <mergeCell ref="C80:C83"/>
    <mergeCell ref="D80:D83"/>
    <mergeCell ref="E80:E83"/>
    <mergeCell ref="F80:F83"/>
    <mergeCell ref="G80:G83"/>
    <mergeCell ref="V75:V78"/>
    <mergeCell ref="W75:W78"/>
    <mergeCell ref="X75:X78"/>
    <mergeCell ref="Y75:Y78"/>
    <mergeCell ref="Z75:Z78"/>
    <mergeCell ref="AA75:AA78"/>
    <mergeCell ref="P75:P78"/>
    <mergeCell ref="Q75:Q78"/>
    <mergeCell ref="R75:R78"/>
    <mergeCell ref="S75:S78"/>
    <mergeCell ref="T75:T78"/>
    <mergeCell ref="U75:U78"/>
    <mergeCell ref="J75:J78"/>
    <mergeCell ref="K75:K78"/>
    <mergeCell ref="L75:L78"/>
    <mergeCell ref="M75:M78"/>
    <mergeCell ref="N75:N78"/>
    <mergeCell ref="O75:O78"/>
    <mergeCell ref="L80:L83"/>
    <mergeCell ref="M80:M83"/>
    <mergeCell ref="AF71:AF74"/>
    <mergeCell ref="C75:C78"/>
    <mergeCell ref="D75:D78"/>
    <mergeCell ref="E75:E78"/>
    <mergeCell ref="F75:F78"/>
    <mergeCell ref="G75:G78"/>
    <mergeCell ref="H75:H78"/>
    <mergeCell ref="I75:I78"/>
    <mergeCell ref="X71:X74"/>
    <mergeCell ref="Y71:Y74"/>
    <mergeCell ref="Z71:Z74"/>
    <mergeCell ref="AA71:AA74"/>
    <mergeCell ref="AB71:AB74"/>
    <mergeCell ref="AC71:AC74"/>
    <mergeCell ref="R71:R74"/>
    <mergeCell ref="S71:S74"/>
    <mergeCell ref="T71:T74"/>
    <mergeCell ref="U71:U74"/>
    <mergeCell ref="V71:V74"/>
    <mergeCell ref="W71:W74"/>
    <mergeCell ref="L71:L74"/>
    <mergeCell ref="M71:M74"/>
    <mergeCell ref="N71:N74"/>
    <mergeCell ref="O71:O74"/>
    <mergeCell ref="P71:P74"/>
    <mergeCell ref="Q71:Q74"/>
    <mergeCell ref="AB75:AB78"/>
    <mergeCell ref="AC75:AC78"/>
    <mergeCell ref="AD75:AD78"/>
    <mergeCell ref="AE75:AE78"/>
    <mergeCell ref="AF75:AF78"/>
    <mergeCell ref="AA67:AA70"/>
    <mergeCell ref="AB67:AB70"/>
    <mergeCell ref="AC67:AC70"/>
    <mergeCell ref="AD67:AD70"/>
    <mergeCell ref="AE67:AE70"/>
    <mergeCell ref="T67:T70"/>
    <mergeCell ref="U67:U70"/>
    <mergeCell ref="V67:V70"/>
    <mergeCell ref="W67:W70"/>
    <mergeCell ref="X67:X70"/>
    <mergeCell ref="Y67:Y70"/>
    <mergeCell ref="N67:N70"/>
    <mergeCell ref="O67:O70"/>
    <mergeCell ref="P67:P70"/>
    <mergeCell ref="C71:C74"/>
    <mergeCell ref="D71:D74"/>
    <mergeCell ref="E71:E74"/>
    <mergeCell ref="F71:F74"/>
    <mergeCell ref="G71:G74"/>
    <mergeCell ref="H71:H74"/>
    <mergeCell ref="I71:I74"/>
    <mergeCell ref="J71:J74"/>
    <mergeCell ref="K71:K74"/>
    <mergeCell ref="Q67:Q70"/>
    <mergeCell ref="R67:R70"/>
    <mergeCell ref="S67:S70"/>
    <mergeCell ref="H67:H70"/>
    <mergeCell ref="I67:I70"/>
    <mergeCell ref="J67:J70"/>
    <mergeCell ref="K67:K70"/>
    <mergeCell ref="AD71:AD74"/>
    <mergeCell ref="AE71:AE74"/>
    <mergeCell ref="L67:L70"/>
    <mergeCell ref="M67:M70"/>
    <mergeCell ref="AB62:AB65"/>
    <mergeCell ref="AC62:AC65"/>
    <mergeCell ref="AD62:AD65"/>
    <mergeCell ref="AE62:AE65"/>
    <mergeCell ref="AF62:AF65"/>
    <mergeCell ref="C67:C70"/>
    <mergeCell ref="D67:D70"/>
    <mergeCell ref="E67:E70"/>
    <mergeCell ref="F67:F70"/>
    <mergeCell ref="G67:G70"/>
    <mergeCell ref="V62:V65"/>
    <mergeCell ref="W62:W65"/>
    <mergeCell ref="X62:X65"/>
    <mergeCell ref="Y62:Y65"/>
    <mergeCell ref="Z62:Z65"/>
    <mergeCell ref="AA62:AA65"/>
    <mergeCell ref="P62:P65"/>
    <mergeCell ref="Q62:Q65"/>
    <mergeCell ref="R62:R65"/>
    <mergeCell ref="S62:S65"/>
    <mergeCell ref="T62:T65"/>
    <mergeCell ref="U62:U65"/>
    <mergeCell ref="J62:J65"/>
    <mergeCell ref="K62:K65"/>
    <mergeCell ref="L62:L65"/>
    <mergeCell ref="M62:M65"/>
    <mergeCell ref="N62:N65"/>
    <mergeCell ref="O62:O65"/>
    <mergeCell ref="AF67:AF70"/>
    <mergeCell ref="Z67:Z70"/>
    <mergeCell ref="AF57:AF60"/>
    <mergeCell ref="C62:C65"/>
    <mergeCell ref="D62:D65"/>
    <mergeCell ref="E62:E65"/>
    <mergeCell ref="F62:F65"/>
    <mergeCell ref="G62:G65"/>
    <mergeCell ref="H62:H65"/>
    <mergeCell ref="I62:I65"/>
    <mergeCell ref="X57:X60"/>
    <mergeCell ref="Y57:Y60"/>
    <mergeCell ref="Z57:Z60"/>
    <mergeCell ref="AA57:AA60"/>
    <mergeCell ref="AB57:AB60"/>
    <mergeCell ref="AC57:AC60"/>
    <mergeCell ref="R57:R60"/>
    <mergeCell ref="S57:S60"/>
    <mergeCell ref="T57:T60"/>
    <mergeCell ref="U57:U60"/>
    <mergeCell ref="V57:V60"/>
    <mergeCell ref="W57:W60"/>
    <mergeCell ref="L57:L60"/>
    <mergeCell ref="M57:M60"/>
    <mergeCell ref="N57:N60"/>
    <mergeCell ref="O57:O60"/>
    <mergeCell ref="P57:P60"/>
    <mergeCell ref="Q57:Q60"/>
    <mergeCell ref="AA53:AA56"/>
    <mergeCell ref="AB53:AB56"/>
    <mergeCell ref="AC53:AC56"/>
    <mergeCell ref="AD53:AD56"/>
    <mergeCell ref="AE53:AE56"/>
    <mergeCell ref="T53:T56"/>
    <mergeCell ref="U53:U56"/>
    <mergeCell ref="V53:V56"/>
    <mergeCell ref="W53:W56"/>
    <mergeCell ref="X53:X56"/>
    <mergeCell ref="Y53:Y56"/>
    <mergeCell ref="N53:N56"/>
    <mergeCell ref="O53:O56"/>
    <mergeCell ref="P53:P56"/>
    <mergeCell ref="C57:C60"/>
    <mergeCell ref="D57:D60"/>
    <mergeCell ref="E57:E60"/>
    <mergeCell ref="F57:F60"/>
    <mergeCell ref="G57:G60"/>
    <mergeCell ref="H57:H60"/>
    <mergeCell ref="I57:I60"/>
    <mergeCell ref="J57:J60"/>
    <mergeCell ref="K57:K60"/>
    <mergeCell ref="Q53:Q56"/>
    <mergeCell ref="R53:R56"/>
    <mergeCell ref="S53:S56"/>
    <mergeCell ref="H53:H56"/>
    <mergeCell ref="I53:I56"/>
    <mergeCell ref="J53:J56"/>
    <mergeCell ref="K53:K56"/>
    <mergeCell ref="AD57:AD60"/>
    <mergeCell ref="AE57:AE60"/>
    <mergeCell ref="L53:L56"/>
    <mergeCell ref="M53:M56"/>
    <mergeCell ref="AB49:AB52"/>
    <mergeCell ref="AC49:AC52"/>
    <mergeCell ref="AD49:AD52"/>
    <mergeCell ref="AE49:AE52"/>
    <mergeCell ref="AF49:AF52"/>
    <mergeCell ref="C53:C56"/>
    <mergeCell ref="D53:D56"/>
    <mergeCell ref="E53:E56"/>
    <mergeCell ref="F53:F56"/>
    <mergeCell ref="G53:G56"/>
    <mergeCell ref="V49:V52"/>
    <mergeCell ref="W49:W52"/>
    <mergeCell ref="X49:X52"/>
    <mergeCell ref="Y49:Y52"/>
    <mergeCell ref="Z49:Z52"/>
    <mergeCell ref="AA49:AA52"/>
    <mergeCell ref="P49:P52"/>
    <mergeCell ref="Q49:Q52"/>
    <mergeCell ref="R49:R52"/>
    <mergeCell ref="S49:S52"/>
    <mergeCell ref="T49:T52"/>
    <mergeCell ref="U49:U52"/>
    <mergeCell ref="J49:J52"/>
    <mergeCell ref="K49:K52"/>
    <mergeCell ref="L49:L52"/>
    <mergeCell ref="M49:M52"/>
    <mergeCell ref="N49:N52"/>
    <mergeCell ref="O49:O52"/>
    <mergeCell ref="AF53:AF56"/>
    <mergeCell ref="Z53:Z56"/>
    <mergeCell ref="AF45:AF48"/>
    <mergeCell ref="C49:C52"/>
    <mergeCell ref="D49:D52"/>
    <mergeCell ref="E49:E52"/>
    <mergeCell ref="F49:F52"/>
    <mergeCell ref="G49:G52"/>
    <mergeCell ref="H49:H52"/>
    <mergeCell ref="I49:I52"/>
    <mergeCell ref="X45:X48"/>
    <mergeCell ref="Y45:Y48"/>
    <mergeCell ref="Z45:Z48"/>
    <mergeCell ref="AA45:AA48"/>
    <mergeCell ref="AB45:AB48"/>
    <mergeCell ref="AC45:AC48"/>
    <mergeCell ref="R45:R48"/>
    <mergeCell ref="S45:S48"/>
    <mergeCell ref="T45:T48"/>
    <mergeCell ref="U45:U48"/>
    <mergeCell ref="V45:V48"/>
    <mergeCell ref="W45:W48"/>
    <mergeCell ref="L45:L48"/>
    <mergeCell ref="M45:M48"/>
    <mergeCell ref="N45:N48"/>
    <mergeCell ref="O45:O48"/>
    <mergeCell ref="P45:P48"/>
    <mergeCell ref="Q45:Q48"/>
    <mergeCell ref="AA41:AA44"/>
    <mergeCell ref="AB41:AB44"/>
    <mergeCell ref="AC41:AC44"/>
    <mergeCell ref="AD41:AD44"/>
    <mergeCell ref="AE41:AE44"/>
    <mergeCell ref="T41:T44"/>
    <mergeCell ref="U41:U44"/>
    <mergeCell ref="V41:V44"/>
    <mergeCell ref="W41:W44"/>
    <mergeCell ref="X41:X44"/>
    <mergeCell ref="Y41:Y44"/>
    <mergeCell ref="N41:N44"/>
    <mergeCell ref="O41:O44"/>
    <mergeCell ref="P41:P44"/>
    <mergeCell ref="C45:C48"/>
    <mergeCell ref="D45:D48"/>
    <mergeCell ref="E45:E48"/>
    <mergeCell ref="F45:F48"/>
    <mergeCell ref="G45:G48"/>
    <mergeCell ref="H45:H48"/>
    <mergeCell ref="I45:I48"/>
    <mergeCell ref="J45:J48"/>
    <mergeCell ref="K45:K48"/>
    <mergeCell ref="Q41:Q44"/>
    <mergeCell ref="R41:R44"/>
    <mergeCell ref="S41:S44"/>
    <mergeCell ref="H41:H44"/>
    <mergeCell ref="I41:I44"/>
    <mergeCell ref="J41:J44"/>
    <mergeCell ref="K41:K44"/>
    <mergeCell ref="AD45:AD48"/>
    <mergeCell ref="AE45:AE48"/>
    <mergeCell ref="L41:L44"/>
    <mergeCell ref="M41:M44"/>
    <mergeCell ref="AB37:AB40"/>
    <mergeCell ref="AC37:AC40"/>
    <mergeCell ref="AD37:AD40"/>
    <mergeCell ref="AE37:AE40"/>
    <mergeCell ref="AF37:AF40"/>
    <mergeCell ref="C41:C44"/>
    <mergeCell ref="D41:D44"/>
    <mergeCell ref="E41:E44"/>
    <mergeCell ref="F41:F44"/>
    <mergeCell ref="G41:G44"/>
    <mergeCell ref="V37:V40"/>
    <mergeCell ref="W37:W40"/>
    <mergeCell ref="X37:X40"/>
    <mergeCell ref="Y37:Y40"/>
    <mergeCell ref="Z37:Z40"/>
    <mergeCell ref="AA37:AA40"/>
    <mergeCell ref="P37:P40"/>
    <mergeCell ref="Q37:Q40"/>
    <mergeCell ref="R37:R40"/>
    <mergeCell ref="S37:S40"/>
    <mergeCell ref="T37:T40"/>
    <mergeCell ref="U37:U40"/>
    <mergeCell ref="J37:J40"/>
    <mergeCell ref="K37:K40"/>
    <mergeCell ref="L37:L40"/>
    <mergeCell ref="M37:M40"/>
    <mergeCell ref="N37:N40"/>
    <mergeCell ref="O37:O40"/>
    <mergeCell ref="AF41:AF44"/>
    <mergeCell ref="Z41:Z44"/>
    <mergeCell ref="AF33:AF36"/>
    <mergeCell ref="C37:C40"/>
    <mergeCell ref="D37:D40"/>
    <mergeCell ref="E37:E40"/>
    <mergeCell ref="F37:F40"/>
    <mergeCell ref="G37:G40"/>
    <mergeCell ref="H37:H40"/>
    <mergeCell ref="I37:I40"/>
    <mergeCell ref="X33:X36"/>
    <mergeCell ref="Y33:Y36"/>
    <mergeCell ref="Z33:Z36"/>
    <mergeCell ref="AA33:AA36"/>
    <mergeCell ref="AB33:AB36"/>
    <mergeCell ref="AC33:AC36"/>
    <mergeCell ref="R33:R36"/>
    <mergeCell ref="S33:S36"/>
    <mergeCell ref="T33:T36"/>
    <mergeCell ref="U33:U36"/>
    <mergeCell ref="V33:V36"/>
    <mergeCell ref="W33:W36"/>
    <mergeCell ref="L33:L36"/>
    <mergeCell ref="M33:M36"/>
    <mergeCell ref="N33:N36"/>
    <mergeCell ref="O33:O36"/>
    <mergeCell ref="P33:P36"/>
    <mergeCell ref="Q33:Q36"/>
    <mergeCell ref="AA29:AA32"/>
    <mergeCell ref="AB29:AB32"/>
    <mergeCell ref="AC29:AC32"/>
    <mergeCell ref="AD29:AD32"/>
    <mergeCell ref="AE29:AE32"/>
    <mergeCell ref="T29:T32"/>
    <mergeCell ref="U29:U32"/>
    <mergeCell ref="V29:V32"/>
    <mergeCell ref="W29:W32"/>
    <mergeCell ref="X29:X32"/>
    <mergeCell ref="Y29:Y32"/>
    <mergeCell ref="N29:N32"/>
    <mergeCell ref="O29:O32"/>
    <mergeCell ref="P29:P32"/>
    <mergeCell ref="C33:C36"/>
    <mergeCell ref="D33:D36"/>
    <mergeCell ref="E33:E36"/>
    <mergeCell ref="F33:F36"/>
    <mergeCell ref="G33:G36"/>
    <mergeCell ref="H33:H36"/>
    <mergeCell ref="I33:I36"/>
    <mergeCell ref="J33:J36"/>
    <mergeCell ref="K33:K36"/>
    <mergeCell ref="Q29:Q32"/>
    <mergeCell ref="R29:R32"/>
    <mergeCell ref="S29:S32"/>
    <mergeCell ref="H29:H32"/>
    <mergeCell ref="I29:I32"/>
    <mergeCell ref="J29:J32"/>
    <mergeCell ref="K29:K32"/>
    <mergeCell ref="AD33:AD36"/>
    <mergeCell ref="AE33:AE36"/>
    <mergeCell ref="L29:L32"/>
    <mergeCell ref="M29:M32"/>
    <mergeCell ref="AB25:AB28"/>
    <mergeCell ref="AC25:AC28"/>
    <mergeCell ref="AD25:AD28"/>
    <mergeCell ref="AE25:AE28"/>
    <mergeCell ref="AF25:AF28"/>
    <mergeCell ref="C29:C32"/>
    <mergeCell ref="D29:D32"/>
    <mergeCell ref="E29:E32"/>
    <mergeCell ref="F29:F32"/>
    <mergeCell ref="G29:G32"/>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L25:L28"/>
    <mergeCell ref="M25:M28"/>
    <mergeCell ref="N25:N28"/>
    <mergeCell ref="O25:O28"/>
    <mergeCell ref="AF29:AF32"/>
    <mergeCell ref="Z29:Z32"/>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C21:C24"/>
    <mergeCell ref="D21:D24"/>
    <mergeCell ref="E21:E24"/>
    <mergeCell ref="F21:F24"/>
    <mergeCell ref="G21:G24"/>
    <mergeCell ref="H21:H24"/>
    <mergeCell ref="I21:I24"/>
    <mergeCell ref="J21:J24"/>
    <mergeCell ref="K21:K24"/>
    <mergeCell ref="Q17:Q20"/>
    <mergeCell ref="R17:R20"/>
    <mergeCell ref="S17:S20"/>
    <mergeCell ref="H17:H20"/>
    <mergeCell ref="I17:I20"/>
    <mergeCell ref="J17:J20"/>
    <mergeCell ref="K17:K20"/>
    <mergeCell ref="AD21:AD24"/>
    <mergeCell ref="N13:N16"/>
    <mergeCell ref="O13:O16"/>
    <mergeCell ref="AF17:AF20"/>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AE21:AE24"/>
    <mergeCell ref="AF21:AF24"/>
    <mergeCell ref="F9:F12"/>
    <mergeCell ref="G9:G12"/>
    <mergeCell ref="H9:H12"/>
    <mergeCell ref="I9:I12"/>
    <mergeCell ref="L17:L20"/>
    <mergeCell ref="M17:M20"/>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L13:L16"/>
    <mergeCell ref="M13:M16"/>
    <mergeCell ref="M4:M5"/>
    <mergeCell ref="Y4:Y5"/>
    <mergeCell ref="Z4:Z5"/>
    <mergeCell ref="Q3:Q5"/>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N9:N12"/>
    <mergeCell ref="O9:O12"/>
    <mergeCell ref="P9:P12"/>
    <mergeCell ref="Q9:Q12"/>
    <mergeCell ref="C9:C12"/>
    <mergeCell ref="D9:D12"/>
    <mergeCell ref="E9:E12"/>
    <mergeCell ref="AN3:AO3"/>
    <mergeCell ref="AP3:AW3"/>
    <mergeCell ref="AX3:BE3"/>
    <mergeCell ref="BF3:BM3"/>
    <mergeCell ref="J9:J12"/>
    <mergeCell ref="K9:K12"/>
    <mergeCell ref="T4:T5"/>
    <mergeCell ref="U4:U5"/>
    <mergeCell ref="V4:V5"/>
    <mergeCell ref="AI3:AI5"/>
    <mergeCell ref="AJ3:AJ5"/>
    <mergeCell ref="W4:W5"/>
    <mergeCell ref="X4:X5"/>
    <mergeCell ref="AD9:AD12"/>
    <mergeCell ref="AE9:AE12"/>
    <mergeCell ref="AF9:AF12"/>
    <mergeCell ref="B3:D3"/>
    <mergeCell ref="E3:E5"/>
    <mergeCell ref="F3:I3"/>
    <mergeCell ref="J3:K3"/>
    <mergeCell ref="L3:M3"/>
    <mergeCell ref="N3:O3"/>
    <mergeCell ref="N4:N5"/>
    <mergeCell ref="O4:O5"/>
    <mergeCell ref="C4:D4"/>
    <mergeCell ref="F4:F5"/>
    <mergeCell ref="G4:G5"/>
    <mergeCell ref="H4:H5"/>
    <mergeCell ref="I4:I5"/>
    <mergeCell ref="J4:J5"/>
    <mergeCell ref="K4:K5"/>
    <mergeCell ref="L4:L5"/>
    <mergeCell ref="R3:R5"/>
    <mergeCell ref="P3:P5"/>
    <mergeCell ref="AV4:AV5"/>
    <mergeCell ref="AW4:AW5"/>
    <mergeCell ref="AX4:AX5"/>
    <mergeCell ref="AY4:AY5"/>
    <mergeCell ref="T3:X3"/>
    <mergeCell ref="Y3:AF3"/>
    <mergeCell ref="AG3:AG5"/>
    <mergeCell ref="AH3:AH5"/>
    <mergeCell ref="AP4:AP5"/>
    <mergeCell ref="AQ4:AQ5"/>
    <mergeCell ref="AR4:AU4"/>
    <mergeCell ref="BU4:BU5"/>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F4:AF5"/>
    <mergeCell ref="BN3:BU3"/>
    <mergeCell ref="AK3:AK5"/>
    <mergeCell ref="AL3:AM3"/>
  </mergeCells>
  <conditionalFormatting sqref="S9">
    <cfRule type="expression" dxfId="49" priority="42">
      <formula>T9=U9+V9+W9+X9</formula>
    </cfRule>
    <cfRule type="expression" dxfId="48" priority="43">
      <formula>T9&lt;&gt;U9+V9+W9+X9</formula>
    </cfRule>
  </conditionalFormatting>
  <conditionalFormatting sqref="S13 S17 S21 S25 S29 S33 S37 S45">
    <cfRule type="expression" dxfId="47" priority="39">
      <formula>T13=U13+V13+W13+X13</formula>
    </cfRule>
    <cfRule type="expression" dxfId="46" priority="40">
      <formula>T13&lt;&gt;U13+V13+W13+X13</formula>
    </cfRule>
  </conditionalFormatting>
  <conditionalFormatting sqref="S41">
    <cfRule type="expression" dxfId="45" priority="11">
      <formula>T41=U41+V41+W41+X41</formula>
    </cfRule>
    <cfRule type="expression" dxfId="44" priority="12">
      <formula>T41&lt;&gt;U41+V41+W41+X41</formula>
    </cfRule>
  </conditionalFormatting>
  <conditionalFormatting sqref="S49 S53 S57">
    <cfRule type="expression" dxfId="43" priority="8">
      <formula>T49=U49+V49+W49+X49</formula>
    </cfRule>
    <cfRule type="expression" dxfId="42" priority="9">
      <formula>T49&lt;&gt;U49+V49+W49+X49</formula>
    </cfRule>
  </conditionalFormatting>
  <conditionalFormatting sqref="S62">
    <cfRule type="expression" dxfId="41" priority="36">
      <formula>T62=U62+V62+W62+X62</formula>
    </cfRule>
    <cfRule type="expression" dxfId="40" priority="37">
      <formula>T62&lt;&gt;U62+V62+W62+X62</formula>
    </cfRule>
  </conditionalFormatting>
  <conditionalFormatting sqref="S67 S71 S75">
    <cfRule type="expression" dxfId="39" priority="34">
      <formula>T67=U67+V67+W67+X67</formula>
    </cfRule>
    <cfRule type="expression" dxfId="38" priority="35">
      <formula>T67&lt;&gt;U67+V67+W67+X67</formula>
    </cfRule>
  </conditionalFormatting>
  <conditionalFormatting sqref="S80 S84 S88">
    <cfRule type="expression" dxfId="37" priority="31">
      <formula>T80=U80+V80+W80+X80</formula>
    </cfRule>
    <cfRule type="expression" dxfId="36" priority="32">
      <formula>T80&lt;&gt;U80+V80+W80+X80</formula>
    </cfRule>
  </conditionalFormatting>
  <conditionalFormatting sqref="S93 S97 S101 S105">
    <cfRule type="expression" dxfId="35" priority="15">
      <formula>T93=U93+V93+W93+X93</formula>
    </cfRule>
    <cfRule type="expression" dxfId="34" priority="16">
      <formula>T93&lt;&gt;U93+V93+W93+X93</formula>
    </cfRule>
  </conditionalFormatting>
  <conditionalFormatting sqref="S109 S113">
    <cfRule type="expression" dxfId="33" priority="28">
      <formula>T109=U109+V109+W109+X109</formula>
    </cfRule>
    <cfRule type="expression" dxfId="32" priority="29">
      <formula>T109&lt;&gt;U109+V109+W109+X109</formula>
    </cfRule>
  </conditionalFormatting>
  <conditionalFormatting sqref="S117 S121 S125">
    <cfRule type="expression" dxfId="31" priority="18">
      <formula>T117=U117+V117+W117+X117</formula>
    </cfRule>
    <cfRule type="expression" dxfId="30" priority="19">
      <formula>T117&lt;&gt;U117+V117+W117+X117</formula>
    </cfRule>
  </conditionalFormatting>
  <conditionalFormatting sqref="Y7:Y9">
    <cfRule type="expression" dxfId="29" priority="1">
      <formula>Y7&lt;&gt;Z7</formula>
    </cfRule>
  </conditionalFormatting>
  <conditionalFormatting sqref="Y13 Y17 Y21 Y25 Y29 Y33 Y37 Y41 Y45 Y49 Y53 Y57">
    <cfRule type="expression" dxfId="28" priority="6">
      <formula>Y13&lt;&gt;Z13</formula>
    </cfRule>
  </conditionalFormatting>
  <conditionalFormatting sqref="Y61:Y62">
    <cfRule type="expression" dxfId="27" priority="5">
      <formula>Y61&lt;&gt;Z61</formula>
    </cfRule>
  </conditionalFormatting>
  <conditionalFormatting sqref="Y66:Y67 Y71 Y75">
    <cfRule type="expression" dxfId="26" priority="4">
      <formula>Y66&lt;&gt;Z66</formula>
    </cfRule>
  </conditionalFormatting>
  <conditionalFormatting sqref="Y79:Y80 Y84 Y88">
    <cfRule type="expression" dxfId="25" priority="3">
      <formula>Y79&lt;&gt;Z79</formula>
    </cfRule>
  </conditionalFormatting>
  <conditionalFormatting sqref="Y92:Y93 Y97 Y101 Y105 Y109 Y113 Y117 Y121 Y125">
    <cfRule type="expression" dxfId="24" priority="2">
      <formula>Y92&lt;&gt;Z92</formula>
    </cfRule>
  </conditionalFormatting>
  <conditionalFormatting sqref="Z7:AO7">
    <cfRule type="expression" dxfId="23" priority="45">
      <formula>Z$5=#REF!</formula>
    </cfRule>
  </conditionalFormatting>
  <conditionalFormatting sqref="AQ7:AW7">
    <cfRule type="expression" dxfId="22" priority="44">
      <formula>AQ$5=#REF!</formula>
    </cfRule>
  </conditionalFormatting>
  <conditionalFormatting sqref="AY7:BE7">
    <cfRule type="expression" dxfId="21" priority="23">
      <formula>AY$5=#REF!</formula>
    </cfRule>
  </conditionalFormatting>
  <conditionalFormatting sqref="BG7:BM7">
    <cfRule type="expression" dxfId="20" priority="22">
      <formula>BG$5=#REF!</formula>
    </cfRule>
  </conditionalFormatting>
  <conditionalFormatting sqref="BO7:BU7">
    <cfRule type="expression" dxfId="19" priority="21">
      <formula>BO$5=#REF!</formula>
    </cfRule>
  </conditionalFormatting>
  <printOptions horizontalCentered="1"/>
  <pageMargins left="0.31496062992125984" right="0.31496062992125984" top="0.35433070866141736" bottom="0.55118110236220474" header="0.31496062992125984" footer="0.31496062992125984"/>
  <pageSetup paperSize="14" scale="70" fitToHeight="0" pageOrder="overThenDown" orientation="landscape" r:id="rId1"/>
  <headerFooter>
    <oddFooter>&amp;L&amp;F&amp;R&amp;P DE &amp;N</oddFooter>
  </headerFooter>
  <colBreaks count="5" manualBreakCount="5">
    <brk id="13" max="1048575" man="1"/>
    <brk id="17" max="1048575" man="1"/>
    <brk id="32" max="127" man="1"/>
    <brk id="41" max="1048575" man="1"/>
    <brk id="5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G13"/>
  <sheetViews>
    <sheetView workbookViewId="0">
      <selection activeCell="C21" sqref="C21"/>
    </sheetView>
  </sheetViews>
  <sheetFormatPr baseColWidth="10" defaultColWidth="11.5703125" defaultRowHeight="12.75" x14ac:dyDescent="0.2"/>
  <cols>
    <col min="1" max="1" width="20.7109375" style="199" customWidth="1"/>
    <col min="2" max="2" width="4.7109375" style="199" customWidth="1"/>
    <col min="3" max="3" width="38.5703125" style="199" customWidth="1"/>
    <col min="4" max="4" width="4.7109375" style="199" customWidth="1"/>
    <col min="5" max="5" width="16.7109375" style="199" customWidth="1"/>
    <col min="6" max="6" width="4.28515625" style="199" customWidth="1"/>
    <col min="7" max="16384" width="11.5703125" style="199"/>
  </cols>
  <sheetData>
    <row r="2" spans="1:7" ht="13.9" customHeight="1" x14ac:dyDescent="0.2"/>
    <row r="9" spans="1:7" s="201" customFormat="1" ht="30" x14ac:dyDescent="0.25">
      <c r="A9" s="914" t="s">
        <v>2863</v>
      </c>
      <c r="C9" s="915" t="s">
        <v>2864</v>
      </c>
      <c r="D9" s="200"/>
      <c r="E9" s="915" t="s">
        <v>2865</v>
      </c>
      <c r="F9" s="200"/>
      <c r="G9" s="915" t="s">
        <v>2866</v>
      </c>
    </row>
    <row r="10" spans="1:7" ht="15" x14ac:dyDescent="0.2">
      <c r="A10" s="916" t="s">
        <v>2867</v>
      </c>
      <c r="C10" s="917" t="s">
        <v>2868</v>
      </c>
      <c r="D10" s="200"/>
      <c r="E10" s="918" t="s">
        <v>2869</v>
      </c>
      <c r="F10" s="200"/>
      <c r="G10" s="918" t="s">
        <v>2870</v>
      </c>
    </row>
    <row r="11" spans="1:7" ht="15" x14ac:dyDescent="0.2">
      <c r="A11" s="916" t="s">
        <v>2871</v>
      </c>
      <c r="C11" s="917" t="s">
        <v>2872</v>
      </c>
      <c r="D11" s="200"/>
      <c r="E11" s="918" t="s">
        <v>2873</v>
      </c>
      <c r="F11" s="200"/>
      <c r="G11" s="918" t="s">
        <v>2874</v>
      </c>
    </row>
    <row r="12" spans="1:7" ht="15" x14ac:dyDescent="0.2">
      <c r="C12" s="917" t="s">
        <v>2875</v>
      </c>
      <c r="D12" s="200"/>
      <c r="E12" s="918" t="s">
        <v>2876</v>
      </c>
      <c r="F12" s="200"/>
      <c r="G12" s="200"/>
    </row>
    <row r="13" spans="1:7" ht="15" x14ac:dyDescent="0.2">
      <c r="C13" s="917" t="s">
        <v>2877</v>
      </c>
      <c r="D13" s="200"/>
      <c r="E13" s="918" t="s">
        <v>2878</v>
      </c>
      <c r="F13" s="200"/>
      <c r="G13" s="200"/>
    </row>
  </sheetData>
  <conditionalFormatting sqref="A10:A11">
    <cfRule type="containsText" dxfId="959" priority="1" operator="containsText" text="Anual">
      <formula>NOT(ISERROR(SEARCH("Anual",A10)))</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79998168889431442"/>
  </sheetPr>
  <dimension ref="A1:BU601"/>
  <sheetViews>
    <sheetView zoomScale="50" zoomScaleNormal="5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2" width="7.7109375" style="5" customWidth="1"/>
    <col min="3" max="3" width="8.7109375" style="156" customWidth="1"/>
    <col min="4" max="4" width="52.7109375" style="20" customWidth="1"/>
    <col min="5" max="5" width="8.7109375" style="20" customWidth="1"/>
    <col min="6" max="6" width="12.7109375" style="20" customWidth="1"/>
    <col min="7" max="7" width="18.7109375" style="193" customWidth="1"/>
    <col min="8" max="9" width="10.7109375" style="7" customWidth="1"/>
    <col min="10" max="10" width="10.7109375" style="21" customWidth="1"/>
    <col min="11" max="11" width="20.7109375" style="21" customWidth="1"/>
    <col min="12" max="12" width="10.7109375" style="20" customWidth="1"/>
    <col min="13" max="13" width="40.7109375" style="20" customWidth="1"/>
    <col min="14" max="14" width="20.7109375" style="20" customWidth="1"/>
    <col min="15" max="15" width="140.7109375" style="230" customWidth="1"/>
    <col min="16" max="16" width="36.7109375" style="20" customWidth="1"/>
    <col min="17" max="17" width="14.7109375" style="20" customWidth="1"/>
    <col min="18" max="18" width="14.5703125" style="20" customWidth="1"/>
    <col min="19" max="19" width="1.7109375" style="20" customWidth="1"/>
    <col min="20" max="20" width="15" style="7" customWidth="1"/>
    <col min="21" max="24" width="15" style="6" customWidth="1"/>
    <col min="25" max="25" width="15.140625" style="6" customWidth="1"/>
    <col min="26" max="32" width="15.140625" style="2" customWidth="1"/>
    <col min="33" max="33" width="64.7109375" style="2" customWidth="1"/>
    <col min="34" max="36" width="14.7109375" style="2" customWidth="1"/>
    <col min="37" max="37" width="50.7109375" style="2" customWidth="1"/>
    <col min="38" max="41" width="13.28515625" style="2" customWidth="1"/>
    <col min="42" max="42" width="13.28515625" style="3" customWidth="1"/>
    <col min="43"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2" width="13.28515625" style="4" customWidth="1"/>
    <col min="63" max="65" width="13.28515625" style="1" customWidth="1"/>
    <col min="66" max="66" width="13.28515625" style="3" customWidth="1"/>
    <col min="67" max="70" width="13.28515625" style="4" customWidth="1"/>
    <col min="71" max="73" width="13.28515625" style="1" customWidth="1"/>
    <col min="74" max="109" width="12.7109375" style="1" customWidth="1"/>
    <col min="110" max="16384" width="11.42578125" style="1"/>
  </cols>
  <sheetData>
    <row r="1" spans="1:73" s="184" customFormat="1" ht="30" customHeight="1" x14ac:dyDescent="0.25">
      <c r="A1" s="661"/>
      <c r="B1" s="183"/>
      <c r="D1" s="186" t="s">
        <v>2879</v>
      </c>
      <c r="E1" s="185" t="s">
        <v>2880</v>
      </c>
      <c r="F1" s="183" t="s">
        <v>2881</v>
      </c>
      <c r="G1" s="209"/>
      <c r="H1" s="185"/>
      <c r="I1" s="185"/>
      <c r="J1" s="185"/>
      <c r="K1" s="185"/>
      <c r="L1" s="185"/>
      <c r="M1" s="660" t="s">
        <v>2882</v>
      </c>
      <c r="O1" s="222" t="s">
        <v>2883</v>
      </c>
      <c r="Q1" s="660" t="s">
        <v>2882</v>
      </c>
      <c r="R1" s="183"/>
      <c r="S1" s="183"/>
      <c r="T1" s="183" t="s">
        <v>2884</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148"/>
      <c r="B2" s="106"/>
      <c r="F2" s="106" t="s">
        <v>3975</v>
      </c>
      <c r="G2" s="210"/>
      <c r="H2" s="216"/>
      <c r="I2" s="216"/>
      <c r="J2" s="216"/>
      <c r="K2" s="216"/>
      <c r="O2" s="224" t="str">
        <f>+F2</f>
        <v>SECRETARIA DE PROGRAMAS Y PROYECTOS ESTRATÉGICOS Y ESPECIALES</v>
      </c>
      <c r="Q2" s="106"/>
      <c r="R2" s="181"/>
      <c r="S2" s="181"/>
      <c r="T2" s="181"/>
      <c r="U2" s="181"/>
      <c r="V2" s="181"/>
      <c r="X2" s="106" t="str">
        <f>+F2</f>
        <v>SECRETARIA DE PROGRAMAS Y PROYECTOS ESTRATÉGICOS Y ESPECIALES</v>
      </c>
      <c r="Y2" s="181"/>
      <c r="Z2" s="181"/>
      <c r="AA2" s="181"/>
      <c r="AB2" s="181"/>
      <c r="AE2" s="106"/>
      <c r="AF2" s="106"/>
      <c r="AG2" s="106"/>
      <c r="AH2" s="106" t="str">
        <f>+F2</f>
        <v>SECRETARIA DE PROGRAMAS Y PROYECTOS ESTRATÉGICOS Y ESPECIALES</v>
      </c>
      <c r="AI2" s="106"/>
      <c r="AJ2" s="106"/>
      <c r="AK2" s="106"/>
      <c r="AL2" s="106"/>
      <c r="AM2" s="106"/>
      <c r="AN2" s="106"/>
      <c r="AO2" s="106"/>
      <c r="AP2" s="181"/>
      <c r="AQ2" s="181"/>
      <c r="AR2" s="181"/>
      <c r="AT2" s="181"/>
      <c r="AU2" s="106" t="str">
        <f>+X2</f>
        <v>SECRETARIA DE PROGRAMAS Y PROYECTOS ESTRATÉGICOS Y ESPECIALES</v>
      </c>
      <c r="AV2" s="181"/>
      <c r="AW2" s="181"/>
      <c r="AX2" s="181"/>
      <c r="AY2" s="181"/>
      <c r="AZ2" s="181"/>
      <c r="BA2" s="181"/>
      <c r="BC2" s="106"/>
      <c r="BD2" s="106"/>
      <c r="BE2" s="106"/>
      <c r="BF2" s="181"/>
      <c r="BG2" s="181"/>
      <c r="BH2" s="181"/>
      <c r="BI2" s="106"/>
      <c r="BJ2" s="181"/>
      <c r="BK2" s="106" t="str">
        <f>+AU2</f>
        <v>SECRETARIA DE PROGRAMAS Y PROYECTOS ESTRATÉGICOS Y ESPECIALES</v>
      </c>
      <c r="BL2" s="181"/>
      <c r="BM2" s="181"/>
      <c r="BN2" s="181"/>
      <c r="BO2" s="181"/>
      <c r="BP2" s="181"/>
      <c r="BQ2" s="181"/>
      <c r="BS2" s="106"/>
      <c r="BT2" s="106"/>
      <c r="BU2" s="106"/>
    </row>
    <row r="3" spans="1:73" ht="30" customHeight="1" thickBot="1" x14ac:dyDescent="0.3">
      <c r="A3" s="105" t="s">
        <v>2888</v>
      </c>
      <c r="B3" s="1113" t="s">
        <v>2889</v>
      </c>
      <c r="C3" s="1114"/>
      <c r="D3" s="1115"/>
      <c r="E3" s="1116" t="s">
        <v>268</v>
      </c>
      <c r="F3" s="1119" t="s">
        <v>2890</v>
      </c>
      <c r="G3" s="1120"/>
      <c r="H3" s="1120"/>
      <c r="I3" s="1121"/>
      <c r="J3" s="1119" t="s">
        <v>2890</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07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ht="30" customHeight="1" x14ac:dyDescent="0.25">
      <c r="A5" s="150"/>
      <c r="B5" s="104"/>
      <c r="C5" s="921" t="s">
        <v>2934</v>
      </c>
      <c r="D5" s="321" t="s">
        <v>267</v>
      </c>
      <c r="E5" s="1118"/>
      <c r="F5" s="1075"/>
      <c r="G5" s="1127"/>
      <c r="H5" s="1073"/>
      <c r="I5" s="1073"/>
      <c r="J5" s="1075"/>
      <c r="K5" s="1075"/>
      <c r="L5" s="1075"/>
      <c r="M5" s="1075"/>
      <c r="N5" s="1077"/>
      <c r="O5" s="1138"/>
      <c r="P5" s="1149"/>
      <c r="Q5" s="1146"/>
      <c r="R5" s="1143"/>
      <c r="S5" s="110"/>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15"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14.2</v>
      </c>
      <c r="U6" s="302">
        <v>14.2</v>
      </c>
      <c r="V6" s="302">
        <v>14.2</v>
      </c>
      <c r="W6" s="302">
        <v>14.2</v>
      </c>
      <c r="X6" s="302">
        <v>14.2</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ht="40.15" customHeight="1" thickBot="1" x14ac:dyDescent="0.3">
      <c r="A7" s="960" t="s">
        <v>3914</v>
      </c>
      <c r="B7" s="965" t="s">
        <v>2733</v>
      </c>
      <c r="C7" s="966"/>
      <c r="D7" s="47"/>
      <c r="E7" s="47"/>
      <c r="F7" s="47"/>
      <c r="G7" s="211"/>
      <c r="H7" s="142"/>
      <c r="I7" s="142"/>
      <c r="J7" s="141"/>
      <c r="K7" s="141"/>
      <c r="L7" s="47"/>
      <c r="M7" s="47"/>
      <c r="N7" s="47"/>
      <c r="O7" s="316"/>
      <c r="P7" s="143"/>
      <c r="Q7" s="143"/>
      <c r="R7" s="143"/>
      <c r="S7" s="48"/>
      <c r="T7" s="135"/>
      <c r="U7" s="962"/>
      <c r="V7" s="962"/>
      <c r="W7" s="962"/>
      <c r="X7" s="962"/>
      <c r="Y7" s="963"/>
      <c r="Z7" s="968">
        <f>+Z8</f>
        <v>0</v>
      </c>
      <c r="AA7" s="968">
        <f t="shared" ref="AA7:AF7" si="0">+AA8</f>
        <v>0</v>
      </c>
      <c r="AB7" s="968">
        <f t="shared" si="0"/>
        <v>0</v>
      </c>
      <c r="AC7" s="968">
        <f t="shared" si="0"/>
        <v>0</v>
      </c>
      <c r="AD7" s="968">
        <f t="shared" si="0"/>
        <v>0</v>
      </c>
      <c r="AE7" s="968">
        <f t="shared" si="0"/>
        <v>0</v>
      </c>
      <c r="AF7" s="968">
        <f t="shared" si="0"/>
        <v>0</v>
      </c>
      <c r="AG7" s="137"/>
      <c r="AH7" s="137"/>
      <c r="AI7" s="137"/>
      <c r="AJ7" s="137"/>
      <c r="AK7" s="137"/>
      <c r="AL7" s="137"/>
      <c r="AM7" s="137"/>
      <c r="AN7" s="137"/>
      <c r="AO7" s="137"/>
      <c r="AP7" s="17"/>
      <c r="AQ7" s="968">
        <f>+AQ8</f>
        <v>0</v>
      </c>
      <c r="AR7" s="968">
        <f t="shared" ref="AR7:AW7" si="1">+AR8</f>
        <v>0</v>
      </c>
      <c r="AS7" s="968">
        <f t="shared" si="1"/>
        <v>0</v>
      </c>
      <c r="AT7" s="968">
        <f t="shared" si="1"/>
        <v>0</v>
      </c>
      <c r="AU7" s="968">
        <f t="shared" si="1"/>
        <v>0</v>
      </c>
      <c r="AV7" s="968">
        <f t="shared" si="1"/>
        <v>0</v>
      </c>
      <c r="AW7" s="968">
        <f t="shared" si="1"/>
        <v>0</v>
      </c>
      <c r="AX7" s="17"/>
      <c r="AY7" s="968">
        <f>+AY8</f>
        <v>0</v>
      </c>
      <c r="AZ7" s="968">
        <f t="shared" ref="AZ7:BE7" si="2">+AZ8</f>
        <v>0</v>
      </c>
      <c r="BA7" s="968">
        <f t="shared" si="2"/>
        <v>0</v>
      </c>
      <c r="BB7" s="968">
        <f t="shared" si="2"/>
        <v>0</v>
      </c>
      <c r="BC7" s="968">
        <f t="shared" si="2"/>
        <v>0</v>
      </c>
      <c r="BD7" s="968">
        <f t="shared" si="2"/>
        <v>0</v>
      </c>
      <c r="BE7" s="968">
        <f t="shared" si="2"/>
        <v>0</v>
      </c>
      <c r="BF7" s="17"/>
      <c r="BG7" s="968">
        <f>+BG8</f>
        <v>0</v>
      </c>
      <c r="BH7" s="968">
        <f t="shared" ref="BH7:BM7" si="3">+BH8</f>
        <v>0</v>
      </c>
      <c r="BI7" s="968">
        <f t="shared" si="3"/>
        <v>0</v>
      </c>
      <c r="BJ7" s="968">
        <f t="shared" si="3"/>
        <v>0</v>
      </c>
      <c r="BK7" s="968">
        <f t="shared" si="3"/>
        <v>0</v>
      </c>
      <c r="BL7" s="968">
        <f t="shared" si="3"/>
        <v>0</v>
      </c>
      <c r="BM7" s="968">
        <f t="shared" si="3"/>
        <v>0</v>
      </c>
      <c r="BN7" s="17"/>
      <c r="BO7" s="968">
        <f>+BO8</f>
        <v>0</v>
      </c>
      <c r="BP7" s="968">
        <f t="shared" ref="BP7:BU7" si="4">+BP8</f>
        <v>0</v>
      </c>
      <c r="BQ7" s="968">
        <f t="shared" si="4"/>
        <v>0</v>
      </c>
      <c r="BR7" s="968">
        <f t="shared" si="4"/>
        <v>0</v>
      </c>
      <c r="BS7" s="968">
        <f t="shared" si="4"/>
        <v>0</v>
      </c>
      <c r="BT7" s="968">
        <f t="shared" si="4"/>
        <v>0</v>
      </c>
      <c r="BU7" s="968">
        <f t="shared" si="4"/>
        <v>0</v>
      </c>
    </row>
    <row r="8" spans="1:73" ht="40.15" customHeight="1" thickTop="1" thickBot="1" x14ac:dyDescent="0.3">
      <c r="A8" s="151"/>
      <c r="B8" s="924" t="s">
        <v>2848</v>
      </c>
      <c r="C8" s="238" t="s">
        <v>260</v>
      </c>
      <c r="D8" s="421"/>
      <c r="E8" s="662"/>
      <c r="F8" s="447"/>
      <c r="G8" s="373"/>
      <c r="H8" s="375"/>
      <c r="I8" s="375"/>
      <c r="J8" s="376"/>
      <c r="K8" s="376"/>
      <c r="L8" s="421"/>
      <c r="M8" s="423"/>
      <c r="N8" s="663"/>
      <c r="O8" s="664"/>
      <c r="P8" s="664"/>
      <c r="Q8" s="666"/>
      <c r="R8" s="698"/>
      <c r="S8" s="698"/>
      <c r="T8" s="783"/>
      <c r="U8" s="668"/>
      <c r="V8" s="668"/>
      <c r="W8" s="668"/>
      <c r="X8" s="668"/>
      <c r="Y8" s="248"/>
      <c r="Z8" s="700">
        <f t="shared" ref="Z8:AF29" si="5">+AQ8+AY8+BG8+BO8</f>
        <v>0</v>
      </c>
      <c r="AA8" s="700">
        <f t="shared" si="5"/>
        <v>0</v>
      </c>
      <c r="AB8" s="700">
        <f t="shared" si="5"/>
        <v>0</v>
      </c>
      <c r="AC8" s="700">
        <f t="shared" si="5"/>
        <v>0</v>
      </c>
      <c r="AD8" s="700">
        <f t="shared" si="5"/>
        <v>0</v>
      </c>
      <c r="AE8" s="700">
        <f t="shared" si="5"/>
        <v>0</v>
      </c>
      <c r="AF8" s="700">
        <f t="shared" si="5"/>
        <v>0</v>
      </c>
      <c r="AG8" s="246"/>
      <c r="AH8" s="246"/>
      <c r="AI8" s="246"/>
      <c r="AJ8" s="246"/>
      <c r="AK8" s="246"/>
      <c r="AL8" s="246"/>
      <c r="AM8" s="246"/>
      <c r="AN8" s="246"/>
      <c r="AO8" s="246"/>
      <c r="AP8" s="784"/>
      <c r="AQ8" s="670">
        <f t="shared" ref="AQ8" si="6">SUM(AQ9:AQ104)</f>
        <v>0</v>
      </c>
      <c r="AR8" s="670">
        <f>SUM(AR9:AR104)</f>
        <v>0</v>
      </c>
      <c r="AS8" s="670">
        <f t="shared" ref="AS8:AW8" si="7">SUM(AS9:AS104)</f>
        <v>0</v>
      </c>
      <c r="AT8" s="670">
        <f t="shared" si="7"/>
        <v>0</v>
      </c>
      <c r="AU8" s="670">
        <f t="shared" si="7"/>
        <v>0</v>
      </c>
      <c r="AV8" s="670">
        <f t="shared" si="7"/>
        <v>0</v>
      </c>
      <c r="AW8" s="670">
        <f t="shared" si="7"/>
        <v>0</v>
      </c>
      <c r="AX8" s="784"/>
      <c r="AY8" s="670">
        <f t="shared" ref="AY8" si="8">SUM(AY9:AY104)</f>
        <v>0</v>
      </c>
      <c r="AZ8" s="670">
        <f>SUM(AZ9:AZ104)</f>
        <v>0</v>
      </c>
      <c r="BA8" s="670">
        <f t="shared" ref="BA8:BE8" si="9">SUM(BA9:BA104)</f>
        <v>0</v>
      </c>
      <c r="BB8" s="670">
        <f t="shared" si="9"/>
        <v>0</v>
      </c>
      <c r="BC8" s="670">
        <f t="shared" si="9"/>
        <v>0</v>
      </c>
      <c r="BD8" s="670">
        <f t="shared" si="9"/>
        <v>0</v>
      </c>
      <c r="BE8" s="670">
        <f t="shared" si="9"/>
        <v>0</v>
      </c>
      <c r="BF8" s="784"/>
      <c r="BG8" s="670">
        <f t="shared" ref="BG8" si="10">SUM(BG9:BG104)</f>
        <v>0</v>
      </c>
      <c r="BH8" s="670">
        <f>SUM(BH9:BH104)</f>
        <v>0</v>
      </c>
      <c r="BI8" s="670">
        <f t="shared" ref="BI8:BM8" si="11">SUM(BI9:BI104)</f>
        <v>0</v>
      </c>
      <c r="BJ8" s="670">
        <f t="shared" si="11"/>
        <v>0</v>
      </c>
      <c r="BK8" s="670">
        <f t="shared" si="11"/>
        <v>0</v>
      </c>
      <c r="BL8" s="670">
        <f t="shared" si="11"/>
        <v>0</v>
      </c>
      <c r="BM8" s="670">
        <f t="shared" si="11"/>
        <v>0</v>
      </c>
      <c r="BN8" s="784"/>
      <c r="BO8" s="670">
        <f t="shared" ref="BO8" si="12">SUM(BO9:BO104)</f>
        <v>0</v>
      </c>
      <c r="BP8" s="670">
        <f>SUM(BP9:BP104)</f>
        <v>0</v>
      </c>
      <c r="BQ8" s="670">
        <f t="shared" ref="BQ8:BU8" si="13">SUM(BQ9:BQ104)</f>
        <v>0</v>
      </c>
      <c r="BR8" s="670">
        <f t="shared" si="13"/>
        <v>0</v>
      </c>
      <c r="BS8" s="670">
        <f t="shared" si="13"/>
        <v>0</v>
      </c>
      <c r="BT8" s="670">
        <f t="shared" si="13"/>
        <v>0</v>
      </c>
      <c r="BU8" s="670">
        <f t="shared" si="13"/>
        <v>0</v>
      </c>
    </row>
    <row r="9" spans="1:73" ht="40.15" customHeight="1" thickTop="1" thickBot="1" x14ac:dyDescent="0.3">
      <c r="A9" s="151"/>
      <c r="B9" s="24"/>
      <c r="C9" s="1058" t="s">
        <v>2849</v>
      </c>
      <c r="D9" s="1049" t="s">
        <v>2850</v>
      </c>
      <c r="E9" s="1061">
        <v>944</v>
      </c>
      <c r="F9" s="1064" t="s">
        <v>3976</v>
      </c>
      <c r="G9" s="1049" t="s">
        <v>3977</v>
      </c>
      <c r="H9" s="1043" t="s">
        <v>3025</v>
      </c>
      <c r="I9" s="1043" t="s">
        <v>2999</v>
      </c>
      <c r="J9" s="1043" t="s">
        <v>3058</v>
      </c>
      <c r="K9" s="1049" t="s">
        <v>3860</v>
      </c>
      <c r="L9" s="1043" t="s">
        <v>3644</v>
      </c>
      <c r="M9" s="1049" t="s">
        <v>3978</v>
      </c>
      <c r="N9" s="1046">
        <v>2026004540080</v>
      </c>
      <c r="O9" s="1239" t="s">
        <v>3979</v>
      </c>
      <c r="P9" s="1052" t="s">
        <v>2851</v>
      </c>
      <c r="Q9" s="1055">
        <v>40</v>
      </c>
      <c r="R9" s="1040" t="s">
        <v>2871</v>
      </c>
      <c r="S9" s="1040"/>
      <c r="T9" s="1022"/>
      <c r="U9" s="1007"/>
      <c r="V9" s="1007"/>
      <c r="W9" s="1007"/>
      <c r="X9" s="1007"/>
      <c r="Y9" s="1007"/>
      <c r="Z9" s="1004">
        <f t="shared" si="5"/>
        <v>0</v>
      </c>
      <c r="AA9" s="1004">
        <f t="shared" ref="AA9:AF21" si="14">SUM(AR9:AR12,AZ9:AZ12,BH9:BH12,BP9:BP12)</f>
        <v>0</v>
      </c>
      <c r="AB9" s="1004">
        <f t="shared" si="14"/>
        <v>0</v>
      </c>
      <c r="AC9" s="1004">
        <f t="shared" si="14"/>
        <v>0</v>
      </c>
      <c r="AD9" s="1004">
        <f t="shared" si="14"/>
        <v>0</v>
      </c>
      <c r="AE9" s="1004">
        <f t="shared" si="14"/>
        <v>0</v>
      </c>
      <c r="AF9" s="1004">
        <f t="shared" si="14"/>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ht="40.15" customHeight="1" thickTop="1" thickBot="1" x14ac:dyDescent="0.3">
      <c r="A10" s="151"/>
      <c r="B10" s="24"/>
      <c r="C10" s="1059"/>
      <c r="D10" s="1050"/>
      <c r="E10" s="1062"/>
      <c r="F10" s="1065"/>
      <c r="G10" s="1050"/>
      <c r="H10" s="1044"/>
      <c r="I10" s="1044"/>
      <c r="J10" s="1044"/>
      <c r="K10" s="1050"/>
      <c r="L10" s="1044"/>
      <c r="M10" s="1050"/>
      <c r="N10" s="1047"/>
      <c r="O10" s="1239"/>
      <c r="P10" s="1053"/>
      <c r="Q10" s="1056"/>
      <c r="R10" s="1041"/>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40.15" customHeight="1" thickTop="1" thickBot="1" x14ac:dyDescent="0.3">
      <c r="A11" s="151"/>
      <c r="B11" s="24"/>
      <c r="C11" s="1059"/>
      <c r="D11" s="1050"/>
      <c r="E11" s="1062"/>
      <c r="F11" s="1065"/>
      <c r="G11" s="1050"/>
      <c r="H11" s="1044"/>
      <c r="I11" s="1044"/>
      <c r="J11" s="1044"/>
      <c r="K11" s="1050"/>
      <c r="L11" s="1044"/>
      <c r="M11" s="1050"/>
      <c r="N11" s="1047"/>
      <c r="O11" s="1239"/>
      <c r="P11" s="1053"/>
      <c r="Q11" s="1056"/>
      <c r="R11" s="1041"/>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40.15" customHeight="1" thickTop="1" thickBot="1" x14ac:dyDescent="0.3">
      <c r="A12" s="151"/>
      <c r="B12" s="24"/>
      <c r="C12" s="1060"/>
      <c r="D12" s="1051"/>
      <c r="E12" s="1063"/>
      <c r="F12" s="1066"/>
      <c r="G12" s="1051"/>
      <c r="H12" s="1045"/>
      <c r="I12" s="1045"/>
      <c r="J12" s="1045"/>
      <c r="K12" s="1051"/>
      <c r="L12" s="1045"/>
      <c r="M12" s="1051"/>
      <c r="N12" s="1048"/>
      <c r="O12" s="1239"/>
      <c r="P12" s="1054"/>
      <c r="Q12" s="1057"/>
      <c r="R12" s="1042"/>
      <c r="S12" s="1042"/>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40.15" customHeight="1" thickTop="1" thickBot="1" x14ac:dyDescent="0.3">
      <c r="A13" s="151"/>
      <c r="B13" s="24"/>
      <c r="C13" s="1058" t="s">
        <v>2852</v>
      </c>
      <c r="D13" s="1049" t="s">
        <v>2853</v>
      </c>
      <c r="E13" s="1061">
        <v>945</v>
      </c>
      <c r="F13" s="1064" t="s">
        <v>3889</v>
      </c>
      <c r="G13" s="1049" t="s">
        <v>3980</v>
      </c>
      <c r="H13" s="1043" t="s">
        <v>3025</v>
      </c>
      <c r="I13" s="1043" t="s">
        <v>2999</v>
      </c>
      <c r="J13" s="1043" t="s">
        <v>3058</v>
      </c>
      <c r="K13" s="1049" t="s">
        <v>3860</v>
      </c>
      <c r="L13" s="1043" t="s">
        <v>3644</v>
      </c>
      <c r="M13" s="1049" t="s">
        <v>3978</v>
      </c>
      <c r="N13" s="1046">
        <v>2026004540080</v>
      </c>
      <c r="O13" s="1239" t="s">
        <v>3979</v>
      </c>
      <c r="P13" s="1052" t="s">
        <v>2089</v>
      </c>
      <c r="Q13" s="1055">
        <v>40</v>
      </c>
      <c r="R13" s="1040" t="s">
        <v>2871</v>
      </c>
      <c r="S13" s="1040"/>
      <c r="T13" s="1022"/>
      <c r="U13" s="1007"/>
      <c r="V13" s="1007"/>
      <c r="W13" s="1007"/>
      <c r="X13" s="1007"/>
      <c r="Y13" s="1007"/>
      <c r="Z13" s="1004">
        <f t="shared" si="5"/>
        <v>0</v>
      </c>
      <c r="AA13" s="1004">
        <f t="shared" si="14"/>
        <v>0</v>
      </c>
      <c r="AB13" s="1004">
        <f t="shared" si="14"/>
        <v>0</v>
      </c>
      <c r="AC13" s="1004">
        <f t="shared" si="14"/>
        <v>0</v>
      </c>
      <c r="AD13" s="1004">
        <f t="shared" si="14"/>
        <v>0</v>
      </c>
      <c r="AE13" s="1004">
        <f t="shared" si="14"/>
        <v>0</v>
      </c>
      <c r="AF13" s="1004">
        <f t="shared" si="14"/>
        <v>0</v>
      </c>
      <c r="AG13" s="714"/>
      <c r="AH13" s="593"/>
      <c r="AI13" s="593"/>
      <c r="AJ13" s="593"/>
      <c r="AK13" s="207"/>
      <c r="AL13" s="208"/>
      <c r="AM13" s="208"/>
      <c r="AN13" s="208"/>
      <c r="AO13" s="208"/>
      <c r="AP13" s="1150">
        <f>+U13</f>
        <v>0</v>
      </c>
      <c r="AQ13" s="1004">
        <f>SUM(AR13:AW16)</f>
        <v>0</v>
      </c>
      <c r="AR13" s="299"/>
      <c r="AS13" s="299"/>
      <c r="AT13" s="299"/>
      <c r="AU13" s="299"/>
      <c r="AV13" s="299"/>
      <c r="AW13" s="299"/>
      <c r="AX13" s="1150">
        <f>+V13</f>
        <v>0</v>
      </c>
      <c r="AY13" s="1004">
        <f>SUM(AZ13:BE16)</f>
        <v>0</v>
      </c>
      <c r="AZ13" s="299"/>
      <c r="BA13" s="299"/>
      <c r="BB13" s="299"/>
      <c r="BC13" s="299"/>
      <c r="BD13" s="299"/>
      <c r="BE13" s="299"/>
      <c r="BF13" s="1150">
        <f>+W13</f>
        <v>0</v>
      </c>
      <c r="BG13" s="1004">
        <f>SUM(BH13:BM16)</f>
        <v>0</v>
      </c>
      <c r="BH13" s="299"/>
      <c r="BI13" s="299"/>
      <c r="BJ13" s="299"/>
      <c r="BK13" s="299"/>
      <c r="BL13" s="299"/>
      <c r="BM13" s="299"/>
      <c r="BN13" s="1150">
        <f>+X13</f>
        <v>0</v>
      </c>
      <c r="BO13" s="1004">
        <f>SUM(BP13:BU16)</f>
        <v>0</v>
      </c>
      <c r="BP13" s="299"/>
      <c r="BQ13" s="299"/>
      <c r="BR13" s="299"/>
      <c r="BS13" s="299"/>
      <c r="BT13" s="299"/>
      <c r="BU13" s="299"/>
    </row>
    <row r="14" spans="1:73" ht="40.15" customHeight="1" thickTop="1" thickBot="1" x14ac:dyDescent="0.3">
      <c r="A14" s="151"/>
      <c r="B14" s="24"/>
      <c r="C14" s="1059"/>
      <c r="D14" s="1050"/>
      <c r="E14" s="1062"/>
      <c r="F14" s="1065"/>
      <c r="G14" s="1050"/>
      <c r="H14" s="1044"/>
      <c r="I14" s="1044"/>
      <c r="J14" s="1044"/>
      <c r="K14" s="1050"/>
      <c r="L14" s="1044"/>
      <c r="M14" s="1050"/>
      <c r="N14" s="1047"/>
      <c r="O14" s="1239"/>
      <c r="P14" s="1053"/>
      <c r="Q14" s="1056"/>
      <c r="R14" s="1041"/>
      <c r="S14" s="1041"/>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40.15" customHeight="1" thickTop="1" thickBot="1" x14ac:dyDescent="0.3">
      <c r="A15" s="151"/>
      <c r="B15" s="24"/>
      <c r="C15" s="1059"/>
      <c r="D15" s="1050"/>
      <c r="E15" s="1062"/>
      <c r="F15" s="1065"/>
      <c r="G15" s="1050"/>
      <c r="H15" s="1044"/>
      <c r="I15" s="1044"/>
      <c r="J15" s="1044"/>
      <c r="K15" s="1050"/>
      <c r="L15" s="1044"/>
      <c r="M15" s="1050"/>
      <c r="N15" s="1047"/>
      <c r="O15" s="1239"/>
      <c r="P15" s="1053"/>
      <c r="Q15" s="1056"/>
      <c r="R15" s="1041"/>
      <c r="S15" s="1041"/>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40.15" customHeight="1" thickTop="1" thickBot="1" x14ac:dyDescent="0.3">
      <c r="A16" s="151"/>
      <c r="B16" s="24"/>
      <c r="C16" s="1060"/>
      <c r="D16" s="1051"/>
      <c r="E16" s="1063"/>
      <c r="F16" s="1066"/>
      <c r="G16" s="1051"/>
      <c r="H16" s="1045"/>
      <c r="I16" s="1045"/>
      <c r="J16" s="1045"/>
      <c r="K16" s="1051"/>
      <c r="L16" s="1045"/>
      <c r="M16" s="1051"/>
      <c r="N16" s="1048"/>
      <c r="O16" s="1239"/>
      <c r="P16" s="1054"/>
      <c r="Q16" s="1057"/>
      <c r="R16" s="1042"/>
      <c r="S16" s="1042"/>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40.15" customHeight="1" thickTop="1" thickBot="1" x14ac:dyDescent="0.3">
      <c r="A17" s="151"/>
      <c r="B17" s="24"/>
      <c r="C17" s="1058" t="s">
        <v>2854</v>
      </c>
      <c r="D17" s="1049" t="s">
        <v>2855</v>
      </c>
      <c r="E17" s="1061">
        <v>946</v>
      </c>
      <c r="F17" s="1064" t="s">
        <v>3889</v>
      </c>
      <c r="G17" s="1049" t="s">
        <v>3980</v>
      </c>
      <c r="H17" s="1043" t="s">
        <v>3025</v>
      </c>
      <c r="I17" s="1043" t="s">
        <v>2999</v>
      </c>
      <c r="J17" s="1043" t="s">
        <v>3058</v>
      </c>
      <c r="K17" s="1049" t="s">
        <v>3860</v>
      </c>
      <c r="L17" s="1043" t="s">
        <v>3644</v>
      </c>
      <c r="M17" s="1049" t="s">
        <v>3978</v>
      </c>
      <c r="N17" s="1046">
        <v>2026004540080</v>
      </c>
      <c r="O17" s="1239" t="s">
        <v>3979</v>
      </c>
      <c r="P17" s="1052" t="s">
        <v>809</v>
      </c>
      <c r="Q17" s="1055">
        <v>40</v>
      </c>
      <c r="R17" s="1040" t="s">
        <v>2871</v>
      </c>
      <c r="S17" s="1040"/>
      <c r="T17" s="1022"/>
      <c r="U17" s="1007"/>
      <c r="V17" s="1007"/>
      <c r="W17" s="1007"/>
      <c r="X17" s="1007"/>
      <c r="Y17" s="1007"/>
      <c r="Z17" s="1004">
        <f t="shared" si="5"/>
        <v>0</v>
      </c>
      <c r="AA17" s="1004">
        <f t="shared" si="14"/>
        <v>0</v>
      </c>
      <c r="AB17" s="1004">
        <f t="shared" si="14"/>
        <v>0</v>
      </c>
      <c r="AC17" s="1004">
        <f t="shared" si="14"/>
        <v>0</v>
      </c>
      <c r="AD17" s="1004">
        <f t="shared" si="14"/>
        <v>0</v>
      </c>
      <c r="AE17" s="1004">
        <f t="shared" si="14"/>
        <v>0</v>
      </c>
      <c r="AF17" s="1004">
        <f t="shared" si="14"/>
        <v>0</v>
      </c>
      <c r="AG17" s="714"/>
      <c r="AH17" s="593"/>
      <c r="AI17" s="593"/>
      <c r="AJ17" s="593"/>
      <c r="AK17" s="207"/>
      <c r="AL17" s="208"/>
      <c r="AM17" s="208"/>
      <c r="AN17" s="208"/>
      <c r="AO17" s="208"/>
      <c r="AP17" s="1150">
        <f>+U17</f>
        <v>0</v>
      </c>
      <c r="AQ17" s="1004">
        <f>SUM(AR17:AW20)</f>
        <v>0</v>
      </c>
      <c r="AR17" s="299"/>
      <c r="AS17" s="299"/>
      <c r="AT17" s="299"/>
      <c r="AU17" s="299"/>
      <c r="AV17" s="299"/>
      <c r="AW17" s="299"/>
      <c r="AX17" s="1150">
        <f>+V17</f>
        <v>0</v>
      </c>
      <c r="AY17" s="1004">
        <f>SUM(AZ17:BE20)</f>
        <v>0</v>
      </c>
      <c r="AZ17" s="299"/>
      <c r="BA17" s="299"/>
      <c r="BB17" s="299"/>
      <c r="BC17" s="299"/>
      <c r="BD17" s="299"/>
      <c r="BE17" s="299"/>
      <c r="BF17" s="1150">
        <f>+W17</f>
        <v>0</v>
      </c>
      <c r="BG17" s="1004">
        <f>SUM(BH17:BM20)</f>
        <v>0</v>
      </c>
      <c r="BH17" s="299"/>
      <c r="BI17" s="299"/>
      <c r="BJ17" s="299"/>
      <c r="BK17" s="299"/>
      <c r="BL17" s="299"/>
      <c r="BM17" s="299"/>
      <c r="BN17" s="1150">
        <f>+X17</f>
        <v>0</v>
      </c>
      <c r="BO17" s="1004">
        <f>SUM(BP17:BU20)</f>
        <v>0</v>
      </c>
      <c r="BP17" s="299"/>
      <c r="BQ17" s="299"/>
      <c r="BR17" s="299"/>
      <c r="BS17" s="299"/>
      <c r="BT17" s="299"/>
      <c r="BU17" s="299"/>
    </row>
    <row r="18" spans="1:73" ht="40.15" customHeight="1" thickTop="1" thickBot="1" x14ac:dyDescent="0.3">
      <c r="A18" s="151"/>
      <c r="B18" s="24"/>
      <c r="C18" s="1059"/>
      <c r="D18" s="1050"/>
      <c r="E18" s="1062"/>
      <c r="F18" s="1065"/>
      <c r="G18" s="1050"/>
      <c r="H18" s="1044"/>
      <c r="I18" s="1044"/>
      <c r="J18" s="1044"/>
      <c r="K18" s="1050"/>
      <c r="L18" s="1044"/>
      <c r="M18" s="1050"/>
      <c r="N18" s="1047"/>
      <c r="O18" s="1239"/>
      <c r="P18" s="1053"/>
      <c r="Q18" s="1056"/>
      <c r="R18" s="1041"/>
      <c r="S18" s="1041"/>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row>
    <row r="19" spans="1:73" ht="40.15" customHeight="1" thickTop="1" thickBot="1" x14ac:dyDescent="0.3">
      <c r="A19" s="151"/>
      <c r="B19" s="24"/>
      <c r="C19" s="1059"/>
      <c r="D19" s="1050"/>
      <c r="E19" s="1062"/>
      <c r="F19" s="1065"/>
      <c r="G19" s="1050"/>
      <c r="H19" s="1044"/>
      <c r="I19" s="1044"/>
      <c r="J19" s="1044"/>
      <c r="K19" s="1050"/>
      <c r="L19" s="1044"/>
      <c r="M19" s="1050"/>
      <c r="N19" s="1047"/>
      <c r="O19" s="1239"/>
      <c r="P19" s="1053"/>
      <c r="Q19" s="1056"/>
      <c r="R19" s="1041"/>
      <c r="S19" s="1041"/>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40.15" customHeight="1" thickTop="1" thickBot="1" x14ac:dyDescent="0.3">
      <c r="A20" s="151"/>
      <c r="B20" s="24"/>
      <c r="C20" s="1060"/>
      <c r="D20" s="1051"/>
      <c r="E20" s="1063"/>
      <c r="F20" s="1066"/>
      <c r="G20" s="1051"/>
      <c r="H20" s="1045"/>
      <c r="I20" s="1045"/>
      <c r="J20" s="1045"/>
      <c r="K20" s="1051"/>
      <c r="L20" s="1045"/>
      <c r="M20" s="1051"/>
      <c r="N20" s="1048"/>
      <c r="O20" s="1239"/>
      <c r="P20" s="1054"/>
      <c r="Q20" s="1057"/>
      <c r="R20" s="1042"/>
      <c r="S20" s="1042"/>
      <c r="T20" s="1024"/>
      <c r="U20" s="1009"/>
      <c r="V20" s="1009"/>
      <c r="W20" s="1009"/>
      <c r="X20" s="1009"/>
      <c r="Y20" s="1009"/>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row>
    <row r="21" spans="1:73" ht="40.15" customHeight="1" thickTop="1" thickBot="1" x14ac:dyDescent="0.3">
      <c r="A21" s="151"/>
      <c r="B21" s="24"/>
      <c r="C21" s="1058" t="s">
        <v>2856</v>
      </c>
      <c r="D21" s="1049" t="s">
        <v>2857</v>
      </c>
      <c r="E21" s="1061">
        <v>947</v>
      </c>
      <c r="F21" s="1064" t="s">
        <v>3889</v>
      </c>
      <c r="G21" s="1049" t="s">
        <v>3980</v>
      </c>
      <c r="H21" s="1043" t="s">
        <v>3568</v>
      </c>
      <c r="I21" s="1043" t="s">
        <v>2999</v>
      </c>
      <c r="J21" s="1043" t="s">
        <v>3058</v>
      </c>
      <c r="K21" s="1049" t="s">
        <v>3860</v>
      </c>
      <c r="L21" s="1043" t="s">
        <v>3644</v>
      </c>
      <c r="M21" s="1049" t="s">
        <v>3978</v>
      </c>
      <c r="N21" s="1046">
        <v>2026004540080</v>
      </c>
      <c r="O21" s="1239" t="s">
        <v>3979</v>
      </c>
      <c r="P21" s="1052" t="s">
        <v>2104</v>
      </c>
      <c r="Q21" s="1055">
        <v>120</v>
      </c>
      <c r="R21" s="1040" t="s">
        <v>2871</v>
      </c>
      <c r="S21" s="1040"/>
      <c r="T21" s="1022"/>
      <c r="U21" s="1007"/>
      <c r="V21" s="1007"/>
      <c r="W21" s="1007"/>
      <c r="X21" s="1007"/>
      <c r="Y21" s="1007"/>
      <c r="Z21" s="1004">
        <f t="shared" si="5"/>
        <v>0</v>
      </c>
      <c r="AA21" s="1004">
        <f t="shared" si="14"/>
        <v>0</v>
      </c>
      <c r="AB21" s="1004">
        <f t="shared" si="14"/>
        <v>0</v>
      </c>
      <c r="AC21" s="1004">
        <f t="shared" si="14"/>
        <v>0</v>
      </c>
      <c r="AD21" s="1004">
        <f t="shared" si="14"/>
        <v>0</v>
      </c>
      <c r="AE21" s="1004">
        <f t="shared" si="14"/>
        <v>0</v>
      </c>
      <c r="AF21" s="1004">
        <f t="shared" si="14"/>
        <v>0</v>
      </c>
      <c r="AG21" s="714"/>
      <c r="AH21" s="593"/>
      <c r="AI21" s="593"/>
      <c r="AJ21" s="593"/>
      <c r="AK21" s="207"/>
      <c r="AL21" s="208"/>
      <c r="AM21" s="208"/>
      <c r="AN21" s="208"/>
      <c r="AO21" s="208"/>
      <c r="AP21" s="1150">
        <f>+U21</f>
        <v>0</v>
      </c>
      <c r="AQ21" s="1004">
        <f>SUM(AR21:AW24)</f>
        <v>0</v>
      </c>
      <c r="AR21" s="299"/>
      <c r="AS21" s="299"/>
      <c r="AT21" s="299"/>
      <c r="AU21" s="299"/>
      <c r="AV21" s="299"/>
      <c r="AW21" s="299"/>
      <c r="AX21" s="1150">
        <f>+V21</f>
        <v>0</v>
      </c>
      <c r="AY21" s="1004">
        <f>SUM(AZ21:BE24)</f>
        <v>0</v>
      </c>
      <c r="AZ21" s="299"/>
      <c r="BA21" s="299"/>
      <c r="BB21" s="299"/>
      <c r="BC21" s="299"/>
      <c r="BD21" s="299"/>
      <c r="BE21" s="299"/>
      <c r="BF21" s="1150">
        <f>+W21</f>
        <v>0</v>
      </c>
      <c r="BG21" s="1004">
        <f>SUM(BH21:BM24)</f>
        <v>0</v>
      </c>
      <c r="BH21" s="299"/>
      <c r="BI21" s="299"/>
      <c r="BJ21" s="299"/>
      <c r="BK21" s="299"/>
      <c r="BL21" s="299"/>
      <c r="BM21" s="299"/>
      <c r="BN21" s="1150">
        <f>+X21</f>
        <v>0</v>
      </c>
      <c r="BO21" s="1004">
        <f>SUM(BP21:BU24)</f>
        <v>0</v>
      </c>
      <c r="BP21" s="299"/>
      <c r="BQ21" s="299"/>
      <c r="BR21" s="299"/>
      <c r="BS21" s="299"/>
      <c r="BT21" s="299"/>
      <c r="BU21" s="299"/>
    </row>
    <row r="22" spans="1:73" ht="40.15" customHeight="1" thickTop="1" thickBot="1" x14ac:dyDescent="0.3">
      <c r="A22" s="151"/>
      <c r="B22" s="24"/>
      <c r="C22" s="1059"/>
      <c r="D22" s="1050"/>
      <c r="E22" s="1062"/>
      <c r="F22" s="1065"/>
      <c r="G22" s="1050"/>
      <c r="H22" s="1044"/>
      <c r="I22" s="1044"/>
      <c r="J22" s="1044"/>
      <c r="K22" s="1050"/>
      <c r="L22" s="1044"/>
      <c r="M22" s="1050"/>
      <c r="N22" s="1047"/>
      <c r="O22" s="1239"/>
      <c r="P22" s="1053"/>
      <c r="Q22" s="1056"/>
      <c r="R22" s="1041"/>
      <c r="S22" s="1041"/>
      <c r="T22" s="1023"/>
      <c r="U22" s="1008"/>
      <c r="V22" s="1008"/>
      <c r="W22" s="1008"/>
      <c r="X22" s="1008"/>
      <c r="Y22" s="1008"/>
      <c r="Z22" s="1005"/>
      <c r="AA22" s="1005"/>
      <c r="AB22" s="1005"/>
      <c r="AC22" s="1005"/>
      <c r="AD22" s="1005"/>
      <c r="AE22" s="1005"/>
      <c r="AF22" s="1005"/>
      <c r="AG22" s="479"/>
      <c r="AH22" s="592"/>
      <c r="AI22" s="592"/>
      <c r="AJ22" s="592"/>
      <c r="AK22" s="196"/>
      <c r="AL22" s="197"/>
      <c r="AM22" s="197"/>
      <c r="AN22" s="197"/>
      <c r="AO22" s="197"/>
      <c r="AP22" s="1151"/>
      <c r="AQ22" s="1005"/>
      <c r="AR22" s="282"/>
      <c r="AS22" s="282"/>
      <c r="AT22" s="282"/>
      <c r="AU22" s="282"/>
      <c r="AV22" s="282"/>
      <c r="AW22" s="282"/>
      <c r="AX22" s="1151"/>
      <c r="AY22" s="1005"/>
      <c r="AZ22" s="282"/>
      <c r="BA22" s="282"/>
      <c r="BB22" s="282"/>
      <c r="BC22" s="282"/>
      <c r="BD22" s="282"/>
      <c r="BE22" s="282"/>
      <c r="BF22" s="1151"/>
      <c r="BG22" s="1005"/>
      <c r="BH22" s="282"/>
      <c r="BI22" s="282"/>
      <c r="BJ22" s="282"/>
      <c r="BK22" s="282"/>
      <c r="BL22" s="282"/>
      <c r="BM22" s="282"/>
      <c r="BN22" s="1151"/>
      <c r="BO22" s="1005"/>
      <c r="BP22" s="282"/>
      <c r="BQ22" s="282"/>
      <c r="BR22" s="282"/>
      <c r="BS22" s="282"/>
      <c r="BT22" s="282"/>
      <c r="BU22" s="282"/>
    </row>
    <row r="23" spans="1:73" ht="40.15" customHeight="1" thickTop="1" thickBot="1" x14ac:dyDescent="0.3">
      <c r="A23" s="151"/>
      <c r="B23" s="24"/>
      <c r="C23" s="1059"/>
      <c r="D23" s="1050"/>
      <c r="E23" s="1062"/>
      <c r="F23" s="1065"/>
      <c r="G23" s="1050"/>
      <c r="H23" s="1044"/>
      <c r="I23" s="1044"/>
      <c r="J23" s="1044"/>
      <c r="K23" s="1050"/>
      <c r="L23" s="1044"/>
      <c r="M23" s="1050"/>
      <c r="N23" s="1047"/>
      <c r="O23" s="1239"/>
      <c r="P23" s="1053"/>
      <c r="Q23" s="1056"/>
      <c r="R23" s="1041"/>
      <c r="S23" s="1041"/>
      <c r="T23" s="1023"/>
      <c r="U23" s="1008"/>
      <c r="V23" s="1008"/>
      <c r="W23" s="1008"/>
      <c r="X23" s="1008"/>
      <c r="Y23" s="1008"/>
      <c r="Z23" s="1005"/>
      <c r="AA23" s="1005"/>
      <c r="AB23" s="1005"/>
      <c r="AC23" s="1005"/>
      <c r="AD23" s="1005"/>
      <c r="AE23" s="1005"/>
      <c r="AF23" s="1005"/>
      <c r="AG23" s="196"/>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row>
    <row r="24" spans="1:73" ht="40.15" customHeight="1" thickTop="1" thickBot="1" x14ac:dyDescent="0.3">
      <c r="A24" s="151"/>
      <c r="B24" s="24"/>
      <c r="C24" s="1060"/>
      <c r="D24" s="1051"/>
      <c r="E24" s="1063"/>
      <c r="F24" s="1066"/>
      <c r="G24" s="1051"/>
      <c r="H24" s="1045"/>
      <c r="I24" s="1045"/>
      <c r="J24" s="1045"/>
      <c r="K24" s="1051"/>
      <c r="L24" s="1045"/>
      <c r="M24" s="1051"/>
      <c r="N24" s="1048"/>
      <c r="O24" s="1239"/>
      <c r="P24" s="1054"/>
      <c r="Q24" s="1057"/>
      <c r="R24" s="1042"/>
      <c r="S24" s="1042"/>
      <c r="T24" s="1024"/>
      <c r="U24" s="1009"/>
      <c r="V24" s="1009"/>
      <c r="W24" s="1009"/>
      <c r="X24" s="1009"/>
      <c r="Y24" s="1009"/>
      <c r="Z24" s="1006"/>
      <c r="AA24" s="1006"/>
      <c r="AB24" s="1006"/>
      <c r="AC24" s="1006"/>
      <c r="AD24" s="1006"/>
      <c r="AE24" s="1006"/>
      <c r="AF24" s="1006"/>
      <c r="AG24" s="715"/>
      <c r="AH24" s="716"/>
      <c r="AI24" s="716"/>
      <c r="AJ24" s="716"/>
      <c r="AK24" s="715"/>
      <c r="AL24" s="717"/>
      <c r="AM24" s="717"/>
      <c r="AN24" s="717"/>
      <c r="AO24" s="717"/>
      <c r="AP24" s="1152"/>
      <c r="AQ24" s="1006"/>
      <c r="AR24" s="718"/>
      <c r="AS24" s="718"/>
      <c r="AT24" s="718"/>
      <c r="AU24" s="718"/>
      <c r="AV24" s="718"/>
      <c r="AW24" s="718"/>
      <c r="AX24" s="1152"/>
      <c r="AY24" s="1006"/>
      <c r="AZ24" s="718"/>
      <c r="BA24" s="718"/>
      <c r="BB24" s="718"/>
      <c r="BC24" s="718"/>
      <c r="BD24" s="718"/>
      <c r="BE24" s="718"/>
      <c r="BF24" s="1152"/>
      <c r="BG24" s="1006"/>
      <c r="BH24" s="718"/>
      <c r="BI24" s="718"/>
      <c r="BJ24" s="718"/>
      <c r="BK24" s="718"/>
      <c r="BL24" s="718"/>
      <c r="BM24" s="718"/>
      <c r="BN24" s="1152"/>
      <c r="BO24" s="1006"/>
      <c r="BP24" s="718"/>
      <c r="BQ24" s="718"/>
      <c r="BR24" s="718"/>
      <c r="BS24" s="718"/>
      <c r="BT24" s="718"/>
      <c r="BU24" s="718"/>
    </row>
    <row r="25" spans="1:73" ht="40.15" customHeight="1" thickTop="1" thickBot="1" x14ac:dyDescent="0.3">
      <c r="A25" s="151"/>
      <c r="B25" s="24"/>
      <c r="C25" s="1058" t="s">
        <v>2858</v>
      </c>
      <c r="D25" s="1049" t="s">
        <v>2859</v>
      </c>
      <c r="E25" s="1061">
        <v>948</v>
      </c>
      <c r="F25" s="1064" t="s">
        <v>3889</v>
      </c>
      <c r="G25" s="1049" t="s">
        <v>3980</v>
      </c>
      <c r="H25" s="1043" t="s">
        <v>3959</v>
      </c>
      <c r="I25" s="1043" t="s">
        <v>2999</v>
      </c>
      <c r="J25" s="1043" t="s">
        <v>3058</v>
      </c>
      <c r="K25" s="1049" t="s">
        <v>3860</v>
      </c>
      <c r="L25" s="1043" t="s">
        <v>3644</v>
      </c>
      <c r="M25" s="1049" t="s">
        <v>3978</v>
      </c>
      <c r="N25" s="1046">
        <v>2026004540080</v>
      </c>
      <c r="O25" s="1239" t="s">
        <v>3979</v>
      </c>
      <c r="P25" s="1052" t="s">
        <v>2104</v>
      </c>
      <c r="Q25" s="1055">
        <v>60</v>
      </c>
      <c r="R25" s="1040" t="s">
        <v>2871</v>
      </c>
      <c r="S25" s="1040"/>
      <c r="T25" s="1022"/>
      <c r="U25" s="1007"/>
      <c r="V25" s="1007"/>
      <c r="W25" s="1007"/>
      <c r="X25" s="1007"/>
      <c r="Y25" s="1007"/>
      <c r="Z25" s="1004">
        <f t="shared" si="5"/>
        <v>0</v>
      </c>
      <c r="AA25" s="1004">
        <f t="shared" ref="AA25:AF37" si="15">SUM(AR25:AR28,AZ25:AZ28,BH25:BH28,BP25:BP28)</f>
        <v>0</v>
      </c>
      <c r="AB25" s="1004">
        <f t="shared" si="15"/>
        <v>0</v>
      </c>
      <c r="AC25" s="1004">
        <f t="shared" si="15"/>
        <v>0</v>
      </c>
      <c r="AD25" s="1004">
        <f t="shared" si="15"/>
        <v>0</v>
      </c>
      <c r="AE25" s="1004">
        <f t="shared" si="15"/>
        <v>0</v>
      </c>
      <c r="AF25" s="1004">
        <f t="shared" si="15"/>
        <v>0</v>
      </c>
      <c r="AG25" s="714"/>
      <c r="AH25" s="593"/>
      <c r="AI25" s="593"/>
      <c r="AJ25" s="593"/>
      <c r="AK25" s="207"/>
      <c r="AL25" s="208"/>
      <c r="AM25" s="208"/>
      <c r="AN25" s="208"/>
      <c r="AO25" s="208"/>
      <c r="AP25" s="1150">
        <f>+U25</f>
        <v>0</v>
      </c>
      <c r="AQ25" s="1004">
        <f>SUM(AR25:AW28)</f>
        <v>0</v>
      </c>
      <c r="AR25" s="299"/>
      <c r="AS25" s="299"/>
      <c r="AT25" s="299"/>
      <c r="AU25" s="299"/>
      <c r="AV25" s="299"/>
      <c r="AW25" s="299"/>
      <c r="AX25" s="1150">
        <f>+V25</f>
        <v>0</v>
      </c>
      <c r="AY25" s="1004">
        <f>SUM(AZ25:BE28)</f>
        <v>0</v>
      </c>
      <c r="AZ25" s="299"/>
      <c r="BA25" s="299"/>
      <c r="BB25" s="299"/>
      <c r="BC25" s="299"/>
      <c r="BD25" s="299"/>
      <c r="BE25" s="299"/>
      <c r="BF25" s="1150">
        <f>+W25</f>
        <v>0</v>
      </c>
      <c r="BG25" s="1004">
        <f>SUM(BH25:BM28)</f>
        <v>0</v>
      </c>
      <c r="BH25" s="299"/>
      <c r="BI25" s="299"/>
      <c r="BJ25" s="299"/>
      <c r="BK25" s="299"/>
      <c r="BL25" s="299"/>
      <c r="BM25" s="299"/>
      <c r="BN25" s="1150">
        <f>+X25</f>
        <v>0</v>
      </c>
      <c r="BO25" s="1004">
        <f>SUM(BP25:BU28)</f>
        <v>0</v>
      </c>
      <c r="BP25" s="299"/>
      <c r="BQ25" s="299"/>
      <c r="BR25" s="299"/>
      <c r="BS25" s="299"/>
      <c r="BT25" s="299"/>
      <c r="BU25" s="299"/>
    </row>
    <row r="26" spans="1:73" ht="40.15" customHeight="1" thickTop="1" thickBot="1" x14ac:dyDescent="0.3">
      <c r="A26" s="151"/>
      <c r="B26" s="24"/>
      <c r="C26" s="1059"/>
      <c r="D26" s="1050"/>
      <c r="E26" s="1062"/>
      <c r="F26" s="1065"/>
      <c r="G26" s="1050"/>
      <c r="H26" s="1044"/>
      <c r="I26" s="1044"/>
      <c r="J26" s="1044"/>
      <c r="K26" s="1050"/>
      <c r="L26" s="1044"/>
      <c r="M26" s="1050"/>
      <c r="N26" s="1047"/>
      <c r="O26" s="1239"/>
      <c r="P26" s="1053"/>
      <c r="Q26" s="1056"/>
      <c r="R26" s="1041"/>
      <c r="S26" s="1041"/>
      <c r="T26" s="1023"/>
      <c r="U26" s="1008"/>
      <c r="V26" s="1008"/>
      <c r="W26" s="1008"/>
      <c r="X26" s="1008"/>
      <c r="Y26" s="1008"/>
      <c r="Z26" s="1005"/>
      <c r="AA26" s="1005"/>
      <c r="AB26" s="1005"/>
      <c r="AC26" s="1005"/>
      <c r="AD26" s="1005"/>
      <c r="AE26" s="1005"/>
      <c r="AF26" s="1005"/>
      <c r="AG26" s="479"/>
      <c r="AH26" s="592"/>
      <c r="AI26" s="592"/>
      <c r="AJ26" s="592"/>
      <c r="AK26" s="196"/>
      <c r="AL26" s="197"/>
      <c r="AM26" s="197"/>
      <c r="AN26" s="197"/>
      <c r="AO26" s="197"/>
      <c r="AP26" s="1151"/>
      <c r="AQ26" s="1005"/>
      <c r="AR26" s="282"/>
      <c r="AS26" s="282"/>
      <c r="AT26" s="282"/>
      <c r="AU26" s="282"/>
      <c r="AV26" s="282"/>
      <c r="AW26" s="282"/>
      <c r="AX26" s="1151"/>
      <c r="AY26" s="1005"/>
      <c r="AZ26" s="282"/>
      <c r="BA26" s="282"/>
      <c r="BB26" s="282"/>
      <c r="BC26" s="282"/>
      <c r="BD26" s="282"/>
      <c r="BE26" s="282"/>
      <c r="BF26" s="1151"/>
      <c r="BG26" s="1005"/>
      <c r="BH26" s="282"/>
      <c r="BI26" s="282"/>
      <c r="BJ26" s="282"/>
      <c r="BK26" s="282"/>
      <c r="BL26" s="282"/>
      <c r="BM26" s="282"/>
      <c r="BN26" s="1151"/>
      <c r="BO26" s="1005"/>
      <c r="BP26" s="282"/>
      <c r="BQ26" s="282"/>
      <c r="BR26" s="282"/>
      <c r="BS26" s="282"/>
      <c r="BT26" s="282"/>
      <c r="BU26" s="282"/>
    </row>
    <row r="27" spans="1:73" ht="40.15" customHeight="1" thickTop="1" thickBot="1" x14ac:dyDescent="0.3">
      <c r="A27" s="151"/>
      <c r="B27" s="24"/>
      <c r="C27" s="1059"/>
      <c r="D27" s="1050"/>
      <c r="E27" s="1062"/>
      <c r="F27" s="1065"/>
      <c r="G27" s="1050"/>
      <c r="H27" s="1044"/>
      <c r="I27" s="1044"/>
      <c r="J27" s="1044"/>
      <c r="K27" s="1050"/>
      <c r="L27" s="1044"/>
      <c r="M27" s="1050"/>
      <c r="N27" s="1047"/>
      <c r="O27" s="1239"/>
      <c r="P27" s="1053"/>
      <c r="Q27" s="1056"/>
      <c r="R27" s="1041"/>
      <c r="S27" s="1041"/>
      <c r="T27" s="1023"/>
      <c r="U27" s="1008"/>
      <c r="V27" s="1008"/>
      <c r="W27" s="1008"/>
      <c r="X27" s="1008"/>
      <c r="Y27" s="1008"/>
      <c r="Z27" s="1005"/>
      <c r="AA27" s="1005"/>
      <c r="AB27" s="1005"/>
      <c r="AC27" s="1005"/>
      <c r="AD27" s="1005"/>
      <c r="AE27" s="1005"/>
      <c r="AF27" s="1005"/>
      <c r="AG27" s="196"/>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row>
    <row r="28" spans="1:73" ht="40.15" customHeight="1" thickTop="1" thickBot="1" x14ac:dyDescent="0.3">
      <c r="A28" s="151"/>
      <c r="B28" s="24"/>
      <c r="C28" s="1060"/>
      <c r="D28" s="1051"/>
      <c r="E28" s="1063"/>
      <c r="F28" s="1066"/>
      <c r="G28" s="1051"/>
      <c r="H28" s="1045"/>
      <c r="I28" s="1045"/>
      <c r="J28" s="1045"/>
      <c r="K28" s="1051"/>
      <c r="L28" s="1045"/>
      <c r="M28" s="1051"/>
      <c r="N28" s="1048"/>
      <c r="O28" s="1239"/>
      <c r="P28" s="1054"/>
      <c r="Q28" s="1057"/>
      <c r="R28" s="1042"/>
      <c r="S28" s="1042"/>
      <c r="T28" s="1024"/>
      <c r="U28" s="1009"/>
      <c r="V28" s="1009"/>
      <c r="W28" s="1009"/>
      <c r="X28" s="1009"/>
      <c r="Y28" s="1009"/>
      <c r="Z28" s="1006"/>
      <c r="AA28" s="1006"/>
      <c r="AB28" s="1006"/>
      <c r="AC28" s="1006"/>
      <c r="AD28" s="1006"/>
      <c r="AE28" s="1006"/>
      <c r="AF28" s="1006"/>
      <c r="AG28" s="715"/>
      <c r="AH28" s="716"/>
      <c r="AI28" s="716"/>
      <c r="AJ28" s="716"/>
      <c r="AK28" s="715"/>
      <c r="AL28" s="717"/>
      <c r="AM28" s="717"/>
      <c r="AN28" s="717"/>
      <c r="AO28" s="717"/>
      <c r="AP28" s="1152"/>
      <c r="AQ28" s="1006"/>
      <c r="AR28" s="718"/>
      <c r="AS28" s="718"/>
      <c r="AT28" s="718"/>
      <c r="AU28" s="718"/>
      <c r="AV28" s="718"/>
      <c r="AW28" s="718"/>
      <c r="AX28" s="1152"/>
      <c r="AY28" s="1006"/>
      <c r="AZ28" s="718"/>
      <c r="BA28" s="718"/>
      <c r="BB28" s="718"/>
      <c r="BC28" s="718"/>
      <c r="BD28" s="718"/>
      <c r="BE28" s="718"/>
      <c r="BF28" s="1152"/>
      <c r="BG28" s="1006"/>
      <c r="BH28" s="718"/>
      <c r="BI28" s="718"/>
      <c r="BJ28" s="718"/>
      <c r="BK28" s="718"/>
      <c r="BL28" s="718"/>
      <c r="BM28" s="718"/>
      <c r="BN28" s="1152"/>
      <c r="BO28" s="1006"/>
      <c r="BP28" s="718"/>
      <c r="BQ28" s="718"/>
      <c r="BR28" s="718"/>
      <c r="BS28" s="718"/>
      <c r="BT28" s="718"/>
      <c r="BU28" s="718"/>
    </row>
    <row r="29" spans="1:73" ht="40.15" customHeight="1" thickTop="1" thickBot="1" x14ac:dyDescent="0.3">
      <c r="A29" s="151"/>
      <c r="B29" s="24"/>
      <c r="C29" s="1058" t="s">
        <v>2860</v>
      </c>
      <c r="D29" s="1049" t="s">
        <v>2861</v>
      </c>
      <c r="E29" s="1061">
        <v>949</v>
      </c>
      <c r="F29" s="1064" t="s">
        <v>3889</v>
      </c>
      <c r="G29" s="1049" t="s">
        <v>3980</v>
      </c>
      <c r="H29" s="1043" t="s">
        <v>2943</v>
      </c>
      <c r="I29" s="1043" t="s">
        <v>2999</v>
      </c>
      <c r="J29" s="1043" t="s">
        <v>3058</v>
      </c>
      <c r="K29" s="1049" t="s">
        <v>3860</v>
      </c>
      <c r="L29" s="1043" t="s">
        <v>3644</v>
      </c>
      <c r="M29" s="1049" t="s">
        <v>3978</v>
      </c>
      <c r="N29" s="1046">
        <v>2026004540080</v>
      </c>
      <c r="O29" s="1239" t="s">
        <v>3979</v>
      </c>
      <c r="P29" s="1052" t="s">
        <v>2862</v>
      </c>
      <c r="Q29" s="1055">
        <v>2</v>
      </c>
      <c r="R29" s="1040" t="s">
        <v>2871</v>
      </c>
      <c r="S29" s="1040"/>
      <c r="T29" s="1022"/>
      <c r="U29" s="1007"/>
      <c r="V29" s="1007"/>
      <c r="W29" s="1007"/>
      <c r="X29" s="1007"/>
      <c r="Y29" s="1007"/>
      <c r="Z29" s="1004">
        <f t="shared" si="5"/>
        <v>0</v>
      </c>
      <c r="AA29" s="1004">
        <f t="shared" si="15"/>
        <v>0</v>
      </c>
      <c r="AB29" s="1004">
        <f t="shared" si="15"/>
        <v>0</v>
      </c>
      <c r="AC29" s="1004">
        <f t="shared" si="15"/>
        <v>0</v>
      </c>
      <c r="AD29" s="1004">
        <f t="shared" si="15"/>
        <v>0</v>
      </c>
      <c r="AE29" s="1004">
        <f t="shared" si="15"/>
        <v>0</v>
      </c>
      <c r="AF29" s="1004">
        <f t="shared" si="15"/>
        <v>0</v>
      </c>
      <c r="AG29" s="714"/>
      <c r="AH29" s="593"/>
      <c r="AI29" s="593"/>
      <c r="AJ29" s="593"/>
      <c r="AK29" s="207"/>
      <c r="AL29" s="208"/>
      <c r="AM29" s="208"/>
      <c r="AN29" s="208"/>
      <c r="AO29" s="208"/>
      <c r="AP29" s="1150">
        <f>+U29</f>
        <v>0</v>
      </c>
      <c r="AQ29" s="1004">
        <f>SUM(AR29:AW32)</f>
        <v>0</v>
      </c>
      <c r="AR29" s="299"/>
      <c r="AS29" s="299"/>
      <c r="AT29" s="299"/>
      <c r="AU29" s="299"/>
      <c r="AV29" s="299"/>
      <c r="AW29" s="299"/>
      <c r="AX29" s="1150">
        <f>+V29</f>
        <v>0</v>
      </c>
      <c r="AY29" s="1004">
        <f>SUM(AZ29:BE32)</f>
        <v>0</v>
      </c>
      <c r="AZ29" s="299"/>
      <c r="BA29" s="299"/>
      <c r="BB29" s="299"/>
      <c r="BC29" s="299"/>
      <c r="BD29" s="299"/>
      <c r="BE29" s="299"/>
      <c r="BF29" s="1150">
        <f>+W29</f>
        <v>0</v>
      </c>
      <c r="BG29" s="1004">
        <f>SUM(BH29:BM32)</f>
        <v>0</v>
      </c>
      <c r="BH29" s="299"/>
      <c r="BI29" s="299"/>
      <c r="BJ29" s="299"/>
      <c r="BK29" s="299"/>
      <c r="BL29" s="299"/>
      <c r="BM29" s="299"/>
      <c r="BN29" s="1150">
        <f>+X29</f>
        <v>0</v>
      </c>
      <c r="BO29" s="1004">
        <f>SUM(BP29:BU32)</f>
        <v>0</v>
      </c>
      <c r="BP29" s="299"/>
      <c r="BQ29" s="299"/>
      <c r="BR29" s="299"/>
      <c r="BS29" s="299"/>
      <c r="BT29" s="299"/>
      <c r="BU29" s="299"/>
    </row>
    <row r="30" spans="1:73" ht="40.15" customHeight="1" thickTop="1" thickBot="1" x14ac:dyDescent="0.3">
      <c r="A30" s="151"/>
      <c r="B30" s="24"/>
      <c r="C30" s="1059"/>
      <c r="D30" s="1050"/>
      <c r="E30" s="1062"/>
      <c r="F30" s="1065"/>
      <c r="G30" s="1050"/>
      <c r="H30" s="1044"/>
      <c r="I30" s="1044"/>
      <c r="J30" s="1044"/>
      <c r="K30" s="1050"/>
      <c r="L30" s="1044"/>
      <c r="M30" s="1050"/>
      <c r="N30" s="1047"/>
      <c r="O30" s="1239"/>
      <c r="P30" s="1053"/>
      <c r="Q30" s="1056"/>
      <c r="R30" s="1041"/>
      <c r="S30" s="1041"/>
      <c r="T30" s="1023"/>
      <c r="U30" s="1008"/>
      <c r="V30" s="1008"/>
      <c r="W30" s="1008"/>
      <c r="X30" s="1008"/>
      <c r="Y30" s="1008"/>
      <c r="Z30" s="1005"/>
      <c r="AA30" s="1005"/>
      <c r="AB30" s="1005"/>
      <c r="AC30" s="1005"/>
      <c r="AD30" s="1005"/>
      <c r="AE30" s="1005"/>
      <c r="AF30" s="1005"/>
      <c r="AG30" s="479"/>
      <c r="AH30" s="592"/>
      <c r="AI30" s="592"/>
      <c r="AJ30" s="592"/>
      <c r="AK30" s="196"/>
      <c r="AL30" s="197"/>
      <c r="AM30" s="197"/>
      <c r="AN30" s="197"/>
      <c r="AO30" s="197"/>
      <c r="AP30" s="1151"/>
      <c r="AQ30" s="1005"/>
      <c r="AR30" s="282"/>
      <c r="AS30" s="282"/>
      <c r="AT30" s="282"/>
      <c r="AU30" s="282"/>
      <c r="AV30" s="282"/>
      <c r="AW30" s="282"/>
      <c r="AX30" s="1151"/>
      <c r="AY30" s="1005"/>
      <c r="AZ30" s="282"/>
      <c r="BA30" s="282"/>
      <c r="BB30" s="282"/>
      <c r="BC30" s="282"/>
      <c r="BD30" s="282"/>
      <c r="BE30" s="282"/>
      <c r="BF30" s="1151"/>
      <c r="BG30" s="1005"/>
      <c r="BH30" s="282"/>
      <c r="BI30" s="282"/>
      <c r="BJ30" s="282"/>
      <c r="BK30" s="282"/>
      <c r="BL30" s="282"/>
      <c r="BM30" s="282"/>
      <c r="BN30" s="1151"/>
      <c r="BO30" s="1005"/>
      <c r="BP30" s="282"/>
      <c r="BQ30" s="282"/>
      <c r="BR30" s="282"/>
      <c r="BS30" s="282"/>
      <c r="BT30" s="282"/>
      <c r="BU30" s="282"/>
    </row>
    <row r="31" spans="1:73" ht="40.15" customHeight="1" thickTop="1" thickBot="1" x14ac:dyDescent="0.3">
      <c r="A31" s="151"/>
      <c r="B31" s="24"/>
      <c r="C31" s="1059"/>
      <c r="D31" s="1050"/>
      <c r="E31" s="1062"/>
      <c r="F31" s="1065"/>
      <c r="G31" s="1050"/>
      <c r="H31" s="1044"/>
      <c r="I31" s="1044"/>
      <c r="J31" s="1044"/>
      <c r="K31" s="1050"/>
      <c r="L31" s="1044"/>
      <c r="M31" s="1050"/>
      <c r="N31" s="1047"/>
      <c r="O31" s="1239"/>
      <c r="P31" s="1053"/>
      <c r="Q31" s="1056"/>
      <c r="R31" s="1041"/>
      <c r="S31" s="1041"/>
      <c r="T31" s="1023"/>
      <c r="U31" s="1008"/>
      <c r="V31" s="1008"/>
      <c r="W31" s="1008"/>
      <c r="X31" s="1008"/>
      <c r="Y31" s="1008"/>
      <c r="Z31" s="1005"/>
      <c r="AA31" s="1005"/>
      <c r="AB31" s="1005"/>
      <c r="AC31" s="1005"/>
      <c r="AD31" s="1005"/>
      <c r="AE31" s="1005"/>
      <c r="AF31" s="1005"/>
      <c r="AG31" s="196"/>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row>
    <row r="32" spans="1:73" ht="40.15" customHeight="1" thickTop="1" thickBot="1" x14ac:dyDescent="0.3">
      <c r="A32" s="151"/>
      <c r="B32" s="24"/>
      <c r="C32" s="1060"/>
      <c r="D32" s="1051"/>
      <c r="E32" s="1063"/>
      <c r="F32" s="1066"/>
      <c r="G32" s="1051"/>
      <c r="H32" s="1045"/>
      <c r="I32" s="1045"/>
      <c r="J32" s="1045"/>
      <c r="K32" s="1051"/>
      <c r="L32" s="1045"/>
      <c r="M32" s="1051"/>
      <c r="N32" s="1048"/>
      <c r="O32" s="1239"/>
      <c r="P32" s="1054"/>
      <c r="Q32" s="1057"/>
      <c r="R32" s="1042"/>
      <c r="S32" s="1042"/>
      <c r="T32" s="1024"/>
      <c r="U32" s="1009"/>
      <c r="V32" s="1009"/>
      <c r="W32" s="1009"/>
      <c r="X32" s="1009"/>
      <c r="Y32" s="1009"/>
      <c r="Z32" s="1006"/>
      <c r="AA32" s="1006"/>
      <c r="AB32" s="1006"/>
      <c r="AC32" s="1006"/>
      <c r="AD32" s="1006"/>
      <c r="AE32" s="1006"/>
      <c r="AF32" s="1006"/>
      <c r="AG32" s="715"/>
      <c r="AH32" s="716"/>
      <c r="AI32" s="716"/>
      <c r="AJ32" s="716"/>
      <c r="AK32" s="715"/>
      <c r="AL32" s="717"/>
      <c r="AM32" s="717"/>
      <c r="AN32" s="717"/>
      <c r="AO32" s="717"/>
      <c r="AP32" s="1152"/>
      <c r="AQ32" s="1006"/>
      <c r="AR32" s="718"/>
      <c r="AS32" s="718"/>
      <c r="AT32" s="718"/>
      <c r="AU32" s="718"/>
      <c r="AV32" s="718"/>
      <c r="AW32" s="718"/>
      <c r="AX32" s="1152"/>
      <c r="AY32" s="1006"/>
      <c r="AZ32" s="718"/>
      <c r="BA32" s="718"/>
      <c r="BB32" s="718"/>
      <c r="BC32" s="718"/>
      <c r="BD32" s="718"/>
      <c r="BE32" s="718"/>
      <c r="BF32" s="1152"/>
      <c r="BG32" s="1006"/>
      <c r="BH32" s="718"/>
      <c r="BI32" s="718"/>
      <c r="BJ32" s="718"/>
      <c r="BK32" s="718"/>
      <c r="BL32" s="718"/>
      <c r="BM32" s="718"/>
      <c r="BN32" s="1152"/>
      <c r="BO32" s="1006"/>
      <c r="BP32" s="718"/>
      <c r="BQ32" s="718"/>
      <c r="BR32" s="718"/>
      <c r="BS32" s="718"/>
      <c r="BT32" s="718"/>
      <c r="BU32" s="718"/>
    </row>
    <row r="33" spans="1:73" ht="40.15" customHeight="1" thickTop="1" thickBot="1" x14ac:dyDescent="0.3">
      <c r="A33" s="151"/>
      <c r="B33" s="24"/>
      <c r="C33" s="1058" t="s">
        <v>368</v>
      </c>
      <c r="D33" s="1049" t="s">
        <v>369</v>
      </c>
      <c r="E33" s="1061" t="s">
        <v>3981</v>
      </c>
      <c r="F33" s="1064" t="s">
        <v>3010</v>
      </c>
      <c r="G33" s="1049" t="s">
        <v>3982</v>
      </c>
      <c r="H33" s="1043" t="s">
        <v>3011</v>
      </c>
      <c r="I33" s="1043" t="s">
        <v>2999</v>
      </c>
      <c r="J33" s="1043" t="s">
        <v>2944</v>
      </c>
      <c r="K33" s="1049" t="s">
        <v>2945</v>
      </c>
      <c r="L33" s="1043" t="s">
        <v>2946</v>
      </c>
      <c r="M33" s="1049" t="s">
        <v>3983</v>
      </c>
      <c r="N33" s="1046">
        <v>2026004540071</v>
      </c>
      <c r="O33" s="1239" t="s">
        <v>3984</v>
      </c>
      <c r="P33" s="1052" t="s">
        <v>370</v>
      </c>
      <c r="Q33" s="1055">
        <v>4</v>
      </c>
      <c r="R33" s="1040" t="s">
        <v>2871</v>
      </c>
      <c r="S33" s="1040"/>
      <c r="T33" s="1022"/>
      <c r="U33" s="1007"/>
      <c r="V33" s="1007"/>
      <c r="W33" s="1007"/>
      <c r="X33" s="1007"/>
      <c r="Y33" s="1007"/>
      <c r="Z33" s="1004">
        <f t="shared" ref="Z33:Z93" si="16">+AQ33+AY33+BG33+BO33</f>
        <v>0</v>
      </c>
      <c r="AA33" s="1004">
        <f t="shared" si="15"/>
        <v>0</v>
      </c>
      <c r="AB33" s="1004">
        <f t="shared" si="15"/>
        <v>0</v>
      </c>
      <c r="AC33" s="1004">
        <f t="shared" si="15"/>
        <v>0</v>
      </c>
      <c r="AD33" s="1004">
        <f t="shared" si="15"/>
        <v>0</v>
      </c>
      <c r="AE33" s="1004">
        <f t="shared" si="15"/>
        <v>0</v>
      </c>
      <c r="AF33" s="1004">
        <f t="shared" si="15"/>
        <v>0</v>
      </c>
      <c r="AG33" s="714"/>
      <c r="AH33" s="593"/>
      <c r="AI33" s="593"/>
      <c r="AJ33" s="593"/>
      <c r="AK33" s="207"/>
      <c r="AL33" s="208"/>
      <c r="AM33" s="208"/>
      <c r="AN33" s="208"/>
      <c r="AO33" s="208"/>
      <c r="AP33" s="1150">
        <f>+U33</f>
        <v>0</v>
      </c>
      <c r="AQ33" s="1004">
        <f>SUM(AR33:AW36)</f>
        <v>0</v>
      </c>
      <c r="AR33" s="299"/>
      <c r="AS33" s="299"/>
      <c r="AT33" s="299"/>
      <c r="AU33" s="299"/>
      <c r="AV33" s="299"/>
      <c r="AW33" s="299"/>
      <c r="AX33" s="1150">
        <f>+V33</f>
        <v>0</v>
      </c>
      <c r="AY33" s="1004">
        <f>SUM(AZ33:BE36)</f>
        <v>0</v>
      </c>
      <c r="AZ33" s="299"/>
      <c r="BA33" s="299"/>
      <c r="BB33" s="299"/>
      <c r="BC33" s="299"/>
      <c r="BD33" s="299"/>
      <c r="BE33" s="299"/>
      <c r="BF33" s="1150">
        <f>+W33</f>
        <v>0</v>
      </c>
      <c r="BG33" s="1004">
        <f>SUM(BH33:BM36)</f>
        <v>0</v>
      </c>
      <c r="BH33" s="299"/>
      <c r="BI33" s="299"/>
      <c r="BJ33" s="299"/>
      <c r="BK33" s="299"/>
      <c r="BL33" s="299"/>
      <c r="BM33" s="299"/>
      <c r="BN33" s="1150">
        <f>+X33</f>
        <v>0</v>
      </c>
      <c r="BO33" s="1004">
        <f>SUM(BP33:BU36)</f>
        <v>0</v>
      </c>
      <c r="BP33" s="299"/>
      <c r="BQ33" s="299"/>
      <c r="BR33" s="299"/>
      <c r="BS33" s="299"/>
      <c r="BT33" s="299"/>
      <c r="BU33" s="299"/>
    </row>
    <row r="34" spans="1:73" ht="40.15" customHeight="1" thickTop="1" thickBot="1" x14ac:dyDescent="0.3">
      <c r="A34" s="151"/>
      <c r="B34" s="24"/>
      <c r="C34" s="1059"/>
      <c r="D34" s="1050"/>
      <c r="E34" s="1062"/>
      <c r="F34" s="1065"/>
      <c r="G34" s="1050"/>
      <c r="H34" s="1044"/>
      <c r="I34" s="1044"/>
      <c r="J34" s="1044"/>
      <c r="K34" s="1050"/>
      <c r="L34" s="1044"/>
      <c r="M34" s="1050"/>
      <c r="N34" s="1047"/>
      <c r="O34" s="1239"/>
      <c r="P34" s="1053"/>
      <c r="Q34" s="1056"/>
      <c r="R34" s="1041"/>
      <c r="S34" s="1041"/>
      <c r="T34" s="1023"/>
      <c r="U34" s="1008"/>
      <c r="V34" s="1008"/>
      <c r="W34" s="1008"/>
      <c r="X34" s="1008"/>
      <c r="Y34" s="1008"/>
      <c r="Z34" s="1005"/>
      <c r="AA34" s="1005"/>
      <c r="AB34" s="1005"/>
      <c r="AC34" s="1005"/>
      <c r="AD34" s="1005"/>
      <c r="AE34" s="1005"/>
      <c r="AF34" s="1005"/>
      <c r="AG34" s="479"/>
      <c r="AH34" s="592"/>
      <c r="AI34" s="592"/>
      <c r="AJ34" s="592"/>
      <c r="AK34" s="196"/>
      <c r="AL34" s="197"/>
      <c r="AM34" s="197"/>
      <c r="AN34" s="197"/>
      <c r="AO34" s="197"/>
      <c r="AP34" s="1151"/>
      <c r="AQ34" s="1005"/>
      <c r="AR34" s="282"/>
      <c r="AS34" s="282"/>
      <c r="AT34" s="282"/>
      <c r="AU34" s="282"/>
      <c r="AV34" s="282"/>
      <c r="AW34" s="282"/>
      <c r="AX34" s="1151"/>
      <c r="AY34" s="1005"/>
      <c r="AZ34" s="282"/>
      <c r="BA34" s="282"/>
      <c r="BB34" s="282"/>
      <c r="BC34" s="282"/>
      <c r="BD34" s="282"/>
      <c r="BE34" s="282"/>
      <c r="BF34" s="1151"/>
      <c r="BG34" s="1005"/>
      <c r="BH34" s="282"/>
      <c r="BI34" s="282"/>
      <c r="BJ34" s="282"/>
      <c r="BK34" s="282"/>
      <c r="BL34" s="282"/>
      <c r="BM34" s="282"/>
      <c r="BN34" s="1151"/>
      <c r="BO34" s="1005"/>
      <c r="BP34" s="282"/>
      <c r="BQ34" s="282"/>
      <c r="BR34" s="282"/>
      <c r="BS34" s="282"/>
      <c r="BT34" s="282"/>
      <c r="BU34" s="282"/>
    </row>
    <row r="35" spans="1:73" ht="40.15" customHeight="1" thickTop="1" thickBot="1" x14ac:dyDescent="0.3">
      <c r="A35" s="151"/>
      <c r="B35" s="24"/>
      <c r="C35" s="1059"/>
      <c r="D35" s="1050"/>
      <c r="E35" s="1062"/>
      <c r="F35" s="1065"/>
      <c r="G35" s="1050"/>
      <c r="H35" s="1044"/>
      <c r="I35" s="1044"/>
      <c r="J35" s="1044"/>
      <c r="K35" s="1050"/>
      <c r="L35" s="1044"/>
      <c r="M35" s="1050"/>
      <c r="N35" s="1047"/>
      <c r="O35" s="1239"/>
      <c r="P35" s="1053"/>
      <c r="Q35" s="1056"/>
      <c r="R35" s="1041"/>
      <c r="S35" s="1041"/>
      <c r="T35" s="1023"/>
      <c r="U35" s="1008"/>
      <c r="V35" s="1008"/>
      <c r="W35" s="1008"/>
      <c r="X35" s="1008"/>
      <c r="Y35" s="1008"/>
      <c r="Z35" s="1005"/>
      <c r="AA35" s="1005"/>
      <c r="AB35" s="1005"/>
      <c r="AC35" s="1005"/>
      <c r="AD35" s="1005"/>
      <c r="AE35" s="1005"/>
      <c r="AF35" s="1005"/>
      <c r="AG35" s="196"/>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row>
    <row r="36" spans="1:73" ht="40.15" customHeight="1" thickTop="1" thickBot="1" x14ac:dyDescent="0.3">
      <c r="A36" s="151"/>
      <c r="B36" s="24"/>
      <c r="C36" s="1060"/>
      <c r="D36" s="1051"/>
      <c r="E36" s="1063"/>
      <c r="F36" s="1066"/>
      <c r="G36" s="1051"/>
      <c r="H36" s="1045"/>
      <c r="I36" s="1045"/>
      <c r="J36" s="1045"/>
      <c r="K36" s="1051"/>
      <c r="L36" s="1045"/>
      <c r="M36" s="1051"/>
      <c r="N36" s="1048"/>
      <c r="O36" s="1239"/>
      <c r="P36" s="1054"/>
      <c r="Q36" s="1057"/>
      <c r="R36" s="1042"/>
      <c r="S36" s="1042"/>
      <c r="T36" s="1024"/>
      <c r="U36" s="1009"/>
      <c r="V36" s="1009"/>
      <c r="W36" s="1009"/>
      <c r="X36" s="1009"/>
      <c r="Y36" s="1009"/>
      <c r="Z36" s="1006"/>
      <c r="AA36" s="1006"/>
      <c r="AB36" s="1006"/>
      <c r="AC36" s="1006"/>
      <c r="AD36" s="1006"/>
      <c r="AE36" s="1006"/>
      <c r="AF36" s="1006"/>
      <c r="AG36" s="715"/>
      <c r="AH36" s="716"/>
      <c r="AI36" s="716"/>
      <c r="AJ36" s="716"/>
      <c r="AK36" s="715"/>
      <c r="AL36" s="717"/>
      <c r="AM36" s="717"/>
      <c r="AN36" s="717"/>
      <c r="AO36" s="717"/>
      <c r="AP36" s="1152"/>
      <c r="AQ36" s="1006"/>
      <c r="AR36" s="718"/>
      <c r="AS36" s="718"/>
      <c r="AT36" s="718"/>
      <c r="AU36" s="718"/>
      <c r="AV36" s="718"/>
      <c r="AW36" s="718"/>
      <c r="AX36" s="1152"/>
      <c r="AY36" s="1006"/>
      <c r="AZ36" s="718"/>
      <c r="BA36" s="718"/>
      <c r="BB36" s="718"/>
      <c r="BC36" s="718"/>
      <c r="BD36" s="718"/>
      <c r="BE36" s="718"/>
      <c r="BF36" s="1152"/>
      <c r="BG36" s="1006"/>
      <c r="BH36" s="718"/>
      <c r="BI36" s="718"/>
      <c r="BJ36" s="718"/>
      <c r="BK36" s="718"/>
      <c r="BL36" s="718"/>
      <c r="BM36" s="718"/>
      <c r="BN36" s="1152"/>
      <c r="BO36" s="1006"/>
      <c r="BP36" s="718"/>
      <c r="BQ36" s="718"/>
      <c r="BR36" s="718"/>
      <c r="BS36" s="718"/>
      <c r="BT36" s="718"/>
      <c r="BU36" s="718"/>
    </row>
    <row r="37" spans="1:73" ht="40.15" customHeight="1" thickTop="1" thickBot="1" x14ac:dyDescent="0.3">
      <c r="A37" s="151"/>
      <c r="B37" s="24"/>
      <c r="C37" s="1058" t="s">
        <v>333</v>
      </c>
      <c r="D37" s="1049" t="s">
        <v>334</v>
      </c>
      <c r="E37" s="1061" t="s">
        <v>3985</v>
      </c>
      <c r="F37" s="1064" t="s">
        <v>2955</v>
      </c>
      <c r="G37" s="1049" t="s">
        <v>3986</v>
      </c>
      <c r="H37" s="1043" t="s">
        <v>3011</v>
      </c>
      <c r="I37" s="1043" t="s">
        <v>2999</v>
      </c>
      <c r="J37" s="1043" t="s">
        <v>2944</v>
      </c>
      <c r="K37" s="1049" t="s">
        <v>2945</v>
      </c>
      <c r="L37" s="1043" t="s">
        <v>2946</v>
      </c>
      <c r="M37" s="1049" t="s">
        <v>3983</v>
      </c>
      <c r="N37" s="1046">
        <v>2026004540071</v>
      </c>
      <c r="O37" s="1239" t="s">
        <v>3984</v>
      </c>
      <c r="P37" s="1052" t="s">
        <v>301</v>
      </c>
      <c r="Q37" s="1055">
        <v>1000</v>
      </c>
      <c r="R37" s="1040" t="s">
        <v>2871</v>
      </c>
      <c r="S37" s="1040"/>
      <c r="T37" s="1022"/>
      <c r="U37" s="1007"/>
      <c r="V37" s="1007"/>
      <c r="W37" s="1007"/>
      <c r="X37" s="1007"/>
      <c r="Y37" s="1007"/>
      <c r="Z37" s="1004">
        <f t="shared" si="16"/>
        <v>0</v>
      </c>
      <c r="AA37" s="1004">
        <f t="shared" si="15"/>
        <v>0</v>
      </c>
      <c r="AB37" s="1004">
        <f t="shared" si="15"/>
        <v>0</v>
      </c>
      <c r="AC37" s="1004">
        <f t="shared" si="15"/>
        <v>0</v>
      </c>
      <c r="AD37" s="1004">
        <f t="shared" si="15"/>
        <v>0</v>
      </c>
      <c r="AE37" s="1004">
        <f t="shared" si="15"/>
        <v>0</v>
      </c>
      <c r="AF37" s="1004">
        <f t="shared" si="15"/>
        <v>0</v>
      </c>
      <c r="AG37" s="714"/>
      <c r="AH37" s="593"/>
      <c r="AI37" s="593"/>
      <c r="AJ37" s="593"/>
      <c r="AK37" s="207"/>
      <c r="AL37" s="208"/>
      <c r="AM37" s="208"/>
      <c r="AN37" s="208"/>
      <c r="AO37" s="208"/>
      <c r="AP37" s="1150">
        <f>+U37</f>
        <v>0</v>
      </c>
      <c r="AQ37" s="1004">
        <f>SUM(AR37:AW40)</f>
        <v>0</v>
      </c>
      <c r="AR37" s="299"/>
      <c r="AS37" s="299"/>
      <c r="AT37" s="299"/>
      <c r="AU37" s="299"/>
      <c r="AV37" s="299"/>
      <c r="AW37" s="299"/>
      <c r="AX37" s="1150">
        <f>+V37</f>
        <v>0</v>
      </c>
      <c r="AY37" s="1004">
        <f>SUM(AZ37:BE40)</f>
        <v>0</v>
      </c>
      <c r="AZ37" s="299"/>
      <c r="BA37" s="299"/>
      <c r="BB37" s="299"/>
      <c r="BC37" s="299"/>
      <c r="BD37" s="299"/>
      <c r="BE37" s="299"/>
      <c r="BF37" s="1150">
        <f>+W37</f>
        <v>0</v>
      </c>
      <c r="BG37" s="1004">
        <f>SUM(BH37:BM40)</f>
        <v>0</v>
      </c>
      <c r="BH37" s="299"/>
      <c r="BI37" s="299"/>
      <c r="BJ37" s="299"/>
      <c r="BK37" s="299"/>
      <c r="BL37" s="299"/>
      <c r="BM37" s="299"/>
      <c r="BN37" s="1150">
        <f>+X37</f>
        <v>0</v>
      </c>
      <c r="BO37" s="1004">
        <f>SUM(BP37:BU40)</f>
        <v>0</v>
      </c>
      <c r="BP37" s="299"/>
      <c r="BQ37" s="299"/>
      <c r="BR37" s="299"/>
      <c r="BS37" s="299"/>
      <c r="BT37" s="299"/>
      <c r="BU37" s="299"/>
    </row>
    <row r="38" spans="1:73" ht="40.15" customHeight="1" thickTop="1" thickBot="1" x14ac:dyDescent="0.3">
      <c r="A38" s="151"/>
      <c r="B38" s="24"/>
      <c r="C38" s="1059"/>
      <c r="D38" s="1050"/>
      <c r="E38" s="1062"/>
      <c r="F38" s="1065"/>
      <c r="G38" s="1050"/>
      <c r="H38" s="1044"/>
      <c r="I38" s="1044"/>
      <c r="J38" s="1044"/>
      <c r="K38" s="1050"/>
      <c r="L38" s="1044"/>
      <c r="M38" s="1050"/>
      <c r="N38" s="1047"/>
      <c r="O38" s="1239"/>
      <c r="P38" s="1053"/>
      <c r="Q38" s="1056"/>
      <c r="R38" s="1041"/>
      <c r="S38" s="1041"/>
      <c r="T38" s="1023"/>
      <c r="U38" s="1008"/>
      <c r="V38" s="1008"/>
      <c r="W38" s="1008"/>
      <c r="X38" s="1008"/>
      <c r="Y38" s="1008"/>
      <c r="Z38" s="1005"/>
      <c r="AA38" s="1005"/>
      <c r="AB38" s="1005"/>
      <c r="AC38" s="1005"/>
      <c r="AD38" s="1005"/>
      <c r="AE38" s="1005"/>
      <c r="AF38" s="1005"/>
      <c r="AG38" s="479"/>
      <c r="AH38" s="592"/>
      <c r="AI38" s="592"/>
      <c r="AJ38" s="592"/>
      <c r="AK38" s="196"/>
      <c r="AL38" s="197"/>
      <c r="AM38" s="197"/>
      <c r="AN38" s="197"/>
      <c r="AO38" s="197"/>
      <c r="AP38" s="1151"/>
      <c r="AQ38" s="1005"/>
      <c r="AR38" s="282"/>
      <c r="AS38" s="282"/>
      <c r="AT38" s="282"/>
      <c r="AU38" s="282"/>
      <c r="AV38" s="282"/>
      <c r="AW38" s="282"/>
      <c r="AX38" s="1151"/>
      <c r="AY38" s="1005"/>
      <c r="AZ38" s="282"/>
      <c r="BA38" s="282"/>
      <c r="BB38" s="282"/>
      <c r="BC38" s="282"/>
      <c r="BD38" s="282"/>
      <c r="BE38" s="282"/>
      <c r="BF38" s="1151"/>
      <c r="BG38" s="1005"/>
      <c r="BH38" s="282"/>
      <c r="BI38" s="282"/>
      <c r="BJ38" s="282"/>
      <c r="BK38" s="282"/>
      <c r="BL38" s="282"/>
      <c r="BM38" s="282"/>
      <c r="BN38" s="1151"/>
      <c r="BO38" s="1005"/>
      <c r="BP38" s="282"/>
      <c r="BQ38" s="282"/>
      <c r="BR38" s="282"/>
      <c r="BS38" s="282"/>
      <c r="BT38" s="282"/>
      <c r="BU38" s="282"/>
    </row>
    <row r="39" spans="1:73" ht="40.15" customHeight="1" thickTop="1" thickBot="1" x14ac:dyDescent="0.3">
      <c r="A39" s="151"/>
      <c r="B39" s="24"/>
      <c r="C39" s="1059"/>
      <c r="D39" s="1050"/>
      <c r="E39" s="1062"/>
      <c r="F39" s="1065"/>
      <c r="G39" s="1050"/>
      <c r="H39" s="1044"/>
      <c r="I39" s="1044"/>
      <c r="J39" s="1044"/>
      <c r="K39" s="1050"/>
      <c r="L39" s="1044"/>
      <c r="M39" s="1050"/>
      <c r="N39" s="1047"/>
      <c r="O39" s="1239"/>
      <c r="P39" s="1053"/>
      <c r="Q39" s="1056"/>
      <c r="R39" s="1041"/>
      <c r="S39" s="1041"/>
      <c r="T39" s="1023"/>
      <c r="U39" s="1008"/>
      <c r="V39" s="1008"/>
      <c r="W39" s="1008"/>
      <c r="X39" s="1008"/>
      <c r="Y39" s="1008"/>
      <c r="Z39" s="1005"/>
      <c r="AA39" s="1005"/>
      <c r="AB39" s="1005"/>
      <c r="AC39" s="1005"/>
      <c r="AD39" s="1005"/>
      <c r="AE39" s="1005"/>
      <c r="AF39" s="1005"/>
      <c r="AG39" s="196"/>
      <c r="AH39" s="592"/>
      <c r="AI39" s="592"/>
      <c r="AJ39" s="592"/>
      <c r="AK39" s="196"/>
      <c r="AL39" s="197"/>
      <c r="AM39" s="197"/>
      <c r="AN39" s="197"/>
      <c r="AO39" s="197"/>
      <c r="AP39" s="1151"/>
      <c r="AQ39" s="1005"/>
      <c r="AR39" s="282"/>
      <c r="AS39" s="282"/>
      <c r="AT39" s="282"/>
      <c r="AU39" s="282"/>
      <c r="AV39" s="282"/>
      <c r="AW39" s="282"/>
      <c r="AX39" s="1151"/>
      <c r="AY39" s="1005"/>
      <c r="AZ39" s="282"/>
      <c r="BA39" s="282"/>
      <c r="BB39" s="282"/>
      <c r="BC39" s="282"/>
      <c r="BD39" s="282"/>
      <c r="BE39" s="282"/>
      <c r="BF39" s="1151"/>
      <c r="BG39" s="1005"/>
      <c r="BH39" s="282"/>
      <c r="BI39" s="282"/>
      <c r="BJ39" s="282"/>
      <c r="BK39" s="282"/>
      <c r="BL39" s="282"/>
      <c r="BM39" s="282"/>
      <c r="BN39" s="1151"/>
      <c r="BO39" s="1005"/>
      <c r="BP39" s="282"/>
      <c r="BQ39" s="282"/>
      <c r="BR39" s="282"/>
      <c r="BS39" s="282"/>
      <c r="BT39" s="282"/>
      <c r="BU39" s="282"/>
    </row>
    <row r="40" spans="1:73" ht="40.15" customHeight="1" thickTop="1" thickBot="1" x14ac:dyDescent="0.3">
      <c r="A40" s="151"/>
      <c r="B40" s="24"/>
      <c r="C40" s="1060"/>
      <c r="D40" s="1051"/>
      <c r="E40" s="1063"/>
      <c r="F40" s="1066"/>
      <c r="G40" s="1051"/>
      <c r="H40" s="1045"/>
      <c r="I40" s="1045"/>
      <c r="J40" s="1045"/>
      <c r="K40" s="1051"/>
      <c r="L40" s="1045"/>
      <c r="M40" s="1051"/>
      <c r="N40" s="1048"/>
      <c r="O40" s="1239"/>
      <c r="P40" s="1054"/>
      <c r="Q40" s="1057"/>
      <c r="R40" s="1042"/>
      <c r="S40" s="1042"/>
      <c r="T40" s="1024"/>
      <c r="U40" s="1009"/>
      <c r="V40" s="1009"/>
      <c r="W40" s="1009"/>
      <c r="X40" s="1009"/>
      <c r="Y40" s="1009"/>
      <c r="Z40" s="1006"/>
      <c r="AA40" s="1006"/>
      <c r="AB40" s="1006"/>
      <c r="AC40" s="1006"/>
      <c r="AD40" s="1006"/>
      <c r="AE40" s="1006"/>
      <c r="AF40" s="1006"/>
      <c r="AG40" s="715"/>
      <c r="AH40" s="716"/>
      <c r="AI40" s="716"/>
      <c r="AJ40" s="716"/>
      <c r="AK40" s="715"/>
      <c r="AL40" s="717"/>
      <c r="AM40" s="717"/>
      <c r="AN40" s="717"/>
      <c r="AO40" s="717"/>
      <c r="AP40" s="1152"/>
      <c r="AQ40" s="1006"/>
      <c r="AR40" s="718"/>
      <c r="AS40" s="718"/>
      <c r="AT40" s="718"/>
      <c r="AU40" s="718"/>
      <c r="AV40" s="718"/>
      <c r="AW40" s="718"/>
      <c r="AX40" s="1152"/>
      <c r="AY40" s="1006"/>
      <c r="AZ40" s="718"/>
      <c r="BA40" s="718"/>
      <c r="BB40" s="718"/>
      <c r="BC40" s="718"/>
      <c r="BD40" s="718"/>
      <c r="BE40" s="718"/>
      <c r="BF40" s="1152"/>
      <c r="BG40" s="1006"/>
      <c r="BH40" s="718"/>
      <c r="BI40" s="718"/>
      <c r="BJ40" s="718"/>
      <c r="BK40" s="718"/>
      <c r="BL40" s="718"/>
      <c r="BM40" s="718"/>
      <c r="BN40" s="1152"/>
      <c r="BO40" s="1006"/>
      <c r="BP40" s="718"/>
      <c r="BQ40" s="718"/>
      <c r="BR40" s="718"/>
      <c r="BS40" s="718"/>
      <c r="BT40" s="718"/>
      <c r="BU40" s="718"/>
    </row>
    <row r="41" spans="1:73" ht="40.15" customHeight="1" thickTop="1" thickBot="1" x14ac:dyDescent="0.3">
      <c r="C41" s="1058" t="s">
        <v>1018</v>
      </c>
      <c r="D41" s="1161" t="s">
        <v>1019</v>
      </c>
      <c r="E41" s="1061">
        <v>267</v>
      </c>
      <c r="F41" s="1064" t="s">
        <v>3501</v>
      </c>
      <c r="G41" s="1049" t="s">
        <v>3987</v>
      </c>
      <c r="H41" s="1043" t="s">
        <v>3011</v>
      </c>
      <c r="I41" s="1043" t="s">
        <v>2999</v>
      </c>
      <c r="J41" s="1043" t="s">
        <v>3443</v>
      </c>
      <c r="K41" s="1043" t="s">
        <v>3444</v>
      </c>
      <c r="L41" s="1043" t="s">
        <v>3457</v>
      </c>
      <c r="M41" s="1043" t="s">
        <v>3988</v>
      </c>
      <c r="N41" s="1043">
        <v>2026004540015</v>
      </c>
      <c r="O41" s="1239" t="s">
        <v>3989</v>
      </c>
      <c r="P41" s="1052" t="s">
        <v>1020</v>
      </c>
      <c r="Q41" s="1055">
        <v>11</v>
      </c>
      <c r="R41" s="1040" t="s">
        <v>2871</v>
      </c>
      <c r="S41" s="1040"/>
      <c r="T41" s="1022"/>
      <c r="U41" s="1007"/>
      <c r="V41" s="1007"/>
      <c r="W41" s="1007"/>
      <c r="X41" s="1007"/>
      <c r="Y41" s="1007"/>
      <c r="Z41" s="1004">
        <f t="shared" si="16"/>
        <v>0</v>
      </c>
      <c r="AA41" s="1004">
        <f t="shared" ref="AA41:AF53" si="17">SUM(AR41:AR44,AZ41:AZ44,BH41:BH44,BP41:BP44)</f>
        <v>0</v>
      </c>
      <c r="AB41" s="1004">
        <f t="shared" si="17"/>
        <v>0</v>
      </c>
      <c r="AC41" s="1004">
        <f t="shared" si="17"/>
        <v>0</v>
      </c>
      <c r="AD41" s="1004">
        <f t="shared" si="17"/>
        <v>0</v>
      </c>
      <c r="AE41" s="1004">
        <f t="shared" si="17"/>
        <v>0</v>
      </c>
      <c r="AF41" s="1004">
        <f t="shared" si="17"/>
        <v>0</v>
      </c>
      <c r="AG41" s="714"/>
      <c r="AH41" s="593"/>
      <c r="AI41" s="593"/>
      <c r="AJ41" s="593"/>
      <c r="AK41" s="207"/>
      <c r="AL41" s="208"/>
      <c r="AM41" s="208"/>
      <c r="AN41" s="208"/>
      <c r="AO41" s="208"/>
      <c r="AP41" s="1150">
        <f>+U41</f>
        <v>0</v>
      </c>
      <c r="AQ41" s="1004">
        <f>SUM(AR41:AW44)</f>
        <v>0</v>
      </c>
      <c r="AR41" s="299"/>
      <c r="AS41" s="299"/>
      <c r="AT41" s="299"/>
      <c r="AU41" s="299"/>
      <c r="AV41" s="299"/>
      <c r="AW41" s="299"/>
      <c r="AX41" s="1150">
        <f>+V41</f>
        <v>0</v>
      </c>
      <c r="AY41" s="1004">
        <f>SUM(AZ41:BE44)</f>
        <v>0</v>
      </c>
      <c r="AZ41" s="299"/>
      <c r="BA41" s="299"/>
      <c r="BB41" s="299"/>
      <c r="BC41" s="299"/>
      <c r="BD41" s="299"/>
      <c r="BE41" s="299"/>
      <c r="BF41" s="1150">
        <f>+W41</f>
        <v>0</v>
      </c>
      <c r="BG41" s="1004">
        <f>SUM(BH41:BM44)</f>
        <v>0</v>
      </c>
      <c r="BH41" s="299"/>
      <c r="BI41" s="299"/>
      <c r="BJ41" s="299"/>
      <c r="BK41" s="299"/>
      <c r="BL41" s="299"/>
      <c r="BM41" s="299"/>
      <c r="BN41" s="1150">
        <f>+X41</f>
        <v>0</v>
      </c>
      <c r="BO41" s="1004">
        <f>SUM(BP41:BU44)</f>
        <v>0</v>
      </c>
      <c r="BP41" s="299"/>
      <c r="BQ41" s="299"/>
      <c r="BR41" s="299"/>
      <c r="BS41" s="299"/>
      <c r="BT41" s="299"/>
      <c r="BU41" s="299"/>
    </row>
    <row r="42" spans="1:73" ht="40.15" customHeight="1" thickTop="1" thickBot="1" x14ac:dyDescent="0.3">
      <c r="C42" s="1059"/>
      <c r="D42" s="1162"/>
      <c r="E42" s="1062"/>
      <c r="F42" s="1065"/>
      <c r="G42" s="1050"/>
      <c r="H42" s="1044"/>
      <c r="I42" s="1044"/>
      <c r="J42" s="1044"/>
      <c r="K42" s="1044"/>
      <c r="L42" s="1044"/>
      <c r="M42" s="1044"/>
      <c r="N42" s="1044"/>
      <c r="O42" s="1239"/>
      <c r="P42" s="1053"/>
      <c r="Q42" s="1056"/>
      <c r="R42" s="1041"/>
      <c r="S42" s="1041"/>
      <c r="T42" s="1023"/>
      <c r="U42" s="1008"/>
      <c r="V42" s="1008"/>
      <c r="W42" s="1008"/>
      <c r="X42" s="1008"/>
      <c r="Y42" s="1008"/>
      <c r="Z42" s="1005"/>
      <c r="AA42" s="1005"/>
      <c r="AB42" s="1005"/>
      <c r="AC42" s="1005"/>
      <c r="AD42" s="1005"/>
      <c r="AE42" s="1005"/>
      <c r="AF42" s="1005"/>
      <c r="AG42" s="479"/>
      <c r="AH42" s="592"/>
      <c r="AI42" s="592"/>
      <c r="AJ42" s="592"/>
      <c r="AK42" s="196"/>
      <c r="AL42" s="197"/>
      <c r="AM42" s="197"/>
      <c r="AN42" s="197"/>
      <c r="AO42" s="197"/>
      <c r="AP42" s="1151"/>
      <c r="AQ42" s="1005"/>
      <c r="AR42" s="282"/>
      <c r="AS42" s="282"/>
      <c r="AT42" s="282"/>
      <c r="AU42" s="282"/>
      <c r="AV42" s="282"/>
      <c r="AW42" s="282"/>
      <c r="AX42" s="1151"/>
      <c r="AY42" s="1005"/>
      <c r="AZ42" s="282"/>
      <c r="BA42" s="282"/>
      <c r="BB42" s="282"/>
      <c r="BC42" s="282"/>
      <c r="BD42" s="282"/>
      <c r="BE42" s="282"/>
      <c r="BF42" s="1151"/>
      <c r="BG42" s="1005"/>
      <c r="BH42" s="282"/>
      <c r="BI42" s="282"/>
      <c r="BJ42" s="282"/>
      <c r="BK42" s="282"/>
      <c r="BL42" s="282"/>
      <c r="BM42" s="282"/>
      <c r="BN42" s="1151"/>
      <c r="BO42" s="1005"/>
      <c r="BP42" s="282"/>
      <c r="BQ42" s="282"/>
      <c r="BR42" s="282"/>
      <c r="BS42" s="282"/>
      <c r="BT42" s="282"/>
      <c r="BU42" s="282"/>
    </row>
    <row r="43" spans="1:73" ht="40.15" customHeight="1" thickTop="1" thickBot="1" x14ac:dyDescent="0.3">
      <c r="C43" s="1059"/>
      <c r="D43" s="1162"/>
      <c r="E43" s="1062"/>
      <c r="F43" s="1065"/>
      <c r="G43" s="1050"/>
      <c r="H43" s="1044"/>
      <c r="I43" s="1044"/>
      <c r="J43" s="1044"/>
      <c r="K43" s="1044"/>
      <c r="L43" s="1044"/>
      <c r="M43" s="1044"/>
      <c r="N43" s="1044"/>
      <c r="O43" s="1239"/>
      <c r="P43" s="1053"/>
      <c r="Q43" s="1056"/>
      <c r="R43" s="1041"/>
      <c r="S43" s="1041"/>
      <c r="T43" s="1023"/>
      <c r="U43" s="1008"/>
      <c r="V43" s="1008"/>
      <c r="W43" s="1008"/>
      <c r="X43" s="1008"/>
      <c r="Y43" s="1008"/>
      <c r="Z43" s="1005"/>
      <c r="AA43" s="1005"/>
      <c r="AB43" s="1005"/>
      <c r="AC43" s="1005"/>
      <c r="AD43" s="1005"/>
      <c r="AE43" s="1005"/>
      <c r="AF43" s="1005"/>
      <c r="AG43" s="196"/>
      <c r="AH43" s="592"/>
      <c r="AI43" s="592"/>
      <c r="AJ43" s="592"/>
      <c r="AK43" s="196"/>
      <c r="AL43" s="197"/>
      <c r="AM43" s="197"/>
      <c r="AN43" s="197"/>
      <c r="AO43" s="197"/>
      <c r="AP43" s="1151"/>
      <c r="AQ43" s="1005"/>
      <c r="AR43" s="282"/>
      <c r="AS43" s="282"/>
      <c r="AT43" s="282"/>
      <c r="AU43" s="282"/>
      <c r="AV43" s="282"/>
      <c r="AW43" s="282"/>
      <c r="AX43" s="1151"/>
      <c r="AY43" s="1005"/>
      <c r="AZ43" s="282"/>
      <c r="BA43" s="282"/>
      <c r="BB43" s="282"/>
      <c r="BC43" s="282"/>
      <c r="BD43" s="282"/>
      <c r="BE43" s="282"/>
      <c r="BF43" s="1151"/>
      <c r="BG43" s="1005"/>
      <c r="BH43" s="282"/>
      <c r="BI43" s="282"/>
      <c r="BJ43" s="282"/>
      <c r="BK43" s="282"/>
      <c r="BL43" s="282"/>
      <c r="BM43" s="282"/>
      <c r="BN43" s="1151"/>
      <c r="BO43" s="1005"/>
      <c r="BP43" s="282"/>
      <c r="BQ43" s="282"/>
      <c r="BR43" s="282"/>
      <c r="BS43" s="282"/>
      <c r="BT43" s="282"/>
      <c r="BU43" s="282"/>
    </row>
    <row r="44" spans="1:73" ht="40.15" customHeight="1" thickTop="1" thickBot="1" x14ac:dyDescent="0.3">
      <c r="C44" s="1059"/>
      <c r="D44" s="1162"/>
      <c r="E44" s="1063"/>
      <c r="F44" s="1066"/>
      <c r="G44" s="1051"/>
      <c r="H44" s="1045"/>
      <c r="I44" s="1045"/>
      <c r="J44" s="1045"/>
      <c r="K44" s="1045"/>
      <c r="L44" s="1045"/>
      <c r="M44" s="1045"/>
      <c r="N44" s="1045"/>
      <c r="O44" s="1239"/>
      <c r="P44" s="1054"/>
      <c r="Q44" s="1057"/>
      <c r="R44" s="1042"/>
      <c r="S44" s="1042"/>
      <c r="T44" s="1024"/>
      <c r="U44" s="1009"/>
      <c r="V44" s="1009"/>
      <c r="W44" s="1009"/>
      <c r="X44" s="1009"/>
      <c r="Y44" s="1009"/>
      <c r="Z44" s="1006"/>
      <c r="AA44" s="1006"/>
      <c r="AB44" s="1006"/>
      <c r="AC44" s="1006"/>
      <c r="AD44" s="1006"/>
      <c r="AE44" s="1006"/>
      <c r="AF44" s="1006"/>
      <c r="AG44" s="715"/>
      <c r="AH44" s="716"/>
      <c r="AI44" s="716"/>
      <c r="AJ44" s="716"/>
      <c r="AK44" s="715"/>
      <c r="AL44" s="717"/>
      <c r="AM44" s="717"/>
      <c r="AN44" s="717"/>
      <c r="AO44" s="717"/>
      <c r="AP44" s="1152"/>
      <c r="AQ44" s="1006"/>
      <c r="AR44" s="718"/>
      <c r="AS44" s="718"/>
      <c r="AT44" s="718"/>
      <c r="AU44" s="718"/>
      <c r="AV44" s="718"/>
      <c r="AW44" s="718"/>
      <c r="AX44" s="1152"/>
      <c r="AY44" s="1006"/>
      <c r="AZ44" s="718"/>
      <c r="BA44" s="718"/>
      <c r="BB44" s="718"/>
      <c r="BC44" s="718"/>
      <c r="BD44" s="718"/>
      <c r="BE44" s="718"/>
      <c r="BF44" s="1152"/>
      <c r="BG44" s="1006"/>
      <c r="BH44" s="718"/>
      <c r="BI44" s="718"/>
      <c r="BJ44" s="718"/>
      <c r="BK44" s="718"/>
      <c r="BL44" s="718"/>
      <c r="BM44" s="718"/>
      <c r="BN44" s="1152"/>
      <c r="BO44" s="1006"/>
      <c r="BP44" s="718"/>
      <c r="BQ44" s="718"/>
      <c r="BR44" s="718"/>
      <c r="BS44" s="718"/>
      <c r="BT44" s="718"/>
      <c r="BU44" s="718"/>
    </row>
    <row r="45" spans="1:73" ht="40.15" customHeight="1" thickTop="1" thickBot="1" x14ac:dyDescent="0.3">
      <c r="C45" s="1059"/>
      <c r="D45" s="1162"/>
      <c r="E45" s="1061">
        <v>268</v>
      </c>
      <c r="F45" s="1064" t="s">
        <v>3502</v>
      </c>
      <c r="G45" s="1049" t="s">
        <v>3990</v>
      </c>
      <c r="H45" s="1043" t="s">
        <v>3011</v>
      </c>
      <c r="I45" s="1043" t="s">
        <v>2999</v>
      </c>
      <c r="J45" s="1043" t="s">
        <v>3443</v>
      </c>
      <c r="K45" s="1043" t="s">
        <v>3444</v>
      </c>
      <c r="L45" s="1043" t="s">
        <v>3457</v>
      </c>
      <c r="M45" s="1043" t="s">
        <v>3988</v>
      </c>
      <c r="N45" s="1043">
        <v>2026004540015</v>
      </c>
      <c r="O45" s="1239" t="s">
        <v>3989</v>
      </c>
      <c r="P45" s="1052" t="s">
        <v>1021</v>
      </c>
      <c r="Q45" s="1055">
        <v>11</v>
      </c>
      <c r="R45" s="1040" t="s">
        <v>2871</v>
      </c>
      <c r="S45" s="1040"/>
      <c r="T45" s="1022"/>
      <c r="U45" s="1007"/>
      <c r="V45" s="1007"/>
      <c r="W45" s="1007"/>
      <c r="X45" s="1007"/>
      <c r="Y45" s="1007"/>
      <c r="Z45" s="1004">
        <f t="shared" si="16"/>
        <v>0</v>
      </c>
      <c r="AA45" s="1004">
        <f t="shared" si="17"/>
        <v>0</v>
      </c>
      <c r="AB45" s="1004">
        <f t="shared" si="17"/>
        <v>0</v>
      </c>
      <c r="AC45" s="1004">
        <f t="shared" si="17"/>
        <v>0</v>
      </c>
      <c r="AD45" s="1004">
        <f t="shared" si="17"/>
        <v>0</v>
      </c>
      <c r="AE45" s="1004">
        <f t="shared" si="17"/>
        <v>0</v>
      </c>
      <c r="AF45" s="1004">
        <f t="shared" si="17"/>
        <v>0</v>
      </c>
      <c r="AG45" s="714"/>
      <c r="AH45" s="593"/>
      <c r="AI45" s="593"/>
      <c r="AJ45" s="593"/>
      <c r="AK45" s="207"/>
      <c r="AL45" s="208"/>
      <c r="AM45" s="208"/>
      <c r="AN45" s="208"/>
      <c r="AO45" s="208"/>
      <c r="AP45" s="1150">
        <f>+U45</f>
        <v>0</v>
      </c>
      <c r="AQ45" s="1004">
        <f>SUM(AR45:AW48)</f>
        <v>0</v>
      </c>
      <c r="AR45" s="299"/>
      <c r="AS45" s="299"/>
      <c r="AT45" s="299"/>
      <c r="AU45" s="299"/>
      <c r="AV45" s="299"/>
      <c r="AW45" s="299"/>
      <c r="AX45" s="1150">
        <f>+V45</f>
        <v>0</v>
      </c>
      <c r="AY45" s="1004">
        <f>SUM(AZ45:BE48)</f>
        <v>0</v>
      </c>
      <c r="AZ45" s="299"/>
      <c r="BA45" s="299"/>
      <c r="BB45" s="299"/>
      <c r="BC45" s="299"/>
      <c r="BD45" s="299"/>
      <c r="BE45" s="299"/>
      <c r="BF45" s="1150">
        <f>+W45</f>
        <v>0</v>
      </c>
      <c r="BG45" s="1004">
        <f>SUM(BH45:BM48)</f>
        <v>0</v>
      </c>
      <c r="BH45" s="299"/>
      <c r="BI45" s="299"/>
      <c r="BJ45" s="299"/>
      <c r="BK45" s="299"/>
      <c r="BL45" s="299"/>
      <c r="BM45" s="299"/>
      <c r="BN45" s="1150">
        <f>+X45</f>
        <v>0</v>
      </c>
      <c r="BO45" s="1004">
        <f>SUM(BP45:BU48)</f>
        <v>0</v>
      </c>
      <c r="BP45" s="299"/>
      <c r="BQ45" s="299"/>
      <c r="BR45" s="299"/>
      <c r="BS45" s="299"/>
      <c r="BT45" s="299"/>
      <c r="BU45" s="299"/>
    </row>
    <row r="46" spans="1:73" ht="40.15" customHeight="1" thickTop="1" thickBot="1" x14ac:dyDescent="0.3">
      <c r="C46" s="1059"/>
      <c r="D46" s="1162"/>
      <c r="E46" s="1062"/>
      <c r="F46" s="1065"/>
      <c r="G46" s="1050"/>
      <c r="H46" s="1044"/>
      <c r="I46" s="1044"/>
      <c r="J46" s="1044"/>
      <c r="K46" s="1044"/>
      <c r="L46" s="1044"/>
      <c r="M46" s="1044"/>
      <c r="N46" s="1044"/>
      <c r="O46" s="1239"/>
      <c r="P46" s="1053"/>
      <c r="Q46" s="1056"/>
      <c r="R46" s="1041"/>
      <c r="S46" s="1041"/>
      <c r="T46" s="1023"/>
      <c r="U46" s="1008"/>
      <c r="V46" s="1008"/>
      <c r="W46" s="1008"/>
      <c r="X46" s="1008"/>
      <c r="Y46" s="1008"/>
      <c r="Z46" s="1005"/>
      <c r="AA46" s="1005"/>
      <c r="AB46" s="1005"/>
      <c r="AC46" s="1005"/>
      <c r="AD46" s="1005"/>
      <c r="AE46" s="1005"/>
      <c r="AF46" s="1005"/>
      <c r="AG46" s="479"/>
      <c r="AH46" s="592"/>
      <c r="AI46" s="592"/>
      <c r="AJ46" s="592"/>
      <c r="AK46" s="196"/>
      <c r="AL46" s="197"/>
      <c r="AM46" s="197"/>
      <c r="AN46" s="197"/>
      <c r="AO46" s="197"/>
      <c r="AP46" s="1151"/>
      <c r="AQ46" s="1005"/>
      <c r="AR46" s="282"/>
      <c r="AS46" s="282"/>
      <c r="AT46" s="282"/>
      <c r="AU46" s="282"/>
      <c r="AV46" s="282"/>
      <c r="AW46" s="282"/>
      <c r="AX46" s="1151"/>
      <c r="AY46" s="1005"/>
      <c r="AZ46" s="282"/>
      <c r="BA46" s="282"/>
      <c r="BB46" s="282"/>
      <c r="BC46" s="282"/>
      <c r="BD46" s="282"/>
      <c r="BE46" s="282"/>
      <c r="BF46" s="1151"/>
      <c r="BG46" s="1005"/>
      <c r="BH46" s="282"/>
      <c r="BI46" s="282"/>
      <c r="BJ46" s="282"/>
      <c r="BK46" s="282"/>
      <c r="BL46" s="282"/>
      <c r="BM46" s="282"/>
      <c r="BN46" s="1151"/>
      <c r="BO46" s="1005"/>
      <c r="BP46" s="282"/>
      <c r="BQ46" s="282"/>
      <c r="BR46" s="282"/>
      <c r="BS46" s="282"/>
      <c r="BT46" s="282"/>
      <c r="BU46" s="282"/>
    </row>
    <row r="47" spans="1:73" ht="40.15" customHeight="1" thickTop="1" thickBot="1" x14ac:dyDescent="0.3">
      <c r="C47" s="1059"/>
      <c r="D47" s="1162"/>
      <c r="E47" s="1062"/>
      <c r="F47" s="1065"/>
      <c r="G47" s="1050"/>
      <c r="H47" s="1044"/>
      <c r="I47" s="1044"/>
      <c r="J47" s="1044"/>
      <c r="K47" s="1044"/>
      <c r="L47" s="1044"/>
      <c r="M47" s="1044"/>
      <c r="N47" s="1044"/>
      <c r="O47" s="1239"/>
      <c r="P47" s="1053"/>
      <c r="Q47" s="1056"/>
      <c r="R47" s="1041"/>
      <c r="S47" s="1041"/>
      <c r="T47" s="1023"/>
      <c r="U47" s="1008"/>
      <c r="V47" s="1008"/>
      <c r="W47" s="1008"/>
      <c r="X47" s="1008"/>
      <c r="Y47" s="1008"/>
      <c r="Z47" s="1005"/>
      <c r="AA47" s="1005"/>
      <c r="AB47" s="1005"/>
      <c r="AC47" s="1005"/>
      <c r="AD47" s="1005"/>
      <c r="AE47" s="1005"/>
      <c r="AF47" s="1005"/>
      <c r="AG47" s="196"/>
      <c r="AH47" s="592"/>
      <c r="AI47" s="592"/>
      <c r="AJ47" s="592"/>
      <c r="AK47" s="196"/>
      <c r="AL47" s="197"/>
      <c r="AM47" s="197"/>
      <c r="AN47" s="197"/>
      <c r="AO47" s="197"/>
      <c r="AP47" s="1151"/>
      <c r="AQ47" s="1005"/>
      <c r="AR47" s="282"/>
      <c r="AS47" s="282"/>
      <c r="AT47" s="282"/>
      <c r="AU47" s="282"/>
      <c r="AV47" s="282"/>
      <c r="AW47" s="282"/>
      <c r="AX47" s="1151"/>
      <c r="AY47" s="1005"/>
      <c r="AZ47" s="282"/>
      <c r="BA47" s="282"/>
      <c r="BB47" s="282"/>
      <c r="BC47" s="282"/>
      <c r="BD47" s="282"/>
      <c r="BE47" s="282"/>
      <c r="BF47" s="1151"/>
      <c r="BG47" s="1005"/>
      <c r="BH47" s="282"/>
      <c r="BI47" s="282"/>
      <c r="BJ47" s="282"/>
      <c r="BK47" s="282"/>
      <c r="BL47" s="282"/>
      <c r="BM47" s="282"/>
      <c r="BN47" s="1151"/>
      <c r="BO47" s="1005"/>
      <c r="BP47" s="282"/>
      <c r="BQ47" s="282"/>
      <c r="BR47" s="282"/>
      <c r="BS47" s="282"/>
      <c r="BT47" s="282"/>
      <c r="BU47" s="282"/>
    </row>
    <row r="48" spans="1:73" ht="40.15" customHeight="1" thickTop="1" thickBot="1" x14ac:dyDescent="0.3">
      <c r="C48" s="1059"/>
      <c r="D48" s="1162"/>
      <c r="E48" s="1063"/>
      <c r="F48" s="1066"/>
      <c r="G48" s="1051"/>
      <c r="H48" s="1045"/>
      <c r="I48" s="1045"/>
      <c r="J48" s="1045"/>
      <c r="K48" s="1045"/>
      <c r="L48" s="1045"/>
      <c r="M48" s="1045"/>
      <c r="N48" s="1045"/>
      <c r="O48" s="1239"/>
      <c r="P48" s="1054"/>
      <c r="Q48" s="1057"/>
      <c r="R48" s="1042"/>
      <c r="S48" s="1042"/>
      <c r="T48" s="1024"/>
      <c r="U48" s="1009"/>
      <c r="V48" s="1009"/>
      <c r="W48" s="1009"/>
      <c r="X48" s="1009"/>
      <c r="Y48" s="1009"/>
      <c r="Z48" s="1006"/>
      <c r="AA48" s="1006"/>
      <c r="AB48" s="1006"/>
      <c r="AC48" s="1006"/>
      <c r="AD48" s="1006"/>
      <c r="AE48" s="1006"/>
      <c r="AF48" s="1006"/>
      <c r="AG48" s="715"/>
      <c r="AH48" s="716"/>
      <c r="AI48" s="716"/>
      <c r="AJ48" s="716"/>
      <c r="AK48" s="715"/>
      <c r="AL48" s="717"/>
      <c r="AM48" s="717"/>
      <c r="AN48" s="717"/>
      <c r="AO48" s="717"/>
      <c r="AP48" s="1152"/>
      <c r="AQ48" s="1006"/>
      <c r="AR48" s="718"/>
      <c r="AS48" s="718"/>
      <c r="AT48" s="718"/>
      <c r="AU48" s="718"/>
      <c r="AV48" s="718"/>
      <c r="AW48" s="718"/>
      <c r="AX48" s="1152"/>
      <c r="AY48" s="1006"/>
      <c r="AZ48" s="718"/>
      <c r="BA48" s="718"/>
      <c r="BB48" s="718"/>
      <c r="BC48" s="718"/>
      <c r="BD48" s="718"/>
      <c r="BE48" s="718"/>
      <c r="BF48" s="1152"/>
      <c r="BG48" s="1006"/>
      <c r="BH48" s="718"/>
      <c r="BI48" s="718"/>
      <c r="BJ48" s="718"/>
      <c r="BK48" s="718"/>
      <c r="BL48" s="718"/>
      <c r="BM48" s="718"/>
      <c r="BN48" s="1152"/>
      <c r="BO48" s="1006"/>
      <c r="BP48" s="718"/>
      <c r="BQ48" s="718"/>
      <c r="BR48" s="718"/>
      <c r="BS48" s="718"/>
      <c r="BT48" s="718"/>
      <c r="BU48" s="718"/>
    </row>
    <row r="49" spans="3:73" ht="40.15" customHeight="1" thickTop="1" thickBot="1" x14ac:dyDescent="0.3">
      <c r="C49" s="1059"/>
      <c r="D49" s="1162"/>
      <c r="E49" s="1061">
        <v>269</v>
      </c>
      <c r="F49" s="1064" t="s">
        <v>3503</v>
      </c>
      <c r="G49" s="1049" t="s">
        <v>3991</v>
      </c>
      <c r="H49" s="1043" t="s">
        <v>3011</v>
      </c>
      <c r="I49" s="1043" t="s">
        <v>2999</v>
      </c>
      <c r="J49" s="1043" t="s">
        <v>3443</v>
      </c>
      <c r="K49" s="1043" t="s">
        <v>3444</v>
      </c>
      <c r="L49" s="1043" t="s">
        <v>3457</v>
      </c>
      <c r="M49" s="1043" t="s">
        <v>3988</v>
      </c>
      <c r="N49" s="1043">
        <v>2026004540015</v>
      </c>
      <c r="O49" s="1239" t="s">
        <v>3989</v>
      </c>
      <c r="P49" s="1052" t="s">
        <v>1022</v>
      </c>
      <c r="Q49" s="1055">
        <v>11</v>
      </c>
      <c r="R49" s="1040" t="s">
        <v>2871</v>
      </c>
      <c r="S49" s="1040"/>
      <c r="T49" s="1022"/>
      <c r="U49" s="1007"/>
      <c r="V49" s="1007"/>
      <c r="W49" s="1007"/>
      <c r="X49" s="1007"/>
      <c r="Y49" s="1007"/>
      <c r="Z49" s="1004">
        <f t="shared" si="16"/>
        <v>0</v>
      </c>
      <c r="AA49" s="1004">
        <f t="shared" si="17"/>
        <v>0</v>
      </c>
      <c r="AB49" s="1004">
        <f t="shared" si="17"/>
        <v>0</v>
      </c>
      <c r="AC49" s="1004">
        <f t="shared" si="17"/>
        <v>0</v>
      </c>
      <c r="AD49" s="1004">
        <f t="shared" si="17"/>
        <v>0</v>
      </c>
      <c r="AE49" s="1004">
        <f t="shared" si="17"/>
        <v>0</v>
      </c>
      <c r="AF49" s="1004">
        <f t="shared" si="17"/>
        <v>0</v>
      </c>
      <c r="AG49" s="714"/>
      <c r="AH49" s="593"/>
      <c r="AI49" s="593"/>
      <c r="AJ49" s="593"/>
      <c r="AK49" s="207"/>
      <c r="AL49" s="208"/>
      <c r="AM49" s="208"/>
      <c r="AN49" s="208"/>
      <c r="AO49" s="208"/>
      <c r="AP49" s="1150">
        <f>+U49</f>
        <v>0</v>
      </c>
      <c r="AQ49" s="1004">
        <f>SUM(AR49:AW52)</f>
        <v>0</v>
      </c>
      <c r="AR49" s="299"/>
      <c r="AS49" s="299"/>
      <c r="AT49" s="299"/>
      <c r="AU49" s="299"/>
      <c r="AV49" s="299"/>
      <c r="AW49" s="299"/>
      <c r="AX49" s="1150">
        <f>+V49</f>
        <v>0</v>
      </c>
      <c r="AY49" s="1004">
        <f>SUM(AZ49:BE52)</f>
        <v>0</v>
      </c>
      <c r="AZ49" s="299"/>
      <c r="BA49" s="299"/>
      <c r="BB49" s="299"/>
      <c r="BC49" s="299"/>
      <c r="BD49" s="299"/>
      <c r="BE49" s="299"/>
      <c r="BF49" s="1150">
        <f>+W49</f>
        <v>0</v>
      </c>
      <c r="BG49" s="1004">
        <f>SUM(BH49:BM52)</f>
        <v>0</v>
      </c>
      <c r="BH49" s="299"/>
      <c r="BI49" s="299"/>
      <c r="BJ49" s="299"/>
      <c r="BK49" s="299"/>
      <c r="BL49" s="299"/>
      <c r="BM49" s="299"/>
      <c r="BN49" s="1150">
        <f>+X49</f>
        <v>0</v>
      </c>
      <c r="BO49" s="1004">
        <f>SUM(BP49:BU52)</f>
        <v>0</v>
      </c>
      <c r="BP49" s="299"/>
      <c r="BQ49" s="299"/>
      <c r="BR49" s="299"/>
      <c r="BS49" s="299"/>
      <c r="BT49" s="299"/>
      <c r="BU49" s="299"/>
    </row>
    <row r="50" spans="3:73" ht="40.15" customHeight="1" thickTop="1" thickBot="1" x14ac:dyDescent="0.3">
      <c r="C50" s="1059"/>
      <c r="D50" s="1162"/>
      <c r="E50" s="1062"/>
      <c r="F50" s="1065"/>
      <c r="G50" s="1050"/>
      <c r="H50" s="1044"/>
      <c r="I50" s="1044"/>
      <c r="J50" s="1044"/>
      <c r="K50" s="1044"/>
      <c r="L50" s="1044"/>
      <c r="M50" s="1044"/>
      <c r="N50" s="1044"/>
      <c r="O50" s="1239"/>
      <c r="P50" s="1053"/>
      <c r="Q50" s="1056"/>
      <c r="R50" s="1041"/>
      <c r="S50" s="1041"/>
      <c r="T50" s="1023"/>
      <c r="U50" s="1008"/>
      <c r="V50" s="1008"/>
      <c r="W50" s="1008"/>
      <c r="X50" s="1008"/>
      <c r="Y50" s="1008"/>
      <c r="Z50" s="1005"/>
      <c r="AA50" s="1005"/>
      <c r="AB50" s="1005"/>
      <c r="AC50" s="1005"/>
      <c r="AD50" s="1005"/>
      <c r="AE50" s="1005"/>
      <c r="AF50" s="1005"/>
      <c r="AG50" s="479"/>
      <c r="AH50" s="592"/>
      <c r="AI50" s="592"/>
      <c r="AJ50" s="592"/>
      <c r="AK50" s="196"/>
      <c r="AL50" s="197"/>
      <c r="AM50" s="197"/>
      <c r="AN50" s="197"/>
      <c r="AO50" s="197"/>
      <c r="AP50" s="1151"/>
      <c r="AQ50" s="1005"/>
      <c r="AR50" s="282"/>
      <c r="AS50" s="282"/>
      <c r="AT50" s="282"/>
      <c r="AU50" s="282"/>
      <c r="AV50" s="282"/>
      <c r="AW50" s="282"/>
      <c r="AX50" s="1151"/>
      <c r="AY50" s="1005"/>
      <c r="AZ50" s="282"/>
      <c r="BA50" s="282"/>
      <c r="BB50" s="282"/>
      <c r="BC50" s="282"/>
      <c r="BD50" s="282"/>
      <c r="BE50" s="282"/>
      <c r="BF50" s="1151"/>
      <c r="BG50" s="1005"/>
      <c r="BH50" s="282"/>
      <c r="BI50" s="282"/>
      <c r="BJ50" s="282"/>
      <c r="BK50" s="282"/>
      <c r="BL50" s="282"/>
      <c r="BM50" s="282"/>
      <c r="BN50" s="1151"/>
      <c r="BO50" s="1005"/>
      <c r="BP50" s="282"/>
      <c r="BQ50" s="282"/>
      <c r="BR50" s="282"/>
      <c r="BS50" s="282"/>
      <c r="BT50" s="282"/>
      <c r="BU50" s="282"/>
    </row>
    <row r="51" spans="3:73" ht="40.15" customHeight="1" thickTop="1" thickBot="1" x14ac:dyDescent="0.3">
      <c r="C51" s="1059"/>
      <c r="D51" s="1162"/>
      <c r="E51" s="1062"/>
      <c r="F51" s="1065"/>
      <c r="G51" s="1050"/>
      <c r="H51" s="1044"/>
      <c r="I51" s="1044"/>
      <c r="J51" s="1044"/>
      <c r="K51" s="1044"/>
      <c r="L51" s="1044"/>
      <c r="M51" s="1044"/>
      <c r="N51" s="1044"/>
      <c r="O51" s="1239"/>
      <c r="P51" s="1053"/>
      <c r="Q51" s="1056"/>
      <c r="R51" s="1041"/>
      <c r="S51" s="1041"/>
      <c r="T51" s="1023"/>
      <c r="U51" s="1008"/>
      <c r="V51" s="1008"/>
      <c r="W51" s="1008"/>
      <c r="X51" s="1008"/>
      <c r="Y51" s="1008"/>
      <c r="Z51" s="1005"/>
      <c r="AA51" s="1005"/>
      <c r="AB51" s="1005"/>
      <c r="AC51" s="1005"/>
      <c r="AD51" s="1005"/>
      <c r="AE51" s="1005"/>
      <c r="AF51" s="1005"/>
      <c r="AG51" s="196"/>
      <c r="AH51" s="592"/>
      <c r="AI51" s="592"/>
      <c r="AJ51" s="592"/>
      <c r="AK51" s="196"/>
      <c r="AL51" s="197"/>
      <c r="AM51" s="197"/>
      <c r="AN51" s="197"/>
      <c r="AO51" s="197"/>
      <c r="AP51" s="1151"/>
      <c r="AQ51" s="1005"/>
      <c r="AR51" s="282"/>
      <c r="AS51" s="282"/>
      <c r="AT51" s="282"/>
      <c r="AU51" s="282"/>
      <c r="AV51" s="282"/>
      <c r="AW51" s="282"/>
      <c r="AX51" s="1151"/>
      <c r="AY51" s="1005"/>
      <c r="AZ51" s="282"/>
      <c r="BA51" s="282"/>
      <c r="BB51" s="282"/>
      <c r="BC51" s="282"/>
      <c r="BD51" s="282"/>
      <c r="BE51" s="282"/>
      <c r="BF51" s="1151"/>
      <c r="BG51" s="1005"/>
      <c r="BH51" s="282"/>
      <c r="BI51" s="282"/>
      <c r="BJ51" s="282"/>
      <c r="BK51" s="282"/>
      <c r="BL51" s="282"/>
      <c r="BM51" s="282"/>
      <c r="BN51" s="1151"/>
      <c r="BO51" s="1005"/>
      <c r="BP51" s="282"/>
      <c r="BQ51" s="282"/>
      <c r="BR51" s="282"/>
      <c r="BS51" s="282"/>
      <c r="BT51" s="282"/>
      <c r="BU51" s="282"/>
    </row>
    <row r="52" spans="3:73" ht="40.15" customHeight="1" thickTop="1" thickBot="1" x14ac:dyDescent="0.3">
      <c r="C52" s="1059"/>
      <c r="D52" s="1162"/>
      <c r="E52" s="1063"/>
      <c r="F52" s="1066"/>
      <c r="G52" s="1051"/>
      <c r="H52" s="1045"/>
      <c r="I52" s="1045"/>
      <c r="J52" s="1045"/>
      <c r="K52" s="1045"/>
      <c r="L52" s="1045"/>
      <c r="M52" s="1045"/>
      <c r="N52" s="1045"/>
      <c r="O52" s="1239"/>
      <c r="P52" s="1054"/>
      <c r="Q52" s="1057"/>
      <c r="R52" s="1042"/>
      <c r="S52" s="1042"/>
      <c r="T52" s="1024"/>
      <c r="U52" s="1009"/>
      <c r="V52" s="1009"/>
      <c r="W52" s="1009"/>
      <c r="X52" s="1009"/>
      <c r="Y52" s="1009"/>
      <c r="Z52" s="1006"/>
      <c r="AA52" s="1006"/>
      <c r="AB52" s="1006"/>
      <c r="AC52" s="1006"/>
      <c r="AD52" s="1006"/>
      <c r="AE52" s="1006"/>
      <c r="AF52" s="1006"/>
      <c r="AG52" s="715"/>
      <c r="AH52" s="716"/>
      <c r="AI52" s="716"/>
      <c r="AJ52" s="716"/>
      <c r="AK52" s="715"/>
      <c r="AL52" s="717"/>
      <c r="AM52" s="717"/>
      <c r="AN52" s="717"/>
      <c r="AO52" s="717"/>
      <c r="AP52" s="1152"/>
      <c r="AQ52" s="1006"/>
      <c r="AR52" s="718"/>
      <c r="AS52" s="718"/>
      <c r="AT52" s="718"/>
      <c r="AU52" s="718"/>
      <c r="AV52" s="718"/>
      <c r="AW52" s="718"/>
      <c r="AX52" s="1152"/>
      <c r="AY52" s="1006"/>
      <c r="AZ52" s="718"/>
      <c r="BA52" s="718"/>
      <c r="BB52" s="718"/>
      <c r="BC52" s="718"/>
      <c r="BD52" s="718"/>
      <c r="BE52" s="718"/>
      <c r="BF52" s="1152"/>
      <c r="BG52" s="1006"/>
      <c r="BH52" s="718"/>
      <c r="BI52" s="718"/>
      <c r="BJ52" s="718"/>
      <c r="BK52" s="718"/>
      <c r="BL52" s="718"/>
      <c r="BM52" s="718"/>
      <c r="BN52" s="1152"/>
      <c r="BO52" s="1006"/>
      <c r="BP52" s="718"/>
      <c r="BQ52" s="718"/>
      <c r="BR52" s="718"/>
      <c r="BS52" s="718"/>
      <c r="BT52" s="718"/>
      <c r="BU52" s="718"/>
    </row>
    <row r="53" spans="3:73" ht="40.15" customHeight="1" thickTop="1" thickBot="1" x14ac:dyDescent="0.3">
      <c r="C53" s="1059"/>
      <c r="D53" s="1162"/>
      <c r="E53" s="1061">
        <v>270</v>
      </c>
      <c r="F53" s="1064" t="s">
        <v>3509</v>
      </c>
      <c r="G53" s="1049" t="s">
        <v>3992</v>
      </c>
      <c r="H53" s="1043" t="s">
        <v>3011</v>
      </c>
      <c r="I53" s="1043" t="s">
        <v>2999</v>
      </c>
      <c r="J53" s="1043" t="s">
        <v>3443</v>
      </c>
      <c r="K53" s="1043" t="s">
        <v>3444</v>
      </c>
      <c r="L53" s="1043" t="s">
        <v>3457</v>
      </c>
      <c r="M53" s="1043" t="s">
        <v>3988</v>
      </c>
      <c r="N53" s="1043">
        <v>2026004540015</v>
      </c>
      <c r="O53" s="1239" t="s">
        <v>3989</v>
      </c>
      <c r="P53" s="1052" t="s">
        <v>1023</v>
      </c>
      <c r="Q53" s="1055">
        <v>4</v>
      </c>
      <c r="R53" s="1040" t="s">
        <v>2871</v>
      </c>
      <c r="S53" s="1040"/>
      <c r="T53" s="1022"/>
      <c r="U53" s="1007"/>
      <c r="V53" s="1007"/>
      <c r="W53" s="1007"/>
      <c r="X53" s="1007"/>
      <c r="Y53" s="1007"/>
      <c r="Z53" s="1004">
        <f t="shared" si="16"/>
        <v>0</v>
      </c>
      <c r="AA53" s="1004">
        <f t="shared" si="17"/>
        <v>0</v>
      </c>
      <c r="AB53" s="1004">
        <f t="shared" si="17"/>
        <v>0</v>
      </c>
      <c r="AC53" s="1004">
        <f t="shared" si="17"/>
        <v>0</v>
      </c>
      <c r="AD53" s="1004">
        <f t="shared" si="17"/>
        <v>0</v>
      </c>
      <c r="AE53" s="1004">
        <f t="shared" si="17"/>
        <v>0</v>
      </c>
      <c r="AF53" s="1004">
        <f t="shared" si="17"/>
        <v>0</v>
      </c>
      <c r="AG53" s="714"/>
      <c r="AH53" s="593"/>
      <c r="AI53" s="593"/>
      <c r="AJ53" s="593"/>
      <c r="AK53" s="207"/>
      <c r="AL53" s="208"/>
      <c r="AM53" s="208"/>
      <c r="AN53" s="208"/>
      <c r="AO53" s="208"/>
      <c r="AP53" s="1150">
        <f>+U53</f>
        <v>0</v>
      </c>
      <c r="AQ53" s="1004">
        <f>SUM(AR53:AW56)</f>
        <v>0</v>
      </c>
      <c r="AR53" s="299"/>
      <c r="AS53" s="299"/>
      <c r="AT53" s="299"/>
      <c r="AU53" s="299"/>
      <c r="AV53" s="299"/>
      <c r="AW53" s="299"/>
      <c r="AX53" s="1150">
        <f>+V53</f>
        <v>0</v>
      </c>
      <c r="AY53" s="1004">
        <f>SUM(AZ53:BE56)</f>
        <v>0</v>
      </c>
      <c r="AZ53" s="299"/>
      <c r="BA53" s="299"/>
      <c r="BB53" s="299"/>
      <c r="BC53" s="299"/>
      <c r="BD53" s="299"/>
      <c r="BE53" s="299"/>
      <c r="BF53" s="1150">
        <f>+W53</f>
        <v>0</v>
      </c>
      <c r="BG53" s="1004">
        <f>SUM(BH53:BM56)</f>
        <v>0</v>
      </c>
      <c r="BH53" s="299"/>
      <c r="BI53" s="299"/>
      <c r="BJ53" s="299"/>
      <c r="BK53" s="299"/>
      <c r="BL53" s="299"/>
      <c r="BM53" s="299"/>
      <c r="BN53" s="1150">
        <f>+X53</f>
        <v>0</v>
      </c>
      <c r="BO53" s="1004">
        <f>SUM(BP53:BU56)</f>
        <v>0</v>
      </c>
      <c r="BP53" s="299"/>
      <c r="BQ53" s="299"/>
      <c r="BR53" s="299"/>
      <c r="BS53" s="299"/>
      <c r="BT53" s="299"/>
      <c r="BU53" s="299"/>
    </row>
    <row r="54" spans="3:73" ht="40.15" customHeight="1" thickTop="1" thickBot="1" x14ac:dyDescent="0.3">
      <c r="C54" s="1059"/>
      <c r="D54" s="1162"/>
      <c r="E54" s="1062"/>
      <c r="F54" s="1065"/>
      <c r="G54" s="1050"/>
      <c r="H54" s="1044"/>
      <c r="I54" s="1044"/>
      <c r="J54" s="1044"/>
      <c r="K54" s="1044"/>
      <c r="L54" s="1044"/>
      <c r="M54" s="1044"/>
      <c r="N54" s="1044"/>
      <c r="O54" s="1239"/>
      <c r="P54" s="1053"/>
      <c r="Q54" s="1056"/>
      <c r="R54" s="1041"/>
      <c r="S54" s="1041"/>
      <c r="T54" s="1023"/>
      <c r="U54" s="1008"/>
      <c r="V54" s="1008"/>
      <c r="W54" s="1008"/>
      <c r="X54" s="1008"/>
      <c r="Y54" s="1008"/>
      <c r="Z54" s="1005"/>
      <c r="AA54" s="1005"/>
      <c r="AB54" s="1005"/>
      <c r="AC54" s="1005"/>
      <c r="AD54" s="1005"/>
      <c r="AE54" s="1005"/>
      <c r="AF54" s="1005"/>
      <c r="AG54" s="479"/>
      <c r="AH54" s="592"/>
      <c r="AI54" s="592"/>
      <c r="AJ54" s="592"/>
      <c r="AK54" s="196"/>
      <c r="AL54" s="197"/>
      <c r="AM54" s="197"/>
      <c r="AN54" s="197"/>
      <c r="AO54" s="197"/>
      <c r="AP54" s="1151"/>
      <c r="AQ54" s="1005"/>
      <c r="AR54" s="282"/>
      <c r="AS54" s="282"/>
      <c r="AT54" s="282"/>
      <c r="AU54" s="282"/>
      <c r="AV54" s="282"/>
      <c r="AW54" s="282"/>
      <c r="AX54" s="1151"/>
      <c r="AY54" s="1005"/>
      <c r="AZ54" s="282"/>
      <c r="BA54" s="282"/>
      <c r="BB54" s="282"/>
      <c r="BC54" s="282"/>
      <c r="BD54" s="282"/>
      <c r="BE54" s="282"/>
      <c r="BF54" s="1151"/>
      <c r="BG54" s="1005"/>
      <c r="BH54" s="282"/>
      <c r="BI54" s="282"/>
      <c r="BJ54" s="282"/>
      <c r="BK54" s="282"/>
      <c r="BL54" s="282"/>
      <c r="BM54" s="282"/>
      <c r="BN54" s="1151"/>
      <c r="BO54" s="1005"/>
      <c r="BP54" s="282"/>
      <c r="BQ54" s="282"/>
      <c r="BR54" s="282"/>
      <c r="BS54" s="282"/>
      <c r="BT54" s="282"/>
      <c r="BU54" s="282"/>
    </row>
    <row r="55" spans="3:73" ht="40.15" customHeight="1" thickTop="1" thickBot="1" x14ac:dyDescent="0.3">
      <c r="C55" s="1059"/>
      <c r="D55" s="1162"/>
      <c r="E55" s="1062"/>
      <c r="F55" s="1065"/>
      <c r="G55" s="1050"/>
      <c r="H55" s="1044"/>
      <c r="I55" s="1044"/>
      <c r="J55" s="1044"/>
      <c r="K55" s="1044"/>
      <c r="L55" s="1044"/>
      <c r="M55" s="1044"/>
      <c r="N55" s="1044"/>
      <c r="O55" s="1239"/>
      <c r="P55" s="1053"/>
      <c r="Q55" s="1056"/>
      <c r="R55" s="1041"/>
      <c r="S55" s="1041"/>
      <c r="T55" s="1023"/>
      <c r="U55" s="1008"/>
      <c r="V55" s="1008"/>
      <c r="W55" s="1008"/>
      <c r="X55" s="1008"/>
      <c r="Y55" s="1008"/>
      <c r="Z55" s="1005"/>
      <c r="AA55" s="1005"/>
      <c r="AB55" s="1005"/>
      <c r="AC55" s="1005"/>
      <c r="AD55" s="1005"/>
      <c r="AE55" s="1005"/>
      <c r="AF55" s="1005"/>
      <c r="AG55" s="196"/>
      <c r="AH55" s="592"/>
      <c r="AI55" s="592"/>
      <c r="AJ55" s="592"/>
      <c r="AK55" s="196"/>
      <c r="AL55" s="197"/>
      <c r="AM55" s="197"/>
      <c r="AN55" s="197"/>
      <c r="AO55" s="197"/>
      <c r="AP55" s="1151"/>
      <c r="AQ55" s="1005"/>
      <c r="AR55" s="282"/>
      <c r="AS55" s="282"/>
      <c r="AT55" s="282"/>
      <c r="AU55" s="282"/>
      <c r="AV55" s="282"/>
      <c r="AW55" s="282"/>
      <c r="AX55" s="1151"/>
      <c r="AY55" s="1005"/>
      <c r="AZ55" s="282"/>
      <c r="BA55" s="282"/>
      <c r="BB55" s="282"/>
      <c r="BC55" s="282"/>
      <c r="BD55" s="282"/>
      <c r="BE55" s="282"/>
      <c r="BF55" s="1151"/>
      <c r="BG55" s="1005"/>
      <c r="BH55" s="282"/>
      <c r="BI55" s="282"/>
      <c r="BJ55" s="282"/>
      <c r="BK55" s="282"/>
      <c r="BL55" s="282"/>
      <c r="BM55" s="282"/>
      <c r="BN55" s="1151"/>
      <c r="BO55" s="1005"/>
      <c r="BP55" s="282"/>
      <c r="BQ55" s="282"/>
      <c r="BR55" s="282"/>
      <c r="BS55" s="282"/>
      <c r="BT55" s="282"/>
      <c r="BU55" s="282"/>
    </row>
    <row r="56" spans="3:73" ht="40.15" customHeight="1" thickTop="1" thickBot="1" x14ac:dyDescent="0.3">
      <c r="C56" s="1059"/>
      <c r="D56" s="1162"/>
      <c r="E56" s="1063"/>
      <c r="F56" s="1066"/>
      <c r="G56" s="1051"/>
      <c r="H56" s="1045"/>
      <c r="I56" s="1045"/>
      <c r="J56" s="1045"/>
      <c r="K56" s="1045"/>
      <c r="L56" s="1045"/>
      <c r="M56" s="1045"/>
      <c r="N56" s="1045"/>
      <c r="O56" s="1239"/>
      <c r="P56" s="1054"/>
      <c r="Q56" s="1057"/>
      <c r="R56" s="1042"/>
      <c r="S56" s="1042"/>
      <c r="T56" s="1024"/>
      <c r="U56" s="1009"/>
      <c r="V56" s="1009"/>
      <c r="W56" s="1009"/>
      <c r="X56" s="1009"/>
      <c r="Y56" s="1009"/>
      <c r="Z56" s="1006"/>
      <c r="AA56" s="1006"/>
      <c r="AB56" s="1006"/>
      <c r="AC56" s="1006"/>
      <c r="AD56" s="1006"/>
      <c r="AE56" s="1006"/>
      <c r="AF56" s="1006"/>
      <c r="AG56" s="715"/>
      <c r="AH56" s="716"/>
      <c r="AI56" s="716"/>
      <c r="AJ56" s="716"/>
      <c r="AK56" s="715"/>
      <c r="AL56" s="717"/>
      <c r="AM56" s="717"/>
      <c r="AN56" s="717"/>
      <c r="AO56" s="717"/>
      <c r="AP56" s="1152"/>
      <c r="AQ56" s="1006"/>
      <c r="AR56" s="718"/>
      <c r="AS56" s="718"/>
      <c r="AT56" s="718"/>
      <c r="AU56" s="718"/>
      <c r="AV56" s="718"/>
      <c r="AW56" s="718"/>
      <c r="AX56" s="1152"/>
      <c r="AY56" s="1006"/>
      <c r="AZ56" s="718"/>
      <c r="BA56" s="718"/>
      <c r="BB56" s="718"/>
      <c r="BC56" s="718"/>
      <c r="BD56" s="718"/>
      <c r="BE56" s="718"/>
      <c r="BF56" s="1152"/>
      <c r="BG56" s="1006"/>
      <c r="BH56" s="718"/>
      <c r="BI56" s="718"/>
      <c r="BJ56" s="718"/>
      <c r="BK56" s="718"/>
      <c r="BL56" s="718"/>
      <c r="BM56" s="718"/>
      <c r="BN56" s="1152"/>
      <c r="BO56" s="1006"/>
      <c r="BP56" s="718"/>
      <c r="BQ56" s="718"/>
      <c r="BR56" s="718"/>
      <c r="BS56" s="718"/>
      <c r="BT56" s="718"/>
      <c r="BU56" s="718"/>
    </row>
    <row r="57" spans="3:73" ht="40.15" customHeight="1" thickTop="1" thickBot="1" x14ac:dyDescent="0.3">
      <c r="C57" s="1059"/>
      <c r="D57" s="1162"/>
      <c r="E57" s="1061">
        <v>271</v>
      </c>
      <c r="F57" s="1064" t="s">
        <v>3505</v>
      </c>
      <c r="G57" s="1049" t="s">
        <v>3993</v>
      </c>
      <c r="H57" s="1043" t="s">
        <v>3011</v>
      </c>
      <c r="I57" s="1043" t="s">
        <v>2999</v>
      </c>
      <c r="J57" s="1043" t="s">
        <v>3443</v>
      </c>
      <c r="K57" s="1043" t="s">
        <v>3444</v>
      </c>
      <c r="L57" s="1043" t="s">
        <v>3457</v>
      </c>
      <c r="M57" s="1043" t="s">
        <v>3988</v>
      </c>
      <c r="N57" s="1043">
        <v>2026004540015</v>
      </c>
      <c r="O57" s="1239" t="s">
        <v>3989</v>
      </c>
      <c r="P57" s="1052" t="s">
        <v>1024</v>
      </c>
      <c r="Q57" s="1055">
        <v>4</v>
      </c>
      <c r="R57" s="1040" t="s">
        <v>2871</v>
      </c>
      <c r="S57" s="1040"/>
      <c r="T57" s="1022"/>
      <c r="U57" s="1007"/>
      <c r="V57" s="1007"/>
      <c r="W57" s="1007"/>
      <c r="X57" s="1007"/>
      <c r="Y57" s="1007"/>
      <c r="Z57" s="1004">
        <f t="shared" si="16"/>
        <v>0</v>
      </c>
      <c r="AA57" s="1004">
        <f t="shared" ref="AA57:AF69" si="18">SUM(AR57:AR60,AZ57:AZ60,BH57:BH60,BP57:BP60)</f>
        <v>0</v>
      </c>
      <c r="AB57" s="1004">
        <f t="shared" si="18"/>
        <v>0</v>
      </c>
      <c r="AC57" s="1004">
        <f t="shared" si="18"/>
        <v>0</v>
      </c>
      <c r="AD57" s="1004">
        <f t="shared" si="18"/>
        <v>0</v>
      </c>
      <c r="AE57" s="1004">
        <f t="shared" si="18"/>
        <v>0</v>
      </c>
      <c r="AF57" s="1004">
        <f t="shared" si="18"/>
        <v>0</v>
      </c>
      <c r="AG57" s="714"/>
      <c r="AH57" s="593"/>
      <c r="AI57" s="593"/>
      <c r="AJ57" s="593"/>
      <c r="AK57" s="207"/>
      <c r="AL57" s="208"/>
      <c r="AM57" s="208"/>
      <c r="AN57" s="208"/>
      <c r="AO57" s="208"/>
      <c r="AP57" s="1150">
        <f>+U57</f>
        <v>0</v>
      </c>
      <c r="AQ57" s="1004">
        <f>SUM(AR57:AW60)</f>
        <v>0</v>
      </c>
      <c r="AR57" s="299"/>
      <c r="AS57" s="299"/>
      <c r="AT57" s="299"/>
      <c r="AU57" s="299"/>
      <c r="AV57" s="299"/>
      <c r="AW57" s="299"/>
      <c r="AX57" s="1150">
        <f>+V57</f>
        <v>0</v>
      </c>
      <c r="AY57" s="1004">
        <f>SUM(AZ57:BE60)</f>
        <v>0</v>
      </c>
      <c r="AZ57" s="299"/>
      <c r="BA57" s="299"/>
      <c r="BB57" s="299"/>
      <c r="BC57" s="299"/>
      <c r="BD57" s="299"/>
      <c r="BE57" s="299"/>
      <c r="BF57" s="1150">
        <f>+W57</f>
        <v>0</v>
      </c>
      <c r="BG57" s="1004">
        <f>SUM(BH57:BM60)</f>
        <v>0</v>
      </c>
      <c r="BH57" s="299"/>
      <c r="BI57" s="299"/>
      <c r="BJ57" s="299"/>
      <c r="BK57" s="299"/>
      <c r="BL57" s="299"/>
      <c r="BM57" s="299"/>
      <c r="BN57" s="1150">
        <f>+X57</f>
        <v>0</v>
      </c>
      <c r="BO57" s="1004">
        <f>SUM(BP57:BU60)</f>
        <v>0</v>
      </c>
      <c r="BP57" s="299"/>
      <c r="BQ57" s="299"/>
      <c r="BR57" s="299"/>
      <c r="BS57" s="299"/>
      <c r="BT57" s="299"/>
      <c r="BU57" s="299"/>
    </row>
    <row r="58" spans="3:73" ht="40.15" customHeight="1" thickTop="1" thickBot="1" x14ac:dyDescent="0.3">
      <c r="C58" s="1059"/>
      <c r="D58" s="1162"/>
      <c r="E58" s="1062"/>
      <c r="F58" s="1065"/>
      <c r="G58" s="1050"/>
      <c r="H58" s="1044"/>
      <c r="I58" s="1044"/>
      <c r="J58" s="1044"/>
      <c r="K58" s="1044"/>
      <c r="L58" s="1044"/>
      <c r="M58" s="1044"/>
      <c r="N58" s="1044"/>
      <c r="O58" s="1239"/>
      <c r="P58" s="1053"/>
      <c r="Q58" s="1056"/>
      <c r="R58" s="1041"/>
      <c r="S58" s="1041"/>
      <c r="T58" s="1023"/>
      <c r="U58" s="1008"/>
      <c r="V58" s="1008"/>
      <c r="W58" s="1008"/>
      <c r="X58" s="1008"/>
      <c r="Y58" s="1008"/>
      <c r="Z58" s="1005"/>
      <c r="AA58" s="1005"/>
      <c r="AB58" s="1005"/>
      <c r="AC58" s="1005"/>
      <c r="AD58" s="1005"/>
      <c r="AE58" s="1005"/>
      <c r="AF58" s="1005"/>
      <c r="AG58" s="479"/>
      <c r="AH58" s="592"/>
      <c r="AI58" s="592"/>
      <c r="AJ58" s="592"/>
      <c r="AK58" s="196"/>
      <c r="AL58" s="197"/>
      <c r="AM58" s="197"/>
      <c r="AN58" s="197"/>
      <c r="AO58" s="197"/>
      <c r="AP58" s="1151"/>
      <c r="AQ58" s="1005"/>
      <c r="AR58" s="282"/>
      <c r="AS58" s="282"/>
      <c r="AT58" s="282"/>
      <c r="AU58" s="282"/>
      <c r="AV58" s="282"/>
      <c r="AW58" s="282"/>
      <c r="AX58" s="1151"/>
      <c r="AY58" s="1005"/>
      <c r="AZ58" s="282"/>
      <c r="BA58" s="282"/>
      <c r="BB58" s="282"/>
      <c r="BC58" s="282"/>
      <c r="BD58" s="282"/>
      <c r="BE58" s="282"/>
      <c r="BF58" s="1151"/>
      <c r="BG58" s="1005"/>
      <c r="BH58" s="282"/>
      <c r="BI58" s="282"/>
      <c r="BJ58" s="282"/>
      <c r="BK58" s="282"/>
      <c r="BL58" s="282"/>
      <c r="BM58" s="282"/>
      <c r="BN58" s="1151"/>
      <c r="BO58" s="1005"/>
      <c r="BP58" s="282"/>
      <c r="BQ58" s="282"/>
      <c r="BR58" s="282"/>
      <c r="BS58" s="282"/>
      <c r="BT58" s="282"/>
      <c r="BU58" s="282"/>
    </row>
    <row r="59" spans="3:73" ht="40.15" customHeight="1" thickTop="1" thickBot="1" x14ac:dyDescent="0.3">
      <c r="C59" s="1059"/>
      <c r="D59" s="1162"/>
      <c r="E59" s="1062"/>
      <c r="F59" s="1065"/>
      <c r="G59" s="1050"/>
      <c r="H59" s="1044"/>
      <c r="I59" s="1044"/>
      <c r="J59" s="1044"/>
      <c r="K59" s="1044"/>
      <c r="L59" s="1044"/>
      <c r="M59" s="1044"/>
      <c r="N59" s="1044"/>
      <c r="O59" s="1239"/>
      <c r="P59" s="1053"/>
      <c r="Q59" s="1056"/>
      <c r="R59" s="1041"/>
      <c r="S59" s="1041"/>
      <c r="T59" s="1023"/>
      <c r="U59" s="1008"/>
      <c r="V59" s="1008"/>
      <c r="W59" s="1008"/>
      <c r="X59" s="1008"/>
      <c r="Y59" s="1008"/>
      <c r="Z59" s="1005"/>
      <c r="AA59" s="1005"/>
      <c r="AB59" s="1005"/>
      <c r="AC59" s="1005"/>
      <c r="AD59" s="1005"/>
      <c r="AE59" s="1005"/>
      <c r="AF59" s="1005"/>
      <c r="AG59" s="196"/>
      <c r="AH59" s="592"/>
      <c r="AI59" s="592"/>
      <c r="AJ59" s="592"/>
      <c r="AK59" s="196"/>
      <c r="AL59" s="197"/>
      <c r="AM59" s="197"/>
      <c r="AN59" s="197"/>
      <c r="AO59" s="197"/>
      <c r="AP59" s="1151"/>
      <c r="AQ59" s="1005"/>
      <c r="AR59" s="282"/>
      <c r="AS59" s="282"/>
      <c r="AT59" s="282"/>
      <c r="AU59" s="282"/>
      <c r="AV59" s="282"/>
      <c r="AW59" s="282"/>
      <c r="AX59" s="1151"/>
      <c r="AY59" s="1005"/>
      <c r="AZ59" s="282"/>
      <c r="BA59" s="282"/>
      <c r="BB59" s="282"/>
      <c r="BC59" s="282"/>
      <c r="BD59" s="282"/>
      <c r="BE59" s="282"/>
      <c r="BF59" s="1151"/>
      <c r="BG59" s="1005"/>
      <c r="BH59" s="282"/>
      <c r="BI59" s="282"/>
      <c r="BJ59" s="282"/>
      <c r="BK59" s="282"/>
      <c r="BL59" s="282"/>
      <c r="BM59" s="282"/>
      <c r="BN59" s="1151"/>
      <c r="BO59" s="1005"/>
      <c r="BP59" s="282"/>
      <c r="BQ59" s="282"/>
      <c r="BR59" s="282"/>
      <c r="BS59" s="282"/>
      <c r="BT59" s="282"/>
      <c r="BU59" s="282"/>
    </row>
    <row r="60" spans="3:73" ht="40.15" customHeight="1" thickTop="1" thickBot="1" x14ac:dyDescent="0.3">
      <c r="C60" s="1059"/>
      <c r="D60" s="1162"/>
      <c r="E60" s="1063"/>
      <c r="F60" s="1066"/>
      <c r="G60" s="1051"/>
      <c r="H60" s="1045"/>
      <c r="I60" s="1045"/>
      <c r="J60" s="1045"/>
      <c r="K60" s="1045"/>
      <c r="L60" s="1045"/>
      <c r="M60" s="1045"/>
      <c r="N60" s="1045"/>
      <c r="O60" s="1239"/>
      <c r="P60" s="1054"/>
      <c r="Q60" s="1057"/>
      <c r="R60" s="1042"/>
      <c r="S60" s="1042"/>
      <c r="T60" s="1024"/>
      <c r="U60" s="1009"/>
      <c r="V60" s="1009"/>
      <c r="W60" s="1009"/>
      <c r="X60" s="1009"/>
      <c r="Y60" s="1009"/>
      <c r="Z60" s="1006"/>
      <c r="AA60" s="1006"/>
      <c r="AB60" s="1006"/>
      <c r="AC60" s="1006"/>
      <c r="AD60" s="1006"/>
      <c r="AE60" s="1006"/>
      <c r="AF60" s="1006"/>
      <c r="AG60" s="715"/>
      <c r="AH60" s="716"/>
      <c r="AI60" s="716"/>
      <c r="AJ60" s="716"/>
      <c r="AK60" s="715"/>
      <c r="AL60" s="717"/>
      <c r="AM60" s="717"/>
      <c r="AN60" s="717"/>
      <c r="AO60" s="717"/>
      <c r="AP60" s="1152"/>
      <c r="AQ60" s="1006"/>
      <c r="AR60" s="718"/>
      <c r="AS60" s="718"/>
      <c r="AT60" s="718"/>
      <c r="AU60" s="718"/>
      <c r="AV60" s="718"/>
      <c r="AW60" s="718"/>
      <c r="AX60" s="1152"/>
      <c r="AY60" s="1006"/>
      <c r="AZ60" s="718"/>
      <c r="BA60" s="718"/>
      <c r="BB60" s="718"/>
      <c r="BC60" s="718"/>
      <c r="BD60" s="718"/>
      <c r="BE60" s="718"/>
      <c r="BF60" s="1152"/>
      <c r="BG60" s="1006"/>
      <c r="BH60" s="718"/>
      <c r="BI60" s="718"/>
      <c r="BJ60" s="718"/>
      <c r="BK60" s="718"/>
      <c r="BL60" s="718"/>
      <c r="BM60" s="718"/>
      <c r="BN60" s="1152"/>
      <c r="BO60" s="1006"/>
      <c r="BP60" s="718"/>
      <c r="BQ60" s="718"/>
      <c r="BR60" s="718"/>
      <c r="BS60" s="718"/>
      <c r="BT60" s="718"/>
      <c r="BU60" s="718"/>
    </row>
    <row r="61" spans="3:73" ht="40.15" customHeight="1" thickTop="1" thickBot="1" x14ac:dyDescent="0.3">
      <c r="C61" s="1059"/>
      <c r="D61" s="1162"/>
      <c r="E61" s="1061">
        <v>272</v>
      </c>
      <c r="F61" s="1064" t="s">
        <v>3506</v>
      </c>
      <c r="G61" s="1049" t="s">
        <v>3994</v>
      </c>
      <c r="H61" s="1043" t="s">
        <v>272</v>
      </c>
      <c r="I61" s="1043" t="s">
        <v>2999</v>
      </c>
      <c r="J61" s="1043" t="s">
        <v>3443</v>
      </c>
      <c r="K61" s="1043" t="s">
        <v>3444</v>
      </c>
      <c r="L61" s="1043" t="s">
        <v>3457</v>
      </c>
      <c r="M61" s="1043" t="s">
        <v>3988</v>
      </c>
      <c r="N61" s="1043">
        <v>2026004540015</v>
      </c>
      <c r="O61" s="1239" t="s">
        <v>3989</v>
      </c>
      <c r="P61" s="1052" t="s">
        <v>1025</v>
      </c>
      <c r="Q61" s="1055">
        <v>1</v>
      </c>
      <c r="R61" s="1040" t="s">
        <v>2871</v>
      </c>
      <c r="S61" s="1040"/>
      <c r="T61" s="1022"/>
      <c r="U61" s="1007"/>
      <c r="V61" s="1007"/>
      <c r="W61" s="1007"/>
      <c r="X61" s="1007"/>
      <c r="Y61" s="1007"/>
      <c r="Z61" s="1004">
        <f t="shared" si="16"/>
        <v>0</v>
      </c>
      <c r="AA61" s="1004">
        <f t="shared" si="18"/>
        <v>0</v>
      </c>
      <c r="AB61" s="1004">
        <f t="shared" si="18"/>
        <v>0</v>
      </c>
      <c r="AC61" s="1004">
        <f t="shared" si="18"/>
        <v>0</v>
      </c>
      <c r="AD61" s="1004">
        <f t="shared" si="18"/>
        <v>0</v>
      </c>
      <c r="AE61" s="1004">
        <f t="shared" si="18"/>
        <v>0</v>
      </c>
      <c r="AF61" s="1004">
        <f t="shared" si="18"/>
        <v>0</v>
      </c>
      <c r="AG61" s="714"/>
      <c r="AH61" s="593"/>
      <c r="AI61" s="593"/>
      <c r="AJ61" s="593"/>
      <c r="AK61" s="207"/>
      <c r="AL61" s="208"/>
      <c r="AM61" s="208"/>
      <c r="AN61" s="208"/>
      <c r="AO61" s="208"/>
      <c r="AP61" s="1150">
        <f>+U61</f>
        <v>0</v>
      </c>
      <c r="AQ61" s="1004">
        <f>SUM(AR61:AW64)</f>
        <v>0</v>
      </c>
      <c r="AR61" s="299"/>
      <c r="AS61" s="299"/>
      <c r="AT61" s="299"/>
      <c r="AU61" s="299"/>
      <c r="AV61" s="299"/>
      <c r="AW61" s="299"/>
      <c r="AX61" s="1150">
        <f>+V61</f>
        <v>0</v>
      </c>
      <c r="AY61" s="1004">
        <f>SUM(AZ61:BE64)</f>
        <v>0</v>
      </c>
      <c r="AZ61" s="299"/>
      <c r="BA61" s="299"/>
      <c r="BB61" s="299"/>
      <c r="BC61" s="299"/>
      <c r="BD61" s="299"/>
      <c r="BE61" s="299"/>
      <c r="BF61" s="1150">
        <f>+W61</f>
        <v>0</v>
      </c>
      <c r="BG61" s="1004">
        <f>SUM(BH61:BM64)</f>
        <v>0</v>
      </c>
      <c r="BH61" s="299"/>
      <c r="BI61" s="299"/>
      <c r="BJ61" s="299"/>
      <c r="BK61" s="299"/>
      <c r="BL61" s="299"/>
      <c r="BM61" s="299"/>
      <c r="BN61" s="1150">
        <f>+X61</f>
        <v>0</v>
      </c>
      <c r="BO61" s="1004">
        <f>SUM(BP61:BU64)</f>
        <v>0</v>
      </c>
      <c r="BP61" s="299"/>
      <c r="BQ61" s="299"/>
      <c r="BR61" s="299"/>
      <c r="BS61" s="299"/>
      <c r="BT61" s="299"/>
      <c r="BU61" s="299"/>
    </row>
    <row r="62" spans="3:73" ht="40.15" customHeight="1" thickTop="1" thickBot="1" x14ac:dyDescent="0.3">
      <c r="C62" s="1059"/>
      <c r="D62" s="1162"/>
      <c r="E62" s="1062"/>
      <c r="F62" s="1065"/>
      <c r="G62" s="1050"/>
      <c r="H62" s="1044"/>
      <c r="I62" s="1044"/>
      <c r="J62" s="1044"/>
      <c r="K62" s="1044"/>
      <c r="L62" s="1044"/>
      <c r="M62" s="1044"/>
      <c r="N62" s="1044"/>
      <c r="O62" s="1239"/>
      <c r="P62" s="1053"/>
      <c r="Q62" s="1056"/>
      <c r="R62" s="1041"/>
      <c r="S62" s="1041"/>
      <c r="T62" s="1023"/>
      <c r="U62" s="1008"/>
      <c r="V62" s="1008"/>
      <c r="W62" s="1008"/>
      <c r="X62" s="1008"/>
      <c r="Y62" s="1008"/>
      <c r="Z62" s="1005"/>
      <c r="AA62" s="1005"/>
      <c r="AB62" s="1005"/>
      <c r="AC62" s="1005"/>
      <c r="AD62" s="1005"/>
      <c r="AE62" s="1005"/>
      <c r="AF62" s="1005"/>
      <c r="AG62" s="479"/>
      <c r="AH62" s="592"/>
      <c r="AI62" s="592"/>
      <c r="AJ62" s="592"/>
      <c r="AK62" s="196"/>
      <c r="AL62" s="197"/>
      <c r="AM62" s="197"/>
      <c r="AN62" s="197"/>
      <c r="AO62" s="197"/>
      <c r="AP62" s="1151"/>
      <c r="AQ62" s="1005"/>
      <c r="AR62" s="282"/>
      <c r="AS62" s="282"/>
      <c r="AT62" s="282"/>
      <c r="AU62" s="282"/>
      <c r="AV62" s="282"/>
      <c r="AW62" s="282"/>
      <c r="AX62" s="1151"/>
      <c r="AY62" s="1005"/>
      <c r="AZ62" s="282"/>
      <c r="BA62" s="282"/>
      <c r="BB62" s="282"/>
      <c r="BC62" s="282"/>
      <c r="BD62" s="282"/>
      <c r="BE62" s="282"/>
      <c r="BF62" s="1151"/>
      <c r="BG62" s="1005"/>
      <c r="BH62" s="282"/>
      <c r="BI62" s="282"/>
      <c r="BJ62" s="282"/>
      <c r="BK62" s="282"/>
      <c r="BL62" s="282"/>
      <c r="BM62" s="282"/>
      <c r="BN62" s="1151"/>
      <c r="BO62" s="1005"/>
      <c r="BP62" s="282"/>
      <c r="BQ62" s="282"/>
      <c r="BR62" s="282"/>
      <c r="BS62" s="282"/>
      <c r="BT62" s="282"/>
      <c r="BU62" s="282"/>
    </row>
    <row r="63" spans="3:73" ht="40.15" customHeight="1" thickTop="1" thickBot="1" x14ac:dyDescent="0.3">
      <c r="C63" s="1059"/>
      <c r="D63" s="1162"/>
      <c r="E63" s="1062"/>
      <c r="F63" s="1065"/>
      <c r="G63" s="1050"/>
      <c r="H63" s="1044"/>
      <c r="I63" s="1044"/>
      <c r="J63" s="1044"/>
      <c r="K63" s="1044"/>
      <c r="L63" s="1044"/>
      <c r="M63" s="1044"/>
      <c r="N63" s="1044"/>
      <c r="O63" s="1239"/>
      <c r="P63" s="1053"/>
      <c r="Q63" s="1056"/>
      <c r="R63" s="1041"/>
      <c r="S63" s="1041"/>
      <c r="T63" s="1023"/>
      <c r="U63" s="1008"/>
      <c r="V63" s="1008"/>
      <c r="W63" s="1008"/>
      <c r="X63" s="1008"/>
      <c r="Y63" s="1008"/>
      <c r="Z63" s="1005"/>
      <c r="AA63" s="1005"/>
      <c r="AB63" s="1005"/>
      <c r="AC63" s="1005"/>
      <c r="AD63" s="1005"/>
      <c r="AE63" s="1005"/>
      <c r="AF63" s="1005"/>
      <c r="AG63" s="196"/>
      <c r="AH63" s="592"/>
      <c r="AI63" s="592"/>
      <c r="AJ63" s="592"/>
      <c r="AK63" s="196"/>
      <c r="AL63" s="197"/>
      <c r="AM63" s="197"/>
      <c r="AN63" s="197"/>
      <c r="AO63" s="197"/>
      <c r="AP63" s="1151"/>
      <c r="AQ63" s="1005"/>
      <c r="AR63" s="282"/>
      <c r="AS63" s="282"/>
      <c r="AT63" s="282"/>
      <c r="AU63" s="282"/>
      <c r="AV63" s="282"/>
      <c r="AW63" s="282"/>
      <c r="AX63" s="1151"/>
      <c r="AY63" s="1005"/>
      <c r="AZ63" s="282"/>
      <c r="BA63" s="282"/>
      <c r="BB63" s="282"/>
      <c r="BC63" s="282"/>
      <c r="BD63" s="282"/>
      <c r="BE63" s="282"/>
      <c r="BF63" s="1151"/>
      <c r="BG63" s="1005"/>
      <c r="BH63" s="282"/>
      <c r="BI63" s="282"/>
      <c r="BJ63" s="282"/>
      <c r="BK63" s="282"/>
      <c r="BL63" s="282"/>
      <c r="BM63" s="282"/>
      <c r="BN63" s="1151"/>
      <c r="BO63" s="1005"/>
      <c r="BP63" s="282"/>
      <c r="BQ63" s="282"/>
      <c r="BR63" s="282"/>
      <c r="BS63" s="282"/>
      <c r="BT63" s="282"/>
      <c r="BU63" s="282"/>
    </row>
    <row r="64" spans="3:73" ht="40.15" customHeight="1" thickTop="1" thickBot="1" x14ac:dyDescent="0.3">
      <c r="C64" s="1059"/>
      <c r="D64" s="1162"/>
      <c r="E64" s="1063"/>
      <c r="F64" s="1066"/>
      <c r="G64" s="1051"/>
      <c r="H64" s="1045"/>
      <c r="I64" s="1045"/>
      <c r="J64" s="1045"/>
      <c r="K64" s="1045"/>
      <c r="L64" s="1045"/>
      <c r="M64" s="1045"/>
      <c r="N64" s="1045"/>
      <c r="O64" s="1239"/>
      <c r="P64" s="1054"/>
      <c r="Q64" s="1057"/>
      <c r="R64" s="1042"/>
      <c r="S64" s="1042"/>
      <c r="T64" s="1024"/>
      <c r="U64" s="1009"/>
      <c r="V64" s="1009"/>
      <c r="W64" s="1009"/>
      <c r="X64" s="1009"/>
      <c r="Y64" s="1009"/>
      <c r="Z64" s="1006"/>
      <c r="AA64" s="1006"/>
      <c r="AB64" s="1006"/>
      <c r="AC64" s="1006"/>
      <c r="AD64" s="1006"/>
      <c r="AE64" s="1006"/>
      <c r="AF64" s="1006"/>
      <c r="AG64" s="715"/>
      <c r="AH64" s="716"/>
      <c r="AI64" s="716"/>
      <c r="AJ64" s="716"/>
      <c r="AK64" s="715"/>
      <c r="AL64" s="717"/>
      <c r="AM64" s="717"/>
      <c r="AN64" s="717"/>
      <c r="AO64" s="717"/>
      <c r="AP64" s="1152"/>
      <c r="AQ64" s="1006"/>
      <c r="AR64" s="718"/>
      <c r="AS64" s="718"/>
      <c r="AT64" s="718"/>
      <c r="AU64" s="718"/>
      <c r="AV64" s="718"/>
      <c r="AW64" s="718"/>
      <c r="AX64" s="1152"/>
      <c r="AY64" s="1006"/>
      <c r="AZ64" s="718"/>
      <c r="BA64" s="718"/>
      <c r="BB64" s="718"/>
      <c r="BC64" s="718"/>
      <c r="BD64" s="718"/>
      <c r="BE64" s="718"/>
      <c r="BF64" s="1152"/>
      <c r="BG64" s="1006"/>
      <c r="BH64" s="718"/>
      <c r="BI64" s="718"/>
      <c r="BJ64" s="718"/>
      <c r="BK64" s="718"/>
      <c r="BL64" s="718"/>
      <c r="BM64" s="718"/>
      <c r="BN64" s="1152"/>
      <c r="BO64" s="1006"/>
      <c r="BP64" s="718"/>
      <c r="BQ64" s="718"/>
      <c r="BR64" s="718"/>
      <c r="BS64" s="718"/>
      <c r="BT64" s="718"/>
      <c r="BU64" s="718"/>
    </row>
    <row r="65" spans="3:73" ht="40.15" customHeight="1" thickTop="1" thickBot="1" x14ac:dyDescent="0.3">
      <c r="C65" s="1059"/>
      <c r="D65" s="1162"/>
      <c r="E65" s="1061">
        <v>273</v>
      </c>
      <c r="F65" s="1064" t="s">
        <v>3507</v>
      </c>
      <c r="G65" s="1049" t="s">
        <v>3995</v>
      </c>
      <c r="H65" s="1043" t="s">
        <v>272</v>
      </c>
      <c r="I65" s="1043" t="s">
        <v>2999</v>
      </c>
      <c r="J65" s="1043" t="s">
        <v>3443</v>
      </c>
      <c r="K65" s="1043" t="s">
        <v>3444</v>
      </c>
      <c r="L65" s="1043" t="s">
        <v>3457</v>
      </c>
      <c r="M65" s="1043" t="s">
        <v>3988</v>
      </c>
      <c r="N65" s="1043">
        <v>2026004540015</v>
      </c>
      <c r="O65" s="1239" t="s">
        <v>3989</v>
      </c>
      <c r="P65" s="1052" t="s">
        <v>1026</v>
      </c>
      <c r="Q65" s="1055">
        <v>1</v>
      </c>
      <c r="R65" s="1040" t="s">
        <v>2871</v>
      </c>
      <c r="S65" s="1040"/>
      <c r="T65" s="1022"/>
      <c r="U65" s="1007"/>
      <c r="V65" s="1007"/>
      <c r="W65" s="1007"/>
      <c r="X65" s="1007"/>
      <c r="Y65" s="1007"/>
      <c r="Z65" s="1004">
        <f t="shared" si="16"/>
        <v>0</v>
      </c>
      <c r="AA65" s="1004">
        <f t="shared" si="18"/>
        <v>0</v>
      </c>
      <c r="AB65" s="1004">
        <f t="shared" si="18"/>
        <v>0</v>
      </c>
      <c r="AC65" s="1004">
        <f t="shared" si="18"/>
        <v>0</v>
      </c>
      <c r="AD65" s="1004">
        <f t="shared" si="18"/>
        <v>0</v>
      </c>
      <c r="AE65" s="1004">
        <f t="shared" si="18"/>
        <v>0</v>
      </c>
      <c r="AF65" s="1004">
        <f t="shared" si="18"/>
        <v>0</v>
      </c>
      <c r="AG65" s="714"/>
      <c r="AH65" s="593"/>
      <c r="AI65" s="593"/>
      <c r="AJ65" s="593"/>
      <c r="AK65" s="207"/>
      <c r="AL65" s="208"/>
      <c r="AM65" s="208"/>
      <c r="AN65" s="208"/>
      <c r="AO65" s="208"/>
      <c r="AP65" s="1150">
        <f>+U65</f>
        <v>0</v>
      </c>
      <c r="AQ65" s="1004">
        <f>SUM(AR65:AW68)</f>
        <v>0</v>
      </c>
      <c r="AR65" s="299"/>
      <c r="AS65" s="299"/>
      <c r="AT65" s="299"/>
      <c r="AU65" s="299"/>
      <c r="AV65" s="299"/>
      <c r="AW65" s="299"/>
      <c r="AX65" s="1150">
        <f>+V65</f>
        <v>0</v>
      </c>
      <c r="AY65" s="1004">
        <f>SUM(AZ65:BE68)</f>
        <v>0</v>
      </c>
      <c r="AZ65" s="299"/>
      <c r="BA65" s="299"/>
      <c r="BB65" s="299"/>
      <c r="BC65" s="299"/>
      <c r="BD65" s="299"/>
      <c r="BE65" s="299"/>
      <c r="BF65" s="1150">
        <f>+W65</f>
        <v>0</v>
      </c>
      <c r="BG65" s="1004">
        <f>SUM(BH65:BM68)</f>
        <v>0</v>
      </c>
      <c r="BH65" s="299"/>
      <c r="BI65" s="299"/>
      <c r="BJ65" s="299"/>
      <c r="BK65" s="299"/>
      <c r="BL65" s="299"/>
      <c r="BM65" s="299"/>
      <c r="BN65" s="1150">
        <f>+X65</f>
        <v>0</v>
      </c>
      <c r="BO65" s="1004">
        <f>SUM(BP65:BU68)</f>
        <v>0</v>
      </c>
      <c r="BP65" s="299"/>
      <c r="BQ65" s="299"/>
      <c r="BR65" s="299"/>
      <c r="BS65" s="299"/>
      <c r="BT65" s="299"/>
      <c r="BU65" s="299"/>
    </row>
    <row r="66" spans="3:73" ht="40.15" customHeight="1" thickTop="1" thickBot="1" x14ac:dyDescent="0.3">
      <c r="C66" s="1059"/>
      <c r="D66" s="1162"/>
      <c r="E66" s="1062"/>
      <c r="F66" s="1065"/>
      <c r="G66" s="1050"/>
      <c r="H66" s="1044"/>
      <c r="I66" s="1044"/>
      <c r="J66" s="1044"/>
      <c r="K66" s="1044"/>
      <c r="L66" s="1044"/>
      <c r="M66" s="1044"/>
      <c r="N66" s="1044"/>
      <c r="O66" s="1239"/>
      <c r="P66" s="1053"/>
      <c r="Q66" s="1056"/>
      <c r="R66" s="1041"/>
      <c r="S66" s="1041"/>
      <c r="T66" s="1023"/>
      <c r="U66" s="1008"/>
      <c r="V66" s="1008"/>
      <c r="W66" s="1008"/>
      <c r="X66" s="1008"/>
      <c r="Y66" s="1008"/>
      <c r="Z66" s="1005"/>
      <c r="AA66" s="1005"/>
      <c r="AB66" s="1005"/>
      <c r="AC66" s="1005"/>
      <c r="AD66" s="1005"/>
      <c r="AE66" s="1005"/>
      <c r="AF66" s="1005"/>
      <c r="AG66" s="479"/>
      <c r="AH66" s="592"/>
      <c r="AI66" s="592"/>
      <c r="AJ66" s="592"/>
      <c r="AK66" s="196"/>
      <c r="AL66" s="197"/>
      <c r="AM66" s="197"/>
      <c r="AN66" s="197"/>
      <c r="AO66" s="197"/>
      <c r="AP66" s="1151"/>
      <c r="AQ66" s="1005"/>
      <c r="AR66" s="282"/>
      <c r="AS66" s="282"/>
      <c r="AT66" s="282"/>
      <c r="AU66" s="282"/>
      <c r="AV66" s="282"/>
      <c r="AW66" s="282"/>
      <c r="AX66" s="1151"/>
      <c r="AY66" s="1005"/>
      <c r="AZ66" s="282"/>
      <c r="BA66" s="282"/>
      <c r="BB66" s="282"/>
      <c r="BC66" s="282"/>
      <c r="BD66" s="282"/>
      <c r="BE66" s="282"/>
      <c r="BF66" s="1151"/>
      <c r="BG66" s="1005"/>
      <c r="BH66" s="282"/>
      <c r="BI66" s="282"/>
      <c r="BJ66" s="282"/>
      <c r="BK66" s="282"/>
      <c r="BL66" s="282"/>
      <c r="BM66" s="282"/>
      <c r="BN66" s="1151"/>
      <c r="BO66" s="1005"/>
      <c r="BP66" s="282"/>
      <c r="BQ66" s="282"/>
      <c r="BR66" s="282"/>
      <c r="BS66" s="282"/>
      <c r="BT66" s="282"/>
      <c r="BU66" s="282"/>
    </row>
    <row r="67" spans="3:73" ht="40.15" customHeight="1" thickTop="1" thickBot="1" x14ac:dyDescent="0.3">
      <c r="C67" s="1059"/>
      <c r="D67" s="1162"/>
      <c r="E67" s="1062"/>
      <c r="F67" s="1065"/>
      <c r="G67" s="1050"/>
      <c r="H67" s="1044"/>
      <c r="I67" s="1044"/>
      <c r="J67" s="1044"/>
      <c r="K67" s="1044"/>
      <c r="L67" s="1044"/>
      <c r="M67" s="1044"/>
      <c r="N67" s="1044"/>
      <c r="O67" s="1239"/>
      <c r="P67" s="1053"/>
      <c r="Q67" s="1056"/>
      <c r="R67" s="1041"/>
      <c r="S67" s="1041"/>
      <c r="T67" s="1023"/>
      <c r="U67" s="1008"/>
      <c r="V67" s="1008"/>
      <c r="W67" s="1008"/>
      <c r="X67" s="1008"/>
      <c r="Y67" s="1008"/>
      <c r="Z67" s="1005"/>
      <c r="AA67" s="1005"/>
      <c r="AB67" s="1005"/>
      <c r="AC67" s="1005"/>
      <c r="AD67" s="1005"/>
      <c r="AE67" s="1005"/>
      <c r="AF67" s="1005"/>
      <c r="AG67" s="196"/>
      <c r="AH67" s="592"/>
      <c r="AI67" s="592"/>
      <c r="AJ67" s="592"/>
      <c r="AK67" s="196"/>
      <c r="AL67" s="197"/>
      <c r="AM67" s="197"/>
      <c r="AN67" s="197"/>
      <c r="AO67" s="197"/>
      <c r="AP67" s="1151"/>
      <c r="AQ67" s="1005"/>
      <c r="AR67" s="282"/>
      <c r="AS67" s="282"/>
      <c r="AT67" s="282"/>
      <c r="AU67" s="282"/>
      <c r="AV67" s="282"/>
      <c r="AW67" s="282"/>
      <c r="AX67" s="1151"/>
      <c r="AY67" s="1005"/>
      <c r="AZ67" s="282"/>
      <c r="BA67" s="282"/>
      <c r="BB67" s="282"/>
      <c r="BC67" s="282"/>
      <c r="BD67" s="282"/>
      <c r="BE67" s="282"/>
      <c r="BF67" s="1151"/>
      <c r="BG67" s="1005"/>
      <c r="BH67" s="282"/>
      <c r="BI67" s="282"/>
      <c r="BJ67" s="282"/>
      <c r="BK67" s="282"/>
      <c r="BL67" s="282"/>
      <c r="BM67" s="282"/>
      <c r="BN67" s="1151"/>
      <c r="BO67" s="1005"/>
      <c r="BP67" s="282"/>
      <c r="BQ67" s="282"/>
      <c r="BR67" s="282"/>
      <c r="BS67" s="282"/>
      <c r="BT67" s="282"/>
      <c r="BU67" s="282"/>
    </row>
    <row r="68" spans="3:73" ht="40.15" customHeight="1" thickTop="1" thickBot="1" x14ac:dyDescent="0.3">
      <c r="C68" s="1059"/>
      <c r="D68" s="1162"/>
      <c r="E68" s="1063"/>
      <c r="F68" s="1066"/>
      <c r="G68" s="1051"/>
      <c r="H68" s="1045"/>
      <c r="I68" s="1045"/>
      <c r="J68" s="1045"/>
      <c r="K68" s="1045"/>
      <c r="L68" s="1045"/>
      <c r="M68" s="1045"/>
      <c r="N68" s="1045"/>
      <c r="O68" s="1239"/>
      <c r="P68" s="1054"/>
      <c r="Q68" s="1057"/>
      <c r="R68" s="1042"/>
      <c r="S68" s="1042"/>
      <c r="T68" s="1024"/>
      <c r="U68" s="1009"/>
      <c r="V68" s="1009"/>
      <c r="W68" s="1009"/>
      <c r="X68" s="1009"/>
      <c r="Y68" s="1009"/>
      <c r="Z68" s="1006"/>
      <c r="AA68" s="1006"/>
      <c r="AB68" s="1006"/>
      <c r="AC68" s="1006"/>
      <c r="AD68" s="1006"/>
      <c r="AE68" s="1006"/>
      <c r="AF68" s="1006"/>
      <c r="AG68" s="715"/>
      <c r="AH68" s="716"/>
      <c r="AI68" s="716"/>
      <c r="AJ68" s="716"/>
      <c r="AK68" s="715"/>
      <c r="AL68" s="717"/>
      <c r="AM68" s="717"/>
      <c r="AN68" s="717"/>
      <c r="AO68" s="717"/>
      <c r="AP68" s="1152"/>
      <c r="AQ68" s="1006"/>
      <c r="AR68" s="718"/>
      <c r="AS68" s="718"/>
      <c r="AT68" s="718"/>
      <c r="AU68" s="718"/>
      <c r="AV68" s="718"/>
      <c r="AW68" s="718"/>
      <c r="AX68" s="1152"/>
      <c r="AY68" s="1006"/>
      <c r="AZ68" s="718"/>
      <c r="BA68" s="718"/>
      <c r="BB68" s="718"/>
      <c r="BC68" s="718"/>
      <c r="BD68" s="718"/>
      <c r="BE68" s="718"/>
      <c r="BF68" s="1152"/>
      <c r="BG68" s="1006"/>
      <c r="BH68" s="718"/>
      <c r="BI68" s="718"/>
      <c r="BJ68" s="718"/>
      <c r="BK68" s="718"/>
      <c r="BL68" s="718"/>
      <c r="BM68" s="718"/>
      <c r="BN68" s="1152"/>
      <c r="BO68" s="1006"/>
      <c r="BP68" s="718"/>
      <c r="BQ68" s="718"/>
      <c r="BR68" s="718"/>
      <c r="BS68" s="718"/>
      <c r="BT68" s="718"/>
      <c r="BU68" s="718"/>
    </row>
    <row r="69" spans="3:73" ht="40.15" customHeight="1" thickTop="1" thickBot="1" x14ac:dyDescent="0.3">
      <c r="C69" s="1059"/>
      <c r="D69" s="1162"/>
      <c r="E69" s="1061">
        <v>274</v>
      </c>
      <c r="F69" s="1064" t="s">
        <v>3508</v>
      </c>
      <c r="G69" s="1049" t="s">
        <v>3996</v>
      </c>
      <c r="H69" s="1043" t="s">
        <v>272</v>
      </c>
      <c r="I69" s="1043" t="s">
        <v>2999</v>
      </c>
      <c r="J69" s="1043" t="s">
        <v>3443</v>
      </c>
      <c r="K69" s="1043" t="s">
        <v>3444</v>
      </c>
      <c r="L69" s="1043" t="s">
        <v>3457</v>
      </c>
      <c r="M69" s="1043" t="s">
        <v>3988</v>
      </c>
      <c r="N69" s="1043">
        <v>2026004540015</v>
      </c>
      <c r="O69" s="1239" t="s">
        <v>3989</v>
      </c>
      <c r="P69" s="1052" t="s">
        <v>1027</v>
      </c>
      <c r="Q69" s="1055">
        <v>1</v>
      </c>
      <c r="R69" s="1040" t="s">
        <v>2871</v>
      </c>
      <c r="S69" s="1040"/>
      <c r="T69" s="1022"/>
      <c r="U69" s="1007"/>
      <c r="V69" s="1007"/>
      <c r="W69" s="1007"/>
      <c r="X69" s="1007"/>
      <c r="Y69" s="1007"/>
      <c r="Z69" s="1004">
        <f t="shared" si="16"/>
        <v>0</v>
      </c>
      <c r="AA69" s="1004">
        <f t="shared" si="18"/>
        <v>0</v>
      </c>
      <c r="AB69" s="1004">
        <f t="shared" si="18"/>
        <v>0</v>
      </c>
      <c r="AC69" s="1004">
        <f t="shared" si="18"/>
        <v>0</v>
      </c>
      <c r="AD69" s="1004">
        <f t="shared" si="18"/>
        <v>0</v>
      </c>
      <c r="AE69" s="1004">
        <f t="shared" si="18"/>
        <v>0</v>
      </c>
      <c r="AF69" s="1004">
        <f t="shared" si="18"/>
        <v>0</v>
      </c>
      <c r="AG69" s="714"/>
      <c r="AH69" s="593"/>
      <c r="AI69" s="593"/>
      <c r="AJ69" s="593"/>
      <c r="AK69" s="207"/>
      <c r="AL69" s="208"/>
      <c r="AM69" s="208"/>
      <c r="AN69" s="208"/>
      <c r="AO69" s="208"/>
      <c r="AP69" s="1150">
        <f>+U69</f>
        <v>0</v>
      </c>
      <c r="AQ69" s="1004">
        <f>SUM(AR69:AW72)</f>
        <v>0</v>
      </c>
      <c r="AR69" s="299"/>
      <c r="AS69" s="299"/>
      <c r="AT69" s="299"/>
      <c r="AU69" s="299"/>
      <c r="AV69" s="299"/>
      <c r="AW69" s="299"/>
      <c r="AX69" s="1150">
        <f>+V69</f>
        <v>0</v>
      </c>
      <c r="AY69" s="1004">
        <f>SUM(AZ69:BE72)</f>
        <v>0</v>
      </c>
      <c r="AZ69" s="299"/>
      <c r="BA69" s="299"/>
      <c r="BB69" s="299"/>
      <c r="BC69" s="299"/>
      <c r="BD69" s="299"/>
      <c r="BE69" s="299"/>
      <c r="BF69" s="1150">
        <f>+W69</f>
        <v>0</v>
      </c>
      <c r="BG69" s="1004">
        <f>SUM(BH69:BM72)</f>
        <v>0</v>
      </c>
      <c r="BH69" s="299"/>
      <c r="BI69" s="299"/>
      <c r="BJ69" s="299"/>
      <c r="BK69" s="299"/>
      <c r="BL69" s="299"/>
      <c r="BM69" s="299"/>
      <c r="BN69" s="1150">
        <f>+X69</f>
        <v>0</v>
      </c>
      <c r="BO69" s="1004">
        <f>SUM(BP69:BU72)</f>
        <v>0</v>
      </c>
      <c r="BP69" s="299"/>
      <c r="BQ69" s="299"/>
      <c r="BR69" s="299"/>
      <c r="BS69" s="299"/>
      <c r="BT69" s="299"/>
      <c r="BU69" s="299"/>
    </row>
    <row r="70" spans="3:73" ht="40.15" customHeight="1" thickTop="1" thickBot="1" x14ac:dyDescent="0.3">
      <c r="C70" s="1059"/>
      <c r="D70" s="1162"/>
      <c r="E70" s="1062"/>
      <c r="F70" s="1065"/>
      <c r="G70" s="1050"/>
      <c r="H70" s="1044"/>
      <c r="I70" s="1044"/>
      <c r="J70" s="1044"/>
      <c r="K70" s="1044"/>
      <c r="L70" s="1044"/>
      <c r="M70" s="1044"/>
      <c r="N70" s="1044"/>
      <c r="O70" s="1239"/>
      <c r="P70" s="1053"/>
      <c r="Q70" s="1056"/>
      <c r="R70" s="1041"/>
      <c r="S70" s="1041"/>
      <c r="T70" s="1023"/>
      <c r="U70" s="1008"/>
      <c r="V70" s="1008"/>
      <c r="W70" s="1008"/>
      <c r="X70" s="1008"/>
      <c r="Y70" s="1008"/>
      <c r="Z70" s="1005"/>
      <c r="AA70" s="1005"/>
      <c r="AB70" s="1005"/>
      <c r="AC70" s="1005"/>
      <c r="AD70" s="1005"/>
      <c r="AE70" s="1005"/>
      <c r="AF70" s="1005"/>
      <c r="AG70" s="479"/>
      <c r="AH70" s="592"/>
      <c r="AI70" s="592"/>
      <c r="AJ70" s="592"/>
      <c r="AK70" s="196"/>
      <c r="AL70" s="197"/>
      <c r="AM70" s="197"/>
      <c r="AN70" s="197"/>
      <c r="AO70" s="197"/>
      <c r="AP70" s="1151"/>
      <c r="AQ70" s="1005"/>
      <c r="AR70" s="282"/>
      <c r="AS70" s="282"/>
      <c r="AT70" s="282"/>
      <c r="AU70" s="282"/>
      <c r="AV70" s="282"/>
      <c r="AW70" s="282"/>
      <c r="AX70" s="1151"/>
      <c r="AY70" s="1005"/>
      <c r="AZ70" s="282"/>
      <c r="BA70" s="282"/>
      <c r="BB70" s="282"/>
      <c r="BC70" s="282"/>
      <c r="BD70" s="282"/>
      <c r="BE70" s="282"/>
      <c r="BF70" s="1151"/>
      <c r="BG70" s="1005"/>
      <c r="BH70" s="282"/>
      <c r="BI70" s="282"/>
      <c r="BJ70" s="282"/>
      <c r="BK70" s="282"/>
      <c r="BL70" s="282"/>
      <c r="BM70" s="282"/>
      <c r="BN70" s="1151"/>
      <c r="BO70" s="1005"/>
      <c r="BP70" s="282"/>
      <c r="BQ70" s="282"/>
      <c r="BR70" s="282"/>
      <c r="BS70" s="282"/>
      <c r="BT70" s="282"/>
      <c r="BU70" s="282"/>
    </row>
    <row r="71" spans="3:73" ht="40.15" customHeight="1" thickTop="1" thickBot="1" x14ac:dyDescent="0.3">
      <c r="C71" s="1059"/>
      <c r="D71" s="1162"/>
      <c r="E71" s="1062"/>
      <c r="F71" s="1065"/>
      <c r="G71" s="1050"/>
      <c r="H71" s="1044"/>
      <c r="I71" s="1044"/>
      <c r="J71" s="1044"/>
      <c r="K71" s="1044"/>
      <c r="L71" s="1044"/>
      <c r="M71" s="1044"/>
      <c r="N71" s="1044"/>
      <c r="O71" s="1239"/>
      <c r="P71" s="1053"/>
      <c r="Q71" s="1056"/>
      <c r="R71" s="1041"/>
      <c r="S71" s="1041"/>
      <c r="T71" s="1023"/>
      <c r="U71" s="1008"/>
      <c r="V71" s="1008"/>
      <c r="W71" s="1008"/>
      <c r="X71" s="1008"/>
      <c r="Y71" s="1008"/>
      <c r="Z71" s="1005"/>
      <c r="AA71" s="1005"/>
      <c r="AB71" s="1005"/>
      <c r="AC71" s="1005"/>
      <c r="AD71" s="1005"/>
      <c r="AE71" s="1005"/>
      <c r="AF71" s="1005"/>
      <c r="AG71" s="196"/>
      <c r="AH71" s="592"/>
      <c r="AI71" s="592"/>
      <c r="AJ71" s="592"/>
      <c r="AK71" s="196"/>
      <c r="AL71" s="197"/>
      <c r="AM71" s="197"/>
      <c r="AN71" s="197"/>
      <c r="AO71" s="197"/>
      <c r="AP71" s="1151"/>
      <c r="AQ71" s="1005"/>
      <c r="AR71" s="282"/>
      <c r="AS71" s="282"/>
      <c r="AT71" s="282"/>
      <c r="AU71" s="282"/>
      <c r="AV71" s="282"/>
      <c r="AW71" s="282"/>
      <c r="AX71" s="1151"/>
      <c r="AY71" s="1005"/>
      <c r="AZ71" s="282"/>
      <c r="BA71" s="282"/>
      <c r="BB71" s="282"/>
      <c r="BC71" s="282"/>
      <c r="BD71" s="282"/>
      <c r="BE71" s="282"/>
      <c r="BF71" s="1151"/>
      <c r="BG71" s="1005"/>
      <c r="BH71" s="282"/>
      <c r="BI71" s="282"/>
      <c r="BJ71" s="282"/>
      <c r="BK71" s="282"/>
      <c r="BL71" s="282"/>
      <c r="BM71" s="282"/>
      <c r="BN71" s="1151"/>
      <c r="BO71" s="1005"/>
      <c r="BP71" s="282"/>
      <c r="BQ71" s="282"/>
      <c r="BR71" s="282"/>
      <c r="BS71" s="282"/>
      <c r="BT71" s="282"/>
      <c r="BU71" s="282"/>
    </row>
    <row r="72" spans="3:73" ht="40.15" customHeight="1" thickTop="1" thickBot="1" x14ac:dyDescent="0.3">
      <c r="C72" s="1059"/>
      <c r="D72" s="1162"/>
      <c r="E72" s="1063"/>
      <c r="F72" s="1066"/>
      <c r="G72" s="1051"/>
      <c r="H72" s="1045"/>
      <c r="I72" s="1045"/>
      <c r="J72" s="1045"/>
      <c r="K72" s="1045"/>
      <c r="L72" s="1045"/>
      <c r="M72" s="1045"/>
      <c r="N72" s="1045"/>
      <c r="O72" s="1239"/>
      <c r="P72" s="1054"/>
      <c r="Q72" s="1057"/>
      <c r="R72" s="1042"/>
      <c r="S72" s="1042"/>
      <c r="T72" s="1024"/>
      <c r="U72" s="1009"/>
      <c r="V72" s="1009"/>
      <c r="W72" s="1009"/>
      <c r="X72" s="1009"/>
      <c r="Y72" s="1009"/>
      <c r="Z72" s="1006"/>
      <c r="AA72" s="1006"/>
      <c r="AB72" s="1006"/>
      <c r="AC72" s="1006"/>
      <c r="AD72" s="1006"/>
      <c r="AE72" s="1006"/>
      <c r="AF72" s="1006"/>
      <c r="AG72" s="715"/>
      <c r="AH72" s="716"/>
      <c r="AI72" s="716"/>
      <c r="AJ72" s="716"/>
      <c r="AK72" s="715"/>
      <c r="AL72" s="717"/>
      <c r="AM72" s="717"/>
      <c r="AN72" s="717"/>
      <c r="AO72" s="717"/>
      <c r="AP72" s="1152"/>
      <c r="AQ72" s="1006"/>
      <c r="AR72" s="718"/>
      <c r="AS72" s="718"/>
      <c r="AT72" s="718"/>
      <c r="AU72" s="718"/>
      <c r="AV72" s="718"/>
      <c r="AW72" s="718"/>
      <c r="AX72" s="1152"/>
      <c r="AY72" s="1006"/>
      <c r="AZ72" s="718"/>
      <c r="BA72" s="718"/>
      <c r="BB72" s="718"/>
      <c r="BC72" s="718"/>
      <c r="BD72" s="718"/>
      <c r="BE72" s="718"/>
      <c r="BF72" s="1152"/>
      <c r="BG72" s="1006"/>
      <c r="BH72" s="718"/>
      <c r="BI72" s="718"/>
      <c r="BJ72" s="718"/>
      <c r="BK72" s="718"/>
      <c r="BL72" s="718"/>
      <c r="BM72" s="718"/>
      <c r="BN72" s="1152"/>
      <c r="BO72" s="1006"/>
      <c r="BP72" s="718"/>
      <c r="BQ72" s="718"/>
      <c r="BR72" s="718"/>
      <c r="BS72" s="718"/>
      <c r="BT72" s="718"/>
      <c r="BU72" s="718"/>
    </row>
    <row r="73" spans="3:73" ht="40.15" customHeight="1" thickTop="1" thickBot="1" x14ac:dyDescent="0.3">
      <c r="C73" s="1059"/>
      <c r="D73" s="1162"/>
      <c r="E73" s="1061">
        <v>275</v>
      </c>
      <c r="F73" s="1064" t="s">
        <v>3509</v>
      </c>
      <c r="G73" s="1049" t="s">
        <v>3997</v>
      </c>
      <c r="H73" s="1043" t="s">
        <v>272</v>
      </c>
      <c r="I73" s="1043" t="s">
        <v>2999</v>
      </c>
      <c r="J73" s="1043" t="s">
        <v>3443</v>
      </c>
      <c r="K73" s="1043" t="s">
        <v>3444</v>
      </c>
      <c r="L73" s="1043" t="s">
        <v>3457</v>
      </c>
      <c r="M73" s="1043" t="s">
        <v>3988</v>
      </c>
      <c r="N73" s="1043">
        <v>2026004540015</v>
      </c>
      <c r="O73" s="1239" t="s">
        <v>3989</v>
      </c>
      <c r="P73" s="1052" t="s">
        <v>1028</v>
      </c>
      <c r="Q73" s="1055">
        <v>1</v>
      </c>
      <c r="R73" s="1040" t="s">
        <v>2871</v>
      </c>
      <c r="S73" s="1040"/>
      <c r="T73" s="1022"/>
      <c r="U73" s="1007"/>
      <c r="V73" s="1007"/>
      <c r="W73" s="1007"/>
      <c r="X73" s="1007"/>
      <c r="Y73" s="1007"/>
      <c r="Z73" s="1004">
        <f t="shared" si="16"/>
        <v>0</v>
      </c>
      <c r="AA73" s="1004">
        <f t="shared" ref="AA73:AF85" si="19">SUM(AR73:AR76,AZ73:AZ76,BH73:BH76,BP73:BP76)</f>
        <v>0</v>
      </c>
      <c r="AB73" s="1004">
        <f t="shared" si="19"/>
        <v>0</v>
      </c>
      <c r="AC73" s="1004">
        <f t="shared" si="19"/>
        <v>0</v>
      </c>
      <c r="AD73" s="1004">
        <f t="shared" si="19"/>
        <v>0</v>
      </c>
      <c r="AE73" s="1004">
        <f t="shared" si="19"/>
        <v>0</v>
      </c>
      <c r="AF73" s="1004">
        <f t="shared" si="19"/>
        <v>0</v>
      </c>
      <c r="AG73" s="714"/>
      <c r="AH73" s="593"/>
      <c r="AI73" s="593"/>
      <c r="AJ73" s="593"/>
      <c r="AK73" s="207"/>
      <c r="AL73" s="208"/>
      <c r="AM73" s="208"/>
      <c r="AN73" s="208"/>
      <c r="AO73" s="208"/>
      <c r="AP73" s="1150">
        <f>+U73</f>
        <v>0</v>
      </c>
      <c r="AQ73" s="1004">
        <f>SUM(AR73:AW76)</f>
        <v>0</v>
      </c>
      <c r="AR73" s="299"/>
      <c r="AS73" s="299"/>
      <c r="AT73" s="299"/>
      <c r="AU73" s="299"/>
      <c r="AV73" s="299"/>
      <c r="AW73" s="299"/>
      <c r="AX73" s="1150">
        <f>+V73</f>
        <v>0</v>
      </c>
      <c r="AY73" s="1004">
        <f>SUM(AZ73:BE76)</f>
        <v>0</v>
      </c>
      <c r="AZ73" s="299"/>
      <c r="BA73" s="299"/>
      <c r="BB73" s="299"/>
      <c r="BC73" s="299"/>
      <c r="BD73" s="299"/>
      <c r="BE73" s="299"/>
      <c r="BF73" s="1150">
        <f>+W73</f>
        <v>0</v>
      </c>
      <c r="BG73" s="1004">
        <f>SUM(BH73:BM76)</f>
        <v>0</v>
      </c>
      <c r="BH73" s="299"/>
      <c r="BI73" s="299"/>
      <c r="BJ73" s="299"/>
      <c r="BK73" s="299"/>
      <c r="BL73" s="299"/>
      <c r="BM73" s="299"/>
      <c r="BN73" s="1150">
        <f>+X73</f>
        <v>0</v>
      </c>
      <c r="BO73" s="1004">
        <f>SUM(BP73:BU76)</f>
        <v>0</v>
      </c>
      <c r="BP73" s="299"/>
      <c r="BQ73" s="299"/>
      <c r="BR73" s="299"/>
      <c r="BS73" s="299"/>
      <c r="BT73" s="299"/>
      <c r="BU73" s="299"/>
    </row>
    <row r="74" spans="3:73" ht="40.15" customHeight="1" thickTop="1" thickBot="1" x14ac:dyDescent="0.3">
      <c r="C74" s="1059"/>
      <c r="D74" s="1162"/>
      <c r="E74" s="1062"/>
      <c r="F74" s="1065"/>
      <c r="G74" s="1050"/>
      <c r="H74" s="1044"/>
      <c r="I74" s="1044"/>
      <c r="J74" s="1044"/>
      <c r="K74" s="1044"/>
      <c r="L74" s="1044"/>
      <c r="M74" s="1044"/>
      <c r="N74" s="1044"/>
      <c r="O74" s="1239"/>
      <c r="P74" s="1053"/>
      <c r="Q74" s="1056"/>
      <c r="R74" s="1041"/>
      <c r="S74" s="1041"/>
      <c r="T74" s="1023"/>
      <c r="U74" s="1008"/>
      <c r="V74" s="1008"/>
      <c r="W74" s="1008"/>
      <c r="X74" s="1008"/>
      <c r="Y74" s="1008"/>
      <c r="Z74" s="1005"/>
      <c r="AA74" s="1005"/>
      <c r="AB74" s="1005"/>
      <c r="AC74" s="1005"/>
      <c r="AD74" s="1005"/>
      <c r="AE74" s="1005"/>
      <c r="AF74" s="1005"/>
      <c r="AG74" s="479"/>
      <c r="AH74" s="592"/>
      <c r="AI74" s="592"/>
      <c r="AJ74" s="592"/>
      <c r="AK74" s="196"/>
      <c r="AL74" s="197"/>
      <c r="AM74" s="197"/>
      <c r="AN74" s="197"/>
      <c r="AO74" s="197"/>
      <c r="AP74" s="1151"/>
      <c r="AQ74" s="1005"/>
      <c r="AR74" s="282"/>
      <c r="AS74" s="282"/>
      <c r="AT74" s="282"/>
      <c r="AU74" s="282"/>
      <c r="AV74" s="282"/>
      <c r="AW74" s="282"/>
      <c r="AX74" s="1151"/>
      <c r="AY74" s="1005"/>
      <c r="AZ74" s="282"/>
      <c r="BA74" s="282"/>
      <c r="BB74" s="282"/>
      <c r="BC74" s="282"/>
      <c r="BD74" s="282"/>
      <c r="BE74" s="282"/>
      <c r="BF74" s="1151"/>
      <c r="BG74" s="1005"/>
      <c r="BH74" s="282"/>
      <c r="BI74" s="282"/>
      <c r="BJ74" s="282"/>
      <c r="BK74" s="282"/>
      <c r="BL74" s="282"/>
      <c r="BM74" s="282"/>
      <c r="BN74" s="1151"/>
      <c r="BO74" s="1005"/>
      <c r="BP74" s="282"/>
      <c r="BQ74" s="282"/>
      <c r="BR74" s="282"/>
      <c r="BS74" s="282"/>
      <c r="BT74" s="282"/>
      <c r="BU74" s="282"/>
    </row>
    <row r="75" spans="3:73" ht="40.15" customHeight="1" thickTop="1" thickBot="1" x14ac:dyDescent="0.3">
      <c r="C75" s="1059"/>
      <c r="D75" s="1162"/>
      <c r="E75" s="1062"/>
      <c r="F75" s="1065"/>
      <c r="G75" s="1050"/>
      <c r="H75" s="1044"/>
      <c r="I75" s="1044"/>
      <c r="J75" s="1044"/>
      <c r="K75" s="1044"/>
      <c r="L75" s="1044"/>
      <c r="M75" s="1044"/>
      <c r="N75" s="1044"/>
      <c r="O75" s="1239"/>
      <c r="P75" s="1053"/>
      <c r="Q75" s="1056"/>
      <c r="R75" s="1041"/>
      <c r="S75" s="1041"/>
      <c r="T75" s="1023"/>
      <c r="U75" s="1008"/>
      <c r="V75" s="1008"/>
      <c r="W75" s="1008"/>
      <c r="X75" s="1008"/>
      <c r="Y75" s="1008"/>
      <c r="Z75" s="1005"/>
      <c r="AA75" s="1005"/>
      <c r="AB75" s="1005"/>
      <c r="AC75" s="1005"/>
      <c r="AD75" s="1005"/>
      <c r="AE75" s="1005"/>
      <c r="AF75" s="1005"/>
      <c r="AG75" s="196"/>
      <c r="AH75" s="592"/>
      <c r="AI75" s="592"/>
      <c r="AJ75" s="592"/>
      <c r="AK75" s="196"/>
      <c r="AL75" s="197"/>
      <c r="AM75" s="197"/>
      <c r="AN75" s="197"/>
      <c r="AO75" s="197"/>
      <c r="AP75" s="1151"/>
      <c r="AQ75" s="1005"/>
      <c r="AR75" s="282"/>
      <c r="AS75" s="282"/>
      <c r="AT75" s="282"/>
      <c r="AU75" s="282"/>
      <c r="AV75" s="282"/>
      <c r="AW75" s="282"/>
      <c r="AX75" s="1151"/>
      <c r="AY75" s="1005"/>
      <c r="AZ75" s="282"/>
      <c r="BA75" s="282"/>
      <c r="BB75" s="282"/>
      <c r="BC75" s="282"/>
      <c r="BD75" s="282"/>
      <c r="BE75" s="282"/>
      <c r="BF75" s="1151"/>
      <c r="BG75" s="1005"/>
      <c r="BH75" s="282"/>
      <c r="BI75" s="282"/>
      <c r="BJ75" s="282"/>
      <c r="BK75" s="282"/>
      <c r="BL75" s="282"/>
      <c r="BM75" s="282"/>
      <c r="BN75" s="1151"/>
      <c r="BO75" s="1005"/>
      <c r="BP75" s="282"/>
      <c r="BQ75" s="282"/>
      <c r="BR75" s="282"/>
      <c r="BS75" s="282"/>
      <c r="BT75" s="282"/>
      <c r="BU75" s="282"/>
    </row>
    <row r="76" spans="3:73" ht="40.15" customHeight="1" thickTop="1" thickBot="1" x14ac:dyDescent="0.3">
      <c r="C76" s="1059"/>
      <c r="D76" s="1162"/>
      <c r="E76" s="1063"/>
      <c r="F76" s="1066"/>
      <c r="G76" s="1051"/>
      <c r="H76" s="1045"/>
      <c r="I76" s="1045"/>
      <c r="J76" s="1045"/>
      <c r="K76" s="1045"/>
      <c r="L76" s="1045"/>
      <c r="M76" s="1045"/>
      <c r="N76" s="1045"/>
      <c r="O76" s="1239"/>
      <c r="P76" s="1054"/>
      <c r="Q76" s="1057"/>
      <c r="R76" s="1042"/>
      <c r="S76" s="1042"/>
      <c r="T76" s="1024"/>
      <c r="U76" s="1009"/>
      <c r="V76" s="1009"/>
      <c r="W76" s="1009"/>
      <c r="X76" s="1009"/>
      <c r="Y76" s="1009"/>
      <c r="Z76" s="1006"/>
      <c r="AA76" s="1006"/>
      <c r="AB76" s="1006"/>
      <c r="AC76" s="1006"/>
      <c r="AD76" s="1006"/>
      <c r="AE76" s="1006"/>
      <c r="AF76" s="1006"/>
      <c r="AG76" s="715"/>
      <c r="AH76" s="716"/>
      <c r="AI76" s="716"/>
      <c r="AJ76" s="716"/>
      <c r="AK76" s="715"/>
      <c r="AL76" s="717"/>
      <c r="AM76" s="717"/>
      <c r="AN76" s="717"/>
      <c r="AO76" s="717"/>
      <c r="AP76" s="1152"/>
      <c r="AQ76" s="1006"/>
      <c r="AR76" s="718"/>
      <c r="AS76" s="718"/>
      <c r="AT76" s="718"/>
      <c r="AU76" s="718"/>
      <c r="AV76" s="718"/>
      <c r="AW76" s="718"/>
      <c r="AX76" s="1152"/>
      <c r="AY76" s="1006"/>
      <c r="AZ76" s="718"/>
      <c r="BA76" s="718"/>
      <c r="BB76" s="718"/>
      <c r="BC76" s="718"/>
      <c r="BD76" s="718"/>
      <c r="BE76" s="718"/>
      <c r="BF76" s="1152"/>
      <c r="BG76" s="1006"/>
      <c r="BH76" s="718"/>
      <c r="BI76" s="718"/>
      <c r="BJ76" s="718"/>
      <c r="BK76" s="718"/>
      <c r="BL76" s="718"/>
      <c r="BM76" s="718"/>
      <c r="BN76" s="1152"/>
      <c r="BO76" s="1006"/>
      <c r="BP76" s="718"/>
      <c r="BQ76" s="718"/>
      <c r="BR76" s="718"/>
      <c r="BS76" s="718"/>
      <c r="BT76" s="718"/>
      <c r="BU76" s="718"/>
    </row>
    <row r="77" spans="3:73" ht="40.15" customHeight="1" thickTop="1" thickBot="1" x14ac:dyDescent="0.3">
      <c r="C77" s="1059"/>
      <c r="D77" s="1162"/>
      <c r="E77" s="1061">
        <v>276</v>
      </c>
      <c r="F77" s="1064" t="s">
        <v>3510</v>
      </c>
      <c r="G77" s="1049" t="s">
        <v>3998</v>
      </c>
      <c r="H77" s="1043" t="s">
        <v>3011</v>
      </c>
      <c r="I77" s="1043" t="s">
        <v>2999</v>
      </c>
      <c r="J77" s="1043" t="s">
        <v>3443</v>
      </c>
      <c r="K77" s="1043" t="s">
        <v>3444</v>
      </c>
      <c r="L77" s="1043" t="s">
        <v>3457</v>
      </c>
      <c r="M77" s="1043" t="s">
        <v>3988</v>
      </c>
      <c r="N77" s="1043">
        <v>2026004540015</v>
      </c>
      <c r="O77" s="1239" t="s">
        <v>3989</v>
      </c>
      <c r="P77" s="1052" t="s">
        <v>1029</v>
      </c>
      <c r="Q77" s="1055">
        <v>11</v>
      </c>
      <c r="R77" s="1040"/>
      <c r="S77" s="1040"/>
      <c r="T77" s="1022"/>
      <c r="U77" s="1007"/>
      <c r="V77" s="1007"/>
      <c r="W77" s="1007"/>
      <c r="X77" s="1007"/>
      <c r="Y77" s="1007"/>
      <c r="Z77" s="1004">
        <f t="shared" si="16"/>
        <v>0</v>
      </c>
      <c r="AA77" s="1004">
        <f t="shared" si="19"/>
        <v>0</v>
      </c>
      <c r="AB77" s="1004">
        <f t="shared" si="19"/>
        <v>0</v>
      </c>
      <c r="AC77" s="1004">
        <f t="shared" si="19"/>
        <v>0</v>
      </c>
      <c r="AD77" s="1004">
        <f t="shared" si="19"/>
        <v>0</v>
      </c>
      <c r="AE77" s="1004">
        <f t="shared" si="19"/>
        <v>0</v>
      </c>
      <c r="AF77" s="1004">
        <f t="shared" si="19"/>
        <v>0</v>
      </c>
      <c r="AG77" s="714"/>
      <c r="AH77" s="593"/>
      <c r="AI77" s="593"/>
      <c r="AJ77" s="593"/>
      <c r="AK77" s="207"/>
      <c r="AL77" s="208"/>
      <c r="AM77" s="208"/>
      <c r="AN77" s="208"/>
      <c r="AO77" s="208"/>
      <c r="AP77" s="1150">
        <f>+U77</f>
        <v>0</v>
      </c>
      <c r="AQ77" s="1004">
        <f>SUM(AR77:AW80)</f>
        <v>0</v>
      </c>
      <c r="AR77" s="299"/>
      <c r="AS77" s="299"/>
      <c r="AT77" s="299"/>
      <c r="AU77" s="299"/>
      <c r="AV77" s="299"/>
      <c r="AW77" s="299"/>
      <c r="AX77" s="1150">
        <f>+V77</f>
        <v>0</v>
      </c>
      <c r="AY77" s="1004">
        <f>SUM(AZ77:BE80)</f>
        <v>0</v>
      </c>
      <c r="AZ77" s="299"/>
      <c r="BA77" s="299"/>
      <c r="BB77" s="299"/>
      <c r="BC77" s="299"/>
      <c r="BD77" s="299"/>
      <c r="BE77" s="299"/>
      <c r="BF77" s="1150">
        <f>+W77</f>
        <v>0</v>
      </c>
      <c r="BG77" s="1004">
        <f>SUM(BH77:BM80)</f>
        <v>0</v>
      </c>
      <c r="BH77" s="299"/>
      <c r="BI77" s="299"/>
      <c r="BJ77" s="299"/>
      <c r="BK77" s="299"/>
      <c r="BL77" s="299"/>
      <c r="BM77" s="299"/>
      <c r="BN77" s="1150">
        <f>+X77</f>
        <v>0</v>
      </c>
      <c r="BO77" s="1004">
        <f>SUM(BP77:BU80)</f>
        <v>0</v>
      </c>
      <c r="BP77" s="299"/>
      <c r="BQ77" s="299"/>
      <c r="BR77" s="299"/>
      <c r="BS77" s="299"/>
      <c r="BT77" s="299"/>
      <c r="BU77" s="299"/>
    </row>
    <row r="78" spans="3:73" ht="40.15" customHeight="1" thickTop="1" thickBot="1" x14ac:dyDescent="0.3">
      <c r="C78" s="1059"/>
      <c r="D78" s="1162"/>
      <c r="E78" s="1062"/>
      <c r="F78" s="1065"/>
      <c r="G78" s="1050"/>
      <c r="H78" s="1044"/>
      <c r="I78" s="1044"/>
      <c r="J78" s="1044"/>
      <c r="K78" s="1044"/>
      <c r="L78" s="1044"/>
      <c r="M78" s="1044"/>
      <c r="N78" s="1044"/>
      <c r="O78" s="1239"/>
      <c r="P78" s="1053"/>
      <c r="Q78" s="1056"/>
      <c r="R78" s="1041"/>
      <c r="S78" s="1041"/>
      <c r="T78" s="1023"/>
      <c r="U78" s="1008"/>
      <c r="V78" s="1008"/>
      <c r="W78" s="1008"/>
      <c r="X78" s="1008"/>
      <c r="Y78" s="1008"/>
      <c r="Z78" s="1005"/>
      <c r="AA78" s="1005"/>
      <c r="AB78" s="1005"/>
      <c r="AC78" s="1005"/>
      <c r="AD78" s="1005"/>
      <c r="AE78" s="1005"/>
      <c r="AF78" s="1005"/>
      <c r="AG78" s="479"/>
      <c r="AH78" s="592"/>
      <c r="AI78" s="592"/>
      <c r="AJ78" s="592"/>
      <c r="AK78" s="196"/>
      <c r="AL78" s="197"/>
      <c r="AM78" s="197"/>
      <c r="AN78" s="197"/>
      <c r="AO78" s="197"/>
      <c r="AP78" s="1151"/>
      <c r="AQ78" s="1005"/>
      <c r="AR78" s="282"/>
      <c r="AS78" s="282"/>
      <c r="AT78" s="282"/>
      <c r="AU78" s="282"/>
      <c r="AV78" s="282"/>
      <c r="AW78" s="282"/>
      <c r="AX78" s="1151"/>
      <c r="AY78" s="1005"/>
      <c r="AZ78" s="282"/>
      <c r="BA78" s="282"/>
      <c r="BB78" s="282"/>
      <c r="BC78" s="282"/>
      <c r="BD78" s="282"/>
      <c r="BE78" s="282"/>
      <c r="BF78" s="1151"/>
      <c r="BG78" s="1005"/>
      <c r="BH78" s="282"/>
      <c r="BI78" s="282"/>
      <c r="BJ78" s="282"/>
      <c r="BK78" s="282"/>
      <c r="BL78" s="282"/>
      <c r="BM78" s="282"/>
      <c r="BN78" s="1151"/>
      <c r="BO78" s="1005"/>
      <c r="BP78" s="282"/>
      <c r="BQ78" s="282"/>
      <c r="BR78" s="282"/>
      <c r="BS78" s="282"/>
      <c r="BT78" s="282"/>
      <c r="BU78" s="282"/>
    </row>
    <row r="79" spans="3:73" ht="40.15" customHeight="1" thickTop="1" thickBot="1" x14ac:dyDescent="0.3">
      <c r="C79" s="1059"/>
      <c r="D79" s="1162"/>
      <c r="E79" s="1062"/>
      <c r="F79" s="1065"/>
      <c r="G79" s="1050"/>
      <c r="H79" s="1044"/>
      <c r="I79" s="1044"/>
      <c r="J79" s="1044"/>
      <c r="K79" s="1044"/>
      <c r="L79" s="1044"/>
      <c r="M79" s="1044"/>
      <c r="N79" s="1044"/>
      <c r="O79" s="1239"/>
      <c r="P79" s="1053"/>
      <c r="Q79" s="1056"/>
      <c r="R79" s="1041"/>
      <c r="S79" s="1041"/>
      <c r="T79" s="1023"/>
      <c r="U79" s="1008"/>
      <c r="V79" s="1008"/>
      <c r="W79" s="1008"/>
      <c r="X79" s="1008"/>
      <c r="Y79" s="1008"/>
      <c r="Z79" s="1005"/>
      <c r="AA79" s="1005"/>
      <c r="AB79" s="1005"/>
      <c r="AC79" s="1005"/>
      <c r="AD79" s="1005"/>
      <c r="AE79" s="1005"/>
      <c r="AF79" s="1005"/>
      <c r="AG79" s="196"/>
      <c r="AH79" s="592"/>
      <c r="AI79" s="592"/>
      <c r="AJ79" s="592"/>
      <c r="AK79" s="196"/>
      <c r="AL79" s="197"/>
      <c r="AM79" s="197"/>
      <c r="AN79" s="197"/>
      <c r="AO79" s="197"/>
      <c r="AP79" s="1151"/>
      <c r="AQ79" s="1005"/>
      <c r="AR79" s="282"/>
      <c r="AS79" s="282"/>
      <c r="AT79" s="282"/>
      <c r="AU79" s="282"/>
      <c r="AV79" s="282"/>
      <c r="AW79" s="282"/>
      <c r="AX79" s="1151"/>
      <c r="AY79" s="1005"/>
      <c r="AZ79" s="282"/>
      <c r="BA79" s="282"/>
      <c r="BB79" s="282"/>
      <c r="BC79" s="282"/>
      <c r="BD79" s="282"/>
      <c r="BE79" s="282"/>
      <c r="BF79" s="1151"/>
      <c r="BG79" s="1005"/>
      <c r="BH79" s="282"/>
      <c r="BI79" s="282"/>
      <c r="BJ79" s="282"/>
      <c r="BK79" s="282"/>
      <c r="BL79" s="282"/>
      <c r="BM79" s="282"/>
      <c r="BN79" s="1151"/>
      <c r="BO79" s="1005"/>
      <c r="BP79" s="282"/>
      <c r="BQ79" s="282"/>
      <c r="BR79" s="282"/>
      <c r="BS79" s="282"/>
      <c r="BT79" s="282"/>
      <c r="BU79" s="282"/>
    </row>
    <row r="80" spans="3:73" ht="40.15" customHeight="1" thickTop="1" thickBot="1" x14ac:dyDescent="0.3">
      <c r="C80" s="1060"/>
      <c r="D80" s="1163"/>
      <c r="E80" s="1063"/>
      <c r="F80" s="1066"/>
      <c r="G80" s="1051"/>
      <c r="H80" s="1045"/>
      <c r="I80" s="1045"/>
      <c r="J80" s="1045"/>
      <c r="K80" s="1045"/>
      <c r="L80" s="1045"/>
      <c r="M80" s="1045"/>
      <c r="N80" s="1045"/>
      <c r="O80" s="1239"/>
      <c r="P80" s="1054"/>
      <c r="Q80" s="1057"/>
      <c r="R80" s="1042"/>
      <c r="S80" s="1042"/>
      <c r="T80" s="1024"/>
      <c r="U80" s="1009"/>
      <c r="V80" s="1009"/>
      <c r="W80" s="1009"/>
      <c r="X80" s="1009"/>
      <c r="Y80" s="1009"/>
      <c r="Z80" s="1006"/>
      <c r="AA80" s="1006"/>
      <c r="AB80" s="1006"/>
      <c r="AC80" s="1006"/>
      <c r="AD80" s="1006"/>
      <c r="AE80" s="1006"/>
      <c r="AF80" s="1006"/>
      <c r="AG80" s="715"/>
      <c r="AH80" s="716"/>
      <c r="AI80" s="716"/>
      <c r="AJ80" s="716"/>
      <c r="AK80" s="715"/>
      <c r="AL80" s="717"/>
      <c r="AM80" s="717"/>
      <c r="AN80" s="717"/>
      <c r="AO80" s="717"/>
      <c r="AP80" s="1152"/>
      <c r="AQ80" s="1006"/>
      <c r="AR80" s="718"/>
      <c r="AS80" s="718"/>
      <c r="AT80" s="718"/>
      <c r="AU80" s="718"/>
      <c r="AV80" s="718"/>
      <c r="AW80" s="718"/>
      <c r="AX80" s="1152"/>
      <c r="AY80" s="1006"/>
      <c r="AZ80" s="718"/>
      <c r="BA80" s="718"/>
      <c r="BB80" s="718"/>
      <c r="BC80" s="718"/>
      <c r="BD80" s="718"/>
      <c r="BE80" s="718"/>
      <c r="BF80" s="1152"/>
      <c r="BG80" s="1006"/>
      <c r="BH80" s="718"/>
      <c r="BI80" s="718"/>
      <c r="BJ80" s="718"/>
      <c r="BK80" s="718"/>
      <c r="BL80" s="718"/>
      <c r="BM80" s="718"/>
      <c r="BN80" s="1152"/>
      <c r="BO80" s="1006"/>
      <c r="BP80" s="718"/>
      <c r="BQ80" s="718"/>
      <c r="BR80" s="718"/>
      <c r="BS80" s="718"/>
      <c r="BT80" s="718"/>
      <c r="BU80" s="718"/>
    </row>
    <row r="81" spans="1:73" ht="40.15" customHeight="1" thickTop="1" thickBot="1" x14ac:dyDescent="0.3">
      <c r="A81" s="151"/>
      <c r="B81" s="24"/>
      <c r="C81" s="1058" t="s">
        <v>1119</v>
      </c>
      <c r="D81" s="1049" t="s">
        <v>1120</v>
      </c>
      <c r="E81" s="1061">
        <v>311</v>
      </c>
      <c r="F81" s="1064" t="s">
        <v>3999</v>
      </c>
      <c r="G81" s="1049" t="s">
        <v>4000</v>
      </c>
      <c r="H81" s="1043" t="s">
        <v>3999</v>
      </c>
      <c r="I81" s="1043" t="s">
        <v>3528</v>
      </c>
      <c r="J81" s="1043" t="s">
        <v>4001</v>
      </c>
      <c r="K81" s="1043" t="s">
        <v>3536</v>
      </c>
      <c r="L81" s="1043" t="s">
        <v>4002</v>
      </c>
      <c r="M81" s="1043" t="s">
        <v>4003</v>
      </c>
      <c r="N81" s="1043">
        <v>2026004540016</v>
      </c>
      <c r="O81" s="1239" t="s">
        <v>4004</v>
      </c>
      <c r="P81" s="1052" t="s">
        <v>1121</v>
      </c>
      <c r="Q81" s="1055">
        <v>1</v>
      </c>
      <c r="R81" s="1040" t="s">
        <v>2871</v>
      </c>
      <c r="S81" s="1040"/>
      <c r="T81" s="1022"/>
      <c r="U81" s="1007"/>
      <c r="V81" s="1007"/>
      <c r="W81" s="1007"/>
      <c r="X81" s="1007"/>
      <c r="Y81" s="1007"/>
      <c r="Z81" s="1004">
        <f t="shared" si="16"/>
        <v>0</v>
      </c>
      <c r="AA81" s="1004">
        <f t="shared" si="19"/>
        <v>0</v>
      </c>
      <c r="AB81" s="1004">
        <f t="shared" si="19"/>
        <v>0</v>
      </c>
      <c r="AC81" s="1004">
        <f t="shared" si="19"/>
        <v>0</v>
      </c>
      <c r="AD81" s="1004">
        <f t="shared" si="19"/>
        <v>0</v>
      </c>
      <c r="AE81" s="1004">
        <f t="shared" si="19"/>
        <v>0</v>
      </c>
      <c r="AF81" s="1004">
        <f t="shared" si="19"/>
        <v>0</v>
      </c>
      <c r="AG81" s="714"/>
      <c r="AH81" s="593"/>
      <c r="AI81" s="593"/>
      <c r="AJ81" s="593"/>
      <c r="AK81" s="207"/>
      <c r="AL81" s="208"/>
      <c r="AM81" s="208"/>
      <c r="AN81" s="208"/>
      <c r="AO81" s="208"/>
      <c r="AP81" s="1150">
        <f>+U81</f>
        <v>0</v>
      </c>
      <c r="AQ81" s="1004">
        <f>SUM(AR81:AW84)</f>
        <v>0</v>
      </c>
      <c r="AR81" s="299"/>
      <c r="AS81" s="299"/>
      <c r="AT81" s="299"/>
      <c r="AU81" s="299"/>
      <c r="AV81" s="299"/>
      <c r="AW81" s="299"/>
      <c r="AX81" s="1150">
        <f>+V81</f>
        <v>0</v>
      </c>
      <c r="AY81" s="1004">
        <f>SUM(AZ81:BE84)</f>
        <v>0</v>
      </c>
      <c r="AZ81" s="299"/>
      <c r="BA81" s="299"/>
      <c r="BB81" s="299"/>
      <c r="BC81" s="299"/>
      <c r="BD81" s="299"/>
      <c r="BE81" s="299"/>
      <c r="BF81" s="1150">
        <f>+W81</f>
        <v>0</v>
      </c>
      <c r="BG81" s="1004">
        <f>SUM(BH81:BM84)</f>
        <v>0</v>
      </c>
      <c r="BH81" s="299"/>
      <c r="BI81" s="299"/>
      <c r="BJ81" s="299"/>
      <c r="BK81" s="299"/>
      <c r="BL81" s="299"/>
      <c r="BM81" s="299"/>
      <c r="BN81" s="1150">
        <f>+X81</f>
        <v>0</v>
      </c>
      <c r="BO81" s="1004">
        <f>SUM(BP81:BU84)</f>
        <v>0</v>
      </c>
      <c r="BP81" s="299"/>
      <c r="BQ81" s="299"/>
      <c r="BR81" s="299"/>
      <c r="BS81" s="299"/>
      <c r="BT81" s="299"/>
      <c r="BU81" s="299"/>
    </row>
    <row r="82" spans="1:73" ht="40.15" customHeight="1" thickTop="1" thickBot="1" x14ac:dyDescent="0.3">
      <c r="A82" s="151"/>
      <c r="B82" s="24"/>
      <c r="C82" s="1059"/>
      <c r="D82" s="1050"/>
      <c r="E82" s="1062"/>
      <c r="F82" s="1065"/>
      <c r="G82" s="1050"/>
      <c r="H82" s="1044"/>
      <c r="I82" s="1044"/>
      <c r="J82" s="1044"/>
      <c r="K82" s="1044"/>
      <c r="L82" s="1044"/>
      <c r="M82" s="1044"/>
      <c r="N82" s="1044"/>
      <c r="O82" s="1239"/>
      <c r="P82" s="1053"/>
      <c r="Q82" s="1056"/>
      <c r="R82" s="1041"/>
      <c r="S82" s="1041"/>
      <c r="T82" s="1023"/>
      <c r="U82" s="1008"/>
      <c r="V82" s="1008"/>
      <c r="W82" s="1008"/>
      <c r="X82" s="1008"/>
      <c r="Y82" s="1008"/>
      <c r="Z82" s="1005"/>
      <c r="AA82" s="1005"/>
      <c r="AB82" s="1005"/>
      <c r="AC82" s="1005"/>
      <c r="AD82" s="1005"/>
      <c r="AE82" s="1005"/>
      <c r="AF82" s="1005"/>
      <c r="AG82" s="479"/>
      <c r="AH82" s="592"/>
      <c r="AI82" s="592"/>
      <c r="AJ82" s="592"/>
      <c r="AK82" s="196"/>
      <c r="AL82" s="197"/>
      <c r="AM82" s="197"/>
      <c r="AN82" s="197"/>
      <c r="AO82" s="197"/>
      <c r="AP82" s="1151"/>
      <c r="AQ82" s="1005"/>
      <c r="AR82" s="282"/>
      <c r="AS82" s="282"/>
      <c r="AT82" s="282"/>
      <c r="AU82" s="282"/>
      <c r="AV82" s="282"/>
      <c r="AW82" s="282"/>
      <c r="AX82" s="1151"/>
      <c r="AY82" s="1005"/>
      <c r="AZ82" s="282"/>
      <c r="BA82" s="282"/>
      <c r="BB82" s="282"/>
      <c r="BC82" s="282"/>
      <c r="BD82" s="282"/>
      <c r="BE82" s="282"/>
      <c r="BF82" s="1151"/>
      <c r="BG82" s="1005"/>
      <c r="BH82" s="282"/>
      <c r="BI82" s="282"/>
      <c r="BJ82" s="282"/>
      <c r="BK82" s="282"/>
      <c r="BL82" s="282"/>
      <c r="BM82" s="282"/>
      <c r="BN82" s="1151"/>
      <c r="BO82" s="1005"/>
      <c r="BP82" s="282"/>
      <c r="BQ82" s="282"/>
      <c r="BR82" s="282"/>
      <c r="BS82" s="282"/>
      <c r="BT82" s="282"/>
      <c r="BU82" s="282"/>
    </row>
    <row r="83" spans="1:73" ht="40.15" customHeight="1" thickTop="1" thickBot="1" x14ac:dyDescent="0.3">
      <c r="A83" s="151"/>
      <c r="B83" s="24"/>
      <c r="C83" s="1059"/>
      <c r="D83" s="1050"/>
      <c r="E83" s="1062"/>
      <c r="F83" s="1065"/>
      <c r="G83" s="1050"/>
      <c r="H83" s="1044"/>
      <c r="I83" s="1044"/>
      <c r="J83" s="1044"/>
      <c r="K83" s="1044"/>
      <c r="L83" s="1044"/>
      <c r="M83" s="1044"/>
      <c r="N83" s="1044"/>
      <c r="O83" s="1239"/>
      <c r="P83" s="1053"/>
      <c r="Q83" s="1056"/>
      <c r="R83" s="1041"/>
      <c r="S83" s="1041"/>
      <c r="T83" s="1023"/>
      <c r="U83" s="1008"/>
      <c r="V83" s="1008"/>
      <c r="W83" s="1008"/>
      <c r="X83" s="1008"/>
      <c r="Y83" s="1008"/>
      <c r="Z83" s="1005"/>
      <c r="AA83" s="1005"/>
      <c r="AB83" s="1005"/>
      <c r="AC83" s="1005"/>
      <c r="AD83" s="1005"/>
      <c r="AE83" s="1005"/>
      <c r="AF83" s="1005"/>
      <c r="AG83" s="196"/>
      <c r="AH83" s="592"/>
      <c r="AI83" s="592"/>
      <c r="AJ83" s="592"/>
      <c r="AK83" s="196"/>
      <c r="AL83" s="197"/>
      <c r="AM83" s="197"/>
      <c r="AN83" s="197"/>
      <c r="AO83" s="197"/>
      <c r="AP83" s="1151"/>
      <c r="AQ83" s="1005"/>
      <c r="AR83" s="282"/>
      <c r="AS83" s="282"/>
      <c r="AT83" s="282"/>
      <c r="AU83" s="282"/>
      <c r="AV83" s="282"/>
      <c r="AW83" s="282"/>
      <c r="AX83" s="1151"/>
      <c r="AY83" s="1005"/>
      <c r="AZ83" s="282"/>
      <c r="BA83" s="282"/>
      <c r="BB83" s="282"/>
      <c r="BC83" s="282"/>
      <c r="BD83" s="282"/>
      <c r="BE83" s="282"/>
      <c r="BF83" s="1151"/>
      <c r="BG83" s="1005"/>
      <c r="BH83" s="282"/>
      <c r="BI83" s="282"/>
      <c r="BJ83" s="282"/>
      <c r="BK83" s="282"/>
      <c r="BL83" s="282"/>
      <c r="BM83" s="282"/>
      <c r="BN83" s="1151"/>
      <c r="BO83" s="1005"/>
      <c r="BP83" s="282"/>
      <c r="BQ83" s="282"/>
      <c r="BR83" s="282"/>
      <c r="BS83" s="282"/>
      <c r="BT83" s="282"/>
      <c r="BU83" s="282"/>
    </row>
    <row r="84" spans="1:73" ht="40.15" customHeight="1" thickTop="1" thickBot="1" x14ac:dyDescent="0.3">
      <c r="A84" s="151"/>
      <c r="B84" s="24"/>
      <c r="C84" s="1060"/>
      <c r="D84" s="1051"/>
      <c r="E84" s="1063"/>
      <c r="F84" s="1066"/>
      <c r="G84" s="1051"/>
      <c r="H84" s="1045"/>
      <c r="I84" s="1045"/>
      <c r="J84" s="1045"/>
      <c r="K84" s="1045"/>
      <c r="L84" s="1045"/>
      <c r="M84" s="1045"/>
      <c r="N84" s="1045"/>
      <c r="O84" s="1239"/>
      <c r="P84" s="1054"/>
      <c r="Q84" s="1057"/>
      <c r="R84" s="1042"/>
      <c r="S84" s="1042"/>
      <c r="T84" s="1024"/>
      <c r="U84" s="1009"/>
      <c r="V84" s="1009"/>
      <c r="W84" s="1009"/>
      <c r="X84" s="1009"/>
      <c r="Y84" s="1009"/>
      <c r="Z84" s="1006"/>
      <c r="AA84" s="1006"/>
      <c r="AB84" s="1006"/>
      <c r="AC84" s="1006"/>
      <c r="AD84" s="1006"/>
      <c r="AE84" s="1006"/>
      <c r="AF84" s="1006"/>
      <c r="AG84" s="715"/>
      <c r="AH84" s="716"/>
      <c r="AI84" s="716"/>
      <c r="AJ84" s="716"/>
      <c r="AK84" s="715"/>
      <c r="AL84" s="717"/>
      <c r="AM84" s="717"/>
      <c r="AN84" s="717"/>
      <c r="AO84" s="717"/>
      <c r="AP84" s="1152"/>
      <c r="AQ84" s="1006"/>
      <c r="AR84" s="718"/>
      <c r="AS84" s="718"/>
      <c r="AT84" s="718"/>
      <c r="AU84" s="718"/>
      <c r="AV84" s="718"/>
      <c r="AW84" s="718"/>
      <c r="AX84" s="1152"/>
      <c r="AY84" s="1006"/>
      <c r="AZ84" s="718"/>
      <c r="BA84" s="718"/>
      <c r="BB84" s="718"/>
      <c r="BC84" s="718"/>
      <c r="BD84" s="718"/>
      <c r="BE84" s="718"/>
      <c r="BF84" s="1152"/>
      <c r="BG84" s="1006"/>
      <c r="BH84" s="718"/>
      <c r="BI84" s="718"/>
      <c r="BJ84" s="718"/>
      <c r="BK84" s="718"/>
      <c r="BL84" s="718"/>
      <c r="BM84" s="718"/>
      <c r="BN84" s="1152"/>
      <c r="BO84" s="1006"/>
      <c r="BP84" s="718"/>
      <c r="BQ84" s="718"/>
      <c r="BR84" s="718"/>
      <c r="BS84" s="718"/>
      <c r="BT84" s="718"/>
      <c r="BU84" s="718"/>
    </row>
    <row r="85" spans="1:73" ht="40.15" customHeight="1" thickTop="1" thickBot="1" x14ac:dyDescent="0.3">
      <c r="A85" s="151"/>
      <c r="B85" s="24"/>
      <c r="C85" s="1058" t="s">
        <v>1122</v>
      </c>
      <c r="D85" s="1049" t="s">
        <v>1123</v>
      </c>
      <c r="E85" s="1061">
        <v>312</v>
      </c>
      <c r="F85" s="1064">
        <v>430202600</v>
      </c>
      <c r="G85" s="1049" t="s">
        <v>4005</v>
      </c>
      <c r="H85" s="1043"/>
      <c r="I85" s="1043"/>
      <c r="J85" s="1043" t="s">
        <v>4001</v>
      </c>
      <c r="K85" s="1043" t="s">
        <v>3536</v>
      </c>
      <c r="L85" s="1043" t="s">
        <v>4002</v>
      </c>
      <c r="M85" s="1043" t="s">
        <v>4003</v>
      </c>
      <c r="N85" s="1043">
        <v>2026004540016</v>
      </c>
      <c r="O85" s="1239" t="s">
        <v>4004</v>
      </c>
      <c r="P85" s="1052" t="s">
        <v>1124</v>
      </c>
      <c r="Q85" s="1055">
        <v>1</v>
      </c>
      <c r="R85" s="1040" t="s">
        <v>2871</v>
      </c>
      <c r="S85" s="1040"/>
      <c r="T85" s="1022"/>
      <c r="U85" s="1007"/>
      <c r="V85" s="1007"/>
      <c r="W85" s="1007"/>
      <c r="X85" s="1007"/>
      <c r="Y85" s="1007"/>
      <c r="Z85" s="1004">
        <f t="shared" si="16"/>
        <v>0</v>
      </c>
      <c r="AA85" s="1004">
        <f t="shared" si="19"/>
        <v>0</v>
      </c>
      <c r="AB85" s="1004">
        <f t="shared" si="19"/>
        <v>0</v>
      </c>
      <c r="AC85" s="1004">
        <f t="shared" si="19"/>
        <v>0</v>
      </c>
      <c r="AD85" s="1004">
        <f t="shared" si="19"/>
        <v>0</v>
      </c>
      <c r="AE85" s="1004">
        <f t="shared" si="19"/>
        <v>0</v>
      </c>
      <c r="AF85" s="1004">
        <f t="shared" si="19"/>
        <v>0</v>
      </c>
      <c r="AG85" s="714"/>
      <c r="AH85" s="593"/>
      <c r="AI85" s="593"/>
      <c r="AJ85" s="593"/>
      <c r="AK85" s="207"/>
      <c r="AL85" s="208"/>
      <c r="AM85" s="208"/>
      <c r="AN85" s="208"/>
      <c r="AO85" s="208"/>
      <c r="AP85" s="1150">
        <f>+U85</f>
        <v>0</v>
      </c>
      <c r="AQ85" s="1004">
        <f>SUM(AR85:AW88)</f>
        <v>0</v>
      </c>
      <c r="AR85" s="299"/>
      <c r="AS85" s="299"/>
      <c r="AT85" s="299"/>
      <c r="AU85" s="299"/>
      <c r="AV85" s="299"/>
      <c r="AW85" s="299"/>
      <c r="AX85" s="1150">
        <f>+V85</f>
        <v>0</v>
      </c>
      <c r="AY85" s="1004">
        <f>SUM(AZ85:BE88)</f>
        <v>0</v>
      </c>
      <c r="AZ85" s="299"/>
      <c r="BA85" s="299"/>
      <c r="BB85" s="299"/>
      <c r="BC85" s="299"/>
      <c r="BD85" s="299"/>
      <c r="BE85" s="299"/>
      <c r="BF85" s="1150">
        <f>+W85</f>
        <v>0</v>
      </c>
      <c r="BG85" s="1004">
        <f>SUM(BH85:BM88)</f>
        <v>0</v>
      </c>
      <c r="BH85" s="299"/>
      <c r="BI85" s="299"/>
      <c r="BJ85" s="299"/>
      <c r="BK85" s="299"/>
      <c r="BL85" s="299"/>
      <c r="BM85" s="299"/>
      <c r="BN85" s="1150">
        <f>+X85</f>
        <v>0</v>
      </c>
      <c r="BO85" s="1004">
        <f>SUM(BP85:BU88)</f>
        <v>0</v>
      </c>
      <c r="BP85" s="299"/>
      <c r="BQ85" s="299"/>
      <c r="BR85" s="299"/>
      <c r="BS85" s="299"/>
      <c r="BT85" s="299"/>
      <c r="BU85" s="299"/>
    </row>
    <row r="86" spans="1:73" ht="40.15" customHeight="1" thickTop="1" thickBot="1" x14ac:dyDescent="0.3">
      <c r="A86" s="151"/>
      <c r="B86" s="24"/>
      <c r="C86" s="1059"/>
      <c r="D86" s="1050"/>
      <c r="E86" s="1062"/>
      <c r="F86" s="1065"/>
      <c r="G86" s="1050"/>
      <c r="H86" s="1044"/>
      <c r="I86" s="1044"/>
      <c r="J86" s="1044"/>
      <c r="K86" s="1044"/>
      <c r="L86" s="1044"/>
      <c r="M86" s="1044"/>
      <c r="N86" s="1044"/>
      <c r="O86" s="1239"/>
      <c r="P86" s="1053"/>
      <c r="Q86" s="1056"/>
      <c r="R86" s="1041"/>
      <c r="S86" s="1041"/>
      <c r="T86" s="1023"/>
      <c r="U86" s="1008"/>
      <c r="V86" s="1008"/>
      <c r="W86" s="1008"/>
      <c r="X86" s="1008"/>
      <c r="Y86" s="1008"/>
      <c r="Z86" s="1005"/>
      <c r="AA86" s="1005"/>
      <c r="AB86" s="1005"/>
      <c r="AC86" s="1005"/>
      <c r="AD86" s="1005"/>
      <c r="AE86" s="1005"/>
      <c r="AF86" s="1005"/>
      <c r="AG86" s="479"/>
      <c r="AH86" s="592"/>
      <c r="AI86" s="592"/>
      <c r="AJ86" s="592"/>
      <c r="AK86" s="196"/>
      <c r="AL86" s="197"/>
      <c r="AM86" s="197"/>
      <c r="AN86" s="197"/>
      <c r="AO86" s="197"/>
      <c r="AP86" s="1151"/>
      <c r="AQ86" s="1005"/>
      <c r="AR86" s="282"/>
      <c r="AS86" s="282"/>
      <c r="AT86" s="282"/>
      <c r="AU86" s="282"/>
      <c r="AV86" s="282"/>
      <c r="AW86" s="282"/>
      <c r="AX86" s="1151"/>
      <c r="AY86" s="1005"/>
      <c r="AZ86" s="282"/>
      <c r="BA86" s="282"/>
      <c r="BB86" s="282"/>
      <c r="BC86" s="282"/>
      <c r="BD86" s="282"/>
      <c r="BE86" s="282"/>
      <c r="BF86" s="1151"/>
      <c r="BG86" s="1005"/>
      <c r="BH86" s="282"/>
      <c r="BI86" s="282"/>
      <c r="BJ86" s="282"/>
      <c r="BK86" s="282"/>
      <c r="BL86" s="282"/>
      <c r="BM86" s="282"/>
      <c r="BN86" s="1151"/>
      <c r="BO86" s="1005"/>
      <c r="BP86" s="282"/>
      <c r="BQ86" s="282"/>
      <c r="BR86" s="282"/>
      <c r="BS86" s="282"/>
      <c r="BT86" s="282"/>
      <c r="BU86" s="282"/>
    </row>
    <row r="87" spans="1:73" ht="40.15" customHeight="1" thickTop="1" thickBot="1" x14ac:dyDescent="0.3">
      <c r="A87" s="151"/>
      <c r="B87" s="24"/>
      <c r="C87" s="1059"/>
      <c r="D87" s="1050"/>
      <c r="E87" s="1062"/>
      <c r="F87" s="1065"/>
      <c r="G87" s="1050"/>
      <c r="H87" s="1044"/>
      <c r="I87" s="1044"/>
      <c r="J87" s="1044"/>
      <c r="K87" s="1044"/>
      <c r="L87" s="1044"/>
      <c r="M87" s="1044"/>
      <c r="N87" s="1044"/>
      <c r="O87" s="1239"/>
      <c r="P87" s="1053"/>
      <c r="Q87" s="1056"/>
      <c r="R87" s="1041"/>
      <c r="S87" s="1041"/>
      <c r="T87" s="1023"/>
      <c r="U87" s="1008"/>
      <c r="V87" s="1008"/>
      <c r="W87" s="1008"/>
      <c r="X87" s="1008"/>
      <c r="Y87" s="1008"/>
      <c r="Z87" s="1005"/>
      <c r="AA87" s="1005"/>
      <c r="AB87" s="1005"/>
      <c r="AC87" s="1005"/>
      <c r="AD87" s="1005"/>
      <c r="AE87" s="1005"/>
      <c r="AF87" s="1005"/>
      <c r="AG87" s="196"/>
      <c r="AH87" s="592"/>
      <c r="AI87" s="592"/>
      <c r="AJ87" s="592"/>
      <c r="AK87" s="196"/>
      <c r="AL87" s="197"/>
      <c r="AM87" s="197"/>
      <c r="AN87" s="197"/>
      <c r="AO87" s="197"/>
      <c r="AP87" s="1151"/>
      <c r="AQ87" s="1005"/>
      <c r="AR87" s="282"/>
      <c r="AS87" s="282"/>
      <c r="AT87" s="282"/>
      <c r="AU87" s="282"/>
      <c r="AV87" s="282"/>
      <c r="AW87" s="282"/>
      <c r="AX87" s="1151"/>
      <c r="AY87" s="1005"/>
      <c r="AZ87" s="282"/>
      <c r="BA87" s="282"/>
      <c r="BB87" s="282"/>
      <c r="BC87" s="282"/>
      <c r="BD87" s="282"/>
      <c r="BE87" s="282"/>
      <c r="BF87" s="1151"/>
      <c r="BG87" s="1005"/>
      <c r="BH87" s="282"/>
      <c r="BI87" s="282"/>
      <c r="BJ87" s="282"/>
      <c r="BK87" s="282"/>
      <c r="BL87" s="282"/>
      <c r="BM87" s="282"/>
      <c r="BN87" s="1151"/>
      <c r="BO87" s="1005"/>
      <c r="BP87" s="282"/>
      <c r="BQ87" s="282"/>
      <c r="BR87" s="282"/>
      <c r="BS87" s="282"/>
      <c r="BT87" s="282"/>
      <c r="BU87" s="282"/>
    </row>
    <row r="88" spans="1:73" ht="40.15" customHeight="1" thickTop="1" thickBot="1" x14ac:dyDescent="0.3">
      <c r="A88" s="151"/>
      <c r="B88" s="24"/>
      <c r="C88" s="1060"/>
      <c r="D88" s="1051"/>
      <c r="E88" s="1063"/>
      <c r="F88" s="1066"/>
      <c r="G88" s="1051"/>
      <c r="H88" s="1045"/>
      <c r="I88" s="1045"/>
      <c r="J88" s="1045"/>
      <c r="K88" s="1045"/>
      <c r="L88" s="1045"/>
      <c r="M88" s="1045"/>
      <c r="N88" s="1045"/>
      <c r="O88" s="1239"/>
      <c r="P88" s="1054"/>
      <c r="Q88" s="1057"/>
      <c r="R88" s="1042"/>
      <c r="S88" s="1042"/>
      <c r="T88" s="1024"/>
      <c r="U88" s="1009"/>
      <c r="V88" s="1009"/>
      <c r="W88" s="1009"/>
      <c r="X88" s="1009"/>
      <c r="Y88" s="1009"/>
      <c r="Z88" s="1006"/>
      <c r="AA88" s="1006"/>
      <c r="AB88" s="1006"/>
      <c r="AC88" s="1006"/>
      <c r="AD88" s="1006"/>
      <c r="AE88" s="1006"/>
      <c r="AF88" s="1006"/>
      <c r="AG88" s="715"/>
      <c r="AH88" s="716"/>
      <c r="AI88" s="716"/>
      <c r="AJ88" s="716"/>
      <c r="AK88" s="715"/>
      <c r="AL88" s="717"/>
      <c r="AM88" s="717"/>
      <c r="AN88" s="717"/>
      <c r="AO88" s="717"/>
      <c r="AP88" s="1152"/>
      <c r="AQ88" s="1006"/>
      <c r="AR88" s="718"/>
      <c r="AS88" s="718"/>
      <c r="AT88" s="718"/>
      <c r="AU88" s="718"/>
      <c r="AV88" s="718"/>
      <c r="AW88" s="718"/>
      <c r="AX88" s="1152"/>
      <c r="AY88" s="1006"/>
      <c r="AZ88" s="718"/>
      <c r="BA88" s="718"/>
      <c r="BB88" s="718"/>
      <c r="BC88" s="718"/>
      <c r="BD88" s="718"/>
      <c r="BE88" s="718"/>
      <c r="BF88" s="1152"/>
      <c r="BG88" s="1006"/>
      <c r="BH88" s="718"/>
      <c r="BI88" s="718"/>
      <c r="BJ88" s="718"/>
      <c r="BK88" s="718"/>
      <c r="BL88" s="718"/>
      <c r="BM88" s="718"/>
      <c r="BN88" s="1152"/>
      <c r="BO88" s="1006"/>
      <c r="BP88" s="718"/>
      <c r="BQ88" s="718"/>
      <c r="BR88" s="718"/>
      <c r="BS88" s="718"/>
      <c r="BT88" s="718"/>
      <c r="BU88" s="718"/>
    </row>
    <row r="89" spans="1:73" ht="40.15" customHeight="1" thickTop="1" thickBot="1" x14ac:dyDescent="0.3">
      <c r="A89" s="151"/>
      <c r="B89" s="24"/>
      <c r="C89" s="1058" t="s">
        <v>1125</v>
      </c>
      <c r="D89" s="1049" t="s">
        <v>1126</v>
      </c>
      <c r="E89" s="1061">
        <v>313</v>
      </c>
      <c r="F89" s="1064" t="s">
        <v>4006</v>
      </c>
      <c r="G89" s="1049" t="s">
        <v>4007</v>
      </c>
      <c r="H89" s="1043"/>
      <c r="I89" s="1043"/>
      <c r="J89" s="1043" t="s">
        <v>4001</v>
      </c>
      <c r="K89" s="1043" t="s">
        <v>3536</v>
      </c>
      <c r="L89" s="1043" t="s">
        <v>4002</v>
      </c>
      <c r="M89" s="1043" t="s">
        <v>4003</v>
      </c>
      <c r="N89" s="1043">
        <v>2026004540016</v>
      </c>
      <c r="O89" s="1239" t="s">
        <v>4004</v>
      </c>
      <c r="P89" s="1052" t="s">
        <v>1127</v>
      </c>
      <c r="Q89" s="1055">
        <v>1</v>
      </c>
      <c r="R89" s="1040" t="s">
        <v>2871</v>
      </c>
      <c r="S89" s="1040"/>
      <c r="T89" s="1022"/>
      <c r="U89" s="1007"/>
      <c r="V89" s="1007"/>
      <c r="W89" s="1007"/>
      <c r="X89" s="1007"/>
      <c r="Y89" s="1007"/>
      <c r="Z89" s="1004">
        <f t="shared" si="16"/>
        <v>0</v>
      </c>
      <c r="AA89" s="1004">
        <f t="shared" ref="AA89:AF101" si="20">SUM(AR89:AR92,AZ89:AZ92,BH89:BH92,BP89:BP92)</f>
        <v>0</v>
      </c>
      <c r="AB89" s="1004">
        <f t="shared" si="20"/>
        <v>0</v>
      </c>
      <c r="AC89" s="1004">
        <f t="shared" si="20"/>
        <v>0</v>
      </c>
      <c r="AD89" s="1004">
        <f t="shared" si="20"/>
        <v>0</v>
      </c>
      <c r="AE89" s="1004">
        <f t="shared" si="20"/>
        <v>0</v>
      </c>
      <c r="AF89" s="1004">
        <f t="shared" si="20"/>
        <v>0</v>
      </c>
      <c r="AG89" s="714"/>
      <c r="AH89" s="593"/>
      <c r="AI89" s="593"/>
      <c r="AJ89" s="593"/>
      <c r="AK89" s="207"/>
      <c r="AL89" s="208"/>
      <c r="AM89" s="208"/>
      <c r="AN89" s="208"/>
      <c r="AO89" s="208"/>
      <c r="AP89" s="1150">
        <f>+U89</f>
        <v>0</v>
      </c>
      <c r="AQ89" s="1004">
        <f>SUM(AR89:AW92)</f>
        <v>0</v>
      </c>
      <c r="AR89" s="299"/>
      <c r="AS89" s="299"/>
      <c r="AT89" s="299"/>
      <c r="AU89" s="299"/>
      <c r="AV89" s="299"/>
      <c r="AW89" s="299"/>
      <c r="AX89" s="1150">
        <f>+V89</f>
        <v>0</v>
      </c>
      <c r="AY89" s="1004">
        <f>SUM(AZ89:BE92)</f>
        <v>0</v>
      </c>
      <c r="AZ89" s="299"/>
      <c r="BA89" s="299"/>
      <c r="BB89" s="299"/>
      <c r="BC89" s="299"/>
      <c r="BD89" s="299"/>
      <c r="BE89" s="299"/>
      <c r="BF89" s="1150">
        <f>+W89</f>
        <v>0</v>
      </c>
      <c r="BG89" s="1004">
        <f>SUM(BH89:BM92)</f>
        <v>0</v>
      </c>
      <c r="BH89" s="299"/>
      <c r="BI89" s="299"/>
      <c r="BJ89" s="299"/>
      <c r="BK89" s="299"/>
      <c r="BL89" s="299"/>
      <c r="BM89" s="299"/>
      <c r="BN89" s="1150">
        <f>+X89</f>
        <v>0</v>
      </c>
      <c r="BO89" s="1004">
        <f>SUM(BP89:BU92)</f>
        <v>0</v>
      </c>
      <c r="BP89" s="299"/>
      <c r="BQ89" s="299"/>
      <c r="BR89" s="299"/>
      <c r="BS89" s="299"/>
      <c r="BT89" s="299"/>
      <c r="BU89" s="299"/>
    </row>
    <row r="90" spans="1:73" ht="40.15" customHeight="1" thickTop="1" thickBot="1" x14ac:dyDescent="0.3">
      <c r="A90" s="151"/>
      <c r="B90" s="24"/>
      <c r="C90" s="1059"/>
      <c r="D90" s="1050"/>
      <c r="E90" s="1062"/>
      <c r="F90" s="1065"/>
      <c r="G90" s="1050"/>
      <c r="H90" s="1044"/>
      <c r="I90" s="1044"/>
      <c r="J90" s="1044"/>
      <c r="K90" s="1044"/>
      <c r="L90" s="1044"/>
      <c r="M90" s="1044"/>
      <c r="N90" s="1044"/>
      <c r="O90" s="1239"/>
      <c r="P90" s="1053"/>
      <c r="Q90" s="1056"/>
      <c r="R90" s="1041"/>
      <c r="S90" s="1041"/>
      <c r="T90" s="1023"/>
      <c r="U90" s="1008"/>
      <c r="V90" s="1008"/>
      <c r="W90" s="1008"/>
      <c r="X90" s="1008"/>
      <c r="Y90" s="1008"/>
      <c r="Z90" s="1005"/>
      <c r="AA90" s="1005"/>
      <c r="AB90" s="1005"/>
      <c r="AC90" s="1005"/>
      <c r="AD90" s="1005"/>
      <c r="AE90" s="1005"/>
      <c r="AF90" s="1005"/>
      <c r="AG90" s="479"/>
      <c r="AH90" s="592"/>
      <c r="AI90" s="592"/>
      <c r="AJ90" s="592"/>
      <c r="AK90" s="196"/>
      <c r="AL90" s="197"/>
      <c r="AM90" s="197"/>
      <c r="AN90" s="197"/>
      <c r="AO90" s="197"/>
      <c r="AP90" s="1151"/>
      <c r="AQ90" s="1005"/>
      <c r="AR90" s="282"/>
      <c r="AS90" s="282"/>
      <c r="AT90" s="282"/>
      <c r="AU90" s="282"/>
      <c r="AV90" s="282"/>
      <c r="AW90" s="282"/>
      <c r="AX90" s="1151"/>
      <c r="AY90" s="1005"/>
      <c r="AZ90" s="282"/>
      <c r="BA90" s="282"/>
      <c r="BB90" s="282"/>
      <c r="BC90" s="282"/>
      <c r="BD90" s="282"/>
      <c r="BE90" s="282"/>
      <c r="BF90" s="1151"/>
      <c r="BG90" s="1005"/>
      <c r="BH90" s="282"/>
      <c r="BI90" s="282"/>
      <c r="BJ90" s="282"/>
      <c r="BK90" s="282"/>
      <c r="BL90" s="282"/>
      <c r="BM90" s="282"/>
      <c r="BN90" s="1151"/>
      <c r="BO90" s="1005"/>
      <c r="BP90" s="282"/>
      <c r="BQ90" s="282"/>
      <c r="BR90" s="282"/>
      <c r="BS90" s="282"/>
      <c r="BT90" s="282"/>
      <c r="BU90" s="282"/>
    </row>
    <row r="91" spans="1:73" ht="40.15" customHeight="1" thickTop="1" thickBot="1" x14ac:dyDescent="0.3">
      <c r="A91" s="151"/>
      <c r="B91" s="24"/>
      <c r="C91" s="1059"/>
      <c r="D91" s="1050"/>
      <c r="E91" s="1062"/>
      <c r="F91" s="1065"/>
      <c r="G91" s="1050"/>
      <c r="H91" s="1044"/>
      <c r="I91" s="1044"/>
      <c r="J91" s="1044"/>
      <c r="K91" s="1044"/>
      <c r="L91" s="1044"/>
      <c r="M91" s="1044"/>
      <c r="N91" s="1044"/>
      <c r="O91" s="1239"/>
      <c r="P91" s="1053"/>
      <c r="Q91" s="1056"/>
      <c r="R91" s="1041"/>
      <c r="S91" s="1041"/>
      <c r="T91" s="1023"/>
      <c r="U91" s="1008"/>
      <c r="V91" s="1008"/>
      <c r="W91" s="1008"/>
      <c r="X91" s="1008"/>
      <c r="Y91" s="1008"/>
      <c r="Z91" s="1005"/>
      <c r="AA91" s="1005"/>
      <c r="AB91" s="1005"/>
      <c r="AC91" s="1005"/>
      <c r="AD91" s="1005"/>
      <c r="AE91" s="1005"/>
      <c r="AF91" s="1005"/>
      <c r="AG91" s="196"/>
      <c r="AH91" s="592"/>
      <c r="AI91" s="592"/>
      <c r="AJ91" s="592"/>
      <c r="AK91" s="196"/>
      <c r="AL91" s="197"/>
      <c r="AM91" s="197"/>
      <c r="AN91" s="197"/>
      <c r="AO91" s="197"/>
      <c r="AP91" s="1151"/>
      <c r="AQ91" s="1005"/>
      <c r="AR91" s="282"/>
      <c r="AS91" s="282"/>
      <c r="AT91" s="282"/>
      <c r="AU91" s="282"/>
      <c r="AV91" s="282"/>
      <c r="AW91" s="282"/>
      <c r="AX91" s="1151"/>
      <c r="AY91" s="1005"/>
      <c r="AZ91" s="282"/>
      <c r="BA91" s="282"/>
      <c r="BB91" s="282"/>
      <c r="BC91" s="282"/>
      <c r="BD91" s="282"/>
      <c r="BE91" s="282"/>
      <c r="BF91" s="1151"/>
      <c r="BG91" s="1005"/>
      <c r="BH91" s="282"/>
      <c r="BI91" s="282"/>
      <c r="BJ91" s="282"/>
      <c r="BK91" s="282"/>
      <c r="BL91" s="282"/>
      <c r="BM91" s="282"/>
      <c r="BN91" s="1151"/>
      <c r="BO91" s="1005"/>
      <c r="BP91" s="282"/>
      <c r="BQ91" s="282"/>
      <c r="BR91" s="282"/>
      <c r="BS91" s="282"/>
      <c r="BT91" s="282"/>
      <c r="BU91" s="282"/>
    </row>
    <row r="92" spans="1:73" ht="40.15" customHeight="1" thickTop="1" thickBot="1" x14ac:dyDescent="0.3">
      <c r="A92" s="151"/>
      <c r="B92" s="24"/>
      <c r="C92" s="1060"/>
      <c r="D92" s="1051"/>
      <c r="E92" s="1063"/>
      <c r="F92" s="1066"/>
      <c r="G92" s="1051"/>
      <c r="H92" s="1045"/>
      <c r="I92" s="1045"/>
      <c r="J92" s="1045"/>
      <c r="K92" s="1045"/>
      <c r="L92" s="1045"/>
      <c r="M92" s="1045"/>
      <c r="N92" s="1045"/>
      <c r="O92" s="1239"/>
      <c r="P92" s="1054"/>
      <c r="Q92" s="1057"/>
      <c r="R92" s="1042"/>
      <c r="S92" s="1042"/>
      <c r="T92" s="1024"/>
      <c r="U92" s="1009"/>
      <c r="V92" s="1009"/>
      <c r="W92" s="1009"/>
      <c r="X92" s="1009"/>
      <c r="Y92" s="1009"/>
      <c r="Z92" s="1006"/>
      <c r="AA92" s="1006"/>
      <c r="AB92" s="1006"/>
      <c r="AC92" s="1006"/>
      <c r="AD92" s="1006"/>
      <c r="AE92" s="1006"/>
      <c r="AF92" s="1006"/>
      <c r="AG92" s="715"/>
      <c r="AH92" s="716"/>
      <c r="AI92" s="716"/>
      <c r="AJ92" s="716"/>
      <c r="AK92" s="715"/>
      <c r="AL92" s="717"/>
      <c r="AM92" s="717"/>
      <c r="AN92" s="717"/>
      <c r="AO92" s="717"/>
      <c r="AP92" s="1152"/>
      <c r="AQ92" s="1006"/>
      <c r="AR92" s="718"/>
      <c r="AS92" s="718"/>
      <c r="AT92" s="718"/>
      <c r="AU92" s="718"/>
      <c r="AV92" s="718"/>
      <c r="AW92" s="718"/>
      <c r="AX92" s="1152"/>
      <c r="AY92" s="1006"/>
      <c r="AZ92" s="718"/>
      <c r="BA92" s="718"/>
      <c r="BB92" s="718"/>
      <c r="BC92" s="718"/>
      <c r="BD92" s="718"/>
      <c r="BE92" s="718"/>
      <c r="BF92" s="1152"/>
      <c r="BG92" s="1006"/>
      <c r="BH92" s="718"/>
      <c r="BI92" s="718"/>
      <c r="BJ92" s="718"/>
      <c r="BK92" s="718"/>
      <c r="BL92" s="718"/>
      <c r="BM92" s="718"/>
      <c r="BN92" s="1152"/>
      <c r="BO92" s="1006"/>
      <c r="BP92" s="718"/>
      <c r="BQ92" s="718"/>
      <c r="BR92" s="718"/>
      <c r="BS92" s="718"/>
      <c r="BT92" s="718"/>
      <c r="BU92" s="718"/>
    </row>
    <row r="93" spans="1:73" ht="55.7" customHeight="1" thickTop="1" thickBot="1" x14ac:dyDescent="0.3">
      <c r="A93" s="151"/>
      <c r="B93" s="24"/>
      <c r="C93" s="1058" t="s">
        <v>835</v>
      </c>
      <c r="D93" s="1049" t="s">
        <v>836</v>
      </c>
      <c r="E93" s="1061">
        <v>188</v>
      </c>
      <c r="F93" s="1064" t="s">
        <v>3374</v>
      </c>
      <c r="G93" s="1049" t="s">
        <v>4008</v>
      </c>
      <c r="H93" s="1043" t="s">
        <v>3416</v>
      </c>
      <c r="I93" s="1043" t="s">
        <v>3528</v>
      </c>
      <c r="J93" s="1043" t="s">
        <v>3361</v>
      </c>
      <c r="K93" s="1043" t="s">
        <v>4009</v>
      </c>
      <c r="L93" s="1043" t="s">
        <v>3362</v>
      </c>
      <c r="M93" s="1043" t="s">
        <v>4010</v>
      </c>
      <c r="N93" s="1043">
        <v>2026004540018</v>
      </c>
      <c r="O93" s="1239" t="s">
        <v>4011</v>
      </c>
      <c r="P93" s="1052" t="s">
        <v>837</v>
      </c>
      <c r="Q93" s="1055">
        <v>300</v>
      </c>
      <c r="R93" s="1040" t="s">
        <v>2871</v>
      </c>
      <c r="S93" s="1040"/>
      <c r="T93" s="1022"/>
      <c r="U93" s="1007"/>
      <c r="V93" s="1007"/>
      <c r="W93" s="1007"/>
      <c r="X93" s="1007"/>
      <c r="Y93" s="1007"/>
      <c r="Z93" s="1004">
        <f t="shared" si="16"/>
        <v>0</v>
      </c>
      <c r="AA93" s="1004">
        <f t="shared" si="20"/>
        <v>0</v>
      </c>
      <c r="AB93" s="1004">
        <f t="shared" si="20"/>
        <v>0</v>
      </c>
      <c r="AC93" s="1004">
        <f t="shared" si="20"/>
        <v>0</v>
      </c>
      <c r="AD93" s="1004">
        <f t="shared" si="20"/>
        <v>0</v>
      </c>
      <c r="AE93" s="1004">
        <f t="shared" si="20"/>
        <v>0</v>
      </c>
      <c r="AF93" s="1004">
        <f t="shared" si="20"/>
        <v>0</v>
      </c>
      <c r="AG93" s="714"/>
      <c r="AH93" s="593"/>
      <c r="AI93" s="593"/>
      <c r="AJ93" s="593"/>
      <c r="AK93" s="207"/>
      <c r="AL93" s="208"/>
      <c r="AM93" s="208"/>
      <c r="AN93" s="208"/>
      <c r="AO93" s="208"/>
      <c r="AP93" s="1150">
        <f>+U93</f>
        <v>0</v>
      </c>
      <c r="AQ93" s="1004">
        <f>SUM(AR93:AW96)</f>
        <v>0</v>
      </c>
      <c r="AR93" s="299"/>
      <c r="AS93" s="299"/>
      <c r="AT93" s="299"/>
      <c r="AU93" s="299"/>
      <c r="AV93" s="299"/>
      <c r="AW93" s="299"/>
      <c r="AX93" s="1150">
        <f>+V93</f>
        <v>0</v>
      </c>
      <c r="AY93" s="1004">
        <f>SUM(AZ93:BE96)</f>
        <v>0</v>
      </c>
      <c r="AZ93" s="299"/>
      <c r="BA93" s="299"/>
      <c r="BB93" s="299"/>
      <c r="BC93" s="299"/>
      <c r="BD93" s="299"/>
      <c r="BE93" s="299"/>
      <c r="BF93" s="1150">
        <f>+W93</f>
        <v>0</v>
      </c>
      <c r="BG93" s="1004">
        <f>SUM(BH93:BM96)</f>
        <v>0</v>
      </c>
      <c r="BH93" s="299"/>
      <c r="BI93" s="299"/>
      <c r="BJ93" s="299"/>
      <c r="BK93" s="299"/>
      <c r="BL93" s="299"/>
      <c r="BM93" s="299"/>
      <c r="BN93" s="1150">
        <f>+X93</f>
        <v>0</v>
      </c>
      <c r="BO93" s="1004">
        <f>SUM(BP93:BU96)</f>
        <v>0</v>
      </c>
      <c r="BP93" s="299"/>
      <c r="BQ93" s="299"/>
      <c r="BR93" s="299"/>
      <c r="BS93" s="299"/>
      <c r="BT93" s="299"/>
      <c r="BU93" s="299"/>
    </row>
    <row r="94" spans="1:73" ht="40.15" customHeight="1" thickTop="1" thickBot="1" x14ac:dyDescent="0.3">
      <c r="A94" s="151"/>
      <c r="B94" s="24"/>
      <c r="C94" s="1059"/>
      <c r="D94" s="1050"/>
      <c r="E94" s="1062"/>
      <c r="F94" s="1065"/>
      <c r="G94" s="1050"/>
      <c r="H94" s="1044"/>
      <c r="I94" s="1044"/>
      <c r="J94" s="1044"/>
      <c r="K94" s="1044"/>
      <c r="L94" s="1044"/>
      <c r="M94" s="1044"/>
      <c r="N94" s="1044"/>
      <c r="O94" s="1239"/>
      <c r="P94" s="1053"/>
      <c r="Q94" s="1056"/>
      <c r="R94" s="1041"/>
      <c r="S94" s="1041"/>
      <c r="T94" s="1023"/>
      <c r="U94" s="1008"/>
      <c r="V94" s="1008"/>
      <c r="W94" s="1008"/>
      <c r="X94" s="1008"/>
      <c r="Y94" s="1008"/>
      <c r="Z94" s="1005"/>
      <c r="AA94" s="1005"/>
      <c r="AB94" s="1005"/>
      <c r="AC94" s="1005"/>
      <c r="AD94" s="1005"/>
      <c r="AE94" s="1005"/>
      <c r="AF94" s="1005"/>
      <c r="AG94" s="479"/>
      <c r="AH94" s="592"/>
      <c r="AI94" s="592"/>
      <c r="AJ94" s="592"/>
      <c r="AK94" s="196"/>
      <c r="AL94" s="197"/>
      <c r="AM94" s="197"/>
      <c r="AN94" s="197"/>
      <c r="AO94" s="197"/>
      <c r="AP94" s="1151"/>
      <c r="AQ94" s="1005"/>
      <c r="AR94" s="282"/>
      <c r="AS94" s="282"/>
      <c r="AT94" s="282"/>
      <c r="AU94" s="282"/>
      <c r="AV94" s="282"/>
      <c r="AW94" s="282"/>
      <c r="AX94" s="1151"/>
      <c r="AY94" s="1005"/>
      <c r="AZ94" s="282"/>
      <c r="BA94" s="282"/>
      <c r="BB94" s="282"/>
      <c r="BC94" s="282"/>
      <c r="BD94" s="282"/>
      <c r="BE94" s="282"/>
      <c r="BF94" s="1151"/>
      <c r="BG94" s="1005"/>
      <c r="BH94" s="282"/>
      <c r="BI94" s="282"/>
      <c r="BJ94" s="282"/>
      <c r="BK94" s="282"/>
      <c r="BL94" s="282"/>
      <c r="BM94" s="282"/>
      <c r="BN94" s="1151"/>
      <c r="BO94" s="1005"/>
      <c r="BP94" s="282"/>
      <c r="BQ94" s="282"/>
      <c r="BR94" s="282"/>
      <c r="BS94" s="282"/>
      <c r="BT94" s="282"/>
      <c r="BU94" s="282"/>
    </row>
    <row r="95" spans="1:73" ht="40.15" customHeight="1" thickTop="1" thickBot="1" x14ac:dyDescent="0.3">
      <c r="A95" s="151"/>
      <c r="B95" s="24"/>
      <c r="C95" s="1059"/>
      <c r="D95" s="1050"/>
      <c r="E95" s="1062"/>
      <c r="F95" s="1065"/>
      <c r="G95" s="1050"/>
      <c r="H95" s="1044"/>
      <c r="I95" s="1044"/>
      <c r="J95" s="1044"/>
      <c r="K95" s="1044"/>
      <c r="L95" s="1044"/>
      <c r="M95" s="1044"/>
      <c r="N95" s="1044"/>
      <c r="O95" s="1239"/>
      <c r="P95" s="1053"/>
      <c r="Q95" s="1056"/>
      <c r="R95" s="1041"/>
      <c r="S95" s="1041"/>
      <c r="T95" s="1023"/>
      <c r="U95" s="1008"/>
      <c r="V95" s="1008"/>
      <c r="W95" s="1008"/>
      <c r="X95" s="1008"/>
      <c r="Y95" s="1008"/>
      <c r="Z95" s="1005"/>
      <c r="AA95" s="1005"/>
      <c r="AB95" s="1005"/>
      <c r="AC95" s="1005"/>
      <c r="AD95" s="1005"/>
      <c r="AE95" s="1005"/>
      <c r="AF95" s="1005"/>
      <c r="AG95" s="196"/>
      <c r="AH95" s="592"/>
      <c r="AI95" s="592"/>
      <c r="AJ95" s="592"/>
      <c r="AK95" s="196"/>
      <c r="AL95" s="197"/>
      <c r="AM95" s="197"/>
      <c r="AN95" s="197"/>
      <c r="AO95" s="197"/>
      <c r="AP95" s="1151"/>
      <c r="AQ95" s="1005"/>
      <c r="AR95" s="282"/>
      <c r="AS95" s="282"/>
      <c r="AT95" s="282"/>
      <c r="AU95" s="282"/>
      <c r="AV95" s="282"/>
      <c r="AW95" s="282"/>
      <c r="AX95" s="1151"/>
      <c r="AY95" s="1005"/>
      <c r="AZ95" s="282"/>
      <c r="BA95" s="282"/>
      <c r="BB95" s="282"/>
      <c r="BC95" s="282"/>
      <c r="BD95" s="282"/>
      <c r="BE95" s="282"/>
      <c r="BF95" s="1151"/>
      <c r="BG95" s="1005"/>
      <c r="BH95" s="282"/>
      <c r="BI95" s="282"/>
      <c r="BJ95" s="282"/>
      <c r="BK95" s="282"/>
      <c r="BL95" s="282"/>
      <c r="BM95" s="282"/>
      <c r="BN95" s="1151"/>
      <c r="BO95" s="1005"/>
      <c r="BP95" s="282"/>
      <c r="BQ95" s="282"/>
      <c r="BR95" s="282"/>
      <c r="BS95" s="282"/>
      <c r="BT95" s="282"/>
      <c r="BU95" s="282"/>
    </row>
    <row r="96" spans="1:73" ht="40.15" customHeight="1" thickTop="1" thickBot="1" x14ac:dyDescent="0.3">
      <c r="A96" s="151"/>
      <c r="B96" s="24"/>
      <c r="C96" s="1060"/>
      <c r="D96" s="1051"/>
      <c r="E96" s="1063"/>
      <c r="F96" s="1066"/>
      <c r="G96" s="1051"/>
      <c r="H96" s="1045"/>
      <c r="I96" s="1045"/>
      <c r="J96" s="1045"/>
      <c r="K96" s="1045"/>
      <c r="L96" s="1045"/>
      <c r="M96" s="1045"/>
      <c r="N96" s="1045"/>
      <c r="O96" s="1239"/>
      <c r="P96" s="1054"/>
      <c r="Q96" s="1057"/>
      <c r="R96" s="1042"/>
      <c r="S96" s="1042"/>
      <c r="T96" s="1024"/>
      <c r="U96" s="1009"/>
      <c r="V96" s="1009"/>
      <c r="W96" s="1009"/>
      <c r="X96" s="1009"/>
      <c r="Y96" s="1009"/>
      <c r="Z96" s="1006"/>
      <c r="AA96" s="1006"/>
      <c r="AB96" s="1006"/>
      <c r="AC96" s="1006"/>
      <c r="AD96" s="1006"/>
      <c r="AE96" s="1006"/>
      <c r="AF96" s="1006"/>
      <c r="AG96" s="715"/>
      <c r="AH96" s="716"/>
      <c r="AI96" s="716"/>
      <c r="AJ96" s="716"/>
      <c r="AK96" s="715"/>
      <c r="AL96" s="717"/>
      <c r="AM96" s="717"/>
      <c r="AN96" s="717"/>
      <c r="AO96" s="717"/>
      <c r="AP96" s="1152"/>
      <c r="AQ96" s="1006"/>
      <c r="AR96" s="718"/>
      <c r="AS96" s="718"/>
      <c r="AT96" s="718"/>
      <c r="AU96" s="718"/>
      <c r="AV96" s="718"/>
      <c r="AW96" s="718"/>
      <c r="AX96" s="1152"/>
      <c r="AY96" s="1006"/>
      <c r="AZ96" s="718"/>
      <c r="BA96" s="718"/>
      <c r="BB96" s="718"/>
      <c r="BC96" s="718"/>
      <c r="BD96" s="718"/>
      <c r="BE96" s="718"/>
      <c r="BF96" s="1152"/>
      <c r="BG96" s="1006"/>
      <c r="BH96" s="718"/>
      <c r="BI96" s="718"/>
      <c r="BJ96" s="718"/>
      <c r="BK96" s="718"/>
      <c r="BL96" s="718"/>
      <c r="BM96" s="718"/>
      <c r="BN96" s="1152"/>
      <c r="BO96" s="1006"/>
      <c r="BP96" s="718"/>
      <c r="BQ96" s="718"/>
      <c r="BR96" s="718"/>
      <c r="BS96" s="718"/>
      <c r="BT96" s="718"/>
      <c r="BU96" s="718"/>
    </row>
    <row r="97" spans="1:73" ht="62.25" customHeight="1" thickTop="1" thickBot="1" x14ac:dyDescent="0.3">
      <c r="A97" s="151"/>
      <c r="B97" s="24"/>
      <c r="C97" s="1058" t="s">
        <v>838</v>
      </c>
      <c r="D97" s="1049" t="s">
        <v>839</v>
      </c>
      <c r="E97" s="1061">
        <v>189</v>
      </c>
      <c r="F97" s="1064" t="s">
        <v>3375</v>
      </c>
      <c r="G97" s="1049" t="s">
        <v>4012</v>
      </c>
      <c r="H97" s="1043" t="s">
        <v>3011</v>
      </c>
      <c r="I97" s="1043" t="s">
        <v>3528</v>
      </c>
      <c r="J97" s="1043" t="s">
        <v>3361</v>
      </c>
      <c r="K97" s="1043" t="s">
        <v>4009</v>
      </c>
      <c r="L97" s="1043" t="s">
        <v>3362</v>
      </c>
      <c r="M97" s="1043" t="s">
        <v>4010</v>
      </c>
      <c r="N97" s="1043">
        <v>2026004540018</v>
      </c>
      <c r="O97" s="1239" t="s">
        <v>4011</v>
      </c>
      <c r="P97" s="1052" t="s">
        <v>840</v>
      </c>
      <c r="Q97" s="1055">
        <v>150</v>
      </c>
      <c r="R97" s="1040" t="s">
        <v>2871</v>
      </c>
      <c r="S97" s="1040"/>
      <c r="T97" s="1022"/>
      <c r="U97" s="1007"/>
      <c r="V97" s="1007"/>
      <c r="W97" s="1007"/>
      <c r="X97" s="1007"/>
      <c r="Y97" s="1007"/>
      <c r="Z97" s="1004">
        <f t="shared" ref="Z97:Z109" si="21">+AQ97+AY97+BG97+BO97</f>
        <v>0</v>
      </c>
      <c r="AA97" s="1004">
        <f t="shared" si="20"/>
        <v>0</v>
      </c>
      <c r="AB97" s="1004">
        <f t="shared" si="20"/>
        <v>0</v>
      </c>
      <c r="AC97" s="1004">
        <f t="shared" si="20"/>
        <v>0</v>
      </c>
      <c r="AD97" s="1004">
        <f t="shared" si="20"/>
        <v>0</v>
      </c>
      <c r="AE97" s="1004">
        <f t="shared" si="20"/>
        <v>0</v>
      </c>
      <c r="AF97" s="1004">
        <f t="shared" si="20"/>
        <v>0</v>
      </c>
      <c r="AG97" s="714"/>
      <c r="AH97" s="593"/>
      <c r="AI97" s="593"/>
      <c r="AJ97" s="593"/>
      <c r="AK97" s="207"/>
      <c r="AL97" s="208"/>
      <c r="AM97" s="208"/>
      <c r="AN97" s="208"/>
      <c r="AO97" s="208"/>
      <c r="AP97" s="1150">
        <f>+U97</f>
        <v>0</v>
      </c>
      <c r="AQ97" s="1004">
        <f>SUM(AR97:AW100)</f>
        <v>0</v>
      </c>
      <c r="AR97" s="299"/>
      <c r="AS97" s="299"/>
      <c r="AT97" s="299"/>
      <c r="AU97" s="299"/>
      <c r="AV97" s="299"/>
      <c r="AW97" s="299"/>
      <c r="AX97" s="1150">
        <f>+V97</f>
        <v>0</v>
      </c>
      <c r="AY97" s="1004">
        <f>SUM(AZ97:BE100)</f>
        <v>0</v>
      </c>
      <c r="AZ97" s="299"/>
      <c r="BA97" s="299"/>
      <c r="BB97" s="299"/>
      <c r="BC97" s="299"/>
      <c r="BD97" s="299"/>
      <c r="BE97" s="299"/>
      <c r="BF97" s="1150">
        <f>+W97</f>
        <v>0</v>
      </c>
      <c r="BG97" s="1004">
        <f>SUM(BH97:BM100)</f>
        <v>0</v>
      </c>
      <c r="BH97" s="299"/>
      <c r="BI97" s="299"/>
      <c r="BJ97" s="299"/>
      <c r="BK97" s="299"/>
      <c r="BL97" s="299"/>
      <c r="BM97" s="299"/>
      <c r="BN97" s="1150">
        <f>+X97</f>
        <v>0</v>
      </c>
      <c r="BO97" s="1004">
        <f>SUM(BP97:BU100)</f>
        <v>0</v>
      </c>
      <c r="BP97" s="299"/>
      <c r="BQ97" s="299"/>
      <c r="BR97" s="299"/>
      <c r="BS97" s="299"/>
      <c r="BT97" s="299"/>
      <c r="BU97" s="299"/>
    </row>
    <row r="98" spans="1:73" ht="40.15" customHeight="1" thickTop="1" thickBot="1" x14ac:dyDescent="0.3">
      <c r="A98" s="151"/>
      <c r="B98" s="24"/>
      <c r="C98" s="1059"/>
      <c r="D98" s="1050"/>
      <c r="E98" s="1062"/>
      <c r="F98" s="1065"/>
      <c r="G98" s="1050"/>
      <c r="H98" s="1044"/>
      <c r="I98" s="1044"/>
      <c r="J98" s="1044"/>
      <c r="K98" s="1044"/>
      <c r="L98" s="1044"/>
      <c r="M98" s="1044"/>
      <c r="N98" s="1044"/>
      <c r="O98" s="1239"/>
      <c r="P98" s="1053"/>
      <c r="Q98" s="1056"/>
      <c r="R98" s="1041"/>
      <c r="S98" s="1041"/>
      <c r="T98" s="1023"/>
      <c r="U98" s="1008"/>
      <c r="V98" s="1008"/>
      <c r="W98" s="1008"/>
      <c r="X98" s="1008"/>
      <c r="Y98" s="1008"/>
      <c r="Z98" s="1005"/>
      <c r="AA98" s="1005"/>
      <c r="AB98" s="1005"/>
      <c r="AC98" s="1005"/>
      <c r="AD98" s="1005"/>
      <c r="AE98" s="1005"/>
      <c r="AF98" s="1005"/>
      <c r="AG98" s="479"/>
      <c r="AH98" s="592"/>
      <c r="AI98" s="592"/>
      <c r="AJ98" s="592"/>
      <c r="AK98" s="196"/>
      <c r="AL98" s="197"/>
      <c r="AM98" s="197"/>
      <c r="AN98" s="197"/>
      <c r="AO98" s="197"/>
      <c r="AP98" s="1151"/>
      <c r="AQ98" s="1005"/>
      <c r="AR98" s="282"/>
      <c r="AS98" s="282"/>
      <c r="AT98" s="282"/>
      <c r="AU98" s="282"/>
      <c r="AV98" s="282"/>
      <c r="AW98" s="282"/>
      <c r="AX98" s="1151"/>
      <c r="AY98" s="1005"/>
      <c r="AZ98" s="282"/>
      <c r="BA98" s="282"/>
      <c r="BB98" s="282"/>
      <c r="BC98" s="282"/>
      <c r="BD98" s="282"/>
      <c r="BE98" s="282"/>
      <c r="BF98" s="1151"/>
      <c r="BG98" s="1005"/>
      <c r="BH98" s="282"/>
      <c r="BI98" s="282"/>
      <c r="BJ98" s="282"/>
      <c r="BK98" s="282"/>
      <c r="BL98" s="282"/>
      <c r="BM98" s="282"/>
      <c r="BN98" s="1151"/>
      <c r="BO98" s="1005"/>
      <c r="BP98" s="282"/>
      <c r="BQ98" s="282"/>
      <c r="BR98" s="282"/>
      <c r="BS98" s="282"/>
      <c r="BT98" s="282"/>
      <c r="BU98" s="282"/>
    </row>
    <row r="99" spans="1:73" ht="40.15" customHeight="1" thickTop="1" thickBot="1" x14ac:dyDescent="0.3">
      <c r="A99" s="151"/>
      <c r="B99" s="24"/>
      <c r="C99" s="1059"/>
      <c r="D99" s="1050"/>
      <c r="E99" s="1062"/>
      <c r="F99" s="1065"/>
      <c r="G99" s="1050"/>
      <c r="H99" s="1044"/>
      <c r="I99" s="1044"/>
      <c r="J99" s="1044"/>
      <c r="K99" s="1044"/>
      <c r="L99" s="1044"/>
      <c r="M99" s="1044"/>
      <c r="N99" s="1044"/>
      <c r="O99" s="1239"/>
      <c r="P99" s="1053"/>
      <c r="Q99" s="1056"/>
      <c r="R99" s="1041"/>
      <c r="S99" s="1041"/>
      <c r="T99" s="1023"/>
      <c r="U99" s="1008"/>
      <c r="V99" s="1008"/>
      <c r="W99" s="1008"/>
      <c r="X99" s="1008"/>
      <c r="Y99" s="1008"/>
      <c r="Z99" s="1005"/>
      <c r="AA99" s="1005"/>
      <c r="AB99" s="1005"/>
      <c r="AC99" s="1005"/>
      <c r="AD99" s="1005"/>
      <c r="AE99" s="1005"/>
      <c r="AF99" s="1005"/>
      <c r="AG99" s="196"/>
      <c r="AH99" s="592"/>
      <c r="AI99" s="592"/>
      <c r="AJ99" s="592"/>
      <c r="AK99" s="196"/>
      <c r="AL99" s="197"/>
      <c r="AM99" s="197"/>
      <c r="AN99" s="197"/>
      <c r="AO99" s="197"/>
      <c r="AP99" s="1151"/>
      <c r="AQ99" s="1005"/>
      <c r="AR99" s="282"/>
      <c r="AS99" s="282"/>
      <c r="AT99" s="282"/>
      <c r="AU99" s="282"/>
      <c r="AV99" s="282"/>
      <c r="AW99" s="282"/>
      <c r="AX99" s="1151"/>
      <c r="AY99" s="1005"/>
      <c r="AZ99" s="282"/>
      <c r="BA99" s="282"/>
      <c r="BB99" s="282"/>
      <c r="BC99" s="282"/>
      <c r="BD99" s="282"/>
      <c r="BE99" s="282"/>
      <c r="BF99" s="1151"/>
      <c r="BG99" s="1005"/>
      <c r="BH99" s="282"/>
      <c r="BI99" s="282"/>
      <c r="BJ99" s="282"/>
      <c r="BK99" s="282"/>
      <c r="BL99" s="282"/>
      <c r="BM99" s="282"/>
      <c r="BN99" s="1151"/>
      <c r="BO99" s="1005"/>
      <c r="BP99" s="282"/>
      <c r="BQ99" s="282"/>
      <c r="BR99" s="282"/>
      <c r="BS99" s="282"/>
      <c r="BT99" s="282"/>
      <c r="BU99" s="282"/>
    </row>
    <row r="100" spans="1:73" ht="40.15" customHeight="1" thickTop="1" thickBot="1" x14ac:dyDescent="0.3">
      <c r="A100" s="151"/>
      <c r="B100" s="24"/>
      <c r="C100" s="1060"/>
      <c r="D100" s="1051"/>
      <c r="E100" s="1063"/>
      <c r="F100" s="1066"/>
      <c r="G100" s="1051"/>
      <c r="H100" s="1045"/>
      <c r="I100" s="1045"/>
      <c r="J100" s="1045"/>
      <c r="K100" s="1045"/>
      <c r="L100" s="1045"/>
      <c r="M100" s="1045"/>
      <c r="N100" s="1045"/>
      <c r="O100" s="1239"/>
      <c r="P100" s="1054"/>
      <c r="Q100" s="1057"/>
      <c r="R100" s="1042"/>
      <c r="S100" s="1042"/>
      <c r="T100" s="1024"/>
      <c r="U100" s="1009"/>
      <c r="V100" s="1009"/>
      <c r="W100" s="1009"/>
      <c r="X100" s="1009"/>
      <c r="Y100" s="1009"/>
      <c r="Z100" s="1006"/>
      <c r="AA100" s="1006"/>
      <c r="AB100" s="1006"/>
      <c r="AC100" s="1006"/>
      <c r="AD100" s="1006"/>
      <c r="AE100" s="1006"/>
      <c r="AF100" s="1006"/>
      <c r="AG100" s="715"/>
      <c r="AH100" s="716"/>
      <c r="AI100" s="716"/>
      <c r="AJ100" s="716"/>
      <c r="AK100" s="715"/>
      <c r="AL100" s="717"/>
      <c r="AM100" s="717"/>
      <c r="AN100" s="717"/>
      <c r="AO100" s="717"/>
      <c r="AP100" s="1152"/>
      <c r="AQ100" s="1006"/>
      <c r="AR100" s="718"/>
      <c r="AS100" s="718"/>
      <c r="AT100" s="718"/>
      <c r="AU100" s="718"/>
      <c r="AV100" s="718"/>
      <c r="AW100" s="718"/>
      <c r="AX100" s="1152"/>
      <c r="AY100" s="1006"/>
      <c r="AZ100" s="718"/>
      <c r="BA100" s="718"/>
      <c r="BB100" s="718"/>
      <c r="BC100" s="718"/>
      <c r="BD100" s="718"/>
      <c r="BE100" s="718"/>
      <c r="BF100" s="1152"/>
      <c r="BG100" s="1006"/>
      <c r="BH100" s="718"/>
      <c r="BI100" s="718"/>
      <c r="BJ100" s="718"/>
      <c r="BK100" s="718"/>
      <c r="BL100" s="718"/>
      <c r="BM100" s="718"/>
      <c r="BN100" s="1152"/>
      <c r="BO100" s="1006"/>
      <c r="BP100" s="718"/>
      <c r="BQ100" s="718"/>
      <c r="BR100" s="718"/>
      <c r="BS100" s="718"/>
      <c r="BT100" s="718"/>
      <c r="BU100" s="718"/>
    </row>
    <row r="101" spans="1:73" ht="40.15" customHeight="1" thickTop="1" thickBot="1" x14ac:dyDescent="0.3">
      <c r="A101" s="151"/>
      <c r="B101" s="24"/>
      <c r="C101" s="1058" t="s">
        <v>841</v>
      </c>
      <c r="D101" s="1049" t="s">
        <v>842</v>
      </c>
      <c r="E101" s="1061">
        <v>190</v>
      </c>
      <c r="F101" s="1064" t="s">
        <v>3376</v>
      </c>
      <c r="G101" s="1049" t="s">
        <v>4013</v>
      </c>
      <c r="H101" s="1043" t="s">
        <v>3011</v>
      </c>
      <c r="I101" s="1043" t="s">
        <v>3528</v>
      </c>
      <c r="J101" s="1043" t="s">
        <v>3361</v>
      </c>
      <c r="K101" s="1043" t="s">
        <v>4009</v>
      </c>
      <c r="L101" s="1043" t="s">
        <v>3362</v>
      </c>
      <c r="M101" s="1043" t="s">
        <v>4010</v>
      </c>
      <c r="N101" s="1043">
        <v>2026004540018</v>
      </c>
      <c r="O101" s="1239" t="s">
        <v>4011</v>
      </c>
      <c r="P101" s="1052" t="s">
        <v>843</v>
      </c>
      <c r="Q101" s="1055">
        <v>3</v>
      </c>
      <c r="R101" s="1040" t="s">
        <v>2871</v>
      </c>
      <c r="S101" s="1040"/>
      <c r="T101" s="1022"/>
      <c r="U101" s="1007"/>
      <c r="V101" s="1007"/>
      <c r="W101" s="1007"/>
      <c r="X101" s="1007"/>
      <c r="Y101" s="1007"/>
      <c r="Z101" s="1004">
        <f t="shared" si="21"/>
        <v>0</v>
      </c>
      <c r="AA101" s="1004">
        <f t="shared" si="20"/>
        <v>0</v>
      </c>
      <c r="AB101" s="1004">
        <f t="shared" si="20"/>
        <v>0</v>
      </c>
      <c r="AC101" s="1004">
        <f t="shared" si="20"/>
        <v>0</v>
      </c>
      <c r="AD101" s="1004">
        <f t="shared" si="20"/>
        <v>0</v>
      </c>
      <c r="AE101" s="1004">
        <f t="shared" si="20"/>
        <v>0</v>
      </c>
      <c r="AF101" s="1004">
        <f t="shared" si="20"/>
        <v>0</v>
      </c>
      <c r="AG101" s="714"/>
      <c r="AH101" s="593"/>
      <c r="AI101" s="593"/>
      <c r="AJ101" s="593"/>
      <c r="AK101" s="207"/>
      <c r="AL101" s="208"/>
      <c r="AM101" s="208"/>
      <c r="AN101" s="208"/>
      <c r="AO101" s="208"/>
      <c r="AP101" s="1150">
        <f>+U101</f>
        <v>0</v>
      </c>
      <c r="AQ101" s="1004">
        <f>SUM(AR101:AW104)</f>
        <v>0</v>
      </c>
      <c r="AR101" s="299"/>
      <c r="AS101" s="299"/>
      <c r="AT101" s="299"/>
      <c r="AU101" s="299"/>
      <c r="AV101" s="299"/>
      <c r="AW101" s="299"/>
      <c r="AX101" s="1150">
        <f>+V101</f>
        <v>0</v>
      </c>
      <c r="AY101" s="1004">
        <f>SUM(AZ101:BE104)</f>
        <v>0</v>
      </c>
      <c r="AZ101" s="299"/>
      <c r="BA101" s="299"/>
      <c r="BB101" s="299"/>
      <c r="BC101" s="299"/>
      <c r="BD101" s="299"/>
      <c r="BE101" s="299"/>
      <c r="BF101" s="1150">
        <f>+W101</f>
        <v>0</v>
      </c>
      <c r="BG101" s="1004">
        <f>SUM(BH101:BM104)</f>
        <v>0</v>
      </c>
      <c r="BH101" s="299"/>
      <c r="BI101" s="299"/>
      <c r="BJ101" s="299"/>
      <c r="BK101" s="299"/>
      <c r="BL101" s="299"/>
      <c r="BM101" s="299"/>
      <c r="BN101" s="1150">
        <f>+X101</f>
        <v>0</v>
      </c>
      <c r="BO101" s="1004">
        <f>SUM(BP101:BU104)</f>
        <v>0</v>
      </c>
      <c r="BP101" s="299"/>
      <c r="BQ101" s="299"/>
      <c r="BR101" s="299"/>
      <c r="BS101" s="299"/>
      <c r="BT101" s="299"/>
      <c r="BU101" s="299"/>
    </row>
    <row r="102" spans="1:73" ht="40.15" customHeight="1" thickTop="1" thickBot="1" x14ac:dyDescent="0.3">
      <c r="A102" s="151"/>
      <c r="B102" s="24"/>
      <c r="C102" s="1059"/>
      <c r="D102" s="1050"/>
      <c r="E102" s="1062"/>
      <c r="F102" s="1065"/>
      <c r="G102" s="1050"/>
      <c r="H102" s="1044"/>
      <c r="I102" s="1044"/>
      <c r="J102" s="1044"/>
      <c r="K102" s="1044"/>
      <c r="L102" s="1044"/>
      <c r="M102" s="1044"/>
      <c r="N102" s="1044"/>
      <c r="O102" s="1239"/>
      <c r="P102" s="1053"/>
      <c r="Q102" s="1056"/>
      <c r="R102" s="1041"/>
      <c r="S102" s="1041"/>
      <c r="T102" s="1023"/>
      <c r="U102" s="1008"/>
      <c r="V102" s="1008"/>
      <c r="W102" s="1008"/>
      <c r="X102" s="1008"/>
      <c r="Y102" s="1008"/>
      <c r="Z102" s="1005"/>
      <c r="AA102" s="1005"/>
      <c r="AB102" s="1005"/>
      <c r="AC102" s="1005"/>
      <c r="AD102" s="1005"/>
      <c r="AE102" s="1005"/>
      <c r="AF102" s="1005"/>
      <c r="AG102" s="479"/>
      <c r="AH102" s="592"/>
      <c r="AI102" s="592"/>
      <c r="AJ102" s="592"/>
      <c r="AK102" s="196"/>
      <c r="AL102" s="197"/>
      <c r="AM102" s="197"/>
      <c r="AN102" s="197"/>
      <c r="AO102" s="197"/>
      <c r="AP102" s="1151"/>
      <c r="AQ102" s="1005"/>
      <c r="AR102" s="282"/>
      <c r="AS102" s="282"/>
      <c r="AT102" s="282"/>
      <c r="AU102" s="282"/>
      <c r="AV102" s="282"/>
      <c r="AW102" s="282"/>
      <c r="AX102" s="1151"/>
      <c r="AY102" s="1005"/>
      <c r="AZ102" s="282"/>
      <c r="BA102" s="282"/>
      <c r="BB102" s="282"/>
      <c r="BC102" s="282"/>
      <c r="BD102" s="282"/>
      <c r="BE102" s="282"/>
      <c r="BF102" s="1151"/>
      <c r="BG102" s="1005"/>
      <c r="BH102" s="282"/>
      <c r="BI102" s="282"/>
      <c r="BJ102" s="282"/>
      <c r="BK102" s="282"/>
      <c r="BL102" s="282"/>
      <c r="BM102" s="282"/>
      <c r="BN102" s="1151"/>
      <c r="BO102" s="1005"/>
      <c r="BP102" s="282"/>
      <c r="BQ102" s="282"/>
      <c r="BR102" s="282"/>
      <c r="BS102" s="282"/>
      <c r="BT102" s="282"/>
      <c r="BU102" s="282"/>
    </row>
    <row r="103" spans="1:73" ht="40.15" customHeight="1" thickTop="1" thickBot="1" x14ac:dyDescent="0.3">
      <c r="A103" s="151"/>
      <c r="B103" s="24"/>
      <c r="C103" s="1059"/>
      <c r="D103" s="1050"/>
      <c r="E103" s="1062"/>
      <c r="F103" s="1065"/>
      <c r="G103" s="1050"/>
      <c r="H103" s="1044"/>
      <c r="I103" s="1044"/>
      <c r="J103" s="1044"/>
      <c r="K103" s="1044"/>
      <c r="L103" s="1044"/>
      <c r="M103" s="1044"/>
      <c r="N103" s="1044"/>
      <c r="O103" s="1239"/>
      <c r="P103" s="1053"/>
      <c r="Q103" s="1056"/>
      <c r="R103" s="1041"/>
      <c r="S103" s="1041"/>
      <c r="T103" s="1023"/>
      <c r="U103" s="1008"/>
      <c r="V103" s="1008"/>
      <c r="W103" s="1008"/>
      <c r="X103" s="1008"/>
      <c r="Y103" s="1008"/>
      <c r="Z103" s="1005"/>
      <c r="AA103" s="1005"/>
      <c r="AB103" s="1005"/>
      <c r="AC103" s="1005"/>
      <c r="AD103" s="1005"/>
      <c r="AE103" s="1005"/>
      <c r="AF103" s="1005"/>
      <c r="AG103" s="196"/>
      <c r="AH103" s="592"/>
      <c r="AI103" s="592"/>
      <c r="AJ103" s="592"/>
      <c r="AK103" s="196"/>
      <c r="AL103" s="197"/>
      <c r="AM103" s="197"/>
      <c r="AN103" s="197"/>
      <c r="AO103" s="197"/>
      <c r="AP103" s="1151"/>
      <c r="AQ103" s="1005"/>
      <c r="AR103" s="282"/>
      <c r="AS103" s="282"/>
      <c r="AT103" s="282"/>
      <c r="AU103" s="282"/>
      <c r="AV103" s="282"/>
      <c r="AW103" s="282"/>
      <c r="AX103" s="1151"/>
      <c r="AY103" s="1005"/>
      <c r="AZ103" s="282"/>
      <c r="BA103" s="282"/>
      <c r="BB103" s="282"/>
      <c r="BC103" s="282"/>
      <c r="BD103" s="282"/>
      <c r="BE103" s="282"/>
      <c r="BF103" s="1151"/>
      <c r="BG103" s="1005"/>
      <c r="BH103" s="282"/>
      <c r="BI103" s="282"/>
      <c r="BJ103" s="282"/>
      <c r="BK103" s="282"/>
      <c r="BL103" s="282"/>
      <c r="BM103" s="282"/>
      <c r="BN103" s="1151"/>
      <c r="BO103" s="1005"/>
      <c r="BP103" s="282"/>
      <c r="BQ103" s="282"/>
      <c r="BR103" s="282"/>
      <c r="BS103" s="282"/>
      <c r="BT103" s="282"/>
      <c r="BU103" s="282"/>
    </row>
    <row r="104" spans="1:73" ht="40.15" customHeight="1" thickTop="1" thickBot="1" x14ac:dyDescent="0.3">
      <c r="A104" s="151"/>
      <c r="B104" s="24"/>
      <c r="C104" s="1060"/>
      <c r="D104" s="1051"/>
      <c r="E104" s="1063"/>
      <c r="F104" s="1066"/>
      <c r="G104" s="1051"/>
      <c r="H104" s="1045"/>
      <c r="I104" s="1045"/>
      <c r="J104" s="1045"/>
      <c r="K104" s="1045"/>
      <c r="L104" s="1045"/>
      <c r="M104" s="1045"/>
      <c r="N104" s="1045"/>
      <c r="O104" s="1239"/>
      <c r="P104" s="1054"/>
      <c r="Q104" s="1057"/>
      <c r="R104" s="1042"/>
      <c r="S104" s="1042"/>
      <c r="T104" s="1024"/>
      <c r="U104" s="1009"/>
      <c r="V104" s="1009"/>
      <c r="W104" s="1009"/>
      <c r="X104" s="1009"/>
      <c r="Y104" s="1009"/>
      <c r="Z104" s="1006"/>
      <c r="AA104" s="1006"/>
      <c r="AB104" s="1006"/>
      <c r="AC104" s="1006"/>
      <c r="AD104" s="1006"/>
      <c r="AE104" s="1006"/>
      <c r="AF104" s="1006"/>
      <c r="AG104" s="715"/>
      <c r="AH104" s="716"/>
      <c r="AI104" s="716"/>
      <c r="AJ104" s="716"/>
      <c r="AK104" s="715"/>
      <c r="AL104" s="717"/>
      <c r="AM104" s="717"/>
      <c r="AN104" s="717"/>
      <c r="AO104" s="717"/>
      <c r="AP104" s="1152"/>
      <c r="AQ104" s="1006"/>
      <c r="AR104" s="718"/>
      <c r="AS104" s="718"/>
      <c r="AT104" s="718"/>
      <c r="AU104" s="718"/>
      <c r="AV104" s="718"/>
      <c r="AW104" s="718"/>
      <c r="AX104" s="1152"/>
      <c r="AY104" s="1006"/>
      <c r="AZ104" s="718"/>
      <c r="BA104" s="718"/>
      <c r="BB104" s="718"/>
      <c r="BC104" s="718"/>
      <c r="BD104" s="718"/>
      <c r="BE104" s="718"/>
      <c r="BF104" s="1152"/>
      <c r="BG104" s="1006"/>
      <c r="BH104" s="718"/>
      <c r="BI104" s="718"/>
      <c r="BJ104" s="718"/>
      <c r="BK104" s="718"/>
      <c r="BL104" s="718"/>
      <c r="BM104" s="718"/>
      <c r="BN104" s="1152"/>
      <c r="BO104" s="1006"/>
      <c r="BP104" s="718"/>
      <c r="BQ104" s="718"/>
      <c r="BR104" s="718"/>
      <c r="BS104" s="718"/>
      <c r="BT104" s="718"/>
      <c r="BU104" s="718"/>
    </row>
    <row r="105" spans="1:73" ht="40.15" customHeight="1" thickTop="1" x14ac:dyDescent="0.25">
      <c r="A105" s="151"/>
      <c r="B105" s="24"/>
      <c r="C105" s="1058" t="s">
        <v>1131</v>
      </c>
      <c r="D105" s="1049" t="s">
        <v>1132</v>
      </c>
      <c r="E105" s="1061">
        <v>315</v>
      </c>
      <c r="F105" s="1064">
        <v>430102300</v>
      </c>
      <c r="G105" s="1049" t="s">
        <v>1133</v>
      </c>
      <c r="H105" s="1043">
        <v>60</v>
      </c>
      <c r="I105" s="1043" t="s">
        <v>3244</v>
      </c>
      <c r="J105" s="1043">
        <v>43</v>
      </c>
      <c r="K105" s="1049" t="s">
        <v>3536</v>
      </c>
      <c r="L105" s="1043">
        <v>4301</v>
      </c>
      <c r="M105" s="1043" t="s">
        <v>3537</v>
      </c>
      <c r="N105" s="1046">
        <v>2024004540068</v>
      </c>
      <c r="O105" s="1049" t="s">
        <v>4014</v>
      </c>
      <c r="P105" s="1052" t="s">
        <v>1133</v>
      </c>
      <c r="Q105" s="1055">
        <v>4</v>
      </c>
      <c r="R105" s="1040" t="s">
        <v>3540</v>
      </c>
      <c r="S105" s="1040"/>
      <c r="T105" s="1022"/>
      <c r="U105" s="1007"/>
      <c r="V105" s="1007"/>
      <c r="W105" s="1007"/>
      <c r="X105" s="1007"/>
      <c r="Y105" s="1007"/>
      <c r="Z105" s="1004">
        <f t="shared" si="21"/>
        <v>0</v>
      </c>
      <c r="AA105" s="1004">
        <f t="shared" ref="AA105:AF109" si="22">SUM(AR105:AR108,AZ105:AZ108,BH105:BH108,BP105:BP108)</f>
        <v>0</v>
      </c>
      <c r="AB105" s="1004">
        <f t="shared" si="22"/>
        <v>0</v>
      </c>
      <c r="AC105" s="1004">
        <f t="shared" si="22"/>
        <v>0</v>
      </c>
      <c r="AD105" s="1004">
        <f t="shared" si="22"/>
        <v>0</v>
      </c>
      <c r="AE105" s="1004">
        <f t="shared" si="22"/>
        <v>0</v>
      </c>
      <c r="AF105" s="1004">
        <f t="shared" si="22"/>
        <v>0</v>
      </c>
      <c r="AG105" s="714"/>
      <c r="AH105" s="593"/>
      <c r="AI105" s="593"/>
      <c r="AJ105" s="593"/>
      <c r="AK105" s="207"/>
      <c r="AL105" s="208"/>
      <c r="AM105" s="208"/>
      <c r="AN105" s="208"/>
      <c r="AO105" s="208"/>
      <c r="AP105" s="1150">
        <f>+U105</f>
        <v>0</v>
      </c>
      <c r="AQ105" s="1004">
        <f>SUM(AR105:AW108)</f>
        <v>0</v>
      </c>
      <c r="AR105" s="299"/>
      <c r="AS105" s="299"/>
      <c r="AT105" s="299"/>
      <c r="AU105" s="299"/>
      <c r="AV105" s="299"/>
      <c r="AW105" s="299"/>
      <c r="AX105" s="1150">
        <f>+V105</f>
        <v>0</v>
      </c>
      <c r="AY105" s="1004">
        <f>SUM(AZ105:BE108)</f>
        <v>0</v>
      </c>
      <c r="AZ105" s="299"/>
      <c r="BA105" s="299"/>
      <c r="BB105" s="299"/>
      <c r="BC105" s="299"/>
      <c r="BD105" s="299"/>
      <c r="BE105" s="299"/>
      <c r="BF105" s="1150">
        <f>+W105</f>
        <v>0</v>
      </c>
      <c r="BG105" s="1004">
        <f>SUM(BH105:BM108)</f>
        <v>0</v>
      </c>
      <c r="BH105" s="299"/>
      <c r="BI105" s="299"/>
      <c r="BJ105" s="299"/>
      <c r="BK105" s="299"/>
      <c r="BL105" s="299"/>
      <c r="BM105" s="299"/>
      <c r="BN105" s="1150">
        <f>+X105</f>
        <v>0</v>
      </c>
      <c r="BO105" s="1004">
        <f>SUM(BP105:BU108)</f>
        <v>0</v>
      </c>
      <c r="BP105" s="299"/>
      <c r="BQ105" s="299"/>
      <c r="BR105" s="299"/>
      <c r="BS105" s="299"/>
      <c r="BT105" s="299"/>
      <c r="BU105" s="299"/>
    </row>
    <row r="106" spans="1:73" ht="40.15" customHeight="1" x14ac:dyDescent="0.25">
      <c r="A106" s="151"/>
      <c r="B106" s="24"/>
      <c r="C106" s="1059"/>
      <c r="D106" s="1050"/>
      <c r="E106" s="1062"/>
      <c r="F106" s="1065">
        <v>430102300</v>
      </c>
      <c r="G106" s="1050" t="s">
        <v>1133</v>
      </c>
      <c r="H106" s="1044">
        <v>60</v>
      </c>
      <c r="I106" s="1044" t="s">
        <v>3244</v>
      </c>
      <c r="J106" s="1044">
        <v>43</v>
      </c>
      <c r="K106" s="1050" t="s">
        <v>3536</v>
      </c>
      <c r="L106" s="1044">
        <v>4301</v>
      </c>
      <c r="M106" s="1044" t="s">
        <v>3537</v>
      </c>
      <c r="N106" s="1047">
        <v>2024004540095</v>
      </c>
      <c r="O106" s="1050" t="s">
        <v>3538</v>
      </c>
      <c r="P106" s="1053"/>
      <c r="Q106" s="1056"/>
      <c r="R106" s="1041"/>
      <c r="S106" s="1041"/>
      <c r="T106" s="1023"/>
      <c r="U106" s="1008"/>
      <c r="V106" s="1008"/>
      <c r="W106" s="1008"/>
      <c r="X106" s="1008"/>
      <c r="Y106" s="1008"/>
      <c r="Z106" s="1005"/>
      <c r="AA106" s="1005"/>
      <c r="AB106" s="1005"/>
      <c r="AC106" s="1005"/>
      <c r="AD106" s="1005"/>
      <c r="AE106" s="1005"/>
      <c r="AF106" s="1005"/>
      <c r="AG106" s="479"/>
      <c r="AH106" s="592"/>
      <c r="AI106" s="592"/>
      <c r="AJ106" s="592"/>
      <c r="AK106" s="196"/>
      <c r="AL106" s="197"/>
      <c r="AM106" s="197"/>
      <c r="AN106" s="197"/>
      <c r="AO106" s="197"/>
      <c r="AP106" s="1151"/>
      <c r="AQ106" s="1005"/>
      <c r="AR106" s="282"/>
      <c r="AS106" s="282"/>
      <c r="AT106" s="282"/>
      <c r="AU106" s="282"/>
      <c r="AV106" s="282"/>
      <c r="AW106" s="282"/>
      <c r="AX106" s="1151"/>
      <c r="AY106" s="1005"/>
      <c r="AZ106" s="282"/>
      <c r="BA106" s="282"/>
      <c r="BB106" s="282"/>
      <c r="BC106" s="282"/>
      <c r="BD106" s="282"/>
      <c r="BE106" s="282"/>
      <c r="BF106" s="1151"/>
      <c r="BG106" s="1005"/>
      <c r="BH106" s="282"/>
      <c r="BI106" s="282"/>
      <c r="BJ106" s="282"/>
      <c r="BK106" s="282"/>
      <c r="BL106" s="282"/>
      <c r="BM106" s="282"/>
      <c r="BN106" s="1151"/>
      <c r="BO106" s="1005"/>
      <c r="BP106" s="282"/>
      <c r="BQ106" s="282"/>
      <c r="BR106" s="282"/>
      <c r="BS106" s="282"/>
      <c r="BT106" s="282"/>
      <c r="BU106" s="282"/>
    </row>
    <row r="107" spans="1:73" ht="40.15" customHeight="1" x14ac:dyDescent="0.25">
      <c r="A107" s="151"/>
      <c r="B107" s="24"/>
      <c r="C107" s="1059"/>
      <c r="D107" s="1050"/>
      <c r="E107" s="1062"/>
      <c r="F107" s="1065">
        <v>430102300</v>
      </c>
      <c r="G107" s="1050" t="s">
        <v>1133</v>
      </c>
      <c r="H107" s="1044">
        <v>60</v>
      </c>
      <c r="I107" s="1044" t="s">
        <v>3244</v>
      </c>
      <c r="J107" s="1044">
        <v>43</v>
      </c>
      <c r="K107" s="1050" t="s">
        <v>3536</v>
      </c>
      <c r="L107" s="1044">
        <v>4301</v>
      </c>
      <c r="M107" s="1044" t="s">
        <v>3537</v>
      </c>
      <c r="N107" s="1047">
        <v>2024004540095</v>
      </c>
      <c r="O107" s="1050" t="s">
        <v>3538</v>
      </c>
      <c r="P107" s="1053"/>
      <c r="Q107" s="1056"/>
      <c r="R107" s="1041"/>
      <c r="S107" s="1041"/>
      <c r="T107" s="1023"/>
      <c r="U107" s="1008"/>
      <c r="V107" s="1008"/>
      <c r="W107" s="1008"/>
      <c r="X107" s="1008"/>
      <c r="Y107" s="1008"/>
      <c r="Z107" s="1005"/>
      <c r="AA107" s="1005"/>
      <c r="AB107" s="1005"/>
      <c r="AC107" s="1005"/>
      <c r="AD107" s="1005"/>
      <c r="AE107" s="1005"/>
      <c r="AF107" s="1005"/>
      <c r="AG107" s="196"/>
      <c r="AH107" s="592"/>
      <c r="AI107" s="592"/>
      <c r="AJ107" s="592"/>
      <c r="AK107" s="196"/>
      <c r="AL107" s="197"/>
      <c r="AM107" s="197"/>
      <c r="AN107" s="197"/>
      <c r="AO107" s="197"/>
      <c r="AP107" s="1151"/>
      <c r="AQ107" s="1005"/>
      <c r="AR107" s="282"/>
      <c r="AS107" s="282"/>
      <c r="AT107" s="282"/>
      <c r="AU107" s="282"/>
      <c r="AV107" s="282"/>
      <c r="AW107" s="282"/>
      <c r="AX107" s="1151"/>
      <c r="AY107" s="1005"/>
      <c r="AZ107" s="282"/>
      <c r="BA107" s="282"/>
      <c r="BB107" s="282"/>
      <c r="BC107" s="282"/>
      <c r="BD107" s="282"/>
      <c r="BE107" s="282"/>
      <c r="BF107" s="1151"/>
      <c r="BG107" s="1005"/>
      <c r="BH107" s="282"/>
      <c r="BI107" s="282"/>
      <c r="BJ107" s="282"/>
      <c r="BK107" s="282"/>
      <c r="BL107" s="282"/>
      <c r="BM107" s="282"/>
      <c r="BN107" s="1151"/>
      <c r="BO107" s="1005"/>
      <c r="BP107" s="282"/>
      <c r="BQ107" s="282"/>
      <c r="BR107" s="282"/>
      <c r="BS107" s="282"/>
      <c r="BT107" s="282"/>
      <c r="BU107" s="282"/>
    </row>
    <row r="108" spans="1:73" ht="40.15" customHeight="1" thickBot="1" x14ac:dyDescent="0.3">
      <c r="A108" s="151"/>
      <c r="B108" s="24"/>
      <c r="C108" s="1060"/>
      <c r="D108" s="1051"/>
      <c r="E108" s="1063"/>
      <c r="F108" s="1066">
        <v>430102300</v>
      </c>
      <c r="G108" s="1051" t="s">
        <v>1133</v>
      </c>
      <c r="H108" s="1045">
        <v>60</v>
      </c>
      <c r="I108" s="1045" t="s">
        <v>3244</v>
      </c>
      <c r="J108" s="1045">
        <v>43</v>
      </c>
      <c r="K108" s="1051" t="s">
        <v>3536</v>
      </c>
      <c r="L108" s="1045">
        <v>4301</v>
      </c>
      <c r="M108" s="1045" t="s">
        <v>3537</v>
      </c>
      <c r="N108" s="1048">
        <v>2024004540095</v>
      </c>
      <c r="O108" s="1051" t="s">
        <v>3538</v>
      </c>
      <c r="P108" s="1054"/>
      <c r="Q108" s="1057"/>
      <c r="R108" s="1042"/>
      <c r="S108" s="1042"/>
      <c r="T108" s="1024"/>
      <c r="U108" s="1009"/>
      <c r="V108" s="1009"/>
      <c r="W108" s="1009"/>
      <c r="X108" s="1009"/>
      <c r="Y108" s="1009"/>
      <c r="Z108" s="1006"/>
      <c r="AA108" s="1006"/>
      <c r="AB108" s="1006"/>
      <c r="AC108" s="1006"/>
      <c r="AD108" s="1006"/>
      <c r="AE108" s="1006"/>
      <c r="AF108" s="1006"/>
      <c r="AG108" s="715"/>
      <c r="AH108" s="716"/>
      <c r="AI108" s="716"/>
      <c r="AJ108" s="716"/>
      <c r="AK108" s="715"/>
      <c r="AL108" s="717"/>
      <c r="AM108" s="717"/>
      <c r="AN108" s="717"/>
      <c r="AO108" s="717"/>
      <c r="AP108" s="1152"/>
      <c r="AQ108" s="1006"/>
      <c r="AR108" s="718"/>
      <c r="AS108" s="718"/>
      <c r="AT108" s="718"/>
      <c r="AU108" s="718"/>
      <c r="AV108" s="718"/>
      <c r="AW108" s="718"/>
      <c r="AX108" s="1152"/>
      <c r="AY108" s="1006"/>
      <c r="AZ108" s="718"/>
      <c r="BA108" s="718"/>
      <c r="BB108" s="718"/>
      <c r="BC108" s="718"/>
      <c r="BD108" s="718"/>
      <c r="BE108" s="718"/>
      <c r="BF108" s="1152"/>
      <c r="BG108" s="1006"/>
      <c r="BH108" s="718"/>
      <c r="BI108" s="718"/>
      <c r="BJ108" s="718"/>
      <c r="BK108" s="718"/>
      <c r="BL108" s="718"/>
      <c r="BM108" s="718"/>
      <c r="BN108" s="1152"/>
      <c r="BO108" s="1006"/>
      <c r="BP108" s="718"/>
      <c r="BQ108" s="718"/>
      <c r="BR108" s="718"/>
      <c r="BS108" s="718"/>
      <c r="BT108" s="718"/>
      <c r="BU108" s="718"/>
    </row>
    <row r="109" spans="1:73" ht="40.15" customHeight="1" thickTop="1" x14ac:dyDescent="0.25">
      <c r="A109" s="151"/>
      <c r="B109" s="24"/>
      <c r="C109" s="1058" t="s">
        <v>1134</v>
      </c>
      <c r="D109" s="1049" t="s">
        <v>1135</v>
      </c>
      <c r="E109" s="1061">
        <v>316</v>
      </c>
      <c r="F109" s="1064">
        <v>430101300</v>
      </c>
      <c r="G109" s="1049" t="s">
        <v>3550</v>
      </c>
      <c r="H109" s="1043">
        <v>60</v>
      </c>
      <c r="I109" s="1043" t="s">
        <v>3244</v>
      </c>
      <c r="J109" s="1043">
        <v>43</v>
      </c>
      <c r="K109" s="1049" t="s">
        <v>3536</v>
      </c>
      <c r="L109" s="1043">
        <v>4301</v>
      </c>
      <c r="M109" s="1043" t="s">
        <v>3537</v>
      </c>
      <c r="N109" s="1046">
        <v>2024004540068</v>
      </c>
      <c r="O109" s="1049" t="s">
        <v>4014</v>
      </c>
      <c r="P109" s="1052" t="s">
        <v>1136</v>
      </c>
      <c r="Q109" s="1055">
        <v>4</v>
      </c>
      <c r="R109" s="1040" t="s">
        <v>3540</v>
      </c>
      <c r="S109" s="1040"/>
      <c r="T109" s="1022"/>
      <c r="U109" s="1007"/>
      <c r="V109" s="1007"/>
      <c r="W109" s="1007"/>
      <c r="X109" s="1007"/>
      <c r="Y109" s="1007"/>
      <c r="Z109" s="1004">
        <f t="shared" si="21"/>
        <v>0</v>
      </c>
      <c r="AA109" s="1004">
        <f t="shared" si="22"/>
        <v>0</v>
      </c>
      <c r="AB109" s="1004">
        <f t="shared" si="22"/>
        <v>0</v>
      </c>
      <c r="AC109" s="1004">
        <f t="shared" si="22"/>
        <v>0</v>
      </c>
      <c r="AD109" s="1004">
        <f t="shared" si="22"/>
        <v>0</v>
      </c>
      <c r="AE109" s="1004">
        <f t="shared" si="22"/>
        <v>0</v>
      </c>
      <c r="AF109" s="1004">
        <f t="shared" si="22"/>
        <v>0</v>
      </c>
      <c r="AG109" s="714"/>
      <c r="AH109" s="593"/>
      <c r="AI109" s="593"/>
      <c r="AJ109" s="593"/>
      <c r="AK109" s="207"/>
      <c r="AL109" s="208"/>
      <c r="AM109" s="208"/>
      <c r="AN109" s="208"/>
      <c r="AO109" s="208"/>
      <c r="AP109" s="1150">
        <f>+U109</f>
        <v>0</v>
      </c>
      <c r="AQ109" s="1004">
        <f>SUM(AR109:AW112)</f>
        <v>0</v>
      </c>
      <c r="AR109" s="299"/>
      <c r="AS109" s="299"/>
      <c r="AT109" s="299"/>
      <c r="AU109" s="299"/>
      <c r="AV109" s="299"/>
      <c r="AW109" s="299"/>
      <c r="AX109" s="1150">
        <f>+V109</f>
        <v>0</v>
      </c>
      <c r="AY109" s="1004">
        <f>SUM(AZ109:BE112)</f>
        <v>0</v>
      </c>
      <c r="AZ109" s="299"/>
      <c r="BA109" s="299"/>
      <c r="BB109" s="299"/>
      <c r="BC109" s="299"/>
      <c r="BD109" s="299"/>
      <c r="BE109" s="299"/>
      <c r="BF109" s="1150">
        <f>+W109</f>
        <v>0</v>
      </c>
      <c r="BG109" s="1004">
        <f>SUM(BH109:BM112)</f>
        <v>0</v>
      </c>
      <c r="BH109" s="299"/>
      <c r="BI109" s="299"/>
      <c r="BJ109" s="299"/>
      <c r="BK109" s="299"/>
      <c r="BL109" s="299"/>
      <c r="BM109" s="299"/>
      <c r="BN109" s="1150">
        <f>+X109</f>
        <v>0</v>
      </c>
      <c r="BO109" s="1004">
        <f>SUM(BP109:BU112)</f>
        <v>0</v>
      </c>
      <c r="BP109" s="299"/>
      <c r="BQ109" s="299"/>
      <c r="BR109" s="299"/>
      <c r="BS109" s="299"/>
      <c r="BT109" s="299"/>
      <c r="BU109" s="299"/>
    </row>
    <row r="110" spans="1:73" ht="40.15" customHeight="1" x14ac:dyDescent="0.25">
      <c r="A110" s="151"/>
      <c r="B110" s="24"/>
      <c r="C110" s="1059"/>
      <c r="D110" s="1050"/>
      <c r="E110" s="1062"/>
      <c r="F110" s="1065">
        <v>430101300</v>
      </c>
      <c r="G110" s="1050" t="s">
        <v>3550</v>
      </c>
      <c r="H110" s="1044">
        <v>60</v>
      </c>
      <c r="I110" s="1044" t="s">
        <v>3244</v>
      </c>
      <c r="J110" s="1044">
        <v>43</v>
      </c>
      <c r="K110" s="1050" t="s">
        <v>3536</v>
      </c>
      <c r="L110" s="1044">
        <v>4301</v>
      </c>
      <c r="M110" s="1044" t="s">
        <v>3537</v>
      </c>
      <c r="N110" s="1047">
        <v>2024004540095</v>
      </c>
      <c r="O110" s="1050" t="s">
        <v>3538</v>
      </c>
      <c r="P110" s="1053"/>
      <c r="Q110" s="1056"/>
      <c r="R110" s="1041"/>
      <c r="S110" s="1041"/>
      <c r="T110" s="1023"/>
      <c r="U110" s="1008"/>
      <c r="V110" s="1008"/>
      <c r="W110" s="1008"/>
      <c r="X110" s="1008"/>
      <c r="Y110" s="1008"/>
      <c r="Z110" s="1005"/>
      <c r="AA110" s="1005"/>
      <c r="AB110" s="1005"/>
      <c r="AC110" s="1005"/>
      <c r="AD110" s="1005"/>
      <c r="AE110" s="1005"/>
      <c r="AF110" s="1005"/>
      <c r="AG110" s="479"/>
      <c r="AH110" s="592"/>
      <c r="AI110" s="592"/>
      <c r="AJ110" s="592"/>
      <c r="AK110" s="196"/>
      <c r="AL110" s="197"/>
      <c r="AM110" s="197"/>
      <c r="AN110" s="197"/>
      <c r="AO110" s="197"/>
      <c r="AP110" s="1151"/>
      <c r="AQ110" s="1005"/>
      <c r="AR110" s="282"/>
      <c r="AS110" s="282"/>
      <c r="AT110" s="282"/>
      <c r="AU110" s="282"/>
      <c r="AV110" s="282"/>
      <c r="AW110" s="282"/>
      <c r="AX110" s="1151"/>
      <c r="AY110" s="1005"/>
      <c r="AZ110" s="282"/>
      <c r="BA110" s="282"/>
      <c r="BB110" s="282"/>
      <c r="BC110" s="282"/>
      <c r="BD110" s="282"/>
      <c r="BE110" s="282"/>
      <c r="BF110" s="1151"/>
      <c r="BG110" s="1005"/>
      <c r="BH110" s="282"/>
      <c r="BI110" s="282"/>
      <c r="BJ110" s="282"/>
      <c r="BK110" s="282"/>
      <c r="BL110" s="282"/>
      <c r="BM110" s="282"/>
      <c r="BN110" s="1151"/>
      <c r="BO110" s="1005"/>
      <c r="BP110" s="282"/>
      <c r="BQ110" s="282"/>
      <c r="BR110" s="282"/>
      <c r="BS110" s="282"/>
      <c r="BT110" s="282"/>
      <c r="BU110" s="282"/>
    </row>
    <row r="111" spans="1:73" ht="40.15" customHeight="1" x14ac:dyDescent="0.25">
      <c r="A111" s="151"/>
      <c r="B111" s="24"/>
      <c r="C111" s="1059"/>
      <c r="D111" s="1050"/>
      <c r="E111" s="1062"/>
      <c r="F111" s="1065">
        <v>430101300</v>
      </c>
      <c r="G111" s="1050" t="s">
        <v>3550</v>
      </c>
      <c r="H111" s="1044">
        <v>60</v>
      </c>
      <c r="I111" s="1044" t="s">
        <v>3244</v>
      </c>
      <c r="J111" s="1044">
        <v>43</v>
      </c>
      <c r="K111" s="1050" t="s">
        <v>3536</v>
      </c>
      <c r="L111" s="1044">
        <v>4301</v>
      </c>
      <c r="M111" s="1044" t="s">
        <v>3537</v>
      </c>
      <c r="N111" s="1047">
        <v>2024004540095</v>
      </c>
      <c r="O111" s="1050" t="s">
        <v>3538</v>
      </c>
      <c r="P111" s="1053"/>
      <c r="Q111" s="1056"/>
      <c r="R111" s="1041"/>
      <c r="S111" s="1041"/>
      <c r="T111" s="1023"/>
      <c r="U111" s="1008"/>
      <c r="V111" s="1008"/>
      <c r="W111" s="1008"/>
      <c r="X111" s="1008"/>
      <c r="Y111" s="1008"/>
      <c r="Z111" s="1005"/>
      <c r="AA111" s="1005"/>
      <c r="AB111" s="1005"/>
      <c r="AC111" s="1005"/>
      <c r="AD111" s="1005"/>
      <c r="AE111" s="1005"/>
      <c r="AF111" s="1005"/>
      <c r="AG111" s="196"/>
      <c r="AH111" s="592"/>
      <c r="AI111" s="592"/>
      <c r="AJ111" s="592"/>
      <c r="AK111" s="196"/>
      <c r="AL111" s="197"/>
      <c r="AM111" s="197"/>
      <c r="AN111" s="197"/>
      <c r="AO111" s="197"/>
      <c r="AP111" s="1151"/>
      <c r="AQ111" s="1005"/>
      <c r="AR111" s="282"/>
      <c r="AS111" s="282"/>
      <c r="AT111" s="282"/>
      <c r="AU111" s="282"/>
      <c r="AV111" s="282"/>
      <c r="AW111" s="282"/>
      <c r="AX111" s="1151"/>
      <c r="AY111" s="1005"/>
      <c r="AZ111" s="282"/>
      <c r="BA111" s="282"/>
      <c r="BB111" s="282"/>
      <c r="BC111" s="282"/>
      <c r="BD111" s="282"/>
      <c r="BE111" s="282"/>
      <c r="BF111" s="1151"/>
      <c r="BG111" s="1005"/>
      <c r="BH111" s="282"/>
      <c r="BI111" s="282"/>
      <c r="BJ111" s="282"/>
      <c r="BK111" s="282"/>
      <c r="BL111" s="282"/>
      <c r="BM111" s="282"/>
      <c r="BN111" s="1151"/>
      <c r="BO111" s="1005"/>
      <c r="BP111" s="282"/>
      <c r="BQ111" s="282"/>
      <c r="BR111" s="282"/>
      <c r="BS111" s="282"/>
      <c r="BT111" s="282"/>
      <c r="BU111" s="282"/>
    </row>
    <row r="112" spans="1:73" ht="40.15" customHeight="1" thickBot="1" x14ac:dyDescent="0.3">
      <c r="A112" s="151"/>
      <c r="B112" s="24"/>
      <c r="C112" s="1060"/>
      <c r="D112" s="1051"/>
      <c r="E112" s="1063"/>
      <c r="F112" s="1066">
        <v>430101300</v>
      </c>
      <c r="G112" s="1051" t="s">
        <v>3550</v>
      </c>
      <c r="H112" s="1045">
        <v>60</v>
      </c>
      <c r="I112" s="1045" t="s">
        <v>3244</v>
      </c>
      <c r="J112" s="1045">
        <v>43</v>
      </c>
      <c r="K112" s="1051" t="s">
        <v>3536</v>
      </c>
      <c r="L112" s="1045">
        <v>4301</v>
      </c>
      <c r="M112" s="1045" t="s">
        <v>3537</v>
      </c>
      <c r="N112" s="1048">
        <v>2024004540095</v>
      </c>
      <c r="O112" s="1051" t="s">
        <v>3538</v>
      </c>
      <c r="P112" s="1054"/>
      <c r="Q112" s="1057"/>
      <c r="R112" s="1042"/>
      <c r="S112" s="1042"/>
      <c r="T112" s="1024"/>
      <c r="U112" s="1009"/>
      <c r="V112" s="1009"/>
      <c r="W112" s="1009"/>
      <c r="X112" s="1009"/>
      <c r="Y112" s="1009"/>
      <c r="Z112" s="1006"/>
      <c r="AA112" s="1006"/>
      <c r="AB112" s="1006"/>
      <c r="AC112" s="1006"/>
      <c r="AD112" s="1006"/>
      <c r="AE112" s="1006"/>
      <c r="AF112" s="1006"/>
      <c r="AG112" s="715"/>
      <c r="AH112" s="716"/>
      <c r="AI112" s="716"/>
      <c r="AJ112" s="716"/>
      <c r="AK112" s="715"/>
      <c r="AL112" s="717"/>
      <c r="AM112" s="717"/>
      <c r="AN112" s="717"/>
      <c r="AO112" s="717"/>
      <c r="AP112" s="1152"/>
      <c r="AQ112" s="1006"/>
      <c r="AR112" s="718"/>
      <c r="AS112" s="718"/>
      <c r="AT112" s="718"/>
      <c r="AU112" s="718"/>
      <c r="AV112" s="718"/>
      <c r="AW112" s="718"/>
      <c r="AX112" s="1152"/>
      <c r="AY112" s="1006"/>
      <c r="AZ112" s="718"/>
      <c r="BA112" s="718"/>
      <c r="BB112" s="718"/>
      <c r="BC112" s="718"/>
      <c r="BD112" s="718"/>
      <c r="BE112" s="718"/>
      <c r="BF112" s="1152"/>
      <c r="BG112" s="1006"/>
      <c r="BH112" s="718"/>
      <c r="BI112" s="718"/>
      <c r="BJ112" s="718"/>
      <c r="BK112" s="718"/>
      <c r="BL112" s="718"/>
      <c r="BM112" s="718"/>
      <c r="BN112" s="1152"/>
      <c r="BO112" s="1006"/>
      <c r="BP112" s="718"/>
      <c r="BQ112" s="718"/>
      <c r="BR112" s="718"/>
      <c r="BS112" s="718"/>
      <c r="BT112" s="718"/>
      <c r="BU112" s="718"/>
    </row>
    <row r="113" spans="4:16" ht="40.15" customHeight="1" thickTop="1" x14ac:dyDescent="0.25">
      <c r="D113" s="348"/>
      <c r="E113" s="431"/>
      <c r="F113" s="444"/>
      <c r="G113" s="350"/>
      <c r="H113" s="351"/>
      <c r="I113" s="351"/>
      <c r="J113" s="352"/>
      <c r="K113" s="352"/>
      <c r="L113" s="348"/>
      <c r="M113" s="348"/>
      <c r="N113" s="348"/>
      <c r="O113" s="353"/>
      <c r="P113" s="348"/>
    </row>
    <row r="114" spans="4:16" ht="40.15" customHeight="1" x14ac:dyDescent="0.25">
      <c r="D114" s="348"/>
      <c r="E114" s="431"/>
      <c r="F114" s="444"/>
      <c r="G114" s="350"/>
      <c r="H114" s="351"/>
      <c r="I114" s="351"/>
      <c r="J114" s="352"/>
      <c r="K114" s="352"/>
      <c r="L114" s="348"/>
      <c r="M114" s="348"/>
      <c r="N114" s="348"/>
      <c r="O114" s="353"/>
      <c r="P114" s="348"/>
    </row>
    <row r="115" spans="4:16" ht="40.15" customHeight="1" x14ac:dyDescent="0.25">
      <c r="D115" s="348"/>
      <c r="E115" s="431"/>
      <c r="F115" s="444"/>
      <c r="G115" s="350"/>
      <c r="H115" s="351"/>
      <c r="I115" s="351"/>
      <c r="J115" s="352"/>
      <c r="K115" s="352"/>
      <c r="L115" s="348"/>
      <c r="M115" s="348"/>
      <c r="N115" s="348"/>
      <c r="O115" s="353"/>
      <c r="P115" s="348"/>
    </row>
    <row r="116" spans="4:16" ht="40.15" customHeight="1" x14ac:dyDescent="0.25">
      <c r="D116" s="348"/>
      <c r="E116" s="431"/>
      <c r="F116" s="444"/>
      <c r="G116" s="350"/>
      <c r="H116" s="351"/>
      <c r="I116" s="351"/>
      <c r="J116" s="352"/>
      <c r="K116" s="352"/>
      <c r="L116" s="348"/>
      <c r="M116" s="348"/>
      <c r="N116" s="348"/>
      <c r="O116" s="353"/>
      <c r="P116" s="348"/>
    </row>
    <row r="117" spans="4:16" ht="40.15" customHeight="1" x14ac:dyDescent="0.25">
      <c r="D117" s="348"/>
      <c r="E117" s="431"/>
      <c r="F117" s="444"/>
      <c r="G117" s="350"/>
      <c r="H117" s="351"/>
      <c r="I117" s="351"/>
      <c r="J117" s="352"/>
      <c r="K117" s="352"/>
      <c r="L117" s="348"/>
      <c r="M117" s="348"/>
      <c r="N117" s="348"/>
      <c r="O117" s="353"/>
      <c r="P117" s="348"/>
    </row>
    <row r="118" spans="4:16" ht="40.15" customHeight="1" x14ac:dyDescent="0.25">
      <c r="D118" s="348"/>
      <c r="E118" s="431"/>
      <c r="F118" s="444"/>
      <c r="G118" s="350"/>
      <c r="H118" s="351"/>
      <c r="I118" s="351"/>
      <c r="J118" s="352"/>
      <c r="K118" s="352"/>
      <c r="L118" s="348"/>
      <c r="M118" s="348"/>
      <c r="N118" s="348"/>
      <c r="O118" s="353"/>
      <c r="P118" s="348"/>
    </row>
    <row r="119" spans="4:16" ht="40.15" customHeight="1" x14ac:dyDescent="0.25">
      <c r="D119" s="348"/>
      <c r="E119" s="431"/>
      <c r="F119" s="444"/>
      <c r="G119" s="350"/>
      <c r="H119" s="351"/>
      <c r="I119" s="351"/>
      <c r="J119" s="352"/>
      <c r="K119" s="352"/>
      <c r="L119" s="348"/>
      <c r="M119" s="348"/>
      <c r="N119" s="348"/>
      <c r="O119" s="353"/>
      <c r="P119" s="348"/>
    </row>
    <row r="120" spans="4:16" ht="40.15" customHeight="1" x14ac:dyDescent="0.25">
      <c r="D120" s="348"/>
      <c r="E120" s="431"/>
      <c r="F120" s="444"/>
      <c r="G120" s="350"/>
      <c r="H120" s="351"/>
      <c r="I120" s="351"/>
      <c r="J120" s="352"/>
      <c r="K120" s="352"/>
      <c r="L120" s="348"/>
      <c r="M120" s="348"/>
      <c r="N120" s="348"/>
      <c r="O120" s="353"/>
      <c r="P120" s="348"/>
    </row>
    <row r="121" spans="4:16" ht="40.15" customHeight="1" x14ac:dyDescent="0.25">
      <c r="D121" s="348"/>
      <c r="E121" s="431"/>
      <c r="F121" s="444"/>
      <c r="G121" s="350"/>
      <c r="H121" s="351"/>
      <c r="I121" s="351"/>
      <c r="J121" s="352"/>
      <c r="K121" s="352"/>
      <c r="L121" s="348"/>
      <c r="M121" s="348"/>
      <c r="N121" s="348"/>
      <c r="O121" s="353"/>
      <c r="P121" s="348"/>
    </row>
    <row r="122" spans="4:16" ht="40.15" customHeight="1" x14ac:dyDescent="0.25">
      <c r="D122" s="348"/>
      <c r="E122" s="431"/>
      <c r="F122" s="444"/>
      <c r="G122" s="350"/>
      <c r="H122" s="351"/>
      <c r="I122" s="351"/>
      <c r="J122" s="352"/>
      <c r="K122" s="352"/>
      <c r="L122" s="348"/>
      <c r="M122" s="348"/>
      <c r="N122" s="348"/>
      <c r="O122" s="353"/>
      <c r="P122" s="348"/>
    </row>
    <row r="123" spans="4:16" ht="40.15" customHeight="1" x14ac:dyDescent="0.25">
      <c r="D123" s="348"/>
      <c r="E123" s="431"/>
      <c r="F123" s="444"/>
      <c r="G123" s="350"/>
      <c r="H123" s="351"/>
      <c r="I123" s="351"/>
      <c r="J123" s="352"/>
      <c r="K123" s="352"/>
      <c r="L123" s="348"/>
      <c r="M123" s="348"/>
      <c r="N123" s="348"/>
      <c r="O123" s="353"/>
      <c r="P123" s="348"/>
    </row>
    <row r="124" spans="4:16" ht="40.15" customHeight="1" x14ac:dyDescent="0.25">
      <c r="D124" s="348"/>
      <c r="E124" s="431"/>
      <c r="F124" s="444"/>
      <c r="G124" s="350"/>
      <c r="H124" s="351"/>
      <c r="I124" s="351"/>
      <c r="J124" s="352"/>
      <c r="K124" s="352"/>
      <c r="L124" s="348"/>
      <c r="M124" s="348"/>
      <c r="N124" s="348"/>
      <c r="O124" s="353"/>
      <c r="P124" s="348"/>
    </row>
    <row r="125" spans="4:16" ht="40.15" customHeight="1" x14ac:dyDescent="0.25">
      <c r="D125" s="348"/>
      <c r="E125" s="431"/>
      <c r="F125" s="444"/>
      <c r="G125" s="350"/>
      <c r="H125" s="351"/>
      <c r="I125" s="351"/>
      <c r="J125" s="352"/>
      <c r="K125" s="352"/>
      <c r="L125" s="348"/>
      <c r="M125" s="348"/>
      <c r="N125" s="348"/>
      <c r="O125" s="353"/>
      <c r="P125" s="348"/>
    </row>
    <row r="126" spans="4:16" ht="40.15" customHeight="1" x14ac:dyDescent="0.25">
      <c r="D126" s="348"/>
      <c r="E126" s="431"/>
      <c r="F126" s="444"/>
      <c r="G126" s="350"/>
      <c r="H126" s="351"/>
      <c r="I126" s="351"/>
      <c r="J126" s="352"/>
      <c r="K126" s="352"/>
      <c r="L126" s="348"/>
      <c r="M126" s="348"/>
      <c r="N126" s="348"/>
      <c r="O126" s="353"/>
      <c r="P126" s="348"/>
    </row>
    <row r="127" spans="4:16" ht="40.15" customHeight="1" x14ac:dyDescent="0.25">
      <c r="D127" s="348"/>
      <c r="E127" s="431"/>
      <c r="F127" s="444"/>
      <c r="G127" s="350"/>
      <c r="H127" s="351"/>
      <c r="I127" s="351"/>
      <c r="J127" s="352"/>
      <c r="K127" s="352"/>
      <c r="L127" s="348"/>
      <c r="M127" s="348"/>
      <c r="N127" s="348"/>
      <c r="O127" s="353"/>
      <c r="P127" s="348"/>
    </row>
    <row r="128" spans="4:16" ht="40.15" customHeight="1" x14ac:dyDescent="0.25">
      <c r="D128" s="348"/>
      <c r="E128" s="431"/>
      <c r="F128" s="444"/>
      <c r="G128" s="350"/>
      <c r="H128" s="351"/>
      <c r="I128" s="351"/>
      <c r="J128" s="352"/>
      <c r="K128" s="352"/>
      <c r="L128" s="348"/>
      <c r="M128" s="348"/>
      <c r="N128" s="348"/>
      <c r="O128" s="353"/>
      <c r="P128" s="348"/>
    </row>
    <row r="129" spans="4:16" ht="40.15" customHeight="1" x14ac:dyDescent="0.25">
      <c r="D129" s="348"/>
      <c r="E129" s="431"/>
      <c r="F129" s="444"/>
      <c r="G129" s="350"/>
      <c r="H129" s="351"/>
      <c r="I129" s="351"/>
      <c r="J129" s="352"/>
      <c r="K129" s="352"/>
      <c r="L129" s="348"/>
      <c r="M129" s="348"/>
      <c r="N129" s="348"/>
      <c r="O129" s="353"/>
      <c r="P129" s="348"/>
    </row>
    <row r="130" spans="4:16" ht="40.15" customHeight="1" x14ac:dyDescent="0.25">
      <c r="D130" s="348"/>
      <c r="E130" s="431"/>
      <c r="F130" s="444"/>
      <c r="G130" s="350"/>
      <c r="H130" s="351"/>
      <c r="I130" s="351"/>
      <c r="J130" s="352"/>
      <c r="K130" s="352"/>
      <c r="L130" s="348"/>
      <c r="M130" s="348"/>
      <c r="N130" s="348"/>
      <c r="O130" s="353"/>
      <c r="P130" s="348"/>
    </row>
    <row r="131" spans="4:16" ht="40.15" customHeight="1" x14ac:dyDescent="0.25">
      <c r="D131" s="348"/>
      <c r="E131" s="431"/>
      <c r="F131" s="444"/>
      <c r="G131" s="350"/>
      <c r="H131" s="351"/>
      <c r="I131" s="351"/>
      <c r="J131" s="352"/>
      <c r="K131" s="352"/>
      <c r="L131" s="348"/>
      <c r="M131" s="348"/>
      <c r="N131" s="348"/>
      <c r="O131" s="353"/>
      <c r="P131" s="348"/>
    </row>
    <row r="132" spans="4:16" ht="40.15" customHeight="1" x14ac:dyDescent="0.25">
      <c r="D132" s="348"/>
      <c r="E132" s="431"/>
      <c r="F132" s="444"/>
      <c r="G132" s="350"/>
      <c r="H132" s="351"/>
      <c r="I132" s="351"/>
      <c r="J132" s="352"/>
      <c r="K132" s="352"/>
      <c r="L132" s="348"/>
      <c r="M132" s="348"/>
      <c r="N132" s="348"/>
      <c r="O132" s="353"/>
      <c r="P132" s="348"/>
    </row>
    <row r="133" spans="4:16" ht="40.15" customHeight="1" x14ac:dyDescent="0.25">
      <c r="D133" s="348"/>
      <c r="E133" s="431"/>
      <c r="F133" s="444"/>
      <c r="G133" s="350"/>
      <c r="H133" s="351"/>
      <c r="I133" s="351"/>
      <c r="J133" s="352"/>
      <c r="K133" s="352"/>
      <c r="L133" s="348"/>
      <c r="M133" s="348"/>
      <c r="N133" s="348"/>
      <c r="O133" s="353"/>
      <c r="P133" s="348"/>
    </row>
    <row r="134" spans="4:16" ht="40.15" customHeight="1" x14ac:dyDescent="0.25">
      <c r="D134" s="348"/>
      <c r="E134" s="431"/>
      <c r="F134" s="444"/>
      <c r="G134" s="350"/>
      <c r="H134" s="351"/>
      <c r="I134" s="351"/>
      <c r="J134" s="352"/>
      <c r="K134" s="352"/>
      <c r="L134" s="348"/>
      <c r="M134" s="348"/>
      <c r="N134" s="348"/>
      <c r="O134" s="353"/>
      <c r="P134" s="348"/>
    </row>
    <row r="135" spans="4:16" ht="40.15" customHeight="1" x14ac:dyDescent="0.25">
      <c r="D135" s="348"/>
      <c r="E135" s="431"/>
      <c r="F135" s="444"/>
      <c r="G135" s="350"/>
      <c r="H135" s="351"/>
      <c r="I135" s="351"/>
      <c r="J135" s="352"/>
      <c r="K135" s="352"/>
      <c r="L135" s="348"/>
      <c r="M135" s="348"/>
      <c r="N135" s="348"/>
      <c r="O135" s="353"/>
      <c r="P135" s="348"/>
    </row>
    <row r="136" spans="4:16" ht="40.15" customHeight="1" x14ac:dyDescent="0.25">
      <c r="D136" s="348"/>
      <c r="E136" s="431"/>
      <c r="F136" s="444"/>
      <c r="G136" s="350"/>
      <c r="H136" s="351"/>
      <c r="I136" s="351"/>
      <c r="J136" s="352"/>
      <c r="K136" s="352"/>
      <c r="L136" s="348"/>
      <c r="M136" s="348"/>
      <c r="N136" s="348"/>
      <c r="O136" s="353"/>
      <c r="P136" s="348"/>
    </row>
    <row r="137" spans="4:16" ht="40.15" customHeight="1" x14ac:dyDescent="0.25">
      <c r="D137" s="348"/>
      <c r="E137" s="431"/>
      <c r="F137" s="444"/>
      <c r="G137" s="350"/>
      <c r="H137" s="351"/>
      <c r="I137" s="351"/>
      <c r="J137" s="352"/>
      <c r="K137" s="352"/>
      <c r="L137" s="348"/>
      <c r="M137" s="348"/>
      <c r="N137" s="348"/>
      <c r="O137" s="353"/>
      <c r="P137" s="348"/>
    </row>
    <row r="138" spans="4:16" ht="40.15" customHeight="1" x14ac:dyDescent="0.25">
      <c r="D138" s="348"/>
      <c r="E138" s="431"/>
      <c r="F138" s="444"/>
      <c r="G138" s="350"/>
      <c r="H138" s="351"/>
      <c r="I138" s="351"/>
      <c r="J138" s="352"/>
      <c r="K138" s="352"/>
      <c r="L138" s="348"/>
      <c r="M138" s="348"/>
      <c r="N138" s="348"/>
      <c r="O138" s="353"/>
      <c r="P138" s="348"/>
    </row>
    <row r="139" spans="4:16" ht="40.15" customHeight="1" x14ac:dyDescent="0.25">
      <c r="D139" s="348"/>
      <c r="E139" s="431"/>
      <c r="F139" s="444"/>
      <c r="G139" s="350"/>
      <c r="H139" s="351"/>
      <c r="I139" s="351"/>
      <c r="J139" s="352"/>
      <c r="K139" s="352"/>
      <c r="L139" s="348"/>
      <c r="M139" s="348"/>
      <c r="N139" s="348"/>
      <c r="O139" s="353"/>
      <c r="P139" s="348"/>
    </row>
    <row r="140" spans="4:16" ht="40.15" customHeight="1" x14ac:dyDescent="0.25">
      <c r="D140" s="348"/>
      <c r="E140" s="431"/>
      <c r="F140" s="444"/>
      <c r="G140" s="350"/>
      <c r="H140" s="351"/>
      <c r="I140" s="351"/>
      <c r="J140" s="352"/>
      <c r="K140" s="352"/>
      <c r="L140" s="348"/>
      <c r="M140" s="348"/>
      <c r="N140" s="348"/>
      <c r="O140" s="353"/>
      <c r="P140" s="348"/>
    </row>
    <row r="141" spans="4:16" ht="40.15" customHeight="1" x14ac:dyDescent="0.25">
      <c r="D141" s="348"/>
      <c r="E141" s="431"/>
      <c r="F141" s="444"/>
      <c r="G141" s="350"/>
      <c r="H141" s="351"/>
      <c r="I141" s="351"/>
      <c r="J141" s="352"/>
      <c r="K141" s="352"/>
      <c r="L141" s="348"/>
      <c r="M141" s="348"/>
      <c r="N141" s="348"/>
      <c r="O141" s="353"/>
      <c r="P141" s="348"/>
    </row>
    <row r="142" spans="4:16" ht="40.15" customHeight="1" x14ac:dyDescent="0.25">
      <c r="D142" s="348"/>
      <c r="E142" s="431"/>
      <c r="F142" s="444"/>
      <c r="G142" s="350"/>
      <c r="H142" s="351"/>
      <c r="I142" s="351"/>
      <c r="J142" s="352"/>
      <c r="K142" s="352"/>
      <c r="L142" s="348"/>
      <c r="M142" s="348"/>
      <c r="N142" s="348"/>
      <c r="O142" s="353"/>
      <c r="P142" s="348"/>
    </row>
    <row r="143" spans="4:16" ht="40.15" customHeight="1" x14ac:dyDescent="0.25">
      <c r="D143" s="348"/>
      <c r="E143" s="431"/>
      <c r="F143" s="444"/>
      <c r="G143" s="350"/>
      <c r="H143" s="351"/>
      <c r="I143" s="351"/>
      <c r="J143" s="352"/>
      <c r="K143" s="352"/>
      <c r="L143" s="348"/>
      <c r="M143" s="348"/>
      <c r="N143" s="348"/>
      <c r="O143" s="353"/>
      <c r="P143" s="348"/>
    </row>
    <row r="144" spans="4:16" ht="40.15" customHeight="1" x14ac:dyDescent="0.25">
      <c r="D144" s="348"/>
      <c r="E144" s="431"/>
      <c r="F144" s="444"/>
      <c r="G144" s="350"/>
      <c r="H144" s="351"/>
      <c r="I144" s="351"/>
      <c r="J144" s="352"/>
      <c r="K144" s="352"/>
      <c r="L144" s="348"/>
      <c r="M144" s="348"/>
      <c r="N144" s="348"/>
      <c r="O144" s="353"/>
      <c r="P144" s="348"/>
    </row>
    <row r="145" spans="4:16" ht="40.15" customHeight="1" x14ac:dyDescent="0.25">
      <c r="D145" s="348"/>
      <c r="E145" s="431"/>
      <c r="F145" s="444"/>
      <c r="G145" s="350"/>
      <c r="H145" s="351"/>
      <c r="I145" s="351"/>
      <c r="J145" s="352"/>
      <c r="K145" s="352"/>
      <c r="L145" s="348"/>
      <c r="M145" s="348"/>
      <c r="N145" s="348"/>
      <c r="O145" s="353"/>
      <c r="P145" s="348"/>
    </row>
    <row r="146" spans="4:16" ht="40.15" customHeight="1" x14ac:dyDescent="0.25">
      <c r="D146" s="348"/>
      <c r="E146" s="431"/>
      <c r="F146" s="444"/>
      <c r="G146" s="350"/>
      <c r="H146" s="351"/>
      <c r="I146" s="351"/>
      <c r="J146" s="352"/>
      <c r="K146" s="352"/>
      <c r="L146" s="348"/>
      <c r="M146" s="348"/>
      <c r="N146" s="348"/>
      <c r="O146" s="353"/>
      <c r="P146" s="348"/>
    </row>
    <row r="147" spans="4:16" ht="40.15" customHeight="1" x14ac:dyDescent="0.25">
      <c r="D147" s="348"/>
      <c r="E147" s="431"/>
      <c r="F147" s="444"/>
      <c r="G147" s="350"/>
      <c r="H147" s="351"/>
      <c r="I147" s="351"/>
      <c r="J147" s="352"/>
      <c r="K147" s="352"/>
      <c r="L147" s="348"/>
      <c r="M147" s="348"/>
      <c r="N147" s="348"/>
      <c r="O147" s="353"/>
      <c r="P147" s="348"/>
    </row>
    <row r="148" spans="4:16" ht="40.15" customHeight="1" x14ac:dyDescent="0.25">
      <c r="D148" s="348"/>
      <c r="E148" s="431"/>
      <c r="F148" s="444"/>
      <c r="G148" s="350"/>
      <c r="H148" s="351"/>
      <c r="I148" s="351"/>
      <c r="J148" s="352"/>
      <c r="K148" s="352"/>
      <c r="L148" s="348"/>
      <c r="M148" s="348"/>
      <c r="N148" s="348"/>
      <c r="O148" s="353"/>
      <c r="P148" s="348"/>
    </row>
    <row r="149" spans="4:16" ht="40.15" customHeight="1" x14ac:dyDescent="0.25">
      <c r="D149" s="348"/>
      <c r="E149" s="431"/>
      <c r="F149" s="444"/>
      <c r="G149" s="350"/>
      <c r="H149" s="351"/>
      <c r="I149" s="351"/>
      <c r="J149" s="352"/>
      <c r="K149" s="352"/>
      <c r="L149" s="348"/>
      <c r="M149" s="348"/>
      <c r="N149" s="348"/>
      <c r="O149" s="353"/>
      <c r="P149" s="348"/>
    </row>
    <row r="150" spans="4:16" ht="40.15" customHeight="1" x14ac:dyDescent="0.25">
      <c r="D150" s="348"/>
      <c r="E150" s="431"/>
      <c r="F150" s="444"/>
      <c r="G150" s="350"/>
      <c r="H150" s="351"/>
      <c r="I150" s="351"/>
      <c r="J150" s="352"/>
      <c r="K150" s="352"/>
      <c r="L150" s="348"/>
      <c r="M150" s="348"/>
      <c r="N150" s="348"/>
      <c r="O150" s="353"/>
      <c r="P150" s="348"/>
    </row>
    <row r="151" spans="4:16" ht="40.15" customHeight="1" x14ac:dyDescent="0.25">
      <c r="D151" s="348"/>
      <c r="E151" s="431"/>
      <c r="F151" s="444"/>
      <c r="G151" s="350"/>
      <c r="H151" s="351"/>
      <c r="I151" s="351"/>
      <c r="J151" s="352"/>
      <c r="K151" s="352"/>
      <c r="L151" s="348"/>
      <c r="M151" s="348"/>
      <c r="N151" s="348"/>
      <c r="O151" s="353"/>
      <c r="P151" s="348"/>
    </row>
    <row r="152" spans="4:16" ht="40.15" customHeight="1" x14ac:dyDescent="0.25">
      <c r="D152" s="348"/>
      <c r="E152" s="431"/>
      <c r="F152" s="444"/>
      <c r="G152" s="350"/>
      <c r="H152" s="351"/>
      <c r="I152" s="351"/>
      <c r="J152" s="352"/>
      <c r="K152" s="352"/>
      <c r="L152" s="348"/>
      <c r="M152" s="348"/>
      <c r="N152" s="348"/>
      <c r="O152" s="353"/>
      <c r="P152" s="348"/>
    </row>
    <row r="153" spans="4:16" ht="40.15" customHeight="1" x14ac:dyDescent="0.25">
      <c r="D153" s="348"/>
      <c r="E153" s="431"/>
      <c r="F153" s="444"/>
      <c r="G153" s="350"/>
      <c r="H153" s="351"/>
      <c r="I153" s="351"/>
      <c r="J153" s="352"/>
      <c r="K153" s="352"/>
      <c r="L153" s="348"/>
      <c r="M153" s="348"/>
      <c r="N153" s="348"/>
      <c r="O153" s="353"/>
      <c r="P153" s="348"/>
    </row>
    <row r="154" spans="4:16" ht="40.15" customHeight="1" x14ac:dyDescent="0.25">
      <c r="D154" s="348"/>
      <c r="E154" s="431"/>
      <c r="F154" s="444"/>
      <c r="G154" s="350"/>
      <c r="H154" s="351"/>
      <c r="I154" s="351"/>
      <c r="J154" s="352"/>
      <c r="K154" s="352"/>
      <c r="L154" s="348"/>
      <c r="M154" s="348"/>
      <c r="N154" s="348"/>
      <c r="O154" s="353"/>
      <c r="P154" s="348"/>
    </row>
    <row r="155" spans="4:16" ht="40.15" customHeight="1" x14ac:dyDescent="0.25">
      <c r="D155" s="348"/>
      <c r="E155" s="431"/>
      <c r="F155" s="444"/>
      <c r="G155" s="350"/>
      <c r="H155" s="351"/>
      <c r="I155" s="351"/>
      <c r="J155" s="352"/>
      <c r="K155" s="352"/>
      <c r="L155" s="348"/>
      <c r="M155" s="348"/>
      <c r="N155" s="348"/>
      <c r="O155" s="353"/>
      <c r="P155" s="348"/>
    </row>
    <row r="156" spans="4:16" ht="40.15" customHeight="1" x14ac:dyDescent="0.25">
      <c r="D156" s="348"/>
      <c r="E156" s="431"/>
      <c r="F156" s="444"/>
      <c r="G156" s="350"/>
      <c r="H156" s="351"/>
      <c r="I156" s="351"/>
      <c r="J156" s="352"/>
      <c r="K156" s="352"/>
      <c r="L156" s="348"/>
      <c r="M156" s="348"/>
      <c r="N156" s="348"/>
      <c r="O156" s="353"/>
      <c r="P156" s="348"/>
    </row>
    <row r="157" spans="4:16" ht="40.15" customHeight="1" x14ac:dyDescent="0.25">
      <c r="D157" s="348"/>
      <c r="E157" s="431"/>
      <c r="F157" s="444"/>
      <c r="G157" s="350"/>
      <c r="H157" s="351"/>
      <c r="I157" s="351"/>
      <c r="J157" s="352"/>
      <c r="K157" s="352"/>
      <c r="L157" s="348"/>
      <c r="M157" s="348"/>
      <c r="N157" s="348"/>
      <c r="O157" s="353"/>
      <c r="P157" s="348"/>
    </row>
    <row r="158" spans="4:16" ht="40.15" customHeight="1" x14ac:dyDescent="0.25">
      <c r="D158" s="348"/>
      <c r="E158" s="431"/>
      <c r="F158" s="444"/>
      <c r="G158" s="350"/>
      <c r="H158" s="351"/>
      <c r="I158" s="351"/>
      <c r="J158" s="352"/>
      <c r="K158" s="352"/>
      <c r="L158" s="348"/>
      <c r="M158" s="348"/>
      <c r="N158" s="348"/>
      <c r="O158" s="353"/>
      <c r="P158" s="348"/>
    </row>
    <row r="159" spans="4:16" ht="40.15" customHeight="1" x14ac:dyDescent="0.25">
      <c r="D159" s="348"/>
      <c r="E159" s="431"/>
      <c r="F159" s="444"/>
      <c r="G159" s="350"/>
      <c r="H159" s="351"/>
      <c r="I159" s="351"/>
      <c r="J159" s="352"/>
      <c r="K159" s="352"/>
      <c r="L159" s="348"/>
      <c r="M159" s="348"/>
      <c r="N159" s="348"/>
      <c r="O159" s="353"/>
      <c r="P159" s="348"/>
    </row>
    <row r="160" spans="4:16" ht="40.15" customHeight="1" x14ac:dyDescent="0.25">
      <c r="D160" s="348"/>
      <c r="E160" s="431"/>
      <c r="F160" s="444"/>
      <c r="G160" s="350"/>
      <c r="H160" s="351"/>
      <c r="I160" s="351"/>
      <c r="J160" s="352"/>
      <c r="K160" s="352"/>
      <c r="L160" s="348"/>
      <c r="M160" s="348"/>
      <c r="N160" s="348"/>
      <c r="O160" s="353"/>
      <c r="P160" s="348"/>
    </row>
    <row r="161" spans="4:16" ht="40.15" customHeight="1" x14ac:dyDescent="0.25">
      <c r="D161" s="348"/>
      <c r="E161" s="431"/>
      <c r="F161" s="444"/>
      <c r="G161" s="350"/>
      <c r="H161" s="351"/>
      <c r="I161" s="351"/>
      <c r="J161" s="352"/>
      <c r="K161" s="352"/>
      <c r="L161" s="348"/>
      <c r="M161" s="348"/>
      <c r="N161" s="348"/>
      <c r="O161" s="353"/>
      <c r="P161" s="348"/>
    </row>
    <row r="162" spans="4:16" ht="40.15" customHeight="1" x14ac:dyDescent="0.25">
      <c r="D162" s="348"/>
      <c r="E162" s="431"/>
      <c r="F162" s="444"/>
      <c r="G162" s="350"/>
      <c r="H162" s="351"/>
      <c r="I162" s="351"/>
      <c r="J162" s="352"/>
      <c r="K162" s="352"/>
      <c r="L162" s="348"/>
      <c r="M162" s="348"/>
      <c r="N162" s="348"/>
      <c r="O162" s="353"/>
      <c r="P162" s="348"/>
    </row>
    <row r="163" spans="4:16" ht="40.15" customHeight="1" x14ac:dyDescent="0.25">
      <c r="D163" s="348"/>
      <c r="E163" s="431"/>
      <c r="F163" s="444"/>
      <c r="G163" s="350"/>
      <c r="H163" s="351"/>
      <c r="I163" s="351"/>
      <c r="J163" s="352"/>
      <c r="K163" s="352"/>
      <c r="L163" s="348"/>
      <c r="M163" s="348"/>
      <c r="N163" s="348"/>
      <c r="O163" s="353"/>
      <c r="P163" s="348"/>
    </row>
    <row r="164" spans="4:16" ht="40.15" customHeight="1" x14ac:dyDescent="0.25">
      <c r="D164" s="348"/>
      <c r="E164" s="431"/>
      <c r="F164" s="444"/>
      <c r="G164" s="350"/>
      <c r="H164" s="351"/>
      <c r="I164" s="351"/>
      <c r="J164" s="352"/>
      <c r="K164" s="352"/>
      <c r="L164" s="348"/>
      <c r="M164" s="348"/>
      <c r="N164" s="348"/>
      <c r="O164" s="353"/>
      <c r="P164" s="348"/>
    </row>
    <row r="165" spans="4:16" ht="40.15" customHeight="1" x14ac:dyDescent="0.25">
      <c r="D165" s="348"/>
      <c r="E165" s="431"/>
      <c r="F165" s="444"/>
      <c r="G165" s="350"/>
      <c r="H165" s="351"/>
      <c r="I165" s="351"/>
      <c r="J165" s="352"/>
      <c r="K165" s="352"/>
      <c r="L165" s="348"/>
      <c r="M165" s="348"/>
      <c r="N165" s="348"/>
      <c r="O165" s="353"/>
      <c r="P165" s="348"/>
    </row>
    <row r="166" spans="4:16" ht="40.15" customHeight="1" x14ac:dyDescent="0.25">
      <c r="D166" s="348"/>
      <c r="E166" s="431"/>
      <c r="F166" s="444"/>
      <c r="G166" s="350"/>
      <c r="H166" s="351"/>
      <c r="I166" s="351"/>
      <c r="J166" s="352"/>
      <c r="K166" s="352"/>
      <c r="L166" s="348"/>
      <c r="M166" s="348"/>
      <c r="N166" s="348"/>
      <c r="O166" s="353"/>
      <c r="P166" s="348"/>
    </row>
    <row r="167" spans="4:16" ht="40.15" customHeight="1" x14ac:dyDescent="0.25">
      <c r="D167" s="348"/>
      <c r="E167" s="431"/>
      <c r="F167" s="444"/>
      <c r="G167" s="350"/>
      <c r="H167" s="351"/>
      <c r="I167" s="351"/>
      <c r="J167" s="352"/>
      <c r="K167" s="352"/>
      <c r="L167" s="348"/>
      <c r="M167" s="348"/>
      <c r="N167" s="348"/>
      <c r="O167" s="353"/>
      <c r="P167" s="348"/>
    </row>
    <row r="168" spans="4:16" ht="40.15" customHeight="1" x14ac:dyDescent="0.25">
      <c r="D168" s="348"/>
      <c r="E168" s="431"/>
      <c r="F168" s="444"/>
      <c r="G168" s="350"/>
      <c r="H168" s="351"/>
      <c r="I168" s="351"/>
      <c r="J168" s="352"/>
      <c r="K168" s="352"/>
      <c r="L168" s="348"/>
      <c r="M168" s="348"/>
      <c r="N168" s="348"/>
      <c r="O168" s="353"/>
      <c r="P168" s="348"/>
    </row>
    <row r="169" spans="4:16" ht="40.15" customHeight="1" x14ac:dyDescent="0.25">
      <c r="D169" s="348"/>
      <c r="E169" s="431"/>
      <c r="F169" s="444"/>
      <c r="G169" s="350"/>
      <c r="H169" s="351"/>
      <c r="I169" s="351"/>
      <c r="J169" s="352"/>
      <c r="K169" s="352"/>
      <c r="L169" s="348"/>
      <c r="M169" s="348"/>
      <c r="N169" s="348"/>
      <c r="O169" s="353"/>
      <c r="P169" s="348"/>
    </row>
    <row r="170" spans="4:16" ht="40.15" customHeight="1" x14ac:dyDescent="0.25">
      <c r="D170" s="348"/>
      <c r="E170" s="431"/>
      <c r="F170" s="444"/>
      <c r="G170" s="350"/>
      <c r="H170" s="351"/>
      <c r="I170" s="351"/>
      <c r="J170" s="352"/>
      <c r="K170" s="352"/>
      <c r="L170" s="348"/>
      <c r="M170" s="348"/>
      <c r="N170" s="348"/>
      <c r="O170" s="353"/>
      <c r="P170" s="348"/>
    </row>
    <row r="171" spans="4:16" ht="40.15" customHeight="1" x14ac:dyDescent="0.25">
      <c r="D171" s="348"/>
      <c r="E171" s="431"/>
      <c r="F171" s="444"/>
      <c r="G171" s="350"/>
      <c r="H171" s="351"/>
      <c r="I171" s="351"/>
      <c r="J171" s="352"/>
      <c r="K171" s="352"/>
      <c r="L171" s="348"/>
      <c r="M171" s="348"/>
      <c r="N171" s="348"/>
      <c r="O171" s="353"/>
      <c r="P171" s="348"/>
    </row>
    <row r="172" spans="4:16" ht="40.15" customHeight="1" x14ac:dyDescent="0.25">
      <c r="D172" s="348"/>
      <c r="E172" s="431"/>
      <c r="F172" s="444"/>
      <c r="G172" s="350"/>
      <c r="H172" s="351"/>
      <c r="I172" s="351"/>
      <c r="J172" s="352"/>
      <c r="K172" s="352"/>
      <c r="L172" s="348"/>
      <c r="M172" s="348"/>
      <c r="N172" s="348"/>
      <c r="O172" s="353"/>
      <c r="P172" s="348"/>
    </row>
    <row r="173" spans="4:16" ht="40.15" customHeight="1" x14ac:dyDescent="0.25">
      <c r="D173" s="348"/>
      <c r="E173" s="431"/>
      <c r="F173" s="444"/>
      <c r="G173" s="350"/>
      <c r="H173" s="351"/>
      <c r="I173" s="351"/>
      <c r="J173" s="352"/>
      <c r="K173" s="352"/>
      <c r="L173" s="348"/>
      <c r="M173" s="348"/>
      <c r="N173" s="348"/>
      <c r="O173" s="353"/>
      <c r="P173" s="348"/>
    </row>
    <row r="174" spans="4:16" ht="40.15" customHeight="1" x14ac:dyDescent="0.25">
      <c r="D174" s="348"/>
      <c r="E174" s="431"/>
      <c r="F174" s="444"/>
      <c r="G174" s="350"/>
      <c r="H174" s="351"/>
      <c r="I174" s="351"/>
      <c r="J174" s="352"/>
      <c r="K174" s="352"/>
      <c r="L174" s="348"/>
      <c r="M174" s="348"/>
      <c r="N174" s="348"/>
      <c r="O174" s="353"/>
      <c r="P174" s="348"/>
    </row>
    <row r="175" spans="4:16" ht="40.15" customHeight="1" x14ac:dyDescent="0.25">
      <c r="D175" s="348"/>
      <c r="E175" s="431"/>
      <c r="F175" s="444"/>
      <c r="G175" s="350"/>
      <c r="H175" s="351"/>
      <c r="I175" s="351"/>
      <c r="J175" s="352"/>
      <c r="K175" s="352"/>
      <c r="L175" s="348"/>
      <c r="M175" s="348"/>
      <c r="N175" s="348"/>
      <c r="O175" s="353"/>
      <c r="P175" s="348"/>
    </row>
    <row r="176" spans="4:16" ht="40.15" customHeight="1" x14ac:dyDescent="0.25">
      <c r="D176" s="348"/>
      <c r="E176" s="431"/>
      <c r="F176" s="444"/>
      <c r="G176" s="350"/>
      <c r="H176" s="351"/>
      <c r="I176" s="351"/>
      <c r="J176" s="352"/>
      <c r="K176" s="352"/>
      <c r="L176" s="348"/>
      <c r="M176" s="348"/>
      <c r="N176" s="348"/>
      <c r="O176" s="353"/>
      <c r="P176" s="348"/>
    </row>
    <row r="177" spans="4:16" ht="40.15" customHeight="1" x14ac:dyDescent="0.25">
      <c r="D177" s="348"/>
      <c r="E177" s="431"/>
      <c r="F177" s="444"/>
      <c r="G177" s="350"/>
      <c r="H177" s="351"/>
      <c r="I177" s="351"/>
      <c r="J177" s="352"/>
      <c r="K177" s="352"/>
      <c r="L177" s="348"/>
      <c r="M177" s="348"/>
      <c r="N177" s="348"/>
      <c r="O177" s="353"/>
      <c r="P177" s="348"/>
    </row>
    <row r="178" spans="4:16" ht="40.15" customHeight="1" x14ac:dyDescent="0.25">
      <c r="D178" s="348"/>
      <c r="E178" s="431"/>
      <c r="F178" s="444"/>
      <c r="G178" s="350"/>
      <c r="H178" s="351"/>
      <c r="I178" s="351"/>
      <c r="J178" s="352"/>
      <c r="K178" s="352"/>
      <c r="L178" s="348"/>
      <c r="M178" s="348"/>
      <c r="N178" s="348"/>
      <c r="O178" s="353"/>
      <c r="P178" s="348"/>
    </row>
    <row r="179" spans="4:16" ht="40.15" customHeight="1" x14ac:dyDescent="0.25">
      <c r="D179" s="348"/>
      <c r="E179" s="431"/>
      <c r="F179" s="444"/>
      <c r="G179" s="350"/>
      <c r="H179" s="351"/>
      <c r="I179" s="351"/>
      <c r="J179" s="352"/>
      <c r="K179" s="352"/>
      <c r="L179" s="348"/>
      <c r="M179" s="348"/>
      <c r="N179" s="348"/>
      <c r="O179" s="353"/>
      <c r="P179" s="348"/>
    </row>
    <row r="180" spans="4:16" ht="40.15" customHeight="1" x14ac:dyDescent="0.25">
      <c r="D180" s="348"/>
      <c r="E180" s="431"/>
      <c r="F180" s="444"/>
      <c r="G180" s="350"/>
      <c r="H180" s="351"/>
      <c r="I180" s="351"/>
      <c r="J180" s="352"/>
      <c r="K180" s="352"/>
      <c r="L180" s="348"/>
      <c r="M180" s="348"/>
      <c r="N180" s="348"/>
      <c r="O180" s="353"/>
      <c r="P180" s="348"/>
    </row>
    <row r="181" spans="4:16" ht="40.15" customHeight="1" x14ac:dyDescent="0.25">
      <c r="D181" s="348"/>
      <c r="E181" s="431"/>
      <c r="F181" s="444"/>
      <c r="G181" s="350"/>
      <c r="H181" s="351"/>
      <c r="I181" s="351"/>
      <c r="J181" s="352"/>
      <c r="K181" s="352"/>
      <c r="L181" s="348"/>
      <c r="M181" s="348"/>
      <c r="N181" s="348"/>
      <c r="O181" s="353"/>
      <c r="P181" s="348"/>
    </row>
    <row r="182" spans="4:16" ht="40.15" customHeight="1" x14ac:dyDescent="0.25">
      <c r="D182" s="348"/>
      <c r="E182" s="431"/>
      <c r="F182" s="444"/>
      <c r="G182" s="350"/>
      <c r="H182" s="351"/>
      <c r="I182" s="351"/>
      <c r="J182" s="352"/>
      <c r="K182" s="352"/>
      <c r="L182" s="348"/>
      <c r="M182" s="348"/>
      <c r="N182" s="348"/>
      <c r="O182" s="353"/>
      <c r="P182" s="348"/>
    </row>
    <row r="183" spans="4:16" ht="40.15" customHeight="1" x14ac:dyDescent="0.25">
      <c r="D183" s="348"/>
      <c r="E183" s="431"/>
      <c r="F183" s="444"/>
      <c r="G183" s="350"/>
      <c r="H183" s="351"/>
      <c r="I183" s="351"/>
      <c r="J183" s="352"/>
      <c r="K183" s="352"/>
      <c r="L183" s="348"/>
      <c r="M183" s="348"/>
      <c r="N183" s="348"/>
      <c r="O183" s="353"/>
      <c r="P183" s="348"/>
    </row>
    <row r="184" spans="4:16" ht="40.15" customHeight="1" x14ac:dyDescent="0.25">
      <c r="D184" s="348"/>
      <c r="E184" s="431"/>
      <c r="F184" s="444"/>
      <c r="G184" s="350"/>
      <c r="H184" s="351"/>
      <c r="I184" s="351"/>
      <c r="J184" s="352"/>
      <c r="K184" s="352"/>
      <c r="L184" s="348"/>
      <c r="M184" s="348"/>
      <c r="N184" s="348"/>
      <c r="O184" s="353"/>
      <c r="P184" s="348"/>
    </row>
    <row r="185" spans="4:16" ht="40.15" customHeight="1" x14ac:dyDescent="0.25">
      <c r="D185" s="348"/>
      <c r="E185" s="431"/>
      <c r="F185" s="444"/>
      <c r="G185" s="350"/>
      <c r="H185" s="351"/>
      <c r="I185" s="351"/>
      <c r="J185" s="352"/>
      <c r="K185" s="352"/>
      <c r="L185" s="348"/>
      <c r="M185" s="348"/>
      <c r="N185" s="348"/>
      <c r="O185" s="353"/>
      <c r="P185" s="348"/>
    </row>
    <row r="186" spans="4:16" ht="40.15" customHeight="1" x14ac:dyDescent="0.25">
      <c r="D186" s="348"/>
      <c r="E186" s="431"/>
      <c r="F186" s="444"/>
      <c r="G186" s="350"/>
      <c r="H186" s="351"/>
      <c r="I186" s="351"/>
      <c r="J186" s="352"/>
      <c r="K186" s="352"/>
      <c r="L186" s="348"/>
      <c r="M186" s="348"/>
      <c r="N186" s="348"/>
      <c r="O186" s="353"/>
      <c r="P186" s="348"/>
    </row>
    <row r="187" spans="4:16" ht="40.15" customHeight="1" x14ac:dyDescent="0.25">
      <c r="D187" s="348"/>
      <c r="E187" s="431"/>
      <c r="F187" s="444"/>
      <c r="G187" s="350"/>
      <c r="H187" s="351"/>
      <c r="I187" s="351"/>
      <c r="J187" s="352"/>
      <c r="K187" s="352"/>
      <c r="L187" s="348"/>
      <c r="M187" s="348"/>
      <c r="N187" s="348"/>
      <c r="O187" s="353"/>
      <c r="P187" s="348"/>
    </row>
    <row r="188" spans="4:16" ht="40.15" customHeight="1" x14ac:dyDescent="0.25">
      <c r="D188" s="348"/>
      <c r="E188" s="431"/>
      <c r="F188" s="444"/>
      <c r="G188" s="350"/>
      <c r="H188" s="351"/>
      <c r="I188" s="351"/>
      <c r="J188" s="352"/>
      <c r="K188" s="352"/>
      <c r="L188" s="348"/>
      <c r="M188" s="348"/>
      <c r="N188" s="348"/>
      <c r="O188" s="353"/>
      <c r="P188" s="348"/>
    </row>
    <row r="189" spans="4:16" ht="40.15" customHeight="1" x14ac:dyDescent="0.25">
      <c r="D189" s="348"/>
      <c r="E189" s="431"/>
      <c r="F189" s="444"/>
      <c r="G189" s="350"/>
      <c r="H189" s="351"/>
      <c r="I189" s="351"/>
      <c r="J189" s="352"/>
      <c r="K189" s="352"/>
      <c r="L189" s="348"/>
      <c r="M189" s="348"/>
      <c r="N189" s="348"/>
      <c r="O189" s="353"/>
      <c r="P189" s="348"/>
    </row>
    <row r="190" spans="4:16" ht="40.15" customHeight="1" x14ac:dyDescent="0.25">
      <c r="D190" s="348"/>
      <c r="E190" s="431"/>
      <c r="F190" s="444"/>
      <c r="G190" s="350"/>
      <c r="H190" s="351"/>
      <c r="I190" s="351"/>
      <c r="J190" s="352"/>
      <c r="K190" s="352"/>
      <c r="L190" s="348"/>
      <c r="M190" s="348"/>
      <c r="N190" s="348"/>
      <c r="O190" s="353"/>
      <c r="P190" s="348"/>
    </row>
    <row r="191" spans="4:16" ht="40.15" customHeight="1" x14ac:dyDescent="0.25">
      <c r="D191" s="348"/>
      <c r="E191" s="431"/>
      <c r="F191" s="444"/>
      <c r="G191" s="350"/>
      <c r="H191" s="351"/>
      <c r="I191" s="351"/>
      <c r="J191" s="352"/>
      <c r="K191" s="352"/>
      <c r="L191" s="348"/>
      <c r="M191" s="348"/>
      <c r="N191" s="348"/>
      <c r="O191" s="353"/>
      <c r="P191" s="348"/>
    </row>
    <row r="192" spans="4:16" ht="40.15" customHeight="1" x14ac:dyDescent="0.25">
      <c r="D192" s="348"/>
      <c r="E192" s="431"/>
      <c r="F192" s="444"/>
      <c r="G192" s="350"/>
      <c r="H192" s="351"/>
      <c r="I192" s="351"/>
      <c r="J192" s="352"/>
      <c r="K192" s="352"/>
      <c r="L192" s="348"/>
      <c r="M192" s="348"/>
      <c r="N192" s="348"/>
      <c r="O192" s="353"/>
      <c r="P192" s="348"/>
    </row>
    <row r="193" spans="4:16" ht="40.15" customHeight="1" x14ac:dyDescent="0.25">
      <c r="D193" s="348"/>
      <c r="E193" s="431"/>
      <c r="F193" s="444"/>
      <c r="G193" s="350"/>
      <c r="H193" s="351"/>
      <c r="I193" s="351"/>
      <c r="J193" s="352"/>
      <c r="K193" s="352"/>
      <c r="L193" s="348"/>
      <c r="M193" s="348"/>
      <c r="N193" s="348"/>
      <c r="O193" s="353"/>
      <c r="P193" s="348"/>
    </row>
    <row r="194" spans="4:16" ht="40.15" customHeight="1" x14ac:dyDescent="0.25">
      <c r="D194" s="348"/>
      <c r="E194" s="431"/>
      <c r="F194" s="444"/>
      <c r="G194" s="350"/>
      <c r="H194" s="351"/>
      <c r="I194" s="351"/>
      <c r="J194" s="352"/>
      <c r="K194" s="352"/>
      <c r="L194" s="348"/>
      <c r="M194" s="348"/>
      <c r="N194" s="348"/>
      <c r="O194" s="353"/>
      <c r="P194" s="348"/>
    </row>
    <row r="195" spans="4:16" ht="40.15" customHeight="1" x14ac:dyDescent="0.25">
      <c r="D195" s="348"/>
      <c r="E195" s="431"/>
      <c r="F195" s="444"/>
      <c r="G195" s="350"/>
      <c r="H195" s="351"/>
      <c r="I195" s="351"/>
      <c r="J195" s="352"/>
      <c r="K195" s="352"/>
      <c r="L195" s="348"/>
      <c r="M195" s="348"/>
      <c r="N195" s="348"/>
      <c r="O195" s="353"/>
      <c r="P195" s="348"/>
    </row>
    <row r="196" spans="4:16" ht="40.15" customHeight="1" x14ac:dyDescent="0.25">
      <c r="D196" s="348"/>
      <c r="E196" s="431"/>
      <c r="F196" s="444"/>
      <c r="G196" s="350"/>
      <c r="H196" s="351"/>
      <c r="I196" s="351"/>
      <c r="J196" s="352"/>
      <c r="K196" s="352"/>
      <c r="L196" s="348"/>
      <c r="M196" s="348"/>
      <c r="N196" s="348"/>
      <c r="O196" s="353"/>
      <c r="P196" s="348"/>
    </row>
    <row r="197" spans="4:16" ht="40.15" customHeight="1" x14ac:dyDescent="0.25">
      <c r="D197" s="348"/>
      <c r="E197" s="431"/>
      <c r="F197" s="444"/>
      <c r="G197" s="350"/>
      <c r="H197" s="351"/>
      <c r="I197" s="351"/>
      <c r="J197" s="352"/>
      <c r="K197" s="352"/>
      <c r="L197" s="348"/>
      <c r="M197" s="348"/>
      <c r="N197" s="348"/>
      <c r="O197" s="353"/>
      <c r="P197" s="348"/>
    </row>
    <row r="198" spans="4:16" ht="40.15" customHeight="1" x14ac:dyDescent="0.25">
      <c r="D198" s="348"/>
      <c r="E198" s="431"/>
      <c r="F198" s="444"/>
      <c r="G198" s="350"/>
      <c r="H198" s="351"/>
      <c r="I198" s="351"/>
      <c r="J198" s="352"/>
      <c r="K198" s="352"/>
      <c r="L198" s="348"/>
      <c r="M198" s="348"/>
      <c r="N198" s="348"/>
      <c r="O198" s="353"/>
      <c r="P198" s="348"/>
    </row>
    <row r="199" spans="4:16" ht="40.15" customHeight="1" x14ac:dyDescent="0.25">
      <c r="D199" s="348"/>
      <c r="E199" s="431"/>
      <c r="F199" s="444"/>
      <c r="G199" s="350"/>
      <c r="H199" s="351"/>
      <c r="I199" s="351"/>
      <c r="J199" s="352"/>
      <c r="K199" s="352"/>
      <c r="L199" s="348"/>
      <c r="M199" s="348"/>
      <c r="N199" s="348"/>
      <c r="O199" s="353"/>
      <c r="P199" s="348"/>
    </row>
    <row r="200" spans="4:16" ht="40.15" customHeight="1" x14ac:dyDescent="0.25">
      <c r="D200" s="348"/>
      <c r="E200" s="431"/>
      <c r="F200" s="444"/>
      <c r="G200" s="350"/>
      <c r="H200" s="351"/>
      <c r="I200" s="351"/>
      <c r="J200" s="352"/>
      <c r="K200" s="352"/>
      <c r="L200" s="348"/>
      <c r="M200" s="348"/>
      <c r="N200" s="348"/>
      <c r="O200" s="353"/>
      <c r="P200" s="348"/>
    </row>
    <row r="201" spans="4:16" ht="40.15" customHeight="1" x14ac:dyDescent="0.25">
      <c r="D201" s="348"/>
      <c r="E201" s="431"/>
      <c r="F201" s="444"/>
      <c r="G201" s="350"/>
      <c r="H201" s="351"/>
      <c r="I201" s="351"/>
      <c r="J201" s="352"/>
      <c r="K201" s="352"/>
      <c r="L201" s="348"/>
      <c r="M201" s="348"/>
      <c r="N201" s="348"/>
      <c r="O201" s="353"/>
      <c r="P201" s="348"/>
    </row>
    <row r="202" spans="4:16" ht="40.15" customHeight="1" x14ac:dyDescent="0.25">
      <c r="D202" s="348"/>
      <c r="E202" s="431"/>
      <c r="F202" s="444"/>
      <c r="G202" s="350"/>
      <c r="H202" s="351"/>
      <c r="I202" s="351"/>
      <c r="J202" s="352"/>
      <c r="K202" s="352"/>
      <c r="L202" s="348"/>
      <c r="M202" s="348"/>
      <c r="N202" s="348"/>
      <c r="O202" s="353"/>
      <c r="P202" s="348"/>
    </row>
    <row r="203" spans="4:16" ht="40.15" customHeight="1" x14ac:dyDescent="0.25">
      <c r="D203" s="348"/>
      <c r="E203" s="431"/>
      <c r="F203" s="444"/>
      <c r="G203" s="350"/>
      <c r="H203" s="351"/>
      <c r="I203" s="351"/>
      <c r="J203" s="352"/>
      <c r="K203" s="352"/>
      <c r="L203" s="348"/>
      <c r="M203" s="348"/>
      <c r="N203" s="348"/>
      <c r="O203" s="353"/>
      <c r="P203" s="348"/>
    </row>
    <row r="204" spans="4:16" ht="40.15" customHeight="1" x14ac:dyDescent="0.25">
      <c r="D204" s="348"/>
      <c r="E204" s="431"/>
      <c r="F204" s="444"/>
      <c r="G204" s="350"/>
      <c r="H204" s="351"/>
      <c r="I204" s="351"/>
      <c r="J204" s="352"/>
      <c r="K204" s="352"/>
      <c r="L204" s="348"/>
      <c r="M204" s="348"/>
      <c r="N204" s="348"/>
      <c r="O204" s="353"/>
      <c r="P204" s="348"/>
    </row>
    <row r="205" spans="4:16" ht="40.15" customHeight="1" x14ac:dyDescent="0.25">
      <c r="D205" s="348"/>
      <c r="E205" s="431"/>
      <c r="F205" s="444"/>
      <c r="G205" s="350"/>
      <c r="H205" s="351"/>
      <c r="I205" s="351"/>
      <c r="J205" s="352"/>
      <c r="K205" s="352"/>
      <c r="L205" s="348"/>
      <c r="M205" s="348"/>
      <c r="N205" s="348"/>
      <c r="O205" s="353"/>
      <c r="P205" s="348"/>
    </row>
    <row r="206" spans="4:16" ht="40.15" customHeight="1" x14ac:dyDescent="0.25">
      <c r="D206" s="348"/>
      <c r="E206" s="431"/>
      <c r="F206" s="444"/>
      <c r="G206" s="350"/>
      <c r="H206" s="351"/>
      <c r="I206" s="351"/>
      <c r="J206" s="352"/>
      <c r="K206" s="352"/>
      <c r="L206" s="348"/>
      <c r="M206" s="348"/>
      <c r="N206" s="348"/>
      <c r="O206" s="353"/>
      <c r="P206" s="348"/>
    </row>
    <row r="207" spans="4:16" ht="40.15" customHeight="1" x14ac:dyDescent="0.25">
      <c r="D207" s="348"/>
      <c r="E207" s="431"/>
      <c r="F207" s="444"/>
      <c r="G207" s="350"/>
      <c r="H207" s="351"/>
      <c r="I207" s="351"/>
      <c r="J207" s="352"/>
      <c r="K207" s="352"/>
      <c r="L207" s="348"/>
      <c r="M207" s="348"/>
      <c r="N207" s="348"/>
      <c r="O207" s="353"/>
      <c r="P207" s="348"/>
    </row>
    <row r="208" spans="4:16" ht="40.15" customHeight="1" x14ac:dyDescent="0.25">
      <c r="D208" s="348"/>
      <c r="E208" s="431"/>
      <c r="F208" s="444"/>
      <c r="G208" s="350"/>
      <c r="H208" s="351"/>
      <c r="I208" s="351"/>
      <c r="J208" s="352"/>
      <c r="K208" s="352"/>
      <c r="L208" s="348"/>
      <c r="M208" s="348"/>
      <c r="N208" s="348"/>
      <c r="O208" s="353"/>
      <c r="P208" s="348"/>
    </row>
    <row r="209" spans="4:16" ht="40.15" customHeight="1" x14ac:dyDescent="0.25">
      <c r="D209" s="348"/>
      <c r="E209" s="431"/>
      <c r="F209" s="444"/>
      <c r="G209" s="350"/>
      <c r="H209" s="351"/>
      <c r="I209" s="351"/>
      <c r="J209" s="352"/>
      <c r="K209" s="352"/>
      <c r="L209" s="348"/>
      <c r="M209" s="348"/>
      <c r="N209" s="348"/>
      <c r="O209" s="353"/>
      <c r="P209" s="348"/>
    </row>
    <row r="210" spans="4:16" ht="40.15" customHeight="1" x14ac:dyDescent="0.25">
      <c r="D210" s="348"/>
      <c r="E210" s="431"/>
      <c r="F210" s="444"/>
      <c r="G210" s="350"/>
      <c r="H210" s="351"/>
      <c r="I210" s="351"/>
      <c r="J210" s="352"/>
      <c r="K210" s="352"/>
      <c r="L210" s="348"/>
      <c r="M210" s="348"/>
      <c r="N210" s="348"/>
      <c r="O210" s="353"/>
      <c r="P210" s="348"/>
    </row>
    <row r="211" spans="4:16" ht="40.15" customHeight="1" x14ac:dyDescent="0.25">
      <c r="D211" s="348"/>
      <c r="E211" s="431"/>
      <c r="F211" s="444"/>
      <c r="G211" s="350"/>
      <c r="H211" s="351"/>
      <c r="I211" s="351"/>
      <c r="J211" s="352"/>
      <c r="K211" s="352"/>
      <c r="L211" s="348"/>
      <c r="M211" s="348"/>
      <c r="N211" s="348"/>
      <c r="O211" s="353"/>
      <c r="P211" s="348"/>
    </row>
    <row r="212" spans="4:16" ht="40.15" customHeight="1" x14ac:dyDescent="0.25">
      <c r="D212" s="348"/>
      <c r="E212" s="431"/>
      <c r="F212" s="444"/>
      <c r="G212" s="350"/>
      <c r="H212" s="351"/>
      <c r="I212" s="351"/>
      <c r="J212" s="352"/>
      <c r="K212" s="352"/>
      <c r="L212" s="348"/>
      <c r="M212" s="348"/>
      <c r="N212" s="348"/>
      <c r="O212" s="353"/>
      <c r="P212" s="348"/>
    </row>
    <row r="213" spans="4:16" ht="40.15" customHeight="1" x14ac:dyDescent="0.25">
      <c r="D213" s="348"/>
      <c r="E213" s="431"/>
      <c r="F213" s="444"/>
      <c r="G213" s="350"/>
      <c r="H213" s="351"/>
      <c r="I213" s="351"/>
      <c r="J213" s="352"/>
      <c r="K213" s="352"/>
      <c r="L213" s="348"/>
      <c r="M213" s="348"/>
      <c r="N213" s="348"/>
      <c r="O213" s="353"/>
      <c r="P213" s="348"/>
    </row>
    <row r="214" spans="4:16" ht="40.15" customHeight="1" x14ac:dyDescent="0.25">
      <c r="D214" s="348"/>
      <c r="E214" s="431"/>
      <c r="F214" s="444"/>
      <c r="G214" s="350"/>
      <c r="H214" s="351"/>
      <c r="I214" s="351"/>
      <c r="J214" s="352"/>
      <c r="K214" s="352"/>
      <c r="L214" s="348"/>
      <c r="M214" s="348"/>
      <c r="N214" s="348"/>
      <c r="O214" s="353"/>
      <c r="P214" s="348"/>
    </row>
    <row r="215" spans="4:16" ht="40.15" customHeight="1" x14ac:dyDescent="0.25">
      <c r="D215" s="348"/>
      <c r="E215" s="431"/>
      <c r="F215" s="444"/>
      <c r="G215" s="350"/>
      <c r="H215" s="351"/>
      <c r="I215" s="351"/>
      <c r="J215" s="352"/>
      <c r="K215" s="352"/>
      <c r="L215" s="348"/>
      <c r="M215" s="348"/>
      <c r="N215" s="348"/>
      <c r="O215" s="353"/>
      <c r="P215" s="348"/>
    </row>
    <row r="216" spans="4:16" ht="40.15" customHeight="1" x14ac:dyDescent="0.25">
      <c r="D216" s="348"/>
      <c r="E216" s="431"/>
      <c r="F216" s="444"/>
      <c r="G216" s="350"/>
      <c r="H216" s="351"/>
      <c r="I216" s="351"/>
      <c r="J216" s="352"/>
      <c r="K216" s="352"/>
      <c r="L216" s="348"/>
      <c r="M216" s="348"/>
      <c r="N216" s="348"/>
      <c r="O216" s="353"/>
      <c r="P216" s="348"/>
    </row>
    <row r="217" spans="4:16" ht="40.15" customHeight="1" x14ac:dyDescent="0.25">
      <c r="D217" s="348"/>
      <c r="E217" s="431"/>
      <c r="F217" s="444"/>
      <c r="G217" s="350"/>
      <c r="H217" s="351"/>
      <c r="I217" s="351"/>
      <c r="J217" s="352"/>
      <c r="K217" s="352"/>
      <c r="L217" s="348"/>
      <c r="M217" s="348"/>
      <c r="N217" s="348"/>
      <c r="O217" s="353"/>
      <c r="P217" s="348"/>
    </row>
    <row r="218" spans="4:16" ht="40.15" customHeight="1" x14ac:dyDescent="0.25">
      <c r="D218" s="348"/>
      <c r="E218" s="431"/>
      <c r="F218" s="444"/>
      <c r="G218" s="350"/>
      <c r="H218" s="351"/>
      <c r="I218" s="351"/>
      <c r="J218" s="352"/>
      <c r="K218" s="352"/>
      <c r="L218" s="348"/>
      <c r="M218" s="348"/>
      <c r="N218" s="348"/>
      <c r="O218" s="353"/>
      <c r="P218" s="348"/>
    </row>
    <row r="219" spans="4:16" ht="40.15" customHeight="1" x14ac:dyDescent="0.25">
      <c r="D219" s="348"/>
      <c r="E219" s="431"/>
      <c r="F219" s="444"/>
      <c r="G219" s="350"/>
      <c r="H219" s="351"/>
      <c r="I219" s="351"/>
      <c r="J219" s="352"/>
      <c r="K219" s="352"/>
      <c r="L219" s="348"/>
      <c r="M219" s="348"/>
      <c r="N219" s="348"/>
      <c r="O219" s="353"/>
      <c r="P219" s="348"/>
    </row>
    <row r="220" spans="4:16" ht="40.15" customHeight="1" x14ac:dyDescent="0.25">
      <c r="D220" s="348"/>
      <c r="E220" s="431"/>
      <c r="F220" s="444"/>
      <c r="G220" s="350"/>
      <c r="H220" s="351"/>
      <c r="I220" s="351"/>
      <c r="J220" s="352"/>
      <c r="K220" s="352"/>
      <c r="L220" s="348"/>
      <c r="M220" s="348"/>
      <c r="N220" s="348"/>
      <c r="O220" s="353"/>
      <c r="P220" s="348"/>
    </row>
    <row r="221" spans="4:16" ht="40.15" customHeight="1" x14ac:dyDescent="0.25">
      <c r="D221" s="348"/>
      <c r="E221" s="431"/>
      <c r="F221" s="444"/>
      <c r="G221" s="350"/>
      <c r="H221" s="351"/>
      <c r="I221" s="351"/>
      <c r="J221" s="352"/>
      <c r="K221" s="352"/>
      <c r="L221" s="348"/>
      <c r="M221" s="348"/>
      <c r="N221" s="348"/>
      <c r="O221" s="353"/>
      <c r="P221" s="348"/>
    </row>
    <row r="222" spans="4:16" ht="40.15" customHeight="1" x14ac:dyDescent="0.25">
      <c r="D222" s="348"/>
      <c r="E222" s="431"/>
      <c r="F222" s="444"/>
      <c r="G222" s="350"/>
      <c r="H222" s="351"/>
      <c r="I222" s="351"/>
      <c r="J222" s="352"/>
      <c r="K222" s="352"/>
      <c r="L222" s="348"/>
      <c r="M222" s="348"/>
      <c r="N222" s="348"/>
      <c r="O222" s="353"/>
      <c r="P222" s="348"/>
    </row>
    <row r="223" spans="4:16" ht="40.15" customHeight="1" x14ac:dyDescent="0.25">
      <c r="D223" s="348"/>
      <c r="E223" s="431"/>
      <c r="F223" s="444"/>
      <c r="G223" s="350"/>
      <c r="H223" s="351"/>
      <c r="I223" s="351"/>
      <c r="J223" s="352"/>
      <c r="K223" s="352"/>
      <c r="L223" s="348"/>
      <c r="M223" s="348"/>
      <c r="N223" s="348"/>
      <c r="O223" s="353"/>
      <c r="P223" s="348"/>
    </row>
    <row r="224" spans="4:16" ht="40.15" customHeight="1" x14ac:dyDescent="0.25">
      <c r="D224" s="348"/>
      <c r="E224" s="431"/>
      <c r="F224" s="444"/>
      <c r="G224" s="350"/>
      <c r="H224" s="351"/>
      <c r="I224" s="351"/>
      <c r="J224" s="352"/>
      <c r="K224" s="352"/>
      <c r="L224" s="348"/>
      <c r="M224" s="348"/>
      <c r="N224" s="348"/>
      <c r="O224" s="353"/>
      <c r="P224" s="348"/>
    </row>
    <row r="225" spans="4:16" ht="40.15" customHeight="1" x14ac:dyDescent="0.25">
      <c r="D225" s="348"/>
      <c r="E225" s="431"/>
      <c r="F225" s="444"/>
      <c r="G225" s="350"/>
      <c r="H225" s="351"/>
      <c r="I225" s="351"/>
      <c r="J225" s="352"/>
      <c r="K225" s="352"/>
      <c r="L225" s="348"/>
      <c r="M225" s="348"/>
      <c r="N225" s="348"/>
      <c r="O225" s="353"/>
      <c r="P225" s="348"/>
    </row>
    <row r="226" spans="4:16" ht="40.15" customHeight="1" x14ac:dyDescent="0.25">
      <c r="D226" s="348"/>
      <c r="E226" s="431"/>
      <c r="F226" s="444"/>
      <c r="G226" s="350"/>
      <c r="H226" s="351"/>
      <c r="I226" s="351"/>
      <c r="J226" s="352"/>
      <c r="K226" s="352"/>
      <c r="L226" s="348"/>
      <c r="M226" s="348"/>
      <c r="N226" s="348"/>
      <c r="O226" s="353"/>
      <c r="P226" s="348"/>
    </row>
    <row r="227" spans="4:16" ht="40.15" customHeight="1" x14ac:dyDescent="0.25">
      <c r="D227" s="348"/>
      <c r="E227" s="431"/>
      <c r="F227" s="444"/>
      <c r="G227" s="350"/>
      <c r="H227" s="351"/>
      <c r="I227" s="351"/>
      <c r="J227" s="352"/>
      <c r="K227" s="352"/>
      <c r="L227" s="348"/>
      <c r="M227" s="348"/>
      <c r="N227" s="348"/>
      <c r="O227" s="353"/>
      <c r="P227" s="348"/>
    </row>
    <row r="228" spans="4:16" ht="40.15" customHeight="1" x14ac:dyDescent="0.25">
      <c r="D228" s="348"/>
      <c r="E228" s="431"/>
      <c r="F228" s="444"/>
      <c r="G228" s="350"/>
      <c r="H228" s="351"/>
      <c r="I228" s="351"/>
      <c r="J228" s="352"/>
      <c r="K228" s="352"/>
      <c r="L228" s="348"/>
      <c r="M228" s="348"/>
      <c r="N228" s="348"/>
      <c r="O228" s="353"/>
      <c r="P228" s="348"/>
    </row>
    <row r="229" spans="4:16" ht="40.15" customHeight="1" x14ac:dyDescent="0.25">
      <c r="D229" s="348"/>
      <c r="E229" s="431"/>
      <c r="F229" s="444"/>
      <c r="G229" s="350"/>
      <c r="H229" s="351"/>
      <c r="I229" s="351"/>
      <c r="J229" s="352"/>
      <c r="K229" s="352"/>
      <c r="L229" s="348"/>
      <c r="M229" s="348"/>
      <c r="N229" s="348"/>
      <c r="O229" s="353"/>
      <c r="P229" s="348"/>
    </row>
    <row r="230" spans="4:16" ht="40.15" customHeight="1" x14ac:dyDescent="0.25">
      <c r="D230" s="348"/>
      <c r="E230" s="431"/>
      <c r="F230" s="444"/>
      <c r="G230" s="350"/>
      <c r="H230" s="351"/>
      <c r="I230" s="351"/>
      <c r="J230" s="352"/>
      <c r="K230" s="352"/>
      <c r="L230" s="348"/>
      <c r="M230" s="348"/>
      <c r="N230" s="348"/>
      <c r="O230" s="353"/>
      <c r="P230" s="348"/>
    </row>
    <row r="231" spans="4:16" ht="40.15" customHeight="1" x14ac:dyDescent="0.25">
      <c r="D231" s="348"/>
      <c r="E231" s="431"/>
      <c r="F231" s="444"/>
      <c r="G231" s="350"/>
      <c r="H231" s="351"/>
      <c r="I231" s="351"/>
      <c r="J231" s="352"/>
      <c r="K231" s="352"/>
      <c r="L231" s="348"/>
      <c r="M231" s="348"/>
      <c r="N231" s="348"/>
      <c r="O231" s="353"/>
      <c r="P231" s="348"/>
    </row>
    <row r="232" spans="4:16" ht="40.15" customHeight="1" x14ac:dyDescent="0.25">
      <c r="D232" s="348"/>
      <c r="E232" s="431"/>
      <c r="F232" s="444"/>
      <c r="G232" s="350"/>
      <c r="H232" s="351"/>
      <c r="I232" s="351"/>
      <c r="J232" s="352"/>
      <c r="K232" s="352"/>
      <c r="L232" s="348"/>
      <c r="M232" s="348"/>
      <c r="N232" s="348"/>
      <c r="O232" s="353"/>
      <c r="P232" s="348"/>
    </row>
    <row r="233" spans="4:16" ht="40.15" customHeight="1" x14ac:dyDescent="0.25">
      <c r="D233" s="348"/>
      <c r="E233" s="431"/>
      <c r="F233" s="444"/>
      <c r="G233" s="350"/>
      <c r="H233" s="351"/>
      <c r="I233" s="351"/>
      <c r="J233" s="352"/>
      <c r="K233" s="352"/>
      <c r="L233" s="348"/>
      <c r="M233" s="348"/>
      <c r="N233" s="348"/>
      <c r="O233" s="353"/>
      <c r="P233" s="348"/>
    </row>
    <row r="234" spans="4:16" ht="40.15" customHeight="1" x14ac:dyDescent="0.25">
      <c r="D234" s="348"/>
      <c r="E234" s="431"/>
      <c r="F234" s="444"/>
      <c r="G234" s="350"/>
      <c r="H234" s="351"/>
      <c r="I234" s="351"/>
      <c r="J234" s="352"/>
      <c r="K234" s="352"/>
      <c r="L234" s="348"/>
      <c r="M234" s="348"/>
      <c r="N234" s="348"/>
      <c r="O234" s="353"/>
      <c r="P234" s="348"/>
    </row>
    <row r="235" spans="4:16" ht="40.15" customHeight="1" x14ac:dyDescent="0.25">
      <c r="D235" s="348"/>
      <c r="E235" s="431"/>
      <c r="F235" s="444"/>
      <c r="G235" s="350"/>
      <c r="H235" s="351"/>
      <c r="I235" s="351"/>
      <c r="J235" s="352"/>
      <c r="K235" s="352"/>
      <c r="L235" s="348"/>
      <c r="M235" s="348"/>
      <c r="N235" s="348"/>
      <c r="O235" s="353"/>
      <c r="P235" s="348"/>
    </row>
    <row r="236" spans="4:16" ht="40.15" customHeight="1" x14ac:dyDescent="0.25">
      <c r="D236" s="348"/>
      <c r="E236" s="431"/>
      <c r="F236" s="444"/>
      <c r="G236" s="350"/>
      <c r="H236" s="351"/>
      <c r="I236" s="351"/>
      <c r="J236" s="352"/>
      <c r="K236" s="352"/>
      <c r="L236" s="348"/>
      <c r="M236" s="348"/>
      <c r="N236" s="348"/>
      <c r="O236" s="353"/>
      <c r="P236" s="348"/>
    </row>
    <row r="237" spans="4:16" ht="40.15" customHeight="1" x14ac:dyDescent="0.25">
      <c r="D237" s="348"/>
      <c r="E237" s="431"/>
      <c r="F237" s="444"/>
      <c r="G237" s="350"/>
      <c r="H237" s="351"/>
      <c r="I237" s="351"/>
      <c r="J237" s="352"/>
      <c r="K237" s="352"/>
      <c r="L237" s="348"/>
      <c r="M237" s="348"/>
      <c r="N237" s="348"/>
      <c r="O237" s="353"/>
      <c r="P237" s="348"/>
    </row>
    <row r="238" spans="4:16" ht="40.15" customHeight="1" x14ac:dyDescent="0.25">
      <c r="D238" s="348"/>
      <c r="E238" s="431"/>
      <c r="F238" s="444"/>
      <c r="G238" s="350"/>
      <c r="H238" s="351"/>
      <c r="I238" s="351"/>
      <c r="J238" s="352"/>
      <c r="K238" s="352"/>
      <c r="L238" s="348"/>
      <c r="M238" s="348"/>
      <c r="N238" s="348"/>
      <c r="O238" s="353"/>
      <c r="P238" s="348"/>
    </row>
    <row r="239" spans="4:16" ht="40.15" customHeight="1" x14ac:dyDescent="0.25">
      <c r="D239" s="348"/>
      <c r="E239" s="431"/>
      <c r="F239" s="444"/>
      <c r="G239" s="350"/>
      <c r="H239" s="351"/>
      <c r="I239" s="351"/>
      <c r="J239" s="352"/>
      <c r="K239" s="352"/>
      <c r="L239" s="348"/>
      <c r="M239" s="348"/>
      <c r="N239" s="348"/>
      <c r="O239" s="353"/>
      <c r="P239" s="348"/>
    </row>
    <row r="240" spans="4:16" ht="40.15" customHeight="1" x14ac:dyDescent="0.25">
      <c r="D240" s="348"/>
      <c r="E240" s="431"/>
      <c r="F240" s="444"/>
      <c r="G240" s="350"/>
      <c r="H240" s="351"/>
      <c r="I240" s="351"/>
      <c r="J240" s="352"/>
      <c r="K240" s="352"/>
      <c r="L240" s="348"/>
      <c r="M240" s="348"/>
      <c r="N240" s="348"/>
      <c r="O240" s="353"/>
      <c r="P240" s="348"/>
    </row>
    <row r="241" spans="4:16" ht="40.15" customHeight="1" x14ac:dyDescent="0.25">
      <c r="D241" s="348"/>
      <c r="E241" s="431"/>
      <c r="F241" s="444"/>
      <c r="G241" s="350"/>
      <c r="H241" s="351"/>
      <c r="I241" s="351"/>
      <c r="J241" s="352"/>
      <c r="K241" s="352"/>
      <c r="L241" s="348"/>
      <c r="M241" s="348"/>
      <c r="N241" s="348"/>
      <c r="O241" s="353"/>
      <c r="P241" s="348"/>
    </row>
    <row r="242" spans="4:16" ht="40.15" customHeight="1" x14ac:dyDescent="0.25">
      <c r="D242" s="348"/>
      <c r="E242" s="431"/>
      <c r="F242" s="444"/>
      <c r="G242" s="350"/>
      <c r="H242" s="351"/>
      <c r="I242" s="351"/>
      <c r="J242" s="352"/>
      <c r="K242" s="352"/>
      <c r="L242" s="348"/>
      <c r="M242" s="348"/>
      <c r="N242" s="348"/>
      <c r="O242" s="353"/>
      <c r="P242" s="348"/>
    </row>
    <row r="243" spans="4:16" ht="40.15" customHeight="1" x14ac:dyDescent="0.25">
      <c r="D243" s="348"/>
      <c r="E243" s="431"/>
      <c r="F243" s="444"/>
      <c r="G243" s="350"/>
      <c r="H243" s="351"/>
      <c r="I243" s="351"/>
      <c r="J243" s="352"/>
      <c r="K243" s="352"/>
      <c r="L243" s="348"/>
      <c r="M243" s="348"/>
      <c r="N243" s="348"/>
      <c r="O243" s="353"/>
      <c r="P243" s="348"/>
    </row>
    <row r="244" spans="4:16" ht="40.15" customHeight="1" x14ac:dyDescent="0.25">
      <c r="D244" s="348"/>
      <c r="E244" s="431"/>
      <c r="F244" s="444"/>
      <c r="G244" s="350"/>
      <c r="H244" s="351"/>
      <c r="I244" s="351"/>
      <c r="J244" s="352"/>
      <c r="K244" s="352"/>
      <c r="L244" s="348"/>
      <c r="M244" s="348"/>
      <c r="N244" s="348"/>
      <c r="O244" s="353"/>
      <c r="P244" s="348"/>
    </row>
    <row r="245" spans="4:16" ht="40.15" customHeight="1" x14ac:dyDescent="0.25">
      <c r="D245" s="348"/>
      <c r="E245" s="431"/>
      <c r="F245" s="444"/>
      <c r="G245" s="350"/>
      <c r="H245" s="351"/>
      <c r="I245" s="351"/>
      <c r="J245" s="352"/>
      <c r="K245" s="352"/>
      <c r="L245" s="348"/>
      <c r="M245" s="348"/>
      <c r="N245" s="348"/>
      <c r="O245" s="353"/>
      <c r="P245" s="348"/>
    </row>
    <row r="246" spans="4:16" ht="40.15" customHeight="1" x14ac:dyDescent="0.25">
      <c r="D246" s="348"/>
      <c r="E246" s="431"/>
      <c r="F246" s="444"/>
      <c r="G246" s="350"/>
      <c r="H246" s="351"/>
      <c r="I246" s="351"/>
      <c r="J246" s="352"/>
      <c r="K246" s="352"/>
      <c r="L246" s="348"/>
      <c r="M246" s="348"/>
      <c r="N246" s="348"/>
      <c r="O246" s="353"/>
      <c r="P246" s="348"/>
    </row>
    <row r="247" spans="4:16" ht="40.15" customHeight="1" x14ac:dyDescent="0.25">
      <c r="D247" s="348"/>
      <c r="E247" s="431"/>
      <c r="F247" s="444"/>
      <c r="G247" s="350"/>
      <c r="H247" s="351"/>
      <c r="I247" s="351"/>
      <c r="J247" s="352"/>
      <c r="K247" s="352"/>
      <c r="L247" s="348"/>
      <c r="M247" s="348"/>
      <c r="N247" s="348"/>
      <c r="O247" s="353"/>
      <c r="P247" s="348"/>
    </row>
    <row r="248" spans="4:16" ht="40.15" customHeight="1" x14ac:dyDescent="0.25">
      <c r="D248" s="348"/>
      <c r="E248" s="431"/>
      <c r="F248" s="444"/>
      <c r="G248" s="350"/>
      <c r="H248" s="351"/>
      <c r="I248" s="351"/>
      <c r="J248" s="352"/>
      <c r="K248" s="352"/>
      <c r="L248" s="348"/>
      <c r="M248" s="348"/>
      <c r="N248" s="348"/>
      <c r="O248" s="353"/>
      <c r="P248" s="348"/>
    </row>
    <row r="249" spans="4:16" ht="40.15" customHeight="1" x14ac:dyDescent="0.25">
      <c r="D249" s="348"/>
      <c r="E249" s="431"/>
      <c r="F249" s="444"/>
      <c r="G249" s="350"/>
      <c r="H249" s="351"/>
      <c r="I249" s="351"/>
      <c r="J249" s="352"/>
      <c r="K249" s="352"/>
      <c r="L249" s="348"/>
      <c r="M249" s="348"/>
      <c r="N249" s="348"/>
      <c r="O249" s="353"/>
      <c r="P249" s="348"/>
    </row>
    <row r="250" spans="4:16" ht="40.15" customHeight="1" x14ac:dyDescent="0.25">
      <c r="D250" s="348"/>
      <c r="E250" s="431"/>
      <c r="F250" s="444"/>
      <c r="G250" s="350"/>
      <c r="H250" s="351"/>
      <c r="I250" s="351"/>
      <c r="J250" s="352"/>
      <c r="K250" s="352"/>
      <c r="L250" s="348"/>
      <c r="M250" s="348"/>
      <c r="N250" s="348"/>
      <c r="O250" s="353"/>
      <c r="P250" s="348"/>
    </row>
    <row r="251" spans="4:16" ht="40.15" customHeight="1" x14ac:dyDescent="0.25">
      <c r="D251" s="348"/>
      <c r="E251" s="431"/>
      <c r="F251" s="444"/>
      <c r="G251" s="350"/>
      <c r="H251" s="351"/>
      <c r="I251" s="351"/>
      <c r="J251" s="352"/>
      <c r="K251" s="352"/>
      <c r="L251" s="348"/>
      <c r="M251" s="348"/>
      <c r="N251" s="348"/>
      <c r="O251" s="353"/>
      <c r="P251" s="348"/>
    </row>
    <row r="252" spans="4:16" ht="40.15" customHeight="1" x14ac:dyDescent="0.25">
      <c r="D252" s="348"/>
      <c r="E252" s="431"/>
      <c r="F252" s="444"/>
      <c r="G252" s="350"/>
      <c r="H252" s="351"/>
      <c r="I252" s="351"/>
      <c r="J252" s="352"/>
      <c r="K252" s="352"/>
      <c r="L252" s="348"/>
      <c r="M252" s="348"/>
      <c r="N252" s="348"/>
      <c r="O252" s="353"/>
      <c r="P252" s="348"/>
    </row>
    <row r="253" spans="4:16" ht="40.15" customHeight="1" x14ac:dyDescent="0.25">
      <c r="D253" s="348"/>
      <c r="E253" s="431"/>
      <c r="F253" s="444"/>
      <c r="G253" s="350"/>
      <c r="H253" s="351"/>
      <c r="I253" s="351"/>
      <c r="J253" s="352"/>
      <c r="K253" s="352"/>
      <c r="L253" s="348"/>
      <c r="M253" s="348"/>
      <c r="N253" s="348"/>
      <c r="O253" s="353"/>
      <c r="P253" s="348"/>
    </row>
    <row r="254" spans="4:16" ht="40.15" customHeight="1" x14ac:dyDescent="0.25">
      <c r="D254" s="348"/>
      <c r="E254" s="431"/>
      <c r="F254" s="444"/>
      <c r="G254" s="350"/>
      <c r="H254" s="351"/>
      <c r="I254" s="351"/>
      <c r="J254" s="352"/>
      <c r="K254" s="352"/>
      <c r="L254" s="348"/>
      <c r="M254" s="348"/>
      <c r="N254" s="348"/>
      <c r="O254" s="353"/>
      <c r="P254" s="348"/>
    </row>
    <row r="255" spans="4:16" ht="40.15" customHeight="1" x14ac:dyDescent="0.25">
      <c r="D255" s="348"/>
      <c r="E255" s="431"/>
      <c r="F255" s="444"/>
      <c r="G255" s="350"/>
      <c r="H255" s="351"/>
      <c r="I255" s="351"/>
      <c r="J255" s="352"/>
      <c r="K255" s="352"/>
      <c r="L255" s="348"/>
      <c r="M255" s="348"/>
      <c r="N255" s="348"/>
      <c r="O255" s="353"/>
      <c r="P255" s="348"/>
    </row>
    <row r="256" spans="4:16" ht="40.15" customHeight="1" x14ac:dyDescent="0.25">
      <c r="D256" s="348"/>
      <c r="E256" s="431"/>
      <c r="F256" s="444"/>
      <c r="G256" s="350"/>
      <c r="H256" s="351"/>
      <c r="I256" s="351"/>
      <c r="J256" s="352"/>
      <c r="K256" s="352"/>
      <c r="L256" s="348"/>
      <c r="M256" s="348"/>
      <c r="N256" s="348"/>
      <c r="O256" s="353"/>
      <c r="P256" s="348"/>
    </row>
    <row r="257" spans="4:16" ht="40.15" customHeight="1" x14ac:dyDescent="0.25">
      <c r="D257" s="348"/>
      <c r="E257" s="431"/>
      <c r="F257" s="444"/>
      <c r="G257" s="350"/>
      <c r="H257" s="351"/>
      <c r="I257" s="351"/>
      <c r="J257" s="352"/>
      <c r="K257" s="352"/>
      <c r="L257" s="348"/>
      <c r="M257" s="348"/>
      <c r="N257" s="348"/>
      <c r="O257" s="353"/>
      <c r="P257" s="348"/>
    </row>
    <row r="258" spans="4:16" ht="40.15" customHeight="1" x14ac:dyDescent="0.25">
      <c r="D258" s="348"/>
      <c r="E258" s="431"/>
      <c r="F258" s="444"/>
      <c r="G258" s="350"/>
      <c r="H258" s="351"/>
      <c r="I258" s="351"/>
      <c r="J258" s="352"/>
      <c r="K258" s="352"/>
      <c r="L258" s="348"/>
      <c r="M258" s="348"/>
      <c r="N258" s="348"/>
      <c r="O258" s="353"/>
      <c r="P258" s="348"/>
    </row>
    <row r="259" spans="4:16" ht="40.15" customHeight="1" x14ac:dyDescent="0.25">
      <c r="D259" s="348"/>
      <c r="E259" s="431"/>
      <c r="F259" s="444"/>
      <c r="G259" s="350"/>
      <c r="H259" s="351"/>
      <c r="I259" s="351"/>
      <c r="J259" s="352"/>
      <c r="K259" s="352"/>
      <c r="L259" s="348"/>
      <c r="M259" s="348"/>
      <c r="N259" s="348"/>
      <c r="O259" s="353"/>
      <c r="P259" s="348"/>
    </row>
    <row r="260" spans="4:16" ht="40.15" customHeight="1" x14ac:dyDescent="0.25">
      <c r="D260" s="348"/>
      <c r="E260" s="431"/>
      <c r="F260" s="444"/>
      <c r="G260" s="350"/>
      <c r="H260" s="351"/>
      <c r="I260" s="351"/>
      <c r="J260" s="352"/>
      <c r="K260" s="352"/>
      <c r="L260" s="348"/>
      <c r="M260" s="348"/>
      <c r="N260" s="348"/>
      <c r="O260" s="353"/>
      <c r="P260" s="348"/>
    </row>
    <row r="261" spans="4:16" ht="40.15" customHeight="1" x14ac:dyDescent="0.25">
      <c r="D261" s="348"/>
      <c r="E261" s="431"/>
      <c r="F261" s="444"/>
      <c r="G261" s="350"/>
      <c r="H261" s="351"/>
      <c r="I261" s="351"/>
      <c r="J261" s="352"/>
      <c r="K261" s="352"/>
      <c r="L261" s="348"/>
      <c r="M261" s="348"/>
      <c r="N261" s="348"/>
      <c r="O261" s="353"/>
      <c r="P261" s="348"/>
    </row>
    <row r="262" spans="4:16" ht="40.15" customHeight="1" x14ac:dyDescent="0.25">
      <c r="D262" s="348"/>
      <c r="E262" s="431"/>
      <c r="F262" s="444"/>
      <c r="G262" s="350"/>
      <c r="H262" s="351"/>
      <c r="I262" s="351"/>
      <c r="J262" s="352"/>
      <c r="K262" s="352"/>
      <c r="L262" s="348"/>
      <c r="M262" s="348"/>
      <c r="N262" s="348"/>
      <c r="O262" s="353"/>
      <c r="P262" s="348"/>
    </row>
    <row r="263" spans="4:16" ht="40.15" customHeight="1" x14ac:dyDescent="0.25">
      <c r="D263" s="348"/>
      <c r="E263" s="431"/>
      <c r="F263" s="444"/>
      <c r="G263" s="350"/>
      <c r="H263" s="351"/>
      <c r="I263" s="351"/>
      <c r="J263" s="352"/>
      <c r="K263" s="352"/>
      <c r="L263" s="348"/>
      <c r="M263" s="348"/>
      <c r="N263" s="348"/>
      <c r="O263" s="353"/>
      <c r="P263" s="348"/>
    </row>
    <row r="264" spans="4:16" ht="40.15" customHeight="1" x14ac:dyDescent="0.25">
      <c r="D264" s="348"/>
      <c r="E264" s="431"/>
      <c r="F264" s="444"/>
      <c r="G264" s="350"/>
      <c r="H264" s="351"/>
      <c r="I264" s="351"/>
      <c r="J264" s="352"/>
      <c r="K264" s="352"/>
      <c r="L264" s="348"/>
      <c r="M264" s="348"/>
      <c r="N264" s="348"/>
      <c r="O264" s="353"/>
      <c r="P264" s="348"/>
    </row>
    <row r="265" spans="4:16" ht="40.15" customHeight="1" x14ac:dyDescent="0.25">
      <c r="D265" s="348"/>
      <c r="E265" s="431"/>
      <c r="F265" s="444"/>
      <c r="G265" s="350"/>
      <c r="H265" s="351"/>
      <c r="I265" s="351"/>
      <c r="J265" s="352"/>
      <c r="K265" s="352"/>
      <c r="L265" s="348"/>
      <c r="M265" s="348"/>
      <c r="N265" s="348"/>
      <c r="O265" s="353"/>
      <c r="P265" s="348"/>
    </row>
    <row r="266" spans="4:16" ht="40.15" customHeight="1" x14ac:dyDescent="0.25">
      <c r="D266" s="348"/>
      <c r="E266" s="431"/>
      <c r="F266" s="444"/>
      <c r="G266" s="350"/>
      <c r="H266" s="351"/>
      <c r="I266" s="351"/>
      <c r="J266" s="352"/>
      <c r="K266" s="352"/>
      <c r="L266" s="348"/>
      <c r="M266" s="348"/>
      <c r="N266" s="348"/>
      <c r="O266" s="353"/>
      <c r="P266" s="348"/>
    </row>
    <row r="267" spans="4:16" ht="40.15" customHeight="1" x14ac:dyDescent="0.25">
      <c r="D267" s="348"/>
      <c r="E267" s="431"/>
      <c r="F267" s="444"/>
      <c r="G267" s="350"/>
      <c r="H267" s="351"/>
      <c r="I267" s="351"/>
      <c r="J267" s="352"/>
      <c r="K267" s="352"/>
      <c r="L267" s="348"/>
      <c r="M267" s="348"/>
      <c r="N267" s="348"/>
      <c r="O267" s="353"/>
      <c r="P267" s="348"/>
    </row>
    <row r="268" spans="4:16" ht="40.15" customHeight="1" x14ac:dyDescent="0.25">
      <c r="D268" s="348"/>
      <c r="E268" s="431"/>
      <c r="F268" s="444"/>
      <c r="G268" s="350"/>
      <c r="H268" s="351"/>
      <c r="I268" s="351"/>
      <c r="J268" s="352"/>
      <c r="K268" s="352"/>
      <c r="L268" s="348"/>
      <c r="M268" s="348"/>
      <c r="N268" s="348"/>
      <c r="O268" s="353"/>
      <c r="P268" s="348"/>
    </row>
    <row r="269" spans="4:16" ht="40.15" customHeight="1" x14ac:dyDescent="0.25">
      <c r="D269" s="348"/>
      <c r="E269" s="431"/>
      <c r="F269" s="444"/>
      <c r="G269" s="350"/>
      <c r="H269" s="351"/>
      <c r="I269" s="351"/>
      <c r="J269" s="352"/>
      <c r="K269" s="352"/>
      <c r="L269" s="348"/>
      <c r="M269" s="348"/>
      <c r="N269" s="348"/>
      <c r="O269" s="353"/>
      <c r="P269" s="348"/>
    </row>
    <row r="270" spans="4:16" ht="40.15" customHeight="1" x14ac:dyDescent="0.25">
      <c r="D270" s="348"/>
      <c r="E270" s="431"/>
      <c r="F270" s="444"/>
      <c r="G270" s="350"/>
      <c r="H270" s="351"/>
      <c r="I270" s="351"/>
      <c r="J270" s="352"/>
      <c r="K270" s="352"/>
      <c r="L270" s="348"/>
      <c r="M270" s="348"/>
      <c r="N270" s="348"/>
      <c r="O270" s="353"/>
      <c r="P270" s="348"/>
    </row>
    <row r="271" spans="4:16" ht="40.15" customHeight="1" x14ac:dyDescent="0.25">
      <c r="D271" s="348"/>
      <c r="E271" s="431"/>
      <c r="F271" s="444"/>
      <c r="G271" s="350"/>
      <c r="H271" s="351"/>
      <c r="I271" s="351"/>
      <c r="J271" s="352"/>
      <c r="K271" s="352"/>
      <c r="L271" s="348"/>
      <c r="M271" s="348"/>
      <c r="N271" s="348"/>
      <c r="O271" s="353"/>
      <c r="P271" s="348"/>
    </row>
    <row r="272" spans="4:16" ht="40.15" customHeight="1" x14ac:dyDescent="0.25">
      <c r="D272" s="348"/>
      <c r="E272" s="431"/>
      <c r="F272" s="444"/>
      <c r="G272" s="350"/>
      <c r="H272" s="351"/>
      <c r="I272" s="351"/>
      <c r="J272" s="352"/>
      <c r="K272" s="352"/>
      <c r="L272" s="348"/>
      <c r="M272" s="348"/>
      <c r="N272" s="348"/>
      <c r="O272" s="353"/>
      <c r="P272" s="348"/>
    </row>
    <row r="273" spans="4:16" ht="40.15" customHeight="1" x14ac:dyDescent="0.25">
      <c r="D273" s="348"/>
      <c r="E273" s="431"/>
      <c r="F273" s="444"/>
      <c r="G273" s="350"/>
      <c r="H273" s="351"/>
      <c r="I273" s="351"/>
      <c r="J273" s="352"/>
      <c r="K273" s="352"/>
      <c r="L273" s="348"/>
      <c r="M273" s="348"/>
      <c r="N273" s="348"/>
      <c r="O273" s="353"/>
      <c r="P273" s="348"/>
    </row>
    <row r="274" spans="4:16" ht="40.15" customHeight="1" x14ac:dyDescent="0.25">
      <c r="D274" s="348"/>
      <c r="E274" s="431"/>
      <c r="F274" s="444"/>
      <c r="G274" s="350"/>
      <c r="H274" s="351"/>
      <c r="I274" s="351"/>
      <c r="J274" s="352"/>
      <c r="K274" s="352"/>
      <c r="L274" s="348"/>
      <c r="M274" s="348"/>
      <c r="N274" s="348"/>
      <c r="O274" s="353"/>
      <c r="P274" s="348"/>
    </row>
    <row r="275" spans="4:16" ht="40.15" customHeight="1" x14ac:dyDescent="0.25">
      <c r="D275" s="348"/>
      <c r="E275" s="431"/>
      <c r="F275" s="444"/>
      <c r="G275" s="350"/>
      <c r="H275" s="351"/>
      <c r="I275" s="351"/>
      <c r="J275" s="352"/>
      <c r="K275" s="352"/>
      <c r="L275" s="348"/>
      <c r="M275" s="348"/>
      <c r="N275" s="348"/>
      <c r="O275" s="353"/>
      <c r="P275" s="348"/>
    </row>
    <row r="276" spans="4:16" ht="40.15" customHeight="1" x14ac:dyDescent="0.25">
      <c r="D276" s="348"/>
      <c r="E276" s="431"/>
      <c r="F276" s="444"/>
      <c r="G276" s="350"/>
      <c r="H276" s="351"/>
      <c r="I276" s="351"/>
      <c r="J276" s="352"/>
      <c r="K276" s="352"/>
      <c r="L276" s="348"/>
      <c r="M276" s="348"/>
      <c r="N276" s="348"/>
      <c r="O276" s="353"/>
      <c r="P276" s="348"/>
    </row>
    <row r="277" spans="4:16" ht="40.15" customHeight="1" x14ac:dyDescent="0.25">
      <c r="D277" s="348"/>
      <c r="E277" s="431"/>
      <c r="F277" s="444"/>
      <c r="G277" s="350"/>
      <c r="H277" s="351"/>
      <c r="I277" s="351"/>
      <c r="J277" s="352"/>
      <c r="K277" s="352"/>
      <c r="L277" s="348"/>
      <c r="M277" s="348"/>
      <c r="N277" s="348"/>
      <c r="O277" s="353"/>
      <c r="P277" s="348"/>
    </row>
    <row r="278" spans="4:16" ht="40.15" customHeight="1" x14ac:dyDescent="0.25">
      <c r="D278" s="348"/>
      <c r="E278" s="431"/>
      <c r="F278" s="444"/>
      <c r="G278" s="350"/>
      <c r="H278" s="351"/>
      <c r="I278" s="351"/>
      <c r="J278" s="352"/>
      <c r="K278" s="352"/>
      <c r="L278" s="348"/>
      <c r="M278" s="348"/>
      <c r="N278" s="348"/>
      <c r="O278" s="353"/>
      <c r="P278" s="348"/>
    </row>
    <row r="279" spans="4:16" ht="40.15" customHeight="1" x14ac:dyDescent="0.25">
      <c r="D279" s="348"/>
      <c r="E279" s="431"/>
      <c r="F279" s="444"/>
      <c r="G279" s="350"/>
      <c r="H279" s="351"/>
      <c r="I279" s="351"/>
      <c r="J279" s="352"/>
      <c r="K279" s="352"/>
      <c r="L279" s="348"/>
      <c r="M279" s="348"/>
      <c r="N279" s="348"/>
      <c r="O279" s="353"/>
      <c r="P279" s="348"/>
    </row>
    <row r="280" spans="4:16" ht="40.15" customHeight="1" x14ac:dyDescent="0.25">
      <c r="D280" s="348"/>
      <c r="E280" s="431"/>
      <c r="F280" s="444"/>
      <c r="G280" s="350"/>
      <c r="H280" s="351"/>
      <c r="I280" s="351"/>
      <c r="J280" s="352"/>
      <c r="K280" s="352"/>
      <c r="L280" s="348"/>
      <c r="M280" s="348"/>
      <c r="N280" s="348"/>
      <c r="O280" s="353"/>
      <c r="P280" s="348"/>
    </row>
    <row r="281" spans="4:16" ht="40.15" customHeight="1" x14ac:dyDescent="0.25">
      <c r="D281" s="348"/>
      <c r="E281" s="431"/>
      <c r="F281" s="444"/>
      <c r="G281" s="350"/>
      <c r="H281" s="351"/>
      <c r="I281" s="351"/>
      <c r="J281" s="352"/>
      <c r="K281" s="352"/>
      <c r="L281" s="348"/>
      <c r="M281" s="348"/>
      <c r="N281" s="348"/>
      <c r="O281" s="353"/>
      <c r="P281" s="348"/>
    </row>
    <row r="282" spans="4:16" ht="40.15" customHeight="1" x14ac:dyDescent="0.25">
      <c r="D282" s="348"/>
      <c r="E282" s="431"/>
      <c r="F282" s="444"/>
      <c r="G282" s="350"/>
      <c r="H282" s="351"/>
      <c r="I282" s="351"/>
      <c r="J282" s="352"/>
      <c r="K282" s="352"/>
      <c r="L282" s="348"/>
      <c r="M282" s="348"/>
      <c r="N282" s="348"/>
      <c r="O282" s="353"/>
      <c r="P282" s="348"/>
    </row>
    <row r="283" spans="4:16" ht="40.15" customHeight="1" x14ac:dyDescent="0.25">
      <c r="D283" s="348"/>
      <c r="E283" s="431"/>
      <c r="F283" s="444"/>
      <c r="G283" s="350"/>
      <c r="H283" s="351"/>
      <c r="I283" s="351"/>
      <c r="J283" s="352"/>
      <c r="K283" s="352"/>
      <c r="L283" s="348"/>
      <c r="M283" s="348"/>
      <c r="N283" s="348"/>
      <c r="O283" s="353"/>
      <c r="P283" s="348"/>
    </row>
    <row r="284" spans="4:16" ht="40.15" customHeight="1" x14ac:dyDescent="0.25">
      <c r="D284" s="348"/>
      <c r="E284" s="431"/>
      <c r="F284" s="444"/>
      <c r="G284" s="350"/>
      <c r="H284" s="351"/>
      <c r="I284" s="351"/>
      <c r="J284" s="352"/>
      <c r="K284" s="352"/>
      <c r="L284" s="348"/>
      <c r="M284" s="348"/>
      <c r="N284" s="348"/>
      <c r="O284" s="353"/>
      <c r="P284" s="348"/>
    </row>
    <row r="285" spans="4:16" ht="40.15" customHeight="1" x14ac:dyDescent="0.25">
      <c r="D285" s="348"/>
      <c r="E285" s="431"/>
      <c r="F285" s="444"/>
      <c r="G285" s="350"/>
      <c r="H285" s="351"/>
      <c r="I285" s="351"/>
      <c r="J285" s="352"/>
      <c r="K285" s="352"/>
      <c r="L285" s="348"/>
      <c r="M285" s="348"/>
      <c r="N285" s="348"/>
      <c r="O285" s="353"/>
      <c r="P285" s="348"/>
    </row>
    <row r="286" spans="4:16" ht="40.15" customHeight="1" x14ac:dyDescent="0.25">
      <c r="D286" s="348"/>
      <c r="E286" s="431"/>
      <c r="F286" s="444"/>
      <c r="G286" s="350"/>
      <c r="H286" s="351"/>
      <c r="I286" s="351"/>
      <c r="J286" s="352"/>
      <c r="K286" s="352"/>
      <c r="L286" s="348"/>
      <c r="M286" s="348"/>
      <c r="N286" s="348"/>
      <c r="O286" s="353"/>
      <c r="P286" s="348"/>
    </row>
    <row r="287" spans="4:16" ht="40.15" customHeight="1" x14ac:dyDescent="0.25">
      <c r="D287" s="348"/>
      <c r="E287" s="431"/>
      <c r="F287" s="444"/>
      <c r="G287" s="350"/>
      <c r="H287" s="351"/>
      <c r="I287" s="351"/>
      <c r="J287" s="352"/>
      <c r="K287" s="352"/>
      <c r="L287" s="348"/>
      <c r="M287" s="348"/>
      <c r="N287" s="348"/>
      <c r="O287" s="353"/>
      <c r="P287" s="348"/>
    </row>
    <row r="288" spans="4:16" ht="40.15" customHeight="1" x14ac:dyDescent="0.25">
      <c r="D288" s="348"/>
      <c r="E288" s="431"/>
      <c r="F288" s="444"/>
      <c r="G288" s="350"/>
      <c r="H288" s="351"/>
      <c r="I288" s="351"/>
      <c r="J288" s="352"/>
      <c r="K288" s="352"/>
      <c r="L288" s="348"/>
      <c r="M288" s="348"/>
      <c r="N288" s="348"/>
      <c r="O288" s="353"/>
      <c r="P288" s="348"/>
    </row>
    <row r="289" spans="4:16" ht="40.15" customHeight="1" x14ac:dyDescent="0.25">
      <c r="D289" s="348"/>
      <c r="E289" s="431"/>
      <c r="F289" s="444"/>
      <c r="G289" s="350"/>
      <c r="H289" s="351"/>
      <c r="I289" s="351"/>
      <c r="J289" s="352"/>
      <c r="K289" s="352"/>
      <c r="L289" s="348"/>
      <c r="M289" s="348"/>
      <c r="N289" s="348"/>
      <c r="O289" s="353"/>
      <c r="P289" s="348"/>
    </row>
    <row r="290" spans="4:16" ht="40.15" customHeight="1" x14ac:dyDescent="0.25">
      <c r="D290" s="348"/>
      <c r="E290" s="431"/>
      <c r="F290" s="444"/>
      <c r="G290" s="350"/>
      <c r="H290" s="351"/>
      <c r="I290" s="351"/>
      <c r="J290" s="352"/>
      <c r="K290" s="352"/>
      <c r="L290" s="348"/>
      <c r="M290" s="348"/>
      <c r="N290" s="348"/>
      <c r="O290" s="353"/>
      <c r="P290" s="348"/>
    </row>
    <row r="291" spans="4:16" ht="40.15" customHeight="1" x14ac:dyDescent="0.25">
      <c r="D291" s="348"/>
      <c r="E291" s="431"/>
      <c r="F291" s="444"/>
      <c r="G291" s="350"/>
      <c r="H291" s="351"/>
      <c r="I291" s="351"/>
      <c r="J291" s="352"/>
      <c r="K291" s="352"/>
      <c r="L291" s="348"/>
      <c r="M291" s="348"/>
      <c r="N291" s="348"/>
      <c r="O291" s="353"/>
      <c r="P291" s="348"/>
    </row>
    <row r="292" spans="4:16" ht="40.15" customHeight="1" x14ac:dyDescent="0.25">
      <c r="D292" s="348"/>
      <c r="E292" s="431"/>
      <c r="F292" s="444"/>
      <c r="G292" s="350"/>
      <c r="H292" s="351"/>
      <c r="I292" s="351"/>
      <c r="J292" s="352"/>
      <c r="K292" s="352"/>
      <c r="L292" s="348"/>
      <c r="M292" s="348"/>
      <c r="N292" s="348"/>
      <c r="O292" s="353"/>
      <c r="P292" s="348"/>
    </row>
    <row r="293" spans="4:16" ht="40.15" customHeight="1" x14ac:dyDescent="0.25">
      <c r="D293" s="348"/>
      <c r="E293" s="431"/>
      <c r="F293" s="444"/>
      <c r="G293" s="350"/>
      <c r="H293" s="351"/>
      <c r="I293" s="351"/>
      <c r="J293" s="352"/>
      <c r="K293" s="352"/>
      <c r="L293" s="348"/>
      <c r="M293" s="348"/>
      <c r="N293" s="348"/>
      <c r="O293" s="353"/>
      <c r="P293" s="348"/>
    </row>
    <row r="294" spans="4:16" ht="40.15" customHeight="1" x14ac:dyDescent="0.25">
      <c r="D294" s="348"/>
      <c r="E294" s="431"/>
      <c r="F294" s="444"/>
      <c r="G294" s="350"/>
      <c r="H294" s="351"/>
      <c r="I294" s="351"/>
      <c r="J294" s="352"/>
      <c r="K294" s="352"/>
      <c r="L294" s="348"/>
      <c r="M294" s="348"/>
      <c r="N294" s="348"/>
      <c r="O294" s="353"/>
      <c r="P294" s="348"/>
    </row>
    <row r="295" spans="4:16" ht="40.15" customHeight="1" x14ac:dyDescent="0.25">
      <c r="D295" s="348"/>
      <c r="E295" s="431"/>
      <c r="F295" s="444"/>
      <c r="G295" s="350"/>
      <c r="H295" s="351"/>
      <c r="I295" s="351"/>
      <c r="J295" s="352"/>
      <c r="K295" s="352"/>
      <c r="L295" s="348"/>
      <c r="M295" s="348"/>
      <c r="N295" s="348"/>
      <c r="O295" s="353"/>
      <c r="P295" s="348"/>
    </row>
    <row r="296" spans="4:16" ht="40.15" customHeight="1" x14ac:dyDescent="0.25">
      <c r="D296" s="348"/>
      <c r="E296" s="431"/>
      <c r="F296" s="444"/>
      <c r="G296" s="350"/>
      <c r="H296" s="351"/>
      <c r="I296" s="351"/>
      <c r="J296" s="352"/>
      <c r="K296" s="352"/>
      <c r="L296" s="348"/>
      <c r="M296" s="348"/>
      <c r="N296" s="348"/>
      <c r="O296" s="353"/>
      <c r="P296" s="348"/>
    </row>
    <row r="297" spans="4:16" ht="40.15" customHeight="1" x14ac:dyDescent="0.25">
      <c r="D297" s="348"/>
      <c r="E297" s="431"/>
      <c r="F297" s="444"/>
      <c r="G297" s="350"/>
      <c r="H297" s="351"/>
      <c r="I297" s="351"/>
      <c r="J297" s="352"/>
      <c r="K297" s="352"/>
      <c r="L297" s="348"/>
      <c r="M297" s="348"/>
      <c r="N297" s="348"/>
      <c r="O297" s="353"/>
      <c r="P297" s="348"/>
    </row>
    <row r="298" spans="4:16" ht="40.15" customHeight="1" x14ac:dyDescent="0.25">
      <c r="D298" s="348"/>
      <c r="E298" s="431"/>
      <c r="F298" s="444"/>
      <c r="G298" s="350"/>
      <c r="H298" s="351"/>
      <c r="I298" s="351"/>
      <c r="J298" s="352"/>
      <c r="K298" s="352"/>
      <c r="L298" s="348"/>
      <c r="M298" s="348"/>
      <c r="N298" s="348"/>
      <c r="O298" s="353"/>
      <c r="P298" s="348"/>
    </row>
    <row r="299" spans="4:16" ht="40.15" customHeight="1" x14ac:dyDescent="0.25">
      <c r="D299" s="348"/>
      <c r="E299" s="431"/>
      <c r="F299" s="444"/>
      <c r="G299" s="350"/>
      <c r="H299" s="351"/>
      <c r="I299" s="351"/>
      <c r="J299" s="352"/>
      <c r="K299" s="352"/>
      <c r="L299" s="348"/>
      <c r="M299" s="348"/>
      <c r="N299" s="348"/>
      <c r="O299" s="353"/>
      <c r="P299" s="348"/>
    </row>
    <row r="300" spans="4:16" ht="40.15" customHeight="1" x14ac:dyDescent="0.25">
      <c r="D300" s="348"/>
      <c r="E300" s="431"/>
      <c r="F300" s="444"/>
      <c r="G300" s="350"/>
      <c r="H300" s="351"/>
      <c r="I300" s="351"/>
      <c r="J300" s="352"/>
      <c r="K300" s="352"/>
      <c r="L300" s="348"/>
      <c r="M300" s="348"/>
      <c r="N300" s="348"/>
      <c r="O300" s="353"/>
      <c r="P300" s="348"/>
    </row>
    <row r="301" spans="4:16" ht="40.15" customHeight="1" x14ac:dyDescent="0.25">
      <c r="D301" s="348"/>
      <c r="E301" s="431"/>
      <c r="F301" s="444"/>
      <c r="G301" s="350"/>
      <c r="H301" s="351"/>
      <c r="I301" s="351"/>
      <c r="J301" s="352"/>
      <c r="K301" s="352"/>
      <c r="L301" s="348"/>
      <c r="M301" s="348"/>
      <c r="N301" s="348"/>
      <c r="O301" s="353"/>
      <c r="P301" s="348"/>
    </row>
    <row r="302" spans="4:16" ht="40.15" customHeight="1" x14ac:dyDescent="0.25">
      <c r="D302" s="348"/>
      <c r="E302" s="431"/>
      <c r="F302" s="444"/>
      <c r="G302" s="350"/>
      <c r="H302" s="351"/>
      <c r="I302" s="351"/>
      <c r="J302" s="352"/>
      <c r="K302" s="352"/>
      <c r="L302" s="348"/>
      <c r="M302" s="348"/>
      <c r="N302" s="348"/>
      <c r="O302" s="353"/>
      <c r="P302" s="348"/>
    </row>
    <row r="303" spans="4:16" ht="40.15" customHeight="1" x14ac:dyDescent="0.25">
      <c r="D303" s="348"/>
      <c r="E303" s="431"/>
      <c r="F303" s="444"/>
      <c r="G303" s="350"/>
      <c r="H303" s="351"/>
      <c r="I303" s="351"/>
      <c r="J303" s="352"/>
      <c r="K303" s="352"/>
      <c r="L303" s="348"/>
      <c r="M303" s="348"/>
      <c r="N303" s="348"/>
      <c r="O303" s="353"/>
      <c r="P303" s="348"/>
    </row>
    <row r="304" spans="4:16" ht="40.15" customHeight="1" x14ac:dyDescent="0.25">
      <c r="D304" s="348"/>
      <c r="E304" s="431"/>
      <c r="F304" s="444"/>
      <c r="G304" s="350"/>
      <c r="H304" s="351"/>
      <c r="I304" s="351"/>
      <c r="J304" s="352"/>
      <c r="K304" s="352"/>
      <c r="L304" s="348"/>
      <c r="M304" s="348"/>
      <c r="N304" s="348"/>
      <c r="O304" s="353"/>
      <c r="P304" s="348"/>
    </row>
    <row r="305" spans="4:16" ht="40.15" customHeight="1" x14ac:dyDescent="0.25">
      <c r="D305" s="348"/>
      <c r="E305" s="431"/>
      <c r="F305" s="444"/>
      <c r="G305" s="350"/>
      <c r="H305" s="351"/>
      <c r="I305" s="351"/>
      <c r="J305" s="352"/>
      <c r="K305" s="352"/>
      <c r="L305" s="348"/>
      <c r="M305" s="348"/>
      <c r="N305" s="348"/>
      <c r="O305" s="353"/>
      <c r="P305" s="348"/>
    </row>
    <row r="306" spans="4:16" ht="40.15" customHeight="1" x14ac:dyDescent="0.25">
      <c r="D306" s="348"/>
      <c r="E306" s="431"/>
      <c r="F306" s="444"/>
      <c r="G306" s="350"/>
      <c r="H306" s="351"/>
      <c r="I306" s="351"/>
      <c r="J306" s="352"/>
      <c r="K306" s="352"/>
      <c r="L306" s="348"/>
      <c r="M306" s="348"/>
      <c r="N306" s="348"/>
      <c r="O306" s="353"/>
      <c r="P306" s="348"/>
    </row>
    <row r="307" spans="4:16" ht="40.15" customHeight="1" x14ac:dyDescent="0.25">
      <c r="D307" s="348"/>
      <c r="E307" s="431"/>
      <c r="F307" s="444"/>
      <c r="G307" s="350"/>
      <c r="H307" s="351"/>
      <c r="I307" s="351"/>
      <c r="J307" s="352"/>
      <c r="K307" s="352"/>
      <c r="L307" s="348"/>
      <c r="M307" s="348"/>
      <c r="N307" s="348"/>
      <c r="O307" s="353"/>
      <c r="P307" s="348"/>
    </row>
    <row r="308" spans="4:16" ht="40.15" customHeight="1" x14ac:dyDescent="0.25">
      <c r="D308" s="348"/>
      <c r="E308" s="431"/>
      <c r="F308" s="444"/>
      <c r="G308" s="350"/>
      <c r="H308" s="351"/>
      <c r="I308" s="351"/>
      <c r="J308" s="352"/>
      <c r="K308" s="352"/>
      <c r="L308" s="348"/>
      <c r="M308" s="348"/>
      <c r="N308" s="348"/>
      <c r="O308" s="353"/>
      <c r="P308" s="348"/>
    </row>
    <row r="309" spans="4:16" ht="40.15" customHeight="1" x14ac:dyDescent="0.25">
      <c r="D309" s="348"/>
      <c r="E309" s="431"/>
      <c r="F309" s="444"/>
      <c r="G309" s="350"/>
      <c r="H309" s="351"/>
      <c r="I309" s="351"/>
      <c r="J309" s="352"/>
      <c r="K309" s="352"/>
      <c r="L309" s="348"/>
      <c r="M309" s="348"/>
      <c r="N309" s="348"/>
      <c r="O309" s="353"/>
      <c r="P309" s="348"/>
    </row>
    <row r="310" spans="4:16" ht="40.15" customHeight="1" x14ac:dyDescent="0.25">
      <c r="D310" s="348"/>
      <c r="E310" s="431"/>
      <c r="F310" s="444"/>
      <c r="G310" s="350"/>
      <c r="H310" s="351"/>
      <c r="I310" s="351"/>
      <c r="J310" s="352"/>
      <c r="K310" s="352"/>
      <c r="L310" s="348"/>
      <c r="M310" s="348"/>
      <c r="N310" s="348"/>
      <c r="O310" s="353"/>
      <c r="P310" s="348"/>
    </row>
    <row r="311" spans="4:16" ht="40.15" customHeight="1" x14ac:dyDescent="0.25">
      <c r="D311" s="348"/>
      <c r="E311" s="431"/>
      <c r="F311" s="444"/>
      <c r="G311" s="350"/>
      <c r="H311" s="351"/>
      <c r="I311" s="351"/>
      <c r="J311" s="352"/>
      <c r="K311" s="352"/>
      <c r="L311" s="348"/>
      <c r="M311" s="348"/>
      <c r="N311" s="348"/>
      <c r="O311" s="353"/>
      <c r="P311" s="348"/>
    </row>
    <row r="312" spans="4:16" ht="40.15" customHeight="1" x14ac:dyDescent="0.25">
      <c r="D312" s="348"/>
      <c r="E312" s="431"/>
      <c r="F312" s="444"/>
      <c r="G312" s="350"/>
      <c r="H312" s="351"/>
      <c r="I312" s="351"/>
      <c r="J312" s="352"/>
      <c r="K312" s="352"/>
      <c r="L312" s="348"/>
      <c r="M312" s="348"/>
      <c r="N312" s="348"/>
      <c r="O312" s="353"/>
      <c r="P312" s="348"/>
    </row>
    <row r="313" spans="4:16" ht="40.15" customHeight="1" x14ac:dyDescent="0.25">
      <c r="D313" s="348"/>
      <c r="E313" s="431"/>
      <c r="F313" s="444"/>
      <c r="G313" s="350"/>
      <c r="H313" s="351"/>
      <c r="I313" s="351"/>
      <c r="J313" s="352"/>
      <c r="K313" s="352"/>
      <c r="L313" s="348"/>
      <c r="M313" s="348"/>
      <c r="N313" s="348"/>
      <c r="O313" s="353"/>
      <c r="P313" s="348"/>
    </row>
    <row r="314" spans="4:16" ht="40.15" customHeight="1" x14ac:dyDescent="0.25">
      <c r="D314" s="348"/>
      <c r="E314" s="431"/>
      <c r="F314" s="444"/>
      <c r="G314" s="350"/>
      <c r="H314" s="351"/>
      <c r="I314" s="351"/>
      <c r="J314" s="352"/>
      <c r="K314" s="352"/>
      <c r="L314" s="348"/>
      <c r="M314" s="348"/>
      <c r="N314" s="348"/>
      <c r="O314" s="353"/>
      <c r="P314" s="348"/>
    </row>
    <row r="315" spans="4:16" ht="40.15" customHeight="1" x14ac:dyDescent="0.25">
      <c r="D315" s="348"/>
      <c r="E315" s="431"/>
      <c r="F315" s="444"/>
      <c r="G315" s="350"/>
      <c r="H315" s="351"/>
      <c r="I315" s="351"/>
      <c r="J315" s="352"/>
      <c r="K315" s="352"/>
      <c r="L315" s="348"/>
      <c r="M315" s="348"/>
      <c r="N315" s="348"/>
      <c r="O315" s="353"/>
      <c r="P315" s="348"/>
    </row>
    <row r="316" spans="4:16" ht="40.15" customHeight="1" x14ac:dyDescent="0.25">
      <c r="D316" s="348"/>
      <c r="E316" s="431"/>
      <c r="F316" s="444"/>
      <c r="G316" s="350"/>
      <c r="H316" s="351"/>
      <c r="I316" s="351"/>
      <c r="J316" s="352"/>
      <c r="K316" s="352"/>
      <c r="L316" s="348"/>
      <c r="M316" s="348"/>
      <c r="N316" s="348"/>
      <c r="O316" s="353"/>
      <c r="P316" s="348"/>
    </row>
    <row r="317" spans="4:16" ht="40.15" customHeight="1" x14ac:dyDescent="0.25">
      <c r="D317" s="348"/>
      <c r="E317" s="431"/>
      <c r="F317" s="444"/>
      <c r="G317" s="350"/>
      <c r="H317" s="351"/>
      <c r="I317" s="351"/>
      <c r="J317" s="352"/>
      <c r="K317" s="352"/>
      <c r="L317" s="348"/>
      <c r="M317" s="348"/>
      <c r="N317" s="348"/>
      <c r="O317" s="353"/>
      <c r="P317" s="348"/>
    </row>
    <row r="318" spans="4:16" ht="40.15" customHeight="1" x14ac:dyDescent="0.25">
      <c r="D318" s="348"/>
      <c r="E318" s="431"/>
      <c r="F318" s="444"/>
      <c r="G318" s="350"/>
      <c r="H318" s="351"/>
      <c r="I318" s="351"/>
      <c r="J318" s="352"/>
      <c r="K318" s="352"/>
      <c r="L318" s="348"/>
      <c r="M318" s="348"/>
      <c r="N318" s="348"/>
      <c r="O318" s="353"/>
      <c r="P318" s="348"/>
    </row>
    <row r="319" spans="4:16" ht="40.15" customHeight="1" x14ac:dyDescent="0.25">
      <c r="D319" s="348"/>
      <c r="E319" s="431"/>
      <c r="F319" s="444"/>
      <c r="G319" s="350"/>
      <c r="H319" s="351"/>
      <c r="I319" s="351"/>
      <c r="J319" s="352"/>
      <c r="K319" s="352"/>
      <c r="L319" s="348"/>
      <c r="M319" s="348"/>
      <c r="N319" s="348"/>
      <c r="O319" s="353"/>
      <c r="P319" s="348"/>
    </row>
    <row r="320" spans="4:16" ht="40.15" customHeight="1" x14ac:dyDescent="0.25">
      <c r="D320" s="348"/>
      <c r="E320" s="431"/>
      <c r="F320" s="444"/>
      <c r="G320" s="350"/>
      <c r="H320" s="351"/>
      <c r="I320" s="351"/>
      <c r="J320" s="352"/>
      <c r="K320" s="352"/>
      <c r="L320" s="348"/>
      <c r="M320" s="348"/>
      <c r="N320" s="348"/>
      <c r="O320" s="353"/>
      <c r="P320" s="348"/>
    </row>
    <row r="321" spans="4:16" ht="40.15" customHeight="1" x14ac:dyDescent="0.25">
      <c r="D321" s="348"/>
      <c r="E321" s="431"/>
      <c r="F321" s="444"/>
      <c r="G321" s="350"/>
      <c r="H321" s="351"/>
      <c r="I321" s="351"/>
      <c r="J321" s="352"/>
      <c r="K321" s="352"/>
      <c r="L321" s="348"/>
      <c r="M321" s="348"/>
      <c r="N321" s="348"/>
      <c r="O321" s="353"/>
      <c r="P321" s="348"/>
    </row>
    <row r="322" spans="4:16" ht="40.15" customHeight="1" x14ac:dyDescent="0.25">
      <c r="D322" s="348"/>
      <c r="E322" s="431"/>
      <c r="F322" s="444"/>
      <c r="G322" s="350"/>
      <c r="H322" s="351"/>
      <c r="I322" s="351"/>
      <c r="J322" s="352"/>
      <c r="K322" s="352"/>
      <c r="L322" s="348"/>
      <c r="M322" s="348"/>
      <c r="N322" s="348"/>
      <c r="O322" s="353"/>
      <c r="P322" s="348"/>
    </row>
    <row r="323" spans="4:16" ht="40.15" customHeight="1" x14ac:dyDescent="0.25">
      <c r="D323" s="348"/>
      <c r="E323" s="431"/>
      <c r="F323" s="444"/>
      <c r="G323" s="350"/>
      <c r="H323" s="351"/>
      <c r="I323" s="351"/>
      <c r="J323" s="352"/>
      <c r="K323" s="352"/>
      <c r="L323" s="348"/>
      <c r="M323" s="348"/>
      <c r="N323" s="348"/>
      <c r="O323" s="353"/>
      <c r="P323" s="348"/>
    </row>
    <row r="324" spans="4:16" ht="40.15" customHeight="1" x14ac:dyDescent="0.25">
      <c r="D324" s="348"/>
      <c r="E324" s="431"/>
      <c r="F324" s="444"/>
      <c r="G324" s="350"/>
      <c r="H324" s="351"/>
      <c r="I324" s="351"/>
      <c r="J324" s="352"/>
      <c r="K324" s="352"/>
      <c r="L324" s="348"/>
      <c r="M324" s="348"/>
      <c r="N324" s="348"/>
      <c r="O324" s="353"/>
      <c r="P324" s="348"/>
    </row>
    <row r="325" spans="4:16" ht="40.15" customHeight="1" x14ac:dyDescent="0.25">
      <c r="D325" s="348"/>
      <c r="E325" s="431"/>
      <c r="F325" s="444"/>
      <c r="G325" s="350"/>
      <c r="H325" s="351"/>
      <c r="I325" s="351"/>
      <c r="J325" s="352"/>
      <c r="K325" s="352"/>
      <c r="L325" s="348"/>
      <c r="M325" s="348"/>
      <c r="N325" s="348"/>
      <c r="O325" s="353"/>
      <c r="P325" s="348"/>
    </row>
    <row r="326" spans="4:16" ht="40.15" customHeight="1" x14ac:dyDescent="0.25">
      <c r="D326" s="348"/>
      <c r="E326" s="431"/>
      <c r="F326" s="444"/>
      <c r="G326" s="350"/>
      <c r="H326" s="351"/>
      <c r="I326" s="351"/>
      <c r="J326" s="352"/>
      <c r="K326" s="352"/>
      <c r="L326" s="348"/>
      <c r="M326" s="348"/>
      <c r="N326" s="348"/>
      <c r="O326" s="353"/>
      <c r="P326" s="348"/>
    </row>
    <row r="327" spans="4:16" ht="40.15" customHeight="1" x14ac:dyDescent="0.25">
      <c r="D327" s="348"/>
      <c r="E327" s="431"/>
      <c r="F327" s="444"/>
      <c r="G327" s="350"/>
      <c r="H327" s="351"/>
      <c r="I327" s="351"/>
      <c r="J327" s="352"/>
      <c r="K327" s="352"/>
      <c r="L327" s="348"/>
      <c r="M327" s="348"/>
      <c r="N327" s="348"/>
      <c r="O327" s="353"/>
      <c r="P327" s="348"/>
    </row>
    <row r="328" spans="4:16" ht="40.15" customHeight="1" x14ac:dyDescent="0.25">
      <c r="D328" s="348"/>
      <c r="E328" s="431"/>
      <c r="F328" s="444"/>
      <c r="G328" s="350"/>
      <c r="H328" s="351"/>
      <c r="I328" s="351"/>
      <c r="J328" s="352"/>
      <c r="K328" s="352"/>
      <c r="L328" s="348"/>
      <c r="M328" s="348"/>
      <c r="N328" s="348"/>
      <c r="O328" s="353"/>
      <c r="P328" s="348"/>
    </row>
    <row r="329" spans="4:16" ht="40.15" customHeight="1" x14ac:dyDescent="0.25">
      <c r="D329" s="348"/>
      <c r="E329" s="431"/>
      <c r="F329" s="444"/>
      <c r="G329" s="350"/>
      <c r="H329" s="351"/>
      <c r="I329" s="351"/>
      <c r="J329" s="352"/>
      <c r="K329" s="352"/>
      <c r="L329" s="348"/>
      <c r="M329" s="348"/>
      <c r="N329" s="348"/>
      <c r="O329" s="353"/>
      <c r="P329" s="348"/>
    </row>
    <row r="330" spans="4:16" ht="40.15" customHeight="1" x14ac:dyDescent="0.25">
      <c r="D330" s="348"/>
      <c r="E330" s="431"/>
      <c r="F330" s="444"/>
      <c r="G330" s="350"/>
      <c r="H330" s="351"/>
      <c r="I330" s="351"/>
      <c r="J330" s="352"/>
      <c r="K330" s="352"/>
      <c r="L330" s="348"/>
      <c r="M330" s="348"/>
      <c r="N330" s="348"/>
      <c r="O330" s="353"/>
      <c r="P330" s="348"/>
    </row>
    <row r="331" spans="4:16" ht="40.15" customHeight="1" x14ac:dyDescent="0.25">
      <c r="D331" s="348"/>
      <c r="E331" s="431"/>
      <c r="F331" s="444"/>
      <c r="G331" s="350"/>
      <c r="H331" s="351"/>
      <c r="I331" s="351"/>
      <c r="J331" s="352"/>
      <c r="K331" s="352"/>
      <c r="L331" s="348"/>
      <c r="M331" s="348"/>
      <c r="N331" s="348"/>
      <c r="O331" s="353"/>
      <c r="P331" s="348"/>
    </row>
    <row r="332" spans="4:16" ht="40.15" customHeight="1" x14ac:dyDescent="0.25">
      <c r="D332" s="348"/>
      <c r="E332" s="431"/>
      <c r="F332" s="444"/>
      <c r="G332" s="350"/>
      <c r="H332" s="351"/>
      <c r="I332" s="351"/>
      <c r="J332" s="352"/>
      <c r="K332" s="352"/>
      <c r="L332" s="348"/>
      <c r="M332" s="348"/>
      <c r="N332" s="348"/>
      <c r="O332" s="353"/>
      <c r="P332" s="348"/>
    </row>
    <row r="333" spans="4:16" ht="40.15" customHeight="1" x14ac:dyDescent="0.25">
      <c r="D333" s="348"/>
      <c r="E333" s="431"/>
      <c r="F333" s="444"/>
      <c r="G333" s="350"/>
      <c r="H333" s="351"/>
      <c r="I333" s="351"/>
      <c r="J333" s="352"/>
      <c r="K333" s="352"/>
      <c r="L333" s="348"/>
      <c r="M333" s="348"/>
      <c r="N333" s="348"/>
      <c r="O333" s="353"/>
      <c r="P333" s="348"/>
    </row>
    <row r="334" spans="4:16" ht="40.15" customHeight="1" x14ac:dyDescent="0.25">
      <c r="D334" s="348"/>
      <c r="E334" s="431"/>
      <c r="F334" s="444"/>
      <c r="G334" s="350"/>
      <c r="H334" s="351"/>
      <c r="I334" s="351"/>
      <c r="J334" s="352"/>
      <c r="K334" s="352"/>
      <c r="L334" s="348"/>
      <c r="M334" s="348"/>
      <c r="N334" s="348"/>
      <c r="O334" s="353"/>
      <c r="P334" s="348"/>
    </row>
    <row r="335" spans="4:16" ht="40.15" customHeight="1" x14ac:dyDescent="0.25">
      <c r="D335" s="348"/>
      <c r="E335" s="431"/>
      <c r="F335" s="444"/>
      <c r="G335" s="350"/>
      <c r="H335" s="351"/>
      <c r="I335" s="351"/>
      <c r="J335" s="352"/>
      <c r="K335" s="352"/>
      <c r="L335" s="348"/>
      <c r="M335" s="348"/>
      <c r="N335" s="348"/>
      <c r="O335" s="353"/>
      <c r="P335" s="348"/>
    </row>
    <row r="336" spans="4:16" ht="40.15" customHeight="1" x14ac:dyDescent="0.25">
      <c r="D336" s="348"/>
      <c r="E336" s="431"/>
      <c r="F336" s="444"/>
      <c r="G336" s="350"/>
      <c r="H336" s="351"/>
      <c r="I336" s="351"/>
      <c r="J336" s="352"/>
      <c r="K336" s="352"/>
      <c r="L336" s="348"/>
      <c r="M336" s="348"/>
      <c r="N336" s="348"/>
      <c r="O336" s="353"/>
      <c r="P336" s="348"/>
    </row>
    <row r="337" spans="4:16" ht="40.15" customHeight="1" x14ac:dyDescent="0.25">
      <c r="D337" s="348"/>
      <c r="E337" s="431"/>
      <c r="F337" s="444"/>
      <c r="G337" s="350"/>
      <c r="H337" s="351"/>
      <c r="I337" s="351"/>
      <c r="J337" s="352"/>
      <c r="K337" s="352"/>
      <c r="L337" s="348"/>
      <c r="M337" s="348"/>
      <c r="N337" s="348"/>
      <c r="O337" s="353"/>
      <c r="P337" s="348"/>
    </row>
    <row r="338" spans="4:16" ht="40.15" customHeight="1" x14ac:dyDescent="0.25">
      <c r="D338" s="348"/>
      <c r="E338" s="431"/>
      <c r="F338" s="444"/>
      <c r="G338" s="350"/>
      <c r="H338" s="351"/>
      <c r="I338" s="351"/>
      <c r="J338" s="352"/>
      <c r="K338" s="352"/>
      <c r="L338" s="348"/>
      <c r="M338" s="348"/>
      <c r="N338" s="348"/>
      <c r="O338" s="353"/>
      <c r="P338" s="348"/>
    </row>
    <row r="339" spans="4:16" ht="40.15" customHeight="1" x14ac:dyDescent="0.25">
      <c r="D339" s="348"/>
      <c r="E339" s="431"/>
      <c r="F339" s="444"/>
      <c r="G339" s="350"/>
      <c r="H339" s="351"/>
      <c r="I339" s="351"/>
      <c r="J339" s="352"/>
      <c r="K339" s="352"/>
      <c r="L339" s="348"/>
      <c r="M339" s="348"/>
      <c r="N339" s="348"/>
      <c r="O339" s="353"/>
      <c r="P339" s="348"/>
    </row>
    <row r="340" spans="4:16" ht="40.15" customHeight="1" x14ac:dyDescent="0.25">
      <c r="D340" s="348"/>
      <c r="E340" s="431"/>
      <c r="F340" s="444"/>
      <c r="G340" s="350"/>
      <c r="H340" s="351"/>
      <c r="I340" s="351"/>
      <c r="J340" s="352"/>
      <c r="K340" s="352"/>
      <c r="L340" s="348"/>
      <c r="M340" s="348"/>
      <c r="N340" s="348"/>
      <c r="O340" s="353"/>
      <c r="P340" s="348"/>
    </row>
    <row r="341" spans="4:16" ht="40.15" customHeight="1" x14ac:dyDescent="0.25">
      <c r="D341" s="348"/>
      <c r="E341" s="431"/>
      <c r="F341" s="444"/>
      <c r="G341" s="350"/>
      <c r="H341" s="351"/>
      <c r="I341" s="351"/>
      <c r="J341" s="352"/>
      <c r="K341" s="352"/>
      <c r="L341" s="348"/>
      <c r="M341" s="348"/>
      <c r="N341" s="348"/>
      <c r="O341" s="353"/>
      <c r="P341" s="348"/>
    </row>
    <row r="342" spans="4:16" ht="40.15" customHeight="1" x14ac:dyDescent="0.25">
      <c r="D342" s="348"/>
      <c r="E342" s="431"/>
      <c r="F342" s="444"/>
      <c r="G342" s="350"/>
      <c r="H342" s="351"/>
      <c r="I342" s="351"/>
      <c r="J342" s="352"/>
      <c r="K342" s="352"/>
      <c r="L342" s="348"/>
      <c r="M342" s="348"/>
      <c r="N342" s="348"/>
      <c r="O342" s="353"/>
      <c r="P342" s="348"/>
    </row>
    <row r="343" spans="4:16" ht="40.15" customHeight="1" x14ac:dyDescent="0.25">
      <c r="D343" s="348"/>
      <c r="E343" s="431"/>
      <c r="F343" s="444"/>
      <c r="G343" s="350"/>
      <c r="H343" s="351"/>
      <c r="I343" s="351"/>
      <c r="J343" s="352"/>
      <c r="K343" s="352"/>
      <c r="L343" s="348"/>
      <c r="M343" s="348"/>
      <c r="N343" s="348"/>
      <c r="O343" s="353"/>
      <c r="P343" s="348"/>
    </row>
    <row r="344" spans="4:16" ht="40.15" customHeight="1" x14ac:dyDescent="0.25">
      <c r="D344" s="348"/>
      <c r="E344" s="431"/>
      <c r="F344" s="444"/>
      <c r="G344" s="350"/>
      <c r="H344" s="351"/>
      <c r="I344" s="351"/>
      <c r="J344" s="352"/>
      <c r="K344" s="352"/>
      <c r="L344" s="348"/>
      <c r="M344" s="348"/>
      <c r="N344" s="348"/>
      <c r="O344" s="353"/>
      <c r="P344" s="348"/>
    </row>
    <row r="345" spans="4:16" ht="40.15" customHeight="1" x14ac:dyDescent="0.25">
      <c r="D345" s="348"/>
      <c r="E345" s="431"/>
      <c r="F345" s="444"/>
      <c r="G345" s="350"/>
      <c r="H345" s="351"/>
      <c r="I345" s="351"/>
      <c r="J345" s="352"/>
      <c r="K345" s="352"/>
      <c r="L345" s="348"/>
      <c r="M345" s="348"/>
      <c r="N345" s="348"/>
      <c r="O345" s="353"/>
      <c r="P345" s="348"/>
    </row>
    <row r="346" spans="4:16" ht="40.15" customHeight="1" x14ac:dyDescent="0.25">
      <c r="D346" s="348"/>
      <c r="E346" s="431"/>
      <c r="F346" s="444"/>
      <c r="G346" s="350"/>
      <c r="H346" s="351"/>
      <c r="I346" s="351"/>
      <c r="J346" s="352"/>
      <c r="K346" s="352"/>
      <c r="L346" s="348"/>
      <c r="M346" s="348"/>
      <c r="N346" s="348"/>
      <c r="O346" s="353"/>
      <c r="P346" s="348"/>
    </row>
    <row r="347" spans="4:16" ht="40.15" customHeight="1" x14ac:dyDescent="0.25">
      <c r="D347" s="348"/>
      <c r="E347" s="431"/>
      <c r="F347" s="444"/>
      <c r="G347" s="350"/>
      <c r="H347" s="351"/>
      <c r="I347" s="351"/>
      <c r="J347" s="352"/>
      <c r="K347" s="352"/>
      <c r="L347" s="348"/>
      <c r="M347" s="348"/>
      <c r="N347" s="348"/>
      <c r="O347" s="353"/>
      <c r="P347" s="348"/>
    </row>
    <row r="348" spans="4:16" ht="40.15" customHeight="1" x14ac:dyDescent="0.25">
      <c r="D348" s="348"/>
      <c r="E348" s="431"/>
      <c r="F348" s="444"/>
      <c r="G348" s="350"/>
      <c r="H348" s="351"/>
      <c r="I348" s="351"/>
      <c r="J348" s="352"/>
      <c r="K348" s="352"/>
      <c r="L348" s="348"/>
      <c r="M348" s="348"/>
      <c r="N348" s="348"/>
      <c r="O348" s="353"/>
      <c r="P348" s="348"/>
    </row>
    <row r="349" spans="4:16" ht="40.15" customHeight="1" x14ac:dyDescent="0.25">
      <c r="D349" s="348"/>
      <c r="E349" s="431"/>
      <c r="F349" s="444"/>
      <c r="G349" s="350"/>
      <c r="H349" s="351"/>
      <c r="I349" s="351"/>
      <c r="J349" s="352"/>
      <c r="K349" s="352"/>
      <c r="L349" s="348"/>
      <c r="M349" s="348"/>
      <c r="N349" s="348"/>
      <c r="O349" s="353"/>
      <c r="P349" s="348"/>
    </row>
    <row r="350" spans="4:16" ht="40.15" customHeight="1" x14ac:dyDescent="0.25">
      <c r="D350" s="348"/>
      <c r="E350" s="431"/>
      <c r="F350" s="444"/>
      <c r="G350" s="350"/>
      <c r="H350" s="351"/>
      <c r="I350" s="351"/>
      <c r="J350" s="352"/>
      <c r="K350" s="352"/>
      <c r="L350" s="348"/>
      <c r="M350" s="348"/>
      <c r="N350" s="348"/>
      <c r="O350" s="353"/>
      <c r="P350" s="348"/>
    </row>
    <row r="351" spans="4:16" ht="40.15" customHeight="1" x14ac:dyDescent="0.25">
      <c r="D351" s="348"/>
      <c r="E351" s="431"/>
      <c r="F351" s="444"/>
      <c r="G351" s="350"/>
      <c r="H351" s="351"/>
      <c r="I351" s="351"/>
      <c r="J351" s="352"/>
      <c r="K351" s="352"/>
      <c r="L351" s="348"/>
      <c r="M351" s="348"/>
      <c r="N351" s="348"/>
      <c r="O351" s="353"/>
      <c r="P351" s="348"/>
    </row>
    <row r="352" spans="4:16" ht="40.15" customHeight="1" x14ac:dyDescent="0.25">
      <c r="D352" s="348"/>
      <c r="E352" s="431"/>
      <c r="F352" s="444"/>
      <c r="G352" s="350"/>
      <c r="H352" s="351"/>
      <c r="I352" s="351"/>
      <c r="J352" s="352"/>
      <c r="K352" s="352"/>
      <c r="L352" s="348"/>
      <c r="M352" s="348"/>
      <c r="N352" s="348"/>
      <c r="O352" s="353"/>
      <c r="P352" s="348"/>
    </row>
    <row r="353" spans="4:16" ht="40.15" customHeight="1" x14ac:dyDescent="0.25">
      <c r="D353" s="348"/>
      <c r="E353" s="431"/>
      <c r="F353" s="444"/>
      <c r="G353" s="350"/>
      <c r="H353" s="351"/>
      <c r="I353" s="351"/>
      <c r="J353" s="352"/>
      <c r="K353" s="352"/>
      <c r="L353" s="348"/>
      <c r="M353" s="348"/>
      <c r="N353" s="348"/>
      <c r="O353" s="353"/>
      <c r="P353" s="348"/>
    </row>
    <row r="354" spans="4:16" ht="40.15" customHeight="1" x14ac:dyDescent="0.25">
      <c r="D354" s="348"/>
      <c r="E354" s="431"/>
      <c r="F354" s="444"/>
      <c r="G354" s="350"/>
      <c r="H354" s="351"/>
      <c r="I354" s="351"/>
      <c r="J354" s="352"/>
      <c r="K354" s="352"/>
      <c r="L354" s="348"/>
      <c r="M354" s="348"/>
      <c r="N354" s="348"/>
      <c r="O354" s="353"/>
      <c r="P354" s="348"/>
    </row>
    <row r="355" spans="4:16" ht="40.15" customHeight="1" x14ac:dyDescent="0.25">
      <c r="D355" s="348"/>
      <c r="E355" s="431"/>
      <c r="F355" s="444"/>
      <c r="G355" s="350"/>
      <c r="H355" s="351"/>
      <c r="I355" s="351"/>
      <c r="J355" s="352"/>
      <c r="K355" s="352"/>
      <c r="L355" s="348"/>
      <c r="M355" s="348"/>
      <c r="N355" s="348"/>
      <c r="O355" s="353"/>
      <c r="P355" s="348"/>
    </row>
    <row r="356" spans="4:16" ht="40.15" customHeight="1" x14ac:dyDescent="0.25">
      <c r="D356" s="348"/>
      <c r="E356" s="431"/>
      <c r="F356" s="444"/>
      <c r="G356" s="350"/>
      <c r="H356" s="351"/>
      <c r="I356" s="351"/>
      <c r="J356" s="352"/>
      <c r="K356" s="352"/>
      <c r="L356" s="348"/>
      <c r="M356" s="348"/>
      <c r="N356" s="348"/>
      <c r="O356" s="353"/>
      <c r="P356" s="348"/>
    </row>
    <row r="357" spans="4:16" ht="40.15" customHeight="1" x14ac:dyDescent="0.25">
      <c r="D357" s="348"/>
      <c r="E357" s="431"/>
      <c r="F357" s="444"/>
      <c r="G357" s="350"/>
      <c r="H357" s="351"/>
      <c r="I357" s="351"/>
      <c r="J357" s="352"/>
      <c r="K357" s="352"/>
      <c r="L357" s="348"/>
      <c r="M357" s="348"/>
      <c r="N357" s="348"/>
      <c r="O357" s="353"/>
      <c r="P357" s="348"/>
    </row>
    <row r="358" spans="4:16" ht="40.15" customHeight="1" x14ac:dyDescent="0.25">
      <c r="D358" s="348"/>
      <c r="E358" s="431"/>
      <c r="F358" s="444"/>
      <c r="G358" s="350"/>
      <c r="H358" s="351"/>
      <c r="I358" s="351"/>
      <c r="J358" s="352"/>
      <c r="K358" s="352"/>
      <c r="L358" s="348"/>
      <c r="M358" s="348"/>
      <c r="N358" s="348"/>
      <c r="O358" s="353"/>
      <c r="P358" s="348"/>
    </row>
    <row r="359" spans="4:16" ht="40.15" customHeight="1" x14ac:dyDescent="0.25">
      <c r="D359" s="348"/>
      <c r="E359" s="431"/>
      <c r="F359" s="444"/>
      <c r="G359" s="350"/>
      <c r="H359" s="351"/>
      <c r="I359" s="351"/>
      <c r="J359" s="352"/>
      <c r="K359" s="352"/>
      <c r="L359" s="348"/>
      <c r="M359" s="348"/>
      <c r="N359" s="348"/>
      <c r="O359" s="353"/>
      <c r="P359" s="348"/>
    </row>
    <row r="360" spans="4:16" ht="40.15" customHeight="1" x14ac:dyDescent="0.25">
      <c r="D360" s="348"/>
      <c r="E360" s="431"/>
      <c r="F360" s="444"/>
      <c r="G360" s="350"/>
      <c r="H360" s="351"/>
      <c r="I360" s="351"/>
      <c r="J360" s="352"/>
      <c r="K360" s="352"/>
      <c r="L360" s="348"/>
      <c r="M360" s="348"/>
      <c r="N360" s="348"/>
      <c r="O360" s="353"/>
      <c r="P360" s="348"/>
    </row>
    <row r="361" spans="4:16" ht="40.15" customHeight="1" x14ac:dyDescent="0.25">
      <c r="D361" s="348"/>
      <c r="E361" s="431"/>
      <c r="F361" s="444"/>
      <c r="G361" s="350"/>
      <c r="H361" s="351"/>
      <c r="I361" s="351"/>
      <c r="J361" s="352"/>
      <c r="K361" s="352"/>
      <c r="L361" s="348"/>
      <c r="M361" s="348"/>
      <c r="N361" s="348"/>
      <c r="O361" s="353"/>
      <c r="P361" s="348"/>
    </row>
    <row r="362" spans="4:16" ht="40.15" customHeight="1" x14ac:dyDescent="0.25">
      <c r="D362" s="348"/>
      <c r="E362" s="431"/>
      <c r="F362" s="444"/>
      <c r="G362" s="350"/>
      <c r="H362" s="351"/>
      <c r="I362" s="351"/>
      <c r="J362" s="352"/>
      <c r="K362" s="352"/>
      <c r="L362" s="348"/>
      <c r="M362" s="348"/>
      <c r="N362" s="348"/>
      <c r="O362" s="353"/>
      <c r="P362" s="348"/>
    </row>
    <row r="363" spans="4:16" ht="40.15" customHeight="1" x14ac:dyDescent="0.25">
      <c r="D363" s="348"/>
      <c r="E363" s="431"/>
      <c r="F363" s="444"/>
      <c r="G363" s="350"/>
      <c r="H363" s="351"/>
      <c r="I363" s="351"/>
      <c r="J363" s="352"/>
      <c r="K363" s="352"/>
      <c r="L363" s="348"/>
      <c r="M363" s="348"/>
      <c r="N363" s="348"/>
      <c r="O363" s="353"/>
      <c r="P363" s="348"/>
    </row>
    <row r="364" spans="4:16" ht="40.15" customHeight="1" x14ac:dyDescent="0.25">
      <c r="D364" s="348"/>
      <c r="E364" s="431"/>
      <c r="F364" s="444"/>
      <c r="G364" s="350"/>
      <c r="H364" s="351"/>
      <c r="I364" s="351"/>
      <c r="J364" s="352"/>
      <c r="K364" s="352"/>
      <c r="L364" s="348"/>
      <c r="M364" s="348"/>
      <c r="N364" s="348"/>
      <c r="O364" s="353"/>
      <c r="P364" s="348"/>
    </row>
    <row r="365" spans="4:16" ht="40.15" customHeight="1" x14ac:dyDescent="0.25">
      <c r="D365" s="348"/>
      <c r="E365" s="431"/>
      <c r="F365" s="444"/>
      <c r="G365" s="350"/>
      <c r="H365" s="351"/>
      <c r="I365" s="351"/>
      <c r="J365" s="352"/>
      <c r="K365" s="352"/>
      <c r="L365" s="348"/>
      <c r="M365" s="348"/>
      <c r="N365" s="348"/>
      <c r="O365" s="353"/>
      <c r="P365" s="348"/>
    </row>
    <row r="366" spans="4:16" ht="40.15" customHeight="1" x14ac:dyDescent="0.25">
      <c r="D366" s="348"/>
      <c r="E366" s="431"/>
      <c r="F366" s="444"/>
      <c r="G366" s="350"/>
      <c r="H366" s="351"/>
      <c r="I366" s="351"/>
      <c r="J366" s="352"/>
      <c r="K366" s="352"/>
      <c r="L366" s="348"/>
      <c r="M366" s="348"/>
      <c r="N366" s="348"/>
      <c r="O366" s="353"/>
      <c r="P366" s="348"/>
    </row>
    <row r="367" spans="4:16" ht="40.15" customHeight="1" x14ac:dyDescent="0.25">
      <c r="D367" s="348"/>
      <c r="E367" s="431"/>
      <c r="F367" s="444"/>
      <c r="G367" s="350"/>
      <c r="H367" s="351"/>
      <c r="I367" s="351"/>
      <c r="J367" s="352"/>
      <c r="K367" s="352"/>
      <c r="L367" s="348"/>
      <c r="M367" s="348"/>
      <c r="N367" s="348"/>
      <c r="O367" s="353"/>
      <c r="P367" s="348"/>
    </row>
    <row r="368" spans="4:16" ht="40.15" customHeight="1" x14ac:dyDescent="0.25">
      <c r="D368" s="348"/>
      <c r="E368" s="431"/>
      <c r="F368" s="444"/>
      <c r="G368" s="350"/>
      <c r="H368" s="351"/>
      <c r="I368" s="351"/>
      <c r="J368" s="352"/>
      <c r="K368" s="352"/>
      <c r="L368" s="348"/>
      <c r="M368" s="348"/>
      <c r="N368" s="348"/>
      <c r="O368" s="353"/>
      <c r="P368" s="348"/>
    </row>
    <row r="369" spans="4:16" ht="40.15" customHeight="1" x14ac:dyDescent="0.25">
      <c r="D369" s="348"/>
      <c r="E369" s="431"/>
      <c r="F369" s="444"/>
      <c r="G369" s="350"/>
      <c r="H369" s="351"/>
      <c r="I369" s="351"/>
      <c r="J369" s="352"/>
      <c r="K369" s="352"/>
      <c r="L369" s="348"/>
      <c r="M369" s="348"/>
      <c r="N369" s="348"/>
      <c r="O369" s="353"/>
      <c r="P369" s="348"/>
    </row>
    <row r="370" spans="4:16" ht="40.15" customHeight="1" x14ac:dyDescent="0.25">
      <c r="D370" s="348"/>
      <c r="E370" s="431"/>
      <c r="F370" s="444"/>
      <c r="G370" s="350"/>
      <c r="H370" s="351"/>
      <c r="I370" s="351"/>
      <c r="J370" s="352"/>
      <c r="K370" s="352"/>
      <c r="L370" s="348"/>
      <c r="M370" s="348"/>
      <c r="N370" s="348"/>
      <c r="O370" s="353"/>
      <c r="P370" s="348"/>
    </row>
    <row r="371" spans="4:16" ht="40.15" customHeight="1" x14ac:dyDescent="0.25">
      <c r="D371" s="348"/>
      <c r="E371" s="431"/>
      <c r="F371" s="444"/>
      <c r="G371" s="350"/>
      <c r="H371" s="351"/>
      <c r="I371" s="351"/>
      <c r="J371" s="352"/>
      <c r="K371" s="352"/>
      <c r="L371" s="348"/>
      <c r="M371" s="348"/>
      <c r="N371" s="348"/>
      <c r="O371" s="353"/>
      <c r="P371" s="348"/>
    </row>
    <row r="372" spans="4:16" ht="40.15" customHeight="1" x14ac:dyDescent="0.25">
      <c r="D372" s="348"/>
      <c r="E372" s="431"/>
      <c r="F372" s="444"/>
      <c r="G372" s="350"/>
      <c r="H372" s="351"/>
      <c r="I372" s="351"/>
      <c r="J372" s="352"/>
      <c r="K372" s="352"/>
      <c r="L372" s="348"/>
      <c r="M372" s="348"/>
      <c r="N372" s="348"/>
      <c r="O372" s="353"/>
      <c r="P372" s="348"/>
    </row>
    <row r="373" spans="4:16" ht="40.15" customHeight="1" x14ac:dyDescent="0.25">
      <c r="D373" s="348"/>
      <c r="E373" s="431"/>
      <c r="F373" s="444"/>
      <c r="G373" s="350"/>
      <c r="H373" s="351"/>
      <c r="I373" s="351"/>
      <c r="J373" s="352"/>
      <c r="K373" s="352"/>
      <c r="L373" s="348"/>
      <c r="M373" s="348"/>
      <c r="N373" s="348"/>
      <c r="O373" s="353"/>
      <c r="P373" s="348"/>
    </row>
    <row r="374" spans="4:16" ht="40.15" customHeight="1" x14ac:dyDescent="0.25">
      <c r="D374" s="348"/>
      <c r="E374" s="431"/>
      <c r="F374" s="444"/>
      <c r="G374" s="350"/>
      <c r="H374" s="351"/>
      <c r="I374" s="351"/>
      <c r="J374" s="352"/>
      <c r="K374" s="352"/>
      <c r="L374" s="348"/>
      <c r="M374" s="348"/>
      <c r="N374" s="348"/>
      <c r="O374" s="353"/>
      <c r="P374" s="348"/>
    </row>
    <row r="375" spans="4:16" ht="40.15" customHeight="1" x14ac:dyDescent="0.25">
      <c r="D375" s="348"/>
      <c r="E375" s="431"/>
      <c r="F375" s="444"/>
      <c r="G375" s="350"/>
      <c r="H375" s="351"/>
      <c r="I375" s="351"/>
      <c r="J375" s="352"/>
      <c r="K375" s="352"/>
      <c r="L375" s="348"/>
      <c r="M375" s="348"/>
      <c r="N375" s="348"/>
      <c r="O375" s="353"/>
      <c r="P375" s="348"/>
    </row>
    <row r="376" spans="4:16" ht="40.15" customHeight="1" x14ac:dyDescent="0.25">
      <c r="D376" s="348"/>
      <c r="E376" s="431"/>
      <c r="F376" s="444"/>
      <c r="G376" s="350"/>
      <c r="H376" s="351"/>
      <c r="I376" s="351"/>
      <c r="J376" s="352"/>
      <c r="K376" s="352"/>
      <c r="L376" s="348"/>
      <c r="M376" s="348"/>
      <c r="N376" s="348"/>
      <c r="O376" s="353"/>
      <c r="P376" s="348"/>
    </row>
    <row r="377" spans="4:16" ht="40.15" customHeight="1" x14ac:dyDescent="0.25">
      <c r="D377" s="348"/>
      <c r="E377" s="431"/>
      <c r="F377" s="444"/>
      <c r="G377" s="350"/>
      <c r="H377" s="351"/>
      <c r="I377" s="351"/>
      <c r="J377" s="352"/>
      <c r="K377" s="352"/>
      <c r="L377" s="348"/>
      <c r="M377" s="348"/>
      <c r="N377" s="348"/>
      <c r="O377" s="353"/>
      <c r="P377" s="348"/>
    </row>
    <row r="378" spans="4:16" ht="40.15" customHeight="1" x14ac:dyDescent="0.25">
      <c r="D378" s="348"/>
      <c r="E378" s="431"/>
      <c r="F378" s="444"/>
      <c r="G378" s="350"/>
      <c r="H378" s="351"/>
      <c r="I378" s="351"/>
      <c r="J378" s="352"/>
      <c r="K378" s="352"/>
      <c r="L378" s="348"/>
      <c r="M378" s="348"/>
      <c r="N378" s="348"/>
      <c r="O378" s="353"/>
      <c r="P378" s="348"/>
    </row>
    <row r="379" spans="4:16" ht="40.15" customHeight="1" x14ac:dyDescent="0.25">
      <c r="D379" s="348"/>
      <c r="E379" s="431"/>
      <c r="F379" s="444"/>
      <c r="G379" s="350"/>
      <c r="H379" s="351"/>
      <c r="I379" s="351"/>
      <c r="J379" s="352"/>
      <c r="K379" s="352"/>
      <c r="L379" s="348"/>
      <c r="M379" s="348"/>
      <c r="N379" s="348"/>
      <c r="O379" s="353"/>
      <c r="P379" s="348"/>
    </row>
    <row r="380" spans="4:16" ht="40.15" customHeight="1" x14ac:dyDescent="0.25">
      <c r="D380" s="348"/>
      <c r="E380" s="431"/>
      <c r="F380" s="444"/>
      <c r="G380" s="350"/>
      <c r="H380" s="351"/>
      <c r="I380" s="351"/>
      <c r="J380" s="352"/>
      <c r="K380" s="352"/>
      <c r="L380" s="348"/>
      <c r="M380" s="348"/>
      <c r="N380" s="348"/>
      <c r="O380" s="353"/>
      <c r="P380" s="348"/>
    </row>
    <row r="381" spans="4:16" ht="40.15" customHeight="1" x14ac:dyDescent="0.25">
      <c r="D381" s="348"/>
      <c r="E381" s="431"/>
      <c r="F381" s="444"/>
      <c r="G381" s="350"/>
      <c r="H381" s="351"/>
      <c r="I381" s="351"/>
      <c r="J381" s="352"/>
      <c r="K381" s="352"/>
      <c r="L381" s="348"/>
      <c r="M381" s="348"/>
      <c r="N381" s="348"/>
      <c r="O381" s="353"/>
      <c r="P381" s="348"/>
    </row>
    <row r="382" spans="4:16" ht="40.15" customHeight="1" x14ac:dyDescent="0.25">
      <c r="D382" s="348"/>
      <c r="E382" s="431"/>
      <c r="F382" s="444"/>
      <c r="G382" s="350"/>
      <c r="H382" s="351"/>
      <c r="I382" s="351"/>
      <c r="J382" s="352"/>
      <c r="K382" s="352"/>
      <c r="L382" s="348"/>
      <c r="M382" s="348"/>
      <c r="N382" s="348"/>
      <c r="O382" s="353"/>
      <c r="P382" s="348"/>
    </row>
    <row r="383" spans="4:16" ht="40.15" customHeight="1" x14ac:dyDescent="0.25">
      <c r="D383" s="348"/>
      <c r="E383" s="431"/>
      <c r="F383" s="444"/>
      <c r="G383" s="350"/>
      <c r="H383" s="351"/>
      <c r="I383" s="351"/>
      <c r="J383" s="352"/>
      <c r="K383" s="352"/>
      <c r="L383" s="348"/>
      <c r="M383" s="348"/>
      <c r="N383" s="348"/>
      <c r="O383" s="353"/>
      <c r="P383" s="348"/>
    </row>
    <row r="384" spans="4:16" ht="40.15" customHeight="1" x14ac:dyDescent="0.25">
      <c r="D384" s="348"/>
      <c r="E384" s="431"/>
      <c r="F384" s="444"/>
      <c r="G384" s="350"/>
      <c r="H384" s="351"/>
      <c r="I384" s="351"/>
      <c r="J384" s="352"/>
      <c r="K384" s="352"/>
      <c r="L384" s="348"/>
      <c r="M384" s="348"/>
      <c r="N384" s="348"/>
      <c r="O384" s="353"/>
      <c r="P384" s="348"/>
    </row>
    <row r="385" spans="4:16" ht="40.15" customHeight="1" x14ac:dyDescent="0.25">
      <c r="D385" s="348"/>
      <c r="E385" s="431"/>
      <c r="F385" s="444"/>
      <c r="G385" s="350"/>
      <c r="H385" s="351"/>
      <c r="I385" s="351"/>
      <c r="J385" s="352"/>
      <c r="K385" s="352"/>
      <c r="L385" s="348"/>
      <c r="M385" s="348"/>
      <c r="N385" s="348"/>
      <c r="O385" s="353"/>
      <c r="P385" s="348"/>
    </row>
    <row r="386" spans="4:16" ht="40.15" customHeight="1" x14ac:dyDescent="0.25">
      <c r="D386" s="348"/>
      <c r="E386" s="431"/>
      <c r="F386" s="444"/>
      <c r="G386" s="350"/>
      <c r="H386" s="351"/>
      <c r="I386" s="351"/>
      <c r="J386" s="352"/>
      <c r="K386" s="352"/>
      <c r="L386" s="348"/>
      <c r="M386" s="348"/>
      <c r="N386" s="348"/>
      <c r="O386" s="353"/>
      <c r="P386" s="348"/>
    </row>
    <row r="387" spans="4:16" ht="40.15" customHeight="1" x14ac:dyDescent="0.25">
      <c r="D387" s="348"/>
      <c r="E387" s="431"/>
      <c r="F387" s="444"/>
      <c r="G387" s="350"/>
      <c r="H387" s="351"/>
      <c r="I387" s="351"/>
      <c r="J387" s="352"/>
      <c r="K387" s="352"/>
      <c r="L387" s="348"/>
      <c r="M387" s="348"/>
      <c r="N387" s="348"/>
      <c r="O387" s="353"/>
      <c r="P387" s="348"/>
    </row>
    <row r="388" spans="4:16" ht="40.15" customHeight="1" x14ac:dyDescent="0.25">
      <c r="D388" s="348"/>
      <c r="E388" s="431"/>
      <c r="F388" s="444"/>
      <c r="G388" s="350"/>
      <c r="H388" s="351"/>
      <c r="I388" s="351"/>
      <c r="J388" s="352"/>
      <c r="K388" s="352"/>
      <c r="L388" s="348"/>
      <c r="M388" s="348"/>
      <c r="N388" s="348"/>
      <c r="O388" s="353"/>
      <c r="P388" s="348"/>
    </row>
    <row r="389" spans="4:16" ht="40.15" customHeight="1" x14ac:dyDescent="0.25">
      <c r="D389" s="348"/>
      <c r="E389" s="431"/>
      <c r="F389" s="444"/>
      <c r="G389" s="350"/>
      <c r="H389" s="351"/>
      <c r="I389" s="351"/>
      <c r="J389" s="352"/>
      <c r="K389" s="352"/>
      <c r="L389" s="348"/>
      <c r="M389" s="348"/>
      <c r="N389" s="348"/>
      <c r="O389" s="353"/>
      <c r="P389" s="348"/>
    </row>
    <row r="390" spans="4:16" ht="40.15" customHeight="1" x14ac:dyDescent="0.25">
      <c r="D390" s="348"/>
      <c r="E390" s="431"/>
      <c r="F390" s="444"/>
      <c r="G390" s="350"/>
      <c r="H390" s="351"/>
      <c r="I390" s="351"/>
      <c r="J390" s="352"/>
      <c r="K390" s="352"/>
      <c r="L390" s="348"/>
      <c r="M390" s="348"/>
      <c r="N390" s="348"/>
      <c r="O390" s="353"/>
      <c r="P390" s="348"/>
    </row>
    <row r="391" spans="4:16" ht="40.15" customHeight="1" x14ac:dyDescent="0.25">
      <c r="D391" s="348"/>
      <c r="E391" s="431"/>
      <c r="F391" s="444"/>
      <c r="G391" s="350"/>
      <c r="H391" s="351"/>
      <c r="I391" s="351"/>
      <c r="J391" s="352"/>
      <c r="K391" s="352"/>
      <c r="L391" s="348"/>
      <c r="M391" s="348"/>
      <c r="N391" s="348"/>
      <c r="O391" s="353"/>
      <c r="P391" s="348"/>
    </row>
    <row r="392" spans="4:16" ht="40.15" customHeight="1" x14ac:dyDescent="0.25">
      <c r="D392" s="348"/>
      <c r="E392" s="431"/>
      <c r="F392" s="444"/>
      <c r="G392" s="350"/>
      <c r="H392" s="351"/>
      <c r="I392" s="351"/>
      <c r="J392" s="352"/>
      <c r="K392" s="352"/>
      <c r="L392" s="348"/>
      <c r="M392" s="348"/>
      <c r="N392" s="348"/>
      <c r="O392" s="353"/>
      <c r="P392" s="348"/>
    </row>
    <row r="393" spans="4:16" ht="40.15" customHeight="1" x14ac:dyDescent="0.25">
      <c r="D393" s="348"/>
      <c r="E393" s="431"/>
      <c r="F393" s="444"/>
      <c r="G393" s="350"/>
      <c r="H393" s="351"/>
      <c r="I393" s="351"/>
      <c r="J393" s="352"/>
      <c r="K393" s="352"/>
      <c r="L393" s="348"/>
      <c r="M393" s="348"/>
      <c r="N393" s="348"/>
      <c r="O393" s="353"/>
      <c r="P393" s="348"/>
    </row>
    <row r="394" spans="4:16" ht="40.15" customHeight="1" x14ac:dyDescent="0.25">
      <c r="D394" s="348"/>
      <c r="E394" s="431"/>
      <c r="F394" s="444"/>
      <c r="G394" s="350"/>
      <c r="H394" s="351"/>
      <c r="I394" s="351"/>
      <c r="J394" s="352"/>
      <c r="K394" s="352"/>
      <c r="L394" s="348"/>
      <c r="M394" s="348"/>
      <c r="N394" s="348"/>
      <c r="O394" s="353"/>
      <c r="P394" s="348"/>
    </row>
    <row r="395" spans="4:16" ht="40.15" customHeight="1" x14ac:dyDescent="0.25">
      <c r="D395" s="348"/>
      <c r="E395" s="431"/>
      <c r="F395" s="444"/>
      <c r="G395" s="350"/>
      <c r="H395" s="351"/>
      <c r="I395" s="351"/>
      <c r="J395" s="352"/>
      <c r="K395" s="352"/>
      <c r="L395" s="348"/>
      <c r="M395" s="348"/>
      <c r="N395" s="348"/>
      <c r="O395" s="353"/>
      <c r="P395" s="348"/>
    </row>
    <row r="396" spans="4:16" ht="40.15" customHeight="1" x14ac:dyDescent="0.25">
      <c r="D396" s="348"/>
      <c r="E396" s="431"/>
      <c r="F396" s="444"/>
      <c r="G396" s="350"/>
      <c r="H396" s="351"/>
      <c r="I396" s="351"/>
      <c r="J396" s="352"/>
      <c r="K396" s="352"/>
      <c r="L396" s="348"/>
      <c r="M396" s="348"/>
      <c r="N396" s="348"/>
      <c r="O396" s="353"/>
      <c r="P396" s="348"/>
    </row>
    <row r="397" spans="4:16" ht="40.15" customHeight="1" x14ac:dyDescent="0.25">
      <c r="D397" s="348"/>
      <c r="E397" s="431"/>
      <c r="F397" s="444"/>
      <c r="G397" s="350"/>
      <c r="H397" s="351"/>
      <c r="I397" s="351"/>
      <c r="J397" s="352"/>
      <c r="K397" s="352"/>
      <c r="L397" s="348"/>
      <c r="M397" s="348"/>
      <c r="N397" s="348"/>
      <c r="O397" s="353"/>
      <c r="P397" s="348"/>
    </row>
    <row r="398" spans="4:16" ht="40.15" customHeight="1" x14ac:dyDescent="0.25">
      <c r="D398" s="348"/>
      <c r="E398" s="431"/>
      <c r="F398" s="444"/>
      <c r="G398" s="350"/>
      <c r="H398" s="351"/>
      <c r="I398" s="351"/>
      <c r="J398" s="352"/>
      <c r="K398" s="352"/>
      <c r="L398" s="348"/>
      <c r="M398" s="348"/>
      <c r="N398" s="348"/>
      <c r="O398" s="353"/>
      <c r="P398" s="348"/>
    </row>
    <row r="399" spans="4:16" ht="40.15" customHeight="1" x14ac:dyDescent="0.25">
      <c r="D399" s="348"/>
      <c r="E399" s="431"/>
      <c r="F399" s="444"/>
      <c r="G399" s="350"/>
      <c r="H399" s="351"/>
      <c r="I399" s="351"/>
      <c r="J399" s="352"/>
      <c r="K399" s="352"/>
      <c r="L399" s="348"/>
      <c r="M399" s="348"/>
      <c r="N399" s="348"/>
      <c r="O399" s="353"/>
      <c r="P399" s="348"/>
    </row>
    <row r="400" spans="4:16" ht="40.15" customHeight="1" x14ac:dyDescent="0.25">
      <c r="D400" s="348"/>
      <c r="E400" s="431"/>
      <c r="F400" s="444"/>
      <c r="G400" s="350"/>
      <c r="H400" s="351"/>
      <c r="I400" s="351"/>
      <c r="J400" s="352"/>
      <c r="K400" s="352"/>
      <c r="L400" s="348"/>
      <c r="M400" s="348"/>
      <c r="N400" s="348"/>
      <c r="O400" s="353"/>
      <c r="P400" s="348"/>
    </row>
    <row r="401" spans="4:16" ht="40.15" customHeight="1" x14ac:dyDescent="0.25">
      <c r="D401" s="348"/>
      <c r="E401" s="431"/>
      <c r="F401" s="444"/>
      <c r="G401" s="350"/>
      <c r="H401" s="351"/>
      <c r="I401" s="351"/>
      <c r="J401" s="352"/>
      <c r="K401" s="352"/>
      <c r="L401" s="348"/>
      <c r="M401" s="348"/>
      <c r="N401" s="348"/>
      <c r="O401" s="353"/>
      <c r="P401" s="348"/>
    </row>
    <row r="402" spans="4:16" ht="40.15" customHeight="1" x14ac:dyDescent="0.25">
      <c r="D402" s="348"/>
      <c r="E402" s="431"/>
      <c r="F402" s="444"/>
      <c r="G402" s="350"/>
      <c r="H402" s="351"/>
      <c r="I402" s="351"/>
      <c r="J402" s="352"/>
      <c r="K402" s="352"/>
      <c r="L402" s="348"/>
      <c r="M402" s="348"/>
      <c r="N402" s="348"/>
      <c r="O402" s="353"/>
      <c r="P402" s="348"/>
    </row>
    <row r="403" spans="4:16" ht="40.15" customHeight="1" x14ac:dyDescent="0.25">
      <c r="D403" s="348"/>
      <c r="E403" s="431"/>
      <c r="F403" s="444"/>
      <c r="G403" s="350"/>
      <c r="H403" s="351"/>
      <c r="I403" s="351"/>
      <c r="J403" s="352"/>
      <c r="K403" s="352"/>
      <c r="L403" s="348"/>
      <c r="M403" s="348"/>
      <c r="N403" s="348"/>
      <c r="O403" s="353"/>
      <c r="P403" s="348"/>
    </row>
    <row r="404" spans="4:16" ht="40.15" customHeight="1" x14ac:dyDescent="0.25">
      <c r="D404" s="348"/>
      <c r="E404" s="431"/>
      <c r="F404" s="444"/>
      <c r="G404" s="350"/>
      <c r="H404" s="351"/>
      <c r="I404" s="351"/>
      <c r="J404" s="352"/>
      <c r="K404" s="352"/>
      <c r="L404" s="348"/>
      <c r="M404" s="348"/>
      <c r="N404" s="348"/>
      <c r="O404" s="353"/>
      <c r="P404" s="348"/>
    </row>
    <row r="405" spans="4:16" ht="40.15" customHeight="1" x14ac:dyDescent="0.25">
      <c r="D405" s="348"/>
      <c r="E405" s="431"/>
      <c r="F405" s="444"/>
      <c r="G405" s="350"/>
      <c r="H405" s="351"/>
      <c r="I405" s="351"/>
      <c r="J405" s="352"/>
      <c r="K405" s="352"/>
      <c r="L405" s="348"/>
      <c r="M405" s="348"/>
      <c r="N405" s="348"/>
      <c r="O405" s="353"/>
      <c r="P405" s="348"/>
    </row>
    <row r="406" spans="4:16" ht="40.15" customHeight="1" x14ac:dyDescent="0.25">
      <c r="D406" s="348"/>
      <c r="E406" s="431"/>
      <c r="F406" s="444"/>
      <c r="G406" s="350"/>
      <c r="H406" s="351"/>
      <c r="I406" s="351"/>
      <c r="J406" s="352"/>
      <c r="K406" s="352"/>
      <c r="L406" s="348"/>
      <c r="M406" s="348"/>
      <c r="N406" s="348"/>
      <c r="O406" s="353"/>
      <c r="P406" s="348"/>
    </row>
    <row r="407" spans="4:16" ht="40.15" customHeight="1" x14ac:dyDescent="0.25">
      <c r="D407" s="348"/>
      <c r="E407" s="431"/>
      <c r="F407" s="444"/>
      <c r="G407" s="350"/>
      <c r="H407" s="351"/>
      <c r="I407" s="351"/>
      <c r="J407" s="352"/>
      <c r="K407" s="352"/>
      <c r="L407" s="348"/>
      <c r="M407" s="348"/>
      <c r="N407" s="348"/>
      <c r="O407" s="353"/>
      <c r="P407" s="348"/>
    </row>
    <row r="408" spans="4:16" ht="40.15" customHeight="1" x14ac:dyDescent="0.25">
      <c r="D408" s="348"/>
      <c r="E408" s="431"/>
      <c r="F408" s="444"/>
      <c r="G408" s="350"/>
      <c r="H408" s="351"/>
      <c r="I408" s="351"/>
      <c r="J408" s="352"/>
      <c r="K408" s="352"/>
      <c r="L408" s="348"/>
      <c r="M408" s="348"/>
      <c r="N408" s="348"/>
      <c r="O408" s="353"/>
      <c r="P408" s="348"/>
    </row>
    <row r="409" spans="4:16" ht="40.15" customHeight="1" x14ac:dyDescent="0.25">
      <c r="D409" s="348"/>
      <c r="E409" s="431"/>
      <c r="F409" s="444"/>
      <c r="G409" s="350"/>
      <c r="H409" s="351"/>
      <c r="I409" s="351"/>
      <c r="J409" s="352"/>
      <c r="K409" s="352"/>
      <c r="L409" s="348"/>
      <c r="M409" s="348"/>
      <c r="N409" s="348"/>
      <c r="O409" s="353"/>
      <c r="P409" s="348"/>
    </row>
    <row r="410" spans="4:16" ht="40.15" customHeight="1" x14ac:dyDescent="0.25">
      <c r="D410" s="348"/>
      <c r="E410" s="431"/>
      <c r="F410" s="444"/>
      <c r="G410" s="350"/>
      <c r="H410" s="351"/>
      <c r="I410" s="351"/>
      <c r="J410" s="352"/>
      <c r="K410" s="352"/>
      <c r="L410" s="348"/>
      <c r="M410" s="348"/>
      <c r="N410" s="348"/>
      <c r="O410" s="353"/>
      <c r="P410" s="348"/>
    </row>
    <row r="411" spans="4:16" ht="40.15" customHeight="1" x14ac:dyDescent="0.25">
      <c r="D411" s="348"/>
      <c r="E411" s="431"/>
      <c r="F411" s="444"/>
      <c r="G411" s="350"/>
      <c r="H411" s="351"/>
      <c r="I411" s="351"/>
      <c r="J411" s="352"/>
      <c r="K411" s="352"/>
      <c r="L411" s="348"/>
      <c r="M411" s="348"/>
      <c r="N411" s="348"/>
      <c r="O411" s="353"/>
      <c r="P411" s="348"/>
    </row>
    <row r="412" spans="4:16" ht="40.15" customHeight="1" x14ac:dyDescent="0.25">
      <c r="D412" s="348"/>
      <c r="E412" s="431"/>
      <c r="F412" s="444"/>
      <c r="G412" s="350"/>
      <c r="H412" s="351"/>
      <c r="I412" s="351"/>
      <c r="J412" s="352"/>
      <c r="K412" s="352"/>
      <c r="L412" s="348"/>
      <c r="M412" s="348"/>
      <c r="N412" s="348"/>
      <c r="O412" s="353"/>
      <c r="P412" s="348"/>
    </row>
    <row r="413" spans="4:16" ht="40.15" customHeight="1" x14ac:dyDescent="0.25">
      <c r="D413" s="348"/>
      <c r="E413" s="431"/>
      <c r="F413" s="444"/>
      <c r="G413" s="350"/>
      <c r="H413" s="351"/>
      <c r="I413" s="351"/>
      <c r="J413" s="352"/>
      <c r="K413" s="352"/>
      <c r="L413" s="348"/>
      <c r="M413" s="348"/>
      <c r="N413" s="348"/>
      <c r="O413" s="353"/>
      <c r="P413" s="348"/>
    </row>
    <row r="414" spans="4:16" ht="40.15" customHeight="1" x14ac:dyDescent="0.25">
      <c r="D414" s="348"/>
      <c r="E414" s="431"/>
      <c r="F414" s="444"/>
      <c r="G414" s="350"/>
      <c r="H414" s="351"/>
      <c r="I414" s="351"/>
      <c r="J414" s="352"/>
      <c r="K414" s="352"/>
      <c r="L414" s="348"/>
      <c r="M414" s="348"/>
      <c r="N414" s="348"/>
      <c r="O414" s="353"/>
      <c r="P414" s="348"/>
    </row>
    <row r="415" spans="4:16" ht="40.15" customHeight="1" x14ac:dyDescent="0.25">
      <c r="D415" s="348"/>
      <c r="E415" s="431"/>
      <c r="F415" s="444"/>
      <c r="G415" s="350"/>
      <c r="H415" s="351"/>
      <c r="I415" s="351"/>
      <c r="J415" s="352"/>
      <c r="K415" s="352"/>
      <c r="L415" s="348"/>
      <c r="M415" s="348"/>
      <c r="N415" s="348"/>
      <c r="O415" s="353"/>
      <c r="P415" s="348"/>
    </row>
    <row r="416" spans="4:16" ht="40.15" customHeight="1" x14ac:dyDescent="0.25">
      <c r="D416" s="348"/>
      <c r="E416" s="431"/>
      <c r="F416" s="444"/>
      <c r="G416" s="350"/>
      <c r="H416" s="351"/>
      <c r="I416" s="351"/>
      <c r="J416" s="352"/>
      <c r="K416" s="352"/>
      <c r="L416" s="348"/>
      <c r="M416" s="348"/>
      <c r="N416" s="348"/>
      <c r="O416" s="353"/>
      <c r="P416" s="348"/>
    </row>
    <row r="417" spans="4:16" ht="40.15" customHeight="1" x14ac:dyDescent="0.25">
      <c r="D417" s="348"/>
      <c r="E417" s="431"/>
      <c r="F417" s="444"/>
      <c r="G417" s="350"/>
      <c r="H417" s="351"/>
      <c r="I417" s="351"/>
      <c r="J417" s="352"/>
      <c r="K417" s="352"/>
      <c r="L417" s="348"/>
      <c r="M417" s="348"/>
      <c r="N417" s="348"/>
      <c r="O417" s="353"/>
      <c r="P417" s="348"/>
    </row>
    <row r="418" spans="4:16" ht="40.15" customHeight="1" x14ac:dyDescent="0.25">
      <c r="D418" s="348"/>
      <c r="E418" s="431"/>
      <c r="F418" s="444"/>
      <c r="G418" s="350"/>
      <c r="H418" s="351"/>
      <c r="I418" s="351"/>
      <c r="J418" s="352"/>
      <c r="K418" s="352"/>
      <c r="L418" s="348"/>
      <c r="M418" s="348"/>
      <c r="N418" s="348"/>
      <c r="O418" s="353"/>
      <c r="P418" s="348"/>
    </row>
    <row r="419" spans="4:16" ht="40.15" customHeight="1" x14ac:dyDescent="0.25">
      <c r="D419" s="348"/>
      <c r="E419" s="431"/>
      <c r="F419" s="444"/>
      <c r="G419" s="350"/>
      <c r="H419" s="351"/>
      <c r="I419" s="351"/>
      <c r="J419" s="352"/>
      <c r="K419" s="352"/>
      <c r="L419" s="348"/>
      <c r="M419" s="348"/>
      <c r="N419" s="348"/>
      <c r="O419" s="353"/>
      <c r="P419" s="348"/>
    </row>
    <row r="420" spans="4:16" ht="40.15" customHeight="1" x14ac:dyDescent="0.25">
      <c r="D420" s="348"/>
      <c r="E420" s="431"/>
      <c r="F420" s="444"/>
      <c r="G420" s="350"/>
      <c r="H420" s="351"/>
      <c r="I420" s="351"/>
      <c r="J420" s="352"/>
      <c r="K420" s="352"/>
      <c r="L420" s="348"/>
      <c r="M420" s="348"/>
      <c r="N420" s="348"/>
      <c r="O420" s="353"/>
      <c r="P420" s="348"/>
    </row>
    <row r="421" spans="4:16" ht="40.15" customHeight="1" x14ac:dyDescent="0.25">
      <c r="D421" s="348"/>
      <c r="E421" s="431"/>
      <c r="F421" s="444"/>
      <c r="G421" s="350"/>
      <c r="H421" s="351"/>
      <c r="I421" s="351"/>
      <c r="J421" s="352"/>
      <c r="K421" s="352"/>
      <c r="L421" s="348"/>
      <c r="M421" s="348"/>
      <c r="N421" s="348"/>
      <c r="O421" s="353"/>
      <c r="P421" s="348"/>
    </row>
    <row r="422" spans="4:16" ht="40.15" customHeight="1" x14ac:dyDescent="0.25">
      <c r="D422" s="348"/>
      <c r="E422" s="431"/>
      <c r="F422" s="444"/>
      <c r="G422" s="350"/>
      <c r="H422" s="351"/>
      <c r="I422" s="351"/>
      <c r="J422" s="352"/>
      <c r="K422" s="352"/>
      <c r="L422" s="348"/>
      <c r="M422" s="348"/>
      <c r="N422" s="348"/>
      <c r="O422" s="353"/>
      <c r="P422" s="348"/>
    </row>
    <row r="423" spans="4:16" ht="40.15" customHeight="1" x14ac:dyDescent="0.25">
      <c r="D423" s="348"/>
      <c r="E423" s="431"/>
      <c r="F423" s="444"/>
      <c r="G423" s="350"/>
      <c r="H423" s="351"/>
      <c r="I423" s="351"/>
      <c r="J423" s="352"/>
      <c r="K423" s="352"/>
      <c r="L423" s="348"/>
      <c r="M423" s="348"/>
      <c r="N423" s="348"/>
      <c r="O423" s="353"/>
      <c r="P423" s="348"/>
    </row>
    <row r="424" spans="4:16" ht="40.15" customHeight="1" x14ac:dyDescent="0.25">
      <c r="D424" s="348"/>
      <c r="E424" s="431"/>
      <c r="F424" s="444"/>
      <c r="G424" s="350"/>
      <c r="H424" s="351"/>
      <c r="I424" s="351"/>
      <c r="J424" s="352"/>
      <c r="K424" s="352"/>
      <c r="L424" s="348"/>
      <c r="M424" s="348"/>
      <c r="N424" s="348"/>
      <c r="O424" s="353"/>
      <c r="P424" s="348"/>
    </row>
    <row r="425" spans="4:16" ht="40.15" customHeight="1" x14ac:dyDescent="0.25">
      <c r="D425" s="348"/>
      <c r="E425" s="431"/>
      <c r="F425" s="444"/>
      <c r="G425" s="350"/>
      <c r="H425" s="351"/>
      <c r="I425" s="351"/>
      <c r="J425" s="352"/>
      <c r="K425" s="352"/>
      <c r="L425" s="348"/>
      <c r="M425" s="348"/>
      <c r="N425" s="348"/>
      <c r="O425" s="353"/>
      <c r="P425" s="348"/>
    </row>
    <row r="426" spans="4:16" ht="40.15" customHeight="1" x14ac:dyDescent="0.25">
      <c r="D426" s="348"/>
      <c r="E426" s="431"/>
      <c r="F426" s="444"/>
      <c r="G426" s="350"/>
      <c r="H426" s="351"/>
      <c r="I426" s="351"/>
      <c r="J426" s="352"/>
      <c r="K426" s="352"/>
      <c r="L426" s="348"/>
      <c r="M426" s="348"/>
      <c r="N426" s="348"/>
      <c r="O426" s="353"/>
      <c r="P426" s="348"/>
    </row>
    <row r="427" spans="4:16" ht="40.15" customHeight="1" x14ac:dyDescent="0.25">
      <c r="D427" s="348"/>
      <c r="E427" s="431"/>
      <c r="F427" s="444"/>
      <c r="G427" s="350"/>
      <c r="H427" s="351"/>
      <c r="I427" s="351"/>
      <c r="J427" s="352"/>
      <c r="K427" s="352"/>
      <c r="L427" s="348"/>
      <c r="M427" s="348"/>
      <c r="N427" s="348"/>
      <c r="O427" s="353"/>
      <c r="P427" s="348"/>
    </row>
    <row r="428" spans="4:16" ht="40.15" customHeight="1" x14ac:dyDescent="0.25">
      <c r="D428" s="348"/>
      <c r="E428" s="431"/>
      <c r="F428" s="444"/>
      <c r="G428" s="350"/>
      <c r="H428" s="351"/>
      <c r="I428" s="351"/>
      <c r="J428" s="352"/>
      <c r="K428" s="352"/>
      <c r="L428" s="348"/>
      <c r="M428" s="348"/>
      <c r="N428" s="348"/>
      <c r="O428" s="353"/>
      <c r="P428" s="348"/>
    </row>
    <row r="429" spans="4:16" ht="40.15" customHeight="1" x14ac:dyDescent="0.25">
      <c r="D429" s="348"/>
      <c r="E429" s="431"/>
      <c r="F429" s="444"/>
      <c r="G429" s="350"/>
      <c r="H429" s="351"/>
      <c r="I429" s="351"/>
      <c r="J429" s="352"/>
      <c r="K429" s="352"/>
      <c r="L429" s="348"/>
      <c r="M429" s="348"/>
      <c r="N429" s="348"/>
      <c r="O429" s="353"/>
      <c r="P429" s="348"/>
    </row>
    <row r="430" spans="4:16" ht="40.15" customHeight="1" x14ac:dyDescent="0.25">
      <c r="D430" s="348"/>
      <c r="E430" s="431"/>
      <c r="F430" s="444"/>
      <c r="G430" s="350"/>
      <c r="H430" s="351"/>
      <c r="I430" s="351"/>
      <c r="J430" s="352"/>
      <c r="K430" s="352"/>
      <c r="L430" s="348"/>
      <c r="M430" s="348"/>
      <c r="N430" s="348"/>
      <c r="O430" s="353"/>
      <c r="P430" s="348"/>
    </row>
    <row r="431" spans="4:16" ht="40.15" customHeight="1" x14ac:dyDescent="0.25">
      <c r="D431" s="348"/>
      <c r="E431" s="431"/>
      <c r="F431" s="444"/>
      <c r="G431" s="350"/>
      <c r="H431" s="351"/>
      <c r="I431" s="351"/>
      <c r="J431" s="352"/>
      <c r="K431" s="352"/>
      <c r="L431" s="348"/>
      <c r="M431" s="348"/>
      <c r="N431" s="348"/>
      <c r="O431" s="353"/>
      <c r="P431" s="348"/>
    </row>
    <row r="432" spans="4:16" ht="40.15" customHeight="1" x14ac:dyDescent="0.25">
      <c r="D432" s="348"/>
      <c r="E432" s="431"/>
      <c r="F432" s="444"/>
      <c r="G432" s="350"/>
      <c r="H432" s="351"/>
      <c r="I432" s="351"/>
      <c r="J432" s="352"/>
      <c r="K432" s="352"/>
      <c r="L432" s="348"/>
      <c r="M432" s="348"/>
      <c r="N432" s="348"/>
      <c r="O432" s="353"/>
      <c r="P432" s="348"/>
    </row>
    <row r="433" spans="4:16" ht="40.15" customHeight="1" x14ac:dyDescent="0.25">
      <c r="D433" s="348"/>
      <c r="E433" s="431"/>
      <c r="F433" s="444"/>
      <c r="G433" s="350"/>
      <c r="H433" s="351"/>
      <c r="I433" s="351"/>
      <c r="J433" s="352"/>
      <c r="K433" s="352"/>
      <c r="L433" s="348"/>
      <c r="M433" s="348"/>
      <c r="N433" s="348"/>
      <c r="O433" s="353"/>
      <c r="P433" s="348"/>
    </row>
    <row r="434" spans="4:16" ht="40.15" customHeight="1" x14ac:dyDescent="0.25">
      <c r="D434" s="348"/>
      <c r="E434" s="431"/>
      <c r="F434" s="444"/>
      <c r="G434" s="350"/>
      <c r="H434" s="351"/>
      <c r="I434" s="351"/>
      <c r="J434" s="352"/>
      <c r="K434" s="352"/>
      <c r="L434" s="348"/>
      <c r="M434" s="348"/>
      <c r="N434" s="348"/>
      <c r="O434" s="353"/>
      <c r="P434" s="348"/>
    </row>
    <row r="435" spans="4:16" ht="40.15" customHeight="1" x14ac:dyDescent="0.25">
      <c r="D435" s="348"/>
      <c r="E435" s="431"/>
      <c r="F435" s="444"/>
      <c r="G435" s="350"/>
      <c r="H435" s="351"/>
      <c r="I435" s="351"/>
      <c r="J435" s="352"/>
      <c r="K435" s="352"/>
      <c r="L435" s="348"/>
      <c r="M435" s="348"/>
      <c r="N435" s="348"/>
      <c r="O435" s="353"/>
      <c r="P435" s="348"/>
    </row>
    <row r="436" spans="4:16" ht="40.15" customHeight="1" x14ac:dyDescent="0.25">
      <c r="D436" s="348"/>
      <c r="E436" s="431"/>
      <c r="F436" s="444"/>
      <c r="G436" s="350"/>
      <c r="H436" s="351"/>
      <c r="I436" s="351"/>
      <c r="J436" s="352"/>
      <c r="K436" s="352"/>
      <c r="L436" s="348"/>
      <c r="M436" s="348"/>
      <c r="N436" s="348"/>
      <c r="O436" s="353"/>
      <c r="P436" s="348"/>
    </row>
    <row r="437" spans="4:16" ht="40.15" customHeight="1" x14ac:dyDescent="0.25">
      <c r="D437" s="348"/>
      <c r="E437" s="431"/>
      <c r="F437" s="444"/>
      <c r="G437" s="350"/>
      <c r="H437" s="351"/>
      <c r="I437" s="351"/>
      <c r="J437" s="352"/>
      <c r="K437" s="352"/>
      <c r="L437" s="348"/>
      <c r="M437" s="348"/>
      <c r="N437" s="348"/>
      <c r="O437" s="353"/>
      <c r="P437" s="348"/>
    </row>
    <row r="438" spans="4:16" ht="40.15" customHeight="1" x14ac:dyDescent="0.25">
      <c r="D438" s="348"/>
      <c r="E438" s="431"/>
      <c r="F438" s="444"/>
      <c r="G438" s="350"/>
      <c r="H438" s="351"/>
      <c r="I438" s="351"/>
      <c r="J438" s="352"/>
      <c r="K438" s="352"/>
      <c r="L438" s="348"/>
      <c r="M438" s="348"/>
      <c r="N438" s="348"/>
      <c r="O438" s="353"/>
      <c r="P438" s="348"/>
    </row>
    <row r="439" spans="4:16" ht="40.15" customHeight="1" x14ac:dyDescent="0.25">
      <c r="D439" s="348"/>
      <c r="E439" s="431"/>
      <c r="F439" s="444"/>
      <c r="G439" s="350"/>
      <c r="H439" s="351"/>
      <c r="I439" s="351"/>
      <c r="J439" s="352"/>
      <c r="K439" s="352"/>
      <c r="L439" s="348"/>
      <c r="M439" s="348"/>
      <c r="N439" s="348"/>
      <c r="O439" s="353"/>
      <c r="P439" s="348"/>
    </row>
    <row r="440" spans="4:16" ht="40.15" customHeight="1" x14ac:dyDescent="0.25">
      <c r="D440" s="348"/>
      <c r="E440" s="431"/>
      <c r="F440" s="444"/>
      <c r="G440" s="350"/>
      <c r="H440" s="351"/>
      <c r="I440" s="351"/>
      <c r="J440" s="352"/>
      <c r="K440" s="352"/>
      <c r="L440" s="348"/>
      <c r="M440" s="348"/>
      <c r="N440" s="348"/>
      <c r="O440" s="353"/>
      <c r="P440" s="348"/>
    </row>
    <row r="441" spans="4:16" ht="40.15" customHeight="1" x14ac:dyDescent="0.25">
      <c r="D441" s="348"/>
      <c r="E441" s="431"/>
      <c r="F441" s="444"/>
      <c r="G441" s="350"/>
      <c r="H441" s="351"/>
      <c r="I441" s="351"/>
      <c r="J441" s="352"/>
      <c r="K441" s="352"/>
      <c r="L441" s="348"/>
      <c r="M441" s="348"/>
      <c r="N441" s="348"/>
      <c r="O441" s="353"/>
      <c r="P441" s="348"/>
    </row>
    <row r="442" spans="4:16" ht="40.15" customHeight="1" x14ac:dyDescent="0.25">
      <c r="D442" s="348"/>
      <c r="E442" s="431"/>
      <c r="F442" s="444"/>
      <c r="G442" s="350"/>
      <c r="H442" s="351"/>
      <c r="I442" s="351"/>
      <c r="J442" s="352"/>
      <c r="K442" s="352"/>
      <c r="L442" s="348"/>
      <c r="M442" s="348"/>
      <c r="N442" s="348"/>
      <c r="O442" s="353"/>
      <c r="P442" s="348"/>
    </row>
    <row r="443" spans="4:16" ht="40.15" customHeight="1" x14ac:dyDescent="0.25">
      <c r="D443" s="348"/>
      <c r="E443" s="431"/>
      <c r="F443" s="444"/>
      <c r="G443" s="350"/>
      <c r="H443" s="351"/>
      <c r="I443" s="351"/>
      <c r="J443" s="352"/>
      <c r="K443" s="352"/>
      <c r="L443" s="348"/>
      <c r="M443" s="348"/>
      <c r="N443" s="348"/>
      <c r="O443" s="353"/>
      <c r="P443" s="348"/>
    </row>
    <row r="444" spans="4:16" ht="40.15" customHeight="1" x14ac:dyDescent="0.25">
      <c r="D444" s="348"/>
      <c r="E444" s="431"/>
      <c r="F444" s="444"/>
      <c r="G444" s="350"/>
      <c r="H444" s="351"/>
      <c r="I444" s="351"/>
      <c r="J444" s="352"/>
      <c r="K444" s="352"/>
      <c r="L444" s="348"/>
      <c r="M444" s="348"/>
      <c r="N444" s="348"/>
      <c r="O444" s="353"/>
      <c r="P444" s="348"/>
    </row>
    <row r="445" spans="4:16" ht="40.15" customHeight="1" x14ac:dyDescent="0.25">
      <c r="D445" s="348"/>
      <c r="E445" s="431"/>
      <c r="F445" s="444"/>
      <c r="G445" s="350"/>
      <c r="H445" s="351"/>
      <c r="I445" s="351"/>
      <c r="J445" s="352"/>
      <c r="K445" s="352"/>
      <c r="L445" s="348"/>
      <c r="M445" s="348"/>
      <c r="N445" s="348"/>
      <c r="O445" s="353"/>
      <c r="P445" s="348"/>
    </row>
    <row r="446" spans="4:16" ht="40.15" customHeight="1" x14ac:dyDescent="0.25">
      <c r="D446" s="348"/>
      <c r="E446" s="431"/>
      <c r="F446" s="444"/>
      <c r="G446" s="350"/>
      <c r="H446" s="351"/>
      <c r="I446" s="351"/>
      <c r="J446" s="352"/>
      <c r="K446" s="352"/>
      <c r="L446" s="348"/>
      <c r="M446" s="348"/>
      <c r="N446" s="348"/>
      <c r="O446" s="353"/>
      <c r="P446" s="348"/>
    </row>
    <row r="447" spans="4:16" ht="40.15" customHeight="1" x14ac:dyDescent="0.25">
      <c r="D447" s="348"/>
      <c r="E447" s="431"/>
      <c r="F447" s="444"/>
      <c r="G447" s="350"/>
      <c r="H447" s="351"/>
      <c r="I447" s="351"/>
      <c r="J447" s="352"/>
      <c r="K447" s="352"/>
      <c r="L447" s="348"/>
      <c r="M447" s="348"/>
      <c r="N447" s="348"/>
      <c r="O447" s="353"/>
      <c r="P447" s="348"/>
    </row>
    <row r="448" spans="4:16" ht="40.15" customHeight="1" x14ac:dyDescent="0.25">
      <c r="D448" s="348"/>
      <c r="E448" s="431"/>
      <c r="F448" s="444"/>
      <c r="G448" s="350"/>
      <c r="H448" s="351"/>
      <c r="I448" s="351"/>
      <c r="J448" s="352"/>
      <c r="K448" s="352"/>
      <c r="L448" s="348"/>
      <c r="M448" s="348"/>
      <c r="N448" s="348"/>
      <c r="O448" s="353"/>
      <c r="P448" s="348"/>
    </row>
    <row r="449" spans="4:16" ht="40.15" customHeight="1" x14ac:dyDescent="0.25">
      <c r="D449" s="348"/>
      <c r="E449" s="431"/>
      <c r="F449" s="444"/>
      <c r="G449" s="350"/>
      <c r="H449" s="351"/>
      <c r="I449" s="351"/>
      <c r="J449" s="352"/>
      <c r="K449" s="352"/>
      <c r="L449" s="348"/>
      <c r="M449" s="348"/>
      <c r="N449" s="348"/>
      <c r="O449" s="353"/>
      <c r="P449" s="348"/>
    </row>
    <row r="450" spans="4:16" ht="40.15" customHeight="1" x14ac:dyDescent="0.25">
      <c r="D450" s="348"/>
      <c r="E450" s="431"/>
      <c r="F450" s="444"/>
      <c r="G450" s="350"/>
      <c r="H450" s="351"/>
      <c r="I450" s="351"/>
      <c r="J450" s="352"/>
      <c r="K450" s="352"/>
      <c r="L450" s="348"/>
      <c r="M450" s="348"/>
      <c r="N450" s="348"/>
      <c r="O450" s="353"/>
      <c r="P450" s="348"/>
    </row>
    <row r="451" spans="4:16" ht="40.15" customHeight="1" x14ac:dyDescent="0.25">
      <c r="D451" s="348"/>
      <c r="E451" s="431"/>
      <c r="F451" s="444"/>
      <c r="G451" s="350"/>
      <c r="H451" s="351"/>
      <c r="I451" s="351"/>
      <c r="J451" s="352"/>
      <c r="K451" s="352"/>
      <c r="L451" s="348"/>
      <c r="M451" s="348"/>
      <c r="N451" s="348"/>
      <c r="O451" s="353"/>
      <c r="P451" s="348"/>
    </row>
    <row r="452" spans="4:16" ht="40.15" customHeight="1" x14ac:dyDescent="0.25">
      <c r="D452" s="348"/>
      <c r="E452" s="431"/>
      <c r="F452" s="444"/>
      <c r="G452" s="350"/>
      <c r="H452" s="351"/>
      <c r="I452" s="351"/>
      <c r="J452" s="352"/>
      <c r="K452" s="352"/>
      <c r="L452" s="348"/>
      <c r="M452" s="348"/>
      <c r="N452" s="348"/>
      <c r="O452" s="353"/>
      <c r="P452" s="348"/>
    </row>
    <row r="453" spans="4:16" ht="40.15" customHeight="1" x14ac:dyDescent="0.25">
      <c r="D453" s="348"/>
      <c r="E453" s="431"/>
      <c r="F453" s="444"/>
      <c r="G453" s="350"/>
      <c r="H453" s="351"/>
      <c r="I453" s="351"/>
      <c r="J453" s="352"/>
      <c r="K453" s="352"/>
      <c r="L453" s="348"/>
      <c r="M453" s="348"/>
      <c r="N453" s="348"/>
      <c r="O453" s="353"/>
      <c r="P453" s="348"/>
    </row>
    <row r="454" spans="4:16" ht="40.15" customHeight="1" x14ac:dyDescent="0.25">
      <c r="D454" s="348"/>
      <c r="E454" s="431"/>
      <c r="F454" s="444"/>
      <c r="G454" s="350"/>
      <c r="H454" s="351"/>
      <c r="I454" s="351"/>
      <c r="J454" s="352"/>
      <c r="K454" s="352"/>
      <c r="L454" s="348"/>
      <c r="M454" s="348"/>
      <c r="N454" s="348"/>
      <c r="O454" s="353"/>
      <c r="P454" s="348"/>
    </row>
    <row r="455" spans="4:16" ht="40.15" customHeight="1" x14ac:dyDescent="0.25">
      <c r="D455" s="348"/>
      <c r="E455" s="431"/>
      <c r="F455" s="444"/>
      <c r="G455" s="350"/>
      <c r="H455" s="351"/>
      <c r="I455" s="351"/>
      <c r="J455" s="352"/>
      <c r="K455" s="352"/>
      <c r="L455" s="348"/>
      <c r="M455" s="348"/>
      <c r="N455" s="348"/>
      <c r="O455" s="353"/>
      <c r="P455" s="348"/>
    </row>
    <row r="456" spans="4:16" ht="40.15" customHeight="1" x14ac:dyDescent="0.25">
      <c r="D456" s="348"/>
      <c r="E456" s="431"/>
      <c r="F456" s="444"/>
      <c r="G456" s="350"/>
      <c r="H456" s="351"/>
      <c r="I456" s="351"/>
      <c r="J456" s="352"/>
      <c r="K456" s="352"/>
      <c r="L456" s="348"/>
      <c r="M456" s="348"/>
      <c r="N456" s="348"/>
      <c r="O456" s="353"/>
      <c r="P456" s="348"/>
    </row>
    <row r="457" spans="4:16" ht="40.15" customHeight="1" x14ac:dyDescent="0.25">
      <c r="D457" s="348"/>
      <c r="E457" s="431"/>
      <c r="F457" s="444"/>
      <c r="G457" s="350"/>
      <c r="H457" s="351"/>
      <c r="I457" s="351"/>
      <c r="J457" s="352"/>
      <c r="K457" s="352"/>
      <c r="L457" s="348"/>
      <c r="M457" s="348"/>
      <c r="N457" s="348"/>
      <c r="O457" s="353"/>
      <c r="P457" s="348"/>
    </row>
    <row r="458" spans="4:16" ht="40.15" customHeight="1" x14ac:dyDescent="0.25">
      <c r="D458" s="348"/>
      <c r="E458" s="431"/>
      <c r="F458" s="444"/>
      <c r="G458" s="350"/>
      <c r="H458" s="351"/>
      <c r="I458" s="351"/>
      <c r="J458" s="352"/>
      <c r="K458" s="352"/>
      <c r="L458" s="348"/>
      <c r="M458" s="348"/>
      <c r="N458" s="348"/>
      <c r="O458" s="353"/>
      <c r="P458" s="348"/>
    </row>
    <row r="459" spans="4:16" ht="40.15" customHeight="1" x14ac:dyDescent="0.25">
      <c r="D459" s="348"/>
      <c r="E459" s="431"/>
      <c r="F459" s="444"/>
      <c r="G459" s="350"/>
      <c r="H459" s="351"/>
      <c r="I459" s="351"/>
      <c r="J459" s="352"/>
      <c r="K459" s="352"/>
      <c r="L459" s="348"/>
      <c r="M459" s="348"/>
      <c r="N459" s="348"/>
      <c r="O459" s="353"/>
      <c r="P459" s="348"/>
    </row>
    <row r="460" spans="4:16" ht="40.15" customHeight="1" x14ac:dyDescent="0.25">
      <c r="D460" s="348"/>
      <c r="E460" s="431"/>
      <c r="F460" s="444"/>
      <c r="G460" s="350"/>
      <c r="H460" s="351"/>
      <c r="I460" s="351"/>
      <c r="J460" s="352"/>
      <c r="K460" s="352"/>
      <c r="L460" s="348"/>
      <c r="M460" s="348"/>
      <c r="N460" s="348"/>
      <c r="O460" s="353"/>
      <c r="P460" s="348"/>
    </row>
    <row r="461" spans="4:16" ht="40.15" customHeight="1" x14ac:dyDescent="0.25">
      <c r="D461" s="348"/>
      <c r="E461" s="431"/>
      <c r="F461" s="444"/>
      <c r="G461" s="350"/>
      <c r="H461" s="351"/>
      <c r="I461" s="351"/>
      <c r="J461" s="352"/>
      <c r="K461" s="352"/>
      <c r="L461" s="348"/>
      <c r="M461" s="348"/>
      <c r="N461" s="348"/>
      <c r="O461" s="353"/>
      <c r="P461" s="348"/>
    </row>
    <row r="462" spans="4:16" ht="40.15" customHeight="1" x14ac:dyDescent="0.25">
      <c r="D462" s="348"/>
      <c r="E462" s="431"/>
      <c r="F462" s="444"/>
      <c r="G462" s="350"/>
      <c r="H462" s="351"/>
      <c r="I462" s="351"/>
      <c r="J462" s="352"/>
      <c r="K462" s="352"/>
      <c r="L462" s="348"/>
      <c r="M462" s="348"/>
      <c r="N462" s="348"/>
      <c r="O462" s="353"/>
      <c r="P462" s="348"/>
    </row>
    <row r="463" spans="4:16" ht="40.15" customHeight="1" x14ac:dyDescent="0.25">
      <c r="D463" s="348"/>
      <c r="E463" s="431"/>
      <c r="F463" s="444"/>
      <c r="G463" s="350"/>
      <c r="H463" s="351"/>
      <c r="I463" s="351"/>
      <c r="J463" s="352"/>
      <c r="K463" s="352"/>
      <c r="L463" s="348"/>
      <c r="M463" s="348"/>
      <c r="N463" s="348"/>
      <c r="O463" s="353"/>
      <c r="P463" s="348"/>
    </row>
    <row r="464" spans="4:16" ht="40.15" customHeight="1" x14ac:dyDescent="0.25">
      <c r="D464" s="348"/>
      <c r="E464" s="431"/>
      <c r="F464" s="444"/>
      <c r="G464" s="350"/>
      <c r="H464" s="351"/>
      <c r="I464" s="351"/>
      <c r="J464" s="352"/>
      <c r="K464" s="352"/>
      <c r="L464" s="348"/>
      <c r="M464" s="348"/>
      <c r="N464" s="348"/>
      <c r="O464" s="353"/>
      <c r="P464" s="348"/>
    </row>
    <row r="465" spans="4:16" ht="40.15" customHeight="1" x14ac:dyDescent="0.25">
      <c r="D465" s="348"/>
      <c r="E465" s="431"/>
      <c r="F465" s="444"/>
      <c r="G465" s="350"/>
      <c r="H465" s="351"/>
      <c r="I465" s="351"/>
      <c r="J465" s="352"/>
      <c r="K465" s="352"/>
      <c r="L465" s="348"/>
      <c r="M465" s="348"/>
      <c r="N465" s="348"/>
      <c r="O465" s="353"/>
      <c r="P465" s="348"/>
    </row>
    <row r="466" spans="4:16" ht="40.15" customHeight="1" x14ac:dyDescent="0.25">
      <c r="D466" s="348"/>
      <c r="E466" s="431"/>
      <c r="F466" s="444"/>
      <c r="G466" s="350"/>
      <c r="H466" s="351"/>
      <c r="I466" s="351"/>
      <c r="J466" s="352"/>
      <c r="K466" s="352"/>
      <c r="L466" s="348"/>
      <c r="M466" s="348"/>
      <c r="N466" s="348"/>
      <c r="O466" s="353"/>
      <c r="P466" s="348"/>
    </row>
    <row r="467" spans="4:16" ht="40.15" customHeight="1" x14ac:dyDescent="0.25">
      <c r="D467" s="348"/>
      <c r="E467" s="431"/>
      <c r="F467" s="444"/>
      <c r="G467" s="350"/>
      <c r="H467" s="351"/>
      <c r="I467" s="351"/>
      <c r="J467" s="352"/>
      <c r="K467" s="352"/>
      <c r="L467" s="348"/>
      <c r="M467" s="348"/>
      <c r="N467" s="348"/>
      <c r="O467" s="353"/>
      <c r="P467" s="348"/>
    </row>
    <row r="468" spans="4:16" ht="40.15" customHeight="1" x14ac:dyDescent="0.25">
      <c r="D468" s="348"/>
      <c r="E468" s="431"/>
      <c r="F468" s="444"/>
      <c r="G468" s="350"/>
      <c r="H468" s="351"/>
      <c r="I468" s="351"/>
      <c r="J468" s="352"/>
      <c r="K468" s="352"/>
      <c r="L468" s="348"/>
      <c r="M468" s="348"/>
      <c r="N468" s="348"/>
      <c r="O468" s="353"/>
      <c r="P468" s="348"/>
    </row>
    <row r="469" spans="4:16" ht="40.15" customHeight="1" x14ac:dyDescent="0.25">
      <c r="D469" s="348"/>
      <c r="E469" s="431"/>
      <c r="F469" s="444"/>
      <c r="G469" s="350"/>
      <c r="H469" s="351"/>
      <c r="I469" s="351"/>
      <c r="J469" s="352"/>
      <c r="K469" s="352"/>
      <c r="L469" s="348"/>
      <c r="M469" s="348"/>
      <c r="N469" s="348"/>
      <c r="O469" s="353"/>
      <c r="P469" s="348"/>
    </row>
    <row r="470" spans="4:16" ht="40.15" customHeight="1" x14ac:dyDescent="0.25">
      <c r="D470" s="348"/>
      <c r="E470" s="431"/>
      <c r="F470" s="444"/>
      <c r="G470" s="350"/>
      <c r="H470" s="351"/>
      <c r="I470" s="351"/>
      <c r="J470" s="352"/>
      <c r="K470" s="352"/>
      <c r="L470" s="348"/>
      <c r="M470" s="348"/>
      <c r="N470" s="348"/>
      <c r="O470" s="353"/>
      <c r="P470" s="348"/>
    </row>
    <row r="471" spans="4:16" ht="40.15" customHeight="1" x14ac:dyDescent="0.25">
      <c r="D471" s="348"/>
      <c r="E471" s="431"/>
      <c r="F471" s="444"/>
      <c r="G471" s="350"/>
      <c r="H471" s="351"/>
      <c r="I471" s="351"/>
      <c r="J471" s="352"/>
      <c r="K471" s="352"/>
      <c r="L471" s="348"/>
      <c r="M471" s="348"/>
      <c r="N471" s="348"/>
      <c r="O471" s="353"/>
      <c r="P471" s="348"/>
    </row>
    <row r="472" spans="4:16" ht="40.15" customHeight="1" x14ac:dyDescent="0.25">
      <c r="D472" s="348"/>
      <c r="E472" s="431"/>
      <c r="F472" s="444"/>
      <c r="G472" s="350"/>
      <c r="H472" s="351"/>
      <c r="I472" s="351"/>
      <c r="J472" s="352"/>
      <c r="K472" s="352"/>
      <c r="L472" s="348"/>
      <c r="M472" s="348"/>
      <c r="N472" s="348"/>
      <c r="O472" s="353"/>
      <c r="P472" s="348"/>
    </row>
    <row r="473" spans="4:16" ht="40.15" customHeight="1" x14ac:dyDescent="0.25">
      <c r="D473" s="348"/>
      <c r="E473" s="431"/>
      <c r="F473" s="444"/>
      <c r="G473" s="350"/>
      <c r="H473" s="351"/>
      <c r="I473" s="351"/>
      <c r="J473" s="352"/>
      <c r="K473" s="352"/>
      <c r="L473" s="348"/>
      <c r="M473" s="348"/>
      <c r="N473" s="348"/>
      <c r="O473" s="353"/>
      <c r="P473" s="348"/>
    </row>
    <row r="474" spans="4:16" ht="40.15" customHeight="1" x14ac:dyDescent="0.25">
      <c r="D474" s="348"/>
      <c r="E474" s="431"/>
      <c r="F474" s="444"/>
      <c r="G474" s="350"/>
      <c r="H474" s="351"/>
      <c r="I474" s="351"/>
      <c r="J474" s="352"/>
      <c r="K474" s="352"/>
      <c r="L474" s="348"/>
      <c r="M474" s="348"/>
      <c r="N474" s="348"/>
      <c r="O474" s="353"/>
      <c r="P474" s="348"/>
    </row>
    <row r="475" spans="4:16" ht="40.15" customHeight="1" x14ac:dyDescent="0.25">
      <c r="D475" s="348"/>
      <c r="E475" s="431"/>
      <c r="F475" s="444"/>
      <c r="G475" s="350"/>
      <c r="H475" s="351"/>
      <c r="I475" s="351"/>
      <c r="J475" s="352"/>
      <c r="K475" s="352"/>
      <c r="L475" s="348"/>
      <c r="M475" s="348"/>
      <c r="N475" s="348"/>
      <c r="O475" s="353"/>
      <c r="P475" s="348"/>
    </row>
    <row r="476" spans="4:16" ht="40.15" customHeight="1" x14ac:dyDescent="0.25">
      <c r="D476" s="348"/>
      <c r="E476" s="431"/>
      <c r="F476" s="444"/>
      <c r="G476" s="350"/>
      <c r="H476" s="351"/>
      <c r="I476" s="351"/>
      <c r="J476" s="352"/>
      <c r="K476" s="352"/>
      <c r="L476" s="348"/>
      <c r="M476" s="348"/>
      <c r="N476" s="348"/>
      <c r="O476" s="353"/>
      <c r="P476" s="348"/>
    </row>
    <row r="477" spans="4:16" ht="40.15" customHeight="1" x14ac:dyDescent="0.25">
      <c r="D477" s="348"/>
      <c r="E477" s="431"/>
      <c r="F477" s="444"/>
      <c r="G477" s="350"/>
      <c r="H477" s="351"/>
      <c r="I477" s="351"/>
      <c r="J477" s="352"/>
      <c r="K477" s="352"/>
      <c r="L477" s="348"/>
      <c r="M477" s="348"/>
      <c r="N477" s="348"/>
      <c r="O477" s="353"/>
      <c r="P477" s="348"/>
    </row>
    <row r="478" spans="4:16" ht="40.15" customHeight="1" x14ac:dyDescent="0.25">
      <c r="D478" s="348"/>
      <c r="E478" s="431"/>
      <c r="F478" s="444"/>
      <c r="G478" s="350"/>
      <c r="H478" s="351"/>
      <c r="I478" s="351"/>
      <c r="J478" s="352"/>
      <c r="K478" s="352"/>
      <c r="L478" s="348"/>
      <c r="M478" s="348"/>
      <c r="N478" s="348"/>
      <c r="O478" s="353"/>
      <c r="P478" s="348"/>
    </row>
    <row r="479" spans="4:16" ht="40.15" customHeight="1" x14ac:dyDescent="0.25">
      <c r="D479" s="348"/>
      <c r="E479" s="431"/>
      <c r="F479" s="444"/>
      <c r="G479" s="350"/>
      <c r="H479" s="351"/>
      <c r="I479" s="351"/>
      <c r="J479" s="352"/>
      <c r="K479" s="352"/>
      <c r="L479" s="348"/>
      <c r="M479" s="348"/>
      <c r="N479" s="348"/>
      <c r="O479" s="353"/>
      <c r="P479" s="348"/>
    </row>
    <row r="480" spans="4:16" ht="40.15" customHeight="1" x14ac:dyDescent="0.25">
      <c r="D480" s="348"/>
      <c r="E480" s="431"/>
      <c r="F480" s="444"/>
      <c r="G480" s="350"/>
      <c r="H480" s="351"/>
      <c r="I480" s="351"/>
      <c r="J480" s="352"/>
      <c r="K480" s="352"/>
      <c r="L480" s="348"/>
      <c r="M480" s="348"/>
      <c r="N480" s="348"/>
      <c r="O480" s="353"/>
      <c r="P480" s="348"/>
    </row>
    <row r="481" spans="4:16" ht="40.15" customHeight="1" x14ac:dyDescent="0.25">
      <c r="D481" s="348"/>
      <c r="E481" s="431"/>
      <c r="F481" s="444"/>
      <c r="G481" s="350"/>
      <c r="H481" s="351"/>
      <c r="I481" s="351"/>
      <c r="J481" s="352"/>
      <c r="K481" s="352"/>
      <c r="L481" s="348"/>
      <c r="M481" s="348"/>
      <c r="N481" s="348"/>
      <c r="O481" s="353"/>
      <c r="P481" s="348"/>
    </row>
    <row r="482" spans="4:16" ht="40.15" customHeight="1" x14ac:dyDescent="0.25">
      <c r="D482" s="348"/>
      <c r="E482" s="431"/>
      <c r="F482" s="444"/>
      <c r="G482" s="350"/>
      <c r="H482" s="351"/>
      <c r="I482" s="351"/>
      <c r="J482" s="352"/>
      <c r="K482" s="352"/>
      <c r="L482" s="348"/>
      <c r="M482" s="348"/>
      <c r="N482" s="348"/>
      <c r="O482" s="353"/>
      <c r="P482" s="348"/>
    </row>
    <row r="483" spans="4:16" ht="40.15" customHeight="1" x14ac:dyDescent="0.25">
      <c r="D483" s="348"/>
      <c r="E483" s="431"/>
      <c r="F483" s="444"/>
      <c r="G483" s="350"/>
      <c r="H483" s="351"/>
      <c r="I483" s="351"/>
      <c r="J483" s="352"/>
      <c r="K483" s="352"/>
      <c r="L483" s="348"/>
      <c r="M483" s="348"/>
      <c r="N483" s="348"/>
      <c r="O483" s="353"/>
      <c r="P483" s="348"/>
    </row>
    <row r="484" spans="4:16" ht="40.15" customHeight="1" x14ac:dyDescent="0.25">
      <c r="D484" s="348"/>
      <c r="E484" s="431"/>
      <c r="F484" s="444"/>
      <c r="G484" s="350"/>
      <c r="H484" s="351"/>
      <c r="I484" s="351"/>
      <c r="J484" s="352"/>
      <c r="K484" s="352"/>
      <c r="L484" s="348"/>
      <c r="M484" s="348"/>
      <c r="N484" s="348"/>
      <c r="O484" s="353"/>
      <c r="P484" s="348"/>
    </row>
    <row r="485" spans="4:16" ht="40.15" customHeight="1" x14ac:dyDescent="0.25">
      <c r="D485" s="348"/>
      <c r="E485" s="431"/>
      <c r="F485" s="444"/>
      <c r="G485" s="350"/>
      <c r="H485" s="351"/>
      <c r="I485" s="351"/>
      <c r="J485" s="352"/>
      <c r="K485" s="352"/>
      <c r="L485" s="348"/>
      <c r="M485" s="348"/>
      <c r="N485" s="348"/>
      <c r="O485" s="353"/>
      <c r="P485" s="348"/>
    </row>
    <row r="486" spans="4:16" ht="40.15" customHeight="1" x14ac:dyDescent="0.25">
      <c r="D486" s="348"/>
      <c r="E486" s="431"/>
      <c r="F486" s="444"/>
      <c r="G486" s="350"/>
      <c r="H486" s="351"/>
      <c r="I486" s="351"/>
      <c r="J486" s="352"/>
      <c r="K486" s="352"/>
      <c r="L486" s="348"/>
      <c r="M486" s="348"/>
      <c r="N486" s="348"/>
      <c r="O486" s="353"/>
      <c r="P486" s="348"/>
    </row>
    <row r="487" spans="4:16" ht="40.15" customHeight="1" x14ac:dyDescent="0.25">
      <c r="D487" s="348"/>
      <c r="E487" s="431"/>
      <c r="F487" s="444"/>
      <c r="G487" s="350"/>
      <c r="H487" s="351"/>
      <c r="I487" s="351"/>
      <c r="J487" s="352"/>
      <c r="K487" s="352"/>
      <c r="L487" s="348"/>
      <c r="M487" s="348"/>
      <c r="N487" s="348"/>
      <c r="O487" s="353"/>
      <c r="P487" s="348"/>
    </row>
    <row r="488" spans="4:16" ht="40.15" customHeight="1" x14ac:dyDescent="0.25">
      <c r="D488" s="348"/>
      <c r="E488" s="431"/>
      <c r="F488" s="444"/>
      <c r="G488" s="350"/>
      <c r="H488" s="351"/>
      <c r="I488" s="351"/>
      <c r="J488" s="352"/>
      <c r="K488" s="352"/>
      <c r="L488" s="348"/>
      <c r="M488" s="348"/>
      <c r="N488" s="348"/>
      <c r="O488" s="353"/>
      <c r="P488" s="348"/>
    </row>
    <row r="489" spans="4:16" ht="40.15" customHeight="1" x14ac:dyDescent="0.25">
      <c r="D489" s="348"/>
      <c r="E489" s="431"/>
      <c r="F489" s="444"/>
      <c r="G489" s="350"/>
      <c r="H489" s="351"/>
      <c r="I489" s="351"/>
      <c r="J489" s="352"/>
      <c r="K489" s="352"/>
      <c r="L489" s="348"/>
      <c r="M489" s="348"/>
      <c r="N489" s="348"/>
      <c r="O489" s="353"/>
      <c r="P489" s="348"/>
    </row>
    <row r="490" spans="4:16" ht="40.15" customHeight="1" x14ac:dyDescent="0.25">
      <c r="D490" s="348"/>
      <c r="E490" s="431"/>
      <c r="F490" s="444"/>
      <c r="G490" s="350"/>
      <c r="H490" s="351"/>
      <c r="I490" s="351"/>
      <c r="J490" s="352"/>
      <c r="K490" s="352"/>
      <c r="L490" s="348"/>
      <c r="M490" s="348"/>
      <c r="N490" s="348"/>
      <c r="O490" s="353"/>
      <c r="P490" s="348"/>
    </row>
    <row r="491" spans="4:16" ht="40.15" customHeight="1" x14ac:dyDescent="0.25">
      <c r="D491" s="348"/>
      <c r="E491" s="431"/>
      <c r="F491" s="444"/>
      <c r="G491" s="350"/>
      <c r="H491" s="351"/>
      <c r="I491" s="351"/>
      <c r="J491" s="352"/>
      <c r="K491" s="352"/>
      <c r="L491" s="348"/>
      <c r="M491" s="348"/>
      <c r="N491" s="348"/>
      <c r="O491" s="353"/>
      <c r="P491" s="348"/>
    </row>
    <row r="492" spans="4:16" ht="40.15" customHeight="1" x14ac:dyDescent="0.25">
      <c r="D492" s="348"/>
      <c r="E492" s="431"/>
      <c r="F492" s="444"/>
      <c r="G492" s="350"/>
      <c r="H492" s="351"/>
      <c r="I492" s="351"/>
      <c r="J492" s="352"/>
      <c r="K492" s="352"/>
      <c r="L492" s="348"/>
      <c r="M492" s="348"/>
      <c r="N492" s="348"/>
      <c r="O492" s="353"/>
      <c r="P492" s="348"/>
    </row>
    <row r="493" spans="4:16" ht="40.15" customHeight="1" x14ac:dyDescent="0.25">
      <c r="D493" s="348"/>
      <c r="E493" s="431"/>
      <c r="F493" s="444"/>
      <c r="G493" s="350"/>
      <c r="H493" s="351"/>
      <c r="I493" s="351"/>
      <c r="J493" s="352"/>
      <c r="K493" s="352"/>
      <c r="L493" s="348"/>
      <c r="M493" s="348"/>
      <c r="N493" s="348"/>
      <c r="O493" s="353"/>
      <c r="P493" s="348"/>
    </row>
    <row r="494" spans="4:16" ht="40.15" customHeight="1" x14ac:dyDescent="0.25">
      <c r="D494" s="348"/>
      <c r="E494" s="431"/>
      <c r="F494" s="444"/>
      <c r="G494" s="350"/>
      <c r="H494" s="351"/>
      <c r="I494" s="351"/>
      <c r="J494" s="352"/>
      <c r="K494" s="352"/>
      <c r="L494" s="348"/>
      <c r="M494" s="348"/>
      <c r="N494" s="348"/>
      <c r="O494" s="353"/>
      <c r="P494" s="348"/>
    </row>
    <row r="495" spans="4:16" ht="40.15" customHeight="1" x14ac:dyDescent="0.25">
      <c r="D495" s="348"/>
      <c r="E495" s="431"/>
      <c r="F495" s="444"/>
      <c r="G495" s="350"/>
      <c r="H495" s="351"/>
      <c r="I495" s="351"/>
      <c r="J495" s="352"/>
      <c r="K495" s="352"/>
      <c r="L495" s="348"/>
      <c r="M495" s="348"/>
      <c r="N495" s="348"/>
      <c r="O495" s="353"/>
      <c r="P495" s="348"/>
    </row>
    <row r="496" spans="4:16" ht="40.15" customHeight="1" x14ac:dyDescent="0.25">
      <c r="D496" s="348"/>
      <c r="E496" s="431"/>
      <c r="F496" s="444"/>
      <c r="G496" s="350"/>
      <c r="H496" s="351"/>
      <c r="I496" s="351"/>
      <c r="J496" s="352"/>
      <c r="K496" s="352"/>
      <c r="L496" s="348"/>
      <c r="M496" s="348"/>
      <c r="N496" s="348"/>
      <c r="O496" s="353"/>
      <c r="P496" s="348"/>
    </row>
    <row r="497" spans="4:16" ht="40.15" customHeight="1" x14ac:dyDescent="0.25">
      <c r="D497" s="348"/>
      <c r="E497" s="431"/>
      <c r="F497" s="444"/>
      <c r="G497" s="350"/>
      <c r="H497" s="351"/>
      <c r="I497" s="351"/>
      <c r="J497" s="352"/>
      <c r="K497" s="352"/>
      <c r="L497" s="348"/>
      <c r="M497" s="348"/>
      <c r="N497" s="348"/>
      <c r="O497" s="353"/>
      <c r="P497" s="348"/>
    </row>
    <row r="498" spans="4:16" ht="40.15" customHeight="1" x14ac:dyDescent="0.25">
      <c r="D498" s="348"/>
      <c r="E498" s="431"/>
      <c r="F498" s="444"/>
      <c r="G498" s="350"/>
      <c r="H498" s="351"/>
      <c r="I498" s="351"/>
      <c r="J498" s="352"/>
      <c r="K498" s="352"/>
      <c r="L498" s="348"/>
      <c r="M498" s="348"/>
      <c r="N498" s="348"/>
      <c r="O498" s="353"/>
      <c r="P498" s="348"/>
    </row>
    <row r="499" spans="4:16" ht="40.15" customHeight="1" x14ac:dyDescent="0.25">
      <c r="D499" s="348"/>
      <c r="E499" s="431"/>
      <c r="F499" s="444"/>
      <c r="G499" s="350"/>
      <c r="H499" s="351"/>
      <c r="I499" s="351"/>
      <c r="J499" s="352"/>
      <c r="K499" s="352"/>
      <c r="L499" s="348"/>
      <c r="M499" s="348"/>
      <c r="N499" s="348"/>
      <c r="O499" s="353"/>
      <c r="P499" s="348"/>
    </row>
    <row r="500" spans="4:16" ht="40.15" customHeight="1" x14ac:dyDescent="0.25">
      <c r="D500" s="348"/>
      <c r="E500" s="431"/>
      <c r="F500" s="444"/>
      <c r="G500" s="350"/>
      <c r="H500" s="351"/>
      <c r="I500" s="351"/>
      <c r="J500" s="352"/>
      <c r="K500" s="352"/>
      <c r="L500" s="348"/>
      <c r="M500" s="348"/>
      <c r="N500" s="348"/>
      <c r="O500" s="353"/>
      <c r="P500" s="348"/>
    </row>
    <row r="501" spans="4:16" ht="40.15" customHeight="1" x14ac:dyDescent="0.25">
      <c r="D501" s="348"/>
      <c r="E501" s="431"/>
      <c r="F501" s="444"/>
      <c r="G501" s="350"/>
      <c r="H501" s="351"/>
      <c r="I501" s="351"/>
      <c r="J501" s="352"/>
      <c r="K501" s="352"/>
      <c r="L501" s="348"/>
      <c r="M501" s="348"/>
      <c r="N501" s="348"/>
      <c r="O501" s="353"/>
      <c r="P501" s="348"/>
    </row>
    <row r="502" spans="4:16" ht="40.15" customHeight="1" x14ac:dyDescent="0.25">
      <c r="D502" s="348"/>
      <c r="E502" s="431"/>
      <c r="F502" s="444"/>
      <c r="G502" s="350"/>
      <c r="H502" s="351"/>
      <c r="I502" s="351"/>
      <c r="J502" s="352"/>
      <c r="K502" s="352"/>
      <c r="L502" s="348"/>
      <c r="M502" s="348"/>
      <c r="N502" s="348"/>
      <c r="O502" s="353"/>
      <c r="P502" s="348"/>
    </row>
    <row r="503" spans="4:16" ht="40.15" customHeight="1" x14ac:dyDescent="0.25">
      <c r="D503" s="348"/>
      <c r="E503" s="431"/>
      <c r="F503" s="444"/>
      <c r="G503" s="350"/>
      <c r="H503" s="351"/>
      <c r="I503" s="351"/>
      <c r="J503" s="352"/>
      <c r="K503" s="352"/>
      <c r="L503" s="348"/>
      <c r="M503" s="348"/>
      <c r="N503" s="348"/>
      <c r="O503" s="353"/>
      <c r="P503" s="348"/>
    </row>
    <row r="504" spans="4:16" ht="40.15" customHeight="1" x14ac:dyDescent="0.25">
      <c r="D504" s="348"/>
      <c r="E504" s="431"/>
      <c r="F504" s="444"/>
      <c r="G504" s="350"/>
      <c r="H504" s="351"/>
      <c r="I504" s="351"/>
      <c r="J504" s="352"/>
      <c r="K504" s="352"/>
      <c r="L504" s="348"/>
      <c r="M504" s="348"/>
      <c r="N504" s="348"/>
      <c r="O504" s="353"/>
      <c r="P504" s="348"/>
    </row>
    <row r="505" spans="4:16" ht="40.15" customHeight="1" x14ac:dyDescent="0.25">
      <c r="D505" s="348"/>
      <c r="E505" s="431"/>
      <c r="F505" s="444"/>
      <c r="G505" s="350"/>
      <c r="H505" s="351"/>
      <c r="I505" s="351"/>
      <c r="J505" s="352"/>
      <c r="K505" s="352"/>
      <c r="L505" s="348"/>
      <c r="M505" s="348"/>
      <c r="N505" s="348"/>
      <c r="O505" s="353"/>
      <c r="P505" s="348"/>
    </row>
    <row r="506" spans="4:16" ht="40.15" customHeight="1" x14ac:dyDescent="0.25">
      <c r="D506" s="348"/>
      <c r="E506" s="431"/>
      <c r="F506" s="444"/>
      <c r="G506" s="350"/>
      <c r="H506" s="351"/>
      <c r="I506" s="351"/>
      <c r="J506" s="352"/>
      <c r="K506" s="352"/>
      <c r="L506" s="348"/>
      <c r="M506" s="348"/>
      <c r="N506" s="348"/>
      <c r="O506" s="353"/>
      <c r="P506" s="348"/>
    </row>
    <row r="507" spans="4:16" ht="40.15" customHeight="1" x14ac:dyDescent="0.25">
      <c r="D507" s="348"/>
      <c r="E507" s="431"/>
      <c r="F507" s="444"/>
      <c r="G507" s="350"/>
      <c r="H507" s="351"/>
      <c r="I507" s="351"/>
      <c r="J507" s="352"/>
      <c r="K507" s="352"/>
      <c r="L507" s="348"/>
      <c r="M507" s="348"/>
      <c r="N507" s="348"/>
      <c r="O507" s="353"/>
      <c r="P507" s="348"/>
    </row>
    <row r="508" spans="4:16" ht="40.15" customHeight="1" x14ac:dyDescent="0.25">
      <c r="D508" s="348"/>
      <c r="E508" s="431"/>
      <c r="F508" s="444"/>
      <c r="G508" s="350"/>
      <c r="H508" s="351"/>
      <c r="I508" s="351"/>
      <c r="J508" s="352"/>
      <c r="K508" s="352"/>
      <c r="L508" s="348"/>
      <c r="M508" s="348"/>
      <c r="N508" s="348"/>
      <c r="O508" s="353"/>
      <c r="P508" s="348"/>
    </row>
    <row r="509" spans="4:16" ht="40.15" customHeight="1" x14ac:dyDescent="0.25">
      <c r="D509" s="348"/>
      <c r="E509" s="431"/>
      <c r="F509" s="444"/>
      <c r="G509" s="350"/>
      <c r="H509" s="351"/>
      <c r="I509" s="351"/>
      <c r="J509" s="352"/>
      <c r="K509" s="352"/>
      <c r="L509" s="348"/>
      <c r="M509" s="348"/>
      <c r="N509" s="348"/>
      <c r="O509" s="353"/>
      <c r="P509" s="348"/>
    </row>
    <row r="510" spans="4:16" ht="40.15" customHeight="1" x14ac:dyDescent="0.25">
      <c r="D510" s="348"/>
      <c r="E510" s="431"/>
      <c r="F510" s="444"/>
      <c r="G510" s="350"/>
      <c r="H510" s="351"/>
      <c r="I510" s="351"/>
      <c r="J510" s="352"/>
      <c r="K510" s="352"/>
      <c r="L510" s="348"/>
      <c r="M510" s="348"/>
      <c r="N510" s="348"/>
      <c r="O510" s="353"/>
      <c r="P510" s="348"/>
    </row>
    <row r="511" spans="4:16" ht="40.15" customHeight="1" x14ac:dyDescent="0.25">
      <c r="D511" s="348"/>
      <c r="E511" s="431"/>
      <c r="F511" s="444"/>
      <c r="G511" s="350"/>
      <c r="H511" s="351"/>
      <c r="I511" s="351"/>
      <c r="J511" s="352"/>
      <c r="K511" s="352"/>
      <c r="L511" s="348"/>
      <c r="M511" s="348"/>
      <c r="N511" s="348"/>
      <c r="O511" s="353"/>
      <c r="P511" s="348"/>
    </row>
    <row r="512" spans="4:16" ht="40.15" customHeight="1" x14ac:dyDescent="0.25">
      <c r="D512" s="348"/>
      <c r="E512" s="431"/>
      <c r="F512" s="444"/>
      <c r="G512" s="350"/>
      <c r="H512" s="351"/>
      <c r="I512" s="351"/>
      <c r="J512" s="352"/>
      <c r="K512" s="352"/>
      <c r="L512" s="348"/>
      <c r="M512" s="348"/>
      <c r="N512" s="348"/>
      <c r="O512" s="353"/>
      <c r="P512" s="348"/>
    </row>
    <row r="513" spans="4:16" ht="40.15" customHeight="1" x14ac:dyDescent="0.25">
      <c r="D513" s="348"/>
      <c r="E513" s="431"/>
      <c r="F513" s="444"/>
      <c r="G513" s="350"/>
      <c r="H513" s="351"/>
      <c r="I513" s="351"/>
      <c r="J513" s="352"/>
      <c r="K513" s="352"/>
      <c r="L513" s="348"/>
      <c r="M513" s="348"/>
      <c r="N513" s="348"/>
      <c r="O513" s="353"/>
      <c r="P513" s="348"/>
    </row>
    <row r="514" spans="4:16" ht="40.15" customHeight="1" x14ac:dyDescent="0.25">
      <c r="D514" s="348"/>
      <c r="E514" s="431"/>
      <c r="F514" s="444"/>
      <c r="G514" s="350"/>
      <c r="H514" s="351"/>
      <c r="I514" s="351"/>
      <c r="J514" s="352"/>
      <c r="K514" s="352"/>
      <c r="L514" s="348"/>
      <c r="M514" s="348"/>
      <c r="N514" s="348"/>
      <c r="O514" s="353"/>
      <c r="P514" s="348"/>
    </row>
    <row r="515" spans="4:16" ht="40.15" customHeight="1" x14ac:dyDescent="0.25">
      <c r="D515" s="348"/>
      <c r="E515" s="431"/>
      <c r="F515" s="444"/>
      <c r="G515" s="350"/>
      <c r="H515" s="351"/>
      <c r="I515" s="351"/>
      <c r="J515" s="352"/>
      <c r="K515" s="352"/>
      <c r="L515" s="348"/>
      <c r="M515" s="348"/>
      <c r="N515" s="348"/>
      <c r="O515" s="353"/>
      <c r="P515" s="348"/>
    </row>
    <row r="516" spans="4:16" ht="40.15" customHeight="1" x14ac:dyDescent="0.25">
      <c r="D516" s="348"/>
      <c r="E516" s="431"/>
      <c r="F516" s="444"/>
      <c r="G516" s="350"/>
      <c r="H516" s="351"/>
      <c r="I516" s="351"/>
      <c r="J516" s="352"/>
      <c r="K516" s="352"/>
      <c r="L516" s="348"/>
      <c r="M516" s="348"/>
      <c r="N516" s="348"/>
      <c r="O516" s="353"/>
      <c r="P516" s="348"/>
    </row>
    <row r="517" spans="4:16" ht="40.15" customHeight="1" x14ac:dyDescent="0.25">
      <c r="D517" s="348"/>
      <c r="E517" s="431"/>
      <c r="F517" s="444"/>
      <c r="G517" s="350"/>
      <c r="H517" s="351"/>
      <c r="I517" s="351"/>
      <c r="J517" s="352"/>
      <c r="K517" s="352"/>
      <c r="L517" s="348"/>
      <c r="M517" s="348"/>
      <c r="N517" s="348"/>
      <c r="O517" s="353"/>
      <c r="P517" s="348"/>
    </row>
    <row r="518" spans="4:16" ht="40.15" customHeight="1" x14ac:dyDescent="0.25">
      <c r="D518" s="348"/>
      <c r="E518" s="431"/>
      <c r="F518" s="444"/>
      <c r="G518" s="350"/>
      <c r="H518" s="351"/>
      <c r="I518" s="351"/>
      <c r="J518" s="352"/>
      <c r="K518" s="352"/>
      <c r="L518" s="348"/>
      <c r="M518" s="348"/>
      <c r="N518" s="348"/>
      <c r="O518" s="353"/>
      <c r="P518" s="348"/>
    </row>
    <row r="519" spans="4:16" ht="40.15" customHeight="1" x14ac:dyDescent="0.25">
      <c r="D519" s="348"/>
      <c r="E519" s="431"/>
      <c r="F519" s="444"/>
      <c r="G519" s="350"/>
      <c r="H519" s="351"/>
      <c r="I519" s="351"/>
      <c r="J519" s="352"/>
      <c r="K519" s="352"/>
      <c r="L519" s="348"/>
      <c r="M519" s="348"/>
      <c r="N519" s="348"/>
      <c r="O519" s="353"/>
      <c r="P519" s="348"/>
    </row>
    <row r="520" spans="4:16" ht="40.15" customHeight="1" x14ac:dyDescent="0.25">
      <c r="D520" s="348"/>
      <c r="E520" s="431"/>
      <c r="F520" s="444"/>
      <c r="G520" s="350"/>
      <c r="H520" s="351"/>
      <c r="I520" s="351"/>
      <c r="J520" s="352"/>
      <c r="K520" s="352"/>
      <c r="L520" s="348"/>
      <c r="M520" s="348"/>
      <c r="N520" s="348"/>
      <c r="O520" s="353"/>
      <c r="P520" s="348"/>
    </row>
    <row r="521" spans="4:16" ht="40.15" customHeight="1" x14ac:dyDescent="0.25">
      <c r="D521" s="348"/>
      <c r="E521" s="431"/>
      <c r="F521" s="444"/>
      <c r="G521" s="350"/>
      <c r="H521" s="351"/>
      <c r="I521" s="351"/>
      <c r="J521" s="352"/>
      <c r="K521" s="352"/>
      <c r="L521" s="348"/>
      <c r="M521" s="348"/>
      <c r="N521" s="348"/>
      <c r="O521" s="353"/>
      <c r="P521" s="348"/>
    </row>
    <row r="522" spans="4:16" ht="40.15" customHeight="1" x14ac:dyDescent="0.25">
      <c r="D522" s="348"/>
      <c r="E522" s="431"/>
      <c r="F522" s="444"/>
      <c r="G522" s="350"/>
      <c r="H522" s="351"/>
      <c r="I522" s="351"/>
      <c r="J522" s="352"/>
      <c r="K522" s="352"/>
      <c r="L522" s="348"/>
      <c r="M522" s="348"/>
      <c r="N522" s="348"/>
      <c r="O522" s="353"/>
      <c r="P522" s="348"/>
    </row>
    <row r="523" spans="4:16" ht="40.15" customHeight="1" x14ac:dyDescent="0.25">
      <c r="D523" s="348"/>
      <c r="E523" s="431"/>
      <c r="F523" s="444"/>
      <c r="G523" s="350"/>
      <c r="H523" s="351"/>
      <c r="I523" s="351"/>
      <c r="J523" s="352"/>
      <c r="K523" s="352"/>
      <c r="L523" s="348"/>
      <c r="M523" s="348"/>
      <c r="N523" s="348"/>
      <c r="O523" s="353"/>
      <c r="P523" s="348"/>
    </row>
    <row r="524" spans="4:16" ht="40.15" customHeight="1" x14ac:dyDescent="0.25">
      <c r="D524" s="348"/>
      <c r="E524" s="431"/>
      <c r="F524" s="444"/>
      <c r="G524" s="350"/>
      <c r="H524" s="351"/>
      <c r="I524" s="351"/>
      <c r="J524" s="352"/>
      <c r="K524" s="352"/>
      <c r="L524" s="348"/>
      <c r="M524" s="348"/>
      <c r="N524" s="348"/>
      <c r="O524" s="353"/>
      <c r="P524" s="348"/>
    </row>
    <row r="525" spans="4:16" ht="40.15" customHeight="1" x14ac:dyDescent="0.25">
      <c r="D525" s="348"/>
      <c r="E525" s="431"/>
      <c r="F525" s="444"/>
      <c r="G525" s="350"/>
      <c r="H525" s="351"/>
      <c r="I525" s="351"/>
      <c r="J525" s="352"/>
      <c r="K525" s="352"/>
      <c r="L525" s="348"/>
      <c r="M525" s="348"/>
      <c r="N525" s="348"/>
      <c r="O525" s="353"/>
      <c r="P525" s="348"/>
    </row>
    <row r="526" spans="4:16" ht="40.15" customHeight="1" x14ac:dyDescent="0.25">
      <c r="D526" s="348"/>
      <c r="E526" s="431"/>
      <c r="F526" s="444"/>
      <c r="G526" s="350"/>
      <c r="H526" s="351"/>
      <c r="I526" s="351"/>
      <c r="J526" s="352"/>
      <c r="K526" s="352"/>
      <c r="L526" s="348"/>
      <c r="M526" s="348"/>
      <c r="N526" s="348"/>
      <c r="O526" s="353"/>
      <c r="P526" s="348"/>
    </row>
    <row r="527" spans="4:16" ht="40.15" customHeight="1" x14ac:dyDescent="0.25">
      <c r="D527" s="348"/>
      <c r="E527" s="431"/>
      <c r="F527" s="444"/>
      <c r="G527" s="350"/>
      <c r="H527" s="351"/>
      <c r="I527" s="351"/>
      <c r="J527" s="352"/>
      <c r="K527" s="352"/>
      <c r="L527" s="348"/>
      <c r="M527" s="348"/>
      <c r="N527" s="348"/>
      <c r="O527" s="353"/>
      <c r="P527" s="348"/>
    </row>
    <row r="528" spans="4:16" ht="40.15" customHeight="1" x14ac:dyDescent="0.25">
      <c r="D528" s="348"/>
      <c r="E528" s="431"/>
      <c r="F528" s="444"/>
      <c r="G528" s="350"/>
      <c r="H528" s="351"/>
      <c r="I528" s="351"/>
      <c r="J528" s="352"/>
      <c r="K528" s="352"/>
      <c r="L528" s="348"/>
      <c r="M528" s="348"/>
      <c r="N528" s="348"/>
      <c r="O528" s="353"/>
      <c r="P528" s="348"/>
    </row>
    <row r="529" spans="4:16" ht="40.15" customHeight="1" x14ac:dyDescent="0.25">
      <c r="D529" s="348"/>
      <c r="E529" s="431"/>
      <c r="F529" s="444"/>
      <c r="G529" s="350"/>
      <c r="H529" s="351"/>
      <c r="I529" s="351"/>
      <c r="J529" s="352"/>
      <c r="K529" s="352"/>
      <c r="L529" s="348"/>
      <c r="M529" s="348"/>
      <c r="N529" s="348"/>
      <c r="O529" s="353"/>
      <c r="P529" s="348"/>
    </row>
    <row r="530" spans="4:16" ht="40.15" customHeight="1" x14ac:dyDescent="0.25">
      <c r="D530" s="348"/>
      <c r="E530" s="431"/>
      <c r="F530" s="444"/>
      <c r="G530" s="350"/>
      <c r="H530" s="351"/>
      <c r="I530" s="351"/>
      <c r="J530" s="352"/>
      <c r="K530" s="352"/>
      <c r="L530" s="348"/>
      <c r="M530" s="348"/>
      <c r="N530" s="348"/>
      <c r="O530" s="353"/>
      <c r="P530" s="348"/>
    </row>
    <row r="531" spans="4:16" ht="40.15" customHeight="1" x14ac:dyDescent="0.25">
      <c r="D531" s="348"/>
      <c r="E531" s="431"/>
      <c r="F531" s="444"/>
      <c r="G531" s="350"/>
      <c r="H531" s="351"/>
      <c r="I531" s="351"/>
      <c r="J531" s="352"/>
      <c r="K531" s="352"/>
      <c r="L531" s="348"/>
      <c r="M531" s="348"/>
      <c r="N531" s="348"/>
      <c r="O531" s="353"/>
      <c r="P531" s="348"/>
    </row>
    <row r="532" spans="4:16" ht="40.15" customHeight="1" x14ac:dyDescent="0.25">
      <c r="D532" s="348"/>
      <c r="E532" s="431"/>
      <c r="F532" s="444"/>
      <c r="G532" s="350"/>
      <c r="H532" s="351"/>
      <c r="I532" s="351"/>
      <c r="J532" s="352"/>
      <c r="K532" s="352"/>
      <c r="L532" s="348"/>
      <c r="M532" s="348"/>
      <c r="N532" s="348"/>
      <c r="O532" s="353"/>
      <c r="P532" s="348"/>
    </row>
    <row r="533" spans="4:16" ht="40.15" customHeight="1" x14ac:dyDescent="0.25">
      <c r="D533" s="348"/>
      <c r="E533" s="431"/>
      <c r="F533" s="444"/>
      <c r="G533" s="350"/>
      <c r="H533" s="351"/>
      <c r="I533" s="351"/>
      <c r="J533" s="352"/>
      <c r="K533" s="352"/>
      <c r="L533" s="348"/>
      <c r="M533" s="348"/>
      <c r="N533" s="348"/>
      <c r="O533" s="353"/>
      <c r="P533" s="348"/>
    </row>
    <row r="534" spans="4:16" ht="40.15" customHeight="1" x14ac:dyDescent="0.25">
      <c r="D534" s="348"/>
      <c r="E534" s="431"/>
      <c r="F534" s="444"/>
      <c r="G534" s="350"/>
      <c r="H534" s="351"/>
      <c r="I534" s="351"/>
      <c r="J534" s="352"/>
      <c r="K534" s="352"/>
      <c r="L534" s="348"/>
      <c r="M534" s="348"/>
      <c r="N534" s="348"/>
      <c r="O534" s="353"/>
      <c r="P534" s="348"/>
    </row>
    <row r="535" spans="4:16" ht="40.15" customHeight="1" x14ac:dyDescent="0.25">
      <c r="D535" s="348"/>
      <c r="E535" s="431"/>
      <c r="F535" s="444"/>
      <c r="G535" s="350"/>
      <c r="H535" s="351"/>
      <c r="I535" s="351"/>
      <c r="J535" s="352"/>
      <c r="K535" s="352"/>
      <c r="L535" s="348"/>
      <c r="M535" s="348"/>
      <c r="N535" s="348"/>
      <c r="O535" s="353"/>
      <c r="P535" s="348"/>
    </row>
    <row r="536" spans="4:16" ht="40.15" customHeight="1" x14ac:dyDescent="0.25">
      <c r="D536" s="348"/>
      <c r="E536" s="431"/>
      <c r="F536" s="444"/>
      <c r="G536" s="350"/>
      <c r="H536" s="351"/>
      <c r="I536" s="351"/>
      <c r="J536" s="352"/>
      <c r="K536" s="352"/>
      <c r="L536" s="348"/>
      <c r="M536" s="348"/>
      <c r="N536" s="348"/>
      <c r="O536" s="353"/>
      <c r="P536" s="348"/>
    </row>
    <row r="537" spans="4:16" ht="40.15" customHeight="1" x14ac:dyDescent="0.25">
      <c r="D537" s="348"/>
      <c r="E537" s="431"/>
      <c r="F537" s="444"/>
      <c r="G537" s="350"/>
      <c r="H537" s="351"/>
      <c r="I537" s="351"/>
      <c r="J537" s="352"/>
      <c r="K537" s="352"/>
      <c r="L537" s="348"/>
      <c r="M537" s="348"/>
      <c r="N537" s="348"/>
      <c r="O537" s="353"/>
      <c r="P537" s="348"/>
    </row>
    <row r="538" spans="4:16" ht="40.15" customHeight="1" x14ac:dyDescent="0.25">
      <c r="D538" s="348"/>
      <c r="E538" s="431"/>
      <c r="F538" s="444"/>
      <c r="G538" s="350"/>
      <c r="H538" s="351"/>
      <c r="I538" s="351"/>
      <c r="J538" s="352"/>
      <c r="K538" s="352"/>
      <c r="L538" s="348"/>
      <c r="M538" s="348"/>
      <c r="N538" s="348"/>
      <c r="O538" s="353"/>
      <c r="P538" s="348"/>
    </row>
    <row r="539" spans="4:16" ht="40.15" customHeight="1" x14ac:dyDescent="0.25">
      <c r="D539" s="348"/>
      <c r="E539" s="431"/>
      <c r="F539" s="444"/>
      <c r="G539" s="350"/>
      <c r="H539" s="351"/>
      <c r="I539" s="351"/>
      <c r="J539" s="352"/>
      <c r="K539" s="352"/>
      <c r="L539" s="348"/>
      <c r="M539" s="348"/>
      <c r="N539" s="348"/>
      <c r="O539" s="353"/>
      <c r="P539" s="348"/>
    </row>
    <row r="540" spans="4:16" ht="40.15" customHeight="1" x14ac:dyDescent="0.25">
      <c r="D540" s="348"/>
      <c r="E540" s="431"/>
      <c r="F540" s="444"/>
      <c r="G540" s="350"/>
      <c r="H540" s="351"/>
      <c r="I540" s="351"/>
      <c r="J540" s="352"/>
      <c r="K540" s="352"/>
      <c r="L540" s="348"/>
      <c r="M540" s="348"/>
      <c r="N540" s="348"/>
      <c r="O540" s="353"/>
      <c r="P540" s="348"/>
    </row>
    <row r="541" spans="4:16" ht="40.15" customHeight="1" x14ac:dyDescent="0.25">
      <c r="D541" s="348"/>
      <c r="E541" s="431"/>
      <c r="F541" s="444"/>
      <c r="G541" s="350"/>
      <c r="H541" s="351"/>
      <c r="I541" s="351"/>
      <c r="J541" s="352"/>
      <c r="K541" s="352"/>
      <c r="L541" s="348"/>
      <c r="M541" s="348"/>
      <c r="N541" s="348"/>
      <c r="O541" s="353"/>
      <c r="P541" s="348"/>
    </row>
    <row r="542" spans="4:16" ht="40.15" customHeight="1" x14ac:dyDescent="0.25">
      <c r="D542" s="348"/>
      <c r="E542" s="431"/>
      <c r="F542" s="444"/>
      <c r="G542" s="350"/>
      <c r="H542" s="351"/>
      <c r="I542" s="351"/>
      <c r="J542" s="352"/>
      <c r="K542" s="352"/>
      <c r="L542" s="348"/>
      <c r="M542" s="348"/>
      <c r="N542" s="348"/>
      <c r="O542" s="353"/>
      <c r="P542" s="348"/>
    </row>
    <row r="543" spans="4:16" ht="40.15" customHeight="1" x14ac:dyDescent="0.25">
      <c r="D543" s="348"/>
      <c r="E543" s="431"/>
      <c r="F543" s="444"/>
      <c r="G543" s="350"/>
      <c r="H543" s="351"/>
      <c r="I543" s="351"/>
      <c r="J543" s="352"/>
      <c r="K543" s="352"/>
      <c r="L543" s="348"/>
      <c r="M543" s="348"/>
      <c r="N543" s="348"/>
      <c r="O543" s="353"/>
      <c r="P543" s="348"/>
    </row>
    <row r="544" spans="4:16" ht="40.15" customHeight="1" x14ac:dyDescent="0.25">
      <c r="D544" s="348"/>
      <c r="E544" s="431"/>
      <c r="F544" s="444"/>
      <c r="G544" s="350"/>
      <c r="H544" s="351"/>
      <c r="I544" s="351"/>
      <c r="J544" s="352"/>
      <c r="K544" s="352"/>
      <c r="L544" s="348"/>
      <c r="M544" s="348"/>
      <c r="N544" s="348"/>
      <c r="O544" s="353"/>
      <c r="P544" s="348"/>
    </row>
    <row r="545" spans="4:16" ht="40.15" customHeight="1" x14ac:dyDescent="0.25">
      <c r="D545" s="348"/>
      <c r="E545" s="431"/>
      <c r="F545" s="444"/>
      <c r="G545" s="350"/>
      <c r="H545" s="351"/>
      <c r="I545" s="351"/>
      <c r="J545" s="352"/>
      <c r="K545" s="352"/>
      <c r="L545" s="348"/>
      <c r="M545" s="348"/>
      <c r="N545" s="348"/>
      <c r="O545" s="353"/>
      <c r="P545" s="348"/>
    </row>
    <row r="546" spans="4:16" ht="40.15" customHeight="1" x14ac:dyDescent="0.25">
      <c r="D546" s="348"/>
      <c r="E546" s="431"/>
      <c r="F546" s="444"/>
      <c r="G546" s="350"/>
      <c r="H546" s="351"/>
      <c r="I546" s="351"/>
      <c r="J546" s="352"/>
      <c r="K546" s="352"/>
      <c r="L546" s="348"/>
      <c r="M546" s="348"/>
      <c r="N546" s="348"/>
      <c r="O546" s="353"/>
      <c r="P546" s="348"/>
    </row>
    <row r="547" spans="4:16" ht="40.15" customHeight="1" x14ac:dyDescent="0.25">
      <c r="D547" s="348"/>
      <c r="E547" s="431"/>
      <c r="F547" s="444"/>
      <c r="G547" s="350"/>
      <c r="H547" s="351"/>
      <c r="I547" s="351"/>
      <c r="J547" s="352"/>
      <c r="K547" s="352"/>
      <c r="L547" s="348"/>
      <c r="M547" s="348"/>
      <c r="N547" s="348"/>
      <c r="O547" s="353"/>
      <c r="P547" s="348"/>
    </row>
    <row r="548" spans="4:16" ht="40.15" customHeight="1" x14ac:dyDescent="0.25">
      <c r="D548" s="348"/>
      <c r="E548" s="431"/>
      <c r="F548" s="444"/>
      <c r="G548" s="350"/>
      <c r="H548" s="351"/>
      <c r="I548" s="351"/>
      <c r="J548" s="352"/>
      <c r="K548" s="352"/>
      <c r="L548" s="348"/>
      <c r="M548" s="348"/>
      <c r="N548" s="348"/>
      <c r="O548" s="353"/>
      <c r="P548" s="348"/>
    </row>
    <row r="549" spans="4:16" ht="40.15" customHeight="1" x14ac:dyDescent="0.25">
      <c r="D549" s="348"/>
      <c r="E549" s="431"/>
      <c r="F549" s="444"/>
      <c r="G549" s="350"/>
      <c r="H549" s="351"/>
      <c r="I549" s="351"/>
      <c r="J549" s="352"/>
      <c r="K549" s="352"/>
      <c r="L549" s="348"/>
      <c r="M549" s="348"/>
      <c r="N549" s="348"/>
      <c r="O549" s="353"/>
      <c r="P549" s="348"/>
    </row>
    <row r="550" spans="4:16" ht="40.15" customHeight="1" x14ac:dyDescent="0.25">
      <c r="D550" s="348"/>
      <c r="E550" s="431"/>
      <c r="F550" s="444"/>
      <c r="G550" s="350"/>
      <c r="H550" s="351"/>
      <c r="I550" s="351"/>
      <c r="J550" s="352"/>
      <c r="K550" s="352"/>
      <c r="L550" s="348"/>
      <c r="M550" s="348"/>
      <c r="N550" s="348"/>
      <c r="O550" s="353"/>
      <c r="P550" s="348"/>
    </row>
    <row r="551" spans="4:16" ht="40.15" customHeight="1" x14ac:dyDescent="0.25">
      <c r="D551" s="348"/>
      <c r="E551" s="431"/>
      <c r="F551" s="444"/>
      <c r="G551" s="350"/>
      <c r="H551" s="351"/>
      <c r="I551" s="351"/>
      <c r="J551" s="352"/>
      <c r="K551" s="352"/>
      <c r="L551" s="348"/>
      <c r="M551" s="348"/>
      <c r="N551" s="348"/>
      <c r="O551" s="353"/>
      <c r="P551" s="348"/>
    </row>
    <row r="552" spans="4:16" ht="40.15" customHeight="1" x14ac:dyDescent="0.25">
      <c r="D552" s="348"/>
      <c r="E552" s="431"/>
      <c r="F552" s="444"/>
      <c r="G552" s="350"/>
      <c r="H552" s="351"/>
      <c r="I552" s="351"/>
      <c r="J552" s="352"/>
      <c r="K552" s="352"/>
      <c r="L552" s="348"/>
      <c r="M552" s="348"/>
      <c r="N552" s="348"/>
      <c r="O552" s="353"/>
      <c r="P552" s="348"/>
    </row>
    <row r="553" spans="4:16" ht="40.15" customHeight="1" x14ac:dyDescent="0.25">
      <c r="D553" s="348"/>
      <c r="E553" s="431"/>
      <c r="F553" s="444"/>
      <c r="G553" s="350"/>
      <c r="H553" s="351"/>
      <c r="I553" s="351"/>
      <c r="J553" s="352"/>
      <c r="K553" s="352"/>
      <c r="L553" s="348"/>
      <c r="M553" s="348"/>
      <c r="N553" s="348"/>
      <c r="O553" s="353"/>
      <c r="P553" s="348"/>
    </row>
    <row r="554" spans="4:16" ht="40.15" customHeight="1" x14ac:dyDescent="0.25">
      <c r="D554" s="348"/>
      <c r="E554" s="431"/>
      <c r="F554" s="444"/>
      <c r="G554" s="350"/>
      <c r="H554" s="351"/>
      <c r="I554" s="351"/>
      <c r="J554" s="352"/>
      <c r="K554" s="352"/>
      <c r="L554" s="348"/>
      <c r="M554" s="348"/>
      <c r="N554" s="348"/>
      <c r="O554" s="353"/>
      <c r="P554" s="348"/>
    </row>
    <row r="555" spans="4:16" ht="40.15" customHeight="1" x14ac:dyDescent="0.25">
      <c r="D555" s="348"/>
      <c r="E555" s="431"/>
      <c r="F555" s="444"/>
      <c r="G555" s="350"/>
      <c r="H555" s="351"/>
      <c r="I555" s="351"/>
      <c r="J555" s="352"/>
      <c r="K555" s="352"/>
      <c r="L555" s="348"/>
      <c r="M555" s="348"/>
      <c r="N555" s="348"/>
      <c r="O555" s="353"/>
      <c r="P555" s="348"/>
    </row>
    <row r="556" spans="4:16" ht="40.15" customHeight="1" x14ac:dyDescent="0.25">
      <c r="D556" s="348"/>
      <c r="E556" s="431"/>
      <c r="F556" s="444"/>
      <c r="G556" s="350"/>
      <c r="H556" s="351"/>
      <c r="I556" s="351"/>
      <c r="J556" s="352"/>
      <c r="K556" s="352"/>
      <c r="L556" s="348"/>
      <c r="M556" s="348"/>
      <c r="N556" s="348"/>
      <c r="O556" s="353"/>
      <c r="P556" s="348"/>
    </row>
    <row r="557" spans="4:16" ht="40.15" customHeight="1" x14ac:dyDescent="0.25">
      <c r="D557" s="348"/>
      <c r="E557" s="431"/>
      <c r="F557" s="444"/>
      <c r="G557" s="350"/>
      <c r="H557" s="351"/>
      <c r="I557" s="351"/>
      <c r="J557" s="352"/>
      <c r="K557" s="352"/>
      <c r="L557" s="348"/>
      <c r="M557" s="348"/>
      <c r="N557" s="348"/>
      <c r="O557" s="353"/>
      <c r="P557" s="348"/>
    </row>
    <row r="558" spans="4:16" ht="40.15" customHeight="1" x14ac:dyDescent="0.25">
      <c r="D558" s="348"/>
      <c r="E558" s="431"/>
      <c r="F558" s="444"/>
      <c r="G558" s="350"/>
      <c r="H558" s="351"/>
      <c r="I558" s="351"/>
      <c r="J558" s="352"/>
      <c r="K558" s="352"/>
      <c r="L558" s="348"/>
      <c r="M558" s="348"/>
      <c r="N558" s="348"/>
      <c r="O558" s="353"/>
      <c r="P558" s="348"/>
    </row>
    <row r="559" spans="4:16" ht="40.15" customHeight="1" x14ac:dyDescent="0.25">
      <c r="D559" s="348"/>
      <c r="E559" s="431"/>
      <c r="F559" s="444"/>
      <c r="G559" s="350"/>
      <c r="H559" s="351"/>
      <c r="I559" s="351"/>
      <c r="J559" s="352"/>
      <c r="K559" s="352"/>
      <c r="L559" s="348"/>
      <c r="M559" s="348"/>
      <c r="N559" s="348"/>
      <c r="O559" s="353"/>
      <c r="P559" s="348"/>
    </row>
    <row r="560" spans="4:16" ht="40.15" customHeight="1" x14ac:dyDescent="0.25">
      <c r="D560" s="348"/>
      <c r="E560" s="431"/>
      <c r="F560" s="444"/>
      <c r="G560" s="350"/>
      <c r="H560" s="351"/>
      <c r="I560" s="351"/>
      <c r="J560" s="352"/>
      <c r="K560" s="352"/>
      <c r="L560" s="348"/>
      <c r="M560" s="348"/>
      <c r="N560" s="348"/>
      <c r="O560" s="353"/>
      <c r="P560" s="348"/>
    </row>
    <row r="561" spans="4:16" ht="40.15" customHeight="1" x14ac:dyDescent="0.25">
      <c r="D561" s="348"/>
      <c r="E561" s="431"/>
      <c r="F561" s="444"/>
      <c r="G561" s="350"/>
      <c r="H561" s="351"/>
      <c r="I561" s="351"/>
      <c r="J561" s="352"/>
      <c r="K561" s="352"/>
      <c r="L561" s="348"/>
      <c r="M561" s="348"/>
      <c r="N561" s="348"/>
      <c r="O561" s="353"/>
      <c r="P561" s="348"/>
    </row>
    <row r="562" spans="4:16" ht="40.15" customHeight="1" x14ac:dyDescent="0.25">
      <c r="D562" s="348"/>
      <c r="E562" s="431"/>
      <c r="F562" s="444"/>
      <c r="G562" s="350"/>
      <c r="H562" s="351"/>
      <c r="I562" s="351"/>
      <c r="J562" s="352"/>
      <c r="K562" s="352"/>
      <c r="L562" s="348"/>
      <c r="M562" s="348"/>
      <c r="N562" s="348"/>
      <c r="O562" s="353"/>
      <c r="P562" s="348"/>
    </row>
    <row r="563" spans="4:16" ht="40.15" customHeight="1" x14ac:dyDescent="0.25">
      <c r="D563" s="348"/>
      <c r="E563" s="431"/>
      <c r="F563" s="444"/>
      <c r="G563" s="350"/>
      <c r="H563" s="351"/>
      <c r="I563" s="351"/>
      <c r="J563" s="352"/>
      <c r="K563" s="352"/>
      <c r="L563" s="348"/>
      <c r="M563" s="348"/>
      <c r="N563" s="348"/>
      <c r="O563" s="353"/>
      <c r="P563" s="348"/>
    </row>
    <row r="564" spans="4:16" ht="40.15" customHeight="1" x14ac:dyDescent="0.25">
      <c r="D564" s="348"/>
      <c r="E564" s="431"/>
      <c r="F564" s="444"/>
      <c r="G564" s="350"/>
      <c r="H564" s="351"/>
      <c r="I564" s="351"/>
      <c r="J564" s="352"/>
      <c r="K564" s="352"/>
      <c r="L564" s="348"/>
      <c r="M564" s="348"/>
      <c r="N564" s="348"/>
      <c r="O564" s="353"/>
      <c r="P564" s="348"/>
    </row>
    <row r="565" spans="4:16" ht="40.15" customHeight="1" x14ac:dyDescent="0.25">
      <c r="D565" s="348"/>
      <c r="E565" s="431"/>
      <c r="F565" s="444"/>
      <c r="G565" s="350"/>
      <c r="H565" s="351"/>
      <c r="I565" s="351"/>
      <c r="J565" s="352"/>
      <c r="K565" s="352"/>
      <c r="L565" s="348"/>
      <c r="M565" s="348"/>
      <c r="N565" s="348"/>
      <c r="O565" s="353"/>
      <c r="P565" s="348"/>
    </row>
    <row r="566" spans="4:16" ht="40.15" customHeight="1" x14ac:dyDescent="0.25">
      <c r="D566" s="348"/>
      <c r="E566" s="431"/>
      <c r="F566" s="444"/>
      <c r="G566" s="350"/>
      <c r="H566" s="351"/>
      <c r="I566" s="351"/>
      <c r="J566" s="352"/>
      <c r="K566" s="352"/>
      <c r="L566" s="348"/>
      <c r="M566" s="348"/>
      <c r="N566" s="348"/>
      <c r="O566" s="353"/>
      <c r="P566" s="348"/>
    </row>
    <row r="567" spans="4:16" ht="40.15" customHeight="1" x14ac:dyDescent="0.25">
      <c r="D567" s="348"/>
      <c r="E567" s="431"/>
      <c r="F567" s="444"/>
      <c r="G567" s="350"/>
      <c r="H567" s="351"/>
      <c r="I567" s="351"/>
      <c r="J567" s="352"/>
      <c r="K567" s="352"/>
      <c r="L567" s="348"/>
      <c r="M567" s="348"/>
      <c r="N567" s="348"/>
      <c r="O567" s="353"/>
      <c r="P567" s="348"/>
    </row>
    <row r="568" spans="4:16" ht="40.15" customHeight="1" x14ac:dyDescent="0.25">
      <c r="D568" s="348"/>
      <c r="E568" s="431"/>
      <c r="F568" s="444"/>
      <c r="G568" s="350"/>
      <c r="H568" s="351"/>
      <c r="I568" s="351"/>
      <c r="J568" s="352"/>
      <c r="K568" s="352"/>
      <c r="L568" s="348"/>
      <c r="M568" s="348"/>
      <c r="N568" s="348"/>
      <c r="O568" s="353"/>
      <c r="P568" s="348"/>
    </row>
    <row r="569" spans="4:16" ht="40.15" customHeight="1" x14ac:dyDescent="0.25">
      <c r="D569" s="348"/>
      <c r="E569" s="431"/>
      <c r="F569" s="444"/>
      <c r="G569" s="350"/>
      <c r="H569" s="351"/>
      <c r="I569" s="351"/>
      <c r="J569" s="352"/>
      <c r="K569" s="352"/>
      <c r="L569" s="348"/>
      <c r="M569" s="348"/>
      <c r="N569" s="348"/>
      <c r="O569" s="353"/>
      <c r="P569" s="348"/>
    </row>
    <row r="570" spans="4:16" ht="40.15" customHeight="1" x14ac:dyDescent="0.25">
      <c r="D570" s="348"/>
      <c r="E570" s="431"/>
      <c r="F570" s="444"/>
      <c r="G570" s="350"/>
      <c r="H570" s="351"/>
      <c r="I570" s="351"/>
      <c r="J570" s="352"/>
      <c r="K570" s="352"/>
      <c r="L570" s="348"/>
      <c r="M570" s="348"/>
      <c r="N570" s="348"/>
      <c r="O570" s="353"/>
      <c r="P570" s="348"/>
    </row>
    <row r="571" spans="4:16" ht="40.15" customHeight="1" x14ac:dyDescent="0.25">
      <c r="D571" s="348"/>
      <c r="E571" s="431"/>
      <c r="F571" s="444"/>
      <c r="G571" s="350"/>
      <c r="H571" s="351"/>
      <c r="I571" s="351"/>
      <c r="J571" s="352"/>
      <c r="K571" s="352"/>
      <c r="L571" s="348"/>
      <c r="M571" s="348"/>
      <c r="N571" s="348"/>
      <c r="O571" s="353"/>
      <c r="P571" s="348"/>
    </row>
    <row r="572" spans="4:16" ht="40.15" customHeight="1" x14ac:dyDescent="0.25">
      <c r="D572" s="348"/>
      <c r="E572" s="431"/>
      <c r="F572" s="444"/>
      <c r="G572" s="350"/>
      <c r="H572" s="351"/>
      <c r="I572" s="351"/>
      <c r="J572" s="352"/>
      <c r="K572" s="352"/>
      <c r="L572" s="348"/>
      <c r="M572" s="348"/>
      <c r="N572" s="348"/>
      <c r="O572" s="353"/>
      <c r="P572" s="348"/>
    </row>
    <row r="573" spans="4:16" ht="40.15" customHeight="1" x14ac:dyDescent="0.25">
      <c r="D573" s="348"/>
      <c r="E573" s="431"/>
      <c r="F573" s="444"/>
      <c r="G573" s="350"/>
      <c r="H573" s="351"/>
      <c r="I573" s="351"/>
      <c r="J573" s="352"/>
      <c r="K573" s="352"/>
      <c r="L573" s="348"/>
      <c r="M573" s="348"/>
      <c r="N573" s="348"/>
      <c r="O573" s="353"/>
      <c r="P573" s="348"/>
    </row>
    <row r="574" spans="4:16" ht="40.15" customHeight="1" x14ac:dyDescent="0.25">
      <c r="D574" s="348"/>
      <c r="E574" s="431"/>
      <c r="F574" s="444"/>
      <c r="G574" s="350"/>
      <c r="H574" s="351"/>
      <c r="I574" s="351"/>
      <c r="J574" s="352"/>
      <c r="K574" s="352"/>
      <c r="L574" s="348"/>
      <c r="M574" s="348"/>
      <c r="N574" s="348"/>
      <c r="O574" s="353"/>
      <c r="P574" s="348"/>
    </row>
    <row r="575" spans="4:16" ht="40.15" customHeight="1" x14ac:dyDescent="0.25">
      <c r="D575" s="348"/>
      <c r="E575" s="431"/>
      <c r="F575" s="444"/>
      <c r="G575" s="350"/>
      <c r="H575" s="351"/>
      <c r="I575" s="351"/>
      <c r="J575" s="352"/>
      <c r="K575" s="352"/>
      <c r="L575" s="348"/>
      <c r="M575" s="348"/>
      <c r="N575" s="348"/>
      <c r="O575" s="353"/>
      <c r="P575" s="348"/>
    </row>
    <row r="576" spans="4:16" ht="40.15" customHeight="1" x14ac:dyDescent="0.25">
      <c r="D576" s="348"/>
      <c r="E576" s="431"/>
      <c r="F576" s="444"/>
      <c r="G576" s="350"/>
      <c r="H576" s="351"/>
      <c r="I576" s="351"/>
      <c r="J576" s="352"/>
      <c r="K576" s="352"/>
      <c r="L576" s="348"/>
      <c r="M576" s="348"/>
      <c r="N576" s="348"/>
      <c r="O576" s="353"/>
      <c r="P576" s="348"/>
    </row>
    <row r="577" spans="4:16" ht="40.15" customHeight="1" x14ac:dyDescent="0.25">
      <c r="D577" s="348"/>
      <c r="E577" s="431"/>
      <c r="F577" s="444"/>
      <c r="G577" s="350"/>
      <c r="H577" s="351"/>
      <c r="I577" s="351"/>
      <c r="J577" s="352"/>
      <c r="K577" s="352"/>
      <c r="L577" s="348"/>
      <c r="M577" s="348"/>
      <c r="N577" s="348"/>
      <c r="O577" s="353"/>
      <c r="P577" s="348"/>
    </row>
    <row r="578" spans="4:16" ht="40.15" customHeight="1" x14ac:dyDescent="0.25">
      <c r="D578" s="348"/>
      <c r="E578" s="431"/>
      <c r="F578" s="444"/>
      <c r="G578" s="350"/>
      <c r="H578" s="351"/>
      <c r="I578" s="351"/>
      <c r="J578" s="352"/>
      <c r="K578" s="352"/>
      <c r="L578" s="348"/>
      <c r="M578" s="348"/>
      <c r="N578" s="348"/>
      <c r="O578" s="353"/>
      <c r="P578" s="348"/>
    </row>
    <row r="579" spans="4:16" ht="40.15" customHeight="1" x14ac:dyDescent="0.25">
      <c r="D579" s="348"/>
      <c r="E579" s="431"/>
      <c r="F579" s="444"/>
      <c r="G579" s="350"/>
      <c r="H579" s="351"/>
      <c r="I579" s="351"/>
      <c r="J579" s="352"/>
      <c r="K579" s="352"/>
      <c r="L579" s="348"/>
      <c r="M579" s="348"/>
      <c r="N579" s="348"/>
      <c r="O579" s="353"/>
      <c r="P579" s="348"/>
    </row>
    <row r="580" spans="4:16" ht="40.15" customHeight="1" x14ac:dyDescent="0.25">
      <c r="D580" s="348"/>
      <c r="E580" s="431"/>
      <c r="F580" s="444"/>
      <c r="G580" s="350"/>
      <c r="H580" s="351"/>
      <c r="I580" s="351"/>
      <c r="J580" s="352"/>
      <c r="K580" s="352"/>
      <c r="L580" s="348"/>
      <c r="M580" s="348"/>
      <c r="N580" s="348"/>
      <c r="O580" s="353"/>
      <c r="P580" s="348"/>
    </row>
    <row r="581" spans="4:16" ht="40.15" customHeight="1" x14ac:dyDescent="0.25">
      <c r="D581" s="348"/>
      <c r="E581" s="431"/>
      <c r="F581" s="444"/>
      <c r="G581" s="350"/>
      <c r="H581" s="351"/>
      <c r="I581" s="351"/>
      <c r="J581" s="352"/>
      <c r="K581" s="352"/>
      <c r="L581" s="348"/>
      <c r="M581" s="348"/>
      <c r="N581" s="348"/>
      <c r="O581" s="353"/>
      <c r="P581" s="348"/>
    </row>
    <row r="582" spans="4:16" ht="40.15" customHeight="1" x14ac:dyDescent="0.25">
      <c r="D582" s="348"/>
      <c r="E582" s="431"/>
      <c r="F582" s="444"/>
      <c r="G582" s="350"/>
      <c r="H582" s="351"/>
      <c r="I582" s="351"/>
      <c r="J582" s="352"/>
      <c r="K582" s="352"/>
      <c r="L582" s="348"/>
      <c r="M582" s="348"/>
      <c r="N582" s="348"/>
      <c r="O582" s="353"/>
      <c r="P582" s="348"/>
    </row>
    <row r="583" spans="4:16" ht="40.15" customHeight="1" x14ac:dyDescent="0.25">
      <c r="D583" s="348"/>
      <c r="E583" s="431"/>
      <c r="F583" s="444"/>
      <c r="G583" s="350"/>
      <c r="H583" s="351"/>
      <c r="I583" s="351"/>
      <c r="J583" s="352"/>
      <c r="K583" s="352"/>
      <c r="L583" s="348"/>
      <c r="M583" s="348"/>
      <c r="N583" s="348"/>
      <c r="O583" s="353"/>
      <c r="P583" s="348"/>
    </row>
    <row r="584" spans="4:16" ht="40.15" customHeight="1" x14ac:dyDescent="0.25">
      <c r="D584" s="326"/>
      <c r="E584" s="431"/>
      <c r="F584" s="156"/>
      <c r="G584" s="328"/>
      <c r="H584" s="324"/>
      <c r="I584" s="324"/>
      <c r="J584" s="329"/>
      <c r="K584" s="329"/>
      <c r="L584" s="326"/>
      <c r="M584" s="326"/>
      <c r="N584" s="326"/>
      <c r="O584" s="330"/>
      <c r="P584" s="326"/>
    </row>
    <row r="585" spans="4:16" x14ac:dyDescent="0.25">
      <c r="F585" s="156"/>
    </row>
    <row r="586" spans="4:16" x14ac:dyDescent="0.25">
      <c r="F586" s="156"/>
    </row>
    <row r="587" spans="4:16" x14ac:dyDescent="0.25">
      <c r="F587" s="156"/>
    </row>
    <row r="588" spans="4:16" x14ac:dyDescent="0.25">
      <c r="F588" s="15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row r="597" spans="6:6" x14ac:dyDescent="0.25">
      <c r="F597" s="156"/>
    </row>
    <row r="598" spans="6:6" x14ac:dyDescent="0.25">
      <c r="F598" s="156"/>
    </row>
    <row r="599" spans="6:6" x14ac:dyDescent="0.25">
      <c r="F599" s="156"/>
    </row>
    <row r="600" spans="6:6" x14ac:dyDescent="0.25">
      <c r="F600" s="156"/>
    </row>
    <row r="601" spans="6:6" x14ac:dyDescent="0.25">
      <c r="F601" s="156"/>
    </row>
  </sheetData>
  <mergeCells count="1033">
    <mergeCell ref="BN109:BN112"/>
    <mergeCell ref="BO109:BO112"/>
    <mergeCell ref="Y109:Y112"/>
    <mergeCell ref="Z109:Z112"/>
    <mergeCell ref="AA109:AA112"/>
    <mergeCell ref="AB109:AB112"/>
    <mergeCell ref="AC109:AC112"/>
    <mergeCell ref="AD109:AD112"/>
    <mergeCell ref="AE109:AE112"/>
    <mergeCell ref="AF109:AF112"/>
    <mergeCell ref="AP109:AP112"/>
    <mergeCell ref="BN105:BN108"/>
    <mergeCell ref="BO105:BO108"/>
    <mergeCell ref="C109:C112"/>
    <mergeCell ref="D109:D112"/>
    <mergeCell ref="E109:E112"/>
    <mergeCell ref="F109:F112"/>
    <mergeCell ref="G109:G112"/>
    <mergeCell ref="H109:H112"/>
    <mergeCell ref="I109:I112"/>
    <mergeCell ref="J109:J112"/>
    <mergeCell ref="K109:K112"/>
    <mergeCell ref="L109:L112"/>
    <mergeCell ref="M109:M112"/>
    <mergeCell ref="N109:N112"/>
    <mergeCell ref="O109:O112"/>
    <mergeCell ref="P109:P112"/>
    <mergeCell ref="Q109:Q112"/>
    <mergeCell ref="R109:R112"/>
    <mergeCell ref="S109:S112"/>
    <mergeCell ref="T109:T112"/>
    <mergeCell ref="U109:U112"/>
    <mergeCell ref="V109:V112"/>
    <mergeCell ref="W109:W112"/>
    <mergeCell ref="X109:X112"/>
    <mergeCell ref="AD105:AD108"/>
    <mergeCell ref="AE105:AE108"/>
    <mergeCell ref="AF105:AF108"/>
    <mergeCell ref="AP105:AP108"/>
    <mergeCell ref="AQ105:AQ108"/>
    <mergeCell ref="AX105:AX108"/>
    <mergeCell ref="AY105:AY108"/>
    <mergeCell ref="BF105:BF108"/>
    <mergeCell ref="BG105:BG108"/>
    <mergeCell ref="U105:U108"/>
    <mergeCell ref="V105:V108"/>
    <mergeCell ref="W105:W108"/>
    <mergeCell ref="X105:X108"/>
    <mergeCell ref="Y105:Y108"/>
    <mergeCell ref="Z105:Z108"/>
    <mergeCell ref="AA105:AA108"/>
    <mergeCell ref="AB105:AB108"/>
    <mergeCell ref="AC105:AC108"/>
    <mergeCell ref="AQ109:AQ112"/>
    <mergeCell ref="AX109:AX112"/>
    <mergeCell ref="AY109:AY112"/>
    <mergeCell ref="BF109:BF112"/>
    <mergeCell ref="BG109:BG112"/>
    <mergeCell ref="L105:L108"/>
    <mergeCell ref="M105:M108"/>
    <mergeCell ref="N105:N108"/>
    <mergeCell ref="O105:O108"/>
    <mergeCell ref="P105:P108"/>
    <mergeCell ref="Q105:Q108"/>
    <mergeCell ref="R105:R108"/>
    <mergeCell ref="S105:S108"/>
    <mergeCell ref="T105:T108"/>
    <mergeCell ref="C105:C108"/>
    <mergeCell ref="D105:D108"/>
    <mergeCell ref="E105:E108"/>
    <mergeCell ref="F105:F108"/>
    <mergeCell ref="G105:G108"/>
    <mergeCell ref="H105:H108"/>
    <mergeCell ref="I105:I108"/>
    <mergeCell ref="J105:J108"/>
    <mergeCell ref="K105:K108"/>
    <mergeCell ref="AP97:AP100"/>
    <mergeCell ref="AQ97:AQ100"/>
    <mergeCell ref="AX97:AX100"/>
    <mergeCell ref="AY97:AY100"/>
    <mergeCell ref="BF97:BF100"/>
    <mergeCell ref="BG97:BG100"/>
    <mergeCell ref="BN97:BN100"/>
    <mergeCell ref="BO97:BO100"/>
    <mergeCell ref="AP101:AP104"/>
    <mergeCell ref="AQ101:AQ104"/>
    <mergeCell ref="AX101:AX104"/>
    <mergeCell ref="AY101:AY104"/>
    <mergeCell ref="BF101:BF104"/>
    <mergeCell ref="BG101:BG104"/>
    <mergeCell ref="BN101:BN104"/>
    <mergeCell ref="BO101:BO104"/>
    <mergeCell ref="AP89:AP92"/>
    <mergeCell ref="AQ89:AQ92"/>
    <mergeCell ref="AX89:AX92"/>
    <mergeCell ref="AY89:AY92"/>
    <mergeCell ref="BF89:BF92"/>
    <mergeCell ref="BG89:BG92"/>
    <mergeCell ref="BN89:BN92"/>
    <mergeCell ref="BO89:BO92"/>
    <mergeCell ref="AP93:AP96"/>
    <mergeCell ref="AQ93:AQ96"/>
    <mergeCell ref="AX93:AX96"/>
    <mergeCell ref="AY93:AY96"/>
    <mergeCell ref="BF93:BF96"/>
    <mergeCell ref="BG93:BG96"/>
    <mergeCell ref="BN93:BN96"/>
    <mergeCell ref="BO93:BO96"/>
    <mergeCell ref="AP81:AP84"/>
    <mergeCell ref="AQ81:AQ84"/>
    <mergeCell ref="AX81:AX84"/>
    <mergeCell ref="AY81:AY84"/>
    <mergeCell ref="BF81:BF84"/>
    <mergeCell ref="BG81:BG84"/>
    <mergeCell ref="BN81:BN84"/>
    <mergeCell ref="BO81:BO84"/>
    <mergeCell ref="AP85:AP88"/>
    <mergeCell ref="AQ85:AQ88"/>
    <mergeCell ref="AX85:AX88"/>
    <mergeCell ref="AY85:AY88"/>
    <mergeCell ref="BF85:BF88"/>
    <mergeCell ref="BG85:BG88"/>
    <mergeCell ref="BN85:BN88"/>
    <mergeCell ref="BO85:BO88"/>
    <mergeCell ref="AP73:AP76"/>
    <mergeCell ref="AQ73:AQ76"/>
    <mergeCell ref="AX73:AX76"/>
    <mergeCell ref="AY73:AY76"/>
    <mergeCell ref="BF73:BF76"/>
    <mergeCell ref="BG73:BG76"/>
    <mergeCell ref="BN73:BN76"/>
    <mergeCell ref="BO73:BO76"/>
    <mergeCell ref="AP77:AP80"/>
    <mergeCell ref="AQ77:AQ80"/>
    <mergeCell ref="AX77:AX80"/>
    <mergeCell ref="AY77:AY80"/>
    <mergeCell ref="BF77:BF80"/>
    <mergeCell ref="BG77:BG80"/>
    <mergeCell ref="BN77:BN80"/>
    <mergeCell ref="BO77:BO80"/>
    <mergeCell ref="AP65:AP68"/>
    <mergeCell ref="AQ65:AQ68"/>
    <mergeCell ref="AX65:AX68"/>
    <mergeCell ref="AY65:AY68"/>
    <mergeCell ref="BF65:BF68"/>
    <mergeCell ref="BG65:BG68"/>
    <mergeCell ref="BN65:BN68"/>
    <mergeCell ref="BO65:BO68"/>
    <mergeCell ref="AP69:AP72"/>
    <mergeCell ref="AQ69:AQ72"/>
    <mergeCell ref="AX69:AX72"/>
    <mergeCell ref="AY69:AY72"/>
    <mergeCell ref="BF69:BF72"/>
    <mergeCell ref="BG69:BG72"/>
    <mergeCell ref="BN69:BN72"/>
    <mergeCell ref="BO69:BO72"/>
    <mergeCell ref="AP57:AP60"/>
    <mergeCell ref="AQ57:AQ60"/>
    <mergeCell ref="AX57:AX60"/>
    <mergeCell ref="AY57:AY60"/>
    <mergeCell ref="BF57:BF60"/>
    <mergeCell ref="BG57:BG60"/>
    <mergeCell ref="BN57:BN60"/>
    <mergeCell ref="BO57:BO60"/>
    <mergeCell ref="AP61:AP64"/>
    <mergeCell ref="AQ61:AQ64"/>
    <mergeCell ref="AX61:AX64"/>
    <mergeCell ref="AY61:AY64"/>
    <mergeCell ref="BF61:BF64"/>
    <mergeCell ref="BG61:BG64"/>
    <mergeCell ref="BN61:BN64"/>
    <mergeCell ref="BO61:BO64"/>
    <mergeCell ref="AP49:AP52"/>
    <mergeCell ref="AQ49:AQ52"/>
    <mergeCell ref="AX49:AX52"/>
    <mergeCell ref="AY49:AY52"/>
    <mergeCell ref="BF49:BF52"/>
    <mergeCell ref="BG49:BG52"/>
    <mergeCell ref="BN49:BN52"/>
    <mergeCell ref="BO49:BO52"/>
    <mergeCell ref="AP53:AP56"/>
    <mergeCell ref="AQ53:AQ56"/>
    <mergeCell ref="AX53:AX56"/>
    <mergeCell ref="AY53:AY56"/>
    <mergeCell ref="BF53:BF56"/>
    <mergeCell ref="BG53:BG56"/>
    <mergeCell ref="BN53:BN56"/>
    <mergeCell ref="BO53:BO56"/>
    <mergeCell ref="AP41:AP44"/>
    <mergeCell ref="AQ41:AQ44"/>
    <mergeCell ref="AX41:AX44"/>
    <mergeCell ref="AY41:AY44"/>
    <mergeCell ref="BF41:BF44"/>
    <mergeCell ref="BG41:BG44"/>
    <mergeCell ref="BN41:BN44"/>
    <mergeCell ref="BO41:BO44"/>
    <mergeCell ref="AP45:AP48"/>
    <mergeCell ref="AQ45:AQ48"/>
    <mergeCell ref="AX45:AX48"/>
    <mergeCell ref="AY45:AY48"/>
    <mergeCell ref="BF45:BF48"/>
    <mergeCell ref="BG45:BG48"/>
    <mergeCell ref="BN45:BN48"/>
    <mergeCell ref="BO45:BO48"/>
    <mergeCell ref="AP33:AP36"/>
    <mergeCell ref="AQ33:AQ36"/>
    <mergeCell ref="AX33:AX36"/>
    <mergeCell ref="AY33:AY36"/>
    <mergeCell ref="BF33:BF36"/>
    <mergeCell ref="BG33:BG36"/>
    <mergeCell ref="BN33:BN36"/>
    <mergeCell ref="BO33:BO36"/>
    <mergeCell ref="AP37:AP40"/>
    <mergeCell ref="AQ37:AQ40"/>
    <mergeCell ref="AX37:AX40"/>
    <mergeCell ref="AY37:AY40"/>
    <mergeCell ref="BF37:BF40"/>
    <mergeCell ref="BG37:BG40"/>
    <mergeCell ref="BN37:BN40"/>
    <mergeCell ref="BO37:BO40"/>
    <mergeCell ref="AP25:AP28"/>
    <mergeCell ref="AQ25:AQ28"/>
    <mergeCell ref="AX25:AX28"/>
    <mergeCell ref="AY25:AY28"/>
    <mergeCell ref="BF25:BF28"/>
    <mergeCell ref="BG25:BG28"/>
    <mergeCell ref="BN25:BN28"/>
    <mergeCell ref="BO25:BO28"/>
    <mergeCell ref="AP29:AP32"/>
    <mergeCell ref="AQ29:AQ32"/>
    <mergeCell ref="AX29:AX32"/>
    <mergeCell ref="AY29:AY32"/>
    <mergeCell ref="BF29:BF32"/>
    <mergeCell ref="BG29:BG32"/>
    <mergeCell ref="BN29:BN32"/>
    <mergeCell ref="BO29:BO32"/>
    <mergeCell ref="AP17:AP20"/>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F101:AF104"/>
    <mergeCell ref="Z101:Z104"/>
    <mergeCell ref="AA101:AA104"/>
    <mergeCell ref="AB101:AB104"/>
    <mergeCell ref="AC101:AC104"/>
    <mergeCell ref="AD101:AD104"/>
    <mergeCell ref="AE101:AE104"/>
    <mergeCell ref="T101:T104"/>
    <mergeCell ref="U101:U104"/>
    <mergeCell ref="V101:V104"/>
    <mergeCell ref="W101:W104"/>
    <mergeCell ref="X101:X104"/>
    <mergeCell ref="Y101:Y104"/>
    <mergeCell ref="N101:N104"/>
    <mergeCell ref="O101:O104"/>
    <mergeCell ref="P101:P104"/>
    <mergeCell ref="Q101:Q104"/>
    <mergeCell ref="R101:R104"/>
    <mergeCell ref="S101:S104"/>
    <mergeCell ref="H101:H104"/>
    <mergeCell ref="I101:I104"/>
    <mergeCell ref="J101:J104"/>
    <mergeCell ref="K101:K104"/>
    <mergeCell ref="L101:L104"/>
    <mergeCell ref="M101:M104"/>
    <mergeCell ref="AB97:AB100"/>
    <mergeCell ref="AC97:AC100"/>
    <mergeCell ref="AD97:AD100"/>
    <mergeCell ref="AE97:AE100"/>
    <mergeCell ref="AF97:AF100"/>
    <mergeCell ref="C101:C104"/>
    <mergeCell ref="D101:D104"/>
    <mergeCell ref="E101:E104"/>
    <mergeCell ref="F101:F104"/>
    <mergeCell ref="G101:G104"/>
    <mergeCell ref="V97:V100"/>
    <mergeCell ref="W97:W100"/>
    <mergeCell ref="X97:X100"/>
    <mergeCell ref="Y97:Y100"/>
    <mergeCell ref="Z97:Z100"/>
    <mergeCell ref="AA97:AA100"/>
    <mergeCell ref="P97:P100"/>
    <mergeCell ref="Q97:Q100"/>
    <mergeCell ref="R97:R100"/>
    <mergeCell ref="S97:S100"/>
    <mergeCell ref="T97:T100"/>
    <mergeCell ref="U97:U100"/>
    <mergeCell ref="J97:J100"/>
    <mergeCell ref="K97:K100"/>
    <mergeCell ref="L97:L100"/>
    <mergeCell ref="M97:M100"/>
    <mergeCell ref="N97:N100"/>
    <mergeCell ref="O97:O100"/>
    <mergeCell ref="AD93:AD96"/>
    <mergeCell ref="AE93:AE96"/>
    <mergeCell ref="AF93:AF96"/>
    <mergeCell ref="C97:C100"/>
    <mergeCell ref="D97:D100"/>
    <mergeCell ref="E97:E100"/>
    <mergeCell ref="F97:F100"/>
    <mergeCell ref="G97:G100"/>
    <mergeCell ref="H97:H100"/>
    <mergeCell ref="I97:I100"/>
    <mergeCell ref="X93:X96"/>
    <mergeCell ref="Y93:Y96"/>
    <mergeCell ref="Z93:Z96"/>
    <mergeCell ref="AA93:AA96"/>
    <mergeCell ref="AB93:AB96"/>
    <mergeCell ref="AC93:AC96"/>
    <mergeCell ref="R93:R96"/>
    <mergeCell ref="S93:S96"/>
    <mergeCell ref="T93:T96"/>
    <mergeCell ref="U93:U96"/>
    <mergeCell ref="V93:V96"/>
    <mergeCell ref="W93:W96"/>
    <mergeCell ref="L93:L96"/>
    <mergeCell ref="M93:M96"/>
    <mergeCell ref="N93:N96"/>
    <mergeCell ref="O93:O96"/>
    <mergeCell ref="P93:P96"/>
    <mergeCell ref="Q93:Q96"/>
    <mergeCell ref="AC89:AC92"/>
    <mergeCell ref="AD89:AD92"/>
    <mergeCell ref="AE89:AE92"/>
    <mergeCell ref="T89:T92"/>
    <mergeCell ref="U89:U92"/>
    <mergeCell ref="V89:V92"/>
    <mergeCell ref="W89:W92"/>
    <mergeCell ref="X89:X92"/>
    <mergeCell ref="Y89:Y92"/>
    <mergeCell ref="N89:N92"/>
    <mergeCell ref="O89:O92"/>
    <mergeCell ref="P89:P92"/>
    <mergeCell ref="C93:C96"/>
    <mergeCell ref="D93:D96"/>
    <mergeCell ref="E93:E96"/>
    <mergeCell ref="F93:F96"/>
    <mergeCell ref="G93:G96"/>
    <mergeCell ref="H93:H96"/>
    <mergeCell ref="I93:I96"/>
    <mergeCell ref="J93:J96"/>
    <mergeCell ref="K93:K96"/>
    <mergeCell ref="Q89:Q92"/>
    <mergeCell ref="R89:R92"/>
    <mergeCell ref="S89:S92"/>
    <mergeCell ref="H89:H92"/>
    <mergeCell ref="I89:I92"/>
    <mergeCell ref="J89:J92"/>
    <mergeCell ref="K89:K92"/>
    <mergeCell ref="L89:L92"/>
    <mergeCell ref="M89:M92"/>
    <mergeCell ref="AD85:AD88"/>
    <mergeCell ref="AE85:AE88"/>
    <mergeCell ref="AF85:AF88"/>
    <mergeCell ref="C89:C92"/>
    <mergeCell ref="D89:D92"/>
    <mergeCell ref="E89:E92"/>
    <mergeCell ref="F89:F92"/>
    <mergeCell ref="G89:G92"/>
    <mergeCell ref="V85:V88"/>
    <mergeCell ref="W85:W88"/>
    <mergeCell ref="X85:X88"/>
    <mergeCell ref="Y85:Y88"/>
    <mergeCell ref="Z85:Z88"/>
    <mergeCell ref="AA85:AA88"/>
    <mergeCell ref="P85:P88"/>
    <mergeCell ref="Q85:Q88"/>
    <mergeCell ref="R85:R88"/>
    <mergeCell ref="S85:S88"/>
    <mergeCell ref="T85:T88"/>
    <mergeCell ref="U85:U88"/>
    <mergeCell ref="J85:J88"/>
    <mergeCell ref="K85:K88"/>
    <mergeCell ref="L85:L88"/>
    <mergeCell ref="M85:M88"/>
    <mergeCell ref="N85:N88"/>
    <mergeCell ref="O85:O88"/>
    <mergeCell ref="AF89:AF92"/>
    <mergeCell ref="Z89:Z92"/>
    <mergeCell ref="C85:C88"/>
    <mergeCell ref="D85:D88"/>
    <mergeCell ref="AA89:AA92"/>
    <mergeCell ref="AB89:AB92"/>
    <mergeCell ref="E85:E88"/>
    <mergeCell ref="F85:F88"/>
    <mergeCell ref="G85:G88"/>
    <mergeCell ref="H85:H88"/>
    <mergeCell ref="I85:I88"/>
    <mergeCell ref="X81:X84"/>
    <mergeCell ref="Y81:Y84"/>
    <mergeCell ref="Z81:Z84"/>
    <mergeCell ref="AA81:AA84"/>
    <mergeCell ref="AB81:AB84"/>
    <mergeCell ref="AC81:AC84"/>
    <mergeCell ref="R81:R84"/>
    <mergeCell ref="S81:S84"/>
    <mergeCell ref="T81:T84"/>
    <mergeCell ref="U81:U84"/>
    <mergeCell ref="V81:V84"/>
    <mergeCell ref="W81:W84"/>
    <mergeCell ref="L81:L84"/>
    <mergeCell ref="M81:M84"/>
    <mergeCell ref="N81:N84"/>
    <mergeCell ref="O81:O84"/>
    <mergeCell ref="P81:P84"/>
    <mergeCell ref="Q81:Q84"/>
    <mergeCell ref="AB85:AB88"/>
    <mergeCell ref="AC85:AC88"/>
    <mergeCell ref="AF77:AF80"/>
    <mergeCell ref="Z77:Z80"/>
    <mergeCell ref="AA77:AA80"/>
    <mergeCell ref="AB77:AB80"/>
    <mergeCell ref="AC77:AC80"/>
    <mergeCell ref="AD77:AD80"/>
    <mergeCell ref="AE77:AE80"/>
    <mergeCell ref="T77:T80"/>
    <mergeCell ref="U77:U80"/>
    <mergeCell ref="V77:V80"/>
    <mergeCell ref="W77:W80"/>
    <mergeCell ref="X77:X80"/>
    <mergeCell ref="Y77:Y80"/>
    <mergeCell ref="N77:N80"/>
    <mergeCell ref="O77:O80"/>
    <mergeCell ref="P77:P80"/>
    <mergeCell ref="C81:C84"/>
    <mergeCell ref="D81:D84"/>
    <mergeCell ref="E81:E84"/>
    <mergeCell ref="F81:F84"/>
    <mergeCell ref="G81:G84"/>
    <mergeCell ref="H81:H84"/>
    <mergeCell ref="I81:I84"/>
    <mergeCell ref="J81:J84"/>
    <mergeCell ref="K81:K84"/>
    <mergeCell ref="Q77:Q80"/>
    <mergeCell ref="R77:R80"/>
    <mergeCell ref="S77:S80"/>
    <mergeCell ref="AD81:AD84"/>
    <mergeCell ref="AE81:AE84"/>
    <mergeCell ref="AF81:AF84"/>
    <mergeCell ref="E77:E80"/>
    <mergeCell ref="F77:F80"/>
    <mergeCell ref="G77:G80"/>
    <mergeCell ref="H77:H80"/>
    <mergeCell ref="I77:I80"/>
    <mergeCell ref="J77:J80"/>
    <mergeCell ref="K77:K80"/>
    <mergeCell ref="L77:L80"/>
    <mergeCell ref="M77:M80"/>
    <mergeCell ref="Z73:Z76"/>
    <mergeCell ref="AA73:AA76"/>
    <mergeCell ref="AB73:AB76"/>
    <mergeCell ref="AC73:AC76"/>
    <mergeCell ref="AD73:AD76"/>
    <mergeCell ref="AE73:AE76"/>
    <mergeCell ref="T73:T76"/>
    <mergeCell ref="U73:U76"/>
    <mergeCell ref="V73:V76"/>
    <mergeCell ref="W73:W76"/>
    <mergeCell ref="X73:X76"/>
    <mergeCell ref="Y73:Y76"/>
    <mergeCell ref="N73:N76"/>
    <mergeCell ref="O73:O76"/>
    <mergeCell ref="P73:P76"/>
    <mergeCell ref="Q73:Q76"/>
    <mergeCell ref="R73:R76"/>
    <mergeCell ref="S73:S76"/>
    <mergeCell ref="AF69:AF72"/>
    <mergeCell ref="E73:E76"/>
    <mergeCell ref="F73:F76"/>
    <mergeCell ref="G73:G76"/>
    <mergeCell ref="H73:H76"/>
    <mergeCell ref="I73:I76"/>
    <mergeCell ref="J73:J76"/>
    <mergeCell ref="K73:K76"/>
    <mergeCell ref="L73:L76"/>
    <mergeCell ref="M73:M76"/>
    <mergeCell ref="Z69:Z72"/>
    <mergeCell ref="AA69:AA72"/>
    <mergeCell ref="AB69:AB72"/>
    <mergeCell ref="AC69:AC72"/>
    <mergeCell ref="AD69:AD72"/>
    <mergeCell ref="AE69:AE72"/>
    <mergeCell ref="T69:T72"/>
    <mergeCell ref="U69:U72"/>
    <mergeCell ref="V69:V72"/>
    <mergeCell ref="W69:W72"/>
    <mergeCell ref="X69:X72"/>
    <mergeCell ref="Y69:Y72"/>
    <mergeCell ref="N69:N72"/>
    <mergeCell ref="O69:O72"/>
    <mergeCell ref="P69:P72"/>
    <mergeCell ref="Q69:Q72"/>
    <mergeCell ref="R69:R72"/>
    <mergeCell ref="S69:S72"/>
    <mergeCell ref="AF73:AF76"/>
    <mergeCell ref="E69:E72"/>
    <mergeCell ref="F69:F72"/>
    <mergeCell ref="G69:G72"/>
    <mergeCell ref="H69:H72"/>
    <mergeCell ref="I69:I72"/>
    <mergeCell ref="J69:J72"/>
    <mergeCell ref="K69:K72"/>
    <mergeCell ref="L69:L72"/>
    <mergeCell ref="M69:M72"/>
    <mergeCell ref="Z65:Z68"/>
    <mergeCell ref="AA65:AA68"/>
    <mergeCell ref="AB65:AB68"/>
    <mergeCell ref="AC65:AC68"/>
    <mergeCell ref="AD65:AD68"/>
    <mergeCell ref="AE65:AE68"/>
    <mergeCell ref="T65:T68"/>
    <mergeCell ref="U65:U68"/>
    <mergeCell ref="V65:V68"/>
    <mergeCell ref="W65:W68"/>
    <mergeCell ref="X65:X68"/>
    <mergeCell ref="Y65:Y68"/>
    <mergeCell ref="N65:N68"/>
    <mergeCell ref="O65:O68"/>
    <mergeCell ref="P65:P68"/>
    <mergeCell ref="Q65:Q68"/>
    <mergeCell ref="R65:R68"/>
    <mergeCell ref="S65:S68"/>
    <mergeCell ref="AF61:AF64"/>
    <mergeCell ref="E65:E68"/>
    <mergeCell ref="F65:F68"/>
    <mergeCell ref="G65:G68"/>
    <mergeCell ref="H65:H68"/>
    <mergeCell ref="I65:I68"/>
    <mergeCell ref="J65:J68"/>
    <mergeCell ref="K65:K68"/>
    <mergeCell ref="L65:L68"/>
    <mergeCell ref="M65:M68"/>
    <mergeCell ref="Z61:Z64"/>
    <mergeCell ref="AA61:AA64"/>
    <mergeCell ref="AB61:AB64"/>
    <mergeCell ref="AC61:AC64"/>
    <mergeCell ref="AD61:AD64"/>
    <mergeCell ref="AE61:AE64"/>
    <mergeCell ref="T61:T64"/>
    <mergeCell ref="U61:U64"/>
    <mergeCell ref="V61:V64"/>
    <mergeCell ref="W61:W64"/>
    <mergeCell ref="X61:X64"/>
    <mergeCell ref="Y61:Y64"/>
    <mergeCell ref="N61:N64"/>
    <mergeCell ref="O61:O64"/>
    <mergeCell ref="P61:P64"/>
    <mergeCell ref="Q61:Q64"/>
    <mergeCell ref="R61:R64"/>
    <mergeCell ref="S61:S64"/>
    <mergeCell ref="AF65:AF68"/>
    <mergeCell ref="AC57:AC60"/>
    <mergeCell ref="AD57:AD60"/>
    <mergeCell ref="AE57:AE60"/>
    <mergeCell ref="T57:T60"/>
    <mergeCell ref="U57:U60"/>
    <mergeCell ref="V57:V60"/>
    <mergeCell ref="W57:W60"/>
    <mergeCell ref="X57:X60"/>
    <mergeCell ref="Y57:Y60"/>
    <mergeCell ref="N57:N60"/>
    <mergeCell ref="O57:O60"/>
    <mergeCell ref="P57:P60"/>
    <mergeCell ref="E61:E64"/>
    <mergeCell ref="F61:F64"/>
    <mergeCell ref="G61:G64"/>
    <mergeCell ref="H61:H64"/>
    <mergeCell ref="I61:I64"/>
    <mergeCell ref="J61:J64"/>
    <mergeCell ref="K61:K64"/>
    <mergeCell ref="L61:L64"/>
    <mergeCell ref="M61:M64"/>
    <mergeCell ref="Q57:Q60"/>
    <mergeCell ref="R57:R60"/>
    <mergeCell ref="S57:S60"/>
    <mergeCell ref="AF53:AF56"/>
    <mergeCell ref="E57:E60"/>
    <mergeCell ref="F57:F60"/>
    <mergeCell ref="G57:G60"/>
    <mergeCell ref="H57:H60"/>
    <mergeCell ref="I57:I60"/>
    <mergeCell ref="J57:J60"/>
    <mergeCell ref="K57:K60"/>
    <mergeCell ref="L57:L60"/>
    <mergeCell ref="M57:M60"/>
    <mergeCell ref="Z53:Z56"/>
    <mergeCell ref="AA53:AA56"/>
    <mergeCell ref="AB53:AB56"/>
    <mergeCell ref="AC53:AC56"/>
    <mergeCell ref="AD53:AD56"/>
    <mergeCell ref="AE53:AE56"/>
    <mergeCell ref="T53:T56"/>
    <mergeCell ref="U53:U56"/>
    <mergeCell ref="V53:V56"/>
    <mergeCell ref="W53:W56"/>
    <mergeCell ref="X53:X56"/>
    <mergeCell ref="Y53:Y56"/>
    <mergeCell ref="N53:N56"/>
    <mergeCell ref="O53:O56"/>
    <mergeCell ref="P53:P56"/>
    <mergeCell ref="Q53:Q56"/>
    <mergeCell ref="R53:R56"/>
    <mergeCell ref="S53:S56"/>
    <mergeCell ref="AF57:AF60"/>
    <mergeCell ref="Z57:Z60"/>
    <mergeCell ref="AA57:AA60"/>
    <mergeCell ref="AB57:AB60"/>
    <mergeCell ref="E53:E56"/>
    <mergeCell ref="F53:F56"/>
    <mergeCell ref="G53:G56"/>
    <mergeCell ref="H53:H56"/>
    <mergeCell ref="I53:I56"/>
    <mergeCell ref="J53:J56"/>
    <mergeCell ref="K53:K56"/>
    <mergeCell ref="L53:L56"/>
    <mergeCell ref="M53:M56"/>
    <mergeCell ref="Z49:Z52"/>
    <mergeCell ref="AA49:AA52"/>
    <mergeCell ref="AB49:AB52"/>
    <mergeCell ref="AC49:AC52"/>
    <mergeCell ref="AD49:AD52"/>
    <mergeCell ref="AE49:AE52"/>
    <mergeCell ref="T49:T52"/>
    <mergeCell ref="U49:U52"/>
    <mergeCell ref="V49:V52"/>
    <mergeCell ref="W49:W52"/>
    <mergeCell ref="X49:X52"/>
    <mergeCell ref="Y49:Y52"/>
    <mergeCell ref="N49:N52"/>
    <mergeCell ref="O49:O52"/>
    <mergeCell ref="P49:P52"/>
    <mergeCell ref="Q49:Q52"/>
    <mergeCell ref="R49:R52"/>
    <mergeCell ref="S49:S52"/>
    <mergeCell ref="AF45:AF48"/>
    <mergeCell ref="E49:E52"/>
    <mergeCell ref="F49:F52"/>
    <mergeCell ref="G49:G52"/>
    <mergeCell ref="H49:H52"/>
    <mergeCell ref="I49:I52"/>
    <mergeCell ref="J49:J52"/>
    <mergeCell ref="K49:K52"/>
    <mergeCell ref="L49:L52"/>
    <mergeCell ref="M49:M52"/>
    <mergeCell ref="Z45:Z48"/>
    <mergeCell ref="AA45:AA48"/>
    <mergeCell ref="AB45:AB48"/>
    <mergeCell ref="AC45:AC48"/>
    <mergeCell ref="AD45:AD48"/>
    <mergeCell ref="AE45:AE48"/>
    <mergeCell ref="T45:T48"/>
    <mergeCell ref="U45:U48"/>
    <mergeCell ref="V45:V48"/>
    <mergeCell ref="W45:W48"/>
    <mergeCell ref="X45:X48"/>
    <mergeCell ref="Y45:Y48"/>
    <mergeCell ref="N45:N48"/>
    <mergeCell ref="O45:O48"/>
    <mergeCell ref="P45:P48"/>
    <mergeCell ref="Q45:Q48"/>
    <mergeCell ref="R45:R48"/>
    <mergeCell ref="S45:S48"/>
    <mergeCell ref="AF49:AF52"/>
    <mergeCell ref="F45:F48"/>
    <mergeCell ref="G45:G48"/>
    <mergeCell ref="H45:H48"/>
    <mergeCell ref="K45:K48"/>
    <mergeCell ref="L45:L48"/>
    <mergeCell ref="M45:M48"/>
    <mergeCell ref="Z41:Z44"/>
    <mergeCell ref="AA41:AA44"/>
    <mergeCell ref="AB41:AB44"/>
    <mergeCell ref="AC41:AC44"/>
    <mergeCell ref="AD41:AD44"/>
    <mergeCell ref="AE41:AE44"/>
    <mergeCell ref="T41:T44"/>
    <mergeCell ref="U41:U44"/>
    <mergeCell ref="V41:V44"/>
    <mergeCell ref="W41:W44"/>
    <mergeCell ref="X41:X44"/>
    <mergeCell ref="Y41:Y44"/>
    <mergeCell ref="N41:N44"/>
    <mergeCell ref="O41:O44"/>
    <mergeCell ref="P41:P44"/>
    <mergeCell ref="Q41:Q44"/>
    <mergeCell ref="R41:R44"/>
    <mergeCell ref="S41:S44"/>
    <mergeCell ref="J41:J44"/>
    <mergeCell ref="K41:K44"/>
    <mergeCell ref="L41:L44"/>
    <mergeCell ref="M41:M44"/>
    <mergeCell ref="AB37:AB40"/>
    <mergeCell ref="AC37:AC40"/>
    <mergeCell ref="AD37:AD40"/>
    <mergeCell ref="AE37:AE40"/>
    <mergeCell ref="AF37:AF40"/>
    <mergeCell ref="C41:C80"/>
    <mergeCell ref="D41:D80"/>
    <mergeCell ref="E41:E44"/>
    <mergeCell ref="F41:F44"/>
    <mergeCell ref="G41:G44"/>
    <mergeCell ref="V37:V40"/>
    <mergeCell ref="W37:W40"/>
    <mergeCell ref="X37:X40"/>
    <mergeCell ref="Y37:Y40"/>
    <mergeCell ref="Z37:Z40"/>
    <mergeCell ref="AA37:AA40"/>
    <mergeCell ref="P37:P40"/>
    <mergeCell ref="Q37:Q40"/>
    <mergeCell ref="R37:R40"/>
    <mergeCell ref="S37:S40"/>
    <mergeCell ref="T37:T40"/>
    <mergeCell ref="U37:U40"/>
    <mergeCell ref="J37:J40"/>
    <mergeCell ref="K37:K40"/>
    <mergeCell ref="L37:L40"/>
    <mergeCell ref="M37:M40"/>
    <mergeCell ref="I45:I48"/>
    <mergeCell ref="J45:J48"/>
    <mergeCell ref="N37:N40"/>
    <mergeCell ref="O37:O40"/>
    <mergeCell ref="AF41:AF44"/>
    <mergeCell ref="E45:E48"/>
    <mergeCell ref="AF33:AF36"/>
    <mergeCell ref="C37:C40"/>
    <mergeCell ref="D37:D40"/>
    <mergeCell ref="E37:E40"/>
    <mergeCell ref="F37:F40"/>
    <mergeCell ref="G37:G40"/>
    <mergeCell ref="H37:H40"/>
    <mergeCell ref="I37:I40"/>
    <mergeCell ref="X33:X36"/>
    <mergeCell ref="Y33:Y36"/>
    <mergeCell ref="Z33:Z36"/>
    <mergeCell ref="AA33:AA36"/>
    <mergeCell ref="AB33:AB36"/>
    <mergeCell ref="AC33:AC36"/>
    <mergeCell ref="R33:R36"/>
    <mergeCell ref="S33:S36"/>
    <mergeCell ref="T33:T36"/>
    <mergeCell ref="U33:U36"/>
    <mergeCell ref="V33:V36"/>
    <mergeCell ref="W33:W36"/>
    <mergeCell ref="L33:L36"/>
    <mergeCell ref="M33:M36"/>
    <mergeCell ref="N33:N36"/>
    <mergeCell ref="O33:O36"/>
    <mergeCell ref="P33:P36"/>
    <mergeCell ref="Q33:Q36"/>
    <mergeCell ref="H41:H44"/>
    <mergeCell ref="I41:I44"/>
    <mergeCell ref="AA29:AA32"/>
    <mergeCell ref="AB29:AB32"/>
    <mergeCell ref="AC29:AC32"/>
    <mergeCell ref="AD29:AD32"/>
    <mergeCell ref="AE29:AE32"/>
    <mergeCell ref="T29:T32"/>
    <mergeCell ref="U29:U32"/>
    <mergeCell ref="V29:V32"/>
    <mergeCell ref="W29:W32"/>
    <mergeCell ref="X29:X32"/>
    <mergeCell ref="Y29:Y32"/>
    <mergeCell ref="N29:N32"/>
    <mergeCell ref="O29:O32"/>
    <mergeCell ref="P29:P32"/>
    <mergeCell ref="C33:C36"/>
    <mergeCell ref="D33:D36"/>
    <mergeCell ref="E33:E36"/>
    <mergeCell ref="F33:F36"/>
    <mergeCell ref="G33:G36"/>
    <mergeCell ref="H33:H36"/>
    <mergeCell ref="I33:I36"/>
    <mergeCell ref="J33:J36"/>
    <mergeCell ref="K33:K36"/>
    <mergeCell ref="Q29:Q32"/>
    <mergeCell ref="R29:R32"/>
    <mergeCell ref="S29:S32"/>
    <mergeCell ref="H29:H32"/>
    <mergeCell ref="I29:I32"/>
    <mergeCell ref="J29:J32"/>
    <mergeCell ref="K29:K32"/>
    <mergeCell ref="AD33:AD36"/>
    <mergeCell ref="AE33:AE36"/>
    <mergeCell ref="L29:L32"/>
    <mergeCell ref="M29:M32"/>
    <mergeCell ref="AB25:AB28"/>
    <mergeCell ref="AC25:AC28"/>
    <mergeCell ref="AD25:AD28"/>
    <mergeCell ref="AE25:AE28"/>
    <mergeCell ref="AF25:AF28"/>
    <mergeCell ref="C29:C32"/>
    <mergeCell ref="D29:D32"/>
    <mergeCell ref="E29:E32"/>
    <mergeCell ref="F29:F32"/>
    <mergeCell ref="G29:G32"/>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L25:L28"/>
    <mergeCell ref="M25:M28"/>
    <mergeCell ref="N25:N28"/>
    <mergeCell ref="O25:O28"/>
    <mergeCell ref="AF29:AF32"/>
    <mergeCell ref="Z29:Z32"/>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C21:C24"/>
    <mergeCell ref="D21:D24"/>
    <mergeCell ref="E21:E24"/>
    <mergeCell ref="F21:F24"/>
    <mergeCell ref="G21:G24"/>
    <mergeCell ref="H21:H24"/>
    <mergeCell ref="I21:I24"/>
    <mergeCell ref="J21:J24"/>
    <mergeCell ref="K21:K24"/>
    <mergeCell ref="Q17:Q20"/>
    <mergeCell ref="R17:R20"/>
    <mergeCell ref="S17:S20"/>
    <mergeCell ref="H17:H20"/>
    <mergeCell ref="I17:I20"/>
    <mergeCell ref="J17:J20"/>
    <mergeCell ref="K17:K20"/>
    <mergeCell ref="AD21:AD24"/>
    <mergeCell ref="N13:N16"/>
    <mergeCell ref="O13:O16"/>
    <mergeCell ref="AF17:AF20"/>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AE21:AE24"/>
    <mergeCell ref="AF21:AF24"/>
    <mergeCell ref="F9:F12"/>
    <mergeCell ref="G9:G12"/>
    <mergeCell ref="H9:H12"/>
    <mergeCell ref="I9:I12"/>
    <mergeCell ref="L17:L20"/>
    <mergeCell ref="M17:M20"/>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L13:L16"/>
    <mergeCell ref="M13:M16"/>
    <mergeCell ref="M4:M5"/>
    <mergeCell ref="T3:X3"/>
    <mergeCell ref="T4:T5"/>
    <mergeCell ref="U4:U5"/>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N9:N12"/>
    <mergeCell ref="O9:O12"/>
    <mergeCell ref="P9:P12"/>
    <mergeCell ref="Q9:Q12"/>
    <mergeCell ref="C9:C12"/>
    <mergeCell ref="D9:D12"/>
    <mergeCell ref="E9:E12"/>
    <mergeCell ref="AH3:AH5"/>
    <mergeCell ref="AP4:AP5"/>
    <mergeCell ref="AQ4:AQ5"/>
    <mergeCell ref="AR4:AU4"/>
    <mergeCell ref="J9:J12"/>
    <mergeCell ref="K9:K12"/>
    <mergeCell ref="Q3:Q5"/>
    <mergeCell ref="R3:R5"/>
    <mergeCell ref="P3:P5"/>
    <mergeCell ref="AV4:AV5"/>
    <mergeCell ref="AW4:AW5"/>
    <mergeCell ref="AX4:AX5"/>
    <mergeCell ref="AY4:AY5"/>
    <mergeCell ref="AD9:AD12"/>
    <mergeCell ref="AE9:AE12"/>
    <mergeCell ref="AF9:AF12"/>
    <mergeCell ref="B3:D3"/>
    <mergeCell ref="E3:E5"/>
    <mergeCell ref="F3:I3"/>
    <mergeCell ref="J3:K3"/>
    <mergeCell ref="L3:M3"/>
    <mergeCell ref="N3:O3"/>
    <mergeCell ref="N4:N5"/>
    <mergeCell ref="O4:O5"/>
    <mergeCell ref="C4:D4"/>
    <mergeCell ref="F4:F5"/>
    <mergeCell ref="G4:G5"/>
    <mergeCell ref="H4:H5"/>
    <mergeCell ref="I4:I5"/>
    <mergeCell ref="J4:J5"/>
    <mergeCell ref="K4:K5"/>
    <mergeCell ref="L4:L5"/>
    <mergeCell ref="V4:V5"/>
    <mergeCell ref="AI3:AI5"/>
    <mergeCell ref="AJ3:AJ5"/>
    <mergeCell ref="W4:W5"/>
    <mergeCell ref="X4:X5"/>
    <mergeCell ref="Y4:Y5"/>
    <mergeCell ref="Z4:Z5"/>
    <mergeCell ref="BU4:BU5"/>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F4:AF5"/>
    <mergeCell ref="BN3:BU3"/>
    <mergeCell ref="AK3:AK5"/>
    <mergeCell ref="AL3:AM3"/>
    <mergeCell ref="AN3:AO3"/>
    <mergeCell ref="AP3:AW3"/>
    <mergeCell ref="AX3:BE3"/>
    <mergeCell ref="BF3:BM3"/>
    <mergeCell ref="Y3:AF3"/>
    <mergeCell ref="AG3:AG5"/>
  </mergeCells>
  <conditionalFormatting sqref="S9 S13 S17">
    <cfRule type="expression" dxfId="18" priority="13">
      <formula>T9=U9+V9+W9+X9</formula>
    </cfRule>
    <cfRule type="expression" dxfId="17" priority="14">
      <formula>T9&lt;&gt;U9+V9+W9+X9</formula>
    </cfRule>
  </conditionalFormatting>
  <conditionalFormatting sqref="S21 S25 S29 S33 S37">
    <cfRule type="expression" dxfId="16" priority="10">
      <formula>T21=U21+V21+W21+X21</formula>
    </cfRule>
    <cfRule type="expression" dxfId="15" priority="11">
      <formula>T21&lt;&gt;U21+V21+W21+X21</formula>
    </cfRule>
  </conditionalFormatting>
  <conditionalFormatting sqref="S41 S45 S49 S53 S57 S61 S65 S69 S73 S77">
    <cfRule type="expression" dxfId="14" priority="23">
      <formula>T41=U41+V41+W41+X41</formula>
    </cfRule>
    <cfRule type="expression" dxfId="13" priority="24">
      <formula>T41&lt;&gt;U41+V41+W41+X41</formula>
    </cfRule>
  </conditionalFormatting>
  <conditionalFormatting sqref="S81 S85 S89">
    <cfRule type="expression" dxfId="12" priority="21">
      <formula>T81=U81+V81+W81+X81</formula>
    </cfRule>
    <cfRule type="expression" dxfId="11" priority="22">
      <formula>T81&lt;&gt;U81+V81+W81+X81</formula>
    </cfRule>
  </conditionalFormatting>
  <conditionalFormatting sqref="S93 S97 S101">
    <cfRule type="expression" dxfId="10" priority="19">
      <formula>T93=U93+V93+W93+X93</formula>
    </cfRule>
    <cfRule type="expression" dxfId="9" priority="20">
      <formula>T93&lt;&gt;U93+V93+W93+X93</formula>
    </cfRule>
  </conditionalFormatting>
  <conditionalFormatting sqref="S105 S109">
    <cfRule type="expression" dxfId="8" priority="7">
      <formula>T105=U105+V105+W105+X105</formula>
    </cfRule>
    <cfRule type="expression" dxfId="7" priority="8">
      <formula>T105&lt;&gt;U105+V105+W105+X105</formula>
    </cfRule>
  </conditionalFormatting>
  <conditionalFormatting sqref="Y7:Y9">
    <cfRule type="expression" dxfId="6" priority="1">
      <formula>Y7&lt;&gt;Z7</formula>
    </cfRule>
  </conditionalFormatting>
  <conditionalFormatting sqref="Y13 Y17 Y21 Y25 Y29 Y33 Y37 Y41 Y45 Y49 Y53 Y57 Y61 Y65 Y69 Y73 Y77 Y81 Y85 Y89 Y93 Y97 Y101 Y105 Y109">
    <cfRule type="expression" dxfId="5" priority="2">
      <formula>Y13&lt;&gt;Z13</formula>
    </cfRule>
  </conditionalFormatting>
  <conditionalFormatting sqref="Z7:AO7">
    <cfRule type="expression" dxfId="4" priority="26">
      <formula>Z$5=#REF!</formula>
    </cfRule>
  </conditionalFormatting>
  <conditionalFormatting sqref="AQ7:AW7">
    <cfRule type="expression" dxfId="3" priority="25">
      <formula>AQ$5=#REF!</formula>
    </cfRule>
  </conditionalFormatting>
  <conditionalFormatting sqref="AY7:BE7">
    <cfRule type="expression" dxfId="2" priority="17">
      <formula>AY$5=#REF!</formula>
    </cfRule>
  </conditionalFormatting>
  <conditionalFormatting sqref="BG7:BM7">
    <cfRule type="expression" dxfId="1" priority="16">
      <formula>BG$5=#REF!</formula>
    </cfRule>
  </conditionalFormatting>
  <conditionalFormatting sqref="BO7:BU7">
    <cfRule type="expression" dxfId="0" priority="15">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colBreaks count="4" manualBreakCount="4">
    <brk id="13" max="32" man="1"/>
    <brk id="17" max="32" man="1"/>
    <brk id="41" max="32" man="1"/>
    <brk id="57"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8F8F"/>
  </sheetPr>
  <dimension ref="A1:BU601"/>
  <sheetViews>
    <sheetView zoomScale="50" zoomScaleNormal="50" zoomScaleSheetLayoutView="2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1" width="7.7109375" style="153" customWidth="1"/>
    <col min="2" max="2" width="7.7109375" style="5" customWidth="1"/>
    <col min="3" max="3" width="8.7109375" style="156" customWidth="1"/>
    <col min="4" max="4" width="52.7109375" style="20" customWidth="1"/>
    <col min="5" max="5" width="8.7109375" style="20" customWidth="1"/>
    <col min="6" max="6" width="12.7109375" style="20" customWidth="1"/>
    <col min="7" max="7" width="18.7109375" style="193" customWidth="1"/>
    <col min="8" max="9" width="10.7109375" style="7" customWidth="1"/>
    <col min="10" max="10" width="10.7109375" style="21" customWidth="1"/>
    <col min="11" max="11" width="20.7109375" style="21" customWidth="1"/>
    <col min="12" max="12" width="10.7109375" style="20" customWidth="1"/>
    <col min="13" max="13" width="40.7109375" style="20" customWidth="1"/>
    <col min="14" max="14" width="20.7109375" style="20" customWidth="1"/>
    <col min="15" max="15" width="140.7109375" style="230" customWidth="1"/>
    <col min="16" max="16" width="36.7109375" style="20" customWidth="1"/>
    <col min="17" max="17" width="14.7109375" style="20" customWidth="1"/>
    <col min="18" max="18" width="14.5703125" style="20" customWidth="1"/>
    <col min="19" max="19" width="1.7109375" style="20" customWidth="1"/>
    <col min="20" max="20" width="15" style="20" customWidth="1"/>
    <col min="21" max="21" width="15" style="7" customWidth="1"/>
    <col min="22" max="24" width="15" style="6" customWidth="1"/>
    <col min="25" max="26" width="15.28515625" style="6" customWidth="1"/>
    <col min="27" max="32" width="15.28515625" style="2" customWidth="1"/>
    <col min="33" max="33" width="64.7109375" style="2" customWidth="1"/>
    <col min="34" max="36" width="14.7109375" style="2" customWidth="1"/>
    <col min="37" max="37" width="50.7109375" style="2" customWidth="1"/>
    <col min="38" max="42" width="13.28515625" style="2" customWidth="1"/>
    <col min="43" max="43" width="13.28515625" style="3" customWidth="1"/>
    <col min="44" max="47" width="13.28515625" style="4" customWidth="1"/>
    <col min="48" max="50" width="13.28515625" style="1" customWidth="1"/>
    <col min="51" max="51" width="13.28515625" style="3" customWidth="1"/>
    <col min="52" max="54" width="13.28515625" style="4" customWidth="1"/>
    <col min="55" max="58" width="13.28515625" style="1" customWidth="1"/>
    <col min="59" max="59" width="13.28515625" style="3" customWidth="1"/>
    <col min="60" max="63" width="13.28515625" style="4" customWidth="1"/>
    <col min="64" max="66" width="13.28515625" style="1" customWidth="1"/>
    <col min="67" max="67" width="13.28515625" style="3" customWidth="1"/>
    <col min="68" max="71" width="13.28515625" style="4" customWidth="1"/>
    <col min="72" max="74" width="13.28515625" style="1" customWidth="1"/>
    <col min="75" max="110" width="12.7109375" style="1" customWidth="1"/>
    <col min="111" max="16384" width="11.42578125" style="1"/>
  </cols>
  <sheetData>
    <row r="1" spans="1:73" s="184" customFormat="1" ht="30" customHeight="1" x14ac:dyDescent="0.25">
      <c r="A1" s="661"/>
      <c r="B1" s="183"/>
      <c r="D1" s="186" t="s">
        <v>2879</v>
      </c>
      <c r="E1" s="185" t="s">
        <v>2880</v>
      </c>
      <c r="F1" s="183" t="s">
        <v>2881</v>
      </c>
      <c r="G1" s="209"/>
      <c r="H1" s="185"/>
      <c r="I1" s="185"/>
      <c r="J1" s="185"/>
      <c r="K1" s="185"/>
      <c r="L1" s="185"/>
      <c r="M1" s="660" t="s">
        <v>2882</v>
      </c>
      <c r="O1" s="222" t="s">
        <v>2883</v>
      </c>
      <c r="Q1" s="660" t="s">
        <v>2882</v>
      </c>
      <c r="R1" s="183"/>
      <c r="S1" s="183"/>
      <c r="T1" s="183" t="s">
        <v>2884</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315"/>
      <c r="B2" s="106"/>
      <c r="F2" s="106" t="s">
        <v>2887</v>
      </c>
      <c r="G2" s="210"/>
      <c r="H2" s="178"/>
      <c r="I2" s="216"/>
      <c r="J2" s="216"/>
      <c r="K2" s="216"/>
      <c r="O2" s="224" t="str">
        <f>+F2</f>
        <v>SECRETARÍA DE DESARROLLO ECONÓMICO Y PRODUCTIVIDAD</v>
      </c>
      <c r="Q2" s="106"/>
      <c r="R2" s="181"/>
      <c r="S2" s="181"/>
      <c r="T2" s="181"/>
      <c r="U2" s="181"/>
      <c r="V2" s="181"/>
      <c r="X2" s="106" t="str">
        <f>+F2</f>
        <v>SECRETARÍA DE DESARROLLO ECONÓMICO Y PRODUCTIVIDAD</v>
      </c>
      <c r="Y2" s="181"/>
      <c r="Z2" s="181"/>
      <c r="AA2" s="181"/>
      <c r="AB2" s="181"/>
      <c r="AE2" s="106"/>
      <c r="AF2" s="106"/>
      <c r="AG2" s="319"/>
      <c r="AH2" s="106" t="str">
        <f>+F2</f>
        <v>SECRETARÍA DE DESARROLLO ECONÓMICO Y PRODUCTIVIDAD</v>
      </c>
      <c r="AI2" s="106"/>
      <c r="AJ2" s="106"/>
      <c r="AK2" s="106"/>
      <c r="AL2" s="106"/>
      <c r="AM2" s="106"/>
      <c r="AN2" s="106"/>
      <c r="AO2" s="106"/>
      <c r="AP2" s="181"/>
      <c r="AQ2" s="181"/>
      <c r="AR2" s="181"/>
      <c r="AT2" s="181"/>
      <c r="AU2" s="106" t="str">
        <f>+X2</f>
        <v>SECRETARÍA DE DESARROLLO ECONÓMICO Y PRODUCTIVIDAD</v>
      </c>
      <c r="AV2" s="181"/>
      <c r="AW2" s="181"/>
      <c r="AX2" s="181"/>
      <c r="AY2" s="181"/>
      <c r="AZ2" s="181"/>
      <c r="BA2" s="181"/>
      <c r="BC2" s="106"/>
      <c r="BD2" s="106"/>
      <c r="BE2" s="106"/>
      <c r="BF2" s="181"/>
      <c r="BG2" s="181"/>
      <c r="BH2" s="181"/>
      <c r="BI2" s="106"/>
      <c r="BJ2" s="181"/>
      <c r="BK2" s="106" t="str">
        <f>+AU2</f>
        <v>SECRETARÍA DE DESARROLLO ECONÓMICO Y PRODUCTIVIDAD</v>
      </c>
      <c r="BL2" s="181"/>
      <c r="BM2" s="181"/>
      <c r="BN2" s="181"/>
      <c r="BO2" s="181"/>
      <c r="BP2" s="181"/>
      <c r="BQ2" s="181"/>
      <c r="BS2" s="106"/>
      <c r="BT2" s="106"/>
      <c r="BU2" s="106"/>
    </row>
    <row r="3" spans="1:73" ht="30" customHeight="1" thickBot="1" x14ac:dyDescent="0.3">
      <c r="A3" s="105" t="s">
        <v>2888</v>
      </c>
      <c r="B3" s="1113" t="s">
        <v>2889</v>
      </c>
      <c r="C3" s="1114"/>
      <c r="D3" s="1115"/>
      <c r="E3" s="1116" t="s">
        <v>268</v>
      </c>
      <c r="F3" s="1119" t="s">
        <v>2890</v>
      </c>
      <c r="G3" s="1120"/>
      <c r="H3" s="1120"/>
      <c r="I3" s="1121"/>
      <c r="J3" s="1119" t="s">
        <v>2890</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07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ht="30" customHeight="1" x14ac:dyDescent="0.25">
      <c r="A5" s="150"/>
      <c r="B5" s="104"/>
      <c r="C5" s="921" t="s">
        <v>2934</v>
      </c>
      <c r="D5" s="321" t="s">
        <v>267</v>
      </c>
      <c r="E5" s="1118"/>
      <c r="F5" s="1075"/>
      <c r="G5" s="1127"/>
      <c r="H5" s="1073"/>
      <c r="I5" s="1073"/>
      <c r="J5" s="1075"/>
      <c r="K5" s="1075"/>
      <c r="L5" s="1075"/>
      <c r="M5" s="1075"/>
      <c r="N5" s="1077"/>
      <c r="O5" s="1138"/>
      <c r="P5" s="1149"/>
      <c r="Q5" s="1146"/>
      <c r="R5" s="1143"/>
      <c r="S5" s="110"/>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9.9499999999999993"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14.3</v>
      </c>
      <c r="U6" s="302">
        <v>14.3</v>
      </c>
      <c r="V6" s="302">
        <v>14.3</v>
      </c>
      <c r="W6" s="302">
        <v>14.3</v>
      </c>
      <c r="X6" s="302">
        <v>14.3</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ht="40.35" customHeight="1" thickBot="1" x14ac:dyDescent="0.3">
      <c r="A7" s="679" t="s">
        <v>274</v>
      </c>
      <c r="B7" s="8" t="s">
        <v>275</v>
      </c>
      <c r="C7" s="252"/>
      <c r="D7" s="683"/>
      <c r="E7" s="683"/>
      <c r="F7" s="683"/>
      <c r="G7" s="684"/>
      <c r="H7" s="253"/>
      <c r="I7" s="253"/>
      <c r="J7" s="685"/>
      <c r="K7" s="685"/>
      <c r="L7" s="683"/>
      <c r="M7" s="683"/>
      <c r="N7" s="683"/>
      <c r="O7" s="686"/>
      <c r="P7" s="687"/>
      <c r="Q7" s="687"/>
      <c r="R7" s="687"/>
      <c r="S7" s="688"/>
      <c r="T7" s="255"/>
      <c r="U7" s="689"/>
      <c r="V7" s="689"/>
      <c r="W7" s="689"/>
      <c r="X7" s="689"/>
      <c r="Y7" s="696"/>
      <c r="Z7" s="697">
        <f t="shared" ref="Z7:AF7" si="0">+Z8+Z29+Z46+Z79</f>
        <v>0</v>
      </c>
      <c r="AA7" s="697">
        <f t="shared" si="0"/>
        <v>0</v>
      </c>
      <c r="AB7" s="697">
        <f t="shared" si="0"/>
        <v>0</v>
      </c>
      <c r="AC7" s="697">
        <f t="shared" si="0"/>
        <v>0</v>
      </c>
      <c r="AD7" s="697">
        <f t="shared" si="0"/>
        <v>0</v>
      </c>
      <c r="AE7" s="697">
        <f t="shared" si="0"/>
        <v>0</v>
      </c>
      <c r="AF7" s="697">
        <f t="shared" si="0"/>
        <v>0</v>
      </c>
      <c r="AG7" s="279"/>
      <c r="AH7" s="279"/>
      <c r="AI7" s="279"/>
      <c r="AJ7" s="279"/>
      <c r="AK7" s="279" t="s">
        <v>2940</v>
      </c>
      <c r="AL7" s="279"/>
      <c r="AM7" s="279"/>
      <c r="AN7" s="279"/>
      <c r="AO7" s="279"/>
      <c r="AP7" s="280"/>
      <c r="AQ7" s="278">
        <f t="shared" ref="AQ7:AW7" si="1">+AQ8+AQ29+AQ46+AQ79</f>
        <v>0</v>
      </c>
      <c r="AR7" s="278">
        <f t="shared" si="1"/>
        <v>0</v>
      </c>
      <c r="AS7" s="278">
        <f t="shared" si="1"/>
        <v>0</v>
      </c>
      <c r="AT7" s="278">
        <f t="shared" si="1"/>
        <v>0</v>
      </c>
      <c r="AU7" s="278">
        <f t="shared" si="1"/>
        <v>0</v>
      </c>
      <c r="AV7" s="278">
        <f t="shared" si="1"/>
        <v>0</v>
      </c>
      <c r="AW7" s="278">
        <f t="shared" si="1"/>
        <v>0</v>
      </c>
      <c r="AX7" s="280"/>
      <c r="AY7" s="278">
        <f t="shared" ref="AY7:BE7" si="2">+AY8+AY29+AY46+AY79</f>
        <v>0</v>
      </c>
      <c r="AZ7" s="278">
        <f t="shared" si="2"/>
        <v>0</v>
      </c>
      <c r="BA7" s="278">
        <f t="shared" si="2"/>
        <v>0</v>
      </c>
      <c r="BB7" s="278">
        <f t="shared" si="2"/>
        <v>0</v>
      </c>
      <c r="BC7" s="278">
        <f t="shared" si="2"/>
        <v>0</v>
      </c>
      <c r="BD7" s="278">
        <f t="shared" si="2"/>
        <v>0</v>
      </c>
      <c r="BE7" s="278">
        <f t="shared" si="2"/>
        <v>0</v>
      </c>
      <c r="BF7" s="280"/>
      <c r="BG7" s="278">
        <f t="shared" ref="BG7:BM7" si="3">+BG8+BG29+BG46+BG79</f>
        <v>0</v>
      </c>
      <c r="BH7" s="278">
        <f t="shared" si="3"/>
        <v>0</v>
      </c>
      <c r="BI7" s="278">
        <f t="shared" si="3"/>
        <v>0</v>
      </c>
      <c r="BJ7" s="278">
        <f t="shared" si="3"/>
        <v>0</v>
      </c>
      <c r="BK7" s="278">
        <f t="shared" si="3"/>
        <v>0</v>
      </c>
      <c r="BL7" s="278">
        <f t="shared" si="3"/>
        <v>0</v>
      </c>
      <c r="BM7" s="278">
        <f t="shared" si="3"/>
        <v>0</v>
      </c>
      <c r="BN7" s="280"/>
      <c r="BO7" s="278">
        <f t="shared" ref="BO7:BU7" si="4">+BO8+BO29+BO46+BO79</f>
        <v>0</v>
      </c>
      <c r="BP7" s="278">
        <f t="shared" si="4"/>
        <v>0</v>
      </c>
      <c r="BQ7" s="278">
        <f t="shared" si="4"/>
        <v>0</v>
      </c>
      <c r="BR7" s="278">
        <f t="shared" si="4"/>
        <v>0</v>
      </c>
      <c r="BS7" s="278">
        <f t="shared" si="4"/>
        <v>0</v>
      </c>
      <c r="BT7" s="278">
        <f t="shared" si="4"/>
        <v>0</v>
      </c>
      <c r="BU7" s="278">
        <f t="shared" si="4"/>
        <v>0</v>
      </c>
    </row>
    <row r="8" spans="1:73" ht="40.15" customHeight="1" thickTop="1" thickBot="1" x14ac:dyDescent="0.3">
      <c r="A8" s="151"/>
      <c r="B8" s="924" t="s">
        <v>278</v>
      </c>
      <c r="C8" s="238" t="s">
        <v>279</v>
      </c>
      <c r="D8" s="421"/>
      <c r="E8" s="662"/>
      <c r="F8" s="447"/>
      <c r="G8" s="373"/>
      <c r="H8" s="375"/>
      <c r="I8" s="375"/>
      <c r="J8" s="376"/>
      <c r="K8" s="376"/>
      <c r="L8" s="421"/>
      <c r="M8" s="423"/>
      <c r="N8" s="663"/>
      <c r="O8" s="664"/>
      <c r="P8" s="664"/>
      <c r="Q8" s="666"/>
      <c r="R8" s="698"/>
      <c r="S8" s="698"/>
      <c r="T8" s="783"/>
      <c r="U8" s="668"/>
      <c r="V8" s="668"/>
      <c r="W8" s="668"/>
      <c r="X8" s="668"/>
      <c r="Y8" s="248"/>
      <c r="Z8" s="700">
        <f t="shared" ref="Z8:AF46" si="5">+AQ8+AY8+BG8+BO8</f>
        <v>0</v>
      </c>
      <c r="AA8" s="700">
        <f t="shared" si="5"/>
        <v>0</v>
      </c>
      <c r="AB8" s="700">
        <f t="shared" si="5"/>
        <v>0</v>
      </c>
      <c r="AC8" s="700">
        <f t="shared" si="5"/>
        <v>0</v>
      </c>
      <c r="AD8" s="700">
        <f t="shared" si="5"/>
        <v>0</v>
      </c>
      <c r="AE8" s="700">
        <f t="shared" si="5"/>
        <v>0</v>
      </c>
      <c r="AF8" s="700">
        <f t="shared" si="5"/>
        <v>0</v>
      </c>
      <c r="AG8" s="246"/>
      <c r="AH8" s="246"/>
      <c r="AI8" s="246"/>
      <c r="AJ8" s="246"/>
      <c r="AK8" s="246"/>
      <c r="AL8" s="246"/>
      <c r="AM8" s="246"/>
      <c r="AN8" s="246"/>
      <c r="AO8" s="246"/>
      <c r="AP8" s="784"/>
      <c r="AQ8" s="670">
        <f>SUM(AQ9:AQ28)</f>
        <v>0</v>
      </c>
      <c r="AR8" s="670">
        <f>SUM(AR9:AR28)</f>
        <v>0</v>
      </c>
      <c r="AS8" s="670">
        <f t="shared" ref="AS8:AW8" si="6">SUM(AS9:AS28)</f>
        <v>0</v>
      </c>
      <c r="AT8" s="670">
        <f t="shared" si="6"/>
        <v>0</v>
      </c>
      <c r="AU8" s="670">
        <f t="shared" si="6"/>
        <v>0</v>
      </c>
      <c r="AV8" s="670">
        <f t="shared" si="6"/>
        <v>0</v>
      </c>
      <c r="AW8" s="670">
        <f t="shared" si="6"/>
        <v>0</v>
      </c>
      <c r="AX8" s="784"/>
      <c r="AY8" s="670">
        <f>SUM(AY9:AY28)</f>
        <v>0</v>
      </c>
      <c r="AZ8" s="670">
        <f t="shared" ref="AZ8" si="7">SUM(AZ9:AZ28)</f>
        <v>0</v>
      </c>
      <c r="BA8" s="670">
        <f t="shared" ref="BA8" si="8">SUM(BA9:BA28)</f>
        <v>0</v>
      </c>
      <c r="BB8" s="670">
        <f t="shared" ref="BB8" si="9">SUM(BB9:BB28)</f>
        <v>0</v>
      </c>
      <c r="BC8" s="670">
        <f t="shared" ref="BC8" si="10">SUM(BC9:BC28)</f>
        <v>0</v>
      </c>
      <c r="BD8" s="670">
        <f t="shared" ref="BD8" si="11">SUM(BD9:BD28)</f>
        <v>0</v>
      </c>
      <c r="BE8" s="670">
        <f t="shared" ref="BE8" si="12">SUM(BE9:BE28)</f>
        <v>0</v>
      </c>
      <c r="BF8" s="784"/>
      <c r="BG8" s="670">
        <f t="shared" ref="BG8" si="13">SUM(BG9:BG28)</f>
        <v>0</v>
      </c>
      <c r="BH8" s="670">
        <f t="shared" ref="BH8" si="14">SUM(BH9:BH28)</f>
        <v>0</v>
      </c>
      <c r="BI8" s="670">
        <f t="shared" ref="BI8" si="15">SUM(BI9:BI28)</f>
        <v>0</v>
      </c>
      <c r="BJ8" s="670">
        <f t="shared" ref="BJ8" si="16">SUM(BJ9:BJ28)</f>
        <v>0</v>
      </c>
      <c r="BK8" s="670">
        <f t="shared" ref="BK8" si="17">SUM(BK9:BK28)</f>
        <v>0</v>
      </c>
      <c r="BL8" s="670">
        <f t="shared" ref="BL8" si="18">SUM(BL9:BL28)</f>
        <v>0</v>
      </c>
      <c r="BM8" s="670">
        <f t="shared" ref="BM8" si="19">SUM(BM9:BM28)</f>
        <v>0</v>
      </c>
      <c r="BN8" s="784"/>
      <c r="BO8" s="670">
        <f t="shared" ref="BO8" si="20">SUM(BO9:BO28)</f>
        <v>0</v>
      </c>
      <c r="BP8" s="670">
        <f t="shared" ref="BP8" si="21">SUM(BP9:BP28)</f>
        <v>0</v>
      </c>
      <c r="BQ8" s="670">
        <f t="shared" ref="BQ8" si="22">SUM(BQ9:BQ28)</f>
        <v>0</v>
      </c>
      <c r="BR8" s="670">
        <f t="shared" ref="BR8" si="23">SUM(BR9:BR28)</f>
        <v>0</v>
      </c>
      <c r="BS8" s="670">
        <f t="shared" ref="BS8" si="24">SUM(BS9:BS28)</f>
        <v>0</v>
      </c>
      <c r="BT8" s="670">
        <f t="shared" ref="BT8" si="25">SUM(BT9:BT28)</f>
        <v>0</v>
      </c>
      <c r="BU8" s="670">
        <f>SUM(BU9:BU28)</f>
        <v>0</v>
      </c>
    </row>
    <row r="9" spans="1:73" ht="39.950000000000003" customHeight="1" thickTop="1" x14ac:dyDescent="0.25">
      <c r="A9" s="151"/>
      <c r="B9" s="24"/>
      <c r="C9" s="1058" t="s">
        <v>280</v>
      </c>
      <c r="D9" s="1049" t="s">
        <v>281</v>
      </c>
      <c r="E9" s="1061">
        <v>1</v>
      </c>
      <c r="F9" s="1064" t="s">
        <v>2941</v>
      </c>
      <c r="G9" s="1049" t="s">
        <v>2942</v>
      </c>
      <c r="H9" s="1043" t="s">
        <v>2943</v>
      </c>
      <c r="I9" s="1049" t="s">
        <v>271</v>
      </c>
      <c r="J9" s="1043" t="s">
        <v>2944</v>
      </c>
      <c r="K9" s="1049" t="s">
        <v>2945</v>
      </c>
      <c r="L9" s="1043" t="s">
        <v>2946</v>
      </c>
      <c r="M9" s="1049" t="s">
        <v>2947</v>
      </c>
      <c r="N9" s="1046">
        <v>2026004540074</v>
      </c>
      <c r="O9" s="1049" t="s">
        <v>2948</v>
      </c>
      <c r="P9" s="1052" t="s">
        <v>282</v>
      </c>
      <c r="Q9" s="1055">
        <v>2</v>
      </c>
      <c r="R9" s="1040"/>
      <c r="S9" s="1040"/>
      <c r="T9" s="1022"/>
      <c r="U9" s="1007"/>
      <c r="V9" s="1007"/>
      <c r="W9" s="1007"/>
      <c r="X9" s="1007"/>
      <c r="Y9" s="1007"/>
      <c r="Z9" s="1004">
        <f t="shared" si="5"/>
        <v>0</v>
      </c>
      <c r="AA9" s="1004">
        <f t="shared" ref="AA9:AF9" si="26">SUM(AR9:AR12,AZ9:AZ12,BH9:BH12,BP9:BP12)</f>
        <v>0</v>
      </c>
      <c r="AB9" s="1004">
        <f t="shared" si="26"/>
        <v>0</v>
      </c>
      <c r="AC9" s="1004">
        <f t="shared" si="26"/>
        <v>0</v>
      </c>
      <c r="AD9" s="1004">
        <f t="shared" si="26"/>
        <v>0</v>
      </c>
      <c r="AE9" s="1004">
        <f t="shared" si="26"/>
        <v>0</v>
      </c>
      <c r="AF9" s="1004">
        <f t="shared" si="26"/>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ht="39.950000000000003" customHeight="1" x14ac:dyDescent="0.25">
      <c r="A10" s="314"/>
      <c r="B10" s="24"/>
      <c r="C10" s="1059"/>
      <c r="D10" s="1050"/>
      <c r="E10" s="1062"/>
      <c r="F10" s="1065"/>
      <c r="G10" s="1050"/>
      <c r="H10" s="1044"/>
      <c r="I10" s="1050"/>
      <c r="J10" s="1044"/>
      <c r="K10" s="1050"/>
      <c r="L10" s="1044"/>
      <c r="M10" s="1050"/>
      <c r="N10" s="1047"/>
      <c r="O10" s="1050"/>
      <c r="P10" s="1053"/>
      <c r="Q10" s="1056"/>
      <c r="R10" s="1041"/>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39.950000000000003" customHeight="1" x14ac:dyDescent="0.25">
      <c r="A11" s="314"/>
      <c r="B11" s="24"/>
      <c r="C11" s="1059"/>
      <c r="D11" s="1050"/>
      <c r="E11" s="1062"/>
      <c r="F11" s="1065"/>
      <c r="G11" s="1050"/>
      <c r="H11" s="1044"/>
      <c r="I11" s="1050"/>
      <c r="J11" s="1044"/>
      <c r="K11" s="1050"/>
      <c r="L11" s="1044"/>
      <c r="M11" s="1050"/>
      <c r="N11" s="1047"/>
      <c r="O11" s="1050"/>
      <c r="P11" s="1053"/>
      <c r="Q11" s="1056"/>
      <c r="R11" s="1041"/>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39.950000000000003" customHeight="1" thickBot="1" x14ac:dyDescent="0.3">
      <c r="A12" s="314"/>
      <c r="B12" s="24"/>
      <c r="C12" s="1060"/>
      <c r="D12" s="1051"/>
      <c r="E12" s="1063"/>
      <c r="F12" s="1066"/>
      <c r="G12" s="1051"/>
      <c r="H12" s="1045"/>
      <c r="I12" s="1051"/>
      <c r="J12" s="1045"/>
      <c r="K12" s="1051"/>
      <c r="L12" s="1045"/>
      <c r="M12" s="1051"/>
      <c r="N12" s="1048"/>
      <c r="O12" s="1051"/>
      <c r="P12" s="1054"/>
      <c r="Q12" s="1057"/>
      <c r="R12" s="1042"/>
      <c r="S12" s="1042"/>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40.15" customHeight="1" thickTop="1" x14ac:dyDescent="0.25">
      <c r="A13" s="151"/>
      <c r="B13" s="24"/>
      <c r="C13" s="1058" t="s">
        <v>283</v>
      </c>
      <c r="D13" s="1049" t="s">
        <v>284</v>
      </c>
      <c r="E13" s="1061">
        <v>2</v>
      </c>
      <c r="F13" s="1064" t="s">
        <v>2941</v>
      </c>
      <c r="G13" s="1049" t="s">
        <v>2942</v>
      </c>
      <c r="H13" s="1043" t="s">
        <v>2949</v>
      </c>
      <c r="I13" s="1049" t="s">
        <v>271</v>
      </c>
      <c r="J13" s="1043" t="s">
        <v>2944</v>
      </c>
      <c r="K13" s="1049" t="s">
        <v>2945</v>
      </c>
      <c r="L13" s="1043" t="s">
        <v>2946</v>
      </c>
      <c r="M13" s="1049" t="s">
        <v>2947</v>
      </c>
      <c r="N13" s="1046">
        <v>2026004540074</v>
      </c>
      <c r="O13" s="1049" t="s">
        <v>2948</v>
      </c>
      <c r="P13" s="1052" t="s">
        <v>285</v>
      </c>
      <c r="Q13" s="1055">
        <v>6</v>
      </c>
      <c r="R13" s="1040" t="s">
        <v>2950</v>
      </c>
      <c r="S13" s="1040"/>
      <c r="T13" s="1022"/>
      <c r="U13" s="1007"/>
      <c r="V13" s="1007"/>
      <c r="W13" s="1007"/>
      <c r="X13" s="1007"/>
      <c r="Y13" s="1007"/>
      <c r="Z13" s="1004">
        <f t="shared" ref="Z13" si="27">+AQ13+AY13+BG13+BO13</f>
        <v>0</v>
      </c>
      <c r="AA13" s="1004">
        <f t="shared" ref="AA13:AF13" si="28">SUM(AR13:AR16,AZ13:AZ16,BH13:BH16,BP13:BP16)</f>
        <v>0</v>
      </c>
      <c r="AB13" s="1004">
        <f t="shared" si="28"/>
        <v>0</v>
      </c>
      <c r="AC13" s="1004">
        <f t="shared" si="28"/>
        <v>0</v>
      </c>
      <c r="AD13" s="1004">
        <f t="shared" si="28"/>
        <v>0</v>
      </c>
      <c r="AE13" s="1004">
        <f t="shared" si="28"/>
        <v>0</v>
      </c>
      <c r="AF13" s="1004">
        <f t="shared" si="28"/>
        <v>0</v>
      </c>
      <c r="AG13" s="714"/>
      <c r="AH13" s="593"/>
      <c r="AI13" s="593"/>
      <c r="AJ13" s="593"/>
      <c r="AK13" s="207"/>
      <c r="AL13" s="208"/>
      <c r="AM13" s="208"/>
      <c r="AN13" s="208"/>
      <c r="AO13" s="208"/>
      <c r="AP13" s="1150">
        <f t="shared" ref="AP13" si="29">+U13</f>
        <v>0</v>
      </c>
      <c r="AQ13" s="1004">
        <f t="shared" ref="AQ13" si="30">SUM(AR13:AW16)</f>
        <v>0</v>
      </c>
      <c r="AR13" s="299"/>
      <c r="AS13" s="299"/>
      <c r="AT13" s="299"/>
      <c r="AU13" s="299"/>
      <c r="AV13" s="299"/>
      <c r="AW13" s="299"/>
      <c r="AX13" s="1150">
        <f t="shared" ref="AX13" si="31">+V13</f>
        <v>0</v>
      </c>
      <c r="AY13" s="1004">
        <f t="shared" ref="AY13" si="32">SUM(AZ13:BE16)</f>
        <v>0</v>
      </c>
      <c r="AZ13" s="299"/>
      <c r="BA13" s="299"/>
      <c r="BB13" s="299"/>
      <c r="BC13" s="299"/>
      <c r="BD13" s="299"/>
      <c r="BE13" s="299"/>
      <c r="BF13" s="1150">
        <f t="shared" ref="BF13" si="33">+W13</f>
        <v>0</v>
      </c>
      <c r="BG13" s="1004">
        <f t="shared" ref="BG13" si="34">SUM(BH13:BM16)</f>
        <v>0</v>
      </c>
      <c r="BH13" s="299"/>
      <c r="BI13" s="299"/>
      <c r="BJ13" s="299"/>
      <c r="BK13" s="299"/>
      <c r="BL13" s="299"/>
      <c r="BM13" s="299"/>
      <c r="BN13" s="1150">
        <f t="shared" ref="BN13" si="35">+X13</f>
        <v>0</v>
      </c>
      <c r="BO13" s="1004">
        <f t="shared" ref="BO13" si="36">SUM(BP13:BU16)</f>
        <v>0</v>
      </c>
      <c r="BP13" s="299"/>
      <c r="BQ13" s="299"/>
      <c r="BR13" s="299"/>
      <c r="BS13" s="299"/>
      <c r="BT13" s="299"/>
      <c r="BU13" s="299"/>
    </row>
    <row r="14" spans="1:73" ht="40.15" customHeight="1" x14ac:dyDescent="0.25">
      <c r="A14" s="314"/>
      <c r="B14" s="24"/>
      <c r="C14" s="1059"/>
      <c r="D14" s="1050"/>
      <c r="E14" s="1062"/>
      <c r="F14" s="1065"/>
      <c r="G14" s="1050"/>
      <c r="H14" s="1044"/>
      <c r="I14" s="1050"/>
      <c r="J14" s="1044"/>
      <c r="K14" s="1050"/>
      <c r="L14" s="1044"/>
      <c r="M14" s="1050"/>
      <c r="N14" s="1047"/>
      <c r="O14" s="1050"/>
      <c r="P14" s="1053"/>
      <c r="Q14" s="1056"/>
      <c r="R14" s="1041"/>
      <c r="S14" s="1041"/>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40.15" customHeight="1" x14ac:dyDescent="0.25">
      <c r="A15" s="314"/>
      <c r="B15" s="24"/>
      <c r="C15" s="1059"/>
      <c r="D15" s="1050"/>
      <c r="E15" s="1062"/>
      <c r="F15" s="1065"/>
      <c r="G15" s="1050"/>
      <c r="H15" s="1044"/>
      <c r="I15" s="1050"/>
      <c r="J15" s="1044"/>
      <c r="K15" s="1050"/>
      <c r="L15" s="1044"/>
      <c r="M15" s="1050"/>
      <c r="N15" s="1047"/>
      <c r="O15" s="1050"/>
      <c r="P15" s="1053"/>
      <c r="Q15" s="1056"/>
      <c r="R15" s="1041"/>
      <c r="S15" s="1041"/>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40.15" customHeight="1" thickBot="1" x14ac:dyDescent="0.3">
      <c r="A16" s="314"/>
      <c r="B16" s="24"/>
      <c r="C16" s="1060"/>
      <c r="D16" s="1051"/>
      <c r="E16" s="1063"/>
      <c r="F16" s="1066"/>
      <c r="G16" s="1051"/>
      <c r="H16" s="1045"/>
      <c r="I16" s="1051"/>
      <c r="J16" s="1045"/>
      <c r="K16" s="1051"/>
      <c r="L16" s="1045"/>
      <c r="M16" s="1051"/>
      <c r="N16" s="1048"/>
      <c r="O16" s="1051"/>
      <c r="P16" s="1054"/>
      <c r="Q16" s="1057"/>
      <c r="R16" s="1042"/>
      <c r="S16" s="1042"/>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40.15" customHeight="1" thickTop="1" x14ac:dyDescent="0.25">
      <c r="A17" s="314"/>
      <c r="B17" s="24"/>
      <c r="C17" s="1058" t="s">
        <v>286</v>
      </c>
      <c r="D17" s="1049" t="s">
        <v>287</v>
      </c>
      <c r="E17" s="1061">
        <v>3</v>
      </c>
      <c r="F17" s="1064" t="s">
        <v>2941</v>
      </c>
      <c r="G17" s="1049" t="s">
        <v>515</v>
      </c>
      <c r="H17" s="1043" t="s">
        <v>272</v>
      </c>
      <c r="I17" s="1049" t="s">
        <v>271</v>
      </c>
      <c r="J17" s="1043" t="s">
        <v>2944</v>
      </c>
      <c r="K17" s="1049" t="s">
        <v>2945</v>
      </c>
      <c r="L17" s="1043" t="s">
        <v>2946</v>
      </c>
      <c r="M17" s="1049" t="s">
        <v>2947</v>
      </c>
      <c r="N17" s="1046">
        <v>2026004540074</v>
      </c>
      <c r="O17" s="1049" t="s">
        <v>2948</v>
      </c>
      <c r="P17" s="1052" t="s">
        <v>288</v>
      </c>
      <c r="Q17" s="1055">
        <v>1</v>
      </c>
      <c r="R17" s="1040" t="s">
        <v>2867</v>
      </c>
      <c r="S17" s="1040"/>
      <c r="T17" s="1022"/>
      <c r="U17" s="1007"/>
      <c r="V17" s="1007"/>
      <c r="W17" s="1007"/>
      <c r="X17" s="1007"/>
      <c r="Y17" s="1007"/>
      <c r="Z17" s="1004">
        <f t="shared" ref="Z17" si="37">+AQ17+AY17+BG17+BO17</f>
        <v>0</v>
      </c>
      <c r="AA17" s="1004">
        <f t="shared" ref="AA17:AF17" si="38">SUM(AR17:AR20,AZ17:AZ20,BH17:BH20,BP17:BP20)</f>
        <v>0</v>
      </c>
      <c r="AB17" s="1004">
        <f t="shared" si="38"/>
        <v>0</v>
      </c>
      <c r="AC17" s="1004">
        <f t="shared" si="38"/>
        <v>0</v>
      </c>
      <c r="AD17" s="1004">
        <f t="shared" si="38"/>
        <v>0</v>
      </c>
      <c r="AE17" s="1004">
        <f t="shared" si="38"/>
        <v>0</v>
      </c>
      <c r="AF17" s="1004">
        <f t="shared" si="38"/>
        <v>0</v>
      </c>
      <c r="AG17" s="714"/>
      <c r="AH17" s="593"/>
      <c r="AI17" s="593"/>
      <c r="AJ17" s="593"/>
      <c r="AK17" s="207"/>
      <c r="AL17" s="208"/>
      <c r="AM17" s="208"/>
      <c r="AN17" s="208"/>
      <c r="AO17" s="208"/>
      <c r="AP17" s="1150">
        <f t="shared" ref="AP17" si="39">+U17</f>
        <v>0</v>
      </c>
      <c r="AQ17" s="1004">
        <f t="shared" ref="AQ17" si="40">SUM(AR17:AW20)</f>
        <v>0</v>
      </c>
      <c r="AR17" s="299"/>
      <c r="AS17" s="299"/>
      <c r="AT17" s="299"/>
      <c r="AU17" s="299"/>
      <c r="AV17" s="299"/>
      <c r="AW17" s="299"/>
      <c r="AX17" s="1150">
        <f t="shared" ref="AX17" si="41">+V17</f>
        <v>0</v>
      </c>
      <c r="AY17" s="1004">
        <f t="shared" ref="AY17" si="42">SUM(AZ17:BE20)</f>
        <v>0</v>
      </c>
      <c r="AZ17" s="299"/>
      <c r="BA17" s="299"/>
      <c r="BB17" s="299"/>
      <c r="BC17" s="299"/>
      <c r="BD17" s="299"/>
      <c r="BE17" s="299"/>
      <c r="BF17" s="1150">
        <f t="shared" ref="BF17" si="43">+W17</f>
        <v>0</v>
      </c>
      <c r="BG17" s="1004">
        <f t="shared" ref="BG17" si="44">SUM(BH17:BM20)</f>
        <v>0</v>
      </c>
      <c r="BH17" s="299"/>
      <c r="BI17" s="299"/>
      <c r="BJ17" s="299"/>
      <c r="BK17" s="299"/>
      <c r="BL17" s="299"/>
      <c r="BM17" s="299"/>
      <c r="BN17" s="1150">
        <f t="shared" ref="BN17" si="45">+X17</f>
        <v>0</v>
      </c>
      <c r="BO17" s="1004">
        <f t="shared" ref="BO17" si="46">SUM(BP17:BU20)</f>
        <v>0</v>
      </c>
      <c r="BP17" s="299"/>
      <c r="BQ17" s="299"/>
      <c r="BR17" s="299"/>
      <c r="BS17" s="299"/>
      <c r="BT17" s="299"/>
      <c r="BU17" s="299"/>
    </row>
    <row r="18" spans="1:73" ht="40.15" customHeight="1" x14ac:dyDescent="0.25">
      <c r="A18" s="314"/>
      <c r="B18" s="24"/>
      <c r="C18" s="1059"/>
      <c r="D18" s="1050"/>
      <c r="E18" s="1062"/>
      <c r="F18" s="1065"/>
      <c r="G18" s="1050"/>
      <c r="H18" s="1044"/>
      <c r="I18" s="1050"/>
      <c r="J18" s="1044"/>
      <c r="K18" s="1050"/>
      <c r="L18" s="1044"/>
      <c r="M18" s="1050"/>
      <c r="N18" s="1047"/>
      <c r="O18" s="1050"/>
      <c r="P18" s="1053"/>
      <c r="Q18" s="1056"/>
      <c r="R18" s="1041"/>
      <c r="S18" s="1041"/>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row>
    <row r="19" spans="1:73" ht="40.15" customHeight="1" x14ac:dyDescent="0.25">
      <c r="A19" s="314"/>
      <c r="B19" s="24"/>
      <c r="C19" s="1059"/>
      <c r="D19" s="1050"/>
      <c r="E19" s="1062"/>
      <c r="F19" s="1065"/>
      <c r="G19" s="1050"/>
      <c r="H19" s="1044"/>
      <c r="I19" s="1050"/>
      <c r="J19" s="1044"/>
      <c r="K19" s="1050"/>
      <c r="L19" s="1044"/>
      <c r="M19" s="1050"/>
      <c r="N19" s="1047"/>
      <c r="O19" s="1050"/>
      <c r="P19" s="1053"/>
      <c r="Q19" s="1056"/>
      <c r="R19" s="1041"/>
      <c r="S19" s="1041"/>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40.15" customHeight="1" thickBot="1" x14ac:dyDescent="0.3">
      <c r="A20" s="314"/>
      <c r="B20" s="24"/>
      <c r="C20" s="1060"/>
      <c r="D20" s="1051"/>
      <c r="E20" s="1063"/>
      <c r="F20" s="1066"/>
      <c r="G20" s="1051"/>
      <c r="H20" s="1045"/>
      <c r="I20" s="1051"/>
      <c r="J20" s="1045"/>
      <c r="K20" s="1051"/>
      <c r="L20" s="1045"/>
      <c r="M20" s="1051"/>
      <c r="N20" s="1048"/>
      <c r="O20" s="1051"/>
      <c r="P20" s="1054"/>
      <c r="Q20" s="1057"/>
      <c r="R20" s="1042"/>
      <c r="S20" s="1042"/>
      <c r="T20" s="1024"/>
      <c r="U20" s="1009"/>
      <c r="V20" s="1009"/>
      <c r="W20" s="1009"/>
      <c r="X20" s="1009"/>
      <c r="Y20" s="1009"/>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row>
    <row r="21" spans="1:73" ht="40.15" customHeight="1" thickTop="1" x14ac:dyDescent="0.25">
      <c r="A21" s="151"/>
      <c r="B21" s="24"/>
      <c r="C21" s="1058" t="s">
        <v>289</v>
      </c>
      <c r="D21" s="1049" t="s">
        <v>290</v>
      </c>
      <c r="E21" s="1061">
        <v>4</v>
      </c>
      <c r="F21" s="1064" t="s">
        <v>2941</v>
      </c>
      <c r="G21" s="1049" t="s">
        <v>2942</v>
      </c>
      <c r="H21" s="1043" t="s">
        <v>2943</v>
      </c>
      <c r="I21" s="1049" t="s">
        <v>271</v>
      </c>
      <c r="J21" s="1043" t="s">
        <v>2944</v>
      </c>
      <c r="K21" s="1049" t="s">
        <v>2945</v>
      </c>
      <c r="L21" s="1043" t="s">
        <v>2946</v>
      </c>
      <c r="M21" s="1049" t="s">
        <v>2947</v>
      </c>
      <c r="N21" s="1046">
        <v>2026004540074</v>
      </c>
      <c r="O21" s="1049" t="s">
        <v>2948</v>
      </c>
      <c r="P21" s="1052" t="s">
        <v>291</v>
      </c>
      <c r="Q21" s="1055">
        <v>2</v>
      </c>
      <c r="R21" s="1040" t="s">
        <v>2950</v>
      </c>
      <c r="S21" s="1040"/>
      <c r="T21" s="1022"/>
      <c r="U21" s="1007"/>
      <c r="V21" s="1007"/>
      <c r="W21" s="1007"/>
      <c r="X21" s="1007"/>
      <c r="Y21" s="1007"/>
      <c r="Z21" s="1004">
        <f t="shared" ref="Z21" si="47">+AQ21+AY21+BG21+BO21</f>
        <v>0</v>
      </c>
      <c r="AA21" s="1004">
        <f t="shared" ref="AA21:AF21" si="48">SUM(AR21:AR24,AZ21:AZ24,BH21:BH24,BP21:BP24)</f>
        <v>0</v>
      </c>
      <c r="AB21" s="1004">
        <f t="shared" si="48"/>
        <v>0</v>
      </c>
      <c r="AC21" s="1004">
        <f t="shared" si="48"/>
        <v>0</v>
      </c>
      <c r="AD21" s="1004">
        <f t="shared" si="48"/>
        <v>0</v>
      </c>
      <c r="AE21" s="1004">
        <f t="shared" si="48"/>
        <v>0</v>
      </c>
      <c r="AF21" s="1004">
        <f t="shared" si="48"/>
        <v>0</v>
      </c>
      <c r="AG21" s="714"/>
      <c r="AH21" s="593"/>
      <c r="AI21" s="593"/>
      <c r="AJ21" s="593"/>
      <c r="AK21" s="207"/>
      <c r="AL21" s="208"/>
      <c r="AM21" s="208"/>
      <c r="AN21" s="208"/>
      <c r="AO21" s="208"/>
      <c r="AP21" s="1150">
        <f t="shared" ref="AP21" si="49">+U21</f>
        <v>0</v>
      </c>
      <c r="AQ21" s="1004">
        <f t="shared" ref="AQ21" si="50">SUM(AR21:AW24)</f>
        <v>0</v>
      </c>
      <c r="AR21" s="299"/>
      <c r="AS21" s="299"/>
      <c r="AT21" s="299"/>
      <c r="AU21" s="299"/>
      <c r="AV21" s="299"/>
      <c r="AW21" s="299"/>
      <c r="AX21" s="1150">
        <f t="shared" ref="AX21" si="51">+V21</f>
        <v>0</v>
      </c>
      <c r="AY21" s="1004">
        <f t="shared" ref="AY21" si="52">SUM(AZ21:BE24)</f>
        <v>0</v>
      </c>
      <c r="AZ21" s="299"/>
      <c r="BA21" s="299"/>
      <c r="BB21" s="299"/>
      <c r="BC21" s="299"/>
      <c r="BD21" s="299"/>
      <c r="BE21" s="299"/>
      <c r="BF21" s="1150">
        <f t="shared" ref="BF21" si="53">+W21</f>
        <v>0</v>
      </c>
      <c r="BG21" s="1004">
        <f t="shared" ref="BG21" si="54">SUM(BH21:BM24)</f>
        <v>0</v>
      </c>
      <c r="BH21" s="299"/>
      <c r="BI21" s="299"/>
      <c r="BJ21" s="299"/>
      <c r="BK21" s="299"/>
      <c r="BL21" s="299"/>
      <c r="BM21" s="299"/>
      <c r="BN21" s="1150">
        <f t="shared" ref="BN21" si="55">+X21</f>
        <v>0</v>
      </c>
      <c r="BO21" s="1004">
        <f t="shared" ref="BO21" si="56">SUM(BP21:BU24)</f>
        <v>0</v>
      </c>
      <c r="BP21" s="299"/>
      <c r="BQ21" s="299"/>
      <c r="BR21" s="299"/>
      <c r="BS21" s="299"/>
      <c r="BT21" s="299"/>
      <c r="BU21" s="299"/>
    </row>
    <row r="22" spans="1:73" ht="40.15" customHeight="1" x14ac:dyDescent="0.25">
      <c r="A22" s="151"/>
      <c r="B22" s="24"/>
      <c r="C22" s="1059"/>
      <c r="D22" s="1050"/>
      <c r="E22" s="1062"/>
      <c r="F22" s="1065"/>
      <c r="G22" s="1050"/>
      <c r="H22" s="1044"/>
      <c r="I22" s="1050"/>
      <c r="J22" s="1044"/>
      <c r="K22" s="1050"/>
      <c r="L22" s="1044"/>
      <c r="M22" s="1050"/>
      <c r="N22" s="1047"/>
      <c r="O22" s="1050"/>
      <c r="P22" s="1053"/>
      <c r="Q22" s="1056"/>
      <c r="R22" s="1041"/>
      <c r="S22" s="1041"/>
      <c r="T22" s="1023"/>
      <c r="U22" s="1008"/>
      <c r="V22" s="1008"/>
      <c r="W22" s="1008"/>
      <c r="X22" s="1008"/>
      <c r="Y22" s="1008"/>
      <c r="Z22" s="1005"/>
      <c r="AA22" s="1005"/>
      <c r="AB22" s="1005"/>
      <c r="AC22" s="1005"/>
      <c r="AD22" s="1005"/>
      <c r="AE22" s="1005"/>
      <c r="AF22" s="1005"/>
      <c r="AG22" s="479"/>
      <c r="AH22" s="592"/>
      <c r="AI22" s="592"/>
      <c r="AJ22" s="592"/>
      <c r="AK22" s="196"/>
      <c r="AL22" s="197"/>
      <c r="AM22" s="197"/>
      <c r="AN22" s="197"/>
      <c r="AO22" s="197"/>
      <c r="AP22" s="1151"/>
      <c r="AQ22" s="1005"/>
      <c r="AR22" s="282"/>
      <c r="AS22" s="282"/>
      <c r="AT22" s="282"/>
      <c r="AU22" s="282"/>
      <c r="AV22" s="282"/>
      <c r="AW22" s="282"/>
      <c r="AX22" s="1151"/>
      <c r="AY22" s="1005"/>
      <c r="AZ22" s="282"/>
      <c r="BA22" s="282"/>
      <c r="BB22" s="282"/>
      <c r="BC22" s="282"/>
      <c r="BD22" s="282"/>
      <c r="BE22" s="282"/>
      <c r="BF22" s="1151"/>
      <c r="BG22" s="1005"/>
      <c r="BH22" s="282"/>
      <c r="BI22" s="282"/>
      <c r="BJ22" s="282"/>
      <c r="BK22" s="282"/>
      <c r="BL22" s="282"/>
      <c r="BM22" s="282"/>
      <c r="BN22" s="1151"/>
      <c r="BO22" s="1005"/>
      <c r="BP22" s="282"/>
      <c r="BQ22" s="282"/>
      <c r="BR22" s="282"/>
      <c r="BS22" s="282"/>
      <c r="BT22" s="282"/>
      <c r="BU22" s="282"/>
    </row>
    <row r="23" spans="1:73" ht="40.15" customHeight="1" x14ac:dyDescent="0.25">
      <c r="A23" s="151"/>
      <c r="B23" s="24"/>
      <c r="C23" s="1059"/>
      <c r="D23" s="1050"/>
      <c r="E23" s="1062"/>
      <c r="F23" s="1065"/>
      <c r="G23" s="1050"/>
      <c r="H23" s="1044"/>
      <c r="I23" s="1050"/>
      <c r="J23" s="1044"/>
      <c r="K23" s="1050"/>
      <c r="L23" s="1044"/>
      <c r="M23" s="1050"/>
      <c r="N23" s="1047"/>
      <c r="O23" s="1050"/>
      <c r="P23" s="1053"/>
      <c r="Q23" s="1056"/>
      <c r="R23" s="1041"/>
      <c r="S23" s="1041"/>
      <c r="T23" s="1023"/>
      <c r="U23" s="1008"/>
      <c r="V23" s="1008"/>
      <c r="W23" s="1008"/>
      <c r="X23" s="1008"/>
      <c r="Y23" s="1008"/>
      <c r="Z23" s="1005"/>
      <c r="AA23" s="1005"/>
      <c r="AB23" s="1005"/>
      <c r="AC23" s="1005"/>
      <c r="AD23" s="1005"/>
      <c r="AE23" s="1005"/>
      <c r="AF23" s="1005"/>
      <c r="AG23" s="196"/>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row>
    <row r="24" spans="1:73" ht="40.15" customHeight="1" thickBot="1" x14ac:dyDescent="0.3">
      <c r="A24" s="151"/>
      <c r="B24" s="24"/>
      <c r="C24" s="1060"/>
      <c r="D24" s="1051"/>
      <c r="E24" s="1063"/>
      <c r="F24" s="1066"/>
      <c r="G24" s="1051"/>
      <c r="H24" s="1045"/>
      <c r="I24" s="1051"/>
      <c r="J24" s="1045"/>
      <c r="K24" s="1051"/>
      <c r="L24" s="1045"/>
      <c r="M24" s="1051"/>
      <c r="N24" s="1048"/>
      <c r="O24" s="1051"/>
      <c r="P24" s="1054"/>
      <c r="Q24" s="1057"/>
      <c r="R24" s="1042"/>
      <c r="S24" s="1042"/>
      <c r="T24" s="1024"/>
      <c r="U24" s="1009"/>
      <c r="V24" s="1009"/>
      <c r="W24" s="1009"/>
      <c r="X24" s="1009"/>
      <c r="Y24" s="1009"/>
      <c r="Z24" s="1006"/>
      <c r="AA24" s="1006"/>
      <c r="AB24" s="1006"/>
      <c r="AC24" s="1006"/>
      <c r="AD24" s="1006"/>
      <c r="AE24" s="1006"/>
      <c r="AF24" s="1006"/>
      <c r="AG24" s="715"/>
      <c r="AH24" s="716"/>
      <c r="AI24" s="716"/>
      <c r="AJ24" s="716"/>
      <c r="AK24" s="715"/>
      <c r="AL24" s="717"/>
      <c r="AM24" s="717"/>
      <c r="AN24" s="717"/>
      <c r="AO24" s="717"/>
      <c r="AP24" s="1152"/>
      <c r="AQ24" s="1006"/>
      <c r="AR24" s="718"/>
      <c r="AS24" s="718"/>
      <c r="AT24" s="718"/>
      <c r="AU24" s="718"/>
      <c r="AV24" s="718"/>
      <c r="AW24" s="718"/>
      <c r="AX24" s="1152"/>
      <c r="AY24" s="1006"/>
      <c r="AZ24" s="718"/>
      <c r="BA24" s="718"/>
      <c r="BB24" s="718"/>
      <c r="BC24" s="718"/>
      <c r="BD24" s="718"/>
      <c r="BE24" s="718"/>
      <c r="BF24" s="1152"/>
      <c r="BG24" s="1006"/>
      <c r="BH24" s="718"/>
      <c r="BI24" s="718"/>
      <c r="BJ24" s="718"/>
      <c r="BK24" s="718"/>
      <c r="BL24" s="718"/>
      <c r="BM24" s="718"/>
      <c r="BN24" s="1152"/>
      <c r="BO24" s="1006"/>
      <c r="BP24" s="718"/>
      <c r="BQ24" s="718"/>
      <c r="BR24" s="718"/>
      <c r="BS24" s="718"/>
      <c r="BT24" s="718"/>
      <c r="BU24" s="718"/>
    </row>
    <row r="25" spans="1:73" ht="40.15" customHeight="1" thickTop="1" x14ac:dyDescent="0.25">
      <c r="A25" s="151"/>
      <c r="B25" s="24"/>
      <c r="C25" s="1058" t="s">
        <v>292</v>
      </c>
      <c r="D25" s="1049" t="s">
        <v>293</v>
      </c>
      <c r="E25" s="1061">
        <v>5</v>
      </c>
      <c r="F25" s="1064" t="s">
        <v>2951</v>
      </c>
      <c r="G25" s="1049" t="s">
        <v>294</v>
      </c>
      <c r="H25" s="1043" t="s">
        <v>2952</v>
      </c>
      <c r="I25" s="1049" t="s">
        <v>271</v>
      </c>
      <c r="J25" s="1043" t="s">
        <v>2944</v>
      </c>
      <c r="K25" s="1049" t="s">
        <v>2945</v>
      </c>
      <c r="L25" s="1043" t="s">
        <v>2946</v>
      </c>
      <c r="M25" s="1049" t="s">
        <v>2947</v>
      </c>
      <c r="N25" s="1046">
        <v>2026004540074</v>
      </c>
      <c r="O25" s="1049" t="s">
        <v>2948</v>
      </c>
      <c r="P25" s="1052" t="s">
        <v>294</v>
      </c>
      <c r="Q25" s="1055">
        <v>3</v>
      </c>
      <c r="R25" s="1040" t="s">
        <v>2950</v>
      </c>
      <c r="S25" s="1040"/>
      <c r="T25" s="1022"/>
      <c r="U25" s="1007"/>
      <c r="V25" s="1007"/>
      <c r="W25" s="1007"/>
      <c r="X25" s="1007"/>
      <c r="Y25" s="1007"/>
      <c r="Z25" s="1004">
        <f t="shared" ref="Z25" si="57">+AQ25+AY25+BG25+BO25</f>
        <v>0</v>
      </c>
      <c r="AA25" s="1004">
        <f t="shared" ref="AA25:AF25" si="58">SUM(AR25:AR28,AZ25:AZ28,BH25:BH28,BP25:BP28)</f>
        <v>0</v>
      </c>
      <c r="AB25" s="1004">
        <f t="shared" si="58"/>
        <v>0</v>
      </c>
      <c r="AC25" s="1004">
        <f t="shared" si="58"/>
        <v>0</v>
      </c>
      <c r="AD25" s="1004">
        <f t="shared" si="58"/>
        <v>0</v>
      </c>
      <c r="AE25" s="1004">
        <f t="shared" si="58"/>
        <v>0</v>
      </c>
      <c r="AF25" s="1004">
        <f t="shared" si="58"/>
        <v>0</v>
      </c>
      <c r="AG25" s="714"/>
      <c r="AH25" s="593"/>
      <c r="AI25" s="593"/>
      <c r="AJ25" s="593"/>
      <c r="AK25" s="207"/>
      <c r="AL25" s="208"/>
      <c r="AM25" s="208"/>
      <c r="AN25" s="208"/>
      <c r="AO25" s="208"/>
      <c r="AP25" s="1150">
        <f t="shared" ref="AP25" si="59">+U25</f>
        <v>0</v>
      </c>
      <c r="AQ25" s="1004">
        <f t="shared" ref="AQ25" si="60">SUM(AR25:AW28)</f>
        <v>0</v>
      </c>
      <c r="AR25" s="299"/>
      <c r="AS25" s="299"/>
      <c r="AT25" s="299"/>
      <c r="AU25" s="299"/>
      <c r="AV25" s="299"/>
      <c r="AW25" s="299"/>
      <c r="AX25" s="1150">
        <f t="shared" ref="AX25" si="61">+V25</f>
        <v>0</v>
      </c>
      <c r="AY25" s="1004">
        <f t="shared" ref="AY25" si="62">SUM(AZ25:BE28)</f>
        <v>0</v>
      </c>
      <c r="AZ25" s="299"/>
      <c r="BA25" s="299"/>
      <c r="BB25" s="299"/>
      <c r="BC25" s="299"/>
      <c r="BD25" s="299"/>
      <c r="BE25" s="299"/>
      <c r="BF25" s="1150">
        <f t="shared" ref="BF25" si="63">+W25</f>
        <v>0</v>
      </c>
      <c r="BG25" s="1004">
        <f t="shared" ref="BG25" si="64">SUM(BH25:BM28)</f>
        <v>0</v>
      </c>
      <c r="BH25" s="299"/>
      <c r="BI25" s="299"/>
      <c r="BJ25" s="299"/>
      <c r="BK25" s="299"/>
      <c r="BL25" s="299"/>
      <c r="BM25" s="299"/>
      <c r="BN25" s="1150">
        <f t="shared" ref="BN25" si="65">+X25</f>
        <v>0</v>
      </c>
      <c r="BO25" s="1004">
        <f t="shared" ref="BO25" si="66">SUM(BP25:BU28)</f>
        <v>0</v>
      </c>
      <c r="BP25" s="299"/>
      <c r="BQ25" s="299"/>
      <c r="BR25" s="299"/>
      <c r="BS25" s="299"/>
      <c r="BT25" s="299"/>
      <c r="BU25" s="299"/>
    </row>
    <row r="26" spans="1:73" ht="40.15" customHeight="1" x14ac:dyDescent="0.25">
      <c r="A26" s="151"/>
      <c r="B26" s="24"/>
      <c r="C26" s="1059"/>
      <c r="D26" s="1050"/>
      <c r="E26" s="1062"/>
      <c r="F26" s="1065"/>
      <c r="G26" s="1050"/>
      <c r="H26" s="1044"/>
      <c r="I26" s="1050"/>
      <c r="J26" s="1044"/>
      <c r="K26" s="1050"/>
      <c r="L26" s="1044"/>
      <c r="M26" s="1050"/>
      <c r="N26" s="1047"/>
      <c r="O26" s="1050"/>
      <c r="P26" s="1053"/>
      <c r="Q26" s="1056"/>
      <c r="R26" s="1041"/>
      <c r="S26" s="1041"/>
      <c r="T26" s="1023"/>
      <c r="U26" s="1008"/>
      <c r="V26" s="1008"/>
      <c r="W26" s="1008"/>
      <c r="X26" s="1008"/>
      <c r="Y26" s="1008"/>
      <c r="Z26" s="1005"/>
      <c r="AA26" s="1005"/>
      <c r="AB26" s="1005"/>
      <c r="AC26" s="1005"/>
      <c r="AD26" s="1005"/>
      <c r="AE26" s="1005"/>
      <c r="AF26" s="1005"/>
      <c r="AG26" s="479"/>
      <c r="AH26" s="592"/>
      <c r="AI26" s="592"/>
      <c r="AJ26" s="592"/>
      <c r="AK26" s="196"/>
      <c r="AL26" s="197"/>
      <c r="AM26" s="197"/>
      <c r="AN26" s="197"/>
      <c r="AO26" s="197"/>
      <c r="AP26" s="1151"/>
      <c r="AQ26" s="1005"/>
      <c r="AR26" s="282"/>
      <c r="AS26" s="282"/>
      <c r="AT26" s="282"/>
      <c r="AU26" s="282"/>
      <c r="AV26" s="282"/>
      <c r="AW26" s="282"/>
      <c r="AX26" s="1151"/>
      <c r="AY26" s="1005"/>
      <c r="AZ26" s="282"/>
      <c r="BA26" s="282"/>
      <c r="BB26" s="282"/>
      <c r="BC26" s="282"/>
      <c r="BD26" s="282"/>
      <c r="BE26" s="282"/>
      <c r="BF26" s="1151"/>
      <c r="BG26" s="1005"/>
      <c r="BH26" s="282"/>
      <c r="BI26" s="282"/>
      <c r="BJ26" s="282"/>
      <c r="BK26" s="282"/>
      <c r="BL26" s="282"/>
      <c r="BM26" s="282"/>
      <c r="BN26" s="1151"/>
      <c r="BO26" s="1005"/>
      <c r="BP26" s="282"/>
      <c r="BQ26" s="282"/>
      <c r="BR26" s="282"/>
      <c r="BS26" s="282"/>
      <c r="BT26" s="282"/>
      <c r="BU26" s="282"/>
    </row>
    <row r="27" spans="1:73" ht="40.15" customHeight="1" x14ac:dyDescent="0.25">
      <c r="A27" s="151"/>
      <c r="B27" s="24"/>
      <c r="C27" s="1059"/>
      <c r="D27" s="1050"/>
      <c r="E27" s="1062"/>
      <c r="F27" s="1065"/>
      <c r="G27" s="1050"/>
      <c r="H27" s="1044"/>
      <c r="I27" s="1050"/>
      <c r="J27" s="1044"/>
      <c r="K27" s="1050"/>
      <c r="L27" s="1044"/>
      <c r="M27" s="1050"/>
      <c r="N27" s="1047"/>
      <c r="O27" s="1050"/>
      <c r="P27" s="1053"/>
      <c r="Q27" s="1056"/>
      <c r="R27" s="1041"/>
      <c r="S27" s="1041"/>
      <c r="T27" s="1023"/>
      <c r="U27" s="1008"/>
      <c r="V27" s="1008"/>
      <c r="W27" s="1008"/>
      <c r="X27" s="1008"/>
      <c r="Y27" s="1008"/>
      <c r="Z27" s="1005"/>
      <c r="AA27" s="1005"/>
      <c r="AB27" s="1005"/>
      <c r="AC27" s="1005"/>
      <c r="AD27" s="1005"/>
      <c r="AE27" s="1005"/>
      <c r="AF27" s="1005"/>
      <c r="AG27" s="196"/>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row>
    <row r="28" spans="1:73" ht="40.15" customHeight="1" thickBot="1" x14ac:dyDescent="0.3">
      <c r="A28" s="151"/>
      <c r="B28" s="24"/>
      <c r="C28" s="1060"/>
      <c r="D28" s="1051"/>
      <c r="E28" s="1063"/>
      <c r="F28" s="1066"/>
      <c r="G28" s="1051"/>
      <c r="H28" s="1045"/>
      <c r="I28" s="1051"/>
      <c r="J28" s="1045"/>
      <c r="K28" s="1051"/>
      <c r="L28" s="1045"/>
      <c r="M28" s="1051"/>
      <c r="N28" s="1048"/>
      <c r="O28" s="1051"/>
      <c r="P28" s="1054"/>
      <c r="Q28" s="1057"/>
      <c r="R28" s="1042"/>
      <c r="S28" s="1042"/>
      <c r="T28" s="1024"/>
      <c r="U28" s="1009"/>
      <c r="V28" s="1009"/>
      <c r="W28" s="1009"/>
      <c r="X28" s="1009"/>
      <c r="Y28" s="1009"/>
      <c r="Z28" s="1006"/>
      <c r="AA28" s="1006"/>
      <c r="AB28" s="1006"/>
      <c r="AC28" s="1006"/>
      <c r="AD28" s="1006"/>
      <c r="AE28" s="1006"/>
      <c r="AF28" s="1006"/>
      <c r="AG28" s="715"/>
      <c r="AH28" s="716"/>
      <c r="AI28" s="716"/>
      <c r="AJ28" s="716"/>
      <c r="AK28" s="715"/>
      <c r="AL28" s="717"/>
      <c r="AM28" s="717"/>
      <c r="AN28" s="717"/>
      <c r="AO28" s="717"/>
      <c r="AP28" s="1152"/>
      <c r="AQ28" s="1006"/>
      <c r="AR28" s="718"/>
      <c r="AS28" s="718"/>
      <c r="AT28" s="718"/>
      <c r="AU28" s="718"/>
      <c r="AV28" s="718"/>
      <c r="AW28" s="718"/>
      <c r="AX28" s="1152"/>
      <c r="AY28" s="1006"/>
      <c r="AZ28" s="718"/>
      <c r="BA28" s="718"/>
      <c r="BB28" s="718"/>
      <c r="BC28" s="718"/>
      <c r="BD28" s="718"/>
      <c r="BE28" s="718"/>
      <c r="BF28" s="1152"/>
      <c r="BG28" s="1006"/>
      <c r="BH28" s="718"/>
      <c r="BI28" s="718"/>
      <c r="BJ28" s="718"/>
      <c r="BK28" s="718"/>
      <c r="BL28" s="718"/>
      <c r="BM28" s="718"/>
      <c r="BN28" s="1152"/>
      <c r="BO28" s="1006"/>
      <c r="BP28" s="718"/>
      <c r="BQ28" s="718"/>
      <c r="BR28" s="718"/>
      <c r="BS28" s="718"/>
      <c r="BT28" s="718"/>
      <c r="BU28" s="718"/>
    </row>
    <row r="29" spans="1:73" ht="40.15" customHeight="1" thickTop="1" thickBot="1" x14ac:dyDescent="0.3">
      <c r="A29" s="151"/>
      <c r="B29" s="924" t="s">
        <v>295</v>
      </c>
      <c r="C29" s="238" t="s">
        <v>31</v>
      </c>
      <c r="D29" s="421"/>
      <c r="E29" s="662"/>
      <c r="F29" s="447"/>
      <c r="G29" s="373"/>
      <c r="H29" s="375"/>
      <c r="I29" s="375"/>
      <c r="J29" s="376"/>
      <c r="K29" s="376"/>
      <c r="L29" s="421"/>
      <c r="M29" s="423"/>
      <c r="N29" s="663"/>
      <c r="O29" s="664"/>
      <c r="P29" s="664"/>
      <c r="Q29" s="666"/>
      <c r="R29" s="698"/>
      <c r="S29" s="698"/>
      <c r="T29" s="783"/>
      <c r="U29" s="668"/>
      <c r="V29" s="668"/>
      <c r="W29" s="668"/>
      <c r="X29" s="668"/>
      <c r="Y29" s="248"/>
      <c r="Z29" s="700">
        <f t="shared" si="5"/>
        <v>0</v>
      </c>
      <c r="AA29" s="700">
        <f t="shared" si="5"/>
        <v>0</v>
      </c>
      <c r="AB29" s="700">
        <f t="shared" si="5"/>
        <v>0</v>
      </c>
      <c r="AC29" s="700">
        <f t="shared" si="5"/>
        <v>0</v>
      </c>
      <c r="AD29" s="700">
        <f t="shared" si="5"/>
        <v>0</v>
      </c>
      <c r="AE29" s="700">
        <f t="shared" si="5"/>
        <v>0</v>
      </c>
      <c r="AF29" s="700">
        <f t="shared" si="5"/>
        <v>0</v>
      </c>
      <c r="AG29" s="246"/>
      <c r="AH29" s="246"/>
      <c r="AI29" s="246"/>
      <c r="AJ29" s="246"/>
      <c r="AK29" s="246"/>
      <c r="AL29" s="246"/>
      <c r="AM29" s="246"/>
      <c r="AN29" s="246"/>
      <c r="AO29" s="246"/>
      <c r="AP29" s="784"/>
      <c r="AQ29" s="670">
        <f t="shared" ref="AQ29" si="67">SUM(AQ30:AQ45)</f>
        <v>0</v>
      </c>
      <c r="AR29" s="670">
        <f t="shared" ref="AR29" si="68">SUM(AR30:AR45)</f>
        <v>0</v>
      </c>
      <c r="AS29" s="670">
        <f t="shared" ref="AS29" si="69">SUM(AS30:AS45)</f>
        <v>0</v>
      </c>
      <c r="AT29" s="670">
        <f t="shared" ref="AT29" si="70">SUM(AT30:AT45)</f>
        <v>0</v>
      </c>
      <c r="AU29" s="670">
        <f t="shared" ref="AU29" si="71">SUM(AU30:AU45)</f>
        <v>0</v>
      </c>
      <c r="AV29" s="670">
        <f t="shared" ref="AV29" si="72">SUM(AV30:AV45)</f>
        <v>0</v>
      </c>
      <c r="AW29" s="670">
        <f>SUM(AW30:AW45)</f>
        <v>0</v>
      </c>
      <c r="AX29" s="784"/>
      <c r="AY29" s="670">
        <f t="shared" ref="AY29" si="73">SUM(AY30:AY45)</f>
        <v>0</v>
      </c>
      <c r="AZ29" s="670">
        <f t="shared" ref="AZ29" si="74">SUM(AZ30:AZ45)</f>
        <v>0</v>
      </c>
      <c r="BA29" s="670">
        <f t="shared" ref="BA29" si="75">SUM(BA30:BA45)</f>
        <v>0</v>
      </c>
      <c r="BB29" s="670">
        <f t="shared" ref="BB29" si="76">SUM(BB30:BB45)</f>
        <v>0</v>
      </c>
      <c r="BC29" s="670">
        <f t="shared" ref="BC29" si="77">SUM(BC30:BC45)</f>
        <v>0</v>
      </c>
      <c r="BD29" s="670">
        <f t="shared" ref="BD29" si="78">SUM(BD30:BD45)</f>
        <v>0</v>
      </c>
      <c r="BE29" s="670">
        <f>SUM(BE30:BE45)</f>
        <v>0</v>
      </c>
      <c r="BF29" s="784"/>
      <c r="BG29" s="670">
        <f t="shared" ref="BG29" si="79">SUM(BG30:BG45)</f>
        <v>0</v>
      </c>
      <c r="BH29" s="670">
        <f t="shared" ref="BH29" si="80">SUM(BH30:BH45)</f>
        <v>0</v>
      </c>
      <c r="BI29" s="670">
        <f t="shared" ref="BI29" si="81">SUM(BI30:BI45)</f>
        <v>0</v>
      </c>
      <c r="BJ29" s="670">
        <f t="shared" ref="BJ29" si="82">SUM(BJ30:BJ45)</f>
        <v>0</v>
      </c>
      <c r="BK29" s="670">
        <f t="shared" ref="BK29" si="83">SUM(BK30:BK45)</f>
        <v>0</v>
      </c>
      <c r="BL29" s="670">
        <f t="shared" ref="BL29" si="84">SUM(BL30:BL45)</f>
        <v>0</v>
      </c>
      <c r="BM29" s="670">
        <f>SUM(BM30:BM45)</f>
        <v>0</v>
      </c>
      <c r="BN29" s="784"/>
      <c r="BO29" s="670">
        <f t="shared" ref="BO29:BT29" si="85">SUM(BO30:BO45)</f>
        <v>0</v>
      </c>
      <c r="BP29" s="670">
        <f t="shared" si="85"/>
        <v>0</v>
      </c>
      <c r="BQ29" s="670">
        <f t="shared" si="85"/>
        <v>0</v>
      </c>
      <c r="BR29" s="670">
        <f t="shared" si="85"/>
        <v>0</v>
      </c>
      <c r="BS29" s="670">
        <f t="shared" si="85"/>
        <v>0</v>
      </c>
      <c r="BT29" s="670">
        <f t="shared" si="85"/>
        <v>0</v>
      </c>
      <c r="BU29" s="670">
        <f>SUM(BU30:BU45)</f>
        <v>0</v>
      </c>
    </row>
    <row r="30" spans="1:73" ht="40.15" customHeight="1" thickTop="1" x14ac:dyDescent="0.25">
      <c r="A30" s="151"/>
      <c r="B30" s="24"/>
      <c r="C30" s="1058" t="s">
        <v>296</v>
      </c>
      <c r="D30" s="1049" t="s">
        <v>297</v>
      </c>
      <c r="E30" s="1061">
        <v>6</v>
      </c>
      <c r="F30" s="1064" t="s">
        <v>2953</v>
      </c>
      <c r="G30" s="1049" t="s">
        <v>298</v>
      </c>
      <c r="H30" s="1043" t="s">
        <v>2954</v>
      </c>
      <c r="I30" s="1049" t="s">
        <v>271</v>
      </c>
      <c r="J30" s="1043" t="s">
        <v>2944</v>
      </c>
      <c r="K30" s="1049" t="s">
        <v>2945</v>
      </c>
      <c r="L30" s="1043" t="s">
        <v>2946</v>
      </c>
      <c r="M30" s="1049" t="s">
        <v>2947</v>
      </c>
      <c r="N30" s="1046">
        <v>2026004540074</v>
      </c>
      <c r="O30" s="1049" t="s">
        <v>2948</v>
      </c>
      <c r="P30" s="1052" t="s">
        <v>298</v>
      </c>
      <c r="Q30" s="1055">
        <v>200</v>
      </c>
      <c r="R30" s="1040" t="s">
        <v>2950</v>
      </c>
      <c r="S30" s="1040"/>
      <c r="T30" s="1022"/>
      <c r="U30" s="1007"/>
      <c r="V30" s="1007"/>
      <c r="W30" s="1007"/>
      <c r="X30" s="1007"/>
      <c r="Y30" s="1007"/>
      <c r="Z30" s="1004">
        <f t="shared" ref="Z30" si="86">+AQ30+AY30+BG30+BO30</f>
        <v>0</v>
      </c>
      <c r="AA30" s="1004">
        <f t="shared" ref="AA30:AF30" si="87">SUM(AR30:AR33,AZ30:AZ33,BH30:BH33,BP30:BP33)</f>
        <v>0</v>
      </c>
      <c r="AB30" s="1004">
        <f t="shared" si="87"/>
        <v>0</v>
      </c>
      <c r="AC30" s="1004">
        <f t="shared" si="87"/>
        <v>0</v>
      </c>
      <c r="AD30" s="1004">
        <f t="shared" si="87"/>
        <v>0</v>
      </c>
      <c r="AE30" s="1004">
        <f t="shared" si="87"/>
        <v>0</v>
      </c>
      <c r="AF30" s="1004">
        <f t="shared" si="87"/>
        <v>0</v>
      </c>
      <c r="AG30" s="714"/>
      <c r="AH30" s="593"/>
      <c r="AI30" s="593"/>
      <c r="AJ30" s="593"/>
      <c r="AK30" s="207"/>
      <c r="AL30" s="208"/>
      <c r="AM30" s="208"/>
      <c r="AN30" s="208"/>
      <c r="AO30" s="208"/>
      <c r="AP30" s="1150">
        <f t="shared" ref="AP30" si="88">+U30</f>
        <v>0</v>
      </c>
      <c r="AQ30" s="1004">
        <f t="shared" ref="AQ30" si="89">SUM(AR30:AW33)</f>
        <v>0</v>
      </c>
      <c r="AR30" s="299"/>
      <c r="AS30" s="299"/>
      <c r="AT30" s="299"/>
      <c r="AU30" s="299"/>
      <c r="AV30" s="299"/>
      <c r="AW30" s="299"/>
      <c r="AX30" s="1150">
        <f t="shared" ref="AX30" si="90">+V30</f>
        <v>0</v>
      </c>
      <c r="AY30" s="1004">
        <f t="shared" ref="AY30" si="91">SUM(AZ30:BE33)</f>
        <v>0</v>
      </c>
      <c r="AZ30" s="299"/>
      <c r="BA30" s="299"/>
      <c r="BB30" s="299"/>
      <c r="BC30" s="299"/>
      <c r="BD30" s="299"/>
      <c r="BE30" s="299"/>
      <c r="BF30" s="1150">
        <f t="shared" ref="BF30" si="92">+W30</f>
        <v>0</v>
      </c>
      <c r="BG30" s="1004">
        <f t="shared" ref="BG30" si="93">SUM(BH30:BM33)</f>
        <v>0</v>
      </c>
      <c r="BH30" s="299"/>
      <c r="BI30" s="299"/>
      <c r="BJ30" s="299"/>
      <c r="BK30" s="299"/>
      <c r="BL30" s="299"/>
      <c r="BM30" s="299"/>
      <c r="BN30" s="1150">
        <f t="shared" ref="BN30" si="94">+X30</f>
        <v>0</v>
      </c>
      <c r="BO30" s="1004">
        <f t="shared" ref="BO30" si="95">SUM(BP30:BU33)</f>
        <v>0</v>
      </c>
      <c r="BP30" s="299"/>
      <c r="BQ30" s="299"/>
      <c r="BR30" s="299"/>
      <c r="BS30" s="299"/>
      <c r="BT30" s="299"/>
      <c r="BU30" s="299"/>
    </row>
    <row r="31" spans="1:73" ht="40.15" customHeight="1" x14ac:dyDescent="0.25">
      <c r="A31" s="151"/>
      <c r="B31" s="24"/>
      <c r="C31" s="1059"/>
      <c r="D31" s="1050"/>
      <c r="E31" s="1062"/>
      <c r="F31" s="1065"/>
      <c r="G31" s="1050"/>
      <c r="H31" s="1044"/>
      <c r="I31" s="1050"/>
      <c r="J31" s="1044"/>
      <c r="K31" s="1050"/>
      <c r="L31" s="1044"/>
      <c r="M31" s="1050"/>
      <c r="N31" s="1047"/>
      <c r="O31" s="1050"/>
      <c r="P31" s="1053"/>
      <c r="Q31" s="1056"/>
      <c r="R31" s="1041"/>
      <c r="S31" s="1041"/>
      <c r="T31" s="1023"/>
      <c r="U31" s="1008"/>
      <c r="V31" s="1008"/>
      <c r="W31" s="1008"/>
      <c r="X31" s="1008"/>
      <c r="Y31" s="1008"/>
      <c r="Z31" s="1005"/>
      <c r="AA31" s="1005"/>
      <c r="AB31" s="1005"/>
      <c r="AC31" s="1005"/>
      <c r="AD31" s="1005"/>
      <c r="AE31" s="1005"/>
      <c r="AF31" s="1005"/>
      <c r="AG31" s="479"/>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row>
    <row r="32" spans="1:73" ht="40.15" customHeight="1" x14ac:dyDescent="0.25">
      <c r="A32" s="151"/>
      <c r="B32" s="24"/>
      <c r="C32" s="1059"/>
      <c r="D32" s="1050"/>
      <c r="E32" s="1062"/>
      <c r="F32" s="1065"/>
      <c r="G32" s="1050"/>
      <c r="H32" s="1044"/>
      <c r="I32" s="1050"/>
      <c r="J32" s="1044"/>
      <c r="K32" s="1050"/>
      <c r="L32" s="1044"/>
      <c r="M32" s="1050"/>
      <c r="N32" s="1047"/>
      <c r="O32" s="1050"/>
      <c r="P32" s="1053"/>
      <c r="Q32" s="1056"/>
      <c r="R32" s="1041"/>
      <c r="S32" s="1041"/>
      <c r="T32" s="1023"/>
      <c r="U32" s="1008"/>
      <c r="V32" s="1008"/>
      <c r="W32" s="1008"/>
      <c r="X32" s="1008"/>
      <c r="Y32" s="1008"/>
      <c r="Z32" s="1005"/>
      <c r="AA32" s="1005"/>
      <c r="AB32" s="1005"/>
      <c r="AC32" s="1005"/>
      <c r="AD32" s="1005"/>
      <c r="AE32" s="1005"/>
      <c r="AF32" s="1005"/>
      <c r="AG32" s="196"/>
      <c r="AH32" s="592"/>
      <c r="AI32" s="592"/>
      <c r="AJ32" s="592"/>
      <c r="AK32" s="196"/>
      <c r="AL32" s="197"/>
      <c r="AM32" s="197"/>
      <c r="AN32" s="197"/>
      <c r="AO32" s="197"/>
      <c r="AP32" s="1151"/>
      <c r="AQ32" s="1005"/>
      <c r="AR32" s="282"/>
      <c r="AS32" s="282"/>
      <c r="AT32" s="282"/>
      <c r="AU32" s="282"/>
      <c r="AV32" s="282"/>
      <c r="AW32" s="282"/>
      <c r="AX32" s="1151"/>
      <c r="AY32" s="1005"/>
      <c r="AZ32" s="282"/>
      <c r="BA32" s="282"/>
      <c r="BB32" s="282"/>
      <c r="BC32" s="282"/>
      <c r="BD32" s="282"/>
      <c r="BE32" s="282"/>
      <c r="BF32" s="1151"/>
      <c r="BG32" s="1005"/>
      <c r="BH32" s="282"/>
      <c r="BI32" s="282"/>
      <c r="BJ32" s="282"/>
      <c r="BK32" s="282"/>
      <c r="BL32" s="282"/>
      <c r="BM32" s="282"/>
      <c r="BN32" s="1151"/>
      <c r="BO32" s="1005"/>
      <c r="BP32" s="282"/>
      <c r="BQ32" s="282"/>
      <c r="BR32" s="282"/>
      <c r="BS32" s="282"/>
      <c r="BT32" s="282"/>
      <c r="BU32" s="282"/>
    </row>
    <row r="33" spans="1:73" ht="40.15" customHeight="1" thickBot="1" x14ac:dyDescent="0.3">
      <c r="A33" s="151"/>
      <c r="B33" s="24"/>
      <c r="C33" s="1060"/>
      <c r="D33" s="1051"/>
      <c r="E33" s="1063"/>
      <c r="F33" s="1066"/>
      <c r="G33" s="1051"/>
      <c r="H33" s="1045"/>
      <c r="I33" s="1051"/>
      <c r="J33" s="1045"/>
      <c r="K33" s="1051"/>
      <c r="L33" s="1045"/>
      <c r="M33" s="1051"/>
      <c r="N33" s="1048"/>
      <c r="O33" s="1051"/>
      <c r="P33" s="1054"/>
      <c r="Q33" s="1057"/>
      <c r="R33" s="1042"/>
      <c r="S33" s="1042"/>
      <c r="T33" s="1024"/>
      <c r="U33" s="1009"/>
      <c r="V33" s="1009"/>
      <c r="W33" s="1009"/>
      <c r="X33" s="1009"/>
      <c r="Y33" s="1009"/>
      <c r="Z33" s="1006"/>
      <c r="AA33" s="1006"/>
      <c r="AB33" s="1006"/>
      <c r="AC33" s="1006"/>
      <c r="AD33" s="1006"/>
      <c r="AE33" s="1006"/>
      <c r="AF33" s="1006"/>
      <c r="AG33" s="715"/>
      <c r="AH33" s="716"/>
      <c r="AI33" s="716"/>
      <c r="AJ33" s="716"/>
      <c r="AK33" s="715"/>
      <c r="AL33" s="717"/>
      <c r="AM33" s="717"/>
      <c r="AN33" s="717"/>
      <c r="AO33" s="717"/>
      <c r="AP33" s="1152"/>
      <c r="AQ33" s="1006"/>
      <c r="AR33" s="718"/>
      <c r="AS33" s="718"/>
      <c r="AT33" s="718"/>
      <c r="AU33" s="718"/>
      <c r="AV33" s="718"/>
      <c r="AW33" s="718"/>
      <c r="AX33" s="1152"/>
      <c r="AY33" s="1006"/>
      <c r="AZ33" s="718"/>
      <c r="BA33" s="718"/>
      <c r="BB33" s="718"/>
      <c r="BC33" s="718"/>
      <c r="BD33" s="718"/>
      <c r="BE33" s="718"/>
      <c r="BF33" s="1152"/>
      <c r="BG33" s="1006"/>
      <c r="BH33" s="718"/>
      <c r="BI33" s="718"/>
      <c r="BJ33" s="718"/>
      <c r="BK33" s="718"/>
      <c r="BL33" s="718"/>
      <c r="BM33" s="718"/>
      <c r="BN33" s="1152"/>
      <c r="BO33" s="1006"/>
      <c r="BP33" s="718"/>
      <c r="BQ33" s="718"/>
      <c r="BR33" s="718"/>
      <c r="BS33" s="718"/>
      <c r="BT33" s="718"/>
      <c r="BU33" s="718"/>
    </row>
    <row r="34" spans="1:73" ht="40.15" customHeight="1" thickTop="1" x14ac:dyDescent="0.25">
      <c r="A34" s="151"/>
      <c r="B34" s="24"/>
      <c r="C34" s="1058" t="s">
        <v>299</v>
      </c>
      <c r="D34" s="1049" t="s">
        <v>300</v>
      </c>
      <c r="E34" s="1061">
        <v>7</v>
      </c>
      <c r="F34" s="1064" t="s">
        <v>2955</v>
      </c>
      <c r="G34" s="1049" t="s">
        <v>301</v>
      </c>
      <c r="H34" s="1043" t="s">
        <v>2956</v>
      </c>
      <c r="I34" s="1049" t="s">
        <v>271</v>
      </c>
      <c r="J34" s="1043" t="s">
        <v>2944</v>
      </c>
      <c r="K34" s="1049" t="s">
        <v>2945</v>
      </c>
      <c r="L34" s="1043" t="s">
        <v>2946</v>
      </c>
      <c r="M34" s="1049" t="s">
        <v>2947</v>
      </c>
      <c r="N34" s="1046">
        <v>2026004540074</v>
      </c>
      <c r="O34" s="1049" t="s">
        <v>2948</v>
      </c>
      <c r="P34" s="1052" t="s">
        <v>301</v>
      </c>
      <c r="Q34" s="1055">
        <v>100</v>
      </c>
      <c r="R34" s="1040" t="s">
        <v>2950</v>
      </c>
      <c r="S34" s="1040"/>
      <c r="T34" s="1022"/>
      <c r="U34" s="1007"/>
      <c r="V34" s="1007"/>
      <c r="W34" s="1007"/>
      <c r="X34" s="1007"/>
      <c r="Y34" s="1007"/>
      <c r="Z34" s="1004">
        <f t="shared" ref="Z34" si="96">+AQ34+AY34+BG34+BO34</f>
        <v>0</v>
      </c>
      <c r="AA34" s="1004">
        <f t="shared" ref="AA34:AF34" si="97">SUM(AR34:AR37,AZ34:AZ37,BH34:BH37,BP34:BP37)</f>
        <v>0</v>
      </c>
      <c r="AB34" s="1004">
        <f t="shared" si="97"/>
        <v>0</v>
      </c>
      <c r="AC34" s="1004">
        <f t="shared" si="97"/>
        <v>0</v>
      </c>
      <c r="AD34" s="1004">
        <f t="shared" si="97"/>
        <v>0</v>
      </c>
      <c r="AE34" s="1004">
        <f t="shared" si="97"/>
        <v>0</v>
      </c>
      <c r="AF34" s="1004">
        <f t="shared" si="97"/>
        <v>0</v>
      </c>
      <c r="AG34" s="714"/>
      <c r="AH34" s="593"/>
      <c r="AI34" s="593"/>
      <c r="AJ34" s="593"/>
      <c r="AK34" s="207"/>
      <c r="AL34" s="208"/>
      <c r="AM34" s="208"/>
      <c r="AN34" s="208"/>
      <c r="AO34" s="208"/>
      <c r="AP34" s="1150">
        <f t="shared" ref="AP34" si="98">+U34</f>
        <v>0</v>
      </c>
      <c r="AQ34" s="1004">
        <f t="shared" ref="AQ34" si="99">SUM(AR34:AW37)</f>
        <v>0</v>
      </c>
      <c r="AR34" s="299"/>
      <c r="AS34" s="299"/>
      <c r="AT34" s="299"/>
      <c r="AU34" s="299"/>
      <c r="AV34" s="299"/>
      <c r="AW34" s="299"/>
      <c r="AX34" s="1150">
        <f t="shared" ref="AX34" si="100">+V34</f>
        <v>0</v>
      </c>
      <c r="AY34" s="1004">
        <f t="shared" ref="AY34" si="101">SUM(AZ34:BE37)</f>
        <v>0</v>
      </c>
      <c r="AZ34" s="299"/>
      <c r="BA34" s="299"/>
      <c r="BB34" s="299"/>
      <c r="BC34" s="299"/>
      <c r="BD34" s="299"/>
      <c r="BE34" s="299"/>
      <c r="BF34" s="1150">
        <f t="shared" ref="BF34" si="102">+W34</f>
        <v>0</v>
      </c>
      <c r="BG34" s="1004">
        <f t="shared" ref="BG34" si="103">SUM(BH34:BM37)</f>
        <v>0</v>
      </c>
      <c r="BH34" s="299"/>
      <c r="BI34" s="299"/>
      <c r="BJ34" s="299"/>
      <c r="BK34" s="299"/>
      <c r="BL34" s="299"/>
      <c r="BM34" s="299"/>
      <c r="BN34" s="1150">
        <f t="shared" ref="BN34" si="104">+X34</f>
        <v>0</v>
      </c>
      <c r="BO34" s="1004">
        <f t="shared" ref="BO34" si="105">SUM(BP34:BU37)</f>
        <v>0</v>
      </c>
      <c r="BP34" s="299"/>
      <c r="BQ34" s="299"/>
      <c r="BR34" s="299"/>
      <c r="BS34" s="299"/>
      <c r="BT34" s="299"/>
      <c r="BU34" s="299"/>
    </row>
    <row r="35" spans="1:73" ht="40.15" customHeight="1" x14ac:dyDescent="0.25">
      <c r="A35" s="151"/>
      <c r="B35" s="24"/>
      <c r="C35" s="1059"/>
      <c r="D35" s="1050"/>
      <c r="E35" s="1062"/>
      <c r="F35" s="1065"/>
      <c r="G35" s="1050"/>
      <c r="H35" s="1044"/>
      <c r="I35" s="1050"/>
      <c r="J35" s="1044"/>
      <c r="K35" s="1050"/>
      <c r="L35" s="1044"/>
      <c r="M35" s="1050"/>
      <c r="N35" s="1047"/>
      <c r="O35" s="1050"/>
      <c r="P35" s="1053"/>
      <c r="Q35" s="1056"/>
      <c r="R35" s="1041"/>
      <c r="S35" s="1041"/>
      <c r="T35" s="1023"/>
      <c r="U35" s="1008"/>
      <c r="V35" s="1008"/>
      <c r="W35" s="1008"/>
      <c r="X35" s="1008"/>
      <c r="Y35" s="1008"/>
      <c r="Z35" s="1005"/>
      <c r="AA35" s="1005"/>
      <c r="AB35" s="1005"/>
      <c r="AC35" s="1005"/>
      <c r="AD35" s="1005"/>
      <c r="AE35" s="1005"/>
      <c r="AF35" s="1005"/>
      <c r="AG35" s="479"/>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row>
    <row r="36" spans="1:73" ht="40.15" customHeight="1" x14ac:dyDescent="0.25">
      <c r="A36" s="151"/>
      <c r="B36" s="24"/>
      <c r="C36" s="1059"/>
      <c r="D36" s="1050"/>
      <c r="E36" s="1062"/>
      <c r="F36" s="1065"/>
      <c r="G36" s="1050"/>
      <c r="H36" s="1044"/>
      <c r="I36" s="1050"/>
      <c r="J36" s="1044"/>
      <c r="K36" s="1050"/>
      <c r="L36" s="1044"/>
      <c r="M36" s="1050"/>
      <c r="N36" s="1047"/>
      <c r="O36" s="1050"/>
      <c r="P36" s="1053"/>
      <c r="Q36" s="1056"/>
      <c r="R36" s="1041"/>
      <c r="S36" s="1041"/>
      <c r="T36" s="1023"/>
      <c r="U36" s="1008"/>
      <c r="V36" s="1008"/>
      <c r="W36" s="1008"/>
      <c r="X36" s="1008"/>
      <c r="Y36" s="1008"/>
      <c r="Z36" s="1005"/>
      <c r="AA36" s="1005"/>
      <c r="AB36" s="1005"/>
      <c r="AC36" s="1005"/>
      <c r="AD36" s="1005"/>
      <c r="AE36" s="1005"/>
      <c r="AF36" s="1005"/>
      <c r="AG36" s="196"/>
      <c r="AH36" s="592"/>
      <c r="AI36" s="592"/>
      <c r="AJ36" s="592"/>
      <c r="AK36" s="196"/>
      <c r="AL36" s="197"/>
      <c r="AM36" s="197"/>
      <c r="AN36" s="197"/>
      <c r="AO36" s="197"/>
      <c r="AP36" s="1151"/>
      <c r="AQ36" s="1005"/>
      <c r="AR36" s="282"/>
      <c r="AS36" s="282"/>
      <c r="AT36" s="282"/>
      <c r="AU36" s="282"/>
      <c r="AV36" s="282"/>
      <c r="AW36" s="282"/>
      <c r="AX36" s="1151"/>
      <c r="AY36" s="1005"/>
      <c r="AZ36" s="282"/>
      <c r="BA36" s="282"/>
      <c r="BB36" s="282"/>
      <c r="BC36" s="282"/>
      <c r="BD36" s="282"/>
      <c r="BE36" s="282"/>
      <c r="BF36" s="1151"/>
      <c r="BG36" s="1005"/>
      <c r="BH36" s="282"/>
      <c r="BI36" s="282"/>
      <c r="BJ36" s="282"/>
      <c r="BK36" s="282"/>
      <c r="BL36" s="282"/>
      <c r="BM36" s="282"/>
      <c r="BN36" s="1151"/>
      <c r="BO36" s="1005"/>
      <c r="BP36" s="282"/>
      <c r="BQ36" s="282"/>
      <c r="BR36" s="282"/>
      <c r="BS36" s="282"/>
      <c r="BT36" s="282"/>
      <c r="BU36" s="282"/>
    </row>
    <row r="37" spans="1:73" ht="40.15" customHeight="1" thickBot="1" x14ac:dyDescent="0.3">
      <c r="A37" s="151"/>
      <c r="B37" s="24"/>
      <c r="C37" s="1060"/>
      <c r="D37" s="1051"/>
      <c r="E37" s="1063"/>
      <c r="F37" s="1066"/>
      <c r="G37" s="1051"/>
      <c r="H37" s="1045"/>
      <c r="I37" s="1051"/>
      <c r="J37" s="1045"/>
      <c r="K37" s="1051"/>
      <c r="L37" s="1045"/>
      <c r="M37" s="1051"/>
      <c r="N37" s="1048"/>
      <c r="O37" s="1051"/>
      <c r="P37" s="1054"/>
      <c r="Q37" s="1057"/>
      <c r="R37" s="1042"/>
      <c r="S37" s="1042"/>
      <c r="T37" s="1024"/>
      <c r="U37" s="1009"/>
      <c r="V37" s="1009"/>
      <c r="W37" s="1009"/>
      <c r="X37" s="1009"/>
      <c r="Y37" s="1009"/>
      <c r="Z37" s="1006"/>
      <c r="AA37" s="1006"/>
      <c r="AB37" s="1006"/>
      <c r="AC37" s="1006"/>
      <c r="AD37" s="1006"/>
      <c r="AE37" s="1006"/>
      <c r="AF37" s="1006"/>
      <c r="AG37" s="715"/>
      <c r="AH37" s="716"/>
      <c r="AI37" s="716"/>
      <c r="AJ37" s="716"/>
      <c r="AK37" s="715"/>
      <c r="AL37" s="717"/>
      <c r="AM37" s="717"/>
      <c r="AN37" s="717"/>
      <c r="AO37" s="717"/>
      <c r="AP37" s="1152"/>
      <c r="AQ37" s="1006"/>
      <c r="AR37" s="718"/>
      <c r="AS37" s="718"/>
      <c r="AT37" s="718"/>
      <c r="AU37" s="718"/>
      <c r="AV37" s="718"/>
      <c r="AW37" s="718"/>
      <c r="AX37" s="1152"/>
      <c r="AY37" s="1006"/>
      <c r="AZ37" s="718"/>
      <c r="BA37" s="718"/>
      <c r="BB37" s="718"/>
      <c r="BC37" s="718"/>
      <c r="BD37" s="718"/>
      <c r="BE37" s="718"/>
      <c r="BF37" s="1152"/>
      <c r="BG37" s="1006"/>
      <c r="BH37" s="718"/>
      <c r="BI37" s="718"/>
      <c r="BJ37" s="718"/>
      <c r="BK37" s="718"/>
      <c r="BL37" s="718"/>
      <c r="BM37" s="718"/>
      <c r="BN37" s="1152"/>
      <c r="BO37" s="1006"/>
      <c r="BP37" s="718"/>
      <c r="BQ37" s="718"/>
      <c r="BR37" s="718"/>
      <c r="BS37" s="718"/>
      <c r="BT37" s="718"/>
      <c r="BU37" s="718"/>
    </row>
    <row r="38" spans="1:73" ht="40.15" customHeight="1" thickTop="1" x14ac:dyDescent="0.25">
      <c r="A38" s="151"/>
      <c r="B38" s="24"/>
      <c r="C38" s="1058" t="s">
        <v>302</v>
      </c>
      <c r="D38" s="1049" t="s">
        <v>303</v>
      </c>
      <c r="E38" s="1061">
        <v>8</v>
      </c>
      <c r="F38" s="1064" t="s">
        <v>2957</v>
      </c>
      <c r="G38" s="1049" t="s">
        <v>2958</v>
      </c>
      <c r="H38" s="1043" t="s">
        <v>2954</v>
      </c>
      <c r="I38" s="1049" t="s">
        <v>271</v>
      </c>
      <c r="J38" s="1043" t="s">
        <v>2944</v>
      </c>
      <c r="K38" s="1049" t="s">
        <v>2945</v>
      </c>
      <c r="L38" s="1043" t="s">
        <v>2946</v>
      </c>
      <c r="M38" s="1049" t="s">
        <v>2947</v>
      </c>
      <c r="N38" s="1046">
        <v>2026004540074</v>
      </c>
      <c r="O38" s="1049" t="s">
        <v>2948</v>
      </c>
      <c r="P38" s="1052" t="s">
        <v>304</v>
      </c>
      <c r="Q38" s="1055">
        <v>200</v>
      </c>
      <c r="R38" s="1040" t="s">
        <v>2950</v>
      </c>
      <c r="S38" s="1040"/>
      <c r="T38" s="1022"/>
      <c r="U38" s="1007"/>
      <c r="V38" s="1007"/>
      <c r="W38" s="1007"/>
      <c r="X38" s="1007"/>
      <c r="Y38" s="1007"/>
      <c r="Z38" s="1004">
        <f t="shared" ref="Z38" si="106">+AQ38+AY38+BG38+BO38</f>
        <v>0</v>
      </c>
      <c r="AA38" s="1004">
        <f t="shared" ref="AA38:AF38" si="107">SUM(AR38:AR41,AZ38:AZ41,BH38:BH41,BP38:BP41)</f>
        <v>0</v>
      </c>
      <c r="AB38" s="1004">
        <f t="shared" si="107"/>
        <v>0</v>
      </c>
      <c r="AC38" s="1004">
        <f t="shared" si="107"/>
        <v>0</v>
      </c>
      <c r="AD38" s="1004">
        <f t="shared" si="107"/>
        <v>0</v>
      </c>
      <c r="AE38" s="1004">
        <f t="shared" si="107"/>
        <v>0</v>
      </c>
      <c r="AF38" s="1004">
        <f t="shared" si="107"/>
        <v>0</v>
      </c>
      <c r="AG38" s="714"/>
      <c r="AH38" s="593"/>
      <c r="AI38" s="593"/>
      <c r="AJ38" s="593"/>
      <c r="AK38" s="207"/>
      <c r="AL38" s="208"/>
      <c r="AM38" s="208"/>
      <c r="AN38" s="208"/>
      <c r="AO38" s="208"/>
      <c r="AP38" s="1150">
        <f t="shared" ref="AP38" si="108">+U38</f>
        <v>0</v>
      </c>
      <c r="AQ38" s="1004">
        <f t="shared" ref="AQ38" si="109">SUM(AR38:AW41)</f>
        <v>0</v>
      </c>
      <c r="AR38" s="299"/>
      <c r="AS38" s="299"/>
      <c r="AT38" s="299"/>
      <c r="AU38" s="299"/>
      <c r="AV38" s="299"/>
      <c r="AW38" s="299"/>
      <c r="AX38" s="1150">
        <f t="shared" ref="AX38" si="110">+V38</f>
        <v>0</v>
      </c>
      <c r="AY38" s="1004">
        <f t="shared" ref="AY38" si="111">SUM(AZ38:BE41)</f>
        <v>0</v>
      </c>
      <c r="AZ38" s="299"/>
      <c r="BA38" s="299"/>
      <c r="BB38" s="299"/>
      <c r="BC38" s="299"/>
      <c r="BD38" s="299"/>
      <c r="BE38" s="299"/>
      <c r="BF38" s="1150">
        <f t="shared" ref="BF38" si="112">+W38</f>
        <v>0</v>
      </c>
      <c r="BG38" s="1004">
        <f t="shared" ref="BG38" si="113">SUM(BH38:BM41)</f>
        <v>0</v>
      </c>
      <c r="BH38" s="299"/>
      <c r="BI38" s="299"/>
      <c r="BJ38" s="299"/>
      <c r="BK38" s="299"/>
      <c r="BL38" s="299"/>
      <c r="BM38" s="299"/>
      <c r="BN38" s="1150">
        <f t="shared" ref="BN38" si="114">+X38</f>
        <v>0</v>
      </c>
      <c r="BO38" s="1004">
        <f t="shared" ref="BO38" si="115">SUM(BP38:BU41)</f>
        <v>0</v>
      </c>
      <c r="BP38" s="299"/>
      <c r="BQ38" s="299"/>
      <c r="BR38" s="299"/>
      <c r="BS38" s="299"/>
      <c r="BT38" s="299"/>
      <c r="BU38" s="299"/>
    </row>
    <row r="39" spans="1:73" ht="40.15" customHeight="1" x14ac:dyDescent="0.25">
      <c r="A39" s="151"/>
      <c r="B39" s="24"/>
      <c r="C39" s="1059"/>
      <c r="D39" s="1050"/>
      <c r="E39" s="1062"/>
      <c r="F39" s="1065"/>
      <c r="G39" s="1050"/>
      <c r="H39" s="1044"/>
      <c r="I39" s="1050"/>
      <c r="J39" s="1044"/>
      <c r="K39" s="1050"/>
      <c r="L39" s="1044"/>
      <c r="M39" s="1050"/>
      <c r="N39" s="1047"/>
      <c r="O39" s="1050"/>
      <c r="P39" s="1053"/>
      <c r="Q39" s="1056"/>
      <c r="R39" s="1041"/>
      <c r="S39" s="1041"/>
      <c r="T39" s="1023"/>
      <c r="U39" s="1008"/>
      <c r="V39" s="1008"/>
      <c r="W39" s="1008"/>
      <c r="X39" s="1008"/>
      <c r="Y39" s="1008"/>
      <c r="Z39" s="1005"/>
      <c r="AA39" s="1005"/>
      <c r="AB39" s="1005"/>
      <c r="AC39" s="1005"/>
      <c r="AD39" s="1005"/>
      <c r="AE39" s="1005"/>
      <c r="AF39" s="1005"/>
      <c r="AG39" s="479"/>
      <c r="AH39" s="592"/>
      <c r="AI39" s="592"/>
      <c r="AJ39" s="592"/>
      <c r="AK39" s="196"/>
      <c r="AL39" s="197"/>
      <c r="AM39" s="197"/>
      <c r="AN39" s="197"/>
      <c r="AO39" s="197"/>
      <c r="AP39" s="1151"/>
      <c r="AQ39" s="1005"/>
      <c r="AR39" s="282"/>
      <c r="AS39" s="282"/>
      <c r="AT39" s="282"/>
      <c r="AU39" s="282"/>
      <c r="AV39" s="282"/>
      <c r="AW39" s="282"/>
      <c r="AX39" s="1151"/>
      <c r="AY39" s="1005"/>
      <c r="AZ39" s="282"/>
      <c r="BA39" s="282"/>
      <c r="BB39" s="282"/>
      <c r="BC39" s="282"/>
      <c r="BD39" s="282"/>
      <c r="BE39" s="282"/>
      <c r="BF39" s="1151"/>
      <c r="BG39" s="1005"/>
      <c r="BH39" s="282"/>
      <c r="BI39" s="282"/>
      <c r="BJ39" s="282"/>
      <c r="BK39" s="282"/>
      <c r="BL39" s="282"/>
      <c r="BM39" s="282"/>
      <c r="BN39" s="1151"/>
      <c r="BO39" s="1005"/>
      <c r="BP39" s="282"/>
      <c r="BQ39" s="282"/>
      <c r="BR39" s="282"/>
      <c r="BS39" s="282"/>
      <c r="BT39" s="282"/>
      <c r="BU39" s="282"/>
    </row>
    <row r="40" spans="1:73" ht="40.15" customHeight="1" x14ac:dyDescent="0.25">
      <c r="A40" s="151"/>
      <c r="B40" s="24"/>
      <c r="C40" s="1059"/>
      <c r="D40" s="1050"/>
      <c r="E40" s="1062"/>
      <c r="F40" s="1065"/>
      <c r="G40" s="1050"/>
      <c r="H40" s="1044"/>
      <c r="I40" s="1050"/>
      <c r="J40" s="1044"/>
      <c r="K40" s="1050"/>
      <c r="L40" s="1044"/>
      <c r="M40" s="1050"/>
      <c r="N40" s="1047"/>
      <c r="O40" s="1050"/>
      <c r="P40" s="1053"/>
      <c r="Q40" s="1056"/>
      <c r="R40" s="1041"/>
      <c r="S40" s="1041"/>
      <c r="T40" s="1023"/>
      <c r="U40" s="1008"/>
      <c r="V40" s="1008"/>
      <c r="W40" s="1008"/>
      <c r="X40" s="1008"/>
      <c r="Y40" s="1008"/>
      <c r="Z40" s="1005"/>
      <c r="AA40" s="1005"/>
      <c r="AB40" s="1005"/>
      <c r="AC40" s="1005"/>
      <c r="AD40" s="1005"/>
      <c r="AE40" s="1005"/>
      <c r="AF40" s="1005"/>
      <c r="AG40" s="196"/>
      <c r="AH40" s="592"/>
      <c r="AI40" s="592"/>
      <c r="AJ40" s="592"/>
      <c r="AK40" s="196"/>
      <c r="AL40" s="197"/>
      <c r="AM40" s="197"/>
      <c r="AN40" s="197"/>
      <c r="AO40" s="197"/>
      <c r="AP40" s="1151"/>
      <c r="AQ40" s="1005"/>
      <c r="AR40" s="282"/>
      <c r="AS40" s="282"/>
      <c r="AT40" s="282"/>
      <c r="AU40" s="282"/>
      <c r="AV40" s="282"/>
      <c r="AW40" s="282"/>
      <c r="AX40" s="1151"/>
      <c r="AY40" s="1005"/>
      <c r="AZ40" s="282"/>
      <c r="BA40" s="282"/>
      <c r="BB40" s="282"/>
      <c r="BC40" s="282"/>
      <c r="BD40" s="282"/>
      <c r="BE40" s="282"/>
      <c r="BF40" s="1151"/>
      <c r="BG40" s="1005"/>
      <c r="BH40" s="282"/>
      <c r="BI40" s="282"/>
      <c r="BJ40" s="282"/>
      <c r="BK40" s="282"/>
      <c r="BL40" s="282"/>
      <c r="BM40" s="282"/>
      <c r="BN40" s="1151"/>
      <c r="BO40" s="1005"/>
      <c r="BP40" s="282"/>
      <c r="BQ40" s="282"/>
      <c r="BR40" s="282"/>
      <c r="BS40" s="282"/>
      <c r="BT40" s="282"/>
      <c r="BU40" s="282"/>
    </row>
    <row r="41" spans="1:73" ht="40.15" customHeight="1" thickBot="1" x14ac:dyDescent="0.3">
      <c r="A41" s="151"/>
      <c r="B41" s="24"/>
      <c r="C41" s="1060"/>
      <c r="D41" s="1051"/>
      <c r="E41" s="1063"/>
      <c r="F41" s="1066"/>
      <c r="G41" s="1051"/>
      <c r="H41" s="1045"/>
      <c r="I41" s="1051"/>
      <c r="J41" s="1045"/>
      <c r="K41" s="1051"/>
      <c r="L41" s="1045"/>
      <c r="M41" s="1051"/>
      <c r="N41" s="1048"/>
      <c r="O41" s="1051"/>
      <c r="P41" s="1054"/>
      <c r="Q41" s="1057"/>
      <c r="R41" s="1042"/>
      <c r="S41" s="1042"/>
      <c r="T41" s="1024"/>
      <c r="U41" s="1009"/>
      <c r="V41" s="1009"/>
      <c r="W41" s="1009"/>
      <c r="X41" s="1009"/>
      <c r="Y41" s="1009"/>
      <c r="Z41" s="1006"/>
      <c r="AA41" s="1006"/>
      <c r="AB41" s="1006"/>
      <c r="AC41" s="1006"/>
      <c r="AD41" s="1006"/>
      <c r="AE41" s="1006"/>
      <c r="AF41" s="1006"/>
      <c r="AG41" s="715"/>
      <c r="AH41" s="716"/>
      <c r="AI41" s="716"/>
      <c r="AJ41" s="716"/>
      <c r="AK41" s="715"/>
      <c r="AL41" s="717"/>
      <c r="AM41" s="717"/>
      <c r="AN41" s="717"/>
      <c r="AO41" s="717"/>
      <c r="AP41" s="1152"/>
      <c r="AQ41" s="1006"/>
      <c r="AR41" s="718"/>
      <c r="AS41" s="718"/>
      <c r="AT41" s="718"/>
      <c r="AU41" s="718"/>
      <c r="AV41" s="718"/>
      <c r="AW41" s="718"/>
      <c r="AX41" s="1152"/>
      <c r="AY41" s="1006"/>
      <c r="AZ41" s="718"/>
      <c r="BA41" s="718"/>
      <c r="BB41" s="718"/>
      <c r="BC41" s="718"/>
      <c r="BD41" s="718"/>
      <c r="BE41" s="718"/>
      <c r="BF41" s="1152"/>
      <c r="BG41" s="1006"/>
      <c r="BH41" s="718"/>
      <c r="BI41" s="718"/>
      <c r="BJ41" s="718"/>
      <c r="BK41" s="718"/>
      <c r="BL41" s="718"/>
      <c r="BM41" s="718"/>
      <c r="BN41" s="1152"/>
      <c r="BO41" s="1006"/>
      <c r="BP41" s="718"/>
      <c r="BQ41" s="718"/>
      <c r="BR41" s="718"/>
      <c r="BS41" s="718"/>
      <c r="BT41" s="718"/>
      <c r="BU41" s="718"/>
    </row>
    <row r="42" spans="1:73" ht="40.15" customHeight="1" thickTop="1" x14ac:dyDescent="0.25">
      <c r="A42" s="151"/>
      <c r="B42" s="24"/>
      <c r="C42" s="1058" t="s">
        <v>305</v>
      </c>
      <c r="D42" s="1049" t="s">
        <v>306</v>
      </c>
      <c r="E42" s="1061">
        <v>9</v>
      </c>
      <c r="F42" s="1064" t="s">
        <v>2953</v>
      </c>
      <c r="G42" s="1049" t="s">
        <v>298</v>
      </c>
      <c r="H42" s="1043" t="s">
        <v>272</v>
      </c>
      <c r="I42" s="1049" t="s">
        <v>271</v>
      </c>
      <c r="J42" s="1043" t="s">
        <v>2944</v>
      </c>
      <c r="K42" s="1049" t="s">
        <v>2945</v>
      </c>
      <c r="L42" s="1043" t="s">
        <v>2946</v>
      </c>
      <c r="M42" s="1049" t="s">
        <v>2947</v>
      </c>
      <c r="N42" s="1046">
        <v>2026004540074</v>
      </c>
      <c r="O42" s="1049" t="s">
        <v>2948</v>
      </c>
      <c r="P42" s="1052" t="s">
        <v>298</v>
      </c>
      <c r="Q42" s="1055">
        <v>1</v>
      </c>
      <c r="R42" s="1040"/>
      <c r="S42" s="1040"/>
      <c r="T42" s="1022"/>
      <c r="U42" s="1007"/>
      <c r="V42" s="1007"/>
      <c r="W42" s="1007"/>
      <c r="X42" s="1007"/>
      <c r="Y42" s="1007"/>
      <c r="Z42" s="1004">
        <f t="shared" ref="Z42" si="116">+AQ42+AY42+BG42+BO42</f>
        <v>0</v>
      </c>
      <c r="AA42" s="1004">
        <f t="shared" ref="AA42:AF42" si="117">SUM(AR42:AR45,AZ42:AZ45,BH42:BH45,BP42:BP45)</f>
        <v>0</v>
      </c>
      <c r="AB42" s="1004">
        <f t="shared" si="117"/>
        <v>0</v>
      </c>
      <c r="AC42" s="1004">
        <f t="shared" si="117"/>
        <v>0</v>
      </c>
      <c r="AD42" s="1004">
        <f t="shared" si="117"/>
        <v>0</v>
      </c>
      <c r="AE42" s="1004">
        <f t="shared" si="117"/>
        <v>0</v>
      </c>
      <c r="AF42" s="1004">
        <f t="shared" si="117"/>
        <v>0</v>
      </c>
      <c r="AG42" s="714"/>
      <c r="AH42" s="593"/>
      <c r="AI42" s="593"/>
      <c r="AJ42" s="593"/>
      <c r="AK42" s="207"/>
      <c r="AL42" s="208"/>
      <c r="AM42" s="208"/>
      <c r="AN42" s="208"/>
      <c r="AO42" s="208"/>
      <c r="AP42" s="1150">
        <f t="shared" ref="AP42" si="118">+U42</f>
        <v>0</v>
      </c>
      <c r="AQ42" s="1004">
        <f t="shared" ref="AQ42" si="119">SUM(AR42:AW45)</f>
        <v>0</v>
      </c>
      <c r="AR42" s="299"/>
      <c r="AS42" s="299"/>
      <c r="AT42" s="299"/>
      <c r="AU42" s="299"/>
      <c r="AV42" s="299"/>
      <c r="AW42" s="299"/>
      <c r="AX42" s="1150">
        <f t="shared" ref="AX42" si="120">+V42</f>
        <v>0</v>
      </c>
      <c r="AY42" s="1004">
        <f t="shared" ref="AY42" si="121">SUM(AZ42:BE45)</f>
        <v>0</v>
      </c>
      <c r="AZ42" s="299"/>
      <c r="BA42" s="299"/>
      <c r="BB42" s="299"/>
      <c r="BC42" s="299"/>
      <c r="BD42" s="299"/>
      <c r="BE42" s="299"/>
      <c r="BF42" s="1150">
        <f t="shared" ref="BF42" si="122">+W42</f>
        <v>0</v>
      </c>
      <c r="BG42" s="1004">
        <f t="shared" ref="BG42" si="123">SUM(BH42:BM45)</f>
        <v>0</v>
      </c>
      <c r="BH42" s="299"/>
      <c r="BI42" s="299"/>
      <c r="BJ42" s="299"/>
      <c r="BK42" s="299"/>
      <c r="BL42" s="299"/>
      <c r="BM42" s="299"/>
      <c r="BN42" s="1150">
        <f t="shared" ref="BN42" si="124">+X42</f>
        <v>0</v>
      </c>
      <c r="BO42" s="1004">
        <f t="shared" ref="BO42" si="125">SUM(BP42:BU45)</f>
        <v>0</v>
      </c>
      <c r="BP42" s="299"/>
      <c r="BQ42" s="299"/>
      <c r="BR42" s="299"/>
      <c r="BS42" s="299"/>
      <c r="BT42" s="299"/>
      <c r="BU42" s="299"/>
    </row>
    <row r="43" spans="1:73" ht="40.15" customHeight="1" x14ac:dyDescent="0.25">
      <c r="A43" s="151"/>
      <c r="B43" s="24"/>
      <c r="C43" s="1059"/>
      <c r="D43" s="1050"/>
      <c r="E43" s="1062"/>
      <c r="F43" s="1065"/>
      <c r="G43" s="1050"/>
      <c r="H43" s="1044"/>
      <c r="I43" s="1050"/>
      <c r="J43" s="1044"/>
      <c r="K43" s="1050"/>
      <c r="L43" s="1044"/>
      <c r="M43" s="1050"/>
      <c r="N43" s="1047"/>
      <c r="O43" s="1050"/>
      <c r="P43" s="1053"/>
      <c r="Q43" s="1056"/>
      <c r="R43" s="1041"/>
      <c r="S43" s="1041"/>
      <c r="T43" s="1023"/>
      <c r="U43" s="1008"/>
      <c r="V43" s="1008"/>
      <c r="W43" s="1008"/>
      <c r="X43" s="1008"/>
      <c r="Y43" s="1008"/>
      <c r="Z43" s="1005"/>
      <c r="AA43" s="1005"/>
      <c r="AB43" s="1005"/>
      <c r="AC43" s="1005"/>
      <c r="AD43" s="1005"/>
      <c r="AE43" s="1005"/>
      <c r="AF43" s="1005"/>
      <c r="AG43" s="479"/>
      <c r="AH43" s="592"/>
      <c r="AI43" s="592"/>
      <c r="AJ43" s="592"/>
      <c r="AK43" s="196"/>
      <c r="AL43" s="197"/>
      <c r="AM43" s="197"/>
      <c r="AN43" s="197"/>
      <c r="AO43" s="197"/>
      <c r="AP43" s="1151"/>
      <c r="AQ43" s="1005"/>
      <c r="AR43" s="282"/>
      <c r="AS43" s="282"/>
      <c r="AT43" s="282"/>
      <c r="AU43" s="282"/>
      <c r="AV43" s="282"/>
      <c r="AW43" s="282"/>
      <c r="AX43" s="1151"/>
      <c r="AY43" s="1005"/>
      <c r="AZ43" s="282"/>
      <c r="BA43" s="282"/>
      <c r="BB43" s="282"/>
      <c r="BC43" s="282"/>
      <c r="BD43" s="282"/>
      <c r="BE43" s="282"/>
      <c r="BF43" s="1151"/>
      <c r="BG43" s="1005"/>
      <c r="BH43" s="282"/>
      <c r="BI43" s="282"/>
      <c r="BJ43" s="282"/>
      <c r="BK43" s="282"/>
      <c r="BL43" s="282"/>
      <c r="BM43" s="282"/>
      <c r="BN43" s="1151"/>
      <c r="BO43" s="1005"/>
      <c r="BP43" s="282"/>
      <c r="BQ43" s="282"/>
      <c r="BR43" s="282"/>
      <c r="BS43" s="282"/>
      <c r="BT43" s="282"/>
      <c r="BU43" s="282"/>
    </row>
    <row r="44" spans="1:73" ht="40.15" customHeight="1" x14ac:dyDescent="0.25">
      <c r="A44" s="151"/>
      <c r="B44" s="24"/>
      <c r="C44" s="1059"/>
      <c r="D44" s="1050"/>
      <c r="E44" s="1062"/>
      <c r="F44" s="1065"/>
      <c r="G44" s="1050"/>
      <c r="H44" s="1044"/>
      <c r="I44" s="1050"/>
      <c r="J44" s="1044"/>
      <c r="K44" s="1050"/>
      <c r="L44" s="1044"/>
      <c r="M44" s="1050"/>
      <c r="N44" s="1047"/>
      <c r="O44" s="1050"/>
      <c r="P44" s="1053"/>
      <c r="Q44" s="1056"/>
      <c r="R44" s="1041"/>
      <c r="S44" s="1041"/>
      <c r="T44" s="1023"/>
      <c r="U44" s="1008"/>
      <c r="V44" s="1008"/>
      <c r="W44" s="1008"/>
      <c r="X44" s="1008"/>
      <c r="Y44" s="1008"/>
      <c r="Z44" s="1005"/>
      <c r="AA44" s="1005"/>
      <c r="AB44" s="1005"/>
      <c r="AC44" s="1005"/>
      <c r="AD44" s="1005"/>
      <c r="AE44" s="1005"/>
      <c r="AF44" s="1005"/>
      <c r="AG44" s="196"/>
      <c r="AH44" s="592"/>
      <c r="AI44" s="592"/>
      <c r="AJ44" s="592"/>
      <c r="AK44" s="196"/>
      <c r="AL44" s="197"/>
      <c r="AM44" s="197"/>
      <c r="AN44" s="197"/>
      <c r="AO44" s="197"/>
      <c r="AP44" s="1151"/>
      <c r="AQ44" s="1005"/>
      <c r="AR44" s="282"/>
      <c r="AS44" s="282"/>
      <c r="AT44" s="282"/>
      <c r="AU44" s="282"/>
      <c r="AV44" s="282"/>
      <c r="AW44" s="282"/>
      <c r="AX44" s="1151"/>
      <c r="AY44" s="1005"/>
      <c r="AZ44" s="282"/>
      <c r="BA44" s="282"/>
      <c r="BB44" s="282"/>
      <c r="BC44" s="282"/>
      <c r="BD44" s="282"/>
      <c r="BE44" s="282"/>
      <c r="BF44" s="1151"/>
      <c r="BG44" s="1005"/>
      <c r="BH44" s="282"/>
      <c r="BI44" s="282"/>
      <c r="BJ44" s="282"/>
      <c r="BK44" s="282"/>
      <c r="BL44" s="282"/>
      <c r="BM44" s="282"/>
      <c r="BN44" s="1151"/>
      <c r="BO44" s="1005"/>
      <c r="BP44" s="282"/>
      <c r="BQ44" s="282"/>
      <c r="BR44" s="282"/>
      <c r="BS44" s="282"/>
      <c r="BT44" s="282"/>
      <c r="BU44" s="282"/>
    </row>
    <row r="45" spans="1:73" ht="40.15" customHeight="1" thickBot="1" x14ac:dyDescent="0.3">
      <c r="A45" s="151"/>
      <c r="B45" s="24"/>
      <c r="C45" s="1060"/>
      <c r="D45" s="1051"/>
      <c r="E45" s="1063"/>
      <c r="F45" s="1066"/>
      <c r="G45" s="1051"/>
      <c r="H45" s="1045"/>
      <c r="I45" s="1051"/>
      <c r="J45" s="1045"/>
      <c r="K45" s="1051"/>
      <c r="L45" s="1045"/>
      <c r="M45" s="1051"/>
      <c r="N45" s="1048"/>
      <c r="O45" s="1051"/>
      <c r="P45" s="1054"/>
      <c r="Q45" s="1057"/>
      <c r="R45" s="1042"/>
      <c r="S45" s="1042"/>
      <c r="T45" s="1024"/>
      <c r="U45" s="1009"/>
      <c r="V45" s="1009"/>
      <c r="W45" s="1009"/>
      <c r="X45" s="1009"/>
      <c r="Y45" s="1009"/>
      <c r="Z45" s="1006"/>
      <c r="AA45" s="1006"/>
      <c r="AB45" s="1006"/>
      <c r="AC45" s="1006"/>
      <c r="AD45" s="1006"/>
      <c r="AE45" s="1006"/>
      <c r="AF45" s="1006"/>
      <c r="AG45" s="715"/>
      <c r="AH45" s="716"/>
      <c r="AI45" s="716"/>
      <c r="AJ45" s="716"/>
      <c r="AK45" s="715"/>
      <c r="AL45" s="717"/>
      <c r="AM45" s="717"/>
      <c r="AN45" s="717"/>
      <c r="AO45" s="717"/>
      <c r="AP45" s="1152"/>
      <c r="AQ45" s="1006"/>
      <c r="AR45" s="718"/>
      <c r="AS45" s="718"/>
      <c r="AT45" s="718"/>
      <c r="AU45" s="718"/>
      <c r="AV45" s="718"/>
      <c r="AW45" s="718"/>
      <c r="AX45" s="1152"/>
      <c r="AY45" s="1006"/>
      <c r="AZ45" s="718"/>
      <c r="BA45" s="718"/>
      <c r="BB45" s="718"/>
      <c r="BC45" s="718"/>
      <c r="BD45" s="718"/>
      <c r="BE45" s="718"/>
      <c r="BF45" s="1152"/>
      <c r="BG45" s="1006"/>
      <c r="BH45" s="718"/>
      <c r="BI45" s="718"/>
      <c r="BJ45" s="718"/>
      <c r="BK45" s="718"/>
      <c r="BL45" s="718"/>
      <c r="BM45" s="718"/>
      <c r="BN45" s="1152"/>
      <c r="BO45" s="1006"/>
      <c r="BP45" s="718"/>
      <c r="BQ45" s="718"/>
      <c r="BR45" s="718"/>
      <c r="BS45" s="718"/>
      <c r="BT45" s="718"/>
      <c r="BU45" s="718"/>
    </row>
    <row r="46" spans="1:73" ht="40.15" customHeight="1" thickTop="1" thickBot="1" x14ac:dyDescent="0.3">
      <c r="A46" s="151"/>
      <c r="B46" s="924" t="s">
        <v>307</v>
      </c>
      <c r="C46" s="238" t="s">
        <v>32</v>
      </c>
      <c r="D46" s="421"/>
      <c r="E46" s="662"/>
      <c r="F46" s="447"/>
      <c r="G46" s="373"/>
      <c r="H46" s="375"/>
      <c r="I46" s="375"/>
      <c r="J46" s="376"/>
      <c r="K46" s="376"/>
      <c r="L46" s="421"/>
      <c r="M46" s="423"/>
      <c r="N46" s="663"/>
      <c r="O46" s="664"/>
      <c r="P46" s="664"/>
      <c r="Q46" s="666"/>
      <c r="R46" s="698"/>
      <c r="S46" s="698"/>
      <c r="T46" s="783"/>
      <c r="U46" s="668"/>
      <c r="V46" s="668"/>
      <c r="W46" s="668"/>
      <c r="X46" s="668"/>
      <c r="Y46" s="248"/>
      <c r="Z46" s="700">
        <f t="shared" si="5"/>
        <v>0</v>
      </c>
      <c r="AA46" s="700">
        <f t="shared" si="5"/>
        <v>0</v>
      </c>
      <c r="AB46" s="700">
        <f t="shared" si="5"/>
        <v>0</v>
      </c>
      <c r="AC46" s="700">
        <f t="shared" si="5"/>
        <v>0</v>
      </c>
      <c r="AD46" s="700">
        <f t="shared" si="5"/>
        <v>0</v>
      </c>
      <c r="AE46" s="700">
        <f t="shared" si="5"/>
        <v>0</v>
      </c>
      <c r="AF46" s="700">
        <f t="shared" si="5"/>
        <v>0</v>
      </c>
      <c r="AG46" s="246"/>
      <c r="AH46" s="246"/>
      <c r="AI46" s="246"/>
      <c r="AJ46" s="246"/>
      <c r="AK46" s="246"/>
      <c r="AL46" s="246"/>
      <c r="AM46" s="246"/>
      <c r="AN46" s="246"/>
      <c r="AO46" s="246"/>
      <c r="AP46" s="784"/>
      <c r="AQ46" s="670">
        <f>SUM(AQ47:AQ78)</f>
        <v>0</v>
      </c>
      <c r="AR46" s="670">
        <f t="shared" ref="AR46:AW46" si="126">SUM(AR47:AR78)</f>
        <v>0</v>
      </c>
      <c r="AS46" s="670">
        <f t="shared" si="126"/>
        <v>0</v>
      </c>
      <c r="AT46" s="670">
        <f t="shared" si="126"/>
        <v>0</v>
      </c>
      <c r="AU46" s="670">
        <f t="shared" si="126"/>
        <v>0</v>
      </c>
      <c r="AV46" s="670">
        <f t="shared" si="126"/>
        <v>0</v>
      </c>
      <c r="AW46" s="670">
        <f t="shared" si="126"/>
        <v>0</v>
      </c>
      <c r="AX46" s="784"/>
      <c r="AY46" s="670">
        <f>SUM(AY47:AY78)</f>
        <v>0</v>
      </c>
      <c r="AZ46" s="670">
        <f t="shared" ref="AZ46" si="127">SUM(AZ47:AZ78)</f>
        <v>0</v>
      </c>
      <c r="BA46" s="670">
        <f t="shared" ref="BA46" si="128">SUM(BA47:BA78)</f>
        <v>0</v>
      </c>
      <c r="BB46" s="670">
        <f t="shared" ref="BB46" si="129">SUM(BB47:BB78)</f>
        <v>0</v>
      </c>
      <c r="BC46" s="670">
        <f t="shared" ref="BC46" si="130">SUM(BC47:BC78)</f>
        <v>0</v>
      </c>
      <c r="BD46" s="670">
        <f t="shared" ref="BD46" si="131">SUM(BD47:BD78)</f>
        <v>0</v>
      </c>
      <c r="BE46" s="670">
        <f t="shared" ref="BE46" si="132">SUM(BE47:BE78)</f>
        <v>0</v>
      </c>
      <c r="BF46" s="784"/>
      <c r="BG46" s="670">
        <f>SUM(BG47:BG78)</f>
        <v>0</v>
      </c>
      <c r="BH46" s="670">
        <f t="shared" ref="BH46" si="133">SUM(BH47:BH78)</f>
        <v>0</v>
      </c>
      <c r="BI46" s="670">
        <f t="shared" ref="BI46" si="134">SUM(BI47:BI78)</f>
        <v>0</v>
      </c>
      <c r="BJ46" s="670">
        <f t="shared" ref="BJ46" si="135">SUM(BJ47:BJ78)</f>
        <v>0</v>
      </c>
      <c r="BK46" s="670">
        <f t="shared" ref="BK46" si="136">SUM(BK47:BK78)</f>
        <v>0</v>
      </c>
      <c r="BL46" s="670">
        <f t="shared" ref="BL46" si="137">SUM(BL47:BL78)</f>
        <v>0</v>
      </c>
      <c r="BM46" s="670">
        <f t="shared" ref="BM46" si="138">SUM(BM47:BM78)</f>
        <v>0</v>
      </c>
      <c r="BN46" s="784"/>
      <c r="BO46" s="670">
        <f>SUM(BO47:BO78)</f>
        <v>0</v>
      </c>
      <c r="BP46" s="670">
        <f t="shared" ref="BP46" si="139">SUM(BP47:BP78)</f>
        <v>0</v>
      </c>
      <c r="BQ46" s="670">
        <f t="shared" ref="BQ46" si="140">SUM(BQ47:BQ78)</f>
        <v>0</v>
      </c>
      <c r="BR46" s="670">
        <f t="shared" ref="BR46" si="141">SUM(BR47:BR78)</f>
        <v>0</v>
      </c>
      <c r="BS46" s="670">
        <f t="shared" ref="BS46" si="142">SUM(BS47:BS78)</f>
        <v>0</v>
      </c>
      <c r="BT46" s="670">
        <f t="shared" ref="BT46" si="143">SUM(BT47:BT78)</f>
        <v>0</v>
      </c>
      <c r="BU46" s="670">
        <f t="shared" ref="BU46" si="144">SUM(BU47:BU78)</f>
        <v>0</v>
      </c>
    </row>
    <row r="47" spans="1:73" ht="40.15" customHeight="1" thickTop="1" x14ac:dyDescent="0.25">
      <c r="A47" s="151"/>
      <c r="B47" s="24"/>
      <c r="C47" s="1058" t="s">
        <v>308</v>
      </c>
      <c r="D47" s="1049" t="s">
        <v>309</v>
      </c>
      <c r="E47" s="1061">
        <v>10</v>
      </c>
      <c r="F47" s="1064" t="s">
        <v>2959</v>
      </c>
      <c r="G47" s="1049" t="s">
        <v>2960</v>
      </c>
      <c r="H47" s="1043" t="s">
        <v>272</v>
      </c>
      <c r="I47" s="1049" t="s">
        <v>271</v>
      </c>
      <c r="J47" s="1043" t="s">
        <v>2944</v>
      </c>
      <c r="K47" s="1049" t="s">
        <v>2945</v>
      </c>
      <c r="L47" s="1043" t="s">
        <v>2946</v>
      </c>
      <c r="M47" s="1049" t="s">
        <v>2947</v>
      </c>
      <c r="N47" s="1046">
        <v>2026004540074</v>
      </c>
      <c r="O47" s="1049" t="s">
        <v>2948</v>
      </c>
      <c r="P47" s="1052" t="s">
        <v>310</v>
      </c>
      <c r="Q47" s="1055">
        <v>1</v>
      </c>
      <c r="R47" s="1040"/>
      <c r="S47" s="1040"/>
      <c r="T47" s="1022"/>
      <c r="U47" s="1007"/>
      <c r="V47" s="1007"/>
      <c r="W47" s="1007"/>
      <c r="X47" s="1007"/>
      <c r="Y47" s="1007"/>
      <c r="Z47" s="1004">
        <f t="shared" ref="Z47" si="145">+AQ47+AY47+BG47+BO47</f>
        <v>0</v>
      </c>
      <c r="AA47" s="1004">
        <f t="shared" ref="AA47:AF47" si="146">SUM(AR47:AR50,AZ47:AZ50,BH47:BH50,BP47:BP50)</f>
        <v>0</v>
      </c>
      <c r="AB47" s="1004">
        <f t="shared" si="146"/>
        <v>0</v>
      </c>
      <c r="AC47" s="1004">
        <f t="shared" si="146"/>
        <v>0</v>
      </c>
      <c r="AD47" s="1004">
        <f t="shared" si="146"/>
        <v>0</v>
      </c>
      <c r="AE47" s="1004">
        <f t="shared" si="146"/>
        <v>0</v>
      </c>
      <c r="AF47" s="1004">
        <f t="shared" si="146"/>
        <v>0</v>
      </c>
      <c r="AG47" s="714"/>
      <c r="AH47" s="593"/>
      <c r="AI47" s="593"/>
      <c r="AJ47" s="593"/>
      <c r="AK47" s="207"/>
      <c r="AL47" s="208"/>
      <c r="AM47" s="208"/>
      <c r="AN47" s="208"/>
      <c r="AO47" s="208"/>
      <c r="AP47" s="1150">
        <f t="shared" ref="AP47" si="147">+U47</f>
        <v>0</v>
      </c>
      <c r="AQ47" s="1004">
        <f t="shared" ref="AQ47" si="148">SUM(AR47:AW50)</f>
        <v>0</v>
      </c>
      <c r="AR47" s="299"/>
      <c r="AS47" s="299"/>
      <c r="AT47" s="299"/>
      <c r="AU47" s="299"/>
      <c r="AV47" s="299"/>
      <c r="AW47" s="299"/>
      <c r="AX47" s="1150">
        <f t="shared" ref="AX47" si="149">+V47</f>
        <v>0</v>
      </c>
      <c r="AY47" s="1004">
        <f t="shared" ref="AY47" si="150">SUM(AZ47:BE50)</f>
        <v>0</v>
      </c>
      <c r="AZ47" s="299"/>
      <c r="BA47" s="299"/>
      <c r="BB47" s="299"/>
      <c r="BC47" s="299"/>
      <c r="BD47" s="299"/>
      <c r="BE47" s="299"/>
      <c r="BF47" s="1150">
        <f t="shared" ref="BF47" si="151">+W47</f>
        <v>0</v>
      </c>
      <c r="BG47" s="1004">
        <f t="shared" ref="BG47" si="152">SUM(BH47:BM50)</f>
        <v>0</v>
      </c>
      <c r="BH47" s="299"/>
      <c r="BI47" s="299"/>
      <c r="BJ47" s="299"/>
      <c r="BK47" s="299"/>
      <c r="BL47" s="299"/>
      <c r="BM47" s="299"/>
      <c r="BN47" s="1150">
        <f t="shared" ref="BN47" si="153">+X47</f>
        <v>0</v>
      </c>
      <c r="BO47" s="1004">
        <f t="shared" ref="BO47" si="154">SUM(BP47:BU50)</f>
        <v>0</v>
      </c>
      <c r="BP47" s="299"/>
      <c r="BQ47" s="299"/>
      <c r="BR47" s="299"/>
      <c r="BS47" s="299"/>
      <c r="BT47" s="299"/>
      <c r="BU47" s="299"/>
    </row>
    <row r="48" spans="1:73" ht="40.15" customHeight="1" x14ac:dyDescent="0.25">
      <c r="A48" s="151"/>
      <c r="B48" s="24"/>
      <c r="C48" s="1059"/>
      <c r="D48" s="1050"/>
      <c r="E48" s="1062"/>
      <c r="F48" s="1065"/>
      <c r="G48" s="1050"/>
      <c r="H48" s="1044"/>
      <c r="I48" s="1050"/>
      <c r="J48" s="1044"/>
      <c r="K48" s="1050"/>
      <c r="L48" s="1044"/>
      <c r="M48" s="1050"/>
      <c r="N48" s="1047"/>
      <c r="O48" s="1050"/>
      <c r="P48" s="1053"/>
      <c r="Q48" s="1056"/>
      <c r="R48" s="1041"/>
      <c r="S48" s="1041"/>
      <c r="T48" s="1023"/>
      <c r="U48" s="1008"/>
      <c r="V48" s="1008"/>
      <c r="W48" s="1008"/>
      <c r="X48" s="1008"/>
      <c r="Y48" s="1008"/>
      <c r="Z48" s="1005"/>
      <c r="AA48" s="1005"/>
      <c r="AB48" s="1005"/>
      <c r="AC48" s="1005"/>
      <c r="AD48" s="1005"/>
      <c r="AE48" s="1005"/>
      <c r="AF48" s="1005"/>
      <c r="AG48" s="479"/>
      <c r="AH48" s="592"/>
      <c r="AI48" s="592"/>
      <c r="AJ48" s="592"/>
      <c r="AK48" s="196"/>
      <c r="AL48" s="197"/>
      <c r="AM48" s="197"/>
      <c r="AN48" s="197"/>
      <c r="AO48" s="197"/>
      <c r="AP48" s="1151"/>
      <c r="AQ48" s="1005"/>
      <c r="AR48" s="282"/>
      <c r="AS48" s="282"/>
      <c r="AT48" s="282"/>
      <c r="AU48" s="282"/>
      <c r="AV48" s="282"/>
      <c r="AW48" s="282"/>
      <c r="AX48" s="1151"/>
      <c r="AY48" s="1005"/>
      <c r="AZ48" s="282"/>
      <c r="BA48" s="282"/>
      <c r="BB48" s="282"/>
      <c r="BC48" s="282"/>
      <c r="BD48" s="282"/>
      <c r="BE48" s="282"/>
      <c r="BF48" s="1151"/>
      <c r="BG48" s="1005"/>
      <c r="BH48" s="282"/>
      <c r="BI48" s="282"/>
      <c r="BJ48" s="282"/>
      <c r="BK48" s="282"/>
      <c r="BL48" s="282"/>
      <c r="BM48" s="282"/>
      <c r="BN48" s="1151"/>
      <c r="BO48" s="1005"/>
      <c r="BP48" s="282"/>
      <c r="BQ48" s="282"/>
      <c r="BR48" s="282"/>
      <c r="BS48" s="282"/>
      <c r="BT48" s="282"/>
      <c r="BU48" s="282"/>
    </row>
    <row r="49" spans="1:73" ht="40.15" customHeight="1" x14ac:dyDescent="0.25">
      <c r="A49" s="151"/>
      <c r="B49" s="24"/>
      <c r="C49" s="1059"/>
      <c r="D49" s="1050"/>
      <c r="E49" s="1062"/>
      <c r="F49" s="1065"/>
      <c r="G49" s="1050"/>
      <c r="H49" s="1044"/>
      <c r="I49" s="1050"/>
      <c r="J49" s="1044"/>
      <c r="K49" s="1050"/>
      <c r="L49" s="1044"/>
      <c r="M49" s="1050"/>
      <c r="N49" s="1047"/>
      <c r="O49" s="1050"/>
      <c r="P49" s="1053"/>
      <c r="Q49" s="1056"/>
      <c r="R49" s="1041"/>
      <c r="S49" s="1041"/>
      <c r="T49" s="1023"/>
      <c r="U49" s="1008"/>
      <c r="V49" s="1008"/>
      <c r="W49" s="1008"/>
      <c r="X49" s="1008"/>
      <c r="Y49" s="1008"/>
      <c r="Z49" s="1005"/>
      <c r="AA49" s="1005"/>
      <c r="AB49" s="1005"/>
      <c r="AC49" s="1005"/>
      <c r="AD49" s="1005"/>
      <c r="AE49" s="1005"/>
      <c r="AF49" s="1005"/>
      <c r="AG49" s="196"/>
      <c r="AH49" s="592"/>
      <c r="AI49" s="592"/>
      <c r="AJ49" s="592"/>
      <c r="AK49" s="196"/>
      <c r="AL49" s="197"/>
      <c r="AM49" s="197"/>
      <c r="AN49" s="197"/>
      <c r="AO49" s="197"/>
      <c r="AP49" s="1151"/>
      <c r="AQ49" s="1005"/>
      <c r="AR49" s="282"/>
      <c r="AS49" s="282"/>
      <c r="AT49" s="282"/>
      <c r="AU49" s="282"/>
      <c r="AV49" s="282"/>
      <c r="AW49" s="282"/>
      <c r="AX49" s="1151"/>
      <c r="AY49" s="1005"/>
      <c r="AZ49" s="282"/>
      <c r="BA49" s="282"/>
      <c r="BB49" s="282"/>
      <c r="BC49" s="282"/>
      <c r="BD49" s="282"/>
      <c r="BE49" s="282"/>
      <c r="BF49" s="1151"/>
      <c r="BG49" s="1005"/>
      <c r="BH49" s="282"/>
      <c r="BI49" s="282"/>
      <c r="BJ49" s="282"/>
      <c r="BK49" s="282"/>
      <c r="BL49" s="282"/>
      <c r="BM49" s="282"/>
      <c r="BN49" s="1151"/>
      <c r="BO49" s="1005"/>
      <c r="BP49" s="282"/>
      <c r="BQ49" s="282"/>
      <c r="BR49" s="282"/>
      <c r="BS49" s="282"/>
      <c r="BT49" s="282"/>
      <c r="BU49" s="282"/>
    </row>
    <row r="50" spans="1:73" ht="40.15" customHeight="1" thickBot="1" x14ac:dyDescent="0.3">
      <c r="A50" s="151"/>
      <c r="B50" s="24"/>
      <c r="C50" s="1060"/>
      <c r="D50" s="1051"/>
      <c r="E50" s="1063"/>
      <c r="F50" s="1066"/>
      <c r="G50" s="1051"/>
      <c r="H50" s="1045"/>
      <c r="I50" s="1051"/>
      <c r="J50" s="1045"/>
      <c r="K50" s="1051"/>
      <c r="L50" s="1045"/>
      <c r="M50" s="1051"/>
      <c r="N50" s="1048"/>
      <c r="O50" s="1051"/>
      <c r="P50" s="1054"/>
      <c r="Q50" s="1057"/>
      <c r="R50" s="1042"/>
      <c r="S50" s="1042"/>
      <c r="T50" s="1024"/>
      <c r="U50" s="1009"/>
      <c r="V50" s="1009"/>
      <c r="W50" s="1009"/>
      <c r="X50" s="1009"/>
      <c r="Y50" s="1009"/>
      <c r="Z50" s="1006"/>
      <c r="AA50" s="1006"/>
      <c r="AB50" s="1006"/>
      <c r="AC50" s="1006"/>
      <c r="AD50" s="1006"/>
      <c r="AE50" s="1006"/>
      <c r="AF50" s="1006"/>
      <c r="AG50" s="715"/>
      <c r="AH50" s="716"/>
      <c r="AI50" s="716"/>
      <c r="AJ50" s="716"/>
      <c r="AK50" s="715"/>
      <c r="AL50" s="717"/>
      <c r="AM50" s="717"/>
      <c r="AN50" s="717"/>
      <c r="AO50" s="717"/>
      <c r="AP50" s="1152"/>
      <c r="AQ50" s="1006"/>
      <c r="AR50" s="718"/>
      <c r="AS50" s="718"/>
      <c r="AT50" s="718"/>
      <c r="AU50" s="718"/>
      <c r="AV50" s="718"/>
      <c r="AW50" s="718"/>
      <c r="AX50" s="1152"/>
      <c r="AY50" s="1006"/>
      <c r="AZ50" s="718"/>
      <c r="BA50" s="718"/>
      <c r="BB50" s="718"/>
      <c r="BC50" s="718"/>
      <c r="BD50" s="718"/>
      <c r="BE50" s="718"/>
      <c r="BF50" s="1152"/>
      <c r="BG50" s="1006"/>
      <c r="BH50" s="718"/>
      <c r="BI50" s="718"/>
      <c r="BJ50" s="718"/>
      <c r="BK50" s="718"/>
      <c r="BL50" s="718"/>
      <c r="BM50" s="718"/>
      <c r="BN50" s="1152"/>
      <c r="BO50" s="1006"/>
      <c r="BP50" s="718"/>
      <c r="BQ50" s="718"/>
      <c r="BR50" s="718"/>
      <c r="BS50" s="718"/>
      <c r="BT50" s="718"/>
      <c r="BU50" s="718"/>
    </row>
    <row r="51" spans="1:73" ht="40.15" customHeight="1" thickTop="1" x14ac:dyDescent="0.25">
      <c r="A51" s="151"/>
      <c r="B51" s="24"/>
      <c r="C51" s="1058" t="s">
        <v>311</v>
      </c>
      <c r="D51" s="1049" t="s">
        <v>312</v>
      </c>
      <c r="E51" s="1061">
        <v>11</v>
      </c>
      <c r="F51" s="1064" t="s">
        <v>2961</v>
      </c>
      <c r="G51" s="1049" t="s">
        <v>515</v>
      </c>
      <c r="H51" s="1043" t="s">
        <v>272</v>
      </c>
      <c r="I51" s="1049" t="s">
        <v>2962</v>
      </c>
      <c r="J51" s="1043" t="s">
        <v>2944</v>
      </c>
      <c r="K51" s="1049" t="s">
        <v>2945</v>
      </c>
      <c r="L51" s="1043" t="s">
        <v>2946</v>
      </c>
      <c r="M51" s="1049" t="s">
        <v>2947</v>
      </c>
      <c r="N51" s="1046">
        <v>2026004540074</v>
      </c>
      <c r="O51" s="1049" t="s">
        <v>2948</v>
      </c>
      <c r="P51" s="1052" t="s">
        <v>313</v>
      </c>
      <c r="Q51" s="1055">
        <v>1</v>
      </c>
      <c r="R51" s="1040" t="s">
        <v>2867</v>
      </c>
      <c r="S51" s="1040"/>
      <c r="T51" s="1022"/>
      <c r="U51" s="1007"/>
      <c r="V51" s="1007"/>
      <c r="W51" s="1007"/>
      <c r="X51" s="1007"/>
      <c r="Y51" s="1007"/>
      <c r="Z51" s="1004">
        <f t="shared" ref="Z51" si="155">+AQ51+AY51+BG51+BO51</f>
        <v>0</v>
      </c>
      <c r="AA51" s="1004">
        <f t="shared" ref="AA51:AF51" si="156">SUM(AR51:AR54,AZ51:AZ54,BH51:BH54,BP51:BP54)</f>
        <v>0</v>
      </c>
      <c r="AB51" s="1004">
        <f t="shared" si="156"/>
        <v>0</v>
      </c>
      <c r="AC51" s="1004">
        <f t="shared" si="156"/>
        <v>0</v>
      </c>
      <c r="AD51" s="1004">
        <f t="shared" si="156"/>
        <v>0</v>
      </c>
      <c r="AE51" s="1004">
        <f t="shared" si="156"/>
        <v>0</v>
      </c>
      <c r="AF51" s="1004">
        <f t="shared" si="156"/>
        <v>0</v>
      </c>
      <c r="AG51" s="714"/>
      <c r="AH51" s="593"/>
      <c r="AI51" s="593"/>
      <c r="AJ51" s="593"/>
      <c r="AK51" s="207"/>
      <c r="AL51" s="208"/>
      <c r="AM51" s="208"/>
      <c r="AN51" s="208"/>
      <c r="AO51" s="208"/>
      <c r="AP51" s="1150">
        <f t="shared" ref="AP51" si="157">+U51</f>
        <v>0</v>
      </c>
      <c r="AQ51" s="1004">
        <f t="shared" ref="AQ51" si="158">SUM(AR51:AW54)</f>
        <v>0</v>
      </c>
      <c r="AR51" s="299"/>
      <c r="AS51" s="299"/>
      <c r="AT51" s="299"/>
      <c r="AU51" s="299"/>
      <c r="AV51" s="299"/>
      <c r="AW51" s="299"/>
      <c r="AX51" s="1150">
        <f t="shared" ref="AX51" si="159">+V51</f>
        <v>0</v>
      </c>
      <c r="AY51" s="1004">
        <f t="shared" ref="AY51" si="160">SUM(AZ51:BE54)</f>
        <v>0</v>
      </c>
      <c r="AZ51" s="299"/>
      <c r="BA51" s="299"/>
      <c r="BB51" s="299"/>
      <c r="BC51" s="299"/>
      <c r="BD51" s="299"/>
      <c r="BE51" s="299"/>
      <c r="BF51" s="1150">
        <f t="shared" ref="BF51" si="161">+W51</f>
        <v>0</v>
      </c>
      <c r="BG51" s="1004">
        <f t="shared" ref="BG51" si="162">SUM(BH51:BM54)</f>
        <v>0</v>
      </c>
      <c r="BH51" s="299"/>
      <c r="BI51" s="299"/>
      <c r="BJ51" s="299"/>
      <c r="BK51" s="299"/>
      <c r="BL51" s="299"/>
      <c r="BM51" s="299"/>
      <c r="BN51" s="1150">
        <f t="shared" ref="BN51" si="163">+X51</f>
        <v>0</v>
      </c>
      <c r="BO51" s="1004">
        <f t="shared" ref="BO51" si="164">SUM(BP51:BU54)</f>
        <v>0</v>
      </c>
      <c r="BP51" s="299"/>
      <c r="BQ51" s="299"/>
      <c r="BR51" s="299"/>
      <c r="BS51" s="299"/>
      <c r="BT51" s="299"/>
      <c r="BU51" s="299"/>
    </row>
    <row r="52" spans="1:73" ht="40.15" customHeight="1" x14ac:dyDescent="0.25">
      <c r="A52" s="151"/>
      <c r="B52" s="24"/>
      <c r="C52" s="1059"/>
      <c r="D52" s="1050"/>
      <c r="E52" s="1062"/>
      <c r="F52" s="1065"/>
      <c r="G52" s="1050"/>
      <c r="H52" s="1044"/>
      <c r="I52" s="1050"/>
      <c r="J52" s="1044"/>
      <c r="K52" s="1050"/>
      <c r="L52" s="1044"/>
      <c r="M52" s="1050"/>
      <c r="N52" s="1047"/>
      <c r="O52" s="1050"/>
      <c r="P52" s="1053"/>
      <c r="Q52" s="1056"/>
      <c r="R52" s="1041"/>
      <c r="S52" s="1041"/>
      <c r="T52" s="1023"/>
      <c r="U52" s="1008"/>
      <c r="V52" s="1008"/>
      <c r="W52" s="1008"/>
      <c r="X52" s="1008"/>
      <c r="Y52" s="1008"/>
      <c r="Z52" s="1005"/>
      <c r="AA52" s="1005"/>
      <c r="AB52" s="1005"/>
      <c r="AC52" s="1005"/>
      <c r="AD52" s="1005"/>
      <c r="AE52" s="1005"/>
      <c r="AF52" s="1005"/>
      <c r="AG52" s="479"/>
      <c r="AH52" s="592"/>
      <c r="AI52" s="592"/>
      <c r="AJ52" s="592"/>
      <c r="AK52" s="196"/>
      <c r="AL52" s="197"/>
      <c r="AM52" s="197"/>
      <c r="AN52" s="197"/>
      <c r="AO52" s="197"/>
      <c r="AP52" s="1151"/>
      <c r="AQ52" s="1005"/>
      <c r="AR52" s="282"/>
      <c r="AS52" s="282"/>
      <c r="AT52" s="282"/>
      <c r="AU52" s="282"/>
      <c r="AV52" s="282"/>
      <c r="AW52" s="282"/>
      <c r="AX52" s="1151"/>
      <c r="AY52" s="1005"/>
      <c r="AZ52" s="282"/>
      <c r="BA52" s="282"/>
      <c r="BB52" s="282"/>
      <c r="BC52" s="282"/>
      <c r="BD52" s="282"/>
      <c r="BE52" s="282"/>
      <c r="BF52" s="1151"/>
      <c r="BG52" s="1005"/>
      <c r="BH52" s="282"/>
      <c r="BI52" s="282"/>
      <c r="BJ52" s="282"/>
      <c r="BK52" s="282"/>
      <c r="BL52" s="282"/>
      <c r="BM52" s="282"/>
      <c r="BN52" s="1151"/>
      <c r="BO52" s="1005"/>
      <c r="BP52" s="282"/>
      <c r="BQ52" s="282"/>
      <c r="BR52" s="282"/>
      <c r="BS52" s="282"/>
      <c r="BT52" s="282"/>
      <c r="BU52" s="282"/>
    </row>
    <row r="53" spans="1:73" ht="40.15" customHeight="1" x14ac:dyDescent="0.25">
      <c r="A53" s="151"/>
      <c r="B53" s="24"/>
      <c r="C53" s="1059"/>
      <c r="D53" s="1050"/>
      <c r="E53" s="1062"/>
      <c r="F53" s="1065"/>
      <c r="G53" s="1050"/>
      <c r="H53" s="1044"/>
      <c r="I53" s="1050"/>
      <c r="J53" s="1044"/>
      <c r="K53" s="1050"/>
      <c r="L53" s="1044"/>
      <c r="M53" s="1050"/>
      <c r="N53" s="1047"/>
      <c r="O53" s="1050"/>
      <c r="P53" s="1053"/>
      <c r="Q53" s="1056"/>
      <c r="R53" s="1041"/>
      <c r="S53" s="1041"/>
      <c r="T53" s="1023"/>
      <c r="U53" s="1008"/>
      <c r="V53" s="1008"/>
      <c r="W53" s="1008"/>
      <c r="X53" s="1008"/>
      <c r="Y53" s="1008"/>
      <c r="Z53" s="1005"/>
      <c r="AA53" s="1005"/>
      <c r="AB53" s="1005"/>
      <c r="AC53" s="1005"/>
      <c r="AD53" s="1005"/>
      <c r="AE53" s="1005"/>
      <c r="AF53" s="1005"/>
      <c r="AG53" s="196"/>
      <c r="AH53" s="592"/>
      <c r="AI53" s="592"/>
      <c r="AJ53" s="592"/>
      <c r="AK53" s="196"/>
      <c r="AL53" s="197"/>
      <c r="AM53" s="197"/>
      <c r="AN53" s="197"/>
      <c r="AO53" s="197"/>
      <c r="AP53" s="1151"/>
      <c r="AQ53" s="1005"/>
      <c r="AR53" s="282"/>
      <c r="AS53" s="282"/>
      <c r="AT53" s="282"/>
      <c r="AU53" s="282"/>
      <c r="AV53" s="282"/>
      <c r="AW53" s="282"/>
      <c r="AX53" s="1151"/>
      <c r="AY53" s="1005"/>
      <c r="AZ53" s="282"/>
      <c r="BA53" s="282"/>
      <c r="BB53" s="282"/>
      <c r="BC53" s="282"/>
      <c r="BD53" s="282"/>
      <c r="BE53" s="282"/>
      <c r="BF53" s="1151"/>
      <c r="BG53" s="1005"/>
      <c r="BH53" s="282"/>
      <c r="BI53" s="282"/>
      <c r="BJ53" s="282"/>
      <c r="BK53" s="282"/>
      <c r="BL53" s="282"/>
      <c r="BM53" s="282"/>
      <c r="BN53" s="1151"/>
      <c r="BO53" s="1005"/>
      <c r="BP53" s="282"/>
      <c r="BQ53" s="282"/>
      <c r="BR53" s="282"/>
      <c r="BS53" s="282"/>
      <c r="BT53" s="282"/>
      <c r="BU53" s="282"/>
    </row>
    <row r="54" spans="1:73" ht="40.15" customHeight="1" thickBot="1" x14ac:dyDescent="0.3">
      <c r="A54" s="151"/>
      <c r="B54" s="24"/>
      <c r="C54" s="1060"/>
      <c r="D54" s="1051"/>
      <c r="E54" s="1063"/>
      <c r="F54" s="1066"/>
      <c r="G54" s="1051"/>
      <c r="H54" s="1045"/>
      <c r="I54" s="1051"/>
      <c r="J54" s="1045"/>
      <c r="K54" s="1051"/>
      <c r="L54" s="1045"/>
      <c r="M54" s="1051"/>
      <c r="N54" s="1048"/>
      <c r="O54" s="1051"/>
      <c r="P54" s="1054"/>
      <c r="Q54" s="1057"/>
      <c r="R54" s="1042"/>
      <c r="S54" s="1042"/>
      <c r="T54" s="1024"/>
      <c r="U54" s="1009"/>
      <c r="V54" s="1009"/>
      <c r="W54" s="1009"/>
      <c r="X54" s="1009"/>
      <c r="Y54" s="1009"/>
      <c r="Z54" s="1006"/>
      <c r="AA54" s="1006"/>
      <c r="AB54" s="1006"/>
      <c r="AC54" s="1006"/>
      <c r="AD54" s="1006"/>
      <c r="AE54" s="1006"/>
      <c r="AF54" s="1006"/>
      <c r="AG54" s="715"/>
      <c r="AH54" s="716"/>
      <c r="AI54" s="716"/>
      <c r="AJ54" s="716"/>
      <c r="AK54" s="715"/>
      <c r="AL54" s="717"/>
      <c r="AM54" s="717"/>
      <c r="AN54" s="717"/>
      <c r="AO54" s="717"/>
      <c r="AP54" s="1152"/>
      <c r="AQ54" s="1006"/>
      <c r="AR54" s="718"/>
      <c r="AS54" s="718"/>
      <c r="AT54" s="718"/>
      <c r="AU54" s="718"/>
      <c r="AV54" s="718"/>
      <c r="AW54" s="718"/>
      <c r="AX54" s="1152"/>
      <c r="AY54" s="1006"/>
      <c r="AZ54" s="718"/>
      <c r="BA54" s="718"/>
      <c r="BB54" s="718"/>
      <c r="BC54" s="718"/>
      <c r="BD54" s="718"/>
      <c r="BE54" s="718"/>
      <c r="BF54" s="1152"/>
      <c r="BG54" s="1006"/>
      <c r="BH54" s="718"/>
      <c r="BI54" s="718"/>
      <c r="BJ54" s="718"/>
      <c r="BK54" s="718"/>
      <c r="BL54" s="718"/>
      <c r="BM54" s="718"/>
      <c r="BN54" s="1152"/>
      <c r="BO54" s="1006"/>
      <c r="BP54" s="718"/>
      <c r="BQ54" s="718"/>
      <c r="BR54" s="718"/>
      <c r="BS54" s="718"/>
      <c r="BT54" s="718"/>
      <c r="BU54" s="718"/>
    </row>
    <row r="55" spans="1:73" ht="40.15" customHeight="1" thickTop="1" x14ac:dyDescent="0.25">
      <c r="A55" s="151"/>
      <c r="B55" s="24"/>
      <c r="C55" s="1058" t="s">
        <v>314</v>
      </c>
      <c r="D55" s="1049" t="s">
        <v>315</v>
      </c>
      <c r="E55" s="1061">
        <v>12</v>
      </c>
      <c r="F55" s="1064" t="s">
        <v>2963</v>
      </c>
      <c r="G55" s="1049" t="s">
        <v>2073</v>
      </c>
      <c r="H55" s="1043" t="s">
        <v>272</v>
      </c>
      <c r="I55" s="1049" t="s">
        <v>2964</v>
      </c>
      <c r="J55" s="1043" t="s">
        <v>2944</v>
      </c>
      <c r="K55" s="1049" t="s">
        <v>2945</v>
      </c>
      <c r="L55" s="1043" t="s">
        <v>2946</v>
      </c>
      <c r="M55" s="1049" t="s">
        <v>2947</v>
      </c>
      <c r="N55" s="1046">
        <v>2026004540074</v>
      </c>
      <c r="O55" s="1049" t="s">
        <v>2948</v>
      </c>
      <c r="P55" s="1052" t="s">
        <v>316</v>
      </c>
      <c r="Q55" s="1055">
        <v>1</v>
      </c>
      <c r="R55" s="1040"/>
      <c r="S55" s="1040"/>
      <c r="T55" s="1022"/>
      <c r="U55" s="1007"/>
      <c r="V55" s="1007"/>
      <c r="W55" s="1007"/>
      <c r="X55" s="1007"/>
      <c r="Y55" s="1007"/>
      <c r="Z55" s="1004">
        <f t="shared" ref="Z55" si="165">+AQ55+AY55+BG55+BO55</f>
        <v>0</v>
      </c>
      <c r="AA55" s="1004">
        <f t="shared" ref="AA55:AF55" si="166">SUM(AR55:AR58,AZ55:AZ58,BH55:BH58,BP55:BP58)</f>
        <v>0</v>
      </c>
      <c r="AB55" s="1004">
        <f t="shared" si="166"/>
        <v>0</v>
      </c>
      <c r="AC55" s="1004">
        <f t="shared" si="166"/>
        <v>0</v>
      </c>
      <c r="AD55" s="1004">
        <f t="shared" si="166"/>
        <v>0</v>
      </c>
      <c r="AE55" s="1004">
        <f t="shared" si="166"/>
        <v>0</v>
      </c>
      <c r="AF55" s="1004">
        <f t="shared" si="166"/>
        <v>0</v>
      </c>
      <c r="AG55" s="714"/>
      <c r="AH55" s="593"/>
      <c r="AI55" s="593"/>
      <c r="AJ55" s="593"/>
      <c r="AK55" s="207"/>
      <c r="AL55" s="208"/>
      <c r="AM55" s="208"/>
      <c r="AN55" s="208"/>
      <c r="AO55" s="208"/>
      <c r="AP55" s="1150">
        <f t="shared" ref="AP55" si="167">+U55</f>
        <v>0</v>
      </c>
      <c r="AQ55" s="1004">
        <f t="shared" ref="AQ55" si="168">SUM(AR55:AW58)</f>
        <v>0</v>
      </c>
      <c r="AR55" s="299"/>
      <c r="AS55" s="299"/>
      <c r="AT55" s="299"/>
      <c r="AU55" s="299"/>
      <c r="AV55" s="299"/>
      <c r="AW55" s="299"/>
      <c r="AX55" s="1150">
        <f t="shared" ref="AX55" si="169">+V55</f>
        <v>0</v>
      </c>
      <c r="AY55" s="1004">
        <f t="shared" ref="AY55" si="170">SUM(AZ55:BE58)</f>
        <v>0</v>
      </c>
      <c r="AZ55" s="299"/>
      <c r="BA55" s="299"/>
      <c r="BB55" s="299"/>
      <c r="BC55" s="299"/>
      <c r="BD55" s="299"/>
      <c r="BE55" s="299"/>
      <c r="BF55" s="1150">
        <f t="shared" ref="BF55" si="171">+W55</f>
        <v>0</v>
      </c>
      <c r="BG55" s="1004">
        <f t="shared" ref="BG55" si="172">SUM(BH55:BM58)</f>
        <v>0</v>
      </c>
      <c r="BH55" s="299"/>
      <c r="BI55" s="299"/>
      <c r="BJ55" s="299"/>
      <c r="BK55" s="299"/>
      <c r="BL55" s="299"/>
      <c r="BM55" s="299"/>
      <c r="BN55" s="1150">
        <f t="shared" ref="BN55" si="173">+X55</f>
        <v>0</v>
      </c>
      <c r="BO55" s="1004">
        <f t="shared" ref="BO55" si="174">SUM(BP55:BU58)</f>
        <v>0</v>
      </c>
      <c r="BP55" s="299"/>
      <c r="BQ55" s="299"/>
      <c r="BR55" s="299"/>
      <c r="BS55" s="299"/>
      <c r="BT55" s="299"/>
      <c r="BU55" s="299"/>
    </row>
    <row r="56" spans="1:73" ht="40.15" customHeight="1" x14ac:dyDescent="0.25">
      <c r="A56" s="151"/>
      <c r="B56" s="24"/>
      <c r="C56" s="1059"/>
      <c r="D56" s="1050"/>
      <c r="E56" s="1062"/>
      <c r="F56" s="1065"/>
      <c r="G56" s="1050"/>
      <c r="H56" s="1044"/>
      <c r="I56" s="1050"/>
      <c r="J56" s="1044"/>
      <c r="K56" s="1050"/>
      <c r="L56" s="1044"/>
      <c r="M56" s="1050"/>
      <c r="N56" s="1047"/>
      <c r="O56" s="1050"/>
      <c r="P56" s="1053"/>
      <c r="Q56" s="1056"/>
      <c r="R56" s="1041"/>
      <c r="S56" s="1041"/>
      <c r="T56" s="1023"/>
      <c r="U56" s="1008"/>
      <c r="V56" s="1008"/>
      <c r="W56" s="1008"/>
      <c r="X56" s="1008"/>
      <c r="Y56" s="1008"/>
      <c r="Z56" s="1005"/>
      <c r="AA56" s="1005"/>
      <c r="AB56" s="1005"/>
      <c r="AC56" s="1005"/>
      <c r="AD56" s="1005"/>
      <c r="AE56" s="1005"/>
      <c r="AF56" s="1005"/>
      <c r="AG56" s="479"/>
      <c r="AH56" s="592"/>
      <c r="AI56" s="592"/>
      <c r="AJ56" s="592"/>
      <c r="AK56" s="196"/>
      <c r="AL56" s="197"/>
      <c r="AM56" s="197"/>
      <c r="AN56" s="197"/>
      <c r="AO56" s="197"/>
      <c r="AP56" s="1151"/>
      <c r="AQ56" s="1005"/>
      <c r="AR56" s="282"/>
      <c r="AS56" s="282"/>
      <c r="AT56" s="282"/>
      <c r="AU56" s="282"/>
      <c r="AV56" s="282"/>
      <c r="AW56" s="282"/>
      <c r="AX56" s="1151"/>
      <c r="AY56" s="1005"/>
      <c r="AZ56" s="282"/>
      <c r="BA56" s="282"/>
      <c r="BB56" s="282"/>
      <c r="BC56" s="282"/>
      <c r="BD56" s="282"/>
      <c r="BE56" s="282"/>
      <c r="BF56" s="1151"/>
      <c r="BG56" s="1005"/>
      <c r="BH56" s="282"/>
      <c r="BI56" s="282"/>
      <c r="BJ56" s="282"/>
      <c r="BK56" s="282"/>
      <c r="BL56" s="282"/>
      <c r="BM56" s="282"/>
      <c r="BN56" s="1151"/>
      <c r="BO56" s="1005"/>
      <c r="BP56" s="282"/>
      <c r="BQ56" s="282"/>
      <c r="BR56" s="282"/>
      <c r="BS56" s="282"/>
      <c r="BT56" s="282"/>
      <c r="BU56" s="282"/>
    </row>
    <row r="57" spans="1:73" ht="40.15" customHeight="1" x14ac:dyDescent="0.25">
      <c r="A57" s="151"/>
      <c r="B57" s="24"/>
      <c r="C57" s="1059"/>
      <c r="D57" s="1050"/>
      <c r="E57" s="1062"/>
      <c r="F57" s="1065"/>
      <c r="G57" s="1050"/>
      <c r="H57" s="1044"/>
      <c r="I57" s="1050"/>
      <c r="J57" s="1044"/>
      <c r="K57" s="1050"/>
      <c r="L57" s="1044"/>
      <c r="M57" s="1050"/>
      <c r="N57" s="1047"/>
      <c r="O57" s="1050"/>
      <c r="P57" s="1053"/>
      <c r="Q57" s="1056"/>
      <c r="R57" s="1041"/>
      <c r="S57" s="1041"/>
      <c r="T57" s="1023"/>
      <c r="U57" s="1008"/>
      <c r="V57" s="1008"/>
      <c r="W57" s="1008"/>
      <c r="X57" s="1008"/>
      <c r="Y57" s="1008"/>
      <c r="Z57" s="1005"/>
      <c r="AA57" s="1005"/>
      <c r="AB57" s="1005"/>
      <c r="AC57" s="1005"/>
      <c r="AD57" s="1005"/>
      <c r="AE57" s="1005"/>
      <c r="AF57" s="1005"/>
      <c r="AG57" s="196"/>
      <c r="AH57" s="592"/>
      <c r="AI57" s="592"/>
      <c r="AJ57" s="592"/>
      <c r="AK57" s="196"/>
      <c r="AL57" s="197"/>
      <c r="AM57" s="197"/>
      <c r="AN57" s="197"/>
      <c r="AO57" s="197"/>
      <c r="AP57" s="1151"/>
      <c r="AQ57" s="1005"/>
      <c r="AR57" s="282"/>
      <c r="AS57" s="282"/>
      <c r="AT57" s="282"/>
      <c r="AU57" s="282"/>
      <c r="AV57" s="282"/>
      <c r="AW57" s="282"/>
      <c r="AX57" s="1151"/>
      <c r="AY57" s="1005"/>
      <c r="AZ57" s="282"/>
      <c r="BA57" s="282"/>
      <c r="BB57" s="282"/>
      <c r="BC57" s="282"/>
      <c r="BD57" s="282"/>
      <c r="BE57" s="282"/>
      <c r="BF57" s="1151"/>
      <c r="BG57" s="1005"/>
      <c r="BH57" s="282"/>
      <c r="BI57" s="282"/>
      <c r="BJ57" s="282"/>
      <c r="BK57" s="282"/>
      <c r="BL57" s="282"/>
      <c r="BM57" s="282"/>
      <c r="BN57" s="1151"/>
      <c r="BO57" s="1005"/>
      <c r="BP57" s="282"/>
      <c r="BQ57" s="282"/>
      <c r="BR57" s="282"/>
      <c r="BS57" s="282"/>
      <c r="BT57" s="282"/>
      <c r="BU57" s="282"/>
    </row>
    <row r="58" spans="1:73" ht="40.15" customHeight="1" thickBot="1" x14ac:dyDescent="0.3">
      <c r="A58" s="151"/>
      <c r="B58" s="24"/>
      <c r="C58" s="1060"/>
      <c r="D58" s="1051"/>
      <c r="E58" s="1063"/>
      <c r="F58" s="1066"/>
      <c r="G58" s="1051"/>
      <c r="H58" s="1045"/>
      <c r="I58" s="1051"/>
      <c r="J58" s="1045"/>
      <c r="K58" s="1051"/>
      <c r="L58" s="1045"/>
      <c r="M58" s="1051"/>
      <c r="N58" s="1048"/>
      <c r="O58" s="1051"/>
      <c r="P58" s="1054"/>
      <c r="Q58" s="1057"/>
      <c r="R58" s="1042"/>
      <c r="S58" s="1042"/>
      <c r="T58" s="1024"/>
      <c r="U58" s="1009"/>
      <c r="V58" s="1009"/>
      <c r="W58" s="1009"/>
      <c r="X58" s="1009"/>
      <c r="Y58" s="1009"/>
      <c r="Z58" s="1006"/>
      <c r="AA58" s="1006"/>
      <c r="AB58" s="1006"/>
      <c r="AC58" s="1006"/>
      <c r="AD58" s="1006"/>
      <c r="AE58" s="1006"/>
      <c r="AF58" s="1006"/>
      <c r="AG58" s="715"/>
      <c r="AH58" s="716"/>
      <c r="AI58" s="716"/>
      <c r="AJ58" s="716"/>
      <c r="AK58" s="715"/>
      <c r="AL58" s="717"/>
      <c r="AM58" s="717"/>
      <c r="AN58" s="717"/>
      <c r="AO58" s="717"/>
      <c r="AP58" s="1152"/>
      <c r="AQ58" s="1006"/>
      <c r="AR58" s="718"/>
      <c r="AS58" s="718"/>
      <c r="AT58" s="718"/>
      <c r="AU58" s="718"/>
      <c r="AV58" s="718"/>
      <c r="AW58" s="718"/>
      <c r="AX58" s="1152"/>
      <c r="AY58" s="1006"/>
      <c r="AZ58" s="718"/>
      <c r="BA58" s="718"/>
      <c r="BB58" s="718"/>
      <c r="BC58" s="718"/>
      <c r="BD58" s="718"/>
      <c r="BE58" s="718"/>
      <c r="BF58" s="1152"/>
      <c r="BG58" s="1006"/>
      <c r="BH58" s="718"/>
      <c r="BI58" s="718"/>
      <c r="BJ58" s="718"/>
      <c r="BK58" s="718"/>
      <c r="BL58" s="718"/>
      <c r="BM58" s="718"/>
      <c r="BN58" s="1152"/>
      <c r="BO58" s="1006"/>
      <c r="BP58" s="718"/>
      <c r="BQ58" s="718"/>
      <c r="BR58" s="718"/>
      <c r="BS58" s="718"/>
      <c r="BT58" s="718"/>
      <c r="BU58" s="718"/>
    </row>
    <row r="59" spans="1:73" s="480" customFormat="1" ht="40.15" customHeight="1" thickTop="1" x14ac:dyDescent="0.25">
      <c r="A59" s="151"/>
      <c r="B59" s="24"/>
      <c r="C59" s="1031" t="s">
        <v>317</v>
      </c>
      <c r="D59" s="1010" t="s">
        <v>318</v>
      </c>
      <c r="E59" s="1034">
        <v>13</v>
      </c>
      <c r="F59" s="1037" t="s">
        <v>2965</v>
      </c>
      <c r="G59" s="1010" t="s">
        <v>1112</v>
      </c>
      <c r="H59" s="1025" t="s">
        <v>272</v>
      </c>
      <c r="I59" s="1010" t="s">
        <v>2966</v>
      </c>
      <c r="J59" s="1025" t="s">
        <v>2967</v>
      </c>
      <c r="K59" s="1025" t="s">
        <v>2968</v>
      </c>
      <c r="L59" s="1025" t="s">
        <v>2969</v>
      </c>
      <c r="M59" s="1025" t="s">
        <v>2970</v>
      </c>
      <c r="N59" s="1028">
        <v>2026004540038</v>
      </c>
      <c r="O59" s="1010" t="s">
        <v>2971</v>
      </c>
      <c r="P59" s="1013" t="s">
        <v>319</v>
      </c>
      <c r="Q59" s="1016">
        <v>1</v>
      </c>
      <c r="R59" s="1019" t="s">
        <v>2867</v>
      </c>
      <c r="S59" s="1019"/>
      <c r="T59" s="1022"/>
      <c r="U59" s="1007"/>
      <c r="V59" s="1007"/>
      <c r="W59" s="1007"/>
      <c r="X59" s="1007"/>
      <c r="Y59" s="1007"/>
      <c r="Z59" s="1004">
        <f t="shared" ref="Z59" si="175">+AQ59+AY59+BG59+BO59</f>
        <v>0</v>
      </c>
      <c r="AA59" s="1004">
        <f t="shared" ref="AA59:AF59" si="176">SUM(AR59:AR62,AZ59:AZ62,BH59:BH62,BP59:BP62)</f>
        <v>0</v>
      </c>
      <c r="AB59" s="1004">
        <f t="shared" si="176"/>
        <v>0</v>
      </c>
      <c r="AC59" s="1004">
        <f t="shared" si="176"/>
        <v>0</v>
      </c>
      <c r="AD59" s="1004">
        <f t="shared" si="176"/>
        <v>0</v>
      </c>
      <c r="AE59" s="1004">
        <f t="shared" si="176"/>
        <v>0</v>
      </c>
      <c r="AF59" s="1004">
        <f t="shared" si="176"/>
        <v>0</v>
      </c>
      <c r="AG59" s="714"/>
      <c r="AH59" s="593"/>
      <c r="AI59" s="593"/>
      <c r="AJ59" s="593"/>
      <c r="AK59" s="207"/>
      <c r="AL59" s="208"/>
      <c r="AM59" s="208"/>
      <c r="AN59" s="208"/>
      <c r="AO59" s="208"/>
      <c r="AP59" s="1150">
        <f t="shared" ref="AP59" si="177">+U59</f>
        <v>0</v>
      </c>
      <c r="AQ59" s="1004">
        <f t="shared" ref="AQ59" si="178">SUM(AR59:AW62)</f>
        <v>0</v>
      </c>
      <c r="AR59" s="299"/>
      <c r="AS59" s="299"/>
      <c r="AT59" s="299"/>
      <c r="AU59" s="299"/>
      <c r="AV59" s="299"/>
      <c r="AW59" s="299"/>
      <c r="AX59" s="1150">
        <f t="shared" ref="AX59" si="179">+V59</f>
        <v>0</v>
      </c>
      <c r="AY59" s="1004">
        <f t="shared" ref="AY59" si="180">SUM(AZ59:BE62)</f>
        <v>0</v>
      </c>
      <c r="AZ59" s="299"/>
      <c r="BA59" s="299"/>
      <c r="BB59" s="299"/>
      <c r="BC59" s="299"/>
      <c r="BD59" s="299"/>
      <c r="BE59" s="299"/>
      <c r="BF59" s="1150">
        <f t="shared" ref="BF59" si="181">+W59</f>
        <v>0</v>
      </c>
      <c r="BG59" s="1004">
        <f t="shared" ref="BG59" si="182">SUM(BH59:BM62)</f>
        <v>0</v>
      </c>
      <c r="BH59" s="299"/>
      <c r="BI59" s="299"/>
      <c r="BJ59" s="299"/>
      <c r="BK59" s="299"/>
      <c r="BL59" s="299"/>
      <c r="BM59" s="299"/>
      <c r="BN59" s="1150">
        <f t="shared" ref="BN59" si="183">+X59</f>
        <v>0</v>
      </c>
      <c r="BO59" s="1004">
        <f t="shared" ref="BO59" si="184">SUM(BP59:BU62)</f>
        <v>0</v>
      </c>
      <c r="BP59" s="299"/>
      <c r="BQ59" s="299"/>
      <c r="BR59" s="299"/>
      <c r="BS59" s="299"/>
      <c r="BT59" s="299"/>
      <c r="BU59" s="299"/>
    </row>
    <row r="60" spans="1:73" s="480" customFormat="1" ht="40.15" customHeight="1" x14ac:dyDescent="0.25">
      <c r="A60" s="151"/>
      <c r="B60" s="24"/>
      <c r="C60" s="1032"/>
      <c r="D60" s="1011"/>
      <c r="E60" s="1035"/>
      <c r="F60" s="1038"/>
      <c r="G60" s="1011"/>
      <c r="H60" s="1026"/>
      <c r="I60" s="1011"/>
      <c r="J60" s="1026"/>
      <c r="K60" s="1026"/>
      <c r="L60" s="1026"/>
      <c r="M60" s="1026"/>
      <c r="N60" s="1029"/>
      <c r="O60" s="1011"/>
      <c r="P60" s="1014"/>
      <c r="Q60" s="1017"/>
      <c r="R60" s="1020"/>
      <c r="S60" s="1020"/>
      <c r="T60" s="1023"/>
      <c r="U60" s="1008"/>
      <c r="V60" s="1008"/>
      <c r="W60" s="1008"/>
      <c r="X60" s="1008"/>
      <c r="Y60" s="1008"/>
      <c r="Z60" s="1005"/>
      <c r="AA60" s="1005"/>
      <c r="AB60" s="1005"/>
      <c r="AC60" s="1005"/>
      <c r="AD60" s="1005"/>
      <c r="AE60" s="1005"/>
      <c r="AF60" s="1005"/>
      <c r="AG60" s="479"/>
      <c r="AH60" s="592"/>
      <c r="AI60" s="592"/>
      <c r="AJ60" s="592"/>
      <c r="AK60" s="196"/>
      <c r="AL60" s="197"/>
      <c r="AM60" s="197"/>
      <c r="AN60" s="197"/>
      <c r="AO60" s="197"/>
      <c r="AP60" s="1151"/>
      <c r="AQ60" s="1005"/>
      <c r="AR60" s="282"/>
      <c r="AS60" s="282"/>
      <c r="AT60" s="282"/>
      <c r="AU60" s="282"/>
      <c r="AV60" s="282"/>
      <c r="AW60" s="282"/>
      <c r="AX60" s="1151"/>
      <c r="AY60" s="1005"/>
      <c r="AZ60" s="282"/>
      <c r="BA60" s="282"/>
      <c r="BB60" s="282"/>
      <c r="BC60" s="282"/>
      <c r="BD60" s="282"/>
      <c r="BE60" s="282"/>
      <c r="BF60" s="1151"/>
      <c r="BG60" s="1005"/>
      <c r="BH60" s="282"/>
      <c r="BI60" s="282"/>
      <c r="BJ60" s="282"/>
      <c r="BK60" s="282"/>
      <c r="BL60" s="282"/>
      <c r="BM60" s="282"/>
      <c r="BN60" s="1151"/>
      <c r="BO60" s="1005"/>
      <c r="BP60" s="282"/>
      <c r="BQ60" s="282"/>
      <c r="BR60" s="282"/>
      <c r="BS60" s="282"/>
      <c r="BT60" s="282"/>
      <c r="BU60" s="282"/>
    </row>
    <row r="61" spans="1:73" s="480" customFormat="1" ht="40.15" customHeight="1" x14ac:dyDescent="0.25">
      <c r="A61" s="151"/>
      <c r="B61" s="24"/>
      <c r="C61" s="1032"/>
      <c r="D61" s="1011"/>
      <c r="E61" s="1035"/>
      <c r="F61" s="1038"/>
      <c r="G61" s="1011"/>
      <c r="H61" s="1026"/>
      <c r="I61" s="1011"/>
      <c r="J61" s="1026"/>
      <c r="K61" s="1026"/>
      <c r="L61" s="1026"/>
      <c r="M61" s="1026"/>
      <c r="N61" s="1029"/>
      <c r="O61" s="1011"/>
      <c r="P61" s="1014"/>
      <c r="Q61" s="1017"/>
      <c r="R61" s="1020"/>
      <c r="S61" s="1020"/>
      <c r="T61" s="1023"/>
      <c r="U61" s="1008"/>
      <c r="V61" s="1008"/>
      <c r="W61" s="1008"/>
      <c r="X61" s="1008"/>
      <c r="Y61" s="1008"/>
      <c r="Z61" s="1005"/>
      <c r="AA61" s="1005"/>
      <c r="AB61" s="1005"/>
      <c r="AC61" s="1005"/>
      <c r="AD61" s="1005"/>
      <c r="AE61" s="1005"/>
      <c r="AF61" s="1005"/>
      <c r="AG61" s="196"/>
      <c r="AH61" s="592"/>
      <c r="AI61" s="592"/>
      <c r="AJ61" s="592"/>
      <c r="AK61" s="196"/>
      <c r="AL61" s="197"/>
      <c r="AM61" s="197"/>
      <c r="AN61" s="197"/>
      <c r="AO61" s="197"/>
      <c r="AP61" s="1151"/>
      <c r="AQ61" s="1005"/>
      <c r="AR61" s="282"/>
      <c r="AS61" s="282"/>
      <c r="AT61" s="282"/>
      <c r="AU61" s="282"/>
      <c r="AV61" s="282"/>
      <c r="AW61" s="282"/>
      <c r="AX61" s="1151"/>
      <c r="AY61" s="1005"/>
      <c r="AZ61" s="282"/>
      <c r="BA61" s="282"/>
      <c r="BB61" s="282"/>
      <c r="BC61" s="282"/>
      <c r="BD61" s="282"/>
      <c r="BE61" s="282"/>
      <c r="BF61" s="1151"/>
      <c r="BG61" s="1005"/>
      <c r="BH61" s="282"/>
      <c r="BI61" s="282"/>
      <c r="BJ61" s="282"/>
      <c r="BK61" s="282"/>
      <c r="BL61" s="282"/>
      <c r="BM61" s="282"/>
      <c r="BN61" s="1151"/>
      <c r="BO61" s="1005"/>
      <c r="BP61" s="282"/>
      <c r="BQ61" s="282"/>
      <c r="BR61" s="282"/>
      <c r="BS61" s="282"/>
      <c r="BT61" s="282"/>
      <c r="BU61" s="282"/>
    </row>
    <row r="62" spans="1:73" s="480" customFormat="1" ht="40.15" customHeight="1" thickBot="1" x14ac:dyDescent="0.3">
      <c r="A62" s="151"/>
      <c r="B62" s="24"/>
      <c r="C62" s="1033"/>
      <c r="D62" s="1012"/>
      <c r="E62" s="1036"/>
      <c r="F62" s="1039"/>
      <c r="G62" s="1012"/>
      <c r="H62" s="1027"/>
      <c r="I62" s="1012"/>
      <c r="J62" s="1027"/>
      <c r="K62" s="1027"/>
      <c r="L62" s="1027"/>
      <c r="M62" s="1027"/>
      <c r="N62" s="1030"/>
      <c r="O62" s="1012"/>
      <c r="P62" s="1015"/>
      <c r="Q62" s="1018"/>
      <c r="R62" s="1021"/>
      <c r="S62" s="1021"/>
      <c r="T62" s="1024"/>
      <c r="U62" s="1009"/>
      <c r="V62" s="1009"/>
      <c r="W62" s="1009"/>
      <c r="X62" s="1009"/>
      <c r="Y62" s="1009"/>
      <c r="Z62" s="1006"/>
      <c r="AA62" s="1006"/>
      <c r="AB62" s="1006"/>
      <c r="AC62" s="1006"/>
      <c r="AD62" s="1006"/>
      <c r="AE62" s="1006"/>
      <c r="AF62" s="1006"/>
      <c r="AG62" s="715"/>
      <c r="AH62" s="716"/>
      <c r="AI62" s="716"/>
      <c r="AJ62" s="716"/>
      <c r="AK62" s="715"/>
      <c r="AL62" s="717"/>
      <c r="AM62" s="717"/>
      <c r="AN62" s="717"/>
      <c r="AO62" s="717"/>
      <c r="AP62" s="1152"/>
      <c r="AQ62" s="1006"/>
      <c r="AR62" s="718"/>
      <c r="AS62" s="718"/>
      <c r="AT62" s="718"/>
      <c r="AU62" s="718"/>
      <c r="AV62" s="718"/>
      <c r="AW62" s="718"/>
      <c r="AX62" s="1152"/>
      <c r="AY62" s="1006"/>
      <c r="AZ62" s="718"/>
      <c r="BA62" s="718"/>
      <c r="BB62" s="718"/>
      <c r="BC62" s="718"/>
      <c r="BD62" s="718"/>
      <c r="BE62" s="718"/>
      <c r="BF62" s="1152"/>
      <c r="BG62" s="1006"/>
      <c r="BH62" s="718"/>
      <c r="BI62" s="718"/>
      <c r="BJ62" s="718"/>
      <c r="BK62" s="718"/>
      <c r="BL62" s="718"/>
      <c r="BM62" s="718"/>
      <c r="BN62" s="1152"/>
      <c r="BO62" s="1006"/>
      <c r="BP62" s="718"/>
      <c r="BQ62" s="718"/>
      <c r="BR62" s="718"/>
      <c r="BS62" s="718"/>
      <c r="BT62" s="718"/>
      <c r="BU62" s="718"/>
    </row>
    <row r="63" spans="1:73" s="480" customFormat="1" ht="40.15" customHeight="1" thickTop="1" x14ac:dyDescent="0.25">
      <c r="A63" s="151"/>
      <c r="B63" s="24"/>
      <c r="C63" s="1031" t="s">
        <v>320</v>
      </c>
      <c r="D63" s="1010" t="s">
        <v>321</v>
      </c>
      <c r="E63" s="1034">
        <v>14</v>
      </c>
      <c r="F63" s="1037" t="s">
        <v>2972</v>
      </c>
      <c r="G63" s="1010" t="s">
        <v>2973</v>
      </c>
      <c r="H63" s="1025" t="s">
        <v>2974</v>
      </c>
      <c r="I63" s="1010" t="s">
        <v>2975</v>
      </c>
      <c r="J63" s="1025" t="s">
        <v>2967</v>
      </c>
      <c r="K63" s="1025" t="s">
        <v>2968</v>
      </c>
      <c r="L63" s="1025" t="s">
        <v>2969</v>
      </c>
      <c r="M63" s="1025" t="s">
        <v>2970</v>
      </c>
      <c r="N63" s="1028">
        <v>2026004540038</v>
      </c>
      <c r="O63" s="1010" t="s">
        <v>2971</v>
      </c>
      <c r="P63" s="1013" t="s">
        <v>322</v>
      </c>
      <c r="Q63" s="1016">
        <v>250</v>
      </c>
      <c r="R63" s="1019" t="s">
        <v>2950</v>
      </c>
      <c r="S63" s="1019"/>
      <c r="T63" s="1022"/>
      <c r="U63" s="1007"/>
      <c r="V63" s="1007"/>
      <c r="W63" s="1007"/>
      <c r="X63" s="1007"/>
      <c r="Y63" s="1007"/>
      <c r="Z63" s="1004">
        <f t="shared" ref="Z63" si="185">+AQ63+AY63+BG63+BO63</f>
        <v>0</v>
      </c>
      <c r="AA63" s="1004">
        <f t="shared" ref="AA63:AF63" si="186">SUM(AR63:AR66,AZ63:AZ66,BH63:BH66,BP63:BP66)</f>
        <v>0</v>
      </c>
      <c r="AB63" s="1004">
        <f t="shared" si="186"/>
        <v>0</v>
      </c>
      <c r="AC63" s="1004">
        <f t="shared" si="186"/>
        <v>0</v>
      </c>
      <c r="AD63" s="1004">
        <f t="shared" si="186"/>
        <v>0</v>
      </c>
      <c r="AE63" s="1004">
        <f t="shared" si="186"/>
        <v>0</v>
      </c>
      <c r="AF63" s="1004">
        <f t="shared" si="186"/>
        <v>0</v>
      </c>
      <c r="AG63" s="714"/>
      <c r="AH63" s="593"/>
      <c r="AI63" s="593"/>
      <c r="AJ63" s="593"/>
      <c r="AK63" s="207"/>
      <c r="AL63" s="208"/>
      <c r="AM63" s="208"/>
      <c r="AN63" s="208"/>
      <c r="AO63" s="208"/>
      <c r="AP63" s="1150">
        <f t="shared" ref="AP63" si="187">+U63</f>
        <v>0</v>
      </c>
      <c r="AQ63" s="1004">
        <f t="shared" ref="AQ63" si="188">SUM(AR63:AW66)</f>
        <v>0</v>
      </c>
      <c r="AR63" s="299"/>
      <c r="AS63" s="299"/>
      <c r="AT63" s="299"/>
      <c r="AU63" s="299"/>
      <c r="AV63" s="299"/>
      <c r="AW63" s="299"/>
      <c r="AX63" s="1150">
        <f t="shared" ref="AX63" si="189">+V63</f>
        <v>0</v>
      </c>
      <c r="AY63" s="1004">
        <f t="shared" ref="AY63" si="190">SUM(AZ63:BE66)</f>
        <v>0</v>
      </c>
      <c r="AZ63" s="299"/>
      <c r="BA63" s="299"/>
      <c r="BB63" s="299"/>
      <c r="BC63" s="299"/>
      <c r="BD63" s="299"/>
      <c r="BE63" s="299"/>
      <c r="BF63" s="1150">
        <f t="shared" ref="BF63" si="191">+W63</f>
        <v>0</v>
      </c>
      <c r="BG63" s="1004">
        <f t="shared" ref="BG63" si="192">SUM(BH63:BM66)</f>
        <v>0</v>
      </c>
      <c r="BH63" s="299"/>
      <c r="BI63" s="299"/>
      <c r="BJ63" s="299"/>
      <c r="BK63" s="299"/>
      <c r="BL63" s="299"/>
      <c r="BM63" s="299"/>
      <c r="BN63" s="1150">
        <f t="shared" ref="BN63" si="193">+X63</f>
        <v>0</v>
      </c>
      <c r="BO63" s="1004">
        <f t="shared" ref="BO63" si="194">SUM(BP63:BU66)</f>
        <v>0</v>
      </c>
      <c r="BP63" s="299"/>
      <c r="BQ63" s="299"/>
      <c r="BR63" s="299"/>
      <c r="BS63" s="299"/>
      <c r="BT63" s="299"/>
      <c r="BU63" s="299"/>
    </row>
    <row r="64" spans="1:73" s="480" customFormat="1" ht="40.15" customHeight="1" x14ac:dyDescent="0.25">
      <c r="A64" s="151"/>
      <c r="B64" s="24"/>
      <c r="C64" s="1032"/>
      <c r="D64" s="1011"/>
      <c r="E64" s="1035"/>
      <c r="F64" s="1038"/>
      <c r="G64" s="1011"/>
      <c r="H64" s="1026"/>
      <c r="I64" s="1011"/>
      <c r="J64" s="1026"/>
      <c r="K64" s="1026"/>
      <c r="L64" s="1026"/>
      <c r="M64" s="1026"/>
      <c r="N64" s="1029"/>
      <c r="O64" s="1011"/>
      <c r="P64" s="1014"/>
      <c r="Q64" s="1017"/>
      <c r="R64" s="1020"/>
      <c r="S64" s="1020"/>
      <c r="T64" s="1023"/>
      <c r="U64" s="1008"/>
      <c r="V64" s="1008"/>
      <c r="W64" s="1008"/>
      <c r="X64" s="1008"/>
      <c r="Y64" s="1008"/>
      <c r="Z64" s="1005"/>
      <c r="AA64" s="1005"/>
      <c r="AB64" s="1005"/>
      <c r="AC64" s="1005"/>
      <c r="AD64" s="1005"/>
      <c r="AE64" s="1005"/>
      <c r="AF64" s="1005"/>
      <c r="AG64" s="479"/>
      <c r="AH64" s="592"/>
      <c r="AI64" s="592"/>
      <c r="AJ64" s="592"/>
      <c r="AK64" s="196"/>
      <c r="AL64" s="197"/>
      <c r="AM64" s="197"/>
      <c r="AN64" s="197"/>
      <c r="AO64" s="197"/>
      <c r="AP64" s="1151"/>
      <c r="AQ64" s="1005"/>
      <c r="AR64" s="282"/>
      <c r="AS64" s="282"/>
      <c r="AT64" s="282"/>
      <c r="AU64" s="282"/>
      <c r="AV64" s="282"/>
      <c r="AW64" s="282"/>
      <c r="AX64" s="1151"/>
      <c r="AY64" s="1005"/>
      <c r="AZ64" s="282"/>
      <c r="BA64" s="282"/>
      <c r="BB64" s="282"/>
      <c r="BC64" s="282"/>
      <c r="BD64" s="282"/>
      <c r="BE64" s="282"/>
      <c r="BF64" s="1151"/>
      <c r="BG64" s="1005"/>
      <c r="BH64" s="282"/>
      <c r="BI64" s="282"/>
      <c r="BJ64" s="282"/>
      <c r="BK64" s="282"/>
      <c r="BL64" s="282"/>
      <c r="BM64" s="282"/>
      <c r="BN64" s="1151"/>
      <c r="BO64" s="1005"/>
      <c r="BP64" s="282"/>
      <c r="BQ64" s="282"/>
      <c r="BR64" s="282"/>
      <c r="BS64" s="282"/>
      <c r="BT64" s="282"/>
      <c r="BU64" s="282"/>
    </row>
    <row r="65" spans="1:73" s="480" customFormat="1" ht="40.15" customHeight="1" x14ac:dyDescent="0.25">
      <c r="A65" s="151"/>
      <c r="B65" s="24"/>
      <c r="C65" s="1032"/>
      <c r="D65" s="1011"/>
      <c r="E65" s="1035"/>
      <c r="F65" s="1038"/>
      <c r="G65" s="1011"/>
      <c r="H65" s="1026"/>
      <c r="I65" s="1011"/>
      <c r="J65" s="1026"/>
      <c r="K65" s="1026"/>
      <c r="L65" s="1026"/>
      <c r="M65" s="1026"/>
      <c r="N65" s="1029"/>
      <c r="O65" s="1011"/>
      <c r="P65" s="1014"/>
      <c r="Q65" s="1017"/>
      <c r="R65" s="1020"/>
      <c r="S65" s="1020"/>
      <c r="T65" s="1023"/>
      <c r="U65" s="1008"/>
      <c r="V65" s="1008"/>
      <c r="W65" s="1008"/>
      <c r="X65" s="1008"/>
      <c r="Y65" s="1008"/>
      <c r="Z65" s="1005"/>
      <c r="AA65" s="1005"/>
      <c r="AB65" s="1005"/>
      <c r="AC65" s="1005"/>
      <c r="AD65" s="1005"/>
      <c r="AE65" s="1005"/>
      <c r="AF65" s="1005"/>
      <c r="AG65" s="196"/>
      <c r="AH65" s="592"/>
      <c r="AI65" s="592"/>
      <c r="AJ65" s="592"/>
      <c r="AK65" s="196"/>
      <c r="AL65" s="197"/>
      <c r="AM65" s="197"/>
      <c r="AN65" s="197"/>
      <c r="AO65" s="197"/>
      <c r="AP65" s="1151"/>
      <c r="AQ65" s="1005"/>
      <c r="AR65" s="282"/>
      <c r="AS65" s="282"/>
      <c r="AT65" s="282"/>
      <c r="AU65" s="282"/>
      <c r="AV65" s="282"/>
      <c r="AW65" s="282"/>
      <c r="AX65" s="1151"/>
      <c r="AY65" s="1005"/>
      <c r="AZ65" s="282"/>
      <c r="BA65" s="282"/>
      <c r="BB65" s="282"/>
      <c r="BC65" s="282"/>
      <c r="BD65" s="282"/>
      <c r="BE65" s="282"/>
      <c r="BF65" s="1151"/>
      <c r="BG65" s="1005"/>
      <c r="BH65" s="282"/>
      <c r="BI65" s="282"/>
      <c r="BJ65" s="282"/>
      <c r="BK65" s="282"/>
      <c r="BL65" s="282"/>
      <c r="BM65" s="282"/>
      <c r="BN65" s="1151"/>
      <c r="BO65" s="1005"/>
      <c r="BP65" s="282"/>
      <c r="BQ65" s="282"/>
      <c r="BR65" s="282"/>
      <c r="BS65" s="282"/>
      <c r="BT65" s="282"/>
      <c r="BU65" s="282"/>
    </row>
    <row r="66" spans="1:73" s="480" customFormat="1" ht="40.15" customHeight="1" thickBot="1" x14ac:dyDescent="0.3">
      <c r="A66" s="151"/>
      <c r="B66" s="24"/>
      <c r="C66" s="1033"/>
      <c r="D66" s="1012"/>
      <c r="E66" s="1036"/>
      <c r="F66" s="1039"/>
      <c r="G66" s="1012"/>
      <c r="H66" s="1027"/>
      <c r="I66" s="1012"/>
      <c r="J66" s="1027"/>
      <c r="K66" s="1027"/>
      <c r="L66" s="1027"/>
      <c r="M66" s="1027"/>
      <c r="N66" s="1030"/>
      <c r="O66" s="1012"/>
      <c r="P66" s="1015"/>
      <c r="Q66" s="1018"/>
      <c r="R66" s="1021"/>
      <c r="S66" s="1021"/>
      <c r="T66" s="1024"/>
      <c r="U66" s="1009"/>
      <c r="V66" s="1009"/>
      <c r="W66" s="1009"/>
      <c r="X66" s="1009"/>
      <c r="Y66" s="1009"/>
      <c r="Z66" s="1006"/>
      <c r="AA66" s="1006"/>
      <c r="AB66" s="1006"/>
      <c r="AC66" s="1006"/>
      <c r="AD66" s="1006"/>
      <c r="AE66" s="1006"/>
      <c r="AF66" s="1006"/>
      <c r="AG66" s="715"/>
      <c r="AH66" s="716"/>
      <c r="AI66" s="716"/>
      <c r="AJ66" s="716"/>
      <c r="AK66" s="715"/>
      <c r="AL66" s="717"/>
      <c r="AM66" s="717"/>
      <c r="AN66" s="717"/>
      <c r="AO66" s="717"/>
      <c r="AP66" s="1152"/>
      <c r="AQ66" s="1006"/>
      <c r="AR66" s="718"/>
      <c r="AS66" s="718"/>
      <c r="AT66" s="718"/>
      <c r="AU66" s="718"/>
      <c r="AV66" s="718"/>
      <c r="AW66" s="718"/>
      <c r="AX66" s="1152"/>
      <c r="AY66" s="1006"/>
      <c r="AZ66" s="718"/>
      <c r="BA66" s="718"/>
      <c r="BB66" s="718"/>
      <c r="BC66" s="718"/>
      <c r="BD66" s="718"/>
      <c r="BE66" s="718"/>
      <c r="BF66" s="1152"/>
      <c r="BG66" s="1006"/>
      <c r="BH66" s="718"/>
      <c r="BI66" s="718"/>
      <c r="BJ66" s="718"/>
      <c r="BK66" s="718"/>
      <c r="BL66" s="718"/>
      <c r="BM66" s="718"/>
      <c r="BN66" s="1152"/>
      <c r="BO66" s="1006"/>
      <c r="BP66" s="718"/>
      <c r="BQ66" s="718"/>
      <c r="BR66" s="718"/>
      <c r="BS66" s="718"/>
      <c r="BT66" s="718"/>
      <c r="BU66" s="718"/>
    </row>
    <row r="67" spans="1:73" ht="40.15" customHeight="1" thickTop="1" x14ac:dyDescent="0.25">
      <c r="A67" s="151"/>
      <c r="B67" s="24"/>
      <c r="C67" s="1058" t="s">
        <v>323</v>
      </c>
      <c r="D67" s="1049" t="s">
        <v>324</v>
      </c>
      <c r="E67" s="1061">
        <v>15</v>
      </c>
      <c r="F67" s="1064" t="s">
        <v>2976</v>
      </c>
      <c r="G67" s="1049" t="s">
        <v>2977</v>
      </c>
      <c r="H67" s="1043" t="s">
        <v>2978</v>
      </c>
      <c r="I67" s="1049" t="s">
        <v>2979</v>
      </c>
      <c r="J67" s="1043" t="s">
        <v>2967</v>
      </c>
      <c r="K67" s="1043" t="s">
        <v>2968</v>
      </c>
      <c r="L67" s="1043" t="s">
        <v>2969</v>
      </c>
      <c r="M67" s="1043" t="s">
        <v>2970</v>
      </c>
      <c r="N67" s="1046">
        <v>2026004540038</v>
      </c>
      <c r="O67" s="1049" t="s">
        <v>2971</v>
      </c>
      <c r="P67" s="1052" t="s">
        <v>325</v>
      </c>
      <c r="Q67" s="1055">
        <v>8</v>
      </c>
      <c r="R67" s="1040" t="s">
        <v>2950</v>
      </c>
      <c r="S67" s="1040"/>
      <c r="T67" s="1022"/>
      <c r="U67" s="1007"/>
      <c r="V67" s="1007"/>
      <c r="W67" s="1007"/>
      <c r="X67" s="1007"/>
      <c r="Y67" s="1007"/>
      <c r="Z67" s="1004">
        <f t="shared" ref="Z67" si="195">+AQ67+AY67+BG67+BO67</f>
        <v>0</v>
      </c>
      <c r="AA67" s="1004">
        <f t="shared" ref="AA67:AF67" si="196">SUM(AR67:AR70,AZ67:AZ70,BH67:BH70,BP67:BP70)</f>
        <v>0</v>
      </c>
      <c r="AB67" s="1004">
        <f t="shared" si="196"/>
        <v>0</v>
      </c>
      <c r="AC67" s="1004">
        <f t="shared" si="196"/>
        <v>0</v>
      </c>
      <c r="AD67" s="1004">
        <f t="shared" si="196"/>
        <v>0</v>
      </c>
      <c r="AE67" s="1004">
        <f t="shared" si="196"/>
        <v>0</v>
      </c>
      <c r="AF67" s="1004">
        <f t="shared" si="196"/>
        <v>0</v>
      </c>
      <c r="AG67" s="714"/>
      <c r="AH67" s="593"/>
      <c r="AI67" s="593"/>
      <c r="AJ67" s="593"/>
      <c r="AK67" s="207"/>
      <c r="AL67" s="208"/>
      <c r="AM67" s="208"/>
      <c r="AN67" s="208"/>
      <c r="AO67" s="208"/>
      <c r="AP67" s="1150">
        <f t="shared" ref="AP67" si="197">+U67</f>
        <v>0</v>
      </c>
      <c r="AQ67" s="1004">
        <f t="shared" ref="AQ67" si="198">SUM(AR67:AW70)</f>
        <v>0</v>
      </c>
      <c r="AR67" s="299"/>
      <c r="AS67" s="299"/>
      <c r="AT67" s="299"/>
      <c r="AU67" s="299"/>
      <c r="AV67" s="299"/>
      <c r="AW67" s="299"/>
      <c r="AX67" s="1150">
        <f t="shared" ref="AX67" si="199">+V67</f>
        <v>0</v>
      </c>
      <c r="AY67" s="1004">
        <f t="shared" ref="AY67" si="200">SUM(AZ67:BE70)</f>
        <v>0</v>
      </c>
      <c r="AZ67" s="299"/>
      <c r="BA67" s="299"/>
      <c r="BB67" s="299"/>
      <c r="BC67" s="299"/>
      <c r="BD67" s="299"/>
      <c r="BE67" s="299"/>
      <c r="BF67" s="1150">
        <f t="shared" ref="BF67" si="201">+W67</f>
        <v>0</v>
      </c>
      <c r="BG67" s="1004">
        <f t="shared" ref="BG67" si="202">SUM(BH67:BM70)</f>
        <v>0</v>
      </c>
      <c r="BH67" s="299"/>
      <c r="BI67" s="299"/>
      <c r="BJ67" s="299"/>
      <c r="BK67" s="299"/>
      <c r="BL67" s="299"/>
      <c r="BM67" s="299"/>
      <c r="BN67" s="1150">
        <f t="shared" ref="BN67" si="203">+X67</f>
        <v>0</v>
      </c>
      <c r="BO67" s="1004">
        <f t="shared" ref="BO67" si="204">SUM(BP67:BU70)</f>
        <v>0</v>
      </c>
      <c r="BP67" s="299"/>
      <c r="BQ67" s="299"/>
      <c r="BR67" s="299"/>
      <c r="BS67" s="299"/>
      <c r="BT67" s="299"/>
      <c r="BU67" s="299"/>
    </row>
    <row r="68" spans="1:73" ht="40.15" customHeight="1" x14ac:dyDescent="0.25">
      <c r="A68" s="151"/>
      <c r="B68" s="24"/>
      <c r="C68" s="1059"/>
      <c r="D68" s="1050"/>
      <c r="E68" s="1062"/>
      <c r="F68" s="1065"/>
      <c r="G68" s="1050"/>
      <c r="H68" s="1044"/>
      <c r="I68" s="1050"/>
      <c r="J68" s="1044"/>
      <c r="K68" s="1044"/>
      <c r="L68" s="1044"/>
      <c r="M68" s="1044"/>
      <c r="N68" s="1047"/>
      <c r="O68" s="1050"/>
      <c r="P68" s="1053"/>
      <c r="Q68" s="1056"/>
      <c r="R68" s="1041"/>
      <c r="S68" s="1041"/>
      <c r="T68" s="1023"/>
      <c r="U68" s="1008"/>
      <c r="V68" s="1008"/>
      <c r="W68" s="1008"/>
      <c r="X68" s="1008"/>
      <c r="Y68" s="1008"/>
      <c r="Z68" s="1005"/>
      <c r="AA68" s="1005"/>
      <c r="AB68" s="1005"/>
      <c r="AC68" s="1005"/>
      <c r="AD68" s="1005"/>
      <c r="AE68" s="1005"/>
      <c r="AF68" s="1005"/>
      <c r="AG68" s="479"/>
      <c r="AH68" s="592"/>
      <c r="AI68" s="592"/>
      <c r="AJ68" s="592"/>
      <c r="AK68" s="196"/>
      <c r="AL68" s="197"/>
      <c r="AM68" s="197"/>
      <c r="AN68" s="197"/>
      <c r="AO68" s="197"/>
      <c r="AP68" s="1151"/>
      <c r="AQ68" s="1005"/>
      <c r="AR68" s="282"/>
      <c r="AS68" s="282"/>
      <c r="AT68" s="282"/>
      <c r="AU68" s="282"/>
      <c r="AV68" s="282"/>
      <c r="AW68" s="282"/>
      <c r="AX68" s="1151"/>
      <c r="AY68" s="1005"/>
      <c r="AZ68" s="282"/>
      <c r="BA68" s="282"/>
      <c r="BB68" s="282"/>
      <c r="BC68" s="282"/>
      <c r="BD68" s="282"/>
      <c r="BE68" s="282"/>
      <c r="BF68" s="1151"/>
      <c r="BG68" s="1005"/>
      <c r="BH68" s="282"/>
      <c r="BI68" s="282"/>
      <c r="BJ68" s="282"/>
      <c r="BK68" s="282"/>
      <c r="BL68" s="282"/>
      <c r="BM68" s="282"/>
      <c r="BN68" s="1151"/>
      <c r="BO68" s="1005"/>
      <c r="BP68" s="282"/>
      <c r="BQ68" s="282"/>
      <c r="BR68" s="282"/>
      <c r="BS68" s="282"/>
      <c r="BT68" s="282"/>
      <c r="BU68" s="282"/>
    </row>
    <row r="69" spans="1:73" ht="40.15" customHeight="1" x14ac:dyDescent="0.25">
      <c r="A69" s="151"/>
      <c r="B69" s="24"/>
      <c r="C69" s="1059"/>
      <c r="D69" s="1050"/>
      <c r="E69" s="1062"/>
      <c r="F69" s="1065"/>
      <c r="G69" s="1050"/>
      <c r="H69" s="1044"/>
      <c r="I69" s="1050"/>
      <c r="J69" s="1044"/>
      <c r="K69" s="1044"/>
      <c r="L69" s="1044"/>
      <c r="M69" s="1044"/>
      <c r="N69" s="1047"/>
      <c r="O69" s="1050"/>
      <c r="P69" s="1053"/>
      <c r="Q69" s="1056"/>
      <c r="R69" s="1041"/>
      <c r="S69" s="1041"/>
      <c r="T69" s="1023"/>
      <c r="U69" s="1008"/>
      <c r="V69" s="1008"/>
      <c r="W69" s="1008"/>
      <c r="X69" s="1008"/>
      <c r="Y69" s="1008"/>
      <c r="Z69" s="1005"/>
      <c r="AA69" s="1005"/>
      <c r="AB69" s="1005"/>
      <c r="AC69" s="1005"/>
      <c r="AD69" s="1005"/>
      <c r="AE69" s="1005"/>
      <c r="AF69" s="1005"/>
      <c r="AG69" s="196"/>
      <c r="AH69" s="592"/>
      <c r="AI69" s="592"/>
      <c r="AJ69" s="592"/>
      <c r="AK69" s="196"/>
      <c r="AL69" s="197"/>
      <c r="AM69" s="197"/>
      <c r="AN69" s="197"/>
      <c r="AO69" s="197"/>
      <c r="AP69" s="1151"/>
      <c r="AQ69" s="1005"/>
      <c r="AR69" s="282"/>
      <c r="AS69" s="282"/>
      <c r="AT69" s="282"/>
      <c r="AU69" s="282"/>
      <c r="AV69" s="282"/>
      <c r="AW69" s="282"/>
      <c r="AX69" s="1151"/>
      <c r="AY69" s="1005"/>
      <c r="AZ69" s="282"/>
      <c r="BA69" s="282"/>
      <c r="BB69" s="282"/>
      <c r="BC69" s="282"/>
      <c r="BD69" s="282"/>
      <c r="BE69" s="282"/>
      <c r="BF69" s="1151"/>
      <c r="BG69" s="1005"/>
      <c r="BH69" s="282"/>
      <c r="BI69" s="282"/>
      <c r="BJ69" s="282"/>
      <c r="BK69" s="282"/>
      <c r="BL69" s="282"/>
      <c r="BM69" s="282"/>
      <c r="BN69" s="1151"/>
      <c r="BO69" s="1005"/>
      <c r="BP69" s="282"/>
      <c r="BQ69" s="282"/>
      <c r="BR69" s="282"/>
      <c r="BS69" s="282"/>
      <c r="BT69" s="282"/>
      <c r="BU69" s="282"/>
    </row>
    <row r="70" spans="1:73" ht="40.15" customHeight="1" thickBot="1" x14ac:dyDescent="0.3">
      <c r="A70" s="151"/>
      <c r="B70" s="24"/>
      <c r="C70" s="1060"/>
      <c r="D70" s="1051"/>
      <c r="E70" s="1063"/>
      <c r="F70" s="1066"/>
      <c r="G70" s="1051"/>
      <c r="H70" s="1045"/>
      <c r="I70" s="1051"/>
      <c r="J70" s="1045"/>
      <c r="K70" s="1045"/>
      <c r="L70" s="1045"/>
      <c r="M70" s="1045"/>
      <c r="N70" s="1048"/>
      <c r="O70" s="1051"/>
      <c r="P70" s="1054"/>
      <c r="Q70" s="1057"/>
      <c r="R70" s="1042"/>
      <c r="S70" s="1042"/>
      <c r="T70" s="1024"/>
      <c r="U70" s="1009"/>
      <c r="V70" s="1009"/>
      <c r="W70" s="1009"/>
      <c r="X70" s="1009"/>
      <c r="Y70" s="1009"/>
      <c r="Z70" s="1006"/>
      <c r="AA70" s="1006"/>
      <c r="AB70" s="1006"/>
      <c r="AC70" s="1006"/>
      <c r="AD70" s="1006"/>
      <c r="AE70" s="1006"/>
      <c r="AF70" s="1006"/>
      <c r="AG70" s="715"/>
      <c r="AH70" s="716"/>
      <c r="AI70" s="716"/>
      <c r="AJ70" s="716"/>
      <c r="AK70" s="715"/>
      <c r="AL70" s="717"/>
      <c r="AM70" s="717"/>
      <c r="AN70" s="717"/>
      <c r="AO70" s="717"/>
      <c r="AP70" s="1152"/>
      <c r="AQ70" s="1006"/>
      <c r="AR70" s="718"/>
      <c r="AS70" s="718"/>
      <c r="AT70" s="718"/>
      <c r="AU70" s="718"/>
      <c r="AV70" s="718"/>
      <c r="AW70" s="718"/>
      <c r="AX70" s="1152"/>
      <c r="AY70" s="1006"/>
      <c r="AZ70" s="718"/>
      <c r="BA70" s="718"/>
      <c r="BB70" s="718"/>
      <c r="BC70" s="718"/>
      <c r="BD70" s="718"/>
      <c r="BE70" s="718"/>
      <c r="BF70" s="1152"/>
      <c r="BG70" s="1006"/>
      <c r="BH70" s="718"/>
      <c r="BI70" s="718"/>
      <c r="BJ70" s="718"/>
      <c r="BK70" s="718"/>
      <c r="BL70" s="718"/>
      <c r="BM70" s="718"/>
      <c r="BN70" s="1152"/>
      <c r="BO70" s="1006"/>
      <c r="BP70" s="718"/>
      <c r="BQ70" s="718"/>
      <c r="BR70" s="718"/>
      <c r="BS70" s="718"/>
      <c r="BT70" s="718"/>
      <c r="BU70" s="718"/>
    </row>
    <row r="71" spans="1:73" ht="40.15" customHeight="1" thickTop="1" x14ac:dyDescent="0.25">
      <c r="A71" s="151"/>
      <c r="B71" s="24"/>
      <c r="C71" s="1058" t="s">
        <v>326</v>
      </c>
      <c r="D71" s="1049" t="s">
        <v>327</v>
      </c>
      <c r="E71" s="1061">
        <v>16</v>
      </c>
      <c r="F71" s="1064" t="s">
        <v>2980</v>
      </c>
      <c r="G71" s="1049" t="s">
        <v>2981</v>
      </c>
      <c r="H71" s="1043" t="s">
        <v>272</v>
      </c>
      <c r="I71" s="1049" t="s">
        <v>2982</v>
      </c>
      <c r="J71" s="1043" t="s">
        <v>2944</v>
      </c>
      <c r="K71" s="1049" t="s">
        <v>2945</v>
      </c>
      <c r="L71" s="1043" t="s">
        <v>2946</v>
      </c>
      <c r="M71" s="1049" t="s">
        <v>2947</v>
      </c>
      <c r="N71" s="1046" t="s">
        <v>2983</v>
      </c>
      <c r="O71" s="1049" t="s">
        <v>2984</v>
      </c>
      <c r="P71" s="1052" t="s">
        <v>328</v>
      </c>
      <c r="Q71" s="1055">
        <v>1</v>
      </c>
      <c r="R71" s="1040"/>
      <c r="S71" s="1040"/>
      <c r="T71" s="1022"/>
      <c r="U71" s="1007"/>
      <c r="V71" s="1007"/>
      <c r="W71" s="1007"/>
      <c r="X71" s="1007"/>
      <c r="Y71" s="1007"/>
      <c r="Z71" s="1004">
        <f t="shared" ref="Z71" si="205">+AQ71+AY71+BG71+BO71</f>
        <v>0</v>
      </c>
      <c r="AA71" s="1004">
        <f t="shared" ref="AA71:AF71" si="206">SUM(AR71:AR74,AZ71:AZ74,BH71:BH74,BP71:BP74)</f>
        <v>0</v>
      </c>
      <c r="AB71" s="1004">
        <f t="shared" si="206"/>
        <v>0</v>
      </c>
      <c r="AC71" s="1004">
        <f t="shared" si="206"/>
        <v>0</v>
      </c>
      <c r="AD71" s="1004">
        <f t="shared" si="206"/>
        <v>0</v>
      </c>
      <c r="AE71" s="1004">
        <f t="shared" si="206"/>
        <v>0</v>
      </c>
      <c r="AF71" s="1004">
        <f t="shared" si="206"/>
        <v>0</v>
      </c>
      <c r="AG71" s="714"/>
      <c r="AH71" s="593"/>
      <c r="AI71" s="593"/>
      <c r="AJ71" s="593"/>
      <c r="AK71" s="207"/>
      <c r="AL71" s="208"/>
      <c r="AM71" s="208"/>
      <c r="AN71" s="208"/>
      <c r="AO71" s="208"/>
      <c r="AP71" s="1150">
        <f t="shared" ref="AP71" si="207">+U71</f>
        <v>0</v>
      </c>
      <c r="AQ71" s="1004">
        <f t="shared" ref="AQ71" si="208">SUM(AR71:AW74)</f>
        <v>0</v>
      </c>
      <c r="AR71" s="299"/>
      <c r="AS71" s="299"/>
      <c r="AT71" s="299"/>
      <c r="AU71" s="299"/>
      <c r="AV71" s="299"/>
      <c r="AW71" s="299"/>
      <c r="AX71" s="1150">
        <f t="shared" ref="AX71" si="209">+V71</f>
        <v>0</v>
      </c>
      <c r="AY71" s="1004">
        <f t="shared" ref="AY71" si="210">SUM(AZ71:BE74)</f>
        <v>0</v>
      </c>
      <c r="AZ71" s="299"/>
      <c r="BA71" s="299"/>
      <c r="BB71" s="299"/>
      <c r="BC71" s="299"/>
      <c r="BD71" s="299"/>
      <c r="BE71" s="299"/>
      <c r="BF71" s="1150">
        <f t="shared" ref="BF71" si="211">+W71</f>
        <v>0</v>
      </c>
      <c r="BG71" s="1004">
        <f t="shared" ref="BG71" si="212">SUM(BH71:BM74)</f>
        <v>0</v>
      </c>
      <c r="BH71" s="299"/>
      <c r="BI71" s="299"/>
      <c r="BJ71" s="299"/>
      <c r="BK71" s="299"/>
      <c r="BL71" s="299"/>
      <c r="BM71" s="299"/>
      <c r="BN71" s="1150">
        <f t="shared" ref="BN71" si="213">+X71</f>
        <v>0</v>
      </c>
      <c r="BO71" s="1004">
        <f t="shared" ref="BO71" si="214">SUM(BP71:BU74)</f>
        <v>0</v>
      </c>
      <c r="BP71" s="299"/>
      <c r="BQ71" s="299"/>
      <c r="BR71" s="299"/>
      <c r="BS71" s="299"/>
      <c r="BT71" s="299"/>
      <c r="BU71" s="299"/>
    </row>
    <row r="72" spans="1:73" ht="40.15" customHeight="1" x14ac:dyDescent="0.25">
      <c r="A72" s="151"/>
      <c r="B72" s="24"/>
      <c r="C72" s="1059"/>
      <c r="D72" s="1050"/>
      <c r="E72" s="1062"/>
      <c r="F72" s="1065"/>
      <c r="G72" s="1050"/>
      <c r="H72" s="1044"/>
      <c r="I72" s="1050"/>
      <c r="J72" s="1044"/>
      <c r="K72" s="1050"/>
      <c r="L72" s="1044"/>
      <c r="M72" s="1050"/>
      <c r="N72" s="1047"/>
      <c r="O72" s="1050"/>
      <c r="P72" s="1053"/>
      <c r="Q72" s="1056"/>
      <c r="R72" s="1041"/>
      <c r="S72" s="1041"/>
      <c r="T72" s="1023"/>
      <c r="U72" s="1008"/>
      <c r="V72" s="1008"/>
      <c r="W72" s="1008"/>
      <c r="X72" s="1008"/>
      <c r="Y72" s="1008"/>
      <c r="Z72" s="1005"/>
      <c r="AA72" s="1005"/>
      <c r="AB72" s="1005"/>
      <c r="AC72" s="1005"/>
      <c r="AD72" s="1005"/>
      <c r="AE72" s="1005"/>
      <c r="AF72" s="1005"/>
      <c r="AG72" s="479"/>
      <c r="AH72" s="592"/>
      <c r="AI72" s="592"/>
      <c r="AJ72" s="592"/>
      <c r="AK72" s="196"/>
      <c r="AL72" s="197"/>
      <c r="AM72" s="197"/>
      <c r="AN72" s="197"/>
      <c r="AO72" s="197"/>
      <c r="AP72" s="1151"/>
      <c r="AQ72" s="1005"/>
      <c r="AR72" s="282"/>
      <c r="AS72" s="282"/>
      <c r="AT72" s="282"/>
      <c r="AU72" s="282"/>
      <c r="AV72" s="282"/>
      <c r="AW72" s="282"/>
      <c r="AX72" s="1151"/>
      <c r="AY72" s="1005"/>
      <c r="AZ72" s="282"/>
      <c r="BA72" s="282"/>
      <c r="BB72" s="282"/>
      <c r="BC72" s="282"/>
      <c r="BD72" s="282"/>
      <c r="BE72" s="282"/>
      <c r="BF72" s="1151"/>
      <c r="BG72" s="1005"/>
      <c r="BH72" s="282"/>
      <c r="BI72" s="282"/>
      <c r="BJ72" s="282"/>
      <c r="BK72" s="282"/>
      <c r="BL72" s="282"/>
      <c r="BM72" s="282"/>
      <c r="BN72" s="1151"/>
      <c r="BO72" s="1005"/>
      <c r="BP72" s="282"/>
      <c r="BQ72" s="282"/>
      <c r="BR72" s="282"/>
      <c r="BS72" s="282"/>
      <c r="BT72" s="282"/>
      <c r="BU72" s="282"/>
    </row>
    <row r="73" spans="1:73" ht="40.15" customHeight="1" x14ac:dyDescent="0.25">
      <c r="A73" s="151"/>
      <c r="B73" s="24"/>
      <c r="C73" s="1059"/>
      <c r="D73" s="1050"/>
      <c r="E73" s="1062"/>
      <c r="F73" s="1065"/>
      <c r="G73" s="1050"/>
      <c r="H73" s="1044"/>
      <c r="I73" s="1050"/>
      <c r="J73" s="1044"/>
      <c r="K73" s="1050"/>
      <c r="L73" s="1044"/>
      <c r="M73" s="1050"/>
      <c r="N73" s="1047"/>
      <c r="O73" s="1050"/>
      <c r="P73" s="1053"/>
      <c r="Q73" s="1056"/>
      <c r="R73" s="1041"/>
      <c r="S73" s="1041"/>
      <c r="T73" s="1023"/>
      <c r="U73" s="1008"/>
      <c r="V73" s="1008"/>
      <c r="W73" s="1008"/>
      <c r="X73" s="1008"/>
      <c r="Y73" s="1008"/>
      <c r="Z73" s="1005"/>
      <c r="AA73" s="1005"/>
      <c r="AB73" s="1005"/>
      <c r="AC73" s="1005"/>
      <c r="AD73" s="1005"/>
      <c r="AE73" s="1005"/>
      <c r="AF73" s="1005"/>
      <c r="AG73" s="196"/>
      <c r="AH73" s="592"/>
      <c r="AI73" s="592"/>
      <c r="AJ73" s="592"/>
      <c r="AK73" s="196"/>
      <c r="AL73" s="197"/>
      <c r="AM73" s="197"/>
      <c r="AN73" s="197"/>
      <c r="AO73" s="197"/>
      <c r="AP73" s="1151"/>
      <c r="AQ73" s="1005"/>
      <c r="AR73" s="282"/>
      <c r="AS73" s="282"/>
      <c r="AT73" s="282"/>
      <c r="AU73" s="282"/>
      <c r="AV73" s="282"/>
      <c r="AW73" s="282"/>
      <c r="AX73" s="1151"/>
      <c r="AY73" s="1005"/>
      <c r="AZ73" s="282"/>
      <c r="BA73" s="282"/>
      <c r="BB73" s="282"/>
      <c r="BC73" s="282"/>
      <c r="BD73" s="282"/>
      <c r="BE73" s="282"/>
      <c r="BF73" s="1151"/>
      <c r="BG73" s="1005"/>
      <c r="BH73" s="282"/>
      <c r="BI73" s="282"/>
      <c r="BJ73" s="282"/>
      <c r="BK73" s="282"/>
      <c r="BL73" s="282"/>
      <c r="BM73" s="282"/>
      <c r="BN73" s="1151"/>
      <c r="BO73" s="1005"/>
      <c r="BP73" s="282"/>
      <c r="BQ73" s="282"/>
      <c r="BR73" s="282"/>
      <c r="BS73" s="282"/>
      <c r="BT73" s="282"/>
      <c r="BU73" s="282"/>
    </row>
    <row r="74" spans="1:73" ht="40.15" customHeight="1" thickBot="1" x14ac:dyDescent="0.3">
      <c r="A74" s="151"/>
      <c r="B74" s="24"/>
      <c r="C74" s="1060"/>
      <c r="D74" s="1051"/>
      <c r="E74" s="1063"/>
      <c r="F74" s="1066"/>
      <c r="G74" s="1051"/>
      <c r="H74" s="1045"/>
      <c r="I74" s="1051"/>
      <c r="J74" s="1045"/>
      <c r="K74" s="1051"/>
      <c r="L74" s="1045"/>
      <c r="M74" s="1051"/>
      <c r="N74" s="1048"/>
      <c r="O74" s="1051"/>
      <c r="P74" s="1054"/>
      <c r="Q74" s="1057"/>
      <c r="R74" s="1042"/>
      <c r="S74" s="1042"/>
      <c r="T74" s="1024"/>
      <c r="U74" s="1009"/>
      <c r="V74" s="1009"/>
      <c r="W74" s="1009"/>
      <c r="X74" s="1009"/>
      <c r="Y74" s="1009"/>
      <c r="Z74" s="1006"/>
      <c r="AA74" s="1006"/>
      <c r="AB74" s="1006"/>
      <c r="AC74" s="1006"/>
      <c r="AD74" s="1006"/>
      <c r="AE74" s="1006"/>
      <c r="AF74" s="1006"/>
      <c r="AG74" s="715"/>
      <c r="AH74" s="716"/>
      <c r="AI74" s="716"/>
      <c r="AJ74" s="716"/>
      <c r="AK74" s="715"/>
      <c r="AL74" s="717"/>
      <c r="AM74" s="717"/>
      <c r="AN74" s="717"/>
      <c r="AO74" s="717"/>
      <c r="AP74" s="1152"/>
      <c r="AQ74" s="1006"/>
      <c r="AR74" s="718"/>
      <c r="AS74" s="718"/>
      <c r="AT74" s="718"/>
      <c r="AU74" s="718"/>
      <c r="AV74" s="718"/>
      <c r="AW74" s="718"/>
      <c r="AX74" s="1152"/>
      <c r="AY74" s="1006"/>
      <c r="AZ74" s="718"/>
      <c r="BA74" s="718"/>
      <c r="BB74" s="718"/>
      <c r="BC74" s="718"/>
      <c r="BD74" s="718"/>
      <c r="BE74" s="718"/>
      <c r="BF74" s="1152"/>
      <c r="BG74" s="1006"/>
      <c r="BH74" s="718"/>
      <c r="BI74" s="718"/>
      <c r="BJ74" s="718"/>
      <c r="BK74" s="718"/>
      <c r="BL74" s="718"/>
      <c r="BM74" s="718"/>
      <c r="BN74" s="1152"/>
      <c r="BO74" s="1006"/>
      <c r="BP74" s="718"/>
      <c r="BQ74" s="718"/>
      <c r="BR74" s="718"/>
      <c r="BS74" s="718"/>
      <c r="BT74" s="718"/>
      <c r="BU74" s="718"/>
    </row>
    <row r="75" spans="1:73" ht="40.15" customHeight="1" thickTop="1" x14ac:dyDescent="0.25">
      <c r="A75" s="151"/>
      <c r="B75" s="24"/>
      <c r="C75" s="1058" t="s">
        <v>329</v>
      </c>
      <c r="D75" s="1049" t="s">
        <v>330</v>
      </c>
      <c r="E75" s="1061">
        <v>17</v>
      </c>
      <c r="F75" s="1064" t="s">
        <v>2985</v>
      </c>
      <c r="G75" s="1049" t="s">
        <v>2986</v>
      </c>
      <c r="H75" s="1043" t="s">
        <v>272</v>
      </c>
      <c r="I75" s="1049" t="s">
        <v>2987</v>
      </c>
      <c r="J75" s="1043" t="s">
        <v>2944</v>
      </c>
      <c r="K75" s="1049" t="s">
        <v>2945</v>
      </c>
      <c r="L75" s="1043" t="s">
        <v>2946</v>
      </c>
      <c r="M75" s="1049" t="s">
        <v>2947</v>
      </c>
      <c r="N75" s="1046">
        <v>2026004540074</v>
      </c>
      <c r="O75" s="1049" t="s">
        <v>2948</v>
      </c>
      <c r="P75" s="1052" t="s">
        <v>288</v>
      </c>
      <c r="Q75" s="1055">
        <v>1</v>
      </c>
      <c r="R75" s="1040"/>
      <c r="S75" s="1040"/>
      <c r="T75" s="1022"/>
      <c r="U75" s="1007"/>
      <c r="V75" s="1007"/>
      <c r="W75" s="1007"/>
      <c r="X75" s="1007"/>
      <c r="Y75" s="1007"/>
      <c r="Z75" s="1004">
        <f t="shared" ref="Z75" si="215">+AQ75+AY75+BG75+BO75</f>
        <v>0</v>
      </c>
      <c r="AA75" s="1004">
        <f t="shared" ref="AA75:AF75" si="216">SUM(AR75:AR78,AZ75:AZ78,BH75:BH78,BP75:BP78)</f>
        <v>0</v>
      </c>
      <c r="AB75" s="1004">
        <f t="shared" si="216"/>
        <v>0</v>
      </c>
      <c r="AC75" s="1004">
        <f t="shared" si="216"/>
        <v>0</v>
      </c>
      <c r="AD75" s="1004">
        <f t="shared" si="216"/>
        <v>0</v>
      </c>
      <c r="AE75" s="1004">
        <f t="shared" si="216"/>
        <v>0</v>
      </c>
      <c r="AF75" s="1004">
        <f t="shared" si="216"/>
        <v>0</v>
      </c>
      <c r="AG75" s="714"/>
      <c r="AH75" s="593"/>
      <c r="AI75" s="593"/>
      <c r="AJ75" s="593"/>
      <c r="AK75" s="207"/>
      <c r="AL75" s="208"/>
      <c r="AM75" s="208"/>
      <c r="AN75" s="208"/>
      <c r="AO75" s="208"/>
      <c r="AP75" s="1150">
        <f t="shared" ref="AP75" si="217">+U75</f>
        <v>0</v>
      </c>
      <c r="AQ75" s="1004">
        <f t="shared" ref="AQ75" si="218">SUM(AR75:AW78)</f>
        <v>0</v>
      </c>
      <c r="AR75" s="299"/>
      <c r="AS75" s="299"/>
      <c r="AT75" s="299"/>
      <c r="AU75" s="299"/>
      <c r="AV75" s="299"/>
      <c r="AW75" s="299"/>
      <c r="AX75" s="1150">
        <f t="shared" ref="AX75" si="219">+V75</f>
        <v>0</v>
      </c>
      <c r="AY75" s="1004">
        <f t="shared" ref="AY75" si="220">SUM(AZ75:BE78)</f>
        <v>0</v>
      </c>
      <c r="AZ75" s="299"/>
      <c r="BA75" s="299"/>
      <c r="BB75" s="299"/>
      <c r="BC75" s="299"/>
      <c r="BD75" s="299"/>
      <c r="BE75" s="299"/>
      <c r="BF75" s="1150">
        <f t="shared" ref="BF75" si="221">+W75</f>
        <v>0</v>
      </c>
      <c r="BG75" s="1004">
        <f t="shared" ref="BG75" si="222">SUM(BH75:BM78)</f>
        <v>0</v>
      </c>
      <c r="BH75" s="299"/>
      <c r="BI75" s="299"/>
      <c r="BJ75" s="299"/>
      <c r="BK75" s="299"/>
      <c r="BL75" s="299"/>
      <c r="BM75" s="299"/>
      <c r="BN75" s="1150">
        <f t="shared" ref="BN75" si="223">+X75</f>
        <v>0</v>
      </c>
      <c r="BO75" s="1004">
        <f t="shared" ref="BO75" si="224">SUM(BP75:BU78)</f>
        <v>0</v>
      </c>
      <c r="BP75" s="299"/>
      <c r="BQ75" s="299"/>
      <c r="BR75" s="299"/>
      <c r="BS75" s="299"/>
      <c r="BT75" s="299"/>
      <c r="BU75" s="299"/>
    </row>
    <row r="76" spans="1:73" ht="40.15" customHeight="1" x14ac:dyDescent="0.25">
      <c r="A76" s="151"/>
      <c r="B76" s="24"/>
      <c r="C76" s="1059"/>
      <c r="D76" s="1050"/>
      <c r="E76" s="1062"/>
      <c r="F76" s="1065"/>
      <c r="G76" s="1050"/>
      <c r="H76" s="1044"/>
      <c r="I76" s="1050"/>
      <c r="J76" s="1044"/>
      <c r="K76" s="1050"/>
      <c r="L76" s="1044"/>
      <c r="M76" s="1050"/>
      <c r="N76" s="1047"/>
      <c r="O76" s="1050"/>
      <c r="P76" s="1053"/>
      <c r="Q76" s="1056"/>
      <c r="R76" s="1041"/>
      <c r="S76" s="1041"/>
      <c r="T76" s="1023"/>
      <c r="U76" s="1008"/>
      <c r="V76" s="1008"/>
      <c r="W76" s="1008"/>
      <c r="X76" s="1008"/>
      <c r="Y76" s="1008"/>
      <c r="Z76" s="1005"/>
      <c r="AA76" s="1005"/>
      <c r="AB76" s="1005"/>
      <c r="AC76" s="1005"/>
      <c r="AD76" s="1005"/>
      <c r="AE76" s="1005"/>
      <c r="AF76" s="1005"/>
      <c r="AG76" s="479"/>
      <c r="AH76" s="592"/>
      <c r="AI76" s="592"/>
      <c r="AJ76" s="592"/>
      <c r="AK76" s="196"/>
      <c r="AL76" s="197"/>
      <c r="AM76" s="197"/>
      <c r="AN76" s="197"/>
      <c r="AO76" s="197"/>
      <c r="AP76" s="1151"/>
      <c r="AQ76" s="1005"/>
      <c r="AR76" s="282"/>
      <c r="AS76" s="282"/>
      <c r="AT76" s="282"/>
      <c r="AU76" s="282"/>
      <c r="AV76" s="282"/>
      <c r="AW76" s="282"/>
      <c r="AX76" s="1151"/>
      <c r="AY76" s="1005"/>
      <c r="AZ76" s="282"/>
      <c r="BA76" s="282"/>
      <c r="BB76" s="282"/>
      <c r="BC76" s="282"/>
      <c r="BD76" s="282"/>
      <c r="BE76" s="282"/>
      <c r="BF76" s="1151"/>
      <c r="BG76" s="1005"/>
      <c r="BH76" s="282"/>
      <c r="BI76" s="282"/>
      <c r="BJ76" s="282"/>
      <c r="BK76" s="282"/>
      <c r="BL76" s="282"/>
      <c r="BM76" s="282"/>
      <c r="BN76" s="1151"/>
      <c r="BO76" s="1005"/>
      <c r="BP76" s="282"/>
      <c r="BQ76" s="282"/>
      <c r="BR76" s="282"/>
      <c r="BS76" s="282"/>
      <c r="BT76" s="282"/>
      <c r="BU76" s="282"/>
    </row>
    <row r="77" spans="1:73" ht="40.15" customHeight="1" x14ac:dyDescent="0.25">
      <c r="A77" s="151"/>
      <c r="B77" s="24"/>
      <c r="C77" s="1059"/>
      <c r="D77" s="1050"/>
      <c r="E77" s="1062"/>
      <c r="F77" s="1065"/>
      <c r="G77" s="1050"/>
      <c r="H77" s="1044"/>
      <c r="I77" s="1050"/>
      <c r="J77" s="1044"/>
      <c r="K77" s="1050"/>
      <c r="L77" s="1044"/>
      <c r="M77" s="1050"/>
      <c r="N77" s="1047"/>
      <c r="O77" s="1050"/>
      <c r="P77" s="1053"/>
      <c r="Q77" s="1056"/>
      <c r="R77" s="1041"/>
      <c r="S77" s="1041"/>
      <c r="T77" s="1023"/>
      <c r="U77" s="1008"/>
      <c r="V77" s="1008"/>
      <c r="W77" s="1008"/>
      <c r="X77" s="1008"/>
      <c r="Y77" s="1008"/>
      <c r="Z77" s="1005"/>
      <c r="AA77" s="1005"/>
      <c r="AB77" s="1005"/>
      <c r="AC77" s="1005"/>
      <c r="AD77" s="1005"/>
      <c r="AE77" s="1005"/>
      <c r="AF77" s="1005"/>
      <c r="AG77" s="196"/>
      <c r="AH77" s="592"/>
      <c r="AI77" s="592"/>
      <c r="AJ77" s="592"/>
      <c r="AK77" s="196"/>
      <c r="AL77" s="197"/>
      <c r="AM77" s="197"/>
      <c r="AN77" s="197"/>
      <c r="AO77" s="197"/>
      <c r="AP77" s="1151"/>
      <c r="AQ77" s="1005"/>
      <c r="AR77" s="282"/>
      <c r="AS77" s="282"/>
      <c r="AT77" s="282"/>
      <c r="AU77" s="282"/>
      <c r="AV77" s="282"/>
      <c r="AW77" s="282"/>
      <c r="AX77" s="1151"/>
      <c r="AY77" s="1005"/>
      <c r="AZ77" s="282"/>
      <c r="BA77" s="282"/>
      <c r="BB77" s="282"/>
      <c r="BC77" s="282"/>
      <c r="BD77" s="282"/>
      <c r="BE77" s="282"/>
      <c r="BF77" s="1151"/>
      <c r="BG77" s="1005"/>
      <c r="BH77" s="282"/>
      <c r="BI77" s="282"/>
      <c r="BJ77" s="282"/>
      <c r="BK77" s="282"/>
      <c r="BL77" s="282"/>
      <c r="BM77" s="282"/>
      <c r="BN77" s="1151"/>
      <c r="BO77" s="1005"/>
      <c r="BP77" s="282"/>
      <c r="BQ77" s="282"/>
      <c r="BR77" s="282"/>
      <c r="BS77" s="282"/>
      <c r="BT77" s="282"/>
      <c r="BU77" s="282"/>
    </row>
    <row r="78" spans="1:73" ht="40.15" customHeight="1" thickBot="1" x14ac:dyDescent="0.3">
      <c r="A78" s="151"/>
      <c r="B78" s="24"/>
      <c r="C78" s="1060"/>
      <c r="D78" s="1051"/>
      <c r="E78" s="1063"/>
      <c r="F78" s="1066"/>
      <c r="G78" s="1051"/>
      <c r="H78" s="1045"/>
      <c r="I78" s="1051"/>
      <c r="J78" s="1045"/>
      <c r="K78" s="1051"/>
      <c r="L78" s="1045"/>
      <c r="M78" s="1051"/>
      <c r="N78" s="1048"/>
      <c r="O78" s="1051"/>
      <c r="P78" s="1054"/>
      <c r="Q78" s="1057"/>
      <c r="R78" s="1042"/>
      <c r="S78" s="1042"/>
      <c r="T78" s="1024"/>
      <c r="U78" s="1009"/>
      <c r="V78" s="1009"/>
      <c r="W78" s="1009"/>
      <c r="X78" s="1009"/>
      <c r="Y78" s="1009"/>
      <c r="Z78" s="1006"/>
      <c r="AA78" s="1006"/>
      <c r="AB78" s="1006"/>
      <c r="AC78" s="1006"/>
      <c r="AD78" s="1006"/>
      <c r="AE78" s="1006"/>
      <c r="AF78" s="1006"/>
      <c r="AG78" s="715"/>
      <c r="AH78" s="716"/>
      <c r="AI78" s="716"/>
      <c r="AJ78" s="716"/>
      <c r="AK78" s="715"/>
      <c r="AL78" s="717"/>
      <c r="AM78" s="717"/>
      <c r="AN78" s="717"/>
      <c r="AO78" s="717"/>
      <c r="AP78" s="1152"/>
      <c r="AQ78" s="1006"/>
      <c r="AR78" s="718"/>
      <c r="AS78" s="718"/>
      <c r="AT78" s="718"/>
      <c r="AU78" s="718"/>
      <c r="AV78" s="718"/>
      <c r="AW78" s="718"/>
      <c r="AX78" s="1152"/>
      <c r="AY78" s="1006"/>
      <c r="AZ78" s="718"/>
      <c r="BA78" s="718"/>
      <c r="BB78" s="718"/>
      <c r="BC78" s="718"/>
      <c r="BD78" s="718"/>
      <c r="BE78" s="718"/>
      <c r="BF78" s="1152"/>
      <c r="BG78" s="1006"/>
      <c r="BH78" s="718"/>
      <c r="BI78" s="718"/>
      <c r="BJ78" s="718"/>
      <c r="BK78" s="718"/>
      <c r="BL78" s="718"/>
      <c r="BM78" s="718"/>
      <c r="BN78" s="1152"/>
      <c r="BO78" s="1006"/>
      <c r="BP78" s="718"/>
      <c r="BQ78" s="718"/>
      <c r="BR78" s="718"/>
      <c r="BS78" s="718"/>
      <c r="BT78" s="718"/>
      <c r="BU78" s="718"/>
    </row>
    <row r="79" spans="1:73" ht="40.15" customHeight="1" thickTop="1" thickBot="1" x14ac:dyDescent="0.3">
      <c r="A79" s="151"/>
      <c r="B79" s="924" t="s">
        <v>331</v>
      </c>
      <c r="C79" s="238" t="s">
        <v>332</v>
      </c>
      <c r="D79" s="421"/>
      <c r="E79" s="662"/>
      <c r="F79" s="447"/>
      <c r="G79" s="373"/>
      <c r="H79" s="375"/>
      <c r="I79" s="375"/>
      <c r="J79" s="376"/>
      <c r="K79" s="376"/>
      <c r="L79" s="421"/>
      <c r="M79" s="423"/>
      <c r="N79" s="663"/>
      <c r="O79" s="664"/>
      <c r="P79" s="664"/>
      <c r="Q79" s="666"/>
      <c r="R79" s="698"/>
      <c r="S79" s="698"/>
      <c r="T79" s="783"/>
      <c r="U79" s="668"/>
      <c r="V79" s="668"/>
      <c r="W79" s="668"/>
      <c r="X79" s="668"/>
      <c r="Y79" s="248"/>
      <c r="Z79" s="700">
        <f t="shared" ref="Z79:AF80" si="225">+AQ79+AY79+BG79+BO79</f>
        <v>0</v>
      </c>
      <c r="AA79" s="700">
        <f t="shared" si="225"/>
        <v>0</v>
      </c>
      <c r="AB79" s="700">
        <f t="shared" si="225"/>
        <v>0</v>
      </c>
      <c r="AC79" s="700">
        <f t="shared" si="225"/>
        <v>0</v>
      </c>
      <c r="AD79" s="700">
        <f t="shared" si="225"/>
        <v>0</v>
      </c>
      <c r="AE79" s="700">
        <f t="shared" si="225"/>
        <v>0</v>
      </c>
      <c r="AF79" s="700">
        <f t="shared" si="225"/>
        <v>0</v>
      </c>
      <c r="AG79" s="246"/>
      <c r="AH79" s="246"/>
      <c r="AI79" s="246"/>
      <c r="AJ79" s="246"/>
      <c r="AK79" s="246"/>
      <c r="AL79" s="246"/>
      <c r="AM79" s="246"/>
      <c r="AN79" s="246"/>
      <c r="AO79" s="246"/>
      <c r="AP79" s="784"/>
      <c r="AQ79" s="670">
        <f t="shared" ref="AQ79" si="226">SUM(AQ80:AQ91)</f>
        <v>0</v>
      </c>
      <c r="AR79" s="670">
        <f t="shared" ref="AR79" si="227">SUM(AR80:AR91)</f>
        <v>0</v>
      </c>
      <c r="AS79" s="670">
        <f t="shared" ref="AS79" si="228">SUM(AS80:AS91)</f>
        <v>0</v>
      </c>
      <c r="AT79" s="670">
        <f t="shared" ref="AT79" si="229">SUM(AT80:AT91)</f>
        <v>0</v>
      </c>
      <c r="AU79" s="670">
        <f t="shared" ref="AU79" si="230">SUM(AU80:AU91)</f>
        <v>0</v>
      </c>
      <c r="AV79" s="670">
        <f t="shared" ref="AV79" si="231">SUM(AV80:AV91)</f>
        <v>0</v>
      </c>
      <c r="AW79" s="670">
        <f>SUM(AW80:AW91)</f>
        <v>0</v>
      </c>
      <c r="AX79" s="784"/>
      <c r="AY79" s="670">
        <f t="shared" ref="AY79" si="232">SUM(AY80:AY91)</f>
        <v>0</v>
      </c>
      <c r="AZ79" s="670">
        <f t="shared" ref="AZ79" si="233">SUM(AZ80:AZ91)</f>
        <v>0</v>
      </c>
      <c r="BA79" s="670">
        <f t="shared" ref="BA79" si="234">SUM(BA80:BA91)</f>
        <v>0</v>
      </c>
      <c r="BB79" s="670">
        <f t="shared" ref="BB79" si="235">SUM(BB80:BB91)</f>
        <v>0</v>
      </c>
      <c r="BC79" s="670">
        <f t="shared" ref="BC79" si="236">SUM(BC80:BC91)</f>
        <v>0</v>
      </c>
      <c r="BD79" s="670">
        <f t="shared" ref="BD79" si="237">SUM(BD80:BD91)</f>
        <v>0</v>
      </c>
      <c r="BE79" s="670">
        <f>SUM(BE80:BE91)</f>
        <v>0</v>
      </c>
      <c r="BF79" s="784"/>
      <c r="BG79" s="670">
        <f t="shared" ref="BG79" si="238">SUM(BG80:BG91)</f>
        <v>0</v>
      </c>
      <c r="BH79" s="670">
        <f t="shared" ref="BH79" si="239">SUM(BH80:BH91)</f>
        <v>0</v>
      </c>
      <c r="BI79" s="670">
        <f t="shared" ref="BI79" si="240">SUM(BI80:BI91)</f>
        <v>0</v>
      </c>
      <c r="BJ79" s="670">
        <f t="shared" ref="BJ79" si="241">SUM(BJ80:BJ91)</f>
        <v>0</v>
      </c>
      <c r="BK79" s="670">
        <f t="shared" ref="BK79" si="242">SUM(BK80:BK91)</f>
        <v>0</v>
      </c>
      <c r="BL79" s="670">
        <f t="shared" ref="BL79" si="243">SUM(BL80:BL91)</f>
        <v>0</v>
      </c>
      <c r="BM79" s="670">
        <f>SUM(BM80:BM91)</f>
        <v>0</v>
      </c>
      <c r="BN79" s="784"/>
      <c r="BO79" s="670">
        <f t="shared" ref="BO79:BT79" si="244">SUM(BO80:BO91)</f>
        <v>0</v>
      </c>
      <c r="BP79" s="670">
        <f t="shared" si="244"/>
        <v>0</v>
      </c>
      <c r="BQ79" s="670">
        <f t="shared" si="244"/>
        <v>0</v>
      </c>
      <c r="BR79" s="670">
        <f t="shared" si="244"/>
        <v>0</v>
      </c>
      <c r="BS79" s="670">
        <f t="shared" si="244"/>
        <v>0</v>
      </c>
      <c r="BT79" s="670">
        <f t="shared" si="244"/>
        <v>0</v>
      </c>
      <c r="BU79" s="670">
        <f>SUM(BU80:BU91)</f>
        <v>0</v>
      </c>
    </row>
    <row r="80" spans="1:73" s="480" customFormat="1" ht="40.15" customHeight="1" thickTop="1" x14ac:dyDescent="0.25">
      <c r="A80" s="151"/>
      <c r="B80" s="24"/>
      <c r="C80" s="1031" t="s">
        <v>333</v>
      </c>
      <c r="D80" s="1010" t="s">
        <v>334</v>
      </c>
      <c r="E80" s="1034">
        <v>18</v>
      </c>
      <c r="F80" s="1037" t="s">
        <v>2955</v>
      </c>
      <c r="G80" s="1010" t="s">
        <v>301</v>
      </c>
      <c r="H80" s="1025" t="s">
        <v>2988</v>
      </c>
      <c r="I80" s="1025" t="s">
        <v>2989</v>
      </c>
      <c r="J80" s="1025" t="s">
        <v>2944</v>
      </c>
      <c r="K80" s="1010" t="s">
        <v>2945</v>
      </c>
      <c r="L80" s="1025" t="s">
        <v>2946</v>
      </c>
      <c r="M80" s="1010" t="s">
        <v>2947</v>
      </c>
      <c r="N80" s="1028">
        <v>2026004540074</v>
      </c>
      <c r="O80" s="1010" t="s">
        <v>2948</v>
      </c>
      <c r="P80" s="1013" t="s">
        <v>301</v>
      </c>
      <c r="Q80" s="1016">
        <v>1000</v>
      </c>
      <c r="R80" s="1019" t="s">
        <v>2950</v>
      </c>
      <c r="S80" s="1019"/>
      <c r="T80" s="1022"/>
      <c r="U80" s="1007"/>
      <c r="V80" s="1007"/>
      <c r="W80" s="1007"/>
      <c r="X80" s="1007"/>
      <c r="Y80" s="1007"/>
      <c r="Z80" s="1004">
        <f t="shared" si="225"/>
        <v>0</v>
      </c>
      <c r="AA80" s="1004">
        <f t="shared" ref="AA80:AF80" si="245">SUM(AR80:AR83,AZ80:AZ83,BH80:BH83,BP80:BP83)</f>
        <v>0</v>
      </c>
      <c r="AB80" s="1004">
        <f t="shared" si="245"/>
        <v>0</v>
      </c>
      <c r="AC80" s="1004">
        <f t="shared" si="245"/>
        <v>0</v>
      </c>
      <c r="AD80" s="1004">
        <f t="shared" si="245"/>
        <v>0</v>
      </c>
      <c r="AE80" s="1004">
        <f t="shared" si="245"/>
        <v>0</v>
      </c>
      <c r="AF80" s="1004">
        <f t="shared" si="245"/>
        <v>0</v>
      </c>
      <c r="AG80" s="714"/>
      <c r="AH80" s="593"/>
      <c r="AI80" s="593"/>
      <c r="AJ80" s="593"/>
      <c r="AK80" s="207"/>
      <c r="AL80" s="208"/>
      <c r="AM80" s="208"/>
      <c r="AN80" s="208"/>
      <c r="AO80" s="208"/>
      <c r="AP80" s="1150">
        <f t="shared" ref="AP80" si="246">+U80</f>
        <v>0</v>
      </c>
      <c r="AQ80" s="1004">
        <f t="shared" ref="AQ80" si="247">SUM(AR80:AW83)</f>
        <v>0</v>
      </c>
      <c r="AR80" s="299"/>
      <c r="AS80" s="299"/>
      <c r="AT80" s="299"/>
      <c r="AU80" s="299"/>
      <c r="AV80" s="299"/>
      <c r="AW80" s="299"/>
      <c r="AX80" s="1150">
        <f t="shared" ref="AX80" si="248">+V80</f>
        <v>0</v>
      </c>
      <c r="AY80" s="1004">
        <f t="shared" ref="AY80" si="249">SUM(AZ80:BE83)</f>
        <v>0</v>
      </c>
      <c r="AZ80" s="299"/>
      <c r="BA80" s="299"/>
      <c r="BB80" s="299"/>
      <c r="BC80" s="299"/>
      <c r="BD80" s="299"/>
      <c r="BE80" s="299"/>
      <c r="BF80" s="1150">
        <f t="shared" ref="BF80" si="250">+W80</f>
        <v>0</v>
      </c>
      <c r="BG80" s="1004">
        <f t="shared" ref="BG80" si="251">SUM(BH80:BM83)</f>
        <v>0</v>
      </c>
      <c r="BH80" s="299"/>
      <c r="BI80" s="299"/>
      <c r="BJ80" s="299"/>
      <c r="BK80" s="299"/>
      <c r="BL80" s="299"/>
      <c r="BM80" s="299"/>
      <c r="BN80" s="1150">
        <f t="shared" ref="BN80" si="252">+X80</f>
        <v>0</v>
      </c>
      <c r="BO80" s="1004">
        <f t="shared" ref="BO80" si="253">SUM(BP80:BU83)</f>
        <v>0</v>
      </c>
      <c r="BP80" s="299"/>
      <c r="BQ80" s="299"/>
      <c r="BR80" s="299"/>
      <c r="BS80" s="299"/>
      <c r="BT80" s="299"/>
      <c r="BU80" s="299"/>
    </row>
    <row r="81" spans="1:73" s="480" customFormat="1" ht="40.15" customHeight="1" x14ac:dyDescent="0.25">
      <c r="A81" s="151"/>
      <c r="B81" s="24"/>
      <c r="C81" s="1032"/>
      <c r="D81" s="1011"/>
      <c r="E81" s="1035"/>
      <c r="F81" s="1038"/>
      <c r="G81" s="1011"/>
      <c r="H81" s="1026"/>
      <c r="I81" s="1026"/>
      <c r="J81" s="1026"/>
      <c r="K81" s="1011"/>
      <c r="L81" s="1026"/>
      <c r="M81" s="1011"/>
      <c r="N81" s="1029"/>
      <c r="O81" s="1011"/>
      <c r="P81" s="1014"/>
      <c r="Q81" s="1017"/>
      <c r="R81" s="1020"/>
      <c r="S81" s="1020"/>
      <c r="T81" s="1023"/>
      <c r="U81" s="1008"/>
      <c r="V81" s="1008"/>
      <c r="W81" s="1008"/>
      <c r="X81" s="1008"/>
      <c r="Y81" s="1008"/>
      <c r="Z81" s="1005"/>
      <c r="AA81" s="1005"/>
      <c r="AB81" s="1005"/>
      <c r="AC81" s="1005"/>
      <c r="AD81" s="1005"/>
      <c r="AE81" s="1005"/>
      <c r="AF81" s="1005"/>
      <c r="AG81" s="479"/>
      <c r="AH81" s="592"/>
      <c r="AI81" s="592"/>
      <c r="AJ81" s="592"/>
      <c r="AK81" s="196"/>
      <c r="AL81" s="197"/>
      <c r="AM81" s="197"/>
      <c r="AN81" s="197"/>
      <c r="AO81" s="197"/>
      <c r="AP81" s="1151"/>
      <c r="AQ81" s="1005"/>
      <c r="AR81" s="282"/>
      <c r="AS81" s="282"/>
      <c r="AT81" s="282"/>
      <c r="AU81" s="282"/>
      <c r="AV81" s="282"/>
      <c r="AW81" s="282"/>
      <c r="AX81" s="1151"/>
      <c r="AY81" s="1005"/>
      <c r="AZ81" s="282"/>
      <c r="BA81" s="282"/>
      <c r="BB81" s="282"/>
      <c r="BC81" s="282"/>
      <c r="BD81" s="282"/>
      <c r="BE81" s="282"/>
      <c r="BF81" s="1151"/>
      <c r="BG81" s="1005"/>
      <c r="BH81" s="282"/>
      <c r="BI81" s="282"/>
      <c r="BJ81" s="282"/>
      <c r="BK81" s="282"/>
      <c r="BL81" s="282"/>
      <c r="BM81" s="282"/>
      <c r="BN81" s="1151"/>
      <c r="BO81" s="1005"/>
      <c r="BP81" s="282"/>
      <c r="BQ81" s="282"/>
      <c r="BR81" s="282"/>
      <c r="BS81" s="282"/>
      <c r="BT81" s="282"/>
      <c r="BU81" s="282"/>
    </row>
    <row r="82" spans="1:73" s="480" customFormat="1" ht="40.15" customHeight="1" x14ac:dyDescent="0.25">
      <c r="A82" s="151"/>
      <c r="B82" s="24"/>
      <c r="C82" s="1032"/>
      <c r="D82" s="1011"/>
      <c r="E82" s="1035"/>
      <c r="F82" s="1038"/>
      <c r="G82" s="1011"/>
      <c r="H82" s="1026"/>
      <c r="I82" s="1026"/>
      <c r="J82" s="1026"/>
      <c r="K82" s="1011"/>
      <c r="L82" s="1026"/>
      <c r="M82" s="1011"/>
      <c r="N82" s="1029"/>
      <c r="O82" s="1011"/>
      <c r="P82" s="1014"/>
      <c r="Q82" s="1017"/>
      <c r="R82" s="1020"/>
      <c r="S82" s="1020"/>
      <c r="T82" s="1023"/>
      <c r="U82" s="1008"/>
      <c r="V82" s="1008"/>
      <c r="W82" s="1008"/>
      <c r="X82" s="1008"/>
      <c r="Y82" s="1008"/>
      <c r="Z82" s="1005"/>
      <c r="AA82" s="1005"/>
      <c r="AB82" s="1005"/>
      <c r="AC82" s="1005"/>
      <c r="AD82" s="1005"/>
      <c r="AE82" s="1005"/>
      <c r="AF82" s="1005"/>
      <c r="AG82" s="196"/>
      <c r="AH82" s="592"/>
      <c r="AI82" s="592"/>
      <c r="AJ82" s="592"/>
      <c r="AK82" s="196"/>
      <c r="AL82" s="197"/>
      <c r="AM82" s="197"/>
      <c r="AN82" s="197"/>
      <c r="AO82" s="197"/>
      <c r="AP82" s="1151"/>
      <c r="AQ82" s="1005"/>
      <c r="AR82" s="282"/>
      <c r="AS82" s="282"/>
      <c r="AT82" s="282"/>
      <c r="AU82" s="282"/>
      <c r="AV82" s="282"/>
      <c r="AW82" s="282"/>
      <c r="AX82" s="1151"/>
      <c r="AY82" s="1005"/>
      <c r="AZ82" s="282"/>
      <c r="BA82" s="282"/>
      <c r="BB82" s="282"/>
      <c r="BC82" s="282"/>
      <c r="BD82" s="282"/>
      <c r="BE82" s="282"/>
      <c r="BF82" s="1151"/>
      <c r="BG82" s="1005"/>
      <c r="BH82" s="282"/>
      <c r="BI82" s="282"/>
      <c r="BJ82" s="282"/>
      <c r="BK82" s="282"/>
      <c r="BL82" s="282"/>
      <c r="BM82" s="282"/>
      <c r="BN82" s="1151"/>
      <c r="BO82" s="1005"/>
      <c r="BP82" s="282"/>
      <c r="BQ82" s="282"/>
      <c r="BR82" s="282"/>
      <c r="BS82" s="282"/>
      <c r="BT82" s="282"/>
      <c r="BU82" s="282"/>
    </row>
    <row r="83" spans="1:73" s="480" customFormat="1" ht="40.15" customHeight="1" thickBot="1" x14ac:dyDescent="0.3">
      <c r="A83" s="151"/>
      <c r="B83" s="24"/>
      <c r="C83" s="1033"/>
      <c r="D83" s="1012"/>
      <c r="E83" s="1036"/>
      <c r="F83" s="1039"/>
      <c r="G83" s="1012"/>
      <c r="H83" s="1027"/>
      <c r="I83" s="1027"/>
      <c r="J83" s="1027"/>
      <c r="K83" s="1012"/>
      <c r="L83" s="1027"/>
      <c r="M83" s="1012"/>
      <c r="N83" s="1030"/>
      <c r="O83" s="1012"/>
      <c r="P83" s="1015"/>
      <c r="Q83" s="1018"/>
      <c r="R83" s="1021"/>
      <c r="S83" s="1021"/>
      <c r="T83" s="1024"/>
      <c r="U83" s="1009"/>
      <c r="V83" s="1009"/>
      <c r="W83" s="1009"/>
      <c r="X83" s="1009"/>
      <c r="Y83" s="1009"/>
      <c r="Z83" s="1006"/>
      <c r="AA83" s="1006"/>
      <c r="AB83" s="1006"/>
      <c r="AC83" s="1006"/>
      <c r="AD83" s="1006"/>
      <c r="AE83" s="1006"/>
      <c r="AF83" s="1006"/>
      <c r="AG83" s="715"/>
      <c r="AH83" s="716"/>
      <c r="AI83" s="716"/>
      <c r="AJ83" s="716"/>
      <c r="AK83" s="715"/>
      <c r="AL83" s="717"/>
      <c r="AM83" s="717"/>
      <c r="AN83" s="717"/>
      <c r="AO83" s="717"/>
      <c r="AP83" s="1152"/>
      <c r="AQ83" s="1006"/>
      <c r="AR83" s="718"/>
      <c r="AS83" s="718"/>
      <c r="AT83" s="718"/>
      <c r="AU83" s="718"/>
      <c r="AV83" s="718"/>
      <c r="AW83" s="718"/>
      <c r="AX83" s="1152"/>
      <c r="AY83" s="1006"/>
      <c r="AZ83" s="718"/>
      <c r="BA83" s="718"/>
      <c r="BB83" s="718"/>
      <c r="BC83" s="718"/>
      <c r="BD83" s="718"/>
      <c r="BE83" s="718"/>
      <c r="BF83" s="1152"/>
      <c r="BG83" s="1006"/>
      <c r="BH83" s="718"/>
      <c r="BI83" s="718"/>
      <c r="BJ83" s="718"/>
      <c r="BK83" s="718"/>
      <c r="BL83" s="718"/>
      <c r="BM83" s="718"/>
      <c r="BN83" s="1152"/>
      <c r="BO83" s="1006"/>
      <c r="BP83" s="718"/>
      <c r="BQ83" s="718"/>
      <c r="BR83" s="718"/>
      <c r="BS83" s="718"/>
      <c r="BT83" s="718"/>
      <c r="BU83" s="718"/>
    </row>
    <row r="84" spans="1:73" ht="40.15" customHeight="1" thickTop="1" x14ac:dyDescent="0.25">
      <c r="A84" s="151"/>
      <c r="B84" s="24"/>
      <c r="C84" s="1058" t="s">
        <v>335</v>
      </c>
      <c r="D84" s="1049" t="s">
        <v>336</v>
      </c>
      <c r="E84" s="1061">
        <v>19</v>
      </c>
      <c r="F84" s="1064" t="s">
        <v>2990</v>
      </c>
      <c r="G84" s="1049" t="s">
        <v>337</v>
      </c>
      <c r="H84" s="1043" t="s">
        <v>2991</v>
      </c>
      <c r="I84" s="1049" t="s">
        <v>2992</v>
      </c>
      <c r="J84" s="1043" t="s">
        <v>2967</v>
      </c>
      <c r="K84" s="1043" t="s">
        <v>2968</v>
      </c>
      <c r="L84" s="1043" t="s">
        <v>2969</v>
      </c>
      <c r="M84" s="1043" t="s">
        <v>2970</v>
      </c>
      <c r="N84" s="1046">
        <v>2026004540038</v>
      </c>
      <c r="O84" s="1049" t="s">
        <v>2971</v>
      </c>
      <c r="P84" s="1052" t="s">
        <v>337</v>
      </c>
      <c r="Q84" s="1055">
        <v>2500</v>
      </c>
      <c r="R84" s="1040" t="s">
        <v>2950</v>
      </c>
      <c r="S84" s="1040"/>
      <c r="T84" s="1022"/>
      <c r="U84" s="1007"/>
      <c r="V84" s="1007"/>
      <c r="W84" s="1007"/>
      <c r="X84" s="1007"/>
      <c r="Y84" s="1007"/>
      <c r="Z84" s="1004">
        <f t="shared" ref="Z84" si="254">+AQ84+AY84+BG84+BO84</f>
        <v>0</v>
      </c>
      <c r="AA84" s="1004">
        <f t="shared" ref="AA84:AF84" si="255">SUM(AR84:AR87,AZ84:AZ87,BH84:BH87,BP84:BP87)</f>
        <v>0</v>
      </c>
      <c r="AB84" s="1004">
        <f t="shared" si="255"/>
        <v>0</v>
      </c>
      <c r="AC84" s="1004">
        <f t="shared" si="255"/>
        <v>0</v>
      </c>
      <c r="AD84" s="1004">
        <f t="shared" si="255"/>
        <v>0</v>
      </c>
      <c r="AE84" s="1004">
        <f t="shared" si="255"/>
        <v>0</v>
      </c>
      <c r="AF84" s="1004">
        <f t="shared" si="255"/>
        <v>0</v>
      </c>
      <c r="AG84" s="714"/>
      <c r="AH84" s="593"/>
      <c r="AI84" s="593"/>
      <c r="AJ84" s="593"/>
      <c r="AK84" s="207"/>
      <c r="AL84" s="208"/>
      <c r="AM84" s="208"/>
      <c r="AN84" s="208"/>
      <c r="AO84" s="208"/>
      <c r="AP84" s="1150">
        <f t="shared" ref="AP84" si="256">+U84</f>
        <v>0</v>
      </c>
      <c r="AQ84" s="1004">
        <f t="shared" ref="AQ84" si="257">SUM(AR84:AW87)</f>
        <v>0</v>
      </c>
      <c r="AR84" s="299"/>
      <c r="AS84" s="299"/>
      <c r="AT84" s="299"/>
      <c r="AU84" s="299"/>
      <c r="AV84" s="299"/>
      <c r="AW84" s="299"/>
      <c r="AX84" s="1150">
        <f t="shared" ref="AX84" si="258">+V84</f>
        <v>0</v>
      </c>
      <c r="AY84" s="1004">
        <f t="shared" ref="AY84" si="259">SUM(AZ84:BE87)</f>
        <v>0</v>
      </c>
      <c r="AZ84" s="299"/>
      <c r="BA84" s="299"/>
      <c r="BB84" s="299"/>
      <c r="BC84" s="299"/>
      <c r="BD84" s="299"/>
      <c r="BE84" s="299"/>
      <c r="BF84" s="1150">
        <f t="shared" ref="BF84" si="260">+W84</f>
        <v>0</v>
      </c>
      <c r="BG84" s="1004">
        <f t="shared" ref="BG84" si="261">SUM(BH84:BM87)</f>
        <v>0</v>
      </c>
      <c r="BH84" s="299"/>
      <c r="BI84" s="299"/>
      <c r="BJ84" s="299"/>
      <c r="BK84" s="299"/>
      <c r="BL84" s="299"/>
      <c r="BM84" s="299"/>
      <c r="BN84" s="1150">
        <f t="shared" ref="BN84" si="262">+X84</f>
        <v>0</v>
      </c>
      <c r="BO84" s="1004">
        <f t="shared" ref="BO84" si="263">SUM(BP84:BU87)</f>
        <v>0</v>
      </c>
      <c r="BP84" s="299"/>
      <c r="BQ84" s="299"/>
      <c r="BR84" s="299"/>
      <c r="BS84" s="299"/>
      <c r="BT84" s="299"/>
      <c r="BU84" s="299"/>
    </row>
    <row r="85" spans="1:73" ht="40.15" customHeight="1" x14ac:dyDescent="0.25">
      <c r="A85" s="151"/>
      <c r="B85" s="24"/>
      <c r="C85" s="1059"/>
      <c r="D85" s="1050"/>
      <c r="E85" s="1062"/>
      <c r="F85" s="1065"/>
      <c r="G85" s="1050"/>
      <c r="H85" s="1044"/>
      <c r="I85" s="1050"/>
      <c r="J85" s="1044"/>
      <c r="K85" s="1044"/>
      <c r="L85" s="1044"/>
      <c r="M85" s="1044"/>
      <c r="N85" s="1047"/>
      <c r="O85" s="1050"/>
      <c r="P85" s="1053"/>
      <c r="Q85" s="1056"/>
      <c r="R85" s="1041"/>
      <c r="S85" s="1041"/>
      <c r="T85" s="1023"/>
      <c r="U85" s="1008"/>
      <c r="V85" s="1008"/>
      <c r="W85" s="1008"/>
      <c r="X85" s="1008"/>
      <c r="Y85" s="1008"/>
      <c r="Z85" s="1005"/>
      <c r="AA85" s="1005"/>
      <c r="AB85" s="1005"/>
      <c r="AC85" s="1005"/>
      <c r="AD85" s="1005"/>
      <c r="AE85" s="1005"/>
      <c r="AF85" s="1005"/>
      <c r="AG85" s="479"/>
      <c r="AH85" s="592"/>
      <c r="AI85" s="592"/>
      <c r="AJ85" s="592"/>
      <c r="AK85" s="196"/>
      <c r="AL85" s="197"/>
      <c r="AM85" s="197"/>
      <c r="AN85" s="197"/>
      <c r="AO85" s="197"/>
      <c r="AP85" s="1151"/>
      <c r="AQ85" s="1005"/>
      <c r="AR85" s="282"/>
      <c r="AS85" s="282"/>
      <c r="AT85" s="282"/>
      <c r="AU85" s="282"/>
      <c r="AV85" s="282"/>
      <c r="AW85" s="282"/>
      <c r="AX85" s="1151"/>
      <c r="AY85" s="1005"/>
      <c r="AZ85" s="282"/>
      <c r="BA85" s="282"/>
      <c r="BB85" s="282"/>
      <c r="BC85" s="282"/>
      <c r="BD85" s="282"/>
      <c r="BE85" s="282"/>
      <c r="BF85" s="1151"/>
      <c r="BG85" s="1005"/>
      <c r="BH85" s="282"/>
      <c r="BI85" s="282"/>
      <c r="BJ85" s="282"/>
      <c r="BK85" s="282"/>
      <c r="BL85" s="282"/>
      <c r="BM85" s="282"/>
      <c r="BN85" s="1151"/>
      <c r="BO85" s="1005"/>
      <c r="BP85" s="282"/>
      <c r="BQ85" s="282"/>
      <c r="BR85" s="282"/>
      <c r="BS85" s="282"/>
      <c r="BT85" s="282"/>
      <c r="BU85" s="282"/>
    </row>
    <row r="86" spans="1:73" ht="40.15" customHeight="1" x14ac:dyDescent="0.25">
      <c r="A86" s="151"/>
      <c r="B86" s="24"/>
      <c r="C86" s="1059"/>
      <c r="D86" s="1050"/>
      <c r="E86" s="1062"/>
      <c r="F86" s="1065"/>
      <c r="G86" s="1050"/>
      <c r="H86" s="1044"/>
      <c r="I86" s="1050"/>
      <c r="J86" s="1044"/>
      <c r="K86" s="1044"/>
      <c r="L86" s="1044"/>
      <c r="M86" s="1044"/>
      <c r="N86" s="1047"/>
      <c r="O86" s="1050"/>
      <c r="P86" s="1053"/>
      <c r="Q86" s="1056"/>
      <c r="R86" s="1041"/>
      <c r="S86" s="1041"/>
      <c r="T86" s="1023"/>
      <c r="U86" s="1008"/>
      <c r="V86" s="1008"/>
      <c r="W86" s="1008"/>
      <c r="X86" s="1008"/>
      <c r="Y86" s="1008"/>
      <c r="Z86" s="1005"/>
      <c r="AA86" s="1005"/>
      <c r="AB86" s="1005"/>
      <c r="AC86" s="1005"/>
      <c r="AD86" s="1005"/>
      <c r="AE86" s="1005"/>
      <c r="AF86" s="1005"/>
      <c r="AG86" s="196"/>
      <c r="AH86" s="592"/>
      <c r="AI86" s="592"/>
      <c r="AJ86" s="592"/>
      <c r="AK86" s="196"/>
      <c r="AL86" s="197"/>
      <c r="AM86" s="197"/>
      <c r="AN86" s="197"/>
      <c r="AO86" s="197"/>
      <c r="AP86" s="1151"/>
      <c r="AQ86" s="1005"/>
      <c r="AR86" s="282"/>
      <c r="AS86" s="282"/>
      <c r="AT86" s="282"/>
      <c r="AU86" s="282"/>
      <c r="AV86" s="282"/>
      <c r="AW86" s="282"/>
      <c r="AX86" s="1151"/>
      <c r="AY86" s="1005"/>
      <c r="AZ86" s="282"/>
      <c r="BA86" s="282"/>
      <c r="BB86" s="282"/>
      <c r="BC86" s="282"/>
      <c r="BD86" s="282"/>
      <c r="BE86" s="282"/>
      <c r="BF86" s="1151"/>
      <c r="BG86" s="1005"/>
      <c r="BH86" s="282"/>
      <c r="BI86" s="282"/>
      <c r="BJ86" s="282"/>
      <c r="BK86" s="282"/>
      <c r="BL86" s="282"/>
      <c r="BM86" s="282"/>
      <c r="BN86" s="1151"/>
      <c r="BO86" s="1005"/>
      <c r="BP86" s="282"/>
      <c r="BQ86" s="282"/>
      <c r="BR86" s="282"/>
      <c r="BS86" s="282"/>
      <c r="BT86" s="282"/>
      <c r="BU86" s="282"/>
    </row>
    <row r="87" spans="1:73" ht="40.15" customHeight="1" thickBot="1" x14ac:dyDescent="0.3">
      <c r="A87" s="151"/>
      <c r="B87" s="24"/>
      <c r="C87" s="1060"/>
      <c r="D87" s="1051"/>
      <c r="E87" s="1063"/>
      <c r="F87" s="1066"/>
      <c r="G87" s="1051"/>
      <c r="H87" s="1045"/>
      <c r="I87" s="1051"/>
      <c r="J87" s="1045"/>
      <c r="K87" s="1045"/>
      <c r="L87" s="1045"/>
      <c r="M87" s="1045"/>
      <c r="N87" s="1048"/>
      <c r="O87" s="1051"/>
      <c r="P87" s="1054"/>
      <c r="Q87" s="1057"/>
      <c r="R87" s="1042"/>
      <c r="S87" s="1042"/>
      <c r="T87" s="1024"/>
      <c r="U87" s="1009"/>
      <c r="V87" s="1009"/>
      <c r="W87" s="1009"/>
      <c r="X87" s="1009"/>
      <c r="Y87" s="1009"/>
      <c r="Z87" s="1006"/>
      <c r="AA87" s="1006"/>
      <c r="AB87" s="1006"/>
      <c r="AC87" s="1006"/>
      <c r="AD87" s="1006"/>
      <c r="AE87" s="1006"/>
      <c r="AF87" s="1006"/>
      <c r="AG87" s="715"/>
      <c r="AH87" s="716"/>
      <c r="AI87" s="716"/>
      <c r="AJ87" s="716"/>
      <c r="AK87" s="715"/>
      <c r="AL87" s="717"/>
      <c r="AM87" s="717"/>
      <c r="AN87" s="717"/>
      <c r="AO87" s="717"/>
      <c r="AP87" s="1152"/>
      <c r="AQ87" s="1006"/>
      <c r="AR87" s="718"/>
      <c r="AS87" s="718"/>
      <c r="AT87" s="718"/>
      <c r="AU87" s="718"/>
      <c r="AV87" s="718"/>
      <c r="AW87" s="718"/>
      <c r="AX87" s="1152"/>
      <c r="AY87" s="1006"/>
      <c r="AZ87" s="718"/>
      <c r="BA87" s="718"/>
      <c r="BB87" s="718"/>
      <c r="BC87" s="718"/>
      <c r="BD87" s="718"/>
      <c r="BE87" s="718"/>
      <c r="BF87" s="1152"/>
      <c r="BG87" s="1006"/>
      <c r="BH87" s="718"/>
      <c r="BI87" s="718"/>
      <c r="BJ87" s="718"/>
      <c r="BK87" s="718"/>
      <c r="BL87" s="718"/>
      <c r="BM87" s="718"/>
      <c r="BN87" s="1152"/>
      <c r="BO87" s="1006"/>
      <c r="BP87" s="718"/>
      <c r="BQ87" s="718"/>
      <c r="BR87" s="718"/>
      <c r="BS87" s="718"/>
      <c r="BT87" s="718"/>
      <c r="BU87" s="718"/>
    </row>
    <row r="88" spans="1:73" s="480" customFormat="1" ht="40.15" customHeight="1" thickTop="1" x14ac:dyDescent="0.25">
      <c r="A88" s="151"/>
      <c r="B88" s="24"/>
      <c r="C88" s="1031" t="s">
        <v>338</v>
      </c>
      <c r="D88" s="1010" t="s">
        <v>339</v>
      </c>
      <c r="E88" s="1034">
        <v>20</v>
      </c>
      <c r="F88" s="1037" t="s">
        <v>2993</v>
      </c>
      <c r="G88" s="1010" t="s">
        <v>340</v>
      </c>
      <c r="H88" s="1025" t="s">
        <v>2954</v>
      </c>
      <c r="I88" s="1010" t="s">
        <v>2994</v>
      </c>
      <c r="J88" s="1025" t="s">
        <v>2967</v>
      </c>
      <c r="K88" s="1025" t="s">
        <v>2968</v>
      </c>
      <c r="L88" s="1025" t="s">
        <v>2969</v>
      </c>
      <c r="M88" s="1025" t="s">
        <v>2970</v>
      </c>
      <c r="N88" s="1028">
        <v>2026004540038</v>
      </c>
      <c r="O88" s="1010" t="s">
        <v>2971</v>
      </c>
      <c r="P88" s="1013" t="s">
        <v>340</v>
      </c>
      <c r="Q88" s="1016">
        <v>200</v>
      </c>
      <c r="R88" s="1019" t="s">
        <v>2950</v>
      </c>
      <c r="S88" s="1019"/>
      <c r="T88" s="1022"/>
      <c r="U88" s="1007"/>
      <c r="V88" s="1007"/>
      <c r="W88" s="1007"/>
      <c r="X88" s="1007"/>
      <c r="Y88" s="1007"/>
      <c r="Z88" s="1004">
        <f t="shared" ref="Z88" si="264">+AQ88+AY88+BG88+BO88</f>
        <v>0</v>
      </c>
      <c r="AA88" s="1004">
        <f t="shared" ref="AA88:AF88" si="265">SUM(AR88:AR91,AZ88:AZ91,BH88:BH91,BP88:BP91)</f>
        <v>0</v>
      </c>
      <c r="AB88" s="1004">
        <f t="shared" si="265"/>
        <v>0</v>
      </c>
      <c r="AC88" s="1004">
        <f t="shared" si="265"/>
        <v>0</v>
      </c>
      <c r="AD88" s="1004">
        <f t="shared" si="265"/>
        <v>0</v>
      </c>
      <c r="AE88" s="1004">
        <f t="shared" si="265"/>
        <v>0</v>
      </c>
      <c r="AF88" s="1004">
        <f t="shared" si="265"/>
        <v>0</v>
      </c>
      <c r="AG88" s="714"/>
      <c r="AH88" s="593"/>
      <c r="AI88" s="593"/>
      <c r="AJ88" s="593"/>
      <c r="AK88" s="207"/>
      <c r="AL88" s="208"/>
      <c r="AM88" s="208"/>
      <c r="AN88" s="208"/>
      <c r="AO88" s="208"/>
      <c r="AP88" s="1150">
        <f t="shared" ref="AP88" si="266">+U88</f>
        <v>0</v>
      </c>
      <c r="AQ88" s="1004">
        <f t="shared" ref="AQ88" si="267">SUM(AR88:AW91)</f>
        <v>0</v>
      </c>
      <c r="AR88" s="299"/>
      <c r="AS88" s="299"/>
      <c r="AT88" s="299"/>
      <c r="AU88" s="299"/>
      <c r="AV88" s="299"/>
      <c r="AW88" s="299"/>
      <c r="AX88" s="1150">
        <f t="shared" ref="AX88" si="268">+V88</f>
        <v>0</v>
      </c>
      <c r="AY88" s="1004">
        <f t="shared" ref="AY88" si="269">SUM(AZ88:BE91)</f>
        <v>0</v>
      </c>
      <c r="AZ88" s="299"/>
      <c r="BA88" s="299"/>
      <c r="BB88" s="299"/>
      <c r="BC88" s="299"/>
      <c r="BD88" s="299"/>
      <c r="BE88" s="299"/>
      <c r="BF88" s="1150">
        <f t="shared" ref="BF88" si="270">+W88</f>
        <v>0</v>
      </c>
      <c r="BG88" s="1004">
        <f>SUM(BH88:BM91)</f>
        <v>0</v>
      </c>
      <c r="BH88" s="299"/>
      <c r="BI88" s="299"/>
      <c r="BJ88" s="299"/>
      <c r="BK88" s="299"/>
      <c r="BL88" s="299"/>
      <c r="BM88" s="299"/>
      <c r="BN88" s="1150">
        <f t="shared" ref="BN88" si="271">+X88</f>
        <v>0</v>
      </c>
      <c r="BO88" s="1004">
        <f t="shared" ref="BO88" si="272">SUM(BP88:BU91)</f>
        <v>0</v>
      </c>
      <c r="BP88" s="299"/>
      <c r="BQ88" s="299"/>
      <c r="BR88" s="299"/>
      <c r="BS88" s="299"/>
      <c r="BT88" s="299"/>
      <c r="BU88" s="299"/>
    </row>
    <row r="89" spans="1:73" s="480" customFormat="1" ht="40.15" customHeight="1" x14ac:dyDescent="0.25">
      <c r="A89" s="151"/>
      <c r="B89" s="24"/>
      <c r="C89" s="1032"/>
      <c r="D89" s="1011"/>
      <c r="E89" s="1035"/>
      <c r="F89" s="1038"/>
      <c r="G89" s="1011"/>
      <c r="H89" s="1026"/>
      <c r="I89" s="1011"/>
      <c r="J89" s="1026"/>
      <c r="K89" s="1026"/>
      <c r="L89" s="1026"/>
      <c r="M89" s="1026"/>
      <c r="N89" s="1029"/>
      <c r="O89" s="1011"/>
      <c r="P89" s="1014"/>
      <c r="Q89" s="1017"/>
      <c r="R89" s="1020"/>
      <c r="S89" s="1020"/>
      <c r="T89" s="1023"/>
      <c r="U89" s="1008"/>
      <c r="V89" s="1008"/>
      <c r="W89" s="1008"/>
      <c r="X89" s="1008"/>
      <c r="Y89" s="1008"/>
      <c r="Z89" s="1005"/>
      <c r="AA89" s="1005"/>
      <c r="AB89" s="1005"/>
      <c r="AC89" s="1005"/>
      <c r="AD89" s="1005"/>
      <c r="AE89" s="1005"/>
      <c r="AF89" s="1005"/>
      <c r="AG89" s="479"/>
      <c r="AH89" s="592"/>
      <c r="AI89" s="592"/>
      <c r="AJ89" s="592"/>
      <c r="AK89" s="196"/>
      <c r="AL89" s="197"/>
      <c r="AM89" s="197"/>
      <c r="AN89" s="197"/>
      <c r="AO89" s="197"/>
      <c r="AP89" s="1151"/>
      <c r="AQ89" s="1005"/>
      <c r="AR89" s="282"/>
      <c r="AS89" s="282"/>
      <c r="AT89" s="282"/>
      <c r="AU89" s="282"/>
      <c r="AV89" s="282"/>
      <c r="AW89" s="282"/>
      <c r="AX89" s="1151"/>
      <c r="AY89" s="1005"/>
      <c r="AZ89" s="282"/>
      <c r="BA89" s="282"/>
      <c r="BB89" s="282"/>
      <c r="BC89" s="282"/>
      <c r="BD89" s="282"/>
      <c r="BE89" s="282"/>
      <c r="BF89" s="1151"/>
      <c r="BG89" s="1005"/>
      <c r="BH89" s="282"/>
      <c r="BI89" s="282"/>
      <c r="BJ89" s="282"/>
      <c r="BK89" s="282"/>
      <c r="BL89" s="282"/>
      <c r="BM89" s="282"/>
      <c r="BN89" s="1151"/>
      <c r="BO89" s="1005"/>
      <c r="BP89" s="282"/>
      <c r="BQ89" s="282"/>
      <c r="BR89" s="282"/>
      <c r="BS89" s="282"/>
      <c r="BT89" s="282"/>
      <c r="BU89" s="282"/>
    </row>
    <row r="90" spans="1:73" s="480" customFormat="1" ht="40.15" customHeight="1" x14ac:dyDescent="0.25">
      <c r="A90" s="151"/>
      <c r="B90" s="24"/>
      <c r="C90" s="1032"/>
      <c r="D90" s="1011"/>
      <c r="E90" s="1035"/>
      <c r="F90" s="1038"/>
      <c r="G90" s="1011"/>
      <c r="H90" s="1026"/>
      <c r="I90" s="1011"/>
      <c r="J90" s="1026"/>
      <c r="K90" s="1026"/>
      <c r="L90" s="1026"/>
      <c r="M90" s="1026"/>
      <c r="N90" s="1029"/>
      <c r="O90" s="1011"/>
      <c r="P90" s="1014"/>
      <c r="Q90" s="1017"/>
      <c r="R90" s="1020"/>
      <c r="S90" s="1020"/>
      <c r="T90" s="1023"/>
      <c r="U90" s="1008"/>
      <c r="V90" s="1008"/>
      <c r="W90" s="1008"/>
      <c r="X90" s="1008"/>
      <c r="Y90" s="1008"/>
      <c r="Z90" s="1005"/>
      <c r="AA90" s="1005"/>
      <c r="AB90" s="1005"/>
      <c r="AC90" s="1005"/>
      <c r="AD90" s="1005"/>
      <c r="AE90" s="1005"/>
      <c r="AF90" s="1005"/>
      <c r="AG90" s="196"/>
      <c r="AH90" s="592"/>
      <c r="AI90" s="592"/>
      <c r="AJ90" s="592"/>
      <c r="AK90" s="196"/>
      <c r="AL90" s="197"/>
      <c r="AM90" s="197"/>
      <c r="AN90" s="197"/>
      <c r="AO90" s="197"/>
      <c r="AP90" s="1151"/>
      <c r="AQ90" s="1005"/>
      <c r="AR90" s="282"/>
      <c r="AS90" s="282"/>
      <c r="AT90" s="282"/>
      <c r="AU90" s="282"/>
      <c r="AV90" s="282"/>
      <c r="AW90" s="282"/>
      <c r="AX90" s="1151"/>
      <c r="AY90" s="1005"/>
      <c r="AZ90" s="282"/>
      <c r="BA90" s="282"/>
      <c r="BB90" s="282"/>
      <c r="BC90" s="282"/>
      <c r="BD90" s="282"/>
      <c r="BE90" s="282"/>
      <c r="BF90" s="1151"/>
      <c r="BG90" s="1005"/>
      <c r="BH90" s="282"/>
      <c r="BI90" s="282"/>
      <c r="BJ90" s="282"/>
      <c r="BK90" s="282"/>
      <c r="BL90" s="282"/>
      <c r="BM90" s="282"/>
      <c r="BN90" s="1151"/>
      <c r="BO90" s="1005"/>
      <c r="BP90" s="282"/>
      <c r="BQ90" s="282"/>
      <c r="BR90" s="282"/>
      <c r="BS90" s="282"/>
      <c r="BT90" s="282"/>
      <c r="BU90" s="282"/>
    </row>
    <row r="91" spans="1:73" s="480" customFormat="1" ht="40.15" customHeight="1" thickBot="1" x14ac:dyDescent="0.3">
      <c r="A91" s="151"/>
      <c r="B91" s="24"/>
      <c r="C91" s="1033"/>
      <c r="D91" s="1012"/>
      <c r="E91" s="1036"/>
      <c r="F91" s="1039"/>
      <c r="G91" s="1012"/>
      <c r="H91" s="1027"/>
      <c r="I91" s="1012"/>
      <c r="J91" s="1027"/>
      <c r="K91" s="1027"/>
      <c r="L91" s="1027"/>
      <c r="M91" s="1027"/>
      <c r="N91" s="1030"/>
      <c r="O91" s="1012"/>
      <c r="P91" s="1015"/>
      <c r="Q91" s="1018"/>
      <c r="R91" s="1021"/>
      <c r="S91" s="1021"/>
      <c r="T91" s="1024"/>
      <c r="U91" s="1009"/>
      <c r="V91" s="1009"/>
      <c r="W91" s="1009"/>
      <c r="X91" s="1009"/>
      <c r="Y91" s="1009"/>
      <c r="Z91" s="1006"/>
      <c r="AA91" s="1006"/>
      <c r="AB91" s="1006"/>
      <c r="AC91" s="1006"/>
      <c r="AD91" s="1006"/>
      <c r="AE91" s="1006"/>
      <c r="AF91" s="1006"/>
      <c r="AG91" s="715"/>
      <c r="AH91" s="716"/>
      <c r="AI91" s="716"/>
      <c r="AJ91" s="716"/>
      <c r="AK91" s="715"/>
      <c r="AL91" s="717"/>
      <c r="AM91" s="717"/>
      <c r="AN91" s="717"/>
      <c r="AO91" s="717"/>
      <c r="AP91" s="1152"/>
      <c r="AQ91" s="1006"/>
      <c r="AR91" s="718"/>
      <c r="AS91" s="718"/>
      <c r="AT91" s="718"/>
      <c r="AU91" s="718"/>
      <c r="AV91" s="718"/>
      <c r="AW91" s="718"/>
      <c r="AX91" s="1152"/>
      <c r="AY91" s="1006"/>
      <c r="AZ91" s="718"/>
      <c r="BA91" s="718"/>
      <c r="BB91" s="718"/>
      <c r="BC91" s="718"/>
      <c r="BD91" s="718"/>
      <c r="BE91" s="718"/>
      <c r="BF91" s="1152"/>
      <c r="BG91" s="1006"/>
      <c r="BH91" s="718"/>
      <c r="BI91" s="718"/>
      <c r="BJ91" s="718"/>
      <c r="BK91" s="718"/>
      <c r="BL91" s="718"/>
      <c r="BM91" s="718"/>
      <c r="BN91" s="1152"/>
      <c r="BO91" s="1006"/>
      <c r="BP91" s="718"/>
      <c r="BQ91" s="718"/>
      <c r="BR91" s="718"/>
      <c r="BS91" s="718"/>
      <c r="BT91" s="718"/>
      <c r="BU91" s="718"/>
    </row>
    <row r="92" spans="1:73" ht="40.15" customHeight="1" thickTop="1" x14ac:dyDescent="0.25">
      <c r="D92" s="348"/>
      <c r="E92" s="431"/>
      <c r="F92" s="444"/>
      <c r="G92" s="350"/>
      <c r="H92" s="351"/>
      <c r="I92" s="351"/>
      <c r="J92" s="352"/>
      <c r="K92" s="352"/>
      <c r="L92" s="348"/>
      <c r="M92" s="348"/>
      <c r="N92" s="348"/>
      <c r="O92" s="353"/>
      <c r="P92" s="348"/>
    </row>
    <row r="93" spans="1:73" ht="40.15" customHeight="1" x14ac:dyDescent="0.25">
      <c r="D93" s="348"/>
      <c r="E93" s="431"/>
      <c r="F93" s="444"/>
      <c r="G93" s="350"/>
      <c r="H93" s="351"/>
      <c r="I93" s="351"/>
      <c r="J93" s="352"/>
      <c r="K93" s="352"/>
      <c r="L93" s="348"/>
      <c r="M93" s="348"/>
      <c r="N93" s="348"/>
      <c r="O93" s="353"/>
      <c r="P93" s="348"/>
    </row>
    <row r="94" spans="1:73" ht="40.15" customHeight="1" x14ac:dyDescent="0.25">
      <c r="D94" s="348"/>
      <c r="E94" s="431"/>
      <c r="F94" s="444"/>
      <c r="G94" s="350"/>
      <c r="H94" s="351"/>
      <c r="I94" s="351"/>
      <c r="J94" s="352"/>
      <c r="K94" s="352"/>
      <c r="L94" s="348"/>
      <c r="M94" s="348"/>
      <c r="N94" s="348"/>
      <c r="O94" s="353"/>
      <c r="P94" s="348"/>
    </row>
    <row r="95" spans="1:73" ht="40.15" customHeight="1" x14ac:dyDescent="0.25">
      <c r="D95" s="348"/>
      <c r="E95" s="431"/>
      <c r="F95" s="444"/>
      <c r="G95" s="350"/>
      <c r="H95" s="351"/>
      <c r="I95" s="351"/>
      <c r="J95" s="352"/>
      <c r="K95" s="352"/>
      <c r="L95" s="348"/>
      <c r="M95" s="348"/>
      <c r="N95" s="348"/>
      <c r="O95" s="353"/>
      <c r="P95" s="348"/>
    </row>
    <row r="96" spans="1:73" ht="40.15" customHeight="1" x14ac:dyDescent="0.25">
      <c r="D96" s="348"/>
      <c r="E96" s="431"/>
      <c r="F96" s="444"/>
      <c r="G96" s="350"/>
      <c r="H96" s="351"/>
      <c r="I96" s="351"/>
      <c r="J96" s="352"/>
      <c r="K96" s="352"/>
      <c r="L96" s="348"/>
      <c r="M96" s="348"/>
      <c r="N96" s="348"/>
      <c r="O96" s="353"/>
      <c r="P96" s="348"/>
    </row>
    <row r="97" spans="4:16" ht="40.15" customHeight="1" x14ac:dyDescent="0.25">
      <c r="D97" s="348"/>
      <c r="E97" s="431"/>
      <c r="F97" s="444"/>
      <c r="G97" s="350"/>
      <c r="H97" s="351"/>
      <c r="I97" s="351"/>
      <c r="J97" s="352"/>
      <c r="K97" s="352"/>
      <c r="L97" s="348"/>
      <c r="M97" s="348"/>
      <c r="N97" s="348"/>
      <c r="O97" s="353"/>
      <c r="P97" s="348"/>
    </row>
    <row r="98" spans="4:16" ht="40.15" customHeight="1" x14ac:dyDescent="0.25">
      <c r="D98" s="348"/>
      <c r="E98" s="431"/>
      <c r="F98" s="444"/>
      <c r="G98" s="350"/>
      <c r="H98" s="351"/>
      <c r="I98" s="351"/>
      <c r="J98" s="352"/>
      <c r="K98" s="352"/>
      <c r="L98" s="348"/>
      <c r="M98" s="348"/>
      <c r="N98" s="348"/>
      <c r="O98" s="353"/>
      <c r="P98" s="348"/>
    </row>
    <row r="99" spans="4:16" ht="40.15" customHeight="1" x14ac:dyDescent="0.25">
      <c r="D99" s="348"/>
      <c r="E99" s="431"/>
      <c r="F99" s="444"/>
      <c r="G99" s="350"/>
      <c r="H99" s="351"/>
      <c r="I99" s="351"/>
      <c r="J99" s="352"/>
      <c r="K99" s="352"/>
      <c r="L99" s="348"/>
      <c r="M99" s="348"/>
      <c r="N99" s="348"/>
      <c r="O99" s="353"/>
      <c r="P99" s="348"/>
    </row>
    <row r="100" spans="4:16" ht="40.15" customHeight="1" x14ac:dyDescent="0.25">
      <c r="D100" s="348"/>
      <c r="E100" s="431"/>
      <c r="F100" s="444"/>
      <c r="G100" s="350"/>
      <c r="H100" s="351"/>
      <c r="I100" s="351"/>
      <c r="J100" s="352"/>
      <c r="K100" s="352"/>
      <c r="L100" s="348"/>
      <c r="M100" s="348"/>
      <c r="N100" s="348"/>
      <c r="O100" s="353"/>
      <c r="P100" s="348"/>
    </row>
    <row r="101" spans="4:16" ht="40.15" customHeight="1" x14ac:dyDescent="0.25">
      <c r="D101" s="348"/>
      <c r="E101" s="431"/>
      <c r="F101" s="444"/>
      <c r="G101" s="350"/>
      <c r="H101" s="351"/>
      <c r="I101" s="351"/>
      <c r="J101" s="352"/>
      <c r="K101" s="352"/>
      <c r="L101" s="348"/>
      <c r="M101" s="348"/>
      <c r="N101" s="348"/>
      <c r="O101" s="353"/>
      <c r="P101" s="348"/>
    </row>
    <row r="102" spans="4:16" ht="40.15" customHeight="1" x14ac:dyDescent="0.25">
      <c r="D102" s="348"/>
      <c r="E102" s="431"/>
      <c r="F102" s="444"/>
      <c r="G102" s="350"/>
      <c r="H102" s="351"/>
      <c r="I102" s="351"/>
      <c r="J102" s="352"/>
      <c r="K102" s="352"/>
      <c r="L102" s="348"/>
      <c r="M102" s="348"/>
      <c r="N102" s="348"/>
      <c r="O102" s="353"/>
      <c r="P102" s="348"/>
    </row>
    <row r="103" spans="4:16" ht="40.15" customHeight="1" x14ac:dyDescent="0.25">
      <c r="D103" s="348"/>
      <c r="E103" s="431"/>
      <c r="F103" s="444"/>
      <c r="G103" s="350"/>
      <c r="H103" s="351"/>
      <c r="I103" s="351"/>
      <c r="J103" s="352"/>
      <c r="K103" s="352"/>
      <c r="L103" s="348"/>
      <c r="M103" s="348"/>
      <c r="N103" s="348"/>
      <c r="O103" s="353"/>
      <c r="P103" s="348"/>
    </row>
    <row r="104" spans="4:16" ht="40.15" customHeight="1" x14ac:dyDescent="0.25">
      <c r="D104" s="348"/>
      <c r="E104" s="431"/>
      <c r="F104" s="444"/>
      <c r="G104" s="350"/>
      <c r="H104" s="351"/>
      <c r="I104" s="351"/>
      <c r="J104" s="352"/>
      <c r="K104" s="352"/>
      <c r="L104" s="348"/>
      <c r="M104" s="348"/>
      <c r="N104" s="348"/>
      <c r="O104" s="353"/>
      <c r="P104" s="348"/>
    </row>
    <row r="105" spans="4:16" ht="40.15" customHeight="1" x14ac:dyDescent="0.25">
      <c r="D105" s="348"/>
      <c r="E105" s="431"/>
      <c r="F105" s="444"/>
      <c r="G105" s="350"/>
      <c r="H105" s="351"/>
      <c r="I105" s="351"/>
      <c r="J105" s="352"/>
      <c r="K105" s="352"/>
      <c r="L105" s="348"/>
      <c r="M105" s="348"/>
      <c r="N105" s="348"/>
      <c r="O105" s="353"/>
      <c r="P105" s="348"/>
    </row>
    <row r="106" spans="4:16" ht="40.15" customHeight="1" x14ac:dyDescent="0.25">
      <c r="D106" s="348"/>
      <c r="E106" s="431"/>
      <c r="F106" s="444"/>
      <c r="G106" s="350"/>
      <c r="H106" s="351"/>
      <c r="I106" s="351"/>
      <c r="J106" s="352"/>
      <c r="K106" s="352"/>
      <c r="L106" s="348"/>
      <c r="M106" s="348"/>
      <c r="N106" s="348"/>
      <c r="O106" s="353"/>
      <c r="P106" s="348"/>
    </row>
    <row r="107" spans="4:16" ht="40.15" customHeight="1" x14ac:dyDescent="0.25">
      <c r="D107" s="348"/>
      <c r="E107" s="431"/>
      <c r="F107" s="444"/>
      <c r="G107" s="350"/>
      <c r="H107" s="351"/>
      <c r="I107" s="351"/>
      <c r="J107" s="352"/>
      <c r="K107" s="352"/>
      <c r="L107" s="348"/>
      <c r="M107" s="348"/>
      <c r="N107" s="348"/>
      <c r="O107" s="353"/>
      <c r="P107" s="348"/>
    </row>
    <row r="108" spans="4:16" ht="40.15" customHeight="1" x14ac:dyDescent="0.25">
      <c r="D108" s="348"/>
      <c r="E108" s="431"/>
      <c r="F108" s="444"/>
      <c r="G108" s="350"/>
      <c r="H108" s="351"/>
      <c r="I108" s="351"/>
      <c r="J108" s="352"/>
      <c r="K108" s="352"/>
      <c r="L108" s="348"/>
      <c r="M108" s="348"/>
      <c r="N108" s="348"/>
      <c r="O108" s="353"/>
      <c r="P108" s="348"/>
    </row>
    <row r="109" spans="4:16" ht="40.15" customHeight="1" x14ac:dyDescent="0.25">
      <c r="D109" s="348"/>
      <c r="E109" s="431"/>
      <c r="F109" s="444"/>
      <c r="G109" s="350"/>
      <c r="H109" s="351"/>
      <c r="I109" s="351"/>
      <c r="J109" s="352"/>
      <c r="K109" s="352"/>
      <c r="L109" s="348"/>
      <c r="M109" s="348"/>
      <c r="N109" s="348"/>
      <c r="O109" s="353"/>
      <c r="P109" s="348"/>
    </row>
    <row r="110" spans="4:16" ht="40.15" customHeight="1" x14ac:dyDescent="0.25">
      <c r="D110" s="348"/>
      <c r="E110" s="431"/>
      <c r="F110" s="444"/>
      <c r="G110" s="350"/>
      <c r="H110" s="351"/>
      <c r="I110" s="351"/>
      <c r="J110" s="352"/>
      <c r="K110" s="352"/>
      <c r="L110" s="348"/>
      <c r="M110" s="348"/>
      <c r="N110" s="348"/>
      <c r="O110" s="353"/>
      <c r="P110" s="348"/>
    </row>
    <row r="111" spans="4:16" ht="40.15" customHeight="1" x14ac:dyDescent="0.25">
      <c r="D111" s="348"/>
      <c r="E111" s="431"/>
      <c r="F111" s="444"/>
      <c r="G111" s="350"/>
      <c r="H111" s="351"/>
      <c r="I111" s="351"/>
      <c r="J111" s="352"/>
      <c r="K111" s="352"/>
      <c r="L111" s="348"/>
      <c r="M111" s="348"/>
      <c r="N111" s="348"/>
      <c r="O111" s="353"/>
      <c r="P111" s="348"/>
    </row>
    <row r="112" spans="4:16" ht="40.15" customHeight="1" x14ac:dyDescent="0.25">
      <c r="D112" s="348"/>
      <c r="E112" s="431"/>
      <c r="F112" s="444"/>
      <c r="G112" s="350"/>
      <c r="H112" s="351"/>
      <c r="I112" s="351"/>
      <c r="J112" s="352"/>
      <c r="K112" s="352"/>
      <c r="L112" s="348"/>
      <c r="M112" s="348"/>
      <c r="N112" s="348"/>
      <c r="O112" s="353"/>
      <c r="P112" s="348"/>
    </row>
    <row r="113" spans="4:16" ht="40.15" customHeight="1" x14ac:dyDescent="0.25">
      <c r="D113" s="348"/>
      <c r="E113" s="431"/>
      <c r="F113" s="444"/>
      <c r="G113" s="350"/>
      <c r="H113" s="351"/>
      <c r="I113" s="351"/>
      <c r="J113" s="352"/>
      <c r="K113" s="352"/>
      <c r="L113" s="348"/>
      <c r="M113" s="348"/>
      <c r="N113" s="348"/>
      <c r="O113" s="353"/>
      <c r="P113" s="348"/>
    </row>
    <row r="114" spans="4:16" ht="40.15" customHeight="1" x14ac:dyDescent="0.25">
      <c r="D114" s="348"/>
      <c r="E114" s="431"/>
      <c r="F114" s="444"/>
      <c r="G114" s="350"/>
      <c r="H114" s="351"/>
      <c r="I114" s="351"/>
      <c r="J114" s="352"/>
      <c r="K114" s="352"/>
      <c r="L114" s="348"/>
      <c r="M114" s="348"/>
      <c r="N114" s="348"/>
      <c r="O114" s="353"/>
      <c r="P114" s="348"/>
    </row>
    <row r="115" spans="4:16" ht="40.15" customHeight="1" x14ac:dyDescent="0.25">
      <c r="D115" s="348"/>
      <c r="E115" s="431"/>
      <c r="F115" s="444"/>
      <c r="G115" s="350"/>
      <c r="H115" s="351"/>
      <c r="I115" s="351"/>
      <c r="J115" s="352"/>
      <c r="K115" s="352"/>
      <c r="L115" s="348"/>
      <c r="M115" s="348"/>
      <c r="N115" s="348"/>
      <c r="O115" s="353"/>
      <c r="P115" s="348"/>
    </row>
    <row r="116" spans="4:16" ht="40.15" customHeight="1" x14ac:dyDescent="0.25">
      <c r="D116" s="348"/>
      <c r="E116" s="431"/>
      <c r="F116" s="444"/>
      <c r="G116" s="350"/>
      <c r="H116" s="351"/>
      <c r="I116" s="351"/>
      <c r="J116" s="352"/>
      <c r="K116" s="352"/>
      <c r="L116" s="348"/>
      <c r="M116" s="348"/>
      <c r="N116" s="348"/>
      <c r="O116" s="353"/>
      <c r="P116" s="348"/>
    </row>
    <row r="117" spans="4:16" ht="40.15" customHeight="1" x14ac:dyDescent="0.25">
      <c r="D117" s="348"/>
      <c r="E117" s="431"/>
      <c r="F117" s="444"/>
      <c r="G117" s="350"/>
      <c r="H117" s="351"/>
      <c r="I117" s="351"/>
      <c r="J117" s="352"/>
      <c r="K117" s="352"/>
      <c r="L117" s="348"/>
      <c r="M117" s="348"/>
      <c r="N117" s="348"/>
      <c r="O117" s="353"/>
      <c r="P117" s="348"/>
    </row>
    <row r="118" spans="4:16" ht="40.15" customHeight="1" x14ac:dyDescent="0.25">
      <c r="D118" s="348"/>
      <c r="E118" s="431"/>
      <c r="F118" s="444"/>
      <c r="G118" s="350"/>
      <c r="H118" s="351"/>
      <c r="I118" s="351"/>
      <c r="J118" s="352"/>
      <c r="K118" s="352"/>
      <c r="L118" s="348"/>
      <c r="M118" s="348"/>
      <c r="N118" s="348"/>
      <c r="O118" s="353"/>
      <c r="P118" s="348"/>
    </row>
    <row r="119" spans="4:16" ht="40.15" customHeight="1" x14ac:dyDescent="0.25">
      <c r="D119" s="348"/>
      <c r="E119" s="431"/>
      <c r="F119" s="444"/>
      <c r="G119" s="350"/>
      <c r="H119" s="351"/>
      <c r="I119" s="351"/>
      <c r="J119" s="352"/>
      <c r="K119" s="352"/>
      <c r="L119" s="348"/>
      <c r="M119" s="348"/>
      <c r="N119" s="348"/>
      <c r="O119" s="353"/>
      <c r="P119" s="348"/>
    </row>
    <row r="120" spans="4:16" ht="40.15" customHeight="1" x14ac:dyDescent="0.25">
      <c r="D120" s="348"/>
      <c r="E120" s="431"/>
      <c r="F120" s="444"/>
      <c r="G120" s="350"/>
      <c r="H120" s="351"/>
      <c r="I120" s="351"/>
      <c r="J120" s="352"/>
      <c r="K120" s="352"/>
      <c r="L120" s="348"/>
      <c r="M120" s="348"/>
      <c r="N120" s="348"/>
      <c r="O120" s="353"/>
      <c r="P120" s="348"/>
    </row>
    <row r="121" spans="4:16" ht="40.15" customHeight="1" x14ac:dyDescent="0.25">
      <c r="D121" s="348"/>
      <c r="E121" s="431"/>
      <c r="F121" s="444"/>
      <c r="G121" s="350"/>
      <c r="H121" s="351"/>
      <c r="I121" s="351"/>
      <c r="J121" s="352"/>
      <c r="K121" s="352"/>
      <c r="L121" s="348"/>
      <c r="M121" s="348"/>
      <c r="N121" s="348"/>
      <c r="O121" s="353"/>
      <c r="P121" s="348"/>
    </row>
    <row r="122" spans="4:16" ht="40.15" customHeight="1" x14ac:dyDescent="0.25">
      <c r="D122" s="348"/>
      <c r="E122" s="431"/>
      <c r="F122" s="444"/>
      <c r="G122" s="350"/>
      <c r="H122" s="351"/>
      <c r="I122" s="351"/>
      <c r="J122" s="352"/>
      <c r="K122" s="352"/>
      <c r="L122" s="348"/>
      <c r="M122" s="348"/>
      <c r="N122" s="348"/>
      <c r="O122" s="353"/>
      <c r="P122" s="348"/>
    </row>
    <row r="123" spans="4:16" ht="40.15" customHeight="1" x14ac:dyDescent="0.25">
      <c r="D123" s="348"/>
      <c r="E123" s="431"/>
      <c r="F123" s="444"/>
      <c r="G123" s="350"/>
      <c r="H123" s="351"/>
      <c r="I123" s="351"/>
      <c r="J123" s="352"/>
      <c r="K123" s="352"/>
      <c r="L123" s="348"/>
      <c r="M123" s="348"/>
      <c r="N123" s="348"/>
      <c r="O123" s="353"/>
      <c r="P123" s="348"/>
    </row>
    <row r="124" spans="4:16" ht="40.15" customHeight="1" x14ac:dyDescent="0.25">
      <c r="D124" s="348"/>
      <c r="E124" s="431"/>
      <c r="F124" s="444"/>
      <c r="G124" s="350"/>
      <c r="H124" s="351"/>
      <c r="I124" s="351"/>
      <c r="J124" s="352"/>
      <c r="K124" s="352"/>
      <c r="L124" s="348"/>
      <c r="M124" s="348"/>
      <c r="N124" s="348"/>
      <c r="O124" s="353"/>
      <c r="P124" s="348"/>
    </row>
    <row r="125" spans="4:16" ht="40.15" customHeight="1" x14ac:dyDescent="0.25">
      <c r="D125" s="348"/>
      <c r="E125" s="431"/>
      <c r="F125" s="444"/>
      <c r="G125" s="350"/>
      <c r="H125" s="351"/>
      <c r="I125" s="351"/>
      <c r="J125" s="352"/>
      <c r="K125" s="352"/>
      <c r="L125" s="348"/>
      <c r="M125" s="348"/>
      <c r="N125" s="348"/>
      <c r="O125" s="353"/>
      <c r="P125" s="348"/>
    </row>
    <row r="126" spans="4:16" ht="40.15" customHeight="1" x14ac:dyDescent="0.25">
      <c r="D126" s="348"/>
      <c r="E126" s="431"/>
      <c r="F126" s="444"/>
      <c r="G126" s="350"/>
      <c r="H126" s="351"/>
      <c r="I126" s="351"/>
      <c r="J126" s="352"/>
      <c r="K126" s="352"/>
      <c r="L126" s="348"/>
      <c r="M126" s="348"/>
      <c r="N126" s="348"/>
      <c r="O126" s="353"/>
      <c r="P126" s="348"/>
    </row>
    <row r="127" spans="4:16" ht="40.15" customHeight="1" x14ac:dyDescent="0.25">
      <c r="D127" s="348"/>
      <c r="E127" s="431"/>
      <c r="F127" s="444"/>
      <c r="G127" s="350"/>
      <c r="H127" s="351"/>
      <c r="I127" s="351"/>
      <c r="J127" s="352"/>
      <c r="K127" s="352"/>
      <c r="L127" s="348"/>
      <c r="M127" s="348"/>
      <c r="N127" s="348"/>
      <c r="O127" s="353"/>
      <c r="P127" s="348"/>
    </row>
    <row r="128" spans="4:16" ht="40.15" customHeight="1" x14ac:dyDescent="0.25">
      <c r="D128" s="348"/>
      <c r="E128" s="431"/>
      <c r="F128" s="444"/>
      <c r="G128" s="350"/>
      <c r="H128" s="351"/>
      <c r="I128" s="351"/>
      <c r="J128" s="352"/>
      <c r="K128" s="352"/>
      <c r="L128" s="348"/>
      <c r="M128" s="348"/>
      <c r="N128" s="348"/>
      <c r="O128" s="353"/>
      <c r="P128" s="348"/>
    </row>
    <row r="129" spans="4:16" ht="40.15" customHeight="1" x14ac:dyDescent="0.25">
      <c r="D129" s="348"/>
      <c r="E129" s="431"/>
      <c r="F129" s="444"/>
      <c r="G129" s="350"/>
      <c r="H129" s="351"/>
      <c r="I129" s="351"/>
      <c r="J129" s="352"/>
      <c r="K129" s="352"/>
      <c r="L129" s="348"/>
      <c r="M129" s="348"/>
      <c r="N129" s="348"/>
      <c r="O129" s="353"/>
      <c r="P129" s="348"/>
    </row>
    <row r="130" spans="4:16" ht="40.15" customHeight="1" x14ac:dyDescent="0.25">
      <c r="D130" s="348"/>
      <c r="E130" s="431"/>
      <c r="F130" s="444"/>
      <c r="G130" s="350"/>
      <c r="H130" s="351"/>
      <c r="I130" s="351"/>
      <c r="J130" s="352"/>
      <c r="K130" s="352"/>
      <c r="L130" s="348"/>
      <c r="M130" s="348"/>
      <c r="N130" s="348"/>
      <c r="O130" s="353"/>
      <c r="P130" s="348"/>
    </row>
    <row r="131" spans="4:16" ht="40.15" customHeight="1" x14ac:dyDescent="0.25">
      <c r="D131" s="348"/>
      <c r="E131" s="431"/>
      <c r="F131" s="444"/>
      <c r="G131" s="350"/>
      <c r="H131" s="351"/>
      <c r="I131" s="351"/>
      <c r="J131" s="352"/>
      <c r="K131" s="352"/>
      <c r="L131" s="348"/>
      <c r="M131" s="348"/>
      <c r="N131" s="348"/>
      <c r="O131" s="353"/>
      <c r="P131" s="348"/>
    </row>
    <row r="132" spans="4:16" ht="40.15" customHeight="1" x14ac:dyDescent="0.25">
      <c r="D132" s="348"/>
      <c r="E132" s="431"/>
      <c r="F132" s="444"/>
      <c r="G132" s="350"/>
      <c r="H132" s="351"/>
      <c r="I132" s="351"/>
      <c r="J132" s="352"/>
      <c r="K132" s="352"/>
      <c r="L132" s="348"/>
      <c r="M132" s="348"/>
      <c r="N132" s="348"/>
      <c r="O132" s="353"/>
      <c r="P132" s="348"/>
    </row>
    <row r="133" spans="4:16" ht="40.15" customHeight="1" x14ac:dyDescent="0.25">
      <c r="D133" s="348"/>
      <c r="E133" s="431"/>
      <c r="F133" s="444"/>
      <c r="G133" s="350"/>
      <c r="H133" s="351"/>
      <c r="I133" s="351"/>
      <c r="J133" s="352"/>
      <c r="K133" s="352"/>
      <c r="L133" s="348"/>
      <c r="M133" s="348"/>
      <c r="N133" s="348"/>
      <c r="O133" s="353"/>
      <c r="P133" s="348"/>
    </row>
    <row r="134" spans="4:16" ht="40.15" customHeight="1" x14ac:dyDescent="0.25">
      <c r="D134" s="348"/>
      <c r="E134" s="431"/>
      <c r="F134" s="444"/>
      <c r="G134" s="350"/>
      <c r="H134" s="351"/>
      <c r="I134" s="351"/>
      <c r="J134" s="352"/>
      <c r="K134" s="352"/>
      <c r="L134" s="348"/>
      <c r="M134" s="348"/>
      <c r="N134" s="348"/>
      <c r="O134" s="353"/>
      <c r="P134" s="348"/>
    </row>
    <row r="135" spans="4:16" ht="40.15" customHeight="1" x14ac:dyDescent="0.25">
      <c r="D135" s="348"/>
      <c r="E135" s="431"/>
      <c r="F135" s="444"/>
      <c r="G135" s="350"/>
      <c r="H135" s="351"/>
      <c r="I135" s="351"/>
      <c r="J135" s="352"/>
      <c r="K135" s="352"/>
      <c r="L135" s="348"/>
      <c r="M135" s="348"/>
      <c r="N135" s="348"/>
      <c r="O135" s="353"/>
      <c r="P135" s="348"/>
    </row>
    <row r="136" spans="4:16" ht="40.15" customHeight="1" x14ac:dyDescent="0.25">
      <c r="D136" s="348"/>
      <c r="E136" s="431"/>
      <c r="F136" s="444"/>
      <c r="G136" s="350"/>
      <c r="H136" s="351"/>
      <c r="I136" s="351"/>
      <c r="J136" s="352"/>
      <c r="K136" s="352"/>
      <c r="L136" s="348"/>
      <c r="M136" s="348"/>
      <c r="N136" s="348"/>
      <c r="O136" s="353"/>
      <c r="P136" s="348"/>
    </row>
    <row r="137" spans="4:16" ht="40.15" customHeight="1" x14ac:dyDescent="0.25">
      <c r="D137" s="348"/>
      <c r="E137" s="431"/>
      <c r="F137" s="444"/>
      <c r="G137" s="350"/>
      <c r="H137" s="351"/>
      <c r="I137" s="351"/>
      <c r="J137" s="352"/>
      <c r="K137" s="352"/>
      <c r="L137" s="348"/>
      <c r="M137" s="348"/>
      <c r="N137" s="348"/>
      <c r="O137" s="353"/>
      <c r="P137" s="348"/>
    </row>
    <row r="138" spans="4:16" ht="40.15" customHeight="1" x14ac:dyDescent="0.25">
      <c r="D138" s="348"/>
      <c r="E138" s="431"/>
      <c r="F138" s="444"/>
      <c r="G138" s="350"/>
      <c r="H138" s="351"/>
      <c r="I138" s="351"/>
      <c r="J138" s="352"/>
      <c r="K138" s="352"/>
      <c r="L138" s="348"/>
      <c r="M138" s="348"/>
      <c r="N138" s="348"/>
      <c r="O138" s="353"/>
      <c r="P138" s="348"/>
    </row>
    <row r="139" spans="4:16" ht="40.15" customHeight="1" x14ac:dyDescent="0.25">
      <c r="D139" s="348"/>
      <c r="E139" s="431"/>
      <c r="F139" s="444"/>
      <c r="G139" s="350"/>
      <c r="H139" s="351"/>
      <c r="I139" s="351"/>
      <c r="J139" s="352"/>
      <c r="K139" s="352"/>
      <c r="L139" s="348"/>
      <c r="M139" s="348"/>
      <c r="N139" s="348"/>
      <c r="O139" s="353"/>
      <c r="P139" s="348"/>
    </row>
    <row r="140" spans="4:16" ht="40.15" customHeight="1" x14ac:dyDescent="0.25">
      <c r="D140" s="348"/>
      <c r="E140" s="431"/>
      <c r="F140" s="444"/>
      <c r="G140" s="350"/>
      <c r="H140" s="351"/>
      <c r="I140" s="351"/>
      <c r="J140" s="352"/>
      <c r="K140" s="352"/>
      <c r="L140" s="348"/>
      <c r="M140" s="348"/>
      <c r="N140" s="348"/>
      <c r="O140" s="353"/>
      <c r="P140" s="348"/>
    </row>
    <row r="141" spans="4:16" ht="40.15" customHeight="1" x14ac:dyDescent="0.25">
      <c r="D141" s="348"/>
      <c r="E141" s="431"/>
      <c r="F141" s="444"/>
      <c r="G141" s="350"/>
      <c r="H141" s="351"/>
      <c r="I141" s="351"/>
      <c r="J141" s="352"/>
      <c r="K141" s="352"/>
      <c r="L141" s="348"/>
      <c r="M141" s="348"/>
      <c r="N141" s="348"/>
      <c r="O141" s="353"/>
      <c r="P141" s="348"/>
    </row>
    <row r="142" spans="4:16" ht="40.15" customHeight="1" x14ac:dyDescent="0.25">
      <c r="D142" s="348"/>
      <c r="E142" s="431"/>
      <c r="F142" s="444"/>
      <c r="G142" s="350"/>
      <c r="H142" s="351"/>
      <c r="I142" s="351"/>
      <c r="J142" s="352"/>
      <c r="K142" s="352"/>
      <c r="L142" s="348"/>
      <c r="M142" s="348"/>
      <c r="N142" s="348"/>
      <c r="O142" s="353"/>
      <c r="P142" s="348"/>
    </row>
    <row r="143" spans="4:16" ht="40.15" customHeight="1" x14ac:dyDescent="0.25">
      <c r="D143" s="348"/>
      <c r="E143" s="431"/>
      <c r="F143" s="444"/>
      <c r="G143" s="350"/>
      <c r="H143" s="351"/>
      <c r="I143" s="351"/>
      <c r="J143" s="352"/>
      <c r="K143" s="352"/>
      <c r="L143" s="348"/>
      <c r="M143" s="348"/>
      <c r="N143" s="348"/>
      <c r="O143" s="353"/>
      <c r="P143" s="348"/>
    </row>
    <row r="144" spans="4:16" ht="40.15" customHeight="1" x14ac:dyDescent="0.25">
      <c r="D144" s="348"/>
      <c r="E144" s="431"/>
      <c r="F144" s="444"/>
      <c r="G144" s="350"/>
      <c r="H144" s="351"/>
      <c r="I144" s="351"/>
      <c r="J144" s="352"/>
      <c r="K144" s="352"/>
      <c r="L144" s="348"/>
      <c r="M144" s="348"/>
      <c r="N144" s="348"/>
      <c r="O144" s="353"/>
      <c r="P144" s="348"/>
    </row>
    <row r="145" spans="4:16" ht="40.15" customHeight="1" x14ac:dyDescent="0.25">
      <c r="D145" s="348"/>
      <c r="E145" s="431"/>
      <c r="F145" s="444"/>
      <c r="G145" s="350"/>
      <c r="H145" s="351"/>
      <c r="I145" s="351"/>
      <c r="J145" s="352"/>
      <c r="K145" s="352"/>
      <c r="L145" s="348"/>
      <c r="M145" s="348"/>
      <c r="N145" s="348"/>
      <c r="O145" s="353"/>
      <c r="P145" s="348"/>
    </row>
    <row r="146" spans="4:16" ht="40.15" customHeight="1" x14ac:dyDescent="0.25">
      <c r="D146" s="348"/>
      <c r="E146" s="431"/>
      <c r="F146" s="444"/>
      <c r="G146" s="350"/>
      <c r="H146" s="351"/>
      <c r="I146" s="351"/>
      <c r="J146" s="352"/>
      <c r="K146" s="352"/>
      <c r="L146" s="348"/>
      <c r="M146" s="348"/>
      <c r="N146" s="348"/>
      <c r="O146" s="353"/>
      <c r="P146" s="348"/>
    </row>
    <row r="147" spans="4:16" ht="40.15" customHeight="1" x14ac:dyDescent="0.25">
      <c r="D147" s="348"/>
      <c r="E147" s="431"/>
      <c r="F147" s="444"/>
      <c r="G147" s="350"/>
      <c r="H147" s="351"/>
      <c r="I147" s="351"/>
      <c r="J147" s="352"/>
      <c r="K147" s="352"/>
      <c r="L147" s="348"/>
      <c r="M147" s="348"/>
      <c r="N147" s="348"/>
      <c r="O147" s="353"/>
      <c r="P147" s="348"/>
    </row>
    <row r="148" spans="4:16" ht="40.15" customHeight="1" x14ac:dyDescent="0.25">
      <c r="D148" s="348"/>
      <c r="E148" s="431"/>
      <c r="F148" s="444"/>
      <c r="G148" s="350"/>
      <c r="H148" s="351"/>
      <c r="I148" s="351"/>
      <c r="J148" s="352"/>
      <c r="K148" s="352"/>
      <c r="L148" s="348"/>
      <c r="M148" s="348"/>
      <c r="N148" s="348"/>
      <c r="O148" s="353"/>
      <c r="P148" s="348"/>
    </row>
    <row r="149" spans="4:16" ht="40.15" customHeight="1" x14ac:dyDescent="0.25">
      <c r="D149" s="348"/>
      <c r="E149" s="431"/>
      <c r="F149" s="444"/>
      <c r="G149" s="350"/>
      <c r="H149" s="351"/>
      <c r="I149" s="351"/>
      <c r="J149" s="352"/>
      <c r="K149" s="352"/>
      <c r="L149" s="348"/>
      <c r="M149" s="348"/>
      <c r="N149" s="348"/>
      <c r="O149" s="353"/>
      <c r="P149" s="348"/>
    </row>
    <row r="150" spans="4:16" ht="40.15" customHeight="1" x14ac:dyDescent="0.25">
      <c r="D150" s="348"/>
      <c r="E150" s="431"/>
      <c r="F150" s="444"/>
      <c r="G150" s="350"/>
      <c r="H150" s="351"/>
      <c r="I150" s="351"/>
      <c r="J150" s="352"/>
      <c r="K150" s="352"/>
      <c r="L150" s="348"/>
      <c r="M150" s="348"/>
      <c r="N150" s="348"/>
      <c r="O150" s="353"/>
      <c r="P150" s="348"/>
    </row>
    <row r="151" spans="4:16" ht="40.15" customHeight="1" x14ac:dyDescent="0.25">
      <c r="D151" s="348"/>
      <c r="E151" s="431"/>
      <c r="F151" s="444"/>
      <c r="G151" s="350"/>
      <c r="H151" s="351"/>
      <c r="I151" s="351"/>
      <c r="J151" s="352"/>
      <c r="K151" s="352"/>
      <c r="L151" s="348"/>
      <c r="M151" s="348"/>
      <c r="N151" s="348"/>
      <c r="O151" s="353"/>
      <c r="P151" s="348"/>
    </row>
    <row r="152" spans="4:16" ht="40.15" customHeight="1" x14ac:dyDescent="0.25">
      <c r="D152" s="348"/>
      <c r="E152" s="431"/>
      <c r="F152" s="444"/>
      <c r="G152" s="350"/>
      <c r="H152" s="351"/>
      <c r="I152" s="351"/>
      <c r="J152" s="352"/>
      <c r="K152" s="352"/>
      <c r="L152" s="348"/>
      <c r="M152" s="348"/>
      <c r="N152" s="348"/>
      <c r="O152" s="353"/>
      <c r="P152" s="348"/>
    </row>
    <row r="153" spans="4:16" ht="40.15" customHeight="1" x14ac:dyDescent="0.25">
      <c r="D153" s="348"/>
      <c r="E153" s="431"/>
      <c r="F153" s="444"/>
      <c r="G153" s="350"/>
      <c r="H153" s="351"/>
      <c r="I153" s="351"/>
      <c r="J153" s="352"/>
      <c r="K153" s="352"/>
      <c r="L153" s="348"/>
      <c r="M153" s="348"/>
      <c r="N153" s="348"/>
      <c r="O153" s="353"/>
      <c r="P153" s="348"/>
    </row>
    <row r="154" spans="4:16" ht="40.15" customHeight="1" x14ac:dyDescent="0.25">
      <c r="D154" s="348"/>
      <c r="E154" s="431"/>
      <c r="F154" s="444"/>
      <c r="G154" s="350"/>
      <c r="H154" s="351"/>
      <c r="I154" s="351"/>
      <c r="J154" s="352"/>
      <c r="K154" s="352"/>
      <c r="L154" s="348"/>
      <c r="M154" s="348"/>
      <c r="N154" s="348"/>
      <c r="O154" s="353"/>
      <c r="P154" s="348"/>
    </row>
    <row r="155" spans="4:16" ht="40.15" customHeight="1" x14ac:dyDescent="0.25">
      <c r="D155" s="348"/>
      <c r="E155" s="431"/>
      <c r="F155" s="444"/>
      <c r="G155" s="350"/>
      <c r="H155" s="351"/>
      <c r="I155" s="351"/>
      <c r="J155" s="352"/>
      <c r="K155" s="352"/>
      <c r="L155" s="348"/>
      <c r="M155" s="348"/>
      <c r="N155" s="348"/>
      <c r="O155" s="353"/>
      <c r="P155" s="348"/>
    </row>
    <row r="156" spans="4:16" ht="40.15" customHeight="1" x14ac:dyDescent="0.25">
      <c r="D156" s="348"/>
      <c r="E156" s="431"/>
      <c r="F156" s="444"/>
      <c r="G156" s="350"/>
      <c r="H156" s="351"/>
      <c r="I156" s="351"/>
      <c r="J156" s="352"/>
      <c r="K156" s="352"/>
      <c r="L156" s="348"/>
      <c r="M156" s="348"/>
      <c r="N156" s="348"/>
      <c r="O156" s="353"/>
      <c r="P156" s="348"/>
    </row>
    <row r="157" spans="4:16" ht="40.15" customHeight="1" x14ac:dyDescent="0.25">
      <c r="D157" s="348"/>
      <c r="E157" s="431"/>
      <c r="F157" s="444"/>
      <c r="G157" s="350"/>
      <c r="H157" s="351"/>
      <c r="I157" s="351"/>
      <c r="J157" s="352"/>
      <c r="K157" s="352"/>
      <c r="L157" s="348"/>
      <c r="M157" s="348"/>
      <c r="N157" s="348"/>
      <c r="O157" s="353"/>
      <c r="P157" s="348"/>
    </row>
    <row r="158" spans="4:16" ht="40.15" customHeight="1" x14ac:dyDescent="0.25">
      <c r="D158" s="348"/>
      <c r="E158" s="431"/>
      <c r="F158" s="444"/>
      <c r="G158" s="350"/>
      <c r="H158" s="351"/>
      <c r="I158" s="351"/>
      <c r="J158" s="352"/>
      <c r="K158" s="352"/>
      <c r="L158" s="348"/>
      <c r="M158" s="348"/>
      <c r="N158" s="348"/>
      <c r="O158" s="353"/>
      <c r="P158" s="348"/>
    </row>
    <row r="159" spans="4:16" ht="40.15" customHeight="1" x14ac:dyDescent="0.25">
      <c r="D159" s="348"/>
      <c r="E159" s="431"/>
      <c r="F159" s="444"/>
      <c r="G159" s="350"/>
      <c r="H159" s="351"/>
      <c r="I159" s="351"/>
      <c r="J159" s="352"/>
      <c r="K159" s="352"/>
      <c r="L159" s="348"/>
      <c r="M159" s="348"/>
      <c r="N159" s="348"/>
      <c r="O159" s="353"/>
      <c r="P159" s="348"/>
    </row>
    <row r="160" spans="4:16" ht="40.15" customHeight="1" x14ac:dyDescent="0.25">
      <c r="D160" s="348"/>
      <c r="E160" s="431"/>
      <c r="F160" s="444"/>
      <c r="G160" s="350"/>
      <c r="H160" s="351"/>
      <c r="I160" s="351"/>
      <c r="J160" s="352"/>
      <c r="K160" s="352"/>
      <c r="L160" s="348"/>
      <c r="M160" s="348"/>
      <c r="N160" s="348"/>
      <c r="O160" s="353"/>
      <c r="P160" s="348"/>
    </row>
    <row r="161" spans="4:16" ht="40.15" customHeight="1" x14ac:dyDescent="0.25">
      <c r="D161" s="348"/>
      <c r="E161" s="431"/>
      <c r="F161" s="444"/>
      <c r="G161" s="350"/>
      <c r="H161" s="351"/>
      <c r="I161" s="351"/>
      <c r="J161" s="352"/>
      <c r="K161" s="352"/>
      <c r="L161" s="348"/>
      <c r="M161" s="348"/>
      <c r="N161" s="348"/>
      <c r="O161" s="353"/>
      <c r="P161" s="348"/>
    </row>
    <row r="162" spans="4:16" ht="40.15" customHeight="1" x14ac:dyDescent="0.25">
      <c r="D162" s="348"/>
      <c r="E162" s="431"/>
      <c r="F162" s="444"/>
      <c r="G162" s="350"/>
      <c r="H162" s="351"/>
      <c r="I162" s="351"/>
      <c r="J162" s="352"/>
      <c r="K162" s="352"/>
      <c r="L162" s="348"/>
      <c r="M162" s="348"/>
      <c r="N162" s="348"/>
      <c r="O162" s="353"/>
      <c r="P162" s="348"/>
    </row>
    <row r="163" spans="4:16" ht="40.15" customHeight="1" x14ac:dyDescent="0.25">
      <c r="D163" s="348"/>
      <c r="E163" s="431"/>
      <c r="F163" s="444"/>
      <c r="G163" s="350"/>
      <c r="H163" s="351"/>
      <c r="I163" s="351"/>
      <c r="J163" s="352"/>
      <c r="K163" s="352"/>
      <c r="L163" s="348"/>
      <c r="M163" s="348"/>
      <c r="N163" s="348"/>
      <c r="O163" s="353"/>
      <c r="P163" s="348"/>
    </row>
    <row r="164" spans="4:16" ht="40.15" customHeight="1" x14ac:dyDescent="0.25">
      <c r="D164" s="348"/>
      <c r="E164" s="431"/>
      <c r="F164" s="444"/>
      <c r="G164" s="350"/>
      <c r="H164" s="351"/>
      <c r="I164" s="351"/>
      <c r="J164" s="352"/>
      <c r="K164" s="352"/>
      <c r="L164" s="348"/>
      <c r="M164" s="348"/>
      <c r="N164" s="348"/>
      <c r="O164" s="353"/>
      <c r="P164" s="348"/>
    </row>
    <row r="165" spans="4:16" ht="40.15" customHeight="1" x14ac:dyDescent="0.25">
      <c r="D165" s="348"/>
      <c r="E165" s="431"/>
      <c r="F165" s="444"/>
      <c r="G165" s="350"/>
      <c r="H165" s="351"/>
      <c r="I165" s="351"/>
      <c r="J165" s="352"/>
      <c r="K165" s="352"/>
      <c r="L165" s="348"/>
      <c r="M165" s="348"/>
      <c r="N165" s="348"/>
      <c r="O165" s="353"/>
      <c r="P165" s="348"/>
    </row>
    <row r="166" spans="4:16" ht="40.15" customHeight="1" x14ac:dyDescent="0.25">
      <c r="D166" s="348"/>
      <c r="E166" s="431"/>
      <c r="F166" s="444"/>
      <c r="G166" s="350"/>
      <c r="H166" s="351"/>
      <c r="I166" s="351"/>
      <c r="J166" s="352"/>
      <c r="K166" s="352"/>
      <c r="L166" s="348"/>
      <c r="M166" s="348"/>
      <c r="N166" s="348"/>
      <c r="O166" s="353"/>
      <c r="P166" s="348"/>
    </row>
    <row r="167" spans="4:16" ht="40.15" customHeight="1" x14ac:dyDescent="0.25">
      <c r="D167" s="348"/>
      <c r="E167" s="431"/>
      <c r="F167" s="444"/>
      <c r="G167" s="350"/>
      <c r="H167" s="351"/>
      <c r="I167" s="351"/>
      <c r="J167" s="352"/>
      <c r="K167" s="352"/>
      <c r="L167" s="348"/>
      <c r="M167" s="348"/>
      <c r="N167" s="348"/>
      <c r="O167" s="353"/>
      <c r="P167" s="348"/>
    </row>
    <row r="168" spans="4:16" ht="40.15" customHeight="1" x14ac:dyDescent="0.25">
      <c r="D168" s="348"/>
      <c r="E168" s="431"/>
      <c r="F168" s="444"/>
      <c r="G168" s="350"/>
      <c r="H168" s="351"/>
      <c r="I168" s="351"/>
      <c r="J168" s="352"/>
      <c r="K168" s="352"/>
      <c r="L168" s="348"/>
      <c r="M168" s="348"/>
      <c r="N168" s="348"/>
      <c r="O168" s="353"/>
      <c r="P168" s="348"/>
    </row>
    <row r="169" spans="4:16" ht="40.15" customHeight="1" x14ac:dyDescent="0.25">
      <c r="D169" s="348"/>
      <c r="E169" s="431"/>
      <c r="F169" s="444"/>
      <c r="G169" s="350"/>
      <c r="H169" s="351"/>
      <c r="I169" s="351"/>
      <c r="J169" s="352"/>
      <c r="K169" s="352"/>
      <c r="L169" s="348"/>
      <c r="M169" s="348"/>
      <c r="N169" s="348"/>
      <c r="O169" s="353"/>
      <c r="P169" s="348"/>
    </row>
    <row r="170" spans="4:16" ht="40.15" customHeight="1" x14ac:dyDescent="0.25">
      <c r="D170" s="348"/>
      <c r="E170" s="431"/>
      <c r="F170" s="444"/>
      <c r="G170" s="350"/>
      <c r="H170" s="351"/>
      <c r="I170" s="351"/>
      <c r="J170" s="352"/>
      <c r="K170" s="352"/>
      <c r="L170" s="348"/>
      <c r="M170" s="348"/>
      <c r="N170" s="348"/>
      <c r="O170" s="353"/>
      <c r="P170" s="348"/>
    </row>
    <row r="171" spans="4:16" ht="40.15" customHeight="1" x14ac:dyDescent="0.25">
      <c r="D171" s="348"/>
      <c r="E171" s="431"/>
      <c r="F171" s="444"/>
      <c r="G171" s="350"/>
      <c r="H171" s="351"/>
      <c r="I171" s="351"/>
      <c r="J171" s="352"/>
      <c r="K171" s="352"/>
      <c r="L171" s="348"/>
      <c r="M171" s="348"/>
      <c r="N171" s="348"/>
      <c r="O171" s="353"/>
      <c r="P171" s="348"/>
    </row>
    <row r="172" spans="4:16" ht="40.15" customHeight="1" x14ac:dyDescent="0.25">
      <c r="D172" s="348"/>
      <c r="E172" s="431"/>
      <c r="F172" s="444"/>
      <c r="G172" s="350"/>
      <c r="H172" s="351"/>
      <c r="I172" s="351"/>
      <c r="J172" s="352"/>
      <c r="K172" s="352"/>
      <c r="L172" s="348"/>
      <c r="M172" s="348"/>
      <c r="N172" s="348"/>
      <c r="O172" s="353"/>
      <c r="P172" s="348"/>
    </row>
    <row r="173" spans="4:16" ht="40.15" customHeight="1" x14ac:dyDescent="0.25">
      <c r="D173" s="348"/>
      <c r="E173" s="431"/>
      <c r="F173" s="444"/>
      <c r="G173" s="350"/>
      <c r="H173" s="351"/>
      <c r="I173" s="351"/>
      <c r="J173" s="352"/>
      <c r="K173" s="352"/>
      <c r="L173" s="348"/>
      <c r="M173" s="348"/>
      <c r="N173" s="348"/>
      <c r="O173" s="353"/>
      <c r="P173" s="348"/>
    </row>
    <row r="174" spans="4:16" ht="40.15" customHeight="1" x14ac:dyDescent="0.25">
      <c r="D174" s="348"/>
      <c r="E174" s="431"/>
      <c r="F174" s="444"/>
      <c r="G174" s="350"/>
      <c r="H174" s="351"/>
      <c r="I174" s="351"/>
      <c r="J174" s="352"/>
      <c r="K174" s="352"/>
      <c r="L174" s="348"/>
      <c r="M174" s="348"/>
      <c r="N174" s="348"/>
      <c r="O174" s="353"/>
      <c r="P174" s="348"/>
    </row>
    <row r="175" spans="4:16" ht="40.15" customHeight="1" x14ac:dyDescent="0.25">
      <c r="D175" s="348"/>
      <c r="E175" s="431"/>
      <c r="F175" s="444"/>
      <c r="G175" s="350"/>
      <c r="H175" s="351"/>
      <c r="I175" s="351"/>
      <c r="J175" s="352"/>
      <c r="K175" s="352"/>
      <c r="L175" s="348"/>
      <c r="M175" s="348"/>
      <c r="N175" s="348"/>
      <c r="O175" s="353"/>
      <c r="P175" s="348"/>
    </row>
    <row r="176" spans="4:16" ht="40.15" customHeight="1" x14ac:dyDescent="0.25">
      <c r="D176" s="348"/>
      <c r="E176" s="431"/>
      <c r="F176" s="444"/>
      <c r="G176" s="350"/>
      <c r="H176" s="351"/>
      <c r="I176" s="351"/>
      <c r="J176" s="352"/>
      <c r="K176" s="352"/>
      <c r="L176" s="348"/>
      <c r="M176" s="348"/>
      <c r="N176" s="348"/>
      <c r="O176" s="353"/>
      <c r="P176" s="348"/>
    </row>
    <row r="177" spans="4:16" ht="40.15" customHeight="1" x14ac:dyDescent="0.25">
      <c r="D177" s="348"/>
      <c r="E177" s="431"/>
      <c r="F177" s="444"/>
      <c r="G177" s="350"/>
      <c r="H177" s="351"/>
      <c r="I177" s="351"/>
      <c r="J177" s="352"/>
      <c r="K177" s="352"/>
      <c r="L177" s="348"/>
      <c r="M177" s="348"/>
      <c r="N177" s="348"/>
      <c r="O177" s="353"/>
      <c r="P177" s="348"/>
    </row>
    <row r="178" spans="4:16" ht="40.15" customHeight="1" x14ac:dyDescent="0.25">
      <c r="D178" s="348"/>
      <c r="E178" s="431"/>
      <c r="F178" s="444"/>
      <c r="G178" s="350"/>
      <c r="H178" s="351"/>
      <c r="I178" s="351"/>
      <c r="J178" s="352"/>
      <c r="K178" s="352"/>
      <c r="L178" s="348"/>
      <c r="M178" s="348"/>
      <c r="N178" s="348"/>
      <c r="O178" s="353"/>
      <c r="P178" s="348"/>
    </row>
    <row r="179" spans="4:16" ht="40.15" customHeight="1" x14ac:dyDescent="0.25">
      <c r="D179" s="348"/>
      <c r="E179" s="431"/>
      <c r="F179" s="444"/>
      <c r="G179" s="350"/>
      <c r="H179" s="351"/>
      <c r="I179" s="351"/>
      <c r="J179" s="352"/>
      <c r="K179" s="352"/>
      <c r="L179" s="348"/>
      <c r="M179" s="348"/>
      <c r="N179" s="348"/>
      <c r="O179" s="353"/>
      <c r="P179" s="348"/>
    </row>
    <row r="180" spans="4:16" ht="40.15" customHeight="1" x14ac:dyDescent="0.25">
      <c r="D180" s="348"/>
      <c r="E180" s="431"/>
      <c r="F180" s="444"/>
      <c r="G180" s="350"/>
      <c r="H180" s="351"/>
      <c r="I180" s="351"/>
      <c r="J180" s="352"/>
      <c r="K180" s="352"/>
      <c r="L180" s="348"/>
      <c r="M180" s="348"/>
      <c r="N180" s="348"/>
      <c r="O180" s="353"/>
      <c r="P180" s="348"/>
    </row>
    <row r="181" spans="4:16" ht="40.15" customHeight="1" x14ac:dyDescent="0.25">
      <c r="D181" s="348"/>
      <c r="E181" s="431"/>
      <c r="F181" s="444"/>
      <c r="G181" s="350"/>
      <c r="H181" s="351"/>
      <c r="I181" s="351"/>
      <c r="J181" s="352"/>
      <c r="K181" s="352"/>
      <c r="L181" s="348"/>
      <c r="M181" s="348"/>
      <c r="N181" s="348"/>
      <c r="O181" s="353"/>
      <c r="P181" s="348"/>
    </row>
    <row r="182" spans="4:16" ht="40.15" customHeight="1" x14ac:dyDescent="0.25">
      <c r="D182" s="348"/>
      <c r="E182" s="431"/>
      <c r="F182" s="444"/>
      <c r="G182" s="350"/>
      <c r="H182" s="351"/>
      <c r="I182" s="351"/>
      <c r="J182" s="352"/>
      <c r="K182" s="352"/>
      <c r="L182" s="348"/>
      <c r="M182" s="348"/>
      <c r="N182" s="348"/>
      <c r="O182" s="353"/>
      <c r="P182" s="348"/>
    </row>
    <row r="183" spans="4:16" ht="40.15" customHeight="1" x14ac:dyDescent="0.25">
      <c r="D183" s="348"/>
      <c r="E183" s="431"/>
      <c r="F183" s="444"/>
      <c r="G183" s="350"/>
      <c r="H183" s="351"/>
      <c r="I183" s="351"/>
      <c r="J183" s="352"/>
      <c r="K183" s="352"/>
      <c r="L183" s="348"/>
      <c r="M183" s="348"/>
      <c r="N183" s="348"/>
      <c r="O183" s="353"/>
      <c r="P183" s="348"/>
    </row>
    <row r="184" spans="4:16" ht="40.15" customHeight="1" x14ac:dyDescent="0.25">
      <c r="D184" s="348"/>
      <c r="E184" s="431"/>
      <c r="F184" s="444"/>
      <c r="G184" s="350"/>
      <c r="H184" s="351"/>
      <c r="I184" s="351"/>
      <c r="J184" s="352"/>
      <c r="K184" s="352"/>
      <c r="L184" s="348"/>
      <c r="M184" s="348"/>
      <c r="N184" s="348"/>
      <c r="O184" s="353"/>
      <c r="P184" s="348"/>
    </row>
    <row r="185" spans="4:16" ht="40.15" customHeight="1" x14ac:dyDescent="0.25">
      <c r="D185" s="348"/>
      <c r="E185" s="431"/>
      <c r="F185" s="444"/>
      <c r="G185" s="350"/>
      <c r="H185" s="351"/>
      <c r="I185" s="351"/>
      <c r="J185" s="352"/>
      <c r="K185" s="352"/>
      <c r="L185" s="348"/>
      <c r="M185" s="348"/>
      <c r="N185" s="348"/>
      <c r="O185" s="353"/>
      <c r="P185" s="348"/>
    </row>
    <row r="186" spans="4:16" ht="40.15" customHeight="1" x14ac:dyDescent="0.25">
      <c r="D186" s="348"/>
      <c r="E186" s="431"/>
      <c r="F186" s="444"/>
      <c r="G186" s="350"/>
      <c r="H186" s="351"/>
      <c r="I186" s="351"/>
      <c r="J186" s="352"/>
      <c r="K186" s="352"/>
      <c r="L186" s="348"/>
      <c r="M186" s="348"/>
      <c r="N186" s="348"/>
      <c r="O186" s="353"/>
      <c r="P186" s="348"/>
    </row>
    <row r="187" spans="4:16" ht="40.15" customHeight="1" x14ac:dyDescent="0.25">
      <c r="D187" s="348"/>
      <c r="E187" s="431"/>
      <c r="F187" s="444"/>
      <c r="G187" s="350"/>
      <c r="H187" s="351"/>
      <c r="I187" s="351"/>
      <c r="J187" s="352"/>
      <c r="K187" s="352"/>
      <c r="L187" s="348"/>
      <c r="M187" s="348"/>
      <c r="N187" s="348"/>
      <c r="O187" s="353"/>
      <c r="P187" s="348"/>
    </row>
    <row r="188" spans="4:16" ht="40.15" customHeight="1" x14ac:dyDescent="0.25">
      <c r="D188" s="348"/>
      <c r="E188" s="431"/>
      <c r="F188" s="444"/>
      <c r="G188" s="350"/>
      <c r="H188" s="351"/>
      <c r="I188" s="351"/>
      <c r="J188" s="352"/>
      <c r="K188" s="352"/>
      <c r="L188" s="348"/>
      <c r="M188" s="348"/>
      <c r="N188" s="348"/>
      <c r="O188" s="353"/>
      <c r="P188" s="348"/>
    </row>
    <row r="189" spans="4:16" ht="40.15" customHeight="1" x14ac:dyDescent="0.25">
      <c r="D189" s="348"/>
      <c r="E189" s="431"/>
      <c r="F189" s="444"/>
      <c r="G189" s="350"/>
      <c r="H189" s="351"/>
      <c r="I189" s="351"/>
      <c r="J189" s="352"/>
      <c r="K189" s="352"/>
      <c r="L189" s="348"/>
      <c r="M189" s="348"/>
      <c r="N189" s="348"/>
      <c r="O189" s="353"/>
      <c r="P189" s="348"/>
    </row>
    <row r="190" spans="4:16" ht="40.15" customHeight="1" x14ac:dyDescent="0.25">
      <c r="D190" s="348"/>
      <c r="E190" s="431"/>
      <c r="F190" s="444"/>
      <c r="G190" s="350"/>
      <c r="H190" s="351"/>
      <c r="I190" s="351"/>
      <c r="J190" s="352"/>
      <c r="K190" s="352"/>
      <c r="L190" s="348"/>
      <c r="M190" s="348"/>
      <c r="N190" s="348"/>
      <c r="O190" s="353"/>
      <c r="P190" s="348"/>
    </row>
    <row r="191" spans="4:16" ht="40.15" customHeight="1" x14ac:dyDescent="0.25">
      <c r="D191" s="348"/>
      <c r="E191" s="431"/>
      <c r="F191" s="444"/>
      <c r="G191" s="350"/>
      <c r="H191" s="351"/>
      <c r="I191" s="351"/>
      <c r="J191" s="352"/>
      <c r="K191" s="352"/>
      <c r="L191" s="348"/>
      <c r="M191" s="348"/>
      <c r="N191" s="348"/>
      <c r="O191" s="353"/>
      <c r="P191" s="348"/>
    </row>
    <row r="192" spans="4:16" ht="40.15" customHeight="1" x14ac:dyDescent="0.25">
      <c r="D192" s="348"/>
      <c r="E192" s="431"/>
      <c r="F192" s="444"/>
      <c r="G192" s="350"/>
      <c r="H192" s="351"/>
      <c r="I192" s="351"/>
      <c r="J192" s="352"/>
      <c r="K192" s="352"/>
      <c r="L192" s="348"/>
      <c r="M192" s="348"/>
      <c r="N192" s="348"/>
      <c r="O192" s="353"/>
      <c r="P192" s="348"/>
    </row>
    <row r="193" spans="4:16" ht="40.15" customHeight="1" x14ac:dyDescent="0.25">
      <c r="D193" s="348"/>
      <c r="E193" s="431"/>
      <c r="F193" s="444"/>
      <c r="G193" s="350"/>
      <c r="H193" s="351"/>
      <c r="I193" s="351"/>
      <c r="J193" s="352"/>
      <c r="K193" s="352"/>
      <c r="L193" s="348"/>
      <c r="M193" s="348"/>
      <c r="N193" s="348"/>
      <c r="O193" s="353"/>
      <c r="P193" s="348"/>
    </row>
    <row r="194" spans="4:16" ht="40.15" customHeight="1" x14ac:dyDescent="0.25">
      <c r="D194" s="348"/>
      <c r="E194" s="431"/>
      <c r="F194" s="444"/>
      <c r="G194" s="350"/>
      <c r="H194" s="351"/>
      <c r="I194" s="351"/>
      <c r="J194" s="352"/>
      <c r="K194" s="352"/>
      <c r="L194" s="348"/>
      <c r="M194" s="348"/>
      <c r="N194" s="348"/>
      <c r="O194" s="353"/>
      <c r="P194" s="348"/>
    </row>
    <row r="195" spans="4:16" ht="40.15" customHeight="1" x14ac:dyDescent="0.25">
      <c r="D195" s="348"/>
      <c r="E195" s="431"/>
      <c r="F195" s="444"/>
      <c r="G195" s="350"/>
      <c r="H195" s="351"/>
      <c r="I195" s="351"/>
      <c r="J195" s="352"/>
      <c r="K195" s="352"/>
      <c r="L195" s="348"/>
      <c r="M195" s="348"/>
      <c r="N195" s="348"/>
      <c r="O195" s="353"/>
      <c r="P195" s="348"/>
    </row>
    <row r="196" spans="4:16" ht="40.15" customHeight="1" x14ac:dyDescent="0.25">
      <c r="D196" s="348"/>
      <c r="E196" s="431"/>
      <c r="F196" s="444"/>
      <c r="G196" s="350"/>
      <c r="H196" s="351"/>
      <c r="I196" s="351"/>
      <c r="J196" s="352"/>
      <c r="K196" s="352"/>
      <c r="L196" s="348"/>
      <c r="M196" s="348"/>
      <c r="N196" s="348"/>
      <c r="O196" s="353"/>
      <c r="P196" s="348"/>
    </row>
    <row r="197" spans="4:16" ht="40.15" customHeight="1" x14ac:dyDescent="0.25">
      <c r="D197" s="348"/>
      <c r="E197" s="431"/>
      <c r="F197" s="444"/>
      <c r="G197" s="350"/>
      <c r="H197" s="351"/>
      <c r="I197" s="351"/>
      <c r="J197" s="352"/>
      <c r="K197" s="352"/>
      <c r="L197" s="348"/>
      <c r="M197" s="348"/>
      <c r="N197" s="348"/>
      <c r="O197" s="353"/>
      <c r="P197" s="348"/>
    </row>
    <row r="198" spans="4:16" ht="40.15" customHeight="1" x14ac:dyDescent="0.25">
      <c r="D198" s="348"/>
      <c r="E198" s="431"/>
      <c r="F198" s="444"/>
      <c r="G198" s="350"/>
      <c r="H198" s="351"/>
      <c r="I198" s="351"/>
      <c r="J198" s="352"/>
      <c r="K198" s="352"/>
      <c r="L198" s="348"/>
      <c r="M198" s="348"/>
      <c r="N198" s="348"/>
      <c r="O198" s="353"/>
      <c r="P198" s="348"/>
    </row>
    <row r="199" spans="4:16" ht="40.15" customHeight="1" x14ac:dyDescent="0.25">
      <c r="D199" s="348"/>
      <c r="E199" s="431"/>
      <c r="F199" s="444"/>
      <c r="G199" s="350"/>
      <c r="H199" s="351"/>
      <c r="I199" s="351"/>
      <c r="J199" s="352"/>
      <c r="K199" s="352"/>
      <c r="L199" s="348"/>
      <c r="M199" s="348"/>
      <c r="N199" s="348"/>
      <c r="O199" s="353"/>
      <c r="P199" s="348"/>
    </row>
    <row r="200" spans="4:16" ht="40.15" customHeight="1" x14ac:dyDescent="0.25">
      <c r="D200" s="348"/>
      <c r="E200" s="431"/>
      <c r="F200" s="444"/>
      <c r="G200" s="350"/>
      <c r="H200" s="351"/>
      <c r="I200" s="351"/>
      <c r="J200" s="352"/>
      <c r="K200" s="352"/>
      <c r="L200" s="348"/>
      <c r="M200" s="348"/>
      <c r="N200" s="348"/>
      <c r="O200" s="353"/>
      <c r="P200" s="348"/>
    </row>
    <row r="201" spans="4:16" ht="40.15" customHeight="1" x14ac:dyDescent="0.25">
      <c r="D201" s="348"/>
      <c r="E201" s="431"/>
      <c r="F201" s="444"/>
      <c r="G201" s="350"/>
      <c r="H201" s="351"/>
      <c r="I201" s="351"/>
      <c r="J201" s="352"/>
      <c r="K201" s="352"/>
      <c r="L201" s="348"/>
      <c r="M201" s="348"/>
      <c r="N201" s="348"/>
      <c r="O201" s="353"/>
      <c r="P201" s="348"/>
    </row>
    <row r="202" spans="4:16" ht="40.15" customHeight="1" x14ac:dyDescent="0.25">
      <c r="D202" s="348"/>
      <c r="E202" s="431"/>
      <c r="F202" s="444"/>
      <c r="G202" s="350"/>
      <c r="H202" s="351"/>
      <c r="I202" s="351"/>
      <c r="J202" s="352"/>
      <c r="K202" s="352"/>
      <c r="L202" s="348"/>
      <c r="M202" s="348"/>
      <c r="N202" s="348"/>
      <c r="O202" s="353"/>
      <c r="P202" s="348"/>
    </row>
    <row r="203" spans="4:16" ht="40.15" customHeight="1" x14ac:dyDescent="0.25">
      <c r="D203" s="348"/>
      <c r="E203" s="431"/>
      <c r="F203" s="444"/>
      <c r="G203" s="350"/>
      <c r="H203" s="351"/>
      <c r="I203" s="351"/>
      <c r="J203" s="352"/>
      <c r="K203" s="352"/>
      <c r="L203" s="348"/>
      <c r="M203" s="348"/>
      <c r="N203" s="348"/>
      <c r="O203" s="353"/>
      <c r="P203" s="348"/>
    </row>
    <row r="204" spans="4:16" ht="40.15" customHeight="1" x14ac:dyDescent="0.25">
      <c r="D204" s="348"/>
      <c r="E204" s="431"/>
      <c r="F204" s="444"/>
      <c r="G204" s="350"/>
      <c r="H204" s="351"/>
      <c r="I204" s="351"/>
      <c r="J204" s="352"/>
      <c r="K204" s="352"/>
      <c r="L204" s="348"/>
      <c r="M204" s="348"/>
      <c r="N204" s="348"/>
      <c r="O204" s="353"/>
      <c r="P204" s="348"/>
    </row>
    <row r="205" spans="4:16" ht="40.15" customHeight="1" x14ac:dyDescent="0.25">
      <c r="D205" s="348"/>
      <c r="E205" s="431"/>
      <c r="F205" s="444"/>
      <c r="G205" s="350"/>
      <c r="H205" s="351"/>
      <c r="I205" s="351"/>
      <c r="J205" s="352"/>
      <c r="K205" s="352"/>
      <c r="L205" s="348"/>
      <c r="M205" s="348"/>
      <c r="N205" s="348"/>
      <c r="O205" s="353"/>
      <c r="P205" s="348"/>
    </row>
    <row r="206" spans="4:16" ht="40.15" customHeight="1" x14ac:dyDescent="0.25">
      <c r="D206" s="348"/>
      <c r="E206" s="431"/>
      <c r="F206" s="444"/>
      <c r="G206" s="350"/>
      <c r="H206" s="351"/>
      <c r="I206" s="351"/>
      <c r="J206" s="352"/>
      <c r="K206" s="352"/>
      <c r="L206" s="348"/>
      <c r="M206" s="348"/>
      <c r="N206" s="348"/>
      <c r="O206" s="353"/>
      <c r="P206" s="348"/>
    </row>
    <row r="207" spans="4:16" ht="40.15" customHeight="1" x14ac:dyDescent="0.25">
      <c r="D207" s="348"/>
      <c r="E207" s="431"/>
      <c r="F207" s="444"/>
      <c r="G207" s="350"/>
      <c r="H207" s="351"/>
      <c r="I207" s="351"/>
      <c r="J207" s="352"/>
      <c r="K207" s="352"/>
      <c r="L207" s="348"/>
      <c r="M207" s="348"/>
      <c r="N207" s="348"/>
      <c r="O207" s="353"/>
      <c r="P207" s="348"/>
    </row>
    <row r="208" spans="4:16" ht="40.15" customHeight="1" x14ac:dyDescent="0.25">
      <c r="D208" s="348"/>
      <c r="E208" s="431"/>
      <c r="F208" s="444"/>
      <c r="G208" s="350"/>
      <c r="H208" s="351"/>
      <c r="I208" s="351"/>
      <c r="J208" s="352"/>
      <c r="K208" s="352"/>
      <c r="L208" s="348"/>
      <c r="M208" s="348"/>
      <c r="N208" s="348"/>
      <c r="O208" s="353"/>
      <c r="P208" s="348"/>
    </row>
    <row r="209" spans="4:16" ht="40.15" customHeight="1" x14ac:dyDescent="0.25">
      <c r="D209" s="348"/>
      <c r="E209" s="431"/>
      <c r="F209" s="444"/>
      <c r="G209" s="350"/>
      <c r="H209" s="351"/>
      <c r="I209" s="351"/>
      <c r="J209" s="352"/>
      <c r="K209" s="352"/>
      <c r="L209" s="348"/>
      <c r="M209" s="348"/>
      <c r="N209" s="348"/>
      <c r="O209" s="353"/>
      <c r="P209" s="348"/>
    </row>
    <row r="210" spans="4:16" ht="40.15" customHeight="1" x14ac:dyDescent="0.25">
      <c r="D210" s="348"/>
      <c r="E210" s="431"/>
      <c r="F210" s="444"/>
      <c r="G210" s="350"/>
      <c r="H210" s="351"/>
      <c r="I210" s="351"/>
      <c r="J210" s="352"/>
      <c r="K210" s="352"/>
      <c r="L210" s="348"/>
      <c r="M210" s="348"/>
      <c r="N210" s="348"/>
      <c r="O210" s="353"/>
      <c r="P210" s="348"/>
    </row>
    <row r="211" spans="4:16" ht="40.15" customHeight="1" x14ac:dyDescent="0.25">
      <c r="D211" s="348"/>
      <c r="E211" s="431"/>
      <c r="F211" s="444"/>
      <c r="G211" s="350"/>
      <c r="H211" s="351"/>
      <c r="I211" s="351"/>
      <c r="J211" s="352"/>
      <c r="K211" s="352"/>
      <c r="L211" s="348"/>
      <c r="M211" s="348"/>
      <c r="N211" s="348"/>
      <c r="O211" s="353"/>
      <c r="P211" s="348"/>
    </row>
    <row r="212" spans="4:16" ht="40.15" customHeight="1" x14ac:dyDescent="0.25">
      <c r="D212" s="348"/>
      <c r="E212" s="431"/>
      <c r="F212" s="444"/>
      <c r="G212" s="350"/>
      <c r="H212" s="351"/>
      <c r="I212" s="351"/>
      <c r="J212" s="352"/>
      <c r="K212" s="352"/>
      <c r="L212" s="348"/>
      <c r="M212" s="348"/>
      <c r="N212" s="348"/>
      <c r="O212" s="353"/>
      <c r="P212" s="348"/>
    </row>
    <row r="213" spans="4:16" ht="40.15" customHeight="1" x14ac:dyDescent="0.25">
      <c r="D213" s="348"/>
      <c r="E213" s="431"/>
      <c r="F213" s="444"/>
      <c r="G213" s="350"/>
      <c r="H213" s="351"/>
      <c r="I213" s="351"/>
      <c r="J213" s="352"/>
      <c r="K213" s="352"/>
      <c r="L213" s="348"/>
      <c r="M213" s="348"/>
      <c r="N213" s="348"/>
      <c r="O213" s="353"/>
      <c r="P213" s="348"/>
    </row>
    <row r="214" spans="4:16" ht="40.15" customHeight="1" x14ac:dyDescent="0.25">
      <c r="D214" s="348"/>
      <c r="E214" s="431"/>
      <c r="F214" s="444"/>
      <c r="G214" s="350"/>
      <c r="H214" s="351"/>
      <c r="I214" s="351"/>
      <c r="J214" s="352"/>
      <c r="K214" s="352"/>
      <c r="L214" s="348"/>
      <c r="M214" s="348"/>
      <c r="N214" s="348"/>
      <c r="O214" s="353"/>
      <c r="P214" s="348"/>
    </row>
    <row r="215" spans="4:16" ht="40.15" customHeight="1" x14ac:dyDescent="0.25">
      <c r="D215" s="348"/>
      <c r="E215" s="431"/>
      <c r="F215" s="444"/>
      <c r="G215" s="350"/>
      <c r="H215" s="351"/>
      <c r="I215" s="351"/>
      <c r="J215" s="352"/>
      <c r="K215" s="352"/>
      <c r="L215" s="348"/>
      <c r="M215" s="348"/>
      <c r="N215" s="348"/>
      <c r="O215" s="353"/>
      <c r="P215" s="348"/>
    </row>
    <row r="216" spans="4:16" ht="40.15" customHeight="1" x14ac:dyDescent="0.25">
      <c r="D216" s="348"/>
      <c r="E216" s="431"/>
      <c r="F216" s="444"/>
      <c r="G216" s="350"/>
      <c r="H216" s="351"/>
      <c r="I216" s="351"/>
      <c r="J216" s="352"/>
      <c r="K216" s="352"/>
      <c r="L216" s="348"/>
      <c r="M216" s="348"/>
      <c r="N216" s="348"/>
      <c r="O216" s="353"/>
      <c r="P216" s="348"/>
    </row>
    <row r="217" spans="4:16" ht="40.15" customHeight="1" x14ac:dyDescent="0.25">
      <c r="D217" s="348"/>
      <c r="E217" s="431"/>
      <c r="F217" s="444"/>
      <c r="G217" s="350"/>
      <c r="H217" s="351"/>
      <c r="I217" s="351"/>
      <c r="J217" s="352"/>
      <c r="K217" s="352"/>
      <c r="L217" s="348"/>
      <c r="M217" s="348"/>
      <c r="N217" s="348"/>
      <c r="O217" s="353"/>
      <c r="P217" s="348"/>
    </row>
    <row r="218" spans="4:16" ht="40.15" customHeight="1" x14ac:dyDescent="0.25">
      <c r="D218" s="348"/>
      <c r="E218" s="431"/>
      <c r="F218" s="444"/>
      <c r="G218" s="350"/>
      <c r="H218" s="351"/>
      <c r="I218" s="351"/>
      <c r="J218" s="352"/>
      <c r="K218" s="352"/>
      <c r="L218" s="348"/>
      <c r="M218" s="348"/>
      <c r="N218" s="348"/>
      <c r="O218" s="353"/>
      <c r="P218" s="348"/>
    </row>
    <row r="219" spans="4:16" ht="40.15" customHeight="1" x14ac:dyDescent="0.25">
      <c r="D219" s="348"/>
      <c r="E219" s="431"/>
      <c r="F219" s="444"/>
      <c r="G219" s="350"/>
      <c r="H219" s="351"/>
      <c r="I219" s="351"/>
      <c r="J219" s="352"/>
      <c r="K219" s="352"/>
      <c r="L219" s="348"/>
      <c r="M219" s="348"/>
      <c r="N219" s="348"/>
      <c r="O219" s="353"/>
      <c r="P219" s="348"/>
    </row>
    <row r="220" spans="4:16" ht="40.15" customHeight="1" x14ac:dyDescent="0.25">
      <c r="D220" s="348"/>
      <c r="E220" s="431"/>
      <c r="F220" s="444"/>
      <c r="G220" s="350"/>
      <c r="H220" s="351"/>
      <c r="I220" s="351"/>
      <c r="J220" s="352"/>
      <c r="K220" s="352"/>
      <c r="L220" s="348"/>
      <c r="M220" s="348"/>
      <c r="N220" s="348"/>
      <c r="O220" s="353"/>
      <c r="P220" s="348"/>
    </row>
    <row r="221" spans="4:16" ht="40.15" customHeight="1" x14ac:dyDescent="0.25">
      <c r="D221" s="348"/>
      <c r="E221" s="431"/>
      <c r="F221" s="444"/>
      <c r="G221" s="350"/>
      <c r="H221" s="351"/>
      <c r="I221" s="351"/>
      <c r="J221" s="352"/>
      <c r="K221" s="352"/>
      <c r="L221" s="348"/>
      <c r="M221" s="348"/>
      <c r="N221" s="348"/>
      <c r="O221" s="353"/>
      <c r="P221" s="348"/>
    </row>
    <row r="222" spans="4:16" ht="40.15" customHeight="1" x14ac:dyDescent="0.25">
      <c r="D222" s="348"/>
      <c r="E222" s="431"/>
      <c r="F222" s="444"/>
      <c r="G222" s="350"/>
      <c r="H222" s="351"/>
      <c r="I222" s="351"/>
      <c r="J222" s="352"/>
      <c r="K222" s="352"/>
      <c r="L222" s="348"/>
      <c r="M222" s="348"/>
      <c r="N222" s="348"/>
      <c r="O222" s="353"/>
      <c r="P222" s="348"/>
    </row>
    <row r="223" spans="4:16" ht="40.15" customHeight="1" x14ac:dyDescent="0.25">
      <c r="D223" s="348"/>
      <c r="E223" s="431"/>
      <c r="F223" s="444"/>
      <c r="G223" s="350"/>
      <c r="H223" s="351"/>
      <c r="I223" s="351"/>
      <c r="J223" s="352"/>
      <c r="K223" s="352"/>
      <c r="L223" s="348"/>
      <c r="M223" s="348"/>
      <c r="N223" s="348"/>
      <c r="O223" s="353"/>
      <c r="P223" s="348"/>
    </row>
    <row r="224" spans="4:16" ht="40.15" customHeight="1" x14ac:dyDescent="0.25">
      <c r="D224" s="348"/>
      <c r="E224" s="431"/>
      <c r="F224" s="444"/>
      <c r="G224" s="350"/>
      <c r="H224" s="351"/>
      <c r="I224" s="351"/>
      <c r="J224" s="352"/>
      <c r="K224" s="352"/>
      <c r="L224" s="348"/>
      <c r="M224" s="348"/>
      <c r="N224" s="348"/>
      <c r="O224" s="353"/>
      <c r="P224" s="348"/>
    </row>
    <row r="225" spans="4:16" ht="40.15" customHeight="1" x14ac:dyDescent="0.25">
      <c r="D225" s="348"/>
      <c r="E225" s="431"/>
      <c r="F225" s="444"/>
      <c r="G225" s="350"/>
      <c r="H225" s="351"/>
      <c r="I225" s="351"/>
      <c r="J225" s="352"/>
      <c r="K225" s="352"/>
      <c r="L225" s="348"/>
      <c r="M225" s="348"/>
      <c r="N225" s="348"/>
      <c r="O225" s="353"/>
      <c r="P225" s="348"/>
    </row>
    <row r="226" spans="4:16" ht="40.15" customHeight="1" x14ac:dyDescent="0.25">
      <c r="D226" s="348"/>
      <c r="E226" s="431"/>
      <c r="F226" s="444"/>
      <c r="G226" s="350"/>
      <c r="H226" s="351"/>
      <c r="I226" s="351"/>
      <c r="J226" s="352"/>
      <c r="K226" s="352"/>
      <c r="L226" s="348"/>
      <c r="M226" s="348"/>
      <c r="N226" s="348"/>
      <c r="O226" s="353"/>
      <c r="P226" s="348"/>
    </row>
    <row r="227" spans="4:16" ht="40.15" customHeight="1" x14ac:dyDescent="0.25">
      <c r="D227" s="348"/>
      <c r="E227" s="431"/>
      <c r="F227" s="444"/>
      <c r="G227" s="350"/>
      <c r="H227" s="351"/>
      <c r="I227" s="351"/>
      <c r="J227" s="352"/>
      <c r="K227" s="352"/>
      <c r="L227" s="348"/>
      <c r="M227" s="348"/>
      <c r="N227" s="348"/>
      <c r="O227" s="353"/>
      <c r="P227" s="348"/>
    </row>
    <row r="228" spans="4:16" ht="40.15" customHeight="1" x14ac:dyDescent="0.25">
      <c r="D228" s="348"/>
      <c r="E228" s="431"/>
      <c r="F228" s="444"/>
      <c r="G228" s="350"/>
      <c r="H228" s="351"/>
      <c r="I228" s="351"/>
      <c r="J228" s="352"/>
      <c r="K228" s="352"/>
      <c r="L228" s="348"/>
      <c r="M228" s="348"/>
      <c r="N228" s="348"/>
      <c r="O228" s="353"/>
      <c r="P228" s="348"/>
    </row>
    <row r="229" spans="4:16" ht="40.15" customHeight="1" x14ac:dyDescent="0.25">
      <c r="D229" s="348"/>
      <c r="E229" s="431"/>
      <c r="F229" s="444"/>
      <c r="G229" s="350"/>
      <c r="H229" s="351"/>
      <c r="I229" s="351"/>
      <c r="J229" s="352"/>
      <c r="K229" s="352"/>
      <c r="L229" s="348"/>
      <c r="M229" s="348"/>
      <c r="N229" s="348"/>
      <c r="O229" s="353"/>
      <c r="P229" s="348"/>
    </row>
    <row r="230" spans="4:16" ht="40.15" customHeight="1" x14ac:dyDescent="0.25">
      <c r="D230" s="348"/>
      <c r="E230" s="431"/>
      <c r="F230" s="444"/>
      <c r="G230" s="350"/>
      <c r="H230" s="351"/>
      <c r="I230" s="351"/>
      <c r="J230" s="352"/>
      <c r="K230" s="352"/>
      <c r="L230" s="348"/>
      <c r="M230" s="348"/>
      <c r="N230" s="348"/>
      <c r="O230" s="353"/>
      <c r="P230" s="348"/>
    </row>
    <row r="231" spans="4:16" ht="40.15" customHeight="1" x14ac:dyDescent="0.25">
      <c r="D231" s="348"/>
      <c r="E231" s="431"/>
      <c r="F231" s="444"/>
      <c r="G231" s="350"/>
      <c r="H231" s="351"/>
      <c r="I231" s="351"/>
      <c r="J231" s="352"/>
      <c r="K231" s="352"/>
      <c r="L231" s="348"/>
      <c r="M231" s="348"/>
      <c r="N231" s="348"/>
      <c r="O231" s="353"/>
      <c r="P231" s="348"/>
    </row>
    <row r="232" spans="4:16" ht="40.15" customHeight="1" x14ac:dyDescent="0.25">
      <c r="D232" s="348"/>
      <c r="E232" s="431"/>
      <c r="F232" s="444"/>
      <c r="G232" s="350"/>
      <c r="H232" s="351"/>
      <c r="I232" s="351"/>
      <c r="J232" s="352"/>
      <c r="K232" s="352"/>
      <c r="L232" s="348"/>
      <c r="M232" s="348"/>
      <c r="N232" s="348"/>
      <c r="O232" s="353"/>
      <c r="P232" s="348"/>
    </row>
    <row r="233" spans="4:16" ht="40.15" customHeight="1" x14ac:dyDescent="0.25">
      <c r="D233" s="348"/>
      <c r="E233" s="431"/>
      <c r="F233" s="444"/>
      <c r="G233" s="350"/>
      <c r="H233" s="351"/>
      <c r="I233" s="351"/>
      <c r="J233" s="352"/>
      <c r="K233" s="352"/>
      <c r="L233" s="348"/>
      <c r="M233" s="348"/>
      <c r="N233" s="348"/>
      <c r="O233" s="353"/>
      <c r="P233" s="348"/>
    </row>
    <row r="234" spans="4:16" ht="40.15" customHeight="1" x14ac:dyDescent="0.25">
      <c r="D234" s="348"/>
      <c r="E234" s="431"/>
      <c r="F234" s="444"/>
      <c r="G234" s="350"/>
      <c r="H234" s="351"/>
      <c r="I234" s="351"/>
      <c r="J234" s="352"/>
      <c r="K234" s="352"/>
      <c r="L234" s="348"/>
      <c r="M234" s="348"/>
      <c r="N234" s="348"/>
      <c r="O234" s="353"/>
      <c r="P234" s="348"/>
    </row>
    <row r="235" spans="4:16" ht="40.15" customHeight="1" x14ac:dyDescent="0.25">
      <c r="D235" s="348"/>
      <c r="E235" s="431"/>
      <c r="F235" s="444"/>
      <c r="G235" s="350"/>
      <c r="H235" s="351"/>
      <c r="I235" s="351"/>
      <c r="J235" s="352"/>
      <c r="K235" s="352"/>
      <c r="L235" s="348"/>
      <c r="M235" s="348"/>
      <c r="N235" s="348"/>
      <c r="O235" s="353"/>
      <c r="P235" s="348"/>
    </row>
    <row r="236" spans="4:16" ht="40.15" customHeight="1" x14ac:dyDescent="0.25">
      <c r="D236" s="348"/>
      <c r="E236" s="431"/>
      <c r="F236" s="444"/>
      <c r="G236" s="350"/>
      <c r="H236" s="351"/>
      <c r="I236" s="351"/>
      <c r="J236" s="352"/>
      <c r="K236" s="352"/>
      <c r="L236" s="348"/>
      <c r="M236" s="348"/>
      <c r="N236" s="348"/>
      <c r="O236" s="353"/>
      <c r="P236" s="348"/>
    </row>
    <row r="237" spans="4:16" ht="40.15" customHeight="1" x14ac:dyDescent="0.25">
      <c r="D237" s="348"/>
      <c r="E237" s="431"/>
      <c r="F237" s="444"/>
      <c r="G237" s="350"/>
      <c r="H237" s="351"/>
      <c r="I237" s="351"/>
      <c r="J237" s="352"/>
      <c r="K237" s="352"/>
      <c r="L237" s="348"/>
      <c r="M237" s="348"/>
      <c r="N237" s="348"/>
      <c r="O237" s="353"/>
      <c r="P237" s="348"/>
    </row>
    <row r="238" spans="4:16" ht="40.15" customHeight="1" x14ac:dyDescent="0.25">
      <c r="D238" s="348"/>
      <c r="E238" s="431"/>
      <c r="F238" s="444"/>
      <c r="G238" s="350"/>
      <c r="H238" s="351"/>
      <c r="I238" s="351"/>
      <c r="J238" s="352"/>
      <c r="K238" s="352"/>
      <c r="L238" s="348"/>
      <c r="M238" s="348"/>
      <c r="N238" s="348"/>
      <c r="O238" s="353"/>
      <c r="P238" s="348"/>
    </row>
    <row r="239" spans="4:16" ht="40.15" customHeight="1" x14ac:dyDescent="0.25">
      <c r="D239" s="348"/>
      <c r="E239" s="431"/>
      <c r="F239" s="444"/>
      <c r="G239" s="350"/>
      <c r="H239" s="351"/>
      <c r="I239" s="351"/>
      <c r="J239" s="352"/>
      <c r="K239" s="352"/>
      <c r="L239" s="348"/>
      <c r="M239" s="348"/>
      <c r="N239" s="348"/>
      <c r="O239" s="353"/>
      <c r="P239" s="348"/>
    </row>
    <row r="240" spans="4:16" ht="40.15" customHeight="1" x14ac:dyDescent="0.25">
      <c r="D240" s="348"/>
      <c r="E240" s="431"/>
      <c r="F240" s="444"/>
      <c r="G240" s="350"/>
      <c r="H240" s="351"/>
      <c r="I240" s="351"/>
      <c r="J240" s="352"/>
      <c r="K240" s="352"/>
      <c r="L240" s="348"/>
      <c r="M240" s="348"/>
      <c r="N240" s="348"/>
      <c r="O240" s="353"/>
      <c r="P240" s="348"/>
    </row>
    <row r="241" spans="4:16" ht="40.15" customHeight="1" x14ac:dyDescent="0.25">
      <c r="D241" s="348"/>
      <c r="E241" s="431"/>
      <c r="F241" s="444"/>
      <c r="G241" s="350"/>
      <c r="H241" s="351"/>
      <c r="I241" s="351"/>
      <c r="J241" s="352"/>
      <c r="K241" s="352"/>
      <c r="L241" s="348"/>
      <c r="M241" s="348"/>
      <c r="N241" s="348"/>
      <c r="O241" s="353"/>
      <c r="P241" s="348"/>
    </row>
    <row r="242" spans="4:16" ht="40.15" customHeight="1" x14ac:dyDescent="0.25">
      <c r="D242" s="348"/>
      <c r="E242" s="431"/>
      <c r="F242" s="444"/>
      <c r="G242" s="350"/>
      <c r="H242" s="351"/>
      <c r="I242" s="351"/>
      <c r="J242" s="352"/>
      <c r="K242" s="352"/>
      <c r="L242" s="348"/>
      <c r="M242" s="348"/>
      <c r="N242" s="348"/>
      <c r="O242" s="353"/>
      <c r="P242" s="348"/>
    </row>
    <row r="243" spans="4:16" ht="40.15" customHeight="1" x14ac:dyDescent="0.25">
      <c r="D243" s="348"/>
      <c r="E243" s="431"/>
      <c r="F243" s="444"/>
      <c r="G243" s="350"/>
      <c r="H243" s="351"/>
      <c r="I243" s="351"/>
      <c r="J243" s="352"/>
      <c r="K243" s="352"/>
      <c r="L243" s="348"/>
      <c r="M243" s="348"/>
      <c r="N243" s="348"/>
      <c r="O243" s="353"/>
      <c r="P243" s="348"/>
    </row>
    <row r="244" spans="4:16" ht="40.15" customHeight="1" x14ac:dyDescent="0.25">
      <c r="D244" s="348"/>
      <c r="E244" s="431"/>
      <c r="F244" s="444"/>
      <c r="G244" s="350"/>
      <c r="H244" s="351"/>
      <c r="I244" s="351"/>
      <c r="J244" s="352"/>
      <c r="K244" s="352"/>
      <c r="L244" s="348"/>
      <c r="M244" s="348"/>
      <c r="N244" s="348"/>
      <c r="O244" s="353"/>
      <c r="P244" s="348"/>
    </row>
    <row r="245" spans="4:16" ht="40.15" customHeight="1" x14ac:dyDescent="0.25">
      <c r="D245" s="348"/>
      <c r="E245" s="431"/>
      <c r="F245" s="444"/>
      <c r="G245" s="350"/>
      <c r="H245" s="351"/>
      <c r="I245" s="351"/>
      <c r="J245" s="352"/>
      <c r="K245" s="352"/>
      <c r="L245" s="348"/>
      <c r="M245" s="348"/>
      <c r="N245" s="348"/>
      <c r="O245" s="353"/>
      <c r="P245" s="348"/>
    </row>
    <row r="246" spans="4:16" ht="40.15" customHeight="1" x14ac:dyDescent="0.25">
      <c r="D246" s="348"/>
      <c r="E246" s="431"/>
      <c r="F246" s="444"/>
      <c r="G246" s="350"/>
      <c r="H246" s="351"/>
      <c r="I246" s="351"/>
      <c r="J246" s="352"/>
      <c r="K246" s="352"/>
      <c r="L246" s="348"/>
      <c r="M246" s="348"/>
      <c r="N246" s="348"/>
      <c r="O246" s="353"/>
      <c r="P246" s="348"/>
    </row>
    <row r="247" spans="4:16" ht="40.15" customHeight="1" x14ac:dyDescent="0.25">
      <c r="D247" s="348"/>
      <c r="E247" s="431"/>
      <c r="F247" s="444"/>
      <c r="G247" s="350"/>
      <c r="H247" s="351"/>
      <c r="I247" s="351"/>
      <c r="J247" s="352"/>
      <c r="K247" s="352"/>
      <c r="L247" s="348"/>
      <c r="M247" s="348"/>
      <c r="N247" s="348"/>
      <c r="O247" s="353"/>
      <c r="P247" s="348"/>
    </row>
    <row r="248" spans="4:16" ht="40.15" customHeight="1" x14ac:dyDescent="0.25">
      <c r="D248" s="348"/>
      <c r="E248" s="431"/>
      <c r="F248" s="444"/>
      <c r="G248" s="350"/>
      <c r="H248" s="351"/>
      <c r="I248" s="351"/>
      <c r="J248" s="352"/>
      <c r="K248" s="352"/>
      <c r="L248" s="348"/>
      <c r="M248" s="348"/>
      <c r="N248" s="348"/>
      <c r="O248" s="353"/>
      <c r="P248" s="348"/>
    </row>
    <row r="249" spans="4:16" ht="40.15" customHeight="1" x14ac:dyDescent="0.25">
      <c r="D249" s="348"/>
      <c r="E249" s="431"/>
      <c r="F249" s="444"/>
      <c r="G249" s="350"/>
      <c r="H249" s="351"/>
      <c r="I249" s="351"/>
      <c r="J249" s="352"/>
      <c r="K249" s="352"/>
      <c r="L249" s="348"/>
      <c r="M249" s="348"/>
      <c r="N249" s="348"/>
      <c r="O249" s="353"/>
      <c r="P249" s="348"/>
    </row>
    <row r="250" spans="4:16" ht="40.15" customHeight="1" x14ac:dyDescent="0.25">
      <c r="D250" s="348"/>
      <c r="E250" s="431"/>
      <c r="F250" s="444"/>
      <c r="G250" s="350"/>
      <c r="H250" s="351"/>
      <c r="I250" s="351"/>
      <c r="J250" s="352"/>
      <c r="K250" s="352"/>
      <c r="L250" s="348"/>
      <c r="M250" s="348"/>
      <c r="N250" s="348"/>
      <c r="O250" s="353"/>
      <c r="P250" s="348"/>
    </row>
    <row r="251" spans="4:16" ht="40.15" customHeight="1" x14ac:dyDescent="0.25">
      <c r="D251" s="348"/>
      <c r="E251" s="431"/>
      <c r="F251" s="444"/>
      <c r="G251" s="350"/>
      <c r="H251" s="351"/>
      <c r="I251" s="351"/>
      <c r="J251" s="352"/>
      <c r="K251" s="352"/>
      <c r="L251" s="348"/>
      <c r="M251" s="348"/>
      <c r="N251" s="348"/>
      <c r="O251" s="353"/>
      <c r="P251" s="348"/>
    </row>
    <row r="252" spans="4:16" ht="40.15" customHeight="1" x14ac:dyDescent="0.25">
      <c r="D252" s="348"/>
      <c r="E252" s="431"/>
      <c r="F252" s="444"/>
      <c r="G252" s="350"/>
      <c r="H252" s="351"/>
      <c r="I252" s="351"/>
      <c r="J252" s="352"/>
      <c r="K252" s="352"/>
      <c r="L252" s="348"/>
      <c r="M252" s="348"/>
      <c r="N252" s="348"/>
      <c r="O252" s="353"/>
      <c r="P252" s="348"/>
    </row>
    <row r="253" spans="4:16" ht="40.15" customHeight="1" x14ac:dyDescent="0.25">
      <c r="D253" s="348"/>
      <c r="E253" s="431"/>
      <c r="F253" s="444"/>
      <c r="G253" s="350"/>
      <c r="H253" s="351"/>
      <c r="I253" s="351"/>
      <c r="J253" s="352"/>
      <c r="K253" s="352"/>
      <c r="L253" s="348"/>
      <c r="M253" s="348"/>
      <c r="N253" s="348"/>
      <c r="O253" s="353"/>
      <c r="P253" s="348"/>
    </row>
    <row r="254" spans="4:16" ht="40.15" customHeight="1" x14ac:dyDescent="0.25">
      <c r="D254" s="348"/>
      <c r="E254" s="431"/>
      <c r="F254" s="444"/>
      <c r="G254" s="350"/>
      <c r="H254" s="351"/>
      <c r="I254" s="351"/>
      <c r="J254" s="352"/>
      <c r="K254" s="352"/>
      <c r="L254" s="348"/>
      <c r="M254" s="348"/>
      <c r="N254" s="348"/>
      <c r="O254" s="353"/>
      <c r="P254" s="348"/>
    </row>
    <row r="255" spans="4:16" ht="40.15" customHeight="1" x14ac:dyDescent="0.25">
      <c r="D255" s="348"/>
      <c r="E255" s="431"/>
      <c r="F255" s="444"/>
      <c r="G255" s="350"/>
      <c r="H255" s="351"/>
      <c r="I255" s="351"/>
      <c r="J255" s="352"/>
      <c r="K255" s="352"/>
      <c r="L255" s="348"/>
      <c r="M255" s="348"/>
      <c r="N255" s="348"/>
      <c r="O255" s="353"/>
      <c r="P255" s="348"/>
    </row>
    <row r="256" spans="4:16" ht="40.15" customHeight="1" x14ac:dyDescent="0.25">
      <c r="D256" s="348"/>
      <c r="E256" s="431"/>
      <c r="F256" s="444"/>
      <c r="G256" s="350"/>
      <c r="H256" s="351"/>
      <c r="I256" s="351"/>
      <c r="J256" s="352"/>
      <c r="K256" s="352"/>
      <c r="L256" s="348"/>
      <c r="M256" s="348"/>
      <c r="N256" s="348"/>
      <c r="O256" s="353"/>
      <c r="P256" s="348"/>
    </row>
    <row r="257" spans="4:16" ht="40.15" customHeight="1" x14ac:dyDescent="0.25">
      <c r="D257" s="348"/>
      <c r="E257" s="431"/>
      <c r="F257" s="444"/>
      <c r="G257" s="350"/>
      <c r="H257" s="351"/>
      <c r="I257" s="351"/>
      <c r="J257" s="352"/>
      <c r="K257" s="352"/>
      <c r="L257" s="348"/>
      <c r="M257" s="348"/>
      <c r="N257" s="348"/>
      <c r="O257" s="353"/>
      <c r="P257" s="348"/>
    </row>
    <row r="258" spans="4:16" ht="40.15" customHeight="1" x14ac:dyDescent="0.25">
      <c r="D258" s="348"/>
      <c r="E258" s="431"/>
      <c r="F258" s="444"/>
      <c r="G258" s="350"/>
      <c r="H258" s="351"/>
      <c r="I258" s="351"/>
      <c r="J258" s="352"/>
      <c r="K258" s="352"/>
      <c r="L258" s="348"/>
      <c r="M258" s="348"/>
      <c r="N258" s="348"/>
      <c r="O258" s="353"/>
      <c r="P258" s="348"/>
    </row>
    <row r="259" spans="4:16" ht="40.15" customHeight="1" x14ac:dyDescent="0.25">
      <c r="D259" s="348"/>
      <c r="E259" s="431"/>
      <c r="F259" s="444"/>
      <c r="G259" s="350"/>
      <c r="H259" s="351"/>
      <c r="I259" s="351"/>
      <c r="J259" s="352"/>
      <c r="K259" s="352"/>
      <c r="L259" s="348"/>
      <c r="M259" s="348"/>
      <c r="N259" s="348"/>
      <c r="O259" s="353"/>
      <c r="P259" s="348"/>
    </row>
    <row r="260" spans="4:16" ht="40.15" customHeight="1" x14ac:dyDescent="0.25">
      <c r="D260" s="348"/>
      <c r="E260" s="431"/>
      <c r="F260" s="444"/>
      <c r="G260" s="350"/>
      <c r="H260" s="351"/>
      <c r="I260" s="351"/>
      <c r="J260" s="352"/>
      <c r="K260" s="352"/>
      <c r="L260" s="348"/>
      <c r="M260" s="348"/>
      <c r="N260" s="348"/>
      <c r="O260" s="353"/>
      <c r="P260" s="348"/>
    </row>
    <row r="261" spans="4:16" ht="40.15" customHeight="1" x14ac:dyDescent="0.25">
      <c r="D261" s="348"/>
      <c r="E261" s="431"/>
      <c r="F261" s="444"/>
      <c r="G261" s="350"/>
      <c r="H261" s="351"/>
      <c r="I261" s="351"/>
      <c r="J261" s="352"/>
      <c r="K261" s="352"/>
      <c r="L261" s="348"/>
      <c r="M261" s="348"/>
      <c r="N261" s="348"/>
      <c r="O261" s="353"/>
      <c r="P261" s="348"/>
    </row>
    <row r="262" spans="4:16" ht="40.15" customHeight="1" x14ac:dyDescent="0.25">
      <c r="D262" s="348"/>
      <c r="E262" s="431"/>
      <c r="F262" s="444"/>
      <c r="G262" s="350"/>
      <c r="H262" s="351"/>
      <c r="I262" s="351"/>
      <c r="J262" s="352"/>
      <c r="K262" s="352"/>
      <c r="L262" s="348"/>
      <c r="M262" s="348"/>
      <c r="N262" s="348"/>
      <c r="O262" s="353"/>
      <c r="P262" s="348"/>
    </row>
    <row r="263" spans="4:16" ht="40.15" customHeight="1" x14ac:dyDescent="0.25">
      <c r="D263" s="348"/>
      <c r="E263" s="431"/>
      <c r="F263" s="444"/>
      <c r="G263" s="350"/>
      <c r="H263" s="351"/>
      <c r="I263" s="351"/>
      <c r="J263" s="352"/>
      <c r="K263" s="352"/>
      <c r="L263" s="348"/>
      <c r="M263" s="348"/>
      <c r="N263" s="348"/>
      <c r="O263" s="353"/>
      <c r="P263" s="348"/>
    </row>
    <row r="264" spans="4:16" ht="40.15" customHeight="1" x14ac:dyDescent="0.25">
      <c r="D264" s="348"/>
      <c r="E264" s="431"/>
      <c r="F264" s="444"/>
      <c r="G264" s="350"/>
      <c r="H264" s="351"/>
      <c r="I264" s="351"/>
      <c r="J264" s="352"/>
      <c r="K264" s="352"/>
      <c r="L264" s="348"/>
      <c r="M264" s="348"/>
      <c r="N264" s="348"/>
      <c r="O264" s="353"/>
      <c r="P264" s="348"/>
    </row>
    <row r="265" spans="4:16" ht="40.15" customHeight="1" x14ac:dyDescent="0.25">
      <c r="D265" s="348"/>
      <c r="E265" s="431"/>
      <c r="F265" s="444"/>
      <c r="G265" s="350"/>
      <c r="H265" s="351"/>
      <c r="I265" s="351"/>
      <c r="J265" s="352"/>
      <c r="K265" s="352"/>
      <c r="L265" s="348"/>
      <c r="M265" s="348"/>
      <c r="N265" s="348"/>
      <c r="O265" s="353"/>
      <c r="P265" s="348"/>
    </row>
    <row r="266" spans="4:16" ht="40.15" customHeight="1" x14ac:dyDescent="0.25">
      <c r="D266" s="348"/>
      <c r="E266" s="431"/>
      <c r="F266" s="444"/>
      <c r="G266" s="350"/>
      <c r="H266" s="351"/>
      <c r="I266" s="351"/>
      <c r="J266" s="352"/>
      <c r="K266" s="352"/>
      <c r="L266" s="348"/>
      <c r="M266" s="348"/>
      <c r="N266" s="348"/>
      <c r="O266" s="353"/>
      <c r="P266" s="348"/>
    </row>
    <row r="267" spans="4:16" ht="40.15" customHeight="1" x14ac:dyDescent="0.25">
      <c r="D267" s="348"/>
      <c r="E267" s="431"/>
      <c r="F267" s="444"/>
      <c r="G267" s="350"/>
      <c r="H267" s="351"/>
      <c r="I267" s="351"/>
      <c r="J267" s="352"/>
      <c r="K267" s="352"/>
      <c r="L267" s="348"/>
      <c r="M267" s="348"/>
      <c r="N267" s="348"/>
      <c r="O267" s="353"/>
      <c r="P267" s="348"/>
    </row>
    <row r="268" spans="4:16" ht="40.15" customHeight="1" x14ac:dyDescent="0.25">
      <c r="D268" s="348"/>
      <c r="E268" s="431"/>
      <c r="F268" s="444"/>
      <c r="G268" s="350"/>
      <c r="H268" s="351"/>
      <c r="I268" s="351"/>
      <c r="J268" s="352"/>
      <c r="K268" s="352"/>
      <c r="L268" s="348"/>
      <c r="M268" s="348"/>
      <c r="N268" s="348"/>
      <c r="O268" s="353"/>
      <c r="P268" s="348"/>
    </row>
    <row r="269" spans="4:16" ht="40.15" customHeight="1" x14ac:dyDescent="0.25">
      <c r="D269" s="348"/>
      <c r="E269" s="431"/>
      <c r="F269" s="444"/>
      <c r="G269" s="350"/>
      <c r="H269" s="351"/>
      <c r="I269" s="351"/>
      <c r="J269" s="352"/>
      <c r="K269" s="352"/>
      <c r="L269" s="348"/>
      <c r="M269" s="348"/>
      <c r="N269" s="348"/>
      <c r="O269" s="353"/>
      <c r="P269" s="348"/>
    </row>
    <row r="270" spans="4:16" ht="40.15" customHeight="1" x14ac:dyDescent="0.25">
      <c r="D270" s="348"/>
      <c r="E270" s="431"/>
      <c r="F270" s="444"/>
      <c r="G270" s="350"/>
      <c r="H270" s="351"/>
      <c r="I270" s="351"/>
      <c r="J270" s="352"/>
      <c r="K270" s="352"/>
      <c r="L270" s="348"/>
      <c r="M270" s="348"/>
      <c r="N270" s="348"/>
      <c r="O270" s="353"/>
      <c r="P270" s="348"/>
    </row>
    <row r="271" spans="4:16" ht="40.15" customHeight="1" x14ac:dyDescent="0.25">
      <c r="D271" s="348"/>
      <c r="E271" s="431"/>
      <c r="F271" s="444"/>
      <c r="G271" s="350"/>
      <c r="H271" s="351"/>
      <c r="I271" s="351"/>
      <c r="J271" s="352"/>
      <c r="K271" s="352"/>
      <c r="L271" s="348"/>
      <c r="M271" s="348"/>
      <c r="N271" s="348"/>
      <c r="O271" s="353"/>
      <c r="P271" s="348"/>
    </row>
    <row r="272" spans="4:16" ht="40.15" customHeight="1" x14ac:dyDescent="0.25">
      <c r="D272" s="348"/>
      <c r="E272" s="431"/>
      <c r="F272" s="444"/>
      <c r="G272" s="350"/>
      <c r="H272" s="351"/>
      <c r="I272" s="351"/>
      <c r="J272" s="352"/>
      <c r="K272" s="352"/>
      <c r="L272" s="348"/>
      <c r="M272" s="348"/>
      <c r="N272" s="348"/>
      <c r="O272" s="353"/>
      <c r="P272" s="348"/>
    </row>
    <row r="273" spans="4:16" ht="40.15" customHeight="1" x14ac:dyDescent="0.25">
      <c r="D273" s="348"/>
      <c r="E273" s="431"/>
      <c r="F273" s="444"/>
      <c r="G273" s="350"/>
      <c r="H273" s="351"/>
      <c r="I273" s="351"/>
      <c r="J273" s="352"/>
      <c r="K273" s="352"/>
      <c r="L273" s="348"/>
      <c r="M273" s="348"/>
      <c r="N273" s="348"/>
      <c r="O273" s="353"/>
      <c r="P273" s="348"/>
    </row>
    <row r="274" spans="4:16" ht="40.15" customHeight="1" x14ac:dyDescent="0.25">
      <c r="D274" s="348"/>
      <c r="E274" s="431"/>
      <c r="F274" s="444"/>
      <c r="G274" s="350"/>
      <c r="H274" s="351"/>
      <c r="I274" s="351"/>
      <c r="J274" s="352"/>
      <c r="K274" s="352"/>
      <c r="L274" s="348"/>
      <c r="M274" s="348"/>
      <c r="N274" s="348"/>
      <c r="O274" s="353"/>
      <c r="P274" s="348"/>
    </row>
    <row r="275" spans="4:16" ht="40.15" customHeight="1" x14ac:dyDescent="0.25">
      <c r="D275" s="348"/>
      <c r="E275" s="431"/>
      <c r="F275" s="444"/>
      <c r="G275" s="350"/>
      <c r="H275" s="351"/>
      <c r="I275" s="351"/>
      <c r="J275" s="352"/>
      <c r="K275" s="352"/>
      <c r="L275" s="348"/>
      <c r="M275" s="348"/>
      <c r="N275" s="348"/>
      <c r="O275" s="353"/>
      <c r="P275" s="348"/>
    </row>
    <row r="276" spans="4:16" ht="40.15" customHeight="1" x14ac:dyDescent="0.25">
      <c r="D276" s="348"/>
      <c r="E276" s="431"/>
      <c r="F276" s="444"/>
      <c r="G276" s="350"/>
      <c r="H276" s="351"/>
      <c r="I276" s="351"/>
      <c r="J276" s="352"/>
      <c r="K276" s="352"/>
      <c r="L276" s="348"/>
      <c r="M276" s="348"/>
      <c r="N276" s="348"/>
      <c r="O276" s="353"/>
      <c r="P276" s="348"/>
    </row>
    <row r="277" spans="4:16" ht="40.15" customHeight="1" x14ac:dyDescent="0.25">
      <c r="D277" s="348"/>
      <c r="E277" s="431"/>
      <c r="F277" s="444"/>
      <c r="G277" s="350"/>
      <c r="H277" s="351"/>
      <c r="I277" s="351"/>
      <c r="J277" s="352"/>
      <c r="K277" s="352"/>
      <c r="L277" s="348"/>
      <c r="M277" s="348"/>
      <c r="N277" s="348"/>
      <c r="O277" s="353"/>
      <c r="P277" s="348"/>
    </row>
    <row r="278" spans="4:16" ht="40.15" customHeight="1" x14ac:dyDescent="0.25">
      <c r="D278" s="348"/>
      <c r="E278" s="431"/>
      <c r="F278" s="444"/>
      <c r="G278" s="350"/>
      <c r="H278" s="351"/>
      <c r="I278" s="351"/>
      <c r="J278" s="352"/>
      <c r="K278" s="352"/>
      <c r="L278" s="348"/>
      <c r="M278" s="348"/>
      <c r="N278" s="348"/>
      <c r="O278" s="353"/>
      <c r="P278" s="348"/>
    </row>
    <row r="279" spans="4:16" ht="40.15" customHeight="1" x14ac:dyDescent="0.25">
      <c r="D279" s="348"/>
      <c r="E279" s="431"/>
      <c r="F279" s="444"/>
      <c r="G279" s="350"/>
      <c r="H279" s="351"/>
      <c r="I279" s="351"/>
      <c r="J279" s="352"/>
      <c r="K279" s="352"/>
      <c r="L279" s="348"/>
      <c r="M279" s="348"/>
      <c r="N279" s="348"/>
      <c r="O279" s="353"/>
      <c r="P279" s="348"/>
    </row>
    <row r="280" spans="4:16" ht="40.15" customHeight="1" x14ac:dyDescent="0.25">
      <c r="D280" s="348"/>
      <c r="E280" s="431"/>
      <c r="F280" s="444"/>
      <c r="G280" s="350"/>
      <c r="H280" s="351"/>
      <c r="I280" s="351"/>
      <c r="J280" s="352"/>
      <c r="K280" s="352"/>
      <c r="L280" s="348"/>
      <c r="M280" s="348"/>
      <c r="N280" s="348"/>
      <c r="O280" s="353"/>
      <c r="P280" s="348"/>
    </row>
    <row r="281" spans="4:16" ht="40.15" customHeight="1" x14ac:dyDescent="0.25">
      <c r="D281" s="348"/>
      <c r="E281" s="431"/>
      <c r="F281" s="444"/>
      <c r="G281" s="350"/>
      <c r="H281" s="351"/>
      <c r="I281" s="351"/>
      <c r="J281" s="352"/>
      <c r="K281" s="352"/>
      <c r="L281" s="348"/>
      <c r="M281" s="348"/>
      <c r="N281" s="348"/>
      <c r="O281" s="353"/>
      <c r="P281" s="348"/>
    </row>
    <row r="282" spans="4:16" ht="40.15" customHeight="1" x14ac:dyDescent="0.25">
      <c r="D282" s="348"/>
      <c r="E282" s="431"/>
      <c r="F282" s="444"/>
      <c r="G282" s="350"/>
      <c r="H282" s="351"/>
      <c r="I282" s="351"/>
      <c r="J282" s="352"/>
      <c r="K282" s="352"/>
      <c r="L282" s="348"/>
      <c r="M282" s="348"/>
      <c r="N282" s="348"/>
      <c r="O282" s="353"/>
      <c r="P282" s="348"/>
    </row>
    <row r="283" spans="4:16" ht="40.15" customHeight="1" x14ac:dyDescent="0.25">
      <c r="D283" s="348"/>
      <c r="E283" s="431"/>
      <c r="F283" s="444"/>
      <c r="G283" s="350"/>
      <c r="H283" s="351"/>
      <c r="I283" s="351"/>
      <c r="J283" s="352"/>
      <c r="K283" s="352"/>
      <c r="L283" s="348"/>
      <c r="M283" s="348"/>
      <c r="N283" s="348"/>
      <c r="O283" s="353"/>
      <c r="P283" s="348"/>
    </row>
    <row r="284" spans="4:16" ht="40.15" customHeight="1" x14ac:dyDescent="0.25">
      <c r="D284" s="348"/>
      <c r="E284" s="431"/>
      <c r="F284" s="444"/>
      <c r="G284" s="350"/>
      <c r="H284" s="351"/>
      <c r="I284" s="351"/>
      <c r="J284" s="352"/>
      <c r="K284" s="352"/>
      <c r="L284" s="348"/>
      <c r="M284" s="348"/>
      <c r="N284" s="348"/>
      <c r="O284" s="353"/>
      <c r="P284" s="348"/>
    </row>
    <row r="285" spans="4:16" ht="40.15" customHeight="1" x14ac:dyDescent="0.25">
      <c r="D285" s="348"/>
      <c r="E285" s="431"/>
      <c r="F285" s="444"/>
      <c r="G285" s="350"/>
      <c r="H285" s="351"/>
      <c r="I285" s="351"/>
      <c r="J285" s="352"/>
      <c r="K285" s="352"/>
      <c r="L285" s="348"/>
      <c r="M285" s="348"/>
      <c r="N285" s="348"/>
      <c r="O285" s="353"/>
      <c r="P285" s="348"/>
    </row>
    <row r="286" spans="4:16" ht="40.15" customHeight="1" x14ac:dyDescent="0.25">
      <c r="D286" s="348"/>
      <c r="E286" s="431"/>
      <c r="F286" s="444"/>
      <c r="G286" s="350"/>
      <c r="H286" s="351"/>
      <c r="I286" s="351"/>
      <c r="J286" s="352"/>
      <c r="K286" s="352"/>
      <c r="L286" s="348"/>
      <c r="M286" s="348"/>
      <c r="N286" s="348"/>
      <c r="O286" s="353"/>
      <c r="P286" s="348"/>
    </row>
    <row r="287" spans="4:16" ht="40.15" customHeight="1" x14ac:dyDescent="0.25">
      <c r="D287" s="348"/>
      <c r="E287" s="431"/>
      <c r="F287" s="444"/>
      <c r="G287" s="350"/>
      <c r="H287" s="351"/>
      <c r="I287" s="351"/>
      <c r="J287" s="352"/>
      <c r="K287" s="352"/>
      <c r="L287" s="348"/>
      <c r="M287" s="348"/>
      <c r="N287" s="348"/>
      <c r="O287" s="353"/>
      <c r="P287" s="348"/>
    </row>
    <row r="288" spans="4:16" ht="40.15" customHeight="1" x14ac:dyDescent="0.25">
      <c r="D288" s="348"/>
      <c r="E288" s="431"/>
      <c r="F288" s="444"/>
      <c r="G288" s="350"/>
      <c r="H288" s="351"/>
      <c r="I288" s="351"/>
      <c r="J288" s="352"/>
      <c r="K288" s="352"/>
      <c r="L288" s="348"/>
      <c r="M288" s="348"/>
      <c r="N288" s="348"/>
      <c r="O288" s="353"/>
      <c r="P288" s="348"/>
    </row>
    <row r="289" spans="4:16" ht="40.15" customHeight="1" x14ac:dyDescent="0.25">
      <c r="D289" s="348"/>
      <c r="E289" s="431"/>
      <c r="F289" s="444"/>
      <c r="G289" s="350"/>
      <c r="H289" s="351"/>
      <c r="I289" s="351"/>
      <c r="J289" s="352"/>
      <c r="K289" s="352"/>
      <c r="L289" s="348"/>
      <c r="M289" s="348"/>
      <c r="N289" s="348"/>
      <c r="O289" s="353"/>
      <c r="P289" s="348"/>
    </row>
    <row r="290" spans="4:16" ht="40.15" customHeight="1" x14ac:dyDescent="0.25">
      <c r="D290" s="348"/>
      <c r="E290" s="431"/>
      <c r="F290" s="444"/>
      <c r="G290" s="350"/>
      <c r="H290" s="351"/>
      <c r="I290" s="351"/>
      <c r="J290" s="352"/>
      <c r="K290" s="352"/>
      <c r="L290" s="348"/>
      <c r="M290" s="348"/>
      <c r="N290" s="348"/>
      <c r="O290" s="353"/>
      <c r="P290" s="348"/>
    </row>
    <row r="291" spans="4:16" ht="40.15" customHeight="1" x14ac:dyDescent="0.25">
      <c r="D291" s="348"/>
      <c r="E291" s="431"/>
      <c r="F291" s="444"/>
      <c r="G291" s="350"/>
      <c r="H291" s="351"/>
      <c r="I291" s="351"/>
      <c r="J291" s="352"/>
      <c r="K291" s="352"/>
      <c r="L291" s="348"/>
      <c r="M291" s="348"/>
      <c r="N291" s="348"/>
      <c r="O291" s="353"/>
      <c r="P291" s="348"/>
    </row>
    <row r="292" spans="4:16" ht="40.15" customHeight="1" x14ac:dyDescent="0.25">
      <c r="D292" s="348"/>
      <c r="E292" s="431"/>
      <c r="F292" s="444"/>
      <c r="G292" s="350"/>
      <c r="H292" s="351"/>
      <c r="I292" s="351"/>
      <c r="J292" s="352"/>
      <c r="K292" s="352"/>
      <c r="L292" s="348"/>
      <c r="M292" s="348"/>
      <c r="N292" s="348"/>
      <c r="O292" s="353"/>
      <c r="P292" s="348"/>
    </row>
    <row r="293" spans="4:16" ht="40.15" customHeight="1" x14ac:dyDescent="0.25">
      <c r="D293" s="348"/>
      <c r="E293" s="431"/>
      <c r="F293" s="444"/>
      <c r="G293" s="350"/>
      <c r="H293" s="351"/>
      <c r="I293" s="351"/>
      <c r="J293" s="352"/>
      <c r="K293" s="352"/>
      <c r="L293" s="348"/>
      <c r="M293" s="348"/>
      <c r="N293" s="348"/>
      <c r="O293" s="353"/>
      <c r="P293" s="348"/>
    </row>
    <row r="294" spans="4:16" ht="40.15" customHeight="1" x14ac:dyDescent="0.25">
      <c r="D294" s="348"/>
      <c r="E294" s="431"/>
      <c r="F294" s="444"/>
      <c r="G294" s="350"/>
      <c r="H294" s="351"/>
      <c r="I294" s="351"/>
      <c r="J294" s="352"/>
      <c r="K294" s="352"/>
      <c r="L294" s="348"/>
      <c r="M294" s="348"/>
      <c r="N294" s="348"/>
      <c r="O294" s="353"/>
      <c r="P294" s="348"/>
    </row>
    <row r="295" spans="4:16" ht="40.15" customHeight="1" x14ac:dyDescent="0.25">
      <c r="D295" s="348"/>
      <c r="E295" s="431"/>
      <c r="F295" s="444"/>
      <c r="G295" s="350"/>
      <c r="H295" s="351"/>
      <c r="I295" s="351"/>
      <c r="J295" s="352"/>
      <c r="K295" s="352"/>
      <c r="L295" s="348"/>
      <c r="M295" s="348"/>
      <c r="N295" s="348"/>
      <c r="O295" s="353"/>
      <c r="P295" s="348"/>
    </row>
    <row r="296" spans="4:16" ht="40.15" customHeight="1" x14ac:dyDescent="0.25">
      <c r="D296" s="348"/>
      <c r="E296" s="431"/>
      <c r="F296" s="444"/>
      <c r="G296" s="350"/>
      <c r="H296" s="351"/>
      <c r="I296" s="351"/>
      <c r="J296" s="352"/>
      <c r="K296" s="352"/>
      <c r="L296" s="348"/>
      <c r="M296" s="348"/>
      <c r="N296" s="348"/>
      <c r="O296" s="353"/>
      <c r="P296" s="348"/>
    </row>
    <row r="297" spans="4:16" ht="40.15" customHeight="1" x14ac:dyDescent="0.25">
      <c r="D297" s="348"/>
      <c r="E297" s="431"/>
      <c r="F297" s="444"/>
      <c r="G297" s="350"/>
      <c r="H297" s="351"/>
      <c r="I297" s="351"/>
      <c r="J297" s="352"/>
      <c r="K297" s="352"/>
      <c r="L297" s="348"/>
      <c r="M297" s="348"/>
      <c r="N297" s="348"/>
      <c r="O297" s="353"/>
      <c r="P297" s="348"/>
    </row>
    <row r="298" spans="4:16" ht="40.15" customHeight="1" x14ac:dyDescent="0.25">
      <c r="D298" s="348"/>
      <c r="E298" s="431"/>
      <c r="F298" s="444"/>
      <c r="G298" s="350"/>
      <c r="H298" s="351"/>
      <c r="I298" s="351"/>
      <c r="J298" s="352"/>
      <c r="K298" s="352"/>
      <c r="L298" s="348"/>
      <c r="M298" s="348"/>
      <c r="N298" s="348"/>
      <c r="O298" s="353"/>
      <c r="P298" s="348"/>
    </row>
    <row r="299" spans="4:16" ht="40.15" customHeight="1" x14ac:dyDescent="0.25">
      <c r="D299" s="348"/>
      <c r="E299" s="431"/>
      <c r="F299" s="444"/>
      <c r="G299" s="350"/>
      <c r="H299" s="351"/>
      <c r="I299" s="351"/>
      <c r="J299" s="352"/>
      <c r="K299" s="352"/>
      <c r="L299" s="348"/>
      <c r="M299" s="348"/>
      <c r="N299" s="348"/>
      <c r="O299" s="353"/>
      <c r="P299" s="348"/>
    </row>
    <row r="300" spans="4:16" ht="40.15" customHeight="1" x14ac:dyDescent="0.25">
      <c r="D300" s="348"/>
      <c r="E300" s="431"/>
      <c r="F300" s="444"/>
      <c r="G300" s="350"/>
      <c r="H300" s="351"/>
      <c r="I300" s="351"/>
      <c r="J300" s="352"/>
      <c r="K300" s="352"/>
      <c r="L300" s="348"/>
      <c r="M300" s="348"/>
      <c r="N300" s="348"/>
      <c r="O300" s="353"/>
      <c r="P300" s="348"/>
    </row>
    <row r="301" spans="4:16" ht="40.15" customHeight="1" x14ac:dyDescent="0.25">
      <c r="D301" s="348"/>
      <c r="E301" s="431"/>
      <c r="F301" s="444"/>
      <c r="G301" s="350"/>
      <c r="H301" s="351"/>
      <c r="I301" s="351"/>
      <c r="J301" s="352"/>
      <c r="K301" s="352"/>
      <c r="L301" s="348"/>
      <c r="M301" s="348"/>
      <c r="N301" s="348"/>
      <c r="O301" s="353"/>
      <c r="P301" s="348"/>
    </row>
    <row r="302" spans="4:16" ht="40.15" customHeight="1" x14ac:dyDescent="0.25">
      <c r="D302" s="348"/>
      <c r="E302" s="431"/>
      <c r="F302" s="444"/>
      <c r="G302" s="350"/>
      <c r="H302" s="351"/>
      <c r="I302" s="351"/>
      <c r="J302" s="352"/>
      <c r="K302" s="352"/>
      <c r="L302" s="348"/>
      <c r="M302" s="348"/>
      <c r="N302" s="348"/>
      <c r="O302" s="353"/>
      <c r="P302" s="348"/>
    </row>
    <row r="303" spans="4:16" ht="40.15" customHeight="1" x14ac:dyDescent="0.25">
      <c r="D303" s="348"/>
      <c r="E303" s="431"/>
      <c r="F303" s="444"/>
      <c r="G303" s="350"/>
      <c r="H303" s="351"/>
      <c r="I303" s="351"/>
      <c r="J303" s="352"/>
      <c r="K303" s="352"/>
      <c r="L303" s="348"/>
      <c r="M303" s="348"/>
      <c r="N303" s="348"/>
      <c r="O303" s="353"/>
      <c r="P303" s="348"/>
    </row>
    <row r="304" spans="4:16" ht="40.15" customHeight="1" x14ac:dyDescent="0.25">
      <c r="D304" s="348"/>
      <c r="E304" s="431"/>
      <c r="F304" s="444"/>
      <c r="G304" s="350"/>
      <c r="H304" s="351"/>
      <c r="I304" s="351"/>
      <c r="J304" s="352"/>
      <c r="K304" s="352"/>
      <c r="L304" s="348"/>
      <c r="M304" s="348"/>
      <c r="N304" s="348"/>
      <c r="O304" s="353"/>
      <c r="P304" s="348"/>
    </row>
    <row r="305" spans="4:16" ht="40.15" customHeight="1" x14ac:dyDescent="0.25">
      <c r="D305" s="348"/>
      <c r="E305" s="431"/>
      <c r="F305" s="444"/>
      <c r="G305" s="350"/>
      <c r="H305" s="351"/>
      <c r="I305" s="351"/>
      <c r="J305" s="352"/>
      <c r="K305" s="352"/>
      <c r="L305" s="348"/>
      <c r="M305" s="348"/>
      <c r="N305" s="348"/>
      <c r="O305" s="353"/>
      <c r="P305" s="348"/>
    </row>
    <row r="306" spans="4:16" ht="40.15" customHeight="1" x14ac:dyDescent="0.25">
      <c r="D306" s="348"/>
      <c r="E306" s="431"/>
      <c r="F306" s="444"/>
      <c r="G306" s="350"/>
      <c r="H306" s="351"/>
      <c r="I306" s="351"/>
      <c r="J306" s="352"/>
      <c r="K306" s="352"/>
      <c r="L306" s="348"/>
      <c r="M306" s="348"/>
      <c r="N306" s="348"/>
      <c r="O306" s="353"/>
      <c r="P306" s="348"/>
    </row>
    <row r="307" spans="4:16" ht="40.15" customHeight="1" x14ac:dyDescent="0.25">
      <c r="D307" s="348"/>
      <c r="E307" s="431"/>
      <c r="F307" s="444"/>
      <c r="G307" s="350"/>
      <c r="H307" s="351"/>
      <c r="I307" s="351"/>
      <c r="J307" s="352"/>
      <c r="K307" s="352"/>
      <c r="L307" s="348"/>
      <c r="M307" s="348"/>
      <c r="N307" s="348"/>
      <c r="O307" s="353"/>
      <c r="P307" s="348"/>
    </row>
    <row r="308" spans="4:16" ht="40.15" customHeight="1" x14ac:dyDescent="0.25">
      <c r="D308" s="348"/>
      <c r="E308" s="431"/>
      <c r="F308" s="444"/>
      <c r="G308" s="350"/>
      <c r="H308" s="351"/>
      <c r="I308" s="351"/>
      <c r="J308" s="352"/>
      <c r="K308" s="352"/>
      <c r="L308" s="348"/>
      <c r="M308" s="348"/>
      <c r="N308" s="348"/>
      <c r="O308" s="353"/>
      <c r="P308" s="348"/>
    </row>
    <row r="309" spans="4:16" ht="40.15" customHeight="1" x14ac:dyDescent="0.25">
      <c r="D309" s="348"/>
      <c r="E309" s="431"/>
      <c r="F309" s="444"/>
      <c r="G309" s="350"/>
      <c r="H309" s="351"/>
      <c r="I309" s="351"/>
      <c r="J309" s="352"/>
      <c r="K309" s="352"/>
      <c r="L309" s="348"/>
      <c r="M309" s="348"/>
      <c r="N309" s="348"/>
      <c r="O309" s="353"/>
      <c r="P309" s="348"/>
    </row>
    <row r="310" spans="4:16" ht="40.15" customHeight="1" x14ac:dyDescent="0.25">
      <c r="D310" s="348"/>
      <c r="E310" s="431"/>
      <c r="F310" s="444"/>
      <c r="G310" s="350"/>
      <c r="H310" s="351"/>
      <c r="I310" s="351"/>
      <c r="J310" s="352"/>
      <c r="K310" s="352"/>
      <c r="L310" s="348"/>
      <c r="M310" s="348"/>
      <c r="N310" s="348"/>
      <c r="O310" s="353"/>
      <c r="P310" s="348"/>
    </row>
    <row r="311" spans="4:16" ht="40.15" customHeight="1" x14ac:dyDescent="0.25">
      <c r="D311" s="348"/>
      <c r="E311" s="431"/>
      <c r="F311" s="444"/>
      <c r="G311" s="350"/>
      <c r="H311" s="351"/>
      <c r="I311" s="351"/>
      <c r="J311" s="352"/>
      <c r="K311" s="352"/>
      <c r="L311" s="348"/>
      <c r="M311" s="348"/>
      <c r="N311" s="348"/>
      <c r="O311" s="353"/>
      <c r="P311" s="348"/>
    </row>
    <row r="312" spans="4:16" ht="40.15" customHeight="1" x14ac:dyDescent="0.25">
      <c r="D312" s="348"/>
      <c r="E312" s="431"/>
      <c r="F312" s="444"/>
      <c r="G312" s="350"/>
      <c r="H312" s="351"/>
      <c r="I312" s="351"/>
      <c r="J312" s="352"/>
      <c r="K312" s="352"/>
      <c r="L312" s="348"/>
      <c r="M312" s="348"/>
      <c r="N312" s="348"/>
      <c r="O312" s="353"/>
      <c r="P312" s="348"/>
    </row>
    <row r="313" spans="4:16" ht="40.15" customHeight="1" x14ac:dyDescent="0.25">
      <c r="D313" s="348"/>
      <c r="E313" s="431"/>
      <c r="F313" s="444"/>
      <c r="G313" s="350"/>
      <c r="H313" s="351"/>
      <c r="I313" s="351"/>
      <c r="J313" s="352"/>
      <c r="K313" s="352"/>
      <c r="L313" s="348"/>
      <c r="M313" s="348"/>
      <c r="N313" s="348"/>
      <c r="O313" s="353"/>
      <c r="P313" s="348"/>
    </row>
    <row r="314" spans="4:16" ht="40.15" customHeight="1" x14ac:dyDescent="0.25">
      <c r="D314" s="348"/>
      <c r="E314" s="431"/>
      <c r="F314" s="444"/>
      <c r="G314" s="350"/>
      <c r="H314" s="351"/>
      <c r="I314" s="351"/>
      <c r="J314" s="352"/>
      <c r="K314" s="352"/>
      <c r="L314" s="348"/>
      <c r="M314" s="348"/>
      <c r="N314" s="348"/>
      <c r="O314" s="353"/>
      <c r="P314" s="348"/>
    </row>
    <row r="315" spans="4:16" ht="40.15" customHeight="1" x14ac:dyDescent="0.25">
      <c r="D315" s="348"/>
      <c r="E315" s="431"/>
      <c r="F315" s="444"/>
      <c r="G315" s="350"/>
      <c r="H315" s="351"/>
      <c r="I315" s="351"/>
      <c r="J315" s="352"/>
      <c r="K315" s="352"/>
      <c r="L315" s="348"/>
      <c r="M315" s="348"/>
      <c r="N315" s="348"/>
      <c r="O315" s="353"/>
      <c r="P315" s="348"/>
    </row>
    <row r="316" spans="4:16" ht="40.15" customHeight="1" x14ac:dyDescent="0.25">
      <c r="D316" s="348"/>
      <c r="E316" s="431"/>
      <c r="F316" s="444"/>
      <c r="G316" s="350"/>
      <c r="H316" s="351"/>
      <c r="I316" s="351"/>
      <c r="J316" s="352"/>
      <c r="K316" s="352"/>
      <c r="L316" s="348"/>
      <c r="M316" s="348"/>
      <c r="N316" s="348"/>
      <c r="O316" s="353"/>
      <c r="P316" s="348"/>
    </row>
    <row r="317" spans="4:16" ht="40.15" customHeight="1" x14ac:dyDescent="0.25">
      <c r="D317" s="348"/>
      <c r="E317" s="431"/>
      <c r="F317" s="444"/>
      <c r="G317" s="350"/>
      <c r="H317" s="351"/>
      <c r="I317" s="351"/>
      <c r="J317" s="352"/>
      <c r="K317" s="352"/>
      <c r="L317" s="348"/>
      <c r="M317" s="348"/>
      <c r="N317" s="348"/>
      <c r="O317" s="353"/>
      <c r="P317" s="348"/>
    </row>
    <row r="318" spans="4:16" ht="40.15" customHeight="1" x14ac:dyDescent="0.25">
      <c r="D318" s="348"/>
      <c r="E318" s="431"/>
      <c r="F318" s="444"/>
      <c r="G318" s="350"/>
      <c r="H318" s="351"/>
      <c r="I318" s="351"/>
      <c r="J318" s="352"/>
      <c r="K318" s="352"/>
      <c r="L318" s="348"/>
      <c r="M318" s="348"/>
      <c r="N318" s="348"/>
      <c r="O318" s="353"/>
      <c r="P318" s="348"/>
    </row>
    <row r="319" spans="4:16" ht="40.15" customHeight="1" x14ac:dyDescent="0.25">
      <c r="D319" s="348"/>
      <c r="E319" s="431"/>
      <c r="F319" s="444"/>
      <c r="G319" s="350"/>
      <c r="H319" s="351"/>
      <c r="I319" s="351"/>
      <c r="J319" s="352"/>
      <c r="K319" s="352"/>
      <c r="L319" s="348"/>
      <c r="M319" s="348"/>
      <c r="N319" s="348"/>
      <c r="O319" s="353"/>
      <c r="P319" s="348"/>
    </row>
    <row r="320" spans="4:16" ht="40.15" customHeight="1" x14ac:dyDescent="0.25">
      <c r="D320" s="348"/>
      <c r="E320" s="431"/>
      <c r="F320" s="444"/>
      <c r="G320" s="350"/>
      <c r="H320" s="351"/>
      <c r="I320" s="351"/>
      <c r="J320" s="352"/>
      <c r="K320" s="352"/>
      <c r="L320" s="348"/>
      <c r="M320" s="348"/>
      <c r="N320" s="348"/>
      <c r="O320" s="353"/>
      <c r="P320" s="348"/>
    </row>
    <row r="321" spans="4:16" ht="40.15" customHeight="1" x14ac:dyDescent="0.25">
      <c r="D321" s="348"/>
      <c r="E321" s="431"/>
      <c r="F321" s="444"/>
      <c r="G321" s="350"/>
      <c r="H321" s="351"/>
      <c r="I321" s="351"/>
      <c r="J321" s="352"/>
      <c r="K321" s="352"/>
      <c r="L321" s="348"/>
      <c r="M321" s="348"/>
      <c r="N321" s="348"/>
      <c r="O321" s="353"/>
      <c r="P321" s="348"/>
    </row>
    <row r="322" spans="4:16" ht="40.15" customHeight="1" x14ac:dyDescent="0.25">
      <c r="D322" s="348"/>
      <c r="E322" s="431"/>
      <c r="F322" s="444"/>
      <c r="G322" s="350"/>
      <c r="H322" s="351"/>
      <c r="I322" s="351"/>
      <c r="J322" s="352"/>
      <c r="K322" s="352"/>
      <c r="L322" s="348"/>
      <c r="M322" s="348"/>
      <c r="N322" s="348"/>
      <c r="O322" s="353"/>
      <c r="P322" s="348"/>
    </row>
    <row r="323" spans="4:16" ht="40.15" customHeight="1" x14ac:dyDescent="0.25">
      <c r="D323" s="348"/>
      <c r="E323" s="431"/>
      <c r="F323" s="444"/>
      <c r="G323" s="350"/>
      <c r="H323" s="351"/>
      <c r="I323" s="351"/>
      <c r="J323" s="352"/>
      <c r="K323" s="352"/>
      <c r="L323" s="348"/>
      <c r="M323" s="348"/>
      <c r="N323" s="348"/>
      <c r="O323" s="353"/>
      <c r="P323" s="348"/>
    </row>
    <row r="324" spans="4:16" ht="40.15" customHeight="1" x14ac:dyDescent="0.25">
      <c r="D324" s="348"/>
      <c r="E324" s="431"/>
      <c r="F324" s="444"/>
      <c r="G324" s="350"/>
      <c r="H324" s="351"/>
      <c r="I324" s="351"/>
      <c r="J324" s="352"/>
      <c r="K324" s="352"/>
      <c r="L324" s="348"/>
      <c r="M324" s="348"/>
      <c r="N324" s="348"/>
      <c r="O324" s="353"/>
      <c r="P324" s="348"/>
    </row>
    <row r="325" spans="4:16" ht="40.15" customHeight="1" x14ac:dyDescent="0.25">
      <c r="D325" s="348"/>
      <c r="E325" s="431"/>
      <c r="F325" s="444"/>
      <c r="G325" s="350"/>
      <c r="H325" s="351"/>
      <c r="I325" s="351"/>
      <c r="J325" s="352"/>
      <c r="K325" s="352"/>
      <c r="L325" s="348"/>
      <c r="M325" s="348"/>
      <c r="N325" s="348"/>
      <c r="O325" s="353"/>
      <c r="P325" s="348"/>
    </row>
    <row r="326" spans="4:16" ht="40.15" customHeight="1" x14ac:dyDescent="0.25">
      <c r="D326" s="348"/>
      <c r="E326" s="431"/>
      <c r="F326" s="444"/>
      <c r="G326" s="350"/>
      <c r="H326" s="351"/>
      <c r="I326" s="351"/>
      <c r="J326" s="352"/>
      <c r="K326" s="352"/>
      <c r="L326" s="348"/>
      <c r="M326" s="348"/>
      <c r="N326" s="348"/>
      <c r="O326" s="353"/>
      <c r="P326" s="348"/>
    </row>
    <row r="327" spans="4:16" ht="40.15" customHeight="1" x14ac:dyDescent="0.25">
      <c r="D327" s="348"/>
      <c r="E327" s="431"/>
      <c r="F327" s="444"/>
      <c r="G327" s="350"/>
      <c r="H327" s="351"/>
      <c r="I327" s="351"/>
      <c r="J327" s="352"/>
      <c r="K327" s="352"/>
      <c r="L327" s="348"/>
      <c r="M327" s="348"/>
      <c r="N327" s="348"/>
      <c r="O327" s="353"/>
      <c r="P327" s="348"/>
    </row>
    <row r="328" spans="4:16" ht="40.15" customHeight="1" x14ac:dyDescent="0.25">
      <c r="D328" s="348"/>
      <c r="E328" s="431"/>
      <c r="F328" s="444"/>
      <c r="G328" s="350"/>
      <c r="H328" s="351"/>
      <c r="I328" s="351"/>
      <c r="J328" s="352"/>
      <c r="K328" s="352"/>
      <c r="L328" s="348"/>
      <c r="M328" s="348"/>
      <c r="N328" s="348"/>
      <c r="O328" s="353"/>
      <c r="P328" s="348"/>
    </row>
    <row r="329" spans="4:16" ht="40.15" customHeight="1" x14ac:dyDescent="0.25">
      <c r="D329" s="348"/>
      <c r="E329" s="431"/>
      <c r="F329" s="444"/>
      <c r="G329" s="350"/>
      <c r="H329" s="351"/>
      <c r="I329" s="351"/>
      <c r="J329" s="352"/>
      <c r="K329" s="352"/>
      <c r="L329" s="348"/>
      <c r="M329" s="348"/>
      <c r="N329" s="348"/>
      <c r="O329" s="353"/>
      <c r="P329" s="348"/>
    </row>
    <row r="330" spans="4:16" ht="40.15" customHeight="1" x14ac:dyDescent="0.25">
      <c r="D330" s="348"/>
      <c r="E330" s="431"/>
      <c r="F330" s="444"/>
      <c r="G330" s="350"/>
      <c r="H330" s="351"/>
      <c r="I330" s="351"/>
      <c r="J330" s="352"/>
      <c r="K330" s="352"/>
      <c r="L330" s="348"/>
      <c r="M330" s="348"/>
      <c r="N330" s="348"/>
      <c r="O330" s="353"/>
      <c r="P330" s="348"/>
    </row>
    <row r="331" spans="4:16" ht="40.15" customHeight="1" x14ac:dyDescent="0.25">
      <c r="D331" s="348"/>
      <c r="E331" s="431"/>
      <c r="F331" s="444"/>
      <c r="G331" s="350"/>
      <c r="H331" s="351"/>
      <c r="I331" s="351"/>
      <c r="J331" s="352"/>
      <c r="K331" s="352"/>
      <c r="L331" s="348"/>
      <c r="M331" s="348"/>
      <c r="N331" s="348"/>
      <c r="O331" s="353"/>
      <c r="P331" s="348"/>
    </row>
    <row r="332" spans="4:16" ht="40.15" customHeight="1" x14ac:dyDescent="0.25">
      <c r="D332" s="348"/>
      <c r="E332" s="431"/>
      <c r="F332" s="444"/>
      <c r="G332" s="350"/>
      <c r="H332" s="351"/>
      <c r="I332" s="351"/>
      <c r="J332" s="352"/>
      <c r="K332" s="352"/>
      <c r="L332" s="348"/>
      <c r="M332" s="348"/>
      <c r="N332" s="348"/>
      <c r="O332" s="353"/>
      <c r="P332" s="348"/>
    </row>
    <row r="333" spans="4:16" ht="40.15" customHeight="1" x14ac:dyDescent="0.25">
      <c r="D333" s="348"/>
      <c r="E333" s="431"/>
      <c r="F333" s="444"/>
      <c r="G333" s="350"/>
      <c r="H333" s="351"/>
      <c r="I333" s="351"/>
      <c r="J333" s="352"/>
      <c r="K333" s="352"/>
      <c r="L333" s="348"/>
      <c r="M333" s="348"/>
      <c r="N333" s="348"/>
      <c r="O333" s="353"/>
      <c r="P333" s="348"/>
    </row>
    <row r="334" spans="4:16" ht="40.15" customHeight="1" x14ac:dyDescent="0.25">
      <c r="D334" s="348"/>
      <c r="E334" s="431"/>
      <c r="F334" s="444"/>
      <c r="G334" s="350"/>
      <c r="H334" s="351"/>
      <c r="I334" s="351"/>
      <c r="J334" s="352"/>
      <c r="K334" s="352"/>
      <c r="L334" s="348"/>
      <c r="M334" s="348"/>
      <c r="N334" s="348"/>
      <c r="O334" s="353"/>
      <c r="P334" s="348"/>
    </row>
    <row r="335" spans="4:16" ht="40.15" customHeight="1" x14ac:dyDescent="0.25">
      <c r="D335" s="348"/>
      <c r="E335" s="431"/>
      <c r="F335" s="444"/>
      <c r="G335" s="350"/>
      <c r="H335" s="351"/>
      <c r="I335" s="351"/>
      <c r="J335" s="352"/>
      <c r="K335" s="352"/>
      <c r="L335" s="348"/>
      <c r="M335" s="348"/>
      <c r="N335" s="348"/>
      <c r="O335" s="353"/>
      <c r="P335" s="348"/>
    </row>
    <row r="336" spans="4:16" ht="40.15" customHeight="1" x14ac:dyDescent="0.25">
      <c r="D336" s="348"/>
      <c r="E336" s="431"/>
      <c r="F336" s="444"/>
      <c r="G336" s="350"/>
      <c r="H336" s="351"/>
      <c r="I336" s="351"/>
      <c r="J336" s="352"/>
      <c r="K336" s="352"/>
      <c r="L336" s="348"/>
      <c r="M336" s="348"/>
      <c r="N336" s="348"/>
      <c r="O336" s="353"/>
      <c r="P336" s="348"/>
    </row>
    <row r="337" spans="4:16" ht="40.15" customHeight="1" x14ac:dyDescent="0.25">
      <c r="D337" s="348"/>
      <c r="E337" s="431"/>
      <c r="F337" s="444"/>
      <c r="G337" s="350"/>
      <c r="H337" s="351"/>
      <c r="I337" s="351"/>
      <c r="J337" s="352"/>
      <c r="K337" s="352"/>
      <c r="L337" s="348"/>
      <c r="M337" s="348"/>
      <c r="N337" s="348"/>
      <c r="O337" s="353"/>
      <c r="P337" s="348"/>
    </row>
    <row r="338" spans="4:16" ht="40.15" customHeight="1" x14ac:dyDescent="0.25">
      <c r="D338" s="348"/>
      <c r="E338" s="431"/>
      <c r="F338" s="444"/>
      <c r="G338" s="350"/>
      <c r="H338" s="351"/>
      <c r="I338" s="351"/>
      <c r="J338" s="352"/>
      <c r="K338" s="352"/>
      <c r="L338" s="348"/>
      <c r="M338" s="348"/>
      <c r="N338" s="348"/>
      <c r="O338" s="353"/>
      <c r="P338" s="348"/>
    </row>
    <row r="339" spans="4:16" ht="40.15" customHeight="1" x14ac:dyDescent="0.25">
      <c r="D339" s="348"/>
      <c r="E339" s="431"/>
      <c r="F339" s="444"/>
      <c r="G339" s="350"/>
      <c r="H339" s="351"/>
      <c r="I339" s="351"/>
      <c r="J339" s="352"/>
      <c r="K339" s="352"/>
      <c r="L339" s="348"/>
      <c r="M339" s="348"/>
      <c r="N339" s="348"/>
      <c r="O339" s="353"/>
      <c r="P339" s="348"/>
    </row>
    <row r="340" spans="4:16" ht="40.15" customHeight="1" x14ac:dyDescent="0.25">
      <c r="D340" s="348"/>
      <c r="E340" s="431"/>
      <c r="F340" s="444"/>
      <c r="G340" s="350"/>
      <c r="H340" s="351"/>
      <c r="I340" s="351"/>
      <c r="J340" s="352"/>
      <c r="K340" s="352"/>
      <c r="L340" s="348"/>
      <c r="M340" s="348"/>
      <c r="N340" s="348"/>
      <c r="O340" s="353"/>
      <c r="P340" s="348"/>
    </row>
    <row r="341" spans="4:16" ht="40.15" customHeight="1" x14ac:dyDescent="0.25">
      <c r="D341" s="348"/>
      <c r="E341" s="431"/>
      <c r="F341" s="444"/>
      <c r="G341" s="350"/>
      <c r="H341" s="351"/>
      <c r="I341" s="351"/>
      <c r="J341" s="352"/>
      <c r="K341" s="352"/>
      <c r="L341" s="348"/>
      <c r="M341" s="348"/>
      <c r="N341" s="348"/>
      <c r="O341" s="353"/>
      <c r="P341" s="348"/>
    </row>
    <row r="342" spans="4:16" ht="40.15" customHeight="1" x14ac:dyDescent="0.25">
      <c r="D342" s="348"/>
      <c r="E342" s="431"/>
      <c r="F342" s="444"/>
      <c r="G342" s="350"/>
      <c r="H342" s="351"/>
      <c r="I342" s="351"/>
      <c r="J342" s="352"/>
      <c r="K342" s="352"/>
      <c r="L342" s="348"/>
      <c r="M342" s="348"/>
      <c r="N342" s="348"/>
      <c r="O342" s="353"/>
      <c r="P342" s="348"/>
    </row>
    <row r="343" spans="4:16" ht="40.15" customHeight="1" x14ac:dyDescent="0.25">
      <c r="D343" s="348"/>
      <c r="E343" s="431"/>
      <c r="F343" s="444"/>
      <c r="G343" s="350"/>
      <c r="H343" s="351"/>
      <c r="I343" s="351"/>
      <c r="J343" s="352"/>
      <c r="K343" s="352"/>
      <c r="L343" s="348"/>
      <c r="M343" s="348"/>
      <c r="N343" s="348"/>
      <c r="O343" s="353"/>
      <c r="P343" s="348"/>
    </row>
    <row r="344" spans="4:16" ht="40.15" customHeight="1" x14ac:dyDescent="0.25">
      <c r="D344" s="348"/>
      <c r="E344" s="431"/>
      <c r="F344" s="444"/>
      <c r="G344" s="350"/>
      <c r="H344" s="351"/>
      <c r="I344" s="351"/>
      <c r="J344" s="352"/>
      <c r="K344" s="352"/>
      <c r="L344" s="348"/>
      <c r="M344" s="348"/>
      <c r="N344" s="348"/>
      <c r="O344" s="353"/>
      <c r="P344" s="348"/>
    </row>
    <row r="345" spans="4:16" ht="40.15" customHeight="1" x14ac:dyDescent="0.25">
      <c r="D345" s="348"/>
      <c r="E345" s="431"/>
      <c r="F345" s="444"/>
      <c r="G345" s="350"/>
      <c r="H345" s="351"/>
      <c r="I345" s="351"/>
      <c r="J345" s="352"/>
      <c r="K345" s="352"/>
      <c r="L345" s="348"/>
      <c r="M345" s="348"/>
      <c r="N345" s="348"/>
      <c r="O345" s="353"/>
      <c r="P345" s="348"/>
    </row>
    <row r="346" spans="4:16" ht="40.15" customHeight="1" x14ac:dyDescent="0.25">
      <c r="D346" s="348"/>
      <c r="E346" s="431"/>
      <c r="F346" s="444"/>
      <c r="G346" s="350"/>
      <c r="H346" s="351"/>
      <c r="I346" s="351"/>
      <c r="J346" s="352"/>
      <c r="K346" s="352"/>
      <c r="L346" s="348"/>
      <c r="M346" s="348"/>
      <c r="N346" s="348"/>
      <c r="O346" s="353"/>
      <c r="P346" s="348"/>
    </row>
    <row r="347" spans="4:16" ht="40.15" customHeight="1" x14ac:dyDescent="0.25">
      <c r="D347" s="348"/>
      <c r="E347" s="431"/>
      <c r="F347" s="444"/>
      <c r="G347" s="350"/>
      <c r="H347" s="351"/>
      <c r="I347" s="351"/>
      <c r="J347" s="352"/>
      <c r="K347" s="352"/>
      <c r="L347" s="348"/>
      <c r="M347" s="348"/>
      <c r="N347" s="348"/>
      <c r="O347" s="353"/>
      <c r="P347" s="348"/>
    </row>
    <row r="348" spans="4:16" ht="40.15" customHeight="1" x14ac:dyDescent="0.25">
      <c r="D348" s="348"/>
      <c r="E348" s="431"/>
      <c r="F348" s="444"/>
      <c r="G348" s="350"/>
      <c r="H348" s="351"/>
      <c r="I348" s="351"/>
      <c r="J348" s="352"/>
      <c r="K348" s="352"/>
      <c r="L348" s="348"/>
      <c r="M348" s="348"/>
      <c r="N348" s="348"/>
      <c r="O348" s="353"/>
      <c r="P348" s="348"/>
    </row>
    <row r="349" spans="4:16" ht="40.15" customHeight="1" x14ac:dyDescent="0.25">
      <c r="D349" s="348"/>
      <c r="E349" s="431"/>
      <c r="F349" s="444"/>
      <c r="G349" s="350"/>
      <c r="H349" s="351"/>
      <c r="I349" s="351"/>
      <c r="J349" s="352"/>
      <c r="K349" s="352"/>
      <c r="L349" s="348"/>
      <c r="M349" s="348"/>
      <c r="N349" s="348"/>
      <c r="O349" s="353"/>
      <c r="P349" s="348"/>
    </row>
    <row r="350" spans="4:16" ht="40.15" customHeight="1" x14ac:dyDescent="0.25">
      <c r="D350" s="348"/>
      <c r="E350" s="431"/>
      <c r="F350" s="444"/>
      <c r="G350" s="350"/>
      <c r="H350" s="351"/>
      <c r="I350" s="351"/>
      <c r="J350" s="352"/>
      <c r="K350" s="352"/>
      <c r="L350" s="348"/>
      <c r="M350" s="348"/>
      <c r="N350" s="348"/>
      <c r="O350" s="353"/>
      <c r="P350" s="348"/>
    </row>
    <row r="351" spans="4:16" ht="40.15" customHeight="1" x14ac:dyDescent="0.25">
      <c r="D351" s="348"/>
      <c r="E351" s="431"/>
      <c r="F351" s="444"/>
      <c r="G351" s="350"/>
      <c r="H351" s="351"/>
      <c r="I351" s="351"/>
      <c r="J351" s="352"/>
      <c r="K351" s="352"/>
      <c r="L351" s="348"/>
      <c r="M351" s="348"/>
      <c r="N351" s="348"/>
      <c r="O351" s="353"/>
      <c r="P351" s="348"/>
    </row>
    <row r="352" spans="4:16" ht="40.15" customHeight="1" x14ac:dyDescent="0.25">
      <c r="D352" s="348"/>
      <c r="E352" s="431"/>
      <c r="F352" s="444"/>
      <c r="G352" s="350"/>
      <c r="H352" s="351"/>
      <c r="I352" s="351"/>
      <c r="J352" s="352"/>
      <c r="K352" s="352"/>
      <c r="L352" s="348"/>
      <c r="M352" s="348"/>
      <c r="N352" s="348"/>
      <c r="O352" s="353"/>
      <c r="P352" s="348"/>
    </row>
    <row r="353" spans="4:16" ht="40.15" customHeight="1" x14ac:dyDescent="0.25">
      <c r="D353" s="348"/>
      <c r="E353" s="431"/>
      <c r="F353" s="444"/>
      <c r="G353" s="350"/>
      <c r="H353" s="351"/>
      <c r="I353" s="351"/>
      <c r="J353" s="352"/>
      <c r="K353" s="352"/>
      <c r="L353" s="348"/>
      <c r="M353" s="348"/>
      <c r="N353" s="348"/>
      <c r="O353" s="353"/>
      <c r="P353" s="348"/>
    </row>
    <row r="354" spans="4:16" ht="40.15" customHeight="1" x14ac:dyDescent="0.25">
      <c r="D354" s="348"/>
      <c r="E354" s="431"/>
      <c r="F354" s="444"/>
      <c r="G354" s="350"/>
      <c r="H354" s="351"/>
      <c r="I354" s="351"/>
      <c r="J354" s="352"/>
      <c r="K354" s="352"/>
      <c r="L354" s="348"/>
      <c r="M354" s="348"/>
      <c r="N354" s="348"/>
      <c r="O354" s="353"/>
      <c r="P354" s="348"/>
    </row>
    <row r="355" spans="4:16" ht="40.15" customHeight="1" x14ac:dyDescent="0.25">
      <c r="D355" s="348"/>
      <c r="E355" s="431"/>
      <c r="F355" s="444"/>
      <c r="G355" s="350"/>
      <c r="H355" s="351"/>
      <c r="I355" s="351"/>
      <c r="J355" s="352"/>
      <c r="K355" s="352"/>
      <c r="L355" s="348"/>
      <c r="M355" s="348"/>
      <c r="N355" s="348"/>
      <c r="O355" s="353"/>
      <c r="P355" s="348"/>
    </row>
    <row r="356" spans="4:16" ht="40.15" customHeight="1" x14ac:dyDescent="0.25">
      <c r="D356" s="348"/>
      <c r="E356" s="431"/>
      <c r="F356" s="444"/>
      <c r="G356" s="350"/>
      <c r="H356" s="351"/>
      <c r="I356" s="351"/>
      <c r="J356" s="352"/>
      <c r="K356" s="352"/>
      <c r="L356" s="348"/>
      <c r="M356" s="348"/>
      <c r="N356" s="348"/>
      <c r="O356" s="353"/>
      <c r="P356" s="348"/>
    </row>
    <row r="357" spans="4:16" ht="40.15" customHeight="1" x14ac:dyDescent="0.25">
      <c r="D357" s="348"/>
      <c r="E357" s="431"/>
      <c r="F357" s="444"/>
      <c r="G357" s="350"/>
      <c r="H357" s="351"/>
      <c r="I357" s="351"/>
      <c r="J357" s="352"/>
      <c r="K357" s="352"/>
      <c r="L357" s="348"/>
      <c r="M357" s="348"/>
      <c r="N357" s="348"/>
      <c r="O357" s="353"/>
      <c r="P357" s="348"/>
    </row>
    <row r="358" spans="4:16" ht="40.15" customHeight="1" x14ac:dyDescent="0.25">
      <c r="D358" s="348"/>
      <c r="E358" s="431"/>
      <c r="F358" s="444"/>
      <c r="G358" s="350"/>
      <c r="H358" s="351"/>
      <c r="I358" s="351"/>
      <c r="J358" s="352"/>
      <c r="K358" s="352"/>
      <c r="L358" s="348"/>
      <c r="M358" s="348"/>
      <c r="N358" s="348"/>
      <c r="O358" s="353"/>
      <c r="P358" s="348"/>
    </row>
    <row r="359" spans="4:16" ht="40.15" customHeight="1" x14ac:dyDescent="0.25">
      <c r="D359" s="348"/>
      <c r="E359" s="431"/>
      <c r="F359" s="444"/>
      <c r="G359" s="350"/>
      <c r="H359" s="351"/>
      <c r="I359" s="351"/>
      <c r="J359" s="352"/>
      <c r="K359" s="352"/>
      <c r="L359" s="348"/>
      <c r="M359" s="348"/>
      <c r="N359" s="348"/>
      <c r="O359" s="353"/>
      <c r="P359" s="348"/>
    </row>
    <row r="360" spans="4:16" ht="40.15" customHeight="1" x14ac:dyDescent="0.25">
      <c r="D360" s="348"/>
      <c r="E360" s="431"/>
      <c r="F360" s="444"/>
      <c r="G360" s="350"/>
      <c r="H360" s="351"/>
      <c r="I360" s="351"/>
      <c r="J360" s="352"/>
      <c r="K360" s="352"/>
      <c r="L360" s="348"/>
      <c r="M360" s="348"/>
      <c r="N360" s="348"/>
      <c r="O360" s="353"/>
      <c r="P360" s="348"/>
    </row>
    <row r="361" spans="4:16" ht="40.15" customHeight="1" x14ac:dyDescent="0.25">
      <c r="D361" s="348"/>
      <c r="E361" s="431"/>
      <c r="F361" s="444"/>
      <c r="G361" s="350"/>
      <c r="H361" s="351"/>
      <c r="I361" s="351"/>
      <c r="J361" s="352"/>
      <c r="K361" s="352"/>
      <c r="L361" s="348"/>
      <c r="M361" s="348"/>
      <c r="N361" s="348"/>
      <c r="O361" s="353"/>
      <c r="P361" s="348"/>
    </row>
    <row r="362" spans="4:16" ht="40.15" customHeight="1" x14ac:dyDescent="0.25">
      <c r="D362" s="348"/>
      <c r="E362" s="431"/>
      <c r="F362" s="444"/>
      <c r="G362" s="350"/>
      <c r="H362" s="351"/>
      <c r="I362" s="351"/>
      <c r="J362" s="352"/>
      <c r="K362" s="352"/>
      <c r="L362" s="348"/>
      <c r="M362" s="348"/>
      <c r="N362" s="348"/>
      <c r="O362" s="353"/>
      <c r="P362" s="348"/>
    </row>
    <row r="363" spans="4:16" ht="40.15" customHeight="1" x14ac:dyDescent="0.25">
      <c r="D363" s="348"/>
      <c r="E363" s="431"/>
      <c r="F363" s="444"/>
      <c r="G363" s="350"/>
      <c r="H363" s="351"/>
      <c r="I363" s="351"/>
      <c r="J363" s="352"/>
      <c r="K363" s="352"/>
      <c r="L363" s="348"/>
      <c r="M363" s="348"/>
      <c r="N363" s="348"/>
      <c r="O363" s="353"/>
      <c r="P363" s="348"/>
    </row>
    <row r="364" spans="4:16" ht="40.15" customHeight="1" x14ac:dyDescent="0.25">
      <c r="D364" s="348"/>
      <c r="E364" s="431"/>
      <c r="F364" s="444"/>
      <c r="G364" s="350"/>
      <c r="H364" s="351"/>
      <c r="I364" s="351"/>
      <c r="J364" s="352"/>
      <c r="K364" s="352"/>
      <c r="L364" s="348"/>
      <c r="M364" s="348"/>
      <c r="N364" s="348"/>
      <c r="O364" s="353"/>
      <c r="P364" s="348"/>
    </row>
    <row r="365" spans="4:16" ht="40.15" customHeight="1" x14ac:dyDescent="0.25">
      <c r="D365" s="348"/>
      <c r="E365" s="431"/>
      <c r="F365" s="444"/>
      <c r="G365" s="350"/>
      <c r="H365" s="351"/>
      <c r="I365" s="351"/>
      <c r="J365" s="352"/>
      <c r="K365" s="352"/>
      <c r="L365" s="348"/>
      <c r="M365" s="348"/>
      <c r="N365" s="348"/>
      <c r="O365" s="353"/>
      <c r="P365" s="348"/>
    </row>
    <row r="366" spans="4:16" ht="40.15" customHeight="1" x14ac:dyDescent="0.25">
      <c r="D366" s="348"/>
      <c r="E366" s="431"/>
      <c r="F366" s="444"/>
      <c r="G366" s="350"/>
      <c r="H366" s="351"/>
      <c r="I366" s="351"/>
      <c r="J366" s="352"/>
      <c r="K366" s="352"/>
      <c r="L366" s="348"/>
      <c r="M366" s="348"/>
      <c r="N366" s="348"/>
      <c r="O366" s="353"/>
      <c r="P366" s="348"/>
    </row>
    <row r="367" spans="4:16" ht="40.15" customHeight="1" x14ac:dyDescent="0.25">
      <c r="D367" s="348"/>
      <c r="E367" s="431"/>
      <c r="F367" s="444"/>
      <c r="G367" s="350"/>
      <c r="H367" s="351"/>
      <c r="I367" s="351"/>
      <c r="J367" s="352"/>
      <c r="K367" s="352"/>
      <c r="L367" s="348"/>
      <c r="M367" s="348"/>
      <c r="N367" s="348"/>
      <c r="O367" s="353"/>
      <c r="P367" s="348"/>
    </row>
    <row r="368" spans="4:16" ht="40.15" customHeight="1" x14ac:dyDescent="0.25">
      <c r="D368" s="348"/>
      <c r="E368" s="431"/>
      <c r="F368" s="444"/>
      <c r="G368" s="350"/>
      <c r="H368" s="351"/>
      <c r="I368" s="351"/>
      <c r="J368" s="352"/>
      <c r="K368" s="352"/>
      <c r="L368" s="348"/>
      <c r="M368" s="348"/>
      <c r="N368" s="348"/>
      <c r="O368" s="353"/>
      <c r="P368" s="348"/>
    </row>
    <row r="369" spans="4:16" ht="40.15" customHeight="1" x14ac:dyDescent="0.25">
      <c r="D369" s="348"/>
      <c r="E369" s="431"/>
      <c r="F369" s="444"/>
      <c r="G369" s="350"/>
      <c r="H369" s="351"/>
      <c r="I369" s="351"/>
      <c r="J369" s="352"/>
      <c r="K369" s="352"/>
      <c r="L369" s="348"/>
      <c r="M369" s="348"/>
      <c r="N369" s="348"/>
      <c r="O369" s="353"/>
      <c r="P369" s="348"/>
    </row>
    <row r="370" spans="4:16" ht="40.15" customHeight="1" x14ac:dyDescent="0.25">
      <c r="D370" s="348"/>
      <c r="E370" s="431"/>
      <c r="F370" s="444"/>
      <c r="G370" s="350"/>
      <c r="H370" s="351"/>
      <c r="I370" s="351"/>
      <c r="J370" s="352"/>
      <c r="K370" s="352"/>
      <c r="L370" s="348"/>
      <c r="M370" s="348"/>
      <c r="N370" s="348"/>
      <c r="O370" s="353"/>
      <c r="P370" s="348"/>
    </row>
    <row r="371" spans="4:16" ht="40.15" customHeight="1" x14ac:dyDescent="0.25">
      <c r="D371" s="348"/>
      <c r="E371" s="431"/>
      <c r="F371" s="444"/>
      <c r="G371" s="350"/>
      <c r="H371" s="351"/>
      <c r="I371" s="351"/>
      <c r="J371" s="352"/>
      <c r="K371" s="352"/>
      <c r="L371" s="348"/>
      <c r="M371" s="348"/>
      <c r="N371" s="348"/>
      <c r="O371" s="353"/>
      <c r="P371" s="348"/>
    </row>
    <row r="372" spans="4:16" ht="40.15" customHeight="1" x14ac:dyDescent="0.25">
      <c r="D372" s="348"/>
      <c r="E372" s="431"/>
      <c r="F372" s="444"/>
      <c r="G372" s="350"/>
      <c r="H372" s="351"/>
      <c r="I372" s="351"/>
      <c r="J372" s="352"/>
      <c r="K372" s="352"/>
      <c r="L372" s="348"/>
      <c r="M372" s="348"/>
      <c r="N372" s="348"/>
      <c r="O372" s="353"/>
      <c r="P372" s="348"/>
    </row>
    <row r="373" spans="4:16" ht="40.15" customHeight="1" x14ac:dyDescent="0.25">
      <c r="D373" s="348"/>
      <c r="E373" s="431"/>
      <c r="F373" s="444"/>
      <c r="G373" s="350"/>
      <c r="H373" s="351"/>
      <c r="I373" s="351"/>
      <c r="J373" s="352"/>
      <c r="K373" s="352"/>
      <c r="L373" s="348"/>
      <c r="M373" s="348"/>
      <c r="N373" s="348"/>
      <c r="O373" s="353"/>
      <c r="P373" s="348"/>
    </row>
    <row r="374" spans="4:16" ht="40.15" customHeight="1" x14ac:dyDescent="0.25">
      <c r="D374" s="348"/>
      <c r="E374" s="431"/>
      <c r="F374" s="444"/>
      <c r="G374" s="350"/>
      <c r="H374" s="351"/>
      <c r="I374" s="351"/>
      <c r="J374" s="352"/>
      <c r="K374" s="352"/>
      <c r="L374" s="348"/>
      <c r="M374" s="348"/>
      <c r="N374" s="348"/>
      <c r="O374" s="353"/>
      <c r="P374" s="348"/>
    </row>
    <row r="375" spans="4:16" ht="40.15" customHeight="1" x14ac:dyDescent="0.25">
      <c r="D375" s="348"/>
      <c r="E375" s="431"/>
      <c r="F375" s="444"/>
      <c r="G375" s="350"/>
      <c r="H375" s="351"/>
      <c r="I375" s="351"/>
      <c r="J375" s="352"/>
      <c r="K375" s="352"/>
      <c r="L375" s="348"/>
      <c r="M375" s="348"/>
      <c r="N375" s="348"/>
      <c r="O375" s="353"/>
      <c r="P375" s="348"/>
    </row>
    <row r="376" spans="4:16" ht="40.15" customHeight="1" x14ac:dyDescent="0.25">
      <c r="D376" s="348"/>
      <c r="E376" s="431"/>
      <c r="F376" s="444"/>
      <c r="G376" s="350"/>
      <c r="H376" s="351"/>
      <c r="I376" s="351"/>
      <c r="J376" s="352"/>
      <c r="K376" s="352"/>
      <c r="L376" s="348"/>
      <c r="M376" s="348"/>
      <c r="N376" s="348"/>
      <c r="O376" s="353"/>
      <c r="P376" s="348"/>
    </row>
    <row r="377" spans="4:16" ht="40.15" customHeight="1" x14ac:dyDescent="0.25">
      <c r="D377" s="348"/>
      <c r="E377" s="431"/>
      <c r="F377" s="444"/>
      <c r="G377" s="350"/>
      <c r="H377" s="351"/>
      <c r="I377" s="351"/>
      <c r="J377" s="352"/>
      <c r="K377" s="352"/>
      <c r="L377" s="348"/>
      <c r="M377" s="348"/>
      <c r="N377" s="348"/>
      <c r="O377" s="353"/>
      <c r="P377" s="348"/>
    </row>
    <row r="378" spans="4:16" ht="40.15" customHeight="1" x14ac:dyDescent="0.25">
      <c r="D378" s="348"/>
      <c r="E378" s="431"/>
      <c r="F378" s="444"/>
      <c r="G378" s="350"/>
      <c r="H378" s="351"/>
      <c r="I378" s="351"/>
      <c r="J378" s="352"/>
      <c r="K378" s="352"/>
      <c r="L378" s="348"/>
      <c r="M378" s="348"/>
      <c r="N378" s="348"/>
      <c r="O378" s="353"/>
      <c r="P378" s="348"/>
    </row>
    <row r="379" spans="4:16" ht="40.15" customHeight="1" x14ac:dyDescent="0.25">
      <c r="D379" s="348"/>
      <c r="E379" s="431"/>
      <c r="F379" s="444"/>
      <c r="G379" s="350"/>
      <c r="H379" s="351"/>
      <c r="I379" s="351"/>
      <c r="J379" s="352"/>
      <c r="K379" s="352"/>
      <c r="L379" s="348"/>
      <c r="M379" s="348"/>
      <c r="N379" s="348"/>
      <c r="O379" s="353"/>
      <c r="P379" s="348"/>
    </row>
    <row r="380" spans="4:16" ht="40.15" customHeight="1" x14ac:dyDescent="0.25">
      <c r="D380" s="348"/>
      <c r="E380" s="431"/>
      <c r="F380" s="444"/>
      <c r="G380" s="350"/>
      <c r="H380" s="351"/>
      <c r="I380" s="351"/>
      <c r="J380" s="352"/>
      <c r="K380" s="352"/>
      <c r="L380" s="348"/>
      <c r="M380" s="348"/>
      <c r="N380" s="348"/>
      <c r="O380" s="353"/>
      <c r="P380" s="348"/>
    </row>
    <row r="381" spans="4:16" ht="40.15" customHeight="1" x14ac:dyDescent="0.25">
      <c r="D381" s="348"/>
      <c r="E381" s="431"/>
      <c r="F381" s="444"/>
      <c r="G381" s="350"/>
      <c r="H381" s="351"/>
      <c r="I381" s="351"/>
      <c r="J381" s="352"/>
      <c r="K381" s="352"/>
      <c r="L381" s="348"/>
      <c r="M381" s="348"/>
      <c r="N381" s="348"/>
      <c r="O381" s="353"/>
      <c r="P381" s="348"/>
    </row>
    <row r="382" spans="4:16" ht="40.15" customHeight="1" x14ac:dyDescent="0.25">
      <c r="D382" s="348"/>
      <c r="E382" s="431"/>
      <c r="F382" s="444"/>
      <c r="G382" s="350"/>
      <c r="H382" s="351"/>
      <c r="I382" s="351"/>
      <c r="J382" s="352"/>
      <c r="K382" s="352"/>
      <c r="L382" s="348"/>
      <c r="M382" s="348"/>
      <c r="N382" s="348"/>
      <c r="O382" s="353"/>
      <c r="P382" s="348"/>
    </row>
    <row r="383" spans="4:16" ht="40.15" customHeight="1" x14ac:dyDescent="0.25">
      <c r="D383" s="348"/>
      <c r="E383" s="431"/>
      <c r="F383" s="444"/>
      <c r="G383" s="350"/>
      <c r="H383" s="351"/>
      <c r="I383" s="351"/>
      <c r="J383" s="352"/>
      <c r="K383" s="352"/>
      <c r="L383" s="348"/>
      <c r="M383" s="348"/>
      <c r="N383" s="348"/>
      <c r="O383" s="353"/>
      <c r="P383" s="348"/>
    </row>
    <row r="384" spans="4:16" ht="40.15" customHeight="1" x14ac:dyDescent="0.25">
      <c r="D384" s="348"/>
      <c r="E384" s="431"/>
      <c r="F384" s="444"/>
      <c r="G384" s="350"/>
      <c r="H384" s="351"/>
      <c r="I384" s="351"/>
      <c r="J384" s="352"/>
      <c r="K384" s="352"/>
      <c r="L384" s="348"/>
      <c r="M384" s="348"/>
      <c r="N384" s="348"/>
      <c r="O384" s="353"/>
      <c r="P384" s="348"/>
    </row>
    <row r="385" spans="4:16" ht="40.15" customHeight="1" x14ac:dyDescent="0.25">
      <c r="D385" s="348"/>
      <c r="E385" s="431"/>
      <c r="F385" s="444"/>
      <c r="G385" s="350"/>
      <c r="H385" s="351"/>
      <c r="I385" s="351"/>
      <c r="J385" s="352"/>
      <c r="K385" s="352"/>
      <c r="L385" s="348"/>
      <c r="M385" s="348"/>
      <c r="N385" s="348"/>
      <c r="O385" s="353"/>
      <c r="P385" s="348"/>
    </row>
    <row r="386" spans="4:16" ht="40.15" customHeight="1" x14ac:dyDescent="0.25">
      <c r="D386" s="348"/>
      <c r="E386" s="431"/>
      <c r="F386" s="444"/>
      <c r="G386" s="350"/>
      <c r="H386" s="351"/>
      <c r="I386" s="351"/>
      <c r="J386" s="352"/>
      <c r="K386" s="352"/>
      <c r="L386" s="348"/>
      <c r="M386" s="348"/>
      <c r="N386" s="348"/>
      <c r="O386" s="353"/>
      <c r="P386" s="348"/>
    </row>
    <row r="387" spans="4:16" ht="40.15" customHeight="1" x14ac:dyDescent="0.25">
      <c r="D387" s="348"/>
      <c r="E387" s="431"/>
      <c r="F387" s="444"/>
      <c r="G387" s="350"/>
      <c r="H387" s="351"/>
      <c r="I387" s="351"/>
      <c r="J387" s="352"/>
      <c r="K387" s="352"/>
      <c r="L387" s="348"/>
      <c r="M387" s="348"/>
      <c r="N387" s="348"/>
      <c r="O387" s="353"/>
      <c r="P387" s="348"/>
    </row>
    <row r="388" spans="4:16" ht="40.15" customHeight="1" x14ac:dyDescent="0.25">
      <c r="D388" s="348"/>
      <c r="E388" s="431"/>
      <c r="F388" s="444"/>
      <c r="G388" s="350"/>
      <c r="H388" s="351"/>
      <c r="I388" s="351"/>
      <c r="J388" s="352"/>
      <c r="K388" s="352"/>
      <c r="L388" s="348"/>
      <c r="M388" s="348"/>
      <c r="N388" s="348"/>
      <c r="O388" s="353"/>
      <c r="P388" s="348"/>
    </row>
    <row r="389" spans="4:16" ht="40.15" customHeight="1" x14ac:dyDescent="0.25">
      <c r="D389" s="348"/>
      <c r="E389" s="431"/>
      <c r="F389" s="444"/>
      <c r="G389" s="350"/>
      <c r="H389" s="351"/>
      <c r="I389" s="351"/>
      <c r="J389" s="352"/>
      <c r="K389" s="352"/>
      <c r="L389" s="348"/>
      <c r="M389" s="348"/>
      <c r="N389" s="348"/>
      <c r="O389" s="353"/>
      <c r="P389" s="348"/>
    </row>
    <row r="390" spans="4:16" ht="40.15" customHeight="1" x14ac:dyDescent="0.25">
      <c r="D390" s="348"/>
      <c r="E390" s="431"/>
      <c r="F390" s="444"/>
      <c r="G390" s="350"/>
      <c r="H390" s="351"/>
      <c r="I390" s="351"/>
      <c r="J390" s="352"/>
      <c r="K390" s="352"/>
      <c r="L390" s="348"/>
      <c r="M390" s="348"/>
      <c r="N390" s="348"/>
      <c r="O390" s="353"/>
      <c r="P390" s="348"/>
    </row>
    <row r="391" spans="4:16" ht="40.15" customHeight="1" x14ac:dyDescent="0.25">
      <c r="D391" s="348"/>
      <c r="E391" s="431"/>
      <c r="F391" s="444"/>
      <c r="G391" s="350"/>
      <c r="H391" s="351"/>
      <c r="I391" s="351"/>
      <c r="J391" s="352"/>
      <c r="K391" s="352"/>
      <c r="L391" s="348"/>
      <c r="M391" s="348"/>
      <c r="N391" s="348"/>
      <c r="O391" s="353"/>
      <c r="P391" s="348"/>
    </row>
    <row r="392" spans="4:16" ht="40.15" customHeight="1" x14ac:dyDescent="0.25">
      <c r="D392" s="348"/>
      <c r="E392" s="431"/>
      <c r="F392" s="444"/>
      <c r="G392" s="350"/>
      <c r="H392" s="351"/>
      <c r="I392" s="351"/>
      <c r="J392" s="352"/>
      <c r="K392" s="352"/>
      <c r="L392" s="348"/>
      <c r="M392" s="348"/>
      <c r="N392" s="348"/>
      <c r="O392" s="353"/>
      <c r="P392" s="348"/>
    </row>
    <row r="393" spans="4:16" ht="40.15" customHeight="1" x14ac:dyDescent="0.25">
      <c r="D393" s="348"/>
      <c r="E393" s="431"/>
      <c r="F393" s="444"/>
      <c r="G393" s="350"/>
      <c r="H393" s="351"/>
      <c r="I393" s="351"/>
      <c r="J393" s="352"/>
      <c r="K393" s="352"/>
      <c r="L393" s="348"/>
      <c r="M393" s="348"/>
      <c r="N393" s="348"/>
      <c r="O393" s="353"/>
      <c r="P393" s="348"/>
    </row>
    <row r="394" spans="4:16" ht="40.15" customHeight="1" x14ac:dyDescent="0.25">
      <c r="D394" s="348"/>
      <c r="E394" s="431"/>
      <c r="F394" s="444"/>
      <c r="G394" s="350"/>
      <c r="H394" s="351"/>
      <c r="I394" s="351"/>
      <c r="J394" s="352"/>
      <c r="K394" s="352"/>
      <c r="L394" s="348"/>
      <c r="M394" s="348"/>
      <c r="N394" s="348"/>
      <c r="O394" s="353"/>
      <c r="P394" s="348"/>
    </row>
    <row r="395" spans="4:16" ht="40.15" customHeight="1" x14ac:dyDescent="0.25">
      <c r="D395" s="348"/>
      <c r="E395" s="431"/>
      <c r="F395" s="444"/>
      <c r="G395" s="350"/>
      <c r="H395" s="351"/>
      <c r="I395" s="351"/>
      <c r="J395" s="352"/>
      <c r="K395" s="352"/>
      <c r="L395" s="348"/>
      <c r="M395" s="348"/>
      <c r="N395" s="348"/>
      <c r="O395" s="353"/>
      <c r="P395" s="348"/>
    </row>
    <row r="396" spans="4:16" ht="40.15" customHeight="1" x14ac:dyDescent="0.25">
      <c r="D396" s="348"/>
      <c r="E396" s="431"/>
      <c r="F396" s="444"/>
      <c r="G396" s="350"/>
      <c r="H396" s="351"/>
      <c r="I396" s="351"/>
      <c r="J396" s="352"/>
      <c r="K396" s="352"/>
      <c r="L396" s="348"/>
      <c r="M396" s="348"/>
      <c r="N396" s="348"/>
      <c r="O396" s="353"/>
      <c r="P396" s="348"/>
    </row>
    <row r="397" spans="4:16" ht="40.15" customHeight="1" x14ac:dyDescent="0.25">
      <c r="D397" s="348"/>
      <c r="E397" s="431"/>
      <c r="F397" s="444"/>
      <c r="G397" s="350"/>
      <c r="H397" s="351"/>
      <c r="I397" s="351"/>
      <c r="J397" s="352"/>
      <c r="K397" s="352"/>
      <c r="L397" s="348"/>
      <c r="M397" s="348"/>
      <c r="N397" s="348"/>
      <c r="O397" s="353"/>
      <c r="P397" s="348"/>
    </row>
    <row r="398" spans="4:16" ht="40.15" customHeight="1" x14ac:dyDescent="0.25">
      <c r="D398" s="348"/>
      <c r="E398" s="431"/>
      <c r="F398" s="444"/>
      <c r="G398" s="350"/>
      <c r="H398" s="351"/>
      <c r="I398" s="351"/>
      <c r="J398" s="352"/>
      <c r="K398" s="352"/>
      <c r="L398" s="348"/>
      <c r="M398" s="348"/>
      <c r="N398" s="348"/>
      <c r="O398" s="353"/>
      <c r="P398" s="348"/>
    </row>
    <row r="399" spans="4:16" ht="40.15" customHeight="1" x14ac:dyDescent="0.25">
      <c r="D399" s="348"/>
      <c r="E399" s="431"/>
      <c r="F399" s="444"/>
      <c r="G399" s="350"/>
      <c r="H399" s="351"/>
      <c r="I399" s="351"/>
      <c r="J399" s="352"/>
      <c r="K399" s="352"/>
      <c r="L399" s="348"/>
      <c r="M399" s="348"/>
      <c r="N399" s="348"/>
      <c r="O399" s="353"/>
      <c r="P399" s="348"/>
    </row>
    <row r="400" spans="4:16" ht="40.15" customHeight="1" x14ac:dyDescent="0.25">
      <c r="D400" s="348"/>
      <c r="E400" s="431"/>
      <c r="F400" s="444"/>
      <c r="G400" s="350"/>
      <c r="H400" s="351"/>
      <c r="I400" s="351"/>
      <c r="J400" s="352"/>
      <c r="K400" s="352"/>
      <c r="L400" s="348"/>
      <c r="M400" s="348"/>
      <c r="N400" s="348"/>
      <c r="O400" s="353"/>
      <c r="P400" s="348"/>
    </row>
    <row r="401" spans="4:16" ht="40.15" customHeight="1" x14ac:dyDescent="0.25">
      <c r="D401" s="348"/>
      <c r="E401" s="431"/>
      <c r="F401" s="444"/>
      <c r="G401" s="350"/>
      <c r="H401" s="351"/>
      <c r="I401" s="351"/>
      <c r="J401" s="352"/>
      <c r="K401" s="352"/>
      <c r="L401" s="348"/>
      <c r="M401" s="348"/>
      <c r="N401" s="348"/>
      <c r="O401" s="353"/>
      <c r="P401" s="348"/>
    </row>
    <row r="402" spans="4:16" ht="40.15" customHeight="1" x14ac:dyDescent="0.25">
      <c r="D402" s="348"/>
      <c r="E402" s="431"/>
      <c r="F402" s="444"/>
      <c r="G402" s="350"/>
      <c r="H402" s="351"/>
      <c r="I402" s="351"/>
      <c r="J402" s="352"/>
      <c r="K402" s="352"/>
      <c r="L402" s="348"/>
      <c r="M402" s="348"/>
      <c r="N402" s="348"/>
      <c r="O402" s="353"/>
      <c r="P402" s="348"/>
    </row>
    <row r="403" spans="4:16" ht="40.15" customHeight="1" x14ac:dyDescent="0.25">
      <c r="D403" s="348"/>
      <c r="E403" s="431"/>
      <c r="F403" s="444"/>
      <c r="G403" s="350"/>
      <c r="H403" s="351"/>
      <c r="I403" s="351"/>
      <c r="J403" s="352"/>
      <c r="K403" s="352"/>
      <c r="L403" s="348"/>
      <c r="M403" s="348"/>
      <c r="N403" s="348"/>
      <c r="O403" s="353"/>
      <c r="P403" s="348"/>
    </row>
    <row r="404" spans="4:16" ht="40.15" customHeight="1" x14ac:dyDescent="0.25">
      <c r="D404" s="348"/>
      <c r="E404" s="431"/>
      <c r="F404" s="444"/>
      <c r="G404" s="350"/>
      <c r="H404" s="351"/>
      <c r="I404" s="351"/>
      <c r="J404" s="352"/>
      <c r="K404" s="352"/>
      <c r="L404" s="348"/>
      <c r="M404" s="348"/>
      <c r="N404" s="348"/>
      <c r="O404" s="353"/>
      <c r="P404" s="348"/>
    </row>
    <row r="405" spans="4:16" ht="40.15" customHeight="1" x14ac:dyDescent="0.25">
      <c r="D405" s="348"/>
      <c r="E405" s="431"/>
      <c r="F405" s="444"/>
      <c r="G405" s="350"/>
      <c r="H405" s="351"/>
      <c r="I405" s="351"/>
      <c r="J405" s="352"/>
      <c r="K405" s="352"/>
      <c r="L405" s="348"/>
      <c r="M405" s="348"/>
      <c r="N405" s="348"/>
      <c r="O405" s="353"/>
      <c r="P405" s="348"/>
    </row>
    <row r="406" spans="4:16" ht="40.15" customHeight="1" x14ac:dyDescent="0.25">
      <c r="D406" s="348"/>
      <c r="E406" s="431"/>
      <c r="F406" s="444"/>
      <c r="G406" s="350"/>
      <c r="H406" s="351"/>
      <c r="I406" s="351"/>
      <c r="J406" s="352"/>
      <c r="K406" s="352"/>
      <c r="L406" s="348"/>
      <c r="M406" s="348"/>
      <c r="N406" s="348"/>
      <c r="O406" s="353"/>
      <c r="P406" s="348"/>
    </row>
    <row r="407" spans="4:16" ht="40.15" customHeight="1" x14ac:dyDescent="0.25">
      <c r="D407" s="348"/>
      <c r="E407" s="431"/>
      <c r="F407" s="444"/>
      <c r="G407" s="350"/>
      <c r="H407" s="351"/>
      <c r="I407" s="351"/>
      <c r="J407" s="352"/>
      <c r="K407" s="352"/>
      <c r="L407" s="348"/>
      <c r="M407" s="348"/>
      <c r="N407" s="348"/>
      <c r="O407" s="353"/>
      <c r="P407" s="348"/>
    </row>
    <row r="408" spans="4:16" ht="40.15" customHeight="1" x14ac:dyDescent="0.25">
      <c r="D408" s="348"/>
      <c r="E408" s="431"/>
      <c r="F408" s="444"/>
      <c r="G408" s="350"/>
      <c r="H408" s="351"/>
      <c r="I408" s="351"/>
      <c r="J408" s="352"/>
      <c r="K408" s="352"/>
      <c r="L408" s="348"/>
      <c r="M408" s="348"/>
      <c r="N408" s="348"/>
      <c r="O408" s="353"/>
      <c r="P408" s="348"/>
    </row>
    <row r="409" spans="4:16" ht="40.15" customHeight="1" x14ac:dyDescent="0.25">
      <c r="D409" s="348"/>
      <c r="E409" s="431"/>
      <c r="F409" s="444"/>
      <c r="G409" s="350"/>
      <c r="H409" s="351"/>
      <c r="I409" s="351"/>
      <c r="J409" s="352"/>
      <c r="K409" s="352"/>
      <c r="L409" s="348"/>
      <c r="M409" s="348"/>
      <c r="N409" s="348"/>
      <c r="O409" s="353"/>
      <c r="P409" s="348"/>
    </row>
    <row r="410" spans="4:16" ht="40.15" customHeight="1" x14ac:dyDescent="0.25">
      <c r="D410" s="348"/>
      <c r="E410" s="431"/>
      <c r="F410" s="444"/>
      <c r="G410" s="350"/>
      <c r="H410" s="351"/>
      <c r="I410" s="351"/>
      <c r="J410" s="352"/>
      <c r="K410" s="352"/>
      <c r="L410" s="348"/>
      <c r="M410" s="348"/>
      <c r="N410" s="348"/>
      <c r="O410" s="353"/>
      <c r="P410" s="348"/>
    </row>
    <row r="411" spans="4:16" ht="40.15" customHeight="1" x14ac:dyDescent="0.25">
      <c r="D411" s="348"/>
      <c r="E411" s="431"/>
      <c r="F411" s="444"/>
      <c r="G411" s="350"/>
      <c r="H411" s="351"/>
      <c r="I411" s="351"/>
      <c r="J411" s="352"/>
      <c r="K411" s="352"/>
      <c r="L411" s="348"/>
      <c r="M411" s="348"/>
      <c r="N411" s="348"/>
      <c r="O411" s="353"/>
      <c r="P411" s="348"/>
    </row>
    <row r="412" spans="4:16" ht="40.15" customHeight="1" x14ac:dyDescent="0.25">
      <c r="D412" s="348"/>
      <c r="E412" s="431"/>
      <c r="F412" s="444"/>
      <c r="G412" s="350"/>
      <c r="H412" s="351"/>
      <c r="I412" s="351"/>
      <c r="J412" s="352"/>
      <c r="K412" s="352"/>
      <c r="L412" s="348"/>
      <c r="M412" s="348"/>
      <c r="N412" s="348"/>
      <c r="O412" s="353"/>
      <c r="P412" s="348"/>
    </row>
    <row r="413" spans="4:16" ht="40.15" customHeight="1" x14ac:dyDescent="0.25">
      <c r="D413" s="348"/>
      <c r="E413" s="431"/>
      <c r="F413" s="444"/>
      <c r="G413" s="350"/>
      <c r="H413" s="351"/>
      <c r="I413" s="351"/>
      <c r="J413" s="352"/>
      <c r="K413" s="352"/>
      <c r="L413" s="348"/>
      <c r="M413" s="348"/>
      <c r="N413" s="348"/>
      <c r="O413" s="353"/>
      <c r="P413" s="348"/>
    </row>
    <row r="414" spans="4:16" ht="40.15" customHeight="1" x14ac:dyDescent="0.25">
      <c r="D414" s="348"/>
      <c r="E414" s="431"/>
      <c r="F414" s="444"/>
      <c r="G414" s="350"/>
      <c r="H414" s="351"/>
      <c r="I414" s="351"/>
      <c r="J414" s="352"/>
      <c r="K414" s="352"/>
      <c r="L414" s="348"/>
      <c r="M414" s="348"/>
      <c r="N414" s="348"/>
      <c r="O414" s="353"/>
      <c r="P414" s="348"/>
    </row>
    <row r="415" spans="4:16" ht="40.15" customHeight="1" x14ac:dyDescent="0.25">
      <c r="D415" s="348"/>
      <c r="E415" s="431"/>
      <c r="F415" s="444"/>
      <c r="G415" s="350"/>
      <c r="H415" s="351"/>
      <c r="I415" s="351"/>
      <c r="J415" s="352"/>
      <c r="K415" s="352"/>
      <c r="L415" s="348"/>
      <c r="M415" s="348"/>
      <c r="N415" s="348"/>
      <c r="O415" s="353"/>
      <c r="P415" s="348"/>
    </row>
    <row r="416" spans="4:16" ht="40.15" customHeight="1" x14ac:dyDescent="0.25">
      <c r="D416" s="348"/>
      <c r="E416" s="431"/>
      <c r="F416" s="444"/>
      <c r="G416" s="350"/>
      <c r="H416" s="351"/>
      <c r="I416" s="351"/>
      <c r="J416" s="352"/>
      <c r="K416" s="352"/>
      <c r="L416" s="348"/>
      <c r="M416" s="348"/>
      <c r="N416" s="348"/>
      <c r="O416" s="353"/>
      <c r="P416" s="348"/>
    </row>
    <row r="417" spans="4:16" ht="40.15" customHeight="1" x14ac:dyDescent="0.25">
      <c r="D417" s="348"/>
      <c r="E417" s="431"/>
      <c r="F417" s="444"/>
      <c r="G417" s="350"/>
      <c r="H417" s="351"/>
      <c r="I417" s="351"/>
      <c r="J417" s="352"/>
      <c r="K417" s="352"/>
      <c r="L417" s="348"/>
      <c r="M417" s="348"/>
      <c r="N417" s="348"/>
      <c r="O417" s="353"/>
      <c r="P417" s="348"/>
    </row>
    <row r="418" spans="4:16" ht="40.15" customHeight="1" x14ac:dyDescent="0.25">
      <c r="D418" s="348"/>
      <c r="E418" s="431"/>
      <c r="F418" s="444"/>
      <c r="G418" s="350"/>
      <c r="H418" s="351"/>
      <c r="I418" s="351"/>
      <c r="J418" s="352"/>
      <c r="K418" s="352"/>
      <c r="L418" s="348"/>
      <c r="M418" s="348"/>
      <c r="N418" s="348"/>
      <c r="O418" s="353"/>
      <c r="P418" s="348"/>
    </row>
    <row r="419" spans="4:16" ht="40.15" customHeight="1" x14ac:dyDescent="0.25">
      <c r="D419" s="348"/>
      <c r="E419" s="431"/>
      <c r="F419" s="444"/>
      <c r="G419" s="350"/>
      <c r="H419" s="351"/>
      <c r="I419" s="351"/>
      <c r="J419" s="352"/>
      <c r="K419" s="352"/>
      <c r="L419" s="348"/>
      <c r="M419" s="348"/>
      <c r="N419" s="348"/>
      <c r="O419" s="353"/>
      <c r="P419" s="348"/>
    </row>
    <row r="420" spans="4:16" ht="40.15" customHeight="1" x14ac:dyDescent="0.25">
      <c r="D420" s="348"/>
      <c r="E420" s="431"/>
      <c r="F420" s="444"/>
      <c r="G420" s="350"/>
      <c r="H420" s="351"/>
      <c r="I420" s="351"/>
      <c r="J420" s="352"/>
      <c r="K420" s="352"/>
      <c r="L420" s="348"/>
      <c r="M420" s="348"/>
      <c r="N420" s="348"/>
      <c r="O420" s="353"/>
      <c r="P420" s="348"/>
    </row>
    <row r="421" spans="4:16" ht="40.15" customHeight="1" x14ac:dyDescent="0.25">
      <c r="D421" s="348"/>
      <c r="E421" s="431"/>
      <c r="F421" s="444"/>
      <c r="G421" s="350"/>
      <c r="H421" s="351"/>
      <c r="I421" s="351"/>
      <c r="J421" s="352"/>
      <c r="K421" s="352"/>
      <c r="L421" s="348"/>
      <c r="M421" s="348"/>
      <c r="N421" s="348"/>
      <c r="O421" s="353"/>
      <c r="P421" s="348"/>
    </row>
    <row r="422" spans="4:16" ht="40.15" customHeight="1" x14ac:dyDescent="0.25">
      <c r="D422" s="348"/>
      <c r="E422" s="431"/>
      <c r="F422" s="444"/>
      <c r="G422" s="350"/>
      <c r="H422" s="351"/>
      <c r="I422" s="351"/>
      <c r="J422" s="352"/>
      <c r="K422" s="352"/>
      <c r="L422" s="348"/>
      <c r="M422" s="348"/>
      <c r="N422" s="348"/>
      <c r="O422" s="353"/>
      <c r="P422" s="348"/>
    </row>
    <row r="423" spans="4:16" ht="40.15" customHeight="1" x14ac:dyDescent="0.25">
      <c r="D423" s="348"/>
      <c r="E423" s="431"/>
      <c r="F423" s="444"/>
      <c r="G423" s="350"/>
      <c r="H423" s="351"/>
      <c r="I423" s="351"/>
      <c r="J423" s="352"/>
      <c r="K423" s="352"/>
      <c r="L423" s="348"/>
      <c r="M423" s="348"/>
      <c r="N423" s="348"/>
      <c r="O423" s="353"/>
      <c r="P423" s="348"/>
    </row>
    <row r="424" spans="4:16" ht="40.15" customHeight="1" x14ac:dyDescent="0.25">
      <c r="D424" s="348"/>
      <c r="E424" s="431"/>
      <c r="F424" s="444"/>
      <c r="G424" s="350"/>
      <c r="H424" s="351"/>
      <c r="I424" s="351"/>
      <c r="J424" s="352"/>
      <c r="K424" s="352"/>
      <c r="L424" s="348"/>
      <c r="M424" s="348"/>
      <c r="N424" s="348"/>
      <c r="O424" s="353"/>
      <c r="P424" s="348"/>
    </row>
    <row r="425" spans="4:16" ht="40.15" customHeight="1" x14ac:dyDescent="0.25">
      <c r="D425" s="348"/>
      <c r="E425" s="431"/>
      <c r="F425" s="444"/>
      <c r="G425" s="350"/>
      <c r="H425" s="351"/>
      <c r="I425" s="351"/>
      <c r="J425" s="352"/>
      <c r="K425" s="352"/>
      <c r="L425" s="348"/>
      <c r="M425" s="348"/>
      <c r="N425" s="348"/>
      <c r="O425" s="353"/>
      <c r="P425" s="348"/>
    </row>
    <row r="426" spans="4:16" ht="40.15" customHeight="1" x14ac:dyDescent="0.25">
      <c r="D426" s="348"/>
      <c r="E426" s="431"/>
      <c r="F426" s="444"/>
      <c r="G426" s="350"/>
      <c r="H426" s="351"/>
      <c r="I426" s="351"/>
      <c r="J426" s="352"/>
      <c r="K426" s="352"/>
      <c r="L426" s="348"/>
      <c r="M426" s="348"/>
      <c r="N426" s="348"/>
      <c r="O426" s="353"/>
      <c r="P426" s="348"/>
    </row>
    <row r="427" spans="4:16" ht="40.15" customHeight="1" x14ac:dyDescent="0.25">
      <c r="D427" s="348"/>
      <c r="E427" s="431"/>
      <c r="F427" s="444"/>
      <c r="G427" s="350"/>
      <c r="H427" s="351"/>
      <c r="I427" s="351"/>
      <c r="J427" s="352"/>
      <c r="K427" s="352"/>
      <c r="L427" s="348"/>
      <c r="M427" s="348"/>
      <c r="N427" s="348"/>
      <c r="O427" s="353"/>
      <c r="P427" s="348"/>
    </row>
    <row r="428" spans="4:16" ht="40.15" customHeight="1" x14ac:dyDescent="0.25">
      <c r="D428" s="348"/>
      <c r="E428" s="431"/>
      <c r="F428" s="444"/>
      <c r="G428" s="350"/>
      <c r="H428" s="351"/>
      <c r="I428" s="351"/>
      <c r="J428" s="352"/>
      <c r="K428" s="352"/>
      <c r="L428" s="348"/>
      <c r="M428" s="348"/>
      <c r="N428" s="348"/>
      <c r="O428" s="353"/>
      <c r="P428" s="348"/>
    </row>
    <row r="429" spans="4:16" ht="40.15" customHeight="1" x14ac:dyDescent="0.25">
      <c r="D429" s="348"/>
      <c r="E429" s="431"/>
      <c r="F429" s="444"/>
      <c r="G429" s="350"/>
      <c r="H429" s="351"/>
      <c r="I429" s="351"/>
      <c r="J429" s="352"/>
      <c r="K429" s="352"/>
      <c r="L429" s="348"/>
      <c r="M429" s="348"/>
      <c r="N429" s="348"/>
      <c r="O429" s="353"/>
      <c r="P429" s="348"/>
    </row>
    <row r="430" spans="4:16" ht="40.15" customHeight="1" x14ac:dyDescent="0.25">
      <c r="D430" s="348"/>
      <c r="E430" s="431"/>
      <c r="F430" s="444"/>
      <c r="G430" s="350"/>
      <c r="H430" s="351"/>
      <c r="I430" s="351"/>
      <c r="J430" s="352"/>
      <c r="K430" s="352"/>
      <c r="L430" s="348"/>
      <c r="M430" s="348"/>
      <c r="N430" s="348"/>
      <c r="O430" s="353"/>
      <c r="P430" s="348"/>
    </row>
    <row r="431" spans="4:16" ht="40.15" customHeight="1" x14ac:dyDescent="0.25">
      <c r="D431" s="348"/>
      <c r="E431" s="431"/>
      <c r="F431" s="444"/>
      <c r="G431" s="350"/>
      <c r="H431" s="351"/>
      <c r="I431" s="351"/>
      <c r="J431" s="352"/>
      <c r="K431" s="352"/>
      <c r="L431" s="348"/>
      <c r="M431" s="348"/>
      <c r="N431" s="348"/>
      <c r="O431" s="353"/>
      <c r="P431" s="348"/>
    </row>
    <row r="432" spans="4:16" ht="40.15" customHeight="1" x14ac:dyDescent="0.25">
      <c r="D432" s="348"/>
      <c r="E432" s="431"/>
      <c r="F432" s="444"/>
      <c r="G432" s="350"/>
      <c r="H432" s="351"/>
      <c r="I432" s="351"/>
      <c r="J432" s="352"/>
      <c r="K432" s="352"/>
      <c r="L432" s="348"/>
      <c r="M432" s="348"/>
      <c r="N432" s="348"/>
      <c r="O432" s="353"/>
      <c r="P432" s="348"/>
    </row>
    <row r="433" spans="4:16" ht="40.15" customHeight="1" x14ac:dyDescent="0.25">
      <c r="D433" s="348"/>
      <c r="E433" s="431"/>
      <c r="F433" s="444"/>
      <c r="G433" s="350"/>
      <c r="H433" s="351"/>
      <c r="I433" s="351"/>
      <c r="J433" s="352"/>
      <c r="K433" s="352"/>
      <c r="L433" s="348"/>
      <c r="M433" s="348"/>
      <c r="N433" s="348"/>
      <c r="O433" s="353"/>
      <c r="P433" s="348"/>
    </row>
    <row r="434" spans="4:16" ht="40.15" customHeight="1" x14ac:dyDescent="0.25">
      <c r="D434" s="348"/>
      <c r="E434" s="431"/>
      <c r="F434" s="444"/>
      <c r="G434" s="350"/>
      <c r="H434" s="351"/>
      <c r="I434" s="351"/>
      <c r="J434" s="352"/>
      <c r="K434" s="352"/>
      <c r="L434" s="348"/>
      <c r="M434" s="348"/>
      <c r="N434" s="348"/>
      <c r="O434" s="353"/>
      <c r="P434" s="348"/>
    </row>
    <row r="435" spans="4:16" ht="40.15" customHeight="1" x14ac:dyDescent="0.25">
      <c r="D435" s="348"/>
      <c r="E435" s="431"/>
      <c r="F435" s="444"/>
      <c r="G435" s="350"/>
      <c r="H435" s="351"/>
      <c r="I435" s="351"/>
      <c r="J435" s="352"/>
      <c r="K435" s="352"/>
      <c r="L435" s="348"/>
      <c r="M435" s="348"/>
      <c r="N435" s="348"/>
      <c r="O435" s="353"/>
      <c r="P435" s="348"/>
    </row>
    <row r="436" spans="4:16" ht="40.15" customHeight="1" x14ac:dyDescent="0.25">
      <c r="D436" s="348"/>
      <c r="E436" s="431"/>
      <c r="F436" s="444"/>
      <c r="G436" s="350"/>
      <c r="H436" s="351"/>
      <c r="I436" s="351"/>
      <c r="J436" s="352"/>
      <c r="K436" s="352"/>
      <c r="L436" s="348"/>
      <c r="M436" s="348"/>
      <c r="N436" s="348"/>
      <c r="O436" s="353"/>
      <c r="P436" s="348"/>
    </row>
    <row r="437" spans="4:16" ht="40.15" customHeight="1" x14ac:dyDescent="0.25">
      <c r="D437" s="348"/>
      <c r="E437" s="431"/>
      <c r="F437" s="444"/>
      <c r="G437" s="350"/>
      <c r="H437" s="351"/>
      <c r="I437" s="351"/>
      <c r="J437" s="352"/>
      <c r="K437" s="352"/>
      <c r="L437" s="348"/>
      <c r="M437" s="348"/>
      <c r="N437" s="348"/>
      <c r="O437" s="353"/>
      <c r="P437" s="348"/>
    </row>
    <row r="438" spans="4:16" ht="40.15" customHeight="1" x14ac:dyDescent="0.25">
      <c r="D438" s="348"/>
      <c r="E438" s="431"/>
      <c r="F438" s="444"/>
      <c r="G438" s="350"/>
      <c r="H438" s="351"/>
      <c r="I438" s="351"/>
      <c r="J438" s="352"/>
      <c r="K438" s="352"/>
      <c r="L438" s="348"/>
      <c r="M438" s="348"/>
      <c r="N438" s="348"/>
      <c r="O438" s="353"/>
      <c r="P438" s="348"/>
    </row>
    <row r="439" spans="4:16" ht="40.15" customHeight="1" x14ac:dyDescent="0.25">
      <c r="D439" s="348"/>
      <c r="E439" s="431"/>
      <c r="F439" s="444"/>
      <c r="G439" s="350"/>
      <c r="H439" s="351"/>
      <c r="I439" s="351"/>
      <c r="J439" s="352"/>
      <c r="K439" s="352"/>
      <c r="L439" s="348"/>
      <c r="M439" s="348"/>
      <c r="N439" s="348"/>
      <c r="O439" s="353"/>
      <c r="P439" s="348"/>
    </row>
    <row r="440" spans="4:16" ht="40.15" customHeight="1" x14ac:dyDescent="0.25">
      <c r="D440" s="348"/>
      <c r="E440" s="431"/>
      <c r="F440" s="444"/>
      <c r="G440" s="350"/>
      <c r="H440" s="351"/>
      <c r="I440" s="351"/>
      <c r="J440" s="352"/>
      <c r="K440" s="352"/>
      <c r="L440" s="348"/>
      <c r="M440" s="348"/>
      <c r="N440" s="348"/>
      <c r="O440" s="353"/>
      <c r="P440" s="348"/>
    </row>
    <row r="441" spans="4:16" ht="40.15" customHeight="1" x14ac:dyDescent="0.25">
      <c r="D441" s="348"/>
      <c r="E441" s="431"/>
      <c r="F441" s="444"/>
      <c r="G441" s="350"/>
      <c r="H441" s="351"/>
      <c r="I441" s="351"/>
      <c r="J441" s="352"/>
      <c r="K441" s="352"/>
      <c r="L441" s="348"/>
      <c r="M441" s="348"/>
      <c r="N441" s="348"/>
      <c r="O441" s="353"/>
      <c r="P441" s="348"/>
    </row>
    <row r="442" spans="4:16" ht="40.15" customHeight="1" x14ac:dyDescent="0.25">
      <c r="D442" s="348"/>
      <c r="E442" s="431"/>
      <c r="F442" s="444"/>
      <c r="G442" s="350"/>
      <c r="H442" s="351"/>
      <c r="I442" s="351"/>
      <c r="J442" s="352"/>
      <c r="K442" s="352"/>
      <c r="L442" s="348"/>
      <c r="M442" s="348"/>
      <c r="N442" s="348"/>
      <c r="O442" s="353"/>
      <c r="P442" s="348"/>
    </row>
    <row r="443" spans="4:16" ht="40.15" customHeight="1" x14ac:dyDescent="0.25">
      <c r="D443" s="348"/>
      <c r="E443" s="431"/>
      <c r="F443" s="444"/>
      <c r="G443" s="350"/>
      <c r="H443" s="351"/>
      <c r="I443" s="351"/>
      <c r="J443" s="352"/>
      <c r="K443" s="352"/>
      <c r="L443" s="348"/>
      <c r="M443" s="348"/>
      <c r="N443" s="348"/>
      <c r="O443" s="353"/>
      <c r="P443" s="348"/>
    </row>
    <row r="444" spans="4:16" ht="40.15" customHeight="1" x14ac:dyDescent="0.25">
      <c r="D444" s="348"/>
      <c r="E444" s="431"/>
      <c r="F444" s="444"/>
      <c r="G444" s="350"/>
      <c r="H444" s="351"/>
      <c r="I444" s="351"/>
      <c r="J444" s="352"/>
      <c r="K444" s="352"/>
      <c r="L444" s="348"/>
      <c r="M444" s="348"/>
      <c r="N444" s="348"/>
      <c r="O444" s="353"/>
      <c r="P444" s="348"/>
    </row>
    <row r="445" spans="4:16" ht="40.15" customHeight="1" x14ac:dyDescent="0.25">
      <c r="D445" s="348"/>
      <c r="E445" s="431"/>
      <c r="F445" s="444"/>
      <c r="G445" s="350"/>
      <c r="H445" s="351"/>
      <c r="I445" s="351"/>
      <c r="J445" s="352"/>
      <c r="K445" s="352"/>
      <c r="L445" s="348"/>
      <c r="M445" s="348"/>
      <c r="N445" s="348"/>
      <c r="O445" s="353"/>
      <c r="P445" s="348"/>
    </row>
    <row r="446" spans="4:16" ht="40.15" customHeight="1" x14ac:dyDescent="0.25">
      <c r="D446" s="348"/>
      <c r="E446" s="431"/>
      <c r="F446" s="444"/>
      <c r="G446" s="350"/>
      <c r="H446" s="351"/>
      <c r="I446" s="351"/>
      <c r="J446" s="352"/>
      <c r="K446" s="352"/>
      <c r="L446" s="348"/>
      <c r="M446" s="348"/>
      <c r="N446" s="348"/>
      <c r="O446" s="353"/>
      <c r="P446" s="348"/>
    </row>
    <row r="447" spans="4:16" ht="40.15" customHeight="1" x14ac:dyDescent="0.25">
      <c r="D447" s="348"/>
      <c r="E447" s="431"/>
      <c r="F447" s="444"/>
      <c r="G447" s="350"/>
      <c r="H447" s="351"/>
      <c r="I447" s="351"/>
      <c r="J447" s="352"/>
      <c r="K447" s="352"/>
      <c r="L447" s="348"/>
      <c r="M447" s="348"/>
      <c r="N447" s="348"/>
      <c r="O447" s="353"/>
      <c r="P447" s="348"/>
    </row>
    <row r="448" spans="4:16" ht="40.15" customHeight="1" x14ac:dyDescent="0.25">
      <c r="D448" s="348"/>
      <c r="E448" s="431"/>
      <c r="F448" s="444"/>
      <c r="G448" s="350"/>
      <c r="H448" s="351"/>
      <c r="I448" s="351"/>
      <c r="J448" s="352"/>
      <c r="K448" s="352"/>
      <c r="L448" s="348"/>
      <c r="M448" s="348"/>
      <c r="N448" s="348"/>
      <c r="O448" s="353"/>
      <c r="P448" s="348"/>
    </row>
    <row r="449" spans="4:16" ht="40.15" customHeight="1" x14ac:dyDescent="0.25">
      <c r="D449" s="348"/>
      <c r="E449" s="431"/>
      <c r="F449" s="444"/>
      <c r="G449" s="350"/>
      <c r="H449" s="351"/>
      <c r="I449" s="351"/>
      <c r="J449" s="352"/>
      <c r="K449" s="352"/>
      <c r="L449" s="348"/>
      <c r="M449" s="348"/>
      <c r="N449" s="348"/>
      <c r="O449" s="353"/>
      <c r="P449" s="348"/>
    </row>
    <row r="450" spans="4:16" ht="40.15" customHeight="1" x14ac:dyDescent="0.25">
      <c r="D450" s="348"/>
      <c r="E450" s="431"/>
      <c r="F450" s="444"/>
      <c r="G450" s="350"/>
      <c r="H450" s="351"/>
      <c r="I450" s="351"/>
      <c r="J450" s="352"/>
      <c r="K450" s="352"/>
      <c r="L450" s="348"/>
      <c r="M450" s="348"/>
      <c r="N450" s="348"/>
      <c r="O450" s="353"/>
      <c r="P450" s="348"/>
    </row>
    <row r="451" spans="4:16" ht="40.15" customHeight="1" x14ac:dyDescent="0.25">
      <c r="D451" s="348"/>
      <c r="E451" s="431"/>
      <c r="F451" s="444"/>
      <c r="G451" s="350"/>
      <c r="H451" s="351"/>
      <c r="I451" s="351"/>
      <c r="J451" s="352"/>
      <c r="K451" s="352"/>
      <c r="L451" s="348"/>
      <c r="M451" s="348"/>
      <c r="N451" s="348"/>
      <c r="O451" s="353"/>
      <c r="P451" s="348"/>
    </row>
    <row r="452" spans="4:16" ht="40.15" customHeight="1" x14ac:dyDescent="0.25">
      <c r="D452" s="348"/>
      <c r="E452" s="431"/>
      <c r="F452" s="444"/>
      <c r="G452" s="350"/>
      <c r="H452" s="351"/>
      <c r="I452" s="351"/>
      <c r="J452" s="352"/>
      <c r="K452" s="352"/>
      <c r="L452" s="348"/>
      <c r="M452" s="348"/>
      <c r="N452" s="348"/>
      <c r="O452" s="353"/>
      <c r="P452" s="348"/>
    </row>
    <row r="453" spans="4:16" ht="40.15" customHeight="1" x14ac:dyDescent="0.25">
      <c r="D453" s="348"/>
      <c r="E453" s="431"/>
      <c r="F453" s="444"/>
      <c r="G453" s="350"/>
      <c r="H453" s="351"/>
      <c r="I453" s="351"/>
      <c r="J453" s="352"/>
      <c r="K453" s="352"/>
      <c r="L453" s="348"/>
      <c r="M453" s="348"/>
      <c r="N453" s="348"/>
      <c r="O453" s="353"/>
      <c r="P453" s="348"/>
    </row>
    <row r="454" spans="4:16" ht="40.15" customHeight="1" x14ac:dyDescent="0.25">
      <c r="D454" s="348"/>
      <c r="E454" s="431"/>
      <c r="F454" s="444"/>
      <c r="G454" s="350"/>
      <c r="H454" s="351"/>
      <c r="I454" s="351"/>
      <c r="J454" s="352"/>
      <c r="K454" s="352"/>
      <c r="L454" s="348"/>
      <c r="M454" s="348"/>
      <c r="N454" s="348"/>
      <c r="O454" s="353"/>
      <c r="P454" s="348"/>
    </row>
    <row r="455" spans="4:16" ht="40.15" customHeight="1" x14ac:dyDescent="0.25">
      <c r="D455" s="348"/>
      <c r="E455" s="431"/>
      <c r="F455" s="444"/>
      <c r="G455" s="350"/>
      <c r="H455" s="351"/>
      <c r="I455" s="351"/>
      <c r="J455" s="352"/>
      <c r="K455" s="352"/>
      <c r="L455" s="348"/>
      <c r="M455" s="348"/>
      <c r="N455" s="348"/>
      <c r="O455" s="353"/>
      <c r="P455" s="348"/>
    </row>
    <row r="456" spans="4:16" ht="40.15" customHeight="1" x14ac:dyDescent="0.25">
      <c r="D456" s="348"/>
      <c r="E456" s="431"/>
      <c r="F456" s="444"/>
      <c r="G456" s="350"/>
      <c r="H456" s="351"/>
      <c r="I456" s="351"/>
      <c r="J456" s="352"/>
      <c r="K456" s="352"/>
      <c r="L456" s="348"/>
      <c r="M456" s="348"/>
      <c r="N456" s="348"/>
      <c r="O456" s="353"/>
      <c r="P456" s="348"/>
    </row>
    <row r="457" spans="4:16" ht="40.15" customHeight="1" x14ac:dyDescent="0.25">
      <c r="D457" s="348"/>
      <c r="E457" s="431"/>
      <c r="F457" s="444"/>
      <c r="G457" s="350"/>
      <c r="H457" s="351"/>
      <c r="I457" s="351"/>
      <c r="J457" s="352"/>
      <c r="K457" s="352"/>
      <c r="L457" s="348"/>
      <c r="M457" s="348"/>
      <c r="N457" s="348"/>
      <c r="O457" s="353"/>
      <c r="P457" s="348"/>
    </row>
    <row r="458" spans="4:16" ht="40.15" customHeight="1" x14ac:dyDescent="0.25">
      <c r="D458" s="348"/>
      <c r="E458" s="431"/>
      <c r="F458" s="444"/>
      <c r="G458" s="350"/>
      <c r="H458" s="351"/>
      <c r="I458" s="351"/>
      <c r="J458" s="352"/>
      <c r="K458" s="352"/>
      <c r="L458" s="348"/>
      <c r="M458" s="348"/>
      <c r="N458" s="348"/>
      <c r="O458" s="353"/>
      <c r="P458" s="348"/>
    </row>
    <row r="459" spans="4:16" ht="40.15" customHeight="1" x14ac:dyDescent="0.25">
      <c r="D459" s="348"/>
      <c r="E459" s="431"/>
      <c r="F459" s="444"/>
      <c r="G459" s="350"/>
      <c r="H459" s="351"/>
      <c r="I459" s="351"/>
      <c r="J459" s="352"/>
      <c r="K459" s="352"/>
      <c r="L459" s="348"/>
      <c r="M459" s="348"/>
      <c r="N459" s="348"/>
      <c r="O459" s="353"/>
      <c r="P459" s="348"/>
    </row>
    <row r="460" spans="4:16" ht="40.15" customHeight="1" x14ac:dyDescent="0.25">
      <c r="D460" s="348"/>
      <c r="E460" s="431"/>
      <c r="F460" s="444"/>
      <c r="G460" s="350"/>
      <c r="H460" s="351"/>
      <c r="I460" s="351"/>
      <c r="J460" s="352"/>
      <c r="K460" s="352"/>
      <c r="L460" s="348"/>
      <c r="M460" s="348"/>
      <c r="N460" s="348"/>
      <c r="O460" s="353"/>
      <c r="P460" s="348"/>
    </row>
    <row r="461" spans="4:16" ht="40.15" customHeight="1" x14ac:dyDescent="0.25">
      <c r="D461" s="348"/>
      <c r="E461" s="431"/>
      <c r="F461" s="444"/>
      <c r="G461" s="350"/>
      <c r="H461" s="351"/>
      <c r="I461" s="351"/>
      <c r="J461" s="352"/>
      <c r="K461" s="352"/>
      <c r="L461" s="348"/>
      <c r="M461" s="348"/>
      <c r="N461" s="348"/>
      <c r="O461" s="353"/>
      <c r="P461" s="348"/>
    </row>
    <row r="462" spans="4:16" ht="40.15" customHeight="1" x14ac:dyDescent="0.25">
      <c r="D462" s="348"/>
      <c r="E462" s="431"/>
      <c r="F462" s="444"/>
      <c r="G462" s="350"/>
      <c r="H462" s="351"/>
      <c r="I462" s="351"/>
      <c r="J462" s="352"/>
      <c r="K462" s="352"/>
      <c r="L462" s="348"/>
      <c r="M462" s="348"/>
      <c r="N462" s="348"/>
      <c r="O462" s="353"/>
      <c r="P462" s="348"/>
    </row>
    <row r="463" spans="4:16" ht="40.15" customHeight="1" x14ac:dyDescent="0.25">
      <c r="D463" s="348"/>
      <c r="E463" s="431"/>
      <c r="F463" s="444"/>
      <c r="G463" s="350"/>
      <c r="H463" s="351"/>
      <c r="I463" s="351"/>
      <c r="J463" s="352"/>
      <c r="K463" s="352"/>
      <c r="L463" s="348"/>
      <c r="M463" s="348"/>
      <c r="N463" s="348"/>
      <c r="O463" s="353"/>
      <c r="P463" s="348"/>
    </row>
    <row r="464" spans="4:16" ht="40.15" customHeight="1" x14ac:dyDescent="0.25">
      <c r="D464" s="348"/>
      <c r="E464" s="431"/>
      <c r="F464" s="444"/>
      <c r="G464" s="350"/>
      <c r="H464" s="351"/>
      <c r="I464" s="351"/>
      <c r="J464" s="352"/>
      <c r="K464" s="352"/>
      <c r="L464" s="348"/>
      <c r="M464" s="348"/>
      <c r="N464" s="348"/>
      <c r="O464" s="353"/>
      <c r="P464" s="348"/>
    </row>
    <row r="465" spans="4:16" ht="40.15" customHeight="1" x14ac:dyDescent="0.25">
      <c r="D465" s="348"/>
      <c r="E465" s="431"/>
      <c r="F465" s="444"/>
      <c r="G465" s="350"/>
      <c r="H465" s="351"/>
      <c r="I465" s="351"/>
      <c r="J465" s="352"/>
      <c r="K465" s="352"/>
      <c r="L465" s="348"/>
      <c r="M465" s="348"/>
      <c r="N465" s="348"/>
      <c r="O465" s="353"/>
      <c r="P465" s="348"/>
    </row>
    <row r="466" spans="4:16" ht="40.15" customHeight="1" x14ac:dyDescent="0.25">
      <c r="D466" s="348"/>
      <c r="E466" s="431"/>
      <c r="F466" s="444"/>
      <c r="G466" s="350"/>
      <c r="H466" s="351"/>
      <c r="I466" s="351"/>
      <c r="J466" s="352"/>
      <c r="K466" s="352"/>
      <c r="L466" s="348"/>
      <c r="M466" s="348"/>
      <c r="N466" s="348"/>
      <c r="O466" s="353"/>
      <c r="P466" s="348"/>
    </row>
    <row r="467" spans="4:16" ht="40.15" customHeight="1" x14ac:dyDescent="0.25">
      <c r="D467" s="348"/>
      <c r="E467" s="431"/>
      <c r="F467" s="444"/>
      <c r="G467" s="350"/>
      <c r="H467" s="351"/>
      <c r="I467" s="351"/>
      <c r="J467" s="352"/>
      <c r="K467" s="352"/>
      <c r="L467" s="348"/>
      <c r="M467" s="348"/>
      <c r="N467" s="348"/>
      <c r="O467" s="353"/>
      <c r="P467" s="348"/>
    </row>
    <row r="468" spans="4:16" ht="40.15" customHeight="1" x14ac:dyDescent="0.25">
      <c r="D468" s="348"/>
      <c r="E468" s="431"/>
      <c r="F468" s="444"/>
      <c r="G468" s="350"/>
      <c r="H468" s="351"/>
      <c r="I468" s="351"/>
      <c r="J468" s="352"/>
      <c r="K468" s="352"/>
      <c r="L468" s="348"/>
      <c r="M468" s="348"/>
      <c r="N468" s="348"/>
      <c r="O468" s="353"/>
      <c r="P468" s="348"/>
    </row>
    <row r="469" spans="4:16" ht="40.15" customHeight="1" x14ac:dyDescent="0.25">
      <c r="D469" s="348"/>
      <c r="E469" s="431"/>
      <c r="F469" s="444"/>
      <c r="G469" s="350"/>
      <c r="H469" s="351"/>
      <c r="I469" s="351"/>
      <c r="J469" s="352"/>
      <c r="K469" s="352"/>
      <c r="L469" s="348"/>
      <c r="M469" s="348"/>
      <c r="N469" s="348"/>
      <c r="O469" s="353"/>
      <c r="P469" s="348"/>
    </row>
    <row r="470" spans="4:16" ht="40.15" customHeight="1" x14ac:dyDescent="0.25">
      <c r="D470" s="348"/>
      <c r="E470" s="431"/>
      <c r="F470" s="444"/>
      <c r="G470" s="350"/>
      <c r="H470" s="351"/>
      <c r="I470" s="351"/>
      <c r="J470" s="352"/>
      <c r="K470" s="352"/>
      <c r="L470" s="348"/>
      <c r="M470" s="348"/>
      <c r="N470" s="348"/>
      <c r="O470" s="353"/>
      <c r="P470" s="348"/>
    </row>
    <row r="471" spans="4:16" ht="40.15" customHeight="1" x14ac:dyDescent="0.25">
      <c r="D471" s="348"/>
      <c r="E471" s="431"/>
      <c r="F471" s="444"/>
      <c r="G471" s="350"/>
      <c r="H471" s="351"/>
      <c r="I471" s="351"/>
      <c r="J471" s="352"/>
      <c r="K471" s="352"/>
      <c r="L471" s="348"/>
      <c r="M471" s="348"/>
      <c r="N471" s="348"/>
      <c r="O471" s="353"/>
      <c r="P471" s="348"/>
    </row>
    <row r="472" spans="4:16" ht="40.15" customHeight="1" x14ac:dyDescent="0.25">
      <c r="D472" s="348"/>
      <c r="E472" s="431"/>
      <c r="F472" s="444"/>
      <c r="G472" s="350"/>
      <c r="H472" s="351"/>
      <c r="I472" s="351"/>
      <c r="J472" s="352"/>
      <c r="K472" s="352"/>
      <c r="L472" s="348"/>
      <c r="M472" s="348"/>
      <c r="N472" s="348"/>
      <c r="O472" s="353"/>
      <c r="P472" s="348"/>
    </row>
    <row r="473" spans="4:16" ht="40.15" customHeight="1" x14ac:dyDescent="0.25">
      <c r="D473" s="348"/>
      <c r="E473" s="431"/>
      <c r="F473" s="444"/>
      <c r="G473" s="350"/>
      <c r="H473" s="351"/>
      <c r="I473" s="351"/>
      <c r="J473" s="352"/>
      <c r="K473" s="352"/>
      <c r="L473" s="348"/>
      <c r="M473" s="348"/>
      <c r="N473" s="348"/>
      <c r="O473" s="353"/>
      <c r="P473" s="348"/>
    </row>
    <row r="474" spans="4:16" ht="40.15" customHeight="1" x14ac:dyDescent="0.25">
      <c r="D474" s="348"/>
      <c r="E474" s="431"/>
      <c r="F474" s="444"/>
      <c r="G474" s="350"/>
      <c r="H474" s="351"/>
      <c r="I474" s="351"/>
      <c r="J474" s="352"/>
      <c r="K474" s="352"/>
      <c r="L474" s="348"/>
      <c r="M474" s="348"/>
      <c r="N474" s="348"/>
      <c r="O474" s="353"/>
      <c r="P474" s="348"/>
    </row>
    <row r="475" spans="4:16" ht="40.15" customHeight="1" x14ac:dyDescent="0.25">
      <c r="D475" s="348"/>
      <c r="E475" s="431"/>
      <c r="F475" s="444"/>
      <c r="G475" s="350"/>
      <c r="H475" s="351"/>
      <c r="I475" s="351"/>
      <c r="J475" s="352"/>
      <c r="K475" s="352"/>
      <c r="L475" s="348"/>
      <c r="M475" s="348"/>
      <c r="N475" s="348"/>
      <c r="O475" s="353"/>
      <c r="P475" s="348"/>
    </row>
    <row r="476" spans="4:16" ht="40.15" customHeight="1" x14ac:dyDescent="0.25">
      <c r="D476" s="348"/>
      <c r="E476" s="431"/>
      <c r="F476" s="444"/>
      <c r="G476" s="350"/>
      <c r="H476" s="351"/>
      <c r="I476" s="351"/>
      <c r="J476" s="352"/>
      <c r="K476" s="352"/>
      <c r="L476" s="348"/>
      <c r="M476" s="348"/>
      <c r="N476" s="348"/>
      <c r="O476" s="353"/>
      <c r="P476" s="348"/>
    </row>
    <row r="477" spans="4:16" ht="40.15" customHeight="1" x14ac:dyDescent="0.25">
      <c r="D477" s="348"/>
      <c r="E477" s="431"/>
      <c r="F477" s="444"/>
      <c r="G477" s="350"/>
      <c r="H477" s="351"/>
      <c r="I477" s="351"/>
      <c r="J477" s="352"/>
      <c r="K477" s="352"/>
      <c r="L477" s="348"/>
      <c r="M477" s="348"/>
      <c r="N477" s="348"/>
      <c r="O477" s="353"/>
      <c r="P477" s="348"/>
    </row>
    <row r="478" spans="4:16" ht="40.15" customHeight="1" x14ac:dyDescent="0.25">
      <c r="D478" s="348"/>
      <c r="E478" s="431"/>
      <c r="F478" s="444"/>
      <c r="G478" s="350"/>
      <c r="H478" s="351"/>
      <c r="I478" s="351"/>
      <c r="J478" s="352"/>
      <c r="K478" s="352"/>
      <c r="L478" s="348"/>
      <c r="M478" s="348"/>
      <c r="N478" s="348"/>
      <c r="O478" s="353"/>
      <c r="P478" s="348"/>
    </row>
    <row r="479" spans="4:16" ht="40.15" customHeight="1" x14ac:dyDescent="0.25">
      <c r="D479" s="348"/>
      <c r="E479" s="431"/>
      <c r="F479" s="444"/>
      <c r="G479" s="350"/>
      <c r="H479" s="351"/>
      <c r="I479" s="351"/>
      <c r="J479" s="352"/>
      <c r="K479" s="352"/>
      <c r="L479" s="348"/>
      <c r="M479" s="348"/>
      <c r="N479" s="348"/>
      <c r="O479" s="353"/>
      <c r="P479" s="348"/>
    </row>
    <row r="480" spans="4:16" ht="40.15" customHeight="1" x14ac:dyDescent="0.25">
      <c r="D480" s="348"/>
      <c r="E480" s="431"/>
      <c r="F480" s="444"/>
      <c r="G480" s="350"/>
      <c r="H480" s="351"/>
      <c r="I480" s="351"/>
      <c r="J480" s="352"/>
      <c r="K480" s="352"/>
      <c r="L480" s="348"/>
      <c r="M480" s="348"/>
      <c r="N480" s="348"/>
      <c r="O480" s="353"/>
      <c r="P480" s="348"/>
    </row>
    <row r="481" spans="4:16" ht="40.15" customHeight="1" x14ac:dyDescent="0.25">
      <c r="D481" s="348"/>
      <c r="E481" s="431"/>
      <c r="F481" s="444"/>
      <c r="G481" s="350"/>
      <c r="H481" s="351"/>
      <c r="I481" s="351"/>
      <c r="J481" s="352"/>
      <c r="K481" s="352"/>
      <c r="L481" s="348"/>
      <c r="M481" s="348"/>
      <c r="N481" s="348"/>
      <c r="O481" s="353"/>
      <c r="P481" s="348"/>
    </row>
    <row r="482" spans="4:16" ht="40.15" customHeight="1" x14ac:dyDescent="0.25">
      <c r="D482" s="348"/>
      <c r="E482" s="431"/>
      <c r="F482" s="444"/>
      <c r="G482" s="350"/>
      <c r="H482" s="351"/>
      <c r="I482" s="351"/>
      <c r="J482" s="352"/>
      <c r="K482" s="352"/>
      <c r="L482" s="348"/>
      <c r="M482" s="348"/>
      <c r="N482" s="348"/>
      <c r="O482" s="353"/>
      <c r="P482" s="348"/>
    </row>
    <row r="483" spans="4:16" ht="40.15" customHeight="1" x14ac:dyDescent="0.25">
      <c r="D483" s="348"/>
      <c r="E483" s="431"/>
      <c r="F483" s="444"/>
      <c r="G483" s="350"/>
      <c r="H483" s="351"/>
      <c r="I483" s="351"/>
      <c r="J483" s="352"/>
      <c r="K483" s="352"/>
      <c r="L483" s="348"/>
      <c r="M483" s="348"/>
      <c r="N483" s="348"/>
      <c r="O483" s="353"/>
      <c r="P483" s="348"/>
    </row>
    <row r="484" spans="4:16" ht="40.15" customHeight="1" x14ac:dyDescent="0.25">
      <c r="D484" s="348"/>
      <c r="E484" s="431"/>
      <c r="F484" s="444"/>
      <c r="G484" s="350"/>
      <c r="H484" s="351"/>
      <c r="I484" s="351"/>
      <c r="J484" s="352"/>
      <c r="K484" s="352"/>
      <c r="L484" s="348"/>
      <c r="M484" s="348"/>
      <c r="N484" s="348"/>
      <c r="O484" s="353"/>
      <c r="P484" s="348"/>
    </row>
    <row r="485" spans="4:16" ht="40.15" customHeight="1" x14ac:dyDescent="0.25">
      <c r="D485" s="348"/>
      <c r="E485" s="431"/>
      <c r="F485" s="444"/>
      <c r="G485" s="350"/>
      <c r="H485" s="351"/>
      <c r="I485" s="351"/>
      <c r="J485" s="352"/>
      <c r="K485" s="352"/>
      <c r="L485" s="348"/>
      <c r="M485" s="348"/>
      <c r="N485" s="348"/>
      <c r="O485" s="353"/>
      <c r="P485" s="348"/>
    </row>
    <row r="486" spans="4:16" ht="40.15" customHeight="1" x14ac:dyDescent="0.25">
      <c r="D486" s="348"/>
      <c r="E486" s="431"/>
      <c r="F486" s="444"/>
      <c r="G486" s="350"/>
      <c r="H486" s="351"/>
      <c r="I486" s="351"/>
      <c r="J486" s="352"/>
      <c r="K486" s="352"/>
      <c r="L486" s="348"/>
      <c r="M486" s="348"/>
      <c r="N486" s="348"/>
      <c r="O486" s="353"/>
      <c r="P486" s="348"/>
    </row>
    <row r="487" spans="4:16" ht="40.15" customHeight="1" x14ac:dyDescent="0.25">
      <c r="D487" s="348"/>
      <c r="E487" s="431"/>
      <c r="F487" s="444"/>
      <c r="G487" s="350"/>
      <c r="H487" s="351"/>
      <c r="I487" s="351"/>
      <c r="J487" s="352"/>
      <c r="K487" s="352"/>
      <c r="L487" s="348"/>
      <c r="M487" s="348"/>
      <c r="N487" s="348"/>
      <c r="O487" s="353"/>
      <c r="P487" s="348"/>
    </row>
    <row r="488" spans="4:16" ht="40.15" customHeight="1" x14ac:dyDescent="0.25">
      <c r="D488" s="348"/>
      <c r="E488" s="431"/>
      <c r="F488" s="444"/>
      <c r="G488" s="350"/>
      <c r="H488" s="351"/>
      <c r="I488" s="351"/>
      <c r="J488" s="352"/>
      <c r="K488" s="352"/>
      <c r="L488" s="348"/>
      <c r="M488" s="348"/>
      <c r="N488" s="348"/>
      <c r="O488" s="353"/>
      <c r="P488" s="348"/>
    </row>
    <row r="489" spans="4:16" ht="40.15" customHeight="1" x14ac:dyDescent="0.25">
      <c r="D489" s="348"/>
      <c r="E489" s="431"/>
      <c r="F489" s="444"/>
      <c r="G489" s="350"/>
      <c r="H489" s="351"/>
      <c r="I489" s="351"/>
      <c r="J489" s="352"/>
      <c r="K489" s="352"/>
      <c r="L489" s="348"/>
      <c r="M489" s="348"/>
      <c r="N489" s="348"/>
      <c r="O489" s="353"/>
      <c r="P489" s="348"/>
    </row>
    <row r="490" spans="4:16" ht="40.15" customHeight="1" x14ac:dyDescent="0.25">
      <c r="D490" s="348"/>
      <c r="E490" s="431"/>
      <c r="F490" s="444"/>
      <c r="G490" s="350"/>
      <c r="H490" s="351"/>
      <c r="I490" s="351"/>
      <c r="J490" s="352"/>
      <c r="K490" s="352"/>
      <c r="L490" s="348"/>
      <c r="M490" s="348"/>
      <c r="N490" s="348"/>
      <c r="O490" s="353"/>
      <c r="P490" s="348"/>
    </row>
    <row r="491" spans="4:16" ht="40.15" customHeight="1" x14ac:dyDescent="0.25">
      <c r="D491" s="348"/>
      <c r="E491" s="431"/>
      <c r="F491" s="444"/>
      <c r="G491" s="350"/>
      <c r="H491" s="351"/>
      <c r="I491" s="351"/>
      <c r="J491" s="352"/>
      <c r="K491" s="352"/>
      <c r="L491" s="348"/>
      <c r="M491" s="348"/>
      <c r="N491" s="348"/>
      <c r="O491" s="353"/>
      <c r="P491" s="348"/>
    </row>
    <row r="492" spans="4:16" ht="40.15" customHeight="1" x14ac:dyDescent="0.25">
      <c r="D492" s="348"/>
      <c r="E492" s="431"/>
      <c r="F492" s="444"/>
      <c r="G492" s="350"/>
      <c r="H492" s="351"/>
      <c r="I492" s="351"/>
      <c r="J492" s="352"/>
      <c r="K492" s="352"/>
      <c r="L492" s="348"/>
      <c r="M492" s="348"/>
      <c r="N492" s="348"/>
      <c r="O492" s="353"/>
      <c r="P492" s="348"/>
    </row>
    <row r="493" spans="4:16" ht="40.15" customHeight="1" x14ac:dyDescent="0.25">
      <c r="D493" s="348"/>
      <c r="E493" s="431"/>
      <c r="F493" s="444"/>
      <c r="G493" s="350"/>
      <c r="H493" s="351"/>
      <c r="I493" s="351"/>
      <c r="J493" s="352"/>
      <c r="K493" s="352"/>
      <c r="L493" s="348"/>
      <c r="M493" s="348"/>
      <c r="N493" s="348"/>
      <c r="O493" s="353"/>
      <c r="P493" s="348"/>
    </row>
    <row r="494" spans="4:16" ht="40.15" customHeight="1" x14ac:dyDescent="0.25">
      <c r="D494" s="348"/>
      <c r="E494" s="431"/>
      <c r="F494" s="444"/>
      <c r="G494" s="350"/>
      <c r="H494" s="351"/>
      <c r="I494" s="351"/>
      <c r="J494" s="352"/>
      <c r="K494" s="352"/>
      <c r="L494" s="348"/>
      <c r="M494" s="348"/>
      <c r="N494" s="348"/>
      <c r="O494" s="353"/>
      <c r="P494" s="348"/>
    </row>
    <row r="495" spans="4:16" ht="40.15" customHeight="1" x14ac:dyDescent="0.25">
      <c r="D495" s="348"/>
      <c r="E495" s="431"/>
      <c r="F495" s="444"/>
      <c r="G495" s="350"/>
      <c r="H495" s="351"/>
      <c r="I495" s="351"/>
      <c r="J495" s="352"/>
      <c r="K495" s="352"/>
      <c r="L495" s="348"/>
      <c r="M495" s="348"/>
      <c r="N495" s="348"/>
      <c r="O495" s="353"/>
      <c r="P495" s="348"/>
    </row>
    <row r="496" spans="4:16" ht="40.15" customHeight="1" x14ac:dyDescent="0.25">
      <c r="D496" s="348"/>
      <c r="E496" s="431"/>
      <c r="F496" s="444"/>
      <c r="G496" s="350"/>
      <c r="H496" s="351"/>
      <c r="I496" s="351"/>
      <c r="J496" s="352"/>
      <c r="K496" s="352"/>
      <c r="L496" s="348"/>
      <c r="M496" s="348"/>
      <c r="N496" s="348"/>
      <c r="O496" s="353"/>
      <c r="P496" s="348"/>
    </row>
    <row r="497" spans="4:16" ht="40.15" customHeight="1" x14ac:dyDescent="0.25">
      <c r="D497" s="348"/>
      <c r="E497" s="431"/>
      <c r="F497" s="444"/>
      <c r="G497" s="350"/>
      <c r="H497" s="351"/>
      <c r="I497" s="351"/>
      <c r="J497" s="352"/>
      <c r="K497" s="352"/>
      <c r="L497" s="348"/>
      <c r="M497" s="348"/>
      <c r="N497" s="348"/>
      <c r="O497" s="353"/>
      <c r="P497" s="348"/>
    </row>
    <row r="498" spans="4:16" ht="40.15" customHeight="1" x14ac:dyDescent="0.25">
      <c r="D498" s="348"/>
      <c r="E498" s="431"/>
      <c r="F498" s="444"/>
      <c r="G498" s="350"/>
      <c r="H498" s="351"/>
      <c r="I498" s="351"/>
      <c r="J498" s="352"/>
      <c r="K498" s="352"/>
      <c r="L498" s="348"/>
      <c r="M498" s="348"/>
      <c r="N498" s="348"/>
      <c r="O498" s="353"/>
      <c r="P498" s="348"/>
    </row>
    <row r="499" spans="4:16" ht="40.15" customHeight="1" x14ac:dyDescent="0.25">
      <c r="D499" s="348"/>
      <c r="E499" s="431"/>
      <c r="F499" s="444"/>
      <c r="G499" s="350"/>
      <c r="H499" s="351"/>
      <c r="I499" s="351"/>
      <c r="J499" s="352"/>
      <c r="K499" s="352"/>
      <c r="L499" s="348"/>
      <c r="M499" s="348"/>
      <c r="N499" s="348"/>
      <c r="O499" s="353"/>
      <c r="P499" s="348"/>
    </row>
    <row r="500" spans="4:16" ht="40.15" customHeight="1" x14ac:dyDescent="0.25">
      <c r="D500" s="348"/>
      <c r="E500" s="431"/>
      <c r="F500" s="444"/>
      <c r="G500" s="350"/>
      <c r="H500" s="351"/>
      <c r="I500" s="351"/>
      <c r="J500" s="352"/>
      <c r="K500" s="352"/>
      <c r="L500" s="348"/>
      <c r="M500" s="348"/>
      <c r="N500" s="348"/>
      <c r="O500" s="353"/>
      <c r="P500" s="348"/>
    </row>
    <row r="501" spans="4:16" ht="40.15" customHeight="1" x14ac:dyDescent="0.25">
      <c r="D501" s="348"/>
      <c r="E501" s="431"/>
      <c r="F501" s="444"/>
      <c r="G501" s="350"/>
      <c r="H501" s="351"/>
      <c r="I501" s="351"/>
      <c r="J501" s="352"/>
      <c r="K501" s="352"/>
      <c r="L501" s="348"/>
      <c r="M501" s="348"/>
      <c r="N501" s="348"/>
      <c r="O501" s="353"/>
      <c r="P501" s="348"/>
    </row>
    <row r="502" spans="4:16" ht="40.15" customHeight="1" x14ac:dyDescent="0.25">
      <c r="D502" s="348"/>
      <c r="E502" s="431"/>
      <c r="F502" s="444"/>
      <c r="G502" s="350"/>
      <c r="H502" s="351"/>
      <c r="I502" s="351"/>
      <c r="J502" s="352"/>
      <c r="K502" s="352"/>
      <c r="L502" s="348"/>
      <c r="M502" s="348"/>
      <c r="N502" s="348"/>
      <c r="O502" s="353"/>
      <c r="P502" s="348"/>
    </row>
    <row r="503" spans="4:16" ht="40.15" customHeight="1" x14ac:dyDescent="0.25">
      <c r="D503" s="348"/>
      <c r="E503" s="431"/>
      <c r="F503" s="444"/>
      <c r="G503" s="350"/>
      <c r="H503" s="351"/>
      <c r="I503" s="351"/>
      <c r="J503" s="352"/>
      <c r="K503" s="352"/>
      <c r="L503" s="348"/>
      <c r="M503" s="348"/>
      <c r="N503" s="348"/>
      <c r="O503" s="353"/>
      <c r="P503" s="348"/>
    </row>
    <row r="504" spans="4:16" ht="40.15" customHeight="1" x14ac:dyDescent="0.25">
      <c r="D504" s="348"/>
      <c r="E504" s="431"/>
      <c r="F504" s="444"/>
      <c r="G504" s="350"/>
      <c r="H504" s="351"/>
      <c r="I504" s="351"/>
      <c r="J504" s="352"/>
      <c r="K504" s="352"/>
      <c r="L504" s="348"/>
      <c r="M504" s="348"/>
      <c r="N504" s="348"/>
      <c r="O504" s="353"/>
      <c r="P504" s="348"/>
    </row>
    <row r="505" spans="4:16" ht="40.15" customHeight="1" x14ac:dyDescent="0.25">
      <c r="D505" s="348"/>
      <c r="E505" s="431"/>
      <c r="F505" s="444"/>
      <c r="G505" s="350"/>
      <c r="H505" s="351"/>
      <c r="I505" s="351"/>
      <c r="J505" s="352"/>
      <c r="K505" s="352"/>
      <c r="L505" s="348"/>
      <c r="M505" s="348"/>
      <c r="N505" s="348"/>
      <c r="O505" s="353"/>
      <c r="P505" s="348"/>
    </row>
    <row r="506" spans="4:16" ht="40.15" customHeight="1" x14ac:dyDescent="0.25">
      <c r="D506" s="348"/>
      <c r="E506" s="431"/>
      <c r="F506" s="444"/>
      <c r="G506" s="350"/>
      <c r="H506" s="351"/>
      <c r="I506" s="351"/>
      <c r="J506" s="352"/>
      <c r="K506" s="352"/>
      <c r="L506" s="348"/>
      <c r="M506" s="348"/>
      <c r="N506" s="348"/>
      <c r="O506" s="353"/>
      <c r="P506" s="348"/>
    </row>
    <row r="507" spans="4:16" ht="40.15" customHeight="1" x14ac:dyDescent="0.25">
      <c r="D507" s="348"/>
      <c r="E507" s="431"/>
      <c r="F507" s="444"/>
      <c r="G507" s="350"/>
      <c r="H507" s="351"/>
      <c r="I507" s="351"/>
      <c r="J507" s="352"/>
      <c r="K507" s="352"/>
      <c r="L507" s="348"/>
      <c r="M507" s="348"/>
      <c r="N507" s="348"/>
      <c r="O507" s="353"/>
      <c r="P507" s="348"/>
    </row>
    <row r="508" spans="4:16" ht="40.15" customHeight="1" x14ac:dyDescent="0.25">
      <c r="D508" s="348"/>
      <c r="E508" s="431"/>
      <c r="F508" s="444"/>
      <c r="G508" s="350"/>
      <c r="H508" s="351"/>
      <c r="I508" s="351"/>
      <c r="J508" s="352"/>
      <c r="K508" s="352"/>
      <c r="L508" s="348"/>
      <c r="M508" s="348"/>
      <c r="N508" s="348"/>
      <c r="O508" s="353"/>
      <c r="P508" s="348"/>
    </row>
    <row r="509" spans="4:16" ht="40.15" customHeight="1" x14ac:dyDescent="0.25">
      <c r="D509" s="348"/>
      <c r="E509" s="431"/>
      <c r="F509" s="444"/>
      <c r="G509" s="350"/>
      <c r="H509" s="351"/>
      <c r="I509" s="351"/>
      <c r="J509" s="352"/>
      <c r="K509" s="352"/>
      <c r="L509" s="348"/>
      <c r="M509" s="348"/>
      <c r="N509" s="348"/>
      <c r="O509" s="353"/>
      <c r="P509" s="348"/>
    </row>
    <row r="510" spans="4:16" ht="40.15" customHeight="1" x14ac:dyDescent="0.25">
      <c r="D510" s="348"/>
      <c r="E510" s="431"/>
      <c r="F510" s="444"/>
      <c r="G510" s="350"/>
      <c r="H510" s="351"/>
      <c r="I510" s="351"/>
      <c r="J510" s="352"/>
      <c r="K510" s="352"/>
      <c r="L510" s="348"/>
      <c r="M510" s="348"/>
      <c r="N510" s="348"/>
      <c r="O510" s="353"/>
      <c r="P510" s="348"/>
    </row>
    <row r="511" spans="4:16" ht="40.15" customHeight="1" x14ac:dyDescent="0.25">
      <c r="D511" s="348"/>
      <c r="E511" s="431"/>
      <c r="F511" s="444"/>
      <c r="G511" s="350"/>
      <c r="H511" s="351"/>
      <c r="I511" s="351"/>
      <c r="J511" s="352"/>
      <c r="K511" s="352"/>
      <c r="L511" s="348"/>
      <c r="M511" s="348"/>
      <c r="N511" s="348"/>
      <c r="O511" s="353"/>
      <c r="P511" s="348"/>
    </row>
    <row r="512" spans="4:16" ht="40.15" customHeight="1" x14ac:dyDescent="0.25">
      <c r="D512" s="348"/>
      <c r="E512" s="431"/>
      <c r="F512" s="444"/>
      <c r="G512" s="350"/>
      <c r="H512" s="351"/>
      <c r="I512" s="351"/>
      <c r="J512" s="352"/>
      <c r="K512" s="352"/>
      <c r="L512" s="348"/>
      <c r="M512" s="348"/>
      <c r="N512" s="348"/>
      <c r="O512" s="353"/>
      <c r="P512" s="348"/>
    </row>
    <row r="513" spans="4:16" ht="40.15" customHeight="1" x14ac:dyDescent="0.25">
      <c r="D513" s="348"/>
      <c r="E513" s="431"/>
      <c r="F513" s="444"/>
      <c r="G513" s="350"/>
      <c r="H513" s="351"/>
      <c r="I513" s="351"/>
      <c r="J513" s="352"/>
      <c r="K513" s="352"/>
      <c r="L513" s="348"/>
      <c r="M513" s="348"/>
      <c r="N513" s="348"/>
      <c r="O513" s="353"/>
      <c r="P513" s="348"/>
    </row>
    <row r="514" spans="4:16" ht="40.15" customHeight="1" x14ac:dyDescent="0.25">
      <c r="D514" s="348"/>
      <c r="E514" s="431"/>
      <c r="F514" s="444"/>
      <c r="G514" s="350"/>
      <c r="H514" s="351"/>
      <c r="I514" s="351"/>
      <c r="J514" s="352"/>
      <c r="K514" s="352"/>
      <c r="L514" s="348"/>
      <c r="M514" s="348"/>
      <c r="N514" s="348"/>
      <c r="O514" s="353"/>
      <c r="P514" s="348"/>
    </row>
    <row r="515" spans="4:16" ht="40.15" customHeight="1" x14ac:dyDescent="0.25">
      <c r="D515" s="348"/>
      <c r="E515" s="431"/>
      <c r="F515" s="444"/>
      <c r="G515" s="350"/>
      <c r="H515" s="351"/>
      <c r="I515" s="351"/>
      <c r="J515" s="352"/>
      <c r="K515" s="352"/>
      <c r="L515" s="348"/>
      <c r="M515" s="348"/>
      <c r="N515" s="348"/>
      <c r="O515" s="353"/>
      <c r="P515" s="348"/>
    </row>
    <row r="516" spans="4:16" ht="40.15" customHeight="1" x14ac:dyDescent="0.25">
      <c r="D516" s="348"/>
      <c r="E516" s="431"/>
      <c r="F516" s="444"/>
      <c r="G516" s="350"/>
      <c r="H516" s="351"/>
      <c r="I516" s="351"/>
      <c r="J516" s="352"/>
      <c r="K516" s="352"/>
      <c r="L516" s="348"/>
      <c r="M516" s="348"/>
      <c r="N516" s="348"/>
      <c r="O516" s="353"/>
      <c r="P516" s="348"/>
    </row>
    <row r="517" spans="4:16" ht="40.15" customHeight="1" x14ac:dyDescent="0.25">
      <c r="D517" s="348"/>
      <c r="E517" s="431"/>
      <c r="F517" s="444"/>
      <c r="G517" s="350"/>
      <c r="H517" s="351"/>
      <c r="I517" s="351"/>
      <c r="J517" s="352"/>
      <c r="K517" s="352"/>
      <c r="L517" s="348"/>
      <c r="M517" s="348"/>
      <c r="N517" s="348"/>
      <c r="O517" s="353"/>
      <c r="P517" s="348"/>
    </row>
    <row r="518" spans="4:16" ht="40.15" customHeight="1" x14ac:dyDescent="0.25">
      <c r="D518" s="348"/>
      <c r="E518" s="431"/>
      <c r="F518" s="444"/>
      <c r="G518" s="350"/>
      <c r="H518" s="351"/>
      <c r="I518" s="351"/>
      <c r="J518" s="352"/>
      <c r="K518" s="352"/>
      <c r="L518" s="348"/>
      <c r="M518" s="348"/>
      <c r="N518" s="348"/>
      <c r="O518" s="353"/>
      <c r="P518" s="348"/>
    </row>
    <row r="519" spans="4:16" ht="40.15" customHeight="1" x14ac:dyDescent="0.25">
      <c r="D519" s="348"/>
      <c r="E519" s="431"/>
      <c r="F519" s="444"/>
      <c r="G519" s="350"/>
      <c r="H519" s="351"/>
      <c r="I519" s="351"/>
      <c r="J519" s="352"/>
      <c r="K519" s="352"/>
      <c r="L519" s="348"/>
      <c r="M519" s="348"/>
      <c r="N519" s="348"/>
      <c r="O519" s="353"/>
      <c r="P519" s="348"/>
    </row>
    <row r="520" spans="4:16" ht="40.15" customHeight="1" x14ac:dyDescent="0.25">
      <c r="D520" s="348"/>
      <c r="E520" s="431"/>
      <c r="F520" s="444"/>
      <c r="G520" s="350"/>
      <c r="H520" s="351"/>
      <c r="I520" s="351"/>
      <c r="J520" s="352"/>
      <c r="K520" s="352"/>
      <c r="L520" s="348"/>
      <c r="M520" s="348"/>
      <c r="N520" s="348"/>
      <c r="O520" s="353"/>
      <c r="P520" s="348"/>
    </row>
    <row r="521" spans="4:16" ht="40.15" customHeight="1" x14ac:dyDescent="0.25">
      <c r="D521" s="348"/>
      <c r="E521" s="431"/>
      <c r="F521" s="444"/>
      <c r="G521" s="350"/>
      <c r="H521" s="351"/>
      <c r="I521" s="351"/>
      <c r="J521" s="352"/>
      <c r="K521" s="352"/>
      <c r="L521" s="348"/>
      <c r="M521" s="348"/>
      <c r="N521" s="348"/>
      <c r="O521" s="353"/>
      <c r="P521" s="348"/>
    </row>
    <row r="522" spans="4:16" ht="40.15" customHeight="1" x14ac:dyDescent="0.25">
      <c r="D522" s="348"/>
      <c r="E522" s="431"/>
      <c r="F522" s="444"/>
      <c r="G522" s="350"/>
      <c r="H522" s="351"/>
      <c r="I522" s="351"/>
      <c r="J522" s="352"/>
      <c r="K522" s="352"/>
      <c r="L522" s="348"/>
      <c r="M522" s="348"/>
      <c r="N522" s="348"/>
      <c r="O522" s="353"/>
      <c r="P522" s="348"/>
    </row>
    <row r="523" spans="4:16" ht="40.15" customHeight="1" x14ac:dyDescent="0.25">
      <c r="D523" s="348"/>
      <c r="E523" s="431"/>
      <c r="F523" s="444"/>
      <c r="G523" s="350"/>
      <c r="H523" s="351"/>
      <c r="I523" s="351"/>
      <c r="J523" s="352"/>
      <c r="K523" s="352"/>
      <c r="L523" s="348"/>
      <c r="M523" s="348"/>
      <c r="N523" s="348"/>
      <c r="O523" s="353"/>
      <c r="P523" s="348"/>
    </row>
    <row r="524" spans="4:16" ht="40.15" customHeight="1" x14ac:dyDescent="0.25">
      <c r="D524" s="348"/>
      <c r="E524" s="431"/>
      <c r="F524" s="444"/>
      <c r="G524" s="350"/>
      <c r="H524" s="351"/>
      <c r="I524" s="351"/>
      <c r="J524" s="352"/>
      <c r="K524" s="352"/>
      <c r="L524" s="348"/>
      <c r="M524" s="348"/>
      <c r="N524" s="348"/>
      <c r="O524" s="353"/>
      <c r="P524" s="348"/>
    </row>
    <row r="525" spans="4:16" ht="40.15" customHeight="1" x14ac:dyDescent="0.25">
      <c r="D525" s="348"/>
      <c r="E525" s="431"/>
      <c r="F525" s="444"/>
      <c r="G525" s="350"/>
      <c r="H525" s="351"/>
      <c r="I525" s="351"/>
      <c r="J525" s="352"/>
      <c r="K525" s="352"/>
      <c r="L525" s="348"/>
      <c r="M525" s="348"/>
      <c r="N525" s="348"/>
      <c r="O525" s="353"/>
      <c r="P525" s="348"/>
    </row>
    <row r="526" spans="4:16" ht="40.15" customHeight="1" x14ac:dyDescent="0.25">
      <c r="D526" s="348"/>
      <c r="E526" s="431"/>
      <c r="F526" s="444"/>
      <c r="G526" s="350"/>
      <c r="H526" s="351"/>
      <c r="I526" s="351"/>
      <c r="J526" s="352"/>
      <c r="K526" s="352"/>
      <c r="L526" s="348"/>
      <c r="M526" s="348"/>
      <c r="N526" s="348"/>
      <c r="O526" s="353"/>
      <c r="P526" s="348"/>
    </row>
    <row r="527" spans="4:16" ht="40.15" customHeight="1" x14ac:dyDescent="0.25">
      <c r="D527" s="348"/>
      <c r="E527" s="431"/>
      <c r="F527" s="444"/>
      <c r="G527" s="350"/>
      <c r="H527" s="351"/>
      <c r="I527" s="351"/>
      <c r="J527" s="352"/>
      <c r="K527" s="352"/>
      <c r="L527" s="348"/>
      <c r="M527" s="348"/>
      <c r="N527" s="348"/>
      <c r="O527" s="353"/>
      <c r="P527" s="348"/>
    </row>
    <row r="528" spans="4:16" ht="40.15" customHeight="1" x14ac:dyDescent="0.25">
      <c r="D528" s="348"/>
      <c r="E528" s="431"/>
      <c r="F528" s="444"/>
      <c r="G528" s="350"/>
      <c r="H528" s="351"/>
      <c r="I528" s="351"/>
      <c r="J528" s="352"/>
      <c r="K528" s="352"/>
      <c r="L528" s="348"/>
      <c r="M528" s="348"/>
      <c r="N528" s="348"/>
      <c r="O528" s="353"/>
      <c r="P528" s="348"/>
    </row>
    <row r="529" spans="4:16" ht="40.15" customHeight="1" x14ac:dyDescent="0.25">
      <c r="D529" s="348"/>
      <c r="E529" s="431"/>
      <c r="F529" s="444"/>
      <c r="G529" s="350"/>
      <c r="H529" s="351"/>
      <c r="I529" s="351"/>
      <c r="J529" s="352"/>
      <c r="K529" s="352"/>
      <c r="L529" s="348"/>
      <c r="M529" s="348"/>
      <c r="N529" s="348"/>
      <c r="O529" s="353"/>
      <c r="P529" s="348"/>
    </row>
    <row r="530" spans="4:16" ht="40.15" customHeight="1" x14ac:dyDescent="0.25">
      <c r="D530" s="348"/>
      <c r="E530" s="431"/>
      <c r="F530" s="444"/>
      <c r="G530" s="350"/>
      <c r="H530" s="351"/>
      <c r="I530" s="351"/>
      <c r="J530" s="352"/>
      <c r="K530" s="352"/>
      <c r="L530" s="348"/>
      <c r="M530" s="348"/>
      <c r="N530" s="348"/>
      <c r="O530" s="353"/>
      <c r="P530" s="348"/>
    </row>
    <row r="531" spans="4:16" ht="40.15" customHeight="1" x14ac:dyDescent="0.25">
      <c r="D531" s="348"/>
      <c r="E531" s="431"/>
      <c r="F531" s="444"/>
      <c r="G531" s="350"/>
      <c r="H531" s="351"/>
      <c r="I531" s="351"/>
      <c r="J531" s="352"/>
      <c r="K531" s="352"/>
      <c r="L531" s="348"/>
      <c r="M531" s="348"/>
      <c r="N531" s="348"/>
      <c r="O531" s="353"/>
      <c r="P531" s="348"/>
    </row>
    <row r="532" spans="4:16" ht="40.15" customHeight="1" x14ac:dyDescent="0.25">
      <c r="D532" s="348"/>
      <c r="E532" s="431"/>
      <c r="F532" s="444"/>
      <c r="G532" s="350"/>
      <c r="H532" s="351"/>
      <c r="I532" s="351"/>
      <c r="J532" s="352"/>
      <c r="K532" s="352"/>
      <c r="L532" s="348"/>
      <c r="M532" s="348"/>
      <c r="N532" s="348"/>
      <c r="O532" s="353"/>
      <c r="P532" s="348"/>
    </row>
    <row r="533" spans="4:16" ht="40.15" customHeight="1" x14ac:dyDescent="0.25">
      <c r="D533" s="348"/>
      <c r="E533" s="431"/>
      <c r="F533" s="444"/>
      <c r="G533" s="350"/>
      <c r="H533" s="351"/>
      <c r="I533" s="351"/>
      <c r="J533" s="352"/>
      <c r="K533" s="352"/>
      <c r="L533" s="348"/>
      <c r="M533" s="348"/>
      <c r="N533" s="348"/>
      <c r="O533" s="353"/>
      <c r="P533" s="348"/>
    </row>
    <row r="534" spans="4:16" ht="40.15" customHeight="1" x14ac:dyDescent="0.25">
      <c r="D534" s="348"/>
      <c r="E534" s="431"/>
      <c r="F534" s="444"/>
      <c r="G534" s="350"/>
      <c r="H534" s="351"/>
      <c r="I534" s="351"/>
      <c r="J534" s="352"/>
      <c r="K534" s="352"/>
      <c r="L534" s="348"/>
      <c r="M534" s="348"/>
      <c r="N534" s="348"/>
      <c r="O534" s="353"/>
      <c r="P534" s="348"/>
    </row>
    <row r="535" spans="4:16" ht="40.15" customHeight="1" x14ac:dyDescent="0.25">
      <c r="D535" s="348"/>
      <c r="E535" s="431"/>
      <c r="F535" s="444"/>
      <c r="G535" s="350"/>
      <c r="H535" s="351"/>
      <c r="I535" s="351"/>
      <c r="J535" s="352"/>
      <c r="K535" s="352"/>
      <c r="L535" s="348"/>
      <c r="M535" s="348"/>
      <c r="N535" s="348"/>
      <c r="O535" s="353"/>
      <c r="P535" s="348"/>
    </row>
    <row r="536" spans="4:16" ht="40.15" customHeight="1" x14ac:dyDescent="0.25">
      <c r="D536" s="348"/>
      <c r="E536" s="431"/>
      <c r="F536" s="444"/>
      <c r="G536" s="350"/>
      <c r="H536" s="351"/>
      <c r="I536" s="351"/>
      <c r="J536" s="352"/>
      <c r="K536" s="352"/>
      <c r="L536" s="348"/>
      <c r="M536" s="348"/>
      <c r="N536" s="348"/>
      <c r="O536" s="353"/>
      <c r="P536" s="348"/>
    </row>
    <row r="537" spans="4:16" ht="40.15" customHeight="1" x14ac:dyDescent="0.25">
      <c r="D537" s="348"/>
      <c r="E537" s="431"/>
      <c r="F537" s="444"/>
      <c r="G537" s="350"/>
      <c r="H537" s="351"/>
      <c r="I537" s="351"/>
      <c r="J537" s="352"/>
      <c r="K537" s="352"/>
      <c r="L537" s="348"/>
      <c r="M537" s="348"/>
      <c r="N537" s="348"/>
      <c r="O537" s="353"/>
      <c r="P537" s="348"/>
    </row>
    <row r="538" spans="4:16" ht="40.15" customHeight="1" x14ac:dyDescent="0.25">
      <c r="D538" s="348"/>
      <c r="E538" s="431"/>
      <c r="F538" s="444"/>
      <c r="G538" s="350"/>
      <c r="H538" s="351"/>
      <c r="I538" s="351"/>
      <c r="J538" s="352"/>
      <c r="K538" s="352"/>
      <c r="L538" s="348"/>
      <c r="M538" s="348"/>
      <c r="N538" s="348"/>
      <c r="O538" s="353"/>
      <c r="P538" s="348"/>
    </row>
    <row r="539" spans="4:16" ht="40.15" customHeight="1" x14ac:dyDescent="0.25">
      <c r="D539" s="348"/>
      <c r="E539" s="431"/>
      <c r="F539" s="444"/>
      <c r="G539" s="350"/>
      <c r="H539" s="351"/>
      <c r="I539" s="351"/>
      <c r="J539" s="352"/>
      <c r="K539" s="352"/>
      <c r="L539" s="348"/>
      <c r="M539" s="348"/>
      <c r="N539" s="348"/>
      <c r="O539" s="353"/>
      <c r="P539" s="348"/>
    </row>
    <row r="540" spans="4:16" ht="40.15" customHeight="1" x14ac:dyDescent="0.25">
      <c r="D540" s="348"/>
      <c r="E540" s="431"/>
      <c r="F540" s="444"/>
      <c r="G540" s="350"/>
      <c r="H540" s="351"/>
      <c r="I540" s="351"/>
      <c r="J540" s="352"/>
      <c r="K540" s="352"/>
      <c r="L540" s="348"/>
      <c r="M540" s="348"/>
      <c r="N540" s="348"/>
      <c r="O540" s="353"/>
      <c r="P540" s="348"/>
    </row>
    <row r="541" spans="4:16" ht="40.15" customHeight="1" x14ac:dyDescent="0.25">
      <c r="D541" s="348"/>
      <c r="E541" s="431"/>
      <c r="F541" s="444"/>
      <c r="G541" s="350"/>
      <c r="H541" s="351"/>
      <c r="I541" s="351"/>
      <c r="J541" s="352"/>
      <c r="K541" s="352"/>
      <c r="L541" s="348"/>
      <c r="M541" s="348"/>
      <c r="N541" s="348"/>
      <c r="O541" s="353"/>
      <c r="P541" s="348"/>
    </row>
    <row r="542" spans="4:16" ht="40.15" customHeight="1" x14ac:dyDescent="0.25">
      <c r="D542" s="348"/>
      <c r="E542" s="431"/>
      <c r="F542" s="444"/>
      <c r="G542" s="350"/>
      <c r="H542" s="351"/>
      <c r="I542" s="351"/>
      <c r="J542" s="352"/>
      <c r="K542" s="352"/>
      <c r="L542" s="348"/>
      <c r="M542" s="348"/>
      <c r="N542" s="348"/>
      <c r="O542" s="353"/>
      <c r="P542" s="348"/>
    </row>
    <row r="543" spans="4:16" ht="40.15" customHeight="1" x14ac:dyDescent="0.25">
      <c r="D543" s="348"/>
      <c r="E543" s="431"/>
      <c r="F543" s="444"/>
      <c r="G543" s="350"/>
      <c r="H543" s="351"/>
      <c r="I543" s="351"/>
      <c r="J543" s="352"/>
      <c r="K543" s="352"/>
      <c r="L543" s="348"/>
      <c r="M543" s="348"/>
      <c r="N543" s="348"/>
      <c r="O543" s="353"/>
      <c r="P543" s="348"/>
    </row>
    <row r="544" spans="4:16" ht="40.15" customHeight="1" x14ac:dyDescent="0.25">
      <c r="D544" s="348"/>
      <c r="E544" s="431"/>
      <c r="F544" s="444"/>
      <c r="G544" s="350"/>
      <c r="H544" s="351"/>
      <c r="I544" s="351"/>
      <c r="J544" s="352"/>
      <c r="K544" s="352"/>
      <c r="L544" s="348"/>
      <c r="M544" s="348"/>
      <c r="N544" s="348"/>
      <c r="O544" s="353"/>
      <c r="P544" s="348"/>
    </row>
    <row r="545" spans="4:16" ht="40.15" customHeight="1" x14ac:dyDescent="0.25">
      <c r="D545" s="348"/>
      <c r="E545" s="431"/>
      <c r="F545" s="444"/>
      <c r="G545" s="350"/>
      <c r="H545" s="351"/>
      <c r="I545" s="351"/>
      <c r="J545" s="352"/>
      <c r="K545" s="352"/>
      <c r="L545" s="348"/>
      <c r="M545" s="348"/>
      <c r="N545" s="348"/>
      <c r="O545" s="353"/>
      <c r="P545" s="348"/>
    </row>
    <row r="546" spans="4:16" ht="40.15" customHeight="1" x14ac:dyDescent="0.25">
      <c r="D546" s="348"/>
      <c r="E546" s="431"/>
      <c r="F546" s="444"/>
      <c r="G546" s="350"/>
      <c r="H546" s="351"/>
      <c r="I546" s="351"/>
      <c r="J546" s="352"/>
      <c r="K546" s="352"/>
      <c r="L546" s="348"/>
      <c r="M546" s="348"/>
      <c r="N546" s="348"/>
      <c r="O546" s="353"/>
      <c r="P546" s="348"/>
    </row>
    <row r="547" spans="4:16" ht="40.15" customHeight="1" x14ac:dyDescent="0.25">
      <c r="D547" s="348"/>
      <c r="E547" s="431"/>
      <c r="F547" s="444"/>
      <c r="G547" s="350"/>
      <c r="H547" s="351"/>
      <c r="I547" s="351"/>
      <c r="J547" s="352"/>
      <c r="K547" s="352"/>
      <c r="L547" s="348"/>
      <c r="M547" s="348"/>
      <c r="N547" s="348"/>
      <c r="O547" s="353"/>
      <c r="P547" s="348"/>
    </row>
    <row r="548" spans="4:16" ht="40.15" customHeight="1" x14ac:dyDescent="0.25">
      <c r="D548" s="348"/>
      <c r="E548" s="431"/>
      <c r="F548" s="444"/>
      <c r="G548" s="350"/>
      <c r="H548" s="351"/>
      <c r="I548" s="351"/>
      <c r="J548" s="352"/>
      <c r="K548" s="352"/>
      <c r="L548" s="348"/>
      <c r="M548" s="348"/>
      <c r="N548" s="348"/>
      <c r="O548" s="353"/>
      <c r="P548" s="348"/>
    </row>
    <row r="549" spans="4:16" ht="40.15" customHeight="1" x14ac:dyDescent="0.25">
      <c r="D549" s="348"/>
      <c r="E549" s="431"/>
      <c r="F549" s="444"/>
      <c r="G549" s="350"/>
      <c r="H549" s="351"/>
      <c r="I549" s="351"/>
      <c r="J549" s="352"/>
      <c r="K549" s="352"/>
      <c r="L549" s="348"/>
      <c r="M549" s="348"/>
      <c r="N549" s="348"/>
      <c r="O549" s="353"/>
      <c r="P549" s="348"/>
    </row>
    <row r="550" spans="4:16" ht="40.15" customHeight="1" x14ac:dyDescent="0.25">
      <c r="D550" s="348"/>
      <c r="E550" s="431"/>
      <c r="F550" s="444"/>
      <c r="G550" s="350"/>
      <c r="H550" s="351"/>
      <c r="I550" s="351"/>
      <c r="J550" s="352"/>
      <c r="K550" s="352"/>
      <c r="L550" s="348"/>
      <c r="M550" s="348"/>
      <c r="N550" s="348"/>
      <c r="O550" s="353"/>
      <c r="P550" s="348"/>
    </row>
    <row r="551" spans="4:16" ht="40.15" customHeight="1" x14ac:dyDescent="0.25">
      <c r="D551" s="348"/>
      <c r="E551" s="431"/>
      <c r="F551" s="444"/>
      <c r="G551" s="350"/>
      <c r="H551" s="351"/>
      <c r="I551" s="351"/>
      <c r="J551" s="352"/>
      <c r="K551" s="352"/>
      <c r="L551" s="348"/>
      <c r="M551" s="348"/>
      <c r="N551" s="348"/>
      <c r="O551" s="353"/>
      <c r="P551" s="348"/>
    </row>
    <row r="552" spans="4:16" ht="40.15" customHeight="1" x14ac:dyDescent="0.25">
      <c r="D552" s="348"/>
      <c r="E552" s="431"/>
      <c r="F552" s="444"/>
      <c r="G552" s="350"/>
      <c r="H552" s="351"/>
      <c r="I552" s="351"/>
      <c r="J552" s="352"/>
      <c r="K552" s="352"/>
      <c r="L552" s="348"/>
      <c r="M552" s="348"/>
      <c r="N552" s="348"/>
      <c r="O552" s="353"/>
      <c r="P552" s="348"/>
    </row>
    <row r="553" spans="4:16" ht="40.15" customHeight="1" x14ac:dyDescent="0.25">
      <c r="D553" s="348"/>
      <c r="E553" s="431"/>
      <c r="F553" s="444"/>
      <c r="G553" s="350"/>
      <c r="H553" s="351"/>
      <c r="I553" s="351"/>
      <c r="J553" s="352"/>
      <c r="K553" s="352"/>
      <c r="L553" s="348"/>
      <c r="M553" s="348"/>
      <c r="N553" s="348"/>
      <c r="O553" s="353"/>
      <c r="P553" s="348"/>
    </row>
    <row r="554" spans="4:16" ht="40.15" customHeight="1" x14ac:dyDescent="0.25">
      <c r="D554" s="348"/>
      <c r="E554" s="431"/>
      <c r="F554" s="444"/>
      <c r="G554" s="350"/>
      <c r="H554" s="351"/>
      <c r="I554" s="351"/>
      <c r="J554" s="352"/>
      <c r="K554" s="352"/>
      <c r="L554" s="348"/>
      <c r="M554" s="348"/>
      <c r="N554" s="348"/>
      <c r="O554" s="353"/>
      <c r="P554" s="348"/>
    </row>
    <row r="555" spans="4:16" ht="40.15" customHeight="1" x14ac:dyDescent="0.25">
      <c r="D555" s="348"/>
      <c r="E555" s="431"/>
      <c r="F555" s="444"/>
      <c r="G555" s="350"/>
      <c r="H555" s="351"/>
      <c r="I555" s="351"/>
      <c r="J555" s="352"/>
      <c r="K555" s="352"/>
      <c r="L555" s="348"/>
      <c r="M555" s="348"/>
      <c r="N555" s="348"/>
      <c r="O555" s="353"/>
      <c r="P555" s="348"/>
    </row>
    <row r="556" spans="4:16" ht="40.15" customHeight="1" x14ac:dyDescent="0.25">
      <c r="D556" s="348"/>
      <c r="E556" s="431"/>
      <c r="F556" s="444"/>
      <c r="G556" s="350"/>
      <c r="H556" s="351"/>
      <c r="I556" s="351"/>
      <c r="J556" s="352"/>
      <c r="K556" s="352"/>
      <c r="L556" s="348"/>
      <c r="M556" s="348"/>
      <c r="N556" s="348"/>
      <c r="O556" s="353"/>
      <c r="P556" s="348"/>
    </row>
    <row r="557" spans="4:16" ht="40.15" customHeight="1" x14ac:dyDescent="0.25">
      <c r="D557" s="348"/>
      <c r="E557" s="431"/>
      <c r="F557" s="444"/>
      <c r="G557" s="350"/>
      <c r="H557" s="351"/>
      <c r="I557" s="351"/>
      <c r="J557" s="352"/>
      <c r="K557" s="352"/>
      <c r="L557" s="348"/>
      <c r="M557" s="348"/>
      <c r="N557" s="348"/>
      <c r="O557" s="353"/>
      <c r="P557" s="348"/>
    </row>
    <row r="558" spans="4:16" ht="40.15" customHeight="1" x14ac:dyDescent="0.25">
      <c r="D558" s="348"/>
      <c r="E558" s="431"/>
      <c r="F558" s="444"/>
      <c r="G558" s="350"/>
      <c r="H558" s="351"/>
      <c r="I558" s="351"/>
      <c r="J558" s="352"/>
      <c r="K558" s="352"/>
      <c r="L558" s="348"/>
      <c r="M558" s="348"/>
      <c r="N558" s="348"/>
      <c r="O558" s="353"/>
      <c r="P558" s="348"/>
    </row>
    <row r="559" spans="4:16" ht="40.15" customHeight="1" x14ac:dyDescent="0.25">
      <c r="D559" s="348"/>
      <c r="E559" s="431"/>
      <c r="F559" s="444"/>
      <c r="G559" s="350"/>
      <c r="H559" s="351"/>
      <c r="I559" s="351"/>
      <c r="J559" s="352"/>
      <c r="K559" s="352"/>
      <c r="L559" s="348"/>
      <c r="M559" s="348"/>
      <c r="N559" s="348"/>
      <c r="O559" s="353"/>
      <c r="P559" s="348"/>
    </row>
    <row r="560" spans="4:16" ht="40.15" customHeight="1" x14ac:dyDescent="0.25">
      <c r="D560" s="348"/>
      <c r="E560" s="431"/>
      <c r="F560" s="444"/>
      <c r="G560" s="350"/>
      <c r="H560" s="351"/>
      <c r="I560" s="351"/>
      <c r="J560" s="352"/>
      <c r="K560" s="352"/>
      <c r="L560" s="348"/>
      <c r="M560" s="348"/>
      <c r="N560" s="348"/>
      <c r="O560" s="353"/>
      <c r="P560" s="348"/>
    </row>
    <row r="561" spans="4:16" ht="40.15" customHeight="1" x14ac:dyDescent="0.25">
      <c r="D561" s="348"/>
      <c r="E561" s="431"/>
      <c r="F561" s="444"/>
      <c r="G561" s="350"/>
      <c r="H561" s="351"/>
      <c r="I561" s="351"/>
      <c r="J561" s="352"/>
      <c r="K561" s="352"/>
      <c r="L561" s="348"/>
      <c r="M561" s="348"/>
      <c r="N561" s="348"/>
      <c r="O561" s="353"/>
      <c r="P561" s="348"/>
    </row>
    <row r="562" spans="4:16" ht="40.15" customHeight="1" x14ac:dyDescent="0.25">
      <c r="D562" s="348"/>
      <c r="E562" s="431"/>
      <c r="F562" s="444"/>
      <c r="G562" s="350"/>
      <c r="H562" s="351"/>
      <c r="I562" s="351"/>
      <c r="J562" s="352"/>
      <c r="K562" s="352"/>
      <c r="L562" s="348"/>
      <c r="M562" s="348"/>
      <c r="N562" s="348"/>
      <c r="O562" s="353"/>
      <c r="P562" s="348"/>
    </row>
    <row r="563" spans="4:16" ht="40.15" customHeight="1" x14ac:dyDescent="0.25">
      <c r="D563" s="348"/>
      <c r="E563" s="431"/>
      <c r="F563" s="444"/>
      <c r="G563" s="350"/>
      <c r="H563" s="351"/>
      <c r="I563" s="351"/>
      <c r="J563" s="352"/>
      <c r="K563" s="352"/>
      <c r="L563" s="348"/>
      <c r="M563" s="348"/>
      <c r="N563" s="348"/>
      <c r="O563" s="353"/>
      <c r="P563" s="348"/>
    </row>
    <row r="564" spans="4:16" ht="40.15" customHeight="1" x14ac:dyDescent="0.25">
      <c r="D564" s="348"/>
      <c r="E564" s="431"/>
      <c r="F564" s="444"/>
      <c r="G564" s="350"/>
      <c r="H564" s="351"/>
      <c r="I564" s="351"/>
      <c r="J564" s="352"/>
      <c r="K564" s="352"/>
      <c r="L564" s="348"/>
      <c r="M564" s="348"/>
      <c r="N564" s="348"/>
      <c r="O564" s="353"/>
      <c r="P564" s="348"/>
    </row>
    <row r="565" spans="4:16" ht="40.15" customHeight="1" x14ac:dyDescent="0.25">
      <c r="D565" s="348"/>
      <c r="E565" s="431"/>
      <c r="F565" s="444"/>
      <c r="G565" s="350"/>
      <c r="H565" s="351"/>
      <c r="I565" s="351"/>
      <c r="J565" s="352"/>
      <c r="K565" s="352"/>
      <c r="L565" s="348"/>
      <c r="M565" s="348"/>
      <c r="N565" s="348"/>
      <c r="O565" s="353"/>
      <c r="P565" s="348"/>
    </row>
    <row r="566" spans="4:16" ht="40.15" customHeight="1" x14ac:dyDescent="0.25">
      <c r="D566" s="348"/>
      <c r="E566" s="431"/>
      <c r="F566" s="444"/>
      <c r="G566" s="350"/>
      <c r="H566" s="351"/>
      <c r="I566" s="351"/>
      <c r="J566" s="352"/>
      <c r="K566" s="352"/>
      <c r="L566" s="348"/>
      <c r="M566" s="348"/>
      <c r="N566" s="348"/>
      <c r="O566" s="353"/>
      <c r="P566" s="348"/>
    </row>
    <row r="567" spans="4:16" ht="40.15" customHeight="1" x14ac:dyDescent="0.25">
      <c r="D567" s="348"/>
      <c r="E567" s="431"/>
      <c r="F567" s="444"/>
      <c r="G567" s="350"/>
      <c r="H567" s="351"/>
      <c r="I567" s="351"/>
      <c r="J567" s="352"/>
      <c r="K567" s="352"/>
      <c r="L567" s="348"/>
      <c r="M567" s="348"/>
      <c r="N567" s="348"/>
      <c r="O567" s="353"/>
      <c r="P567" s="348"/>
    </row>
    <row r="568" spans="4:16" ht="40.15" customHeight="1" x14ac:dyDescent="0.25">
      <c r="D568" s="348"/>
      <c r="E568" s="431"/>
      <c r="F568" s="444"/>
      <c r="G568" s="350"/>
      <c r="H568" s="351"/>
      <c r="I568" s="351"/>
      <c r="J568" s="352"/>
      <c r="K568" s="352"/>
      <c r="L568" s="348"/>
      <c r="M568" s="348"/>
      <c r="N568" s="348"/>
      <c r="O568" s="353"/>
      <c r="P568" s="348"/>
    </row>
    <row r="569" spans="4:16" ht="40.15" customHeight="1" x14ac:dyDescent="0.25">
      <c r="D569" s="348"/>
      <c r="E569" s="431"/>
      <c r="F569" s="444"/>
      <c r="G569" s="350"/>
      <c r="H569" s="351"/>
      <c r="I569" s="351"/>
      <c r="J569" s="352"/>
      <c r="K569" s="352"/>
      <c r="L569" s="348"/>
      <c r="M569" s="348"/>
      <c r="N569" s="348"/>
      <c r="O569" s="353"/>
      <c r="P569" s="348"/>
    </row>
    <row r="570" spans="4:16" ht="40.15" customHeight="1" x14ac:dyDescent="0.25">
      <c r="D570" s="348"/>
      <c r="E570" s="431"/>
      <c r="F570" s="444"/>
      <c r="G570" s="350"/>
      <c r="H570" s="351"/>
      <c r="I570" s="351"/>
      <c r="J570" s="352"/>
      <c r="K570" s="352"/>
      <c r="L570" s="348"/>
      <c r="M570" s="348"/>
      <c r="N570" s="348"/>
      <c r="O570" s="353"/>
      <c r="P570" s="348"/>
    </row>
    <row r="571" spans="4:16" ht="40.15" customHeight="1" x14ac:dyDescent="0.25">
      <c r="D571" s="348"/>
      <c r="E571" s="431"/>
      <c r="F571" s="444"/>
      <c r="G571" s="350"/>
      <c r="H571" s="351"/>
      <c r="I571" s="351"/>
      <c r="J571" s="352"/>
      <c r="K571" s="352"/>
      <c r="L571" s="348"/>
      <c r="M571" s="348"/>
      <c r="N571" s="348"/>
      <c r="O571" s="353"/>
      <c r="P571" s="348"/>
    </row>
    <row r="572" spans="4:16" ht="40.15" customHeight="1" x14ac:dyDescent="0.25">
      <c r="D572" s="348"/>
      <c r="E572" s="431"/>
      <c r="F572" s="444"/>
      <c r="G572" s="350"/>
      <c r="H572" s="351"/>
      <c r="I572" s="351"/>
      <c r="J572" s="352"/>
      <c r="K572" s="352"/>
      <c r="L572" s="348"/>
      <c r="M572" s="348"/>
      <c r="N572" s="348"/>
      <c r="O572" s="353"/>
      <c r="P572" s="348"/>
    </row>
    <row r="573" spans="4:16" ht="40.15" customHeight="1" x14ac:dyDescent="0.25">
      <c r="D573" s="348"/>
      <c r="E573" s="431"/>
      <c r="F573" s="444"/>
      <c r="G573" s="350"/>
      <c r="H573" s="351"/>
      <c r="I573" s="351"/>
      <c r="J573" s="352"/>
      <c r="K573" s="352"/>
      <c r="L573" s="348"/>
      <c r="M573" s="348"/>
      <c r="N573" s="348"/>
      <c r="O573" s="353"/>
      <c r="P573" s="348"/>
    </row>
    <row r="574" spans="4:16" ht="40.15" customHeight="1" x14ac:dyDescent="0.25">
      <c r="D574" s="348"/>
      <c r="E574" s="431"/>
      <c r="F574" s="444"/>
      <c r="G574" s="350"/>
      <c r="H574" s="351"/>
      <c r="I574" s="351"/>
      <c r="J574" s="352"/>
      <c r="K574" s="352"/>
      <c r="L574" s="348"/>
      <c r="M574" s="348"/>
      <c r="N574" s="348"/>
      <c r="O574" s="353"/>
      <c r="P574" s="348"/>
    </row>
    <row r="575" spans="4:16" ht="40.15" customHeight="1" x14ac:dyDescent="0.25">
      <c r="D575" s="348"/>
      <c r="E575" s="431"/>
      <c r="F575" s="444"/>
      <c r="G575" s="350"/>
      <c r="H575" s="351"/>
      <c r="I575" s="351"/>
      <c r="J575" s="352"/>
      <c r="K575" s="352"/>
      <c r="L575" s="348"/>
      <c r="M575" s="348"/>
      <c r="N575" s="348"/>
      <c r="O575" s="353"/>
      <c r="P575" s="348"/>
    </row>
    <row r="576" spans="4:16" ht="40.15" customHeight="1" x14ac:dyDescent="0.25">
      <c r="D576" s="348"/>
      <c r="E576" s="431"/>
      <c r="F576" s="444"/>
      <c r="G576" s="350"/>
      <c r="H576" s="351"/>
      <c r="I576" s="351"/>
      <c r="J576" s="352"/>
      <c r="K576" s="352"/>
      <c r="L576" s="348"/>
      <c r="M576" s="348"/>
      <c r="N576" s="348"/>
      <c r="O576" s="353"/>
      <c r="P576" s="348"/>
    </row>
    <row r="577" spans="4:16" ht="40.15" customHeight="1" x14ac:dyDescent="0.25">
      <c r="D577" s="348"/>
      <c r="E577" s="431"/>
      <c r="F577" s="444"/>
      <c r="G577" s="350"/>
      <c r="H577" s="351"/>
      <c r="I577" s="351"/>
      <c r="J577" s="352"/>
      <c r="K577" s="352"/>
      <c r="L577" s="348"/>
      <c r="M577" s="348"/>
      <c r="N577" s="348"/>
      <c r="O577" s="353"/>
      <c r="P577" s="348"/>
    </row>
    <row r="578" spans="4:16" ht="40.15" customHeight="1" x14ac:dyDescent="0.25">
      <c r="D578" s="348"/>
      <c r="E578" s="431"/>
      <c r="F578" s="444"/>
      <c r="G578" s="350"/>
      <c r="H578" s="351"/>
      <c r="I578" s="351"/>
      <c r="J578" s="352"/>
      <c r="K578" s="352"/>
      <c r="L578" s="348"/>
      <c r="M578" s="348"/>
      <c r="N578" s="348"/>
      <c r="O578" s="353"/>
      <c r="P578" s="348"/>
    </row>
    <row r="579" spans="4:16" ht="40.15" customHeight="1" x14ac:dyDescent="0.25">
      <c r="D579" s="348"/>
      <c r="E579" s="431"/>
      <c r="F579" s="444"/>
      <c r="G579" s="350"/>
      <c r="H579" s="351"/>
      <c r="I579" s="351"/>
      <c r="J579" s="352"/>
      <c r="K579" s="352"/>
      <c r="L579" s="348"/>
      <c r="M579" s="348"/>
      <c r="N579" s="348"/>
      <c r="O579" s="353"/>
      <c r="P579" s="348"/>
    </row>
    <row r="580" spans="4:16" ht="40.15" customHeight="1" x14ac:dyDescent="0.25">
      <c r="D580" s="348"/>
      <c r="E580" s="431"/>
      <c r="F580" s="444"/>
      <c r="G580" s="350"/>
      <c r="H580" s="351"/>
      <c r="I580" s="351"/>
      <c r="J580" s="352"/>
      <c r="K580" s="352"/>
      <c r="L580" s="348"/>
      <c r="M580" s="348"/>
      <c r="N580" s="348"/>
      <c r="O580" s="353"/>
      <c r="P580" s="348"/>
    </row>
    <row r="581" spans="4:16" ht="40.15" customHeight="1" x14ac:dyDescent="0.25">
      <c r="D581" s="348"/>
      <c r="E581" s="431"/>
      <c r="F581" s="444"/>
      <c r="G581" s="350"/>
      <c r="H581" s="351"/>
      <c r="I581" s="351"/>
      <c r="J581" s="352"/>
      <c r="K581" s="352"/>
      <c r="L581" s="348"/>
      <c r="M581" s="348"/>
      <c r="N581" s="348"/>
      <c r="O581" s="353"/>
      <c r="P581" s="348"/>
    </row>
    <row r="582" spans="4:16" ht="40.15" customHeight="1" x14ac:dyDescent="0.25">
      <c r="D582" s="348"/>
      <c r="E582" s="431"/>
      <c r="F582" s="444"/>
      <c r="G582" s="350"/>
      <c r="H582" s="351"/>
      <c r="I582" s="351"/>
      <c r="J582" s="352"/>
      <c r="K582" s="352"/>
      <c r="L582" s="348"/>
      <c r="M582" s="348"/>
      <c r="N582" s="348"/>
      <c r="O582" s="353"/>
      <c r="P582" s="348"/>
    </row>
    <row r="583" spans="4:16" ht="40.15" customHeight="1" x14ac:dyDescent="0.25">
      <c r="D583" s="348"/>
      <c r="E583" s="431"/>
      <c r="F583" s="444"/>
      <c r="G583" s="350"/>
      <c r="H583" s="351"/>
      <c r="I583" s="351"/>
      <c r="J583" s="352"/>
      <c r="K583" s="352"/>
      <c r="L583" s="348"/>
      <c r="M583" s="348"/>
      <c r="N583" s="348"/>
      <c r="O583" s="353"/>
      <c r="P583" s="348"/>
    </row>
    <row r="584" spans="4:16" ht="40.15" customHeight="1" x14ac:dyDescent="0.25">
      <c r="D584" s="326"/>
      <c r="E584" s="431"/>
      <c r="F584" s="156"/>
      <c r="G584" s="328"/>
      <c r="H584" s="324"/>
      <c r="I584" s="324"/>
      <c r="J584" s="329"/>
      <c r="K584" s="329"/>
      <c r="L584" s="326"/>
      <c r="M584" s="326"/>
      <c r="N584" s="326"/>
      <c r="O584" s="330"/>
      <c r="P584" s="326"/>
    </row>
    <row r="585" spans="4:16" x14ac:dyDescent="0.25">
      <c r="F585" s="156"/>
    </row>
    <row r="586" spans="4:16" x14ac:dyDescent="0.25">
      <c r="F586" s="156"/>
    </row>
    <row r="587" spans="4:16" x14ac:dyDescent="0.25">
      <c r="F587" s="156"/>
    </row>
    <row r="588" spans="4:16" x14ac:dyDescent="0.25">
      <c r="F588" s="15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row r="597" spans="6:6" x14ac:dyDescent="0.25">
      <c r="F597" s="156"/>
    </row>
    <row r="598" spans="6:6" x14ac:dyDescent="0.25">
      <c r="F598" s="156"/>
    </row>
    <row r="599" spans="6:6" x14ac:dyDescent="0.25">
      <c r="F599" s="156"/>
    </row>
    <row r="600" spans="6:6" x14ac:dyDescent="0.25">
      <c r="F600" s="156"/>
    </row>
    <row r="601" spans="6:6" x14ac:dyDescent="0.25">
      <c r="F601" s="156"/>
    </row>
  </sheetData>
  <mergeCells count="823">
    <mergeCell ref="BG75:BG78"/>
    <mergeCell ref="BF80:BF83"/>
    <mergeCell ref="BO47:BO50"/>
    <mergeCell ref="BN51:BN54"/>
    <mergeCell ref="BO51:BO54"/>
    <mergeCell ref="BN55:BN58"/>
    <mergeCell ref="BO55:BO58"/>
    <mergeCell ref="BN59:BN62"/>
    <mergeCell ref="BO59:BO62"/>
    <mergeCell ref="BN63:BN66"/>
    <mergeCell ref="BO63:BO66"/>
    <mergeCell ref="BG80:BG83"/>
    <mergeCell ref="BF63:BF66"/>
    <mergeCell ref="BG63:BG66"/>
    <mergeCell ref="BF67:BF70"/>
    <mergeCell ref="BG67:BG70"/>
    <mergeCell ref="BF71:BF74"/>
    <mergeCell ref="BG71:BG74"/>
    <mergeCell ref="BO88:BO91"/>
    <mergeCell ref="BN67:BN70"/>
    <mergeCell ref="BO67:BO70"/>
    <mergeCell ref="BN71:BN74"/>
    <mergeCell ref="BO71:BO74"/>
    <mergeCell ref="BN75:BN78"/>
    <mergeCell ref="BO75:BO78"/>
    <mergeCell ref="BN80:BN83"/>
    <mergeCell ref="BO80:BO83"/>
    <mergeCell ref="BN84:BN87"/>
    <mergeCell ref="BO84:BO87"/>
    <mergeCell ref="BG84:BG87"/>
    <mergeCell ref="BF88:BF91"/>
    <mergeCell ref="BG88:BG91"/>
    <mergeCell ref="BN13:BN16"/>
    <mergeCell ref="BO13:BO16"/>
    <mergeCell ref="BN17:BN20"/>
    <mergeCell ref="BO17:BO20"/>
    <mergeCell ref="BN21:BN24"/>
    <mergeCell ref="BO21:BO24"/>
    <mergeCell ref="BN25:BN28"/>
    <mergeCell ref="BO25:BO28"/>
    <mergeCell ref="BN30:BN33"/>
    <mergeCell ref="BO30:BO33"/>
    <mergeCell ref="BN34:BN37"/>
    <mergeCell ref="BO34:BO37"/>
    <mergeCell ref="BN38:BN41"/>
    <mergeCell ref="BO38:BO41"/>
    <mergeCell ref="BN42:BN45"/>
    <mergeCell ref="BO42:BO45"/>
    <mergeCell ref="BN47:BN50"/>
    <mergeCell ref="BG55:BG58"/>
    <mergeCell ref="BF59:BF62"/>
    <mergeCell ref="BG59:BG62"/>
    <mergeCell ref="BN88:BN91"/>
    <mergeCell ref="BG34:BG37"/>
    <mergeCell ref="BF38:BF41"/>
    <mergeCell ref="BG38:BG41"/>
    <mergeCell ref="BF42:BF45"/>
    <mergeCell ref="BG42:BG45"/>
    <mergeCell ref="BF47:BF50"/>
    <mergeCell ref="BG47:BG50"/>
    <mergeCell ref="BF51:BF54"/>
    <mergeCell ref="BG51:BG54"/>
    <mergeCell ref="BG13:BG16"/>
    <mergeCell ref="BF17:BF20"/>
    <mergeCell ref="BG17:BG20"/>
    <mergeCell ref="BF21:BF24"/>
    <mergeCell ref="BG21:BG24"/>
    <mergeCell ref="BF25:BF28"/>
    <mergeCell ref="BG25:BG28"/>
    <mergeCell ref="BF30:BF33"/>
    <mergeCell ref="BG30:BG33"/>
    <mergeCell ref="AX75:AX78"/>
    <mergeCell ref="AY75:AY78"/>
    <mergeCell ref="AX80:AX83"/>
    <mergeCell ref="AY80:AY83"/>
    <mergeCell ref="AX84:AX87"/>
    <mergeCell ref="AY84:AY87"/>
    <mergeCell ref="AX88:AX91"/>
    <mergeCell ref="AY88:AY91"/>
    <mergeCell ref="BF13:BF16"/>
    <mergeCell ref="BF34:BF37"/>
    <mergeCell ref="BF55:BF58"/>
    <mergeCell ref="BF75:BF78"/>
    <mergeCell ref="AX55:AX58"/>
    <mergeCell ref="AY55:AY58"/>
    <mergeCell ref="AX59:AX62"/>
    <mergeCell ref="AY59:AY62"/>
    <mergeCell ref="AX63:AX66"/>
    <mergeCell ref="AY63:AY66"/>
    <mergeCell ref="AX67:AX70"/>
    <mergeCell ref="AY67:AY70"/>
    <mergeCell ref="AX71:AX74"/>
    <mergeCell ref="AY71:AY74"/>
    <mergeCell ref="BF84:BF87"/>
    <mergeCell ref="AQ75:AQ78"/>
    <mergeCell ref="AQ80:AQ83"/>
    <mergeCell ref="AQ84:AQ87"/>
    <mergeCell ref="AQ88:AQ91"/>
    <mergeCell ref="AX13:AX16"/>
    <mergeCell ref="AY13:AY16"/>
    <mergeCell ref="AX17:AX20"/>
    <mergeCell ref="AY17:AY20"/>
    <mergeCell ref="AX21:AX24"/>
    <mergeCell ref="AY21:AY24"/>
    <mergeCell ref="AX25:AX28"/>
    <mergeCell ref="AY25:AY28"/>
    <mergeCell ref="AX30:AX33"/>
    <mergeCell ref="AY30:AY33"/>
    <mergeCell ref="AX34:AX37"/>
    <mergeCell ref="AY34:AY37"/>
    <mergeCell ref="AX38:AX41"/>
    <mergeCell ref="AY38:AY41"/>
    <mergeCell ref="AX42:AX45"/>
    <mergeCell ref="AY42:AY45"/>
    <mergeCell ref="AX47:AX50"/>
    <mergeCell ref="AY47:AY50"/>
    <mergeCell ref="AX51:AX54"/>
    <mergeCell ref="AY51:AY54"/>
    <mergeCell ref="AP84:AP87"/>
    <mergeCell ref="AP88:AP91"/>
    <mergeCell ref="AQ9:AQ12"/>
    <mergeCell ref="AX9:AX12"/>
    <mergeCell ref="AY9:AY12"/>
    <mergeCell ref="BF9:BF12"/>
    <mergeCell ref="BG9:BG12"/>
    <mergeCell ref="BN9:BN12"/>
    <mergeCell ref="BO9:BO12"/>
    <mergeCell ref="AQ13:AQ16"/>
    <mergeCell ref="AQ17:AQ20"/>
    <mergeCell ref="AQ21:AQ24"/>
    <mergeCell ref="AQ25:AQ28"/>
    <mergeCell ref="AQ30:AQ33"/>
    <mergeCell ref="AQ34:AQ37"/>
    <mergeCell ref="AQ38:AQ41"/>
    <mergeCell ref="AQ42:AQ45"/>
    <mergeCell ref="AQ47:AQ50"/>
    <mergeCell ref="AQ51:AQ54"/>
    <mergeCell ref="AQ55:AQ58"/>
    <mergeCell ref="AQ59:AQ62"/>
    <mergeCell ref="AQ63:AQ66"/>
    <mergeCell ref="AQ67:AQ70"/>
    <mergeCell ref="AQ71:AQ74"/>
    <mergeCell ref="AP47:AP50"/>
    <mergeCell ref="AP51:AP54"/>
    <mergeCell ref="AP55:AP58"/>
    <mergeCell ref="AP59:AP62"/>
    <mergeCell ref="AP63:AP66"/>
    <mergeCell ref="AP67:AP70"/>
    <mergeCell ref="AP71:AP74"/>
    <mergeCell ref="AP75:AP78"/>
    <mergeCell ref="AP80:AP83"/>
    <mergeCell ref="AP9:AP12"/>
    <mergeCell ref="AP13:AP16"/>
    <mergeCell ref="AP17:AP20"/>
    <mergeCell ref="AP21:AP24"/>
    <mergeCell ref="AP25:AP28"/>
    <mergeCell ref="AP30:AP33"/>
    <mergeCell ref="AP34:AP37"/>
    <mergeCell ref="AP38:AP41"/>
    <mergeCell ref="AP42:AP45"/>
    <mergeCell ref="AR4:AU4"/>
    <mergeCell ref="B3:D3"/>
    <mergeCell ref="E3:E5"/>
    <mergeCell ref="F3:I3"/>
    <mergeCell ref="J3:K3"/>
    <mergeCell ref="L3:M3"/>
    <mergeCell ref="N3:O3"/>
    <mergeCell ref="C4:D4"/>
    <mergeCell ref="F4:F5"/>
    <mergeCell ref="G4:G5"/>
    <mergeCell ref="H4:H5"/>
    <mergeCell ref="V4:V5"/>
    <mergeCell ref="W4:W5"/>
    <mergeCell ref="X4:X5"/>
    <mergeCell ref="Y4:Y5"/>
    <mergeCell ref="Z4:Z5"/>
    <mergeCell ref="AA4:AD4"/>
    <mergeCell ref="O4:O5"/>
    <mergeCell ref="T4:T5"/>
    <mergeCell ref="R3:R5"/>
    <mergeCell ref="Q3:Q5"/>
    <mergeCell ref="P3:P5"/>
    <mergeCell ref="BT4:BT5"/>
    <mergeCell ref="BU4:BU5"/>
    <mergeCell ref="BF4:BF5"/>
    <mergeCell ref="BG4:BG5"/>
    <mergeCell ref="BH4:BK4"/>
    <mergeCell ref="BL4:BL5"/>
    <mergeCell ref="BM4:BM5"/>
    <mergeCell ref="BN4:BN5"/>
    <mergeCell ref="AV4:AV5"/>
    <mergeCell ref="BO4:BO5"/>
    <mergeCell ref="AW4:AW5"/>
    <mergeCell ref="AX4:AX5"/>
    <mergeCell ref="AY4:AY5"/>
    <mergeCell ref="AZ4:BC4"/>
    <mergeCell ref="BD4:BD5"/>
    <mergeCell ref="BE4:BE5"/>
    <mergeCell ref="O9:O12"/>
    <mergeCell ref="P9:P12"/>
    <mergeCell ref="Q9:Q12"/>
    <mergeCell ref="T9:T12"/>
    <mergeCell ref="U9:U12"/>
    <mergeCell ref="V9:V12"/>
    <mergeCell ref="S9:S12"/>
    <mergeCell ref="R9:R12"/>
    <mergeCell ref="BP4:BS4"/>
    <mergeCell ref="AI3:AI5"/>
    <mergeCell ref="AJ3:AJ5"/>
    <mergeCell ref="AK3:AK5"/>
    <mergeCell ref="AL3:AM3"/>
    <mergeCell ref="Y3:AF3"/>
    <mergeCell ref="AP3:AW3"/>
    <mergeCell ref="AX3:BE3"/>
    <mergeCell ref="AH3:AH5"/>
    <mergeCell ref="BF3:BM3"/>
    <mergeCell ref="BN3:BU3"/>
    <mergeCell ref="AN3:AO3"/>
    <mergeCell ref="AE4:AE5"/>
    <mergeCell ref="AF4:AF5"/>
    <mergeCell ref="AP4:AP5"/>
    <mergeCell ref="AQ4:AQ5"/>
    <mergeCell ref="C9:C12"/>
    <mergeCell ref="D9:D12"/>
    <mergeCell ref="E9:E12"/>
    <mergeCell ref="F9:F12"/>
    <mergeCell ref="G9:G12"/>
    <mergeCell ref="H9:H12"/>
    <mergeCell ref="W9:W12"/>
    <mergeCell ref="X9:X12"/>
    <mergeCell ref="AG3:AG5"/>
    <mergeCell ref="I9:I12"/>
    <mergeCell ref="J9:J12"/>
    <mergeCell ref="K9:K12"/>
    <mergeCell ref="L9:L12"/>
    <mergeCell ref="M9:M12"/>
    <mergeCell ref="N9:N12"/>
    <mergeCell ref="U4:U5"/>
    <mergeCell ref="I4:I5"/>
    <mergeCell ref="J4:J5"/>
    <mergeCell ref="K4:K5"/>
    <mergeCell ref="L4:L5"/>
    <mergeCell ref="M4:M5"/>
    <mergeCell ref="N4:N5"/>
    <mergeCell ref="T3:X3"/>
    <mergeCell ref="AD9:AD12"/>
    <mergeCell ref="O13:O16"/>
    <mergeCell ref="C17:C20"/>
    <mergeCell ref="D17:D20"/>
    <mergeCell ref="E17:E20"/>
    <mergeCell ref="F17:F20"/>
    <mergeCell ref="G17:G20"/>
    <mergeCell ref="H17:H20"/>
    <mergeCell ref="I17:I20"/>
    <mergeCell ref="J17:J20"/>
    <mergeCell ref="K17:K20"/>
    <mergeCell ref="I13:I16"/>
    <mergeCell ref="J13:J16"/>
    <mergeCell ref="K13:K16"/>
    <mergeCell ref="L13:L16"/>
    <mergeCell ref="M13:M16"/>
    <mergeCell ref="N13:N16"/>
    <mergeCell ref="C13:C16"/>
    <mergeCell ref="D13:D16"/>
    <mergeCell ref="E13:E16"/>
    <mergeCell ref="F13:F16"/>
    <mergeCell ref="G13:G16"/>
    <mergeCell ref="H13:H16"/>
    <mergeCell ref="L17:L20"/>
    <mergeCell ref="M17:M20"/>
    <mergeCell ref="N17:N20"/>
    <mergeCell ref="O17:O20"/>
    <mergeCell ref="C21:C24"/>
    <mergeCell ref="D21:D24"/>
    <mergeCell ref="E21:E24"/>
    <mergeCell ref="F21:F24"/>
    <mergeCell ref="G21:G24"/>
    <mergeCell ref="H21:H24"/>
    <mergeCell ref="O21:O24"/>
    <mergeCell ref="I21:I24"/>
    <mergeCell ref="J21:J24"/>
    <mergeCell ref="K21:K24"/>
    <mergeCell ref="L21:L24"/>
    <mergeCell ref="M21:M24"/>
    <mergeCell ref="N21:N24"/>
    <mergeCell ref="C25:C28"/>
    <mergeCell ref="D25:D28"/>
    <mergeCell ref="E25:E28"/>
    <mergeCell ref="F25:F28"/>
    <mergeCell ref="G25:G28"/>
    <mergeCell ref="H25:H28"/>
    <mergeCell ref="I25:I28"/>
    <mergeCell ref="J25:J28"/>
    <mergeCell ref="K25:K28"/>
    <mergeCell ref="AE9:AE12"/>
    <mergeCell ref="AF9:AF12"/>
    <mergeCell ref="P13:P16"/>
    <mergeCell ref="Q13:Q16"/>
    <mergeCell ref="R13:R16"/>
    <mergeCell ref="S13:S16"/>
    <mergeCell ref="T13:T16"/>
    <mergeCell ref="U13:U16"/>
    <mergeCell ref="Y9:Y12"/>
    <mergeCell ref="V13:V16"/>
    <mergeCell ref="W13:W16"/>
    <mergeCell ref="X13:X16"/>
    <mergeCell ref="Y13:Y16"/>
    <mergeCell ref="AF13:AF16"/>
    <mergeCell ref="AA13:AA16"/>
    <mergeCell ref="AB13:AB16"/>
    <mergeCell ref="AC13:AC16"/>
    <mergeCell ref="AD13:AD16"/>
    <mergeCell ref="AE13:AE16"/>
    <mergeCell ref="Z9:Z12"/>
    <mergeCell ref="AA9:AA12"/>
    <mergeCell ref="AB9:AB12"/>
    <mergeCell ref="AC9:AC12"/>
    <mergeCell ref="P17:P20"/>
    <mergeCell ref="Q17:Q20"/>
    <mergeCell ref="R17:R20"/>
    <mergeCell ref="S17:S20"/>
    <mergeCell ref="T17:T20"/>
    <mergeCell ref="U17:U20"/>
    <mergeCell ref="V17:V20"/>
    <mergeCell ref="W17:W20"/>
    <mergeCell ref="Z13:Z16"/>
    <mergeCell ref="AD17:AD20"/>
    <mergeCell ref="AE17:AE20"/>
    <mergeCell ref="AF17:AF20"/>
    <mergeCell ref="P21:P24"/>
    <mergeCell ref="Q21:Q24"/>
    <mergeCell ref="R21:R24"/>
    <mergeCell ref="S21:S24"/>
    <mergeCell ref="T21:T24"/>
    <mergeCell ref="U21:U24"/>
    <mergeCell ref="X17:X20"/>
    <mergeCell ref="Y17:Y20"/>
    <mergeCell ref="Z17:Z20"/>
    <mergeCell ref="AA17:AA20"/>
    <mergeCell ref="AB17:AB20"/>
    <mergeCell ref="AC17:AC20"/>
    <mergeCell ref="AB21:AB24"/>
    <mergeCell ref="AC21:AC24"/>
    <mergeCell ref="AD21:AD24"/>
    <mergeCell ref="AE21:AE24"/>
    <mergeCell ref="AF21:AF24"/>
    <mergeCell ref="V21:V24"/>
    <mergeCell ref="W21:W24"/>
    <mergeCell ref="X21:X24"/>
    <mergeCell ref="Y21:Y24"/>
    <mergeCell ref="Z21:Z24"/>
    <mergeCell ref="AA21:AA24"/>
    <mergeCell ref="AE25:AE28"/>
    <mergeCell ref="AF25:AF28"/>
    <mergeCell ref="V25:V28"/>
    <mergeCell ref="W25:W28"/>
    <mergeCell ref="X25:X28"/>
    <mergeCell ref="Y25:Y28"/>
    <mergeCell ref="Z25:Z28"/>
    <mergeCell ref="AA25:AA28"/>
    <mergeCell ref="AB25:AB28"/>
    <mergeCell ref="AC25:AC28"/>
    <mergeCell ref="AD25:AD28"/>
    <mergeCell ref="P25:P28"/>
    <mergeCell ref="Q25:Q28"/>
    <mergeCell ref="R25:R28"/>
    <mergeCell ref="S25:S28"/>
    <mergeCell ref="T25:T28"/>
    <mergeCell ref="U25:U28"/>
    <mergeCell ref="C30:C33"/>
    <mergeCell ref="D30:D33"/>
    <mergeCell ref="E30:E33"/>
    <mergeCell ref="F30:F33"/>
    <mergeCell ref="G30:G33"/>
    <mergeCell ref="H30:H33"/>
    <mergeCell ref="L25:L28"/>
    <mergeCell ref="M25:M28"/>
    <mergeCell ref="N25:N28"/>
    <mergeCell ref="O25:O28"/>
    <mergeCell ref="O30:O33"/>
    <mergeCell ref="P30:P33"/>
    <mergeCell ref="Q30:Q33"/>
    <mergeCell ref="R30:R33"/>
    <mergeCell ref="S30:S33"/>
    <mergeCell ref="T30:T33"/>
    <mergeCell ref="I30:I33"/>
    <mergeCell ref="J30:J33"/>
    <mergeCell ref="K30:K33"/>
    <mergeCell ref="L30:L33"/>
    <mergeCell ref="M30:M33"/>
    <mergeCell ref="N30:N33"/>
    <mergeCell ref="AA30:AA33"/>
    <mergeCell ref="AB30:AB33"/>
    <mergeCell ref="AC30:AC33"/>
    <mergeCell ref="AD30:AD33"/>
    <mergeCell ref="AE30:AE33"/>
    <mergeCell ref="AF30:AF33"/>
    <mergeCell ref="U30:U33"/>
    <mergeCell ref="V30:V33"/>
    <mergeCell ref="W30:W33"/>
    <mergeCell ref="X30:X33"/>
    <mergeCell ref="Y30:Y33"/>
    <mergeCell ref="Z30:Z33"/>
    <mergeCell ref="O34:O37"/>
    <mergeCell ref="P34:P37"/>
    <mergeCell ref="Q34:Q37"/>
    <mergeCell ref="AD34:AD37"/>
    <mergeCell ref="AE34:AE37"/>
    <mergeCell ref="AF34:AF37"/>
    <mergeCell ref="AA34:AA37"/>
    <mergeCell ref="AB34:AB37"/>
    <mergeCell ref="AC34:AC37"/>
    <mergeCell ref="C34:C37"/>
    <mergeCell ref="D34:D37"/>
    <mergeCell ref="E34:E37"/>
    <mergeCell ref="F34:F37"/>
    <mergeCell ref="G34:G37"/>
    <mergeCell ref="H34:H37"/>
    <mergeCell ref="I34:I37"/>
    <mergeCell ref="J34:J37"/>
    <mergeCell ref="K34:K37"/>
    <mergeCell ref="C38:C41"/>
    <mergeCell ref="D38:D41"/>
    <mergeCell ref="E38:E41"/>
    <mergeCell ref="F38:F41"/>
    <mergeCell ref="G38:G41"/>
    <mergeCell ref="H38:H41"/>
    <mergeCell ref="X34:X37"/>
    <mergeCell ref="Y34:Y37"/>
    <mergeCell ref="Z34:Z37"/>
    <mergeCell ref="R34:R37"/>
    <mergeCell ref="S34:S37"/>
    <mergeCell ref="T34:T37"/>
    <mergeCell ref="U34:U37"/>
    <mergeCell ref="V34:V37"/>
    <mergeCell ref="W34:W37"/>
    <mergeCell ref="L34:L37"/>
    <mergeCell ref="M34:M37"/>
    <mergeCell ref="N34:N37"/>
    <mergeCell ref="O38:O41"/>
    <mergeCell ref="P38:P41"/>
    <mergeCell ref="Q38:Q41"/>
    <mergeCell ref="R38:R41"/>
    <mergeCell ref="S38:S41"/>
    <mergeCell ref="T38:T41"/>
    <mergeCell ref="I38:I41"/>
    <mergeCell ref="J38:J41"/>
    <mergeCell ref="K38:K41"/>
    <mergeCell ref="L38:L41"/>
    <mergeCell ref="M38:M41"/>
    <mergeCell ref="N38:N41"/>
    <mergeCell ref="AA38:AA41"/>
    <mergeCell ref="AB38:AB41"/>
    <mergeCell ref="AC38:AC41"/>
    <mergeCell ref="AD38:AD41"/>
    <mergeCell ref="AE38:AE41"/>
    <mergeCell ref="AF38:AF41"/>
    <mergeCell ref="U38:U41"/>
    <mergeCell ref="V38:V41"/>
    <mergeCell ref="W38:W41"/>
    <mergeCell ref="X38:X41"/>
    <mergeCell ref="Y38:Y41"/>
    <mergeCell ref="Z38:Z41"/>
    <mergeCell ref="O42:O45"/>
    <mergeCell ref="P42:P45"/>
    <mergeCell ref="Q42:Q45"/>
    <mergeCell ref="C42:C45"/>
    <mergeCell ref="D42:D45"/>
    <mergeCell ref="E42:E45"/>
    <mergeCell ref="F42:F45"/>
    <mergeCell ref="G42:G45"/>
    <mergeCell ref="H42:H45"/>
    <mergeCell ref="I42:I45"/>
    <mergeCell ref="J42:J45"/>
    <mergeCell ref="K42:K45"/>
    <mergeCell ref="AD42:AD45"/>
    <mergeCell ref="AE42:AE45"/>
    <mergeCell ref="AF42:AF45"/>
    <mergeCell ref="C47:C50"/>
    <mergeCell ref="D47:D50"/>
    <mergeCell ref="E47:E50"/>
    <mergeCell ref="F47:F50"/>
    <mergeCell ref="G47:G50"/>
    <mergeCell ref="H47:H50"/>
    <mergeCell ref="X42:X45"/>
    <mergeCell ref="Y42:Y45"/>
    <mergeCell ref="Z42:Z45"/>
    <mergeCell ref="AA42:AA45"/>
    <mergeCell ref="AB42:AB45"/>
    <mergeCell ref="AC42:AC45"/>
    <mergeCell ref="R42:R45"/>
    <mergeCell ref="S42:S45"/>
    <mergeCell ref="T42:T45"/>
    <mergeCell ref="U42:U45"/>
    <mergeCell ref="V42:V45"/>
    <mergeCell ref="W42:W45"/>
    <mergeCell ref="L42:L45"/>
    <mergeCell ref="M42:M45"/>
    <mergeCell ref="N42:N45"/>
    <mergeCell ref="O47:O50"/>
    <mergeCell ref="P47:P50"/>
    <mergeCell ref="Q47:Q50"/>
    <mergeCell ref="R47:R50"/>
    <mergeCell ref="S47:S50"/>
    <mergeCell ref="T47:T50"/>
    <mergeCell ref="I47:I50"/>
    <mergeCell ref="J47:J50"/>
    <mergeCell ref="K47:K50"/>
    <mergeCell ref="L47:L50"/>
    <mergeCell ref="M47:M50"/>
    <mergeCell ref="N47:N50"/>
    <mergeCell ref="AA47:AA50"/>
    <mergeCell ref="AB47:AB50"/>
    <mergeCell ref="AC47:AC50"/>
    <mergeCell ref="AD47:AD50"/>
    <mergeCell ref="AE47:AE50"/>
    <mergeCell ref="AF47:AF50"/>
    <mergeCell ref="U47:U50"/>
    <mergeCell ref="V47:V50"/>
    <mergeCell ref="W47:W50"/>
    <mergeCell ref="X47:X50"/>
    <mergeCell ref="Y47:Y50"/>
    <mergeCell ref="Z47:Z50"/>
    <mergeCell ref="O51:O54"/>
    <mergeCell ref="P51:P54"/>
    <mergeCell ref="Q51:Q54"/>
    <mergeCell ref="C51:C54"/>
    <mergeCell ref="D51:D54"/>
    <mergeCell ref="E51:E54"/>
    <mergeCell ref="F51:F54"/>
    <mergeCell ref="G51:G54"/>
    <mergeCell ref="H51:H54"/>
    <mergeCell ref="I51:I54"/>
    <mergeCell ref="J51:J54"/>
    <mergeCell ref="K51:K54"/>
    <mergeCell ref="AD51:AD54"/>
    <mergeCell ref="AE51:AE54"/>
    <mergeCell ref="AF51:AF54"/>
    <mergeCell ref="C55:C58"/>
    <mergeCell ref="D55:D58"/>
    <mergeCell ref="E55:E58"/>
    <mergeCell ref="F55:F58"/>
    <mergeCell ref="G55:G58"/>
    <mergeCell ref="H55:H58"/>
    <mergeCell ref="X51:X54"/>
    <mergeCell ref="Y51:Y54"/>
    <mergeCell ref="Z51:Z54"/>
    <mergeCell ref="AA51:AA54"/>
    <mergeCell ref="AB51:AB54"/>
    <mergeCell ref="AC51:AC54"/>
    <mergeCell ref="R51:R54"/>
    <mergeCell ref="S51:S54"/>
    <mergeCell ref="T51:T54"/>
    <mergeCell ref="U51:U54"/>
    <mergeCell ref="V51:V54"/>
    <mergeCell ref="W51:W54"/>
    <mergeCell ref="L51:L54"/>
    <mergeCell ref="M51:M54"/>
    <mergeCell ref="N51:N54"/>
    <mergeCell ref="O55:O58"/>
    <mergeCell ref="P55:P58"/>
    <mergeCell ref="Q55:Q58"/>
    <mergeCell ref="R55:R58"/>
    <mergeCell ref="S55:S58"/>
    <mergeCell ref="T55:T58"/>
    <mergeCell ref="I55:I58"/>
    <mergeCell ref="J55:J58"/>
    <mergeCell ref="K55:K58"/>
    <mergeCell ref="L55:L58"/>
    <mergeCell ref="M55:M58"/>
    <mergeCell ref="N55:N58"/>
    <mergeCell ref="AA55:AA58"/>
    <mergeCell ref="AB55:AB58"/>
    <mergeCell ref="AC55:AC58"/>
    <mergeCell ref="AD55:AD58"/>
    <mergeCell ref="AE55:AE58"/>
    <mergeCell ref="AF55:AF58"/>
    <mergeCell ref="U55:U58"/>
    <mergeCell ref="V55:V58"/>
    <mergeCell ref="W55:W58"/>
    <mergeCell ref="X55:X58"/>
    <mergeCell ref="Y55:Y58"/>
    <mergeCell ref="Z55:Z58"/>
    <mergeCell ref="O59:O62"/>
    <mergeCell ref="P59:P62"/>
    <mergeCell ref="Q59:Q62"/>
    <mergeCell ref="C59:C62"/>
    <mergeCell ref="D59:D62"/>
    <mergeCell ref="E59:E62"/>
    <mergeCell ref="F59:F62"/>
    <mergeCell ref="G59:G62"/>
    <mergeCell ref="H59:H62"/>
    <mergeCell ref="I59:I62"/>
    <mergeCell ref="J59:J62"/>
    <mergeCell ref="K59:K62"/>
    <mergeCell ref="AD59:AD62"/>
    <mergeCell ref="AE59:AE62"/>
    <mergeCell ref="AF59:AF62"/>
    <mergeCell ref="C63:C66"/>
    <mergeCell ref="D63:D66"/>
    <mergeCell ref="E63:E66"/>
    <mergeCell ref="F63:F66"/>
    <mergeCell ref="G63:G66"/>
    <mergeCell ref="H63:H66"/>
    <mergeCell ref="X59:X62"/>
    <mergeCell ref="Y59:Y62"/>
    <mergeCell ref="Z59:Z62"/>
    <mergeCell ref="AA59:AA62"/>
    <mergeCell ref="AB59:AB62"/>
    <mergeCell ref="AC59:AC62"/>
    <mergeCell ref="R59:R62"/>
    <mergeCell ref="S59:S62"/>
    <mergeCell ref="T59:T62"/>
    <mergeCell ref="U59:U62"/>
    <mergeCell ref="V59:V62"/>
    <mergeCell ref="W59:W62"/>
    <mergeCell ref="L59:L62"/>
    <mergeCell ref="M59:M62"/>
    <mergeCell ref="N59:N62"/>
    <mergeCell ref="O63:O66"/>
    <mergeCell ref="P63:P66"/>
    <mergeCell ref="Q63:Q66"/>
    <mergeCell ref="R63:R66"/>
    <mergeCell ref="S63:S66"/>
    <mergeCell ref="T63:T66"/>
    <mergeCell ref="I63:I66"/>
    <mergeCell ref="J63:J66"/>
    <mergeCell ref="K63:K66"/>
    <mergeCell ref="L63:L66"/>
    <mergeCell ref="M63:M66"/>
    <mergeCell ref="N63:N66"/>
    <mergeCell ref="AA63:AA66"/>
    <mergeCell ref="AB63:AB66"/>
    <mergeCell ref="AC63:AC66"/>
    <mergeCell ref="AD63:AD66"/>
    <mergeCell ref="AE63:AE66"/>
    <mergeCell ref="AF63:AF66"/>
    <mergeCell ref="U63:U66"/>
    <mergeCell ref="V63:V66"/>
    <mergeCell ref="W63:W66"/>
    <mergeCell ref="X63:X66"/>
    <mergeCell ref="Y63:Y66"/>
    <mergeCell ref="Z63:Z66"/>
    <mergeCell ref="O67:O70"/>
    <mergeCell ref="P67:P70"/>
    <mergeCell ref="Q67:Q70"/>
    <mergeCell ref="C67:C70"/>
    <mergeCell ref="D67:D70"/>
    <mergeCell ref="E67:E70"/>
    <mergeCell ref="F67:F70"/>
    <mergeCell ref="G67:G70"/>
    <mergeCell ref="H67:H70"/>
    <mergeCell ref="I67:I70"/>
    <mergeCell ref="J67:J70"/>
    <mergeCell ref="K67:K70"/>
    <mergeCell ref="AD67:AD70"/>
    <mergeCell ref="AE67:AE70"/>
    <mergeCell ref="AF67:AF70"/>
    <mergeCell ref="C71:C74"/>
    <mergeCell ref="D71:D74"/>
    <mergeCell ref="E71:E74"/>
    <mergeCell ref="F71:F74"/>
    <mergeCell ref="G71:G74"/>
    <mergeCell ref="H71:H74"/>
    <mergeCell ref="X67:X70"/>
    <mergeCell ref="Y67:Y70"/>
    <mergeCell ref="Z67:Z70"/>
    <mergeCell ref="AA67:AA70"/>
    <mergeCell ref="AB67:AB70"/>
    <mergeCell ref="AC67:AC70"/>
    <mergeCell ref="R67:R70"/>
    <mergeCell ref="S67:S70"/>
    <mergeCell ref="T67:T70"/>
    <mergeCell ref="U67:U70"/>
    <mergeCell ref="V67:V70"/>
    <mergeCell ref="W67:W70"/>
    <mergeCell ref="L67:L70"/>
    <mergeCell ref="M67:M70"/>
    <mergeCell ref="N67:N70"/>
    <mergeCell ref="O71:O74"/>
    <mergeCell ref="P71:P74"/>
    <mergeCell ref="Q71:Q74"/>
    <mergeCell ref="R71:R74"/>
    <mergeCell ref="S71:S74"/>
    <mergeCell ref="T71:T74"/>
    <mergeCell ref="I71:I74"/>
    <mergeCell ref="J71:J74"/>
    <mergeCell ref="K71:K74"/>
    <mergeCell ref="L71:L74"/>
    <mergeCell ref="M71:M74"/>
    <mergeCell ref="N71:N74"/>
    <mergeCell ref="AA71:AA74"/>
    <mergeCell ref="AB71:AB74"/>
    <mergeCell ref="AC71:AC74"/>
    <mergeCell ref="AD71:AD74"/>
    <mergeCell ref="AE71:AE74"/>
    <mergeCell ref="AF71:AF74"/>
    <mergeCell ref="U71:U74"/>
    <mergeCell ref="V71:V74"/>
    <mergeCell ref="W71:W74"/>
    <mergeCell ref="X71:X74"/>
    <mergeCell ref="Y71:Y74"/>
    <mergeCell ref="Z71:Z74"/>
    <mergeCell ref="O75:O78"/>
    <mergeCell ref="P75:P78"/>
    <mergeCell ref="Q75:Q78"/>
    <mergeCell ref="C75:C78"/>
    <mergeCell ref="D75:D78"/>
    <mergeCell ref="E75:E78"/>
    <mergeCell ref="F75:F78"/>
    <mergeCell ref="G75:G78"/>
    <mergeCell ref="H75:H78"/>
    <mergeCell ref="I75:I78"/>
    <mergeCell ref="J75:J78"/>
    <mergeCell ref="K75:K78"/>
    <mergeCell ref="AD75:AD78"/>
    <mergeCell ref="AE75:AE78"/>
    <mergeCell ref="AF75:AF78"/>
    <mergeCell ref="C80:C83"/>
    <mergeCell ref="D80:D83"/>
    <mergeCell ref="E80:E83"/>
    <mergeCell ref="F80:F83"/>
    <mergeCell ref="G80:G83"/>
    <mergeCell ref="H80:H83"/>
    <mergeCell ref="X75:X78"/>
    <mergeCell ref="Y75:Y78"/>
    <mergeCell ref="Z75:Z78"/>
    <mergeCell ref="AA75:AA78"/>
    <mergeCell ref="AB75:AB78"/>
    <mergeCell ref="AC75:AC78"/>
    <mergeCell ref="R75:R78"/>
    <mergeCell ref="S75:S78"/>
    <mergeCell ref="T75:T78"/>
    <mergeCell ref="U75:U78"/>
    <mergeCell ref="V75:V78"/>
    <mergeCell ref="W75:W78"/>
    <mergeCell ref="L75:L78"/>
    <mergeCell ref="M75:M78"/>
    <mergeCell ref="N75:N78"/>
    <mergeCell ref="O80:O83"/>
    <mergeCell ref="P80:P83"/>
    <mergeCell ref="Q80:Q83"/>
    <mergeCell ref="R80:R83"/>
    <mergeCell ref="S80:S83"/>
    <mergeCell ref="T80:T83"/>
    <mergeCell ref="I80:I83"/>
    <mergeCell ref="J80:J83"/>
    <mergeCell ref="K80:K83"/>
    <mergeCell ref="L80:L83"/>
    <mergeCell ref="M80:M83"/>
    <mergeCell ref="N80:N83"/>
    <mergeCell ref="AA80:AA83"/>
    <mergeCell ref="AB80:AB83"/>
    <mergeCell ref="AC80:AC83"/>
    <mergeCell ref="AD80:AD83"/>
    <mergeCell ref="AE80:AE83"/>
    <mergeCell ref="AF80:AF83"/>
    <mergeCell ref="U80:U83"/>
    <mergeCell ref="V80:V83"/>
    <mergeCell ref="W80:W83"/>
    <mergeCell ref="X80:X83"/>
    <mergeCell ref="Y80:Y83"/>
    <mergeCell ref="Z80:Z83"/>
    <mergeCell ref="O84:O87"/>
    <mergeCell ref="P84:P87"/>
    <mergeCell ref="Q84:Q87"/>
    <mergeCell ref="C84:C87"/>
    <mergeCell ref="D84:D87"/>
    <mergeCell ref="E84:E87"/>
    <mergeCell ref="F84:F87"/>
    <mergeCell ref="G84:G87"/>
    <mergeCell ref="H84:H87"/>
    <mergeCell ref="I84:I87"/>
    <mergeCell ref="J84:J87"/>
    <mergeCell ref="K84:K87"/>
    <mergeCell ref="AD84:AD87"/>
    <mergeCell ref="AE84:AE87"/>
    <mergeCell ref="AF84:AF87"/>
    <mergeCell ref="C88:C91"/>
    <mergeCell ref="D88:D91"/>
    <mergeCell ref="E88:E91"/>
    <mergeCell ref="F88:F91"/>
    <mergeCell ref="G88:G91"/>
    <mergeCell ref="H88:H91"/>
    <mergeCell ref="X84:X87"/>
    <mergeCell ref="Y84:Y87"/>
    <mergeCell ref="Z84:Z87"/>
    <mergeCell ref="AA84:AA87"/>
    <mergeCell ref="AB84:AB87"/>
    <mergeCell ref="AC84:AC87"/>
    <mergeCell ref="R84:R87"/>
    <mergeCell ref="S84:S87"/>
    <mergeCell ref="T84:T87"/>
    <mergeCell ref="U84:U87"/>
    <mergeCell ref="V84:V87"/>
    <mergeCell ref="W84:W87"/>
    <mergeCell ref="L84:L87"/>
    <mergeCell ref="M84:M87"/>
    <mergeCell ref="N84:N87"/>
    <mergeCell ref="O88:O91"/>
    <mergeCell ref="P88:P91"/>
    <mergeCell ref="Q88:Q91"/>
    <mergeCell ref="R88:R91"/>
    <mergeCell ref="S88:S91"/>
    <mergeCell ref="T88:T91"/>
    <mergeCell ref="I88:I91"/>
    <mergeCell ref="J88:J91"/>
    <mergeCell ref="K88:K91"/>
    <mergeCell ref="L88:L91"/>
    <mergeCell ref="M88:M91"/>
    <mergeCell ref="N88:N91"/>
    <mergeCell ref="AA88:AA91"/>
    <mergeCell ref="AB88:AB91"/>
    <mergeCell ref="AC88:AC91"/>
    <mergeCell ref="AD88:AD91"/>
    <mergeCell ref="AE88:AE91"/>
    <mergeCell ref="AF88:AF91"/>
    <mergeCell ref="U88:U91"/>
    <mergeCell ref="V88:V91"/>
    <mergeCell ref="W88:W91"/>
    <mergeCell ref="X88:X91"/>
    <mergeCell ref="Y88:Y91"/>
    <mergeCell ref="Z88:Z91"/>
  </mergeCells>
  <conditionalFormatting sqref="S9 S13 S17 S21 S25 S30 S34 S38 S42 S47 S51 S55 S59 S63 S67 S71 S75 S80 S84 S88">
    <cfRule type="expression" dxfId="958" priority="12">
      <formula>T9=U9+V9+W9+X9</formula>
    </cfRule>
    <cfRule type="expression" dxfId="957" priority="13">
      <formula>T9&lt;&gt;U9+V9+W9+X9</formula>
    </cfRule>
  </conditionalFormatting>
  <conditionalFormatting sqref="Y7:Y9">
    <cfRule type="expression" dxfId="956" priority="6">
      <formula>Y7&lt;&gt;Z7</formula>
    </cfRule>
  </conditionalFormatting>
  <conditionalFormatting sqref="Y13 Y17 Y21 Y25">
    <cfRule type="expression" dxfId="955" priority="10">
      <formula>Y13&lt;&gt;Z13</formula>
    </cfRule>
  </conditionalFormatting>
  <conditionalFormatting sqref="Y29:Y30">
    <cfRule type="expression" dxfId="954" priority="3">
      <formula>Y29&lt;&gt;Z29</formula>
    </cfRule>
  </conditionalFormatting>
  <conditionalFormatting sqref="Y34 Y38 Y42">
    <cfRule type="expression" dxfId="953" priority="9">
      <formula>Y34&lt;&gt;Z34</formula>
    </cfRule>
  </conditionalFormatting>
  <conditionalFormatting sqref="Y46:Y47">
    <cfRule type="expression" dxfId="952" priority="2">
      <formula>Y46&lt;&gt;Z46</formula>
    </cfRule>
  </conditionalFormatting>
  <conditionalFormatting sqref="Y51 Y55 Y59 Y63 Y67 Y71 Y75">
    <cfRule type="expression" dxfId="951" priority="8">
      <formula>Y51&lt;&gt;Z51</formula>
    </cfRule>
  </conditionalFormatting>
  <conditionalFormatting sqref="Y79:Y80">
    <cfRule type="expression" dxfId="950" priority="1">
      <formula>Y79&lt;&gt;Z79</formula>
    </cfRule>
  </conditionalFormatting>
  <conditionalFormatting sqref="Y84 Y88">
    <cfRule type="expression" dxfId="949" priority="7">
      <formula>Y84&lt;&gt;Z84</formula>
    </cfRule>
  </conditionalFormatting>
  <conditionalFormatting sqref="Z7:AO7">
    <cfRule type="expression" dxfId="948" priority="17">
      <formula>Z$7=#REF!</formula>
    </cfRule>
  </conditionalFormatting>
  <conditionalFormatting sqref="AQ7:AW7">
    <cfRule type="expression" dxfId="947" priority="16">
      <formula>AQ$7=#REF!</formula>
    </cfRule>
  </conditionalFormatting>
  <conditionalFormatting sqref="AY7:BE7 BG7:BM7 BO7:BU7">
    <cfRule type="expression" dxfId="946" priority="15">
      <formula>AY$7=#REF!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 xml:space="preserve">&amp;L&amp;F&amp;R&amp;P DE &amp;N </oddFooter>
  </headerFooter>
  <rowBreaks count="2" manualBreakCount="2">
    <brk id="20" max="72" man="1"/>
    <brk id="78" max="72" man="1"/>
  </rowBreaks>
  <colBreaks count="4" manualBreakCount="4">
    <brk id="13" max="1048575" man="1"/>
    <brk id="17" max="90" man="1"/>
    <brk id="41" max="1048575" man="1"/>
    <brk id="5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8F8F"/>
  </sheetPr>
  <dimension ref="A1:BU60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1" width="7.7109375" style="153" customWidth="1"/>
    <col min="2" max="2" width="7.7109375" style="5" customWidth="1"/>
    <col min="3" max="3" width="8.7109375" style="156" customWidth="1"/>
    <col min="4" max="4" width="52.7109375" style="20" customWidth="1"/>
    <col min="5" max="5" width="8.7109375" style="20" customWidth="1"/>
    <col min="6" max="6" width="12.7109375" style="20" customWidth="1"/>
    <col min="7" max="7" width="18.7109375" style="193" customWidth="1"/>
    <col min="8" max="9" width="10.7109375" style="7" customWidth="1"/>
    <col min="10" max="10" width="10.7109375" style="21" customWidth="1"/>
    <col min="11" max="11" width="20.7109375" style="21" customWidth="1"/>
    <col min="12" max="12" width="10.7109375" style="20" customWidth="1"/>
    <col min="13" max="13" width="40.7109375" style="20" customWidth="1"/>
    <col min="14" max="14" width="20.7109375" style="20" customWidth="1"/>
    <col min="15" max="15" width="140.7109375" style="230" customWidth="1"/>
    <col min="16" max="16" width="36.7109375" style="20" customWidth="1"/>
    <col min="17" max="17" width="14.7109375" style="20" customWidth="1"/>
    <col min="18" max="18" width="14.5703125" style="20" customWidth="1"/>
    <col min="19" max="19" width="1.7109375" style="20" customWidth="1"/>
    <col min="20" max="20" width="15" style="7" customWidth="1"/>
    <col min="21" max="24" width="15" style="6" customWidth="1"/>
    <col min="25" max="25" width="15.28515625" style="6" customWidth="1"/>
    <col min="26" max="32" width="15.28515625" style="2" customWidth="1"/>
    <col min="33" max="33" width="64.7109375" style="2" customWidth="1"/>
    <col min="34" max="36" width="14.7109375" style="2" customWidth="1"/>
    <col min="37" max="37" width="50.7109375" style="2" customWidth="1"/>
    <col min="38" max="41" width="13.28515625" style="2" customWidth="1"/>
    <col min="42" max="42" width="13.28515625" style="3" customWidth="1"/>
    <col min="43"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2" width="13.28515625" style="4" customWidth="1"/>
    <col min="63" max="65" width="13.28515625" style="1" customWidth="1"/>
    <col min="66" max="66" width="13.28515625" style="3" customWidth="1"/>
    <col min="67" max="70" width="13.28515625" style="4" customWidth="1"/>
    <col min="71" max="73" width="13.28515625" style="1" customWidth="1"/>
    <col min="74" max="109" width="12.7109375" style="1" customWidth="1"/>
    <col min="110" max="16384" width="11.42578125" style="1"/>
  </cols>
  <sheetData>
    <row r="1" spans="1:73" s="184" customFormat="1" ht="30" customHeight="1" x14ac:dyDescent="0.25">
      <c r="A1" s="661"/>
      <c r="B1" s="183"/>
      <c r="D1" s="186" t="s">
        <v>2879</v>
      </c>
      <c r="E1" s="185" t="s">
        <v>2880</v>
      </c>
      <c r="F1" s="183" t="s">
        <v>2881</v>
      </c>
      <c r="G1" s="209"/>
      <c r="H1" s="185"/>
      <c r="I1" s="185"/>
      <c r="J1" s="185"/>
      <c r="K1" s="185"/>
      <c r="L1" s="185"/>
      <c r="M1" s="660" t="s">
        <v>2882</v>
      </c>
      <c r="O1" s="222" t="s">
        <v>2995</v>
      </c>
      <c r="Q1" s="660" t="s">
        <v>2882</v>
      </c>
      <c r="R1" s="183"/>
      <c r="S1" s="183"/>
      <c r="T1" s="183" t="s">
        <v>2886</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148"/>
      <c r="B2" s="106"/>
      <c r="F2" s="106" t="s">
        <v>2996</v>
      </c>
      <c r="G2" s="210"/>
      <c r="H2" s="216"/>
      <c r="I2" s="216"/>
      <c r="J2" s="216"/>
      <c r="K2" s="216"/>
      <c r="O2" s="224" t="str">
        <f>+F2</f>
        <v>SECRETARÍA DE TURISMO</v>
      </c>
      <c r="Q2" s="106"/>
      <c r="R2" s="181"/>
      <c r="S2" s="181"/>
      <c r="T2" s="181"/>
      <c r="U2" s="181"/>
      <c r="V2" s="181"/>
      <c r="X2" s="106" t="str">
        <f>+F2</f>
        <v>SECRETARÍA DE TURISMO</v>
      </c>
      <c r="Y2" s="181"/>
      <c r="Z2" s="181"/>
      <c r="AA2" s="181"/>
      <c r="AB2" s="181"/>
      <c r="AE2" s="106"/>
      <c r="AF2" s="106"/>
      <c r="AG2" s="106"/>
      <c r="AH2" s="106" t="str">
        <f>+F2</f>
        <v>SECRETARÍA DE TURISMO</v>
      </c>
      <c r="AI2" s="106"/>
      <c r="AJ2" s="106"/>
      <c r="AK2" s="106"/>
      <c r="AL2" s="106"/>
      <c r="AM2" s="106"/>
      <c r="AN2" s="106"/>
      <c r="AO2" s="106"/>
      <c r="AP2" s="181"/>
      <c r="AQ2" s="181"/>
      <c r="AR2" s="181"/>
      <c r="AT2" s="181"/>
      <c r="AU2" s="106" t="str">
        <f>+X2</f>
        <v>SECRETARÍA DE TURISMO</v>
      </c>
      <c r="AV2" s="181"/>
      <c r="AW2" s="181"/>
      <c r="AX2" s="181"/>
      <c r="AY2" s="181"/>
      <c r="AZ2" s="181"/>
      <c r="BA2" s="181"/>
      <c r="BC2" s="106"/>
      <c r="BD2" s="106"/>
      <c r="BE2" s="106"/>
      <c r="BF2" s="181"/>
      <c r="BG2" s="181"/>
      <c r="BH2" s="181"/>
      <c r="BI2" s="106"/>
      <c r="BJ2" s="181"/>
      <c r="BK2" s="106" t="str">
        <f>+AU2</f>
        <v>SECRETARÍA DE TURISMO</v>
      </c>
      <c r="BL2" s="181"/>
      <c r="BM2" s="181"/>
      <c r="BN2" s="181"/>
      <c r="BO2" s="181"/>
      <c r="BP2" s="181"/>
      <c r="BQ2" s="181"/>
      <c r="BS2" s="106"/>
      <c r="BT2" s="106"/>
      <c r="BU2" s="106"/>
    </row>
    <row r="3" spans="1:73" ht="30" customHeight="1" thickBot="1" x14ac:dyDescent="0.3">
      <c r="A3" s="105" t="s">
        <v>2888</v>
      </c>
      <c r="B3" s="1113" t="s">
        <v>2889</v>
      </c>
      <c r="C3" s="1114"/>
      <c r="D3" s="1115"/>
      <c r="E3" s="1116" t="s">
        <v>268</v>
      </c>
      <c r="F3" s="1119" t="s">
        <v>2890</v>
      </c>
      <c r="G3" s="1120"/>
      <c r="H3" s="1120"/>
      <c r="I3" s="1121"/>
      <c r="J3" s="1119" t="s">
        <v>2890</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07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ht="30" customHeight="1" x14ac:dyDescent="0.25">
      <c r="A5" s="150"/>
      <c r="B5" s="104"/>
      <c r="C5" s="921" t="s">
        <v>2934</v>
      </c>
      <c r="D5" s="321" t="s">
        <v>267</v>
      </c>
      <c r="E5" s="1118"/>
      <c r="F5" s="1075"/>
      <c r="G5" s="1127"/>
      <c r="H5" s="1073"/>
      <c r="I5" s="1073"/>
      <c r="J5" s="1075"/>
      <c r="K5" s="1075"/>
      <c r="L5" s="1075"/>
      <c r="M5" s="1075"/>
      <c r="N5" s="1077"/>
      <c r="O5" s="1138"/>
      <c r="P5" s="1149"/>
      <c r="Q5" s="1146"/>
      <c r="R5" s="1143"/>
      <c r="S5" s="110"/>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9.9499999999999993"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14.3</v>
      </c>
      <c r="U6" s="302">
        <v>14.3</v>
      </c>
      <c r="V6" s="302">
        <v>14.3</v>
      </c>
      <c r="W6" s="302">
        <v>14.3</v>
      </c>
      <c r="X6" s="302">
        <v>14.3</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ht="39.950000000000003" customHeight="1" thickBot="1" x14ac:dyDescent="0.3">
      <c r="A7" s="679" t="s">
        <v>2997</v>
      </c>
      <c r="B7" s="8" t="s">
        <v>341</v>
      </c>
      <c r="C7" s="252"/>
      <c r="D7" s="683"/>
      <c r="E7" s="683"/>
      <c r="F7" s="683"/>
      <c r="G7" s="684"/>
      <c r="H7" s="253"/>
      <c r="I7" s="253"/>
      <c r="J7" s="685"/>
      <c r="K7" s="685"/>
      <c r="L7" s="683"/>
      <c r="M7" s="683"/>
      <c r="N7" s="683"/>
      <c r="O7" s="686"/>
      <c r="P7" s="189"/>
      <c r="Q7" s="189"/>
      <c r="R7" s="189"/>
      <c r="S7" s="701"/>
      <c r="T7" s="702"/>
      <c r="U7" s="689"/>
      <c r="V7" s="689"/>
      <c r="W7" s="689"/>
      <c r="X7" s="689"/>
      <c r="Y7" s="696"/>
      <c r="Z7" s="278">
        <f t="shared" ref="Z7:AF7" si="0">+Z8+Z41+Z54+Z87+Z100+Z113+Z134+Z147</f>
        <v>0</v>
      </c>
      <c r="AA7" s="278">
        <f t="shared" si="0"/>
        <v>0</v>
      </c>
      <c r="AB7" s="278">
        <f t="shared" si="0"/>
        <v>0</v>
      </c>
      <c r="AC7" s="278">
        <f t="shared" si="0"/>
        <v>0</v>
      </c>
      <c r="AD7" s="278">
        <f t="shared" si="0"/>
        <v>0</v>
      </c>
      <c r="AE7" s="278">
        <f t="shared" si="0"/>
        <v>0</v>
      </c>
      <c r="AF7" s="278">
        <f t="shared" si="0"/>
        <v>0</v>
      </c>
      <c r="AG7" s="279"/>
      <c r="AH7" s="279"/>
      <c r="AI7" s="279"/>
      <c r="AJ7" s="279"/>
      <c r="AK7" s="279"/>
      <c r="AL7" s="279"/>
      <c r="AM7" s="279"/>
      <c r="AN7" s="279"/>
      <c r="AO7" s="279"/>
      <c r="AP7" s="280"/>
      <c r="AQ7" s="278">
        <f t="shared" ref="AQ7:AW7" si="1">+AQ8+AQ41+AQ54+AQ87+AQ100+AQ113+AQ134+AQ147</f>
        <v>0</v>
      </c>
      <c r="AR7" s="278">
        <f t="shared" si="1"/>
        <v>0</v>
      </c>
      <c r="AS7" s="278">
        <f t="shared" si="1"/>
        <v>0</v>
      </c>
      <c r="AT7" s="278">
        <f t="shared" si="1"/>
        <v>0</v>
      </c>
      <c r="AU7" s="278">
        <f t="shared" si="1"/>
        <v>0</v>
      </c>
      <c r="AV7" s="278">
        <f t="shared" si="1"/>
        <v>0</v>
      </c>
      <c r="AW7" s="278">
        <f t="shared" si="1"/>
        <v>0</v>
      </c>
      <c r="AX7" s="280"/>
      <c r="AY7" s="278">
        <f t="shared" ref="AY7:BE7" si="2">+AY8+AY41+AY54+AY87+AY100+AY113+AY134+AY147</f>
        <v>0</v>
      </c>
      <c r="AZ7" s="278">
        <f t="shared" si="2"/>
        <v>0</v>
      </c>
      <c r="BA7" s="278">
        <f t="shared" si="2"/>
        <v>0</v>
      </c>
      <c r="BB7" s="278">
        <f t="shared" si="2"/>
        <v>0</v>
      </c>
      <c r="BC7" s="278">
        <f t="shared" si="2"/>
        <v>0</v>
      </c>
      <c r="BD7" s="278">
        <f t="shared" si="2"/>
        <v>0</v>
      </c>
      <c r="BE7" s="278">
        <f t="shared" si="2"/>
        <v>0</v>
      </c>
      <c r="BF7" s="280"/>
      <c r="BG7" s="278">
        <f t="shared" ref="BG7:BM7" si="3">+BG8+BG41+BG54+BG87+BG100+BG113+BG134+BG147</f>
        <v>0</v>
      </c>
      <c r="BH7" s="278">
        <f t="shared" si="3"/>
        <v>0</v>
      </c>
      <c r="BI7" s="278">
        <f t="shared" si="3"/>
        <v>0</v>
      </c>
      <c r="BJ7" s="278">
        <f t="shared" si="3"/>
        <v>0</v>
      </c>
      <c r="BK7" s="278">
        <f t="shared" si="3"/>
        <v>0</v>
      </c>
      <c r="BL7" s="278">
        <f t="shared" si="3"/>
        <v>0</v>
      </c>
      <c r="BM7" s="278">
        <f t="shared" si="3"/>
        <v>0</v>
      </c>
      <c r="BN7" s="280"/>
      <c r="BO7" s="278">
        <f t="shared" ref="BO7:BU7" si="4">+BO8+BO41+BO54+BO87+BO100+BO113+BO134+BO147</f>
        <v>0</v>
      </c>
      <c r="BP7" s="278">
        <f t="shared" si="4"/>
        <v>0</v>
      </c>
      <c r="BQ7" s="278">
        <f t="shared" si="4"/>
        <v>0</v>
      </c>
      <c r="BR7" s="278">
        <f t="shared" si="4"/>
        <v>0</v>
      </c>
      <c r="BS7" s="278">
        <f t="shared" si="4"/>
        <v>0</v>
      </c>
      <c r="BT7" s="278">
        <f t="shared" si="4"/>
        <v>0</v>
      </c>
      <c r="BU7" s="278">
        <f t="shared" si="4"/>
        <v>0</v>
      </c>
    </row>
    <row r="8" spans="1:73" ht="40.15" customHeight="1" thickTop="1" thickBot="1" x14ac:dyDescent="0.3">
      <c r="A8" s="151"/>
      <c r="B8" s="924" t="s">
        <v>342</v>
      </c>
      <c r="C8" s="238" t="s">
        <v>36</v>
      </c>
      <c r="D8" s="421"/>
      <c r="E8" s="662"/>
      <c r="F8" s="447"/>
      <c r="G8" s="373"/>
      <c r="H8" s="375"/>
      <c r="I8" s="375"/>
      <c r="J8" s="376"/>
      <c r="K8" s="376"/>
      <c r="L8" s="421"/>
      <c r="M8" s="423"/>
      <c r="N8" s="663"/>
      <c r="O8" s="664"/>
      <c r="P8" s="664"/>
      <c r="Q8" s="666"/>
      <c r="R8" s="698"/>
      <c r="S8" s="698"/>
      <c r="T8" s="783"/>
      <c r="U8" s="668"/>
      <c r="V8" s="668"/>
      <c r="W8" s="668"/>
      <c r="X8" s="668"/>
      <c r="Y8" s="248"/>
      <c r="Z8" s="700">
        <f t="shared" ref="Z8:AF54" si="5">+AQ8+AY8+BG8+BO8</f>
        <v>0</v>
      </c>
      <c r="AA8" s="700">
        <f t="shared" si="5"/>
        <v>0</v>
      </c>
      <c r="AB8" s="700">
        <f t="shared" si="5"/>
        <v>0</v>
      </c>
      <c r="AC8" s="700">
        <f t="shared" si="5"/>
        <v>0</v>
      </c>
      <c r="AD8" s="700">
        <f t="shared" si="5"/>
        <v>0</v>
      </c>
      <c r="AE8" s="700">
        <f t="shared" si="5"/>
        <v>0</v>
      </c>
      <c r="AF8" s="700">
        <f t="shared" si="5"/>
        <v>0</v>
      </c>
      <c r="AG8" s="246"/>
      <c r="AH8" s="246"/>
      <c r="AI8" s="246"/>
      <c r="AJ8" s="246"/>
      <c r="AK8" s="246"/>
      <c r="AL8" s="246"/>
      <c r="AM8" s="246"/>
      <c r="AN8" s="246"/>
      <c r="AO8" s="246"/>
      <c r="AP8" s="784"/>
      <c r="AQ8" s="670">
        <f t="shared" ref="AQ8:AW8" si="6">SUM(AQ9:AQ40)</f>
        <v>0</v>
      </c>
      <c r="AR8" s="670">
        <f t="shared" si="6"/>
        <v>0</v>
      </c>
      <c r="AS8" s="670">
        <f t="shared" si="6"/>
        <v>0</v>
      </c>
      <c r="AT8" s="670">
        <f t="shared" si="6"/>
        <v>0</v>
      </c>
      <c r="AU8" s="670">
        <f t="shared" si="6"/>
        <v>0</v>
      </c>
      <c r="AV8" s="670">
        <f t="shared" si="6"/>
        <v>0</v>
      </c>
      <c r="AW8" s="670">
        <f t="shared" si="6"/>
        <v>0</v>
      </c>
      <c r="AX8" s="784"/>
      <c r="AY8" s="670">
        <f t="shared" ref="AY8:BE8" si="7">SUM(AY9:AY40)</f>
        <v>0</v>
      </c>
      <c r="AZ8" s="670">
        <f t="shared" si="7"/>
        <v>0</v>
      </c>
      <c r="BA8" s="670">
        <f t="shared" si="7"/>
        <v>0</v>
      </c>
      <c r="BB8" s="670">
        <f t="shared" si="7"/>
        <v>0</v>
      </c>
      <c r="BC8" s="670">
        <f t="shared" si="7"/>
        <v>0</v>
      </c>
      <c r="BD8" s="670">
        <f t="shared" si="7"/>
        <v>0</v>
      </c>
      <c r="BE8" s="670">
        <f t="shared" si="7"/>
        <v>0</v>
      </c>
      <c r="BF8" s="784"/>
      <c r="BG8" s="670">
        <f t="shared" ref="BG8:BM8" si="8">SUM(BG9:BG40)</f>
        <v>0</v>
      </c>
      <c r="BH8" s="670">
        <f t="shared" si="8"/>
        <v>0</v>
      </c>
      <c r="BI8" s="670">
        <f t="shared" si="8"/>
        <v>0</v>
      </c>
      <c r="BJ8" s="670">
        <f t="shared" si="8"/>
        <v>0</v>
      </c>
      <c r="BK8" s="670">
        <f t="shared" si="8"/>
        <v>0</v>
      </c>
      <c r="BL8" s="670">
        <f t="shared" si="8"/>
        <v>0</v>
      </c>
      <c r="BM8" s="670">
        <f t="shared" si="8"/>
        <v>0</v>
      </c>
      <c r="BN8" s="784"/>
      <c r="BO8" s="670">
        <f t="shared" ref="BO8:BU8" si="9">SUM(BO9:BO40)</f>
        <v>0</v>
      </c>
      <c r="BP8" s="670">
        <f t="shared" si="9"/>
        <v>0</v>
      </c>
      <c r="BQ8" s="670">
        <f t="shared" si="9"/>
        <v>0</v>
      </c>
      <c r="BR8" s="670">
        <f t="shared" si="9"/>
        <v>0</v>
      </c>
      <c r="BS8" s="670">
        <f t="shared" si="9"/>
        <v>0</v>
      </c>
      <c r="BT8" s="670">
        <f t="shared" si="9"/>
        <v>0</v>
      </c>
      <c r="BU8" s="670">
        <f t="shared" si="9"/>
        <v>0</v>
      </c>
    </row>
    <row r="9" spans="1:73" ht="39.950000000000003" customHeight="1" thickTop="1" x14ac:dyDescent="0.25">
      <c r="A9" s="151"/>
      <c r="B9" s="24"/>
      <c r="C9" s="1058" t="s">
        <v>343</v>
      </c>
      <c r="D9" s="1049" t="s">
        <v>344</v>
      </c>
      <c r="E9" s="1061">
        <v>21</v>
      </c>
      <c r="F9" s="1064" t="s">
        <v>2998</v>
      </c>
      <c r="G9" s="1049" t="s">
        <v>345</v>
      </c>
      <c r="H9" s="1043" t="s">
        <v>2943</v>
      </c>
      <c r="I9" s="1043" t="s">
        <v>2999</v>
      </c>
      <c r="J9" s="1043" t="s">
        <v>2944</v>
      </c>
      <c r="K9" s="1049" t="s">
        <v>3000</v>
      </c>
      <c r="L9" s="1043" t="s">
        <v>2946</v>
      </c>
      <c r="M9" s="1043" t="s">
        <v>2998</v>
      </c>
      <c r="N9" s="1046">
        <v>2026004540056</v>
      </c>
      <c r="O9" s="1049" t="s">
        <v>3001</v>
      </c>
      <c r="P9" s="1052" t="s">
        <v>345</v>
      </c>
      <c r="Q9" s="1055">
        <v>2</v>
      </c>
      <c r="R9" s="1040" t="s">
        <v>2871</v>
      </c>
      <c r="S9" s="1040"/>
      <c r="T9" s="1022"/>
      <c r="U9" s="1007"/>
      <c r="V9" s="1007"/>
      <c r="W9" s="1007"/>
      <c r="X9" s="1007"/>
      <c r="Y9" s="1007"/>
      <c r="Z9" s="1004">
        <f t="shared" si="5"/>
        <v>0</v>
      </c>
      <c r="AA9" s="1004">
        <f t="shared" ref="AA9:AF9" si="10">SUM(AR9:AR12,AZ9:AZ12,BH9:BH12,BP9:BP12)</f>
        <v>0</v>
      </c>
      <c r="AB9" s="1004">
        <f t="shared" si="10"/>
        <v>0</v>
      </c>
      <c r="AC9" s="1004">
        <f t="shared" si="10"/>
        <v>0</v>
      </c>
      <c r="AD9" s="1004">
        <f t="shared" si="10"/>
        <v>0</v>
      </c>
      <c r="AE9" s="1004">
        <f t="shared" si="10"/>
        <v>0</v>
      </c>
      <c r="AF9" s="1004">
        <f t="shared" si="10"/>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ht="39.950000000000003" customHeight="1" x14ac:dyDescent="0.25">
      <c r="A10" s="151"/>
      <c r="B10" s="24"/>
      <c r="C10" s="1059"/>
      <c r="D10" s="1050"/>
      <c r="E10" s="1062"/>
      <c r="F10" s="1065"/>
      <c r="G10" s="1050"/>
      <c r="H10" s="1044"/>
      <c r="I10" s="1044"/>
      <c r="J10" s="1044"/>
      <c r="K10" s="1050"/>
      <c r="L10" s="1044"/>
      <c r="M10" s="1044"/>
      <c r="N10" s="1047"/>
      <c r="O10" s="1050"/>
      <c r="P10" s="1053"/>
      <c r="Q10" s="1056"/>
      <c r="R10" s="1041"/>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39.950000000000003" customHeight="1" x14ac:dyDescent="0.25">
      <c r="A11" s="151"/>
      <c r="B11" s="24"/>
      <c r="C11" s="1059"/>
      <c r="D11" s="1050"/>
      <c r="E11" s="1062"/>
      <c r="F11" s="1065"/>
      <c r="G11" s="1050"/>
      <c r="H11" s="1044"/>
      <c r="I11" s="1044"/>
      <c r="J11" s="1044"/>
      <c r="K11" s="1050"/>
      <c r="L11" s="1044"/>
      <c r="M11" s="1044"/>
      <c r="N11" s="1047"/>
      <c r="O11" s="1050"/>
      <c r="P11" s="1053"/>
      <c r="Q11" s="1056"/>
      <c r="R11" s="1041"/>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39.950000000000003" customHeight="1" thickBot="1" x14ac:dyDescent="0.3">
      <c r="A12" s="151"/>
      <c r="B12" s="24"/>
      <c r="C12" s="1060"/>
      <c r="D12" s="1051"/>
      <c r="E12" s="1063"/>
      <c r="F12" s="1066"/>
      <c r="G12" s="1051"/>
      <c r="H12" s="1045"/>
      <c r="I12" s="1045"/>
      <c r="J12" s="1045"/>
      <c r="K12" s="1051"/>
      <c r="L12" s="1045"/>
      <c r="M12" s="1045"/>
      <c r="N12" s="1048"/>
      <c r="O12" s="1051"/>
      <c r="P12" s="1054"/>
      <c r="Q12" s="1057"/>
      <c r="R12" s="1042"/>
      <c r="S12" s="1042"/>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39.950000000000003" customHeight="1" thickTop="1" x14ac:dyDescent="0.25">
      <c r="A13" s="151"/>
      <c r="B13" s="24"/>
      <c r="C13" s="1058" t="s">
        <v>346</v>
      </c>
      <c r="D13" s="1049" t="s">
        <v>347</v>
      </c>
      <c r="E13" s="1061">
        <v>22</v>
      </c>
      <c r="F13" s="1064" t="s">
        <v>3002</v>
      </c>
      <c r="G13" s="1049" t="s">
        <v>348</v>
      </c>
      <c r="H13" s="1043" t="s">
        <v>2978</v>
      </c>
      <c r="I13" s="1043" t="s">
        <v>2999</v>
      </c>
      <c r="J13" s="1043" t="s">
        <v>2944</v>
      </c>
      <c r="K13" s="1049" t="s">
        <v>3000</v>
      </c>
      <c r="L13" s="1043" t="s">
        <v>2946</v>
      </c>
      <c r="M13" s="1043" t="s">
        <v>3002</v>
      </c>
      <c r="N13" s="1046">
        <v>2026004540056</v>
      </c>
      <c r="O13" s="1049" t="s">
        <v>3001</v>
      </c>
      <c r="P13" s="1052" t="s">
        <v>348</v>
      </c>
      <c r="Q13" s="1055">
        <v>8</v>
      </c>
      <c r="R13" s="1040" t="s">
        <v>2871</v>
      </c>
      <c r="S13" s="1040"/>
      <c r="T13" s="1022"/>
      <c r="U13" s="1007"/>
      <c r="V13" s="1007"/>
      <c r="W13" s="1007"/>
      <c r="X13" s="1007"/>
      <c r="Y13" s="1007"/>
      <c r="Z13" s="1004">
        <f t="shared" ref="Z13" si="11">+AQ13+AY13+BG13+BO13</f>
        <v>0</v>
      </c>
      <c r="AA13" s="1004">
        <f t="shared" ref="AA13:AF13" si="12">SUM(AR13:AR16,AZ13:AZ16,BH13:BH16,BP13:BP16)</f>
        <v>0</v>
      </c>
      <c r="AB13" s="1004">
        <f t="shared" si="12"/>
        <v>0</v>
      </c>
      <c r="AC13" s="1004">
        <f t="shared" si="12"/>
        <v>0</v>
      </c>
      <c r="AD13" s="1004">
        <f t="shared" si="12"/>
        <v>0</v>
      </c>
      <c r="AE13" s="1004">
        <f t="shared" si="12"/>
        <v>0</v>
      </c>
      <c r="AF13" s="1004">
        <f t="shared" si="12"/>
        <v>0</v>
      </c>
      <c r="AG13" s="714"/>
      <c r="AH13" s="593"/>
      <c r="AI13" s="593"/>
      <c r="AJ13" s="593"/>
      <c r="AK13" s="207"/>
      <c r="AL13" s="208"/>
      <c r="AM13" s="208"/>
      <c r="AN13" s="208"/>
      <c r="AO13" s="208"/>
      <c r="AP13" s="1150">
        <f t="shared" ref="AP13" si="13">+U13</f>
        <v>0</v>
      </c>
      <c r="AQ13" s="1004">
        <f t="shared" ref="AQ13" si="14">SUM(AR13:AW16)</f>
        <v>0</v>
      </c>
      <c r="AR13" s="299"/>
      <c r="AS13" s="299"/>
      <c r="AT13" s="299"/>
      <c r="AU13" s="299"/>
      <c r="AV13" s="299"/>
      <c r="AW13" s="299"/>
      <c r="AX13" s="1150">
        <f t="shared" ref="AX13" si="15">+V13</f>
        <v>0</v>
      </c>
      <c r="AY13" s="1004">
        <f t="shared" ref="AY13" si="16">SUM(AZ13:BE16)</f>
        <v>0</v>
      </c>
      <c r="AZ13" s="299"/>
      <c r="BA13" s="299"/>
      <c r="BB13" s="299"/>
      <c r="BC13" s="299"/>
      <c r="BD13" s="299"/>
      <c r="BE13" s="299"/>
      <c r="BF13" s="1150">
        <f t="shared" ref="BF13" si="17">+W13</f>
        <v>0</v>
      </c>
      <c r="BG13" s="1004">
        <f t="shared" ref="BG13" si="18">SUM(BH13:BM16)</f>
        <v>0</v>
      </c>
      <c r="BH13" s="299"/>
      <c r="BI13" s="299"/>
      <c r="BJ13" s="299"/>
      <c r="BK13" s="299"/>
      <c r="BL13" s="299"/>
      <c r="BM13" s="299"/>
      <c r="BN13" s="1150">
        <f t="shared" ref="BN13" si="19">+X13</f>
        <v>0</v>
      </c>
      <c r="BO13" s="1004">
        <f t="shared" ref="BO13" si="20">SUM(BP13:BU16)</f>
        <v>0</v>
      </c>
      <c r="BP13" s="299"/>
      <c r="BQ13" s="299"/>
      <c r="BR13" s="299"/>
      <c r="BS13" s="299"/>
      <c r="BT13" s="299"/>
      <c r="BU13" s="299"/>
    </row>
    <row r="14" spans="1:73" ht="39.950000000000003" customHeight="1" x14ac:dyDescent="0.25">
      <c r="A14" s="151"/>
      <c r="B14" s="24"/>
      <c r="C14" s="1059"/>
      <c r="D14" s="1050"/>
      <c r="E14" s="1062"/>
      <c r="F14" s="1065"/>
      <c r="G14" s="1050"/>
      <c r="H14" s="1044"/>
      <c r="I14" s="1044"/>
      <c r="J14" s="1044"/>
      <c r="K14" s="1050"/>
      <c r="L14" s="1044"/>
      <c r="M14" s="1044"/>
      <c r="N14" s="1047"/>
      <c r="O14" s="1050"/>
      <c r="P14" s="1053"/>
      <c r="Q14" s="1056"/>
      <c r="R14" s="1041"/>
      <c r="S14" s="1041"/>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39.950000000000003" customHeight="1" x14ac:dyDescent="0.25">
      <c r="A15" s="151"/>
      <c r="B15" s="24"/>
      <c r="C15" s="1059"/>
      <c r="D15" s="1050"/>
      <c r="E15" s="1062"/>
      <c r="F15" s="1065"/>
      <c r="G15" s="1050"/>
      <c r="H15" s="1044"/>
      <c r="I15" s="1044"/>
      <c r="J15" s="1044"/>
      <c r="K15" s="1050"/>
      <c r="L15" s="1044"/>
      <c r="M15" s="1044"/>
      <c r="N15" s="1047"/>
      <c r="O15" s="1050"/>
      <c r="P15" s="1053"/>
      <c r="Q15" s="1056"/>
      <c r="R15" s="1041"/>
      <c r="S15" s="1041"/>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39.950000000000003" customHeight="1" thickBot="1" x14ac:dyDescent="0.3">
      <c r="A16" s="151"/>
      <c r="B16" s="24"/>
      <c r="C16" s="1060"/>
      <c r="D16" s="1051"/>
      <c r="E16" s="1063"/>
      <c r="F16" s="1066"/>
      <c r="G16" s="1051"/>
      <c r="H16" s="1045"/>
      <c r="I16" s="1045"/>
      <c r="J16" s="1045"/>
      <c r="K16" s="1051"/>
      <c r="L16" s="1045"/>
      <c r="M16" s="1045"/>
      <c r="N16" s="1048"/>
      <c r="O16" s="1051"/>
      <c r="P16" s="1054"/>
      <c r="Q16" s="1057"/>
      <c r="R16" s="1042"/>
      <c r="S16" s="1042"/>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39.950000000000003" customHeight="1" thickTop="1" x14ac:dyDescent="0.25">
      <c r="A17" s="151"/>
      <c r="B17" s="24"/>
      <c r="C17" s="1058" t="s">
        <v>349</v>
      </c>
      <c r="D17" s="1049" t="s">
        <v>350</v>
      </c>
      <c r="E17" s="1061">
        <v>23</v>
      </c>
      <c r="F17" s="1064" t="s">
        <v>3003</v>
      </c>
      <c r="G17" s="1049" t="s">
        <v>351</v>
      </c>
      <c r="H17" s="1043" t="s">
        <v>272</v>
      </c>
      <c r="I17" s="1043" t="s">
        <v>2999</v>
      </c>
      <c r="J17" s="1043" t="s">
        <v>2944</v>
      </c>
      <c r="K17" s="1049" t="s">
        <v>3000</v>
      </c>
      <c r="L17" s="1043" t="s">
        <v>2946</v>
      </c>
      <c r="M17" s="1043" t="s">
        <v>3003</v>
      </c>
      <c r="N17" s="1046">
        <v>2026004540056</v>
      </c>
      <c r="O17" s="1049" t="s">
        <v>3001</v>
      </c>
      <c r="P17" s="1052" t="s">
        <v>351</v>
      </c>
      <c r="Q17" s="1055">
        <v>1</v>
      </c>
      <c r="R17" s="1040" t="s">
        <v>2871</v>
      </c>
      <c r="S17" s="1040"/>
      <c r="T17" s="1022"/>
      <c r="U17" s="1007"/>
      <c r="V17" s="1007"/>
      <c r="W17" s="1007"/>
      <c r="X17" s="1007"/>
      <c r="Y17" s="1007"/>
      <c r="Z17" s="1004">
        <f t="shared" ref="Z17" si="21">+AQ17+AY17+BG17+BO17</f>
        <v>0</v>
      </c>
      <c r="AA17" s="1004">
        <f t="shared" ref="AA17:AF17" si="22">SUM(AR17:AR20,AZ17:AZ20,BH17:BH20,BP17:BP20)</f>
        <v>0</v>
      </c>
      <c r="AB17" s="1004">
        <f t="shared" si="22"/>
        <v>0</v>
      </c>
      <c r="AC17" s="1004">
        <f t="shared" si="22"/>
        <v>0</v>
      </c>
      <c r="AD17" s="1004">
        <f t="shared" si="22"/>
        <v>0</v>
      </c>
      <c r="AE17" s="1004">
        <f t="shared" si="22"/>
        <v>0</v>
      </c>
      <c r="AF17" s="1004">
        <f t="shared" si="22"/>
        <v>0</v>
      </c>
      <c r="AG17" s="714"/>
      <c r="AH17" s="593"/>
      <c r="AI17" s="593"/>
      <c r="AJ17" s="593"/>
      <c r="AK17" s="207"/>
      <c r="AL17" s="208"/>
      <c r="AM17" s="208"/>
      <c r="AN17" s="208"/>
      <c r="AO17" s="208"/>
      <c r="AP17" s="1150">
        <f t="shared" ref="AP17" si="23">+U17</f>
        <v>0</v>
      </c>
      <c r="AQ17" s="1004">
        <f t="shared" ref="AQ17" si="24">SUM(AR17:AW20)</f>
        <v>0</v>
      </c>
      <c r="AR17" s="299"/>
      <c r="AS17" s="299"/>
      <c r="AT17" s="299"/>
      <c r="AU17" s="299"/>
      <c r="AV17" s="299"/>
      <c r="AW17" s="299"/>
      <c r="AX17" s="1150">
        <f t="shared" ref="AX17" si="25">+V17</f>
        <v>0</v>
      </c>
      <c r="AY17" s="1004">
        <f t="shared" ref="AY17" si="26">SUM(AZ17:BE20)</f>
        <v>0</v>
      </c>
      <c r="AZ17" s="299"/>
      <c r="BA17" s="299"/>
      <c r="BB17" s="299"/>
      <c r="BC17" s="299"/>
      <c r="BD17" s="299"/>
      <c r="BE17" s="299"/>
      <c r="BF17" s="1150">
        <f t="shared" ref="BF17" si="27">+W17</f>
        <v>0</v>
      </c>
      <c r="BG17" s="1004">
        <f t="shared" ref="BG17" si="28">SUM(BH17:BM20)</f>
        <v>0</v>
      </c>
      <c r="BH17" s="299"/>
      <c r="BI17" s="299"/>
      <c r="BJ17" s="299"/>
      <c r="BK17" s="299"/>
      <c r="BL17" s="299"/>
      <c r="BM17" s="299"/>
      <c r="BN17" s="1150">
        <f t="shared" ref="BN17" si="29">+X17</f>
        <v>0</v>
      </c>
      <c r="BO17" s="1004">
        <f t="shared" ref="BO17" si="30">SUM(BP17:BU20)</f>
        <v>0</v>
      </c>
      <c r="BP17" s="299"/>
      <c r="BQ17" s="299"/>
      <c r="BR17" s="299"/>
      <c r="BS17" s="299"/>
      <c r="BT17" s="299"/>
      <c r="BU17" s="299"/>
    </row>
    <row r="18" spans="1:73" ht="39.950000000000003" customHeight="1" x14ac:dyDescent="0.25">
      <c r="A18" s="151"/>
      <c r="B18" s="24"/>
      <c r="C18" s="1059"/>
      <c r="D18" s="1050"/>
      <c r="E18" s="1062"/>
      <c r="F18" s="1065"/>
      <c r="G18" s="1050"/>
      <c r="H18" s="1044"/>
      <c r="I18" s="1044"/>
      <c r="J18" s="1044"/>
      <c r="K18" s="1050"/>
      <c r="L18" s="1044"/>
      <c r="M18" s="1044"/>
      <c r="N18" s="1047"/>
      <c r="O18" s="1050"/>
      <c r="P18" s="1053"/>
      <c r="Q18" s="1056"/>
      <c r="R18" s="1041"/>
      <c r="S18" s="1041"/>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row>
    <row r="19" spans="1:73" ht="39.950000000000003" customHeight="1" x14ac:dyDescent="0.25">
      <c r="A19" s="151"/>
      <c r="B19" s="24"/>
      <c r="C19" s="1059"/>
      <c r="D19" s="1050"/>
      <c r="E19" s="1062"/>
      <c r="F19" s="1065"/>
      <c r="G19" s="1050"/>
      <c r="H19" s="1044"/>
      <c r="I19" s="1044"/>
      <c r="J19" s="1044"/>
      <c r="K19" s="1050"/>
      <c r="L19" s="1044"/>
      <c r="M19" s="1044"/>
      <c r="N19" s="1047"/>
      <c r="O19" s="1050"/>
      <c r="P19" s="1053"/>
      <c r="Q19" s="1056"/>
      <c r="R19" s="1041"/>
      <c r="S19" s="1041"/>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39.950000000000003" customHeight="1" thickBot="1" x14ac:dyDescent="0.3">
      <c r="A20" s="151"/>
      <c r="B20" s="24"/>
      <c r="C20" s="1060"/>
      <c r="D20" s="1051"/>
      <c r="E20" s="1063"/>
      <c r="F20" s="1066"/>
      <c r="G20" s="1051"/>
      <c r="H20" s="1045"/>
      <c r="I20" s="1045"/>
      <c r="J20" s="1045"/>
      <c r="K20" s="1051"/>
      <c r="L20" s="1045"/>
      <c r="M20" s="1045"/>
      <c r="N20" s="1048"/>
      <c r="O20" s="1051"/>
      <c r="P20" s="1054"/>
      <c r="Q20" s="1057"/>
      <c r="R20" s="1042"/>
      <c r="S20" s="1042"/>
      <c r="T20" s="1024"/>
      <c r="U20" s="1009"/>
      <c r="V20" s="1009"/>
      <c r="W20" s="1009"/>
      <c r="X20" s="1009"/>
      <c r="Y20" s="1009"/>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row>
    <row r="21" spans="1:73" ht="39.950000000000003" customHeight="1" thickTop="1" x14ac:dyDescent="0.25">
      <c r="A21" s="151"/>
      <c r="B21" s="24"/>
      <c r="C21" s="1058" t="s">
        <v>352</v>
      </c>
      <c r="D21" s="1049" t="s">
        <v>353</v>
      </c>
      <c r="E21" s="1061">
        <v>24</v>
      </c>
      <c r="F21" s="1064" t="s">
        <v>3002</v>
      </c>
      <c r="G21" s="1049" t="s">
        <v>348</v>
      </c>
      <c r="H21" s="1043" t="s">
        <v>3004</v>
      </c>
      <c r="I21" s="1043" t="s">
        <v>2999</v>
      </c>
      <c r="J21" s="1043" t="s">
        <v>2944</v>
      </c>
      <c r="K21" s="1049" t="s">
        <v>3000</v>
      </c>
      <c r="L21" s="1043" t="s">
        <v>2946</v>
      </c>
      <c r="M21" s="1043" t="s">
        <v>3002</v>
      </c>
      <c r="N21" s="1046">
        <v>2026004540056</v>
      </c>
      <c r="O21" s="1049" t="s">
        <v>3001</v>
      </c>
      <c r="P21" s="1052" t="s">
        <v>348</v>
      </c>
      <c r="Q21" s="1055">
        <v>20</v>
      </c>
      <c r="R21" s="1040" t="s">
        <v>2871</v>
      </c>
      <c r="S21" s="1040"/>
      <c r="T21" s="1022"/>
      <c r="U21" s="1007"/>
      <c r="V21" s="1007"/>
      <c r="W21" s="1007"/>
      <c r="X21" s="1007"/>
      <c r="Y21" s="1007"/>
      <c r="Z21" s="1004">
        <f t="shared" ref="Z21" si="31">+AQ21+AY21+BG21+BO21</f>
        <v>0</v>
      </c>
      <c r="AA21" s="1004">
        <f t="shared" ref="AA21:AF21" si="32">SUM(AR21:AR24,AZ21:AZ24,BH21:BH24,BP21:BP24)</f>
        <v>0</v>
      </c>
      <c r="AB21" s="1004">
        <f t="shared" si="32"/>
        <v>0</v>
      </c>
      <c r="AC21" s="1004">
        <f t="shared" si="32"/>
        <v>0</v>
      </c>
      <c r="AD21" s="1004">
        <f t="shared" si="32"/>
        <v>0</v>
      </c>
      <c r="AE21" s="1004">
        <f t="shared" si="32"/>
        <v>0</v>
      </c>
      <c r="AF21" s="1004">
        <f t="shared" si="32"/>
        <v>0</v>
      </c>
      <c r="AG21" s="714"/>
      <c r="AH21" s="593"/>
      <c r="AI21" s="593"/>
      <c r="AJ21" s="593"/>
      <c r="AK21" s="207"/>
      <c r="AL21" s="208"/>
      <c r="AM21" s="208"/>
      <c r="AN21" s="208"/>
      <c r="AO21" s="208"/>
      <c r="AP21" s="1150">
        <f t="shared" ref="AP21" si="33">+U21</f>
        <v>0</v>
      </c>
      <c r="AQ21" s="1004">
        <f t="shared" ref="AQ21" si="34">SUM(AR21:AW24)</f>
        <v>0</v>
      </c>
      <c r="AR21" s="299"/>
      <c r="AS21" s="299"/>
      <c r="AT21" s="299"/>
      <c r="AU21" s="299"/>
      <c r="AV21" s="299"/>
      <c r="AW21" s="299"/>
      <c r="AX21" s="1150">
        <f t="shared" ref="AX21" si="35">+V21</f>
        <v>0</v>
      </c>
      <c r="AY21" s="1004">
        <f t="shared" ref="AY21" si="36">SUM(AZ21:BE24)</f>
        <v>0</v>
      </c>
      <c r="AZ21" s="299"/>
      <c r="BA21" s="299"/>
      <c r="BB21" s="299"/>
      <c r="BC21" s="299"/>
      <c r="BD21" s="299"/>
      <c r="BE21" s="299"/>
      <c r="BF21" s="1150">
        <f t="shared" ref="BF21" si="37">+W21</f>
        <v>0</v>
      </c>
      <c r="BG21" s="1004">
        <f t="shared" ref="BG21" si="38">SUM(BH21:BM24)</f>
        <v>0</v>
      </c>
      <c r="BH21" s="299"/>
      <c r="BI21" s="299"/>
      <c r="BJ21" s="299"/>
      <c r="BK21" s="299"/>
      <c r="BL21" s="299"/>
      <c r="BM21" s="299"/>
      <c r="BN21" s="1150">
        <f t="shared" ref="BN21" si="39">+X21</f>
        <v>0</v>
      </c>
      <c r="BO21" s="1004">
        <f t="shared" ref="BO21" si="40">SUM(BP21:BU24)</f>
        <v>0</v>
      </c>
      <c r="BP21" s="299"/>
      <c r="BQ21" s="299"/>
      <c r="BR21" s="299"/>
      <c r="BS21" s="299"/>
      <c r="BT21" s="299"/>
      <c r="BU21" s="299"/>
    </row>
    <row r="22" spans="1:73" ht="39.950000000000003" customHeight="1" x14ac:dyDescent="0.25">
      <c r="A22" s="151"/>
      <c r="B22" s="24"/>
      <c r="C22" s="1059"/>
      <c r="D22" s="1050"/>
      <c r="E22" s="1062"/>
      <c r="F22" s="1065"/>
      <c r="G22" s="1050"/>
      <c r="H22" s="1044"/>
      <c r="I22" s="1044"/>
      <c r="J22" s="1044"/>
      <c r="K22" s="1050"/>
      <c r="L22" s="1044"/>
      <c r="M22" s="1044"/>
      <c r="N22" s="1047"/>
      <c r="O22" s="1050"/>
      <c r="P22" s="1053"/>
      <c r="Q22" s="1056"/>
      <c r="R22" s="1041"/>
      <c r="S22" s="1041"/>
      <c r="T22" s="1023"/>
      <c r="U22" s="1008"/>
      <c r="V22" s="1008"/>
      <c r="W22" s="1008"/>
      <c r="X22" s="1008"/>
      <c r="Y22" s="1008"/>
      <c r="Z22" s="1005"/>
      <c r="AA22" s="1005"/>
      <c r="AB22" s="1005"/>
      <c r="AC22" s="1005"/>
      <c r="AD22" s="1005"/>
      <c r="AE22" s="1005"/>
      <c r="AF22" s="1005"/>
      <c r="AG22" s="479"/>
      <c r="AH22" s="592"/>
      <c r="AI22" s="592"/>
      <c r="AJ22" s="592"/>
      <c r="AK22" s="196"/>
      <c r="AL22" s="197"/>
      <c r="AM22" s="197"/>
      <c r="AN22" s="197"/>
      <c r="AO22" s="197"/>
      <c r="AP22" s="1151"/>
      <c r="AQ22" s="1005"/>
      <c r="AR22" s="282"/>
      <c r="AS22" s="282"/>
      <c r="AT22" s="282"/>
      <c r="AU22" s="282"/>
      <c r="AV22" s="282"/>
      <c r="AW22" s="282"/>
      <c r="AX22" s="1151"/>
      <c r="AY22" s="1005"/>
      <c r="AZ22" s="282"/>
      <c r="BA22" s="282"/>
      <c r="BB22" s="282"/>
      <c r="BC22" s="282"/>
      <c r="BD22" s="282"/>
      <c r="BE22" s="282"/>
      <c r="BF22" s="1151"/>
      <c r="BG22" s="1005"/>
      <c r="BH22" s="282"/>
      <c r="BI22" s="282"/>
      <c r="BJ22" s="282"/>
      <c r="BK22" s="282"/>
      <c r="BL22" s="282"/>
      <c r="BM22" s="282"/>
      <c r="BN22" s="1151"/>
      <c r="BO22" s="1005"/>
      <c r="BP22" s="282"/>
      <c r="BQ22" s="282"/>
      <c r="BR22" s="282"/>
      <c r="BS22" s="282"/>
      <c r="BT22" s="282"/>
      <c r="BU22" s="282"/>
    </row>
    <row r="23" spans="1:73" ht="39.950000000000003" customHeight="1" x14ac:dyDescent="0.25">
      <c r="A23" s="151"/>
      <c r="B23" s="24"/>
      <c r="C23" s="1059"/>
      <c r="D23" s="1050"/>
      <c r="E23" s="1062"/>
      <c r="F23" s="1065"/>
      <c r="G23" s="1050"/>
      <c r="H23" s="1044"/>
      <c r="I23" s="1044"/>
      <c r="J23" s="1044"/>
      <c r="K23" s="1050"/>
      <c r="L23" s="1044"/>
      <c r="M23" s="1044"/>
      <c r="N23" s="1047"/>
      <c r="O23" s="1050"/>
      <c r="P23" s="1053"/>
      <c r="Q23" s="1056"/>
      <c r="R23" s="1041"/>
      <c r="S23" s="1041"/>
      <c r="T23" s="1023"/>
      <c r="U23" s="1008"/>
      <c r="V23" s="1008"/>
      <c r="W23" s="1008"/>
      <c r="X23" s="1008"/>
      <c r="Y23" s="1008"/>
      <c r="Z23" s="1005"/>
      <c r="AA23" s="1005"/>
      <c r="AB23" s="1005"/>
      <c r="AC23" s="1005"/>
      <c r="AD23" s="1005"/>
      <c r="AE23" s="1005"/>
      <c r="AF23" s="1005"/>
      <c r="AG23" s="196"/>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row>
    <row r="24" spans="1:73" ht="39.950000000000003" customHeight="1" thickBot="1" x14ac:dyDescent="0.3">
      <c r="A24" s="151"/>
      <c r="B24" s="24"/>
      <c r="C24" s="1059"/>
      <c r="D24" s="1050"/>
      <c r="E24" s="1062"/>
      <c r="F24" s="1065"/>
      <c r="G24" s="1050"/>
      <c r="H24" s="1044"/>
      <c r="I24" s="1044"/>
      <c r="J24" s="1044"/>
      <c r="K24" s="1050"/>
      <c r="L24" s="1044"/>
      <c r="M24" s="1044"/>
      <c r="N24" s="1047"/>
      <c r="O24" s="1050"/>
      <c r="P24" s="1053"/>
      <c r="Q24" s="1056"/>
      <c r="R24" s="1041"/>
      <c r="S24" s="1041"/>
      <c r="T24" s="1024"/>
      <c r="U24" s="1009"/>
      <c r="V24" s="1009"/>
      <c r="W24" s="1009"/>
      <c r="X24" s="1009"/>
      <c r="Y24" s="1009"/>
      <c r="Z24" s="1006"/>
      <c r="AA24" s="1006"/>
      <c r="AB24" s="1006"/>
      <c r="AC24" s="1006"/>
      <c r="AD24" s="1006"/>
      <c r="AE24" s="1006"/>
      <c r="AF24" s="1006"/>
      <c r="AG24" s="715"/>
      <c r="AH24" s="716"/>
      <c r="AI24" s="716"/>
      <c r="AJ24" s="716"/>
      <c r="AK24" s="715"/>
      <c r="AL24" s="717"/>
      <c r="AM24" s="717"/>
      <c r="AN24" s="717"/>
      <c r="AO24" s="717"/>
      <c r="AP24" s="1152"/>
      <c r="AQ24" s="1006"/>
      <c r="AR24" s="718"/>
      <c r="AS24" s="718"/>
      <c r="AT24" s="718"/>
      <c r="AU24" s="718"/>
      <c r="AV24" s="718"/>
      <c r="AW24" s="718"/>
      <c r="AX24" s="1152"/>
      <c r="AY24" s="1006"/>
      <c r="AZ24" s="718"/>
      <c r="BA24" s="718"/>
      <c r="BB24" s="718"/>
      <c r="BC24" s="718"/>
      <c r="BD24" s="718"/>
      <c r="BE24" s="718"/>
      <c r="BF24" s="1152"/>
      <c r="BG24" s="1006"/>
      <c r="BH24" s="718"/>
      <c r="BI24" s="718"/>
      <c r="BJ24" s="718"/>
      <c r="BK24" s="718"/>
      <c r="BL24" s="718"/>
      <c r="BM24" s="718"/>
      <c r="BN24" s="1152"/>
      <c r="BO24" s="1006"/>
      <c r="BP24" s="718"/>
      <c r="BQ24" s="718"/>
      <c r="BR24" s="718"/>
      <c r="BS24" s="718"/>
      <c r="BT24" s="718"/>
      <c r="BU24" s="718"/>
    </row>
    <row r="25" spans="1:73" ht="39.950000000000003" customHeight="1" thickTop="1" x14ac:dyDescent="0.25">
      <c r="A25" s="151"/>
      <c r="B25" s="24"/>
      <c r="C25" s="1058" t="s">
        <v>354</v>
      </c>
      <c r="D25" s="1153" t="s">
        <v>355</v>
      </c>
      <c r="E25" s="1061">
        <v>25</v>
      </c>
      <c r="F25" s="1064">
        <v>350202602</v>
      </c>
      <c r="G25" s="1049" t="s">
        <v>356</v>
      </c>
      <c r="H25" s="1043" t="s">
        <v>2978</v>
      </c>
      <c r="I25" s="1043" t="s">
        <v>2999</v>
      </c>
      <c r="J25" s="1043" t="s">
        <v>2944</v>
      </c>
      <c r="K25" s="1049" t="s">
        <v>3000</v>
      </c>
      <c r="L25" s="1043" t="s">
        <v>2946</v>
      </c>
      <c r="M25" s="1043">
        <v>350202602</v>
      </c>
      <c r="N25" s="1046">
        <v>2026004540056</v>
      </c>
      <c r="O25" s="1049" t="s">
        <v>3001</v>
      </c>
      <c r="P25" s="1052" t="s">
        <v>356</v>
      </c>
      <c r="Q25" s="1055">
        <v>8</v>
      </c>
      <c r="R25" s="1040" t="s">
        <v>2871</v>
      </c>
      <c r="S25" s="1040"/>
      <c r="T25" s="1022"/>
      <c r="U25" s="1007"/>
      <c r="V25" s="1007"/>
      <c r="W25" s="1007"/>
      <c r="X25" s="1007"/>
      <c r="Y25" s="1007"/>
      <c r="Z25" s="1004">
        <f t="shared" ref="Z25" si="41">+AQ25+AY25+BG25+BO25</f>
        <v>0</v>
      </c>
      <c r="AA25" s="1004">
        <f t="shared" ref="AA25:AF25" si="42">SUM(AR25:AR28,AZ25:AZ28,BH25:BH28,BP25:BP28)</f>
        <v>0</v>
      </c>
      <c r="AB25" s="1004">
        <f t="shared" si="42"/>
        <v>0</v>
      </c>
      <c r="AC25" s="1004">
        <f t="shared" si="42"/>
        <v>0</v>
      </c>
      <c r="AD25" s="1004">
        <f t="shared" si="42"/>
        <v>0</v>
      </c>
      <c r="AE25" s="1004">
        <f t="shared" si="42"/>
        <v>0</v>
      </c>
      <c r="AF25" s="1004">
        <f t="shared" si="42"/>
        <v>0</v>
      </c>
      <c r="AG25" s="714"/>
      <c r="AH25" s="593"/>
      <c r="AI25" s="593"/>
      <c r="AJ25" s="593"/>
      <c r="AK25" s="207"/>
      <c r="AL25" s="208"/>
      <c r="AM25" s="208"/>
      <c r="AN25" s="208"/>
      <c r="AO25" s="208"/>
      <c r="AP25" s="1150">
        <f t="shared" ref="AP25" si="43">+U25</f>
        <v>0</v>
      </c>
      <c r="AQ25" s="1004">
        <f t="shared" ref="AQ25" si="44">SUM(AR25:AW28)</f>
        <v>0</v>
      </c>
      <c r="AR25" s="299"/>
      <c r="AS25" s="299"/>
      <c r="AT25" s="299"/>
      <c r="AU25" s="299"/>
      <c r="AV25" s="299"/>
      <c r="AW25" s="299"/>
      <c r="AX25" s="1150">
        <f t="shared" ref="AX25" si="45">+V25</f>
        <v>0</v>
      </c>
      <c r="AY25" s="1004">
        <f t="shared" ref="AY25" si="46">SUM(AZ25:BE28)</f>
        <v>0</v>
      </c>
      <c r="AZ25" s="299"/>
      <c r="BA25" s="299"/>
      <c r="BB25" s="299"/>
      <c r="BC25" s="299"/>
      <c r="BD25" s="299"/>
      <c r="BE25" s="299"/>
      <c r="BF25" s="1150">
        <f t="shared" ref="BF25" si="47">+W25</f>
        <v>0</v>
      </c>
      <c r="BG25" s="1004">
        <f t="shared" ref="BG25" si="48">SUM(BH25:BM28)</f>
        <v>0</v>
      </c>
      <c r="BH25" s="299"/>
      <c r="BI25" s="299"/>
      <c r="BJ25" s="299"/>
      <c r="BK25" s="299"/>
      <c r="BL25" s="299"/>
      <c r="BM25" s="299"/>
      <c r="BN25" s="1150">
        <f t="shared" ref="BN25" si="49">+X25</f>
        <v>0</v>
      </c>
      <c r="BO25" s="1004">
        <f t="shared" ref="BO25" si="50">SUM(BP25:BU28)</f>
        <v>0</v>
      </c>
      <c r="BP25" s="299"/>
      <c r="BQ25" s="299"/>
      <c r="BR25" s="299"/>
      <c r="BS25" s="299"/>
      <c r="BT25" s="299"/>
      <c r="BU25" s="299"/>
    </row>
    <row r="26" spans="1:73" ht="39.950000000000003" customHeight="1" x14ac:dyDescent="0.25">
      <c r="A26" s="151"/>
      <c r="B26" s="24"/>
      <c r="C26" s="1059"/>
      <c r="D26" s="1154"/>
      <c r="E26" s="1062"/>
      <c r="F26" s="1065"/>
      <c r="G26" s="1050"/>
      <c r="H26" s="1044"/>
      <c r="I26" s="1044"/>
      <c r="J26" s="1044"/>
      <c r="K26" s="1050"/>
      <c r="L26" s="1044"/>
      <c r="M26" s="1044"/>
      <c r="N26" s="1047"/>
      <c r="O26" s="1050"/>
      <c r="P26" s="1053"/>
      <c r="Q26" s="1056"/>
      <c r="R26" s="1041"/>
      <c r="S26" s="1041"/>
      <c r="T26" s="1023"/>
      <c r="U26" s="1008"/>
      <c r="V26" s="1008"/>
      <c r="W26" s="1008"/>
      <c r="X26" s="1008"/>
      <c r="Y26" s="1008"/>
      <c r="Z26" s="1005"/>
      <c r="AA26" s="1005"/>
      <c r="AB26" s="1005"/>
      <c r="AC26" s="1005"/>
      <c r="AD26" s="1005"/>
      <c r="AE26" s="1005"/>
      <c r="AF26" s="1005"/>
      <c r="AG26" s="479"/>
      <c r="AH26" s="592"/>
      <c r="AI26" s="592"/>
      <c r="AJ26" s="592"/>
      <c r="AK26" s="196"/>
      <c r="AL26" s="197"/>
      <c r="AM26" s="197"/>
      <c r="AN26" s="197"/>
      <c r="AO26" s="197"/>
      <c r="AP26" s="1151"/>
      <c r="AQ26" s="1005"/>
      <c r="AR26" s="282"/>
      <c r="AS26" s="282"/>
      <c r="AT26" s="282"/>
      <c r="AU26" s="282"/>
      <c r="AV26" s="282"/>
      <c r="AW26" s="282"/>
      <c r="AX26" s="1151"/>
      <c r="AY26" s="1005"/>
      <c r="AZ26" s="282"/>
      <c r="BA26" s="282"/>
      <c r="BB26" s="282"/>
      <c r="BC26" s="282"/>
      <c r="BD26" s="282"/>
      <c r="BE26" s="282"/>
      <c r="BF26" s="1151"/>
      <c r="BG26" s="1005"/>
      <c r="BH26" s="282"/>
      <c r="BI26" s="282"/>
      <c r="BJ26" s="282"/>
      <c r="BK26" s="282"/>
      <c r="BL26" s="282"/>
      <c r="BM26" s="282"/>
      <c r="BN26" s="1151"/>
      <c r="BO26" s="1005"/>
      <c r="BP26" s="282"/>
      <c r="BQ26" s="282"/>
      <c r="BR26" s="282"/>
      <c r="BS26" s="282"/>
      <c r="BT26" s="282"/>
      <c r="BU26" s="282"/>
    </row>
    <row r="27" spans="1:73" ht="39.950000000000003" customHeight="1" x14ac:dyDescent="0.25">
      <c r="A27" s="151"/>
      <c r="B27" s="24"/>
      <c r="C27" s="1059"/>
      <c r="D27" s="1154"/>
      <c r="E27" s="1062"/>
      <c r="F27" s="1065"/>
      <c r="G27" s="1050"/>
      <c r="H27" s="1044"/>
      <c r="I27" s="1044"/>
      <c r="J27" s="1044"/>
      <c r="K27" s="1050"/>
      <c r="L27" s="1044"/>
      <c r="M27" s="1044"/>
      <c r="N27" s="1047"/>
      <c r="O27" s="1050"/>
      <c r="P27" s="1053"/>
      <c r="Q27" s="1056"/>
      <c r="R27" s="1041"/>
      <c r="S27" s="1041"/>
      <c r="T27" s="1023"/>
      <c r="U27" s="1008"/>
      <c r="V27" s="1008"/>
      <c r="W27" s="1008"/>
      <c r="X27" s="1008"/>
      <c r="Y27" s="1008"/>
      <c r="Z27" s="1005"/>
      <c r="AA27" s="1005"/>
      <c r="AB27" s="1005"/>
      <c r="AC27" s="1005"/>
      <c r="AD27" s="1005"/>
      <c r="AE27" s="1005"/>
      <c r="AF27" s="1005"/>
      <c r="AG27" s="196"/>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row>
    <row r="28" spans="1:73" ht="39.950000000000003" customHeight="1" thickBot="1" x14ac:dyDescent="0.3">
      <c r="A28" s="151"/>
      <c r="B28" s="24"/>
      <c r="C28" s="1059"/>
      <c r="D28" s="1154"/>
      <c r="E28" s="1062"/>
      <c r="F28" s="1065"/>
      <c r="G28" s="1050"/>
      <c r="H28" s="1044"/>
      <c r="I28" s="1044"/>
      <c r="J28" s="1044"/>
      <c r="K28" s="1050"/>
      <c r="L28" s="1044"/>
      <c r="M28" s="1044"/>
      <c r="N28" s="1047"/>
      <c r="O28" s="1050"/>
      <c r="P28" s="1053"/>
      <c r="Q28" s="1056"/>
      <c r="R28" s="1041"/>
      <c r="S28" s="1041"/>
      <c r="T28" s="1024"/>
      <c r="U28" s="1009"/>
      <c r="V28" s="1009"/>
      <c r="W28" s="1009"/>
      <c r="X28" s="1009"/>
      <c r="Y28" s="1009"/>
      <c r="Z28" s="1006"/>
      <c r="AA28" s="1006"/>
      <c r="AB28" s="1006"/>
      <c r="AC28" s="1006"/>
      <c r="AD28" s="1006"/>
      <c r="AE28" s="1006"/>
      <c r="AF28" s="1006"/>
      <c r="AG28" s="715"/>
      <c r="AH28" s="716"/>
      <c r="AI28" s="716"/>
      <c r="AJ28" s="716"/>
      <c r="AK28" s="715"/>
      <c r="AL28" s="717"/>
      <c r="AM28" s="717"/>
      <c r="AN28" s="717"/>
      <c r="AO28" s="717"/>
      <c r="AP28" s="1152"/>
      <c r="AQ28" s="1006"/>
      <c r="AR28" s="718"/>
      <c r="AS28" s="718"/>
      <c r="AT28" s="718"/>
      <c r="AU28" s="718"/>
      <c r="AV28" s="718"/>
      <c r="AW28" s="718"/>
      <c r="AX28" s="1152"/>
      <c r="AY28" s="1006"/>
      <c r="AZ28" s="718"/>
      <c r="BA28" s="718"/>
      <c r="BB28" s="718"/>
      <c r="BC28" s="718"/>
      <c r="BD28" s="718"/>
      <c r="BE28" s="718"/>
      <c r="BF28" s="1152"/>
      <c r="BG28" s="1006"/>
      <c r="BH28" s="718"/>
      <c r="BI28" s="718"/>
      <c r="BJ28" s="718"/>
      <c r="BK28" s="718"/>
      <c r="BL28" s="718"/>
      <c r="BM28" s="718"/>
      <c r="BN28" s="1152"/>
      <c r="BO28" s="1006"/>
      <c r="BP28" s="718"/>
      <c r="BQ28" s="718"/>
      <c r="BR28" s="718"/>
      <c r="BS28" s="718"/>
      <c r="BT28" s="718"/>
      <c r="BU28" s="718"/>
    </row>
    <row r="29" spans="1:73" ht="39.950000000000003" customHeight="1" thickTop="1" x14ac:dyDescent="0.25">
      <c r="A29" s="151"/>
      <c r="B29" s="24"/>
      <c r="C29" s="1058" t="s">
        <v>357</v>
      </c>
      <c r="D29" s="1049" t="s">
        <v>358</v>
      </c>
      <c r="E29" s="1061">
        <v>26</v>
      </c>
      <c r="F29" s="1064" t="s">
        <v>3005</v>
      </c>
      <c r="G29" s="1049" t="s">
        <v>359</v>
      </c>
      <c r="H29" s="1043" t="s">
        <v>3004</v>
      </c>
      <c r="I29" s="1043" t="s">
        <v>2999</v>
      </c>
      <c r="J29" s="1043" t="s">
        <v>2944</v>
      </c>
      <c r="K29" s="1049" t="s">
        <v>3000</v>
      </c>
      <c r="L29" s="1043" t="s">
        <v>2946</v>
      </c>
      <c r="M29" s="1043" t="s">
        <v>3005</v>
      </c>
      <c r="N29" s="1046">
        <v>2026004540056</v>
      </c>
      <c r="O29" s="1049" t="s">
        <v>3001</v>
      </c>
      <c r="P29" s="1052" t="s">
        <v>359</v>
      </c>
      <c r="Q29" s="1055">
        <v>20</v>
      </c>
      <c r="R29" s="1040" t="s">
        <v>2871</v>
      </c>
      <c r="S29" s="1040"/>
      <c r="T29" s="1022"/>
      <c r="U29" s="1007"/>
      <c r="V29" s="1007"/>
      <c r="W29" s="1007"/>
      <c r="X29" s="1007"/>
      <c r="Y29" s="1007"/>
      <c r="Z29" s="1004">
        <f t="shared" ref="Z29" si="51">+AQ29+AY29+BG29+BO29</f>
        <v>0</v>
      </c>
      <c r="AA29" s="1004">
        <f t="shared" ref="AA29:AF29" si="52">SUM(AR29:AR32,AZ29:AZ32,BH29:BH32,BP29:BP32)</f>
        <v>0</v>
      </c>
      <c r="AB29" s="1004">
        <f t="shared" si="52"/>
        <v>0</v>
      </c>
      <c r="AC29" s="1004">
        <f t="shared" si="52"/>
        <v>0</v>
      </c>
      <c r="AD29" s="1004">
        <f t="shared" si="52"/>
        <v>0</v>
      </c>
      <c r="AE29" s="1004">
        <f t="shared" si="52"/>
        <v>0</v>
      </c>
      <c r="AF29" s="1004">
        <f t="shared" si="52"/>
        <v>0</v>
      </c>
      <c r="AG29" s="714"/>
      <c r="AH29" s="593"/>
      <c r="AI29" s="593"/>
      <c r="AJ29" s="593"/>
      <c r="AK29" s="207"/>
      <c r="AL29" s="208"/>
      <c r="AM29" s="208"/>
      <c r="AN29" s="208"/>
      <c r="AO29" s="208"/>
      <c r="AP29" s="1150">
        <f t="shared" ref="AP29" si="53">+U29</f>
        <v>0</v>
      </c>
      <c r="AQ29" s="1004">
        <f t="shared" ref="AQ29" si="54">SUM(AR29:AW32)</f>
        <v>0</v>
      </c>
      <c r="AR29" s="299"/>
      <c r="AS29" s="299"/>
      <c r="AT29" s="299"/>
      <c r="AU29" s="299"/>
      <c r="AV29" s="299"/>
      <c r="AW29" s="299"/>
      <c r="AX29" s="1150">
        <f t="shared" ref="AX29" si="55">+V29</f>
        <v>0</v>
      </c>
      <c r="AY29" s="1004">
        <f t="shared" ref="AY29" si="56">SUM(AZ29:BE32)</f>
        <v>0</v>
      </c>
      <c r="AZ29" s="299"/>
      <c r="BA29" s="299"/>
      <c r="BB29" s="299"/>
      <c r="BC29" s="299"/>
      <c r="BD29" s="299"/>
      <c r="BE29" s="299"/>
      <c r="BF29" s="1150">
        <f t="shared" ref="BF29" si="57">+W29</f>
        <v>0</v>
      </c>
      <c r="BG29" s="1004">
        <f t="shared" ref="BG29" si="58">SUM(BH29:BM32)</f>
        <v>0</v>
      </c>
      <c r="BH29" s="299"/>
      <c r="BI29" s="299"/>
      <c r="BJ29" s="299"/>
      <c r="BK29" s="299"/>
      <c r="BL29" s="299"/>
      <c r="BM29" s="299"/>
      <c r="BN29" s="1150">
        <f t="shared" ref="BN29" si="59">+X29</f>
        <v>0</v>
      </c>
      <c r="BO29" s="1004">
        <f t="shared" ref="BO29" si="60">SUM(BP29:BU32)</f>
        <v>0</v>
      </c>
      <c r="BP29" s="299"/>
      <c r="BQ29" s="299"/>
      <c r="BR29" s="299"/>
      <c r="BS29" s="299"/>
      <c r="BT29" s="299"/>
      <c r="BU29" s="299"/>
    </row>
    <row r="30" spans="1:73" ht="39.950000000000003" customHeight="1" x14ac:dyDescent="0.25">
      <c r="A30" s="151"/>
      <c r="B30" s="24"/>
      <c r="C30" s="1059"/>
      <c r="D30" s="1050"/>
      <c r="E30" s="1062"/>
      <c r="F30" s="1065"/>
      <c r="G30" s="1050"/>
      <c r="H30" s="1044"/>
      <c r="I30" s="1044"/>
      <c r="J30" s="1044"/>
      <c r="K30" s="1050"/>
      <c r="L30" s="1044"/>
      <c r="M30" s="1044"/>
      <c r="N30" s="1047"/>
      <c r="O30" s="1050"/>
      <c r="P30" s="1053"/>
      <c r="Q30" s="1056"/>
      <c r="R30" s="1041"/>
      <c r="S30" s="1041"/>
      <c r="T30" s="1023"/>
      <c r="U30" s="1008"/>
      <c r="V30" s="1008"/>
      <c r="W30" s="1008"/>
      <c r="X30" s="1008"/>
      <c r="Y30" s="1008"/>
      <c r="Z30" s="1005"/>
      <c r="AA30" s="1005"/>
      <c r="AB30" s="1005"/>
      <c r="AC30" s="1005"/>
      <c r="AD30" s="1005"/>
      <c r="AE30" s="1005"/>
      <c r="AF30" s="1005"/>
      <c r="AG30" s="479"/>
      <c r="AH30" s="592"/>
      <c r="AI30" s="592"/>
      <c r="AJ30" s="592"/>
      <c r="AK30" s="196"/>
      <c r="AL30" s="197"/>
      <c r="AM30" s="197"/>
      <c r="AN30" s="197"/>
      <c r="AO30" s="197"/>
      <c r="AP30" s="1151"/>
      <c r="AQ30" s="1005"/>
      <c r="AR30" s="282"/>
      <c r="AS30" s="282"/>
      <c r="AT30" s="282"/>
      <c r="AU30" s="282"/>
      <c r="AV30" s="282"/>
      <c r="AW30" s="282"/>
      <c r="AX30" s="1151"/>
      <c r="AY30" s="1005"/>
      <c r="AZ30" s="282"/>
      <c r="BA30" s="282"/>
      <c r="BB30" s="282"/>
      <c r="BC30" s="282"/>
      <c r="BD30" s="282"/>
      <c r="BE30" s="282"/>
      <c r="BF30" s="1151"/>
      <c r="BG30" s="1005"/>
      <c r="BH30" s="282"/>
      <c r="BI30" s="282"/>
      <c r="BJ30" s="282"/>
      <c r="BK30" s="282"/>
      <c r="BL30" s="282"/>
      <c r="BM30" s="282"/>
      <c r="BN30" s="1151"/>
      <c r="BO30" s="1005"/>
      <c r="BP30" s="282"/>
      <c r="BQ30" s="282"/>
      <c r="BR30" s="282"/>
      <c r="BS30" s="282"/>
      <c r="BT30" s="282"/>
      <c r="BU30" s="282"/>
    </row>
    <row r="31" spans="1:73" ht="39.950000000000003" customHeight="1" x14ac:dyDescent="0.25">
      <c r="A31" s="151"/>
      <c r="B31" s="24"/>
      <c r="C31" s="1059"/>
      <c r="D31" s="1050"/>
      <c r="E31" s="1062"/>
      <c r="F31" s="1065"/>
      <c r="G31" s="1050"/>
      <c r="H31" s="1044"/>
      <c r="I31" s="1044"/>
      <c r="J31" s="1044"/>
      <c r="K31" s="1050"/>
      <c r="L31" s="1044"/>
      <c r="M31" s="1044"/>
      <c r="N31" s="1047"/>
      <c r="O31" s="1050"/>
      <c r="P31" s="1053"/>
      <c r="Q31" s="1056"/>
      <c r="R31" s="1041"/>
      <c r="S31" s="1041"/>
      <c r="T31" s="1023"/>
      <c r="U31" s="1008"/>
      <c r="V31" s="1008"/>
      <c r="W31" s="1008"/>
      <c r="X31" s="1008"/>
      <c r="Y31" s="1008"/>
      <c r="Z31" s="1005"/>
      <c r="AA31" s="1005"/>
      <c r="AB31" s="1005"/>
      <c r="AC31" s="1005"/>
      <c r="AD31" s="1005"/>
      <c r="AE31" s="1005"/>
      <c r="AF31" s="1005"/>
      <c r="AG31" s="196"/>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row>
    <row r="32" spans="1:73" ht="39.950000000000003" customHeight="1" thickBot="1" x14ac:dyDescent="0.3">
      <c r="A32" s="151"/>
      <c r="B32" s="24"/>
      <c r="C32" s="1059"/>
      <c r="D32" s="1050"/>
      <c r="E32" s="1062"/>
      <c r="F32" s="1065"/>
      <c r="G32" s="1050"/>
      <c r="H32" s="1044"/>
      <c r="I32" s="1044"/>
      <c r="J32" s="1044"/>
      <c r="K32" s="1050"/>
      <c r="L32" s="1044"/>
      <c r="M32" s="1044"/>
      <c r="N32" s="1047"/>
      <c r="O32" s="1050"/>
      <c r="P32" s="1053"/>
      <c r="Q32" s="1056"/>
      <c r="R32" s="1041"/>
      <c r="S32" s="1041"/>
      <c r="T32" s="1024"/>
      <c r="U32" s="1009"/>
      <c r="V32" s="1009"/>
      <c r="W32" s="1009"/>
      <c r="X32" s="1009"/>
      <c r="Y32" s="1009"/>
      <c r="Z32" s="1006"/>
      <c r="AA32" s="1006"/>
      <c r="AB32" s="1006"/>
      <c r="AC32" s="1006"/>
      <c r="AD32" s="1006"/>
      <c r="AE32" s="1006"/>
      <c r="AF32" s="1006"/>
      <c r="AG32" s="715"/>
      <c r="AH32" s="716"/>
      <c r="AI32" s="716"/>
      <c r="AJ32" s="716"/>
      <c r="AK32" s="715"/>
      <c r="AL32" s="717"/>
      <c r="AM32" s="717"/>
      <c r="AN32" s="717"/>
      <c r="AO32" s="717"/>
      <c r="AP32" s="1152"/>
      <c r="AQ32" s="1006"/>
      <c r="AR32" s="718"/>
      <c r="AS32" s="718"/>
      <c r="AT32" s="718"/>
      <c r="AU32" s="718"/>
      <c r="AV32" s="718"/>
      <c r="AW32" s="718"/>
      <c r="AX32" s="1152"/>
      <c r="AY32" s="1006"/>
      <c r="AZ32" s="718"/>
      <c r="BA32" s="718"/>
      <c r="BB32" s="718"/>
      <c r="BC32" s="718"/>
      <c r="BD32" s="718"/>
      <c r="BE32" s="718"/>
      <c r="BF32" s="1152"/>
      <c r="BG32" s="1006"/>
      <c r="BH32" s="718"/>
      <c r="BI32" s="718"/>
      <c r="BJ32" s="718"/>
      <c r="BK32" s="718"/>
      <c r="BL32" s="718"/>
      <c r="BM32" s="718"/>
      <c r="BN32" s="1152"/>
      <c r="BO32" s="1006"/>
      <c r="BP32" s="718"/>
      <c r="BQ32" s="718"/>
      <c r="BR32" s="718"/>
      <c r="BS32" s="718"/>
      <c r="BT32" s="718"/>
      <c r="BU32" s="718"/>
    </row>
    <row r="33" spans="1:73" ht="39.950000000000003" customHeight="1" thickTop="1" x14ac:dyDescent="0.25">
      <c r="A33" s="151"/>
      <c r="B33" s="24"/>
      <c r="C33" s="1058" t="s">
        <v>360</v>
      </c>
      <c r="D33" s="1153" t="s">
        <v>361</v>
      </c>
      <c r="E33" s="1061">
        <v>27</v>
      </c>
      <c r="F33" s="1064" t="s">
        <v>3006</v>
      </c>
      <c r="G33" s="1049" t="s">
        <v>617</v>
      </c>
      <c r="H33" s="1043" t="s">
        <v>3007</v>
      </c>
      <c r="I33" s="1043" t="s">
        <v>2999</v>
      </c>
      <c r="J33" s="1043" t="s">
        <v>2944</v>
      </c>
      <c r="K33" s="1049" t="s">
        <v>3000</v>
      </c>
      <c r="L33" s="1043" t="s">
        <v>2946</v>
      </c>
      <c r="M33" s="1043" t="s">
        <v>3006</v>
      </c>
      <c r="N33" s="1046">
        <v>2026004540056</v>
      </c>
      <c r="O33" s="1049" t="s">
        <v>3001</v>
      </c>
      <c r="P33" s="1052" t="s">
        <v>362</v>
      </c>
      <c r="Q33" s="1055">
        <v>12</v>
      </c>
      <c r="R33" s="1040" t="s">
        <v>2871</v>
      </c>
      <c r="S33" s="1040"/>
      <c r="T33" s="1022"/>
      <c r="U33" s="1007"/>
      <c r="V33" s="1007"/>
      <c r="W33" s="1007"/>
      <c r="X33" s="1007"/>
      <c r="Y33" s="1007"/>
      <c r="Z33" s="1004">
        <f t="shared" ref="Z33" si="61">+AQ33+AY33+BG33+BO33</f>
        <v>0</v>
      </c>
      <c r="AA33" s="1004">
        <f t="shared" ref="AA33:AF33" si="62">SUM(AR33:AR36,AZ33:AZ36,BH33:BH36,BP33:BP36)</f>
        <v>0</v>
      </c>
      <c r="AB33" s="1004">
        <f t="shared" si="62"/>
        <v>0</v>
      </c>
      <c r="AC33" s="1004">
        <f t="shared" si="62"/>
        <v>0</v>
      </c>
      <c r="AD33" s="1004">
        <f t="shared" si="62"/>
        <v>0</v>
      </c>
      <c r="AE33" s="1004">
        <f t="shared" si="62"/>
        <v>0</v>
      </c>
      <c r="AF33" s="1004">
        <f t="shared" si="62"/>
        <v>0</v>
      </c>
      <c r="AG33" s="714"/>
      <c r="AH33" s="593"/>
      <c r="AI33" s="593"/>
      <c r="AJ33" s="593"/>
      <c r="AK33" s="207"/>
      <c r="AL33" s="208"/>
      <c r="AM33" s="208"/>
      <c r="AN33" s="208"/>
      <c r="AO33" s="208"/>
      <c r="AP33" s="1150">
        <f t="shared" ref="AP33" si="63">+U33</f>
        <v>0</v>
      </c>
      <c r="AQ33" s="1004">
        <f t="shared" ref="AQ33" si="64">SUM(AR33:AW36)</f>
        <v>0</v>
      </c>
      <c r="AR33" s="299"/>
      <c r="AS33" s="299"/>
      <c r="AT33" s="299"/>
      <c r="AU33" s="299"/>
      <c r="AV33" s="299"/>
      <c r="AW33" s="299"/>
      <c r="AX33" s="1150">
        <f t="shared" ref="AX33" si="65">+V33</f>
        <v>0</v>
      </c>
      <c r="AY33" s="1004">
        <f t="shared" ref="AY33" si="66">SUM(AZ33:BE36)</f>
        <v>0</v>
      </c>
      <c r="AZ33" s="299"/>
      <c r="BA33" s="299"/>
      <c r="BB33" s="299"/>
      <c r="BC33" s="299"/>
      <c r="BD33" s="299"/>
      <c r="BE33" s="299"/>
      <c r="BF33" s="1150">
        <f t="shared" ref="BF33" si="67">+W33</f>
        <v>0</v>
      </c>
      <c r="BG33" s="1004">
        <f t="shared" ref="BG33" si="68">SUM(BH33:BM36)</f>
        <v>0</v>
      </c>
      <c r="BH33" s="299"/>
      <c r="BI33" s="299"/>
      <c r="BJ33" s="299"/>
      <c r="BK33" s="299"/>
      <c r="BL33" s="299"/>
      <c r="BM33" s="299"/>
      <c r="BN33" s="1150">
        <f t="shared" ref="BN33" si="69">+X33</f>
        <v>0</v>
      </c>
      <c r="BO33" s="1004">
        <f t="shared" ref="BO33" si="70">SUM(BP33:BU36)</f>
        <v>0</v>
      </c>
      <c r="BP33" s="299"/>
      <c r="BQ33" s="299"/>
      <c r="BR33" s="299"/>
      <c r="BS33" s="299"/>
      <c r="BT33" s="299"/>
      <c r="BU33" s="299"/>
    </row>
    <row r="34" spans="1:73" ht="39.950000000000003" customHeight="1" x14ac:dyDescent="0.25">
      <c r="A34" s="151"/>
      <c r="B34" s="24"/>
      <c r="C34" s="1059"/>
      <c r="D34" s="1154"/>
      <c r="E34" s="1062"/>
      <c r="F34" s="1065"/>
      <c r="G34" s="1050"/>
      <c r="H34" s="1044"/>
      <c r="I34" s="1044"/>
      <c r="J34" s="1044"/>
      <c r="K34" s="1050"/>
      <c r="L34" s="1044"/>
      <c r="M34" s="1044"/>
      <c r="N34" s="1047"/>
      <c r="O34" s="1050"/>
      <c r="P34" s="1053"/>
      <c r="Q34" s="1056"/>
      <c r="R34" s="1041"/>
      <c r="S34" s="1041"/>
      <c r="T34" s="1023"/>
      <c r="U34" s="1008"/>
      <c r="V34" s="1008"/>
      <c r="W34" s="1008"/>
      <c r="X34" s="1008"/>
      <c r="Y34" s="1008"/>
      <c r="Z34" s="1005"/>
      <c r="AA34" s="1005"/>
      <c r="AB34" s="1005"/>
      <c r="AC34" s="1005"/>
      <c r="AD34" s="1005"/>
      <c r="AE34" s="1005"/>
      <c r="AF34" s="1005"/>
      <c r="AG34" s="479"/>
      <c r="AH34" s="592"/>
      <c r="AI34" s="592"/>
      <c r="AJ34" s="592"/>
      <c r="AK34" s="196"/>
      <c r="AL34" s="197"/>
      <c r="AM34" s="197"/>
      <c r="AN34" s="197"/>
      <c r="AO34" s="197"/>
      <c r="AP34" s="1151"/>
      <c r="AQ34" s="1005"/>
      <c r="AR34" s="282"/>
      <c r="AS34" s="282"/>
      <c r="AT34" s="282"/>
      <c r="AU34" s="282"/>
      <c r="AV34" s="282"/>
      <c r="AW34" s="282"/>
      <c r="AX34" s="1151"/>
      <c r="AY34" s="1005"/>
      <c r="AZ34" s="282"/>
      <c r="BA34" s="282"/>
      <c r="BB34" s="282"/>
      <c r="BC34" s="282"/>
      <c r="BD34" s="282"/>
      <c r="BE34" s="282"/>
      <c r="BF34" s="1151"/>
      <c r="BG34" s="1005"/>
      <c r="BH34" s="282"/>
      <c r="BI34" s="282"/>
      <c r="BJ34" s="282"/>
      <c r="BK34" s="282"/>
      <c r="BL34" s="282"/>
      <c r="BM34" s="282"/>
      <c r="BN34" s="1151"/>
      <c r="BO34" s="1005"/>
      <c r="BP34" s="282"/>
      <c r="BQ34" s="282"/>
      <c r="BR34" s="282"/>
      <c r="BS34" s="282"/>
      <c r="BT34" s="282"/>
      <c r="BU34" s="282"/>
    </row>
    <row r="35" spans="1:73" ht="39.950000000000003" customHeight="1" x14ac:dyDescent="0.25">
      <c r="A35" s="151"/>
      <c r="B35" s="24"/>
      <c r="C35" s="1059"/>
      <c r="D35" s="1154"/>
      <c r="E35" s="1062"/>
      <c r="F35" s="1065"/>
      <c r="G35" s="1050"/>
      <c r="H35" s="1044"/>
      <c r="I35" s="1044"/>
      <c r="J35" s="1044"/>
      <c r="K35" s="1050"/>
      <c r="L35" s="1044"/>
      <c r="M35" s="1044"/>
      <c r="N35" s="1047"/>
      <c r="O35" s="1050"/>
      <c r="P35" s="1053"/>
      <c r="Q35" s="1056"/>
      <c r="R35" s="1041"/>
      <c r="S35" s="1041"/>
      <c r="T35" s="1023"/>
      <c r="U35" s="1008"/>
      <c r="V35" s="1008"/>
      <c r="W35" s="1008"/>
      <c r="X35" s="1008"/>
      <c r="Y35" s="1008"/>
      <c r="Z35" s="1005"/>
      <c r="AA35" s="1005"/>
      <c r="AB35" s="1005"/>
      <c r="AC35" s="1005"/>
      <c r="AD35" s="1005"/>
      <c r="AE35" s="1005"/>
      <c r="AF35" s="1005"/>
      <c r="AG35" s="196"/>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row>
    <row r="36" spans="1:73" ht="39.950000000000003" customHeight="1" thickBot="1" x14ac:dyDescent="0.3">
      <c r="A36" s="151"/>
      <c r="B36" s="24"/>
      <c r="C36" s="1060"/>
      <c r="D36" s="1155"/>
      <c r="E36" s="1063"/>
      <c r="F36" s="1066"/>
      <c r="G36" s="1051"/>
      <c r="H36" s="1045"/>
      <c r="I36" s="1045"/>
      <c r="J36" s="1045"/>
      <c r="K36" s="1051"/>
      <c r="L36" s="1045"/>
      <c r="M36" s="1045"/>
      <c r="N36" s="1048"/>
      <c r="O36" s="1051"/>
      <c r="P36" s="1054"/>
      <c r="Q36" s="1057"/>
      <c r="R36" s="1042"/>
      <c r="S36" s="1042"/>
      <c r="T36" s="1024"/>
      <c r="U36" s="1009"/>
      <c r="V36" s="1009"/>
      <c r="W36" s="1009"/>
      <c r="X36" s="1009"/>
      <c r="Y36" s="1009"/>
      <c r="Z36" s="1006"/>
      <c r="AA36" s="1006"/>
      <c r="AB36" s="1006"/>
      <c r="AC36" s="1006"/>
      <c r="AD36" s="1006"/>
      <c r="AE36" s="1006"/>
      <c r="AF36" s="1006"/>
      <c r="AG36" s="715"/>
      <c r="AH36" s="716"/>
      <c r="AI36" s="716"/>
      <c r="AJ36" s="716"/>
      <c r="AK36" s="715"/>
      <c r="AL36" s="717"/>
      <c r="AM36" s="717"/>
      <c r="AN36" s="717"/>
      <c r="AO36" s="717"/>
      <c r="AP36" s="1152"/>
      <c r="AQ36" s="1006"/>
      <c r="AR36" s="718"/>
      <c r="AS36" s="718"/>
      <c r="AT36" s="718"/>
      <c r="AU36" s="718"/>
      <c r="AV36" s="718"/>
      <c r="AW36" s="718"/>
      <c r="AX36" s="1152"/>
      <c r="AY36" s="1006"/>
      <c r="AZ36" s="718"/>
      <c r="BA36" s="718"/>
      <c r="BB36" s="718"/>
      <c r="BC36" s="718"/>
      <c r="BD36" s="718"/>
      <c r="BE36" s="718"/>
      <c r="BF36" s="1152"/>
      <c r="BG36" s="1006"/>
      <c r="BH36" s="718"/>
      <c r="BI36" s="718"/>
      <c r="BJ36" s="718"/>
      <c r="BK36" s="718"/>
      <c r="BL36" s="718"/>
      <c r="BM36" s="718"/>
      <c r="BN36" s="1152"/>
      <c r="BO36" s="1006"/>
      <c r="BP36" s="718"/>
      <c r="BQ36" s="718"/>
      <c r="BR36" s="718"/>
      <c r="BS36" s="718"/>
      <c r="BT36" s="718"/>
      <c r="BU36" s="718"/>
    </row>
    <row r="37" spans="1:73" ht="39.950000000000003" customHeight="1" thickTop="1" x14ac:dyDescent="0.25">
      <c r="A37" s="151"/>
      <c r="B37" s="24"/>
      <c r="C37" s="1058" t="s">
        <v>363</v>
      </c>
      <c r="D37" s="1153" t="s">
        <v>364</v>
      </c>
      <c r="E37" s="1061">
        <v>28</v>
      </c>
      <c r="F37" s="1064" t="s">
        <v>3008</v>
      </c>
      <c r="G37" s="1049" t="s">
        <v>365</v>
      </c>
      <c r="H37" s="1156" t="s">
        <v>3009</v>
      </c>
      <c r="I37" s="1043" t="s">
        <v>2999</v>
      </c>
      <c r="J37" s="1043" t="s">
        <v>2944</v>
      </c>
      <c r="K37" s="1049" t="s">
        <v>3000</v>
      </c>
      <c r="L37" s="1043" t="s">
        <v>2946</v>
      </c>
      <c r="M37" s="1043" t="s">
        <v>3008</v>
      </c>
      <c r="N37" s="1046">
        <v>2026004540056</v>
      </c>
      <c r="O37" s="1049" t="s">
        <v>3001</v>
      </c>
      <c r="P37" s="1052" t="s">
        <v>365</v>
      </c>
      <c r="Q37" s="1055">
        <v>5000</v>
      </c>
      <c r="R37" s="1040" t="s">
        <v>2871</v>
      </c>
      <c r="S37" s="1040"/>
      <c r="T37" s="1022"/>
      <c r="U37" s="1007"/>
      <c r="V37" s="1007"/>
      <c r="W37" s="1007"/>
      <c r="X37" s="1007"/>
      <c r="Y37" s="1007"/>
      <c r="Z37" s="1004">
        <f t="shared" ref="Z37" si="71">+AQ37+AY37+BG37+BO37</f>
        <v>0</v>
      </c>
      <c r="AA37" s="1004">
        <f t="shared" ref="AA37:AF37" si="72">SUM(AR37:AR40,AZ37:AZ40,BH37:BH40,BP37:BP40)</f>
        <v>0</v>
      </c>
      <c r="AB37" s="1004">
        <f t="shared" si="72"/>
        <v>0</v>
      </c>
      <c r="AC37" s="1004">
        <f t="shared" si="72"/>
        <v>0</v>
      </c>
      <c r="AD37" s="1004">
        <f t="shared" si="72"/>
        <v>0</v>
      </c>
      <c r="AE37" s="1004">
        <f t="shared" si="72"/>
        <v>0</v>
      </c>
      <c r="AF37" s="1004">
        <f t="shared" si="72"/>
        <v>0</v>
      </c>
      <c r="AG37" s="714"/>
      <c r="AH37" s="593"/>
      <c r="AI37" s="593"/>
      <c r="AJ37" s="593"/>
      <c r="AK37" s="207"/>
      <c r="AL37" s="208"/>
      <c r="AM37" s="208"/>
      <c r="AN37" s="208"/>
      <c r="AO37" s="208"/>
      <c r="AP37" s="1150">
        <f t="shared" ref="AP37" si="73">+U37</f>
        <v>0</v>
      </c>
      <c r="AQ37" s="1004">
        <f t="shared" ref="AQ37" si="74">SUM(AR37:AW40)</f>
        <v>0</v>
      </c>
      <c r="AR37" s="299"/>
      <c r="AS37" s="299"/>
      <c r="AT37" s="299"/>
      <c r="AU37" s="299"/>
      <c r="AV37" s="299"/>
      <c r="AW37" s="299"/>
      <c r="AX37" s="1150">
        <f t="shared" ref="AX37" si="75">+V37</f>
        <v>0</v>
      </c>
      <c r="AY37" s="1004">
        <f t="shared" ref="AY37" si="76">SUM(AZ37:BE40)</f>
        <v>0</v>
      </c>
      <c r="AZ37" s="299"/>
      <c r="BA37" s="299"/>
      <c r="BB37" s="299"/>
      <c r="BC37" s="299"/>
      <c r="BD37" s="299"/>
      <c r="BE37" s="299"/>
      <c r="BF37" s="1150">
        <f t="shared" ref="BF37" si="77">+W37</f>
        <v>0</v>
      </c>
      <c r="BG37" s="1004">
        <f t="shared" ref="BG37" si="78">SUM(BH37:BM40)</f>
        <v>0</v>
      </c>
      <c r="BH37" s="299"/>
      <c r="BI37" s="299"/>
      <c r="BJ37" s="299"/>
      <c r="BK37" s="299"/>
      <c r="BL37" s="299"/>
      <c r="BM37" s="299"/>
      <c r="BN37" s="1150">
        <f t="shared" ref="BN37" si="79">+X37</f>
        <v>0</v>
      </c>
      <c r="BO37" s="1004">
        <f t="shared" ref="BO37" si="80">SUM(BP37:BU40)</f>
        <v>0</v>
      </c>
      <c r="BP37" s="299"/>
      <c r="BQ37" s="299"/>
      <c r="BR37" s="299"/>
      <c r="BS37" s="299"/>
      <c r="BT37" s="299"/>
      <c r="BU37" s="299"/>
    </row>
    <row r="38" spans="1:73" ht="39.950000000000003" customHeight="1" x14ac:dyDescent="0.25">
      <c r="A38" s="151"/>
      <c r="B38" s="24"/>
      <c r="C38" s="1059"/>
      <c r="D38" s="1154"/>
      <c r="E38" s="1062"/>
      <c r="F38" s="1065"/>
      <c r="G38" s="1050"/>
      <c r="H38" s="1157"/>
      <c r="I38" s="1044"/>
      <c r="J38" s="1044"/>
      <c r="K38" s="1050"/>
      <c r="L38" s="1044"/>
      <c r="M38" s="1044"/>
      <c r="N38" s="1047"/>
      <c r="O38" s="1050"/>
      <c r="P38" s="1053"/>
      <c r="Q38" s="1056"/>
      <c r="R38" s="1041"/>
      <c r="S38" s="1041"/>
      <c r="T38" s="1023"/>
      <c r="U38" s="1008"/>
      <c r="V38" s="1008"/>
      <c r="W38" s="1008"/>
      <c r="X38" s="1008"/>
      <c r="Y38" s="1008"/>
      <c r="Z38" s="1005"/>
      <c r="AA38" s="1005"/>
      <c r="AB38" s="1005"/>
      <c r="AC38" s="1005"/>
      <c r="AD38" s="1005"/>
      <c r="AE38" s="1005"/>
      <c r="AF38" s="1005"/>
      <c r="AG38" s="479"/>
      <c r="AH38" s="592"/>
      <c r="AI38" s="592"/>
      <c r="AJ38" s="592"/>
      <c r="AK38" s="196"/>
      <c r="AL38" s="197"/>
      <c r="AM38" s="197"/>
      <c r="AN38" s="197"/>
      <c r="AO38" s="197"/>
      <c r="AP38" s="1151"/>
      <c r="AQ38" s="1005"/>
      <c r="AR38" s="282"/>
      <c r="AS38" s="282"/>
      <c r="AT38" s="282"/>
      <c r="AU38" s="282"/>
      <c r="AV38" s="282"/>
      <c r="AW38" s="282"/>
      <c r="AX38" s="1151"/>
      <c r="AY38" s="1005"/>
      <c r="AZ38" s="282"/>
      <c r="BA38" s="282"/>
      <c r="BB38" s="282"/>
      <c r="BC38" s="282"/>
      <c r="BD38" s="282"/>
      <c r="BE38" s="282"/>
      <c r="BF38" s="1151"/>
      <c r="BG38" s="1005"/>
      <c r="BH38" s="282"/>
      <c r="BI38" s="282"/>
      <c r="BJ38" s="282"/>
      <c r="BK38" s="282"/>
      <c r="BL38" s="282"/>
      <c r="BM38" s="282"/>
      <c r="BN38" s="1151"/>
      <c r="BO38" s="1005"/>
      <c r="BP38" s="282"/>
      <c r="BQ38" s="282"/>
      <c r="BR38" s="282"/>
      <c r="BS38" s="282"/>
      <c r="BT38" s="282"/>
      <c r="BU38" s="282"/>
    </row>
    <row r="39" spans="1:73" ht="39.950000000000003" customHeight="1" x14ac:dyDescent="0.25">
      <c r="A39" s="151"/>
      <c r="B39" s="24"/>
      <c r="C39" s="1059"/>
      <c r="D39" s="1154"/>
      <c r="E39" s="1062"/>
      <c r="F39" s="1065"/>
      <c r="G39" s="1050"/>
      <c r="H39" s="1157"/>
      <c r="I39" s="1044"/>
      <c r="J39" s="1044"/>
      <c r="K39" s="1050"/>
      <c r="L39" s="1044"/>
      <c r="M39" s="1044"/>
      <c r="N39" s="1047"/>
      <c r="O39" s="1050"/>
      <c r="P39" s="1053"/>
      <c r="Q39" s="1056"/>
      <c r="R39" s="1041"/>
      <c r="S39" s="1041"/>
      <c r="T39" s="1023"/>
      <c r="U39" s="1008"/>
      <c r="V39" s="1008"/>
      <c r="W39" s="1008"/>
      <c r="X39" s="1008"/>
      <c r="Y39" s="1008"/>
      <c r="Z39" s="1005"/>
      <c r="AA39" s="1005"/>
      <c r="AB39" s="1005"/>
      <c r="AC39" s="1005"/>
      <c r="AD39" s="1005"/>
      <c r="AE39" s="1005"/>
      <c r="AF39" s="1005"/>
      <c r="AG39" s="196"/>
      <c r="AH39" s="592"/>
      <c r="AI39" s="592"/>
      <c r="AJ39" s="592"/>
      <c r="AK39" s="196"/>
      <c r="AL39" s="197"/>
      <c r="AM39" s="197"/>
      <c r="AN39" s="197"/>
      <c r="AO39" s="197"/>
      <c r="AP39" s="1151"/>
      <c r="AQ39" s="1005"/>
      <c r="AR39" s="282"/>
      <c r="AS39" s="282"/>
      <c r="AT39" s="282"/>
      <c r="AU39" s="282"/>
      <c r="AV39" s="282"/>
      <c r="AW39" s="282"/>
      <c r="AX39" s="1151"/>
      <c r="AY39" s="1005"/>
      <c r="AZ39" s="282"/>
      <c r="BA39" s="282"/>
      <c r="BB39" s="282"/>
      <c r="BC39" s="282"/>
      <c r="BD39" s="282"/>
      <c r="BE39" s="282"/>
      <c r="BF39" s="1151"/>
      <c r="BG39" s="1005"/>
      <c r="BH39" s="282"/>
      <c r="BI39" s="282"/>
      <c r="BJ39" s="282"/>
      <c r="BK39" s="282"/>
      <c r="BL39" s="282"/>
      <c r="BM39" s="282"/>
      <c r="BN39" s="1151"/>
      <c r="BO39" s="1005"/>
      <c r="BP39" s="282"/>
      <c r="BQ39" s="282"/>
      <c r="BR39" s="282"/>
      <c r="BS39" s="282"/>
      <c r="BT39" s="282"/>
      <c r="BU39" s="282"/>
    </row>
    <row r="40" spans="1:73" ht="39.950000000000003" customHeight="1" thickBot="1" x14ac:dyDescent="0.3">
      <c r="A40" s="151"/>
      <c r="B40" s="24"/>
      <c r="C40" s="1059"/>
      <c r="D40" s="1154"/>
      <c r="E40" s="1062"/>
      <c r="F40" s="1065"/>
      <c r="G40" s="1050"/>
      <c r="H40" s="1157"/>
      <c r="I40" s="1044"/>
      <c r="J40" s="1044"/>
      <c r="K40" s="1050"/>
      <c r="L40" s="1044"/>
      <c r="M40" s="1044"/>
      <c r="N40" s="1047"/>
      <c r="O40" s="1050"/>
      <c r="P40" s="1053"/>
      <c r="Q40" s="1056"/>
      <c r="R40" s="1041"/>
      <c r="S40" s="1041"/>
      <c r="T40" s="1024"/>
      <c r="U40" s="1009"/>
      <c r="V40" s="1009"/>
      <c r="W40" s="1009"/>
      <c r="X40" s="1009"/>
      <c r="Y40" s="1009"/>
      <c r="Z40" s="1006"/>
      <c r="AA40" s="1006"/>
      <c r="AB40" s="1006"/>
      <c r="AC40" s="1006"/>
      <c r="AD40" s="1006"/>
      <c r="AE40" s="1006"/>
      <c r="AF40" s="1006"/>
      <c r="AG40" s="715"/>
      <c r="AH40" s="716"/>
      <c r="AI40" s="716"/>
      <c r="AJ40" s="716"/>
      <c r="AK40" s="715"/>
      <c r="AL40" s="717"/>
      <c r="AM40" s="717"/>
      <c r="AN40" s="717"/>
      <c r="AO40" s="717"/>
      <c r="AP40" s="1152"/>
      <c r="AQ40" s="1006"/>
      <c r="AR40" s="718"/>
      <c r="AS40" s="718"/>
      <c r="AT40" s="718"/>
      <c r="AU40" s="718"/>
      <c r="AV40" s="718"/>
      <c r="AW40" s="718"/>
      <c r="AX40" s="1152"/>
      <c r="AY40" s="1006"/>
      <c r="AZ40" s="718"/>
      <c r="BA40" s="718"/>
      <c r="BB40" s="718"/>
      <c r="BC40" s="718"/>
      <c r="BD40" s="718"/>
      <c r="BE40" s="718"/>
      <c r="BF40" s="1152"/>
      <c r="BG40" s="1006"/>
      <c r="BH40" s="718"/>
      <c r="BI40" s="718"/>
      <c r="BJ40" s="718"/>
      <c r="BK40" s="718"/>
      <c r="BL40" s="718"/>
      <c r="BM40" s="718"/>
      <c r="BN40" s="1152"/>
      <c r="BO40" s="1006"/>
      <c r="BP40" s="718"/>
      <c r="BQ40" s="718"/>
      <c r="BR40" s="718"/>
      <c r="BS40" s="718"/>
      <c r="BT40" s="718"/>
      <c r="BU40" s="718"/>
    </row>
    <row r="41" spans="1:73" ht="40.15" customHeight="1" thickTop="1" thickBot="1" x14ac:dyDescent="0.3">
      <c r="A41" s="151"/>
      <c r="B41" s="924" t="s">
        <v>366</v>
      </c>
      <c r="C41" s="145" t="s">
        <v>367</v>
      </c>
      <c r="D41" s="354"/>
      <c r="E41" s="432"/>
      <c r="F41" s="445"/>
      <c r="G41" s="356"/>
      <c r="H41" s="357"/>
      <c r="I41" s="357"/>
      <c r="J41" s="358"/>
      <c r="K41" s="358"/>
      <c r="L41" s="354"/>
      <c r="M41" s="359"/>
      <c r="N41" s="387"/>
      <c r="O41" s="361"/>
      <c r="P41" s="361"/>
      <c r="Q41" s="146"/>
      <c r="R41" s="925"/>
      <c r="S41" s="925"/>
      <c r="T41" s="926"/>
      <c r="U41" s="16"/>
      <c r="V41" s="13"/>
      <c r="W41" s="13"/>
      <c r="X41" s="13"/>
      <c r="Y41" s="927"/>
      <c r="Z41" s="928">
        <f t="shared" ref="Z41:Z55" si="81">+AQ41+AY41+BG41+BO41</f>
        <v>0</v>
      </c>
      <c r="AA41" s="928">
        <f t="shared" si="5"/>
        <v>0</v>
      </c>
      <c r="AB41" s="928">
        <f t="shared" si="5"/>
        <v>0</v>
      </c>
      <c r="AC41" s="928">
        <f t="shared" si="5"/>
        <v>0</v>
      </c>
      <c r="AD41" s="928">
        <f t="shared" si="5"/>
        <v>0</v>
      </c>
      <c r="AE41" s="928">
        <f t="shared" si="5"/>
        <v>0</v>
      </c>
      <c r="AF41" s="928">
        <f t="shared" si="5"/>
        <v>0</v>
      </c>
      <c r="AG41" s="195"/>
      <c r="AH41" s="195"/>
      <c r="AI41" s="195"/>
      <c r="AJ41" s="195"/>
      <c r="AK41" s="195"/>
      <c r="AL41" s="195"/>
      <c r="AM41" s="195"/>
      <c r="AN41" s="195"/>
      <c r="AO41" s="195"/>
      <c r="AP41" s="14"/>
      <c r="AQ41" s="929">
        <f>SUM(AQ42:AQ53)</f>
        <v>0</v>
      </c>
      <c r="AR41" s="929">
        <f>SUM(AR42:AR53)</f>
        <v>0</v>
      </c>
      <c r="AS41" s="929">
        <f t="shared" ref="AS41:AW41" si="82">SUM(AS42:AS53)</f>
        <v>0</v>
      </c>
      <c r="AT41" s="929">
        <f t="shared" si="82"/>
        <v>0</v>
      </c>
      <c r="AU41" s="929">
        <f t="shared" si="82"/>
        <v>0</v>
      </c>
      <c r="AV41" s="929">
        <f t="shared" si="82"/>
        <v>0</v>
      </c>
      <c r="AW41" s="929">
        <f t="shared" si="82"/>
        <v>0</v>
      </c>
      <c r="AX41" s="14"/>
      <c r="AY41" s="929">
        <f t="shared" ref="AY41:BE41" si="83">SUM(AY42:AY53)</f>
        <v>0</v>
      </c>
      <c r="AZ41" s="929">
        <f t="shared" si="83"/>
        <v>0</v>
      </c>
      <c r="BA41" s="929">
        <f t="shared" si="83"/>
        <v>0</v>
      </c>
      <c r="BB41" s="929">
        <f t="shared" si="83"/>
        <v>0</v>
      </c>
      <c r="BC41" s="929">
        <f t="shared" si="83"/>
        <v>0</v>
      </c>
      <c r="BD41" s="929">
        <f t="shared" si="83"/>
        <v>0</v>
      </c>
      <c r="BE41" s="929">
        <f t="shared" si="83"/>
        <v>0</v>
      </c>
      <c r="BF41" s="14"/>
      <c r="BG41" s="929">
        <f t="shared" ref="BG41:BM41" si="84">SUM(BG42:BG53)</f>
        <v>0</v>
      </c>
      <c r="BH41" s="929">
        <f>SUM(BH42:BH53)</f>
        <v>0</v>
      </c>
      <c r="BI41" s="929">
        <f t="shared" si="84"/>
        <v>0</v>
      </c>
      <c r="BJ41" s="929">
        <f t="shared" si="84"/>
        <v>0</v>
      </c>
      <c r="BK41" s="929">
        <f t="shared" si="84"/>
        <v>0</v>
      </c>
      <c r="BL41" s="929">
        <f t="shared" si="84"/>
        <v>0</v>
      </c>
      <c r="BM41" s="929">
        <f t="shared" si="84"/>
        <v>0</v>
      </c>
      <c r="BN41" s="14"/>
      <c r="BO41" s="929">
        <f t="shared" ref="BO41:BU41" si="85">SUM(BO42:BO53)</f>
        <v>0</v>
      </c>
      <c r="BP41" s="929">
        <f t="shared" si="85"/>
        <v>0</v>
      </c>
      <c r="BQ41" s="929">
        <f t="shared" si="85"/>
        <v>0</v>
      </c>
      <c r="BR41" s="929">
        <f t="shared" si="85"/>
        <v>0</v>
      </c>
      <c r="BS41" s="929">
        <f t="shared" si="85"/>
        <v>0</v>
      </c>
      <c r="BT41" s="929">
        <f t="shared" si="85"/>
        <v>0</v>
      </c>
      <c r="BU41" s="929">
        <f t="shared" si="85"/>
        <v>0</v>
      </c>
    </row>
    <row r="42" spans="1:73" ht="39.950000000000003" customHeight="1" thickTop="1" x14ac:dyDescent="0.25">
      <c r="A42" s="151"/>
      <c r="B42" s="24"/>
      <c r="C42" s="1058" t="s">
        <v>368</v>
      </c>
      <c r="D42" s="1049" t="s">
        <v>369</v>
      </c>
      <c r="E42" s="1061">
        <v>29</v>
      </c>
      <c r="F42" s="1064" t="s">
        <v>3010</v>
      </c>
      <c r="G42" s="1049" t="s">
        <v>370</v>
      </c>
      <c r="H42" s="1043" t="s">
        <v>3011</v>
      </c>
      <c r="I42" s="1043" t="s">
        <v>2999</v>
      </c>
      <c r="J42" s="1043" t="s">
        <v>2944</v>
      </c>
      <c r="K42" s="1049" t="s">
        <v>3000</v>
      </c>
      <c r="L42" s="1043" t="s">
        <v>2946</v>
      </c>
      <c r="M42" s="1043" t="s">
        <v>3010</v>
      </c>
      <c r="N42" s="1046">
        <v>2026004540056</v>
      </c>
      <c r="O42" s="1049" t="s">
        <v>3001</v>
      </c>
      <c r="P42" s="1052" t="s">
        <v>370</v>
      </c>
      <c r="Q42" s="1055">
        <v>4</v>
      </c>
      <c r="R42" s="1040" t="s">
        <v>2871</v>
      </c>
      <c r="S42" s="1040"/>
      <c r="T42" s="1022"/>
      <c r="U42" s="1007"/>
      <c r="V42" s="1007"/>
      <c r="W42" s="1007"/>
      <c r="X42" s="1007"/>
      <c r="Y42" s="1007"/>
      <c r="Z42" s="1004">
        <f t="shared" si="81"/>
        <v>0</v>
      </c>
      <c r="AA42" s="1004">
        <f t="shared" ref="AA42:AF42" si="86">SUM(AR42:AR45,AZ42:AZ45,BH42:BH45,BP42:BP45)</f>
        <v>0</v>
      </c>
      <c r="AB42" s="1004">
        <f t="shared" si="86"/>
        <v>0</v>
      </c>
      <c r="AC42" s="1004">
        <f t="shared" si="86"/>
        <v>0</v>
      </c>
      <c r="AD42" s="1004">
        <f t="shared" si="86"/>
        <v>0</v>
      </c>
      <c r="AE42" s="1004">
        <f t="shared" si="86"/>
        <v>0</v>
      </c>
      <c r="AF42" s="1004">
        <f t="shared" si="86"/>
        <v>0</v>
      </c>
      <c r="AG42" s="714"/>
      <c r="AH42" s="593"/>
      <c r="AI42" s="593"/>
      <c r="AJ42" s="593"/>
      <c r="AK42" s="207"/>
      <c r="AL42" s="208"/>
      <c r="AM42" s="208"/>
      <c r="AN42" s="208"/>
      <c r="AO42" s="208"/>
      <c r="AP42" s="1150">
        <f t="shared" ref="AP42" si="87">+U42</f>
        <v>0</v>
      </c>
      <c r="AQ42" s="1004">
        <f t="shared" ref="AQ42" si="88">SUM(AR42:AW45)</f>
        <v>0</v>
      </c>
      <c r="AR42" s="299"/>
      <c r="AS42" s="299"/>
      <c r="AT42" s="299"/>
      <c r="AU42" s="299"/>
      <c r="AV42" s="299"/>
      <c r="AW42" s="299"/>
      <c r="AX42" s="1150">
        <f t="shared" ref="AX42" si="89">+V42</f>
        <v>0</v>
      </c>
      <c r="AY42" s="1004">
        <f t="shared" ref="AY42" si="90">SUM(AZ42:BE45)</f>
        <v>0</v>
      </c>
      <c r="AZ42" s="299"/>
      <c r="BA42" s="299"/>
      <c r="BB42" s="299"/>
      <c r="BC42" s="299"/>
      <c r="BD42" s="299"/>
      <c r="BE42" s="299"/>
      <c r="BF42" s="1150">
        <f t="shared" ref="BF42" si="91">+W42</f>
        <v>0</v>
      </c>
      <c r="BG42" s="1004">
        <f t="shared" ref="BG42" si="92">SUM(BH42:BM45)</f>
        <v>0</v>
      </c>
      <c r="BH42" s="299"/>
      <c r="BI42" s="299"/>
      <c r="BJ42" s="299"/>
      <c r="BK42" s="299"/>
      <c r="BL42" s="299"/>
      <c r="BM42" s="299"/>
      <c r="BN42" s="1150">
        <f t="shared" ref="BN42" si="93">+X42</f>
        <v>0</v>
      </c>
      <c r="BO42" s="1004">
        <f t="shared" ref="BO42" si="94">SUM(BP42:BU45)</f>
        <v>0</v>
      </c>
      <c r="BP42" s="299"/>
      <c r="BQ42" s="299"/>
      <c r="BR42" s="299"/>
      <c r="BS42" s="299"/>
      <c r="BT42" s="299"/>
      <c r="BU42" s="299"/>
    </row>
    <row r="43" spans="1:73" ht="39.950000000000003" customHeight="1" x14ac:dyDescent="0.25">
      <c r="A43" s="151"/>
      <c r="B43" s="24"/>
      <c r="C43" s="1059"/>
      <c r="D43" s="1050"/>
      <c r="E43" s="1062"/>
      <c r="F43" s="1065"/>
      <c r="G43" s="1050"/>
      <c r="H43" s="1044"/>
      <c r="I43" s="1044"/>
      <c r="J43" s="1044"/>
      <c r="K43" s="1050"/>
      <c r="L43" s="1044"/>
      <c r="M43" s="1044"/>
      <c r="N43" s="1047"/>
      <c r="O43" s="1050"/>
      <c r="P43" s="1053"/>
      <c r="Q43" s="1056"/>
      <c r="R43" s="1041"/>
      <c r="S43" s="1041"/>
      <c r="T43" s="1023"/>
      <c r="U43" s="1008"/>
      <c r="V43" s="1008"/>
      <c r="W43" s="1008"/>
      <c r="X43" s="1008"/>
      <c r="Y43" s="1008"/>
      <c r="Z43" s="1005"/>
      <c r="AA43" s="1005"/>
      <c r="AB43" s="1005"/>
      <c r="AC43" s="1005"/>
      <c r="AD43" s="1005"/>
      <c r="AE43" s="1005"/>
      <c r="AF43" s="1005"/>
      <c r="AG43" s="479"/>
      <c r="AH43" s="592"/>
      <c r="AI43" s="592"/>
      <c r="AJ43" s="592"/>
      <c r="AK43" s="196"/>
      <c r="AL43" s="197"/>
      <c r="AM43" s="197"/>
      <c r="AN43" s="197"/>
      <c r="AO43" s="197"/>
      <c r="AP43" s="1151"/>
      <c r="AQ43" s="1005"/>
      <c r="AR43" s="282"/>
      <c r="AS43" s="282"/>
      <c r="AT43" s="282"/>
      <c r="AU43" s="282"/>
      <c r="AV43" s="282"/>
      <c r="AW43" s="282"/>
      <c r="AX43" s="1151"/>
      <c r="AY43" s="1005"/>
      <c r="AZ43" s="282"/>
      <c r="BA43" s="282"/>
      <c r="BB43" s="282"/>
      <c r="BC43" s="282"/>
      <c r="BD43" s="282"/>
      <c r="BE43" s="282"/>
      <c r="BF43" s="1151"/>
      <c r="BG43" s="1005"/>
      <c r="BH43" s="282"/>
      <c r="BI43" s="282"/>
      <c r="BJ43" s="282"/>
      <c r="BK43" s="282"/>
      <c r="BL43" s="282"/>
      <c r="BM43" s="282"/>
      <c r="BN43" s="1151"/>
      <c r="BO43" s="1005"/>
      <c r="BP43" s="282"/>
      <c r="BQ43" s="282"/>
      <c r="BR43" s="282"/>
      <c r="BS43" s="282"/>
      <c r="BT43" s="282"/>
      <c r="BU43" s="282"/>
    </row>
    <row r="44" spans="1:73" ht="39.950000000000003" customHeight="1" x14ac:dyDescent="0.25">
      <c r="A44" s="151"/>
      <c r="B44" s="24"/>
      <c r="C44" s="1059"/>
      <c r="D44" s="1050"/>
      <c r="E44" s="1062"/>
      <c r="F44" s="1065"/>
      <c r="G44" s="1050"/>
      <c r="H44" s="1044"/>
      <c r="I44" s="1044"/>
      <c r="J44" s="1044"/>
      <c r="K44" s="1050"/>
      <c r="L44" s="1044"/>
      <c r="M44" s="1044"/>
      <c r="N44" s="1047"/>
      <c r="O44" s="1050"/>
      <c r="P44" s="1053"/>
      <c r="Q44" s="1056"/>
      <c r="R44" s="1041"/>
      <c r="S44" s="1041"/>
      <c r="T44" s="1023"/>
      <c r="U44" s="1008"/>
      <c r="V44" s="1008"/>
      <c r="W44" s="1008"/>
      <c r="X44" s="1008"/>
      <c r="Y44" s="1008"/>
      <c r="Z44" s="1005"/>
      <c r="AA44" s="1005"/>
      <c r="AB44" s="1005"/>
      <c r="AC44" s="1005"/>
      <c r="AD44" s="1005"/>
      <c r="AE44" s="1005"/>
      <c r="AF44" s="1005"/>
      <c r="AG44" s="196"/>
      <c r="AH44" s="592"/>
      <c r="AI44" s="592"/>
      <c r="AJ44" s="592"/>
      <c r="AK44" s="196"/>
      <c r="AL44" s="197"/>
      <c r="AM44" s="197"/>
      <c r="AN44" s="197"/>
      <c r="AO44" s="197"/>
      <c r="AP44" s="1151"/>
      <c r="AQ44" s="1005"/>
      <c r="AR44" s="282"/>
      <c r="AS44" s="282"/>
      <c r="AT44" s="282"/>
      <c r="AU44" s="282"/>
      <c r="AV44" s="282"/>
      <c r="AW44" s="282"/>
      <c r="AX44" s="1151"/>
      <c r="AY44" s="1005"/>
      <c r="AZ44" s="282"/>
      <c r="BA44" s="282"/>
      <c r="BB44" s="282"/>
      <c r="BC44" s="282"/>
      <c r="BD44" s="282"/>
      <c r="BE44" s="282"/>
      <c r="BF44" s="1151"/>
      <c r="BG44" s="1005"/>
      <c r="BH44" s="282"/>
      <c r="BI44" s="282"/>
      <c r="BJ44" s="282"/>
      <c r="BK44" s="282"/>
      <c r="BL44" s="282"/>
      <c r="BM44" s="282"/>
      <c r="BN44" s="1151"/>
      <c r="BO44" s="1005"/>
      <c r="BP44" s="282"/>
      <c r="BQ44" s="282"/>
      <c r="BR44" s="282"/>
      <c r="BS44" s="282"/>
      <c r="BT44" s="282"/>
      <c r="BU44" s="282"/>
    </row>
    <row r="45" spans="1:73" ht="39.950000000000003" customHeight="1" thickBot="1" x14ac:dyDescent="0.3">
      <c r="A45" s="151"/>
      <c r="B45" s="24"/>
      <c r="C45" s="1060"/>
      <c r="D45" s="1051"/>
      <c r="E45" s="1063"/>
      <c r="F45" s="1066"/>
      <c r="G45" s="1051"/>
      <c r="H45" s="1045"/>
      <c r="I45" s="1045"/>
      <c r="J45" s="1045"/>
      <c r="K45" s="1051"/>
      <c r="L45" s="1045"/>
      <c r="M45" s="1045"/>
      <c r="N45" s="1048"/>
      <c r="O45" s="1051"/>
      <c r="P45" s="1054"/>
      <c r="Q45" s="1057"/>
      <c r="R45" s="1042"/>
      <c r="S45" s="1042"/>
      <c r="T45" s="1024"/>
      <c r="U45" s="1009"/>
      <c r="V45" s="1009"/>
      <c r="W45" s="1009"/>
      <c r="X45" s="1009"/>
      <c r="Y45" s="1009"/>
      <c r="Z45" s="1006"/>
      <c r="AA45" s="1006"/>
      <c r="AB45" s="1006"/>
      <c r="AC45" s="1006"/>
      <c r="AD45" s="1006"/>
      <c r="AE45" s="1006"/>
      <c r="AF45" s="1006"/>
      <c r="AG45" s="715"/>
      <c r="AH45" s="716"/>
      <c r="AI45" s="716"/>
      <c r="AJ45" s="716"/>
      <c r="AK45" s="715"/>
      <c r="AL45" s="717"/>
      <c r="AM45" s="717"/>
      <c r="AN45" s="717"/>
      <c r="AO45" s="717"/>
      <c r="AP45" s="1152"/>
      <c r="AQ45" s="1006"/>
      <c r="AR45" s="718"/>
      <c r="AS45" s="718"/>
      <c r="AT45" s="718"/>
      <c r="AU45" s="718"/>
      <c r="AV45" s="718"/>
      <c r="AW45" s="718"/>
      <c r="AX45" s="1152"/>
      <c r="AY45" s="1006"/>
      <c r="AZ45" s="718"/>
      <c r="BA45" s="718"/>
      <c r="BB45" s="718"/>
      <c r="BC45" s="718"/>
      <c r="BD45" s="718"/>
      <c r="BE45" s="718"/>
      <c r="BF45" s="1152"/>
      <c r="BG45" s="1006"/>
      <c r="BH45" s="718"/>
      <c r="BI45" s="718"/>
      <c r="BJ45" s="718"/>
      <c r="BK45" s="718"/>
      <c r="BL45" s="718"/>
      <c r="BM45" s="718"/>
      <c r="BN45" s="1152"/>
      <c r="BO45" s="1006"/>
      <c r="BP45" s="718"/>
      <c r="BQ45" s="718"/>
      <c r="BR45" s="718"/>
      <c r="BS45" s="718"/>
      <c r="BT45" s="718"/>
      <c r="BU45" s="718"/>
    </row>
    <row r="46" spans="1:73" ht="39.950000000000003" customHeight="1" thickTop="1" x14ac:dyDescent="0.25">
      <c r="A46" s="151"/>
      <c r="B46" s="24"/>
      <c r="C46" s="1058" t="s">
        <v>371</v>
      </c>
      <c r="D46" s="1153" t="s">
        <v>372</v>
      </c>
      <c r="E46" s="1061">
        <v>30</v>
      </c>
      <c r="F46" s="1064" t="s">
        <v>3012</v>
      </c>
      <c r="G46" s="1049" t="s">
        <v>3013</v>
      </c>
      <c r="H46" s="1043" t="s">
        <v>3004</v>
      </c>
      <c r="I46" s="1043" t="s">
        <v>2999</v>
      </c>
      <c r="J46" s="1043" t="s">
        <v>2944</v>
      </c>
      <c r="K46" s="1049" t="s">
        <v>3000</v>
      </c>
      <c r="L46" s="1043" t="s">
        <v>2946</v>
      </c>
      <c r="M46" s="1043" t="s">
        <v>3012</v>
      </c>
      <c r="N46" s="1046">
        <v>2026004540056</v>
      </c>
      <c r="O46" s="1049" t="s">
        <v>3001</v>
      </c>
      <c r="P46" s="1052" t="s">
        <v>373</v>
      </c>
      <c r="Q46" s="1055">
        <v>20</v>
      </c>
      <c r="R46" s="1040" t="s">
        <v>2871</v>
      </c>
      <c r="S46" s="1040"/>
      <c r="T46" s="1022"/>
      <c r="U46" s="1007"/>
      <c r="V46" s="1007"/>
      <c r="W46" s="1007"/>
      <c r="X46" s="1007"/>
      <c r="Y46" s="1007"/>
      <c r="Z46" s="1004">
        <f t="shared" ref="Z46" si="95">+AQ46+AY46+BG46+BO46</f>
        <v>0</v>
      </c>
      <c r="AA46" s="1004">
        <f t="shared" ref="AA46:AF46" si="96">SUM(AR46:AR49,AZ46:AZ49,BH46:BH49,BP46:BP49)</f>
        <v>0</v>
      </c>
      <c r="AB46" s="1004">
        <f t="shared" si="96"/>
        <v>0</v>
      </c>
      <c r="AC46" s="1004">
        <f t="shared" si="96"/>
        <v>0</v>
      </c>
      <c r="AD46" s="1004">
        <f t="shared" si="96"/>
        <v>0</v>
      </c>
      <c r="AE46" s="1004">
        <f t="shared" si="96"/>
        <v>0</v>
      </c>
      <c r="AF46" s="1004">
        <f t="shared" si="96"/>
        <v>0</v>
      </c>
      <c r="AG46" s="714"/>
      <c r="AH46" s="593"/>
      <c r="AI46" s="593"/>
      <c r="AJ46" s="593"/>
      <c r="AK46" s="207"/>
      <c r="AL46" s="208"/>
      <c r="AM46" s="208"/>
      <c r="AN46" s="208"/>
      <c r="AO46" s="208"/>
      <c r="AP46" s="1150">
        <f t="shared" ref="AP46" si="97">+U46</f>
        <v>0</v>
      </c>
      <c r="AQ46" s="1004">
        <f t="shared" ref="AQ46" si="98">SUM(AR46:AW49)</f>
        <v>0</v>
      </c>
      <c r="AR46" s="299"/>
      <c r="AS46" s="299"/>
      <c r="AT46" s="299"/>
      <c r="AU46" s="299"/>
      <c r="AV46" s="299"/>
      <c r="AW46" s="299"/>
      <c r="AX46" s="1150">
        <f t="shared" ref="AX46" si="99">+V46</f>
        <v>0</v>
      </c>
      <c r="AY46" s="1004">
        <f t="shared" ref="AY46" si="100">SUM(AZ46:BE49)</f>
        <v>0</v>
      </c>
      <c r="AZ46" s="299"/>
      <c r="BA46" s="299"/>
      <c r="BB46" s="299"/>
      <c r="BC46" s="299"/>
      <c r="BD46" s="299"/>
      <c r="BE46" s="299"/>
      <c r="BF46" s="1150">
        <f t="shared" ref="BF46" si="101">+W46</f>
        <v>0</v>
      </c>
      <c r="BG46" s="1004">
        <f t="shared" ref="BG46" si="102">SUM(BH46:BM49)</f>
        <v>0</v>
      </c>
      <c r="BH46" s="299"/>
      <c r="BI46" s="299"/>
      <c r="BJ46" s="299"/>
      <c r="BK46" s="299"/>
      <c r="BL46" s="299"/>
      <c r="BM46" s="299"/>
      <c r="BN46" s="1150">
        <f t="shared" ref="BN46" si="103">+X46</f>
        <v>0</v>
      </c>
      <c r="BO46" s="1004">
        <f t="shared" ref="BO46" si="104">SUM(BP46:BU49)</f>
        <v>0</v>
      </c>
      <c r="BP46" s="299"/>
      <c r="BQ46" s="299"/>
      <c r="BR46" s="299"/>
      <c r="BS46" s="299"/>
      <c r="BT46" s="299"/>
      <c r="BU46" s="299"/>
    </row>
    <row r="47" spans="1:73" ht="39.950000000000003" customHeight="1" x14ac:dyDescent="0.25">
      <c r="A47" s="151"/>
      <c r="B47" s="24"/>
      <c r="C47" s="1059"/>
      <c r="D47" s="1154"/>
      <c r="E47" s="1062"/>
      <c r="F47" s="1065"/>
      <c r="G47" s="1050"/>
      <c r="H47" s="1044"/>
      <c r="I47" s="1044"/>
      <c r="J47" s="1044"/>
      <c r="K47" s="1050"/>
      <c r="L47" s="1044"/>
      <c r="M47" s="1044"/>
      <c r="N47" s="1047"/>
      <c r="O47" s="1050"/>
      <c r="P47" s="1053"/>
      <c r="Q47" s="1056"/>
      <c r="R47" s="1041"/>
      <c r="S47" s="1041"/>
      <c r="T47" s="1023"/>
      <c r="U47" s="1008"/>
      <c r="V47" s="1008"/>
      <c r="W47" s="1008"/>
      <c r="X47" s="1008"/>
      <c r="Y47" s="1008"/>
      <c r="Z47" s="1005"/>
      <c r="AA47" s="1005"/>
      <c r="AB47" s="1005"/>
      <c r="AC47" s="1005"/>
      <c r="AD47" s="1005"/>
      <c r="AE47" s="1005"/>
      <c r="AF47" s="1005"/>
      <c r="AG47" s="479"/>
      <c r="AH47" s="592"/>
      <c r="AI47" s="592"/>
      <c r="AJ47" s="592"/>
      <c r="AK47" s="196"/>
      <c r="AL47" s="197"/>
      <c r="AM47" s="197"/>
      <c r="AN47" s="197"/>
      <c r="AO47" s="197"/>
      <c r="AP47" s="1151"/>
      <c r="AQ47" s="1005"/>
      <c r="AR47" s="282"/>
      <c r="AS47" s="282"/>
      <c r="AT47" s="282"/>
      <c r="AU47" s="282"/>
      <c r="AV47" s="282"/>
      <c r="AW47" s="282"/>
      <c r="AX47" s="1151"/>
      <c r="AY47" s="1005"/>
      <c r="AZ47" s="282"/>
      <c r="BA47" s="282"/>
      <c r="BB47" s="282"/>
      <c r="BC47" s="282"/>
      <c r="BD47" s="282"/>
      <c r="BE47" s="282"/>
      <c r="BF47" s="1151"/>
      <c r="BG47" s="1005"/>
      <c r="BH47" s="282"/>
      <c r="BI47" s="282"/>
      <c r="BJ47" s="282"/>
      <c r="BK47" s="282"/>
      <c r="BL47" s="282"/>
      <c r="BM47" s="282"/>
      <c r="BN47" s="1151"/>
      <c r="BO47" s="1005"/>
      <c r="BP47" s="282"/>
      <c r="BQ47" s="282"/>
      <c r="BR47" s="282"/>
      <c r="BS47" s="282"/>
      <c r="BT47" s="282"/>
      <c r="BU47" s="282"/>
    </row>
    <row r="48" spans="1:73" ht="39.950000000000003" customHeight="1" x14ac:dyDescent="0.25">
      <c r="A48" s="151"/>
      <c r="B48" s="24"/>
      <c r="C48" s="1059"/>
      <c r="D48" s="1154"/>
      <c r="E48" s="1062"/>
      <c r="F48" s="1065"/>
      <c r="G48" s="1050"/>
      <c r="H48" s="1044"/>
      <c r="I48" s="1044"/>
      <c r="J48" s="1044"/>
      <c r="K48" s="1050"/>
      <c r="L48" s="1044"/>
      <c r="M48" s="1044"/>
      <c r="N48" s="1047"/>
      <c r="O48" s="1050"/>
      <c r="P48" s="1053"/>
      <c r="Q48" s="1056"/>
      <c r="R48" s="1041"/>
      <c r="S48" s="1041"/>
      <c r="T48" s="1023"/>
      <c r="U48" s="1008"/>
      <c r="V48" s="1008"/>
      <c r="W48" s="1008"/>
      <c r="X48" s="1008"/>
      <c r="Y48" s="1008"/>
      <c r="Z48" s="1005"/>
      <c r="AA48" s="1005"/>
      <c r="AB48" s="1005"/>
      <c r="AC48" s="1005"/>
      <c r="AD48" s="1005"/>
      <c r="AE48" s="1005"/>
      <c r="AF48" s="1005"/>
      <c r="AG48" s="196"/>
      <c r="AH48" s="592"/>
      <c r="AI48" s="592"/>
      <c r="AJ48" s="592"/>
      <c r="AK48" s="196"/>
      <c r="AL48" s="197"/>
      <c r="AM48" s="197"/>
      <c r="AN48" s="197"/>
      <c r="AO48" s="197"/>
      <c r="AP48" s="1151"/>
      <c r="AQ48" s="1005"/>
      <c r="AR48" s="282"/>
      <c r="AS48" s="282"/>
      <c r="AT48" s="282"/>
      <c r="AU48" s="282"/>
      <c r="AV48" s="282"/>
      <c r="AW48" s="282"/>
      <c r="AX48" s="1151"/>
      <c r="AY48" s="1005"/>
      <c r="AZ48" s="282"/>
      <c r="BA48" s="282"/>
      <c r="BB48" s="282"/>
      <c r="BC48" s="282"/>
      <c r="BD48" s="282"/>
      <c r="BE48" s="282"/>
      <c r="BF48" s="1151"/>
      <c r="BG48" s="1005"/>
      <c r="BH48" s="282"/>
      <c r="BI48" s="282"/>
      <c r="BJ48" s="282"/>
      <c r="BK48" s="282"/>
      <c r="BL48" s="282"/>
      <c r="BM48" s="282"/>
      <c r="BN48" s="1151"/>
      <c r="BO48" s="1005"/>
      <c r="BP48" s="282"/>
      <c r="BQ48" s="282"/>
      <c r="BR48" s="282"/>
      <c r="BS48" s="282"/>
      <c r="BT48" s="282"/>
      <c r="BU48" s="282"/>
    </row>
    <row r="49" spans="1:73" ht="39.950000000000003" customHeight="1" thickBot="1" x14ac:dyDescent="0.3">
      <c r="A49" s="151"/>
      <c r="B49" s="24"/>
      <c r="C49" s="1060"/>
      <c r="D49" s="1155"/>
      <c r="E49" s="1063"/>
      <c r="F49" s="1066"/>
      <c r="G49" s="1051"/>
      <c r="H49" s="1045"/>
      <c r="I49" s="1045"/>
      <c r="J49" s="1045"/>
      <c r="K49" s="1051"/>
      <c r="L49" s="1045"/>
      <c r="M49" s="1045"/>
      <c r="N49" s="1048"/>
      <c r="O49" s="1051"/>
      <c r="P49" s="1054"/>
      <c r="Q49" s="1057"/>
      <c r="R49" s="1042"/>
      <c r="S49" s="1042"/>
      <c r="T49" s="1024"/>
      <c r="U49" s="1009"/>
      <c r="V49" s="1009"/>
      <c r="W49" s="1009"/>
      <c r="X49" s="1009"/>
      <c r="Y49" s="1009"/>
      <c r="Z49" s="1006"/>
      <c r="AA49" s="1006"/>
      <c r="AB49" s="1006"/>
      <c r="AC49" s="1006"/>
      <c r="AD49" s="1006"/>
      <c r="AE49" s="1006"/>
      <c r="AF49" s="1006"/>
      <c r="AG49" s="715"/>
      <c r="AH49" s="716"/>
      <c r="AI49" s="716"/>
      <c r="AJ49" s="716"/>
      <c r="AK49" s="715"/>
      <c r="AL49" s="717"/>
      <c r="AM49" s="717"/>
      <c r="AN49" s="717"/>
      <c r="AO49" s="717"/>
      <c r="AP49" s="1152"/>
      <c r="AQ49" s="1006"/>
      <c r="AR49" s="718"/>
      <c r="AS49" s="718"/>
      <c r="AT49" s="718"/>
      <c r="AU49" s="718"/>
      <c r="AV49" s="718"/>
      <c r="AW49" s="718"/>
      <c r="AX49" s="1152"/>
      <c r="AY49" s="1006"/>
      <c r="AZ49" s="718"/>
      <c r="BA49" s="718"/>
      <c r="BB49" s="718"/>
      <c r="BC49" s="718"/>
      <c r="BD49" s="718"/>
      <c r="BE49" s="718"/>
      <c r="BF49" s="1152"/>
      <c r="BG49" s="1006"/>
      <c r="BH49" s="718"/>
      <c r="BI49" s="718"/>
      <c r="BJ49" s="718"/>
      <c r="BK49" s="718"/>
      <c r="BL49" s="718"/>
      <c r="BM49" s="718"/>
      <c r="BN49" s="1152"/>
      <c r="BO49" s="1006"/>
      <c r="BP49" s="718"/>
      <c r="BQ49" s="718"/>
      <c r="BR49" s="718"/>
      <c r="BS49" s="718"/>
      <c r="BT49" s="718"/>
      <c r="BU49" s="718"/>
    </row>
    <row r="50" spans="1:73" ht="39.950000000000003" customHeight="1" thickTop="1" x14ac:dyDescent="0.25">
      <c r="A50" s="151"/>
      <c r="B50" s="24"/>
      <c r="C50" s="1058" t="s">
        <v>374</v>
      </c>
      <c r="D50" s="1153" t="s">
        <v>375</v>
      </c>
      <c r="E50" s="1061">
        <v>31</v>
      </c>
      <c r="F50" s="1064" t="s">
        <v>3010</v>
      </c>
      <c r="G50" s="1049" t="s">
        <v>370</v>
      </c>
      <c r="H50" s="1043" t="s">
        <v>3004</v>
      </c>
      <c r="I50" s="1043" t="s">
        <v>2999</v>
      </c>
      <c r="J50" s="1043" t="s">
        <v>2944</v>
      </c>
      <c r="K50" s="1049" t="s">
        <v>3000</v>
      </c>
      <c r="L50" s="1043" t="s">
        <v>2946</v>
      </c>
      <c r="M50" s="1043" t="s">
        <v>3010</v>
      </c>
      <c r="N50" s="1046">
        <v>2026004540056</v>
      </c>
      <c r="O50" s="1049" t="s">
        <v>3001</v>
      </c>
      <c r="P50" s="1052" t="s">
        <v>370</v>
      </c>
      <c r="Q50" s="1055">
        <v>20</v>
      </c>
      <c r="R50" s="1040" t="s">
        <v>2871</v>
      </c>
      <c r="S50" s="1040"/>
      <c r="T50" s="1022"/>
      <c r="U50" s="1007"/>
      <c r="V50" s="1007"/>
      <c r="W50" s="1007"/>
      <c r="X50" s="1007"/>
      <c r="Y50" s="1007"/>
      <c r="Z50" s="1004">
        <f t="shared" ref="Z50" si="105">+AQ50+AY50+BG50+BO50</f>
        <v>0</v>
      </c>
      <c r="AA50" s="1004">
        <f t="shared" ref="AA50:AF50" si="106">SUM(AR50:AR53,AZ50:AZ53,BH50:BH53,BP50:BP53)</f>
        <v>0</v>
      </c>
      <c r="AB50" s="1004">
        <f t="shared" si="106"/>
        <v>0</v>
      </c>
      <c r="AC50" s="1004">
        <f t="shared" si="106"/>
        <v>0</v>
      </c>
      <c r="AD50" s="1004">
        <f t="shared" si="106"/>
        <v>0</v>
      </c>
      <c r="AE50" s="1004">
        <f t="shared" si="106"/>
        <v>0</v>
      </c>
      <c r="AF50" s="1004">
        <f t="shared" si="106"/>
        <v>0</v>
      </c>
      <c r="AG50" s="714"/>
      <c r="AH50" s="593"/>
      <c r="AI50" s="593"/>
      <c r="AJ50" s="593"/>
      <c r="AK50" s="207"/>
      <c r="AL50" s="208"/>
      <c r="AM50" s="208"/>
      <c r="AN50" s="208"/>
      <c r="AO50" s="208"/>
      <c r="AP50" s="1150">
        <f t="shared" ref="AP50" si="107">+U50</f>
        <v>0</v>
      </c>
      <c r="AQ50" s="1004">
        <f t="shared" ref="AQ50" si="108">SUM(AR50:AW53)</f>
        <v>0</v>
      </c>
      <c r="AR50" s="299"/>
      <c r="AS50" s="299"/>
      <c r="AT50" s="299"/>
      <c r="AU50" s="299"/>
      <c r="AV50" s="299"/>
      <c r="AW50" s="299"/>
      <c r="AX50" s="1150">
        <f t="shared" ref="AX50" si="109">+V50</f>
        <v>0</v>
      </c>
      <c r="AY50" s="1004">
        <f t="shared" ref="AY50" si="110">SUM(AZ50:BE53)</f>
        <v>0</v>
      </c>
      <c r="AZ50" s="299"/>
      <c r="BA50" s="299"/>
      <c r="BB50" s="299"/>
      <c r="BC50" s="299"/>
      <c r="BD50" s="299"/>
      <c r="BE50" s="299"/>
      <c r="BF50" s="1150">
        <f t="shared" ref="BF50" si="111">+W50</f>
        <v>0</v>
      </c>
      <c r="BG50" s="1004">
        <f t="shared" ref="BG50" si="112">SUM(BH50:BM53)</f>
        <v>0</v>
      </c>
      <c r="BH50" s="299"/>
      <c r="BI50" s="299"/>
      <c r="BJ50" s="299"/>
      <c r="BK50" s="299"/>
      <c r="BL50" s="299"/>
      <c r="BM50" s="299"/>
      <c r="BN50" s="1150">
        <f t="shared" ref="BN50" si="113">+X50</f>
        <v>0</v>
      </c>
      <c r="BO50" s="1004">
        <f t="shared" ref="BO50" si="114">SUM(BP50:BU53)</f>
        <v>0</v>
      </c>
      <c r="BP50" s="299"/>
      <c r="BQ50" s="299"/>
      <c r="BR50" s="299"/>
      <c r="BS50" s="299"/>
      <c r="BT50" s="299"/>
      <c r="BU50" s="299"/>
    </row>
    <row r="51" spans="1:73" ht="39.950000000000003" customHeight="1" x14ac:dyDescent="0.25">
      <c r="A51" s="151"/>
      <c r="B51" s="24"/>
      <c r="C51" s="1059"/>
      <c r="D51" s="1154"/>
      <c r="E51" s="1062"/>
      <c r="F51" s="1065"/>
      <c r="G51" s="1050"/>
      <c r="H51" s="1044"/>
      <c r="I51" s="1044"/>
      <c r="J51" s="1044"/>
      <c r="K51" s="1050"/>
      <c r="L51" s="1044"/>
      <c r="M51" s="1044"/>
      <c r="N51" s="1047"/>
      <c r="O51" s="1050"/>
      <c r="P51" s="1053"/>
      <c r="Q51" s="1056"/>
      <c r="R51" s="1041"/>
      <c r="S51" s="1041"/>
      <c r="T51" s="1023"/>
      <c r="U51" s="1008"/>
      <c r="V51" s="1008"/>
      <c r="W51" s="1008"/>
      <c r="X51" s="1008"/>
      <c r="Y51" s="1008"/>
      <c r="Z51" s="1005"/>
      <c r="AA51" s="1005"/>
      <c r="AB51" s="1005"/>
      <c r="AC51" s="1005"/>
      <c r="AD51" s="1005"/>
      <c r="AE51" s="1005"/>
      <c r="AF51" s="1005"/>
      <c r="AG51" s="479"/>
      <c r="AH51" s="592"/>
      <c r="AI51" s="592"/>
      <c r="AJ51" s="592"/>
      <c r="AK51" s="196"/>
      <c r="AL51" s="197"/>
      <c r="AM51" s="197"/>
      <c r="AN51" s="197"/>
      <c r="AO51" s="197"/>
      <c r="AP51" s="1151"/>
      <c r="AQ51" s="1005"/>
      <c r="AR51" s="282"/>
      <c r="AS51" s="282"/>
      <c r="AT51" s="282"/>
      <c r="AU51" s="282"/>
      <c r="AV51" s="282"/>
      <c r="AW51" s="282"/>
      <c r="AX51" s="1151"/>
      <c r="AY51" s="1005"/>
      <c r="AZ51" s="282"/>
      <c r="BA51" s="282"/>
      <c r="BB51" s="282"/>
      <c r="BC51" s="282"/>
      <c r="BD51" s="282"/>
      <c r="BE51" s="282"/>
      <c r="BF51" s="1151"/>
      <c r="BG51" s="1005"/>
      <c r="BH51" s="282"/>
      <c r="BI51" s="282"/>
      <c r="BJ51" s="282"/>
      <c r="BK51" s="282"/>
      <c r="BL51" s="282"/>
      <c r="BM51" s="282"/>
      <c r="BN51" s="1151"/>
      <c r="BO51" s="1005"/>
      <c r="BP51" s="282"/>
      <c r="BQ51" s="282"/>
      <c r="BR51" s="282"/>
      <c r="BS51" s="282"/>
      <c r="BT51" s="282"/>
      <c r="BU51" s="282"/>
    </row>
    <row r="52" spans="1:73" ht="39.950000000000003" customHeight="1" x14ac:dyDescent="0.25">
      <c r="A52" s="151"/>
      <c r="B52" s="24"/>
      <c r="C52" s="1059"/>
      <c r="D52" s="1154"/>
      <c r="E52" s="1062"/>
      <c r="F52" s="1065"/>
      <c r="G52" s="1050"/>
      <c r="H52" s="1044"/>
      <c r="I52" s="1044"/>
      <c r="J52" s="1044"/>
      <c r="K52" s="1050"/>
      <c r="L52" s="1044"/>
      <c r="M52" s="1044"/>
      <c r="N52" s="1047"/>
      <c r="O52" s="1050"/>
      <c r="P52" s="1053"/>
      <c r="Q52" s="1056"/>
      <c r="R52" s="1041"/>
      <c r="S52" s="1041"/>
      <c r="T52" s="1023"/>
      <c r="U52" s="1008"/>
      <c r="V52" s="1008"/>
      <c r="W52" s="1008"/>
      <c r="X52" s="1008"/>
      <c r="Y52" s="1008"/>
      <c r="Z52" s="1005"/>
      <c r="AA52" s="1005"/>
      <c r="AB52" s="1005"/>
      <c r="AC52" s="1005"/>
      <c r="AD52" s="1005"/>
      <c r="AE52" s="1005"/>
      <c r="AF52" s="1005"/>
      <c r="AG52" s="196"/>
      <c r="AH52" s="592"/>
      <c r="AI52" s="592"/>
      <c r="AJ52" s="592"/>
      <c r="AK52" s="196"/>
      <c r="AL52" s="197"/>
      <c r="AM52" s="197"/>
      <c r="AN52" s="197"/>
      <c r="AO52" s="197"/>
      <c r="AP52" s="1151"/>
      <c r="AQ52" s="1005"/>
      <c r="AR52" s="282"/>
      <c r="AS52" s="282"/>
      <c r="AT52" s="282"/>
      <c r="AU52" s="282"/>
      <c r="AV52" s="282"/>
      <c r="AW52" s="282"/>
      <c r="AX52" s="1151"/>
      <c r="AY52" s="1005"/>
      <c r="AZ52" s="282"/>
      <c r="BA52" s="282"/>
      <c r="BB52" s="282"/>
      <c r="BC52" s="282"/>
      <c r="BD52" s="282"/>
      <c r="BE52" s="282"/>
      <c r="BF52" s="1151"/>
      <c r="BG52" s="1005"/>
      <c r="BH52" s="282"/>
      <c r="BI52" s="282"/>
      <c r="BJ52" s="282"/>
      <c r="BK52" s="282"/>
      <c r="BL52" s="282"/>
      <c r="BM52" s="282"/>
      <c r="BN52" s="1151"/>
      <c r="BO52" s="1005"/>
      <c r="BP52" s="282"/>
      <c r="BQ52" s="282"/>
      <c r="BR52" s="282"/>
      <c r="BS52" s="282"/>
      <c r="BT52" s="282"/>
      <c r="BU52" s="282"/>
    </row>
    <row r="53" spans="1:73" ht="39.950000000000003" customHeight="1" thickBot="1" x14ac:dyDescent="0.3">
      <c r="A53" s="151"/>
      <c r="B53" s="24"/>
      <c r="C53" s="1060"/>
      <c r="D53" s="1155"/>
      <c r="E53" s="1063"/>
      <c r="F53" s="1066"/>
      <c r="G53" s="1051"/>
      <c r="H53" s="1045"/>
      <c r="I53" s="1045"/>
      <c r="J53" s="1045"/>
      <c r="K53" s="1051"/>
      <c r="L53" s="1045"/>
      <c r="M53" s="1045"/>
      <c r="N53" s="1048"/>
      <c r="O53" s="1051"/>
      <c r="P53" s="1054"/>
      <c r="Q53" s="1057"/>
      <c r="R53" s="1042"/>
      <c r="S53" s="1042"/>
      <c r="T53" s="1024"/>
      <c r="U53" s="1009"/>
      <c r="V53" s="1009"/>
      <c r="W53" s="1009"/>
      <c r="X53" s="1009"/>
      <c r="Y53" s="1009"/>
      <c r="Z53" s="1006"/>
      <c r="AA53" s="1006"/>
      <c r="AB53" s="1006"/>
      <c r="AC53" s="1006"/>
      <c r="AD53" s="1006"/>
      <c r="AE53" s="1006"/>
      <c r="AF53" s="1006"/>
      <c r="AG53" s="715"/>
      <c r="AH53" s="716"/>
      <c r="AI53" s="716"/>
      <c r="AJ53" s="716"/>
      <c r="AK53" s="715"/>
      <c r="AL53" s="717"/>
      <c r="AM53" s="717"/>
      <c r="AN53" s="717"/>
      <c r="AO53" s="717"/>
      <c r="AP53" s="1152"/>
      <c r="AQ53" s="1006"/>
      <c r="AR53" s="718"/>
      <c r="AS53" s="718"/>
      <c r="AT53" s="718"/>
      <c r="AU53" s="718"/>
      <c r="AV53" s="718"/>
      <c r="AW53" s="718"/>
      <c r="AX53" s="1152"/>
      <c r="AY53" s="1006"/>
      <c r="AZ53" s="718"/>
      <c r="BA53" s="718"/>
      <c r="BB53" s="718"/>
      <c r="BC53" s="718"/>
      <c r="BD53" s="718"/>
      <c r="BE53" s="718"/>
      <c r="BF53" s="1152"/>
      <c r="BG53" s="1006"/>
      <c r="BH53" s="718"/>
      <c r="BI53" s="718"/>
      <c r="BJ53" s="718"/>
      <c r="BK53" s="718"/>
      <c r="BL53" s="718"/>
      <c r="BM53" s="718"/>
      <c r="BN53" s="1152"/>
      <c r="BO53" s="1006"/>
      <c r="BP53" s="718"/>
      <c r="BQ53" s="718"/>
      <c r="BR53" s="718"/>
      <c r="BS53" s="718"/>
      <c r="BT53" s="718"/>
      <c r="BU53" s="718"/>
    </row>
    <row r="54" spans="1:73" ht="40.15" customHeight="1" thickTop="1" thickBot="1" x14ac:dyDescent="0.3">
      <c r="A54" s="151"/>
      <c r="B54" s="924" t="s">
        <v>376</v>
      </c>
      <c r="C54" s="145" t="s">
        <v>377</v>
      </c>
      <c r="D54" s="354"/>
      <c r="E54" s="432"/>
      <c r="F54" s="445"/>
      <c r="G54" s="356"/>
      <c r="H54" s="357"/>
      <c r="I54" s="357"/>
      <c r="J54" s="358"/>
      <c r="K54" s="358"/>
      <c r="L54" s="354"/>
      <c r="M54" s="359"/>
      <c r="N54" s="387"/>
      <c r="O54" s="361"/>
      <c r="P54" s="361"/>
      <c r="Q54" s="146"/>
      <c r="R54" s="925"/>
      <c r="S54" s="925"/>
      <c r="T54" s="926"/>
      <c r="U54" s="16"/>
      <c r="V54" s="13"/>
      <c r="W54" s="13"/>
      <c r="X54" s="13"/>
      <c r="Y54" s="927"/>
      <c r="Z54" s="928">
        <f t="shared" si="81"/>
        <v>0</v>
      </c>
      <c r="AA54" s="928">
        <f t="shared" si="5"/>
        <v>0</v>
      </c>
      <c r="AB54" s="928">
        <f t="shared" si="5"/>
        <v>0</v>
      </c>
      <c r="AC54" s="928">
        <f t="shared" si="5"/>
        <v>0</v>
      </c>
      <c r="AD54" s="928">
        <f t="shared" si="5"/>
        <v>0</v>
      </c>
      <c r="AE54" s="928">
        <f t="shared" si="5"/>
        <v>0</v>
      </c>
      <c r="AF54" s="928">
        <f t="shared" si="5"/>
        <v>0</v>
      </c>
      <c r="AG54" s="195"/>
      <c r="AH54" s="195"/>
      <c r="AI54" s="195"/>
      <c r="AJ54" s="195"/>
      <c r="AK54" s="195"/>
      <c r="AL54" s="195"/>
      <c r="AM54" s="195"/>
      <c r="AN54" s="195"/>
      <c r="AO54" s="195"/>
      <c r="AP54" s="14"/>
      <c r="AQ54" s="929">
        <f t="shared" ref="AQ54:AW54" si="115">SUM(AQ55:AQ86)</f>
        <v>0</v>
      </c>
      <c r="AR54" s="929">
        <f t="shared" si="115"/>
        <v>0</v>
      </c>
      <c r="AS54" s="929">
        <f t="shared" si="115"/>
        <v>0</v>
      </c>
      <c r="AT54" s="929">
        <f t="shared" si="115"/>
        <v>0</v>
      </c>
      <c r="AU54" s="929">
        <f t="shared" si="115"/>
        <v>0</v>
      </c>
      <c r="AV54" s="929">
        <f t="shared" si="115"/>
        <v>0</v>
      </c>
      <c r="AW54" s="929">
        <f t="shared" si="115"/>
        <v>0</v>
      </c>
      <c r="AX54" s="14"/>
      <c r="AY54" s="929">
        <f t="shared" ref="AY54:BE54" si="116">SUM(AY55:AY86)</f>
        <v>0</v>
      </c>
      <c r="AZ54" s="929">
        <f t="shared" si="116"/>
        <v>0</v>
      </c>
      <c r="BA54" s="929">
        <f t="shared" si="116"/>
        <v>0</v>
      </c>
      <c r="BB54" s="929">
        <f t="shared" si="116"/>
        <v>0</v>
      </c>
      <c r="BC54" s="929">
        <f t="shared" si="116"/>
        <v>0</v>
      </c>
      <c r="BD54" s="929">
        <f t="shared" si="116"/>
        <v>0</v>
      </c>
      <c r="BE54" s="929">
        <f t="shared" si="116"/>
        <v>0</v>
      </c>
      <c r="BF54" s="14"/>
      <c r="BG54" s="929">
        <f t="shared" ref="BG54:BM54" si="117">SUM(BG55:BG86)</f>
        <v>0</v>
      </c>
      <c r="BH54" s="929">
        <f t="shared" si="117"/>
        <v>0</v>
      </c>
      <c r="BI54" s="929">
        <f t="shared" si="117"/>
        <v>0</v>
      </c>
      <c r="BJ54" s="929">
        <f t="shared" si="117"/>
        <v>0</v>
      </c>
      <c r="BK54" s="929">
        <f t="shared" si="117"/>
        <v>0</v>
      </c>
      <c r="BL54" s="929">
        <f t="shared" si="117"/>
        <v>0</v>
      </c>
      <c r="BM54" s="929">
        <f t="shared" si="117"/>
        <v>0</v>
      </c>
      <c r="BN54" s="14"/>
      <c r="BO54" s="929">
        <f t="shared" ref="BO54:BU54" si="118">SUM(BO55:BO86)</f>
        <v>0</v>
      </c>
      <c r="BP54" s="929">
        <f t="shared" si="118"/>
        <v>0</v>
      </c>
      <c r="BQ54" s="929">
        <f t="shared" si="118"/>
        <v>0</v>
      </c>
      <c r="BR54" s="929">
        <f t="shared" si="118"/>
        <v>0</v>
      </c>
      <c r="BS54" s="929">
        <f t="shared" si="118"/>
        <v>0</v>
      </c>
      <c r="BT54" s="929">
        <f t="shared" si="118"/>
        <v>0</v>
      </c>
      <c r="BU54" s="929">
        <f t="shared" si="118"/>
        <v>0</v>
      </c>
    </row>
    <row r="55" spans="1:73" ht="39.950000000000003" customHeight="1" thickTop="1" x14ac:dyDescent="0.25">
      <c r="A55" s="151"/>
      <c r="B55" s="24"/>
      <c r="C55" s="1058" t="s">
        <v>378</v>
      </c>
      <c r="D55" s="1049" t="s">
        <v>379</v>
      </c>
      <c r="E55" s="1061">
        <v>32</v>
      </c>
      <c r="F55" s="1064" t="s">
        <v>3014</v>
      </c>
      <c r="G55" s="1049" t="s">
        <v>480</v>
      </c>
      <c r="H55" s="1043" t="s">
        <v>272</v>
      </c>
      <c r="I55" s="1043" t="s">
        <v>2999</v>
      </c>
      <c r="J55" s="1043" t="s">
        <v>2944</v>
      </c>
      <c r="K55" s="1049" t="s">
        <v>3000</v>
      </c>
      <c r="L55" s="1043" t="s">
        <v>2946</v>
      </c>
      <c r="M55" s="1043" t="s">
        <v>3014</v>
      </c>
      <c r="N55" s="1046">
        <v>2026004540056</v>
      </c>
      <c r="O55" s="1049" t="s">
        <v>3001</v>
      </c>
      <c r="P55" s="1052" t="s">
        <v>380</v>
      </c>
      <c r="Q55" s="1055">
        <v>1</v>
      </c>
      <c r="R55" s="1040" t="s">
        <v>2871</v>
      </c>
      <c r="S55" s="1040"/>
      <c r="T55" s="1022"/>
      <c r="U55" s="1007"/>
      <c r="V55" s="1007"/>
      <c r="W55" s="1007"/>
      <c r="X55" s="1007"/>
      <c r="Y55" s="1007"/>
      <c r="Z55" s="1004">
        <f t="shared" si="81"/>
        <v>0</v>
      </c>
      <c r="AA55" s="1004">
        <f t="shared" ref="AA55:AF55" si="119">SUM(AR55:AR58,AZ55:AZ58,BH55:BH58,BP55:BP58)</f>
        <v>0</v>
      </c>
      <c r="AB55" s="1004">
        <f t="shared" si="119"/>
        <v>0</v>
      </c>
      <c r="AC55" s="1004">
        <f t="shared" si="119"/>
        <v>0</v>
      </c>
      <c r="AD55" s="1004">
        <f t="shared" si="119"/>
        <v>0</v>
      </c>
      <c r="AE55" s="1004">
        <f t="shared" si="119"/>
        <v>0</v>
      </c>
      <c r="AF55" s="1004">
        <f t="shared" si="119"/>
        <v>0</v>
      </c>
      <c r="AG55" s="714"/>
      <c r="AH55" s="593"/>
      <c r="AI55" s="593"/>
      <c r="AJ55" s="593"/>
      <c r="AK55" s="207"/>
      <c r="AL55" s="208"/>
      <c r="AM55" s="208"/>
      <c r="AN55" s="208"/>
      <c r="AO55" s="208"/>
      <c r="AP55" s="1150">
        <f t="shared" ref="AP55" si="120">+U55</f>
        <v>0</v>
      </c>
      <c r="AQ55" s="1004">
        <f t="shared" ref="AQ55" si="121">SUM(AR55:AW58)</f>
        <v>0</v>
      </c>
      <c r="AR55" s="299"/>
      <c r="AS55" s="299"/>
      <c r="AT55" s="299"/>
      <c r="AU55" s="299"/>
      <c r="AV55" s="299"/>
      <c r="AW55" s="299"/>
      <c r="AX55" s="1150">
        <f t="shared" ref="AX55" si="122">+V55</f>
        <v>0</v>
      </c>
      <c r="AY55" s="1004">
        <f t="shared" ref="AY55" si="123">SUM(AZ55:BE58)</f>
        <v>0</v>
      </c>
      <c r="AZ55" s="299"/>
      <c r="BA55" s="299"/>
      <c r="BB55" s="299"/>
      <c r="BC55" s="299"/>
      <c r="BD55" s="299"/>
      <c r="BE55" s="299"/>
      <c r="BF55" s="1150">
        <f t="shared" ref="BF55" si="124">+W55</f>
        <v>0</v>
      </c>
      <c r="BG55" s="1004">
        <f t="shared" ref="BG55" si="125">SUM(BH55:BM58)</f>
        <v>0</v>
      </c>
      <c r="BH55" s="299"/>
      <c r="BI55" s="299"/>
      <c r="BJ55" s="299"/>
      <c r="BK55" s="299"/>
      <c r="BL55" s="299"/>
      <c r="BM55" s="299"/>
      <c r="BN55" s="1150">
        <f t="shared" ref="BN55" si="126">+X55</f>
        <v>0</v>
      </c>
      <c r="BO55" s="1004">
        <f t="shared" ref="BO55" si="127">SUM(BP55:BU58)</f>
        <v>0</v>
      </c>
      <c r="BP55" s="299"/>
      <c r="BQ55" s="299"/>
      <c r="BR55" s="299"/>
      <c r="BS55" s="299"/>
      <c r="BT55" s="299"/>
      <c r="BU55" s="299"/>
    </row>
    <row r="56" spans="1:73" ht="39.950000000000003" customHeight="1" x14ac:dyDescent="0.25">
      <c r="A56" s="151"/>
      <c r="B56" s="24"/>
      <c r="C56" s="1059"/>
      <c r="D56" s="1050"/>
      <c r="E56" s="1062"/>
      <c r="F56" s="1065"/>
      <c r="G56" s="1050"/>
      <c r="H56" s="1044"/>
      <c r="I56" s="1044"/>
      <c r="J56" s="1044"/>
      <c r="K56" s="1050"/>
      <c r="L56" s="1044"/>
      <c r="M56" s="1044"/>
      <c r="N56" s="1047"/>
      <c r="O56" s="1050"/>
      <c r="P56" s="1053"/>
      <c r="Q56" s="1056"/>
      <c r="R56" s="1041"/>
      <c r="S56" s="1041"/>
      <c r="T56" s="1023"/>
      <c r="U56" s="1008"/>
      <c r="V56" s="1008"/>
      <c r="W56" s="1008"/>
      <c r="X56" s="1008"/>
      <c r="Y56" s="1008"/>
      <c r="Z56" s="1005"/>
      <c r="AA56" s="1005"/>
      <c r="AB56" s="1005"/>
      <c r="AC56" s="1005"/>
      <c r="AD56" s="1005"/>
      <c r="AE56" s="1005"/>
      <c r="AF56" s="1005"/>
      <c r="AG56" s="479"/>
      <c r="AH56" s="592"/>
      <c r="AI56" s="592"/>
      <c r="AJ56" s="592"/>
      <c r="AK56" s="196"/>
      <c r="AL56" s="197"/>
      <c r="AM56" s="197"/>
      <c r="AN56" s="197"/>
      <c r="AO56" s="197"/>
      <c r="AP56" s="1151"/>
      <c r="AQ56" s="1005"/>
      <c r="AR56" s="282"/>
      <c r="AS56" s="282"/>
      <c r="AT56" s="282"/>
      <c r="AU56" s="282"/>
      <c r="AV56" s="282"/>
      <c r="AW56" s="282"/>
      <c r="AX56" s="1151"/>
      <c r="AY56" s="1005"/>
      <c r="AZ56" s="282"/>
      <c r="BA56" s="282"/>
      <c r="BB56" s="282"/>
      <c r="BC56" s="282"/>
      <c r="BD56" s="282"/>
      <c r="BE56" s="282"/>
      <c r="BF56" s="1151"/>
      <c r="BG56" s="1005"/>
      <c r="BH56" s="282"/>
      <c r="BI56" s="282"/>
      <c r="BJ56" s="282"/>
      <c r="BK56" s="282"/>
      <c r="BL56" s="282"/>
      <c r="BM56" s="282"/>
      <c r="BN56" s="1151"/>
      <c r="BO56" s="1005"/>
      <c r="BP56" s="282"/>
      <c r="BQ56" s="282"/>
      <c r="BR56" s="282"/>
      <c r="BS56" s="282"/>
      <c r="BT56" s="282"/>
      <c r="BU56" s="282"/>
    </row>
    <row r="57" spans="1:73" ht="39.950000000000003" customHeight="1" x14ac:dyDescent="0.25">
      <c r="A57" s="151"/>
      <c r="B57" s="24"/>
      <c r="C57" s="1059"/>
      <c r="D57" s="1050"/>
      <c r="E57" s="1062"/>
      <c r="F57" s="1065"/>
      <c r="G57" s="1050"/>
      <c r="H57" s="1044"/>
      <c r="I57" s="1044"/>
      <c r="J57" s="1044"/>
      <c r="K57" s="1050"/>
      <c r="L57" s="1044"/>
      <c r="M57" s="1044"/>
      <c r="N57" s="1047"/>
      <c r="O57" s="1050"/>
      <c r="P57" s="1053"/>
      <c r="Q57" s="1056"/>
      <c r="R57" s="1041"/>
      <c r="S57" s="1041"/>
      <c r="T57" s="1023"/>
      <c r="U57" s="1008"/>
      <c r="V57" s="1008"/>
      <c r="W57" s="1008"/>
      <c r="X57" s="1008"/>
      <c r="Y57" s="1008"/>
      <c r="Z57" s="1005"/>
      <c r="AA57" s="1005"/>
      <c r="AB57" s="1005"/>
      <c r="AC57" s="1005"/>
      <c r="AD57" s="1005"/>
      <c r="AE57" s="1005"/>
      <c r="AF57" s="1005"/>
      <c r="AG57" s="196"/>
      <c r="AH57" s="592"/>
      <c r="AI57" s="592"/>
      <c r="AJ57" s="592"/>
      <c r="AK57" s="196"/>
      <c r="AL57" s="197"/>
      <c r="AM57" s="197"/>
      <c r="AN57" s="197"/>
      <c r="AO57" s="197"/>
      <c r="AP57" s="1151"/>
      <c r="AQ57" s="1005"/>
      <c r="AR57" s="282"/>
      <c r="AS57" s="282"/>
      <c r="AT57" s="282"/>
      <c r="AU57" s="282"/>
      <c r="AV57" s="282"/>
      <c r="AW57" s="282"/>
      <c r="AX57" s="1151"/>
      <c r="AY57" s="1005"/>
      <c r="AZ57" s="282"/>
      <c r="BA57" s="282"/>
      <c r="BB57" s="282"/>
      <c r="BC57" s="282"/>
      <c r="BD57" s="282"/>
      <c r="BE57" s="282"/>
      <c r="BF57" s="1151"/>
      <c r="BG57" s="1005"/>
      <c r="BH57" s="282"/>
      <c r="BI57" s="282"/>
      <c r="BJ57" s="282"/>
      <c r="BK57" s="282"/>
      <c r="BL57" s="282"/>
      <c r="BM57" s="282"/>
      <c r="BN57" s="1151"/>
      <c r="BO57" s="1005"/>
      <c r="BP57" s="282"/>
      <c r="BQ57" s="282"/>
      <c r="BR57" s="282"/>
      <c r="BS57" s="282"/>
      <c r="BT57" s="282"/>
      <c r="BU57" s="282"/>
    </row>
    <row r="58" spans="1:73" ht="39.950000000000003" customHeight="1" thickBot="1" x14ac:dyDescent="0.3">
      <c r="A58" s="151"/>
      <c r="B58" s="24"/>
      <c r="C58" s="1059"/>
      <c r="D58" s="1050"/>
      <c r="E58" s="1062"/>
      <c r="F58" s="1065"/>
      <c r="G58" s="1050"/>
      <c r="H58" s="1044"/>
      <c r="I58" s="1044"/>
      <c r="J58" s="1044"/>
      <c r="K58" s="1050"/>
      <c r="L58" s="1044"/>
      <c r="M58" s="1044"/>
      <c r="N58" s="1047"/>
      <c r="O58" s="1050"/>
      <c r="P58" s="1053"/>
      <c r="Q58" s="1056"/>
      <c r="R58" s="1041"/>
      <c r="S58" s="1041"/>
      <c r="T58" s="1024"/>
      <c r="U58" s="1009"/>
      <c r="V58" s="1009"/>
      <c r="W58" s="1009"/>
      <c r="X58" s="1009"/>
      <c r="Y58" s="1009"/>
      <c r="Z58" s="1006"/>
      <c r="AA58" s="1006"/>
      <c r="AB58" s="1006"/>
      <c r="AC58" s="1006"/>
      <c r="AD58" s="1006"/>
      <c r="AE58" s="1006"/>
      <c r="AF58" s="1006"/>
      <c r="AG58" s="715"/>
      <c r="AH58" s="716"/>
      <c r="AI58" s="716"/>
      <c r="AJ58" s="716"/>
      <c r="AK58" s="715"/>
      <c r="AL58" s="717"/>
      <c r="AM58" s="717"/>
      <c r="AN58" s="717"/>
      <c r="AO58" s="717"/>
      <c r="AP58" s="1152"/>
      <c r="AQ58" s="1006"/>
      <c r="AR58" s="718"/>
      <c r="AS58" s="718"/>
      <c r="AT58" s="718"/>
      <c r="AU58" s="718"/>
      <c r="AV58" s="718"/>
      <c r="AW58" s="718"/>
      <c r="AX58" s="1152"/>
      <c r="AY58" s="1006"/>
      <c r="AZ58" s="718"/>
      <c r="BA58" s="718"/>
      <c r="BB58" s="718"/>
      <c r="BC58" s="718"/>
      <c r="BD58" s="718"/>
      <c r="BE58" s="718"/>
      <c r="BF58" s="1152"/>
      <c r="BG58" s="1006"/>
      <c r="BH58" s="718"/>
      <c r="BI58" s="718"/>
      <c r="BJ58" s="718"/>
      <c r="BK58" s="718"/>
      <c r="BL58" s="718"/>
      <c r="BM58" s="718"/>
      <c r="BN58" s="1152"/>
      <c r="BO58" s="1006"/>
      <c r="BP58" s="718"/>
      <c r="BQ58" s="718"/>
      <c r="BR58" s="718"/>
      <c r="BS58" s="718"/>
      <c r="BT58" s="718"/>
      <c r="BU58" s="718"/>
    </row>
    <row r="59" spans="1:73" ht="39.950000000000003" customHeight="1" thickTop="1" x14ac:dyDescent="0.25">
      <c r="A59" s="151"/>
      <c r="B59" s="24"/>
      <c r="C59" s="1058" t="s">
        <v>381</v>
      </c>
      <c r="D59" s="1049" t="s">
        <v>382</v>
      </c>
      <c r="E59" s="1061">
        <v>33</v>
      </c>
      <c r="F59" s="1064" t="s">
        <v>3015</v>
      </c>
      <c r="G59" s="1049" t="s">
        <v>485</v>
      </c>
      <c r="H59" s="1043" t="s">
        <v>3016</v>
      </c>
      <c r="I59" s="1043" t="s">
        <v>2999</v>
      </c>
      <c r="J59" s="1043" t="s">
        <v>2944</v>
      </c>
      <c r="K59" s="1049" t="s">
        <v>3000</v>
      </c>
      <c r="L59" s="1043" t="s">
        <v>2946</v>
      </c>
      <c r="M59" s="1043" t="s">
        <v>3015</v>
      </c>
      <c r="N59" s="1046">
        <v>2026004540056</v>
      </c>
      <c r="O59" s="1049" t="s">
        <v>3001</v>
      </c>
      <c r="P59" s="1052" t="s">
        <v>383</v>
      </c>
      <c r="Q59" s="1055">
        <v>800</v>
      </c>
      <c r="R59" s="1040" t="s">
        <v>2871</v>
      </c>
      <c r="S59" s="1040"/>
      <c r="T59" s="1022"/>
      <c r="U59" s="1007"/>
      <c r="V59" s="1007"/>
      <c r="W59" s="1007"/>
      <c r="X59" s="1007"/>
      <c r="Y59" s="1007"/>
      <c r="Z59" s="1004">
        <f t="shared" ref="Z59" si="128">+AQ59+AY59+BG59+BO59</f>
        <v>0</v>
      </c>
      <c r="AA59" s="1004">
        <f t="shared" ref="AA59:AF59" si="129">SUM(AR59:AR62,AZ59:AZ62,BH59:BH62,BP59:BP62)</f>
        <v>0</v>
      </c>
      <c r="AB59" s="1004">
        <f t="shared" si="129"/>
        <v>0</v>
      </c>
      <c r="AC59" s="1004">
        <f t="shared" si="129"/>
        <v>0</v>
      </c>
      <c r="AD59" s="1004">
        <f t="shared" si="129"/>
        <v>0</v>
      </c>
      <c r="AE59" s="1004">
        <f t="shared" si="129"/>
        <v>0</v>
      </c>
      <c r="AF59" s="1004">
        <f t="shared" si="129"/>
        <v>0</v>
      </c>
      <c r="AG59" s="714"/>
      <c r="AH59" s="593"/>
      <c r="AI59" s="593"/>
      <c r="AJ59" s="593"/>
      <c r="AK59" s="207"/>
      <c r="AL59" s="208"/>
      <c r="AM59" s="208"/>
      <c r="AN59" s="208"/>
      <c r="AO59" s="208"/>
      <c r="AP59" s="1150">
        <f t="shared" ref="AP59" si="130">+U59</f>
        <v>0</v>
      </c>
      <c r="AQ59" s="1004">
        <f t="shared" ref="AQ59" si="131">SUM(AR59:AW62)</f>
        <v>0</v>
      </c>
      <c r="AR59" s="299"/>
      <c r="AS59" s="299"/>
      <c r="AT59" s="299"/>
      <c r="AU59" s="299"/>
      <c r="AV59" s="299"/>
      <c r="AW59" s="299"/>
      <c r="AX59" s="1150">
        <f t="shared" ref="AX59" si="132">+V59</f>
        <v>0</v>
      </c>
      <c r="AY59" s="1004">
        <f t="shared" ref="AY59" si="133">SUM(AZ59:BE62)</f>
        <v>0</v>
      </c>
      <c r="AZ59" s="299"/>
      <c r="BA59" s="299"/>
      <c r="BB59" s="299"/>
      <c r="BC59" s="299"/>
      <c r="BD59" s="299"/>
      <c r="BE59" s="299"/>
      <c r="BF59" s="1150">
        <f t="shared" ref="BF59" si="134">+W59</f>
        <v>0</v>
      </c>
      <c r="BG59" s="1004">
        <f t="shared" ref="BG59" si="135">SUM(BH59:BM62)</f>
        <v>0</v>
      </c>
      <c r="BH59" s="299"/>
      <c r="BI59" s="299"/>
      <c r="BJ59" s="299"/>
      <c r="BK59" s="299"/>
      <c r="BL59" s="299"/>
      <c r="BM59" s="299"/>
      <c r="BN59" s="1150">
        <f t="shared" ref="BN59" si="136">+X59</f>
        <v>0</v>
      </c>
      <c r="BO59" s="1004">
        <f t="shared" ref="BO59" si="137">SUM(BP59:BU62)</f>
        <v>0</v>
      </c>
      <c r="BP59" s="299"/>
      <c r="BQ59" s="299"/>
      <c r="BR59" s="299"/>
      <c r="BS59" s="299"/>
      <c r="BT59" s="299"/>
      <c r="BU59" s="299"/>
    </row>
    <row r="60" spans="1:73" ht="39.950000000000003" customHeight="1" x14ac:dyDescent="0.25">
      <c r="A60" s="151"/>
      <c r="B60" s="24"/>
      <c r="C60" s="1059"/>
      <c r="D60" s="1050"/>
      <c r="E60" s="1062"/>
      <c r="F60" s="1065"/>
      <c r="G60" s="1050"/>
      <c r="H60" s="1044"/>
      <c r="I60" s="1044"/>
      <c r="J60" s="1044"/>
      <c r="K60" s="1050"/>
      <c r="L60" s="1044"/>
      <c r="M60" s="1044"/>
      <c r="N60" s="1047"/>
      <c r="O60" s="1050"/>
      <c r="P60" s="1053"/>
      <c r="Q60" s="1056"/>
      <c r="R60" s="1041"/>
      <c r="S60" s="1041"/>
      <c r="T60" s="1023"/>
      <c r="U60" s="1008"/>
      <c r="V60" s="1008"/>
      <c r="W60" s="1008"/>
      <c r="X60" s="1008"/>
      <c r="Y60" s="1008"/>
      <c r="Z60" s="1005"/>
      <c r="AA60" s="1005"/>
      <c r="AB60" s="1005"/>
      <c r="AC60" s="1005"/>
      <c r="AD60" s="1005"/>
      <c r="AE60" s="1005"/>
      <c r="AF60" s="1005"/>
      <c r="AG60" s="479"/>
      <c r="AH60" s="592"/>
      <c r="AI60" s="592"/>
      <c r="AJ60" s="592"/>
      <c r="AK60" s="196"/>
      <c r="AL60" s="197"/>
      <c r="AM60" s="197"/>
      <c r="AN60" s="197"/>
      <c r="AO60" s="197"/>
      <c r="AP60" s="1151"/>
      <c r="AQ60" s="1005"/>
      <c r="AR60" s="282"/>
      <c r="AS60" s="282"/>
      <c r="AT60" s="282"/>
      <c r="AU60" s="282"/>
      <c r="AV60" s="282"/>
      <c r="AW60" s="282"/>
      <c r="AX60" s="1151"/>
      <c r="AY60" s="1005"/>
      <c r="AZ60" s="282"/>
      <c r="BA60" s="282"/>
      <c r="BB60" s="282"/>
      <c r="BC60" s="282"/>
      <c r="BD60" s="282"/>
      <c r="BE60" s="282"/>
      <c r="BF60" s="1151"/>
      <c r="BG60" s="1005"/>
      <c r="BH60" s="282"/>
      <c r="BI60" s="282"/>
      <c r="BJ60" s="282"/>
      <c r="BK60" s="282"/>
      <c r="BL60" s="282"/>
      <c r="BM60" s="282"/>
      <c r="BN60" s="1151"/>
      <c r="BO60" s="1005"/>
      <c r="BP60" s="282"/>
      <c r="BQ60" s="282"/>
      <c r="BR60" s="282"/>
      <c r="BS60" s="282"/>
      <c r="BT60" s="282"/>
      <c r="BU60" s="282"/>
    </row>
    <row r="61" spans="1:73" ht="39.950000000000003" customHeight="1" x14ac:dyDescent="0.25">
      <c r="A61" s="151"/>
      <c r="B61" s="24"/>
      <c r="C61" s="1059"/>
      <c r="D61" s="1050"/>
      <c r="E61" s="1062"/>
      <c r="F61" s="1065"/>
      <c r="G61" s="1050"/>
      <c r="H61" s="1044"/>
      <c r="I61" s="1044"/>
      <c r="J61" s="1044"/>
      <c r="K61" s="1050"/>
      <c r="L61" s="1044"/>
      <c r="M61" s="1044"/>
      <c r="N61" s="1047"/>
      <c r="O61" s="1050"/>
      <c r="P61" s="1053"/>
      <c r="Q61" s="1056"/>
      <c r="R61" s="1041"/>
      <c r="S61" s="1041"/>
      <c r="T61" s="1023"/>
      <c r="U61" s="1008"/>
      <c r="V61" s="1008"/>
      <c r="W61" s="1008"/>
      <c r="X61" s="1008"/>
      <c r="Y61" s="1008"/>
      <c r="Z61" s="1005"/>
      <c r="AA61" s="1005"/>
      <c r="AB61" s="1005"/>
      <c r="AC61" s="1005"/>
      <c r="AD61" s="1005"/>
      <c r="AE61" s="1005"/>
      <c r="AF61" s="1005"/>
      <c r="AG61" s="196"/>
      <c r="AH61" s="592"/>
      <c r="AI61" s="592"/>
      <c r="AJ61" s="592"/>
      <c r="AK61" s="196"/>
      <c r="AL61" s="197"/>
      <c r="AM61" s="197"/>
      <c r="AN61" s="197"/>
      <c r="AO61" s="197"/>
      <c r="AP61" s="1151"/>
      <c r="AQ61" s="1005"/>
      <c r="AR61" s="282"/>
      <c r="AS61" s="282"/>
      <c r="AT61" s="282"/>
      <c r="AU61" s="282"/>
      <c r="AV61" s="282"/>
      <c r="AW61" s="282"/>
      <c r="AX61" s="1151"/>
      <c r="AY61" s="1005"/>
      <c r="AZ61" s="282"/>
      <c r="BA61" s="282"/>
      <c r="BB61" s="282"/>
      <c r="BC61" s="282"/>
      <c r="BD61" s="282"/>
      <c r="BE61" s="282"/>
      <c r="BF61" s="1151"/>
      <c r="BG61" s="1005"/>
      <c r="BH61" s="282"/>
      <c r="BI61" s="282"/>
      <c r="BJ61" s="282"/>
      <c r="BK61" s="282"/>
      <c r="BL61" s="282"/>
      <c r="BM61" s="282"/>
      <c r="BN61" s="1151"/>
      <c r="BO61" s="1005"/>
      <c r="BP61" s="282"/>
      <c r="BQ61" s="282"/>
      <c r="BR61" s="282"/>
      <c r="BS61" s="282"/>
      <c r="BT61" s="282"/>
      <c r="BU61" s="282"/>
    </row>
    <row r="62" spans="1:73" ht="39.950000000000003" customHeight="1" thickBot="1" x14ac:dyDescent="0.3">
      <c r="A62" s="151"/>
      <c r="B62" s="24"/>
      <c r="C62" s="1059"/>
      <c r="D62" s="1050"/>
      <c r="E62" s="1062"/>
      <c r="F62" s="1065"/>
      <c r="G62" s="1050"/>
      <c r="H62" s="1044"/>
      <c r="I62" s="1044"/>
      <c r="J62" s="1044"/>
      <c r="K62" s="1050"/>
      <c r="L62" s="1044"/>
      <c r="M62" s="1044"/>
      <c r="N62" s="1047"/>
      <c r="O62" s="1050"/>
      <c r="P62" s="1053"/>
      <c r="Q62" s="1056"/>
      <c r="R62" s="1041"/>
      <c r="S62" s="1041"/>
      <c r="T62" s="1024"/>
      <c r="U62" s="1009"/>
      <c r="V62" s="1009"/>
      <c r="W62" s="1009"/>
      <c r="X62" s="1009"/>
      <c r="Y62" s="1009"/>
      <c r="Z62" s="1006"/>
      <c r="AA62" s="1006"/>
      <c r="AB62" s="1006"/>
      <c r="AC62" s="1006"/>
      <c r="AD62" s="1006"/>
      <c r="AE62" s="1006"/>
      <c r="AF62" s="1006"/>
      <c r="AG62" s="715"/>
      <c r="AH62" s="716"/>
      <c r="AI62" s="716"/>
      <c r="AJ62" s="716"/>
      <c r="AK62" s="715"/>
      <c r="AL62" s="717"/>
      <c r="AM62" s="717"/>
      <c r="AN62" s="717"/>
      <c r="AO62" s="717"/>
      <c r="AP62" s="1152"/>
      <c r="AQ62" s="1006"/>
      <c r="AR62" s="718"/>
      <c r="AS62" s="718"/>
      <c r="AT62" s="718"/>
      <c r="AU62" s="718"/>
      <c r="AV62" s="718"/>
      <c r="AW62" s="718"/>
      <c r="AX62" s="1152"/>
      <c r="AY62" s="1006"/>
      <c r="AZ62" s="718"/>
      <c r="BA62" s="718"/>
      <c r="BB62" s="718"/>
      <c r="BC62" s="718"/>
      <c r="BD62" s="718"/>
      <c r="BE62" s="718"/>
      <c r="BF62" s="1152"/>
      <c r="BG62" s="1006"/>
      <c r="BH62" s="718"/>
      <c r="BI62" s="718"/>
      <c r="BJ62" s="718"/>
      <c r="BK62" s="718"/>
      <c r="BL62" s="718"/>
      <c r="BM62" s="718"/>
      <c r="BN62" s="1152"/>
      <c r="BO62" s="1006"/>
      <c r="BP62" s="718"/>
      <c r="BQ62" s="718"/>
      <c r="BR62" s="718"/>
      <c r="BS62" s="718"/>
      <c r="BT62" s="718"/>
      <c r="BU62" s="718"/>
    </row>
    <row r="63" spans="1:73" ht="39.950000000000003" customHeight="1" thickTop="1" x14ac:dyDescent="0.25">
      <c r="A63" s="151"/>
      <c r="B63" s="24"/>
      <c r="C63" s="1058" t="s">
        <v>384</v>
      </c>
      <c r="D63" s="1049" t="s">
        <v>385</v>
      </c>
      <c r="E63" s="1061">
        <v>34</v>
      </c>
      <c r="F63" s="1064" t="s">
        <v>3017</v>
      </c>
      <c r="G63" s="1049" t="s">
        <v>3018</v>
      </c>
      <c r="H63" s="1043" t="s">
        <v>3019</v>
      </c>
      <c r="I63" s="1043" t="s">
        <v>2999</v>
      </c>
      <c r="J63" s="1043" t="s">
        <v>2944</v>
      </c>
      <c r="K63" s="1049" t="s">
        <v>3000</v>
      </c>
      <c r="L63" s="1043" t="s">
        <v>2946</v>
      </c>
      <c r="M63" s="1043" t="s">
        <v>3017</v>
      </c>
      <c r="N63" s="1046">
        <v>2026004540056</v>
      </c>
      <c r="O63" s="1049" t="s">
        <v>3001</v>
      </c>
      <c r="P63" s="1052" t="s">
        <v>362</v>
      </c>
      <c r="Q63" s="1055">
        <v>30</v>
      </c>
      <c r="R63" s="1040" t="s">
        <v>2871</v>
      </c>
      <c r="S63" s="1040"/>
      <c r="T63" s="1022"/>
      <c r="U63" s="1007"/>
      <c r="V63" s="1007"/>
      <c r="W63" s="1007"/>
      <c r="X63" s="1007"/>
      <c r="Y63" s="1007"/>
      <c r="Z63" s="1004">
        <f t="shared" ref="Z63" si="138">+AQ63+AY63+BG63+BO63</f>
        <v>0</v>
      </c>
      <c r="AA63" s="1004">
        <f t="shared" ref="AA63:AF63" si="139">SUM(AR63:AR66,AZ63:AZ66,BH63:BH66,BP63:BP66)</f>
        <v>0</v>
      </c>
      <c r="AB63" s="1004">
        <f t="shared" si="139"/>
        <v>0</v>
      </c>
      <c r="AC63" s="1004">
        <f t="shared" si="139"/>
        <v>0</v>
      </c>
      <c r="AD63" s="1004">
        <f t="shared" si="139"/>
        <v>0</v>
      </c>
      <c r="AE63" s="1004">
        <f t="shared" si="139"/>
        <v>0</v>
      </c>
      <c r="AF63" s="1004">
        <f t="shared" si="139"/>
        <v>0</v>
      </c>
      <c r="AG63" s="714"/>
      <c r="AH63" s="593"/>
      <c r="AI63" s="593"/>
      <c r="AJ63" s="593"/>
      <c r="AK63" s="207"/>
      <c r="AL63" s="208"/>
      <c r="AM63" s="208"/>
      <c r="AN63" s="208"/>
      <c r="AO63" s="208"/>
      <c r="AP63" s="1150">
        <f t="shared" ref="AP63" si="140">+U63</f>
        <v>0</v>
      </c>
      <c r="AQ63" s="1004">
        <f t="shared" ref="AQ63" si="141">SUM(AR63:AW66)</f>
        <v>0</v>
      </c>
      <c r="AR63" s="299"/>
      <c r="AS63" s="299"/>
      <c r="AT63" s="299"/>
      <c r="AU63" s="299"/>
      <c r="AV63" s="299"/>
      <c r="AW63" s="299"/>
      <c r="AX63" s="1150">
        <f t="shared" ref="AX63" si="142">+V63</f>
        <v>0</v>
      </c>
      <c r="AY63" s="1004">
        <f t="shared" ref="AY63" si="143">SUM(AZ63:BE66)</f>
        <v>0</v>
      </c>
      <c r="AZ63" s="299"/>
      <c r="BA63" s="299"/>
      <c r="BB63" s="299"/>
      <c r="BC63" s="299"/>
      <c r="BD63" s="299"/>
      <c r="BE63" s="299"/>
      <c r="BF63" s="1150">
        <f t="shared" ref="BF63" si="144">+W63</f>
        <v>0</v>
      </c>
      <c r="BG63" s="1004">
        <f t="shared" ref="BG63" si="145">SUM(BH63:BM66)</f>
        <v>0</v>
      </c>
      <c r="BH63" s="299"/>
      <c r="BI63" s="299"/>
      <c r="BJ63" s="299"/>
      <c r="BK63" s="299"/>
      <c r="BL63" s="299"/>
      <c r="BM63" s="299"/>
      <c r="BN63" s="1150">
        <f t="shared" ref="BN63" si="146">+X63</f>
        <v>0</v>
      </c>
      <c r="BO63" s="1004">
        <f t="shared" ref="BO63" si="147">SUM(BP63:BU66)</f>
        <v>0</v>
      </c>
      <c r="BP63" s="299"/>
      <c r="BQ63" s="299"/>
      <c r="BR63" s="299"/>
      <c r="BS63" s="299"/>
      <c r="BT63" s="299"/>
      <c r="BU63" s="299"/>
    </row>
    <row r="64" spans="1:73" ht="39.950000000000003" customHeight="1" x14ac:dyDescent="0.25">
      <c r="A64" s="151"/>
      <c r="B64" s="24"/>
      <c r="C64" s="1059"/>
      <c r="D64" s="1050"/>
      <c r="E64" s="1062"/>
      <c r="F64" s="1065"/>
      <c r="G64" s="1050"/>
      <c r="H64" s="1044"/>
      <c r="I64" s="1044"/>
      <c r="J64" s="1044"/>
      <c r="K64" s="1050"/>
      <c r="L64" s="1044"/>
      <c r="M64" s="1044"/>
      <c r="N64" s="1047"/>
      <c r="O64" s="1050"/>
      <c r="P64" s="1053"/>
      <c r="Q64" s="1056"/>
      <c r="R64" s="1041"/>
      <c r="S64" s="1041"/>
      <c r="T64" s="1023"/>
      <c r="U64" s="1008"/>
      <c r="V64" s="1008"/>
      <c r="W64" s="1008"/>
      <c r="X64" s="1008"/>
      <c r="Y64" s="1008"/>
      <c r="Z64" s="1005"/>
      <c r="AA64" s="1005"/>
      <c r="AB64" s="1005"/>
      <c r="AC64" s="1005"/>
      <c r="AD64" s="1005"/>
      <c r="AE64" s="1005"/>
      <c r="AF64" s="1005"/>
      <c r="AG64" s="479"/>
      <c r="AH64" s="592"/>
      <c r="AI64" s="592"/>
      <c r="AJ64" s="592"/>
      <c r="AK64" s="196"/>
      <c r="AL64" s="197"/>
      <c r="AM64" s="197"/>
      <c r="AN64" s="197"/>
      <c r="AO64" s="197"/>
      <c r="AP64" s="1151"/>
      <c r="AQ64" s="1005"/>
      <c r="AR64" s="282"/>
      <c r="AS64" s="282"/>
      <c r="AT64" s="282"/>
      <c r="AU64" s="282"/>
      <c r="AV64" s="282"/>
      <c r="AW64" s="282"/>
      <c r="AX64" s="1151"/>
      <c r="AY64" s="1005"/>
      <c r="AZ64" s="282"/>
      <c r="BA64" s="282"/>
      <c r="BB64" s="282"/>
      <c r="BC64" s="282"/>
      <c r="BD64" s="282"/>
      <c r="BE64" s="282"/>
      <c r="BF64" s="1151"/>
      <c r="BG64" s="1005"/>
      <c r="BH64" s="282"/>
      <c r="BI64" s="282"/>
      <c r="BJ64" s="282"/>
      <c r="BK64" s="282"/>
      <c r="BL64" s="282"/>
      <c r="BM64" s="282"/>
      <c r="BN64" s="1151"/>
      <c r="BO64" s="1005"/>
      <c r="BP64" s="282"/>
      <c r="BQ64" s="282"/>
      <c r="BR64" s="282"/>
      <c r="BS64" s="282"/>
      <c r="BT64" s="282"/>
      <c r="BU64" s="282"/>
    </row>
    <row r="65" spans="1:73" ht="39.950000000000003" customHeight="1" x14ac:dyDescent="0.25">
      <c r="A65" s="151"/>
      <c r="B65" s="24"/>
      <c r="C65" s="1059"/>
      <c r="D65" s="1050"/>
      <c r="E65" s="1062"/>
      <c r="F65" s="1065"/>
      <c r="G65" s="1050"/>
      <c r="H65" s="1044"/>
      <c r="I65" s="1044"/>
      <c r="J65" s="1044"/>
      <c r="K65" s="1050"/>
      <c r="L65" s="1044"/>
      <c r="M65" s="1044"/>
      <c r="N65" s="1047"/>
      <c r="O65" s="1050"/>
      <c r="P65" s="1053"/>
      <c r="Q65" s="1056"/>
      <c r="R65" s="1041"/>
      <c r="S65" s="1041"/>
      <c r="T65" s="1023"/>
      <c r="U65" s="1008"/>
      <c r="V65" s="1008"/>
      <c r="W65" s="1008"/>
      <c r="X65" s="1008"/>
      <c r="Y65" s="1008"/>
      <c r="Z65" s="1005"/>
      <c r="AA65" s="1005"/>
      <c r="AB65" s="1005"/>
      <c r="AC65" s="1005"/>
      <c r="AD65" s="1005"/>
      <c r="AE65" s="1005"/>
      <c r="AF65" s="1005"/>
      <c r="AG65" s="196"/>
      <c r="AH65" s="592"/>
      <c r="AI65" s="592"/>
      <c r="AJ65" s="592"/>
      <c r="AK65" s="196"/>
      <c r="AL65" s="197"/>
      <c r="AM65" s="197"/>
      <c r="AN65" s="197"/>
      <c r="AO65" s="197"/>
      <c r="AP65" s="1151"/>
      <c r="AQ65" s="1005"/>
      <c r="AR65" s="282"/>
      <c r="AS65" s="282"/>
      <c r="AT65" s="282"/>
      <c r="AU65" s="282"/>
      <c r="AV65" s="282"/>
      <c r="AW65" s="282"/>
      <c r="AX65" s="1151"/>
      <c r="AY65" s="1005"/>
      <c r="AZ65" s="282"/>
      <c r="BA65" s="282"/>
      <c r="BB65" s="282"/>
      <c r="BC65" s="282"/>
      <c r="BD65" s="282"/>
      <c r="BE65" s="282"/>
      <c r="BF65" s="1151"/>
      <c r="BG65" s="1005"/>
      <c r="BH65" s="282"/>
      <c r="BI65" s="282"/>
      <c r="BJ65" s="282"/>
      <c r="BK65" s="282"/>
      <c r="BL65" s="282"/>
      <c r="BM65" s="282"/>
      <c r="BN65" s="1151"/>
      <c r="BO65" s="1005"/>
      <c r="BP65" s="282"/>
      <c r="BQ65" s="282"/>
      <c r="BR65" s="282"/>
      <c r="BS65" s="282"/>
      <c r="BT65" s="282"/>
      <c r="BU65" s="282"/>
    </row>
    <row r="66" spans="1:73" ht="39.950000000000003" customHeight="1" thickBot="1" x14ac:dyDescent="0.3">
      <c r="A66" s="151"/>
      <c r="B66" s="24"/>
      <c r="C66" s="1059"/>
      <c r="D66" s="1050"/>
      <c r="E66" s="1062"/>
      <c r="F66" s="1065"/>
      <c r="G66" s="1050"/>
      <c r="H66" s="1044"/>
      <c r="I66" s="1044"/>
      <c r="J66" s="1044"/>
      <c r="K66" s="1050"/>
      <c r="L66" s="1044"/>
      <c r="M66" s="1044"/>
      <c r="N66" s="1047"/>
      <c r="O66" s="1050"/>
      <c r="P66" s="1053"/>
      <c r="Q66" s="1056"/>
      <c r="R66" s="1041"/>
      <c r="S66" s="1041"/>
      <c r="T66" s="1024"/>
      <c r="U66" s="1009"/>
      <c r="V66" s="1009"/>
      <c r="W66" s="1009"/>
      <c r="X66" s="1009"/>
      <c r="Y66" s="1009"/>
      <c r="Z66" s="1006"/>
      <c r="AA66" s="1006"/>
      <c r="AB66" s="1006"/>
      <c r="AC66" s="1006"/>
      <c r="AD66" s="1006"/>
      <c r="AE66" s="1006"/>
      <c r="AF66" s="1006"/>
      <c r="AG66" s="715"/>
      <c r="AH66" s="716"/>
      <c r="AI66" s="716"/>
      <c r="AJ66" s="716"/>
      <c r="AK66" s="715"/>
      <c r="AL66" s="717"/>
      <c r="AM66" s="717"/>
      <c r="AN66" s="717"/>
      <c r="AO66" s="717"/>
      <c r="AP66" s="1152"/>
      <c r="AQ66" s="1006"/>
      <c r="AR66" s="718"/>
      <c r="AS66" s="718"/>
      <c r="AT66" s="718"/>
      <c r="AU66" s="718"/>
      <c r="AV66" s="718"/>
      <c r="AW66" s="718"/>
      <c r="AX66" s="1152"/>
      <c r="AY66" s="1006"/>
      <c r="AZ66" s="718"/>
      <c r="BA66" s="718"/>
      <c r="BB66" s="718"/>
      <c r="BC66" s="718"/>
      <c r="BD66" s="718"/>
      <c r="BE66" s="718"/>
      <c r="BF66" s="1152"/>
      <c r="BG66" s="1006"/>
      <c r="BH66" s="718"/>
      <c r="BI66" s="718"/>
      <c r="BJ66" s="718"/>
      <c r="BK66" s="718"/>
      <c r="BL66" s="718"/>
      <c r="BM66" s="718"/>
      <c r="BN66" s="1152"/>
      <c r="BO66" s="1006"/>
      <c r="BP66" s="718"/>
      <c r="BQ66" s="718"/>
      <c r="BR66" s="718"/>
      <c r="BS66" s="718"/>
      <c r="BT66" s="718"/>
      <c r="BU66" s="718"/>
    </row>
    <row r="67" spans="1:73" ht="39.950000000000003" customHeight="1" thickTop="1" x14ac:dyDescent="0.25">
      <c r="A67" s="151"/>
      <c r="B67" s="24"/>
      <c r="C67" s="1058" t="s">
        <v>386</v>
      </c>
      <c r="D67" s="1049" t="s">
        <v>387</v>
      </c>
      <c r="E67" s="1061">
        <v>35</v>
      </c>
      <c r="F67" s="1064" t="s">
        <v>3020</v>
      </c>
      <c r="G67" s="1049" t="s">
        <v>3021</v>
      </c>
      <c r="H67" s="1043" t="s">
        <v>3016</v>
      </c>
      <c r="I67" s="1043" t="s">
        <v>2999</v>
      </c>
      <c r="J67" s="1043" t="s">
        <v>2944</v>
      </c>
      <c r="K67" s="1049" t="s">
        <v>3000</v>
      </c>
      <c r="L67" s="1043" t="s">
        <v>2946</v>
      </c>
      <c r="M67" s="1043" t="s">
        <v>3020</v>
      </c>
      <c r="N67" s="1046">
        <v>2026004540056</v>
      </c>
      <c r="O67" s="1049" t="s">
        <v>3001</v>
      </c>
      <c r="P67" s="1052" t="s">
        <v>388</v>
      </c>
      <c r="Q67" s="1055">
        <v>800</v>
      </c>
      <c r="R67" s="1040" t="s">
        <v>2871</v>
      </c>
      <c r="S67" s="1040"/>
      <c r="T67" s="1022"/>
      <c r="U67" s="1007"/>
      <c r="V67" s="1007"/>
      <c r="W67" s="1007"/>
      <c r="X67" s="1007"/>
      <c r="Y67" s="1007"/>
      <c r="Z67" s="1004">
        <f t="shared" ref="Z67" si="148">+AQ67+AY67+BG67+BO67</f>
        <v>0</v>
      </c>
      <c r="AA67" s="1004">
        <f t="shared" ref="AA67:AF67" si="149">SUM(AR67:AR70,AZ67:AZ70,BH67:BH70,BP67:BP70)</f>
        <v>0</v>
      </c>
      <c r="AB67" s="1004">
        <f t="shared" si="149"/>
        <v>0</v>
      </c>
      <c r="AC67" s="1004">
        <f t="shared" si="149"/>
        <v>0</v>
      </c>
      <c r="AD67" s="1004">
        <f t="shared" si="149"/>
        <v>0</v>
      </c>
      <c r="AE67" s="1004">
        <f t="shared" si="149"/>
        <v>0</v>
      </c>
      <c r="AF67" s="1004">
        <f t="shared" si="149"/>
        <v>0</v>
      </c>
      <c r="AG67" s="714"/>
      <c r="AH67" s="593"/>
      <c r="AI67" s="593"/>
      <c r="AJ67" s="593"/>
      <c r="AK67" s="207"/>
      <c r="AL67" s="208"/>
      <c r="AM67" s="208"/>
      <c r="AN67" s="208"/>
      <c r="AO67" s="208"/>
      <c r="AP67" s="1150">
        <f t="shared" ref="AP67" si="150">+U67</f>
        <v>0</v>
      </c>
      <c r="AQ67" s="1004">
        <f t="shared" ref="AQ67" si="151">SUM(AR67:AW70)</f>
        <v>0</v>
      </c>
      <c r="AR67" s="299"/>
      <c r="AS67" s="299"/>
      <c r="AT67" s="299"/>
      <c r="AU67" s="299"/>
      <c r="AV67" s="299"/>
      <c r="AW67" s="299"/>
      <c r="AX67" s="1150">
        <f t="shared" ref="AX67" si="152">+V67</f>
        <v>0</v>
      </c>
      <c r="AY67" s="1004">
        <f t="shared" ref="AY67" si="153">SUM(AZ67:BE70)</f>
        <v>0</v>
      </c>
      <c r="AZ67" s="299"/>
      <c r="BA67" s="299"/>
      <c r="BB67" s="299"/>
      <c r="BC67" s="299"/>
      <c r="BD67" s="299"/>
      <c r="BE67" s="299"/>
      <c r="BF67" s="1150">
        <f t="shared" ref="BF67" si="154">+W67</f>
        <v>0</v>
      </c>
      <c r="BG67" s="1004">
        <f t="shared" ref="BG67" si="155">SUM(BH67:BM70)</f>
        <v>0</v>
      </c>
      <c r="BH67" s="299"/>
      <c r="BI67" s="299"/>
      <c r="BJ67" s="299"/>
      <c r="BK67" s="299"/>
      <c r="BL67" s="299"/>
      <c r="BM67" s="299"/>
      <c r="BN67" s="1150">
        <f t="shared" ref="BN67" si="156">+X67</f>
        <v>0</v>
      </c>
      <c r="BO67" s="1004">
        <f t="shared" ref="BO67" si="157">SUM(BP67:BU70)</f>
        <v>0</v>
      </c>
      <c r="BP67" s="299"/>
      <c r="BQ67" s="299"/>
      <c r="BR67" s="299"/>
      <c r="BS67" s="299"/>
      <c r="BT67" s="299"/>
      <c r="BU67" s="299"/>
    </row>
    <row r="68" spans="1:73" ht="39.950000000000003" customHeight="1" x14ac:dyDescent="0.25">
      <c r="A68" s="151"/>
      <c r="B68" s="24"/>
      <c r="C68" s="1059"/>
      <c r="D68" s="1050"/>
      <c r="E68" s="1062"/>
      <c r="F68" s="1065"/>
      <c r="G68" s="1050"/>
      <c r="H68" s="1044"/>
      <c r="I68" s="1044"/>
      <c r="J68" s="1044"/>
      <c r="K68" s="1050"/>
      <c r="L68" s="1044"/>
      <c r="M68" s="1044"/>
      <c r="N68" s="1047"/>
      <c r="O68" s="1050"/>
      <c r="P68" s="1053"/>
      <c r="Q68" s="1056"/>
      <c r="R68" s="1041"/>
      <c r="S68" s="1041"/>
      <c r="T68" s="1023"/>
      <c r="U68" s="1008"/>
      <c r="V68" s="1008"/>
      <c r="W68" s="1008"/>
      <c r="X68" s="1008"/>
      <c r="Y68" s="1008"/>
      <c r="Z68" s="1005"/>
      <c r="AA68" s="1005"/>
      <c r="AB68" s="1005"/>
      <c r="AC68" s="1005"/>
      <c r="AD68" s="1005"/>
      <c r="AE68" s="1005"/>
      <c r="AF68" s="1005"/>
      <c r="AG68" s="479"/>
      <c r="AH68" s="592"/>
      <c r="AI68" s="592"/>
      <c r="AJ68" s="592"/>
      <c r="AK68" s="196"/>
      <c r="AL68" s="197"/>
      <c r="AM68" s="197"/>
      <c r="AN68" s="197"/>
      <c r="AO68" s="197"/>
      <c r="AP68" s="1151"/>
      <c r="AQ68" s="1005"/>
      <c r="AR68" s="282"/>
      <c r="AS68" s="282"/>
      <c r="AT68" s="282"/>
      <c r="AU68" s="282"/>
      <c r="AV68" s="282"/>
      <c r="AW68" s="282"/>
      <c r="AX68" s="1151"/>
      <c r="AY68" s="1005"/>
      <c r="AZ68" s="282"/>
      <c r="BA68" s="282"/>
      <c r="BB68" s="282"/>
      <c r="BC68" s="282"/>
      <c r="BD68" s="282"/>
      <c r="BE68" s="282"/>
      <c r="BF68" s="1151"/>
      <c r="BG68" s="1005"/>
      <c r="BH68" s="282"/>
      <c r="BI68" s="282"/>
      <c r="BJ68" s="282"/>
      <c r="BK68" s="282"/>
      <c r="BL68" s="282"/>
      <c r="BM68" s="282"/>
      <c r="BN68" s="1151"/>
      <c r="BO68" s="1005"/>
      <c r="BP68" s="282"/>
      <c r="BQ68" s="282"/>
      <c r="BR68" s="282"/>
      <c r="BS68" s="282"/>
      <c r="BT68" s="282"/>
      <c r="BU68" s="282"/>
    </row>
    <row r="69" spans="1:73" ht="39.950000000000003" customHeight="1" x14ac:dyDescent="0.25">
      <c r="A69" s="151"/>
      <c r="B69" s="24"/>
      <c r="C69" s="1059"/>
      <c r="D69" s="1050"/>
      <c r="E69" s="1062"/>
      <c r="F69" s="1065"/>
      <c r="G69" s="1050"/>
      <c r="H69" s="1044"/>
      <c r="I69" s="1044"/>
      <c r="J69" s="1044"/>
      <c r="K69" s="1050"/>
      <c r="L69" s="1044"/>
      <c r="M69" s="1044"/>
      <c r="N69" s="1047"/>
      <c r="O69" s="1050"/>
      <c r="P69" s="1053"/>
      <c r="Q69" s="1056"/>
      <c r="R69" s="1041"/>
      <c r="S69" s="1041"/>
      <c r="T69" s="1023"/>
      <c r="U69" s="1008"/>
      <c r="V69" s="1008"/>
      <c r="W69" s="1008"/>
      <c r="X69" s="1008"/>
      <c r="Y69" s="1008"/>
      <c r="Z69" s="1005"/>
      <c r="AA69" s="1005"/>
      <c r="AB69" s="1005"/>
      <c r="AC69" s="1005"/>
      <c r="AD69" s="1005"/>
      <c r="AE69" s="1005"/>
      <c r="AF69" s="1005"/>
      <c r="AG69" s="196"/>
      <c r="AH69" s="592"/>
      <c r="AI69" s="592"/>
      <c r="AJ69" s="592"/>
      <c r="AK69" s="196"/>
      <c r="AL69" s="197"/>
      <c r="AM69" s="197"/>
      <c r="AN69" s="197"/>
      <c r="AO69" s="197"/>
      <c r="AP69" s="1151"/>
      <c r="AQ69" s="1005"/>
      <c r="AR69" s="282"/>
      <c r="AS69" s="282"/>
      <c r="AT69" s="282"/>
      <c r="AU69" s="282"/>
      <c r="AV69" s="282"/>
      <c r="AW69" s="282"/>
      <c r="AX69" s="1151"/>
      <c r="AY69" s="1005"/>
      <c r="AZ69" s="282"/>
      <c r="BA69" s="282"/>
      <c r="BB69" s="282"/>
      <c r="BC69" s="282"/>
      <c r="BD69" s="282"/>
      <c r="BE69" s="282"/>
      <c r="BF69" s="1151"/>
      <c r="BG69" s="1005"/>
      <c r="BH69" s="282"/>
      <c r="BI69" s="282"/>
      <c r="BJ69" s="282"/>
      <c r="BK69" s="282"/>
      <c r="BL69" s="282"/>
      <c r="BM69" s="282"/>
      <c r="BN69" s="1151"/>
      <c r="BO69" s="1005"/>
      <c r="BP69" s="282"/>
      <c r="BQ69" s="282"/>
      <c r="BR69" s="282"/>
      <c r="BS69" s="282"/>
      <c r="BT69" s="282"/>
      <c r="BU69" s="282"/>
    </row>
    <row r="70" spans="1:73" ht="39.950000000000003" customHeight="1" thickBot="1" x14ac:dyDescent="0.3">
      <c r="A70" s="151"/>
      <c r="B70" s="24"/>
      <c r="C70" s="1059"/>
      <c r="D70" s="1050"/>
      <c r="E70" s="1062"/>
      <c r="F70" s="1065"/>
      <c r="G70" s="1050"/>
      <c r="H70" s="1044"/>
      <c r="I70" s="1044"/>
      <c r="J70" s="1044"/>
      <c r="K70" s="1050"/>
      <c r="L70" s="1044"/>
      <c r="M70" s="1044"/>
      <c r="N70" s="1047"/>
      <c r="O70" s="1050"/>
      <c r="P70" s="1053"/>
      <c r="Q70" s="1056"/>
      <c r="R70" s="1041"/>
      <c r="S70" s="1041"/>
      <c r="T70" s="1024"/>
      <c r="U70" s="1009"/>
      <c r="V70" s="1009"/>
      <c r="W70" s="1009"/>
      <c r="X70" s="1009"/>
      <c r="Y70" s="1009"/>
      <c r="Z70" s="1006"/>
      <c r="AA70" s="1006"/>
      <c r="AB70" s="1006"/>
      <c r="AC70" s="1006"/>
      <c r="AD70" s="1006"/>
      <c r="AE70" s="1006"/>
      <c r="AF70" s="1006"/>
      <c r="AG70" s="715"/>
      <c r="AH70" s="716"/>
      <c r="AI70" s="716"/>
      <c r="AJ70" s="716"/>
      <c r="AK70" s="715"/>
      <c r="AL70" s="717"/>
      <c r="AM70" s="717"/>
      <c r="AN70" s="717"/>
      <c r="AO70" s="717"/>
      <c r="AP70" s="1152"/>
      <c r="AQ70" s="1006"/>
      <c r="AR70" s="718"/>
      <c r="AS70" s="718"/>
      <c r="AT70" s="718"/>
      <c r="AU70" s="718"/>
      <c r="AV70" s="718"/>
      <c r="AW70" s="718"/>
      <c r="AX70" s="1152"/>
      <c r="AY70" s="1006"/>
      <c r="AZ70" s="718"/>
      <c r="BA70" s="718"/>
      <c r="BB70" s="718"/>
      <c r="BC70" s="718"/>
      <c r="BD70" s="718"/>
      <c r="BE70" s="718"/>
      <c r="BF70" s="1152"/>
      <c r="BG70" s="1006"/>
      <c r="BH70" s="718"/>
      <c r="BI70" s="718"/>
      <c r="BJ70" s="718"/>
      <c r="BK70" s="718"/>
      <c r="BL70" s="718"/>
      <c r="BM70" s="718"/>
      <c r="BN70" s="1152"/>
      <c r="BO70" s="1006"/>
      <c r="BP70" s="718"/>
      <c r="BQ70" s="718"/>
      <c r="BR70" s="718"/>
      <c r="BS70" s="718"/>
      <c r="BT70" s="718"/>
      <c r="BU70" s="718"/>
    </row>
    <row r="71" spans="1:73" ht="39.950000000000003" customHeight="1" thickTop="1" x14ac:dyDescent="0.25">
      <c r="A71" s="151"/>
      <c r="B71" s="24"/>
      <c r="C71" s="1058" t="s">
        <v>389</v>
      </c>
      <c r="D71" s="1049" t="s">
        <v>390</v>
      </c>
      <c r="E71" s="1061">
        <v>36</v>
      </c>
      <c r="F71" s="1064" t="s">
        <v>3022</v>
      </c>
      <c r="G71" s="1049" t="s">
        <v>391</v>
      </c>
      <c r="H71" s="1043" t="s">
        <v>3011</v>
      </c>
      <c r="I71" s="1043" t="s">
        <v>2999</v>
      </c>
      <c r="J71" s="1043" t="s">
        <v>2944</v>
      </c>
      <c r="K71" s="1049" t="s">
        <v>3000</v>
      </c>
      <c r="L71" s="1043" t="s">
        <v>2946</v>
      </c>
      <c r="M71" s="1043" t="s">
        <v>3022</v>
      </c>
      <c r="N71" s="1046">
        <v>2026004540056</v>
      </c>
      <c r="O71" s="1049" t="s">
        <v>3001</v>
      </c>
      <c r="P71" s="1052" t="s">
        <v>391</v>
      </c>
      <c r="Q71" s="1055">
        <v>4</v>
      </c>
      <c r="R71" s="1040" t="s">
        <v>2871</v>
      </c>
      <c r="S71" s="1040"/>
      <c r="T71" s="1022"/>
      <c r="U71" s="1007"/>
      <c r="V71" s="1007"/>
      <c r="W71" s="1007"/>
      <c r="X71" s="1007"/>
      <c r="Y71" s="1007"/>
      <c r="Z71" s="1004">
        <f t="shared" ref="Z71" si="158">+AQ71+AY71+BG71+BO71</f>
        <v>0</v>
      </c>
      <c r="AA71" s="1004">
        <f t="shared" ref="AA71:AF71" si="159">SUM(AR71:AR74,AZ71:AZ74,BH71:BH74,BP71:BP74)</f>
        <v>0</v>
      </c>
      <c r="AB71" s="1004">
        <f t="shared" si="159"/>
        <v>0</v>
      </c>
      <c r="AC71" s="1004">
        <f t="shared" si="159"/>
        <v>0</v>
      </c>
      <c r="AD71" s="1004">
        <f t="shared" si="159"/>
        <v>0</v>
      </c>
      <c r="AE71" s="1004">
        <f t="shared" si="159"/>
        <v>0</v>
      </c>
      <c r="AF71" s="1004">
        <f t="shared" si="159"/>
        <v>0</v>
      </c>
      <c r="AG71" s="714"/>
      <c r="AH71" s="593"/>
      <c r="AI71" s="593"/>
      <c r="AJ71" s="593"/>
      <c r="AK71" s="207"/>
      <c r="AL71" s="208"/>
      <c r="AM71" s="208"/>
      <c r="AN71" s="208"/>
      <c r="AO71" s="208"/>
      <c r="AP71" s="1150">
        <f t="shared" ref="AP71" si="160">+U71</f>
        <v>0</v>
      </c>
      <c r="AQ71" s="1004">
        <f t="shared" ref="AQ71" si="161">SUM(AR71:AW74)</f>
        <v>0</v>
      </c>
      <c r="AR71" s="299"/>
      <c r="AS71" s="299"/>
      <c r="AT71" s="299"/>
      <c r="AU71" s="299"/>
      <c r="AV71" s="299"/>
      <c r="AW71" s="299"/>
      <c r="AX71" s="1150">
        <f t="shared" ref="AX71" si="162">+V71</f>
        <v>0</v>
      </c>
      <c r="AY71" s="1004">
        <f t="shared" ref="AY71" si="163">SUM(AZ71:BE74)</f>
        <v>0</v>
      </c>
      <c r="AZ71" s="299"/>
      <c r="BA71" s="299"/>
      <c r="BB71" s="299"/>
      <c r="BC71" s="299"/>
      <c r="BD71" s="299"/>
      <c r="BE71" s="299"/>
      <c r="BF71" s="1150">
        <f t="shared" ref="BF71" si="164">+W71</f>
        <v>0</v>
      </c>
      <c r="BG71" s="1004">
        <f t="shared" ref="BG71" si="165">SUM(BH71:BM74)</f>
        <v>0</v>
      </c>
      <c r="BH71" s="299"/>
      <c r="BI71" s="299"/>
      <c r="BJ71" s="299"/>
      <c r="BK71" s="299"/>
      <c r="BL71" s="299"/>
      <c r="BM71" s="299"/>
      <c r="BN71" s="1150">
        <f t="shared" ref="BN71" si="166">+X71</f>
        <v>0</v>
      </c>
      <c r="BO71" s="1004">
        <f t="shared" ref="BO71" si="167">SUM(BP71:BU74)</f>
        <v>0</v>
      </c>
      <c r="BP71" s="299"/>
      <c r="BQ71" s="299"/>
      <c r="BR71" s="299"/>
      <c r="BS71" s="299"/>
      <c r="BT71" s="299"/>
      <c r="BU71" s="299"/>
    </row>
    <row r="72" spans="1:73" ht="39.950000000000003" customHeight="1" x14ac:dyDescent="0.25">
      <c r="A72" s="151"/>
      <c r="B72" s="24"/>
      <c r="C72" s="1059"/>
      <c r="D72" s="1050"/>
      <c r="E72" s="1062"/>
      <c r="F72" s="1065"/>
      <c r="G72" s="1050"/>
      <c r="H72" s="1044"/>
      <c r="I72" s="1044"/>
      <c r="J72" s="1044"/>
      <c r="K72" s="1050"/>
      <c r="L72" s="1044"/>
      <c r="M72" s="1044"/>
      <c r="N72" s="1047"/>
      <c r="O72" s="1050"/>
      <c r="P72" s="1053"/>
      <c r="Q72" s="1056"/>
      <c r="R72" s="1041"/>
      <c r="S72" s="1041"/>
      <c r="T72" s="1023"/>
      <c r="U72" s="1008"/>
      <c r="V72" s="1008"/>
      <c r="W72" s="1008"/>
      <c r="X72" s="1008"/>
      <c r="Y72" s="1008"/>
      <c r="Z72" s="1005"/>
      <c r="AA72" s="1005"/>
      <c r="AB72" s="1005"/>
      <c r="AC72" s="1005"/>
      <c r="AD72" s="1005"/>
      <c r="AE72" s="1005"/>
      <c r="AF72" s="1005"/>
      <c r="AG72" s="479"/>
      <c r="AH72" s="592"/>
      <c r="AI72" s="592"/>
      <c r="AJ72" s="592"/>
      <c r="AK72" s="196"/>
      <c r="AL72" s="197"/>
      <c r="AM72" s="197"/>
      <c r="AN72" s="197"/>
      <c r="AO72" s="197"/>
      <c r="AP72" s="1151"/>
      <c r="AQ72" s="1005"/>
      <c r="AR72" s="282"/>
      <c r="AS72" s="282"/>
      <c r="AT72" s="282"/>
      <c r="AU72" s="282"/>
      <c r="AV72" s="282"/>
      <c r="AW72" s="282"/>
      <c r="AX72" s="1151"/>
      <c r="AY72" s="1005"/>
      <c r="AZ72" s="282"/>
      <c r="BA72" s="282"/>
      <c r="BB72" s="282"/>
      <c r="BC72" s="282"/>
      <c r="BD72" s="282"/>
      <c r="BE72" s="282"/>
      <c r="BF72" s="1151"/>
      <c r="BG72" s="1005"/>
      <c r="BH72" s="282"/>
      <c r="BI72" s="282"/>
      <c r="BJ72" s="282"/>
      <c r="BK72" s="282"/>
      <c r="BL72" s="282"/>
      <c r="BM72" s="282"/>
      <c r="BN72" s="1151"/>
      <c r="BO72" s="1005"/>
      <c r="BP72" s="282"/>
      <c r="BQ72" s="282"/>
      <c r="BR72" s="282"/>
      <c r="BS72" s="282"/>
      <c r="BT72" s="282"/>
      <c r="BU72" s="282"/>
    </row>
    <row r="73" spans="1:73" ht="39.950000000000003" customHeight="1" x14ac:dyDescent="0.25">
      <c r="A73" s="151"/>
      <c r="B73" s="24"/>
      <c r="C73" s="1059"/>
      <c r="D73" s="1050"/>
      <c r="E73" s="1062"/>
      <c r="F73" s="1065"/>
      <c r="G73" s="1050"/>
      <c r="H73" s="1044"/>
      <c r="I73" s="1044"/>
      <c r="J73" s="1044"/>
      <c r="K73" s="1050"/>
      <c r="L73" s="1044"/>
      <c r="M73" s="1044"/>
      <c r="N73" s="1047"/>
      <c r="O73" s="1050"/>
      <c r="P73" s="1053"/>
      <c r="Q73" s="1056"/>
      <c r="R73" s="1041"/>
      <c r="S73" s="1041"/>
      <c r="T73" s="1023"/>
      <c r="U73" s="1008"/>
      <c r="V73" s="1008"/>
      <c r="W73" s="1008"/>
      <c r="X73" s="1008"/>
      <c r="Y73" s="1008"/>
      <c r="Z73" s="1005"/>
      <c r="AA73" s="1005"/>
      <c r="AB73" s="1005"/>
      <c r="AC73" s="1005"/>
      <c r="AD73" s="1005"/>
      <c r="AE73" s="1005"/>
      <c r="AF73" s="1005"/>
      <c r="AG73" s="196"/>
      <c r="AH73" s="592"/>
      <c r="AI73" s="592"/>
      <c r="AJ73" s="592"/>
      <c r="AK73" s="196"/>
      <c r="AL73" s="197"/>
      <c r="AM73" s="197"/>
      <c r="AN73" s="197"/>
      <c r="AO73" s="197"/>
      <c r="AP73" s="1151"/>
      <c r="AQ73" s="1005"/>
      <c r="AR73" s="282"/>
      <c r="AS73" s="282"/>
      <c r="AT73" s="282"/>
      <c r="AU73" s="282"/>
      <c r="AV73" s="282"/>
      <c r="AW73" s="282"/>
      <c r="AX73" s="1151"/>
      <c r="AY73" s="1005"/>
      <c r="AZ73" s="282"/>
      <c r="BA73" s="282"/>
      <c r="BB73" s="282"/>
      <c r="BC73" s="282"/>
      <c r="BD73" s="282"/>
      <c r="BE73" s="282"/>
      <c r="BF73" s="1151"/>
      <c r="BG73" s="1005"/>
      <c r="BH73" s="282"/>
      <c r="BI73" s="282"/>
      <c r="BJ73" s="282"/>
      <c r="BK73" s="282"/>
      <c r="BL73" s="282"/>
      <c r="BM73" s="282"/>
      <c r="BN73" s="1151"/>
      <c r="BO73" s="1005"/>
      <c r="BP73" s="282"/>
      <c r="BQ73" s="282"/>
      <c r="BR73" s="282"/>
      <c r="BS73" s="282"/>
      <c r="BT73" s="282"/>
      <c r="BU73" s="282"/>
    </row>
    <row r="74" spans="1:73" ht="39.950000000000003" customHeight="1" thickBot="1" x14ac:dyDescent="0.3">
      <c r="A74" s="151"/>
      <c r="B74" s="24"/>
      <c r="C74" s="1059"/>
      <c r="D74" s="1050"/>
      <c r="E74" s="1062"/>
      <c r="F74" s="1065"/>
      <c r="G74" s="1050"/>
      <c r="H74" s="1044"/>
      <c r="I74" s="1044"/>
      <c r="J74" s="1044"/>
      <c r="K74" s="1050"/>
      <c r="L74" s="1044"/>
      <c r="M74" s="1044"/>
      <c r="N74" s="1047"/>
      <c r="O74" s="1050"/>
      <c r="P74" s="1053"/>
      <c r="Q74" s="1056"/>
      <c r="R74" s="1041"/>
      <c r="S74" s="1041"/>
      <c r="T74" s="1024"/>
      <c r="U74" s="1009"/>
      <c r="V74" s="1009"/>
      <c r="W74" s="1009"/>
      <c r="X74" s="1009"/>
      <c r="Y74" s="1009"/>
      <c r="Z74" s="1006"/>
      <c r="AA74" s="1006"/>
      <c r="AB74" s="1006"/>
      <c r="AC74" s="1006"/>
      <c r="AD74" s="1006"/>
      <c r="AE74" s="1006"/>
      <c r="AF74" s="1006"/>
      <c r="AG74" s="715"/>
      <c r="AH74" s="716"/>
      <c r="AI74" s="716"/>
      <c r="AJ74" s="716"/>
      <c r="AK74" s="715"/>
      <c r="AL74" s="717"/>
      <c r="AM74" s="717"/>
      <c r="AN74" s="717"/>
      <c r="AO74" s="717"/>
      <c r="AP74" s="1152"/>
      <c r="AQ74" s="1006"/>
      <c r="AR74" s="718"/>
      <c r="AS74" s="718"/>
      <c r="AT74" s="718"/>
      <c r="AU74" s="718"/>
      <c r="AV74" s="718"/>
      <c r="AW74" s="718"/>
      <c r="AX74" s="1152"/>
      <c r="AY74" s="1006"/>
      <c r="AZ74" s="718"/>
      <c r="BA74" s="718"/>
      <c r="BB74" s="718"/>
      <c r="BC74" s="718"/>
      <c r="BD74" s="718"/>
      <c r="BE74" s="718"/>
      <c r="BF74" s="1152"/>
      <c r="BG74" s="1006"/>
      <c r="BH74" s="718"/>
      <c r="BI74" s="718"/>
      <c r="BJ74" s="718"/>
      <c r="BK74" s="718"/>
      <c r="BL74" s="718"/>
      <c r="BM74" s="718"/>
      <c r="BN74" s="1152"/>
      <c r="BO74" s="1006"/>
      <c r="BP74" s="718"/>
      <c r="BQ74" s="718"/>
      <c r="BR74" s="718"/>
      <c r="BS74" s="718"/>
      <c r="BT74" s="718"/>
      <c r="BU74" s="718"/>
    </row>
    <row r="75" spans="1:73" ht="39.950000000000003" customHeight="1" thickTop="1" x14ac:dyDescent="0.25">
      <c r="A75" s="151"/>
      <c r="B75" s="24"/>
      <c r="C75" s="1058" t="s">
        <v>392</v>
      </c>
      <c r="D75" s="1049" t="s">
        <v>393</v>
      </c>
      <c r="E75" s="1061">
        <v>37</v>
      </c>
      <c r="F75" s="1064" t="s">
        <v>3023</v>
      </c>
      <c r="G75" s="1049" t="s">
        <v>394</v>
      </c>
      <c r="H75" s="1043" t="s">
        <v>3004</v>
      </c>
      <c r="I75" s="1043" t="s">
        <v>2999</v>
      </c>
      <c r="J75" s="1043" t="s">
        <v>2944</v>
      </c>
      <c r="K75" s="1049" t="s">
        <v>3000</v>
      </c>
      <c r="L75" s="1043" t="s">
        <v>3024</v>
      </c>
      <c r="M75" s="1043" t="s">
        <v>3023</v>
      </c>
      <c r="N75" s="1046">
        <v>2026004540056</v>
      </c>
      <c r="O75" s="1049" t="s">
        <v>3001</v>
      </c>
      <c r="P75" s="1052" t="s">
        <v>394</v>
      </c>
      <c r="Q75" s="1055">
        <v>20</v>
      </c>
      <c r="R75" s="1040" t="s">
        <v>2871</v>
      </c>
      <c r="S75" s="1040"/>
      <c r="T75" s="1022"/>
      <c r="U75" s="1007"/>
      <c r="V75" s="1007"/>
      <c r="W75" s="1007"/>
      <c r="X75" s="1007"/>
      <c r="Y75" s="1007"/>
      <c r="Z75" s="1004">
        <f t="shared" ref="Z75" si="168">+AQ75+AY75+BG75+BO75</f>
        <v>0</v>
      </c>
      <c r="AA75" s="1004">
        <f t="shared" ref="AA75:AF75" si="169">SUM(AR75:AR78,AZ75:AZ78,BH75:BH78,BP75:BP78)</f>
        <v>0</v>
      </c>
      <c r="AB75" s="1004">
        <f t="shared" si="169"/>
        <v>0</v>
      </c>
      <c r="AC75" s="1004">
        <f t="shared" si="169"/>
        <v>0</v>
      </c>
      <c r="AD75" s="1004">
        <f t="shared" si="169"/>
        <v>0</v>
      </c>
      <c r="AE75" s="1004">
        <f t="shared" si="169"/>
        <v>0</v>
      </c>
      <c r="AF75" s="1004">
        <f t="shared" si="169"/>
        <v>0</v>
      </c>
      <c r="AG75" s="714"/>
      <c r="AH75" s="593"/>
      <c r="AI75" s="593"/>
      <c r="AJ75" s="593"/>
      <c r="AK75" s="207"/>
      <c r="AL75" s="208"/>
      <c r="AM75" s="208"/>
      <c r="AN75" s="208"/>
      <c r="AO75" s="208"/>
      <c r="AP75" s="1150">
        <f t="shared" ref="AP75" si="170">+U75</f>
        <v>0</v>
      </c>
      <c r="AQ75" s="1004">
        <f t="shared" ref="AQ75" si="171">SUM(AR75:AW78)</f>
        <v>0</v>
      </c>
      <c r="AR75" s="299"/>
      <c r="AS75" s="299"/>
      <c r="AT75" s="299"/>
      <c r="AU75" s="299"/>
      <c r="AV75" s="299"/>
      <c r="AW75" s="299"/>
      <c r="AX75" s="1150">
        <f t="shared" ref="AX75" si="172">+V75</f>
        <v>0</v>
      </c>
      <c r="AY75" s="1004">
        <f t="shared" ref="AY75" si="173">SUM(AZ75:BE78)</f>
        <v>0</v>
      </c>
      <c r="AZ75" s="299"/>
      <c r="BA75" s="299"/>
      <c r="BB75" s="299"/>
      <c r="BC75" s="299"/>
      <c r="BD75" s="299"/>
      <c r="BE75" s="299"/>
      <c r="BF75" s="1150">
        <f t="shared" ref="BF75" si="174">+W75</f>
        <v>0</v>
      </c>
      <c r="BG75" s="1004">
        <f t="shared" ref="BG75" si="175">SUM(BH75:BM78)</f>
        <v>0</v>
      </c>
      <c r="BH75" s="299"/>
      <c r="BI75" s="299"/>
      <c r="BJ75" s="299"/>
      <c r="BK75" s="299"/>
      <c r="BL75" s="299"/>
      <c r="BM75" s="299"/>
      <c r="BN75" s="1150">
        <f t="shared" ref="BN75" si="176">+X75</f>
        <v>0</v>
      </c>
      <c r="BO75" s="1004">
        <f t="shared" ref="BO75" si="177">SUM(BP75:BU78)</f>
        <v>0</v>
      </c>
      <c r="BP75" s="299"/>
      <c r="BQ75" s="299"/>
      <c r="BR75" s="299"/>
      <c r="BS75" s="299"/>
      <c r="BT75" s="299"/>
      <c r="BU75" s="299"/>
    </row>
    <row r="76" spans="1:73" ht="39.950000000000003" customHeight="1" x14ac:dyDescent="0.25">
      <c r="A76" s="151"/>
      <c r="B76" s="24"/>
      <c r="C76" s="1059"/>
      <c r="D76" s="1050"/>
      <c r="E76" s="1062"/>
      <c r="F76" s="1065"/>
      <c r="G76" s="1050"/>
      <c r="H76" s="1044"/>
      <c r="I76" s="1044"/>
      <c r="J76" s="1044"/>
      <c r="K76" s="1050"/>
      <c r="L76" s="1044"/>
      <c r="M76" s="1044"/>
      <c r="N76" s="1047"/>
      <c r="O76" s="1050"/>
      <c r="P76" s="1053"/>
      <c r="Q76" s="1056"/>
      <c r="R76" s="1041"/>
      <c r="S76" s="1041"/>
      <c r="T76" s="1023"/>
      <c r="U76" s="1008"/>
      <c r="V76" s="1008"/>
      <c r="W76" s="1008"/>
      <c r="X76" s="1008"/>
      <c r="Y76" s="1008"/>
      <c r="Z76" s="1005"/>
      <c r="AA76" s="1005"/>
      <c r="AB76" s="1005"/>
      <c r="AC76" s="1005"/>
      <c r="AD76" s="1005"/>
      <c r="AE76" s="1005"/>
      <c r="AF76" s="1005"/>
      <c r="AG76" s="479"/>
      <c r="AH76" s="592"/>
      <c r="AI76" s="592"/>
      <c r="AJ76" s="592"/>
      <c r="AK76" s="196"/>
      <c r="AL76" s="197"/>
      <c r="AM76" s="197"/>
      <c r="AN76" s="197"/>
      <c r="AO76" s="197"/>
      <c r="AP76" s="1151"/>
      <c r="AQ76" s="1005"/>
      <c r="AR76" s="282"/>
      <c r="AS76" s="282"/>
      <c r="AT76" s="282"/>
      <c r="AU76" s="282"/>
      <c r="AV76" s="282"/>
      <c r="AW76" s="282"/>
      <c r="AX76" s="1151"/>
      <c r="AY76" s="1005"/>
      <c r="AZ76" s="282"/>
      <c r="BA76" s="282"/>
      <c r="BB76" s="282"/>
      <c r="BC76" s="282"/>
      <c r="BD76" s="282"/>
      <c r="BE76" s="282"/>
      <c r="BF76" s="1151"/>
      <c r="BG76" s="1005"/>
      <c r="BH76" s="282"/>
      <c r="BI76" s="282"/>
      <c r="BJ76" s="282"/>
      <c r="BK76" s="282"/>
      <c r="BL76" s="282"/>
      <c r="BM76" s="282"/>
      <c r="BN76" s="1151"/>
      <c r="BO76" s="1005"/>
      <c r="BP76" s="282"/>
      <c r="BQ76" s="282"/>
      <c r="BR76" s="282"/>
      <c r="BS76" s="282"/>
      <c r="BT76" s="282"/>
      <c r="BU76" s="282"/>
    </row>
    <row r="77" spans="1:73" ht="39.950000000000003" customHeight="1" x14ac:dyDescent="0.25">
      <c r="A77" s="151"/>
      <c r="B77" s="24"/>
      <c r="C77" s="1059"/>
      <c r="D77" s="1050"/>
      <c r="E77" s="1062"/>
      <c r="F77" s="1065"/>
      <c r="G77" s="1050"/>
      <c r="H77" s="1044"/>
      <c r="I77" s="1044"/>
      <c r="J77" s="1044"/>
      <c r="K77" s="1050"/>
      <c r="L77" s="1044"/>
      <c r="M77" s="1044"/>
      <c r="N77" s="1047"/>
      <c r="O77" s="1050"/>
      <c r="P77" s="1053"/>
      <c r="Q77" s="1056"/>
      <c r="R77" s="1041"/>
      <c r="S77" s="1041"/>
      <c r="T77" s="1023"/>
      <c r="U77" s="1008"/>
      <c r="V77" s="1008"/>
      <c r="W77" s="1008"/>
      <c r="X77" s="1008"/>
      <c r="Y77" s="1008"/>
      <c r="Z77" s="1005"/>
      <c r="AA77" s="1005"/>
      <c r="AB77" s="1005"/>
      <c r="AC77" s="1005"/>
      <c r="AD77" s="1005"/>
      <c r="AE77" s="1005"/>
      <c r="AF77" s="1005"/>
      <c r="AG77" s="196"/>
      <c r="AH77" s="592"/>
      <c r="AI77" s="592"/>
      <c r="AJ77" s="592"/>
      <c r="AK77" s="196"/>
      <c r="AL77" s="197"/>
      <c r="AM77" s="197"/>
      <c r="AN77" s="197"/>
      <c r="AO77" s="197"/>
      <c r="AP77" s="1151"/>
      <c r="AQ77" s="1005"/>
      <c r="AR77" s="282"/>
      <c r="AS77" s="282"/>
      <c r="AT77" s="282"/>
      <c r="AU77" s="282"/>
      <c r="AV77" s="282"/>
      <c r="AW77" s="282"/>
      <c r="AX77" s="1151"/>
      <c r="AY77" s="1005"/>
      <c r="AZ77" s="282"/>
      <c r="BA77" s="282"/>
      <c r="BB77" s="282"/>
      <c r="BC77" s="282"/>
      <c r="BD77" s="282"/>
      <c r="BE77" s="282"/>
      <c r="BF77" s="1151"/>
      <c r="BG77" s="1005"/>
      <c r="BH77" s="282"/>
      <c r="BI77" s="282"/>
      <c r="BJ77" s="282"/>
      <c r="BK77" s="282"/>
      <c r="BL77" s="282"/>
      <c r="BM77" s="282"/>
      <c r="BN77" s="1151"/>
      <c r="BO77" s="1005"/>
      <c r="BP77" s="282"/>
      <c r="BQ77" s="282"/>
      <c r="BR77" s="282"/>
      <c r="BS77" s="282"/>
      <c r="BT77" s="282"/>
      <c r="BU77" s="282"/>
    </row>
    <row r="78" spans="1:73" ht="39.950000000000003" customHeight="1" thickBot="1" x14ac:dyDescent="0.3">
      <c r="A78" s="151"/>
      <c r="B78" s="24"/>
      <c r="C78" s="1060"/>
      <c r="D78" s="1051"/>
      <c r="E78" s="1063"/>
      <c r="F78" s="1066"/>
      <c r="G78" s="1051"/>
      <c r="H78" s="1045"/>
      <c r="I78" s="1045"/>
      <c r="J78" s="1045"/>
      <c r="K78" s="1051"/>
      <c r="L78" s="1045"/>
      <c r="M78" s="1045"/>
      <c r="N78" s="1048"/>
      <c r="O78" s="1051"/>
      <c r="P78" s="1054"/>
      <c r="Q78" s="1057"/>
      <c r="R78" s="1042"/>
      <c r="S78" s="1042"/>
      <c r="T78" s="1024"/>
      <c r="U78" s="1009"/>
      <c r="V78" s="1009"/>
      <c r="W78" s="1009"/>
      <c r="X78" s="1009"/>
      <c r="Y78" s="1009"/>
      <c r="Z78" s="1006"/>
      <c r="AA78" s="1006"/>
      <c r="AB78" s="1006"/>
      <c r="AC78" s="1006"/>
      <c r="AD78" s="1006"/>
      <c r="AE78" s="1006"/>
      <c r="AF78" s="1006"/>
      <c r="AG78" s="715"/>
      <c r="AH78" s="716"/>
      <c r="AI78" s="716"/>
      <c r="AJ78" s="716"/>
      <c r="AK78" s="715"/>
      <c r="AL78" s="717"/>
      <c r="AM78" s="717"/>
      <c r="AN78" s="717"/>
      <c r="AO78" s="717"/>
      <c r="AP78" s="1152"/>
      <c r="AQ78" s="1006"/>
      <c r="AR78" s="718"/>
      <c r="AS78" s="718"/>
      <c r="AT78" s="718"/>
      <c r="AU78" s="718"/>
      <c r="AV78" s="718"/>
      <c r="AW78" s="718"/>
      <c r="AX78" s="1152"/>
      <c r="AY78" s="1006"/>
      <c r="AZ78" s="718"/>
      <c r="BA78" s="718"/>
      <c r="BB78" s="718"/>
      <c r="BC78" s="718"/>
      <c r="BD78" s="718"/>
      <c r="BE78" s="718"/>
      <c r="BF78" s="1152"/>
      <c r="BG78" s="1006"/>
      <c r="BH78" s="718"/>
      <c r="BI78" s="718"/>
      <c r="BJ78" s="718"/>
      <c r="BK78" s="718"/>
      <c r="BL78" s="718"/>
      <c r="BM78" s="718"/>
      <c r="BN78" s="1152"/>
      <c r="BO78" s="1006"/>
      <c r="BP78" s="718"/>
      <c r="BQ78" s="718"/>
      <c r="BR78" s="718"/>
      <c r="BS78" s="718"/>
      <c r="BT78" s="718"/>
      <c r="BU78" s="718"/>
    </row>
    <row r="79" spans="1:73" ht="39.950000000000003" customHeight="1" thickTop="1" x14ac:dyDescent="0.25">
      <c r="A79" s="151"/>
      <c r="B79" s="24"/>
      <c r="C79" s="1058" t="s">
        <v>395</v>
      </c>
      <c r="D79" s="1049" t="s">
        <v>396</v>
      </c>
      <c r="E79" s="1061">
        <v>38</v>
      </c>
      <c r="F79" s="1064" t="s">
        <v>3005</v>
      </c>
      <c r="G79" s="1049" t="s">
        <v>809</v>
      </c>
      <c r="H79" s="1043" t="s">
        <v>3025</v>
      </c>
      <c r="I79" s="1043" t="s">
        <v>2999</v>
      </c>
      <c r="J79" s="1043" t="s">
        <v>2944</v>
      </c>
      <c r="K79" s="1049" t="s">
        <v>3000</v>
      </c>
      <c r="L79" s="1043" t="s">
        <v>2946</v>
      </c>
      <c r="M79" s="1043" t="s">
        <v>3005</v>
      </c>
      <c r="N79" s="1046">
        <v>2026004540056</v>
      </c>
      <c r="O79" s="1049" t="s">
        <v>3001</v>
      </c>
      <c r="P79" s="1052" t="s">
        <v>359</v>
      </c>
      <c r="Q79" s="1055">
        <v>40</v>
      </c>
      <c r="R79" s="1040" t="s">
        <v>2871</v>
      </c>
      <c r="S79" s="1040"/>
      <c r="T79" s="1022"/>
      <c r="U79" s="1007"/>
      <c r="V79" s="1007"/>
      <c r="W79" s="1007"/>
      <c r="X79" s="1007"/>
      <c r="Y79" s="1007"/>
      <c r="Z79" s="1004">
        <f t="shared" ref="Z79" si="178">+AQ79+AY79+BG79+BO79</f>
        <v>0</v>
      </c>
      <c r="AA79" s="1004">
        <f t="shared" ref="AA79:AF79" si="179">SUM(AR79:AR82,AZ79:AZ82,BH79:BH82,BP79:BP82)</f>
        <v>0</v>
      </c>
      <c r="AB79" s="1004">
        <f t="shared" si="179"/>
        <v>0</v>
      </c>
      <c r="AC79" s="1004">
        <f t="shared" si="179"/>
        <v>0</v>
      </c>
      <c r="AD79" s="1004">
        <f t="shared" si="179"/>
        <v>0</v>
      </c>
      <c r="AE79" s="1004">
        <f t="shared" si="179"/>
        <v>0</v>
      </c>
      <c r="AF79" s="1004">
        <f t="shared" si="179"/>
        <v>0</v>
      </c>
      <c r="AG79" s="714"/>
      <c r="AH79" s="593"/>
      <c r="AI79" s="593"/>
      <c r="AJ79" s="593"/>
      <c r="AK79" s="207"/>
      <c r="AL79" s="208"/>
      <c r="AM79" s="208"/>
      <c r="AN79" s="208"/>
      <c r="AO79" s="208"/>
      <c r="AP79" s="1150">
        <f t="shared" ref="AP79" si="180">+U79</f>
        <v>0</v>
      </c>
      <c r="AQ79" s="1004">
        <f t="shared" ref="AQ79" si="181">SUM(AR79:AW82)</f>
        <v>0</v>
      </c>
      <c r="AR79" s="299"/>
      <c r="AS79" s="299"/>
      <c r="AT79" s="299"/>
      <c r="AU79" s="299"/>
      <c r="AV79" s="299"/>
      <c r="AW79" s="299"/>
      <c r="AX79" s="1150">
        <f t="shared" ref="AX79" si="182">+V79</f>
        <v>0</v>
      </c>
      <c r="AY79" s="1004">
        <f t="shared" ref="AY79" si="183">SUM(AZ79:BE82)</f>
        <v>0</v>
      </c>
      <c r="AZ79" s="299"/>
      <c r="BA79" s="299"/>
      <c r="BB79" s="299"/>
      <c r="BC79" s="299"/>
      <c r="BD79" s="299"/>
      <c r="BE79" s="299"/>
      <c r="BF79" s="1150">
        <f t="shared" ref="BF79" si="184">+W79</f>
        <v>0</v>
      </c>
      <c r="BG79" s="1004">
        <f t="shared" ref="BG79" si="185">SUM(BH79:BM82)</f>
        <v>0</v>
      </c>
      <c r="BH79" s="299"/>
      <c r="BI79" s="299"/>
      <c r="BJ79" s="299"/>
      <c r="BK79" s="299"/>
      <c r="BL79" s="299"/>
      <c r="BM79" s="299"/>
      <c r="BN79" s="1150">
        <f t="shared" ref="BN79" si="186">+X79</f>
        <v>0</v>
      </c>
      <c r="BO79" s="1004">
        <f t="shared" ref="BO79" si="187">SUM(BP79:BU82)</f>
        <v>0</v>
      </c>
      <c r="BP79" s="299"/>
      <c r="BQ79" s="299"/>
      <c r="BR79" s="299"/>
      <c r="BS79" s="299"/>
      <c r="BT79" s="299"/>
      <c r="BU79" s="299"/>
    </row>
    <row r="80" spans="1:73" ht="39.950000000000003" customHeight="1" x14ac:dyDescent="0.25">
      <c r="A80" s="151"/>
      <c r="B80" s="24"/>
      <c r="C80" s="1059"/>
      <c r="D80" s="1050"/>
      <c r="E80" s="1062"/>
      <c r="F80" s="1065"/>
      <c r="G80" s="1050"/>
      <c r="H80" s="1044"/>
      <c r="I80" s="1044"/>
      <c r="J80" s="1044"/>
      <c r="K80" s="1050"/>
      <c r="L80" s="1044"/>
      <c r="M80" s="1044"/>
      <c r="N80" s="1047"/>
      <c r="O80" s="1050"/>
      <c r="P80" s="1053"/>
      <c r="Q80" s="1056"/>
      <c r="R80" s="1041"/>
      <c r="S80" s="1041"/>
      <c r="T80" s="1023"/>
      <c r="U80" s="1008"/>
      <c r="V80" s="1008"/>
      <c r="W80" s="1008"/>
      <c r="X80" s="1008"/>
      <c r="Y80" s="1008"/>
      <c r="Z80" s="1005"/>
      <c r="AA80" s="1005"/>
      <c r="AB80" s="1005"/>
      <c r="AC80" s="1005"/>
      <c r="AD80" s="1005"/>
      <c r="AE80" s="1005"/>
      <c r="AF80" s="1005"/>
      <c r="AG80" s="479"/>
      <c r="AH80" s="592"/>
      <c r="AI80" s="592"/>
      <c r="AJ80" s="592"/>
      <c r="AK80" s="196"/>
      <c r="AL80" s="197"/>
      <c r="AM80" s="197"/>
      <c r="AN80" s="197"/>
      <c r="AO80" s="197"/>
      <c r="AP80" s="1151"/>
      <c r="AQ80" s="1005"/>
      <c r="AR80" s="282"/>
      <c r="AS80" s="282"/>
      <c r="AT80" s="282"/>
      <c r="AU80" s="282"/>
      <c r="AV80" s="282"/>
      <c r="AW80" s="282"/>
      <c r="AX80" s="1151"/>
      <c r="AY80" s="1005"/>
      <c r="AZ80" s="282"/>
      <c r="BA80" s="282"/>
      <c r="BB80" s="282"/>
      <c r="BC80" s="282"/>
      <c r="BD80" s="282"/>
      <c r="BE80" s="282"/>
      <c r="BF80" s="1151"/>
      <c r="BG80" s="1005"/>
      <c r="BH80" s="282"/>
      <c r="BI80" s="282"/>
      <c r="BJ80" s="282"/>
      <c r="BK80" s="282"/>
      <c r="BL80" s="282"/>
      <c r="BM80" s="282"/>
      <c r="BN80" s="1151"/>
      <c r="BO80" s="1005"/>
      <c r="BP80" s="282"/>
      <c r="BQ80" s="282"/>
      <c r="BR80" s="282"/>
      <c r="BS80" s="282"/>
      <c r="BT80" s="282"/>
      <c r="BU80" s="282"/>
    </row>
    <row r="81" spans="1:73" ht="39.950000000000003" customHeight="1" x14ac:dyDescent="0.25">
      <c r="A81" s="151"/>
      <c r="B81" s="24"/>
      <c r="C81" s="1059"/>
      <c r="D81" s="1050"/>
      <c r="E81" s="1062"/>
      <c r="F81" s="1065"/>
      <c r="G81" s="1050"/>
      <c r="H81" s="1044"/>
      <c r="I81" s="1044"/>
      <c r="J81" s="1044"/>
      <c r="K81" s="1050"/>
      <c r="L81" s="1044"/>
      <c r="M81" s="1044"/>
      <c r="N81" s="1047"/>
      <c r="O81" s="1050"/>
      <c r="P81" s="1053"/>
      <c r="Q81" s="1056"/>
      <c r="R81" s="1041"/>
      <c r="S81" s="1041"/>
      <c r="T81" s="1023"/>
      <c r="U81" s="1008"/>
      <c r="V81" s="1008"/>
      <c r="W81" s="1008"/>
      <c r="X81" s="1008"/>
      <c r="Y81" s="1008"/>
      <c r="Z81" s="1005"/>
      <c r="AA81" s="1005"/>
      <c r="AB81" s="1005"/>
      <c r="AC81" s="1005"/>
      <c r="AD81" s="1005"/>
      <c r="AE81" s="1005"/>
      <c r="AF81" s="1005"/>
      <c r="AG81" s="196"/>
      <c r="AH81" s="592"/>
      <c r="AI81" s="592"/>
      <c r="AJ81" s="592"/>
      <c r="AK81" s="196"/>
      <c r="AL81" s="197"/>
      <c r="AM81" s="197"/>
      <c r="AN81" s="197"/>
      <c r="AO81" s="197"/>
      <c r="AP81" s="1151"/>
      <c r="AQ81" s="1005"/>
      <c r="AR81" s="282"/>
      <c r="AS81" s="282"/>
      <c r="AT81" s="282"/>
      <c r="AU81" s="282"/>
      <c r="AV81" s="282"/>
      <c r="AW81" s="282"/>
      <c r="AX81" s="1151"/>
      <c r="AY81" s="1005"/>
      <c r="AZ81" s="282"/>
      <c r="BA81" s="282"/>
      <c r="BB81" s="282"/>
      <c r="BC81" s="282"/>
      <c r="BD81" s="282"/>
      <c r="BE81" s="282"/>
      <c r="BF81" s="1151"/>
      <c r="BG81" s="1005"/>
      <c r="BH81" s="282"/>
      <c r="BI81" s="282"/>
      <c r="BJ81" s="282"/>
      <c r="BK81" s="282"/>
      <c r="BL81" s="282"/>
      <c r="BM81" s="282"/>
      <c r="BN81" s="1151"/>
      <c r="BO81" s="1005"/>
      <c r="BP81" s="282"/>
      <c r="BQ81" s="282"/>
      <c r="BR81" s="282"/>
      <c r="BS81" s="282"/>
      <c r="BT81" s="282"/>
      <c r="BU81" s="282"/>
    </row>
    <row r="82" spans="1:73" ht="39.950000000000003" customHeight="1" thickBot="1" x14ac:dyDescent="0.3">
      <c r="A82" s="151"/>
      <c r="B82" s="24"/>
      <c r="C82" s="1060"/>
      <c r="D82" s="1051"/>
      <c r="E82" s="1063"/>
      <c r="F82" s="1066"/>
      <c r="G82" s="1051"/>
      <c r="H82" s="1045"/>
      <c r="I82" s="1045"/>
      <c r="J82" s="1045"/>
      <c r="K82" s="1051"/>
      <c r="L82" s="1045"/>
      <c r="M82" s="1045"/>
      <c r="N82" s="1048"/>
      <c r="O82" s="1051"/>
      <c r="P82" s="1054"/>
      <c r="Q82" s="1057"/>
      <c r="R82" s="1042"/>
      <c r="S82" s="1042"/>
      <c r="T82" s="1024"/>
      <c r="U82" s="1009"/>
      <c r="V82" s="1009"/>
      <c r="W82" s="1009"/>
      <c r="X82" s="1009"/>
      <c r="Y82" s="1009"/>
      <c r="Z82" s="1006"/>
      <c r="AA82" s="1006"/>
      <c r="AB82" s="1006"/>
      <c r="AC82" s="1006"/>
      <c r="AD82" s="1006"/>
      <c r="AE82" s="1006"/>
      <c r="AF82" s="1006"/>
      <c r="AG82" s="715"/>
      <c r="AH82" s="716"/>
      <c r="AI82" s="716"/>
      <c r="AJ82" s="716"/>
      <c r="AK82" s="715"/>
      <c r="AL82" s="717"/>
      <c r="AM82" s="717"/>
      <c r="AN82" s="717"/>
      <c r="AO82" s="717"/>
      <c r="AP82" s="1152"/>
      <c r="AQ82" s="1006"/>
      <c r="AR82" s="718"/>
      <c r="AS82" s="718"/>
      <c r="AT82" s="718"/>
      <c r="AU82" s="718"/>
      <c r="AV82" s="718"/>
      <c r="AW82" s="718"/>
      <c r="AX82" s="1152"/>
      <c r="AY82" s="1006"/>
      <c r="AZ82" s="718"/>
      <c r="BA82" s="718"/>
      <c r="BB82" s="718"/>
      <c r="BC82" s="718"/>
      <c r="BD82" s="718"/>
      <c r="BE82" s="718"/>
      <c r="BF82" s="1152"/>
      <c r="BG82" s="1006"/>
      <c r="BH82" s="718"/>
      <c r="BI82" s="718"/>
      <c r="BJ82" s="718"/>
      <c r="BK82" s="718"/>
      <c r="BL82" s="718"/>
      <c r="BM82" s="718"/>
      <c r="BN82" s="1152"/>
      <c r="BO82" s="1006"/>
      <c r="BP82" s="718"/>
      <c r="BQ82" s="718"/>
      <c r="BR82" s="718"/>
      <c r="BS82" s="718"/>
      <c r="BT82" s="718"/>
      <c r="BU82" s="718"/>
    </row>
    <row r="83" spans="1:73" ht="39.950000000000003" customHeight="1" thickTop="1" x14ac:dyDescent="0.25">
      <c r="A83" s="151"/>
      <c r="B83" s="24"/>
      <c r="C83" s="1058" t="s">
        <v>397</v>
      </c>
      <c r="D83" s="1049" t="s">
        <v>398</v>
      </c>
      <c r="E83" s="1061">
        <v>39</v>
      </c>
      <c r="F83" s="1064" t="s">
        <v>3005</v>
      </c>
      <c r="G83" s="1049" t="s">
        <v>809</v>
      </c>
      <c r="H83" s="1043" t="s">
        <v>2978</v>
      </c>
      <c r="I83" s="1043" t="s">
        <v>2999</v>
      </c>
      <c r="J83" s="1043" t="s">
        <v>2944</v>
      </c>
      <c r="K83" s="1049" t="s">
        <v>3000</v>
      </c>
      <c r="L83" s="1043" t="s">
        <v>2946</v>
      </c>
      <c r="M83" s="1043" t="s">
        <v>3005</v>
      </c>
      <c r="N83" s="1046">
        <v>2026004540056</v>
      </c>
      <c r="O83" s="1049" t="s">
        <v>3001</v>
      </c>
      <c r="P83" s="1052" t="s">
        <v>359</v>
      </c>
      <c r="Q83" s="1055">
        <v>8</v>
      </c>
      <c r="R83" s="1040" t="s">
        <v>2871</v>
      </c>
      <c r="S83" s="1040"/>
      <c r="T83" s="1022"/>
      <c r="U83" s="1007"/>
      <c r="V83" s="1007"/>
      <c r="W83" s="1007"/>
      <c r="X83" s="1007"/>
      <c r="Y83" s="1007"/>
      <c r="Z83" s="1004">
        <f t="shared" ref="Z83" si="188">+AQ83+AY83+BG83+BO83</f>
        <v>0</v>
      </c>
      <c r="AA83" s="1004">
        <f t="shared" ref="AA83:AF83" si="189">SUM(AR83:AR86,AZ83:AZ86,BH83:BH86,BP83:BP86)</f>
        <v>0</v>
      </c>
      <c r="AB83" s="1004">
        <f t="shared" si="189"/>
        <v>0</v>
      </c>
      <c r="AC83" s="1004">
        <f t="shared" si="189"/>
        <v>0</v>
      </c>
      <c r="AD83" s="1004">
        <f t="shared" si="189"/>
        <v>0</v>
      </c>
      <c r="AE83" s="1004">
        <f t="shared" si="189"/>
        <v>0</v>
      </c>
      <c r="AF83" s="1004">
        <f t="shared" si="189"/>
        <v>0</v>
      </c>
      <c r="AG83" s="714"/>
      <c r="AH83" s="593"/>
      <c r="AI83" s="593"/>
      <c r="AJ83" s="593"/>
      <c r="AK83" s="207"/>
      <c r="AL83" s="208"/>
      <c r="AM83" s="208"/>
      <c r="AN83" s="208"/>
      <c r="AO83" s="208"/>
      <c r="AP83" s="1150">
        <f t="shared" ref="AP83" si="190">+U83</f>
        <v>0</v>
      </c>
      <c r="AQ83" s="1004">
        <f t="shared" ref="AQ83" si="191">SUM(AR83:AW86)</f>
        <v>0</v>
      </c>
      <c r="AR83" s="299"/>
      <c r="AS83" s="299"/>
      <c r="AT83" s="299"/>
      <c r="AU83" s="299"/>
      <c r="AV83" s="299"/>
      <c r="AW83" s="299"/>
      <c r="AX83" s="1150">
        <f t="shared" ref="AX83" si="192">+V83</f>
        <v>0</v>
      </c>
      <c r="AY83" s="1004">
        <f t="shared" ref="AY83" si="193">SUM(AZ83:BE86)</f>
        <v>0</v>
      </c>
      <c r="AZ83" s="299"/>
      <c r="BA83" s="299"/>
      <c r="BB83" s="299"/>
      <c r="BC83" s="299"/>
      <c r="BD83" s="299"/>
      <c r="BE83" s="299"/>
      <c r="BF83" s="1150">
        <f t="shared" ref="BF83" si="194">+W83</f>
        <v>0</v>
      </c>
      <c r="BG83" s="1004">
        <f t="shared" ref="BG83" si="195">SUM(BH83:BM86)</f>
        <v>0</v>
      </c>
      <c r="BH83" s="299"/>
      <c r="BI83" s="299"/>
      <c r="BJ83" s="299"/>
      <c r="BK83" s="299"/>
      <c r="BL83" s="299"/>
      <c r="BM83" s="299"/>
      <c r="BN83" s="1150">
        <f t="shared" ref="BN83" si="196">+X83</f>
        <v>0</v>
      </c>
      <c r="BO83" s="1004">
        <f t="shared" ref="BO83" si="197">SUM(BP83:BU86)</f>
        <v>0</v>
      </c>
      <c r="BP83" s="299"/>
      <c r="BQ83" s="299"/>
      <c r="BR83" s="299"/>
      <c r="BS83" s="299"/>
      <c r="BT83" s="299"/>
      <c r="BU83" s="299"/>
    </row>
    <row r="84" spans="1:73" ht="39.950000000000003" customHeight="1" x14ac:dyDescent="0.25">
      <c r="A84" s="151"/>
      <c r="B84" s="24"/>
      <c r="C84" s="1059"/>
      <c r="D84" s="1050"/>
      <c r="E84" s="1062"/>
      <c r="F84" s="1065"/>
      <c r="G84" s="1050"/>
      <c r="H84" s="1044"/>
      <c r="I84" s="1044"/>
      <c r="J84" s="1044"/>
      <c r="K84" s="1050"/>
      <c r="L84" s="1044"/>
      <c r="M84" s="1044"/>
      <c r="N84" s="1047"/>
      <c r="O84" s="1050"/>
      <c r="P84" s="1053"/>
      <c r="Q84" s="1056"/>
      <c r="R84" s="1041"/>
      <c r="S84" s="1041"/>
      <c r="T84" s="1023"/>
      <c r="U84" s="1008"/>
      <c r="V84" s="1008"/>
      <c r="W84" s="1008"/>
      <c r="X84" s="1008"/>
      <c r="Y84" s="1008"/>
      <c r="Z84" s="1005"/>
      <c r="AA84" s="1005"/>
      <c r="AB84" s="1005"/>
      <c r="AC84" s="1005"/>
      <c r="AD84" s="1005"/>
      <c r="AE84" s="1005"/>
      <c r="AF84" s="1005"/>
      <c r="AG84" s="479"/>
      <c r="AH84" s="592"/>
      <c r="AI84" s="592"/>
      <c r="AJ84" s="592"/>
      <c r="AK84" s="196"/>
      <c r="AL84" s="197"/>
      <c r="AM84" s="197"/>
      <c r="AN84" s="197"/>
      <c r="AO84" s="197"/>
      <c r="AP84" s="1151"/>
      <c r="AQ84" s="1005"/>
      <c r="AR84" s="282"/>
      <c r="AS84" s="282"/>
      <c r="AT84" s="282"/>
      <c r="AU84" s="282"/>
      <c r="AV84" s="282"/>
      <c r="AW84" s="282"/>
      <c r="AX84" s="1151"/>
      <c r="AY84" s="1005"/>
      <c r="AZ84" s="282"/>
      <c r="BA84" s="282"/>
      <c r="BB84" s="282"/>
      <c r="BC84" s="282"/>
      <c r="BD84" s="282"/>
      <c r="BE84" s="282"/>
      <c r="BF84" s="1151"/>
      <c r="BG84" s="1005"/>
      <c r="BH84" s="282"/>
      <c r="BI84" s="282"/>
      <c r="BJ84" s="282"/>
      <c r="BK84" s="282"/>
      <c r="BL84" s="282"/>
      <c r="BM84" s="282"/>
      <c r="BN84" s="1151"/>
      <c r="BO84" s="1005"/>
      <c r="BP84" s="282"/>
      <c r="BQ84" s="282"/>
      <c r="BR84" s="282"/>
      <c r="BS84" s="282"/>
      <c r="BT84" s="282"/>
      <c r="BU84" s="282"/>
    </row>
    <row r="85" spans="1:73" ht="39.950000000000003" customHeight="1" x14ac:dyDescent="0.25">
      <c r="A85" s="151"/>
      <c r="B85" s="24"/>
      <c r="C85" s="1059"/>
      <c r="D85" s="1050"/>
      <c r="E85" s="1062"/>
      <c r="F85" s="1065"/>
      <c r="G85" s="1050"/>
      <c r="H85" s="1044"/>
      <c r="I85" s="1044"/>
      <c r="J85" s="1044"/>
      <c r="K85" s="1050"/>
      <c r="L85" s="1044"/>
      <c r="M85" s="1044"/>
      <c r="N85" s="1047"/>
      <c r="O85" s="1050"/>
      <c r="P85" s="1053"/>
      <c r="Q85" s="1056"/>
      <c r="R85" s="1041"/>
      <c r="S85" s="1041"/>
      <c r="T85" s="1023"/>
      <c r="U85" s="1008"/>
      <c r="V85" s="1008"/>
      <c r="W85" s="1008"/>
      <c r="X85" s="1008"/>
      <c r="Y85" s="1008"/>
      <c r="Z85" s="1005"/>
      <c r="AA85" s="1005"/>
      <c r="AB85" s="1005"/>
      <c r="AC85" s="1005"/>
      <c r="AD85" s="1005"/>
      <c r="AE85" s="1005"/>
      <c r="AF85" s="1005"/>
      <c r="AG85" s="196"/>
      <c r="AH85" s="592"/>
      <c r="AI85" s="592"/>
      <c r="AJ85" s="592"/>
      <c r="AK85" s="196"/>
      <c r="AL85" s="197"/>
      <c r="AM85" s="197"/>
      <c r="AN85" s="197"/>
      <c r="AO85" s="197"/>
      <c r="AP85" s="1151"/>
      <c r="AQ85" s="1005"/>
      <c r="AR85" s="282"/>
      <c r="AS85" s="282"/>
      <c r="AT85" s="282"/>
      <c r="AU85" s="282"/>
      <c r="AV85" s="282"/>
      <c r="AW85" s="282"/>
      <c r="AX85" s="1151"/>
      <c r="AY85" s="1005"/>
      <c r="AZ85" s="282"/>
      <c r="BA85" s="282"/>
      <c r="BB85" s="282"/>
      <c r="BC85" s="282"/>
      <c r="BD85" s="282"/>
      <c r="BE85" s="282"/>
      <c r="BF85" s="1151"/>
      <c r="BG85" s="1005"/>
      <c r="BH85" s="282"/>
      <c r="BI85" s="282"/>
      <c r="BJ85" s="282"/>
      <c r="BK85" s="282"/>
      <c r="BL85" s="282"/>
      <c r="BM85" s="282"/>
      <c r="BN85" s="1151"/>
      <c r="BO85" s="1005"/>
      <c r="BP85" s="282"/>
      <c r="BQ85" s="282"/>
      <c r="BR85" s="282"/>
      <c r="BS85" s="282"/>
      <c r="BT85" s="282"/>
      <c r="BU85" s="282"/>
    </row>
    <row r="86" spans="1:73" ht="39.950000000000003" customHeight="1" thickBot="1" x14ac:dyDescent="0.3">
      <c r="A86" s="151"/>
      <c r="B86" s="24"/>
      <c r="C86" s="1059"/>
      <c r="D86" s="1050"/>
      <c r="E86" s="1062"/>
      <c r="F86" s="1065"/>
      <c r="G86" s="1050"/>
      <c r="H86" s="1044"/>
      <c r="I86" s="1044"/>
      <c r="J86" s="1044"/>
      <c r="K86" s="1050"/>
      <c r="L86" s="1044"/>
      <c r="M86" s="1044"/>
      <c r="N86" s="1047"/>
      <c r="O86" s="1050"/>
      <c r="P86" s="1053"/>
      <c r="Q86" s="1056"/>
      <c r="R86" s="1041"/>
      <c r="S86" s="1041"/>
      <c r="T86" s="1024"/>
      <c r="U86" s="1009"/>
      <c r="V86" s="1009"/>
      <c r="W86" s="1009"/>
      <c r="X86" s="1009"/>
      <c r="Y86" s="1009"/>
      <c r="Z86" s="1006"/>
      <c r="AA86" s="1006"/>
      <c r="AB86" s="1006"/>
      <c r="AC86" s="1006"/>
      <c r="AD86" s="1006"/>
      <c r="AE86" s="1006"/>
      <c r="AF86" s="1006"/>
      <c r="AG86" s="715"/>
      <c r="AH86" s="716"/>
      <c r="AI86" s="716"/>
      <c r="AJ86" s="716"/>
      <c r="AK86" s="715"/>
      <c r="AL86" s="717"/>
      <c r="AM86" s="717"/>
      <c r="AN86" s="717"/>
      <c r="AO86" s="717"/>
      <c r="AP86" s="1152"/>
      <c r="AQ86" s="1006"/>
      <c r="AR86" s="718"/>
      <c r="AS86" s="718"/>
      <c r="AT86" s="718"/>
      <c r="AU86" s="718"/>
      <c r="AV86" s="718"/>
      <c r="AW86" s="718"/>
      <c r="AX86" s="1152"/>
      <c r="AY86" s="1006"/>
      <c r="AZ86" s="718"/>
      <c r="BA86" s="718"/>
      <c r="BB86" s="718"/>
      <c r="BC86" s="718"/>
      <c r="BD86" s="718"/>
      <c r="BE86" s="718"/>
      <c r="BF86" s="1152"/>
      <c r="BG86" s="1006"/>
      <c r="BH86" s="718"/>
      <c r="BI86" s="718"/>
      <c r="BJ86" s="718"/>
      <c r="BK86" s="718"/>
      <c r="BL86" s="718"/>
      <c r="BM86" s="718"/>
      <c r="BN86" s="1152"/>
      <c r="BO86" s="1006"/>
      <c r="BP86" s="718"/>
      <c r="BQ86" s="718"/>
      <c r="BR86" s="718"/>
      <c r="BS86" s="718"/>
      <c r="BT86" s="718"/>
      <c r="BU86" s="718"/>
    </row>
    <row r="87" spans="1:73" ht="40.15" customHeight="1" thickTop="1" thickBot="1" x14ac:dyDescent="0.3">
      <c r="A87" s="151"/>
      <c r="B87" s="924" t="s">
        <v>399</v>
      </c>
      <c r="C87" s="145" t="s">
        <v>39</v>
      </c>
      <c r="D87" s="354"/>
      <c r="E87" s="432"/>
      <c r="F87" s="445"/>
      <c r="G87" s="356"/>
      <c r="H87" s="357"/>
      <c r="I87" s="357"/>
      <c r="J87" s="358"/>
      <c r="K87" s="358"/>
      <c r="L87" s="354"/>
      <c r="M87" s="359"/>
      <c r="N87" s="387"/>
      <c r="O87" s="361"/>
      <c r="P87" s="361"/>
      <c r="Q87" s="146"/>
      <c r="R87" s="925"/>
      <c r="S87" s="925"/>
      <c r="T87" s="926"/>
      <c r="U87" s="16"/>
      <c r="V87" s="13"/>
      <c r="W87" s="13"/>
      <c r="X87" s="13"/>
      <c r="Y87" s="927"/>
      <c r="Z87" s="928">
        <f t="shared" ref="Z87:AF135" si="198">+AQ87+AY87+BG87+BO87</f>
        <v>0</v>
      </c>
      <c r="AA87" s="928">
        <f t="shared" si="198"/>
        <v>0</v>
      </c>
      <c r="AB87" s="928">
        <f t="shared" si="198"/>
        <v>0</v>
      </c>
      <c r="AC87" s="928">
        <f t="shared" si="198"/>
        <v>0</v>
      </c>
      <c r="AD87" s="928">
        <f t="shared" si="198"/>
        <v>0</v>
      </c>
      <c r="AE87" s="928">
        <f t="shared" si="198"/>
        <v>0</v>
      </c>
      <c r="AF87" s="928">
        <f t="shared" si="198"/>
        <v>0</v>
      </c>
      <c r="AG87" s="195"/>
      <c r="AH87" s="195"/>
      <c r="AI87" s="195"/>
      <c r="AJ87" s="195"/>
      <c r="AK87" s="195"/>
      <c r="AL87" s="195"/>
      <c r="AM87" s="195"/>
      <c r="AN87" s="195"/>
      <c r="AO87" s="195"/>
      <c r="AP87" s="14"/>
      <c r="AQ87" s="929">
        <f>SUM(AQ88:AQ99)</f>
        <v>0</v>
      </c>
      <c r="AR87" s="929">
        <f>SUM(AR88:AR99)</f>
        <v>0</v>
      </c>
      <c r="AS87" s="929">
        <f t="shared" ref="AS87:AW87" si="199">SUM(AS88:AS99)</f>
        <v>0</v>
      </c>
      <c r="AT87" s="929">
        <f t="shared" si="199"/>
        <v>0</v>
      </c>
      <c r="AU87" s="929">
        <f t="shared" si="199"/>
        <v>0</v>
      </c>
      <c r="AV87" s="929">
        <f t="shared" si="199"/>
        <v>0</v>
      </c>
      <c r="AW87" s="929">
        <f t="shared" si="199"/>
        <v>0</v>
      </c>
      <c r="AX87" s="14"/>
      <c r="AY87" s="929">
        <f t="shared" ref="AY87:BE87" si="200">SUM(AY88:AY99)</f>
        <v>0</v>
      </c>
      <c r="AZ87" s="929">
        <f t="shared" si="200"/>
        <v>0</v>
      </c>
      <c r="BA87" s="929">
        <f t="shared" si="200"/>
        <v>0</v>
      </c>
      <c r="BB87" s="929">
        <f t="shared" si="200"/>
        <v>0</v>
      </c>
      <c r="BC87" s="929">
        <f t="shared" si="200"/>
        <v>0</v>
      </c>
      <c r="BD87" s="929">
        <f t="shared" si="200"/>
        <v>0</v>
      </c>
      <c r="BE87" s="929">
        <f t="shared" si="200"/>
        <v>0</v>
      </c>
      <c r="BF87" s="14"/>
      <c r="BG87" s="929">
        <f t="shared" ref="BG87:BM87" si="201">SUM(BG88:BG99)</f>
        <v>0</v>
      </c>
      <c r="BH87" s="929">
        <f>SUM(BH88:BH99)</f>
        <v>0</v>
      </c>
      <c r="BI87" s="929">
        <f t="shared" si="201"/>
        <v>0</v>
      </c>
      <c r="BJ87" s="929">
        <f t="shared" si="201"/>
        <v>0</v>
      </c>
      <c r="BK87" s="929">
        <f t="shared" si="201"/>
        <v>0</v>
      </c>
      <c r="BL87" s="929">
        <f t="shared" si="201"/>
        <v>0</v>
      </c>
      <c r="BM87" s="929">
        <f t="shared" si="201"/>
        <v>0</v>
      </c>
      <c r="BN87" s="14"/>
      <c r="BO87" s="929">
        <f t="shared" ref="BO87:BU87" si="202">SUM(BO88:BO99)</f>
        <v>0</v>
      </c>
      <c r="BP87" s="929">
        <f t="shared" si="202"/>
        <v>0</v>
      </c>
      <c r="BQ87" s="929">
        <f t="shared" si="202"/>
        <v>0</v>
      </c>
      <c r="BR87" s="929">
        <f t="shared" si="202"/>
        <v>0</v>
      </c>
      <c r="BS87" s="929">
        <f t="shared" si="202"/>
        <v>0</v>
      </c>
      <c r="BT87" s="929">
        <f t="shared" si="202"/>
        <v>0</v>
      </c>
      <c r="BU87" s="929">
        <f t="shared" si="202"/>
        <v>0</v>
      </c>
    </row>
    <row r="88" spans="1:73" ht="39.950000000000003" customHeight="1" thickTop="1" x14ac:dyDescent="0.25">
      <c r="A88" s="151"/>
      <c r="B88" s="24"/>
      <c r="C88" s="1059" t="s">
        <v>400</v>
      </c>
      <c r="D88" s="1050" t="s">
        <v>401</v>
      </c>
      <c r="E88" s="1062">
        <v>40</v>
      </c>
      <c r="F88" s="1065" t="s">
        <v>3026</v>
      </c>
      <c r="G88" s="1050" t="s">
        <v>402</v>
      </c>
      <c r="H88" s="1044" t="s">
        <v>2949</v>
      </c>
      <c r="I88" s="1044" t="s">
        <v>2999</v>
      </c>
      <c r="J88" s="1044" t="s">
        <v>2944</v>
      </c>
      <c r="K88" s="1050" t="s">
        <v>3000</v>
      </c>
      <c r="L88" s="1044" t="s">
        <v>2946</v>
      </c>
      <c r="M88" s="1044" t="s">
        <v>3026</v>
      </c>
      <c r="N88" s="1047">
        <v>2026004540056</v>
      </c>
      <c r="O88" s="1050" t="s">
        <v>3001</v>
      </c>
      <c r="P88" s="1053" t="s">
        <v>402</v>
      </c>
      <c r="Q88" s="1056">
        <v>6</v>
      </c>
      <c r="R88" s="1041" t="s">
        <v>2871</v>
      </c>
      <c r="S88" s="1041"/>
      <c r="T88" s="1022"/>
      <c r="U88" s="1007"/>
      <c r="V88" s="1007"/>
      <c r="W88" s="1007"/>
      <c r="X88" s="1007"/>
      <c r="Y88" s="1007"/>
      <c r="Z88" s="1004">
        <f t="shared" si="198"/>
        <v>0</v>
      </c>
      <c r="AA88" s="1004">
        <f t="shared" ref="AA88:AF88" si="203">SUM(AR88:AR91,AZ88:AZ91,BH88:BH91,BP88:BP91)</f>
        <v>0</v>
      </c>
      <c r="AB88" s="1004">
        <f t="shared" si="203"/>
        <v>0</v>
      </c>
      <c r="AC88" s="1004">
        <f t="shared" si="203"/>
        <v>0</v>
      </c>
      <c r="AD88" s="1004">
        <f t="shared" si="203"/>
        <v>0</v>
      </c>
      <c r="AE88" s="1004">
        <f t="shared" si="203"/>
        <v>0</v>
      </c>
      <c r="AF88" s="1004">
        <f t="shared" si="203"/>
        <v>0</v>
      </c>
      <c r="AG88" s="714"/>
      <c r="AH88" s="593"/>
      <c r="AI88" s="593"/>
      <c r="AJ88" s="593"/>
      <c r="AK88" s="207"/>
      <c r="AL88" s="208"/>
      <c r="AM88" s="208"/>
      <c r="AN88" s="208"/>
      <c r="AO88" s="208"/>
      <c r="AP88" s="1150">
        <f t="shared" ref="AP88" si="204">+U88</f>
        <v>0</v>
      </c>
      <c r="AQ88" s="1004">
        <f t="shared" ref="AQ88" si="205">SUM(AR88:AW91)</f>
        <v>0</v>
      </c>
      <c r="AR88" s="299"/>
      <c r="AS88" s="299"/>
      <c r="AT88" s="299"/>
      <c r="AU88" s="299"/>
      <c r="AV88" s="299"/>
      <c r="AW88" s="299"/>
      <c r="AX88" s="1150">
        <f t="shared" ref="AX88" si="206">+V88</f>
        <v>0</v>
      </c>
      <c r="AY88" s="1004">
        <f t="shared" ref="AY88" si="207">SUM(AZ88:BE91)</f>
        <v>0</v>
      </c>
      <c r="AZ88" s="299"/>
      <c r="BA88" s="299"/>
      <c r="BB88" s="299"/>
      <c r="BC88" s="299"/>
      <c r="BD88" s="299"/>
      <c r="BE88" s="299"/>
      <c r="BF88" s="1150">
        <f t="shared" ref="BF88" si="208">+W88</f>
        <v>0</v>
      </c>
      <c r="BG88" s="1004">
        <f t="shared" ref="BG88" si="209">SUM(BH88:BM91)</f>
        <v>0</v>
      </c>
      <c r="BH88" s="299"/>
      <c r="BI88" s="299"/>
      <c r="BJ88" s="299"/>
      <c r="BK88" s="299"/>
      <c r="BL88" s="299"/>
      <c r="BM88" s="299"/>
      <c r="BN88" s="1150">
        <f t="shared" ref="BN88" si="210">+X88</f>
        <v>0</v>
      </c>
      <c r="BO88" s="1004">
        <f t="shared" ref="BO88" si="211">SUM(BP88:BU91)</f>
        <v>0</v>
      </c>
      <c r="BP88" s="299"/>
      <c r="BQ88" s="299"/>
      <c r="BR88" s="299"/>
      <c r="BS88" s="299"/>
      <c r="BT88" s="299"/>
      <c r="BU88" s="299"/>
    </row>
    <row r="89" spans="1:73" ht="39.950000000000003" customHeight="1" x14ac:dyDescent="0.25">
      <c r="A89" s="151"/>
      <c r="B89" s="24"/>
      <c r="C89" s="1059"/>
      <c r="D89" s="1050"/>
      <c r="E89" s="1062"/>
      <c r="F89" s="1065"/>
      <c r="G89" s="1050"/>
      <c r="H89" s="1044"/>
      <c r="I89" s="1044"/>
      <c r="J89" s="1044"/>
      <c r="K89" s="1050"/>
      <c r="L89" s="1044"/>
      <c r="M89" s="1044"/>
      <c r="N89" s="1047"/>
      <c r="O89" s="1050"/>
      <c r="P89" s="1053"/>
      <c r="Q89" s="1056"/>
      <c r="R89" s="1041"/>
      <c r="S89" s="1041"/>
      <c r="T89" s="1023"/>
      <c r="U89" s="1008"/>
      <c r="V89" s="1008"/>
      <c r="W89" s="1008"/>
      <c r="X89" s="1008"/>
      <c r="Y89" s="1008"/>
      <c r="Z89" s="1005"/>
      <c r="AA89" s="1005"/>
      <c r="AB89" s="1005"/>
      <c r="AC89" s="1005"/>
      <c r="AD89" s="1005"/>
      <c r="AE89" s="1005"/>
      <c r="AF89" s="1005"/>
      <c r="AG89" s="479"/>
      <c r="AH89" s="592"/>
      <c r="AI89" s="592"/>
      <c r="AJ89" s="592"/>
      <c r="AK89" s="196"/>
      <c r="AL89" s="197"/>
      <c r="AM89" s="197"/>
      <c r="AN89" s="197"/>
      <c r="AO89" s="197"/>
      <c r="AP89" s="1151"/>
      <c r="AQ89" s="1005"/>
      <c r="AR89" s="282"/>
      <c r="AS89" s="282"/>
      <c r="AT89" s="282"/>
      <c r="AU89" s="282"/>
      <c r="AV89" s="282"/>
      <c r="AW89" s="282"/>
      <c r="AX89" s="1151"/>
      <c r="AY89" s="1005"/>
      <c r="AZ89" s="282"/>
      <c r="BA89" s="282"/>
      <c r="BB89" s="282"/>
      <c r="BC89" s="282"/>
      <c r="BD89" s="282"/>
      <c r="BE89" s="282"/>
      <c r="BF89" s="1151"/>
      <c r="BG89" s="1005"/>
      <c r="BH89" s="282"/>
      <c r="BI89" s="282"/>
      <c r="BJ89" s="282"/>
      <c r="BK89" s="282"/>
      <c r="BL89" s="282"/>
      <c r="BM89" s="282"/>
      <c r="BN89" s="1151"/>
      <c r="BO89" s="1005"/>
      <c r="BP89" s="282"/>
      <c r="BQ89" s="282"/>
      <c r="BR89" s="282"/>
      <c r="BS89" s="282"/>
      <c r="BT89" s="282"/>
      <c r="BU89" s="282"/>
    </row>
    <row r="90" spans="1:73" ht="39.950000000000003" customHeight="1" x14ac:dyDescent="0.25">
      <c r="A90" s="151"/>
      <c r="B90" s="24"/>
      <c r="C90" s="1059"/>
      <c r="D90" s="1050"/>
      <c r="E90" s="1062"/>
      <c r="F90" s="1065"/>
      <c r="G90" s="1050"/>
      <c r="H90" s="1044"/>
      <c r="I90" s="1044"/>
      <c r="J90" s="1044"/>
      <c r="K90" s="1050"/>
      <c r="L90" s="1044"/>
      <c r="M90" s="1044"/>
      <c r="N90" s="1047"/>
      <c r="O90" s="1050"/>
      <c r="P90" s="1053"/>
      <c r="Q90" s="1056"/>
      <c r="R90" s="1041"/>
      <c r="S90" s="1041"/>
      <c r="T90" s="1023"/>
      <c r="U90" s="1008"/>
      <c r="V90" s="1008"/>
      <c r="W90" s="1008"/>
      <c r="X90" s="1008"/>
      <c r="Y90" s="1008"/>
      <c r="Z90" s="1005"/>
      <c r="AA90" s="1005"/>
      <c r="AB90" s="1005"/>
      <c r="AC90" s="1005"/>
      <c r="AD90" s="1005"/>
      <c r="AE90" s="1005"/>
      <c r="AF90" s="1005"/>
      <c r="AG90" s="196"/>
      <c r="AH90" s="592"/>
      <c r="AI90" s="592"/>
      <c r="AJ90" s="592"/>
      <c r="AK90" s="196"/>
      <c r="AL90" s="197"/>
      <c r="AM90" s="197"/>
      <c r="AN90" s="197"/>
      <c r="AO90" s="197"/>
      <c r="AP90" s="1151"/>
      <c r="AQ90" s="1005"/>
      <c r="AR90" s="282"/>
      <c r="AS90" s="282"/>
      <c r="AT90" s="282"/>
      <c r="AU90" s="282"/>
      <c r="AV90" s="282"/>
      <c r="AW90" s="282"/>
      <c r="AX90" s="1151"/>
      <c r="AY90" s="1005"/>
      <c r="AZ90" s="282"/>
      <c r="BA90" s="282"/>
      <c r="BB90" s="282"/>
      <c r="BC90" s="282"/>
      <c r="BD90" s="282"/>
      <c r="BE90" s="282"/>
      <c r="BF90" s="1151"/>
      <c r="BG90" s="1005"/>
      <c r="BH90" s="282"/>
      <c r="BI90" s="282"/>
      <c r="BJ90" s="282"/>
      <c r="BK90" s="282"/>
      <c r="BL90" s="282"/>
      <c r="BM90" s="282"/>
      <c r="BN90" s="1151"/>
      <c r="BO90" s="1005"/>
      <c r="BP90" s="282"/>
      <c r="BQ90" s="282"/>
      <c r="BR90" s="282"/>
      <c r="BS90" s="282"/>
      <c r="BT90" s="282"/>
      <c r="BU90" s="282"/>
    </row>
    <row r="91" spans="1:73" ht="39.950000000000003" customHeight="1" thickBot="1" x14ac:dyDescent="0.3">
      <c r="A91" s="151"/>
      <c r="B91" s="24"/>
      <c r="C91" s="1060"/>
      <c r="D91" s="1051"/>
      <c r="E91" s="1063"/>
      <c r="F91" s="1066"/>
      <c r="G91" s="1051"/>
      <c r="H91" s="1045"/>
      <c r="I91" s="1045"/>
      <c r="J91" s="1045"/>
      <c r="K91" s="1051"/>
      <c r="L91" s="1045"/>
      <c r="M91" s="1045"/>
      <c r="N91" s="1048"/>
      <c r="O91" s="1051"/>
      <c r="P91" s="1054"/>
      <c r="Q91" s="1057"/>
      <c r="R91" s="1042"/>
      <c r="S91" s="1042"/>
      <c r="T91" s="1024"/>
      <c r="U91" s="1009"/>
      <c r="V91" s="1009"/>
      <c r="W91" s="1009"/>
      <c r="X91" s="1009"/>
      <c r="Y91" s="1009"/>
      <c r="Z91" s="1006"/>
      <c r="AA91" s="1006"/>
      <c r="AB91" s="1006"/>
      <c r="AC91" s="1006"/>
      <c r="AD91" s="1006"/>
      <c r="AE91" s="1006"/>
      <c r="AF91" s="1006"/>
      <c r="AG91" s="715"/>
      <c r="AH91" s="716"/>
      <c r="AI91" s="716"/>
      <c r="AJ91" s="716"/>
      <c r="AK91" s="715"/>
      <c r="AL91" s="717"/>
      <c r="AM91" s="717"/>
      <c r="AN91" s="717"/>
      <c r="AO91" s="717"/>
      <c r="AP91" s="1152"/>
      <c r="AQ91" s="1006"/>
      <c r="AR91" s="718"/>
      <c r="AS91" s="718"/>
      <c r="AT91" s="718"/>
      <c r="AU91" s="718"/>
      <c r="AV91" s="718"/>
      <c r="AW91" s="718"/>
      <c r="AX91" s="1152"/>
      <c r="AY91" s="1006"/>
      <c r="AZ91" s="718"/>
      <c r="BA91" s="718"/>
      <c r="BB91" s="718"/>
      <c r="BC91" s="718"/>
      <c r="BD91" s="718"/>
      <c r="BE91" s="718"/>
      <c r="BF91" s="1152"/>
      <c r="BG91" s="1006"/>
      <c r="BH91" s="718"/>
      <c r="BI91" s="718"/>
      <c r="BJ91" s="718"/>
      <c r="BK91" s="718"/>
      <c r="BL91" s="718"/>
      <c r="BM91" s="718"/>
      <c r="BN91" s="1152"/>
      <c r="BO91" s="1006"/>
      <c r="BP91" s="718"/>
      <c r="BQ91" s="718"/>
      <c r="BR91" s="718"/>
      <c r="BS91" s="718"/>
      <c r="BT91" s="718"/>
      <c r="BU91" s="718"/>
    </row>
    <row r="92" spans="1:73" ht="39.950000000000003" customHeight="1" thickTop="1" x14ac:dyDescent="0.25">
      <c r="A92" s="151"/>
      <c r="B92" s="24"/>
      <c r="C92" s="1058" t="s">
        <v>403</v>
      </c>
      <c r="D92" s="1153" t="s">
        <v>404</v>
      </c>
      <c r="E92" s="1061">
        <v>41</v>
      </c>
      <c r="F92" s="1064" t="s">
        <v>2998</v>
      </c>
      <c r="G92" s="1049" t="s">
        <v>345</v>
      </c>
      <c r="H92" s="1043" t="s">
        <v>3007</v>
      </c>
      <c r="I92" s="1043" t="s">
        <v>2999</v>
      </c>
      <c r="J92" s="1043" t="s">
        <v>2944</v>
      </c>
      <c r="K92" s="1049" t="s">
        <v>3000</v>
      </c>
      <c r="L92" s="1043" t="s">
        <v>2946</v>
      </c>
      <c r="M92" s="1043" t="s">
        <v>2998</v>
      </c>
      <c r="N92" s="1046">
        <v>2026004540056</v>
      </c>
      <c r="O92" s="1049" t="s">
        <v>3001</v>
      </c>
      <c r="P92" s="1052" t="s">
        <v>345</v>
      </c>
      <c r="Q92" s="1055">
        <v>12</v>
      </c>
      <c r="R92" s="1040" t="s">
        <v>2871</v>
      </c>
      <c r="S92" s="1040"/>
      <c r="T92" s="1022"/>
      <c r="U92" s="1007"/>
      <c r="V92" s="1007"/>
      <c r="W92" s="1007"/>
      <c r="X92" s="1007"/>
      <c r="Y92" s="1007"/>
      <c r="Z92" s="1004">
        <f t="shared" ref="Z92" si="212">+AQ92+AY92+BG92+BO92</f>
        <v>0</v>
      </c>
      <c r="AA92" s="1004">
        <f t="shared" ref="AA92:AF92" si="213">SUM(AR92:AR95,AZ92:AZ95,BH92:BH95,BP92:BP95)</f>
        <v>0</v>
      </c>
      <c r="AB92" s="1004">
        <f t="shared" si="213"/>
        <v>0</v>
      </c>
      <c r="AC92" s="1004">
        <f t="shared" si="213"/>
        <v>0</v>
      </c>
      <c r="AD92" s="1004">
        <f t="shared" si="213"/>
        <v>0</v>
      </c>
      <c r="AE92" s="1004">
        <f t="shared" si="213"/>
        <v>0</v>
      </c>
      <c r="AF92" s="1004">
        <f t="shared" si="213"/>
        <v>0</v>
      </c>
      <c r="AG92" s="714"/>
      <c r="AH92" s="593"/>
      <c r="AI92" s="593"/>
      <c r="AJ92" s="593"/>
      <c r="AK92" s="207"/>
      <c r="AL92" s="208"/>
      <c r="AM92" s="208"/>
      <c r="AN92" s="208"/>
      <c r="AO92" s="208"/>
      <c r="AP92" s="1150">
        <f t="shared" ref="AP92" si="214">+U92</f>
        <v>0</v>
      </c>
      <c r="AQ92" s="1004">
        <f t="shared" ref="AQ92" si="215">SUM(AR92:AW95)</f>
        <v>0</v>
      </c>
      <c r="AR92" s="299"/>
      <c r="AS92" s="299"/>
      <c r="AT92" s="299"/>
      <c r="AU92" s="299"/>
      <c r="AV92" s="299"/>
      <c r="AW92" s="299"/>
      <c r="AX92" s="1150">
        <f t="shared" ref="AX92" si="216">+V92</f>
        <v>0</v>
      </c>
      <c r="AY92" s="1004">
        <f t="shared" ref="AY92" si="217">SUM(AZ92:BE95)</f>
        <v>0</v>
      </c>
      <c r="AZ92" s="299"/>
      <c r="BA92" s="299"/>
      <c r="BB92" s="299"/>
      <c r="BC92" s="299"/>
      <c r="BD92" s="299"/>
      <c r="BE92" s="299"/>
      <c r="BF92" s="1150">
        <f t="shared" ref="BF92" si="218">+W92</f>
        <v>0</v>
      </c>
      <c r="BG92" s="1004">
        <f t="shared" ref="BG92" si="219">SUM(BH92:BM95)</f>
        <v>0</v>
      </c>
      <c r="BH92" s="299"/>
      <c r="BI92" s="299"/>
      <c r="BJ92" s="299"/>
      <c r="BK92" s="299"/>
      <c r="BL92" s="299"/>
      <c r="BM92" s="299"/>
      <c r="BN92" s="1150">
        <f t="shared" ref="BN92" si="220">+X92</f>
        <v>0</v>
      </c>
      <c r="BO92" s="1004">
        <f t="shared" ref="BO92" si="221">SUM(BP92:BU95)</f>
        <v>0</v>
      </c>
      <c r="BP92" s="299"/>
      <c r="BQ92" s="299"/>
      <c r="BR92" s="299"/>
      <c r="BS92" s="299"/>
      <c r="BT92" s="299"/>
      <c r="BU92" s="299"/>
    </row>
    <row r="93" spans="1:73" ht="39.950000000000003" customHeight="1" x14ac:dyDescent="0.25">
      <c r="A93" s="151"/>
      <c r="B93" s="24"/>
      <c r="C93" s="1059"/>
      <c r="D93" s="1154"/>
      <c r="E93" s="1062"/>
      <c r="F93" s="1065"/>
      <c r="G93" s="1050"/>
      <c r="H93" s="1044"/>
      <c r="I93" s="1044"/>
      <c r="J93" s="1044"/>
      <c r="K93" s="1050"/>
      <c r="L93" s="1044"/>
      <c r="M93" s="1044"/>
      <c r="N93" s="1047"/>
      <c r="O93" s="1050"/>
      <c r="P93" s="1053"/>
      <c r="Q93" s="1056"/>
      <c r="R93" s="1041"/>
      <c r="S93" s="1041"/>
      <c r="T93" s="1023"/>
      <c r="U93" s="1008"/>
      <c r="V93" s="1008"/>
      <c r="W93" s="1008"/>
      <c r="X93" s="1008"/>
      <c r="Y93" s="1008"/>
      <c r="Z93" s="1005"/>
      <c r="AA93" s="1005"/>
      <c r="AB93" s="1005"/>
      <c r="AC93" s="1005"/>
      <c r="AD93" s="1005"/>
      <c r="AE93" s="1005"/>
      <c r="AF93" s="1005"/>
      <c r="AG93" s="479"/>
      <c r="AH93" s="592"/>
      <c r="AI93" s="592"/>
      <c r="AJ93" s="592"/>
      <c r="AK93" s="196"/>
      <c r="AL93" s="197"/>
      <c r="AM93" s="197"/>
      <c r="AN93" s="197"/>
      <c r="AO93" s="197"/>
      <c r="AP93" s="1151"/>
      <c r="AQ93" s="1005"/>
      <c r="AR93" s="282"/>
      <c r="AS93" s="282"/>
      <c r="AT93" s="282"/>
      <c r="AU93" s="282"/>
      <c r="AV93" s="282"/>
      <c r="AW93" s="282"/>
      <c r="AX93" s="1151"/>
      <c r="AY93" s="1005"/>
      <c r="AZ93" s="282"/>
      <c r="BA93" s="282"/>
      <c r="BB93" s="282"/>
      <c r="BC93" s="282"/>
      <c r="BD93" s="282"/>
      <c r="BE93" s="282"/>
      <c r="BF93" s="1151"/>
      <c r="BG93" s="1005"/>
      <c r="BH93" s="282"/>
      <c r="BI93" s="282"/>
      <c r="BJ93" s="282"/>
      <c r="BK93" s="282"/>
      <c r="BL93" s="282"/>
      <c r="BM93" s="282"/>
      <c r="BN93" s="1151"/>
      <c r="BO93" s="1005"/>
      <c r="BP93" s="282"/>
      <c r="BQ93" s="282"/>
      <c r="BR93" s="282"/>
      <c r="BS93" s="282"/>
      <c r="BT93" s="282"/>
      <c r="BU93" s="282"/>
    </row>
    <row r="94" spans="1:73" ht="39.950000000000003" customHeight="1" x14ac:dyDescent="0.25">
      <c r="A94" s="151"/>
      <c r="B94" s="24"/>
      <c r="C94" s="1059"/>
      <c r="D94" s="1154"/>
      <c r="E94" s="1062"/>
      <c r="F94" s="1065"/>
      <c r="G94" s="1050"/>
      <c r="H94" s="1044"/>
      <c r="I94" s="1044"/>
      <c r="J94" s="1044"/>
      <c r="K94" s="1050"/>
      <c r="L94" s="1044"/>
      <c r="M94" s="1044"/>
      <c r="N94" s="1047"/>
      <c r="O94" s="1050"/>
      <c r="P94" s="1053"/>
      <c r="Q94" s="1056"/>
      <c r="R94" s="1041"/>
      <c r="S94" s="1041"/>
      <c r="T94" s="1023"/>
      <c r="U94" s="1008"/>
      <c r="V94" s="1008"/>
      <c r="W94" s="1008"/>
      <c r="X94" s="1008"/>
      <c r="Y94" s="1008"/>
      <c r="Z94" s="1005"/>
      <c r="AA94" s="1005"/>
      <c r="AB94" s="1005"/>
      <c r="AC94" s="1005"/>
      <c r="AD94" s="1005"/>
      <c r="AE94" s="1005"/>
      <c r="AF94" s="1005"/>
      <c r="AG94" s="196"/>
      <c r="AH94" s="592"/>
      <c r="AI94" s="592"/>
      <c r="AJ94" s="592"/>
      <c r="AK94" s="196"/>
      <c r="AL94" s="197"/>
      <c r="AM94" s="197"/>
      <c r="AN94" s="197"/>
      <c r="AO94" s="197"/>
      <c r="AP94" s="1151"/>
      <c r="AQ94" s="1005"/>
      <c r="AR94" s="282"/>
      <c r="AS94" s="282"/>
      <c r="AT94" s="282"/>
      <c r="AU94" s="282"/>
      <c r="AV94" s="282"/>
      <c r="AW94" s="282"/>
      <c r="AX94" s="1151"/>
      <c r="AY94" s="1005"/>
      <c r="AZ94" s="282"/>
      <c r="BA94" s="282"/>
      <c r="BB94" s="282"/>
      <c r="BC94" s="282"/>
      <c r="BD94" s="282"/>
      <c r="BE94" s="282"/>
      <c r="BF94" s="1151"/>
      <c r="BG94" s="1005"/>
      <c r="BH94" s="282"/>
      <c r="BI94" s="282"/>
      <c r="BJ94" s="282"/>
      <c r="BK94" s="282"/>
      <c r="BL94" s="282"/>
      <c r="BM94" s="282"/>
      <c r="BN94" s="1151"/>
      <c r="BO94" s="1005"/>
      <c r="BP94" s="282"/>
      <c r="BQ94" s="282"/>
      <c r="BR94" s="282"/>
      <c r="BS94" s="282"/>
      <c r="BT94" s="282"/>
      <c r="BU94" s="282"/>
    </row>
    <row r="95" spans="1:73" ht="39.950000000000003" customHeight="1" thickBot="1" x14ac:dyDescent="0.3">
      <c r="A95" s="151"/>
      <c r="B95" s="24"/>
      <c r="C95" s="1059"/>
      <c r="D95" s="1154"/>
      <c r="E95" s="1062"/>
      <c r="F95" s="1065"/>
      <c r="G95" s="1050"/>
      <c r="H95" s="1044"/>
      <c r="I95" s="1044"/>
      <c r="J95" s="1044"/>
      <c r="K95" s="1050"/>
      <c r="L95" s="1044"/>
      <c r="M95" s="1044"/>
      <c r="N95" s="1047"/>
      <c r="O95" s="1050"/>
      <c r="P95" s="1053"/>
      <c r="Q95" s="1056"/>
      <c r="R95" s="1041"/>
      <c r="S95" s="1041"/>
      <c r="T95" s="1024"/>
      <c r="U95" s="1009"/>
      <c r="V95" s="1009"/>
      <c r="W95" s="1009"/>
      <c r="X95" s="1009"/>
      <c r="Y95" s="1009"/>
      <c r="Z95" s="1006"/>
      <c r="AA95" s="1006"/>
      <c r="AB95" s="1006"/>
      <c r="AC95" s="1006"/>
      <c r="AD95" s="1006"/>
      <c r="AE95" s="1006"/>
      <c r="AF95" s="1006"/>
      <c r="AG95" s="715"/>
      <c r="AH95" s="716"/>
      <c r="AI95" s="716"/>
      <c r="AJ95" s="716"/>
      <c r="AK95" s="715"/>
      <c r="AL95" s="717"/>
      <c r="AM95" s="717"/>
      <c r="AN95" s="717"/>
      <c r="AO95" s="717"/>
      <c r="AP95" s="1152"/>
      <c r="AQ95" s="1006"/>
      <c r="AR95" s="718"/>
      <c r="AS95" s="718"/>
      <c r="AT95" s="718"/>
      <c r="AU95" s="718"/>
      <c r="AV95" s="718"/>
      <c r="AW95" s="718"/>
      <c r="AX95" s="1152"/>
      <c r="AY95" s="1006"/>
      <c r="AZ95" s="718"/>
      <c r="BA95" s="718"/>
      <c r="BB95" s="718"/>
      <c r="BC95" s="718"/>
      <c r="BD95" s="718"/>
      <c r="BE95" s="718"/>
      <c r="BF95" s="1152"/>
      <c r="BG95" s="1006"/>
      <c r="BH95" s="718"/>
      <c r="BI95" s="718"/>
      <c r="BJ95" s="718"/>
      <c r="BK95" s="718"/>
      <c r="BL95" s="718"/>
      <c r="BM95" s="718"/>
      <c r="BN95" s="1152"/>
      <c r="BO95" s="1006"/>
      <c r="BP95" s="718"/>
      <c r="BQ95" s="718"/>
      <c r="BR95" s="718"/>
      <c r="BS95" s="718"/>
      <c r="BT95" s="718"/>
      <c r="BU95" s="718"/>
    </row>
    <row r="96" spans="1:73" ht="39.950000000000003" customHeight="1" thickTop="1" x14ac:dyDescent="0.25">
      <c r="A96" s="151"/>
      <c r="B96" s="24"/>
      <c r="C96" s="1058" t="s">
        <v>405</v>
      </c>
      <c r="D96" s="1049" t="s">
        <v>406</v>
      </c>
      <c r="E96" s="1061">
        <v>42</v>
      </c>
      <c r="F96" s="1064" t="s">
        <v>2998</v>
      </c>
      <c r="G96" s="1049" t="s">
        <v>345</v>
      </c>
      <c r="H96" s="1043" t="s">
        <v>3011</v>
      </c>
      <c r="I96" s="1043" t="s">
        <v>2999</v>
      </c>
      <c r="J96" s="1043" t="s">
        <v>2944</v>
      </c>
      <c r="K96" s="1049" t="s">
        <v>3000</v>
      </c>
      <c r="L96" s="1043" t="s">
        <v>2946</v>
      </c>
      <c r="M96" s="1043" t="s">
        <v>2998</v>
      </c>
      <c r="N96" s="1046">
        <v>2026004540056</v>
      </c>
      <c r="O96" s="1049" t="s">
        <v>3001</v>
      </c>
      <c r="P96" s="1052" t="s">
        <v>345</v>
      </c>
      <c r="Q96" s="1055">
        <v>4</v>
      </c>
      <c r="R96" s="1040" t="s">
        <v>2871</v>
      </c>
      <c r="S96" s="1040"/>
      <c r="T96" s="1022"/>
      <c r="U96" s="1007"/>
      <c r="V96" s="1007"/>
      <c r="W96" s="1007"/>
      <c r="X96" s="1007"/>
      <c r="Y96" s="1007"/>
      <c r="Z96" s="1004">
        <f t="shared" ref="Z96" si="222">+AQ96+AY96+BG96+BO96</f>
        <v>0</v>
      </c>
      <c r="AA96" s="1004">
        <f t="shared" ref="AA96:AF96" si="223">SUM(AR96:AR99,AZ96:AZ99,BH96:BH99,BP96:BP99)</f>
        <v>0</v>
      </c>
      <c r="AB96" s="1004">
        <f t="shared" si="223"/>
        <v>0</v>
      </c>
      <c r="AC96" s="1004">
        <f t="shared" si="223"/>
        <v>0</v>
      </c>
      <c r="AD96" s="1004">
        <f t="shared" si="223"/>
        <v>0</v>
      </c>
      <c r="AE96" s="1004">
        <f t="shared" si="223"/>
        <v>0</v>
      </c>
      <c r="AF96" s="1004">
        <f t="shared" si="223"/>
        <v>0</v>
      </c>
      <c r="AG96" s="714"/>
      <c r="AH96" s="593"/>
      <c r="AI96" s="593"/>
      <c r="AJ96" s="593"/>
      <c r="AK96" s="207"/>
      <c r="AL96" s="208"/>
      <c r="AM96" s="208"/>
      <c r="AN96" s="208"/>
      <c r="AO96" s="208"/>
      <c r="AP96" s="1150">
        <f t="shared" ref="AP96" si="224">+U96</f>
        <v>0</v>
      </c>
      <c r="AQ96" s="1004">
        <f t="shared" ref="AQ96" si="225">SUM(AR96:AW99)</f>
        <v>0</v>
      </c>
      <c r="AR96" s="299"/>
      <c r="AS96" s="299"/>
      <c r="AT96" s="299"/>
      <c r="AU96" s="299"/>
      <c r="AV96" s="299"/>
      <c r="AW96" s="299"/>
      <c r="AX96" s="1150">
        <f t="shared" ref="AX96" si="226">+V96</f>
        <v>0</v>
      </c>
      <c r="AY96" s="1004">
        <f t="shared" ref="AY96" si="227">SUM(AZ96:BE99)</f>
        <v>0</v>
      </c>
      <c r="AZ96" s="299"/>
      <c r="BA96" s="299"/>
      <c r="BB96" s="299"/>
      <c r="BC96" s="299"/>
      <c r="BD96" s="299"/>
      <c r="BE96" s="299"/>
      <c r="BF96" s="1150">
        <f t="shared" ref="BF96" si="228">+W96</f>
        <v>0</v>
      </c>
      <c r="BG96" s="1004">
        <f t="shared" ref="BG96" si="229">SUM(BH96:BM99)</f>
        <v>0</v>
      </c>
      <c r="BH96" s="299"/>
      <c r="BI96" s="299"/>
      <c r="BJ96" s="299"/>
      <c r="BK96" s="299"/>
      <c r="BL96" s="299"/>
      <c r="BM96" s="299"/>
      <c r="BN96" s="1150">
        <f t="shared" ref="BN96" si="230">+X96</f>
        <v>0</v>
      </c>
      <c r="BO96" s="1004">
        <f t="shared" ref="BO96" si="231">SUM(BP96:BU99)</f>
        <v>0</v>
      </c>
      <c r="BP96" s="299"/>
      <c r="BQ96" s="299"/>
      <c r="BR96" s="299"/>
      <c r="BS96" s="299"/>
      <c r="BT96" s="299"/>
      <c r="BU96" s="299"/>
    </row>
    <row r="97" spans="1:73" ht="39.950000000000003" customHeight="1" x14ac:dyDescent="0.25">
      <c r="A97" s="151"/>
      <c r="B97" s="24"/>
      <c r="C97" s="1059"/>
      <c r="D97" s="1050"/>
      <c r="E97" s="1062"/>
      <c r="F97" s="1065"/>
      <c r="G97" s="1050"/>
      <c r="H97" s="1044"/>
      <c r="I97" s="1044"/>
      <c r="J97" s="1044"/>
      <c r="K97" s="1050"/>
      <c r="L97" s="1044"/>
      <c r="M97" s="1044"/>
      <c r="N97" s="1047"/>
      <c r="O97" s="1050"/>
      <c r="P97" s="1053"/>
      <c r="Q97" s="1056"/>
      <c r="R97" s="1041"/>
      <c r="S97" s="1041"/>
      <c r="T97" s="1023"/>
      <c r="U97" s="1008"/>
      <c r="V97" s="1008"/>
      <c r="W97" s="1008"/>
      <c r="X97" s="1008"/>
      <c r="Y97" s="1008"/>
      <c r="Z97" s="1005"/>
      <c r="AA97" s="1005"/>
      <c r="AB97" s="1005"/>
      <c r="AC97" s="1005"/>
      <c r="AD97" s="1005"/>
      <c r="AE97" s="1005"/>
      <c r="AF97" s="1005"/>
      <c r="AG97" s="479"/>
      <c r="AH97" s="592"/>
      <c r="AI97" s="592"/>
      <c r="AJ97" s="592"/>
      <c r="AK97" s="196"/>
      <c r="AL97" s="197"/>
      <c r="AM97" s="197"/>
      <c r="AN97" s="197"/>
      <c r="AO97" s="197"/>
      <c r="AP97" s="1151"/>
      <c r="AQ97" s="1005"/>
      <c r="AR97" s="282"/>
      <c r="AS97" s="282"/>
      <c r="AT97" s="282"/>
      <c r="AU97" s="282"/>
      <c r="AV97" s="282"/>
      <c r="AW97" s="282"/>
      <c r="AX97" s="1151"/>
      <c r="AY97" s="1005"/>
      <c r="AZ97" s="282"/>
      <c r="BA97" s="282"/>
      <c r="BB97" s="282"/>
      <c r="BC97" s="282"/>
      <c r="BD97" s="282"/>
      <c r="BE97" s="282"/>
      <c r="BF97" s="1151"/>
      <c r="BG97" s="1005"/>
      <c r="BH97" s="282"/>
      <c r="BI97" s="282"/>
      <c r="BJ97" s="282"/>
      <c r="BK97" s="282"/>
      <c r="BL97" s="282"/>
      <c r="BM97" s="282"/>
      <c r="BN97" s="1151"/>
      <c r="BO97" s="1005"/>
      <c r="BP97" s="282"/>
      <c r="BQ97" s="282"/>
      <c r="BR97" s="282"/>
      <c r="BS97" s="282"/>
      <c r="BT97" s="282"/>
      <c r="BU97" s="282"/>
    </row>
    <row r="98" spans="1:73" ht="39.950000000000003" customHeight="1" x14ac:dyDescent="0.25">
      <c r="A98" s="151"/>
      <c r="B98" s="24"/>
      <c r="C98" s="1059"/>
      <c r="D98" s="1050"/>
      <c r="E98" s="1062"/>
      <c r="F98" s="1065"/>
      <c r="G98" s="1050"/>
      <c r="H98" s="1044"/>
      <c r="I98" s="1044"/>
      <c r="J98" s="1044"/>
      <c r="K98" s="1050"/>
      <c r="L98" s="1044"/>
      <c r="M98" s="1044"/>
      <c r="N98" s="1047"/>
      <c r="O98" s="1050"/>
      <c r="P98" s="1053"/>
      <c r="Q98" s="1056"/>
      <c r="R98" s="1041"/>
      <c r="S98" s="1041"/>
      <c r="T98" s="1023"/>
      <c r="U98" s="1008"/>
      <c r="V98" s="1008"/>
      <c r="W98" s="1008"/>
      <c r="X98" s="1008"/>
      <c r="Y98" s="1008"/>
      <c r="Z98" s="1005"/>
      <c r="AA98" s="1005"/>
      <c r="AB98" s="1005"/>
      <c r="AC98" s="1005"/>
      <c r="AD98" s="1005"/>
      <c r="AE98" s="1005"/>
      <c r="AF98" s="1005"/>
      <c r="AG98" s="196"/>
      <c r="AH98" s="592"/>
      <c r="AI98" s="592"/>
      <c r="AJ98" s="592"/>
      <c r="AK98" s="196"/>
      <c r="AL98" s="197"/>
      <c r="AM98" s="197"/>
      <c r="AN98" s="197"/>
      <c r="AO98" s="197"/>
      <c r="AP98" s="1151"/>
      <c r="AQ98" s="1005"/>
      <c r="AR98" s="282"/>
      <c r="AS98" s="282"/>
      <c r="AT98" s="282"/>
      <c r="AU98" s="282"/>
      <c r="AV98" s="282"/>
      <c r="AW98" s="282"/>
      <c r="AX98" s="1151"/>
      <c r="AY98" s="1005"/>
      <c r="AZ98" s="282"/>
      <c r="BA98" s="282"/>
      <c r="BB98" s="282"/>
      <c r="BC98" s="282"/>
      <c r="BD98" s="282"/>
      <c r="BE98" s="282"/>
      <c r="BF98" s="1151"/>
      <c r="BG98" s="1005"/>
      <c r="BH98" s="282"/>
      <c r="BI98" s="282"/>
      <c r="BJ98" s="282"/>
      <c r="BK98" s="282"/>
      <c r="BL98" s="282"/>
      <c r="BM98" s="282"/>
      <c r="BN98" s="1151"/>
      <c r="BO98" s="1005"/>
      <c r="BP98" s="282"/>
      <c r="BQ98" s="282"/>
      <c r="BR98" s="282"/>
      <c r="BS98" s="282"/>
      <c r="BT98" s="282"/>
      <c r="BU98" s="282"/>
    </row>
    <row r="99" spans="1:73" ht="39.950000000000003" customHeight="1" thickBot="1" x14ac:dyDescent="0.3">
      <c r="A99" s="151"/>
      <c r="B99" s="24"/>
      <c r="C99" s="1060"/>
      <c r="D99" s="1051"/>
      <c r="E99" s="1063"/>
      <c r="F99" s="1066"/>
      <c r="G99" s="1051"/>
      <c r="H99" s="1045"/>
      <c r="I99" s="1045"/>
      <c r="J99" s="1045"/>
      <c r="K99" s="1051"/>
      <c r="L99" s="1045"/>
      <c r="M99" s="1045"/>
      <c r="N99" s="1048"/>
      <c r="O99" s="1051"/>
      <c r="P99" s="1054"/>
      <c r="Q99" s="1057"/>
      <c r="R99" s="1042"/>
      <c r="S99" s="1042"/>
      <c r="T99" s="1024"/>
      <c r="U99" s="1009"/>
      <c r="V99" s="1009"/>
      <c r="W99" s="1009"/>
      <c r="X99" s="1009"/>
      <c r="Y99" s="1009"/>
      <c r="Z99" s="1006"/>
      <c r="AA99" s="1006"/>
      <c r="AB99" s="1006"/>
      <c r="AC99" s="1006"/>
      <c r="AD99" s="1006"/>
      <c r="AE99" s="1006"/>
      <c r="AF99" s="1006"/>
      <c r="AG99" s="715"/>
      <c r="AH99" s="716"/>
      <c r="AI99" s="716"/>
      <c r="AJ99" s="716"/>
      <c r="AK99" s="715"/>
      <c r="AL99" s="717"/>
      <c r="AM99" s="717"/>
      <c r="AN99" s="717"/>
      <c r="AO99" s="717"/>
      <c r="AP99" s="1152"/>
      <c r="AQ99" s="1006"/>
      <c r="AR99" s="718"/>
      <c r="AS99" s="718"/>
      <c r="AT99" s="718"/>
      <c r="AU99" s="718"/>
      <c r="AV99" s="718"/>
      <c r="AW99" s="718"/>
      <c r="AX99" s="1152"/>
      <c r="AY99" s="1006"/>
      <c r="AZ99" s="718"/>
      <c r="BA99" s="718"/>
      <c r="BB99" s="718"/>
      <c r="BC99" s="718"/>
      <c r="BD99" s="718"/>
      <c r="BE99" s="718"/>
      <c r="BF99" s="1152"/>
      <c r="BG99" s="1006"/>
      <c r="BH99" s="718"/>
      <c r="BI99" s="718"/>
      <c r="BJ99" s="718"/>
      <c r="BK99" s="718"/>
      <c r="BL99" s="718"/>
      <c r="BM99" s="718"/>
      <c r="BN99" s="1152"/>
      <c r="BO99" s="1006"/>
      <c r="BP99" s="718"/>
      <c r="BQ99" s="718"/>
      <c r="BR99" s="718"/>
      <c r="BS99" s="718"/>
      <c r="BT99" s="718"/>
      <c r="BU99" s="718"/>
    </row>
    <row r="100" spans="1:73" ht="40.15" customHeight="1" thickTop="1" thickBot="1" x14ac:dyDescent="0.3">
      <c r="A100" s="151"/>
      <c r="B100" s="924" t="s">
        <v>407</v>
      </c>
      <c r="C100" s="145" t="s">
        <v>40</v>
      </c>
      <c r="D100" s="354"/>
      <c r="E100" s="432"/>
      <c r="F100" s="445"/>
      <c r="G100" s="356"/>
      <c r="H100" s="357"/>
      <c r="I100" s="357"/>
      <c r="J100" s="358"/>
      <c r="K100" s="358"/>
      <c r="L100" s="354"/>
      <c r="M100" s="359"/>
      <c r="N100" s="387"/>
      <c r="O100" s="361"/>
      <c r="P100" s="361"/>
      <c r="Q100" s="146"/>
      <c r="R100" s="925"/>
      <c r="S100" s="925"/>
      <c r="T100" s="926"/>
      <c r="U100" s="16"/>
      <c r="V100" s="13"/>
      <c r="W100" s="13"/>
      <c r="X100" s="13"/>
      <c r="Y100" s="927"/>
      <c r="Z100" s="928">
        <f t="shared" si="198"/>
        <v>0</v>
      </c>
      <c r="AA100" s="928">
        <f t="shared" si="198"/>
        <v>0</v>
      </c>
      <c r="AB100" s="928">
        <f t="shared" si="198"/>
        <v>0</v>
      </c>
      <c r="AC100" s="928">
        <f t="shared" si="198"/>
        <v>0</v>
      </c>
      <c r="AD100" s="928">
        <f t="shared" si="198"/>
        <v>0</v>
      </c>
      <c r="AE100" s="928">
        <f t="shared" si="198"/>
        <v>0</v>
      </c>
      <c r="AF100" s="928">
        <f t="shared" si="198"/>
        <v>0</v>
      </c>
      <c r="AG100" s="195"/>
      <c r="AH100" s="195"/>
      <c r="AI100" s="195"/>
      <c r="AJ100" s="195"/>
      <c r="AK100" s="195"/>
      <c r="AL100" s="195"/>
      <c r="AM100" s="195"/>
      <c r="AN100" s="195"/>
      <c r="AO100" s="195"/>
      <c r="AP100" s="14"/>
      <c r="AQ100" s="929">
        <f>SUM(AQ101:AQ112)</f>
        <v>0</v>
      </c>
      <c r="AR100" s="929">
        <f>SUM(AR101:AR112)</f>
        <v>0</v>
      </c>
      <c r="AS100" s="929">
        <f t="shared" ref="AS100:AW100" si="232">SUM(AS101:AS112)</f>
        <v>0</v>
      </c>
      <c r="AT100" s="929">
        <f t="shared" si="232"/>
        <v>0</v>
      </c>
      <c r="AU100" s="929">
        <f t="shared" si="232"/>
        <v>0</v>
      </c>
      <c r="AV100" s="929">
        <f t="shared" si="232"/>
        <v>0</v>
      </c>
      <c r="AW100" s="929">
        <f t="shared" si="232"/>
        <v>0</v>
      </c>
      <c r="AX100" s="14"/>
      <c r="AY100" s="929">
        <f t="shared" ref="AY100:BE100" si="233">SUM(AY101:AY112)</f>
        <v>0</v>
      </c>
      <c r="AZ100" s="929">
        <f t="shared" si="233"/>
        <v>0</v>
      </c>
      <c r="BA100" s="929">
        <f t="shared" si="233"/>
        <v>0</v>
      </c>
      <c r="BB100" s="929">
        <f t="shared" si="233"/>
        <v>0</v>
      </c>
      <c r="BC100" s="929">
        <f t="shared" si="233"/>
        <v>0</v>
      </c>
      <c r="BD100" s="929">
        <f t="shared" si="233"/>
        <v>0</v>
      </c>
      <c r="BE100" s="929">
        <f t="shared" si="233"/>
        <v>0</v>
      </c>
      <c r="BF100" s="14"/>
      <c r="BG100" s="929">
        <f t="shared" ref="BG100:BM100" si="234">SUM(BG101:BG112)</f>
        <v>0</v>
      </c>
      <c r="BH100" s="929">
        <f>SUM(BH101:BH112)</f>
        <v>0</v>
      </c>
      <c r="BI100" s="929">
        <f t="shared" si="234"/>
        <v>0</v>
      </c>
      <c r="BJ100" s="929">
        <f t="shared" si="234"/>
        <v>0</v>
      </c>
      <c r="BK100" s="929">
        <f t="shared" si="234"/>
        <v>0</v>
      </c>
      <c r="BL100" s="929">
        <f t="shared" si="234"/>
        <v>0</v>
      </c>
      <c r="BM100" s="929">
        <f t="shared" si="234"/>
        <v>0</v>
      </c>
      <c r="BN100" s="14"/>
      <c r="BO100" s="929">
        <f t="shared" ref="BO100:BU100" si="235">SUM(BO101:BO112)</f>
        <v>0</v>
      </c>
      <c r="BP100" s="929">
        <f t="shared" si="235"/>
        <v>0</v>
      </c>
      <c r="BQ100" s="929">
        <f t="shared" si="235"/>
        <v>0</v>
      </c>
      <c r="BR100" s="929">
        <f t="shared" si="235"/>
        <v>0</v>
      </c>
      <c r="BS100" s="929">
        <f t="shared" si="235"/>
        <v>0</v>
      </c>
      <c r="BT100" s="929">
        <f t="shared" si="235"/>
        <v>0</v>
      </c>
      <c r="BU100" s="929">
        <f t="shared" si="235"/>
        <v>0</v>
      </c>
    </row>
    <row r="101" spans="1:73" ht="39.950000000000003" customHeight="1" thickTop="1" x14ac:dyDescent="0.25">
      <c r="A101" s="151"/>
      <c r="B101" s="24"/>
      <c r="C101" s="1058" t="s">
        <v>408</v>
      </c>
      <c r="D101" s="1049" t="s">
        <v>409</v>
      </c>
      <c r="E101" s="1061">
        <v>43</v>
      </c>
      <c r="F101" s="1064" t="s">
        <v>2998</v>
      </c>
      <c r="G101" s="1049" t="s">
        <v>345</v>
      </c>
      <c r="H101" s="1043" t="s">
        <v>2949</v>
      </c>
      <c r="I101" s="1043" t="s">
        <v>2999</v>
      </c>
      <c r="J101" s="1043" t="s">
        <v>2944</v>
      </c>
      <c r="K101" s="1049" t="s">
        <v>3000</v>
      </c>
      <c r="L101" s="1043" t="s">
        <v>2946</v>
      </c>
      <c r="M101" s="1043" t="s">
        <v>2998</v>
      </c>
      <c r="N101" s="1046">
        <v>2026004540056</v>
      </c>
      <c r="O101" s="1049" t="s">
        <v>3001</v>
      </c>
      <c r="P101" s="1052" t="s">
        <v>345</v>
      </c>
      <c r="Q101" s="1055">
        <v>6</v>
      </c>
      <c r="R101" s="1040" t="s">
        <v>2871</v>
      </c>
      <c r="S101" s="1040"/>
      <c r="T101" s="1022"/>
      <c r="U101" s="1007"/>
      <c r="V101" s="1007"/>
      <c r="W101" s="1007"/>
      <c r="X101" s="1007"/>
      <c r="Y101" s="1007"/>
      <c r="Z101" s="1004">
        <f t="shared" si="198"/>
        <v>0</v>
      </c>
      <c r="AA101" s="1004">
        <f t="shared" ref="AA101:AF101" si="236">SUM(AR101:AR104,AZ101:AZ104,BH101:BH104,BP101:BP104)</f>
        <v>0</v>
      </c>
      <c r="AB101" s="1004">
        <f t="shared" si="236"/>
        <v>0</v>
      </c>
      <c r="AC101" s="1004">
        <f t="shared" si="236"/>
        <v>0</v>
      </c>
      <c r="AD101" s="1004">
        <f t="shared" si="236"/>
        <v>0</v>
      </c>
      <c r="AE101" s="1004">
        <f t="shared" si="236"/>
        <v>0</v>
      </c>
      <c r="AF101" s="1004">
        <f t="shared" si="236"/>
        <v>0</v>
      </c>
      <c r="AG101" s="714"/>
      <c r="AH101" s="593"/>
      <c r="AI101" s="593"/>
      <c r="AJ101" s="593"/>
      <c r="AK101" s="207"/>
      <c r="AL101" s="208"/>
      <c r="AM101" s="208"/>
      <c r="AN101" s="208"/>
      <c r="AO101" s="208"/>
      <c r="AP101" s="1150">
        <f t="shared" ref="AP101" si="237">+U101</f>
        <v>0</v>
      </c>
      <c r="AQ101" s="1004">
        <f t="shared" ref="AQ101" si="238">SUM(AR101:AW104)</f>
        <v>0</v>
      </c>
      <c r="AR101" s="299"/>
      <c r="AS101" s="299"/>
      <c r="AT101" s="299"/>
      <c r="AU101" s="299"/>
      <c r="AV101" s="299"/>
      <c r="AW101" s="299"/>
      <c r="AX101" s="1150">
        <f t="shared" ref="AX101" si="239">+V101</f>
        <v>0</v>
      </c>
      <c r="AY101" s="1004">
        <f t="shared" ref="AY101" si="240">SUM(AZ101:BE104)</f>
        <v>0</v>
      </c>
      <c r="AZ101" s="299"/>
      <c r="BA101" s="299"/>
      <c r="BB101" s="299"/>
      <c r="BC101" s="299"/>
      <c r="BD101" s="299"/>
      <c r="BE101" s="299"/>
      <c r="BF101" s="1150">
        <f t="shared" ref="BF101" si="241">+W101</f>
        <v>0</v>
      </c>
      <c r="BG101" s="1004">
        <f t="shared" ref="BG101" si="242">SUM(BH101:BM104)</f>
        <v>0</v>
      </c>
      <c r="BH101" s="299"/>
      <c r="BI101" s="299"/>
      <c r="BJ101" s="299"/>
      <c r="BK101" s="299"/>
      <c r="BL101" s="299"/>
      <c r="BM101" s="299"/>
      <c r="BN101" s="1150">
        <f t="shared" ref="BN101" si="243">+X101</f>
        <v>0</v>
      </c>
      <c r="BO101" s="1004">
        <f t="shared" ref="BO101" si="244">SUM(BP101:BU104)</f>
        <v>0</v>
      </c>
      <c r="BP101" s="299"/>
      <c r="BQ101" s="299"/>
      <c r="BR101" s="299"/>
      <c r="BS101" s="299"/>
      <c r="BT101" s="299"/>
      <c r="BU101" s="299"/>
    </row>
    <row r="102" spans="1:73" ht="39.950000000000003" customHeight="1" x14ac:dyDescent="0.25">
      <c r="A102" s="151"/>
      <c r="B102" s="24"/>
      <c r="C102" s="1059"/>
      <c r="D102" s="1050"/>
      <c r="E102" s="1062"/>
      <c r="F102" s="1065"/>
      <c r="G102" s="1050"/>
      <c r="H102" s="1044"/>
      <c r="I102" s="1044"/>
      <c r="J102" s="1044"/>
      <c r="K102" s="1050"/>
      <c r="L102" s="1044"/>
      <c r="M102" s="1044"/>
      <c r="N102" s="1047"/>
      <c r="O102" s="1050"/>
      <c r="P102" s="1053"/>
      <c r="Q102" s="1056"/>
      <c r="R102" s="1041"/>
      <c r="S102" s="1041"/>
      <c r="T102" s="1023"/>
      <c r="U102" s="1008"/>
      <c r="V102" s="1008"/>
      <c r="W102" s="1008"/>
      <c r="X102" s="1008"/>
      <c r="Y102" s="1008"/>
      <c r="Z102" s="1005"/>
      <c r="AA102" s="1005"/>
      <c r="AB102" s="1005"/>
      <c r="AC102" s="1005"/>
      <c r="AD102" s="1005"/>
      <c r="AE102" s="1005"/>
      <c r="AF102" s="1005"/>
      <c r="AG102" s="479"/>
      <c r="AH102" s="592"/>
      <c r="AI102" s="592"/>
      <c r="AJ102" s="592"/>
      <c r="AK102" s="196"/>
      <c r="AL102" s="197"/>
      <c r="AM102" s="197"/>
      <c r="AN102" s="197"/>
      <c r="AO102" s="197"/>
      <c r="AP102" s="1151"/>
      <c r="AQ102" s="1005"/>
      <c r="AR102" s="282"/>
      <c r="AS102" s="282"/>
      <c r="AT102" s="282"/>
      <c r="AU102" s="282"/>
      <c r="AV102" s="282"/>
      <c r="AW102" s="282"/>
      <c r="AX102" s="1151"/>
      <c r="AY102" s="1005"/>
      <c r="AZ102" s="282"/>
      <c r="BA102" s="282"/>
      <c r="BB102" s="282"/>
      <c r="BC102" s="282"/>
      <c r="BD102" s="282"/>
      <c r="BE102" s="282"/>
      <c r="BF102" s="1151"/>
      <c r="BG102" s="1005"/>
      <c r="BH102" s="282"/>
      <c r="BI102" s="282"/>
      <c r="BJ102" s="282"/>
      <c r="BK102" s="282"/>
      <c r="BL102" s="282"/>
      <c r="BM102" s="282"/>
      <c r="BN102" s="1151"/>
      <c r="BO102" s="1005"/>
      <c r="BP102" s="282"/>
      <c r="BQ102" s="282"/>
      <c r="BR102" s="282"/>
      <c r="BS102" s="282"/>
      <c r="BT102" s="282"/>
      <c r="BU102" s="282"/>
    </row>
    <row r="103" spans="1:73" ht="39.950000000000003" customHeight="1" x14ac:dyDescent="0.25">
      <c r="A103" s="151"/>
      <c r="B103" s="24"/>
      <c r="C103" s="1059"/>
      <c r="D103" s="1050"/>
      <c r="E103" s="1062"/>
      <c r="F103" s="1065"/>
      <c r="G103" s="1050"/>
      <c r="H103" s="1044"/>
      <c r="I103" s="1044"/>
      <c r="J103" s="1044"/>
      <c r="K103" s="1050"/>
      <c r="L103" s="1044"/>
      <c r="M103" s="1044"/>
      <c r="N103" s="1047"/>
      <c r="O103" s="1050"/>
      <c r="P103" s="1053"/>
      <c r="Q103" s="1056"/>
      <c r="R103" s="1041"/>
      <c r="S103" s="1041"/>
      <c r="T103" s="1023"/>
      <c r="U103" s="1008"/>
      <c r="V103" s="1008"/>
      <c r="W103" s="1008"/>
      <c r="X103" s="1008"/>
      <c r="Y103" s="1008"/>
      <c r="Z103" s="1005"/>
      <c r="AA103" s="1005"/>
      <c r="AB103" s="1005"/>
      <c r="AC103" s="1005"/>
      <c r="AD103" s="1005"/>
      <c r="AE103" s="1005"/>
      <c r="AF103" s="1005"/>
      <c r="AG103" s="196"/>
      <c r="AH103" s="592"/>
      <c r="AI103" s="592"/>
      <c r="AJ103" s="592"/>
      <c r="AK103" s="196"/>
      <c r="AL103" s="197"/>
      <c r="AM103" s="197"/>
      <c r="AN103" s="197"/>
      <c r="AO103" s="197"/>
      <c r="AP103" s="1151"/>
      <c r="AQ103" s="1005"/>
      <c r="AR103" s="282"/>
      <c r="AS103" s="282"/>
      <c r="AT103" s="282"/>
      <c r="AU103" s="282"/>
      <c r="AV103" s="282"/>
      <c r="AW103" s="282"/>
      <c r="AX103" s="1151"/>
      <c r="AY103" s="1005"/>
      <c r="AZ103" s="282"/>
      <c r="BA103" s="282"/>
      <c r="BB103" s="282"/>
      <c r="BC103" s="282"/>
      <c r="BD103" s="282"/>
      <c r="BE103" s="282"/>
      <c r="BF103" s="1151"/>
      <c r="BG103" s="1005"/>
      <c r="BH103" s="282"/>
      <c r="BI103" s="282"/>
      <c r="BJ103" s="282"/>
      <c r="BK103" s="282"/>
      <c r="BL103" s="282"/>
      <c r="BM103" s="282"/>
      <c r="BN103" s="1151"/>
      <c r="BO103" s="1005"/>
      <c r="BP103" s="282"/>
      <c r="BQ103" s="282"/>
      <c r="BR103" s="282"/>
      <c r="BS103" s="282"/>
      <c r="BT103" s="282"/>
      <c r="BU103" s="282"/>
    </row>
    <row r="104" spans="1:73" ht="39.950000000000003" customHeight="1" thickBot="1" x14ac:dyDescent="0.3">
      <c r="A104" s="151"/>
      <c r="B104" s="24"/>
      <c r="C104" s="1060"/>
      <c r="D104" s="1051"/>
      <c r="E104" s="1063"/>
      <c r="F104" s="1066"/>
      <c r="G104" s="1051"/>
      <c r="H104" s="1045"/>
      <c r="I104" s="1045"/>
      <c r="J104" s="1045"/>
      <c r="K104" s="1051"/>
      <c r="L104" s="1045"/>
      <c r="M104" s="1045"/>
      <c r="N104" s="1048"/>
      <c r="O104" s="1051"/>
      <c r="P104" s="1054"/>
      <c r="Q104" s="1057"/>
      <c r="R104" s="1042"/>
      <c r="S104" s="1042"/>
      <c r="T104" s="1024"/>
      <c r="U104" s="1009"/>
      <c r="V104" s="1009"/>
      <c r="W104" s="1009"/>
      <c r="X104" s="1009"/>
      <c r="Y104" s="1009"/>
      <c r="Z104" s="1006"/>
      <c r="AA104" s="1006"/>
      <c r="AB104" s="1006"/>
      <c r="AC104" s="1006"/>
      <c r="AD104" s="1006"/>
      <c r="AE104" s="1006"/>
      <c r="AF104" s="1006"/>
      <c r="AG104" s="715"/>
      <c r="AH104" s="716"/>
      <c r="AI104" s="716"/>
      <c r="AJ104" s="716"/>
      <c r="AK104" s="715"/>
      <c r="AL104" s="717"/>
      <c r="AM104" s="717"/>
      <c r="AN104" s="717"/>
      <c r="AO104" s="717"/>
      <c r="AP104" s="1152"/>
      <c r="AQ104" s="1006"/>
      <c r="AR104" s="718"/>
      <c r="AS104" s="718"/>
      <c r="AT104" s="718"/>
      <c r="AU104" s="718"/>
      <c r="AV104" s="718"/>
      <c r="AW104" s="718"/>
      <c r="AX104" s="1152"/>
      <c r="AY104" s="1006"/>
      <c r="AZ104" s="718"/>
      <c r="BA104" s="718"/>
      <c r="BB104" s="718"/>
      <c r="BC104" s="718"/>
      <c r="BD104" s="718"/>
      <c r="BE104" s="718"/>
      <c r="BF104" s="1152"/>
      <c r="BG104" s="1006"/>
      <c r="BH104" s="718"/>
      <c r="BI104" s="718"/>
      <c r="BJ104" s="718"/>
      <c r="BK104" s="718"/>
      <c r="BL104" s="718"/>
      <c r="BM104" s="718"/>
      <c r="BN104" s="1152"/>
      <c r="BO104" s="1006"/>
      <c r="BP104" s="718"/>
      <c r="BQ104" s="718"/>
      <c r="BR104" s="718"/>
      <c r="BS104" s="718"/>
      <c r="BT104" s="718"/>
      <c r="BU104" s="718"/>
    </row>
    <row r="105" spans="1:73" ht="39.950000000000003" customHeight="1" thickTop="1" x14ac:dyDescent="0.25">
      <c r="A105" s="151"/>
      <c r="B105" s="24"/>
      <c r="C105" s="1058" t="s">
        <v>410</v>
      </c>
      <c r="D105" s="1049" t="s">
        <v>411</v>
      </c>
      <c r="E105" s="1061">
        <v>44</v>
      </c>
      <c r="F105" s="1064" t="s">
        <v>3027</v>
      </c>
      <c r="G105" s="1049" t="s">
        <v>412</v>
      </c>
      <c r="H105" s="1043" t="s">
        <v>3007</v>
      </c>
      <c r="I105" s="1043" t="s">
        <v>2999</v>
      </c>
      <c r="J105" s="1043" t="s">
        <v>2944</v>
      </c>
      <c r="K105" s="1049" t="s">
        <v>3000</v>
      </c>
      <c r="L105" s="1043" t="s">
        <v>2946</v>
      </c>
      <c r="M105" s="1043" t="s">
        <v>3027</v>
      </c>
      <c r="N105" s="1046">
        <v>2026004540056</v>
      </c>
      <c r="O105" s="1049" t="s">
        <v>3001</v>
      </c>
      <c r="P105" s="1052" t="s">
        <v>412</v>
      </c>
      <c r="Q105" s="1055">
        <v>12</v>
      </c>
      <c r="R105" s="1040" t="s">
        <v>2871</v>
      </c>
      <c r="S105" s="1040"/>
      <c r="T105" s="1022"/>
      <c r="U105" s="1007"/>
      <c r="V105" s="1007"/>
      <c r="W105" s="1007"/>
      <c r="X105" s="1007"/>
      <c r="Y105" s="1007"/>
      <c r="Z105" s="1004">
        <f t="shared" ref="Z105" si="245">+AQ105+AY105+BG105+BO105</f>
        <v>0</v>
      </c>
      <c r="AA105" s="1004">
        <f t="shared" ref="AA105:AF105" si="246">SUM(AR105:AR108,AZ105:AZ108,BH105:BH108,BP105:BP108)</f>
        <v>0</v>
      </c>
      <c r="AB105" s="1004">
        <f t="shared" si="246"/>
        <v>0</v>
      </c>
      <c r="AC105" s="1004">
        <f t="shared" si="246"/>
        <v>0</v>
      </c>
      <c r="AD105" s="1004">
        <f t="shared" si="246"/>
        <v>0</v>
      </c>
      <c r="AE105" s="1004">
        <f t="shared" si="246"/>
        <v>0</v>
      </c>
      <c r="AF105" s="1004">
        <f t="shared" si="246"/>
        <v>0</v>
      </c>
      <c r="AG105" s="714"/>
      <c r="AH105" s="593"/>
      <c r="AI105" s="593"/>
      <c r="AJ105" s="593"/>
      <c r="AK105" s="207"/>
      <c r="AL105" s="208"/>
      <c r="AM105" s="208"/>
      <c r="AN105" s="208"/>
      <c r="AO105" s="208"/>
      <c r="AP105" s="1150">
        <f t="shared" ref="AP105" si="247">+U105</f>
        <v>0</v>
      </c>
      <c r="AQ105" s="1004">
        <f t="shared" ref="AQ105" si="248">SUM(AR105:AW108)</f>
        <v>0</v>
      </c>
      <c r="AR105" s="299"/>
      <c r="AS105" s="299"/>
      <c r="AT105" s="299"/>
      <c r="AU105" s="299"/>
      <c r="AV105" s="299"/>
      <c r="AW105" s="299"/>
      <c r="AX105" s="1150">
        <f t="shared" ref="AX105" si="249">+V105</f>
        <v>0</v>
      </c>
      <c r="AY105" s="1004">
        <f t="shared" ref="AY105" si="250">SUM(AZ105:BE108)</f>
        <v>0</v>
      </c>
      <c r="AZ105" s="299"/>
      <c r="BA105" s="299"/>
      <c r="BB105" s="299"/>
      <c r="BC105" s="299"/>
      <c r="BD105" s="299"/>
      <c r="BE105" s="299"/>
      <c r="BF105" s="1150">
        <f t="shared" ref="BF105" si="251">+W105</f>
        <v>0</v>
      </c>
      <c r="BG105" s="1004">
        <f t="shared" ref="BG105" si="252">SUM(BH105:BM108)</f>
        <v>0</v>
      </c>
      <c r="BH105" s="299"/>
      <c r="BI105" s="299"/>
      <c r="BJ105" s="299"/>
      <c r="BK105" s="299"/>
      <c r="BL105" s="299"/>
      <c r="BM105" s="299"/>
      <c r="BN105" s="1150">
        <f t="shared" ref="BN105" si="253">+X105</f>
        <v>0</v>
      </c>
      <c r="BO105" s="1004">
        <f t="shared" ref="BO105" si="254">SUM(BP105:BU108)</f>
        <v>0</v>
      </c>
      <c r="BP105" s="299"/>
      <c r="BQ105" s="299"/>
      <c r="BR105" s="299"/>
      <c r="BS105" s="299"/>
      <c r="BT105" s="299"/>
      <c r="BU105" s="299"/>
    </row>
    <row r="106" spans="1:73" ht="39.950000000000003" customHeight="1" x14ac:dyDescent="0.25">
      <c r="A106" s="151"/>
      <c r="B106" s="24"/>
      <c r="C106" s="1059"/>
      <c r="D106" s="1050"/>
      <c r="E106" s="1062"/>
      <c r="F106" s="1065"/>
      <c r="G106" s="1050"/>
      <c r="H106" s="1044"/>
      <c r="I106" s="1044"/>
      <c r="J106" s="1044"/>
      <c r="K106" s="1050"/>
      <c r="L106" s="1044"/>
      <c r="M106" s="1044"/>
      <c r="N106" s="1047"/>
      <c r="O106" s="1050"/>
      <c r="P106" s="1053"/>
      <c r="Q106" s="1056"/>
      <c r="R106" s="1041"/>
      <c r="S106" s="1041"/>
      <c r="T106" s="1023"/>
      <c r="U106" s="1008"/>
      <c r="V106" s="1008"/>
      <c r="W106" s="1008"/>
      <c r="X106" s="1008"/>
      <c r="Y106" s="1008"/>
      <c r="Z106" s="1005"/>
      <c r="AA106" s="1005"/>
      <c r="AB106" s="1005"/>
      <c r="AC106" s="1005"/>
      <c r="AD106" s="1005"/>
      <c r="AE106" s="1005"/>
      <c r="AF106" s="1005"/>
      <c r="AG106" s="479"/>
      <c r="AH106" s="592"/>
      <c r="AI106" s="592"/>
      <c r="AJ106" s="592"/>
      <c r="AK106" s="196"/>
      <c r="AL106" s="197"/>
      <c r="AM106" s="197"/>
      <c r="AN106" s="197"/>
      <c r="AO106" s="197"/>
      <c r="AP106" s="1151"/>
      <c r="AQ106" s="1005"/>
      <c r="AR106" s="282"/>
      <c r="AS106" s="282"/>
      <c r="AT106" s="282"/>
      <c r="AU106" s="282"/>
      <c r="AV106" s="282"/>
      <c r="AW106" s="282"/>
      <c r="AX106" s="1151"/>
      <c r="AY106" s="1005"/>
      <c r="AZ106" s="282"/>
      <c r="BA106" s="282"/>
      <c r="BB106" s="282"/>
      <c r="BC106" s="282"/>
      <c r="BD106" s="282"/>
      <c r="BE106" s="282"/>
      <c r="BF106" s="1151"/>
      <c r="BG106" s="1005"/>
      <c r="BH106" s="282"/>
      <c r="BI106" s="282"/>
      <c r="BJ106" s="282"/>
      <c r="BK106" s="282"/>
      <c r="BL106" s="282"/>
      <c r="BM106" s="282"/>
      <c r="BN106" s="1151"/>
      <c r="BO106" s="1005"/>
      <c r="BP106" s="282"/>
      <c r="BQ106" s="282"/>
      <c r="BR106" s="282"/>
      <c r="BS106" s="282"/>
      <c r="BT106" s="282"/>
      <c r="BU106" s="282"/>
    </row>
    <row r="107" spans="1:73" ht="39.950000000000003" customHeight="1" x14ac:dyDescent="0.25">
      <c r="A107" s="151"/>
      <c r="B107" s="24"/>
      <c r="C107" s="1059"/>
      <c r="D107" s="1050"/>
      <c r="E107" s="1062"/>
      <c r="F107" s="1065"/>
      <c r="G107" s="1050"/>
      <c r="H107" s="1044"/>
      <c r="I107" s="1044"/>
      <c r="J107" s="1044"/>
      <c r="K107" s="1050"/>
      <c r="L107" s="1044"/>
      <c r="M107" s="1044"/>
      <c r="N107" s="1047"/>
      <c r="O107" s="1050"/>
      <c r="P107" s="1053"/>
      <c r="Q107" s="1056"/>
      <c r="R107" s="1041"/>
      <c r="S107" s="1041"/>
      <c r="T107" s="1023"/>
      <c r="U107" s="1008"/>
      <c r="V107" s="1008"/>
      <c r="W107" s="1008"/>
      <c r="X107" s="1008"/>
      <c r="Y107" s="1008"/>
      <c r="Z107" s="1005"/>
      <c r="AA107" s="1005"/>
      <c r="AB107" s="1005"/>
      <c r="AC107" s="1005"/>
      <c r="AD107" s="1005"/>
      <c r="AE107" s="1005"/>
      <c r="AF107" s="1005"/>
      <c r="AG107" s="196"/>
      <c r="AH107" s="592"/>
      <c r="AI107" s="592"/>
      <c r="AJ107" s="592"/>
      <c r="AK107" s="196"/>
      <c r="AL107" s="197"/>
      <c r="AM107" s="197"/>
      <c r="AN107" s="197"/>
      <c r="AO107" s="197"/>
      <c r="AP107" s="1151"/>
      <c r="AQ107" s="1005"/>
      <c r="AR107" s="282"/>
      <c r="AS107" s="282"/>
      <c r="AT107" s="282"/>
      <c r="AU107" s="282"/>
      <c r="AV107" s="282"/>
      <c r="AW107" s="282"/>
      <c r="AX107" s="1151"/>
      <c r="AY107" s="1005"/>
      <c r="AZ107" s="282"/>
      <c r="BA107" s="282"/>
      <c r="BB107" s="282"/>
      <c r="BC107" s="282"/>
      <c r="BD107" s="282"/>
      <c r="BE107" s="282"/>
      <c r="BF107" s="1151"/>
      <c r="BG107" s="1005"/>
      <c r="BH107" s="282"/>
      <c r="BI107" s="282"/>
      <c r="BJ107" s="282"/>
      <c r="BK107" s="282"/>
      <c r="BL107" s="282"/>
      <c r="BM107" s="282"/>
      <c r="BN107" s="1151"/>
      <c r="BO107" s="1005"/>
      <c r="BP107" s="282"/>
      <c r="BQ107" s="282"/>
      <c r="BR107" s="282"/>
      <c r="BS107" s="282"/>
      <c r="BT107" s="282"/>
      <c r="BU107" s="282"/>
    </row>
    <row r="108" spans="1:73" ht="39.950000000000003" customHeight="1" thickBot="1" x14ac:dyDescent="0.3">
      <c r="A108" s="151"/>
      <c r="B108" s="24"/>
      <c r="C108" s="1060"/>
      <c r="D108" s="1051"/>
      <c r="E108" s="1063"/>
      <c r="F108" s="1066"/>
      <c r="G108" s="1051"/>
      <c r="H108" s="1045"/>
      <c r="I108" s="1045"/>
      <c r="J108" s="1045"/>
      <c r="K108" s="1051"/>
      <c r="L108" s="1045"/>
      <c r="M108" s="1045"/>
      <c r="N108" s="1048"/>
      <c r="O108" s="1051"/>
      <c r="P108" s="1054"/>
      <c r="Q108" s="1057"/>
      <c r="R108" s="1042"/>
      <c r="S108" s="1042"/>
      <c r="T108" s="1024"/>
      <c r="U108" s="1009"/>
      <c r="V108" s="1009"/>
      <c r="W108" s="1009"/>
      <c r="X108" s="1009"/>
      <c r="Y108" s="1009"/>
      <c r="Z108" s="1006"/>
      <c r="AA108" s="1006"/>
      <c r="AB108" s="1006"/>
      <c r="AC108" s="1006"/>
      <c r="AD108" s="1006"/>
      <c r="AE108" s="1006"/>
      <c r="AF108" s="1006"/>
      <c r="AG108" s="715"/>
      <c r="AH108" s="716"/>
      <c r="AI108" s="716"/>
      <c r="AJ108" s="716"/>
      <c r="AK108" s="715"/>
      <c r="AL108" s="717"/>
      <c r="AM108" s="717"/>
      <c r="AN108" s="717"/>
      <c r="AO108" s="717"/>
      <c r="AP108" s="1152"/>
      <c r="AQ108" s="1006"/>
      <c r="AR108" s="718"/>
      <c r="AS108" s="718"/>
      <c r="AT108" s="718"/>
      <c r="AU108" s="718"/>
      <c r="AV108" s="718"/>
      <c r="AW108" s="718"/>
      <c r="AX108" s="1152"/>
      <c r="AY108" s="1006"/>
      <c r="AZ108" s="718"/>
      <c r="BA108" s="718"/>
      <c r="BB108" s="718"/>
      <c r="BC108" s="718"/>
      <c r="BD108" s="718"/>
      <c r="BE108" s="718"/>
      <c r="BF108" s="1152"/>
      <c r="BG108" s="1006"/>
      <c r="BH108" s="718"/>
      <c r="BI108" s="718"/>
      <c r="BJ108" s="718"/>
      <c r="BK108" s="718"/>
      <c r="BL108" s="718"/>
      <c r="BM108" s="718"/>
      <c r="BN108" s="1152"/>
      <c r="BO108" s="1006"/>
      <c r="BP108" s="718"/>
      <c r="BQ108" s="718"/>
      <c r="BR108" s="718"/>
      <c r="BS108" s="718"/>
      <c r="BT108" s="718"/>
      <c r="BU108" s="718"/>
    </row>
    <row r="109" spans="1:73" ht="39.950000000000003" customHeight="1" thickTop="1" x14ac:dyDescent="0.25">
      <c r="A109" s="151"/>
      <c r="B109" s="24"/>
      <c r="C109" s="1058" t="s">
        <v>413</v>
      </c>
      <c r="D109" s="1049" t="s">
        <v>414</v>
      </c>
      <c r="E109" s="1061">
        <v>45</v>
      </c>
      <c r="F109" s="1064" t="s">
        <v>2998</v>
      </c>
      <c r="G109" s="1049" t="s">
        <v>345</v>
      </c>
      <c r="H109" s="1043" t="s">
        <v>3007</v>
      </c>
      <c r="I109" s="1043" t="s">
        <v>2999</v>
      </c>
      <c r="J109" s="1043" t="s">
        <v>2944</v>
      </c>
      <c r="K109" s="1049" t="s">
        <v>3000</v>
      </c>
      <c r="L109" s="1043" t="s">
        <v>2946</v>
      </c>
      <c r="M109" s="1043" t="s">
        <v>2998</v>
      </c>
      <c r="N109" s="1046">
        <v>2026004540056</v>
      </c>
      <c r="O109" s="1049" t="s">
        <v>3001</v>
      </c>
      <c r="P109" s="1052" t="s">
        <v>345</v>
      </c>
      <c r="Q109" s="1055">
        <v>12</v>
      </c>
      <c r="R109" s="1040" t="s">
        <v>2871</v>
      </c>
      <c r="S109" s="1040"/>
      <c r="T109" s="1022"/>
      <c r="U109" s="1007"/>
      <c r="V109" s="1007"/>
      <c r="W109" s="1007"/>
      <c r="X109" s="1007"/>
      <c r="Y109" s="1007"/>
      <c r="Z109" s="1004">
        <f t="shared" ref="Z109" si="255">+AQ109+AY109+BG109+BO109</f>
        <v>0</v>
      </c>
      <c r="AA109" s="1004">
        <f t="shared" ref="AA109:AF109" si="256">SUM(AR109:AR112,AZ109:AZ112,BH109:BH112,BP109:BP112)</f>
        <v>0</v>
      </c>
      <c r="AB109" s="1004">
        <f t="shared" si="256"/>
        <v>0</v>
      </c>
      <c r="AC109" s="1004">
        <f t="shared" si="256"/>
        <v>0</v>
      </c>
      <c r="AD109" s="1004">
        <f t="shared" si="256"/>
        <v>0</v>
      </c>
      <c r="AE109" s="1004">
        <f t="shared" si="256"/>
        <v>0</v>
      </c>
      <c r="AF109" s="1004">
        <f t="shared" si="256"/>
        <v>0</v>
      </c>
      <c r="AG109" s="714"/>
      <c r="AH109" s="593"/>
      <c r="AI109" s="593"/>
      <c r="AJ109" s="593"/>
      <c r="AK109" s="207"/>
      <c r="AL109" s="208"/>
      <c r="AM109" s="208"/>
      <c r="AN109" s="208"/>
      <c r="AO109" s="208"/>
      <c r="AP109" s="1150">
        <f t="shared" ref="AP109" si="257">+U109</f>
        <v>0</v>
      </c>
      <c r="AQ109" s="1004">
        <f t="shared" ref="AQ109" si="258">SUM(AR109:AW112)</f>
        <v>0</v>
      </c>
      <c r="AR109" s="299"/>
      <c r="AS109" s="299"/>
      <c r="AT109" s="299"/>
      <c r="AU109" s="299"/>
      <c r="AV109" s="299"/>
      <c r="AW109" s="299"/>
      <c r="AX109" s="1150">
        <f t="shared" ref="AX109" si="259">+V109</f>
        <v>0</v>
      </c>
      <c r="AY109" s="1004">
        <f t="shared" ref="AY109" si="260">SUM(AZ109:BE112)</f>
        <v>0</v>
      </c>
      <c r="AZ109" s="299"/>
      <c r="BA109" s="299"/>
      <c r="BB109" s="299"/>
      <c r="BC109" s="299"/>
      <c r="BD109" s="299"/>
      <c r="BE109" s="299"/>
      <c r="BF109" s="1150">
        <f t="shared" ref="BF109" si="261">+W109</f>
        <v>0</v>
      </c>
      <c r="BG109" s="1004">
        <f t="shared" ref="BG109" si="262">SUM(BH109:BM112)</f>
        <v>0</v>
      </c>
      <c r="BH109" s="299"/>
      <c r="BI109" s="299"/>
      <c r="BJ109" s="299"/>
      <c r="BK109" s="299"/>
      <c r="BL109" s="299"/>
      <c r="BM109" s="299"/>
      <c r="BN109" s="1150">
        <f t="shared" ref="BN109" si="263">+X109</f>
        <v>0</v>
      </c>
      <c r="BO109" s="1004">
        <f t="shared" ref="BO109" si="264">SUM(BP109:BU112)</f>
        <v>0</v>
      </c>
      <c r="BP109" s="299"/>
      <c r="BQ109" s="299"/>
      <c r="BR109" s="299"/>
      <c r="BS109" s="299"/>
      <c r="BT109" s="299"/>
      <c r="BU109" s="299"/>
    </row>
    <row r="110" spans="1:73" ht="39.950000000000003" customHeight="1" x14ac:dyDescent="0.25">
      <c r="A110" s="151"/>
      <c r="B110" s="24"/>
      <c r="C110" s="1059"/>
      <c r="D110" s="1050"/>
      <c r="E110" s="1062"/>
      <c r="F110" s="1065"/>
      <c r="G110" s="1050"/>
      <c r="H110" s="1044"/>
      <c r="I110" s="1044"/>
      <c r="J110" s="1044"/>
      <c r="K110" s="1050"/>
      <c r="L110" s="1044"/>
      <c r="M110" s="1044"/>
      <c r="N110" s="1047"/>
      <c r="O110" s="1050"/>
      <c r="P110" s="1053"/>
      <c r="Q110" s="1056"/>
      <c r="R110" s="1041"/>
      <c r="S110" s="1041"/>
      <c r="T110" s="1023"/>
      <c r="U110" s="1008"/>
      <c r="V110" s="1008"/>
      <c r="W110" s="1008"/>
      <c r="X110" s="1008"/>
      <c r="Y110" s="1008"/>
      <c r="Z110" s="1005"/>
      <c r="AA110" s="1005"/>
      <c r="AB110" s="1005"/>
      <c r="AC110" s="1005"/>
      <c r="AD110" s="1005"/>
      <c r="AE110" s="1005"/>
      <c r="AF110" s="1005"/>
      <c r="AG110" s="479"/>
      <c r="AH110" s="592"/>
      <c r="AI110" s="592"/>
      <c r="AJ110" s="592"/>
      <c r="AK110" s="196"/>
      <c r="AL110" s="197"/>
      <c r="AM110" s="197"/>
      <c r="AN110" s="197"/>
      <c r="AO110" s="197"/>
      <c r="AP110" s="1151"/>
      <c r="AQ110" s="1005"/>
      <c r="AR110" s="282"/>
      <c r="AS110" s="282"/>
      <c r="AT110" s="282"/>
      <c r="AU110" s="282"/>
      <c r="AV110" s="282"/>
      <c r="AW110" s="282"/>
      <c r="AX110" s="1151"/>
      <c r="AY110" s="1005"/>
      <c r="AZ110" s="282"/>
      <c r="BA110" s="282"/>
      <c r="BB110" s="282"/>
      <c r="BC110" s="282"/>
      <c r="BD110" s="282"/>
      <c r="BE110" s="282"/>
      <c r="BF110" s="1151"/>
      <c r="BG110" s="1005"/>
      <c r="BH110" s="282"/>
      <c r="BI110" s="282"/>
      <c r="BJ110" s="282"/>
      <c r="BK110" s="282"/>
      <c r="BL110" s="282"/>
      <c r="BM110" s="282"/>
      <c r="BN110" s="1151"/>
      <c r="BO110" s="1005"/>
      <c r="BP110" s="282"/>
      <c r="BQ110" s="282"/>
      <c r="BR110" s="282"/>
      <c r="BS110" s="282"/>
      <c r="BT110" s="282"/>
      <c r="BU110" s="282"/>
    </row>
    <row r="111" spans="1:73" ht="39.950000000000003" customHeight="1" x14ac:dyDescent="0.25">
      <c r="A111" s="151"/>
      <c r="B111" s="24"/>
      <c r="C111" s="1059"/>
      <c r="D111" s="1050"/>
      <c r="E111" s="1062"/>
      <c r="F111" s="1065"/>
      <c r="G111" s="1050"/>
      <c r="H111" s="1044"/>
      <c r="I111" s="1044"/>
      <c r="J111" s="1044"/>
      <c r="K111" s="1050"/>
      <c r="L111" s="1044"/>
      <c r="M111" s="1044"/>
      <c r="N111" s="1047"/>
      <c r="O111" s="1050"/>
      <c r="P111" s="1053"/>
      <c r="Q111" s="1056"/>
      <c r="R111" s="1041"/>
      <c r="S111" s="1041"/>
      <c r="T111" s="1023"/>
      <c r="U111" s="1008"/>
      <c r="V111" s="1008"/>
      <c r="W111" s="1008"/>
      <c r="X111" s="1008"/>
      <c r="Y111" s="1008"/>
      <c r="Z111" s="1005"/>
      <c r="AA111" s="1005"/>
      <c r="AB111" s="1005"/>
      <c r="AC111" s="1005"/>
      <c r="AD111" s="1005"/>
      <c r="AE111" s="1005"/>
      <c r="AF111" s="1005"/>
      <c r="AG111" s="196"/>
      <c r="AH111" s="592"/>
      <c r="AI111" s="592"/>
      <c r="AJ111" s="592"/>
      <c r="AK111" s="196"/>
      <c r="AL111" s="197"/>
      <c r="AM111" s="197"/>
      <c r="AN111" s="197"/>
      <c r="AO111" s="197"/>
      <c r="AP111" s="1151"/>
      <c r="AQ111" s="1005"/>
      <c r="AR111" s="282"/>
      <c r="AS111" s="282"/>
      <c r="AT111" s="282"/>
      <c r="AU111" s="282"/>
      <c r="AV111" s="282"/>
      <c r="AW111" s="282"/>
      <c r="AX111" s="1151"/>
      <c r="AY111" s="1005"/>
      <c r="AZ111" s="282"/>
      <c r="BA111" s="282"/>
      <c r="BB111" s="282"/>
      <c r="BC111" s="282"/>
      <c r="BD111" s="282"/>
      <c r="BE111" s="282"/>
      <c r="BF111" s="1151"/>
      <c r="BG111" s="1005"/>
      <c r="BH111" s="282"/>
      <c r="BI111" s="282"/>
      <c r="BJ111" s="282"/>
      <c r="BK111" s="282"/>
      <c r="BL111" s="282"/>
      <c r="BM111" s="282"/>
      <c r="BN111" s="1151"/>
      <c r="BO111" s="1005"/>
      <c r="BP111" s="282"/>
      <c r="BQ111" s="282"/>
      <c r="BR111" s="282"/>
      <c r="BS111" s="282"/>
      <c r="BT111" s="282"/>
      <c r="BU111" s="282"/>
    </row>
    <row r="112" spans="1:73" ht="39.950000000000003" customHeight="1" thickBot="1" x14ac:dyDescent="0.3">
      <c r="A112" s="151"/>
      <c r="B112" s="24"/>
      <c r="C112" s="1060"/>
      <c r="D112" s="1051"/>
      <c r="E112" s="1063"/>
      <c r="F112" s="1066"/>
      <c r="G112" s="1051"/>
      <c r="H112" s="1045"/>
      <c r="I112" s="1045"/>
      <c r="J112" s="1045"/>
      <c r="K112" s="1051"/>
      <c r="L112" s="1045"/>
      <c r="M112" s="1045"/>
      <c r="N112" s="1048"/>
      <c r="O112" s="1051"/>
      <c r="P112" s="1054"/>
      <c r="Q112" s="1057"/>
      <c r="R112" s="1042"/>
      <c r="S112" s="1042"/>
      <c r="T112" s="1024"/>
      <c r="U112" s="1009"/>
      <c r="V112" s="1009"/>
      <c r="W112" s="1009"/>
      <c r="X112" s="1009"/>
      <c r="Y112" s="1009"/>
      <c r="Z112" s="1006"/>
      <c r="AA112" s="1006"/>
      <c r="AB112" s="1006"/>
      <c r="AC112" s="1006"/>
      <c r="AD112" s="1006"/>
      <c r="AE112" s="1006"/>
      <c r="AF112" s="1006"/>
      <c r="AG112" s="715"/>
      <c r="AH112" s="716"/>
      <c r="AI112" s="716"/>
      <c r="AJ112" s="716"/>
      <c r="AK112" s="715"/>
      <c r="AL112" s="717"/>
      <c r="AM112" s="717"/>
      <c r="AN112" s="717"/>
      <c r="AO112" s="717"/>
      <c r="AP112" s="1152"/>
      <c r="AQ112" s="1006"/>
      <c r="AR112" s="718"/>
      <c r="AS112" s="718"/>
      <c r="AT112" s="718"/>
      <c r="AU112" s="718"/>
      <c r="AV112" s="718"/>
      <c r="AW112" s="718"/>
      <c r="AX112" s="1152"/>
      <c r="AY112" s="1006"/>
      <c r="AZ112" s="718"/>
      <c r="BA112" s="718"/>
      <c r="BB112" s="718"/>
      <c r="BC112" s="718"/>
      <c r="BD112" s="718"/>
      <c r="BE112" s="718"/>
      <c r="BF112" s="1152"/>
      <c r="BG112" s="1006"/>
      <c r="BH112" s="718"/>
      <c r="BI112" s="718"/>
      <c r="BJ112" s="718"/>
      <c r="BK112" s="718"/>
      <c r="BL112" s="718"/>
      <c r="BM112" s="718"/>
      <c r="BN112" s="1152"/>
      <c r="BO112" s="1006"/>
      <c r="BP112" s="718"/>
      <c r="BQ112" s="718"/>
      <c r="BR112" s="718"/>
      <c r="BS112" s="718"/>
      <c r="BT112" s="718"/>
      <c r="BU112" s="718"/>
    </row>
    <row r="113" spans="1:73" ht="40.15" customHeight="1" thickTop="1" thickBot="1" x14ac:dyDescent="0.3">
      <c r="A113" s="151"/>
      <c r="B113" s="924" t="s">
        <v>415</v>
      </c>
      <c r="C113" s="145" t="s">
        <v>416</v>
      </c>
      <c r="D113" s="354"/>
      <c r="E113" s="432"/>
      <c r="F113" s="445"/>
      <c r="G113" s="356"/>
      <c r="H113" s="357"/>
      <c r="I113" s="357"/>
      <c r="J113" s="358"/>
      <c r="K113" s="358"/>
      <c r="L113" s="354"/>
      <c r="M113" s="359"/>
      <c r="N113" s="387"/>
      <c r="O113" s="361"/>
      <c r="P113" s="361"/>
      <c r="Q113" s="146"/>
      <c r="R113" s="925"/>
      <c r="S113" s="925"/>
      <c r="T113" s="926"/>
      <c r="U113" s="16"/>
      <c r="V113" s="13"/>
      <c r="W113" s="13"/>
      <c r="X113" s="13"/>
      <c r="Y113" s="927"/>
      <c r="Z113" s="928">
        <f t="shared" si="198"/>
        <v>0</v>
      </c>
      <c r="AA113" s="928">
        <f t="shared" si="198"/>
        <v>0</v>
      </c>
      <c r="AB113" s="928">
        <f t="shared" si="198"/>
        <v>0</v>
      </c>
      <c r="AC113" s="928">
        <f t="shared" si="198"/>
        <v>0</v>
      </c>
      <c r="AD113" s="928">
        <f t="shared" si="198"/>
        <v>0</v>
      </c>
      <c r="AE113" s="928">
        <f t="shared" si="198"/>
        <v>0</v>
      </c>
      <c r="AF113" s="928">
        <f t="shared" si="198"/>
        <v>0</v>
      </c>
      <c r="AG113" s="195"/>
      <c r="AH113" s="195"/>
      <c r="AI113" s="195"/>
      <c r="AJ113" s="195"/>
      <c r="AK113" s="195"/>
      <c r="AL113" s="195"/>
      <c r="AM113" s="195"/>
      <c r="AN113" s="195"/>
      <c r="AO113" s="195"/>
      <c r="AP113" s="14"/>
      <c r="AQ113" s="929">
        <f>SUM(AQ114:AQ133)</f>
        <v>0</v>
      </c>
      <c r="AR113" s="929">
        <f t="shared" ref="AR113:AW113" si="265">SUM(AR114:AR133)</f>
        <v>0</v>
      </c>
      <c r="AS113" s="929">
        <f t="shared" si="265"/>
        <v>0</v>
      </c>
      <c r="AT113" s="929">
        <f t="shared" si="265"/>
        <v>0</v>
      </c>
      <c r="AU113" s="929">
        <f t="shared" si="265"/>
        <v>0</v>
      </c>
      <c r="AV113" s="929">
        <f t="shared" si="265"/>
        <v>0</v>
      </c>
      <c r="AW113" s="929">
        <f t="shared" si="265"/>
        <v>0</v>
      </c>
      <c r="AX113" s="14"/>
      <c r="AY113" s="929">
        <f t="shared" ref="AY113:BE113" si="266">SUM(AY114:AY133)</f>
        <v>0</v>
      </c>
      <c r="AZ113" s="929">
        <f t="shared" si="266"/>
        <v>0</v>
      </c>
      <c r="BA113" s="929">
        <f t="shared" si="266"/>
        <v>0</v>
      </c>
      <c r="BB113" s="929">
        <f t="shared" si="266"/>
        <v>0</v>
      </c>
      <c r="BC113" s="929">
        <f t="shared" si="266"/>
        <v>0</v>
      </c>
      <c r="BD113" s="929">
        <f t="shared" si="266"/>
        <v>0</v>
      </c>
      <c r="BE113" s="929">
        <f t="shared" si="266"/>
        <v>0</v>
      </c>
      <c r="BF113" s="14"/>
      <c r="BG113" s="929">
        <f t="shared" ref="BG113:BM113" si="267">SUM(BG114:BG133)</f>
        <v>0</v>
      </c>
      <c r="BH113" s="929">
        <f>SUM(BH114:BH133)</f>
        <v>0</v>
      </c>
      <c r="BI113" s="929">
        <f t="shared" si="267"/>
        <v>0</v>
      </c>
      <c r="BJ113" s="929">
        <f t="shared" si="267"/>
        <v>0</v>
      </c>
      <c r="BK113" s="929">
        <f t="shared" si="267"/>
        <v>0</v>
      </c>
      <c r="BL113" s="929">
        <f t="shared" si="267"/>
        <v>0</v>
      </c>
      <c r="BM113" s="929">
        <f t="shared" si="267"/>
        <v>0</v>
      </c>
      <c r="BN113" s="14"/>
      <c r="BO113" s="929">
        <f t="shared" ref="BO113:BU113" si="268">SUM(BO114:BO133)</f>
        <v>0</v>
      </c>
      <c r="BP113" s="929">
        <f t="shared" si="268"/>
        <v>0</v>
      </c>
      <c r="BQ113" s="929">
        <f t="shared" si="268"/>
        <v>0</v>
      </c>
      <c r="BR113" s="929">
        <f t="shared" si="268"/>
        <v>0</v>
      </c>
      <c r="BS113" s="929">
        <f t="shared" si="268"/>
        <v>0</v>
      </c>
      <c r="BT113" s="929">
        <f t="shared" si="268"/>
        <v>0</v>
      </c>
      <c r="BU113" s="929">
        <f t="shared" si="268"/>
        <v>0</v>
      </c>
    </row>
    <row r="114" spans="1:73" ht="39.950000000000003" customHeight="1" thickTop="1" x14ac:dyDescent="0.25">
      <c r="A114" s="151"/>
      <c r="B114" s="24"/>
      <c r="C114" s="1058" t="s">
        <v>417</v>
      </c>
      <c r="D114" s="1049" t="s">
        <v>418</v>
      </c>
      <c r="E114" s="1061">
        <v>46</v>
      </c>
      <c r="F114" s="1064" t="s">
        <v>3006</v>
      </c>
      <c r="G114" s="1153" t="s">
        <v>604</v>
      </c>
      <c r="H114" s="1043" t="s">
        <v>272</v>
      </c>
      <c r="I114" s="1043" t="s">
        <v>3028</v>
      </c>
      <c r="J114" s="1043" t="s">
        <v>2944</v>
      </c>
      <c r="K114" s="1049" t="s">
        <v>3000</v>
      </c>
      <c r="L114" s="1043" t="s">
        <v>2946</v>
      </c>
      <c r="M114" s="1043" t="s">
        <v>3006</v>
      </c>
      <c r="N114" s="1046">
        <v>2026004540056</v>
      </c>
      <c r="O114" s="1049" t="s">
        <v>3001</v>
      </c>
      <c r="P114" s="1052" t="s">
        <v>419</v>
      </c>
      <c r="Q114" s="1055">
        <v>1</v>
      </c>
      <c r="R114" s="1040" t="s">
        <v>2871</v>
      </c>
      <c r="S114" s="1040"/>
      <c r="T114" s="1022"/>
      <c r="U114" s="1007"/>
      <c r="V114" s="1007"/>
      <c r="W114" s="1007"/>
      <c r="X114" s="1007"/>
      <c r="Y114" s="1007"/>
      <c r="Z114" s="1004">
        <f t="shared" si="198"/>
        <v>0</v>
      </c>
      <c r="AA114" s="1004">
        <f t="shared" ref="AA114:AF114" si="269">SUM(AR114:AR117,AZ114:AZ117,BH114:BH117,BP114:BP117)</f>
        <v>0</v>
      </c>
      <c r="AB114" s="1004">
        <f t="shared" si="269"/>
        <v>0</v>
      </c>
      <c r="AC114" s="1004">
        <f t="shared" si="269"/>
        <v>0</v>
      </c>
      <c r="AD114" s="1004">
        <f t="shared" si="269"/>
        <v>0</v>
      </c>
      <c r="AE114" s="1004">
        <f t="shared" si="269"/>
        <v>0</v>
      </c>
      <c r="AF114" s="1004">
        <f t="shared" si="269"/>
        <v>0</v>
      </c>
      <c r="AG114" s="714"/>
      <c r="AH114" s="593"/>
      <c r="AI114" s="593"/>
      <c r="AJ114" s="593"/>
      <c r="AK114" s="207"/>
      <c r="AL114" s="208"/>
      <c r="AM114" s="208"/>
      <c r="AN114" s="208"/>
      <c r="AO114" s="208"/>
      <c r="AP114" s="1150">
        <f t="shared" ref="AP114" si="270">+U114</f>
        <v>0</v>
      </c>
      <c r="AQ114" s="1004">
        <f t="shared" ref="AQ114" si="271">SUM(AR114:AW117)</f>
        <v>0</v>
      </c>
      <c r="AR114" s="299"/>
      <c r="AS114" s="299"/>
      <c r="AT114" s="299"/>
      <c r="AU114" s="299"/>
      <c r="AV114" s="299"/>
      <c r="AW114" s="299"/>
      <c r="AX114" s="1150">
        <f t="shared" ref="AX114" si="272">+V114</f>
        <v>0</v>
      </c>
      <c r="AY114" s="1004">
        <f t="shared" ref="AY114" si="273">SUM(AZ114:BE117)</f>
        <v>0</v>
      </c>
      <c r="AZ114" s="299"/>
      <c r="BA114" s="299"/>
      <c r="BB114" s="299"/>
      <c r="BC114" s="299"/>
      <c r="BD114" s="299"/>
      <c r="BE114" s="299"/>
      <c r="BF114" s="1150">
        <f t="shared" ref="BF114" si="274">+W114</f>
        <v>0</v>
      </c>
      <c r="BG114" s="1004">
        <f t="shared" ref="BG114" si="275">SUM(BH114:BM117)</f>
        <v>0</v>
      </c>
      <c r="BH114" s="299"/>
      <c r="BI114" s="299"/>
      <c r="BJ114" s="299"/>
      <c r="BK114" s="299"/>
      <c r="BL114" s="299"/>
      <c r="BM114" s="299"/>
      <c r="BN114" s="1150">
        <f t="shared" ref="BN114" si="276">+X114</f>
        <v>0</v>
      </c>
      <c r="BO114" s="1004">
        <f t="shared" ref="BO114" si="277">SUM(BP114:BU117)</f>
        <v>0</v>
      </c>
      <c r="BP114" s="299"/>
      <c r="BQ114" s="299"/>
      <c r="BR114" s="299"/>
      <c r="BS114" s="299"/>
      <c r="BT114" s="299"/>
      <c r="BU114" s="299"/>
    </row>
    <row r="115" spans="1:73" ht="39.950000000000003" customHeight="1" x14ac:dyDescent="0.25">
      <c r="A115" s="151"/>
      <c r="B115" s="24"/>
      <c r="C115" s="1059"/>
      <c r="D115" s="1050"/>
      <c r="E115" s="1062"/>
      <c r="F115" s="1065"/>
      <c r="G115" s="1154"/>
      <c r="H115" s="1044"/>
      <c r="I115" s="1044"/>
      <c r="J115" s="1044"/>
      <c r="K115" s="1050"/>
      <c r="L115" s="1044"/>
      <c r="M115" s="1044"/>
      <c r="N115" s="1047"/>
      <c r="O115" s="1050"/>
      <c r="P115" s="1053"/>
      <c r="Q115" s="1056"/>
      <c r="R115" s="1041"/>
      <c r="S115" s="1041"/>
      <c r="T115" s="1023"/>
      <c r="U115" s="1008"/>
      <c r="V115" s="1008"/>
      <c r="W115" s="1008"/>
      <c r="X115" s="1008"/>
      <c r="Y115" s="1008"/>
      <c r="Z115" s="1005"/>
      <c r="AA115" s="1005"/>
      <c r="AB115" s="1005"/>
      <c r="AC115" s="1005"/>
      <c r="AD115" s="1005"/>
      <c r="AE115" s="1005"/>
      <c r="AF115" s="1005"/>
      <c r="AG115" s="479"/>
      <c r="AH115" s="592"/>
      <c r="AI115" s="592"/>
      <c r="AJ115" s="592"/>
      <c r="AK115" s="196"/>
      <c r="AL115" s="197"/>
      <c r="AM115" s="197"/>
      <c r="AN115" s="197"/>
      <c r="AO115" s="197"/>
      <c r="AP115" s="1151"/>
      <c r="AQ115" s="1005"/>
      <c r="AR115" s="282"/>
      <c r="AS115" s="282"/>
      <c r="AT115" s="282"/>
      <c r="AU115" s="282"/>
      <c r="AV115" s="282"/>
      <c r="AW115" s="282"/>
      <c r="AX115" s="1151"/>
      <c r="AY115" s="1005"/>
      <c r="AZ115" s="282"/>
      <c r="BA115" s="282"/>
      <c r="BB115" s="282"/>
      <c r="BC115" s="282"/>
      <c r="BD115" s="282"/>
      <c r="BE115" s="282"/>
      <c r="BF115" s="1151"/>
      <c r="BG115" s="1005"/>
      <c r="BH115" s="282"/>
      <c r="BI115" s="282"/>
      <c r="BJ115" s="282"/>
      <c r="BK115" s="282"/>
      <c r="BL115" s="282"/>
      <c r="BM115" s="282"/>
      <c r="BN115" s="1151"/>
      <c r="BO115" s="1005"/>
      <c r="BP115" s="282"/>
      <c r="BQ115" s="282"/>
      <c r="BR115" s="282"/>
      <c r="BS115" s="282"/>
      <c r="BT115" s="282"/>
      <c r="BU115" s="282"/>
    </row>
    <row r="116" spans="1:73" ht="39.950000000000003" customHeight="1" x14ac:dyDescent="0.25">
      <c r="A116" s="151"/>
      <c r="B116" s="24"/>
      <c r="C116" s="1059"/>
      <c r="D116" s="1050"/>
      <c r="E116" s="1062"/>
      <c r="F116" s="1065"/>
      <c r="G116" s="1154"/>
      <c r="H116" s="1044"/>
      <c r="I116" s="1044"/>
      <c r="J116" s="1044"/>
      <c r="K116" s="1050"/>
      <c r="L116" s="1044"/>
      <c r="M116" s="1044"/>
      <c r="N116" s="1047"/>
      <c r="O116" s="1050"/>
      <c r="P116" s="1053"/>
      <c r="Q116" s="1056"/>
      <c r="R116" s="1041"/>
      <c r="S116" s="1041"/>
      <c r="T116" s="1023"/>
      <c r="U116" s="1008"/>
      <c r="V116" s="1008"/>
      <c r="W116" s="1008"/>
      <c r="X116" s="1008"/>
      <c r="Y116" s="1008"/>
      <c r="Z116" s="1005"/>
      <c r="AA116" s="1005"/>
      <c r="AB116" s="1005"/>
      <c r="AC116" s="1005"/>
      <c r="AD116" s="1005"/>
      <c r="AE116" s="1005"/>
      <c r="AF116" s="1005"/>
      <c r="AG116" s="196"/>
      <c r="AH116" s="592"/>
      <c r="AI116" s="592"/>
      <c r="AJ116" s="592"/>
      <c r="AK116" s="196"/>
      <c r="AL116" s="197"/>
      <c r="AM116" s="197"/>
      <c r="AN116" s="197"/>
      <c r="AO116" s="197"/>
      <c r="AP116" s="1151"/>
      <c r="AQ116" s="1005"/>
      <c r="AR116" s="282"/>
      <c r="AS116" s="282"/>
      <c r="AT116" s="282"/>
      <c r="AU116" s="282"/>
      <c r="AV116" s="282"/>
      <c r="AW116" s="282"/>
      <c r="AX116" s="1151"/>
      <c r="AY116" s="1005"/>
      <c r="AZ116" s="282"/>
      <c r="BA116" s="282"/>
      <c r="BB116" s="282"/>
      <c r="BC116" s="282"/>
      <c r="BD116" s="282"/>
      <c r="BE116" s="282"/>
      <c r="BF116" s="1151"/>
      <c r="BG116" s="1005"/>
      <c r="BH116" s="282"/>
      <c r="BI116" s="282"/>
      <c r="BJ116" s="282"/>
      <c r="BK116" s="282"/>
      <c r="BL116" s="282"/>
      <c r="BM116" s="282"/>
      <c r="BN116" s="1151"/>
      <c r="BO116" s="1005"/>
      <c r="BP116" s="282"/>
      <c r="BQ116" s="282"/>
      <c r="BR116" s="282"/>
      <c r="BS116" s="282"/>
      <c r="BT116" s="282"/>
      <c r="BU116" s="282"/>
    </row>
    <row r="117" spans="1:73" ht="39.950000000000003" customHeight="1" thickBot="1" x14ac:dyDescent="0.3">
      <c r="A117" s="151"/>
      <c r="B117" s="24"/>
      <c r="C117" s="1060"/>
      <c r="D117" s="1051"/>
      <c r="E117" s="1063"/>
      <c r="F117" s="1066"/>
      <c r="G117" s="1155"/>
      <c r="H117" s="1045"/>
      <c r="I117" s="1045"/>
      <c r="J117" s="1045"/>
      <c r="K117" s="1051"/>
      <c r="L117" s="1045"/>
      <c r="M117" s="1045"/>
      <c r="N117" s="1048"/>
      <c r="O117" s="1051"/>
      <c r="P117" s="1054"/>
      <c r="Q117" s="1057"/>
      <c r="R117" s="1042"/>
      <c r="S117" s="1042"/>
      <c r="T117" s="1024"/>
      <c r="U117" s="1009"/>
      <c r="V117" s="1009"/>
      <c r="W117" s="1009"/>
      <c r="X117" s="1009"/>
      <c r="Y117" s="1009"/>
      <c r="Z117" s="1006"/>
      <c r="AA117" s="1006"/>
      <c r="AB117" s="1006"/>
      <c r="AC117" s="1006"/>
      <c r="AD117" s="1006"/>
      <c r="AE117" s="1006"/>
      <c r="AF117" s="1006"/>
      <c r="AG117" s="715"/>
      <c r="AH117" s="716"/>
      <c r="AI117" s="716"/>
      <c r="AJ117" s="716"/>
      <c r="AK117" s="715"/>
      <c r="AL117" s="717"/>
      <c r="AM117" s="717"/>
      <c r="AN117" s="717"/>
      <c r="AO117" s="717"/>
      <c r="AP117" s="1152"/>
      <c r="AQ117" s="1006"/>
      <c r="AR117" s="718"/>
      <c r="AS117" s="718"/>
      <c r="AT117" s="718"/>
      <c r="AU117" s="718"/>
      <c r="AV117" s="718"/>
      <c r="AW117" s="718"/>
      <c r="AX117" s="1152"/>
      <c r="AY117" s="1006"/>
      <c r="AZ117" s="718"/>
      <c r="BA117" s="718"/>
      <c r="BB117" s="718"/>
      <c r="BC117" s="718"/>
      <c r="BD117" s="718"/>
      <c r="BE117" s="718"/>
      <c r="BF117" s="1152"/>
      <c r="BG117" s="1006"/>
      <c r="BH117" s="718"/>
      <c r="BI117" s="718"/>
      <c r="BJ117" s="718"/>
      <c r="BK117" s="718"/>
      <c r="BL117" s="718"/>
      <c r="BM117" s="718"/>
      <c r="BN117" s="1152"/>
      <c r="BO117" s="1006"/>
      <c r="BP117" s="718"/>
      <c r="BQ117" s="718"/>
      <c r="BR117" s="718"/>
      <c r="BS117" s="718"/>
      <c r="BT117" s="718"/>
      <c r="BU117" s="718"/>
    </row>
    <row r="118" spans="1:73" ht="39.950000000000003" customHeight="1" thickTop="1" x14ac:dyDescent="0.25">
      <c r="A118" s="151"/>
      <c r="B118" s="24"/>
      <c r="C118" s="1058" t="s">
        <v>420</v>
      </c>
      <c r="D118" s="1153" t="s">
        <v>421</v>
      </c>
      <c r="E118" s="1061">
        <v>47</v>
      </c>
      <c r="F118" s="1064" t="s">
        <v>3029</v>
      </c>
      <c r="G118" s="1049" t="s">
        <v>422</v>
      </c>
      <c r="H118" s="1043" t="s">
        <v>3007</v>
      </c>
      <c r="I118" s="1043" t="s">
        <v>2999</v>
      </c>
      <c r="J118" s="1043" t="s">
        <v>2944</v>
      </c>
      <c r="K118" s="1049" t="s">
        <v>3000</v>
      </c>
      <c r="L118" s="1043" t="s">
        <v>2946</v>
      </c>
      <c r="M118" s="1043" t="s">
        <v>3029</v>
      </c>
      <c r="N118" s="1046">
        <v>2026004540056</v>
      </c>
      <c r="O118" s="1049" t="s">
        <v>3001</v>
      </c>
      <c r="P118" s="1052" t="s">
        <v>422</v>
      </c>
      <c r="Q118" s="1055">
        <v>12</v>
      </c>
      <c r="R118" s="1040" t="s">
        <v>2871</v>
      </c>
      <c r="S118" s="1040"/>
      <c r="T118" s="1022"/>
      <c r="U118" s="1007"/>
      <c r="V118" s="1007"/>
      <c r="W118" s="1007"/>
      <c r="X118" s="1007"/>
      <c r="Y118" s="1007"/>
      <c r="Z118" s="1004">
        <f t="shared" ref="Z118" si="278">+AQ118+AY118+BG118+BO118</f>
        <v>0</v>
      </c>
      <c r="AA118" s="1004">
        <f t="shared" ref="AA118:AF118" si="279">SUM(AR118:AR121,AZ118:AZ121,BH118:BH121,BP118:BP121)</f>
        <v>0</v>
      </c>
      <c r="AB118" s="1004">
        <f t="shared" si="279"/>
        <v>0</v>
      </c>
      <c r="AC118" s="1004">
        <f t="shared" si="279"/>
        <v>0</v>
      </c>
      <c r="AD118" s="1004">
        <f t="shared" si="279"/>
        <v>0</v>
      </c>
      <c r="AE118" s="1004">
        <f t="shared" si="279"/>
        <v>0</v>
      </c>
      <c r="AF118" s="1004">
        <f t="shared" si="279"/>
        <v>0</v>
      </c>
      <c r="AG118" s="714"/>
      <c r="AH118" s="593"/>
      <c r="AI118" s="593"/>
      <c r="AJ118" s="593"/>
      <c r="AK118" s="207"/>
      <c r="AL118" s="208"/>
      <c r="AM118" s="208"/>
      <c r="AN118" s="208"/>
      <c r="AO118" s="208"/>
      <c r="AP118" s="1150">
        <f t="shared" ref="AP118" si="280">+U118</f>
        <v>0</v>
      </c>
      <c r="AQ118" s="1004">
        <f t="shared" ref="AQ118" si="281">SUM(AR118:AW121)</f>
        <v>0</v>
      </c>
      <c r="AR118" s="299"/>
      <c r="AS118" s="299"/>
      <c r="AT118" s="299"/>
      <c r="AU118" s="299"/>
      <c r="AV118" s="299"/>
      <c r="AW118" s="299"/>
      <c r="AX118" s="1150">
        <f t="shared" ref="AX118" si="282">+V118</f>
        <v>0</v>
      </c>
      <c r="AY118" s="1004">
        <f t="shared" ref="AY118" si="283">SUM(AZ118:BE121)</f>
        <v>0</v>
      </c>
      <c r="AZ118" s="299"/>
      <c r="BA118" s="299"/>
      <c r="BB118" s="299"/>
      <c r="BC118" s="299"/>
      <c r="BD118" s="299"/>
      <c r="BE118" s="299"/>
      <c r="BF118" s="1150">
        <f t="shared" ref="BF118" si="284">+W118</f>
        <v>0</v>
      </c>
      <c r="BG118" s="1004">
        <f t="shared" ref="BG118" si="285">SUM(BH118:BM121)</f>
        <v>0</v>
      </c>
      <c r="BH118" s="299"/>
      <c r="BI118" s="299"/>
      <c r="BJ118" s="299"/>
      <c r="BK118" s="299"/>
      <c r="BL118" s="299"/>
      <c r="BM118" s="299"/>
      <c r="BN118" s="1150">
        <f t="shared" ref="BN118" si="286">+X118</f>
        <v>0</v>
      </c>
      <c r="BO118" s="1004">
        <f t="shared" ref="BO118" si="287">SUM(BP118:BU121)</f>
        <v>0</v>
      </c>
      <c r="BP118" s="299"/>
      <c r="BQ118" s="299"/>
      <c r="BR118" s="299"/>
      <c r="BS118" s="299"/>
      <c r="BT118" s="299"/>
      <c r="BU118" s="299"/>
    </row>
    <row r="119" spans="1:73" ht="39.950000000000003" customHeight="1" x14ac:dyDescent="0.25">
      <c r="A119" s="151"/>
      <c r="B119" s="24"/>
      <c r="C119" s="1059"/>
      <c r="D119" s="1154"/>
      <c r="E119" s="1062"/>
      <c r="F119" s="1065"/>
      <c r="G119" s="1050"/>
      <c r="H119" s="1044"/>
      <c r="I119" s="1044"/>
      <c r="J119" s="1044"/>
      <c r="K119" s="1050"/>
      <c r="L119" s="1044"/>
      <c r="M119" s="1044"/>
      <c r="N119" s="1047"/>
      <c r="O119" s="1050"/>
      <c r="P119" s="1053"/>
      <c r="Q119" s="1056"/>
      <c r="R119" s="1041"/>
      <c r="S119" s="1041"/>
      <c r="T119" s="1023"/>
      <c r="U119" s="1008"/>
      <c r="V119" s="1008"/>
      <c r="W119" s="1008"/>
      <c r="X119" s="1008"/>
      <c r="Y119" s="1008"/>
      <c r="Z119" s="1005"/>
      <c r="AA119" s="1005"/>
      <c r="AB119" s="1005"/>
      <c r="AC119" s="1005"/>
      <c r="AD119" s="1005"/>
      <c r="AE119" s="1005"/>
      <c r="AF119" s="1005"/>
      <c r="AG119" s="479"/>
      <c r="AH119" s="592"/>
      <c r="AI119" s="592"/>
      <c r="AJ119" s="592"/>
      <c r="AK119" s="196"/>
      <c r="AL119" s="197"/>
      <c r="AM119" s="197"/>
      <c r="AN119" s="197"/>
      <c r="AO119" s="197"/>
      <c r="AP119" s="1151"/>
      <c r="AQ119" s="1005"/>
      <c r="AR119" s="282"/>
      <c r="AS119" s="282"/>
      <c r="AT119" s="282"/>
      <c r="AU119" s="282"/>
      <c r="AV119" s="282"/>
      <c r="AW119" s="282"/>
      <c r="AX119" s="1151"/>
      <c r="AY119" s="1005"/>
      <c r="AZ119" s="282"/>
      <c r="BA119" s="282"/>
      <c r="BB119" s="282"/>
      <c r="BC119" s="282"/>
      <c r="BD119" s="282"/>
      <c r="BE119" s="282"/>
      <c r="BF119" s="1151"/>
      <c r="BG119" s="1005"/>
      <c r="BH119" s="282"/>
      <c r="BI119" s="282"/>
      <c r="BJ119" s="282"/>
      <c r="BK119" s="282"/>
      <c r="BL119" s="282"/>
      <c r="BM119" s="282"/>
      <c r="BN119" s="1151"/>
      <c r="BO119" s="1005"/>
      <c r="BP119" s="282"/>
      <c r="BQ119" s="282"/>
      <c r="BR119" s="282"/>
      <c r="BS119" s="282"/>
      <c r="BT119" s="282"/>
      <c r="BU119" s="282"/>
    </row>
    <row r="120" spans="1:73" ht="39.950000000000003" customHeight="1" x14ac:dyDescent="0.25">
      <c r="A120" s="151"/>
      <c r="B120" s="24"/>
      <c r="C120" s="1059"/>
      <c r="D120" s="1154"/>
      <c r="E120" s="1062"/>
      <c r="F120" s="1065"/>
      <c r="G120" s="1050"/>
      <c r="H120" s="1044"/>
      <c r="I120" s="1044"/>
      <c r="J120" s="1044"/>
      <c r="K120" s="1050"/>
      <c r="L120" s="1044"/>
      <c r="M120" s="1044"/>
      <c r="N120" s="1047"/>
      <c r="O120" s="1050"/>
      <c r="P120" s="1053"/>
      <c r="Q120" s="1056"/>
      <c r="R120" s="1041"/>
      <c r="S120" s="1041"/>
      <c r="T120" s="1023"/>
      <c r="U120" s="1008"/>
      <c r="V120" s="1008"/>
      <c r="W120" s="1008"/>
      <c r="X120" s="1008"/>
      <c r="Y120" s="1008"/>
      <c r="Z120" s="1005"/>
      <c r="AA120" s="1005"/>
      <c r="AB120" s="1005"/>
      <c r="AC120" s="1005"/>
      <c r="AD120" s="1005"/>
      <c r="AE120" s="1005"/>
      <c r="AF120" s="1005"/>
      <c r="AG120" s="196"/>
      <c r="AH120" s="592"/>
      <c r="AI120" s="592"/>
      <c r="AJ120" s="592"/>
      <c r="AK120" s="196"/>
      <c r="AL120" s="197"/>
      <c r="AM120" s="197"/>
      <c r="AN120" s="197"/>
      <c r="AO120" s="197"/>
      <c r="AP120" s="1151"/>
      <c r="AQ120" s="1005"/>
      <c r="AR120" s="282"/>
      <c r="AS120" s="282"/>
      <c r="AT120" s="282"/>
      <c r="AU120" s="282"/>
      <c r="AV120" s="282"/>
      <c r="AW120" s="282"/>
      <c r="AX120" s="1151"/>
      <c r="AY120" s="1005"/>
      <c r="AZ120" s="282"/>
      <c r="BA120" s="282"/>
      <c r="BB120" s="282"/>
      <c r="BC120" s="282"/>
      <c r="BD120" s="282"/>
      <c r="BE120" s="282"/>
      <c r="BF120" s="1151"/>
      <c r="BG120" s="1005"/>
      <c r="BH120" s="282"/>
      <c r="BI120" s="282"/>
      <c r="BJ120" s="282"/>
      <c r="BK120" s="282"/>
      <c r="BL120" s="282"/>
      <c r="BM120" s="282"/>
      <c r="BN120" s="1151"/>
      <c r="BO120" s="1005"/>
      <c r="BP120" s="282"/>
      <c r="BQ120" s="282"/>
      <c r="BR120" s="282"/>
      <c r="BS120" s="282"/>
      <c r="BT120" s="282"/>
      <c r="BU120" s="282"/>
    </row>
    <row r="121" spans="1:73" ht="39.950000000000003" customHeight="1" thickBot="1" x14ac:dyDescent="0.3">
      <c r="A121" s="151"/>
      <c r="B121" s="24"/>
      <c r="C121" s="1060"/>
      <c r="D121" s="1155"/>
      <c r="E121" s="1063"/>
      <c r="F121" s="1066"/>
      <c r="G121" s="1051"/>
      <c r="H121" s="1045"/>
      <c r="I121" s="1045"/>
      <c r="J121" s="1045"/>
      <c r="K121" s="1051"/>
      <c r="L121" s="1045"/>
      <c r="M121" s="1045"/>
      <c r="N121" s="1048"/>
      <c r="O121" s="1051"/>
      <c r="P121" s="1054"/>
      <c r="Q121" s="1057"/>
      <c r="R121" s="1042"/>
      <c r="S121" s="1042"/>
      <c r="T121" s="1024"/>
      <c r="U121" s="1009"/>
      <c r="V121" s="1009"/>
      <c r="W121" s="1009"/>
      <c r="X121" s="1009"/>
      <c r="Y121" s="1009"/>
      <c r="Z121" s="1006"/>
      <c r="AA121" s="1006"/>
      <c r="AB121" s="1006"/>
      <c r="AC121" s="1006"/>
      <c r="AD121" s="1006"/>
      <c r="AE121" s="1006"/>
      <c r="AF121" s="1006"/>
      <c r="AG121" s="715"/>
      <c r="AH121" s="716"/>
      <c r="AI121" s="716"/>
      <c r="AJ121" s="716"/>
      <c r="AK121" s="715"/>
      <c r="AL121" s="717"/>
      <c r="AM121" s="717"/>
      <c r="AN121" s="717"/>
      <c r="AO121" s="717"/>
      <c r="AP121" s="1152"/>
      <c r="AQ121" s="1006"/>
      <c r="AR121" s="718"/>
      <c r="AS121" s="718"/>
      <c r="AT121" s="718"/>
      <c r="AU121" s="718"/>
      <c r="AV121" s="718"/>
      <c r="AW121" s="718"/>
      <c r="AX121" s="1152"/>
      <c r="AY121" s="1006"/>
      <c r="AZ121" s="718"/>
      <c r="BA121" s="718"/>
      <c r="BB121" s="718"/>
      <c r="BC121" s="718"/>
      <c r="BD121" s="718"/>
      <c r="BE121" s="718"/>
      <c r="BF121" s="1152"/>
      <c r="BG121" s="1006"/>
      <c r="BH121" s="718"/>
      <c r="BI121" s="718"/>
      <c r="BJ121" s="718"/>
      <c r="BK121" s="718"/>
      <c r="BL121" s="718"/>
      <c r="BM121" s="718"/>
      <c r="BN121" s="1152"/>
      <c r="BO121" s="1006"/>
      <c r="BP121" s="718"/>
      <c r="BQ121" s="718"/>
      <c r="BR121" s="718"/>
      <c r="BS121" s="718"/>
      <c r="BT121" s="718"/>
      <c r="BU121" s="718"/>
    </row>
    <row r="122" spans="1:73" ht="39.950000000000003" customHeight="1" thickTop="1" x14ac:dyDescent="0.25">
      <c r="A122" s="151"/>
      <c r="B122" s="24"/>
      <c r="C122" s="1058" t="s">
        <v>423</v>
      </c>
      <c r="D122" s="1049" t="s">
        <v>424</v>
      </c>
      <c r="E122" s="1061">
        <v>48</v>
      </c>
      <c r="F122" s="1064" t="s">
        <v>3003</v>
      </c>
      <c r="G122" s="1049" t="s">
        <v>425</v>
      </c>
      <c r="H122" s="1043" t="s">
        <v>272</v>
      </c>
      <c r="I122" s="1043" t="s">
        <v>2999</v>
      </c>
      <c r="J122" s="1043" t="s">
        <v>2944</v>
      </c>
      <c r="K122" s="1049" t="s">
        <v>3000</v>
      </c>
      <c r="L122" s="1043" t="s">
        <v>2946</v>
      </c>
      <c r="M122" s="1043" t="s">
        <v>3003</v>
      </c>
      <c r="N122" s="1046">
        <v>2026004540056</v>
      </c>
      <c r="O122" s="1049" t="s">
        <v>3001</v>
      </c>
      <c r="P122" s="1052" t="s">
        <v>425</v>
      </c>
      <c r="Q122" s="1055">
        <v>1</v>
      </c>
      <c r="R122" s="1040" t="s">
        <v>2871</v>
      </c>
      <c r="S122" s="1040"/>
      <c r="T122" s="1022"/>
      <c r="U122" s="1007"/>
      <c r="V122" s="1007"/>
      <c r="W122" s="1007"/>
      <c r="X122" s="1007"/>
      <c r="Y122" s="1007"/>
      <c r="Z122" s="1004">
        <f t="shared" ref="Z122" si="288">+AQ122+AY122+BG122+BO122</f>
        <v>0</v>
      </c>
      <c r="AA122" s="1004">
        <f t="shared" ref="AA122:AF122" si="289">SUM(AR122:AR125,AZ122:AZ125,BH122:BH125,BP122:BP125)</f>
        <v>0</v>
      </c>
      <c r="AB122" s="1004">
        <f t="shared" si="289"/>
        <v>0</v>
      </c>
      <c r="AC122" s="1004">
        <f t="shared" si="289"/>
        <v>0</v>
      </c>
      <c r="AD122" s="1004">
        <f t="shared" si="289"/>
        <v>0</v>
      </c>
      <c r="AE122" s="1004">
        <f t="shared" si="289"/>
        <v>0</v>
      </c>
      <c r="AF122" s="1004">
        <f t="shared" si="289"/>
        <v>0</v>
      </c>
      <c r="AG122" s="714"/>
      <c r="AH122" s="593"/>
      <c r="AI122" s="593"/>
      <c r="AJ122" s="593"/>
      <c r="AK122" s="207"/>
      <c r="AL122" s="208"/>
      <c r="AM122" s="208"/>
      <c r="AN122" s="208"/>
      <c r="AO122" s="208"/>
      <c r="AP122" s="1150">
        <f t="shared" ref="AP122" si="290">+U122</f>
        <v>0</v>
      </c>
      <c r="AQ122" s="1004">
        <f t="shared" ref="AQ122" si="291">SUM(AR122:AW125)</f>
        <v>0</v>
      </c>
      <c r="AR122" s="299"/>
      <c r="AS122" s="299"/>
      <c r="AT122" s="299"/>
      <c r="AU122" s="299"/>
      <c r="AV122" s="299"/>
      <c r="AW122" s="299"/>
      <c r="AX122" s="1150">
        <f t="shared" ref="AX122" si="292">+V122</f>
        <v>0</v>
      </c>
      <c r="AY122" s="1004">
        <f t="shared" ref="AY122" si="293">SUM(AZ122:BE125)</f>
        <v>0</v>
      </c>
      <c r="AZ122" s="299"/>
      <c r="BA122" s="299"/>
      <c r="BB122" s="299"/>
      <c r="BC122" s="299"/>
      <c r="BD122" s="299"/>
      <c r="BE122" s="299"/>
      <c r="BF122" s="1150">
        <f t="shared" ref="BF122" si="294">+W122</f>
        <v>0</v>
      </c>
      <c r="BG122" s="1004">
        <f t="shared" ref="BG122" si="295">SUM(BH122:BM125)</f>
        <v>0</v>
      </c>
      <c r="BH122" s="299"/>
      <c r="BI122" s="299"/>
      <c r="BJ122" s="299"/>
      <c r="BK122" s="299"/>
      <c r="BL122" s="299"/>
      <c r="BM122" s="299"/>
      <c r="BN122" s="1150">
        <f t="shared" ref="BN122" si="296">+X122</f>
        <v>0</v>
      </c>
      <c r="BO122" s="1004">
        <f t="shared" ref="BO122" si="297">SUM(BP122:BU125)</f>
        <v>0</v>
      </c>
      <c r="BP122" s="299"/>
      <c r="BQ122" s="299"/>
      <c r="BR122" s="299"/>
      <c r="BS122" s="299"/>
      <c r="BT122" s="299"/>
      <c r="BU122" s="299"/>
    </row>
    <row r="123" spans="1:73" ht="39.950000000000003" customHeight="1" x14ac:dyDescent="0.25">
      <c r="A123" s="151"/>
      <c r="B123" s="24"/>
      <c r="C123" s="1059"/>
      <c r="D123" s="1050"/>
      <c r="E123" s="1062"/>
      <c r="F123" s="1065"/>
      <c r="G123" s="1050"/>
      <c r="H123" s="1044"/>
      <c r="I123" s="1044"/>
      <c r="J123" s="1044"/>
      <c r="K123" s="1050"/>
      <c r="L123" s="1044"/>
      <c r="M123" s="1044"/>
      <c r="N123" s="1047"/>
      <c r="O123" s="1050"/>
      <c r="P123" s="1053"/>
      <c r="Q123" s="1056"/>
      <c r="R123" s="1041"/>
      <c r="S123" s="1041"/>
      <c r="T123" s="1023"/>
      <c r="U123" s="1008"/>
      <c r="V123" s="1008"/>
      <c r="W123" s="1008"/>
      <c r="X123" s="1008"/>
      <c r="Y123" s="1008"/>
      <c r="Z123" s="1005"/>
      <c r="AA123" s="1005"/>
      <c r="AB123" s="1005"/>
      <c r="AC123" s="1005"/>
      <c r="AD123" s="1005"/>
      <c r="AE123" s="1005"/>
      <c r="AF123" s="1005"/>
      <c r="AG123" s="479"/>
      <c r="AH123" s="592"/>
      <c r="AI123" s="592"/>
      <c r="AJ123" s="592"/>
      <c r="AK123" s="196"/>
      <c r="AL123" s="197"/>
      <c r="AM123" s="197"/>
      <c r="AN123" s="197"/>
      <c r="AO123" s="197"/>
      <c r="AP123" s="1151"/>
      <c r="AQ123" s="1005"/>
      <c r="AR123" s="282"/>
      <c r="AS123" s="282"/>
      <c r="AT123" s="282"/>
      <c r="AU123" s="282"/>
      <c r="AV123" s="282"/>
      <c r="AW123" s="282"/>
      <c r="AX123" s="1151"/>
      <c r="AY123" s="1005"/>
      <c r="AZ123" s="282"/>
      <c r="BA123" s="282"/>
      <c r="BB123" s="282"/>
      <c r="BC123" s="282"/>
      <c r="BD123" s="282"/>
      <c r="BE123" s="282"/>
      <c r="BF123" s="1151"/>
      <c r="BG123" s="1005"/>
      <c r="BH123" s="282"/>
      <c r="BI123" s="282"/>
      <c r="BJ123" s="282"/>
      <c r="BK123" s="282"/>
      <c r="BL123" s="282"/>
      <c r="BM123" s="282"/>
      <c r="BN123" s="1151"/>
      <c r="BO123" s="1005"/>
      <c r="BP123" s="282"/>
      <c r="BQ123" s="282"/>
      <c r="BR123" s="282"/>
      <c r="BS123" s="282"/>
      <c r="BT123" s="282"/>
      <c r="BU123" s="282"/>
    </row>
    <row r="124" spans="1:73" ht="39.950000000000003" customHeight="1" x14ac:dyDescent="0.25">
      <c r="A124" s="151"/>
      <c r="B124" s="24"/>
      <c r="C124" s="1059"/>
      <c r="D124" s="1050"/>
      <c r="E124" s="1062"/>
      <c r="F124" s="1065"/>
      <c r="G124" s="1050"/>
      <c r="H124" s="1044"/>
      <c r="I124" s="1044"/>
      <c r="J124" s="1044"/>
      <c r="K124" s="1050"/>
      <c r="L124" s="1044"/>
      <c r="M124" s="1044"/>
      <c r="N124" s="1047"/>
      <c r="O124" s="1050"/>
      <c r="P124" s="1053"/>
      <c r="Q124" s="1056"/>
      <c r="R124" s="1041"/>
      <c r="S124" s="1041"/>
      <c r="T124" s="1023"/>
      <c r="U124" s="1008"/>
      <c r="V124" s="1008"/>
      <c r="W124" s="1008"/>
      <c r="X124" s="1008"/>
      <c r="Y124" s="1008"/>
      <c r="Z124" s="1005"/>
      <c r="AA124" s="1005"/>
      <c r="AB124" s="1005"/>
      <c r="AC124" s="1005"/>
      <c r="AD124" s="1005"/>
      <c r="AE124" s="1005"/>
      <c r="AF124" s="1005"/>
      <c r="AG124" s="196"/>
      <c r="AH124" s="592"/>
      <c r="AI124" s="592"/>
      <c r="AJ124" s="592"/>
      <c r="AK124" s="196"/>
      <c r="AL124" s="197"/>
      <c r="AM124" s="197"/>
      <c r="AN124" s="197"/>
      <c r="AO124" s="197"/>
      <c r="AP124" s="1151"/>
      <c r="AQ124" s="1005"/>
      <c r="AR124" s="282"/>
      <c r="AS124" s="282"/>
      <c r="AT124" s="282"/>
      <c r="AU124" s="282"/>
      <c r="AV124" s="282"/>
      <c r="AW124" s="282"/>
      <c r="AX124" s="1151"/>
      <c r="AY124" s="1005"/>
      <c r="AZ124" s="282"/>
      <c r="BA124" s="282"/>
      <c r="BB124" s="282"/>
      <c r="BC124" s="282"/>
      <c r="BD124" s="282"/>
      <c r="BE124" s="282"/>
      <c r="BF124" s="1151"/>
      <c r="BG124" s="1005"/>
      <c r="BH124" s="282"/>
      <c r="BI124" s="282"/>
      <c r="BJ124" s="282"/>
      <c r="BK124" s="282"/>
      <c r="BL124" s="282"/>
      <c r="BM124" s="282"/>
      <c r="BN124" s="1151"/>
      <c r="BO124" s="1005"/>
      <c r="BP124" s="282"/>
      <c r="BQ124" s="282"/>
      <c r="BR124" s="282"/>
      <c r="BS124" s="282"/>
      <c r="BT124" s="282"/>
      <c r="BU124" s="282"/>
    </row>
    <row r="125" spans="1:73" ht="39.950000000000003" customHeight="1" thickBot="1" x14ac:dyDescent="0.3">
      <c r="A125" s="151"/>
      <c r="B125" s="24"/>
      <c r="C125" s="1060"/>
      <c r="D125" s="1051"/>
      <c r="E125" s="1063"/>
      <c r="F125" s="1066"/>
      <c r="G125" s="1051"/>
      <c r="H125" s="1045"/>
      <c r="I125" s="1045"/>
      <c r="J125" s="1045"/>
      <c r="K125" s="1051"/>
      <c r="L125" s="1045"/>
      <c r="M125" s="1045"/>
      <c r="N125" s="1048"/>
      <c r="O125" s="1051"/>
      <c r="P125" s="1054"/>
      <c r="Q125" s="1057"/>
      <c r="R125" s="1042"/>
      <c r="S125" s="1042"/>
      <c r="T125" s="1024"/>
      <c r="U125" s="1009"/>
      <c r="V125" s="1009"/>
      <c r="W125" s="1009"/>
      <c r="X125" s="1009"/>
      <c r="Y125" s="1009"/>
      <c r="Z125" s="1006"/>
      <c r="AA125" s="1006"/>
      <c r="AB125" s="1006"/>
      <c r="AC125" s="1006"/>
      <c r="AD125" s="1006"/>
      <c r="AE125" s="1006"/>
      <c r="AF125" s="1006"/>
      <c r="AG125" s="715"/>
      <c r="AH125" s="716"/>
      <c r="AI125" s="716"/>
      <c r="AJ125" s="716"/>
      <c r="AK125" s="715"/>
      <c r="AL125" s="717"/>
      <c r="AM125" s="717"/>
      <c r="AN125" s="717"/>
      <c r="AO125" s="717"/>
      <c r="AP125" s="1152"/>
      <c r="AQ125" s="1006"/>
      <c r="AR125" s="718"/>
      <c r="AS125" s="718"/>
      <c r="AT125" s="718"/>
      <c r="AU125" s="718"/>
      <c r="AV125" s="718"/>
      <c r="AW125" s="718"/>
      <c r="AX125" s="1152"/>
      <c r="AY125" s="1006"/>
      <c r="AZ125" s="718"/>
      <c r="BA125" s="718"/>
      <c r="BB125" s="718"/>
      <c r="BC125" s="718"/>
      <c r="BD125" s="718"/>
      <c r="BE125" s="718"/>
      <c r="BF125" s="1152"/>
      <c r="BG125" s="1006"/>
      <c r="BH125" s="718"/>
      <c r="BI125" s="718"/>
      <c r="BJ125" s="718"/>
      <c r="BK125" s="718"/>
      <c r="BL125" s="718"/>
      <c r="BM125" s="718"/>
      <c r="BN125" s="1152"/>
      <c r="BO125" s="1006"/>
      <c r="BP125" s="718"/>
      <c r="BQ125" s="718"/>
      <c r="BR125" s="718"/>
      <c r="BS125" s="718"/>
      <c r="BT125" s="718"/>
      <c r="BU125" s="718"/>
    </row>
    <row r="126" spans="1:73" ht="39.950000000000003" customHeight="1" thickTop="1" x14ac:dyDescent="0.25">
      <c r="A126" s="151"/>
      <c r="B126" s="24"/>
      <c r="C126" s="1058" t="s">
        <v>426</v>
      </c>
      <c r="D126" s="1049" t="s">
        <v>427</v>
      </c>
      <c r="E126" s="1061">
        <v>49</v>
      </c>
      <c r="F126" s="1064" t="s">
        <v>3006</v>
      </c>
      <c r="G126" s="1153" t="s">
        <v>422</v>
      </c>
      <c r="H126" s="1043" t="s">
        <v>2949</v>
      </c>
      <c r="I126" s="1043" t="s">
        <v>2999</v>
      </c>
      <c r="J126" s="1043" t="s">
        <v>2944</v>
      </c>
      <c r="K126" s="1049" t="s">
        <v>3000</v>
      </c>
      <c r="L126" s="1043" t="s">
        <v>2946</v>
      </c>
      <c r="M126" s="1043" t="s">
        <v>3006</v>
      </c>
      <c r="N126" s="1046">
        <v>2026004540056</v>
      </c>
      <c r="O126" s="1049" t="s">
        <v>3001</v>
      </c>
      <c r="P126" s="1052" t="s">
        <v>419</v>
      </c>
      <c r="Q126" s="1055">
        <v>6</v>
      </c>
      <c r="R126" s="1040" t="s">
        <v>2871</v>
      </c>
      <c r="S126" s="1040"/>
      <c r="T126" s="1022"/>
      <c r="U126" s="1007"/>
      <c r="V126" s="1007"/>
      <c r="W126" s="1007"/>
      <c r="X126" s="1007"/>
      <c r="Y126" s="1007"/>
      <c r="Z126" s="1004">
        <f t="shared" ref="Z126" si="298">+AQ126+AY126+BG126+BO126</f>
        <v>0</v>
      </c>
      <c r="AA126" s="1004">
        <f t="shared" ref="AA126:AF126" si="299">SUM(AR126:AR129,AZ126:AZ129,BH126:BH129,BP126:BP129)</f>
        <v>0</v>
      </c>
      <c r="AB126" s="1004">
        <f t="shared" si="299"/>
        <v>0</v>
      </c>
      <c r="AC126" s="1004">
        <f t="shared" si="299"/>
        <v>0</v>
      </c>
      <c r="AD126" s="1004">
        <f t="shared" si="299"/>
        <v>0</v>
      </c>
      <c r="AE126" s="1004">
        <f t="shared" si="299"/>
        <v>0</v>
      </c>
      <c r="AF126" s="1004">
        <f t="shared" si="299"/>
        <v>0</v>
      </c>
      <c r="AG126" s="714"/>
      <c r="AH126" s="593"/>
      <c r="AI126" s="593"/>
      <c r="AJ126" s="593"/>
      <c r="AK126" s="207"/>
      <c r="AL126" s="208"/>
      <c r="AM126" s="208"/>
      <c r="AN126" s="208"/>
      <c r="AO126" s="208"/>
      <c r="AP126" s="1150">
        <f t="shared" ref="AP126" si="300">+U126</f>
        <v>0</v>
      </c>
      <c r="AQ126" s="1004">
        <f t="shared" ref="AQ126" si="301">SUM(AR126:AW129)</f>
        <v>0</v>
      </c>
      <c r="AR126" s="299"/>
      <c r="AS126" s="299"/>
      <c r="AT126" s="299"/>
      <c r="AU126" s="299"/>
      <c r="AV126" s="299"/>
      <c r="AW126" s="299"/>
      <c r="AX126" s="1150">
        <f t="shared" ref="AX126" si="302">+V126</f>
        <v>0</v>
      </c>
      <c r="AY126" s="1004">
        <f t="shared" ref="AY126" si="303">SUM(AZ126:BE129)</f>
        <v>0</v>
      </c>
      <c r="AZ126" s="299"/>
      <c r="BA126" s="299"/>
      <c r="BB126" s="299"/>
      <c r="BC126" s="299"/>
      <c r="BD126" s="299"/>
      <c r="BE126" s="299"/>
      <c r="BF126" s="1150">
        <f t="shared" ref="BF126" si="304">+W126</f>
        <v>0</v>
      </c>
      <c r="BG126" s="1004">
        <f t="shared" ref="BG126" si="305">SUM(BH126:BM129)</f>
        <v>0</v>
      </c>
      <c r="BH126" s="299"/>
      <c r="BI126" s="299"/>
      <c r="BJ126" s="299"/>
      <c r="BK126" s="299"/>
      <c r="BL126" s="299"/>
      <c r="BM126" s="299"/>
      <c r="BN126" s="1150">
        <f t="shared" ref="BN126" si="306">+X126</f>
        <v>0</v>
      </c>
      <c r="BO126" s="1004">
        <f t="shared" ref="BO126" si="307">SUM(BP126:BU129)</f>
        <v>0</v>
      </c>
      <c r="BP126" s="299"/>
      <c r="BQ126" s="299"/>
      <c r="BR126" s="299"/>
      <c r="BS126" s="299"/>
      <c r="BT126" s="299"/>
      <c r="BU126" s="299"/>
    </row>
    <row r="127" spans="1:73" ht="39.950000000000003" customHeight="1" x14ac:dyDescent="0.25">
      <c r="A127" s="151"/>
      <c r="B127" s="24"/>
      <c r="C127" s="1059"/>
      <c r="D127" s="1050"/>
      <c r="E127" s="1062"/>
      <c r="F127" s="1065"/>
      <c r="G127" s="1154"/>
      <c r="H127" s="1044"/>
      <c r="I127" s="1044"/>
      <c r="J127" s="1044"/>
      <c r="K127" s="1050"/>
      <c r="L127" s="1044"/>
      <c r="M127" s="1044"/>
      <c r="N127" s="1047"/>
      <c r="O127" s="1050"/>
      <c r="P127" s="1053"/>
      <c r="Q127" s="1056"/>
      <c r="R127" s="1041"/>
      <c r="S127" s="1041"/>
      <c r="T127" s="1023"/>
      <c r="U127" s="1008"/>
      <c r="V127" s="1008"/>
      <c r="W127" s="1008"/>
      <c r="X127" s="1008"/>
      <c r="Y127" s="1008"/>
      <c r="Z127" s="1005"/>
      <c r="AA127" s="1005"/>
      <c r="AB127" s="1005"/>
      <c r="AC127" s="1005"/>
      <c r="AD127" s="1005"/>
      <c r="AE127" s="1005"/>
      <c r="AF127" s="1005"/>
      <c r="AG127" s="479"/>
      <c r="AH127" s="592"/>
      <c r="AI127" s="592"/>
      <c r="AJ127" s="592"/>
      <c r="AK127" s="196"/>
      <c r="AL127" s="197"/>
      <c r="AM127" s="197"/>
      <c r="AN127" s="197"/>
      <c r="AO127" s="197"/>
      <c r="AP127" s="1151"/>
      <c r="AQ127" s="1005"/>
      <c r="AR127" s="282"/>
      <c r="AS127" s="282"/>
      <c r="AT127" s="282"/>
      <c r="AU127" s="282"/>
      <c r="AV127" s="282"/>
      <c r="AW127" s="282"/>
      <c r="AX127" s="1151"/>
      <c r="AY127" s="1005"/>
      <c r="AZ127" s="282"/>
      <c r="BA127" s="282"/>
      <c r="BB127" s="282"/>
      <c r="BC127" s="282"/>
      <c r="BD127" s="282"/>
      <c r="BE127" s="282"/>
      <c r="BF127" s="1151"/>
      <c r="BG127" s="1005"/>
      <c r="BH127" s="282"/>
      <c r="BI127" s="282"/>
      <c r="BJ127" s="282"/>
      <c r="BK127" s="282"/>
      <c r="BL127" s="282"/>
      <c r="BM127" s="282"/>
      <c r="BN127" s="1151"/>
      <c r="BO127" s="1005"/>
      <c r="BP127" s="282"/>
      <c r="BQ127" s="282"/>
      <c r="BR127" s="282"/>
      <c r="BS127" s="282"/>
      <c r="BT127" s="282"/>
      <c r="BU127" s="282"/>
    </row>
    <row r="128" spans="1:73" ht="39.950000000000003" customHeight="1" x14ac:dyDescent="0.25">
      <c r="A128" s="151"/>
      <c r="B128" s="24"/>
      <c r="C128" s="1059"/>
      <c r="D128" s="1050"/>
      <c r="E128" s="1062"/>
      <c r="F128" s="1065"/>
      <c r="G128" s="1154"/>
      <c r="H128" s="1044"/>
      <c r="I128" s="1044"/>
      <c r="J128" s="1044"/>
      <c r="K128" s="1050"/>
      <c r="L128" s="1044"/>
      <c r="M128" s="1044"/>
      <c r="N128" s="1047"/>
      <c r="O128" s="1050"/>
      <c r="P128" s="1053"/>
      <c r="Q128" s="1056"/>
      <c r="R128" s="1041"/>
      <c r="S128" s="1041"/>
      <c r="T128" s="1023"/>
      <c r="U128" s="1008"/>
      <c r="V128" s="1008"/>
      <c r="W128" s="1008"/>
      <c r="X128" s="1008"/>
      <c r="Y128" s="1008"/>
      <c r="Z128" s="1005"/>
      <c r="AA128" s="1005"/>
      <c r="AB128" s="1005"/>
      <c r="AC128" s="1005"/>
      <c r="AD128" s="1005"/>
      <c r="AE128" s="1005"/>
      <c r="AF128" s="1005"/>
      <c r="AG128" s="196"/>
      <c r="AH128" s="592"/>
      <c r="AI128" s="592"/>
      <c r="AJ128" s="592"/>
      <c r="AK128" s="196"/>
      <c r="AL128" s="197"/>
      <c r="AM128" s="197"/>
      <c r="AN128" s="197"/>
      <c r="AO128" s="197"/>
      <c r="AP128" s="1151"/>
      <c r="AQ128" s="1005"/>
      <c r="AR128" s="282"/>
      <c r="AS128" s="282"/>
      <c r="AT128" s="282"/>
      <c r="AU128" s="282"/>
      <c r="AV128" s="282"/>
      <c r="AW128" s="282"/>
      <c r="AX128" s="1151"/>
      <c r="AY128" s="1005"/>
      <c r="AZ128" s="282"/>
      <c r="BA128" s="282"/>
      <c r="BB128" s="282"/>
      <c r="BC128" s="282"/>
      <c r="BD128" s="282"/>
      <c r="BE128" s="282"/>
      <c r="BF128" s="1151"/>
      <c r="BG128" s="1005"/>
      <c r="BH128" s="282"/>
      <c r="BI128" s="282"/>
      <c r="BJ128" s="282"/>
      <c r="BK128" s="282"/>
      <c r="BL128" s="282"/>
      <c r="BM128" s="282"/>
      <c r="BN128" s="1151"/>
      <c r="BO128" s="1005"/>
      <c r="BP128" s="282"/>
      <c r="BQ128" s="282"/>
      <c r="BR128" s="282"/>
      <c r="BS128" s="282"/>
      <c r="BT128" s="282"/>
      <c r="BU128" s="282"/>
    </row>
    <row r="129" spans="1:73" ht="39.950000000000003" customHeight="1" thickBot="1" x14ac:dyDescent="0.3">
      <c r="A129" s="151"/>
      <c r="B129" s="24"/>
      <c r="C129" s="1060"/>
      <c r="D129" s="1051"/>
      <c r="E129" s="1063"/>
      <c r="F129" s="1066"/>
      <c r="G129" s="1155"/>
      <c r="H129" s="1045"/>
      <c r="I129" s="1045"/>
      <c r="J129" s="1045"/>
      <c r="K129" s="1051"/>
      <c r="L129" s="1045"/>
      <c r="M129" s="1045"/>
      <c r="N129" s="1048"/>
      <c r="O129" s="1051"/>
      <c r="P129" s="1054"/>
      <c r="Q129" s="1057"/>
      <c r="R129" s="1042"/>
      <c r="S129" s="1042"/>
      <c r="T129" s="1024"/>
      <c r="U129" s="1009"/>
      <c r="V129" s="1009"/>
      <c r="W129" s="1009"/>
      <c r="X129" s="1009"/>
      <c r="Y129" s="1009"/>
      <c r="Z129" s="1006"/>
      <c r="AA129" s="1006"/>
      <c r="AB129" s="1006"/>
      <c r="AC129" s="1006"/>
      <c r="AD129" s="1006"/>
      <c r="AE129" s="1006"/>
      <c r="AF129" s="1006"/>
      <c r="AG129" s="715"/>
      <c r="AH129" s="716"/>
      <c r="AI129" s="716"/>
      <c r="AJ129" s="716"/>
      <c r="AK129" s="715"/>
      <c r="AL129" s="717"/>
      <c r="AM129" s="717"/>
      <c r="AN129" s="717"/>
      <c r="AO129" s="717"/>
      <c r="AP129" s="1152"/>
      <c r="AQ129" s="1006"/>
      <c r="AR129" s="718"/>
      <c r="AS129" s="718"/>
      <c r="AT129" s="718"/>
      <c r="AU129" s="718"/>
      <c r="AV129" s="718"/>
      <c r="AW129" s="718"/>
      <c r="AX129" s="1152"/>
      <c r="AY129" s="1006"/>
      <c r="AZ129" s="718"/>
      <c r="BA129" s="718"/>
      <c r="BB129" s="718"/>
      <c r="BC129" s="718"/>
      <c r="BD129" s="718"/>
      <c r="BE129" s="718"/>
      <c r="BF129" s="1152"/>
      <c r="BG129" s="1006"/>
      <c r="BH129" s="718"/>
      <c r="BI129" s="718"/>
      <c r="BJ129" s="718"/>
      <c r="BK129" s="718"/>
      <c r="BL129" s="718"/>
      <c r="BM129" s="718"/>
      <c r="BN129" s="1152"/>
      <c r="BO129" s="1006"/>
      <c r="BP129" s="718"/>
      <c r="BQ129" s="718"/>
      <c r="BR129" s="718"/>
      <c r="BS129" s="718"/>
      <c r="BT129" s="718"/>
      <c r="BU129" s="718"/>
    </row>
    <row r="130" spans="1:73" ht="39.950000000000003" customHeight="1" thickTop="1" x14ac:dyDescent="0.25">
      <c r="A130" s="151"/>
      <c r="B130" s="24"/>
      <c r="C130" s="1058" t="s">
        <v>428</v>
      </c>
      <c r="D130" s="1049" t="s">
        <v>429</v>
      </c>
      <c r="E130" s="1061">
        <v>50</v>
      </c>
      <c r="F130" s="1064" t="s">
        <v>3006</v>
      </c>
      <c r="G130" s="1049" t="s">
        <v>422</v>
      </c>
      <c r="H130" s="1043" t="s">
        <v>3030</v>
      </c>
      <c r="I130" s="1043" t="s">
        <v>2999</v>
      </c>
      <c r="J130" s="1043" t="s">
        <v>2944</v>
      </c>
      <c r="K130" s="1049" t="s">
        <v>3000</v>
      </c>
      <c r="L130" s="1043" t="s">
        <v>2946</v>
      </c>
      <c r="M130" s="1043" t="s">
        <v>3006</v>
      </c>
      <c r="N130" s="1046">
        <v>2026004540056</v>
      </c>
      <c r="O130" s="1049" t="s">
        <v>3001</v>
      </c>
      <c r="P130" s="1052" t="s">
        <v>422</v>
      </c>
      <c r="Q130" s="1055">
        <v>24</v>
      </c>
      <c r="R130" s="1040" t="s">
        <v>2871</v>
      </c>
      <c r="S130" s="1040"/>
      <c r="T130" s="1022"/>
      <c r="U130" s="1007"/>
      <c r="V130" s="1007"/>
      <c r="W130" s="1007"/>
      <c r="X130" s="1007"/>
      <c r="Y130" s="1007"/>
      <c r="Z130" s="1004">
        <f t="shared" ref="Z130" si="308">+AQ130+AY130+BG130+BO130</f>
        <v>0</v>
      </c>
      <c r="AA130" s="1004">
        <f t="shared" ref="AA130:AF130" si="309">SUM(AR130:AR133,AZ130:AZ133,BH130:BH133,BP130:BP133)</f>
        <v>0</v>
      </c>
      <c r="AB130" s="1004">
        <f t="shared" si="309"/>
        <v>0</v>
      </c>
      <c r="AC130" s="1004">
        <f t="shared" si="309"/>
        <v>0</v>
      </c>
      <c r="AD130" s="1004">
        <f t="shared" si="309"/>
        <v>0</v>
      </c>
      <c r="AE130" s="1004">
        <f t="shared" si="309"/>
        <v>0</v>
      </c>
      <c r="AF130" s="1004">
        <f t="shared" si="309"/>
        <v>0</v>
      </c>
      <c r="AG130" s="714"/>
      <c r="AH130" s="593"/>
      <c r="AI130" s="593"/>
      <c r="AJ130" s="593"/>
      <c r="AK130" s="207"/>
      <c r="AL130" s="208"/>
      <c r="AM130" s="208"/>
      <c r="AN130" s="208"/>
      <c r="AO130" s="208"/>
      <c r="AP130" s="1150">
        <f t="shared" ref="AP130" si="310">+U130</f>
        <v>0</v>
      </c>
      <c r="AQ130" s="1004">
        <f t="shared" ref="AQ130" si="311">SUM(AR130:AW133)</f>
        <v>0</v>
      </c>
      <c r="AR130" s="299"/>
      <c r="AS130" s="299"/>
      <c r="AT130" s="299"/>
      <c r="AU130" s="299"/>
      <c r="AV130" s="299"/>
      <c r="AW130" s="299"/>
      <c r="AX130" s="1150">
        <f t="shared" ref="AX130" si="312">+V130</f>
        <v>0</v>
      </c>
      <c r="AY130" s="1004">
        <f t="shared" ref="AY130" si="313">SUM(AZ130:BE133)</f>
        <v>0</v>
      </c>
      <c r="AZ130" s="299"/>
      <c r="BA130" s="299"/>
      <c r="BB130" s="299"/>
      <c r="BC130" s="299"/>
      <c r="BD130" s="299"/>
      <c r="BE130" s="299"/>
      <c r="BF130" s="1150">
        <f t="shared" ref="BF130" si="314">+W130</f>
        <v>0</v>
      </c>
      <c r="BG130" s="1004">
        <f t="shared" ref="BG130" si="315">SUM(BH130:BM133)</f>
        <v>0</v>
      </c>
      <c r="BH130" s="299"/>
      <c r="BI130" s="299"/>
      <c r="BJ130" s="299"/>
      <c r="BK130" s="299"/>
      <c r="BL130" s="299"/>
      <c r="BM130" s="299"/>
      <c r="BN130" s="1150">
        <f t="shared" ref="BN130" si="316">+X130</f>
        <v>0</v>
      </c>
      <c r="BO130" s="1004">
        <f t="shared" ref="BO130" si="317">SUM(BP130:BU133)</f>
        <v>0</v>
      </c>
      <c r="BP130" s="299"/>
      <c r="BQ130" s="299"/>
      <c r="BR130" s="299"/>
      <c r="BS130" s="299"/>
      <c r="BT130" s="299"/>
      <c r="BU130" s="299"/>
    </row>
    <row r="131" spans="1:73" ht="39.950000000000003" customHeight="1" x14ac:dyDescent="0.25">
      <c r="A131" s="151"/>
      <c r="B131" s="24"/>
      <c r="C131" s="1059"/>
      <c r="D131" s="1050"/>
      <c r="E131" s="1062"/>
      <c r="F131" s="1065"/>
      <c r="G131" s="1050"/>
      <c r="H131" s="1044"/>
      <c r="I131" s="1044"/>
      <c r="J131" s="1044"/>
      <c r="K131" s="1050"/>
      <c r="L131" s="1044"/>
      <c r="M131" s="1044"/>
      <c r="N131" s="1047"/>
      <c r="O131" s="1050"/>
      <c r="P131" s="1053"/>
      <c r="Q131" s="1056"/>
      <c r="R131" s="1041"/>
      <c r="S131" s="1041"/>
      <c r="T131" s="1023"/>
      <c r="U131" s="1008"/>
      <c r="V131" s="1008"/>
      <c r="W131" s="1008"/>
      <c r="X131" s="1008"/>
      <c r="Y131" s="1008"/>
      <c r="Z131" s="1005"/>
      <c r="AA131" s="1005"/>
      <c r="AB131" s="1005"/>
      <c r="AC131" s="1005"/>
      <c r="AD131" s="1005"/>
      <c r="AE131" s="1005"/>
      <c r="AF131" s="1005"/>
      <c r="AG131" s="479"/>
      <c r="AH131" s="592"/>
      <c r="AI131" s="592"/>
      <c r="AJ131" s="592"/>
      <c r="AK131" s="196"/>
      <c r="AL131" s="197"/>
      <c r="AM131" s="197"/>
      <c r="AN131" s="197"/>
      <c r="AO131" s="197"/>
      <c r="AP131" s="1151"/>
      <c r="AQ131" s="1005"/>
      <c r="AR131" s="282"/>
      <c r="AS131" s="282"/>
      <c r="AT131" s="282"/>
      <c r="AU131" s="282"/>
      <c r="AV131" s="282"/>
      <c r="AW131" s="282"/>
      <c r="AX131" s="1151"/>
      <c r="AY131" s="1005"/>
      <c r="AZ131" s="282"/>
      <c r="BA131" s="282"/>
      <c r="BB131" s="282"/>
      <c r="BC131" s="282"/>
      <c r="BD131" s="282"/>
      <c r="BE131" s="282"/>
      <c r="BF131" s="1151"/>
      <c r="BG131" s="1005"/>
      <c r="BH131" s="282"/>
      <c r="BI131" s="282"/>
      <c r="BJ131" s="282"/>
      <c r="BK131" s="282"/>
      <c r="BL131" s="282"/>
      <c r="BM131" s="282"/>
      <c r="BN131" s="1151"/>
      <c r="BO131" s="1005"/>
      <c r="BP131" s="282"/>
      <c r="BQ131" s="282"/>
      <c r="BR131" s="282"/>
      <c r="BS131" s="282"/>
      <c r="BT131" s="282"/>
      <c r="BU131" s="282"/>
    </row>
    <row r="132" spans="1:73" ht="39.950000000000003" customHeight="1" x14ac:dyDescent="0.25">
      <c r="A132" s="151"/>
      <c r="B132" s="24"/>
      <c r="C132" s="1059"/>
      <c r="D132" s="1050"/>
      <c r="E132" s="1062"/>
      <c r="F132" s="1065"/>
      <c r="G132" s="1050"/>
      <c r="H132" s="1044"/>
      <c r="I132" s="1044"/>
      <c r="J132" s="1044"/>
      <c r="K132" s="1050"/>
      <c r="L132" s="1044"/>
      <c r="M132" s="1044"/>
      <c r="N132" s="1047"/>
      <c r="O132" s="1050"/>
      <c r="P132" s="1053"/>
      <c r="Q132" s="1056"/>
      <c r="R132" s="1041"/>
      <c r="S132" s="1041"/>
      <c r="T132" s="1023"/>
      <c r="U132" s="1008"/>
      <c r="V132" s="1008"/>
      <c r="W132" s="1008"/>
      <c r="X132" s="1008"/>
      <c r="Y132" s="1008"/>
      <c r="Z132" s="1005"/>
      <c r="AA132" s="1005"/>
      <c r="AB132" s="1005"/>
      <c r="AC132" s="1005"/>
      <c r="AD132" s="1005"/>
      <c r="AE132" s="1005"/>
      <c r="AF132" s="1005"/>
      <c r="AG132" s="196"/>
      <c r="AH132" s="592"/>
      <c r="AI132" s="592"/>
      <c r="AJ132" s="592"/>
      <c r="AK132" s="196"/>
      <c r="AL132" s="197"/>
      <c r="AM132" s="197"/>
      <c r="AN132" s="197"/>
      <c r="AO132" s="197"/>
      <c r="AP132" s="1151"/>
      <c r="AQ132" s="1005"/>
      <c r="AR132" s="282"/>
      <c r="AS132" s="282"/>
      <c r="AT132" s="282"/>
      <c r="AU132" s="282"/>
      <c r="AV132" s="282"/>
      <c r="AW132" s="282"/>
      <c r="AX132" s="1151"/>
      <c r="AY132" s="1005"/>
      <c r="AZ132" s="282"/>
      <c r="BA132" s="282"/>
      <c r="BB132" s="282"/>
      <c r="BC132" s="282"/>
      <c r="BD132" s="282"/>
      <c r="BE132" s="282"/>
      <c r="BF132" s="1151"/>
      <c r="BG132" s="1005"/>
      <c r="BH132" s="282"/>
      <c r="BI132" s="282"/>
      <c r="BJ132" s="282"/>
      <c r="BK132" s="282"/>
      <c r="BL132" s="282"/>
      <c r="BM132" s="282"/>
      <c r="BN132" s="1151"/>
      <c r="BO132" s="1005"/>
      <c r="BP132" s="282"/>
      <c r="BQ132" s="282"/>
      <c r="BR132" s="282"/>
      <c r="BS132" s="282"/>
      <c r="BT132" s="282"/>
      <c r="BU132" s="282"/>
    </row>
    <row r="133" spans="1:73" ht="39.950000000000003" customHeight="1" thickBot="1" x14ac:dyDescent="0.3">
      <c r="A133" s="151"/>
      <c r="B133" s="24"/>
      <c r="C133" s="1060"/>
      <c r="D133" s="1051"/>
      <c r="E133" s="1063"/>
      <c r="F133" s="1066"/>
      <c r="G133" s="1051"/>
      <c r="H133" s="1045"/>
      <c r="I133" s="1045"/>
      <c r="J133" s="1045"/>
      <c r="K133" s="1051"/>
      <c r="L133" s="1045"/>
      <c r="M133" s="1045"/>
      <c r="N133" s="1048"/>
      <c r="O133" s="1051"/>
      <c r="P133" s="1054"/>
      <c r="Q133" s="1057"/>
      <c r="R133" s="1042"/>
      <c r="S133" s="1042"/>
      <c r="T133" s="1024"/>
      <c r="U133" s="1009"/>
      <c r="V133" s="1009"/>
      <c r="W133" s="1009"/>
      <c r="X133" s="1009"/>
      <c r="Y133" s="1009"/>
      <c r="Z133" s="1006"/>
      <c r="AA133" s="1006"/>
      <c r="AB133" s="1006"/>
      <c r="AC133" s="1006"/>
      <c r="AD133" s="1006"/>
      <c r="AE133" s="1006"/>
      <c r="AF133" s="1006"/>
      <c r="AG133" s="715"/>
      <c r="AH133" s="716"/>
      <c r="AI133" s="716"/>
      <c r="AJ133" s="716"/>
      <c r="AK133" s="715"/>
      <c r="AL133" s="717"/>
      <c r="AM133" s="717"/>
      <c r="AN133" s="717"/>
      <c r="AO133" s="717"/>
      <c r="AP133" s="1152"/>
      <c r="AQ133" s="1006"/>
      <c r="AR133" s="718"/>
      <c r="AS133" s="718"/>
      <c r="AT133" s="718"/>
      <c r="AU133" s="718"/>
      <c r="AV133" s="718"/>
      <c r="AW133" s="718"/>
      <c r="AX133" s="1152"/>
      <c r="AY133" s="1006"/>
      <c r="AZ133" s="718"/>
      <c r="BA133" s="718"/>
      <c r="BB133" s="718"/>
      <c r="BC133" s="718"/>
      <c r="BD133" s="718"/>
      <c r="BE133" s="718"/>
      <c r="BF133" s="1152"/>
      <c r="BG133" s="1006"/>
      <c r="BH133" s="718"/>
      <c r="BI133" s="718"/>
      <c r="BJ133" s="718"/>
      <c r="BK133" s="718"/>
      <c r="BL133" s="718"/>
      <c r="BM133" s="718"/>
      <c r="BN133" s="1152"/>
      <c r="BO133" s="1006"/>
      <c r="BP133" s="718"/>
      <c r="BQ133" s="718"/>
      <c r="BR133" s="718"/>
      <c r="BS133" s="718"/>
      <c r="BT133" s="718"/>
      <c r="BU133" s="718"/>
    </row>
    <row r="134" spans="1:73" ht="40.15" customHeight="1" thickTop="1" thickBot="1" x14ac:dyDescent="0.3">
      <c r="A134" s="151"/>
      <c r="B134" s="924" t="s">
        <v>430</v>
      </c>
      <c r="C134" s="145" t="s">
        <v>42</v>
      </c>
      <c r="D134" s="354"/>
      <c r="E134" s="432"/>
      <c r="F134" s="445"/>
      <c r="G134" s="356"/>
      <c r="H134" s="357"/>
      <c r="I134" s="357"/>
      <c r="J134" s="358"/>
      <c r="K134" s="358"/>
      <c r="L134" s="354"/>
      <c r="M134" s="359"/>
      <c r="N134" s="387"/>
      <c r="O134" s="361"/>
      <c r="P134" s="361"/>
      <c r="Q134" s="146"/>
      <c r="R134" s="925"/>
      <c r="S134" s="925"/>
      <c r="T134" s="926"/>
      <c r="U134" s="16"/>
      <c r="V134" s="13"/>
      <c r="W134" s="13"/>
      <c r="X134" s="13"/>
      <c r="Y134" s="927"/>
      <c r="Z134" s="928">
        <f t="shared" si="198"/>
        <v>0</v>
      </c>
      <c r="AA134" s="928">
        <f t="shared" si="198"/>
        <v>0</v>
      </c>
      <c r="AB134" s="928">
        <f t="shared" si="198"/>
        <v>0</v>
      </c>
      <c r="AC134" s="928">
        <f t="shared" si="198"/>
        <v>0</v>
      </c>
      <c r="AD134" s="928">
        <f t="shared" si="198"/>
        <v>0</v>
      </c>
      <c r="AE134" s="928">
        <f t="shared" si="198"/>
        <v>0</v>
      </c>
      <c r="AF134" s="928">
        <f t="shared" si="198"/>
        <v>0</v>
      </c>
      <c r="AG134" s="195"/>
      <c r="AH134" s="195"/>
      <c r="AI134" s="195"/>
      <c r="AJ134" s="195"/>
      <c r="AK134" s="195"/>
      <c r="AL134" s="195"/>
      <c r="AM134" s="195"/>
      <c r="AN134" s="195"/>
      <c r="AO134" s="195"/>
      <c r="AP134" s="14"/>
      <c r="AQ134" s="929">
        <f t="shared" ref="AQ134:AW134" si="318">SUM(AQ135:AQ146)</f>
        <v>0</v>
      </c>
      <c r="AR134" s="929">
        <f t="shared" si="318"/>
        <v>0</v>
      </c>
      <c r="AS134" s="929">
        <f t="shared" si="318"/>
        <v>0</v>
      </c>
      <c r="AT134" s="929">
        <f t="shared" si="318"/>
        <v>0</v>
      </c>
      <c r="AU134" s="929">
        <f t="shared" si="318"/>
        <v>0</v>
      </c>
      <c r="AV134" s="929">
        <f t="shared" si="318"/>
        <v>0</v>
      </c>
      <c r="AW134" s="929">
        <f t="shared" si="318"/>
        <v>0</v>
      </c>
      <c r="AX134" s="14"/>
      <c r="AY134" s="929">
        <f t="shared" ref="AY134:BE134" si="319">SUM(AY135:AY146)</f>
        <v>0</v>
      </c>
      <c r="AZ134" s="929">
        <f t="shared" si="319"/>
        <v>0</v>
      </c>
      <c r="BA134" s="929">
        <f t="shared" si="319"/>
        <v>0</v>
      </c>
      <c r="BB134" s="929">
        <f t="shared" si="319"/>
        <v>0</v>
      </c>
      <c r="BC134" s="929">
        <f t="shared" si="319"/>
        <v>0</v>
      </c>
      <c r="BD134" s="929">
        <f t="shared" si="319"/>
        <v>0</v>
      </c>
      <c r="BE134" s="929">
        <f t="shared" si="319"/>
        <v>0</v>
      </c>
      <c r="BF134" s="14"/>
      <c r="BG134" s="929">
        <f t="shared" ref="BG134:BM134" si="320">SUM(BG135:BG146)</f>
        <v>0</v>
      </c>
      <c r="BH134" s="929">
        <f t="shared" si="320"/>
        <v>0</v>
      </c>
      <c r="BI134" s="929">
        <f t="shared" si="320"/>
        <v>0</v>
      </c>
      <c r="BJ134" s="929">
        <f t="shared" si="320"/>
        <v>0</v>
      </c>
      <c r="BK134" s="929">
        <f t="shared" si="320"/>
        <v>0</v>
      </c>
      <c r="BL134" s="929">
        <f t="shared" si="320"/>
        <v>0</v>
      </c>
      <c r="BM134" s="929">
        <f t="shared" si="320"/>
        <v>0</v>
      </c>
      <c r="BN134" s="14"/>
      <c r="BO134" s="929">
        <f t="shared" ref="BO134:BU134" si="321">SUM(BO135:BO146)</f>
        <v>0</v>
      </c>
      <c r="BP134" s="929">
        <f t="shared" si="321"/>
        <v>0</v>
      </c>
      <c r="BQ134" s="929">
        <f t="shared" si="321"/>
        <v>0</v>
      </c>
      <c r="BR134" s="929">
        <f t="shared" si="321"/>
        <v>0</v>
      </c>
      <c r="BS134" s="929">
        <f t="shared" si="321"/>
        <v>0</v>
      </c>
      <c r="BT134" s="929">
        <f t="shared" si="321"/>
        <v>0</v>
      </c>
      <c r="BU134" s="929">
        <f t="shared" si="321"/>
        <v>0</v>
      </c>
    </row>
    <row r="135" spans="1:73" ht="39.950000000000003" customHeight="1" thickTop="1" x14ac:dyDescent="0.25">
      <c r="A135" s="151"/>
      <c r="B135" s="24"/>
      <c r="C135" s="1058" t="s">
        <v>431</v>
      </c>
      <c r="D135" s="1049" t="s">
        <v>432</v>
      </c>
      <c r="E135" s="1061">
        <v>51</v>
      </c>
      <c r="F135" s="1064" t="s">
        <v>3003</v>
      </c>
      <c r="G135" s="1049" t="s">
        <v>425</v>
      </c>
      <c r="H135" s="1043" t="s">
        <v>3025</v>
      </c>
      <c r="I135" s="1043" t="s">
        <v>2999</v>
      </c>
      <c r="J135" s="1043" t="s">
        <v>2944</v>
      </c>
      <c r="K135" s="1049" t="s">
        <v>3000</v>
      </c>
      <c r="L135" s="1043" t="s">
        <v>2946</v>
      </c>
      <c r="M135" s="1043" t="s">
        <v>3003</v>
      </c>
      <c r="N135" s="1046">
        <v>2026004540056</v>
      </c>
      <c r="O135" s="1049" t="s">
        <v>3001</v>
      </c>
      <c r="P135" s="1052" t="s">
        <v>425</v>
      </c>
      <c r="Q135" s="1055">
        <v>40</v>
      </c>
      <c r="R135" s="1040" t="s">
        <v>2871</v>
      </c>
      <c r="S135" s="1040"/>
      <c r="T135" s="1022"/>
      <c r="U135" s="1007"/>
      <c r="V135" s="1007"/>
      <c r="W135" s="1007"/>
      <c r="X135" s="1007"/>
      <c r="Y135" s="1007"/>
      <c r="Z135" s="1004">
        <f t="shared" si="198"/>
        <v>0</v>
      </c>
      <c r="AA135" s="1004">
        <f t="shared" ref="AA135:AF135" si="322">SUM(AR135:AR138,AZ135:AZ138,BH135:BH138,BP135:BP138)</f>
        <v>0</v>
      </c>
      <c r="AB135" s="1004">
        <f t="shared" si="322"/>
        <v>0</v>
      </c>
      <c r="AC135" s="1004">
        <f t="shared" si="322"/>
        <v>0</v>
      </c>
      <c r="AD135" s="1004">
        <f t="shared" si="322"/>
        <v>0</v>
      </c>
      <c r="AE135" s="1004">
        <f t="shared" si="322"/>
        <v>0</v>
      </c>
      <c r="AF135" s="1004">
        <f t="shared" si="322"/>
        <v>0</v>
      </c>
      <c r="AG135" s="714"/>
      <c r="AH135" s="593"/>
      <c r="AI135" s="593"/>
      <c r="AJ135" s="593"/>
      <c r="AK135" s="207"/>
      <c r="AL135" s="208"/>
      <c r="AM135" s="208"/>
      <c r="AN135" s="208"/>
      <c r="AO135" s="208"/>
      <c r="AP135" s="1150">
        <f t="shared" ref="AP135" si="323">+U135</f>
        <v>0</v>
      </c>
      <c r="AQ135" s="1004">
        <f t="shared" ref="AQ135" si="324">SUM(AR135:AW138)</f>
        <v>0</v>
      </c>
      <c r="AR135" s="299"/>
      <c r="AS135" s="299"/>
      <c r="AT135" s="299"/>
      <c r="AU135" s="299"/>
      <c r="AV135" s="299"/>
      <c r="AW135" s="299"/>
      <c r="AX135" s="1150">
        <f t="shared" ref="AX135" si="325">+V135</f>
        <v>0</v>
      </c>
      <c r="AY135" s="1004">
        <f t="shared" ref="AY135" si="326">SUM(AZ135:BE138)</f>
        <v>0</v>
      </c>
      <c r="AZ135" s="299"/>
      <c r="BA135" s="299"/>
      <c r="BB135" s="299"/>
      <c r="BC135" s="299"/>
      <c r="BD135" s="299"/>
      <c r="BE135" s="299"/>
      <c r="BF135" s="1150">
        <f t="shared" ref="BF135" si="327">+W135</f>
        <v>0</v>
      </c>
      <c r="BG135" s="1004">
        <f t="shared" ref="BG135" si="328">SUM(BH135:BM138)</f>
        <v>0</v>
      </c>
      <c r="BH135" s="299"/>
      <c r="BI135" s="299"/>
      <c r="BJ135" s="299"/>
      <c r="BK135" s="299"/>
      <c r="BL135" s="299"/>
      <c r="BM135" s="299"/>
      <c r="BN135" s="1150">
        <f t="shared" ref="BN135" si="329">+X135</f>
        <v>0</v>
      </c>
      <c r="BO135" s="1004">
        <f t="shared" ref="BO135" si="330">SUM(BP135:BU138)</f>
        <v>0</v>
      </c>
      <c r="BP135" s="299"/>
      <c r="BQ135" s="299"/>
      <c r="BR135" s="299"/>
      <c r="BS135" s="299"/>
      <c r="BT135" s="299"/>
      <c r="BU135" s="299"/>
    </row>
    <row r="136" spans="1:73" ht="39.950000000000003" customHeight="1" x14ac:dyDescent="0.25">
      <c r="A136" s="151"/>
      <c r="B136" s="24"/>
      <c r="C136" s="1059"/>
      <c r="D136" s="1050"/>
      <c r="E136" s="1062"/>
      <c r="F136" s="1065"/>
      <c r="G136" s="1050"/>
      <c r="H136" s="1044"/>
      <c r="I136" s="1044"/>
      <c r="J136" s="1044"/>
      <c r="K136" s="1050"/>
      <c r="L136" s="1044"/>
      <c r="M136" s="1044"/>
      <c r="N136" s="1047"/>
      <c r="O136" s="1050"/>
      <c r="P136" s="1053"/>
      <c r="Q136" s="1056"/>
      <c r="R136" s="1041"/>
      <c r="S136" s="1041"/>
      <c r="T136" s="1023"/>
      <c r="U136" s="1008"/>
      <c r="V136" s="1008"/>
      <c r="W136" s="1008"/>
      <c r="X136" s="1008"/>
      <c r="Y136" s="1008"/>
      <c r="Z136" s="1005"/>
      <c r="AA136" s="1005"/>
      <c r="AB136" s="1005"/>
      <c r="AC136" s="1005"/>
      <c r="AD136" s="1005"/>
      <c r="AE136" s="1005"/>
      <c r="AF136" s="1005"/>
      <c r="AG136" s="479"/>
      <c r="AH136" s="592"/>
      <c r="AI136" s="592"/>
      <c r="AJ136" s="592"/>
      <c r="AK136" s="196"/>
      <c r="AL136" s="197"/>
      <c r="AM136" s="197"/>
      <c r="AN136" s="197"/>
      <c r="AO136" s="197"/>
      <c r="AP136" s="1151"/>
      <c r="AQ136" s="1005"/>
      <c r="AR136" s="282"/>
      <c r="AS136" s="282"/>
      <c r="AT136" s="282"/>
      <c r="AU136" s="282"/>
      <c r="AV136" s="282"/>
      <c r="AW136" s="282"/>
      <c r="AX136" s="1151"/>
      <c r="AY136" s="1005"/>
      <c r="AZ136" s="282"/>
      <c r="BA136" s="282"/>
      <c r="BB136" s="282"/>
      <c r="BC136" s="282"/>
      <c r="BD136" s="282"/>
      <c r="BE136" s="282"/>
      <c r="BF136" s="1151"/>
      <c r="BG136" s="1005"/>
      <c r="BH136" s="282"/>
      <c r="BI136" s="282"/>
      <c r="BJ136" s="282"/>
      <c r="BK136" s="282"/>
      <c r="BL136" s="282"/>
      <c r="BM136" s="282"/>
      <c r="BN136" s="1151"/>
      <c r="BO136" s="1005"/>
      <c r="BP136" s="282"/>
      <c r="BQ136" s="282"/>
      <c r="BR136" s="282"/>
      <c r="BS136" s="282"/>
      <c r="BT136" s="282"/>
      <c r="BU136" s="282"/>
    </row>
    <row r="137" spans="1:73" ht="39.950000000000003" customHeight="1" x14ac:dyDescent="0.25">
      <c r="A137" s="151"/>
      <c r="B137" s="24"/>
      <c r="C137" s="1059"/>
      <c r="D137" s="1050"/>
      <c r="E137" s="1062"/>
      <c r="F137" s="1065"/>
      <c r="G137" s="1050"/>
      <c r="H137" s="1044"/>
      <c r="I137" s="1044"/>
      <c r="J137" s="1044"/>
      <c r="K137" s="1050"/>
      <c r="L137" s="1044"/>
      <c r="M137" s="1044"/>
      <c r="N137" s="1047"/>
      <c r="O137" s="1050"/>
      <c r="P137" s="1053"/>
      <c r="Q137" s="1056"/>
      <c r="R137" s="1041"/>
      <c r="S137" s="1041"/>
      <c r="T137" s="1023"/>
      <c r="U137" s="1008"/>
      <c r="V137" s="1008"/>
      <c r="W137" s="1008"/>
      <c r="X137" s="1008"/>
      <c r="Y137" s="1008"/>
      <c r="Z137" s="1005"/>
      <c r="AA137" s="1005"/>
      <c r="AB137" s="1005"/>
      <c r="AC137" s="1005"/>
      <c r="AD137" s="1005"/>
      <c r="AE137" s="1005"/>
      <c r="AF137" s="1005"/>
      <c r="AG137" s="196"/>
      <c r="AH137" s="592"/>
      <c r="AI137" s="592"/>
      <c r="AJ137" s="592"/>
      <c r="AK137" s="196"/>
      <c r="AL137" s="197"/>
      <c r="AM137" s="197"/>
      <c r="AN137" s="197"/>
      <c r="AO137" s="197"/>
      <c r="AP137" s="1151"/>
      <c r="AQ137" s="1005"/>
      <c r="AR137" s="282"/>
      <c r="AS137" s="282"/>
      <c r="AT137" s="282"/>
      <c r="AU137" s="282"/>
      <c r="AV137" s="282"/>
      <c r="AW137" s="282"/>
      <c r="AX137" s="1151"/>
      <c r="AY137" s="1005"/>
      <c r="AZ137" s="282"/>
      <c r="BA137" s="282"/>
      <c r="BB137" s="282"/>
      <c r="BC137" s="282"/>
      <c r="BD137" s="282"/>
      <c r="BE137" s="282"/>
      <c r="BF137" s="1151"/>
      <c r="BG137" s="1005"/>
      <c r="BH137" s="282"/>
      <c r="BI137" s="282"/>
      <c r="BJ137" s="282"/>
      <c r="BK137" s="282"/>
      <c r="BL137" s="282"/>
      <c r="BM137" s="282"/>
      <c r="BN137" s="1151"/>
      <c r="BO137" s="1005"/>
      <c r="BP137" s="282"/>
      <c r="BQ137" s="282"/>
      <c r="BR137" s="282"/>
      <c r="BS137" s="282"/>
      <c r="BT137" s="282"/>
      <c r="BU137" s="282"/>
    </row>
    <row r="138" spans="1:73" ht="39.950000000000003" customHeight="1" thickBot="1" x14ac:dyDescent="0.3">
      <c r="A138" s="151"/>
      <c r="B138" s="24"/>
      <c r="C138" s="1059"/>
      <c r="D138" s="1050"/>
      <c r="E138" s="1062"/>
      <c r="F138" s="1065"/>
      <c r="G138" s="1050"/>
      <c r="H138" s="1044"/>
      <c r="I138" s="1044"/>
      <c r="J138" s="1044"/>
      <c r="K138" s="1050"/>
      <c r="L138" s="1044"/>
      <c r="M138" s="1044"/>
      <c r="N138" s="1047"/>
      <c r="O138" s="1050"/>
      <c r="P138" s="1053"/>
      <c r="Q138" s="1056"/>
      <c r="R138" s="1041"/>
      <c r="S138" s="1041"/>
      <c r="T138" s="1024"/>
      <c r="U138" s="1009"/>
      <c r="V138" s="1009"/>
      <c r="W138" s="1009"/>
      <c r="X138" s="1009"/>
      <c r="Y138" s="1009"/>
      <c r="Z138" s="1006"/>
      <c r="AA138" s="1006"/>
      <c r="AB138" s="1006"/>
      <c r="AC138" s="1006"/>
      <c r="AD138" s="1006"/>
      <c r="AE138" s="1006"/>
      <c r="AF138" s="1006"/>
      <c r="AG138" s="715"/>
      <c r="AH138" s="716"/>
      <c r="AI138" s="716"/>
      <c r="AJ138" s="716"/>
      <c r="AK138" s="715"/>
      <c r="AL138" s="717"/>
      <c r="AM138" s="717"/>
      <c r="AN138" s="717"/>
      <c r="AO138" s="717"/>
      <c r="AP138" s="1152"/>
      <c r="AQ138" s="1006"/>
      <c r="AR138" s="718"/>
      <c r="AS138" s="718"/>
      <c r="AT138" s="718"/>
      <c r="AU138" s="718"/>
      <c r="AV138" s="718"/>
      <c r="AW138" s="718"/>
      <c r="AX138" s="1152"/>
      <c r="AY138" s="1006"/>
      <c r="AZ138" s="718"/>
      <c r="BA138" s="718"/>
      <c r="BB138" s="718"/>
      <c r="BC138" s="718"/>
      <c r="BD138" s="718"/>
      <c r="BE138" s="718"/>
      <c r="BF138" s="1152"/>
      <c r="BG138" s="1006"/>
      <c r="BH138" s="718"/>
      <c r="BI138" s="718"/>
      <c r="BJ138" s="718"/>
      <c r="BK138" s="718"/>
      <c r="BL138" s="718"/>
      <c r="BM138" s="718"/>
      <c r="BN138" s="1152"/>
      <c r="BO138" s="1006"/>
      <c r="BP138" s="718"/>
      <c r="BQ138" s="718"/>
      <c r="BR138" s="718"/>
      <c r="BS138" s="718"/>
      <c r="BT138" s="718"/>
      <c r="BU138" s="718"/>
    </row>
    <row r="139" spans="1:73" ht="39.950000000000003" customHeight="1" thickTop="1" x14ac:dyDescent="0.25">
      <c r="A139" s="151"/>
      <c r="B139" s="24"/>
      <c r="C139" s="1058" t="s">
        <v>433</v>
      </c>
      <c r="D139" s="1049" t="s">
        <v>434</v>
      </c>
      <c r="E139" s="1061">
        <v>52</v>
      </c>
      <c r="F139" s="1064" t="s">
        <v>3031</v>
      </c>
      <c r="G139" s="1049" t="s">
        <v>3032</v>
      </c>
      <c r="H139" s="1043" t="s">
        <v>2949</v>
      </c>
      <c r="I139" s="1043" t="s">
        <v>2999</v>
      </c>
      <c r="J139" s="1043" t="s">
        <v>2944</v>
      </c>
      <c r="K139" s="1049" t="s">
        <v>3000</v>
      </c>
      <c r="L139" s="1043" t="s">
        <v>2946</v>
      </c>
      <c r="M139" s="1043" t="s">
        <v>3031</v>
      </c>
      <c r="N139" s="1046">
        <v>2026004540056</v>
      </c>
      <c r="O139" s="1049" t="s">
        <v>3001</v>
      </c>
      <c r="P139" s="1052" t="s">
        <v>435</v>
      </c>
      <c r="Q139" s="1055">
        <v>6</v>
      </c>
      <c r="R139" s="1040" t="s">
        <v>2871</v>
      </c>
      <c r="S139" s="1040"/>
      <c r="T139" s="1022"/>
      <c r="U139" s="1007"/>
      <c r="V139" s="1007"/>
      <c r="W139" s="1007"/>
      <c r="X139" s="1007"/>
      <c r="Y139" s="1007"/>
      <c r="Z139" s="1004">
        <f t="shared" ref="Z139" si="331">+AQ139+AY139+BG139+BO139</f>
        <v>0</v>
      </c>
      <c r="AA139" s="1004">
        <f t="shared" ref="AA139:AF139" si="332">SUM(AR139:AR142,AZ139:AZ142,BH139:BH142,BP139:BP142)</f>
        <v>0</v>
      </c>
      <c r="AB139" s="1004">
        <f t="shared" si="332"/>
        <v>0</v>
      </c>
      <c r="AC139" s="1004">
        <f t="shared" si="332"/>
        <v>0</v>
      </c>
      <c r="AD139" s="1004">
        <f t="shared" si="332"/>
        <v>0</v>
      </c>
      <c r="AE139" s="1004">
        <f t="shared" si="332"/>
        <v>0</v>
      </c>
      <c r="AF139" s="1004">
        <f t="shared" si="332"/>
        <v>0</v>
      </c>
      <c r="AG139" s="714"/>
      <c r="AH139" s="593"/>
      <c r="AI139" s="593"/>
      <c r="AJ139" s="593"/>
      <c r="AK139" s="207"/>
      <c r="AL139" s="208"/>
      <c r="AM139" s="208"/>
      <c r="AN139" s="208"/>
      <c r="AO139" s="208"/>
      <c r="AP139" s="1150">
        <f t="shared" ref="AP139" si="333">+U139</f>
        <v>0</v>
      </c>
      <c r="AQ139" s="1004">
        <f t="shared" ref="AQ139" si="334">SUM(AR139:AW142)</f>
        <v>0</v>
      </c>
      <c r="AR139" s="299"/>
      <c r="AS139" s="299"/>
      <c r="AT139" s="299"/>
      <c r="AU139" s="299"/>
      <c r="AV139" s="299"/>
      <c r="AW139" s="299"/>
      <c r="AX139" s="1150">
        <f t="shared" ref="AX139" si="335">+V139</f>
        <v>0</v>
      </c>
      <c r="AY139" s="1004">
        <f t="shared" ref="AY139" si="336">SUM(AZ139:BE142)</f>
        <v>0</v>
      </c>
      <c r="AZ139" s="299"/>
      <c r="BA139" s="299"/>
      <c r="BB139" s="299"/>
      <c r="BC139" s="299"/>
      <c r="BD139" s="299"/>
      <c r="BE139" s="299"/>
      <c r="BF139" s="1150">
        <f t="shared" ref="BF139" si="337">+W139</f>
        <v>0</v>
      </c>
      <c r="BG139" s="1004">
        <f t="shared" ref="BG139" si="338">SUM(BH139:BM142)</f>
        <v>0</v>
      </c>
      <c r="BH139" s="299"/>
      <c r="BI139" s="299"/>
      <c r="BJ139" s="299"/>
      <c r="BK139" s="299"/>
      <c r="BL139" s="299"/>
      <c r="BM139" s="299"/>
      <c r="BN139" s="1150">
        <f t="shared" ref="BN139" si="339">+X139</f>
        <v>0</v>
      </c>
      <c r="BO139" s="1004">
        <f t="shared" ref="BO139" si="340">SUM(BP139:BU142)</f>
        <v>0</v>
      </c>
      <c r="BP139" s="299"/>
      <c r="BQ139" s="299"/>
      <c r="BR139" s="299"/>
      <c r="BS139" s="299"/>
      <c r="BT139" s="299"/>
      <c r="BU139" s="299"/>
    </row>
    <row r="140" spans="1:73" ht="39.950000000000003" customHeight="1" x14ac:dyDescent="0.25">
      <c r="A140" s="151"/>
      <c r="B140" s="24"/>
      <c r="C140" s="1059"/>
      <c r="D140" s="1050"/>
      <c r="E140" s="1062"/>
      <c r="F140" s="1065"/>
      <c r="G140" s="1050"/>
      <c r="H140" s="1044"/>
      <c r="I140" s="1044"/>
      <c r="J140" s="1044"/>
      <c r="K140" s="1050"/>
      <c r="L140" s="1044"/>
      <c r="M140" s="1044"/>
      <c r="N140" s="1047"/>
      <c r="O140" s="1050"/>
      <c r="P140" s="1053"/>
      <c r="Q140" s="1056"/>
      <c r="R140" s="1041"/>
      <c r="S140" s="1041"/>
      <c r="T140" s="1023"/>
      <c r="U140" s="1008"/>
      <c r="V140" s="1008"/>
      <c r="W140" s="1008"/>
      <c r="X140" s="1008"/>
      <c r="Y140" s="1008"/>
      <c r="Z140" s="1005"/>
      <c r="AA140" s="1005"/>
      <c r="AB140" s="1005"/>
      <c r="AC140" s="1005"/>
      <c r="AD140" s="1005"/>
      <c r="AE140" s="1005"/>
      <c r="AF140" s="1005"/>
      <c r="AG140" s="479"/>
      <c r="AH140" s="592"/>
      <c r="AI140" s="592"/>
      <c r="AJ140" s="592"/>
      <c r="AK140" s="196"/>
      <c r="AL140" s="197"/>
      <c r="AM140" s="197"/>
      <c r="AN140" s="197"/>
      <c r="AO140" s="197"/>
      <c r="AP140" s="1151"/>
      <c r="AQ140" s="1005"/>
      <c r="AR140" s="282"/>
      <c r="AS140" s="282"/>
      <c r="AT140" s="282"/>
      <c r="AU140" s="282"/>
      <c r="AV140" s="282"/>
      <c r="AW140" s="282"/>
      <c r="AX140" s="1151"/>
      <c r="AY140" s="1005"/>
      <c r="AZ140" s="282"/>
      <c r="BA140" s="282"/>
      <c r="BB140" s="282"/>
      <c r="BC140" s="282"/>
      <c r="BD140" s="282"/>
      <c r="BE140" s="282"/>
      <c r="BF140" s="1151"/>
      <c r="BG140" s="1005"/>
      <c r="BH140" s="282"/>
      <c r="BI140" s="282"/>
      <c r="BJ140" s="282"/>
      <c r="BK140" s="282"/>
      <c r="BL140" s="282"/>
      <c r="BM140" s="282"/>
      <c r="BN140" s="1151"/>
      <c r="BO140" s="1005"/>
      <c r="BP140" s="282"/>
      <c r="BQ140" s="282"/>
      <c r="BR140" s="282"/>
      <c r="BS140" s="282"/>
      <c r="BT140" s="282"/>
      <c r="BU140" s="282"/>
    </row>
    <row r="141" spans="1:73" ht="39.950000000000003" customHeight="1" x14ac:dyDescent="0.25">
      <c r="A141" s="151"/>
      <c r="B141" s="24"/>
      <c r="C141" s="1059"/>
      <c r="D141" s="1050"/>
      <c r="E141" s="1062"/>
      <c r="F141" s="1065"/>
      <c r="G141" s="1050"/>
      <c r="H141" s="1044"/>
      <c r="I141" s="1044"/>
      <c r="J141" s="1044"/>
      <c r="K141" s="1050"/>
      <c r="L141" s="1044"/>
      <c r="M141" s="1044"/>
      <c r="N141" s="1047"/>
      <c r="O141" s="1050"/>
      <c r="P141" s="1053"/>
      <c r="Q141" s="1056"/>
      <c r="R141" s="1041"/>
      <c r="S141" s="1041"/>
      <c r="T141" s="1023"/>
      <c r="U141" s="1008"/>
      <c r="V141" s="1008"/>
      <c r="W141" s="1008"/>
      <c r="X141" s="1008"/>
      <c r="Y141" s="1008"/>
      <c r="Z141" s="1005"/>
      <c r="AA141" s="1005"/>
      <c r="AB141" s="1005"/>
      <c r="AC141" s="1005"/>
      <c r="AD141" s="1005"/>
      <c r="AE141" s="1005"/>
      <c r="AF141" s="1005"/>
      <c r="AG141" s="196"/>
      <c r="AH141" s="592"/>
      <c r="AI141" s="592"/>
      <c r="AJ141" s="592"/>
      <c r="AK141" s="196"/>
      <c r="AL141" s="197"/>
      <c r="AM141" s="197"/>
      <c r="AN141" s="197"/>
      <c r="AO141" s="197"/>
      <c r="AP141" s="1151"/>
      <c r="AQ141" s="1005"/>
      <c r="AR141" s="282"/>
      <c r="AS141" s="282"/>
      <c r="AT141" s="282"/>
      <c r="AU141" s="282"/>
      <c r="AV141" s="282"/>
      <c r="AW141" s="282"/>
      <c r="AX141" s="1151"/>
      <c r="AY141" s="1005"/>
      <c r="AZ141" s="282"/>
      <c r="BA141" s="282"/>
      <c r="BB141" s="282"/>
      <c r="BC141" s="282"/>
      <c r="BD141" s="282"/>
      <c r="BE141" s="282"/>
      <c r="BF141" s="1151"/>
      <c r="BG141" s="1005"/>
      <c r="BH141" s="282"/>
      <c r="BI141" s="282"/>
      <c r="BJ141" s="282"/>
      <c r="BK141" s="282"/>
      <c r="BL141" s="282"/>
      <c r="BM141" s="282"/>
      <c r="BN141" s="1151"/>
      <c r="BO141" s="1005"/>
      <c r="BP141" s="282"/>
      <c r="BQ141" s="282"/>
      <c r="BR141" s="282"/>
      <c r="BS141" s="282"/>
      <c r="BT141" s="282"/>
      <c r="BU141" s="282"/>
    </row>
    <row r="142" spans="1:73" ht="39.950000000000003" customHeight="1" thickBot="1" x14ac:dyDescent="0.3">
      <c r="A142" s="151"/>
      <c r="B142" s="24"/>
      <c r="C142" s="1060"/>
      <c r="D142" s="1051"/>
      <c r="E142" s="1063"/>
      <c r="F142" s="1066"/>
      <c r="G142" s="1051"/>
      <c r="H142" s="1045"/>
      <c r="I142" s="1045"/>
      <c r="J142" s="1045"/>
      <c r="K142" s="1051"/>
      <c r="L142" s="1045"/>
      <c r="M142" s="1045"/>
      <c r="N142" s="1048"/>
      <c r="O142" s="1051"/>
      <c r="P142" s="1054"/>
      <c r="Q142" s="1057"/>
      <c r="R142" s="1042"/>
      <c r="S142" s="1042"/>
      <c r="T142" s="1024"/>
      <c r="U142" s="1009"/>
      <c r="V142" s="1009"/>
      <c r="W142" s="1009"/>
      <c r="X142" s="1009"/>
      <c r="Y142" s="1009"/>
      <c r="Z142" s="1006"/>
      <c r="AA142" s="1006"/>
      <c r="AB142" s="1006"/>
      <c r="AC142" s="1006"/>
      <c r="AD142" s="1006"/>
      <c r="AE142" s="1006"/>
      <c r="AF142" s="1006"/>
      <c r="AG142" s="715"/>
      <c r="AH142" s="716"/>
      <c r="AI142" s="716"/>
      <c r="AJ142" s="716"/>
      <c r="AK142" s="715"/>
      <c r="AL142" s="717"/>
      <c r="AM142" s="717"/>
      <c r="AN142" s="717"/>
      <c r="AO142" s="717"/>
      <c r="AP142" s="1152"/>
      <c r="AQ142" s="1006"/>
      <c r="AR142" s="718"/>
      <c r="AS142" s="718"/>
      <c r="AT142" s="718"/>
      <c r="AU142" s="718"/>
      <c r="AV142" s="718"/>
      <c r="AW142" s="718"/>
      <c r="AX142" s="1152"/>
      <c r="AY142" s="1006"/>
      <c r="AZ142" s="718"/>
      <c r="BA142" s="718"/>
      <c r="BB142" s="718"/>
      <c r="BC142" s="718"/>
      <c r="BD142" s="718"/>
      <c r="BE142" s="718"/>
      <c r="BF142" s="1152"/>
      <c r="BG142" s="1006"/>
      <c r="BH142" s="718"/>
      <c r="BI142" s="718"/>
      <c r="BJ142" s="718"/>
      <c r="BK142" s="718"/>
      <c r="BL142" s="718"/>
      <c r="BM142" s="718"/>
      <c r="BN142" s="1152"/>
      <c r="BO142" s="1006"/>
      <c r="BP142" s="718"/>
      <c r="BQ142" s="718"/>
      <c r="BR142" s="718"/>
      <c r="BS142" s="718"/>
      <c r="BT142" s="718"/>
      <c r="BU142" s="718"/>
    </row>
    <row r="143" spans="1:73" ht="39.950000000000003" customHeight="1" thickTop="1" x14ac:dyDescent="0.25">
      <c r="A143" s="151"/>
      <c r="B143" s="24"/>
      <c r="C143" s="1058" t="s">
        <v>436</v>
      </c>
      <c r="D143" s="1153" t="s">
        <v>437</v>
      </c>
      <c r="E143" s="1061">
        <v>53</v>
      </c>
      <c r="F143" s="1064">
        <v>350202600</v>
      </c>
      <c r="G143" s="1049" t="s">
        <v>438</v>
      </c>
      <c r="H143" s="1043" t="s">
        <v>3033</v>
      </c>
      <c r="I143" s="1043" t="s">
        <v>2999</v>
      </c>
      <c r="J143" s="1043" t="s">
        <v>2944</v>
      </c>
      <c r="K143" s="1049" t="s">
        <v>3000</v>
      </c>
      <c r="L143" s="1043" t="s">
        <v>2946</v>
      </c>
      <c r="M143" s="1043">
        <v>350202600</v>
      </c>
      <c r="N143" s="1046">
        <v>2026004540056</v>
      </c>
      <c r="O143" s="1049" t="s">
        <v>3001</v>
      </c>
      <c r="P143" s="1052" t="s">
        <v>438</v>
      </c>
      <c r="Q143" s="1055">
        <v>1500</v>
      </c>
      <c r="R143" s="1040" t="s">
        <v>2871</v>
      </c>
      <c r="S143" s="1040"/>
      <c r="T143" s="1022"/>
      <c r="U143" s="1007"/>
      <c r="V143" s="1007"/>
      <c r="W143" s="1007"/>
      <c r="X143" s="1007"/>
      <c r="Y143" s="1007"/>
      <c r="Z143" s="1004">
        <f t="shared" ref="Z143" si="341">+AQ143+AY143+BG143+BO143</f>
        <v>0</v>
      </c>
      <c r="AA143" s="1004">
        <f t="shared" ref="AA143:AF143" si="342">SUM(AR143:AR146,AZ143:AZ146,BH143:BH146,BP143:BP146)</f>
        <v>0</v>
      </c>
      <c r="AB143" s="1004">
        <f t="shared" si="342"/>
        <v>0</v>
      </c>
      <c r="AC143" s="1004">
        <f t="shared" si="342"/>
        <v>0</v>
      </c>
      <c r="AD143" s="1004">
        <f t="shared" si="342"/>
        <v>0</v>
      </c>
      <c r="AE143" s="1004">
        <f t="shared" si="342"/>
        <v>0</v>
      </c>
      <c r="AF143" s="1004">
        <f t="shared" si="342"/>
        <v>0</v>
      </c>
      <c r="AG143" s="714"/>
      <c r="AH143" s="593"/>
      <c r="AI143" s="593"/>
      <c r="AJ143" s="593"/>
      <c r="AK143" s="207"/>
      <c r="AL143" s="208"/>
      <c r="AM143" s="208"/>
      <c r="AN143" s="208"/>
      <c r="AO143" s="208"/>
      <c r="AP143" s="1150">
        <f t="shared" ref="AP143" si="343">+U143</f>
        <v>0</v>
      </c>
      <c r="AQ143" s="1004">
        <f t="shared" ref="AQ143" si="344">SUM(AR143:AW146)</f>
        <v>0</v>
      </c>
      <c r="AR143" s="299"/>
      <c r="AS143" s="299"/>
      <c r="AT143" s="299"/>
      <c r="AU143" s="299"/>
      <c r="AV143" s="299"/>
      <c r="AW143" s="299"/>
      <c r="AX143" s="1150">
        <f t="shared" ref="AX143" si="345">+V143</f>
        <v>0</v>
      </c>
      <c r="AY143" s="1004">
        <f t="shared" ref="AY143" si="346">SUM(AZ143:BE146)</f>
        <v>0</v>
      </c>
      <c r="AZ143" s="299"/>
      <c r="BA143" s="299"/>
      <c r="BB143" s="299"/>
      <c r="BC143" s="299"/>
      <c r="BD143" s="299"/>
      <c r="BE143" s="299"/>
      <c r="BF143" s="1150">
        <f t="shared" ref="BF143" si="347">+W143</f>
        <v>0</v>
      </c>
      <c r="BG143" s="1004">
        <f t="shared" ref="BG143" si="348">SUM(BH143:BM146)</f>
        <v>0</v>
      </c>
      <c r="BH143" s="299"/>
      <c r="BI143" s="299"/>
      <c r="BJ143" s="299"/>
      <c r="BK143" s="299"/>
      <c r="BL143" s="299"/>
      <c r="BM143" s="299"/>
      <c r="BN143" s="1150">
        <f t="shared" ref="BN143" si="349">+X143</f>
        <v>0</v>
      </c>
      <c r="BO143" s="1004">
        <f t="shared" ref="BO143" si="350">SUM(BP143:BU146)</f>
        <v>0</v>
      </c>
      <c r="BP143" s="299"/>
      <c r="BQ143" s="299"/>
      <c r="BR143" s="299"/>
      <c r="BS143" s="299"/>
      <c r="BT143" s="299"/>
      <c r="BU143" s="299"/>
    </row>
    <row r="144" spans="1:73" ht="39.950000000000003" customHeight="1" x14ac:dyDescent="0.25">
      <c r="A144" s="151"/>
      <c r="B144" s="24"/>
      <c r="C144" s="1059"/>
      <c r="D144" s="1154"/>
      <c r="E144" s="1062"/>
      <c r="F144" s="1065"/>
      <c r="G144" s="1050"/>
      <c r="H144" s="1044"/>
      <c r="I144" s="1044"/>
      <c r="J144" s="1044"/>
      <c r="K144" s="1050"/>
      <c r="L144" s="1044"/>
      <c r="M144" s="1044"/>
      <c r="N144" s="1047"/>
      <c r="O144" s="1050"/>
      <c r="P144" s="1053"/>
      <c r="Q144" s="1056"/>
      <c r="R144" s="1041"/>
      <c r="S144" s="1041"/>
      <c r="T144" s="1023"/>
      <c r="U144" s="1008"/>
      <c r="V144" s="1008"/>
      <c r="W144" s="1008"/>
      <c r="X144" s="1008"/>
      <c r="Y144" s="1008"/>
      <c r="Z144" s="1005"/>
      <c r="AA144" s="1005"/>
      <c r="AB144" s="1005"/>
      <c r="AC144" s="1005"/>
      <c r="AD144" s="1005"/>
      <c r="AE144" s="1005"/>
      <c r="AF144" s="1005"/>
      <c r="AG144" s="479"/>
      <c r="AH144" s="592"/>
      <c r="AI144" s="592"/>
      <c r="AJ144" s="592"/>
      <c r="AK144" s="196"/>
      <c r="AL144" s="197"/>
      <c r="AM144" s="197"/>
      <c r="AN144" s="197"/>
      <c r="AO144" s="197"/>
      <c r="AP144" s="1151"/>
      <c r="AQ144" s="1005"/>
      <c r="AR144" s="282"/>
      <c r="AS144" s="282"/>
      <c r="AT144" s="282"/>
      <c r="AU144" s="282"/>
      <c r="AV144" s="282"/>
      <c r="AW144" s="282"/>
      <c r="AX144" s="1151"/>
      <c r="AY144" s="1005"/>
      <c r="AZ144" s="282"/>
      <c r="BA144" s="282"/>
      <c r="BB144" s="282"/>
      <c r="BC144" s="282"/>
      <c r="BD144" s="282"/>
      <c r="BE144" s="282"/>
      <c r="BF144" s="1151"/>
      <c r="BG144" s="1005"/>
      <c r="BH144" s="282"/>
      <c r="BI144" s="282"/>
      <c r="BJ144" s="282"/>
      <c r="BK144" s="282"/>
      <c r="BL144" s="282"/>
      <c r="BM144" s="282"/>
      <c r="BN144" s="1151"/>
      <c r="BO144" s="1005"/>
      <c r="BP144" s="282"/>
      <c r="BQ144" s="282"/>
      <c r="BR144" s="282"/>
      <c r="BS144" s="282"/>
      <c r="BT144" s="282"/>
      <c r="BU144" s="282"/>
    </row>
    <row r="145" spans="1:73" ht="39.950000000000003" customHeight="1" x14ac:dyDescent="0.25">
      <c r="A145" s="151"/>
      <c r="B145" s="24"/>
      <c r="C145" s="1059"/>
      <c r="D145" s="1154"/>
      <c r="E145" s="1062"/>
      <c r="F145" s="1065"/>
      <c r="G145" s="1050"/>
      <c r="H145" s="1044"/>
      <c r="I145" s="1044"/>
      <c r="J145" s="1044"/>
      <c r="K145" s="1050"/>
      <c r="L145" s="1044"/>
      <c r="M145" s="1044"/>
      <c r="N145" s="1047"/>
      <c r="O145" s="1050"/>
      <c r="P145" s="1053"/>
      <c r="Q145" s="1056"/>
      <c r="R145" s="1041"/>
      <c r="S145" s="1041"/>
      <c r="T145" s="1023"/>
      <c r="U145" s="1008"/>
      <c r="V145" s="1008"/>
      <c r="W145" s="1008"/>
      <c r="X145" s="1008"/>
      <c r="Y145" s="1008"/>
      <c r="Z145" s="1005"/>
      <c r="AA145" s="1005"/>
      <c r="AB145" s="1005"/>
      <c r="AC145" s="1005"/>
      <c r="AD145" s="1005"/>
      <c r="AE145" s="1005"/>
      <c r="AF145" s="1005"/>
      <c r="AG145" s="196"/>
      <c r="AH145" s="592"/>
      <c r="AI145" s="592"/>
      <c r="AJ145" s="592"/>
      <c r="AK145" s="196"/>
      <c r="AL145" s="197"/>
      <c r="AM145" s="197"/>
      <c r="AN145" s="197"/>
      <c r="AO145" s="197"/>
      <c r="AP145" s="1151"/>
      <c r="AQ145" s="1005"/>
      <c r="AR145" s="282"/>
      <c r="AS145" s="282"/>
      <c r="AT145" s="282"/>
      <c r="AU145" s="282"/>
      <c r="AV145" s="282"/>
      <c r="AW145" s="282"/>
      <c r="AX145" s="1151"/>
      <c r="AY145" s="1005"/>
      <c r="AZ145" s="282"/>
      <c r="BA145" s="282"/>
      <c r="BB145" s="282"/>
      <c r="BC145" s="282"/>
      <c r="BD145" s="282"/>
      <c r="BE145" s="282"/>
      <c r="BF145" s="1151"/>
      <c r="BG145" s="1005"/>
      <c r="BH145" s="282"/>
      <c r="BI145" s="282"/>
      <c r="BJ145" s="282"/>
      <c r="BK145" s="282"/>
      <c r="BL145" s="282"/>
      <c r="BM145" s="282"/>
      <c r="BN145" s="1151"/>
      <c r="BO145" s="1005"/>
      <c r="BP145" s="282"/>
      <c r="BQ145" s="282"/>
      <c r="BR145" s="282"/>
      <c r="BS145" s="282"/>
      <c r="BT145" s="282"/>
      <c r="BU145" s="282"/>
    </row>
    <row r="146" spans="1:73" ht="39.950000000000003" customHeight="1" thickBot="1" x14ac:dyDescent="0.3">
      <c r="A146" s="151"/>
      <c r="B146" s="24"/>
      <c r="C146" s="1060"/>
      <c r="D146" s="1155"/>
      <c r="E146" s="1063"/>
      <c r="F146" s="1066"/>
      <c r="G146" s="1051"/>
      <c r="H146" s="1045"/>
      <c r="I146" s="1045"/>
      <c r="J146" s="1045"/>
      <c r="K146" s="1051"/>
      <c r="L146" s="1045"/>
      <c r="M146" s="1045"/>
      <c r="N146" s="1048"/>
      <c r="O146" s="1051"/>
      <c r="P146" s="1054"/>
      <c r="Q146" s="1057"/>
      <c r="R146" s="1042"/>
      <c r="S146" s="1042"/>
      <c r="T146" s="1024"/>
      <c r="U146" s="1009"/>
      <c r="V146" s="1009"/>
      <c r="W146" s="1009"/>
      <c r="X146" s="1009"/>
      <c r="Y146" s="1009"/>
      <c r="Z146" s="1006"/>
      <c r="AA146" s="1006"/>
      <c r="AB146" s="1006"/>
      <c r="AC146" s="1006"/>
      <c r="AD146" s="1006"/>
      <c r="AE146" s="1006"/>
      <c r="AF146" s="1006"/>
      <c r="AG146" s="715"/>
      <c r="AH146" s="716"/>
      <c r="AI146" s="716"/>
      <c r="AJ146" s="716"/>
      <c r="AK146" s="715"/>
      <c r="AL146" s="717"/>
      <c r="AM146" s="717"/>
      <c r="AN146" s="717"/>
      <c r="AO146" s="717"/>
      <c r="AP146" s="1152"/>
      <c r="AQ146" s="1006"/>
      <c r="AR146" s="718"/>
      <c r="AS146" s="718"/>
      <c r="AT146" s="718"/>
      <c r="AU146" s="718"/>
      <c r="AV146" s="718"/>
      <c r="AW146" s="718"/>
      <c r="AX146" s="1152"/>
      <c r="AY146" s="1006"/>
      <c r="AZ146" s="718"/>
      <c r="BA146" s="718"/>
      <c r="BB146" s="718"/>
      <c r="BC146" s="718"/>
      <c r="BD146" s="718"/>
      <c r="BE146" s="718"/>
      <c r="BF146" s="1152"/>
      <c r="BG146" s="1006"/>
      <c r="BH146" s="718"/>
      <c r="BI146" s="718"/>
      <c r="BJ146" s="718"/>
      <c r="BK146" s="718"/>
      <c r="BL146" s="718"/>
      <c r="BM146" s="718"/>
      <c r="BN146" s="1152"/>
      <c r="BO146" s="1006"/>
      <c r="BP146" s="718"/>
      <c r="BQ146" s="718"/>
      <c r="BR146" s="718"/>
      <c r="BS146" s="718"/>
      <c r="BT146" s="718"/>
      <c r="BU146" s="718"/>
    </row>
    <row r="147" spans="1:73" ht="40.15" customHeight="1" thickTop="1" thickBot="1" x14ac:dyDescent="0.3">
      <c r="A147" s="151"/>
      <c r="B147" s="924" t="s">
        <v>439</v>
      </c>
      <c r="C147" s="145" t="s">
        <v>440</v>
      </c>
      <c r="D147" s="354"/>
      <c r="E147" s="432"/>
      <c r="F147" s="445"/>
      <c r="G147" s="356"/>
      <c r="H147" s="357"/>
      <c r="I147" s="357"/>
      <c r="J147" s="358"/>
      <c r="K147" s="358"/>
      <c r="L147" s="354"/>
      <c r="M147" s="359"/>
      <c r="N147" s="387"/>
      <c r="O147" s="361"/>
      <c r="P147" s="361"/>
      <c r="Q147" s="146"/>
      <c r="R147" s="925"/>
      <c r="S147" s="925"/>
      <c r="T147" s="926"/>
      <c r="U147" s="16"/>
      <c r="V147" s="13"/>
      <c r="W147" s="13"/>
      <c r="X147" s="13"/>
      <c r="Y147" s="927"/>
      <c r="Z147" s="928">
        <f t="shared" ref="Z147:AF148" si="351">+AQ147+AY147+BG147+BO147</f>
        <v>0</v>
      </c>
      <c r="AA147" s="928">
        <f t="shared" si="351"/>
        <v>0</v>
      </c>
      <c r="AB147" s="928">
        <f t="shared" si="351"/>
        <v>0</v>
      </c>
      <c r="AC147" s="928">
        <f t="shared" si="351"/>
        <v>0</v>
      </c>
      <c r="AD147" s="928">
        <f t="shared" si="351"/>
        <v>0</v>
      </c>
      <c r="AE147" s="928">
        <f t="shared" si="351"/>
        <v>0</v>
      </c>
      <c r="AF147" s="928">
        <f t="shared" si="351"/>
        <v>0</v>
      </c>
      <c r="AG147" s="195"/>
      <c r="AH147" s="195"/>
      <c r="AI147" s="195"/>
      <c r="AJ147" s="195"/>
      <c r="AK147" s="195"/>
      <c r="AL147" s="195"/>
      <c r="AM147" s="195"/>
      <c r="AN147" s="195"/>
      <c r="AO147" s="195"/>
      <c r="AP147" s="14"/>
      <c r="AQ147" s="929">
        <f>SUM(AQ148:AQ163)</f>
        <v>0</v>
      </c>
      <c r="AR147" s="929">
        <f>SUM(AR148:AR163)</f>
        <v>0</v>
      </c>
      <c r="AS147" s="929">
        <f t="shared" ref="AS147:AW147" si="352">SUM(AS148:AS163)</f>
        <v>0</v>
      </c>
      <c r="AT147" s="929">
        <f t="shared" si="352"/>
        <v>0</v>
      </c>
      <c r="AU147" s="929">
        <f t="shared" si="352"/>
        <v>0</v>
      </c>
      <c r="AV147" s="929">
        <f t="shared" si="352"/>
        <v>0</v>
      </c>
      <c r="AW147" s="929">
        <f t="shared" si="352"/>
        <v>0</v>
      </c>
      <c r="AX147" s="14"/>
      <c r="AY147" s="929">
        <f t="shared" ref="AY147:BE147" si="353">SUM(AY148:AY163)</f>
        <v>0</v>
      </c>
      <c r="AZ147" s="929">
        <f t="shared" si="353"/>
        <v>0</v>
      </c>
      <c r="BA147" s="929">
        <f t="shared" si="353"/>
        <v>0</v>
      </c>
      <c r="BB147" s="929">
        <f t="shared" si="353"/>
        <v>0</v>
      </c>
      <c r="BC147" s="929">
        <f t="shared" si="353"/>
        <v>0</v>
      </c>
      <c r="BD147" s="929">
        <f t="shared" si="353"/>
        <v>0</v>
      </c>
      <c r="BE147" s="929">
        <f t="shared" si="353"/>
        <v>0</v>
      </c>
      <c r="BF147" s="14"/>
      <c r="BG147" s="929">
        <f t="shared" ref="BG147:BM147" si="354">SUM(BG148:BG163)</f>
        <v>0</v>
      </c>
      <c r="BH147" s="929">
        <f>SUM(BH148:BH163)</f>
        <v>0</v>
      </c>
      <c r="BI147" s="929">
        <f t="shared" si="354"/>
        <v>0</v>
      </c>
      <c r="BJ147" s="929">
        <f t="shared" si="354"/>
        <v>0</v>
      </c>
      <c r="BK147" s="929">
        <f t="shared" si="354"/>
        <v>0</v>
      </c>
      <c r="BL147" s="929">
        <f t="shared" si="354"/>
        <v>0</v>
      </c>
      <c r="BM147" s="929">
        <f t="shared" si="354"/>
        <v>0</v>
      </c>
      <c r="BN147" s="14"/>
      <c r="BO147" s="929">
        <f t="shared" ref="BO147:BU147" si="355">SUM(BO148:BO163)</f>
        <v>0</v>
      </c>
      <c r="BP147" s="929">
        <f t="shared" si="355"/>
        <v>0</v>
      </c>
      <c r="BQ147" s="929">
        <f t="shared" si="355"/>
        <v>0</v>
      </c>
      <c r="BR147" s="929">
        <f t="shared" si="355"/>
        <v>0</v>
      </c>
      <c r="BS147" s="929">
        <f t="shared" si="355"/>
        <v>0</v>
      </c>
      <c r="BT147" s="929">
        <f t="shared" si="355"/>
        <v>0</v>
      </c>
      <c r="BU147" s="929">
        <f t="shared" si="355"/>
        <v>0</v>
      </c>
    </row>
    <row r="148" spans="1:73" ht="39.950000000000003" customHeight="1" thickTop="1" x14ac:dyDescent="0.25">
      <c r="A148" s="151"/>
      <c r="B148" s="24"/>
      <c r="C148" s="1058" t="s">
        <v>441</v>
      </c>
      <c r="D148" s="1049" t="s">
        <v>442</v>
      </c>
      <c r="E148" s="1061">
        <v>54</v>
      </c>
      <c r="F148" s="1064" t="s">
        <v>3002</v>
      </c>
      <c r="G148" s="1049" t="s">
        <v>3034</v>
      </c>
      <c r="H148" s="1043" t="s">
        <v>272</v>
      </c>
      <c r="I148" s="1043" t="s">
        <v>2999</v>
      </c>
      <c r="J148" s="1043" t="s">
        <v>2944</v>
      </c>
      <c r="K148" s="1049" t="s">
        <v>3000</v>
      </c>
      <c r="L148" s="1043" t="s">
        <v>2946</v>
      </c>
      <c r="M148" s="1043" t="s">
        <v>3002</v>
      </c>
      <c r="N148" s="1046">
        <v>2026004540056</v>
      </c>
      <c r="O148" s="1049" t="s">
        <v>3001</v>
      </c>
      <c r="P148" s="1052" t="s">
        <v>443</v>
      </c>
      <c r="Q148" s="1055">
        <v>1</v>
      </c>
      <c r="R148" s="1040" t="s">
        <v>2871</v>
      </c>
      <c r="S148" s="1040"/>
      <c r="T148" s="1022"/>
      <c r="U148" s="1007"/>
      <c r="V148" s="1007"/>
      <c r="W148" s="1007"/>
      <c r="X148" s="1007"/>
      <c r="Y148" s="1007"/>
      <c r="Z148" s="1004">
        <f t="shared" si="351"/>
        <v>0</v>
      </c>
      <c r="AA148" s="1004">
        <f t="shared" ref="AA148:AF148" si="356">SUM(AR148:AR151,AZ148:AZ151,BH148:BH151,BP148:BP151)</f>
        <v>0</v>
      </c>
      <c r="AB148" s="1004">
        <f t="shared" si="356"/>
        <v>0</v>
      </c>
      <c r="AC148" s="1004">
        <f t="shared" si="356"/>
        <v>0</v>
      </c>
      <c r="AD148" s="1004">
        <f t="shared" si="356"/>
        <v>0</v>
      </c>
      <c r="AE148" s="1004">
        <f t="shared" si="356"/>
        <v>0</v>
      </c>
      <c r="AF148" s="1004">
        <f t="shared" si="356"/>
        <v>0</v>
      </c>
      <c r="AG148" s="714"/>
      <c r="AH148" s="593"/>
      <c r="AI148" s="593"/>
      <c r="AJ148" s="593"/>
      <c r="AK148" s="207"/>
      <c r="AL148" s="208"/>
      <c r="AM148" s="208"/>
      <c r="AN148" s="208"/>
      <c r="AO148" s="208"/>
      <c r="AP148" s="1150">
        <f t="shared" ref="AP148" si="357">+U148</f>
        <v>0</v>
      </c>
      <c r="AQ148" s="1004">
        <f t="shared" ref="AQ148" si="358">SUM(AR148:AW151)</f>
        <v>0</v>
      </c>
      <c r="AR148" s="299"/>
      <c r="AS148" s="299"/>
      <c r="AT148" s="299"/>
      <c r="AU148" s="299"/>
      <c r="AV148" s="299"/>
      <c r="AW148" s="299"/>
      <c r="AX148" s="1150">
        <f t="shared" ref="AX148" si="359">+V148</f>
        <v>0</v>
      </c>
      <c r="AY148" s="1004">
        <f t="shared" ref="AY148" si="360">SUM(AZ148:BE151)</f>
        <v>0</v>
      </c>
      <c r="AZ148" s="299"/>
      <c r="BA148" s="299"/>
      <c r="BB148" s="299"/>
      <c r="BC148" s="299"/>
      <c r="BD148" s="299"/>
      <c r="BE148" s="299"/>
      <c r="BF148" s="1150">
        <f t="shared" ref="BF148" si="361">+W148</f>
        <v>0</v>
      </c>
      <c r="BG148" s="1004">
        <f t="shared" ref="BG148" si="362">SUM(BH148:BM151)</f>
        <v>0</v>
      </c>
      <c r="BH148" s="299"/>
      <c r="BI148" s="299"/>
      <c r="BJ148" s="299"/>
      <c r="BK148" s="299"/>
      <c r="BL148" s="299"/>
      <c r="BM148" s="299"/>
      <c r="BN148" s="1150">
        <f t="shared" ref="BN148" si="363">+X148</f>
        <v>0</v>
      </c>
      <c r="BO148" s="1004">
        <f t="shared" ref="BO148" si="364">SUM(BP148:BU151)</f>
        <v>0</v>
      </c>
      <c r="BP148" s="299"/>
      <c r="BQ148" s="299"/>
      <c r="BR148" s="299"/>
      <c r="BS148" s="299"/>
      <c r="BT148" s="299"/>
      <c r="BU148" s="299"/>
    </row>
    <row r="149" spans="1:73" ht="39.950000000000003" customHeight="1" x14ac:dyDescent="0.25">
      <c r="A149" s="151"/>
      <c r="B149" s="24"/>
      <c r="C149" s="1059"/>
      <c r="D149" s="1050"/>
      <c r="E149" s="1062"/>
      <c r="F149" s="1065"/>
      <c r="G149" s="1050"/>
      <c r="H149" s="1044"/>
      <c r="I149" s="1044"/>
      <c r="J149" s="1044"/>
      <c r="K149" s="1050"/>
      <c r="L149" s="1044"/>
      <c r="M149" s="1044"/>
      <c r="N149" s="1047"/>
      <c r="O149" s="1050"/>
      <c r="P149" s="1053"/>
      <c r="Q149" s="1056"/>
      <c r="R149" s="1041"/>
      <c r="S149" s="1041"/>
      <c r="T149" s="1023"/>
      <c r="U149" s="1008"/>
      <c r="V149" s="1008"/>
      <c r="W149" s="1008"/>
      <c r="X149" s="1008"/>
      <c r="Y149" s="1008"/>
      <c r="Z149" s="1005"/>
      <c r="AA149" s="1005"/>
      <c r="AB149" s="1005"/>
      <c r="AC149" s="1005"/>
      <c r="AD149" s="1005"/>
      <c r="AE149" s="1005"/>
      <c r="AF149" s="1005"/>
      <c r="AG149" s="479"/>
      <c r="AH149" s="592"/>
      <c r="AI149" s="592"/>
      <c r="AJ149" s="592"/>
      <c r="AK149" s="196"/>
      <c r="AL149" s="197"/>
      <c r="AM149" s="197"/>
      <c r="AN149" s="197"/>
      <c r="AO149" s="197"/>
      <c r="AP149" s="1151"/>
      <c r="AQ149" s="1005"/>
      <c r="AR149" s="282"/>
      <c r="AS149" s="282"/>
      <c r="AT149" s="282"/>
      <c r="AU149" s="282"/>
      <c r="AV149" s="282"/>
      <c r="AW149" s="282"/>
      <c r="AX149" s="1151"/>
      <c r="AY149" s="1005"/>
      <c r="AZ149" s="282"/>
      <c r="BA149" s="282"/>
      <c r="BB149" s="282"/>
      <c r="BC149" s="282"/>
      <c r="BD149" s="282"/>
      <c r="BE149" s="282"/>
      <c r="BF149" s="1151"/>
      <c r="BG149" s="1005"/>
      <c r="BH149" s="282"/>
      <c r="BI149" s="282"/>
      <c r="BJ149" s="282"/>
      <c r="BK149" s="282"/>
      <c r="BL149" s="282"/>
      <c r="BM149" s="282"/>
      <c r="BN149" s="1151"/>
      <c r="BO149" s="1005"/>
      <c r="BP149" s="282"/>
      <c r="BQ149" s="282"/>
      <c r="BR149" s="282"/>
      <c r="BS149" s="282"/>
      <c r="BT149" s="282"/>
      <c r="BU149" s="282"/>
    </row>
    <row r="150" spans="1:73" ht="39.950000000000003" customHeight="1" x14ac:dyDescent="0.25">
      <c r="A150" s="151"/>
      <c r="B150" s="24"/>
      <c r="C150" s="1059"/>
      <c r="D150" s="1050"/>
      <c r="E150" s="1062"/>
      <c r="F150" s="1065"/>
      <c r="G150" s="1050"/>
      <c r="H150" s="1044"/>
      <c r="I150" s="1044"/>
      <c r="J150" s="1044"/>
      <c r="K150" s="1050"/>
      <c r="L150" s="1044"/>
      <c r="M150" s="1044"/>
      <c r="N150" s="1047"/>
      <c r="O150" s="1050"/>
      <c r="P150" s="1053"/>
      <c r="Q150" s="1056"/>
      <c r="R150" s="1041"/>
      <c r="S150" s="1041"/>
      <c r="T150" s="1023"/>
      <c r="U150" s="1008"/>
      <c r="V150" s="1008"/>
      <c r="W150" s="1008"/>
      <c r="X150" s="1008"/>
      <c r="Y150" s="1008"/>
      <c r="Z150" s="1005"/>
      <c r="AA150" s="1005"/>
      <c r="AB150" s="1005"/>
      <c r="AC150" s="1005"/>
      <c r="AD150" s="1005"/>
      <c r="AE150" s="1005"/>
      <c r="AF150" s="1005"/>
      <c r="AG150" s="196"/>
      <c r="AH150" s="592"/>
      <c r="AI150" s="592"/>
      <c r="AJ150" s="592"/>
      <c r="AK150" s="196"/>
      <c r="AL150" s="197"/>
      <c r="AM150" s="197"/>
      <c r="AN150" s="197"/>
      <c r="AO150" s="197"/>
      <c r="AP150" s="1151"/>
      <c r="AQ150" s="1005"/>
      <c r="AR150" s="282"/>
      <c r="AS150" s="282"/>
      <c r="AT150" s="282"/>
      <c r="AU150" s="282"/>
      <c r="AV150" s="282"/>
      <c r="AW150" s="282"/>
      <c r="AX150" s="1151"/>
      <c r="AY150" s="1005"/>
      <c r="AZ150" s="282"/>
      <c r="BA150" s="282"/>
      <c r="BB150" s="282"/>
      <c r="BC150" s="282"/>
      <c r="BD150" s="282"/>
      <c r="BE150" s="282"/>
      <c r="BF150" s="1151"/>
      <c r="BG150" s="1005"/>
      <c r="BH150" s="282"/>
      <c r="BI150" s="282"/>
      <c r="BJ150" s="282"/>
      <c r="BK150" s="282"/>
      <c r="BL150" s="282"/>
      <c r="BM150" s="282"/>
      <c r="BN150" s="1151"/>
      <c r="BO150" s="1005"/>
      <c r="BP150" s="282"/>
      <c r="BQ150" s="282"/>
      <c r="BR150" s="282"/>
      <c r="BS150" s="282"/>
      <c r="BT150" s="282"/>
      <c r="BU150" s="282"/>
    </row>
    <row r="151" spans="1:73" ht="39.950000000000003" customHeight="1" thickBot="1" x14ac:dyDescent="0.3">
      <c r="A151" s="151"/>
      <c r="B151" s="24"/>
      <c r="C151" s="1060"/>
      <c r="D151" s="1051"/>
      <c r="E151" s="1063"/>
      <c r="F151" s="1066"/>
      <c r="G151" s="1051"/>
      <c r="H151" s="1045"/>
      <c r="I151" s="1045"/>
      <c r="J151" s="1045"/>
      <c r="K151" s="1051"/>
      <c r="L151" s="1045"/>
      <c r="M151" s="1045"/>
      <c r="N151" s="1048"/>
      <c r="O151" s="1051"/>
      <c r="P151" s="1054"/>
      <c r="Q151" s="1057"/>
      <c r="R151" s="1042"/>
      <c r="S151" s="1042"/>
      <c r="T151" s="1024"/>
      <c r="U151" s="1009"/>
      <c r="V151" s="1009"/>
      <c r="W151" s="1009"/>
      <c r="X151" s="1009"/>
      <c r="Y151" s="1009"/>
      <c r="Z151" s="1006"/>
      <c r="AA151" s="1006"/>
      <c r="AB151" s="1006"/>
      <c r="AC151" s="1006"/>
      <c r="AD151" s="1006"/>
      <c r="AE151" s="1006"/>
      <c r="AF151" s="1006"/>
      <c r="AG151" s="715"/>
      <c r="AH151" s="716"/>
      <c r="AI151" s="716"/>
      <c r="AJ151" s="716"/>
      <c r="AK151" s="715"/>
      <c r="AL151" s="717"/>
      <c r="AM151" s="717"/>
      <c r="AN151" s="717"/>
      <c r="AO151" s="717"/>
      <c r="AP151" s="1152"/>
      <c r="AQ151" s="1006"/>
      <c r="AR151" s="718"/>
      <c r="AS151" s="718"/>
      <c r="AT151" s="718"/>
      <c r="AU151" s="718"/>
      <c r="AV151" s="718"/>
      <c r="AW151" s="718"/>
      <c r="AX151" s="1152"/>
      <c r="AY151" s="1006"/>
      <c r="AZ151" s="718"/>
      <c r="BA151" s="718"/>
      <c r="BB151" s="718"/>
      <c r="BC151" s="718"/>
      <c r="BD151" s="718"/>
      <c r="BE151" s="718"/>
      <c r="BF151" s="1152"/>
      <c r="BG151" s="1006"/>
      <c r="BH151" s="718"/>
      <c r="BI151" s="718"/>
      <c r="BJ151" s="718"/>
      <c r="BK151" s="718"/>
      <c r="BL151" s="718"/>
      <c r="BM151" s="718"/>
      <c r="BN151" s="1152"/>
      <c r="BO151" s="1006"/>
      <c r="BP151" s="718"/>
      <c r="BQ151" s="718"/>
      <c r="BR151" s="718"/>
      <c r="BS151" s="718"/>
      <c r="BT151" s="718"/>
      <c r="BU151" s="718"/>
    </row>
    <row r="152" spans="1:73" ht="39.950000000000003" customHeight="1" thickTop="1" x14ac:dyDescent="0.25">
      <c r="A152" s="151"/>
      <c r="B152" s="24"/>
      <c r="C152" s="1058" t="s">
        <v>444</v>
      </c>
      <c r="D152" s="1153" t="s">
        <v>445</v>
      </c>
      <c r="E152" s="1061">
        <v>55</v>
      </c>
      <c r="F152" s="1064" t="s">
        <v>3035</v>
      </c>
      <c r="G152" s="1049" t="s">
        <v>446</v>
      </c>
      <c r="H152" s="1043" t="s">
        <v>3004</v>
      </c>
      <c r="I152" s="1043" t="s">
        <v>2999</v>
      </c>
      <c r="J152" s="1043" t="s">
        <v>2944</v>
      </c>
      <c r="K152" s="1049" t="s">
        <v>3000</v>
      </c>
      <c r="L152" s="1043" t="s">
        <v>2946</v>
      </c>
      <c r="M152" s="1043" t="s">
        <v>3035</v>
      </c>
      <c r="N152" s="1046">
        <v>2026004540056</v>
      </c>
      <c r="O152" s="1049" t="s">
        <v>3001</v>
      </c>
      <c r="P152" s="1052" t="s">
        <v>446</v>
      </c>
      <c r="Q152" s="1055">
        <v>20</v>
      </c>
      <c r="R152" s="1040" t="s">
        <v>2871</v>
      </c>
      <c r="S152" s="1040"/>
      <c r="T152" s="1022"/>
      <c r="U152" s="1007"/>
      <c r="V152" s="1007"/>
      <c r="W152" s="1007"/>
      <c r="X152" s="1007"/>
      <c r="Y152" s="1007"/>
      <c r="Z152" s="1004">
        <f t="shared" ref="Z152" si="365">+AQ152+AY152+BG152+BO152</f>
        <v>0</v>
      </c>
      <c r="AA152" s="1004">
        <f t="shared" ref="AA152:AF152" si="366">SUM(AR152:AR155,AZ152:AZ155,BH152:BH155,BP152:BP155)</f>
        <v>0</v>
      </c>
      <c r="AB152" s="1004">
        <f t="shared" si="366"/>
        <v>0</v>
      </c>
      <c r="AC152" s="1004">
        <f t="shared" si="366"/>
        <v>0</v>
      </c>
      <c r="AD152" s="1004">
        <f t="shared" si="366"/>
        <v>0</v>
      </c>
      <c r="AE152" s="1004">
        <f t="shared" si="366"/>
        <v>0</v>
      </c>
      <c r="AF152" s="1004">
        <f t="shared" si="366"/>
        <v>0</v>
      </c>
      <c r="AG152" s="714"/>
      <c r="AH152" s="593"/>
      <c r="AI152" s="593"/>
      <c r="AJ152" s="593"/>
      <c r="AK152" s="207"/>
      <c r="AL152" s="208"/>
      <c r="AM152" s="208"/>
      <c r="AN152" s="208"/>
      <c r="AO152" s="208"/>
      <c r="AP152" s="1150">
        <f t="shared" ref="AP152" si="367">+U152</f>
        <v>0</v>
      </c>
      <c r="AQ152" s="1004">
        <f t="shared" ref="AQ152" si="368">SUM(AR152:AW155)</f>
        <v>0</v>
      </c>
      <c r="AR152" s="299"/>
      <c r="AS152" s="299"/>
      <c r="AT152" s="299"/>
      <c r="AU152" s="299"/>
      <c r="AV152" s="299"/>
      <c r="AW152" s="299"/>
      <c r="AX152" s="1150">
        <f t="shared" ref="AX152" si="369">+V152</f>
        <v>0</v>
      </c>
      <c r="AY152" s="1004">
        <f t="shared" ref="AY152" si="370">SUM(AZ152:BE155)</f>
        <v>0</v>
      </c>
      <c r="AZ152" s="299"/>
      <c r="BA152" s="299"/>
      <c r="BB152" s="299"/>
      <c r="BC152" s="299"/>
      <c r="BD152" s="299"/>
      <c r="BE152" s="299"/>
      <c r="BF152" s="1150">
        <f t="shared" ref="BF152" si="371">+W152</f>
        <v>0</v>
      </c>
      <c r="BG152" s="1004">
        <f t="shared" ref="BG152" si="372">SUM(BH152:BM155)</f>
        <v>0</v>
      </c>
      <c r="BH152" s="299"/>
      <c r="BI152" s="299"/>
      <c r="BJ152" s="299"/>
      <c r="BK152" s="299"/>
      <c r="BL152" s="299"/>
      <c r="BM152" s="299"/>
      <c r="BN152" s="1150">
        <f t="shared" ref="BN152" si="373">+X152</f>
        <v>0</v>
      </c>
      <c r="BO152" s="1004">
        <f t="shared" ref="BO152" si="374">SUM(BP152:BU155)</f>
        <v>0</v>
      </c>
      <c r="BP152" s="299"/>
      <c r="BQ152" s="299"/>
      <c r="BR152" s="299"/>
      <c r="BS152" s="299"/>
      <c r="BT152" s="299"/>
      <c r="BU152" s="299"/>
    </row>
    <row r="153" spans="1:73" ht="39.950000000000003" customHeight="1" x14ac:dyDescent="0.25">
      <c r="A153" s="151"/>
      <c r="B153" s="24"/>
      <c r="C153" s="1059"/>
      <c r="D153" s="1154"/>
      <c r="E153" s="1062"/>
      <c r="F153" s="1065"/>
      <c r="G153" s="1050"/>
      <c r="H153" s="1044"/>
      <c r="I153" s="1044"/>
      <c r="J153" s="1044"/>
      <c r="K153" s="1050"/>
      <c r="L153" s="1044"/>
      <c r="M153" s="1044"/>
      <c r="N153" s="1047"/>
      <c r="O153" s="1050"/>
      <c r="P153" s="1053"/>
      <c r="Q153" s="1056"/>
      <c r="R153" s="1041"/>
      <c r="S153" s="1041"/>
      <c r="T153" s="1023"/>
      <c r="U153" s="1008"/>
      <c r="V153" s="1008"/>
      <c r="W153" s="1008"/>
      <c r="X153" s="1008"/>
      <c r="Y153" s="1008"/>
      <c r="Z153" s="1005"/>
      <c r="AA153" s="1005"/>
      <c r="AB153" s="1005"/>
      <c r="AC153" s="1005"/>
      <c r="AD153" s="1005"/>
      <c r="AE153" s="1005"/>
      <c r="AF153" s="1005"/>
      <c r="AG153" s="479"/>
      <c r="AH153" s="592"/>
      <c r="AI153" s="592"/>
      <c r="AJ153" s="592"/>
      <c r="AK153" s="196"/>
      <c r="AL153" s="197"/>
      <c r="AM153" s="197"/>
      <c r="AN153" s="197"/>
      <c r="AO153" s="197"/>
      <c r="AP153" s="1151"/>
      <c r="AQ153" s="1005"/>
      <c r="AR153" s="282"/>
      <c r="AS153" s="282"/>
      <c r="AT153" s="282"/>
      <c r="AU153" s="282"/>
      <c r="AV153" s="282"/>
      <c r="AW153" s="282"/>
      <c r="AX153" s="1151"/>
      <c r="AY153" s="1005"/>
      <c r="AZ153" s="282"/>
      <c r="BA153" s="282"/>
      <c r="BB153" s="282"/>
      <c r="BC153" s="282"/>
      <c r="BD153" s="282"/>
      <c r="BE153" s="282"/>
      <c r="BF153" s="1151"/>
      <c r="BG153" s="1005"/>
      <c r="BH153" s="282"/>
      <c r="BI153" s="282"/>
      <c r="BJ153" s="282"/>
      <c r="BK153" s="282"/>
      <c r="BL153" s="282"/>
      <c r="BM153" s="282"/>
      <c r="BN153" s="1151"/>
      <c r="BO153" s="1005"/>
      <c r="BP153" s="282"/>
      <c r="BQ153" s="282"/>
      <c r="BR153" s="282"/>
      <c r="BS153" s="282"/>
      <c r="BT153" s="282"/>
      <c r="BU153" s="282"/>
    </row>
    <row r="154" spans="1:73" ht="39.950000000000003" customHeight="1" x14ac:dyDescent="0.25">
      <c r="A154" s="151"/>
      <c r="B154" s="24"/>
      <c r="C154" s="1059"/>
      <c r="D154" s="1154"/>
      <c r="E154" s="1062"/>
      <c r="F154" s="1065"/>
      <c r="G154" s="1050"/>
      <c r="H154" s="1044"/>
      <c r="I154" s="1044"/>
      <c r="J154" s="1044"/>
      <c r="K154" s="1050"/>
      <c r="L154" s="1044"/>
      <c r="M154" s="1044"/>
      <c r="N154" s="1047"/>
      <c r="O154" s="1050"/>
      <c r="P154" s="1053"/>
      <c r="Q154" s="1056"/>
      <c r="R154" s="1041"/>
      <c r="S154" s="1041"/>
      <c r="T154" s="1023"/>
      <c r="U154" s="1008"/>
      <c r="V154" s="1008"/>
      <c r="W154" s="1008"/>
      <c r="X154" s="1008"/>
      <c r="Y154" s="1008"/>
      <c r="Z154" s="1005"/>
      <c r="AA154" s="1005"/>
      <c r="AB154" s="1005"/>
      <c r="AC154" s="1005"/>
      <c r="AD154" s="1005"/>
      <c r="AE154" s="1005"/>
      <c r="AF154" s="1005"/>
      <c r="AG154" s="196"/>
      <c r="AH154" s="592"/>
      <c r="AI154" s="592"/>
      <c r="AJ154" s="592"/>
      <c r="AK154" s="196"/>
      <c r="AL154" s="197"/>
      <c r="AM154" s="197"/>
      <c r="AN154" s="197"/>
      <c r="AO154" s="197"/>
      <c r="AP154" s="1151"/>
      <c r="AQ154" s="1005"/>
      <c r="AR154" s="282"/>
      <c r="AS154" s="282"/>
      <c r="AT154" s="282"/>
      <c r="AU154" s="282"/>
      <c r="AV154" s="282"/>
      <c r="AW154" s="282"/>
      <c r="AX154" s="1151"/>
      <c r="AY154" s="1005"/>
      <c r="AZ154" s="282"/>
      <c r="BA154" s="282"/>
      <c r="BB154" s="282"/>
      <c r="BC154" s="282"/>
      <c r="BD154" s="282"/>
      <c r="BE154" s="282"/>
      <c r="BF154" s="1151"/>
      <c r="BG154" s="1005"/>
      <c r="BH154" s="282"/>
      <c r="BI154" s="282"/>
      <c r="BJ154" s="282"/>
      <c r="BK154" s="282"/>
      <c r="BL154" s="282"/>
      <c r="BM154" s="282"/>
      <c r="BN154" s="1151"/>
      <c r="BO154" s="1005"/>
      <c r="BP154" s="282"/>
      <c r="BQ154" s="282"/>
      <c r="BR154" s="282"/>
      <c r="BS154" s="282"/>
      <c r="BT154" s="282"/>
      <c r="BU154" s="282"/>
    </row>
    <row r="155" spans="1:73" ht="39.950000000000003" customHeight="1" thickBot="1" x14ac:dyDescent="0.3">
      <c r="A155" s="151"/>
      <c r="B155" s="24"/>
      <c r="C155" s="1060"/>
      <c r="D155" s="1155"/>
      <c r="E155" s="1063"/>
      <c r="F155" s="1066"/>
      <c r="G155" s="1051"/>
      <c r="H155" s="1045"/>
      <c r="I155" s="1045"/>
      <c r="J155" s="1045"/>
      <c r="K155" s="1051"/>
      <c r="L155" s="1045"/>
      <c r="M155" s="1045"/>
      <c r="N155" s="1048"/>
      <c r="O155" s="1051"/>
      <c r="P155" s="1054"/>
      <c r="Q155" s="1057"/>
      <c r="R155" s="1042"/>
      <c r="S155" s="1042"/>
      <c r="T155" s="1024"/>
      <c r="U155" s="1009"/>
      <c r="V155" s="1009"/>
      <c r="W155" s="1009"/>
      <c r="X155" s="1009"/>
      <c r="Y155" s="1009"/>
      <c r="Z155" s="1006"/>
      <c r="AA155" s="1006"/>
      <c r="AB155" s="1006"/>
      <c r="AC155" s="1006"/>
      <c r="AD155" s="1006"/>
      <c r="AE155" s="1006"/>
      <c r="AF155" s="1006"/>
      <c r="AG155" s="715"/>
      <c r="AH155" s="716"/>
      <c r="AI155" s="716"/>
      <c r="AJ155" s="716"/>
      <c r="AK155" s="715"/>
      <c r="AL155" s="717"/>
      <c r="AM155" s="717"/>
      <c r="AN155" s="717"/>
      <c r="AO155" s="717"/>
      <c r="AP155" s="1152"/>
      <c r="AQ155" s="1006"/>
      <c r="AR155" s="718"/>
      <c r="AS155" s="718"/>
      <c r="AT155" s="718"/>
      <c r="AU155" s="718"/>
      <c r="AV155" s="718"/>
      <c r="AW155" s="718"/>
      <c r="AX155" s="1152"/>
      <c r="AY155" s="1006"/>
      <c r="AZ155" s="718"/>
      <c r="BA155" s="718"/>
      <c r="BB155" s="718"/>
      <c r="BC155" s="718"/>
      <c r="BD155" s="718"/>
      <c r="BE155" s="718"/>
      <c r="BF155" s="1152"/>
      <c r="BG155" s="1006"/>
      <c r="BH155" s="718"/>
      <c r="BI155" s="718"/>
      <c r="BJ155" s="718"/>
      <c r="BK155" s="718"/>
      <c r="BL155" s="718"/>
      <c r="BM155" s="718"/>
      <c r="BN155" s="1152"/>
      <c r="BO155" s="1006"/>
      <c r="BP155" s="718"/>
      <c r="BQ155" s="718"/>
      <c r="BR155" s="718"/>
      <c r="BS155" s="718"/>
      <c r="BT155" s="718"/>
      <c r="BU155" s="718"/>
    </row>
    <row r="156" spans="1:73" ht="39.950000000000003" customHeight="1" thickTop="1" x14ac:dyDescent="0.25">
      <c r="A156" s="151"/>
      <c r="B156" s="24"/>
      <c r="C156" s="1058" t="s">
        <v>447</v>
      </c>
      <c r="D156" s="1049" t="s">
        <v>448</v>
      </c>
      <c r="E156" s="1061">
        <v>56</v>
      </c>
      <c r="F156" s="1064" t="s">
        <v>2985</v>
      </c>
      <c r="G156" s="1049" t="s">
        <v>449</v>
      </c>
      <c r="H156" s="1043" t="s">
        <v>2949</v>
      </c>
      <c r="I156" s="1043" t="s">
        <v>2999</v>
      </c>
      <c r="J156" s="1043" t="s">
        <v>2944</v>
      </c>
      <c r="K156" s="1049" t="s">
        <v>3000</v>
      </c>
      <c r="L156" s="1043" t="s">
        <v>2946</v>
      </c>
      <c r="M156" s="1043" t="s">
        <v>2985</v>
      </c>
      <c r="N156" s="1046">
        <v>2026004540056</v>
      </c>
      <c r="O156" s="1049" t="s">
        <v>3001</v>
      </c>
      <c r="P156" s="1052" t="s">
        <v>449</v>
      </c>
      <c r="Q156" s="1055">
        <v>6</v>
      </c>
      <c r="R156" s="1040" t="s">
        <v>2871</v>
      </c>
      <c r="S156" s="1040"/>
      <c r="T156" s="1022"/>
      <c r="U156" s="1007"/>
      <c r="V156" s="1007"/>
      <c r="W156" s="1007"/>
      <c r="X156" s="1007"/>
      <c r="Y156" s="1007"/>
      <c r="Z156" s="1004">
        <f t="shared" ref="Z156" si="375">+AQ156+AY156+BG156+BO156</f>
        <v>0</v>
      </c>
      <c r="AA156" s="1004">
        <f t="shared" ref="AA156:AF156" si="376">SUM(AR156:AR159,AZ156:AZ159,BH156:BH159,BP156:BP159)</f>
        <v>0</v>
      </c>
      <c r="AB156" s="1004">
        <f t="shared" si="376"/>
        <v>0</v>
      </c>
      <c r="AC156" s="1004">
        <f t="shared" si="376"/>
        <v>0</v>
      </c>
      <c r="AD156" s="1004">
        <f t="shared" si="376"/>
        <v>0</v>
      </c>
      <c r="AE156" s="1004">
        <f t="shared" si="376"/>
        <v>0</v>
      </c>
      <c r="AF156" s="1004">
        <f t="shared" si="376"/>
        <v>0</v>
      </c>
      <c r="AG156" s="714"/>
      <c r="AH156" s="593"/>
      <c r="AI156" s="593"/>
      <c r="AJ156" s="593"/>
      <c r="AK156" s="207"/>
      <c r="AL156" s="208"/>
      <c r="AM156" s="208"/>
      <c r="AN156" s="208"/>
      <c r="AO156" s="208"/>
      <c r="AP156" s="1150">
        <f t="shared" ref="AP156" si="377">+U156</f>
        <v>0</v>
      </c>
      <c r="AQ156" s="1004">
        <f t="shared" ref="AQ156" si="378">SUM(AR156:AW159)</f>
        <v>0</v>
      </c>
      <c r="AR156" s="299"/>
      <c r="AS156" s="299"/>
      <c r="AT156" s="299"/>
      <c r="AU156" s="299"/>
      <c r="AV156" s="299"/>
      <c r="AW156" s="299"/>
      <c r="AX156" s="1150">
        <f t="shared" ref="AX156" si="379">+V156</f>
        <v>0</v>
      </c>
      <c r="AY156" s="1004">
        <f t="shared" ref="AY156" si="380">SUM(AZ156:BE159)</f>
        <v>0</v>
      </c>
      <c r="AZ156" s="299"/>
      <c r="BA156" s="299"/>
      <c r="BB156" s="299"/>
      <c r="BC156" s="299"/>
      <c r="BD156" s="299"/>
      <c r="BE156" s="299"/>
      <c r="BF156" s="1150">
        <f t="shared" ref="BF156" si="381">+W156</f>
        <v>0</v>
      </c>
      <c r="BG156" s="1004">
        <f t="shared" ref="BG156" si="382">SUM(BH156:BM159)</f>
        <v>0</v>
      </c>
      <c r="BH156" s="299"/>
      <c r="BI156" s="299"/>
      <c r="BJ156" s="299"/>
      <c r="BK156" s="299"/>
      <c r="BL156" s="299"/>
      <c r="BM156" s="299"/>
      <c r="BN156" s="1150">
        <f t="shared" ref="BN156" si="383">+X156</f>
        <v>0</v>
      </c>
      <c r="BO156" s="1004">
        <f t="shared" ref="BO156" si="384">SUM(BP156:BU159)</f>
        <v>0</v>
      </c>
      <c r="BP156" s="299"/>
      <c r="BQ156" s="299"/>
      <c r="BR156" s="299"/>
      <c r="BS156" s="299"/>
      <c r="BT156" s="299"/>
      <c r="BU156" s="299"/>
    </row>
    <row r="157" spans="1:73" ht="39.950000000000003" customHeight="1" x14ac:dyDescent="0.25">
      <c r="A157" s="151"/>
      <c r="B157" s="24"/>
      <c r="C157" s="1059"/>
      <c r="D157" s="1050"/>
      <c r="E157" s="1062"/>
      <c r="F157" s="1065"/>
      <c r="G157" s="1050"/>
      <c r="H157" s="1044"/>
      <c r="I157" s="1044"/>
      <c r="J157" s="1044"/>
      <c r="K157" s="1050"/>
      <c r="L157" s="1044"/>
      <c r="M157" s="1044"/>
      <c r="N157" s="1047"/>
      <c r="O157" s="1050"/>
      <c r="P157" s="1053"/>
      <c r="Q157" s="1056"/>
      <c r="R157" s="1041"/>
      <c r="S157" s="1041"/>
      <c r="T157" s="1023"/>
      <c r="U157" s="1008"/>
      <c r="V157" s="1008"/>
      <c r="W157" s="1008"/>
      <c r="X157" s="1008"/>
      <c r="Y157" s="1008"/>
      <c r="Z157" s="1005"/>
      <c r="AA157" s="1005"/>
      <c r="AB157" s="1005"/>
      <c r="AC157" s="1005"/>
      <c r="AD157" s="1005"/>
      <c r="AE157" s="1005"/>
      <c r="AF157" s="1005"/>
      <c r="AG157" s="479"/>
      <c r="AH157" s="592"/>
      <c r="AI157" s="592"/>
      <c r="AJ157" s="592"/>
      <c r="AK157" s="196"/>
      <c r="AL157" s="197"/>
      <c r="AM157" s="197"/>
      <c r="AN157" s="197"/>
      <c r="AO157" s="197"/>
      <c r="AP157" s="1151"/>
      <c r="AQ157" s="1005"/>
      <c r="AR157" s="282"/>
      <c r="AS157" s="282"/>
      <c r="AT157" s="282"/>
      <c r="AU157" s="282"/>
      <c r="AV157" s="282"/>
      <c r="AW157" s="282"/>
      <c r="AX157" s="1151"/>
      <c r="AY157" s="1005"/>
      <c r="AZ157" s="282"/>
      <c r="BA157" s="282"/>
      <c r="BB157" s="282"/>
      <c r="BC157" s="282"/>
      <c r="BD157" s="282"/>
      <c r="BE157" s="282"/>
      <c r="BF157" s="1151"/>
      <c r="BG157" s="1005"/>
      <c r="BH157" s="282"/>
      <c r="BI157" s="282"/>
      <c r="BJ157" s="282"/>
      <c r="BK157" s="282"/>
      <c r="BL157" s="282"/>
      <c r="BM157" s="282"/>
      <c r="BN157" s="1151"/>
      <c r="BO157" s="1005"/>
      <c r="BP157" s="282"/>
      <c r="BQ157" s="282"/>
      <c r="BR157" s="282"/>
      <c r="BS157" s="282"/>
      <c r="BT157" s="282"/>
      <c r="BU157" s="282"/>
    </row>
    <row r="158" spans="1:73" ht="39.950000000000003" customHeight="1" x14ac:dyDescent="0.25">
      <c r="A158" s="151"/>
      <c r="B158" s="24"/>
      <c r="C158" s="1059"/>
      <c r="D158" s="1050"/>
      <c r="E158" s="1062"/>
      <c r="F158" s="1065"/>
      <c r="G158" s="1050"/>
      <c r="H158" s="1044"/>
      <c r="I158" s="1044"/>
      <c r="J158" s="1044"/>
      <c r="K158" s="1050"/>
      <c r="L158" s="1044"/>
      <c r="M158" s="1044"/>
      <c r="N158" s="1047"/>
      <c r="O158" s="1050"/>
      <c r="P158" s="1053"/>
      <c r="Q158" s="1056"/>
      <c r="R158" s="1041"/>
      <c r="S158" s="1041"/>
      <c r="T158" s="1023"/>
      <c r="U158" s="1008"/>
      <c r="V158" s="1008"/>
      <c r="W158" s="1008"/>
      <c r="X158" s="1008"/>
      <c r="Y158" s="1008"/>
      <c r="Z158" s="1005"/>
      <c r="AA158" s="1005"/>
      <c r="AB158" s="1005"/>
      <c r="AC158" s="1005"/>
      <c r="AD158" s="1005"/>
      <c r="AE158" s="1005"/>
      <c r="AF158" s="1005"/>
      <c r="AG158" s="196"/>
      <c r="AH158" s="592"/>
      <c r="AI158" s="592"/>
      <c r="AJ158" s="592"/>
      <c r="AK158" s="196"/>
      <c r="AL158" s="197"/>
      <c r="AM158" s="197"/>
      <c r="AN158" s="197"/>
      <c r="AO158" s="197"/>
      <c r="AP158" s="1151"/>
      <c r="AQ158" s="1005"/>
      <c r="AR158" s="282"/>
      <c r="AS158" s="282"/>
      <c r="AT158" s="282"/>
      <c r="AU158" s="282"/>
      <c r="AV158" s="282"/>
      <c r="AW158" s="282"/>
      <c r="AX158" s="1151"/>
      <c r="AY158" s="1005"/>
      <c r="AZ158" s="282"/>
      <c r="BA158" s="282"/>
      <c r="BB158" s="282"/>
      <c r="BC158" s="282"/>
      <c r="BD158" s="282"/>
      <c r="BE158" s="282"/>
      <c r="BF158" s="1151"/>
      <c r="BG158" s="1005"/>
      <c r="BH158" s="282"/>
      <c r="BI158" s="282"/>
      <c r="BJ158" s="282"/>
      <c r="BK158" s="282"/>
      <c r="BL158" s="282"/>
      <c r="BM158" s="282"/>
      <c r="BN158" s="1151"/>
      <c r="BO158" s="1005"/>
      <c r="BP158" s="282"/>
      <c r="BQ158" s="282"/>
      <c r="BR158" s="282"/>
      <c r="BS158" s="282"/>
      <c r="BT158" s="282"/>
      <c r="BU158" s="282"/>
    </row>
    <row r="159" spans="1:73" ht="39.950000000000003" customHeight="1" thickBot="1" x14ac:dyDescent="0.3">
      <c r="A159" s="151"/>
      <c r="B159" s="24"/>
      <c r="C159" s="1060"/>
      <c r="D159" s="1051"/>
      <c r="E159" s="1063"/>
      <c r="F159" s="1066"/>
      <c r="G159" s="1051"/>
      <c r="H159" s="1045"/>
      <c r="I159" s="1045"/>
      <c r="J159" s="1045"/>
      <c r="K159" s="1051"/>
      <c r="L159" s="1045"/>
      <c r="M159" s="1045"/>
      <c r="N159" s="1048"/>
      <c r="O159" s="1051"/>
      <c r="P159" s="1054"/>
      <c r="Q159" s="1057"/>
      <c r="R159" s="1042"/>
      <c r="S159" s="1042"/>
      <c r="T159" s="1024"/>
      <c r="U159" s="1009"/>
      <c r="V159" s="1009"/>
      <c r="W159" s="1009"/>
      <c r="X159" s="1009"/>
      <c r="Y159" s="1009"/>
      <c r="Z159" s="1006"/>
      <c r="AA159" s="1006"/>
      <c r="AB159" s="1006"/>
      <c r="AC159" s="1006"/>
      <c r="AD159" s="1006"/>
      <c r="AE159" s="1006"/>
      <c r="AF159" s="1006"/>
      <c r="AG159" s="715"/>
      <c r="AH159" s="716"/>
      <c r="AI159" s="716"/>
      <c r="AJ159" s="716"/>
      <c r="AK159" s="715"/>
      <c r="AL159" s="717"/>
      <c r="AM159" s="717"/>
      <c r="AN159" s="717"/>
      <c r="AO159" s="717"/>
      <c r="AP159" s="1152"/>
      <c r="AQ159" s="1006"/>
      <c r="AR159" s="718"/>
      <c r="AS159" s="718"/>
      <c r="AT159" s="718"/>
      <c r="AU159" s="718"/>
      <c r="AV159" s="718"/>
      <c r="AW159" s="718"/>
      <c r="AX159" s="1152"/>
      <c r="AY159" s="1006"/>
      <c r="AZ159" s="718"/>
      <c r="BA159" s="718"/>
      <c r="BB159" s="718"/>
      <c r="BC159" s="718"/>
      <c r="BD159" s="718"/>
      <c r="BE159" s="718"/>
      <c r="BF159" s="1152"/>
      <c r="BG159" s="1006"/>
      <c r="BH159" s="718"/>
      <c r="BI159" s="718"/>
      <c r="BJ159" s="718"/>
      <c r="BK159" s="718"/>
      <c r="BL159" s="718"/>
      <c r="BM159" s="718"/>
      <c r="BN159" s="1152"/>
      <c r="BO159" s="1006"/>
      <c r="BP159" s="718"/>
      <c r="BQ159" s="718"/>
      <c r="BR159" s="718"/>
      <c r="BS159" s="718"/>
      <c r="BT159" s="718"/>
      <c r="BU159" s="718"/>
    </row>
    <row r="160" spans="1:73" ht="39.950000000000003" customHeight="1" thickTop="1" x14ac:dyDescent="0.25">
      <c r="A160" s="151"/>
      <c r="B160" s="24"/>
      <c r="C160" s="1058" t="s">
        <v>450</v>
      </c>
      <c r="D160" s="1153" t="s">
        <v>451</v>
      </c>
      <c r="E160" s="1061">
        <v>57</v>
      </c>
      <c r="F160" s="1064" t="s">
        <v>3036</v>
      </c>
      <c r="G160" s="1049" t="s">
        <v>452</v>
      </c>
      <c r="H160" s="1043" t="s">
        <v>272</v>
      </c>
      <c r="I160" s="1043" t="s">
        <v>2999</v>
      </c>
      <c r="J160" s="1043" t="s">
        <v>2944</v>
      </c>
      <c r="K160" s="1049" t="s">
        <v>3000</v>
      </c>
      <c r="L160" s="1043" t="s">
        <v>2946</v>
      </c>
      <c r="M160" s="1043" t="s">
        <v>3036</v>
      </c>
      <c r="N160" s="1046">
        <v>2026004540056</v>
      </c>
      <c r="O160" s="1049" t="s">
        <v>3001</v>
      </c>
      <c r="P160" s="1052" t="s">
        <v>452</v>
      </c>
      <c r="Q160" s="1055">
        <v>1</v>
      </c>
      <c r="R160" s="1040" t="s">
        <v>2871</v>
      </c>
      <c r="S160" s="1040"/>
      <c r="T160" s="1022"/>
      <c r="U160" s="1007"/>
      <c r="V160" s="1007"/>
      <c r="W160" s="1007"/>
      <c r="X160" s="1007"/>
      <c r="Y160" s="1007"/>
      <c r="Z160" s="1004">
        <f t="shared" ref="Z160" si="385">+AQ160+AY160+BG160+BO160</f>
        <v>0</v>
      </c>
      <c r="AA160" s="1004">
        <f t="shared" ref="AA160:AF160" si="386">SUM(AR160:AR163,AZ160:AZ163,BH160:BH163,BP160:BP163)</f>
        <v>0</v>
      </c>
      <c r="AB160" s="1004">
        <f t="shared" si="386"/>
        <v>0</v>
      </c>
      <c r="AC160" s="1004">
        <f t="shared" si="386"/>
        <v>0</v>
      </c>
      <c r="AD160" s="1004">
        <f t="shared" si="386"/>
        <v>0</v>
      </c>
      <c r="AE160" s="1004">
        <f t="shared" si="386"/>
        <v>0</v>
      </c>
      <c r="AF160" s="1004">
        <f t="shared" si="386"/>
        <v>0</v>
      </c>
      <c r="AG160" s="714"/>
      <c r="AH160" s="593"/>
      <c r="AI160" s="593"/>
      <c r="AJ160" s="593"/>
      <c r="AK160" s="207"/>
      <c r="AL160" s="208"/>
      <c r="AM160" s="208"/>
      <c r="AN160" s="208"/>
      <c r="AO160" s="208"/>
      <c r="AP160" s="1150">
        <f t="shared" ref="AP160" si="387">+U160</f>
        <v>0</v>
      </c>
      <c r="AQ160" s="1004">
        <f t="shared" ref="AQ160" si="388">SUM(AR160:AW163)</f>
        <v>0</v>
      </c>
      <c r="AR160" s="299"/>
      <c r="AS160" s="299"/>
      <c r="AT160" s="299"/>
      <c r="AU160" s="299"/>
      <c r="AV160" s="299"/>
      <c r="AW160" s="299"/>
      <c r="AX160" s="1150">
        <f t="shared" ref="AX160" si="389">+V160</f>
        <v>0</v>
      </c>
      <c r="AY160" s="1004">
        <f t="shared" ref="AY160" si="390">SUM(AZ160:BE163)</f>
        <v>0</v>
      </c>
      <c r="AZ160" s="299"/>
      <c r="BA160" s="299"/>
      <c r="BB160" s="299"/>
      <c r="BC160" s="299"/>
      <c r="BD160" s="299"/>
      <c r="BE160" s="299"/>
      <c r="BF160" s="1150">
        <f t="shared" ref="BF160" si="391">+W160</f>
        <v>0</v>
      </c>
      <c r="BG160" s="1004">
        <f t="shared" ref="BG160" si="392">SUM(BH160:BM163)</f>
        <v>0</v>
      </c>
      <c r="BH160" s="299"/>
      <c r="BI160" s="299"/>
      <c r="BJ160" s="299"/>
      <c r="BK160" s="299"/>
      <c r="BL160" s="299"/>
      <c r="BM160" s="299"/>
      <c r="BN160" s="1150">
        <f t="shared" ref="BN160" si="393">+X160</f>
        <v>0</v>
      </c>
      <c r="BO160" s="1004">
        <f t="shared" ref="BO160" si="394">SUM(BP160:BU163)</f>
        <v>0</v>
      </c>
      <c r="BP160" s="299"/>
      <c r="BQ160" s="299"/>
      <c r="BR160" s="299"/>
      <c r="BS160" s="299"/>
      <c r="BT160" s="299"/>
      <c r="BU160" s="299"/>
    </row>
    <row r="161" spans="1:73" ht="39.950000000000003" customHeight="1" x14ac:dyDescent="0.25">
      <c r="A161" s="151"/>
      <c r="B161" s="24"/>
      <c r="C161" s="1059"/>
      <c r="D161" s="1154"/>
      <c r="E161" s="1062"/>
      <c r="F161" s="1065"/>
      <c r="G161" s="1050"/>
      <c r="H161" s="1044"/>
      <c r="I161" s="1044"/>
      <c r="J161" s="1044"/>
      <c r="K161" s="1050"/>
      <c r="L161" s="1044"/>
      <c r="M161" s="1044"/>
      <c r="N161" s="1047"/>
      <c r="O161" s="1050"/>
      <c r="P161" s="1053"/>
      <c r="Q161" s="1056"/>
      <c r="R161" s="1041"/>
      <c r="S161" s="1041"/>
      <c r="T161" s="1023"/>
      <c r="U161" s="1008"/>
      <c r="V161" s="1008"/>
      <c r="W161" s="1008"/>
      <c r="X161" s="1008"/>
      <c r="Y161" s="1008"/>
      <c r="Z161" s="1005"/>
      <c r="AA161" s="1005"/>
      <c r="AB161" s="1005"/>
      <c r="AC161" s="1005"/>
      <c r="AD161" s="1005"/>
      <c r="AE161" s="1005"/>
      <c r="AF161" s="1005"/>
      <c r="AG161" s="479"/>
      <c r="AH161" s="592"/>
      <c r="AI161" s="592"/>
      <c r="AJ161" s="592"/>
      <c r="AK161" s="196"/>
      <c r="AL161" s="197"/>
      <c r="AM161" s="197"/>
      <c r="AN161" s="197"/>
      <c r="AO161" s="197"/>
      <c r="AP161" s="1151"/>
      <c r="AQ161" s="1005"/>
      <c r="AR161" s="282"/>
      <c r="AS161" s="282"/>
      <c r="AT161" s="282"/>
      <c r="AU161" s="282"/>
      <c r="AV161" s="282"/>
      <c r="AW161" s="282"/>
      <c r="AX161" s="1151"/>
      <c r="AY161" s="1005"/>
      <c r="AZ161" s="282"/>
      <c r="BA161" s="282"/>
      <c r="BB161" s="282"/>
      <c r="BC161" s="282"/>
      <c r="BD161" s="282"/>
      <c r="BE161" s="282"/>
      <c r="BF161" s="1151"/>
      <c r="BG161" s="1005"/>
      <c r="BH161" s="282"/>
      <c r="BI161" s="282"/>
      <c r="BJ161" s="282"/>
      <c r="BK161" s="282"/>
      <c r="BL161" s="282"/>
      <c r="BM161" s="282"/>
      <c r="BN161" s="1151"/>
      <c r="BO161" s="1005"/>
      <c r="BP161" s="282"/>
      <c r="BQ161" s="282"/>
      <c r="BR161" s="282"/>
      <c r="BS161" s="282"/>
      <c r="BT161" s="282"/>
      <c r="BU161" s="282"/>
    </row>
    <row r="162" spans="1:73" ht="39.950000000000003" customHeight="1" x14ac:dyDescent="0.25">
      <c r="A162" s="151"/>
      <c r="B162" s="24"/>
      <c r="C162" s="1059"/>
      <c r="D162" s="1154"/>
      <c r="E162" s="1062"/>
      <c r="F162" s="1065"/>
      <c r="G162" s="1050"/>
      <c r="H162" s="1044"/>
      <c r="I162" s="1044"/>
      <c r="J162" s="1044"/>
      <c r="K162" s="1050"/>
      <c r="L162" s="1044"/>
      <c r="M162" s="1044"/>
      <c r="N162" s="1047"/>
      <c r="O162" s="1050"/>
      <c r="P162" s="1053"/>
      <c r="Q162" s="1056"/>
      <c r="R162" s="1041"/>
      <c r="S162" s="1041"/>
      <c r="T162" s="1023"/>
      <c r="U162" s="1008"/>
      <c r="V162" s="1008"/>
      <c r="W162" s="1008"/>
      <c r="X162" s="1008"/>
      <c r="Y162" s="1008"/>
      <c r="Z162" s="1005"/>
      <c r="AA162" s="1005"/>
      <c r="AB162" s="1005"/>
      <c r="AC162" s="1005"/>
      <c r="AD162" s="1005"/>
      <c r="AE162" s="1005"/>
      <c r="AF162" s="1005"/>
      <c r="AG162" s="196"/>
      <c r="AH162" s="592"/>
      <c r="AI162" s="592"/>
      <c r="AJ162" s="592"/>
      <c r="AK162" s="196"/>
      <c r="AL162" s="197"/>
      <c r="AM162" s="197"/>
      <c r="AN162" s="197"/>
      <c r="AO162" s="197"/>
      <c r="AP162" s="1151"/>
      <c r="AQ162" s="1005"/>
      <c r="AR162" s="282"/>
      <c r="AS162" s="282"/>
      <c r="AT162" s="282"/>
      <c r="AU162" s="282"/>
      <c r="AV162" s="282"/>
      <c r="AW162" s="282"/>
      <c r="AX162" s="1151"/>
      <c r="AY162" s="1005"/>
      <c r="AZ162" s="282"/>
      <c r="BA162" s="282"/>
      <c r="BB162" s="282"/>
      <c r="BC162" s="282"/>
      <c r="BD162" s="282"/>
      <c r="BE162" s="282"/>
      <c r="BF162" s="1151"/>
      <c r="BG162" s="1005"/>
      <c r="BH162" s="282"/>
      <c r="BI162" s="282"/>
      <c r="BJ162" s="282"/>
      <c r="BK162" s="282"/>
      <c r="BL162" s="282"/>
      <c r="BM162" s="282"/>
      <c r="BN162" s="1151"/>
      <c r="BO162" s="1005"/>
      <c r="BP162" s="282"/>
      <c r="BQ162" s="282"/>
      <c r="BR162" s="282"/>
      <c r="BS162" s="282"/>
      <c r="BT162" s="282"/>
      <c r="BU162" s="282"/>
    </row>
    <row r="163" spans="1:73" ht="39.950000000000003" customHeight="1" thickBot="1" x14ac:dyDescent="0.3">
      <c r="A163" s="151"/>
      <c r="B163" s="24"/>
      <c r="C163" s="1060"/>
      <c r="D163" s="1155"/>
      <c r="E163" s="1063"/>
      <c r="F163" s="1066"/>
      <c r="G163" s="1051"/>
      <c r="H163" s="1045"/>
      <c r="I163" s="1045"/>
      <c r="J163" s="1045"/>
      <c r="K163" s="1051"/>
      <c r="L163" s="1045"/>
      <c r="M163" s="1045"/>
      <c r="N163" s="1048"/>
      <c r="O163" s="1051"/>
      <c r="P163" s="1054"/>
      <c r="Q163" s="1057"/>
      <c r="R163" s="1042"/>
      <c r="S163" s="1042"/>
      <c r="T163" s="1024"/>
      <c r="U163" s="1009"/>
      <c r="V163" s="1009"/>
      <c r="W163" s="1009"/>
      <c r="X163" s="1009"/>
      <c r="Y163" s="1009"/>
      <c r="Z163" s="1006"/>
      <c r="AA163" s="1006"/>
      <c r="AB163" s="1006"/>
      <c r="AC163" s="1006"/>
      <c r="AD163" s="1006"/>
      <c r="AE163" s="1006"/>
      <c r="AF163" s="1006"/>
      <c r="AG163" s="715"/>
      <c r="AH163" s="716"/>
      <c r="AI163" s="716"/>
      <c r="AJ163" s="716"/>
      <c r="AK163" s="715"/>
      <c r="AL163" s="717"/>
      <c r="AM163" s="717"/>
      <c r="AN163" s="717"/>
      <c r="AO163" s="717"/>
      <c r="AP163" s="1152"/>
      <c r="AQ163" s="1006"/>
      <c r="AR163" s="718"/>
      <c r="AS163" s="718"/>
      <c r="AT163" s="718"/>
      <c r="AU163" s="718"/>
      <c r="AV163" s="718"/>
      <c r="AW163" s="718"/>
      <c r="AX163" s="1152"/>
      <c r="AY163" s="1006"/>
      <c r="AZ163" s="718"/>
      <c r="BA163" s="718"/>
      <c r="BB163" s="718"/>
      <c r="BC163" s="718"/>
      <c r="BD163" s="718"/>
      <c r="BE163" s="718"/>
      <c r="BF163" s="1152"/>
      <c r="BG163" s="1006"/>
      <c r="BH163" s="718"/>
      <c r="BI163" s="718"/>
      <c r="BJ163" s="718"/>
      <c r="BK163" s="718"/>
      <c r="BL163" s="718"/>
      <c r="BM163" s="718"/>
      <c r="BN163" s="1152"/>
      <c r="BO163" s="1006"/>
      <c r="BP163" s="718"/>
      <c r="BQ163" s="718"/>
      <c r="BR163" s="718"/>
      <c r="BS163" s="718"/>
      <c r="BT163" s="718"/>
      <c r="BU163" s="718"/>
    </row>
    <row r="164" spans="1:73" ht="40.15" customHeight="1" thickTop="1" x14ac:dyDescent="0.25">
      <c r="D164" s="348"/>
      <c r="E164" s="431"/>
      <c r="F164" s="444"/>
      <c r="G164" s="350"/>
      <c r="H164" s="351"/>
      <c r="I164" s="351"/>
      <c r="J164" s="352"/>
      <c r="K164" s="352"/>
      <c r="L164" s="348"/>
      <c r="M164" s="348"/>
      <c r="N164" s="349"/>
      <c r="O164" s="353"/>
      <c r="P164" s="348"/>
      <c r="AA164" s="2">
        <f>SUM(AA9:AA163)</f>
        <v>0</v>
      </c>
      <c r="BB164" s="4"/>
    </row>
    <row r="165" spans="1:73" ht="40.15" customHeight="1" x14ac:dyDescent="0.25">
      <c r="D165" s="348"/>
      <c r="E165" s="431"/>
      <c r="F165" s="444"/>
      <c r="G165" s="350"/>
      <c r="H165" s="351"/>
      <c r="I165" s="351"/>
      <c r="J165" s="352"/>
      <c r="K165" s="352"/>
      <c r="L165" s="348"/>
      <c r="M165" s="348"/>
      <c r="N165" s="349"/>
      <c r="O165" s="353"/>
      <c r="P165" s="348"/>
    </row>
    <row r="166" spans="1:73" ht="40.15" customHeight="1" x14ac:dyDescent="0.25">
      <c r="D166" s="348"/>
      <c r="E166" s="431"/>
      <c r="F166" s="444"/>
      <c r="G166" s="350"/>
      <c r="H166" s="351"/>
      <c r="I166" s="351"/>
      <c r="J166" s="352"/>
      <c r="K166" s="352"/>
      <c r="L166" s="348"/>
      <c r="M166" s="348"/>
      <c r="N166" s="349"/>
      <c r="O166" s="353"/>
      <c r="P166" s="348"/>
    </row>
    <row r="167" spans="1:73" ht="40.15" customHeight="1" x14ac:dyDescent="0.25">
      <c r="D167" s="348"/>
      <c r="E167" s="431"/>
      <c r="F167" s="444"/>
      <c r="G167" s="350"/>
      <c r="H167" s="351"/>
      <c r="I167" s="351"/>
      <c r="J167" s="352"/>
      <c r="K167" s="352"/>
      <c r="L167" s="348"/>
      <c r="M167" s="348"/>
      <c r="N167" s="349"/>
      <c r="O167" s="353"/>
      <c r="P167" s="348"/>
    </row>
    <row r="168" spans="1:73" ht="40.15" customHeight="1" x14ac:dyDescent="0.25">
      <c r="D168" s="348"/>
      <c r="E168" s="431"/>
      <c r="F168" s="444"/>
      <c r="G168" s="350"/>
      <c r="H168" s="351"/>
      <c r="I168" s="351"/>
      <c r="J168" s="352"/>
      <c r="K168" s="352"/>
      <c r="L168" s="348"/>
      <c r="M168" s="348"/>
      <c r="N168" s="349"/>
      <c r="O168" s="353"/>
      <c r="P168" s="348"/>
    </row>
    <row r="169" spans="1:73" ht="40.15" customHeight="1" x14ac:dyDescent="0.25">
      <c r="D169" s="348"/>
      <c r="E169" s="431"/>
      <c r="F169" s="444"/>
      <c r="G169" s="350"/>
      <c r="H169" s="351"/>
      <c r="I169" s="351"/>
      <c r="J169" s="352"/>
      <c r="K169" s="352"/>
      <c r="L169" s="348"/>
      <c r="M169" s="348"/>
      <c r="N169" s="349"/>
      <c r="O169" s="353"/>
      <c r="P169" s="348"/>
    </row>
    <row r="170" spans="1:73" ht="40.15" customHeight="1" x14ac:dyDescent="0.25">
      <c r="D170" s="348"/>
      <c r="E170" s="431"/>
      <c r="F170" s="444"/>
      <c r="G170" s="350"/>
      <c r="H170" s="351"/>
      <c r="I170" s="351"/>
      <c r="J170" s="352"/>
      <c r="K170" s="352"/>
      <c r="L170" s="348"/>
      <c r="M170" s="348"/>
      <c r="N170" s="349"/>
      <c r="O170" s="353"/>
      <c r="P170" s="348"/>
    </row>
    <row r="171" spans="1:73" ht="40.15" customHeight="1" x14ac:dyDescent="0.25">
      <c r="D171" s="348"/>
      <c r="E171" s="431"/>
      <c r="F171" s="444"/>
      <c r="G171" s="350"/>
      <c r="H171" s="351"/>
      <c r="I171" s="351"/>
      <c r="J171" s="352"/>
      <c r="K171" s="352"/>
      <c r="L171" s="348"/>
      <c r="M171" s="348"/>
      <c r="N171" s="349"/>
      <c r="O171" s="353"/>
      <c r="P171" s="348"/>
    </row>
    <row r="172" spans="1:73" ht="40.15" customHeight="1" x14ac:dyDescent="0.25">
      <c r="D172" s="348"/>
      <c r="E172" s="431"/>
      <c r="F172" s="444"/>
      <c r="G172" s="350"/>
      <c r="H172" s="351"/>
      <c r="I172" s="351"/>
      <c r="J172" s="352"/>
      <c r="K172" s="352"/>
      <c r="L172" s="348"/>
      <c r="M172" s="348"/>
      <c r="N172" s="349"/>
      <c r="O172" s="353"/>
      <c r="P172" s="348"/>
    </row>
    <row r="173" spans="1:73" ht="40.15" customHeight="1" x14ac:dyDescent="0.25">
      <c r="D173" s="348"/>
      <c r="E173" s="431"/>
      <c r="F173" s="444"/>
      <c r="G173" s="350"/>
      <c r="H173" s="351"/>
      <c r="I173" s="351"/>
      <c r="J173" s="352"/>
      <c r="K173" s="352"/>
      <c r="L173" s="348"/>
      <c r="M173" s="348"/>
      <c r="N173" s="349"/>
      <c r="O173" s="353"/>
      <c r="P173" s="348"/>
    </row>
    <row r="174" spans="1:73" ht="40.15" customHeight="1" x14ac:dyDescent="0.25">
      <c r="D174" s="348"/>
      <c r="E174" s="431"/>
      <c r="F174" s="444"/>
      <c r="G174" s="350"/>
      <c r="H174" s="351"/>
      <c r="I174" s="351"/>
      <c r="J174" s="352"/>
      <c r="K174" s="352"/>
      <c r="L174" s="348"/>
      <c r="M174" s="348"/>
      <c r="N174" s="349"/>
      <c r="O174" s="353"/>
      <c r="P174" s="348"/>
    </row>
    <row r="175" spans="1:73" ht="40.15" customHeight="1" x14ac:dyDescent="0.25">
      <c r="D175" s="348"/>
      <c r="E175" s="431"/>
      <c r="F175" s="444"/>
      <c r="G175" s="350"/>
      <c r="H175" s="351"/>
      <c r="I175" s="351"/>
      <c r="J175" s="352"/>
      <c r="K175" s="352"/>
      <c r="L175" s="348"/>
      <c r="M175" s="348"/>
      <c r="N175" s="348"/>
      <c r="O175" s="353"/>
      <c r="P175" s="348"/>
    </row>
    <row r="176" spans="1:73" ht="40.15" customHeight="1" x14ac:dyDescent="0.25">
      <c r="D176" s="348"/>
      <c r="E176" s="431"/>
      <c r="F176" s="444"/>
      <c r="G176" s="350"/>
      <c r="H176" s="351"/>
      <c r="I176" s="351"/>
      <c r="J176" s="352"/>
      <c r="K176" s="352"/>
      <c r="L176" s="348"/>
      <c r="M176" s="348"/>
      <c r="N176" s="348"/>
      <c r="O176" s="353"/>
      <c r="P176" s="348"/>
    </row>
    <row r="177" spans="4:16" ht="40.15" customHeight="1" x14ac:dyDescent="0.25">
      <c r="D177" s="348"/>
      <c r="E177" s="431"/>
      <c r="F177" s="444"/>
      <c r="G177" s="350"/>
      <c r="H177" s="351"/>
      <c r="I177" s="351"/>
      <c r="J177" s="352"/>
      <c r="K177" s="352"/>
      <c r="L177" s="348"/>
      <c r="M177" s="348"/>
      <c r="N177" s="348"/>
      <c r="O177" s="353"/>
      <c r="P177" s="348"/>
    </row>
    <row r="178" spans="4:16" ht="40.15" customHeight="1" x14ac:dyDescent="0.25">
      <c r="D178" s="348"/>
      <c r="E178" s="431"/>
      <c r="F178" s="444"/>
      <c r="G178" s="350"/>
      <c r="H178" s="351"/>
      <c r="I178" s="351"/>
      <c r="J178" s="352"/>
      <c r="K178" s="352"/>
      <c r="L178" s="348"/>
      <c r="M178" s="348"/>
      <c r="N178" s="348"/>
      <c r="O178" s="353"/>
      <c r="P178" s="348"/>
    </row>
    <row r="179" spans="4:16" ht="40.15" customHeight="1" x14ac:dyDescent="0.25">
      <c r="D179" s="348"/>
      <c r="E179" s="431"/>
      <c r="F179" s="444"/>
      <c r="G179" s="350"/>
      <c r="H179" s="351"/>
      <c r="I179" s="351"/>
      <c r="J179" s="352"/>
      <c r="K179" s="352"/>
      <c r="L179" s="348"/>
      <c r="M179" s="348"/>
      <c r="N179" s="348"/>
      <c r="O179" s="353"/>
      <c r="P179" s="348"/>
    </row>
    <row r="180" spans="4:16" ht="40.15" customHeight="1" x14ac:dyDescent="0.25">
      <c r="D180" s="348"/>
      <c r="E180" s="431"/>
      <c r="F180" s="444"/>
      <c r="G180" s="350"/>
      <c r="H180" s="351"/>
      <c r="I180" s="351"/>
      <c r="J180" s="352"/>
      <c r="K180" s="352"/>
      <c r="L180" s="348"/>
      <c r="M180" s="348"/>
      <c r="N180" s="348"/>
      <c r="O180" s="353"/>
      <c r="P180" s="348"/>
    </row>
    <row r="181" spans="4:16" ht="40.15" customHeight="1" x14ac:dyDescent="0.25">
      <c r="D181" s="348"/>
      <c r="E181" s="431"/>
      <c r="F181" s="444"/>
      <c r="G181" s="350"/>
      <c r="H181" s="351"/>
      <c r="I181" s="351"/>
      <c r="J181" s="352"/>
      <c r="K181" s="352"/>
      <c r="L181" s="348"/>
      <c r="M181" s="348"/>
      <c r="N181" s="348"/>
      <c r="O181" s="353"/>
      <c r="P181" s="348"/>
    </row>
    <row r="182" spans="4:16" ht="40.15" customHeight="1" x14ac:dyDescent="0.25">
      <c r="D182" s="348"/>
      <c r="E182" s="431"/>
      <c r="F182" s="444"/>
      <c r="G182" s="350"/>
      <c r="H182" s="351"/>
      <c r="I182" s="351"/>
      <c r="J182" s="352"/>
      <c r="K182" s="352"/>
      <c r="L182" s="348"/>
      <c r="M182" s="348"/>
      <c r="N182" s="348"/>
      <c r="O182" s="353"/>
      <c r="P182" s="348"/>
    </row>
    <row r="183" spans="4:16" ht="40.15" customHeight="1" x14ac:dyDescent="0.25">
      <c r="D183" s="348"/>
      <c r="E183" s="431"/>
      <c r="F183" s="444"/>
      <c r="G183" s="350"/>
      <c r="H183" s="351"/>
      <c r="I183" s="351"/>
      <c r="J183" s="352"/>
      <c r="K183" s="352"/>
      <c r="L183" s="348"/>
      <c r="M183" s="348"/>
      <c r="N183" s="348"/>
      <c r="O183" s="353"/>
      <c r="P183" s="348"/>
    </row>
    <row r="184" spans="4:16" ht="40.15" customHeight="1" x14ac:dyDescent="0.25">
      <c r="D184" s="348"/>
      <c r="E184" s="431"/>
      <c r="F184" s="444"/>
      <c r="G184" s="350"/>
      <c r="H184" s="351"/>
      <c r="I184" s="351"/>
      <c r="J184" s="352"/>
      <c r="K184" s="352"/>
      <c r="L184" s="348"/>
      <c r="M184" s="348"/>
      <c r="N184" s="348"/>
      <c r="O184" s="353"/>
      <c r="P184" s="348"/>
    </row>
    <row r="185" spans="4:16" ht="40.15" customHeight="1" x14ac:dyDescent="0.25">
      <c r="D185" s="348"/>
      <c r="E185" s="431"/>
      <c r="F185" s="444"/>
      <c r="G185" s="350"/>
      <c r="H185" s="351"/>
      <c r="I185" s="351"/>
      <c r="J185" s="352"/>
      <c r="K185" s="352"/>
      <c r="L185" s="348"/>
      <c r="M185" s="348"/>
      <c r="N185" s="348"/>
      <c r="O185" s="353"/>
      <c r="P185" s="348"/>
    </row>
    <row r="186" spans="4:16" ht="40.15" customHeight="1" x14ac:dyDescent="0.25">
      <c r="D186" s="348"/>
      <c r="E186" s="431"/>
      <c r="F186" s="444"/>
      <c r="G186" s="350"/>
      <c r="H186" s="351"/>
      <c r="I186" s="351"/>
      <c r="J186" s="352"/>
      <c r="K186" s="352"/>
      <c r="L186" s="348"/>
      <c r="M186" s="348"/>
      <c r="N186" s="348"/>
      <c r="O186" s="353"/>
      <c r="P186" s="348"/>
    </row>
    <row r="187" spans="4:16" ht="40.15" customHeight="1" x14ac:dyDescent="0.25">
      <c r="D187" s="348"/>
      <c r="E187" s="431"/>
      <c r="F187" s="444"/>
      <c r="G187" s="350"/>
      <c r="H187" s="351"/>
      <c r="I187" s="351"/>
      <c r="J187" s="352"/>
      <c r="K187" s="352"/>
      <c r="L187" s="348"/>
      <c r="M187" s="348"/>
      <c r="N187" s="348"/>
      <c r="O187" s="353"/>
      <c r="P187" s="348"/>
    </row>
    <row r="188" spans="4:16" ht="40.15" customHeight="1" x14ac:dyDescent="0.25">
      <c r="D188" s="348"/>
      <c r="E188" s="431"/>
      <c r="F188" s="444"/>
      <c r="G188" s="350"/>
      <c r="H188" s="351"/>
      <c r="I188" s="351"/>
      <c r="J188" s="352"/>
      <c r="K188" s="352"/>
      <c r="L188" s="348"/>
      <c r="M188" s="348"/>
      <c r="N188" s="348"/>
      <c r="O188" s="353"/>
      <c r="P188" s="348"/>
    </row>
    <row r="189" spans="4:16" ht="40.15" customHeight="1" x14ac:dyDescent="0.25">
      <c r="D189" s="348"/>
      <c r="E189" s="431"/>
      <c r="F189" s="444"/>
      <c r="G189" s="350"/>
      <c r="H189" s="351"/>
      <c r="I189" s="351"/>
      <c r="J189" s="352"/>
      <c r="K189" s="352"/>
      <c r="L189" s="348"/>
      <c r="M189" s="348"/>
      <c r="N189" s="348"/>
      <c r="O189" s="353"/>
      <c r="P189" s="348"/>
    </row>
    <row r="190" spans="4:16" ht="40.15" customHeight="1" x14ac:dyDescent="0.25">
      <c r="D190" s="348"/>
      <c r="E190" s="431"/>
      <c r="F190" s="444"/>
      <c r="G190" s="350"/>
      <c r="H190" s="351"/>
      <c r="I190" s="351"/>
      <c r="J190" s="352"/>
      <c r="K190" s="352"/>
      <c r="L190" s="348"/>
      <c r="M190" s="348"/>
      <c r="N190" s="348"/>
      <c r="O190" s="353"/>
      <c r="P190" s="348"/>
    </row>
    <row r="191" spans="4:16" ht="40.15" customHeight="1" x14ac:dyDescent="0.25">
      <c r="D191" s="348"/>
      <c r="E191" s="431"/>
      <c r="F191" s="444"/>
      <c r="G191" s="350"/>
      <c r="H191" s="351"/>
      <c r="I191" s="351"/>
      <c r="J191" s="352"/>
      <c r="K191" s="352"/>
      <c r="L191" s="348"/>
      <c r="M191" s="348"/>
      <c r="N191" s="348"/>
      <c r="O191" s="353"/>
      <c r="P191" s="348"/>
    </row>
    <row r="192" spans="4:16" ht="40.15" customHeight="1" x14ac:dyDescent="0.25">
      <c r="D192" s="348"/>
      <c r="E192" s="431"/>
      <c r="F192" s="444"/>
      <c r="G192" s="350"/>
      <c r="H192" s="351"/>
      <c r="I192" s="351"/>
      <c r="J192" s="352"/>
      <c r="K192" s="352"/>
      <c r="L192" s="348"/>
      <c r="M192" s="348"/>
      <c r="N192" s="348"/>
      <c r="O192" s="353"/>
      <c r="P192" s="348"/>
    </row>
    <row r="193" spans="4:16" ht="40.15" customHeight="1" x14ac:dyDescent="0.25">
      <c r="D193" s="348"/>
      <c r="E193" s="431"/>
      <c r="F193" s="444"/>
      <c r="G193" s="350"/>
      <c r="H193" s="351"/>
      <c r="I193" s="351"/>
      <c r="J193" s="352"/>
      <c r="K193" s="352"/>
      <c r="L193" s="348"/>
      <c r="M193" s="348"/>
      <c r="N193" s="348"/>
      <c r="O193" s="353"/>
      <c r="P193" s="348"/>
    </row>
    <row r="194" spans="4:16" ht="40.15" customHeight="1" x14ac:dyDescent="0.25">
      <c r="D194" s="348"/>
      <c r="E194" s="431"/>
      <c r="F194" s="444"/>
      <c r="G194" s="350"/>
      <c r="H194" s="351"/>
      <c r="I194" s="351"/>
      <c r="J194" s="352"/>
      <c r="K194" s="352"/>
      <c r="L194" s="348"/>
      <c r="M194" s="348"/>
      <c r="N194" s="348"/>
      <c r="O194" s="353"/>
      <c r="P194" s="348"/>
    </row>
    <row r="195" spans="4:16" ht="40.15" customHeight="1" x14ac:dyDescent="0.25">
      <c r="D195" s="348"/>
      <c r="E195" s="431"/>
      <c r="F195" s="444"/>
      <c r="G195" s="350"/>
      <c r="H195" s="351"/>
      <c r="I195" s="351"/>
      <c r="J195" s="352"/>
      <c r="K195" s="352"/>
      <c r="L195" s="348"/>
      <c r="M195" s="348"/>
      <c r="N195" s="348"/>
      <c r="O195" s="353"/>
      <c r="P195" s="348"/>
    </row>
    <row r="196" spans="4:16" ht="40.15" customHeight="1" x14ac:dyDescent="0.25">
      <c r="D196" s="348"/>
      <c r="E196" s="431"/>
      <c r="F196" s="444"/>
      <c r="G196" s="350"/>
      <c r="H196" s="351"/>
      <c r="I196" s="351"/>
      <c r="J196" s="352"/>
      <c r="K196" s="352"/>
      <c r="L196" s="348"/>
      <c r="M196" s="348"/>
      <c r="N196" s="348"/>
      <c r="O196" s="353"/>
      <c r="P196" s="348"/>
    </row>
    <row r="197" spans="4:16" ht="40.15" customHeight="1" x14ac:dyDescent="0.25">
      <c r="D197" s="348"/>
      <c r="E197" s="431"/>
      <c r="F197" s="444"/>
      <c r="G197" s="350"/>
      <c r="H197" s="351"/>
      <c r="I197" s="351"/>
      <c r="J197" s="352"/>
      <c r="K197" s="352"/>
      <c r="L197" s="348"/>
      <c r="M197" s="348"/>
      <c r="N197" s="348"/>
      <c r="O197" s="353"/>
      <c r="P197" s="348"/>
    </row>
    <row r="198" spans="4:16" ht="40.15" customHeight="1" x14ac:dyDescent="0.25">
      <c r="D198" s="348"/>
      <c r="E198" s="431"/>
      <c r="F198" s="444"/>
      <c r="G198" s="350"/>
      <c r="H198" s="351"/>
      <c r="I198" s="351"/>
      <c r="J198" s="352"/>
      <c r="K198" s="352"/>
      <c r="L198" s="348"/>
      <c r="M198" s="348"/>
      <c r="N198" s="348"/>
      <c r="O198" s="353"/>
      <c r="P198" s="348"/>
    </row>
    <row r="199" spans="4:16" ht="40.15" customHeight="1" x14ac:dyDescent="0.25">
      <c r="D199" s="348"/>
      <c r="E199" s="431"/>
      <c r="F199" s="444"/>
      <c r="G199" s="350"/>
      <c r="H199" s="351"/>
      <c r="I199" s="351"/>
      <c r="J199" s="352"/>
      <c r="K199" s="352"/>
      <c r="L199" s="348"/>
      <c r="M199" s="348"/>
      <c r="N199" s="348"/>
      <c r="O199" s="353"/>
      <c r="P199" s="348"/>
    </row>
    <row r="200" spans="4:16" ht="40.15" customHeight="1" x14ac:dyDescent="0.25">
      <c r="D200" s="348"/>
      <c r="E200" s="431"/>
      <c r="F200" s="444"/>
      <c r="G200" s="350"/>
      <c r="H200" s="351"/>
      <c r="I200" s="351"/>
      <c r="J200" s="352"/>
      <c r="K200" s="352"/>
      <c r="L200" s="348"/>
      <c r="M200" s="348"/>
      <c r="N200" s="348"/>
      <c r="O200" s="353"/>
      <c r="P200" s="348"/>
    </row>
    <row r="201" spans="4:16" ht="40.15" customHeight="1" x14ac:dyDescent="0.25">
      <c r="D201" s="348"/>
      <c r="E201" s="431"/>
      <c r="F201" s="444"/>
      <c r="G201" s="350"/>
      <c r="H201" s="351"/>
      <c r="I201" s="351"/>
      <c r="J201" s="352"/>
      <c r="K201" s="352"/>
      <c r="L201" s="348"/>
      <c r="M201" s="348"/>
      <c r="N201" s="348"/>
      <c r="O201" s="353"/>
      <c r="P201" s="348"/>
    </row>
    <row r="202" spans="4:16" ht="40.15" customHeight="1" x14ac:dyDescent="0.25">
      <c r="D202" s="348"/>
      <c r="E202" s="431"/>
      <c r="F202" s="444"/>
      <c r="G202" s="350"/>
      <c r="H202" s="351"/>
      <c r="I202" s="351"/>
      <c r="J202" s="352"/>
      <c r="K202" s="352"/>
      <c r="L202" s="348"/>
      <c r="M202" s="348"/>
      <c r="N202" s="348"/>
      <c r="O202" s="353"/>
      <c r="P202" s="348"/>
    </row>
    <row r="203" spans="4:16" ht="40.15" customHeight="1" x14ac:dyDescent="0.25">
      <c r="D203" s="348"/>
      <c r="E203" s="431"/>
      <c r="F203" s="444"/>
      <c r="G203" s="350"/>
      <c r="H203" s="351"/>
      <c r="I203" s="351"/>
      <c r="J203" s="352"/>
      <c r="K203" s="352"/>
      <c r="L203" s="348"/>
      <c r="M203" s="348"/>
      <c r="N203" s="348"/>
      <c r="O203" s="353"/>
      <c r="P203" s="348"/>
    </row>
    <row r="204" spans="4:16" ht="40.15" customHeight="1" x14ac:dyDescent="0.25">
      <c r="D204" s="348"/>
      <c r="E204" s="431"/>
      <c r="F204" s="444"/>
      <c r="G204" s="350"/>
      <c r="H204" s="351"/>
      <c r="I204" s="351"/>
      <c r="J204" s="352"/>
      <c r="K204" s="352"/>
      <c r="L204" s="348"/>
      <c r="M204" s="348"/>
      <c r="N204" s="348"/>
      <c r="O204" s="353"/>
      <c r="P204" s="348"/>
    </row>
    <row r="205" spans="4:16" ht="40.15" customHeight="1" x14ac:dyDescent="0.25">
      <c r="D205" s="348"/>
      <c r="E205" s="431"/>
      <c r="F205" s="444"/>
      <c r="G205" s="350"/>
      <c r="H205" s="351"/>
      <c r="I205" s="351"/>
      <c r="J205" s="352"/>
      <c r="K205" s="352"/>
      <c r="L205" s="348"/>
      <c r="M205" s="348"/>
      <c r="N205" s="348"/>
      <c r="O205" s="353"/>
      <c r="P205" s="348"/>
    </row>
    <row r="206" spans="4:16" ht="40.15" customHeight="1" x14ac:dyDescent="0.25">
      <c r="D206" s="348"/>
      <c r="E206" s="431"/>
      <c r="F206" s="444"/>
      <c r="G206" s="350"/>
      <c r="H206" s="351"/>
      <c r="I206" s="351"/>
      <c r="J206" s="352"/>
      <c r="K206" s="352"/>
      <c r="L206" s="348"/>
      <c r="M206" s="348"/>
      <c r="N206" s="348"/>
      <c r="O206" s="353"/>
      <c r="P206" s="348"/>
    </row>
    <row r="207" spans="4:16" ht="40.15" customHeight="1" x14ac:dyDescent="0.25">
      <c r="D207" s="348"/>
      <c r="E207" s="431"/>
      <c r="F207" s="444"/>
      <c r="G207" s="350"/>
      <c r="H207" s="351"/>
      <c r="I207" s="351"/>
      <c r="J207" s="352"/>
      <c r="K207" s="352"/>
      <c r="L207" s="348"/>
      <c r="M207" s="348"/>
      <c r="N207" s="348"/>
      <c r="O207" s="353"/>
      <c r="P207" s="348"/>
    </row>
    <row r="208" spans="4:16" ht="40.15" customHeight="1" x14ac:dyDescent="0.25">
      <c r="D208" s="348"/>
      <c r="E208" s="431"/>
      <c r="F208" s="444"/>
      <c r="G208" s="350"/>
      <c r="H208" s="351"/>
      <c r="I208" s="351"/>
      <c r="J208" s="352"/>
      <c r="K208" s="352"/>
      <c r="L208" s="348"/>
      <c r="M208" s="348"/>
      <c r="N208" s="348"/>
      <c r="O208" s="353"/>
      <c r="P208" s="348"/>
    </row>
    <row r="209" spans="4:16" ht="40.15" customHeight="1" x14ac:dyDescent="0.25">
      <c r="D209" s="348"/>
      <c r="E209" s="431"/>
      <c r="F209" s="444"/>
      <c r="G209" s="350"/>
      <c r="H209" s="351"/>
      <c r="I209" s="351"/>
      <c r="J209" s="352"/>
      <c r="K209" s="352"/>
      <c r="L209" s="348"/>
      <c r="M209" s="348"/>
      <c r="N209" s="348"/>
      <c r="O209" s="353"/>
      <c r="P209" s="348"/>
    </row>
    <row r="210" spans="4:16" ht="40.15" customHeight="1" x14ac:dyDescent="0.25">
      <c r="D210" s="348"/>
      <c r="E210" s="431"/>
      <c r="F210" s="444"/>
      <c r="G210" s="350"/>
      <c r="H210" s="351"/>
      <c r="I210" s="351"/>
      <c r="J210" s="352"/>
      <c r="K210" s="352"/>
      <c r="L210" s="348"/>
      <c r="M210" s="348"/>
      <c r="N210" s="348"/>
      <c r="O210" s="353"/>
      <c r="P210" s="348"/>
    </row>
    <row r="211" spans="4:16" ht="40.15" customHeight="1" x14ac:dyDescent="0.25">
      <c r="D211" s="348"/>
      <c r="E211" s="431"/>
      <c r="F211" s="444"/>
      <c r="G211" s="350"/>
      <c r="H211" s="351"/>
      <c r="I211" s="351"/>
      <c r="J211" s="352"/>
      <c r="K211" s="352"/>
      <c r="L211" s="348"/>
      <c r="M211" s="348"/>
      <c r="N211" s="348"/>
      <c r="O211" s="353"/>
      <c r="P211" s="348"/>
    </row>
    <row r="212" spans="4:16" ht="40.15" customHeight="1" x14ac:dyDescent="0.25">
      <c r="D212" s="348"/>
      <c r="E212" s="431"/>
      <c r="F212" s="444"/>
      <c r="G212" s="350"/>
      <c r="H212" s="351"/>
      <c r="I212" s="351"/>
      <c r="J212" s="352"/>
      <c r="K212" s="352"/>
      <c r="L212" s="348"/>
      <c r="M212" s="348"/>
      <c r="N212" s="348"/>
      <c r="O212" s="353"/>
      <c r="P212" s="348"/>
    </row>
    <row r="213" spans="4:16" ht="40.15" customHeight="1" x14ac:dyDescent="0.25">
      <c r="D213" s="348"/>
      <c r="E213" s="431"/>
      <c r="F213" s="444"/>
      <c r="G213" s="350"/>
      <c r="H213" s="351"/>
      <c r="I213" s="351"/>
      <c r="J213" s="352"/>
      <c r="K213" s="352"/>
      <c r="L213" s="348"/>
      <c r="M213" s="348"/>
      <c r="N213" s="348"/>
      <c r="O213" s="353"/>
      <c r="P213" s="348"/>
    </row>
    <row r="214" spans="4:16" ht="40.15" customHeight="1" x14ac:dyDescent="0.25">
      <c r="D214" s="348"/>
      <c r="E214" s="431"/>
      <c r="F214" s="444"/>
      <c r="G214" s="350"/>
      <c r="H214" s="351"/>
      <c r="I214" s="351"/>
      <c r="J214" s="352"/>
      <c r="K214" s="352"/>
      <c r="L214" s="348"/>
      <c r="M214" s="348"/>
      <c r="N214" s="348"/>
      <c r="O214" s="353"/>
      <c r="P214" s="348"/>
    </row>
    <row r="215" spans="4:16" ht="40.15" customHeight="1" x14ac:dyDescent="0.25">
      <c r="D215" s="348"/>
      <c r="E215" s="431"/>
      <c r="F215" s="444"/>
      <c r="G215" s="350"/>
      <c r="H215" s="351"/>
      <c r="I215" s="351"/>
      <c r="J215" s="352"/>
      <c r="K215" s="352"/>
      <c r="L215" s="348"/>
      <c r="M215" s="348"/>
      <c r="N215" s="348"/>
      <c r="O215" s="353"/>
      <c r="P215" s="348"/>
    </row>
    <row r="216" spans="4:16" ht="40.15" customHeight="1" x14ac:dyDescent="0.25">
      <c r="D216" s="348"/>
      <c r="E216" s="431"/>
      <c r="F216" s="444"/>
      <c r="G216" s="350"/>
      <c r="H216" s="351"/>
      <c r="I216" s="351"/>
      <c r="J216" s="352"/>
      <c r="K216" s="352"/>
      <c r="L216" s="348"/>
      <c r="M216" s="348"/>
      <c r="N216" s="348"/>
      <c r="O216" s="353"/>
      <c r="P216" s="348"/>
    </row>
    <row r="217" spans="4:16" ht="40.15" customHeight="1" x14ac:dyDescent="0.25">
      <c r="D217" s="348"/>
      <c r="E217" s="431"/>
      <c r="F217" s="444"/>
      <c r="G217" s="350"/>
      <c r="H217" s="351"/>
      <c r="I217" s="351"/>
      <c r="J217" s="352"/>
      <c r="K217" s="352"/>
      <c r="L217" s="348"/>
      <c r="M217" s="348"/>
      <c r="N217" s="348"/>
      <c r="O217" s="353"/>
      <c r="P217" s="348"/>
    </row>
    <row r="218" spans="4:16" ht="40.15" customHeight="1" x14ac:dyDescent="0.25">
      <c r="D218" s="348"/>
      <c r="E218" s="431"/>
      <c r="F218" s="444"/>
      <c r="G218" s="350"/>
      <c r="H218" s="351"/>
      <c r="I218" s="351"/>
      <c r="J218" s="352"/>
      <c r="K218" s="352"/>
      <c r="L218" s="348"/>
      <c r="M218" s="348"/>
      <c r="N218" s="348"/>
      <c r="O218" s="353"/>
      <c r="P218" s="348"/>
    </row>
    <row r="219" spans="4:16" ht="40.15" customHeight="1" x14ac:dyDescent="0.25">
      <c r="D219" s="348"/>
      <c r="E219" s="431"/>
      <c r="F219" s="444"/>
      <c r="G219" s="350"/>
      <c r="H219" s="351"/>
      <c r="I219" s="351"/>
      <c r="J219" s="352"/>
      <c r="K219" s="352"/>
      <c r="L219" s="348"/>
      <c r="M219" s="348"/>
      <c r="N219" s="348"/>
      <c r="O219" s="353"/>
      <c r="P219" s="348"/>
    </row>
    <row r="220" spans="4:16" ht="40.15" customHeight="1" x14ac:dyDescent="0.25">
      <c r="D220" s="348"/>
      <c r="E220" s="431"/>
      <c r="F220" s="444"/>
      <c r="G220" s="350"/>
      <c r="H220" s="351"/>
      <c r="I220" s="351"/>
      <c r="J220" s="352"/>
      <c r="K220" s="352"/>
      <c r="L220" s="348"/>
      <c r="M220" s="348"/>
      <c r="N220" s="348"/>
      <c r="O220" s="353"/>
      <c r="P220" s="348"/>
    </row>
    <row r="221" spans="4:16" ht="40.15" customHeight="1" x14ac:dyDescent="0.25">
      <c r="D221" s="348"/>
      <c r="E221" s="431"/>
      <c r="F221" s="444"/>
      <c r="G221" s="350"/>
      <c r="H221" s="351"/>
      <c r="I221" s="351"/>
      <c r="J221" s="352"/>
      <c r="K221" s="352"/>
      <c r="L221" s="348"/>
      <c r="M221" s="348"/>
      <c r="N221" s="348"/>
      <c r="O221" s="353"/>
      <c r="P221" s="348"/>
    </row>
    <row r="222" spans="4:16" ht="40.15" customHeight="1" x14ac:dyDescent="0.25">
      <c r="D222" s="348"/>
      <c r="E222" s="431"/>
      <c r="F222" s="444"/>
      <c r="G222" s="350"/>
      <c r="H222" s="351"/>
      <c r="I222" s="351"/>
      <c r="J222" s="352"/>
      <c r="K222" s="352"/>
      <c r="L222" s="348"/>
      <c r="M222" s="348"/>
      <c r="N222" s="348"/>
      <c r="O222" s="353"/>
      <c r="P222" s="348"/>
    </row>
    <row r="223" spans="4:16" ht="40.15" customHeight="1" x14ac:dyDescent="0.25">
      <c r="D223" s="348"/>
      <c r="E223" s="431"/>
      <c r="F223" s="444"/>
      <c r="G223" s="350"/>
      <c r="H223" s="351"/>
      <c r="I223" s="351"/>
      <c r="J223" s="352"/>
      <c r="K223" s="352"/>
      <c r="L223" s="348"/>
      <c r="M223" s="348"/>
      <c r="N223" s="348"/>
      <c r="O223" s="353"/>
      <c r="P223" s="348"/>
    </row>
    <row r="224" spans="4:16" ht="40.15" customHeight="1" x14ac:dyDescent="0.25">
      <c r="D224" s="348"/>
      <c r="E224" s="431"/>
      <c r="F224" s="444"/>
      <c r="G224" s="350"/>
      <c r="H224" s="351"/>
      <c r="I224" s="351"/>
      <c r="J224" s="352"/>
      <c r="K224" s="352"/>
      <c r="L224" s="348"/>
      <c r="M224" s="348"/>
      <c r="N224" s="348"/>
      <c r="O224" s="353"/>
      <c r="P224" s="348"/>
    </row>
    <row r="225" spans="4:16" ht="40.15" customHeight="1" x14ac:dyDescent="0.25">
      <c r="D225" s="348"/>
      <c r="E225" s="431"/>
      <c r="F225" s="444"/>
      <c r="G225" s="350"/>
      <c r="H225" s="351"/>
      <c r="I225" s="351"/>
      <c r="J225" s="352"/>
      <c r="K225" s="352"/>
      <c r="L225" s="348"/>
      <c r="M225" s="348"/>
      <c r="N225" s="348"/>
      <c r="O225" s="353"/>
      <c r="P225" s="348"/>
    </row>
    <row r="226" spans="4:16" ht="40.15" customHeight="1" x14ac:dyDescent="0.25">
      <c r="D226" s="348"/>
      <c r="E226" s="431"/>
      <c r="F226" s="444"/>
      <c r="G226" s="350"/>
      <c r="H226" s="351"/>
      <c r="I226" s="351"/>
      <c r="J226" s="352"/>
      <c r="K226" s="352"/>
      <c r="L226" s="348"/>
      <c r="M226" s="348"/>
      <c r="N226" s="348"/>
      <c r="O226" s="353"/>
      <c r="P226" s="348"/>
    </row>
    <row r="227" spans="4:16" ht="40.15" customHeight="1" x14ac:dyDescent="0.25">
      <c r="D227" s="348"/>
      <c r="E227" s="431"/>
      <c r="F227" s="444"/>
      <c r="G227" s="350"/>
      <c r="H227" s="351"/>
      <c r="I227" s="351"/>
      <c r="J227" s="352"/>
      <c r="K227" s="352"/>
      <c r="L227" s="348"/>
      <c r="M227" s="348"/>
      <c r="N227" s="348"/>
      <c r="O227" s="353"/>
      <c r="P227" s="348"/>
    </row>
    <row r="228" spans="4:16" ht="40.15" customHeight="1" x14ac:dyDescent="0.25">
      <c r="D228" s="348"/>
      <c r="E228" s="431"/>
      <c r="F228" s="444"/>
      <c r="G228" s="350"/>
      <c r="H228" s="351"/>
      <c r="I228" s="351"/>
      <c r="J228" s="352"/>
      <c r="K228" s="352"/>
      <c r="L228" s="348"/>
      <c r="M228" s="348"/>
      <c r="N228" s="348"/>
      <c r="O228" s="353"/>
      <c r="P228" s="348"/>
    </row>
    <row r="229" spans="4:16" ht="40.15" customHeight="1" x14ac:dyDescent="0.25">
      <c r="D229" s="348"/>
      <c r="E229" s="431"/>
      <c r="F229" s="444"/>
      <c r="G229" s="350"/>
      <c r="H229" s="351"/>
      <c r="I229" s="351"/>
      <c r="J229" s="352"/>
      <c r="K229" s="352"/>
      <c r="L229" s="348"/>
      <c r="M229" s="348"/>
      <c r="N229" s="348"/>
      <c r="O229" s="353"/>
      <c r="P229" s="348"/>
    </row>
    <row r="230" spans="4:16" ht="40.15" customHeight="1" x14ac:dyDescent="0.25">
      <c r="D230" s="348"/>
      <c r="E230" s="431"/>
      <c r="F230" s="444"/>
      <c r="G230" s="350"/>
      <c r="H230" s="351"/>
      <c r="I230" s="351"/>
      <c r="J230" s="352"/>
      <c r="K230" s="352"/>
      <c r="L230" s="348"/>
      <c r="M230" s="348"/>
      <c r="N230" s="348"/>
      <c r="O230" s="353"/>
      <c r="P230" s="348"/>
    </row>
    <row r="231" spans="4:16" ht="40.15" customHeight="1" x14ac:dyDescent="0.25">
      <c r="D231" s="348"/>
      <c r="E231" s="431"/>
      <c r="F231" s="444"/>
      <c r="G231" s="350"/>
      <c r="H231" s="351"/>
      <c r="I231" s="351"/>
      <c r="J231" s="352"/>
      <c r="K231" s="352"/>
      <c r="L231" s="348"/>
      <c r="M231" s="348"/>
      <c r="N231" s="348"/>
      <c r="O231" s="353"/>
      <c r="P231" s="348"/>
    </row>
    <row r="232" spans="4:16" ht="40.15" customHeight="1" x14ac:dyDescent="0.25">
      <c r="D232" s="348"/>
      <c r="E232" s="431"/>
      <c r="F232" s="444"/>
      <c r="G232" s="350"/>
      <c r="H232" s="351"/>
      <c r="I232" s="351"/>
      <c r="J232" s="352"/>
      <c r="K232" s="352"/>
      <c r="L232" s="348"/>
      <c r="M232" s="348"/>
      <c r="N232" s="348"/>
      <c r="O232" s="353"/>
      <c r="P232" s="348"/>
    </row>
    <row r="233" spans="4:16" ht="40.15" customHeight="1" x14ac:dyDescent="0.25">
      <c r="D233" s="348"/>
      <c r="E233" s="431"/>
      <c r="F233" s="444"/>
      <c r="G233" s="350"/>
      <c r="H233" s="351"/>
      <c r="I233" s="351"/>
      <c r="J233" s="352"/>
      <c r="K233" s="352"/>
      <c r="L233" s="348"/>
      <c r="M233" s="348"/>
      <c r="N233" s="348"/>
      <c r="O233" s="353"/>
      <c r="P233" s="348"/>
    </row>
    <row r="234" spans="4:16" ht="40.15" customHeight="1" x14ac:dyDescent="0.25">
      <c r="D234" s="348"/>
      <c r="E234" s="431"/>
      <c r="F234" s="444"/>
      <c r="G234" s="350"/>
      <c r="H234" s="351"/>
      <c r="I234" s="351"/>
      <c r="J234" s="352"/>
      <c r="K234" s="352"/>
      <c r="L234" s="348"/>
      <c r="M234" s="348"/>
      <c r="N234" s="348"/>
      <c r="O234" s="353"/>
      <c r="P234" s="348"/>
    </row>
    <row r="235" spans="4:16" ht="40.15" customHeight="1" x14ac:dyDescent="0.25">
      <c r="D235" s="348"/>
      <c r="E235" s="431"/>
      <c r="F235" s="444"/>
      <c r="G235" s="350"/>
      <c r="H235" s="351"/>
      <c r="I235" s="351"/>
      <c r="J235" s="352"/>
      <c r="K235" s="352"/>
      <c r="L235" s="348"/>
      <c r="M235" s="348"/>
      <c r="N235" s="348"/>
      <c r="O235" s="353"/>
      <c r="P235" s="348"/>
    </row>
    <row r="236" spans="4:16" ht="40.15" customHeight="1" x14ac:dyDescent="0.25">
      <c r="D236" s="348"/>
      <c r="E236" s="431"/>
      <c r="F236" s="444"/>
      <c r="G236" s="350"/>
      <c r="H236" s="351"/>
      <c r="I236" s="351"/>
      <c r="J236" s="352"/>
      <c r="K236" s="352"/>
      <c r="L236" s="348"/>
      <c r="M236" s="348"/>
      <c r="N236" s="348"/>
      <c r="O236" s="353"/>
      <c r="P236" s="348"/>
    </row>
    <row r="237" spans="4:16" ht="40.15" customHeight="1" x14ac:dyDescent="0.25">
      <c r="D237" s="348"/>
      <c r="E237" s="431"/>
      <c r="F237" s="444"/>
      <c r="G237" s="350"/>
      <c r="H237" s="351"/>
      <c r="I237" s="351"/>
      <c r="J237" s="352"/>
      <c r="K237" s="352"/>
      <c r="L237" s="348"/>
      <c r="M237" s="348"/>
      <c r="N237" s="348"/>
      <c r="O237" s="353"/>
      <c r="P237" s="348"/>
    </row>
    <row r="238" spans="4:16" ht="40.15" customHeight="1" x14ac:dyDescent="0.25">
      <c r="D238" s="348"/>
      <c r="E238" s="431"/>
      <c r="F238" s="444"/>
      <c r="G238" s="350"/>
      <c r="H238" s="351"/>
      <c r="I238" s="351"/>
      <c r="J238" s="352"/>
      <c r="K238" s="352"/>
      <c r="L238" s="348"/>
      <c r="M238" s="348"/>
      <c r="N238" s="348"/>
      <c r="O238" s="353"/>
      <c r="P238" s="348"/>
    </row>
    <row r="239" spans="4:16" ht="40.15" customHeight="1" x14ac:dyDescent="0.25">
      <c r="D239" s="348"/>
      <c r="E239" s="431"/>
      <c r="F239" s="444"/>
      <c r="G239" s="350"/>
      <c r="H239" s="351"/>
      <c r="I239" s="351"/>
      <c r="J239" s="352"/>
      <c r="K239" s="352"/>
      <c r="L239" s="348"/>
      <c r="M239" s="348"/>
      <c r="N239" s="348"/>
      <c r="O239" s="353"/>
      <c r="P239" s="348"/>
    </row>
    <row r="240" spans="4:16" ht="40.15" customHeight="1" x14ac:dyDescent="0.25">
      <c r="D240" s="348"/>
      <c r="E240" s="431"/>
      <c r="F240" s="444"/>
      <c r="G240" s="350"/>
      <c r="H240" s="351"/>
      <c r="I240" s="351"/>
      <c r="J240" s="352"/>
      <c r="K240" s="352"/>
      <c r="L240" s="348"/>
      <c r="M240" s="348"/>
      <c r="N240" s="348"/>
      <c r="O240" s="353"/>
      <c r="P240" s="348"/>
    </row>
    <row r="241" spans="4:16" ht="40.15" customHeight="1" x14ac:dyDescent="0.25">
      <c r="D241" s="348"/>
      <c r="E241" s="431"/>
      <c r="F241" s="444"/>
      <c r="G241" s="350"/>
      <c r="H241" s="351"/>
      <c r="I241" s="351"/>
      <c r="J241" s="352"/>
      <c r="K241" s="352"/>
      <c r="L241" s="348"/>
      <c r="M241" s="348"/>
      <c r="N241" s="348"/>
      <c r="O241" s="353"/>
      <c r="P241" s="348"/>
    </row>
    <row r="242" spans="4:16" ht="40.15" customHeight="1" x14ac:dyDescent="0.25">
      <c r="D242" s="348"/>
      <c r="E242" s="431"/>
      <c r="F242" s="444"/>
      <c r="G242" s="350"/>
      <c r="H242" s="351"/>
      <c r="I242" s="351"/>
      <c r="J242" s="352"/>
      <c r="K242" s="352"/>
      <c r="L242" s="348"/>
      <c r="M242" s="348"/>
      <c r="N242" s="348"/>
      <c r="O242" s="353"/>
      <c r="P242" s="348"/>
    </row>
    <row r="243" spans="4:16" ht="40.15" customHeight="1" x14ac:dyDescent="0.25">
      <c r="D243" s="348"/>
      <c r="E243" s="431"/>
      <c r="F243" s="444"/>
      <c r="G243" s="350"/>
      <c r="H243" s="351"/>
      <c r="I243" s="351"/>
      <c r="J243" s="352"/>
      <c r="K243" s="352"/>
      <c r="L243" s="348"/>
      <c r="M243" s="348"/>
      <c r="N243" s="348"/>
      <c r="O243" s="353"/>
      <c r="P243" s="348"/>
    </row>
    <row r="244" spans="4:16" ht="40.15" customHeight="1" x14ac:dyDescent="0.25">
      <c r="D244" s="348"/>
      <c r="E244" s="431"/>
      <c r="F244" s="444"/>
      <c r="G244" s="350"/>
      <c r="H244" s="351"/>
      <c r="I244" s="351"/>
      <c r="J244" s="352"/>
      <c r="K244" s="352"/>
      <c r="L244" s="348"/>
      <c r="M244" s="348"/>
      <c r="N244" s="348"/>
      <c r="O244" s="353"/>
      <c r="P244" s="348"/>
    </row>
    <row r="245" spans="4:16" ht="40.15" customHeight="1" x14ac:dyDescent="0.25">
      <c r="D245" s="348"/>
      <c r="E245" s="431"/>
      <c r="F245" s="444"/>
      <c r="G245" s="350"/>
      <c r="H245" s="351"/>
      <c r="I245" s="351"/>
      <c r="J245" s="352"/>
      <c r="K245" s="352"/>
      <c r="L245" s="348"/>
      <c r="M245" s="348"/>
      <c r="N245" s="348"/>
      <c r="O245" s="353"/>
      <c r="P245" s="348"/>
    </row>
    <row r="246" spans="4:16" ht="40.15" customHeight="1" x14ac:dyDescent="0.25">
      <c r="D246" s="348"/>
      <c r="E246" s="431"/>
      <c r="F246" s="444"/>
      <c r="G246" s="350"/>
      <c r="H246" s="351"/>
      <c r="I246" s="351"/>
      <c r="J246" s="352"/>
      <c r="K246" s="352"/>
      <c r="L246" s="348"/>
      <c r="M246" s="348"/>
      <c r="N246" s="348"/>
      <c r="O246" s="353"/>
      <c r="P246" s="348"/>
    </row>
    <row r="247" spans="4:16" ht="40.15" customHeight="1" x14ac:dyDescent="0.25">
      <c r="D247" s="348"/>
      <c r="E247" s="431"/>
      <c r="F247" s="444"/>
      <c r="G247" s="350"/>
      <c r="H247" s="351"/>
      <c r="I247" s="351"/>
      <c r="J247" s="352"/>
      <c r="K247" s="352"/>
      <c r="L247" s="348"/>
      <c r="M247" s="348"/>
      <c r="N247" s="348"/>
      <c r="O247" s="353"/>
      <c r="P247" s="348"/>
    </row>
    <row r="248" spans="4:16" ht="40.15" customHeight="1" x14ac:dyDescent="0.25">
      <c r="D248" s="348"/>
      <c r="E248" s="431"/>
      <c r="F248" s="444"/>
      <c r="G248" s="350"/>
      <c r="H248" s="351"/>
      <c r="I248" s="351"/>
      <c r="J248" s="352"/>
      <c r="K248" s="352"/>
      <c r="L248" s="348"/>
      <c r="M248" s="348"/>
      <c r="N248" s="348"/>
      <c r="O248" s="353"/>
      <c r="P248" s="348"/>
    </row>
    <row r="249" spans="4:16" ht="40.15" customHeight="1" x14ac:dyDescent="0.25">
      <c r="D249" s="348"/>
      <c r="E249" s="431"/>
      <c r="F249" s="444"/>
      <c r="G249" s="350"/>
      <c r="H249" s="351"/>
      <c r="I249" s="351"/>
      <c r="J249" s="352"/>
      <c r="K249" s="352"/>
      <c r="L249" s="348"/>
      <c r="M249" s="348"/>
      <c r="N249" s="348"/>
      <c r="O249" s="353"/>
      <c r="P249" s="348"/>
    </row>
    <row r="250" spans="4:16" ht="40.15" customHeight="1" x14ac:dyDescent="0.25">
      <c r="D250" s="348"/>
      <c r="E250" s="431"/>
      <c r="F250" s="444"/>
      <c r="G250" s="350"/>
      <c r="H250" s="351"/>
      <c r="I250" s="351"/>
      <c r="J250" s="352"/>
      <c r="K250" s="352"/>
      <c r="L250" s="348"/>
      <c r="M250" s="348"/>
      <c r="N250" s="348"/>
      <c r="O250" s="353"/>
      <c r="P250" s="348"/>
    </row>
    <row r="251" spans="4:16" ht="40.15" customHeight="1" x14ac:dyDescent="0.25">
      <c r="D251" s="348"/>
      <c r="E251" s="431"/>
      <c r="F251" s="444"/>
      <c r="G251" s="350"/>
      <c r="H251" s="351"/>
      <c r="I251" s="351"/>
      <c r="J251" s="352"/>
      <c r="K251" s="352"/>
      <c r="L251" s="348"/>
      <c r="M251" s="348"/>
      <c r="N251" s="348"/>
      <c r="O251" s="353"/>
      <c r="P251" s="348"/>
    </row>
    <row r="252" spans="4:16" ht="40.15" customHeight="1" x14ac:dyDescent="0.25">
      <c r="D252" s="348"/>
      <c r="E252" s="431"/>
      <c r="F252" s="444"/>
      <c r="G252" s="350"/>
      <c r="H252" s="351"/>
      <c r="I252" s="351"/>
      <c r="J252" s="352"/>
      <c r="K252" s="352"/>
      <c r="L252" s="348"/>
      <c r="M252" s="348"/>
      <c r="N252" s="348"/>
      <c r="O252" s="353"/>
      <c r="P252" s="348"/>
    </row>
    <row r="253" spans="4:16" ht="40.15" customHeight="1" x14ac:dyDescent="0.25">
      <c r="D253" s="348"/>
      <c r="E253" s="431"/>
      <c r="F253" s="444"/>
      <c r="G253" s="350"/>
      <c r="H253" s="351"/>
      <c r="I253" s="351"/>
      <c r="J253" s="352"/>
      <c r="K253" s="352"/>
      <c r="L253" s="348"/>
      <c r="M253" s="348"/>
      <c r="N253" s="348"/>
      <c r="O253" s="353"/>
      <c r="P253" s="348"/>
    </row>
    <row r="254" spans="4:16" ht="40.15" customHeight="1" x14ac:dyDescent="0.25">
      <c r="D254" s="348"/>
      <c r="E254" s="431"/>
      <c r="F254" s="444"/>
      <c r="G254" s="350"/>
      <c r="H254" s="351"/>
      <c r="I254" s="351"/>
      <c r="J254" s="352"/>
      <c r="K254" s="352"/>
      <c r="L254" s="348"/>
      <c r="M254" s="348"/>
      <c r="N254" s="348"/>
      <c r="O254" s="353"/>
      <c r="P254" s="348"/>
    </row>
    <row r="255" spans="4:16" ht="40.15" customHeight="1" x14ac:dyDescent="0.25">
      <c r="D255" s="348"/>
      <c r="E255" s="431"/>
      <c r="F255" s="444"/>
      <c r="G255" s="350"/>
      <c r="H255" s="351"/>
      <c r="I255" s="351"/>
      <c r="J255" s="352"/>
      <c r="K255" s="352"/>
      <c r="L255" s="348"/>
      <c r="M255" s="348"/>
      <c r="N255" s="348"/>
      <c r="O255" s="353"/>
      <c r="P255" s="348"/>
    </row>
    <row r="256" spans="4:16" ht="40.15" customHeight="1" x14ac:dyDescent="0.25">
      <c r="D256" s="348"/>
      <c r="E256" s="431"/>
      <c r="F256" s="444"/>
      <c r="G256" s="350"/>
      <c r="H256" s="351"/>
      <c r="I256" s="351"/>
      <c r="J256" s="352"/>
      <c r="K256" s="352"/>
      <c r="L256" s="348"/>
      <c r="M256" s="348"/>
      <c r="N256" s="348"/>
      <c r="O256" s="353"/>
      <c r="P256" s="348"/>
    </row>
    <row r="257" spans="4:16" ht="40.15" customHeight="1" x14ac:dyDescent="0.25">
      <c r="D257" s="348"/>
      <c r="E257" s="431"/>
      <c r="F257" s="444"/>
      <c r="G257" s="350"/>
      <c r="H257" s="351"/>
      <c r="I257" s="351"/>
      <c r="J257" s="352"/>
      <c r="K257" s="352"/>
      <c r="L257" s="348"/>
      <c r="M257" s="348"/>
      <c r="N257" s="348"/>
      <c r="O257" s="353"/>
      <c r="P257" s="348"/>
    </row>
    <row r="258" spans="4:16" ht="40.15" customHeight="1" x14ac:dyDescent="0.25">
      <c r="D258" s="348"/>
      <c r="E258" s="431"/>
      <c r="F258" s="444"/>
      <c r="G258" s="350"/>
      <c r="H258" s="351"/>
      <c r="I258" s="351"/>
      <c r="J258" s="352"/>
      <c r="K258" s="352"/>
      <c r="L258" s="348"/>
      <c r="M258" s="348"/>
      <c r="N258" s="348"/>
      <c r="O258" s="353"/>
      <c r="P258" s="348"/>
    </row>
    <row r="259" spans="4:16" ht="40.15" customHeight="1" x14ac:dyDescent="0.25">
      <c r="D259" s="348"/>
      <c r="E259" s="431"/>
      <c r="F259" s="444"/>
      <c r="G259" s="350"/>
      <c r="H259" s="351"/>
      <c r="I259" s="351"/>
      <c r="J259" s="352"/>
      <c r="K259" s="352"/>
      <c r="L259" s="348"/>
      <c r="M259" s="348"/>
      <c r="N259" s="348"/>
      <c r="O259" s="353"/>
      <c r="P259" s="348"/>
    </row>
    <row r="260" spans="4:16" ht="40.15" customHeight="1" x14ac:dyDescent="0.25">
      <c r="D260" s="348"/>
      <c r="E260" s="431"/>
      <c r="F260" s="444"/>
      <c r="G260" s="350"/>
      <c r="H260" s="351"/>
      <c r="I260" s="351"/>
      <c r="J260" s="352"/>
      <c r="K260" s="352"/>
      <c r="L260" s="348"/>
      <c r="M260" s="348"/>
      <c r="N260" s="348"/>
      <c r="O260" s="353"/>
      <c r="P260" s="348"/>
    </row>
    <row r="261" spans="4:16" ht="40.15" customHeight="1" x14ac:dyDescent="0.25">
      <c r="D261" s="348"/>
      <c r="E261" s="431"/>
      <c r="F261" s="444"/>
      <c r="G261" s="350"/>
      <c r="H261" s="351"/>
      <c r="I261" s="351"/>
      <c r="J261" s="352"/>
      <c r="K261" s="352"/>
      <c r="L261" s="348"/>
      <c r="M261" s="348"/>
      <c r="N261" s="348"/>
      <c r="O261" s="353"/>
      <c r="P261" s="348"/>
    </row>
    <row r="262" spans="4:16" ht="40.15" customHeight="1" x14ac:dyDescent="0.25">
      <c r="D262" s="348"/>
      <c r="E262" s="431"/>
      <c r="F262" s="444"/>
      <c r="G262" s="350"/>
      <c r="H262" s="351"/>
      <c r="I262" s="351"/>
      <c r="J262" s="352"/>
      <c r="K262" s="352"/>
      <c r="L262" s="348"/>
      <c r="M262" s="348"/>
      <c r="N262" s="348"/>
      <c r="O262" s="353"/>
      <c r="P262" s="348"/>
    </row>
    <row r="263" spans="4:16" ht="40.15" customHeight="1" x14ac:dyDescent="0.25">
      <c r="D263" s="348"/>
      <c r="E263" s="431"/>
      <c r="F263" s="444"/>
      <c r="G263" s="350"/>
      <c r="H263" s="351"/>
      <c r="I263" s="351"/>
      <c r="J263" s="352"/>
      <c r="K263" s="352"/>
      <c r="L263" s="348"/>
      <c r="M263" s="348"/>
      <c r="N263" s="348"/>
      <c r="O263" s="353"/>
      <c r="P263" s="348"/>
    </row>
    <row r="264" spans="4:16" ht="40.15" customHeight="1" x14ac:dyDescent="0.25">
      <c r="D264" s="348"/>
      <c r="E264" s="431"/>
      <c r="F264" s="444"/>
      <c r="G264" s="350"/>
      <c r="H264" s="351"/>
      <c r="I264" s="351"/>
      <c r="J264" s="352"/>
      <c r="K264" s="352"/>
      <c r="L264" s="348"/>
      <c r="M264" s="348"/>
      <c r="N264" s="348"/>
      <c r="O264" s="353"/>
      <c r="P264" s="348"/>
    </row>
    <row r="265" spans="4:16" ht="40.15" customHeight="1" x14ac:dyDescent="0.25">
      <c r="D265" s="348"/>
      <c r="E265" s="431"/>
      <c r="F265" s="444"/>
      <c r="G265" s="350"/>
      <c r="H265" s="351"/>
      <c r="I265" s="351"/>
      <c r="J265" s="352"/>
      <c r="K265" s="352"/>
      <c r="L265" s="348"/>
      <c r="M265" s="348"/>
      <c r="N265" s="348"/>
      <c r="O265" s="353"/>
      <c r="P265" s="348"/>
    </row>
    <row r="266" spans="4:16" ht="40.15" customHeight="1" x14ac:dyDescent="0.25">
      <c r="D266" s="348"/>
      <c r="E266" s="431"/>
      <c r="F266" s="444"/>
      <c r="G266" s="350"/>
      <c r="H266" s="351"/>
      <c r="I266" s="351"/>
      <c r="J266" s="352"/>
      <c r="K266" s="352"/>
      <c r="L266" s="348"/>
      <c r="M266" s="348"/>
      <c r="N266" s="348"/>
      <c r="O266" s="353"/>
      <c r="P266" s="348"/>
    </row>
    <row r="267" spans="4:16" ht="40.15" customHeight="1" x14ac:dyDescent="0.25">
      <c r="D267" s="348"/>
      <c r="E267" s="431"/>
      <c r="F267" s="444"/>
      <c r="G267" s="350"/>
      <c r="H267" s="351"/>
      <c r="I267" s="351"/>
      <c r="J267" s="352"/>
      <c r="K267" s="352"/>
      <c r="L267" s="348"/>
      <c r="M267" s="348"/>
      <c r="N267" s="348"/>
      <c r="O267" s="353"/>
      <c r="P267" s="348"/>
    </row>
    <row r="268" spans="4:16" ht="40.15" customHeight="1" x14ac:dyDescent="0.25">
      <c r="D268" s="348"/>
      <c r="E268" s="431"/>
      <c r="F268" s="444"/>
      <c r="G268" s="350"/>
      <c r="H268" s="351"/>
      <c r="I268" s="351"/>
      <c r="J268" s="352"/>
      <c r="K268" s="352"/>
      <c r="L268" s="348"/>
      <c r="M268" s="348"/>
      <c r="N268" s="348"/>
      <c r="O268" s="353"/>
      <c r="P268" s="348"/>
    </row>
    <row r="269" spans="4:16" ht="40.15" customHeight="1" x14ac:dyDescent="0.25">
      <c r="D269" s="348"/>
      <c r="E269" s="431"/>
      <c r="F269" s="444"/>
      <c r="G269" s="350"/>
      <c r="H269" s="351"/>
      <c r="I269" s="351"/>
      <c r="J269" s="352"/>
      <c r="K269" s="352"/>
      <c r="L269" s="348"/>
      <c r="M269" s="348"/>
      <c r="N269" s="348"/>
      <c r="O269" s="353"/>
      <c r="P269" s="348"/>
    </row>
    <row r="270" spans="4:16" ht="40.15" customHeight="1" x14ac:dyDescent="0.25">
      <c r="D270" s="348"/>
      <c r="E270" s="431"/>
      <c r="F270" s="444"/>
      <c r="G270" s="350"/>
      <c r="H270" s="351"/>
      <c r="I270" s="351"/>
      <c r="J270" s="352"/>
      <c r="K270" s="352"/>
      <c r="L270" s="348"/>
      <c r="M270" s="348"/>
      <c r="N270" s="348"/>
      <c r="O270" s="353"/>
      <c r="P270" s="348"/>
    </row>
    <row r="271" spans="4:16" ht="40.15" customHeight="1" x14ac:dyDescent="0.25">
      <c r="D271" s="348"/>
      <c r="E271" s="431"/>
      <c r="F271" s="444"/>
      <c r="G271" s="350"/>
      <c r="H271" s="351"/>
      <c r="I271" s="351"/>
      <c r="J271" s="352"/>
      <c r="K271" s="352"/>
      <c r="L271" s="348"/>
      <c r="M271" s="348"/>
      <c r="N271" s="348"/>
      <c r="O271" s="353"/>
      <c r="P271" s="348"/>
    </row>
    <row r="272" spans="4:16" ht="40.15" customHeight="1" x14ac:dyDescent="0.25">
      <c r="D272" s="348"/>
      <c r="E272" s="431"/>
      <c r="F272" s="444"/>
      <c r="G272" s="350"/>
      <c r="H272" s="351"/>
      <c r="I272" s="351"/>
      <c r="J272" s="352"/>
      <c r="K272" s="352"/>
      <c r="L272" s="348"/>
      <c r="M272" s="348"/>
      <c r="N272" s="348"/>
      <c r="O272" s="353"/>
      <c r="P272" s="348"/>
    </row>
    <row r="273" spans="4:16" ht="40.15" customHeight="1" x14ac:dyDescent="0.25">
      <c r="D273" s="348"/>
      <c r="E273" s="431"/>
      <c r="F273" s="444"/>
      <c r="G273" s="350"/>
      <c r="H273" s="351"/>
      <c r="I273" s="351"/>
      <c r="J273" s="352"/>
      <c r="K273" s="352"/>
      <c r="L273" s="348"/>
      <c r="M273" s="348"/>
      <c r="N273" s="348"/>
      <c r="O273" s="353"/>
      <c r="P273" s="348"/>
    </row>
    <row r="274" spans="4:16" ht="40.15" customHeight="1" x14ac:dyDescent="0.25">
      <c r="D274" s="348"/>
      <c r="E274" s="431"/>
      <c r="F274" s="444"/>
      <c r="G274" s="350"/>
      <c r="H274" s="351"/>
      <c r="I274" s="351"/>
      <c r="J274" s="352"/>
      <c r="K274" s="352"/>
      <c r="L274" s="348"/>
      <c r="M274" s="348"/>
      <c r="N274" s="348"/>
      <c r="O274" s="353"/>
      <c r="P274" s="348"/>
    </row>
    <row r="275" spans="4:16" ht="40.15" customHeight="1" x14ac:dyDescent="0.25">
      <c r="D275" s="348"/>
      <c r="E275" s="431"/>
      <c r="F275" s="444"/>
      <c r="G275" s="350"/>
      <c r="H275" s="351"/>
      <c r="I275" s="351"/>
      <c r="J275" s="352"/>
      <c r="K275" s="352"/>
      <c r="L275" s="348"/>
      <c r="M275" s="348"/>
      <c r="N275" s="348"/>
      <c r="O275" s="353"/>
      <c r="P275" s="348"/>
    </row>
    <row r="276" spans="4:16" ht="40.15" customHeight="1" x14ac:dyDescent="0.25">
      <c r="D276" s="348"/>
      <c r="E276" s="431"/>
      <c r="F276" s="444"/>
      <c r="G276" s="350"/>
      <c r="H276" s="351"/>
      <c r="I276" s="351"/>
      <c r="J276" s="352"/>
      <c r="K276" s="352"/>
      <c r="L276" s="348"/>
      <c r="M276" s="348"/>
      <c r="N276" s="348"/>
      <c r="O276" s="353"/>
      <c r="P276" s="348"/>
    </row>
    <row r="277" spans="4:16" ht="40.15" customHeight="1" x14ac:dyDescent="0.25">
      <c r="D277" s="348"/>
      <c r="E277" s="431"/>
      <c r="F277" s="444"/>
      <c r="G277" s="350"/>
      <c r="H277" s="351"/>
      <c r="I277" s="351"/>
      <c r="J277" s="352"/>
      <c r="K277" s="352"/>
      <c r="L277" s="348"/>
      <c r="M277" s="348"/>
      <c r="N277" s="348"/>
      <c r="O277" s="353"/>
      <c r="P277" s="348"/>
    </row>
    <row r="278" spans="4:16" ht="40.15" customHeight="1" x14ac:dyDescent="0.25">
      <c r="D278" s="348"/>
      <c r="E278" s="431"/>
      <c r="F278" s="444"/>
      <c r="G278" s="350"/>
      <c r="H278" s="351"/>
      <c r="I278" s="351"/>
      <c r="J278" s="352"/>
      <c r="K278" s="352"/>
      <c r="L278" s="348"/>
      <c r="M278" s="348"/>
      <c r="N278" s="348"/>
      <c r="O278" s="353"/>
      <c r="P278" s="348"/>
    </row>
    <row r="279" spans="4:16" ht="40.15" customHeight="1" x14ac:dyDescent="0.25">
      <c r="D279" s="348"/>
      <c r="E279" s="431"/>
      <c r="F279" s="444"/>
      <c r="G279" s="350"/>
      <c r="H279" s="351"/>
      <c r="I279" s="351"/>
      <c r="J279" s="352"/>
      <c r="K279" s="352"/>
      <c r="L279" s="348"/>
      <c r="M279" s="348"/>
      <c r="N279" s="348"/>
      <c r="O279" s="353"/>
      <c r="P279" s="348"/>
    </row>
    <row r="280" spans="4:16" ht="40.15" customHeight="1" x14ac:dyDescent="0.25">
      <c r="D280" s="348"/>
      <c r="E280" s="431"/>
      <c r="F280" s="444"/>
      <c r="G280" s="350"/>
      <c r="H280" s="351"/>
      <c r="I280" s="351"/>
      <c r="J280" s="352"/>
      <c r="K280" s="352"/>
      <c r="L280" s="348"/>
      <c r="M280" s="348"/>
      <c r="N280" s="348"/>
      <c r="O280" s="353"/>
      <c r="P280" s="348"/>
    </row>
    <row r="281" spans="4:16" ht="40.15" customHeight="1" x14ac:dyDescent="0.25">
      <c r="D281" s="348"/>
      <c r="E281" s="431"/>
      <c r="F281" s="444"/>
      <c r="G281" s="350"/>
      <c r="H281" s="351"/>
      <c r="I281" s="351"/>
      <c r="J281" s="352"/>
      <c r="K281" s="352"/>
      <c r="L281" s="348"/>
      <c r="M281" s="348"/>
      <c r="N281" s="348"/>
      <c r="O281" s="353"/>
      <c r="P281" s="348"/>
    </row>
    <row r="282" spans="4:16" ht="40.15" customHeight="1" x14ac:dyDescent="0.25">
      <c r="D282" s="348"/>
      <c r="E282" s="431"/>
      <c r="F282" s="444"/>
      <c r="G282" s="350"/>
      <c r="H282" s="351"/>
      <c r="I282" s="351"/>
      <c r="J282" s="352"/>
      <c r="K282" s="352"/>
      <c r="L282" s="348"/>
      <c r="M282" s="348"/>
      <c r="N282" s="348"/>
      <c r="O282" s="353"/>
      <c r="P282" s="348"/>
    </row>
    <row r="283" spans="4:16" ht="40.15" customHeight="1" x14ac:dyDescent="0.25">
      <c r="D283" s="348"/>
      <c r="E283" s="431"/>
      <c r="F283" s="444"/>
      <c r="G283" s="350"/>
      <c r="H283" s="351"/>
      <c r="I283" s="351"/>
      <c r="J283" s="352"/>
      <c r="K283" s="352"/>
      <c r="L283" s="348"/>
      <c r="M283" s="348"/>
      <c r="N283" s="348"/>
      <c r="O283" s="353"/>
      <c r="P283" s="348"/>
    </row>
    <row r="284" spans="4:16" ht="40.15" customHeight="1" x14ac:dyDescent="0.25">
      <c r="D284" s="348"/>
      <c r="E284" s="431"/>
      <c r="F284" s="444"/>
      <c r="G284" s="350"/>
      <c r="H284" s="351"/>
      <c r="I284" s="351"/>
      <c r="J284" s="352"/>
      <c r="K284" s="352"/>
      <c r="L284" s="348"/>
      <c r="M284" s="348"/>
      <c r="N284" s="348"/>
      <c r="O284" s="353"/>
      <c r="P284" s="348"/>
    </row>
    <row r="285" spans="4:16" ht="40.15" customHeight="1" x14ac:dyDescent="0.25">
      <c r="D285" s="348"/>
      <c r="E285" s="431"/>
      <c r="F285" s="444"/>
      <c r="G285" s="350"/>
      <c r="H285" s="351"/>
      <c r="I285" s="351"/>
      <c r="J285" s="352"/>
      <c r="K285" s="352"/>
      <c r="L285" s="348"/>
      <c r="M285" s="348"/>
      <c r="N285" s="348"/>
      <c r="O285" s="353"/>
      <c r="P285" s="348"/>
    </row>
    <row r="286" spans="4:16" ht="40.15" customHeight="1" x14ac:dyDescent="0.25">
      <c r="D286" s="348"/>
      <c r="E286" s="431"/>
      <c r="F286" s="444"/>
      <c r="G286" s="350"/>
      <c r="H286" s="351"/>
      <c r="I286" s="351"/>
      <c r="J286" s="352"/>
      <c r="K286" s="352"/>
      <c r="L286" s="348"/>
      <c r="M286" s="348"/>
      <c r="N286" s="348"/>
      <c r="O286" s="353"/>
      <c r="P286" s="348"/>
    </row>
    <row r="287" spans="4:16" ht="40.15" customHeight="1" x14ac:dyDescent="0.25">
      <c r="D287" s="348"/>
      <c r="E287" s="431"/>
      <c r="F287" s="444"/>
      <c r="G287" s="350"/>
      <c r="H287" s="351"/>
      <c r="I287" s="351"/>
      <c r="J287" s="352"/>
      <c r="K287" s="352"/>
      <c r="L287" s="348"/>
      <c r="M287" s="348"/>
      <c r="N287" s="348"/>
      <c r="O287" s="353"/>
      <c r="P287" s="348"/>
    </row>
    <row r="288" spans="4:16" ht="40.15" customHeight="1" x14ac:dyDescent="0.25">
      <c r="D288" s="348"/>
      <c r="E288" s="431"/>
      <c r="F288" s="444"/>
      <c r="G288" s="350"/>
      <c r="H288" s="351"/>
      <c r="I288" s="351"/>
      <c r="J288" s="352"/>
      <c r="K288" s="352"/>
      <c r="L288" s="348"/>
      <c r="M288" s="348"/>
      <c r="N288" s="348"/>
      <c r="O288" s="353"/>
      <c r="P288" s="348"/>
    </row>
    <row r="289" spans="4:16" ht="40.15" customHeight="1" x14ac:dyDescent="0.25">
      <c r="D289" s="348"/>
      <c r="E289" s="431"/>
      <c r="F289" s="444"/>
      <c r="G289" s="350"/>
      <c r="H289" s="351"/>
      <c r="I289" s="351"/>
      <c r="J289" s="352"/>
      <c r="K289" s="352"/>
      <c r="L289" s="348"/>
      <c r="M289" s="348"/>
      <c r="N289" s="348"/>
      <c r="O289" s="353"/>
      <c r="P289" s="348"/>
    </row>
    <row r="290" spans="4:16" ht="40.15" customHeight="1" x14ac:dyDescent="0.25">
      <c r="D290" s="348"/>
      <c r="E290" s="431"/>
      <c r="F290" s="444"/>
      <c r="G290" s="350"/>
      <c r="H290" s="351"/>
      <c r="I290" s="351"/>
      <c r="J290" s="352"/>
      <c r="K290" s="352"/>
      <c r="L290" s="348"/>
      <c r="M290" s="348"/>
      <c r="N290" s="348"/>
      <c r="O290" s="353"/>
      <c r="P290" s="348"/>
    </row>
    <row r="291" spans="4:16" ht="40.15" customHeight="1" x14ac:dyDescent="0.25">
      <c r="D291" s="348"/>
      <c r="E291" s="431"/>
      <c r="F291" s="444"/>
      <c r="G291" s="350"/>
      <c r="H291" s="351"/>
      <c r="I291" s="351"/>
      <c r="J291" s="352"/>
      <c r="K291" s="352"/>
      <c r="L291" s="348"/>
      <c r="M291" s="348"/>
      <c r="N291" s="348"/>
      <c r="O291" s="353"/>
      <c r="P291" s="348"/>
    </row>
    <row r="292" spans="4:16" ht="40.15" customHeight="1" x14ac:dyDescent="0.25">
      <c r="D292" s="348"/>
      <c r="E292" s="431"/>
      <c r="F292" s="444"/>
      <c r="G292" s="350"/>
      <c r="H292" s="351"/>
      <c r="I292" s="351"/>
      <c r="J292" s="352"/>
      <c r="K292" s="352"/>
      <c r="L292" s="348"/>
      <c r="M292" s="348"/>
      <c r="N292" s="348"/>
      <c r="O292" s="353"/>
      <c r="P292" s="348"/>
    </row>
    <row r="293" spans="4:16" ht="40.15" customHeight="1" x14ac:dyDescent="0.25">
      <c r="D293" s="348"/>
      <c r="E293" s="431"/>
      <c r="F293" s="444"/>
      <c r="G293" s="350"/>
      <c r="H293" s="351"/>
      <c r="I293" s="351"/>
      <c r="J293" s="352"/>
      <c r="K293" s="352"/>
      <c r="L293" s="348"/>
      <c r="M293" s="348"/>
      <c r="N293" s="348"/>
      <c r="O293" s="353"/>
      <c r="P293" s="348"/>
    </row>
    <row r="294" spans="4:16" ht="40.15" customHeight="1" x14ac:dyDescent="0.25">
      <c r="D294" s="348"/>
      <c r="E294" s="431"/>
      <c r="F294" s="444"/>
      <c r="G294" s="350"/>
      <c r="H294" s="351"/>
      <c r="I294" s="351"/>
      <c r="J294" s="352"/>
      <c r="K294" s="352"/>
      <c r="L294" s="348"/>
      <c r="M294" s="348"/>
      <c r="N294" s="348"/>
      <c r="O294" s="353"/>
      <c r="P294" s="348"/>
    </row>
    <row r="295" spans="4:16" ht="40.15" customHeight="1" x14ac:dyDescent="0.25">
      <c r="D295" s="348"/>
      <c r="E295" s="431"/>
      <c r="F295" s="444"/>
      <c r="G295" s="350"/>
      <c r="H295" s="351"/>
      <c r="I295" s="351"/>
      <c r="J295" s="352"/>
      <c r="K295" s="352"/>
      <c r="L295" s="348"/>
      <c r="M295" s="348"/>
      <c r="N295" s="348"/>
      <c r="O295" s="353"/>
      <c r="P295" s="348"/>
    </row>
    <row r="296" spans="4:16" ht="40.15" customHeight="1" x14ac:dyDescent="0.25">
      <c r="D296" s="348"/>
      <c r="E296" s="431"/>
      <c r="F296" s="444"/>
      <c r="G296" s="350"/>
      <c r="H296" s="351"/>
      <c r="I296" s="351"/>
      <c r="J296" s="352"/>
      <c r="K296" s="352"/>
      <c r="L296" s="348"/>
      <c r="M296" s="348"/>
      <c r="N296" s="348"/>
      <c r="O296" s="353"/>
      <c r="P296" s="348"/>
    </row>
    <row r="297" spans="4:16" ht="40.15" customHeight="1" x14ac:dyDescent="0.25">
      <c r="D297" s="348"/>
      <c r="E297" s="431"/>
      <c r="F297" s="444"/>
      <c r="G297" s="350"/>
      <c r="H297" s="351"/>
      <c r="I297" s="351"/>
      <c r="J297" s="352"/>
      <c r="K297" s="352"/>
      <c r="L297" s="348"/>
      <c r="M297" s="348"/>
      <c r="N297" s="348"/>
      <c r="O297" s="353"/>
      <c r="P297" s="348"/>
    </row>
    <row r="298" spans="4:16" ht="40.15" customHeight="1" x14ac:dyDescent="0.25">
      <c r="D298" s="348"/>
      <c r="E298" s="431"/>
      <c r="F298" s="444"/>
      <c r="G298" s="350"/>
      <c r="H298" s="351"/>
      <c r="I298" s="351"/>
      <c r="J298" s="352"/>
      <c r="K298" s="352"/>
      <c r="L298" s="348"/>
      <c r="M298" s="348"/>
      <c r="N298" s="348"/>
      <c r="O298" s="353"/>
      <c r="P298" s="348"/>
    </row>
    <row r="299" spans="4:16" ht="40.15" customHeight="1" x14ac:dyDescent="0.25">
      <c r="D299" s="348"/>
      <c r="E299" s="431"/>
      <c r="F299" s="444"/>
      <c r="G299" s="350"/>
      <c r="H299" s="351"/>
      <c r="I299" s="351"/>
      <c r="J299" s="352"/>
      <c r="K299" s="352"/>
      <c r="L299" s="348"/>
      <c r="M299" s="348"/>
      <c r="N299" s="348"/>
      <c r="O299" s="353"/>
      <c r="P299" s="348"/>
    </row>
    <row r="300" spans="4:16" ht="40.15" customHeight="1" x14ac:dyDescent="0.25">
      <c r="D300" s="348"/>
      <c r="E300" s="431"/>
      <c r="F300" s="444"/>
      <c r="G300" s="350"/>
      <c r="H300" s="351"/>
      <c r="I300" s="351"/>
      <c r="J300" s="352"/>
      <c r="K300" s="352"/>
      <c r="L300" s="348"/>
      <c r="M300" s="348"/>
      <c r="N300" s="348"/>
      <c r="O300" s="353"/>
      <c r="P300" s="348"/>
    </row>
    <row r="301" spans="4:16" ht="40.15" customHeight="1" x14ac:dyDescent="0.25">
      <c r="D301" s="348"/>
      <c r="E301" s="431"/>
      <c r="F301" s="444"/>
      <c r="G301" s="350"/>
      <c r="H301" s="351"/>
      <c r="I301" s="351"/>
      <c r="J301" s="352"/>
      <c r="K301" s="352"/>
      <c r="L301" s="348"/>
      <c r="M301" s="348"/>
      <c r="N301" s="348"/>
      <c r="O301" s="353"/>
      <c r="P301" s="348"/>
    </row>
    <row r="302" spans="4:16" ht="40.15" customHeight="1" x14ac:dyDescent="0.25">
      <c r="D302" s="348"/>
      <c r="E302" s="431"/>
      <c r="F302" s="444"/>
      <c r="G302" s="350"/>
      <c r="H302" s="351"/>
      <c r="I302" s="351"/>
      <c r="J302" s="352"/>
      <c r="K302" s="352"/>
      <c r="L302" s="348"/>
      <c r="M302" s="348"/>
      <c r="N302" s="348"/>
      <c r="O302" s="353"/>
      <c r="P302" s="348"/>
    </row>
    <row r="303" spans="4:16" ht="40.15" customHeight="1" x14ac:dyDescent="0.25">
      <c r="D303" s="348"/>
      <c r="E303" s="431"/>
      <c r="F303" s="444"/>
      <c r="G303" s="350"/>
      <c r="H303" s="351"/>
      <c r="I303" s="351"/>
      <c r="J303" s="352"/>
      <c r="K303" s="352"/>
      <c r="L303" s="348"/>
      <c r="M303" s="348"/>
      <c r="N303" s="348"/>
      <c r="O303" s="353"/>
      <c r="P303" s="348"/>
    </row>
    <row r="304" spans="4:16" ht="40.15" customHeight="1" x14ac:dyDescent="0.25">
      <c r="D304" s="348"/>
      <c r="E304" s="431"/>
      <c r="F304" s="444"/>
      <c r="G304" s="350"/>
      <c r="H304" s="351"/>
      <c r="I304" s="351"/>
      <c r="J304" s="352"/>
      <c r="K304" s="352"/>
      <c r="L304" s="348"/>
      <c r="M304" s="348"/>
      <c r="N304" s="348"/>
      <c r="O304" s="353"/>
      <c r="P304" s="348"/>
    </row>
    <row r="305" spans="4:16" ht="40.15" customHeight="1" x14ac:dyDescent="0.25">
      <c r="D305" s="348"/>
      <c r="E305" s="431"/>
      <c r="F305" s="444"/>
      <c r="G305" s="350"/>
      <c r="H305" s="351"/>
      <c r="I305" s="351"/>
      <c r="J305" s="352"/>
      <c r="K305" s="352"/>
      <c r="L305" s="348"/>
      <c r="M305" s="348"/>
      <c r="N305" s="348"/>
      <c r="O305" s="353"/>
      <c r="P305" s="348"/>
    </row>
    <row r="306" spans="4:16" ht="40.15" customHeight="1" x14ac:dyDescent="0.25">
      <c r="D306" s="348"/>
      <c r="E306" s="431"/>
      <c r="F306" s="444"/>
      <c r="G306" s="350"/>
      <c r="H306" s="351"/>
      <c r="I306" s="351"/>
      <c r="J306" s="352"/>
      <c r="K306" s="352"/>
      <c r="L306" s="348"/>
      <c r="M306" s="348"/>
      <c r="N306" s="348"/>
      <c r="O306" s="353"/>
      <c r="P306" s="348"/>
    </row>
    <row r="307" spans="4:16" ht="40.15" customHeight="1" x14ac:dyDescent="0.25">
      <c r="D307" s="348"/>
      <c r="E307" s="431"/>
      <c r="F307" s="444"/>
      <c r="G307" s="350"/>
      <c r="H307" s="351"/>
      <c r="I307" s="351"/>
      <c r="J307" s="352"/>
      <c r="K307" s="352"/>
      <c r="L307" s="348"/>
      <c r="M307" s="348"/>
      <c r="N307" s="348"/>
      <c r="O307" s="353"/>
      <c r="P307" s="348"/>
    </row>
    <row r="308" spans="4:16" ht="40.15" customHeight="1" x14ac:dyDescent="0.25">
      <c r="D308" s="348"/>
      <c r="E308" s="431"/>
      <c r="F308" s="444"/>
      <c r="G308" s="350"/>
      <c r="H308" s="351"/>
      <c r="I308" s="351"/>
      <c r="J308" s="352"/>
      <c r="K308" s="352"/>
      <c r="L308" s="348"/>
      <c r="M308" s="348"/>
      <c r="N308" s="348"/>
      <c r="O308" s="353"/>
      <c r="P308" s="348"/>
    </row>
    <row r="309" spans="4:16" ht="40.15" customHeight="1" x14ac:dyDescent="0.25">
      <c r="D309" s="348"/>
      <c r="E309" s="431"/>
      <c r="F309" s="444"/>
      <c r="G309" s="350"/>
      <c r="H309" s="351"/>
      <c r="I309" s="351"/>
      <c r="J309" s="352"/>
      <c r="K309" s="352"/>
      <c r="L309" s="348"/>
      <c r="M309" s="348"/>
      <c r="N309" s="348"/>
      <c r="O309" s="353"/>
      <c r="P309" s="348"/>
    </row>
    <row r="310" spans="4:16" ht="40.15" customHeight="1" x14ac:dyDescent="0.25">
      <c r="D310" s="348"/>
      <c r="E310" s="431"/>
      <c r="F310" s="444"/>
      <c r="G310" s="350"/>
      <c r="H310" s="351"/>
      <c r="I310" s="351"/>
      <c r="J310" s="352"/>
      <c r="K310" s="352"/>
      <c r="L310" s="348"/>
      <c r="M310" s="348"/>
      <c r="N310" s="348"/>
      <c r="O310" s="353"/>
      <c r="P310" s="348"/>
    </row>
    <row r="311" spans="4:16" ht="40.15" customHeight="1" x14ac:dyDescent="0.25">
      <c r="D311" s="348"/>
      <c r="E311" s="431"/>
      <c r="F311" s="444"/>
      <c r="G311" s="350"/>
      <c r="H311" s="351"/>
      <c r="I311" s="351"/>
      <c r="J311" s="352"/>
      <c r="K311" s="352"/>
      <c r="L311" s="348"/>
      <c r="M311" s="348"/>
      <c r="N311" s="348"/>
      <c r="O311" s="353"/>
      <c r="P311" s="348"/>
    </row>
    <row r="312" spans="4:16" ht="40.15" customHeight="1" x14ac:dyDescent="0.25">
      <c r="D312" s="348"/>
      <c r="E312" s="431"/>
      <c r="F312" s="444"/>
      <c r="G312" s="350"/>
      <c r="H312" s="351"/>
      <c r="I312" s="351"/>
      <c r="J312" s="352"/>
      <c r="K312" s="352"/>
      <c r="L312" s="348"/>
      <c r="M312" s="348"/>
      <c r="N312" s="348"/>
      <c r="O312" s="353"/>
      <c r="P312" s="348"/>
    </row>
    <row r="313" spans="4:16" ht="40.15" customHeight="1" x14ac:dyDescent="0.25">
      <c r="D313" s="348"/>
      <c r="E313" s="431"/>
      <c r="F313" s="444"/>
      <c r="G313" s="350"/>
      <c r="H313" s="351"/>
      <c r="I313" s="351"/>
      <c r="J313" s="352"/>
      <c r="K313" s="352"/>
      <c r="L313" s="348"/>
      <c r="M313" s="348"/>
      <c r="N313" s="348"/>
      <c r="O313" s="353"/>
      <c r="P313" s="348"/>
    </row>
    <row r="314" spans="4:16" ht="40.15" customHeight="1" x14ac:dyDescent="0.25">
      <c r="D314" s="348"/>
      <c r="E314" s="431"/>
      <c r="F314" s="444"/>
      <c r="G314" s="350"/>
      <c r="H314" s="351"/>
      <c r="I314" s="351"/>
      <c r="J314" s="352"/>
      <c r="K314" s="352"/>
      <c r="L314" s="348"/>
      <c r="M314" s="348"/>
      <c r="N314" s="348"/>
      <c r="O314" s="353"/>
      <c r="P314" s="348"/>
    </row>
    <row r="315" spans="4:16" ht="40.15" customHeight="1" x14ac:dyDescent="0.25">
      <c r="D315" s="348"/>
      <c r="E315" s="431"/>
      <c r="F315" s="444"/>
      <c r="G315" s="350"/>
      <c r="H315" s="351"/>
      <c r="I315" s="351"/>
      <c r="J315" s="352"/>
      <c r="K315" s="352"/>
      <c r="L315" s="348"/>
      <c r="M315" s="348"/>
      <c r="N315" s="348"/>
      <c r="O315" s="353"/>
      <c r="P315" s="348"/>
    </row>
    <row r="316" spans="4:16" ht="40.15" customHeight="1" x14ac:dyDescent="0.25">
      <c r="D316" s="348"/>
      <c r="E316" s="431"/>
      <c r="F316" s="444"/>
      <c r="G316" s="350"/>
      <c r="H316" s="351"/>
      <c r="I316" s="351"/>
      <c r="J316" s="352"/>
      <c r="K316" s="352"/>
      <c r="L316" s="348"/>
      <c r="M316" s="348"/>
      <c r="N316" s="348"/>
      <c r="O316" s="353"/>
      <c r="P316" s="348"/>
    </row>
    <row r="317" spans="4:16" ht="40.15" customHeight="1" x14ac:dyDescent="0.25">
      <c r="D317" s="348"/>
      <c r="E317" s="431"/>
      <c r="F317" s="444"/>
      <c r="G317" s="350"/>
      <c r="H317" s="351"/>
      <c r="I317" s="351"/>
      <c r="J317" s="352"/>
      <c r="K317" s="352"/>
      <c r="L317" s="348"/>
      <c r="M317" s="348"/>
      <c r="N317" s="348"/>
      <c r="O317" s="353"/>
      <c r="P317" s="348"/>
    </row>
    <row r="318" spans="4:16" ht="40.15" customHeight="1" x14ac:dyDescent="0.25">
      <c r="D318" s="348"/>
      <c r="E318" s="431"/>
      <c r="F318" s="444"/>
      <c r="G318" s="350"/>
      <c r="H318" s="351"/>
      <c r="I318" s="351"/>
      <c r="J318" s="352"/>
      <c r="K318" s="352"/>
      <c r="L318" s="348"/>
      <c r="M318" s="348"/>
      <c r="N318" s="348"/>
      <c r="O318" s="353"/>
      <c r="P318" s="348"/>
    </row>
    <row r="319" spans="4:16" ht="40.15" customHeight="1" x14ac:dyDescent="0.25">
      <c r="D319" s="348"/>
      <c r="E319" s="431"/>
      <c r="F319" s="444"/>
      <c r="G319" s="350"/>
      <c r="H319" s="351"/>
      <c r="I319" s="351"/>
      <c r="J319" s="352"/>
      <c r="K319" s="352"/>
      <c r="L319" s="348"/>
      <c r="M319" s="348"/>
      <c r="N319" s="348"/>
      <c r="O319" s="353"/>
      <c r="P319" s="348"/>
    </row>
    <row r="320" spans="4:16" ht="40.15" customHeight="1" x14ac:dyDescent="0.25">
      <c r="D320" s="348"/>
      <c r="E320" s="431"/>
      <c r="F320" s="444"/>
      <c r="G320" s="350"/>
      <c r="H320" s="351"/>
      <c r="I320" s="351"/>
      <c r="J320" s="352"/>
      <c r="K320" s="352"/>
      <c r="L320" s="348"/>
      <c r="M320" s="348"/>
      <c r="N320" s="348"/>
      <c r="O320" s="353"/>
      <c r="P320" s="348"/>
    </row>
    <row r="321" spans="4:16" ht="40.15" customHeight="1" x14ac:dyDescent="0.25">
      <c r="D321" s="348"/>
      <c r="E321" s="431"/>
      <c r="F321" s="444"/>
      <c r="G321" s="350"/>
      <c r="H321" s="351"/>
      <c r="I321" s="351"/>
      <c r="J321" s="352"/>
      <c r="K321" s="352"/>
      <c r="L321" s="348"/>
      <c r="M321" s="348"/>
      <c r="N321" s="348"/>
      <c r="O321" s="353"/>
      <c r="P321" s="348"/>
    </row>
    <row r="322" spans="4:16" ht="40.15" customHeight="1" x14ac:dyDescent="0.25">
      <c r="D322" s="348"/>
      <c r="E322" s="431"/>
      <c r="F322" s="444"/>
      <c r="G322" s="350"/>
      <c r="H322" s="351"/>
      <c r="I322" s="351"/>
      <c r="J322" s="352"/>
      <c r="K322" s="352"/>
      <c r="L322" s="348"/>
      <c r="M322" s="348"/>
      <c r="N322" s="348"/>
      <c r="O322" s="353"/>
      <c r="P322" s="348"/>
    </row>
    <row r="323" spans="4:16" ht="40.15" customHeight="1" x14ac:dyDescent="0.25">
      <c r="D323" s="348"/>
      <c r="E323" s="431"/>
      <c r="F323" s="444"/>
      <c r="G323" s="350"/>
      <c r="H323" s="351"/>
      <c r="I323" s="351"/>
      <c r="J323" s="352"/>
      <c r="K323" s="352"/>
      <c r="L323" s="348"/>
      <c r="M323" s="348"/>
      <c r="N323" s="348"/>
      <c r="O323" s="353"/>
      <c r="P323" s="348"/>
    </row>
    <row r="324" spans="4:16" ht="40.15" customHeight="1" x14ac:dyDescent="0.25">
      <c r="D324" s="348"/>
      <c r="E324" s="431"/>
      <c r="F324" s="444"/>
      <c r="G324" s="350"/>
      <c r="H324" s="351"/>
      <c r="I324" s="351"/>
      <c r="J324" s="352"/>
      <c r="K324" s="352"/>
      <c r="L324" s="348"/>
      <c r="M324" s="348"/>
      <c r="N324" s="348"/>
      <c r="O324" s="353"/>
      <c r="P324" s="348"/>
    </row>
    <row r="325" spans="4:16" ht="40.15" customHeight="1" x14ac:dyDescent="0.25">
      <c r="D325" s="348"/>
      <c r="E325" s="431"/>
      <c r="F325" s="444"/>
      <c r="G325" s="350"/>
      <c r="H325" s="351"/>
      <c r="I325" s="351"/>
      <c r="J325" s="352"/>
      <c r="K325" s="352"/>
      <c r="L325" s="348"/>
      <c r="M325" s="348"/>
      <c r="N325" s="348"/>
      <c r="O325" s="353"/>
      <c r="P325" s="348"/>
    </row>
    <row r="326" spans="4:16" ht="40.15" customHeight="1" x14ac:dyDescent="0.25">
      <c r="D326" s="348"/>
      <c r="E326" s="431"/>
      <c r="F326" s="444"/>
      <c r="G326" s="350"/>
      <c r="H326" s="351"/>
      <c r="I326" s="351"/>
      <c r="J326" s="352"/>
      <c r="K326" s="352"/>
      <c r="L326" s="348"/>
      <c r="M326" s="348"/>
      <c r="N326" s="348"/>
      <c r="O326" s="353"/>
      <c r="P326" s="348"/>
    </row>
    <row r="327" spans="4:16" ht="40.15" customHeight="1" x14ac:dyDescent="0.25">
      <c r="D327" s="348"/>
      <c r="E327" s="431"/>
      <c r="F327" s="444"/>
      <c r="G327" s="350"/>
      <c r="H327" s="351"/>
      <c r="I327" s="351"/>
      <c r="J327" s="352"/>
      <c r="K327" s="352"/>
      <c r="L327" s="348"/>
      <c r="M327" s="348"/>
      <c r="N327" s="348"/>
      <c r="O327" s="353"/>
      <c r="P327" s="348"/>
    </row>
    <row r="328" spans="4:16" ht="40.15" customHeight="1" x14ac:dyDescent="0.25">
      <c r="D328" s="348"/>
      <c r="E328" s="431"/>
      <c r="F328" s="444"/>
      <c r="G328" s="350"/>
      <c r="H328" s="351"/>
      <c r="I328" s="351"/>
      <c r="J328" s="352"/>
      <c r="K328" s="352"/>
      <c r="L328" s="348"/>
      <c r="M328" s="348"/>
      <c r="N328" s="348"/>
      <c r="O328" s="353"/>
      <c r="P328" s="348"/>
    </row>
    <row r="329" spans="4:16" ht="40.15" customHeight="1" x14ac:dyDescent="0.25">
      <c r="D329" s="348"/>
      <c r="E329" s="431"/>
      <c r="F329" s="444"/>
      <c r="G329" s="350"/>
      <c r="H329" s="351"/>
      <c r="I329" s="351"/>
      <c r="J329" s="352"/>
      <c r="K329" s="352"/>
      <c r="L329" s="348"/>
      <c r="M329" s="348"/>
      <c r="N329" s="348"/>
      <c r="O329" s="353"/>
      <c r="P329" s="348"/>
    </row>
    <row r="330" spans="4:16" ht="40.15" customHeight="1" x14ac:dyDescent="0.25">
      <c r="D330" s="348"/>
      <c r="E330" s="431"/>
      <c r="F330" s="444"/>
      <c r="G330" s="350"/>
      <c r="H330" s="351"/>
      <c r="I330" s="351"/>
      <c r="J330" s="352"/>
      <c r="K330" s="352"/>
      <c r="L330" s="348"/>
      <c r="M330" s="348"/>
      <c r="N330" s="348"/>
      <c r="O330" s="353"/>
      <c r="P330" s="348"/>
    </row>
    <row r="331" spans="4:16" ht="40.15" customHeight="1" x14ac:dyDescent="0.25">
      <c r="D331" s="348"/>
      <c r="E331" s="431"/>
      <c r="F331" s="444"/>
      <c r="G331" s="350"/>
      <c r="H331" s="351"/>
      <c r="I331" s="351"/>
      <c r="J331" s="352"/>
      <c r="K331" s="352"/>
      <c r="L331" s="348"/>
      <c r="M331" s="348"/>
      <c r="N331" s="348"/>
      <c r="O331" s="353"/>
      <c r="P331" s="348"/>
    </row>
    <row r="332" spans="4:16" ht="40.15" customHeight="1" x14ac:dyDescent="0.25">
      <c r="D332" s="348"/>
      <c r="E332" s="431"/>
      <c r="F332" s="444"/>
      <c r="G332" s="350"/>
      <c r="H332" s="351"/>
      <c r="I332" s="351"/>
      <c r="J332" s="352"/>
      <c r="K332" s="352"/>
      <c r="L332" s="348"/>
      <c r="M332" s="348"/>
      <c r="N332" s="348"/>
      <c r="O332" s="353"/>
      <c r="P332" s="348"/>
    </row>
    <row r="333" spans="4:16" ht="40.15" customHeight="1" x14ac:dyDescent="0.25">
      <c r="D333" s="348"/>
      <c r="E333" s="431"/>
      <c r="F333" s="444"/>
      <c r="G333" s="350"/>
      <c r="H333" s="351"/>
      <c r="I333" s="351"/>
      <c r="J333" s="352"/>
      <c r="K333" s="352"/>
      <c r="L333" s="348"/>
      <c r="M333" s="348"/>
      <c r="N333" s="348"/>
      <c r="O333" s="353"/>
      <c r="P333" s="348"/>
    </row>
    <row r="334" spans="4:16" ht="40.15" customHeight="1" x14ac:dyDescent="0.25">
      <c r="D334" s="348"/>
      <c r="E334" s="431"/>
      <c r="F334" s="444"/>
      <c r="G334" s="350"/>
      <c r="H334" s="351"/>
      <c r="I334" s="351"/>
      <c r="J334" s="352"/>
      <c r="K334" s="352"/>
      <c r="L334" s="348"/>
      <c r="M334" s="348"/>
      <c r="N334" s="348"/>
      <c r="O334" s="353"/>
      <c r="P334" s="348"/>
    </row>
    <row r="335" spans="4:16" ht="40.15" customHeight="1" x14ac:dyDescent="0.25">
      <c r="D335" s="348"/>
      <c r="E335" s="431"/>
      <c r="F335" s="444"/>
      <c r="G335" s="350"/>
      <c r="H335" s="351"/>
      <c r="I335" s="351"/>
      <c r="J335" s="352"/>
      <c r="K335" s="352"/>
      <c r="L335" s="348"/>
      <c r="M335" s="348"/>
      <c r="N335" s="348"/>
      <c r="O335" s="353"/>
      <c r="P335" s="348"/>
    </row>
    <row r="336" spans="4:16" ht="40.15" customHeight="1" x14ac:dyDescent="0.25">
      <c r="D336" s="348"/>
      <c r="E336" s="431"/>
      <c r="F336" s="444"/>
      <c r="G336" s="350"/>
      <c r="H336" s="351"/>
      <c r="I336" s="351"/>
      <c r="J336" s="352"/>
      <c r="K336" s="352"/>
      <c r="L336" s="348"/>
      <c r="M336" s="348"/>
      <c r="N336" s="348"/>
      <c r="O336" s="353"/>
      <c r="P336" s="348"/>
    </row>
    <row r="337" spans="4:16" ht="40.15" customHeight="1" x14ac:dyDescent="0.25">
      <c r="D337" s="348"/>
      <c r="E337" s="431"/>
      <c r="F337" s="444"/>
      <c r="G337" s="350"/>
      <c r="H337" s="351"/>
      <c r="I337" s="351"/>
      <c r="J337" s="352"/>
      <c r="K337" s="352"/>
      <c r="L337" s="348"/>
      <c r="M337" s="348"/>
      <c r="N337" s="348"/>
      <c r="O337" s="353"/>
      <c r="P337" s="348"/>
    </row>
    <row r="338" spans="4:16" ht="40.15" customHeight="1" x14ac:dyDescent="0.25">
      <c r="D338" s="348"/>
      <c r="E338" s="431"/>
      <c r="F338" s="444"/>
      <c r="G338" s="350"/>
      <c r="H338" s="351"/>
      <c r="I338" s="351"/>
      <c r="J338" s="352"/>
      <c r="K338" s="352"/>
      <c r="L338" s="348"/>
      <c r="M338" s="348"/>
      <c r="N338" s="348"/>
      <c r="O338" s="353"/>
      <c r="P338" s="348"/>
    </row>
    <row r="339" spans="4:16" ht="40.15" customHeight="1" x14ac:dyDescent="0.25">
      <c r="D339" s="348"/>
      <c r="E339" s="431"/>
      <c r="F339" s="444"/>
      <c r="G339" s="350"/>
      <c r="H339" s="351"/>
      <c r="I339" s="351"/>
      <c r="J339" s="352"/>
      <c r="K339" s="352"/>
      <c r="L339" s="348"/>
      <c r="M339" s="348"/>
      <c r="N339" s="348"/>
      <c r="O339" s="353"/>
      <c r="P339" s="348"/>
    </row>
    <row r="340" spans="4:16" ht="40.15" customHeight="1" x14ac:dyDescent="0.25">
      <c r="D340" s="348"/>
      <c r="E340" s="431"/>
      <c r="F340" s="444"/>
      <c r="G340" s="350"/>
      <c r="H340" s="351"/>
      <c r="I340" s="351"/>
      <c r="J340" s="352"/>
      <c r="K340" s="352"/>
      <c r="L340" s="348"/>
      <c r="M340" s="348"/>
      <c r="N340" s="348"/>
      <c r="O340" s="353"/>
      <c r="P340" s="348"/>
    </row>
    <row r="341" spans="4:16" ht="40.15" customHeight="1" x14ac:dyDescent="0.25">
      <c r="D341" s="348"/>
      <c r="E341" s="431"/>
      <c r="F341" s="444"/>
      <c r="G341" s="350"/>
      <c r="H341" s="351"/>
      <c r="I341" s="351"/>
      <c r="J341" s="352"/>
      <c r="K341" s="352"/>
      <c r="L341" s="348"/>
      <c r="M341" s="348"/>
      <c r="N341" s="348"/>
      <c r="O341" s="353"/>
      <c r="P341" s="348"/>
    </row>
    <row r="342" spans="4:16" ht="40.15" customHeight="1" x14ac:dyDescent="0.25">
      <c r="D342" s="348"/>
      <c r="E342" s="431"/>
      <c r="F342" s="444"/>
      <c r="G342" s="350"/>
      <c r="H342" s="351"/>
      <c r="I342" s="351"/>
      <c r="J342" s="352"/>
      <c r="K342" s="352"/>
      <c r="L342" s="348"/>
      <c r="M342" s="348"/>
      <c r="N342" s="348"/>
      <c r="O342" s="353"/>
      <c r="P342" s="348"/>
    </row>
    <row r="343" spans="4:16" ht="40.15" customHeight="1" x14ac:dyDescent="0.25">
      <c r="D343" s="348"/>
      <c r="E343" s="431"/>
      <c r="F343" s="444"/>
      <c r="G343" s="350"/>
      <c r="H343" s="351"/>
      <c r="I343" s="351"/>
      <c r="J343" s="352"/>
      <c r="K343" s="352"/>
      <c r="L343" s="348"/>
      <c r="M343" s="348"/>
      <c r="N343" s="348"/>
      <c r="O343" s="353"/>
      <c r="P343" s="348"/>
    </row>
    <row r="344" spans="4:16" ht="40.15" customHeight="1" x14ac:dyDescent="0.25">
      <c r="D344" s="348"/>
      <c r="E344" s="431"/>
      <c r="F344" s="444"/>
      <c r="G344" s="350"/>
      <c r="H344" s="351"/>
      <c r="I344" s="351"/>
      <c r="J344" s="352"/>
      <c r="K344" s="352"/>
      <c r="L344" s="348"/>
      <c r="M344" s="348"/>
      <c r="N344" s="348"/>
      <c r="O344" s="353"/>
      <c r="P344" s="348"/>
    </row>
    <row r="345" spans="4:16" ht="40.15" customHeight="1" x14ac:dyDescent="0.25">
      <c r="D345" s="348"/>
      <c r="E345" s="431"/>
      <c r="F345" s="444"/>
      <c r="G345" s="350"/>
      <c r="H345" s="351"/>
      <c r="I345" s="351"/>
      <c r="J345" s="352"/>
      <c r="K345" s="352"/>
      <c r="L345" s="348"/>
      <c r="M345" s="348"/>
      <c r="N345" s="348"/>
      <c r="O345" s="353"/>
      <c r="P345" s="348"/>
    </row>
    <row r="346" spans="4:16" ht="40.15" customHeight="1" x14ac:dyDescent="0.25">
      <c r="D346" s="348"/>
      <c r="E346" s="431"/>
      <c r="F346" s="444"/>
      <c r="G346" s="350"/>
      <c r="H346" s="351"/>
      <c r="I346" s="351"/>
      <c r="J346" s="352"/>
      <c r="K346" s="352"/>
      <c r="L346" s="348"/>
      <c r="M346" s="348"/>
      <c r="N346" s="348"/>
      <c r="O346" s="353"/>
      <c r="P346" s="348"/>
    </row>
    <row r="347" spans="4:16" ht="40.15" customHeight="1" x14ac:dyDescent="0.25">
      <c r="D347" s="348"/>
      <c r="E347" s="431"/>
      <c r="F347" s="444"/>
      <c r="G347" s="350"/>
      <c r="H347" s="351"/>
      <c r="I347" s="351"/>
      <c r="J347" s="352"/>
      <c r="K347" s="352"/>
      <c r="L347" s="348"/>
      <c r="M347" s="348"/>
      <c r="N347" s="348"/>
      <c r="O347" s="353"/>
      <c r="P347" s="348"/>
    </row>
    <row r="348" spans="4:16" ht="40.15" customHeight="1" x14ac:dyDescent="0.25">
      <c r="D348" s="348"/>
      <c r="E348" s="431"/>
      <c r="F348" s="444"/>
      <c r="G348" s="350"/>
      <c r="H348" s="351"/>
      <c r="I348" s="351"/>
      <c r="J348" s="352"/>
      <c r="K348" s="352"/>
      <c r="L348" s="348"/>
      <c r="M348" s="348"/>
      <c r="N348" s="348"/>
      <c r="O348" s="353"/>
      <c r="P348" s="348"/>
    </row>
    <row r="349" spans="4:16" ht="40.15" customHeight="1" x14ac:dyDescent="0.25">
      <c r="D349" s="348"/>
      <c r="E349" s="431"/>
      <c r="F349" s="444"/>
      <c r="G349" s="350"/>
      <c r="H349" s="351"/>
      <c r="I349" s="351"/>
      <c r="J349" s="352"/>
      <c r="K349" s="352"/>
      <c r="L349" s="348"/>
      <c r="M349" s="348"/>
      <c r="N349" s="348"/>
      <c r="O349" s="353"/>
      <c r="P349" s="348"/>
    </row>
    <row r="350" spans="4:16" ht="40.15" customHeight="1" x14ac:dyDescent="0.25">
      <c r="D350" s="348"/>
      <c r="E350" s="431"/>
      <c r="F350" s="444"/>
      <c r="G350" s="350"/>
      <c r="H350" s="351"/>
      <c r="I350" s="351"/>
      <c r="J350" s="352"/>
      <c r="K350" s="352"/>
      <c r="L350" s="348"/>
      <c r="M350" s="348"/>
      <c r="N350" s="348"/>
      <c r="O350" s="353"/>
      <c r="P350" s="348"/>
    </row>
    <row r="351" spans="4:16" ht="40.15" customHeight="1" x14ac:dyDescent="0.25">
      <c r="D351" s="348"/>
      <c r="E351" s="431"/>
      <c r="F351" s="444"/>
      <c r="G351" s="350"/>
      <c r="H351" s="351"/>
      <c r="I351" s="351"/>
      <c r="J351" s="352"/>
      <c r="K351" s="352"/>
      <c r="L351" s="348"/>
      <c r="M351" s="348"/>
      <c r="N351" s="348"/>
      <c r="O351" s="353"/>
      <c r="P351" s="348"/>
    </row>
    <row r="352" spans="4:16" ht="40.15" customHeight="1" x14ac:dyDescent="0.25">
      <c r="D352" s="348"/>
      <c r="E352" s="431"/>
      <c r="F352" s="444"/>
      <c r="G352" s="350"/>
      <c r="H352" s="351"/>
      <c r="I352" s="351"/>
      <c r="J352" s="352"/>
      <c r="K352" s="352"/>
      <c r="L352" s="348"/>
      <c r="M352" s="348"/>
      <c r="N352" s="348"/>
      <c r="O352" s="353"/>
      <c r="P352" s="348"/>
    </row>
    <row r="353" spans="4:16" ht="40.15" customHeight="1" x14ac:dyDescent="0.25">
      <c r="D353" s="348"/>
      <c r="E353" s="431"/>
      <c r="F353" s="444"/>
      <c r="G353" s="350"/>
      <c r="H353" s="351"/>
      <c r="I353" s="351"/>
      <c r="J353" s="352"/>
      <c r="K353" s="352"/>
      <c r="L353" s="348"/>
      <c r="M353" s="348"/>
      <c r="N353" s="348"/>
      <c r="O353" s="353"/>
      <c r="P353" s="348"/>
    </row>
    <row r="354" spans="4:16" ht="40.15" customHeight="1" x14ac:dyDescent="0.25">
      <c r="D354" s="348"/>
      <c r="E354" s="431"/>
      <c r="F354" s="444"/>
      <c r="G354" s="350"/>
      <c r="H354" s="351"/>
      <c r="I354" s="351"/>
      <c r="J354" s="352"/>
      <c r="K354" s="352"/>
      <c r="L354" s="348"/>
      <c r="M354" s="348"/>
      <c r="N354" s="348"/>
      <c r="O354" s="353"/>
      <c r="P354" s="348"/>
    </row>
    <row r="355" spans="4:16" ht="40.15" customHeight="1" x14ac:dyDescent="0.25">
      <c r="D355" s="348"/>
      <c r="E355" s="431"/>
      <c r="F355" s="444"/>
      <c r="G355" s="350"/>
      <c r="H355" s="351"/>
      <c r="I355" s="351"/>
      <c r="J355" s="352"/>
      <c r="K355" s="352"/>
      <c r="L355" s="348"/>
      <c r="M355" s="348"/>
      <c r="N355" s="348"/>
      <c r="O355" s="353"/>
      <c r="P355" s="348"/>
    </row>
    <row r="356" spans="4:16" ht="40.15" customHeight="1" x14ac:dyDescent="0.25">
      <c r="D356" s="348"/>
      <c r="E356" s="431"/>
      <c r="F356" s="444"/>
      <c r="G356" s="350"/>
      <c r="H356" s="351"/>
      <c r="I356" s="351"/>
      <c r="J356" s="352"/>
      <c r="K356" s="352"/>
      <c r="L356" s="348"/>
      <c r="M356" s="348"/>
      <c r="N356" s="348"/>
      <c r="O356" s="353"/>
      <c r="P356" s="348"/>
    </row>
    <row r="357" spans="4:16" ht="40.15" customHeight="1" x14ac:dyDescent="0.25">
      <c r="D357" s="348"/>
      <c r="E357" s="431"/>
      <c r="F357" s="444"/>
      <c r="G357" s="350"/>
      <c r="H357" s="351"/>
      <c r="I357" s="351"/>
      <c r="J357" s="352"/>
      <c r="K357" s="352"/>
      <c r="L357" s="348"/>
      <c r="M357" s="348"/>
      <c r="N357" s="348"/>
      <c r="O357" s="353"/>
      <c r="P357" s="348"/>
    </row>
    <row r="358" spans="4:16" ht="40.15" customHeight="1" x14ac:dyDescent="0.25">
      <c r="D358" s="348"/>
      <c r="E358" s="431"/>
      <c r="F358" s="444"/>
      <c r="G358" s="350"/>
      <c r="H358" s="351"/>
      <c r="I358" s="351"/>
      <c r="J358" s="352"/>
      <c r="K358" s="352"/>
      <c r="L358" s="348"/>
      <c r="M358" s="348"/>
      <c r="N358" s="348"/>
      <c r="O358" s="353"/>
      <c r="P358" s="348"/>
    </row>
    <row r="359" spans="4:16" ht="40.15" customHeight="1" x14ac:dyDescent="0.25">
      <c r="D359" s="348"/>
      <c r="E359" s="431"/>
      <c r="F359" s="444"/>
      <c r="G359" s="350"/>
      <c r="H359" s="351"/>
      <c r="I359" s="351"/>
      <c r="J359" s="352"/>
      <c r="K359" s="352"/>
      <c r="L359" s="348"/>
      <c r="M359" s="348"/>
      <c r="N359" s="348"/>
      <c r="O359" s="353"/>
      <c r="P359" s="348"/>
    </row>
    <row r="360" spans="4:16" ht="40.15" customHeight="1" x14ac:dyDescent="0.25">
      <c r="D360" s="348"/>
      <c r="E360" s="431"/>
      <c r="F360" s="444"/>
      <c r="G360" s="350"/>
      <c r="H360" s="351"/>
      <c r="I360" s="351"/>
      <c r="J360" s="352"/>
      <c r="K360" s="352"/>
      <c r="L360" s="348"/>
      <c r="M360" s="348"/>
      <c r="N360" s="348"/>
      <c r="O360" s="353"/>
      <c r="P360" s="348"/>
    </row>
    <row r="361" spans="4:16" ht="40.15" customHeight="1" x14ac:dyDescent="0.25">
      <c r="D361" s="348"/>
      <c r="E361" s="431"/>
      <c r="F361" s="444"/>
      <c r="G361" s="350"/>
      <c r="H361" s="351"/>
      <c r="I361" s="351"/>
      <c r="J361" s="352"/>
      <c r="K361" s="352"/>
      <c r="L361" s="348"/>
      <c r="M361" s="348"/>
      <c r="N361" s="348"/>
      <c r="O361" s="353"/>
      <c r="P361" s="348"/>
    </row>
    <row r="362" spans="4:16" ht="40.15" customHeight="1" x14ac:dyDescent="0.25">
      <c r="D362" s="348"/>
      <c r="E362" s="431"/>
      <c r="F362" s="444"/>
      <c r="G362" s="350"/>
      <c r="H362" s="351"/>
      <c r="I362" s="351"/>
      <c r="J362" s="352"/>
      <c r="K362" s="352"/>
      <c r="L362" s="348"/>
      <c r="M362" s="348"/>
      <c r="N362" s="348"/>
      <c r="O362" s="353"/>
      <c r="P362" s="348"/>
    </row>
    <row r="363" spans="4:16" ht="40.15" customHeight="1" x14ac:dyDescent="0.25">
      <c r="D363" s="348"/>
      <c r="E363" s="431"/>
      <c r="F363" s="444"/>
      <c r="G363" s="350"/>
      <c r="H363" s="351"/>
      <c r="I363" s="351"/>
      <c r="J363" s="352"/>
      <c r="K363" s="352"/>
      <c r="L363" s="348"/>
      <c r="M363" s="348"/>
      <c r="N363" s="348"/>
      <c r="O363" s="353"/>
      <c r="P363" s="348"/>
    </row>
    <row r="364" spans="4:16" ht="40.15" customHeight="1" x14ac:dyDescent="0.25">
      <c r="D364" s="348"/>
      <c r="E364" s="431"/>
      <c r="F364" s="444"/>
      <c r="G364" s="350"/>
      <c r="H364" s="351"/>
      <c r="I364" s="351"/>
      <c r="J364" s="352"/>
      <c r="K364" s="352"/>
      <c r="L364" s="348"/>
      <c r="M364" s="348"/>
      <c r="N364" s="348"/>
      <c r="O364" s="353"/>
      <c r="P364" s="348"/>
    </row>
    <row r="365" spans="4:16" ht="40.15" customHeight="1" x14ac:dyDescent="0.25">
      <c r="D365" s="348"/>
      <c r="E365" s="431"/>
      <c r="F365" s="444"/>
      <c r="G365" s="350"/>
      <c r="H365" s="351"/>
      <c r="I365" s="351"/>
      <c r="J365" s="352"/>
      <c r="K365" s="352"/>
      <c r="L365" s="348"/>
      <c r="M365" s="348"/>
      <c r="N365" s="348"/>
      <c r="O365" s="353"/>
      <c r="P365" s="348"/>
    </row>
    <row r="366" spans="4:16" ht="40.15" customHeight="1" x14ac:dyDescent="0.25">
      <c r="D366" s="348"/>
      <c r="E366" s="431"/>
      <c r="F366" s="444"/>
      <c r="G366" s="350"/>
      <c r="H366" s="351"/>
      <c r="I366" s="351"/>
      <c r="J366" s="352"/>
      <c r="K366" s="352"/>
      <c r="L366" s="348"/>
      <c r="M366" s="348"/>
      <c r="N366" s="348"/>
      <c r="O366" s="353"/>
      <c r="P366" s="348"/>
    </row>
    <row r="367" spans="4:16" ht="40.15" customHeight="1" x14ac:dyDescent="0.25">
      <c r="D367" s="348"/>
      <c r="E367" s="431"/>
      <c r="F367" s="444"/>
      <c r="G367" s="350"/>
      <c r="H367" s="351"/>
      <c r="I367" s="351"/>
      <c r="J367" s="352"/>
      <c r="K367" s="352"/>
      <c r="L367" s="348"/>
      <c r="M367" s="348"/>
      <c r="N367" s="348"/>
      <c r="O367" s="353"/>
      <c r="P367" s="348"/>
    </row>
    <row r="368" spans="4:16" ht="40.15" customHeight="1" x14ac:dyDescent="0.25">
      <c r="D368" s="348"/>
      <c r="E368" s="431"/>
      <c r="F368" s="444"/>
      <c r="G368" s="350"/>
      <c r="H368" s="351"/>
      <c r="I368" s="351"/>
      <c r="J368" s="352"/>
      <c r="K368" s="352"/>
      <c r="L368" s="348"/>
      <c r="M368" s="348"/>
      <c r="N368" s="348"/>
      <c r="O368" s="353"/>
      <c r="P368" s="348"/>
    </row>
    <row r="369" spans="4:16" ht="40.15" customHeight="1" x14ac:dyDescent="0.25">
      <c r="D369" s="348"/>
      <c r="E369" s="431"/>
      <c r="F369" s="444"/>
      <c r="G369" s="350"/>
      <c r="H369" s="351"/>
      <c r="I369" s="351"/>
      <c r="J369" s="352"/>
      <c r="K369" s="352"/>
      <c r="L369" s="348"/>
      <c r="M369" s="348"/>
      <c r="N369" s="348"/>
      <c r="O369" s="353"/>
      <c r="P369" s="348"/>
    </row>
    <row r="370" spans="4:16" ht="40.15" customHeight="1" x14ac:dyDescent="0.25">
      <c r="D370" s="348"/>
      <c r="E370" s="431"/>
      <c r="F370" s="444"/>
      <c r="G370" s="350"/>
      <c r="H370" s="351"/>
      <c r="I370" s="351"/>
      <c r="J370" s="352"/>
      <c r="K370" s="352"/>
      <c r="L370" s="348"/>
      <c r="M370" s="348"/>
      <c r="N370" s="348"/>
      <c r="O370" s="353"/>
      <c r="P370" s="348"/>
    </row>
    <row r="371" spans="4:16" ht="40.15" customHeight="1" x14ac:dyDescent="0.25">
      <c r="D371" s="348"/>
      <c r="E371" s="431"/>
      <c r="F371" s="444"/>
      <c r="G371" s="350"/>
      <c r="H371" s="351"/>
      <c r="I371" s="351"/>
      <c r="J371" s="352"/>
      <c r="K371" s="352"/>
      <c r="L371" s="348"/>
      <c r="M371" s="348"/>
      <c r="N371" s="348"/>
      <c r="O371" s="353"/>
      <c r="P371" s="348"/>
    </row>
    <row r="372" spans="4:16" ht="40.15" customHeight="1" x14ac:dyDescent="0.25">
      <c r="D372" s="348"/>
      <c r="E372" s="431"/>
      <c r="F372" s="444"/>
      <c r="G372" s="350"/>
      <c r="H372" s="351"/>
      <c r="I372" s="351"/>
      <c r="J372" s="352"/>
      <c r="K372" s="352"/>
      <c r="L372" s="348"/>
      <c r="M372" s="348"/>
      <c r="N372" s="348"/>
      <c r="O372" s="353"/>
      <c r="P372" s="348"/>
    </row>
    <row r="373" spans="4:16" ht="40.15" customHeight="1" x14ac:dyDescent="0.25">
      <c r="D373" s="348"/>
      <c r="E373" s="431"/>
      <c r="F373" s="444"/>
      <c r="G373" s="350"/>
      <c r="H373" s="351"/>
      <c r="I373" s="351"/>
      <c r="J373" s="352"/>
      <c r="K373" s="352"/>
      <c r="L373" s="348"/>
      <c r="M373" s="348"/>
      <c r="N373" s="348"/>
      <c r="O373" s="353"/>
      <c r="P373" s="348"/>
    </row>
    <row r="374" spans="4:16" ht="40.15" customHeight="1" x14ac:dyDescent="0.25">
      <c r="D374" s="348"/>
      <c r="E374" s="431"/>
      <c r="F374" s="444"/>
      <c r="G374" s="350"/>
      <c r="H374" s="351"/>
      <c r="I374" s="351"/>
      <c r="J374" s="352"/>
      <c r="K374" s="352"/>
      <c r="L374" s="348"/>
      <c r="M374" s="348"/>
      <c r="N374" s="348"/>
      <c r="O374" s="353"/>
      <c r="P374" s="348"/>
    </row>
    <row r="375" spans="4:16" ht="40.15" customHeight="1" x14ac:dyDescent="0.25">
      <c r="D375" s="348"/>
      <c r="E375" s="431"/>
      <c r="F375" s="444"/>
      <c r="G375" s="350"/>
      <c r="H375" s="351"/>
      <c r="I375" s="351"/>
      <c r="J375" s="352"/>
      <c r="K375" s="352"/>
      <c r="L375" s="348"/>
      <c r="M375" s="348"/>
      <c r="N375" s="348"/>
      <c r="O375" s="353"/>
      <c r="P375" s="348"/>
    </row>
    <row r="376" spans="4:16" ht="40.15" customHeight="1" x14ac:dyDescent="0.25">
      <c r="D376" s="348"/>
      <c r="E376" s="431"/>
      <c r="F376" s="444"/>
      <c r="G376" s="350"/>
      <c r="H376" s="351"/>
      <c r="I376" s="351"/>
      <c r="J376" s="352"/>
      <c r="K376" s="352"/>
      <c r="L376" s="348"/>
      <c r="M376" s="348"/>
      <c r="N376" s="348"/>
      <c r="O376" s="353"/>
      <c r="P376" s="348"/>
    </row>
    <row r="377" spans="4:16" ht="40.15" customHeight="1" x14ac:dyDescent="0.25">
      <c r="D377" s="348"/>
      <c r="E377" s="431"/>
      <c r="F377" s="444"/>
      <c r="G377" s="350"/>
      <c r="H377" s="351"/>
      <c r="I377" s="351"/>
      <c r="J377" s="352"/>
      <c r="K377" s="352"/>
      <c r="L377" s="348"/>
      <c r="M377" s="348"/>
      <c r="N377" s="348"/>
      <c r="O377" s="353"/>
      <c r="P377" s="348"/>
    </row>
    <row r="378" spans="4:16" ht="40.15" customHeight="1" x14ac:dyDescent="0.25">
      <c r="D378" s="348"/>
      <c r="E378" s="431"/>
      <c r="F378" s="444"/>
      <c r="G378" s="350"/>
      <c r="H378" s="351"/>
      <c r="I378" s="351"/>
      <c r="J378" s="352"/>
      <c r="K378" s="352"/>
      <c r="L378" s="348"/>
      <c r="M378" s="348"/>
      <c r="N378" s="348"/>
      <c r="O378" s="353"/>
      <c r="P378" s="348"/>
    </row>
    <row r="379" spans="4:16" ht="40.15" customHeight="1" x14ac:dyDescent="0.25">
      <c r="D379" s="348"/>
      <c r="E379" s="431"/>
      <c r="F379" s="444"/>
      <c r="G379" s="350"/>
      <c r="H379" s="351"/>
      <c r="I379" s="351"/>
      <c r="J379" s="352"/>
      <c r="K379" s="352"/>
      <c r="L379" s="348"/>
      <c r="M379" s="348"/>
      <c r="N379" s="348"/>
      <c r="O379" s="353"/>
      <c r="P379" s="348"/>
    </row>
    <row r="380" spans="4:16" ht="40.15" customHeight="1" x14ac:dyDescent="0.25">
      <c r="D380" s="348"/>
      <c r="E380" s="431"/>
      <c r="F380" s="444"/>
      <c r="G380" s="350"/>
      <c r="H380" s="351"/>
      <c r="I380" s="351"/>
      <c r="J380" s="352"/>
      <c r="K380" s="352"/>
      <c r="L380" s="348"/>
      <c r="M380" s="348"/>
      <c r="N380" s="348"/>
      <c r="O380" s="353"/>
      <c r="P380" s="348"/>
    </row>
    <row r="381" spans="4:16" ht="40.15" customHeight="1" x14ac:dyDescent="0.25">
      <c r="D381" s="348"/>
      <c r="E381" s="431"/>
      <c r="F381" s="444"/>
      <c r="G381" s="350"/>
      <c r="H381" s="351"/>
      <c r="I381" s="351"/>
      <c r="J381" s="352"/>
      <c r="K381" s="352"/>
      <c r="L381" s="348"/>
      <c r="M381" s="348"/>
      <c r="N381" s="348"/>
      <c r="O381" s="353"/>
      <c r="P381" s="348"/>
    </row>
    <row r="382" spans="4:16" ht="40.15" customHeight="1" x14ac:dyDescent="0.25">
      <c r="D382" s="348"/>
      <c r="E382" s="431"/>
      <c r="F382" s="444"/>
      <c r="G382" s="350"/>
      <c r="H382" s="351"/>
      <c r="I382" s="351"/>
      <c r="J382" s="352"/>
      <c r="K382" s="352"/>
      <c r="L382" s="348"/>
      <c r="M382" s="348"/>
      <c r="N382" s="348"/>
      <c r="O382" s="353"/>
      <c r="P382" s="348"/>
    </row>
    <row r="383" spans="4:16" ht="40.15" customHeight="1" x14ac:dyDescent="0.25">
      <c r="D383" s="348"/>
      <c r="E383" s="431"/>
      <c r="F383" s="444"/>
      <c r="G383" s="350"/>
      <c r="H383" s="351"/>
      <c r="I383" s="351"/>
      <c r="J383" s="352"/>
      <c r="K383" s="352"/>
      <c r="L383" s="348"/>
      <c r="M383" s="348"/>
      <c r="N383" s="348"/>
      <c r="O383" s="353"/>
      <c r="P383" s="348"/>
    </row>
    <row r="384" spans="4:16" ht="40.15" customHeight="1" x14ac:dyDescent="0.25">
      <c r="D384" s="348"/>
      <c r="E384" s="431"/>
      <c r="F384" s="444"/>
      <c r="G384" s="350"/>
      <c r="H384" s="351"/>
      <c r="I384" s="351"/>
      <c r="J384" s="352"/>
      <c r="K384" s="352"/>
      <c r="L384" s="348"/>
      <c r="M384" s="348"/>
      <c r="N384" s="348"/>
      <c r="O384" s="353"/>
      <c r="P384" s="348"/>
    </row>
    <row r="385" spans="4:16" ht="40.15" customHeight="1" x14ac:dyDescent="0.25">
      <c r="D385" s="348"/>
      <c r="E385" s="431"/>
      <c r="F385" s="444"/>
      <c r="G385" s="350"/>
      <c r="H385" s="351"/>
      <c r="I385" s="351"/>
      <c r="J385" s="352"/>
      <c r="K385" s="352"/>
      <c r="L385" s="348"/>
      <c r="M385" s="348"/>
      <c r="N385" s="348"/>
      <c r="O385" s="353"/>
      <c r="P385" s="348"/>
    </row>
    <row r="386" spans="4:16" ht="40.15" customHeight="1" x14ac:dyDescent="0.25">
      <c r="D386" s="348"/>
      <c r="E386" s="431"/>
      <c r="F386" s="444"/>
      <c r="G386" s="350"/>
      <c r="H386" s="351"/>
      <c r="I386" s="351"/>
      <c r="J386" s="352"/>
      <c r="K386" s="352"/>
      <c r="L386" s="348"/>
      <c r="M386" s="348"/>
      <c r="N386" s="348"/>
      <c r="O386" s="353"/>
      <c r="P386" s="348"/>
    </row>
    <row r="387" spans="4:16" ht="40.15" customHeight="1" x14ac:dyDescent="0.25">
      <c r="D387" s="348"/>
      <c r="E387" s="431"/>
      <c r="F387" s="444"/>
      <c r="G387" s="350"/>
      <c r="H387" s="351"/>
      <c r="I387" s="351"/>
      <c r="J387" s="352"/>
      <c r="K387" s="352"/>
      <c r="L387" s="348"/>
      <c r="M387" s="348"/>
      <c r="N387" s="348"/>
      <c r="O387" s="353"/>
      <c r="P387" s="348"/>
    </row>
    <row r="388" spans="4:16" ht="40.15" customHeight="1" x14ac:dyDescent="0.25">
      <c r="D388" s="348"/>
      <c r="E388" s="431"/>
      <c r="F388" s="444"/>
      <c r="G388" s="350"/>
      <c r="H388" s="351"/>
      <c r="I388" s="351"/>
      <c r="J388" s="352"/>
      <c r="K388" s="352"/>
      <c r="L388" s="348"/>
      <c r="M388" s="348"/>
      <c r="N388" s="348"/>
      <c r="O388" s="353"/>
      <c r="P388" s="348"/>
    </row>
    <row r="389" spans="4:16" ht="40.15" customHeight="1" x14ac:dyDescent="0.25">
      <c r="D389" s="348"/>
      <c r="E389" s="431"/>
      <c r="F389" s="444"/>
      <c r="G389" s="350"/>
      <c r="H389" s="351"/>
      <c r="I389" s="351"/>
      <c r="J389" s="352"/>
      <c r="K389" s="352"/>
      <c r="L389" s="348"/>
      <c r="M389" s="348"/>
      <c r="N389" s="348"/>
      <c r="O389" s="353"/>
      <c r="P389" s="348"/>
    </row>
    <row r="390" spans="4:16" ht="40.15" customHeight="1" x14ac:dyDescent="0.25">
      <c r="D390" s="348"/>
      <c r="E390" s="431"/>
      <c r="F390" s="444"/>
      <c r="G390" s="350"/>
      <c r="H390" s="351"/>
      <c r="I390" s="351"/>
      <c r="J390" s="352"/>
      <c r="K390" s="352"/>
      <c r="L390" s="348"/>
      <c r="M390" s="348"/>
      <c r="N390" s="348"/>
      <c r="O390" s="353"/>
      <c r="P390" s="348"/>
    </row>
    <row r="391" spans="4:16" ht="40.15" customHeight="1" x14ac:dyDescent="0.25">
      <c r="D391" s="348"/>
      <c r="E391" s="431"/>
      <c r="F391" s="444"/>
      <c r="G391" s="350"/>
      <c r="H391" s="351"/>
      <c r="I391" s="351"/>
      <c r="J391" s="352"/>
      <c r="K391" s="352"/>
      <c r="L391" s="348"/>
      <c r="M391" s="348"/>
      <c r="N391" s="348"/>
      <c r="O391" s="353"/>
      <c r="P391" s="348"/>
    </row>
    <row r="392" spans="4:16" ht="40.15" customHeight="1" x14ac:dyDescent="0.25">
      <c r="D392" s="348"/>
      <c r="E392" s="431"/>
      <c r="F392" s="444"/>
      <c r="G392" s="350"/>
      <c r="H392" s="351"/>
      <c r="I392" s="351"/>
      <c r="J392" s="352"/>
      <c r="K392" s="352"/>
      <c r="L392" s="348"/>
      <c r="M392" s="348"/>
      <c r="N392" s="348"/>
      <c r="O392" s="353"/>
      <c r="P392" s="348"/>
    </row>
    <row r="393" spans="4:16" ht="40.15" customHeight="1" x14ac:dyDescent="0.25">
      <c r="D393" s="348"/>
      <c r="E393" s="431"/>
      <c r="F393" s="444"/>
      <c r="G393" s="350"/>
      <c r="H393" s="351"/>
      <c r="I393" s="351"/>
      <c r="J393" s="352"/>
      <c r="K393" s="352"/>
      <c r="L393" s="348"/>
      <c r="M393" s="348"/>
      <c r="N393" s="348"/>
      <c r="O393" s="353"/>
      <c r="P393" s="348"/>
    </row>
    <row r="394" spans="4:16" ht="40.15" customHeight="1" x14ac:dyDescent="0.25">
      <c r="D394" s="348"/>
      <c r="E394" s="431"/>
      <c r="F394" s="444"/>
      <c r="G394" s="350"/>
      <c r="H394" s="351"/>
      <c r="I394" s="351"/>
      <c r="J394" s="352"/>
      <c r="K394" s="352"/>
      <c r="L394" s="348"/>
      <c r="M394" s="348"/>
      <c r="N394" s="348"/>
      <c r="O394" s="353"/>
      <c r="P394" s="348"/>
    </row>
    <row r="395" spans="4:16" ht="40.15" customHeight="1" x14ac:dyDescent="0.25">
      <c r="D395" s="348"/>
      <c r="E395" s="431"/>
      <c r="F395" s="444"/>
      <c r="G395" s="350"/>
      <c r="H395" s="351"/>
      <c r="I395" s="351"/>
      <c r="J395" s="352"/>
      <c r="K395" s="352"/>
      <c r="L395" s="348"/>
      <c r="M395" s="348"/>
      <c r="N395" s="348"/>
      <c r="O395" s="353"/>
      <c r="P395" s="348"/>
    </row>
    <row r="396" spans="4:16" ht="40.15" customHeight="1" x14ac:dyDescent="0.25">
      <c r="D396" s="348"/>
      <c r="E396" s="431"/>
      <c r="F396" s="444"/>
      <c r="G396" s="350"/>
      <c r="H396" s="351"/>
      <c r="I396" s="351"/>
      <c r="J396" s="352"/>
      <c r="K396" s="352"/>
      <c r="L396" s="348"/>
      <c r="M396" s="348"/>
      <c r="N396" s="348"/>
      <c r="O396" s="353"/>
      <c r="P396" s="348"/>
    </row>
    <row r="397" spans="4:16" ht="40.15" customHeight="1" x14ac:dyDescent="0.25">
      <c r="D397" s="348"/>
      <c r="E397" s="431"/>
      <c r="F397" s="444"/>
      <c r="G397" s="350"/>
      <c r="H397" s="351"/>
      <c r="I397" s="351"/>
      <c r="J397" s="352"/>
      <c r="K397" s="352"/>
      <c r="L397" s="348"/>
      <c r="M397" s="348"/>
      <c r="N397" s="348"/>
      <c r="O397" s="353"/>
      <c r="P397" s="348"/>
    </row>
    <row r="398" spans="4:16" ht="40.15" customHeight="1" x14ac:dyDescent="0.25">
      <c r="D398" s="348"/>
      <c r="E398" s="431"/>
      <c r="F398" s="444"/>
      <c r="G398" s="350"/>
      <c r="H398" s="351"/>
      <c r="I398" s="351"/>
      <c r="J398" s="352"/>
      <c r="K398" s="352"/>
      <c r="L398" s="348"/>
      <c r="M398" s="348"/>
      <c r="N398" s="348"/>
      <c r="O398" s="353"/>
      <c r="P398" s="348"/>
    </row>
    <row r="399" spans="4:16" ht="40.15" customHeight="1" x14ac:dyDescent="0.25">
      <c r="D399" s="348"/>
      <c r="E399" s="431"/>
      <c r="F399" s="444"/>
      <c r="G399" s="350"/>
      <c r="H399" s="351"/>
      <c r="I399" s="351"/>
      <c r="J399" s="352"/>
      <c r="K399" s="352"/>
      <c r="L399" s="348"/>
      <c r="M399" s="348"/>
      <c r="N399" s="348"/>
      <c r="O399" s="353"/>
      <c r="P399" s="348"/>
    </row>
    <row r="400" spans="4:16" ht="40.15" customHeight="1" x14ac:dyDescent="0.25">
      <c r="D400" s="348"/>
      <c r="E400" s="431"/>
      <c r="F400" s="444"/>
      <c r="G400" s="350"/>
      <c r="H400" s="351"/>
      <c r="I400" s="351"/>
      <c r="J400" s="352"/>
      <c r="K400" s="352"/>
      <c r="L400" s="348"/>
      <c r="M400" s="348"/>
      <c r="N400" s="348"/>
      <c r="O400" s="353"/>
      <c r="P400" s="348"/>
    </row>
    <row r="401" spans="4:16" ht="40.15" customHeight="1" x14ac:dyDescent="0.25">
      <c r="D401" s="348"/>
      <c r="E401" s="431"/>
      <c r="F401" s="444"/>
      <c r="G401" s="350"/>
      <c r="H401" s="351"/>
      <c r="I401" s="351"/>
      <c r="J401" s="352"/>
      <c r="K401" s="352"/>
      <c r="L401" s="348"/>
      <c r="M401" s="348"/>
      <c r="N401" s="348"/>
      <c r="O401" s="353"/>
      <c r="P401" s="348"/>
    </row>
    <row r="402" spans="4:16" ht="40.15" customHeight="1" x14ac:dyDescent="0.25">
      <c r="D402" s="348"/>
      <c r="E402" s="431"/>
      <c r="F402" s="444"/>
      <c r="G402" s="350"/>
      <c r="H402" s="351"/>
      <c r="I402" s="351"/>
      <c r="J402" s="352"/>
      <c r="K402" s="352"/>
      <c r="L402" s="348"/>
      <c r="M402" s="348"/>
      <c r="N402" s="348"/>
      <c r="O402" s="353"/>
      <c r="P402" s="348"/>
    </row>
    <row r="403" spans="4:16" ht="40.15" customHeight="1" x14ac:dyDescent="0.25">
      <c r="D403" s="348"/>
      <c r="E403" s="431"/>
      <c r="F403" s="444"/>
      <c r="G403" s="350"/>
      <c r="H403" s="351"/>
      <c r="I403" s="351"/>
      <c r="J403" s="352"/>
      <c r="K403" s="352"/>
      <c r="L403" s="348"/>
      <c r="M403" s="348"/>
      <c r="N403" s="348"/>
      <c r="O403" s="353"/>
      <c r="P403" s="348"/>
    </row>
    <row r="404" spans="4:16" ht="40.15" customHeight="1" x14ac:dyDescent="0.25">
      <c r="D404" s="348"/>
      <c r="E404" s="431"/>
      <c r="F404" s="444"/>
      <c r="G404" s="350"/>
      <c r="H404" s="351"/>
      <c r="I404" s="351"/>
      <c r="J404" s="352"/>
      <c r="K404" s="352"/>
      <c r="L404" s="348"/>
      <c r="M404" s="348"/>
      <c r="N404" s="348"/>
      <c r="O404" s="353"/>
      <c r="P404" s="348"/>
    </row>
    <row r="405" spans="4:16" ht="40.15" customHeight="1" x14ac:dyDescent="0.25">
      <c r="D405" s="348"/>
      <c r="E405" s="431"/>
      <c r="F405" s="444"/>
      <c r="G405" s="350"/>
      <c r="H405" s="351"/>
      <c r="I405" s="351"/>
      <c r="J405" s="352"/>
      <c r="K405" s="352"/>
      <c r="L405" s="348"/>
      <c r="M405" s="348"/>
      <c r="N405" s="348"/>
      <c r="O405" s="353"/>
      <c r="P405" s="348"/>
    </row>
    <row r="406" spans="4:16" ht="40.15" customHeight="1" x14ac:dyDescent="0.25">
      <c r="D406" s="348"/>
      <c r="E406" s="431"/>
      <c r="F406" s="444"/>
      <c r="G406" s="350"/>
      <c r="H406" s="351"/>
      <c r="I406" s="351"/>
      <c r="J406" s="352"/>
      <c r="K406" s="352"/>
      <c r="L406" s="348"/>
      <c r="M406" s="348"/>
      <c r="N406" s="348"/>
      <c r="O406" s="353"/>
      <c r="P406" s="348"/>
    </row>
    <row r="407" spans="4:16" ht="40.15" customHeight="1" x14ac:dyDescent="0.25">
      <c r="D407" s="348"/>
      <c r="E407" s="431"/>
      <c r="F407" s="444"/>
      <c r="G407" s="350"/>
      <c r="H407" s="351"/>
      <c r="I407" s="351"/>
      <c r="J407" s="352"/>
      <c r="K407" s="352"/>
      <c r="L407" s="348"/>
      <c r="M407" s="348"/>
      <c r="N407" s="348"/>
      <c r="O407" s="353"/>
      <c r="P407" s="348"/>
    </row>
    <row r="408" spans="4:16" ht="40.15" customHeight="1" x14ac:dyDescent="0.25">
      <c r="D408" s="348"/>
      <c r="E408" s="431"/>
      <c r="F408" s="444"/>
      <c r="G408" s="350"/>
      <c r="H408" s="351"/>
      <c r="I408" s="351"/>
      <c r="J408" s="352"/>
      <c r="K408" s="352"/>
      <c r="L408" s="348"/>
      <c r="M408" s="348"/>
      <c r="N408" s="348"/>
      <c r="O408" s="353"/>
      <c r="P408" s="348"/>
    </row>
    <row r="409" spans="4:16" ht="40.15" customHeight="1" x14ac:dyDescent="0.25">
      <c r="D409" s="348"/>
      <c r="E409" s="431"/>
      <c r="F409" s="444"/>
      <c r="G409" s="350"/>
      <c r="H409" s="351"/>
      <c r="I409" s="351"/>
      <c r="J409" s="352"/>
      <c r="K409" s="352"/>
      <c r="L409" s="348"/>
      <c r="M409" s="348"/>
      <c r="N409" s="348"/>
      <c r="O409" s="353"/>
      <c r="P409" s="348"/>
    </row>
    <row r="410" spans="4:16" ht="40.15" customHeight="1" x14ac:dyDescent="0.25">
      <c r="D410" s="348"/>
      <c r="E410" s="431"/>
      <c r="F410" s="444"/>
      <c r="G410" s="350"/>
      <c r="H410" s="351"/>
      <c r="I410" s="351"/>
      <c r="J410" s="352"/>
      <c r="K410" s="352"/>
      <c r="L410" s="348"/>
      <c r="M410" s="348"/>
      <c r="N410" s="348"/>
      <c r="O410" s="353"/>
      <c r="P410" s="348"/>
    </row>
    <row r="411" spans="4:16" ht="40.15" customHeight="1" x14ac:dyDescent="0.25">
      <c r="D411" s="348"/>
      <c r="E411" s="431"/>
      <c r="F411" s="444"/>
      <c r="G411" s="350"/>
      <c r="H411" s="351"/>
      <c r="I411" s="351"/>
      <c r="J411" s="352"/>
      <c r="K411" s="352"/>
      <c r="L411" s="348"/>
      <c r="M411" s="348"/>
      <c r="N411" s="348"/>
      <c r="O411" s="353"/>
      <c r="P411" s="348"/>
    </row>
    <row r="412" spans="4:16" ht="40.15" customHeight="1" x14ac:dyDescent="0.25">
      <c r="D412" s="348"/>
      <c r="E412" s="431"/>
      <c r="F412" s="444"/>
      <c r="G412" s="350"/>
      <c r="H412" s="351"/>
      <c r="I412" s="351"/>
      <c r="J412" s="352"/>
      <c r="K412" s="352"/>
      <c r="L412" s="348"/>
      <c r="M412" s="348"/>
      <c r="N412" s="348"/>
      <c r="O412" s="353"/>
      <c r="P412" s="348"/>
    </row>
    <row r="413" spans="4:16" ht="40.15" customHeight="1" x14ac:dyDescent="0.25">
      <c r="D413" s="348"/>
      <c r="E413" s="431"/>
      <c r="F413" s="444"/>
      <c r="G413" s="350"/>
      <c r="H413" s="351"/>
      <c r="I413" s="351"/>
      <c r="J413" s="352"/>
      <c r="K413" s="352"/>
      <c r="L413" s="348"/>
      <c r="M413" s="348"/>
      <c r="N413" s="348"/>
      <c r="O413" s="353"/>
      <c r="P413" s="348"/>
    </row>
    <row r="414" spans="4:16" ht="40.15" customHeight="1" x14ac:dyDescent="0.25">
      <c r="D414" s="348"/>
      <c r="E414" s="431"/>
      <c r="F414" s="444"/>
      <c r="G414" s="350"/>
      <c r="H414" s="351"/>
      <c r="I414" s="351"/>
      <c r="J414" s="352"/>
      <c r="K414" s="352"/>
      <c r="L414" s="348"/>
      <c r="M414" s="348"/>
      <c r="N414" s="348"/>
      <c r="O414" s="353"/>
      <c r="P414" s="348"/>
    </row>
    <row r="415" spans="4:16" ht="40.15" customHeight="1" x14ac:dyDescent="0.25">
      <c r="D415" s="348"/>
      <c r="E415" s="431"/>
      <c r="F415" s="444"/>
      <c r="G415" s="350"/>
      <c r="H415" s="351"/>
      <c r="I415" s="351"/>
      <c r="J415" s="352"/>
      <c r="K415" s="352"/>
      <c r="L415" s="348"/>
      <c r="M415" s="348"/>
      <c r="N415" s="348"/>
      <c r="O415" s="353"/>
      <c r="P415" s="348"/>
    </row>
    <row r="416" spans="4:16" ht="40.15" customHeight="1" x14ac:dyDescent="0.25">
      <c r="D416" s="348"/>
      <c r="E416" s="431"/>
      <c r="F416" s="444"/>
      <c r="G416" s="350"/>
      <c r="H416" s="351"/>
      <c r="I416" s="351"/>
      <c r="J416" s="352"/>
      <c r="K416" s="352"/>
      <c r="L416" s="348"/>
      <c r="M416" s="348"/>
      <c r="N416" s="348"/>
      <c r="O416" s="353"/>
      <c r="P416" s="348"/>
    </row>
    <row r="417" spans="4:16" ht="40.15" customHeight="1" x14ac:dyDescent="0.25">
      <c r="D417" s="348"/>
      <c r="E417" s="431"/>
      <c r="F417" s="444"/>
      <c r="G417" s="350"/>
      <c r="H417" s="351"/>
      <c r="I417" s="351"/>
      <c r="J417" s="352"/>
      <c r="K417" s="352"/>
      <c r="L417" s="348"/>
      <c r="M417" s="348"/>
      <c r="N417" s="348"/>
      <c r="O417" s="353"/>
      <c r="P417" s="348"/>
    </row>
    <row r="418" spans="4:16" ht="40.15" customHeight="1" x14ac:dyDescent="0.25">
      <c r="D418" s="348"/>
      <c r="E418" s="431"/>
      <c r="F418" s="444"/>
      <c r="G418" s="350"/>
      <c r="H418" s="351"/>
      <c r="I418" s="351"/>
      <c r="J418" s="352"/>
      <c r="K418" s="352"/>
      <c r="L418" s="348"/>
      <c r="M418" s="348"/>
      <c r="N418" s="348"/>
      <c r="O418" s="353"/>
      <c r="P418" s="348"/>
    </row>
    <row r="419" spans="4:16" ht="40.15" customHeight="1" x14ac:dyDescent="0.25">
      <c r="D419" s="348"/>
      <c r="E419" s="431"/>
      <c r="F419" s="444"/>
      <c r="G419" s="350"/>
      <c r="H419" s="351"/>
      <c r="I419" s="351"/>
      <c r="J419" s="352"/>
      <c r="K419" s="352"/>
      <c r="L419" s="348"/>
      <c r="M419" s="348"/>
      <c r="N419" s="348"/>
      <c r="O419" s="353"/>
      <c r="P419" s="348"/>
    </row>
    <row r="420" spans="4:16" ht="40.15" customHeight="1" x14ac:dyDescent="0.25">
      <c r="D420" s="348"/>
      <c r="E420" s="431"/>
      <c r="F420" s="444"/>
      <c r="G420" s="350"/>
      <c r="H420" s="351"/>
      <c r="I420" s="351"/>
      <c r="J420" s="352"/>
      <c r="K420" s="352"/>
      <c r="L420" s="348"/>
      <c r="M420" s="348"/>
      <c r="N420" s="348"/>
      <c r="O420" s="353"/>
      <c r="P420" s="348"/>
    </row>
    <row r="421" spans="4:16" ht="40.15" customHeight="1" x14ac:dyDescent="0.25">
      <c r="D421" s="348"/>
      <c r="E421" s="431"/>
      <c r="F421" s="444"/>
      <c r="G421" s="350"/>
      <c r="H421" s="351"/>
      <c r="I421" s="351"/>
      <c r="J421" s="352"/>
      <c r="K421" s="352"/>
      <c r="L421" s="348"/>
      <c r="M421" s="348"/>
      <c r="N421" s="348"/>
      <c r="O421" s="353"/>
      <c r="P421" s="348"/>
    </row>
    <row r="422" spans="4:16" ht="40.15" customHeight="1" x14ac:dyDescent="0.25">
      <c r="D422" s="348"/>
      <c r="E422" s="431"/>
      <c r="F422" s="444"/>
      <c r="G422" s="350"/>
      <c r="H422" s="351"/>
      <c r="I422" s="351"/>
      <c r="J422" s="352"/>
      <c r="K422" s="352"/>
      <c r="L422" s="348"/>
      <c r="M422" s="348"/>
      <c r="N422" s="348"/>
      <c r="O422" s="353"/>
      <c r="P422" s="348"/>
    </row>
    <row r="423" spans="4:16" ht="40.15" customHeight="1" x14ac:dyDescent="0.25">
      <c r="D423" s="348"/>
      <c r="E423" s="431"/>
      <c r="F423" s="444"/>
      <c r="G423" s="350"/>
      <c r="H423" s="351"/>
      <c r="I423" s="351"/>
      <c r="J423" s="352"/>
      <c r="K423" s="352"/>
      <c r="L423" s="348"/>
      <c r="M423" s="348"/>
      <c r="N423" s="348"/>
      <c r="O423" s="353"/>
      <c r="P423" s="348"/>
    </row>
    <row r="424" spans="4:16" ht="40.15" customHeight="1" x14ac:dyDescent="0.25">
      <c r="D424" s="348"/>
      <c r="E424" s="431"/>
      <c r="F424" s="444"/>
      <c r="G424" s="350"/>
      <c r="H424" s="351"/>
      <c r="I424" s="351"/>
      <c r="J424" s="352"/>
      <c r="K424" s="352"/>
      <c r="L424" s="348"/>
      <c r="M424" s="348"/>
      <c r="N424" s="348"/>
      <c r="O424" s="353"/>
      <c r="P424" s="348"/>
    </row>
    <row r="425" spans="4:16" ht="40.15" customHeight="1" x14ac:dyDescent="0.25">
      <c r="D425" s="348"/>
      <c r="E425" s="431"/>
      <c r="F425" s="444"/>
      <c r="G425" s="350"/>
      <c r="H425" s="351"/>
      <c r="I425" s="351"/>
      <c r="J425" s="352"/>
      <c r="K425" s="352"/>
      <c r="L425" s="348"/>
      <c r="M425" s="348"/>
      <c r="N425" s="348"/>
      <c r="O425" s="353"/>
      <c r="P425" s="348"/>
    </row>
    <row r="426" spans="4:16" ht="40.15" customHeight="1" x14ac:dyDescent="0.25">
      <c r="D426" s="348"/>
      <c r="E426" s="431"/>
      <c r="F426" s="444"/>
      <c r="G426" s="350"/>
      <c r="H426" s="351"/>
      <c r="I426" s="351"/>
      <c r="J426" s="352"/>
      <c r="K426" s="352"/>
      <c r="L426" s="348"/>
      <c r="M426" s="348"/>
      <c r="N426" s="348"/>
      <c r="O426" s="353"/>
      <c r="P426" s="348"/>
    </row>
    <row r="427" spans="4:16" ht="40.15" customHeight="1" x14ac:dyDescent="0.25">
      <c r="D427" s="348"/>
      <c r="E427" s="431"/>
      <c r="F427" s="444"/>
      <c r="G427" s="350"/>
      <c r="H427" s="351"/>
      <c r="I427" s="351"/>
      <c r="J427" s="352"/>
      <c r="K427" s="352"/>
      <c r="L427" s="348"/>
      <c r="M427" s="348"/>
      <c r="N427" s="348"/>
      <c r="O427" s="353"/>
      <c r="P427" s="348"/>
    </row>
    <row r="428" spans="4:16" ht="40.15" customHeight="1" x14ac:dyDescent="0.25">
      <c r="D428" s="348"/>
      <c r="E428" s="431"/>
      <c r="F428" s="444"/>
      <c r="G428" s="350"/>
      <c r="H428" s="351"/>
      <c r="I428" s="351"/>
      <c r="J428" s="352"/>
      <c r="K428" s="352"/>
      <c r="L428" s="348"/>
      <c r="M428" s="348"/>
      <c r="N428" s="348"/>
      <c r="O428" s="353"/>
      <c r="P428" s="348"/>
    </row>
    <row r="429" spans="4:16" ht="40.15" customHeight="1" x14ac:dyDescent="0.25">
      <c r="D429" s="348"/>
      <c r="E429" s="431"/>
      <c r="F429" s="444"/>
      <c r="G429" s="350"/>
      <c r="H429" s="351"/>
      <c r="I429" s="351"/>
      <c r="J429" s="352"/>
      <c r="K429" s="352"/>
      <c r="L429" s="348"/>
      <c r="M429" s="348"/>
      <c r="N429" s="348"/>
      <c r="O429" s="353"/>
      <c r="P429" s="348"/>
    </row>
    <row r="430" spans="4:16" ht="40.15" customHeight="1" x14ac:dyDescent="0.25">
      <c r="D430" s="348"/>
      <c r="E430" s="431"/>
      <c r="F430" s="444"/>
      <c r="G430" s="350"/>
      <c r="H430" s="351"/>
      <c r="I430" s="351"/>
      <c r="J430" s="352"/>
      <c r="K430" s="352"/>
      <c r="L430" s="348"/>
      <c r="M430" s="348"/>
      <c r="N430" s="348"/>
      <c r="O430" s="353"/>
      <c r="P430" s="348"/>
    </row>
    <row r="431" spans="4:16" ht="40.15" customHeight="1" x14ac:dyDescent="0.25">
      <c r="D431" s="348"/>
      <c r="E431" s="431"/>
      <c r="F431" s="444"/>
      <c r="G431" s="350"/>
      <c r="H431" s="351"/>
      <c r="I431" s="351"/>
      <c r="J431" s="352"/>
      <c r="K431" s="352"/>
      <c r="L431" s="348"/>
      <c r="M431" s="348"/>
      <c r="N431" s="348"/>
      <c r="O431" s="353"/>
      <c r="P431" s="348"/>
    </row>
    <row r="432" spans="4:16" ht="40.15" customHeight="1" x14ac:dyDescent="0.25">
      <c r="D432" s="348"/>
      <c r="E432" s="431"/>
      <c r="F432" s="444"/>
      <c r="G432" s="350"/>
      <c r="H432" s="351"/>
      <c r="I432" s="351"/>
      <c r="J432" s="352"/>
      <c r="K432" s="352"/>
      <c r="L432" s="348"/>
      <c r="M432" s="348"/>
      <c r="N432" s="348"/>
      <c r="O432" s="353"/>
      <c r="P432" s="348"/>
    </row>
    <row r="433" spans="4:16" ht="40.15" customHeight="1" x14ac:dyDescent="0.25">
      <c r="D433" s="348"/>
      <c r="E433" s="431"/>
      <c r="F433" s="444"/>
      <c r="G433" s="350"/>
      <c r="H433" s="351"/>
      <c r="I433" s="351"/>
      <c r="J433" s="352"/>
      <c r="K433" s="352"/>
      <c r="L433" s="348"/>
      <c r="M433" s="348"/>
      <c r="N433" s="348"/>
      <c r="O433" s="353"/>
      <c r="P433" s="348"/>
    </row>
    <row r="434" spans="4:16" ht="40.15" customHeight="1" x14ac:dyDescent="0.25">
      <c r="D434" s="348"/>
      <c r="E434" s="431"/>
      <c r="F434" s="444"/>
      <c r="G434" s="350"/>
      <c r="H434" s="351"/>
      <c r="I434" s="351"/>
      <c r="J434" s="352"/>
      <c r="K434" s="352"/>
      <c r="L434" s="348"/>
      <c r="M434" s="348"/>
      <c r="N434" s="348"/>
      <c r="O434" s="353"/>
      <c r="P434" s="348"/>
    </row>
    <row r="435" spans="4:16" ht="40.15" customHeight="1" x14ac:dyDescent="0.25">
      <c r="D435" s="348"/>
      <c r="E435" s="431"/>
      <c r="F435" s="444"/>
      <c r="G435" s="350"/>
      <c r="H435" s="351"/>
      <c r="I435" s="351"/>
      <c r="J435" s="352"/>
      <c r="K435" s="352"/>
      <c r="L435" s="348"/>
      <c r="M435" s="348"/>
      <c r="N435" s="348"/>
      <c r="O435" s="353"/>
      <c r="P435" s="348"/>
    </row>
    <row r="436" spans="4:16" ht="40.15" customHeight="1" x14ac:dyDescent="0.25">
      <c r="D436" s="348"/>
      <c r="E436" s="431"/>
      <c r="F436" s="444"/>
      <c r="G436" s="350"/>
      <c r="H436" s="351"/>
      <c r="I436" s="351"/>
      <c r="J436" s="352"/>
      <c r="K436" s="352"/>
      <c r="L436" s="348"/>
      <c r="M436" s="348"/>
      <c r="N436" s="348"/>
      <c r="O436" s="353"/>
      <c r="P436" s="348"/>
    </row>
    <row r="437" spans="4:16" ht="40.15" customHeight="1" x14ac:dyDescent="0.25">
      <c r="D437" s="348"/>
      <c r="E437" s="431"/>
      <c r="F437" s="444"/>
      <c r="G437" s="350"/>
      <c r="H437" s="351"/>
      <c r="I437" s="351"/>
      <c r="J437" s="352"/>
      <c r="K437" s="352"/>
      <c r="L437" s="348"/>
      <c r="M437" s="348"/>
      <c r="N437" s="348"/>
      <c r="O437" s="353"/>
      <c r="P437" s="348"/>
    </row>
    <row r="438" spans="4:16" ht="40.15" customHeight="1" x14ac:dyDescent="0.25">
      <c r="D438" s="348"/>
      <c r="E438" s="431"/>
      <c r="F438" s="444"/>
      <c r="G438" s="350"/>
      <c r="H438" s="351"/>
      <c r="I438" s="351"/>
      <c r="J438" s="352"/>
      <c r="K438" s="352"/>
      <c r="L438" s="348"/>
      <c r="M438" s="348"/>
      <c r="N438" s="348"/>
      <c r="O438" s="353"/>
      <c r="P438" s="348"/>
    </row>
    <row r="439" spans="4:16" ht="40.15" customHeight="1" x14ac:dyDescent="0.25">
      <c r="D439" s="348"/>
      <c r="E439" s="431"/>
      <c r="F439" s="444"/>
      <c r="G439" s="350"/>
      <c r="H439" s="351"/>
      <c r="I439" s="351"/>
      <c r="J439" s="352"/>
      <c r="K439" s="352"/>
      <c r="L439" s="348"/>
      <c r="M439" s="348"/>
      <c r="N439" s="348"/>
      <c r="O439" s="353"/>
      <c r="P439" s="348"/>
    </row>
    <row r="440" spans="4:16" ht="40.15" customHeight="1" x14ac:dyDescent="0.25">
      <c r="D440" s="348"/>
      <c r="E440" s="431"/>
      <c r="F440" s="444"/>
      <c r="G440" s="350"/>
      <c r="H440" s="351"/>
      <c r="I440" s="351"/>
      <c r="J440" s="352"/>
      <c r="K440" s="352"/>
      <c r="L440" s="348"/>
      <c r="M440" s="348"/>
      <c r="N440" s="348"/>
      <c r="O440" s="353"/>
      <c r="P440" s="348"/>
    </row>
    <row r="441" spans="4:16" ht="40.15" customHeight="1" x14ac:dyDescent="0.25">
      <c r="D441" s="348"/>
      <c r="E441" s="431"/>
      <c r="F441" s="444"/>
      <c r="G441" s="350"/>
      <c r="H441" s="351"/>
      <c r="I441" s="351"/>
      <c r="J441" s="352"/>
      <c r="K441" s="352"/>
      <c r="L441" s="348"/>
      <c r="M441" s="348"/>
      <c r="N441" s="348"/>
      <c r="O441" s="353"/>
      <c r="P441" s="348"/>
    </row>
    <row r="442" spans="4:16" ht="40.15" customHeight="1" x14ac:dyDescent="0.25">
      <c r="D442" s="348"/>
      <c r="E442" s="431"/>
      <c r="F442" s="444"/>
      <c r="G442" s="350"/>
      <c r="H442" s="351"/>
      <c r="I442" s="351"/>
      <c r="J442" s="352"/>
      <c r="K442" s="352"/>
      <c r="L442" s="348"/>
      <c r="M442" s="348"/>
      <c r="N442" s="348"/>
      <c r="O442" s="353"/>
      <c r="P442" s="348"/>
    </row>
    <row r="443" spans="4:16" ht="40.15" customHeight="1" x14ac:dyDescent="0.25">
      <c r="D443" s="348"/>
      <c r="E443" s="431"/>
      <c r="F443" s="444"/>
      <c r="G443" s="350"/>
      <c r="H443" s="351"/>
      <c r="I443" s="351"/>
      <c r="J443" s="352"/>
      <c r="K443" s="352"/>
      <c r="L443" s="348"/>
      <c r="M443" s="348"/>
      <c r="N443" s="348"/>
      <c r="O443" s="353"/>
      <c r="P443" s="348"/>
    </row>
    <row r="444" spans="4:16" ht="40.15" customHeight="1" x14ac:dyDescent="0.25">
      <c r="D444" s="348"/>
      <c r="E444" s="431"/>
      <c r="F444" s="444"/>
      <c r="G444" s="350"/>
      <c r="H444" s="351"/>
      <c r="I444" s="351"/>
      <c r="J444" s="352"/>
      <c r="K444" s="352"/>
      <c r="L444" s="348"/>
      <c r="M444" s="348"/>
      <c r="N444" s="348"/>
      <c r="O444" s="353"/>
      <c r="P444" s="348"/>
    </row>
    <row r="445" spans="4:16" ht="40.15" customHeight="1" x14ac:dyDescent="0.25">
      <c r="D445" s="348"/>
      <c r="E445" s="431"/>
      <c r="F445" s="444"/>
      <c r="G445" s="350"/>
      <c r="H445" s="351"/>
      <c r="I445" s="351"/>
      <c r="J445" s="352"/>
      <c r="K445" s="352"/>
      <c r="L445" s="348"/>
      <c r="M445" s="348"/>
      <c r="N445" s="348"/>
      <c r="O445" s="353"/>
      <c r="P445" s="348"/>
    </row>
    <row r="446" spans="4:16" ht="40.15" customHeight="1" x14ac:dyDescent="0.25">
      <c r="D446" s="348"/>
      <c r="E446" s="431"/>
      <c r="F446" s="444"/>
      <c r="G446" s="350"/>
      <c r="H446" s="351"/>
      <c r="I446" s="351"/>
      <c r="J446" s="352"/>
      <c r="K446" s="352"/>
      <c r="L446" s="348"/>
      <c r="M446" s="348"/>
      <c r="N446" s="348"/>
      <c r="O446" s="353"/>
      <c r="P446" s="348"/>
    </row>
    <row r="447" spans="4:16" ht="40.15" customHeight="1" x14ac:dyDescent="0.25">
      <c r="D447" s="348"/>
      <c r="E447" s="431"/>
      <c r="F447" s="444"/>
      <c r="G447" s="350"/>
      <c r="H447" s="351"/>
      <c r="I447" s="351"/>
      <c r="J447" s="352"/>
      <c r="K447" s="352"/>
      <c r="L447" s="348"/>
      <c r="M447" s="348"/>
      <c r="N447" s="348"/>
      <c r="O447" s="353"/>
      <c r="P447" s="348"/>
    </row>
    <row r="448" spans="4:16" ht="40.15" customHeight="1" x14ac:dyDescent="0.25">
      <c r="D448" s="348"/>
      <c r="E448" s="431"/>
      <c r="F448" s="444"/>
      <c r="G448" s="350"/>
      <c r="H448" s="351"/>
      <c r="I448" s="351"/>
      <c r="J448" s="352"/>
      <c r="K448" s="352"/>
      <c r="L448" s="348"/>
      <c r="M448" s="348"/>
      <c r="N448" s="348"/>
      <c r="O448" s="353"/>
      <c r="P448" s="348"/>
    </row>
    <row r="449" spans="4:16" ht="40.15" customHeight="1" x14ac:dyDescent="0.25">
      <c r="D449" s="348"/>
      <c r="E449" s="431"/>
      <c r="F449" s="444"/>
      <c r="G449" s="350"/>
      <c r="H449" s="351"/>
      <c r="I449" s="351"/>
      <c r="J449" s="352"/>
      <c r="K449" s="352"/>
      <c r="L449" s="348"/>
      <c r="M449" s="348"/>
      <c r="N449" s="348"/>
      <c r="O449" s="353"/>
      <c r="P449" s="348"/>
    </row>
    <row r="450" spans="4:16" ht="40.15" customHeight="1" x14ac:dyDescent="0.25">
      <c r="D450" s="348"/>
      <c r="E450" s="431"/>
      <c r="F450" s="444"/>
      <c r="G450" s="350"/>
      <c r="H450" s="351"/>
      <c r="I450" s="351"/>
      <c r="J450" s="352"/>
      <c r="K450" s="352"/>
      <c r="L450" s="348"/>
      <c r="M450" s="348"/>
      <c r="N450" s="348"/>
      <c r="O450" s="353"/>
      <c r="P450" s="348"/>
    </row>
    <row r="451" spans="4:16" ht="40.15" customHeight="1" x14ac:dyDescent="0.25">
      <c r="D451" s="348"/>
      <c r="E451" s="431"/>
      <c r="F451" s="444"/>
      <c r="G451" s="350"/>
      <c r="H451" s="351"/>
      <c r="I451" s="351"/>
      <c r="J451" s="352"/>
      <c r="K451" s="352"/>
      <c r="L451" s="348"/>
      <c r="M451" s="348"/>
      <c r="N451" s="348"/>
      <c r="O451" s="353"/>
      <c r="P451" s="348"/>
    </row>
    <row r="452" spans="4:16" ht="40.15" customHeight="1" x14ac:dyDescent="0.25">
      <c r="D452" s="348"/>
      <c r="E452" s="431"/>
      <c r="F452" s="444"/>
      <c r="G452" s="350"/>
      <c r="H452" s="351"/>
      <c r="I452" s="351"/>
      <c r="J452" s="352"/>
      <c r="K452" s="352"/>
      <c r="L452" s="348"/>
      <c r="M452" s="348"/>
      <c r="N452" s="348"/>
      <c r="O452" s="353"/>
      <c r="P452" s="348"/>
    </row>
    <row r="453" spans="4:16" ht="40.15" customHeight="1" x14ac:dyDescent="0.25">
      <c r="D453" s="348"/>
      <c r="E453" s="431"/>
      <c r="F453" s="444"/>
      <c r="G453" s="350"/>
      <c r="H453" s="351"/>
      <c r="I453" s="351"/>
      <c r="J453" s="352"/>
      <c r="K453" s="352"/>
      <c r="L453" s="348"/>
      <c r="M453" s="348"/>
      <c r="N453" s="348"/>
      <c r="O453" s="353"/>
      <c r="P453" s="348"/>
    </row>
    <row r="454" spans="4:16" ht="40.15" customHeight="1" x14ac:dyDescent="0.25">
      <c r="D454" s="348"/>
      <c r="E454" s="431"/>
      <c r="F454" s="444"/>
      <c r="G454" s="350"/>
      <c r="H454" s="351"/>
      <c r="I454" s="351"/>
      <c r="J454" s="352"/>
      <c r="K454" s="352"/>
      <c r="L454" s="348"/>
      <c r="M454" s="348"/>
      <c r="N454" s="348"/>
      <c r="O454" s="353"/>
      <c r="P454" s="348"/>
    </row>
    <row r="455" spans="4:16" ht="40.15" customHeight="1" x14ac:dyDescent="0.25">
      <c r="D455" s="348"/>
      <c r="E455" s="431"/>
      <c r="F455" s="444"/>
      <c r="G455" s="350"/>
      <c r="H455" s="351"/>
      <c r="I455" s="351"/>
      <c r="J455" s="352"/>
      <c r="K455" s="352"/>
      <c r="L455" s="348"/>
      <c r="M455" s="348"/>
      <c r="N455" s="348"/>
      <c r="O455" s="353"/>
      <c r="P455" s="348"/>
    </row>
    <row r="456" spans="4:16" ht="40.15" customHeight="1" x14ac:dyDescent="0.25">
      <c r="D456" s="348"/>
      <c r="E456" s="431"/>
      <c r="F456" s="444"/>
      <c r="G456" s="350"/>
      <c r="H456" s="351"/>
      <c r="I456" s="351"/>
      <c r="J456" s="352"/>
      <c r="K456" s="352"/>
      <c r="L456" s="348"/>
      <c r="M456" s="348"/>
      <c r="N456" s="348"/>
      <c r="O456" s="353"/>
      <c r="P456" s="348"/>
    </row>
    <row r="457" spans="4:16" ht="40.15" customHeight="1" x14ac:dyDescent="0.25">
      <c r="D457" s="348"/>
      <c r="E457" s="431"/>
      <c r="F457" s="444"/>
      <c r="G457" s="350"/>
      <c r="H457" s="351"/>
      <c r="I457" s="351"/>
      <c r="J457" s="352"/>
      <c r="K457" s="352"/>
      <c r="L457" s="348"/>
      <c r="M457" s="348"/>
      <c r="N457" s="348"/>
      <c r="O457" s="353"/>
      <c r="P457" s="348"/>
    </row>
    <row r="458" spans="4:16" ht="40.15" customHeight="1" x14ac:dyDescent="0.25">
      <c r="D458" s="348"/>
      <c r="E458" s="431"/>
      <c r="F458" s="444"/>
      <c r="G458" s="350"/>
      <c r="H458" s="351"/>
      <c r="I458" s="351"/>
      <c r="J458" s="352"/>
      <c r="K458" s="352"/>
      <c r="L458" s="348"/>
      <c r="M458" s="348"/>
      <c r="N458" s="348"/>
      <c r="O458" s="353"/>
      <c r="P458" s="348"/>
    </row>
    <row r="459" spans="4:16" ht="40.15" customHeight="1" x14ac:dyDescent="0.25">
      <c r="D459" s="348"/>
      <c r="E459" s="431"/>
      <c r="F459" s="444"/>
      <c r="G459" s="350"/>
      <c r="H459" s="351"/>
      <c r="I459" s="351"/>
      <c r="J459" s="352"/>
      <c r="K459" s="352"/>
      <c r="L459" s="348"/>
      <c r="M459" s="348"/>
      <c r="N459" s="348"/>
      <c r="O459" s="353"/>
      <c r="P459" s="348"/>
    </row>
    <row r="460" spans="4:16" ht="40.15" customHeight="1" x14ac:dyDescent="0.25">
      <c r="D460" s="348"/>
      <c r="E460" s="431"/>
      <c r="F460" s="444"/>
      <c r="G460" s="350"/>
      <c r="H460" s="351"/>
      <c r="I460" s="351"/>
      <c r="J460" s="352"/>
      <c r="K460" s="352"/>
      <c r="L460" s="348"/>
      <c r="M460" s="348"/>
      <c r="N460" s="348"/>
      <c r="O460" s="353"/>
      <c r="P460" s="348"/>
    </row>
    <row r="461" spans="4:16" ht="40.15" customHeight="1" x14ac:dyDescent="0.25">
      <c r="D461" s="348"/>
      <c r="E461" s="431"/>
      <c r="F461" s="444"/>
      <c r="G461" s="350"/>
      <c r="H461" s="351"/>
      <c r="I461" s="351"/>
      <c r="J461" s="352"/>
      <c r="K461" s="352"/>
      <c r="L461" s="348"/>
      <c r="M461" s="348"/>
      <c r="N461" s="348"/>
      <c r="O461" s="353"/>
      <c r="P461" s="348"/>
    </row>
    <row r="462" spans="4:16" ht="40.15" customHeight="1" x14ac:dyDescent="0.25">
      <c r="D462" s="348"/>
      <c r="E462" s="431"/>
      <c r="F462" s="444"/>
      <c r="G462" s="350"/>
      <c r="H462" s="351"/>
      <c r="I462" s="351"/>
      <c r="J462" s="352"/>
      <c r="K462" s="352"/>
      <c r="L462" s="348"/>
      <c r="M462" s="348"/>
      <c r="N462" s="348"/>
      <c r="O462" s="353"/>
      <c r="P462" s="348"/>
    </row>
    <row r="463" spans="4:16" ht="40.15" customHeight="1" x14ac:dyDescent="0.25">
      <c r="D463" s="348"/>
      <c r="E463" s="431"/>
      <c r="F463" s="444"/>
      <c r="G463" s="350"/>
      <c r="H463" s="351"/>
      <c r="I463" s="351"/>
      <c r="J463" s="352"/>
      <c r="K463" s="352"/>
      <c r="L463" s="348"/>
      <c r="M463" s="348"/>
      <c r="N463" s="348"/>
      <c r="O463" s="353"/>
      <c r="P463" s="348"/>
    </row>
    <row r="464" spans="4:16" ht="40.15" customHeight="1" x14ac:dyDescent="0.25">
      <c r="D464" s="348"/>
      <c r="E464" s="431"/>
      <c r="F464" s="444"/>
      <c r="G464" s="350"/>
      <c r="H464" s="351"/>
      <c r="I464" s="351"/>
      <c r="J464" s="352"/>
      <c r="K464" s="352"/>
      <c r="L464" s="348"/>
      <c r="M464" s="348"/>
      <c r="N464" s="348"/>
      <c r="O464" s="353"/>
      <c r="P464" s="348"/>
    </row>
    <row r="465" spans="4:16" ht="40.15" customHeight="1" x14ac:dyDescent="0.25">
      <c r="D465" s="348"/>
      <c r="E465" s="431"/>
      <c r="F465" s="444"/>
      <c r="G465" s="350"/>
      <c r="H465" s="351"/>
      <c r="I465" s="351"/>
      <c r="J465" s="352"/>
      <c r="K465" s="352"/>
      <c r="L465" s="348"/>
      <c r="M465" s="348"/>
      <c r="N465" s="348"/>
      <c r="O465" s="353"/>
      <c r="P465" s="348"/>
    </row>
    <row r="466" spans="4:16" ht="40.15" customHeight="1" x14ac:dyDescent="0.25">
      <c r="D466" s="348"/>
      <c r="E466" s="431"/>
      <c r="F466" s="444"/>
      <c r="G466" s="350"/>
      <c r="H466" s="351"/>
      <c r="I466" s="351"/>
      <c r="J466" s="352"/>
      <c r="K466" s="352"/>
      <c r="L466" s="348"/>
      <c r="M466" s="348"/>
      <c r="N466" s="348"/>
      <c r="O466" s="353"/>
      <c r="P466" s="348"/>
    </row>
    <row r="467" spans="4:16" ht="40.15" customHeight="1" x14ac:dyDescent="0.25">
      <c r="D467" s="348"/>
      <c r="E467" s="431"/>
      <c r="F467" s="444"/>
      <c r="G467" s="350"/>
      <c r="H467" s="351"/>
      <c r="I467" s="351"/>
      <c r="J467" s="352"/>
      <c r="K467" s="352"/>
      <c r="L467" s="348"/>
      <c r="M467" s="348"/>
      <c r="N467" s="348"/>
      <c r="O467" s="353"/>
      <c r="P467" s="348"/>
    </row>
    <row r="468" spans="4:16" ht="40.15" customHeight="1" x14ac:dyDescent="0.25">
      <c r="D468" s="348"/>
      <c r="E468" s="431"/>
      <c r="F468" s="444"/>
      <c r="G468" s="350"/>
      <c r="H468" s="351"/>
      <c r="I468" s="351"/>
      <c r="J468" s="352"/>
      <c r="K468" s="352"/>
      <c r="L468" s="348"/>
      <c r="M468" s="348"/>
      <c r="N468" s="348"/>
      <c r="O468" s="353"/>
      <c r="P468" s="348"/>
    </row>
    <row r="469" spans="4:16" ht="40.15" customHeight="1" x14ac:dyDescent="0.25">
      <c r="D469" s="348"/>
      <c r="E469" s="431"/>
      <c r="F469" s="444"/>
      <c r="G469" s="350"/>
      <c r="H469" s="351"/>
      <c r="I469" s="351"/>
      <c r="J469" s="352"/>
      <c r="K469" s="352"/>
      <c r="L469" s="348"/>
      <c r="M469" s="348"/>
      <c r="N469" s="348"/>
      <c r="O469" s="353"/>
      <c r="P469" s="348"/>
    </row>
    <row r="470" spans="4:16" ht="40.15" customHeight="1" x14ac:dyDescent="0.25">
      <c r="D470" s="348"/>
      <c r="E470" s="431"/>
      <c r="F470" s="444"/>
      <c r="G470" s="350"/>
      <c r="H470" s="351"/>
      <c r="I470" s="351"/>
      <c r="J470" s="352"/>
      <c r="K470" s="352"/>
      <c r="L470" s="348"/>
      <c r="M470" s="348"/>
      <c r="N470" s="348"/>
      <c r="O470" s="353"/>
      <c r="P470" s="348"/>
    </row>
    <row r="471" spans="4:16" ht="40.15" customHeight="1" x14ac:dyDescent="0.25">
      <c r="D471" s="348"/>
      <c r="E471" s="431"/>
      <c r="F471" s="444"/>
      <c r="G471" s="350"/>
      <c r="H471" s="351"/>
      <c r="I471" s="351"/>
      <c r="J471" s="352"/>
      <c r="K471" s="352"/>
      <c r="L471" s="348"/>
      <c r="M471" s="348"/>
      <c r="N471" s="348"/>
      <c r="O471" s="353"/>
      <c r="P471" s="348"/>
    </row>
    <row r="472" spans="4:16" ht="40.15" customHeight="1" x14ac:dyDescent="0.25">
      <c r="D472" s="348"/>
      <c r="E472" s="431"/>
      <c r="F472" s="444"/>
      <c r="G472" s="350"/>
      <c r="H472" s="351"/>
      <c r="I472" s="351"/>
      <c r="J472" s="352"/>
      <c r="K472" s="352"/>
      <c r="L472" s="348"/>
      <c r="M472" s="348"/>
      <c r="N472" s="348"/>
      <c r="O472" s="353"/>
      <c r="P472" s="348"/>
    </row>
    <row r="473" spans="4:16" ht="40.15" customHeight="1" x14ac:dyDescent="0.25">
      <c r="D473" s="348"/>
      <c r="E473" s="431"/>
      <c r="F473" s="444"/>
      <c r="G473" s="350"/>
      <c r="H473" s="351"/>
      <c r="I473" s="351"/>
      <c r="J473" s="352"/>
      <c r="K473" s="352"/>
      <c r="L473" s="348"/>
      <c r="M473" s="348"/>
      <c r="N473" s="348"/>
      <c r="O473" s="353"/>
      <c r="P473" s="348"/>
    </row>
    <row r="474" spans="4:16" ht="40.15" customHeight="1" x14ac:dyDescent="0.25">
      <c r="D474" s="348"/>
      <c r="E474" s="431"/>
      <c r="F474" s="444"/>
      <c r="G474" s="350"/>
      <c r="H474" s="351"/>
      <c r="I474" s="351"/>
      <c r="J474" s="352"/>
      <c r="K474" s="352"/>
      <c r="L474" s="348"/>
      <c r="M474" s="348"/>
      <c r="N474" s="348"/>
      <c r="O474" s="353"/>
      <c r="P474" s="348"/>
    </row>
    <row r="475" spans="4:16" ht="40.15" customHeight="1" x14ac:dyDescent="0.25">
      <c r="D475" s="348"/>
      <c r="E475" s="431"/>
      <c r="F475" s="444"/>
      <c r="G475" s="350"/>
      <c r="H475" s="351"/>
      <c r="I475" s="351"/>
      <c r="J475" s="352"/>
      <c r="K475" s="352"/>
      <c r="L475" s="348"/>
      <c r="M475" s="348"/>
      <c r="N475" s="348"/>
      <c r="O475" s="353"/>
      <c r="P475" s="348"/>
    </row>
    <row r="476" spans="4:16" ht="40.15" customHeight="1" x14ac:dyDescent="0.25">
      <c r="D476" s="348"/>
      <c r="E476" s="431"/>
      <c r="F476" s="444"/>
      <c r="G476" s="350"/>
      <c r="H476" s="351"/>
      <c r="I476" s="351"/>
      <c r="J476" s="352"/>
      <c r="K476" s="352"/>
      <c r="L476" s="348"/>
      <c r="M476" s="348"/>
      <c r="N476" s="348"/>
      <c r="O476" s="353"/>
      <c r="P476" s="348"/>
    </row>
    <row r="477" spans="4:16" ht="40.15" customHeight="1" x14ac:dyDescent="0.25">
      <c r="D477" s="348"/>
      <c r="E477" s="431"/>
      <c r="F477" s="444"/>
      <c r="G477" s="350"/>
      <c r="H477" s="351"/>
      <c r="I477" s="351"/>
      <c r="J477" s="352"/>
      <c r="K477" s="352"/>
      <c r="L477" s="348"/>
      <c r="M477" s="348"/>
      <c r="N477" s="348"/>
      <c r="O477" s="353"/>
      <c r="P477" s="348"/>
    </row>
    <row r="478" spans="4:16" ht="40.15" customHeight="1" x14ac:dyDescent="0.25">
      <c r="D478" s="348"/>
      <c r="E478" s="431"/>
      <c r="F478" s="444"/>
      <c r="G478" s="350"/>
      <c r="H478" s="351"/>
      <c r="I478" s="351"/>
      <c r="J478" s="352"/>
      <c r="K478" s="352"/>
      <c r="L478" s="348"/>
      <c r="M478" s="348"/>
      <c r="N478" s="348"/>
      <c r="O478" s="353"/>
      <c r="P478" s="348"/>
    </row>
    <row r="479" spans="4:16" ht="40.15" customHeight="1" x14ac:dyDescent="0.25">
      <c r="D479" s="348"/>
      <c r="E479" s="431"/>
      <c r="F479" s="444"/>
      <c r="G479" s="350"/>
      <c r="H479" s="351"/>
      <c r="I479" s="351"/>
      <c r="J479" s="352"/>
      <c r="K479" s="352"/>
      <c r="L479" s="348"/>
      <c r="M479" s="348"/>
      <c r="N479" s="348"/>
      <c r="O479" s="353"/>
      <c r="P479" s="348"/>
    </row>
    <row r="480" spans="4:16" ht="40.15" customHeight="1" x14ac:dyDescent="0.25">
      <c r="D480" s="348"/>
      <c r="E480" s="431"/>
      <c r="F480" s="444"/>
      <c r="G480" s="350"/>
      <c r="H480" s="351"/>
      <c r="I480" s="351"/>
      <c r="J480" s="352"/>
      <c r="K480" s="352"/>
      <c r="L480" s="348"/>
      <c r="M480" s="348"/>
      <c r="N480" s="348"/>
      <c r="O480" s="353"/>
      <c r="P480" s="348"/>
    </row>
    <row r="481" spans="4:16" ht="40.15" customHeight="1" x14ac:dyDescent="0.25">
      <c r="D481" s="348"/>
      <c r="E481" s="431"/>
      <c r="F481" s="444"/>
      <c r="G481" s="350"/>
      <c r="H481" s="351"/>
      <c r="I481" s="351"/>
      <c r="J481" s="352"/>
      <c r="K481" s="352"/>
      <c r="L481" s="348"/>
      <c r="M481" s="348"/>
      <c r="N481" s="348"/>
      <c r="O481" s="353"/>
      <c r="P481" s="348"/>
    </row>
    <row r="482" spans="4:16" ht="40.15" customHeight="1" x14ac:dyDescent="0.25">
      <c r="D482" s="348"/>
      <c r="E482" s="431"/>
      <c r="F482" s="444"/>
      <c r="G482" s="350"/>
      <c r="H482" s="351"/>
      <c r="I482" s="351"/>
      <c r="J482" s="352"/>
      <c r="K482" s="352"/>
      <c r="L482" s="348"/>
      <c r="M482" s="348"/>
      <c r="N482" s="348"/>
      <c r="O482" s="353"/>
      <c r="P482" s="348"/>
    </row>
    <row r="483" spans="4:16" ht="40.15" customHeight="1" x14ac:dyDescent="0.25">
      <c r="D483" s="348"/>
      <c r="E483" s="431"/>
      <c r="F483" s="444"/>
      <c r="G483" s="350"/>
      <c r="H483" s="351"/>
      <c r="I483" s="351"/>
      <c r="J483" s="352"/>
      <c r="K483" s="352"/>
      <c r="L483" s="348"/>
      <c r="M483" s="348"/>
      <c r="N483" s="348"/>
      <c r="O483" s="353"/>
      <c r="P483" s="348"/>
    </row>
    <row r="484" spans="4:16" ht="40.15" customHeight="1" x14ac:dyDescent="0.25">
      <c r="D484" s="348"/>
      <c r="E484" s="431"/>
      <c r="F484" s="444"/>
      <c r="G484" s="350"/>
      <c r="H484" s="351"/>
      <c r="I484" s="351"/>
      <c r="J484" s="352"/>
      <c r="K484" s="352"/>
      <c r="L484" s="348"/>
      <c r="M484" s="348"/>
      <c r="N484" s="348"/>
      <c r="O484" s="353"/>
      <c r="P484" s="348"/>
    </row>
    <row r="485" spans="4:16" ht="40.15" customHeight="1" x14ac:dyDescent="0.25">
      <c r="D485" s="348"/>
      <c r="E485" s="431"/>
      <c r="F485" s="444"/>
      <c r="G485" s="350"/>
      <c r="H485" s="351"/>
      <c r="I485" s="351"/>
      <c r="J485" s="352"/>
      <c r="K485" s="352"/>
      <c r="L485" s="348"/>
      <c r="M485" s="348"/>
      <c r="N485" s="348"/>
      <c r="O485" s="353"/>
      <c r="P485" s="348"/>
    </row>
    <row r="486" spans="4:16" ht="40.15" customHeight="1" x14ac:dyDescent="0.25">
      <c r="D486" s="348"/>
      <c r="E486" s="431"/>
      <c r="F486" s="444"/>
      <c r="G486" s="350"/>
      <c r="H486" s="351"/>
      <c r="I486" s="351"/>
      <c r="J486" s="352"/>
      <c r="K486" s="352"/>
      <c r="L486" s="348"/>
      <c r="M486" s="348"/>
      <c r="N486" s="348"/>
      <c r="O486" s="353"/>
      <c r="P486" s="348"/>
    </row>
    <row r="487" spans="4:16" ht="40.15" customHeight="1" x14ac:dyDescent="0.25">
      <c r="D487" s="348"/>
      <c r="E487" s="431"/>
      <c r="F487" s="444"/>
      <c r="G487" s="350"/>
      <c r="H487" s="351"/>
      <c r="I487" s="351"/>
      <c r="J487" s="352"/>
      <c r="K487" s="352"/>
      <c r="L487" s="348"/>
      <c r="M487" s="348"/>
      <c r="N487" s="348"/>
      <c r="O487" s="353"/>
      <c r="P487" s="348"/>
    </row>
    <row r="488" spans="4:16" ht="40.15" customHeight="1" x14ac:dyDescent="0.25">
      <c r="D488" s="348"/>
      <c r="E488" s="431"/>
      <c r="F488" s="444"/>
      <c r="G488" s="350"/>
      <c r="H488" s="351"/>
      <c r="I488" s="351"/>
      <c r="J488" s="352"/>
      <c r="K488" s="352"/>
      <c r="L488" s="348"/>
      <c r="M488" s="348"/>
      <c r="N488" s="348"/>
      <c r="O488" s="353"/>
      <c r="P488" s="348"/>
    </row>
    <row r="489" spans="4:16" ht="40.15" customHeight="1" x14ac:dyDescent="0.25">
      <c r="D489" s="348"/>
      <c r="E489" s="431"/>
      <c r="F489" s="444"/>
      <c r="G489" s="350"/>
      <c r="H489" s="351"/>
      <c r="I489" s="351"/>
      <c r="J489" s="352"/>
      <c r="K489" s="352"/>
      <c r="L489" s="348"/>
      <c r="M489" s="348"/>
      <c r="N489" s="348"/>
      <c r="O489" s="353"/>
      <c r="P489" s="348"/>
    </row>
    <row r="490" spans="4:16" ht="40.15" customHeight="1" x14ac:dyDescent="0.25">
      <c r="D490" s="348"/>
      <c r="E490" s="431"/>
      <c r="F490" s="444"/>
      <c r="G490" s="350"/>
      <c r="H490" s="351"/>
      <c r="I490" s="351"/>
      <c r="J490" s="352"/>
      <c r="K490" s="352"/>
      <c r="L490" s="348"/>
      <c r="M490" s="348"/>
      <c r="N490" s="348"/>
      <c r="O490" s="353"/>
      <c r="P490" s="348"/>
    </row>
    <row r="491" spans="4:16" ht="40.15" customHeight="1" x14ac:dyDescent="0.25">
      <c r="D491" s="348"/>
      <c r="E491" s="431"/>
      <c r="F491" s="444"/>
      <c r="G491" s="350"/>
      <c r="H491" s="351"/>
      <c r="I491" s="351"/>
      <c r="J491" s="352"/>
      <c r="K491" s="352"/>
      <c r="L491" s="348"/>
      <c r="M491" s="348"/>
      <c r="N491" s="348"/>
      <c r="O491" s="353"/>
      <c r="P491" s="348"/>
    </row>
    <row r="492" spans="4:16" ht="40.15" customHeight="1" x14ac:dyDescent="0.25">
      <c r="D492" s="348"/>
      <c r="E492" s="431"/>
      <c r="F492" s="444"/>
      <c r="G492" s="350"/>
      <c r="H492" s="351"/>
      <c r="I492" s="351"/>
      <c r="J492" s="352"/>
      <c r="K492" s="352"/>
      <c r="L492" s="348"/>
      <c r="M492" s="348"/>
      <c r="N492" s="348"/>
      <c r="O492" s="353"/>
      <c r="P492" s="348"/>
    </row>
    <row r="493" spans="4:16" ht="40.15" customHeight="1" x14ac:dyDescent="0.25">
      <c r="D493" s="348"/>
      <c r="E493" s="431"/>
      <c r="F493" s="444"/>
      <c r="G493" s="350"/>
      <c r="H493" s="351"/>
      <c r="I493" s="351"/>
      <c r="J493" s="352"/>
      <c r="K493" s="352"/>
      <c r="L493" s="348"/>
      <c r="M493" s="348"/>
      <c r="N493" s="348"/>
      <c r="O493" s="353"/>
      <c r="P493" s="348"/>
    </row>
    <row r="494" spans="4:16" ht="40.15" customHeight="1" x14ac:dyDescent="0.25">
      <c r="D494" s="348"/>
      <c r="E494" s="431"/>
      <c r="F494" s="444"/>
      <c r="G494" s="350"/>
      <c r="H494" s="351"/>
      <c r="I494" s="351"/>
      <c r="J494" s="352"/>
      <c r="K494" s="352"/>
      <c r="L494" s="348"/>
      <c r="M494" s="348"/>
      <c r="N494" s="348"/>
      <c r="O494" s="353"/>
      <c r="P494" s="348"/>
    </row>
    <row r="495" spans="4:16" ht="40.15" customHeight="1" x14ac:dyDescent="0.25">
      <c r="D495" s="348"/>
      <c r="E495" s="431"/>
      <c r="F495" s="444"/>
      <c r="G495" s="350"/>
      <c r="H495" s="351"/>
      <c r="I495" s="351"/>
      <c r="J495" s="352"/>
      <c r="K495" s="352"/>
      <c r="L495" s="348"/>
      <c r="M495" s="348"/>
      <c r="N495" s="348"/>
      <c r="O495" s="353"/>
      <c r="P495" s="348"/>
    </row>
    <row r="496" spans="4:16" ht="40.15" customHeight="1" x14ac:dyDescent="0.25">
      <c r="D496" s="348"/>
      <c r="E496" s="431"/>
      <c r="F496" s="444"/>
      <c r="G496" s="350"/>
      <c r="H496" s="351"/>
      <c r="I496" s="351"/>
      <c r="J496" s="352"/>
      <c r="K496" s="352"/>
      <c r="L496" s="348"/>
      <c r="M496" s="348"/>
      <c r="N496" s="348"/>
      <c r="O496" s="353"/>
      <c r="P496" s="348"/>
    </row>
    <row r="497" spans="4:16" ht="40.15" customHeight="1" x14ac:dyDescent="0.25">
      <c r="D497" s="348"/>
      <c r="E497" s="431"/>
      <c r="F497" s="444"/>
      <c r="G497" s="350"/>
      <c r="H497" s="351"/>
      <c r="I497" s="351"/>
      <c r="J497" s="352"/>
      <c r="K497" s="352"/>
      <c r="L497" s="348"/>
      <c r="M497" s="348"/>
      <c r="N497" s="348"/>
      <c r="O497" s="353"/>
      <c r="P497" s="348"/>
    </row>
    <row r="498" spans="4:16" ht="40.15" customHeight="1" x14ac:dyDescent="0.25">
      <c r="D498" s="348"/>
      <c r="E498" s="431"/>
      <c r="F498" s="444"/>
      <c r="G498" s="350"/>
      <c r="H498" s="351"/>
      <c r="I498" s="351"/>
      <c r="J498" s="352"/>
      <c r="K498" s="352"/>
      <c r="L498" s="348"/>
      <c r="M498" s="348"/>
      <c r="N498" s="348"/>
      <c r="O498" s="353"/>
      <c r="P498" s="348"/>
    </row>
    <row r="499" spans="4:16" ht="40.15" customHeight="1" x14ac:dyDescent="0.25">
      <c r="D499" s="348"/>
      <c r="E499" s="431"/>
      <c r="F499" s="444"/>
      <c r="G499" s="350"/>
      <c r="H499" s="351"/>
      <c r="I499" s="351"/>
      <c r="J499" s="352"/>
      <c r="K499" s="352"/>
      <c r="L499" s="348"/>
      <c r="M499" s="348"/>
      <c r="N499" s="348"/>
      <c r="O499" s="353"/>
      <c r="P499" s="348"/>
    </row>
    <row r="500" spans="4:16" ht="40.15" customHeight="1" x14ac:dyDescent="0.25">
      <c r="D500" s="348"/>
      <c r="E500" s="431"/>
      <c r="F500" s="444"/>
      <c r="G500" s="350"/>
      <c r="H500" s="351"/>
      <c r="I500" s="351"/>
      <c r="J500" s="352"/>
      <c r="K500" s="352"/>
      <c r="L500" s="348"/>
      <c r="M500" s="348"/>
      <c r="N500" s="348"/>
      <c r="O500" s="353"/>
      <c r="P500" s="348"/>
    </row>
    <row r="501" spans="4:16" ht="40.15" customHeight="1" x14ac:dyDescent="0.25">
      <c r="D501" s="348"/>
      <c r="E501" s="431"/>
      <c r="F501" s="444"/>
      <c r="G501" s="350"/>
      <c r="H501" s="351"/>
      <c r="I501" s="351"/>
      <c r="J501" s="352"/>
      <c r="K501" s="352"/>
      <c r="L501" s="348"/>
      <c r="M501" s="348"/>
      <c r="N501" s="348"/>
      <c r="O501" s="353"/>
      <c r="P501" s="348"/>
    </row>
    <row r="502" spans="4:16" ht="40.15" customHeight="1" x14ac:dyDescent="0.25">
      <c r="D502" s="348"/>
      <c r="E502" s="431"/>
      <c r="F502" s="444"/>
      <c r="G502" s="350"/>
      <c r="H502" s="351"/>
      <c r="I502" s="351"/>
      <c r="J502" s="352"/>
      <c r="K502" s="352"/>
      <c r="L502" s="348"/>
      <c r="M502" s="348"/>
      <c r="N502" s="348"/>
      <c r="O502" s="353"/>
      <c r="P502" s="348"/>
    </row>
    <row r="503" spans="4:16" ht="40.15" customHeight="1" x14ac:dyDescent="0.25">
      <c r="D503" s="348"/>
      <c r="E503" s="431"/>
      <c r="F503" s="444"/>
      <c r="G503" s="350"/>
      <c r="H503" s="351"/>
      <c r="I503" s="351"/>
      <c r="J503" s="352"/>
      <c r="K503" s="352"/>
      <c r="L503" s="348"/>
      <c r="M503" s="348"/>
      <c r="N503" s="348"/>
      <c r="O503" s="353"/>
      <c r="P503" s="348"/>
    </row>
    <row r="504" spans="4:16" ht="40.15" customHeight="1" x14ac:dyDescent="0.25">
      <c r="D504" s="348"/>
      <c r="E504" s="431"/>
      <c r="F504" s="444"/>
      <c r="G504" s="350"/>
      <c r="H504" s="351"/>
      <c r="I504" s="351"/>
      <c r="J504" s="352"/>
      <c r="K504" s="352"/>
      <c r="L504" s="348"/>
      <c r="M504" s="348"/>
      <c r="N504" s="348"/>
      <c r="O504" s="353"/>
      <c r="P504" s="348"/>
    </row>
    <row r="505" spans="4:16" ht="40.15" customHeight="1" x14ac:dyDescent="0.25">
      <c r="D505" s="348"/>
      <c r="E505" s="431"/>
      <c r="F505" s="444"/>
      <c r="G505" s="350"/>
      <c r="H505" s="351"/>
      <c r="I505" s="351"/>
      <c r="J505" s="352"/>
      <c r="K505" s="352"/>
      <c r="L505" s="348"/>
      <c r="M505" s="348"/>
      <c r="N505" s="348"/>
      <c r="O505" s="353"/>
      <c r="P505" s="348"/>
    </row>
    <row r="506" spans="4:16" ht="40.15" customHeight="1" x14ac:dyDescent="0.25">
      <c r="D506" s="348"/>
      <c r="E506" s="431"/>
      <c r="F506" s="444"/>
      <c r="G506" s="350"/>
      <c r="H506" s="351"/>
      <c r="I506" s="351"/>
      <c r="J506" s="352"/>
      <c r="K506" s="352"/>
      <c r="L506" s="348"/>
      <c r="M506" s="348"/>
      <c r="N506" s="348"/>
      <c r="O506" s="353"/>
      <c r="P506" s="348"/>
    </row>
    <row r="507" spans="4:16" ht="40.15" customHeight="1" x14ac:dyDescent="0.25">
      <c r="D507" s="348"/>
      <c r="E507" s="431"/>
      <c r="F507" s="444"/>
      <c r="G507" s="350"/>
      <c r="H507" s="351"/>
      <c r="I507" s="351"/>
      <c r="J507" s="352"/>
      <c r="K507" s="352"/>
      <c r="L507" s="348"/>
      <c r="M507" s="348"/>
      <c r="N507" s="348"/>
      <c r="O507" s="353"/>
      <c r="P507" s="348"/>
    </row>
    <row r="508" spans="4:16" ht="40.15" customHeight="1" x14ac:dyDescent="0.25">
      <c r="D508" s="348"/>
      <c r="E508" s="431"/>
      <c r="F508" s="444"/>
      <c r="G508" s="350"/>
      <c r="H508" s="351"/>
      <c r="I508" s="351"/>
      <c r="J508" s="352"/>
      <c r="K508" s="352"/>
      <c r="L508" s="348"/>
      <c r="M508" s="348"/>
      <c r="N508" s="348"/>
      <c r="O508" s="353"/>
      <c r="P508" s="348"/>
    </row>
    <row r="509" spans="4:16" ht="40.15" customHeight="1" x14ac:dyDescent="0.25">
      <c r="D509" s="348"/>
      <c r="E509" s="431"/>
      <c r="F509" s="444"/>
      <c r="G509" s="350"/>
      <c r="H509" s="351"/>
      <c r="I509" s="351"/>
      <c r="J509" s="352"/>
      <c r="K509" s="352"/>
      <c r="L509" s="348"/>
      <c r="M509" s="348"/>
      <c r="N509" s="348"/>
      <c r="O509" s="353"/>
      <c r="P509" s="348"/>
    </row>
    <row r="510" spans="4:16" ht="40.15" customHeight="1" x14ac:dyDescent="0.25">
      <c r="D510" s="348"/>
      <c r="E510" s="431"/>
      <c r="F510" s="444"/>
      <c r="G510" s="350"/>
      <c r="H510" s="351"/>
      <c r="I510" s="351"/>
      <c r="J510" s="352"/>
      <c r="K510" s="352"/>
      <c r="L510" s="348"/>
      <c r="M510" s="348"/>
      <c r="N510" s="348"/>
      <c r="O510" s="353"/>
      <c r="P510" s="348"/>
    </row>
    <row r="511" spans="4:16" ht="40.15" customHeight="1" x14ac:dyDescent="0.25">
      <c r="D511" s="348"/>
      <c r="E511" s="431"/>
      <c r="F511" s="444"/>
      <c r="G511" s="350"/>
      <c r="H511" s="351"/>
      <c r="I511" s="351"/>
      <c r="J511" s="352"/>
      <c r="K511" s="352"/>
      <c r="L511" s="348"/>
      <c r="M511" s="348"/>
      <c r="N511" s="348"/>
      <c r="O511" s="353"/>
      <c r="P511" s="348"/>
    </row>
    <row r="512" spans="4:16" ht="40.15" customHeight="1" x14ac:dyDescent="0.25">
      <c r="D512" s="348"/>
      <c r="E512" s="431"/>
      <c r="F512" s="444"/>
      <c r="G512" s="350"/>
      <c r="H512" s="351"/>
      <c r="I512" s="351"/>
      <c r="J512" s="352"/>
      <c r="K512" s="352"/>
      <c r="L512" s="348"/>
      <c r="M512" s="348"/>
      <c r="N512" s="348"/>
      <c r="O512" s="353"/>
      <c r="P512" s="348"/>
    </row>
    <row r="513" spans="4:16" ht="40.15" customHeight="1" x14ac:dyDescent="0.25">
      <c r="D513" s="348"/>
      <c r="E513" s="431"/>
      <c r="F513" s="444"/>
      <c r="G513" s="350"/>
      <c r="H513" s="351"/>
      <c r="I513" s="351"/>
      <c r="J513" s="352"/>
      <c r="K513" s="352"/>
      <c r="L513" s="348"/>
      <c r="M513" s="348"/>
      <c r="N513" s="348"/>
      <c r="O513" s="353"/>
      <c r="P513" s="348"/>
    </row>
    <row r="514" spans="4:16" ht="40.15" customHeight="1" x14ac:dyDescent="0.25">
      <c r="D514" s="348"/>
      <c r="E514" s="431"/>
      <c r="F514" s="444"/>
      <c r="G514" s="350"/>
      <c r="H514" s="351"/>
      <c r="I514" s="351"/>
      <c r="J514" s="352"/>
      <c r="K514" s="352"/>
      <c r="L514" s="348"/>
      <c r="M514" s="348"/>
      <c r="N514" s="348"/>
      <c r="O514" s="353"/>
      <c r="P514" s="348"/>
    </row>
    <row r="515" spans="4:16" ht="40.15" customHeight="1" x14ac:dyDescent="0.25">
      <c r="D515" s="348"/>
      <c r="E515" s="431"/>
      <c r="F515" s="444"/>
      <c r="G515" s="350"/>
      <c r="H515" s="351"/>
      <c r="I515" s="351"/>
      <c r="J515" s="352"/>
      <c r="K515" s="352"/>
      <c r="L515" s="348"/>
      <c r="M515" s="348"/>
      <c r="N515" s="348"/>
      <c r="O515" s="353"/>
      <c r="P515" s="348"/>
    </row>
    <row r="516" spans="4:16" ht="40.15" customHeight="1" x14ac:dyDescent="0.25">
      <c r="D516" s="348"/>
      <c r="E516" s="431"/>
      <c r="F516" s="444"/>
      <c r="G516" s="350"/>
      <c r="H516" s="351"/>
      <c r="I516" s="351"/>
      <c r="J516" s="352"/>
      <c r="K516" s="352"/>
      <c r="L516" s="348"/>
      <c r="M516" s="348"/>
      <c r="N516" s="348"/>
      <c r="O516" s="353"/>
      <c r="P516" s="348"/>
    </row>
    <row r="517" spans="4:16" ht="40.15" customHeight="1" x14ac:dyDescent="0.25">
      <c r="D517" s="348"/>
      <c r="E517" s="431"/>
      <c r="F517" s="444"/>
      <c r="G517" s="350"/>
      <c r="H517" s="351"/>
      <c r="I517" s="351"/>
      <c r="J517" s="352"/>
      <c r="K517" s="352"/>
      <c r="L517" s="348"/>
      <c r="M517" s="348"/>
      <c r="N517" s="348"/>
      <c r="O517" s="353"/>
      <c r="P517" s="348"/>
    </row>
    <row r="518" spans="4:16" ht="40.15" customHeight="1" x14ac:dyDescent="0.25">
      <c r="D518" s="348"/>
      <c r="E518" s="431"/>
      <c r="F518" s="444"/>
      <c r="G518" s="350"/>
      <c r="H518" s="351"/>
      <c r="I518" s="351"/>
      <c r="J518" s="352"/>
      <c r="K518" s="352"/>
      <c r="L518" s="348"/>
      <c r="M518" s="348"/>
      <c r="N518" s="348"/>
      <c r="O518" s="353"/>
      <c r="P518" s="348"/>
    </row>
    <row r="519" spans="4:16" ht="40.15" customHeight="1" x14ac:dyDescent="0.25">
      <c r="D519" s="348"/>
      <c r="E519" s="431"/>
      <c r="F519" s="444"/>
      <c r="G519" s="350"/>
      <c r="H519" s="351"/>
      <c r="I519" s="351"/>
      <c r="J519" s="352"/>
      <c r="K519" s="352"/>
      <c r="L519" s="348"/>
      <c r="M519" s="348"/>
      <c r="N519" s="348"/>
      <c r="O519" s="353"/>
      <c r="P519" s="348"/>
    </row>
    <row r="520" spans="4:16" ht="40.15" customHeight="1" x14ac:dyDescent="0.25">
      <c r="D520" s="348"/>
      <c r="E520" s="431"/>
      <c r="F520" s="444"/>
      <c r="G520" s="350"/>
      <c r="H520" s="351"/>
      <c r="I520" s="351"/>
      <c r="J520" s="352"/>
      <c r="K520" s="352"/>
      <c r="L520" s="348"/>
      <c r="M520" s="348"/>
      <c r="N520" s="348"/>
      <c r="O520" s="353"/>
      <c r="P520" s="348"/>
    </row>
    <row r="521" spans="4:16" ht="40.15" customHeight="1" x14ac:dyDescent="0.25">
      <c r="D521" s="348"/>
      <c r="E521" s="431"/>
      <c r="F521" s="444"/>
      <c r="G521" s="350"/>
      <c r="H521" s="351"/>
      <c r="I521" s="351"/>
      <c r="J521" s="352"/>
      <c r="K521" s="352"/>
      <c r="L521" s="348"/>
      <c r="M521" s="348"/>
      <c r="N521" s="348"/>
      <c r="O521" s="353"/>
      <c r="P521" s="348"/>
    </row>
    <row r="522" spans="4:16" ht="40.15" customHeight="1" x14ac:dyDescent="0.25">
      <c r="D522" s="348"/>
      <c r="E522" s="431"/>
      <c r="F522" s="444"/>
      <c r="G522" s="350"/>
      <c r="H522" s="351"/>
      <c r="I522" s="351"/>
      <c r="J522" s="352"/>
      <c r="K522" s="352"/>
      <c r="L522" s="348"/>
      <c r="M522" s="348"/>
      <c r="N522" s="348"/>
      <c r="O522" s="353"/>
      <c r="P522" s="348"/>
    </row>
    <row r="523" spans="4:16" ht="40.15" customHeight="1" x14ac:dyDescent="0.25">
      <c r="D523" s="348"/>
      <c r="E523" s="431"/>
      <c r="F523" s="444"/>
      <c r="G523" s="350"/>
      <c r="H523" s="351"/>
      <c r="I523" s="351"/>
      <c r="J523" s="352"/>
      <c r="K523" s="352"/>
      <c r="L523" s="348"/>
      <c r="M523" s="348"/>
      <c r="N523" s="348"/>
      <c r="O523" s="353"/>
      <c r="P523" s="348"/>
    </row>
    <row r="524" spans="4:16" ht="40.15" customHeight="1" x14ac:dyDescent="0.25">
      <c r="D524" s="348"/>
      <c r="E524" s="431"/>
      <c r="F524" s="444"/>
      <c r="G524" s="350"/>
      <c r="H524" s="351"/>
      <c r="I524" s="351"/>
      <c r="J524" s="352"/>
      <c r="K524" s="352"/>
      <c r="L524" s="348"/>
      <c r="M524" s="348"/>
      <c r="N524" s="348"/>
      <c r="O524" s="353"/>
      <c r="P524" s="348"/>
    </row>
    <row r="525" spans="4:16" ht="40.15" customHeight="1" x14ac:dyDescent="0.25">
      <c r="D525" s="348"/>
      <c r="E525" s="431"/>
      <c r="F525" s="444"/>
      <c r="G525" s="350"/>
      <c r="H525" s="351"/>
      <c r="I525" s="351"/>
      <c r="J525" s="352"/>
      <c r="K525" s="352"/>
      <c r="L525" s="348"/>
      <c r="M525" s="348"/>
      <c r="N525" s="348"/>
      <c r="O525" s="353"/>
      <c r="P525" s="348"/>
    </row>
    <row r="526" spans="4:16" ht="40.15" customHeight="1" x14ac:dyDescent="0.25">
      <c r="D526" s="348"/>
      <c r="E526" s="431"/>
      <c r="F526" s="444"/>
      <c r="G526" s="350"/>
      <c r="H526" s="351"/>
      <c r="I526" s="351"/>
      <c r="J526" s="352"/>
      <c r="K526" s="352"/>
      <c r="L526" s="348"/>
      <c r="M526" s="348"/>
      <c r="N526" s="348"/>
      <c r="O526" s="353"/>
      <c r="P526" s="348"/>
    </row>
    <row r="527" spans="4:16" ht="40.15" customHeight="1" x14ac:dyDescent="0.25">
      <c r="D527" s="348"/>
      <c r="E527" s="431"/>
      <c r="F527" s="444"/>
      <c r="G527" s="350"/>
      <c r="H527" s="351"/>
      <c r="I527" s="351"/>
      <c r="J527" s="352"/>
      <c r="K527" s="352"/>
      <c r="L527" s="348"/>
      <c r="M527" s="348"/>
      <c r="N527" s="348"/>
      <c r="O527" s="353"/>
      <c r="P527" s="348"/>
    </row>
    <row r="528" spans="4:16" ht="40.15" customHeight="1" x14ac:dyDescent="0.25">
      <c r="D528" s="348"/>
      <c r="E528" s="431"/>
      <c r="F528" s="444"/>
      <c r="G528" s="350"/>
      <c r="H528" s="351"/>
      <c r="I528" s="351"/>
      <c r="J528" s="352"/>
      <c r="K528" s="352"/>
      <c r="L528" s="348"/>
      <c r="M528" s="348"/>
      <c r="N528" s="348"/>
      <c r="O528" s="353"/>
      <c r="P528" s="348"/>
    </row>
    <row r="529" spans="4:16" ht="40.15" customHeight="1" x14ac:dyDescent="0.25">
      <c r="D529" s="348"/>
      <c r="E529" s="431"/>
      <c r="F529" s="444"/>
      <c r="G529" s="350"/>
      <c r="H529" s="351"/>
      <c r="I529" s="351"/>
      <c r="J529" s="352"/>
      <c r="K529" s="352"/>
      <c r="L529" s="348"/>
      <c r="M529" s="348"/>
      <c r="N529" s="348"/>
      <c r="O529" s="353"/>
      <c r="P529" s="348"/>
    </row>
    <row r="530" spans="4:16" ht="40.15" customHeight="1" x14ac:dyDescent="0.25">
      <c r="D530" s="348"/>
      <c r="E530" s="431"/>
      <c r="F530" s="444"/>
      <c r="G530" s="350"/>
      <c r="H530" s="351"/>
      <c r="I530" s="351"/>
      <c r="J530" s="352"/>
      <c r="K530" s="352"/>
      <c r="L530" s="348"/>
      <c r="M530" s="348"/>
      <c r="N530" s="348"/>
      <c r="O530" s="353"/>
      <c r="P530" s="348"/>
    </row>
    <row r="531" spans="4:16" ht="40.15" customHeight="1" x14ac:dyDescent="0.25">
      <c r="D531" s="348"/>
      <c r="E531" s="431"/>
      <c r="F531" s="444"/>
      <c r="G531" s="350"/>
      <c r="H531" s="351"/>
      <c r="I531" s="351"/>
      <c r="J531" s="352"/>
      <c r="K531" s="352"/>
      <c r="L531" s="348"/>
      <c r="M531" s="348"/>
      <c r="N531" s="348"/>
      <c r="O531" s="353"/>
      <c r="P531" s="348"/>
    </row>
    <row r="532" spans="4:16" ht="40.15" customHeight="1" x14ac:dyDescent="0.25">
      <c r="D532" s="348"/>
      <c r="E532" s="431"/>
      <c r="F532" s="444"/>
      <c r="G532" s="350"/>
      <c r="H532" s="351"/>
      <c r="I532" s="351"/>
      <c r="J532" s="352"/>
      <c r="K532" s="352"/>
      <c r="L532" s="348"/>
      <c r="M532" s="348"/>
      <c r="N532" s="348"/>
      <c r="O532" s="353"/>
      <c r="P532" s="348"/>
    </row>
    <row r="533" spans="4:16" ht="40.15" customHeight="1" x14ac:dyDescent="0.25">
      <c r="D533" s="348"/>
      <c r="E533" s="431"/>
      <c r="F533" s="444"/>
      <c r="G533" s="350"/>
      <c r="H533" s="351"/>
      <c r="I533" s="351"/>
      <c r="J533" s="352"/>
      <c r="K533" s="352"/>
      <c r="L533" s="348"/>
      <c r="M533" s="348"/>
      <c r="N533" s="348"/>
      <c r="O533" s="353"/>
      <c r="P533" s="348"/>
    </row>
    <row r="534" spans="4:16" ht="40.15" customHeight="1" x14ac:dyDescent="0.25">
      <c r="D534" s="348"/>
      <c r="E534" s="431"/>
      <c r="F534" s="444"/>
      <c r="G534" s="350"/>
      <c r="H534" s="351"/>
      <c r="I534" s="351"/>
      <c r="J534" s="352"/>
      <c r="K534" s="352"/>
      <c r="L534" s="348"/>
      <c r="M534" s="348"/>
      <c r="N534" s="348"/>
      <c r="O534" s="353"/>
      <c r="P534" s="348"/>
    </row>
    <row r="535" spans="4:16" ht="40.15" customHeight="1" x14ac:dyDescent="0.25">
      <c r="D535" s="348"/>
      <c r="E535" s="431"/>
      <c r="F535" s="444"/>
      <c r="G535" s="350"/>
      <c r="H535" s="351"/>
      <c r="I535" s="351"/>
      <c r="J535" s="352"/>
      <c r="K535" s="352"/>
      <c r="L535" s="348"/>
      <c r="M535" s="348"/>
      <c r="N535" s="348"/>
      <c r="O535" s="353"/>
      <c r="P535" s="348"/>
    </row>
    <row r="536" spans="4:16" ht="40.15" customHeight="1" x14ac:dyDescent="0.25">
      <c r="D536" s="348"/>
      <c r="E536" s="431"/>
      <c r="F536" s="444"/>
      <c r="G536" s="350"/>
      <c r="H536" s="351"/>
      <c r="I536" s="351"/>
      <c r="J536" s="352"/>
      <c r="K536" s="352"/>
      <c r="L536" s="348"/>
      <c r="M536" s="348"/>
      <c r="N536" s="348"/>
      <c r="O536" s="353"/>
      <c r="P536" s="348"/>
    </row>
    <row r="537" spans="4:16" ht="40.15" customHeight="1" x14ac:dyDescent="0.25">
      <c r="D537" s="348"/>
      <c r="E537" s="431"/>
      <c r="F537" s="444"/>
      <c r="G537" s="350"/>
      <c r="H537" s="351"/>
      <c r="I537" s="351"/>
      <c r="J537" s="352"/>
      <c r="K537" s="352"/>
      <c r="L537" s="348"/>
      <c r="M537" s="348"/>
      <c r="N537" s="348"/>
      <c r="O537" s="353"/>
      <c r="P537" s="348"/>
    </row>
    <row r="538" spans="4:16" ht="40.15" customHeight="1" x14ac:dyDescent="0.25">
      <c r="D538" s="348"/>
      <c r="E538" s="431"/>
      <c r="F538" s="444"/>
      <c r="G538" s="350"/>
      <c r="H538" s="351"/>
      <c r="I538" s="351"/>
      <c r="J538" s="352"/>
      <c r="K538" s="352"/>
      <c r="L538" s="348"/>
      <c r="M538" s="348"/>
      <c r="N538" s="348"/>
      <c r="O538" s="353"/>
      <c r="P538" s="348"/>
    </row>
    <row r="539" spans="4:16" ht="40.15" customHeight="1" x14ac:dyDescent="0.25">
      <c r="D539" s="348"/>
      <c r="E539" s="431"/>
      <c r="F539" s="444"/>
      <c r="G539" s="350"/>
      <c r="H539" s="351"/>
      <c r="I539" s="351"/>
      <c r="J539" s="352"/>
      <c r="K539" s="352"/>
      <c r="L539" s="348"/>
      <c r="M539" s="348"/>
      <c r="N539" s="348"/>
      <c r="O539" s="353"/>
      <c r="P539" s="348"/>
    </row>
    <row r="540" spans="4:16" ht="40.15" customHeight="1" x14ac:dyDescent="0.25">
      <c r="D540" s="348"/>
      <c r="E540" s="431"/>
      <c r="F540" s="444"/>
      <c r="G540" s="350"/>
      <c r="H540" s="351"/>
      <c r="I540" s="351"/>
      <c r="J540" s="352"/>
      <c r="K540" s="352"/>
      <c r="L540" s="348"/>
      <c r="M540" s="348"/>
      <c r="N540" s="348"/>
      <c r="O540" s="353"/>
      <c r="P540" s="348"/>
    </row>
    <row r="541" spans="4:16" ht="40.15" customHeight="1" x14ac:dyDescent="0.25">
      <c r="D541" s="348"/>
      <c r="E541" s="431"/>
      <c r="F541" s="444"/>
      <c r="G541" s="350"/>
      <c r="H541" s="351"/>
      <c r="I541" s="351"/>
      <c r="J541" s="352"/>
      <c r="K541" s="352"/>
      <c r="L541" s="348"/>
      <c r="M541" s="348"/>
      <c r="N541" s="348"/>
      <c r="O541" s="353"/>
      <c r="P541" s="348"/>
    </row>
    <row r="542" spans="4:16" ht="40.15" customHeight="1" x14ac:dyDescent="0.25">
      <c r="D542" s="348"/>
      <c r="E542" s="431"/>
      <c r="F542" s="444"/>
      <c r="G542" s="350"/>
      <c r="H542" s="351"/>
      <c r="I542" s="351"/>
      <c r="J542" s="352"/>
      <c r="K542" s="352"/>
      <c r="L542" s="348"/>
      <c r="M542" s="348"/>
      <c r="N542" s="348"/>
      <c r="O542" s="353"/>
      <c r="P542" s="348"/>
    </row>
    <row r="543" spans="4:16" ht="40.15" customHeight="1" x14ac:dyDescent="0.25">
      <c r="D543" s="348"/>
      <c r="E543" s="431"/>
      <c r="F543" s="444"/>
      <c r="G543" s="350"/>
      <c r="H543" s="351"/>
      <c r="I543" s="351"/>
      <c r="J543" s="352"/>
      <c r="K543" s="352"/>
      <c r="L543" s="348"/>
      <c r="M543" s="348"/>
      <c r="N543" s="348"/>
      <c r="O543" s="353"/>
      <c r="P543" s="348"/>
    </row>
    <row r="544" spans="4:16" ht="40.15" customHeight="1" x14ac:dyDescent="0.25">
      <c r="D544" s="348"/>
      <c r="E544" s="431"/>
      <c r="F544" s="444"/>
      <c r="G544" s="350"/>
      <c r="H544" s="351"/>
      <c r="I544" s="351"/>
      <c r="J544" s="352"/>
      <c r="K544" s="352"/>
      <c r="L544" s="348"/>
      <c r="M544" s="348"/>
      <c r="N544" s="348"/>
      <c r="O544" s="353"/>
      <c r="P544" s="348"/>
    </row>
    <row r="545" spans="4:16" ht="40.15" customHeight="1" x14ac:dyDescent="0.25">
      <c r="D545" s="348"/>
      <c r="E545" s="431"/>
      <c r="F545" s="444"/>
      <c r="G545" s="350"/>
      <c r="H545" s="351"/>
      <c r="I545" s="351"/>
      <c r="J545" s="352"/>
      <c r="K545" s="352"/>
      <c r="L545" s="348"/>
      <c r="M545" s="348"/>
      <c r="N545" s="348"/>
      <c r="O545" s="353"/>
      <c r="P545" s="348"/>
    </row>
    <row r="546" spans="4:16" ht="40.15" customHeight="1" x14ac:dyDescent="0.25">
      <c r="D546" s="348"/>
      <c r="E546" s="431"/>
      <c r="F546" s="444"/>
      <c r="G546" s="350"/>
      <c r="H546" s="351"/>
      <c r="I546" s="351"/>
      <c r="J546" s="352"/>
      <c r="K546" s="352"/>
      <c r="L546" s="348"/>
      <c r="M546" s="348"/>
      <c r="N546" s="348"/>
      <c r="O546" s="353"/>
      <c r="P546" s="348"/>
    </row>
    <row r="547" spans="4:16" ht="40.15" customHeight="1" x14ac:dyDescent="0.25">
      <c r="D547" s="348"/>
      <c r="E547" s="431"/>
      <c r="F547" s="444"/>
      <c r="G547" s="350"/>
      <c r="H547" s="351"/>
      <c r="I547" s="351"/>
      <c r="J547" s="352"/>
      <c r="K547" s="352"/>
      <c r="L547" s="348"/>
      <c r="M547" s="348"/>
      <c r="N547" s="348"/>
      <c r="O547" s="353"/>
      <c r="P547" s="348"/>
    </row>
    <row r="548" spans="4:16" ht="40.15" customHeight="1" x14ac:dyDescent="0.25">
      <c r="D548" s="348"/>
      <c r="E548" s="431"/>
      <c r="F548" s="444"/>
      <c r="G548" s="350"/>
      <c r="H548" s="351"/>
      <c r="I548" s="351"/>
      <c r="J548" s="352"/>
      <c r="K548" s="352"/>
      <c r="L548" s="348"/>
      <c r="M548" s="348"/>
      <c r="N548" s="348"/>
      <c r="O548" s="353"/>
      <c r="P548" s="348"/>
    </row>
    <row r="549" spans="4:16" ht="40.15" customHeight="1" x14ac:dyDescent="0.25">
      <c r="D549" s="348"/>
      <c r="E549" s="431"/>
      <c r="F549" s="444"/>
      <c r="G549" s="350"/>
      <c r="H549" s="351"/>
      <c r="I549" s="351"/>
      <c r="J549" s="352"/>
      <c r="K549" s="352"/>
      <c r="L549" s="348"/>
      <c r="M549" s="348"/>
      <c r="N549" s="348"/>
      <c r="O549" s="353"/>
      <c r="P549" s="348"/>
    </row>
    <row r="550" spans="4:16" ht="40.15" customHeight="1" x14ac:dyDescent="0.25">
      <c r="D550" s="348"/>
      <c r="E550" s="431"/>
      <c r="F550" s="444"/>
      <c r="G550" s="350"/>
      <c r="H550" s="351"/>
      <c r="I550" s="351"/>
      <c r="J550" s="352"/>
      <c r="K550" s="352"/>
      <c r="L550" s="348"/>
      <c r="M550" s="348"/>
      <c r="N550" s="348"/>
      <c r="O550" s="353"/>
      <c r="P550" s="348"/>
    </row>
    <row r="551" spans="4:16" ht="40.15" customHeight="1" x14ac:dyDescent="0.25">
      <c r="D551" s="348"/>
      <c r="E551" s="431"/>
      <c r="F551" s="444"/>
      <c r="G551" s="350"/>
      <c r="H551" s="351"/>
      <c r="I551" s="351"/>
      <c r="J551" s="352"/>
      <c r="K551" s="352"/>
      <c r="L551" s="348"/>
      <c r="M551" s="348"/>
      <c r="N551" s="348"/>
      <c r="O551" s="353"/>
      <c r="P551" s="348"/>
    </row>
    <row r="552" spans="4:16" ht="40.15" customHeight="1" x14ac:dyDescent="0.25">
      <c r="D552" s="348"/>
      <c r="E552" s="431"/>
      <c r="F552" s="444"/>
      <c r="G552" s="350"/>
      <c r="H552" s="351"/>
      <c r="I552" s="351"/>
      <c r="J552" s="352"/>
      <c r="K552" s="352"/>
      <c r="L552" s="348"/>
      <c r="M552" s="348"/>
      <c r="N552" s="348"/>
      <c r="O552" s="353"/>
      <c r="P552" s="348"/>
    </row>
    <row r="553" spans="4:16" ht="40.15" customHeight="1" x14ac:dyDescent="0.25">
      <c r="D553" s="348"/>
      <c r="E553" s="431"/>
      <c r="F553" s="444"/>
      <c r="G553" s="350"/>
      <c r="H553" s="351"/>
      <c r="I553" s="351"/>
      <c r="J553" s="352"/>
      <c r="K553" s="352"/>
      <c r="L553" s="348"/>
      <c r="M553" s="348"/>
      <c r="N553" s="348"/>
      <c r="O553" s="353"/>
      <c r="P553" s="348"/>
    </row>
    <row r="554" spans="4:16" ht="40.15" customHeight="1" x14ac:dyDescent="0.25">
      <c r="D554" s="348"/>
      <c r="E554" s="431"/>
      <c r="F554" s="444"/>
      <c r="G554" s="350"/>
      <c r="H554" s="351"/>
      <c r="I554" s="351"/>
      <c r="J554" s="352"/>
      <c r="K554" s="352"/>
      <c r="L554" s="348"/>
      <c r="M554" s="348"/>
      <c r="N554" s="348"/>
      <c r="O554" s="353"/>
      <c r="P554" s="348"/>
    </row>
    <row r="555" spans="4:16" ht="40.15" customHeight="1" x14ac:dyDescent="0.25">
      <c r="D555" s="348"/>
      <c r="E555" s="431"/>
      <c r="F555" s="444"/>
      <c r="G555" s="350"/>
      <c r="H555" s="351"/>
      <c r="I555" s="351"/>
      <c r="J555" s="352"/>
      <c r="K555" s="352"/>
      <c r="L555" s="348"/>
      <c r="M555" s="348"/>
      <c r="N555" s="348"/>
      <c r="O555" s="353"/>
      <c r="P555" s="348"/>
    </row>
    <row r="556" spans="4:16" ht="40.15" customHeight="1" x14ac:dyDescent="0.25">
      <c r="D556" s="348"/>
      <c r="E556" s="431"/>
      <c r="F556" s="444"/>
      <c r="G556" s="350"/>
      <c r="H556" s="351"/>
      <c r="I556" s="351"/>
      <c r="J556" s="352"/>
      <c r="K556" s="352"/>
      <c r="L556" s="348"/>
      <c r="M556" s="348"/>
      <c r="N556" s="348"/>
      <c r="O556" s="353"/>
      <c r="P556" s="348"/>
    </row>
    <row r="557" spans="4:16" ht="40.15" customHeight="1" x14ac:dyDescent="0.25">
      <c r="D557" s="348"/>
      <c r="E557" s="431"/>
      <c r="F557" s="444"/>
      <c r="G557" s="350"/>
      <c r="H557" s="351"/>
      <c r="I557" s="351"/>
      <c r="J557" s="352"/>
      <c r="K557" s="352"/>
      <c r="L557" s="348"/>
      <c r="M557" s="348"/>
      <c r="N557" s="348"/>
      <c r="O557" s="353"/>
      <c r="P557" s="348"/>
    </row>
    <row r="558" spans="4:16" ht="40.15" customHeight="1" x14ac:dyDescent="0.25">
      <c r="D558" s="348"/>
      <c r="E558" s="431"/>
      <c r="F558" s="444"/>
      <c r="G558" s="350"/>
      <c r="H558" s="351"/>
      <c r="I558" s="351"/>
      <c r="J558" s="352"/>
      <c r="K558" s="352"/>
      <c r="L558" s="348"/>
      <c r="M558" s="348"/>
      <c r="N558" s="348"/>
      <c r="O558" s="353"/>
      <c r="P558" s="348"/>
    </row>
    <row r="559" spans="4:16" ht="40.15" customHeight="1" x14ac:dyDescent="0.25">
      <c r="D559" s="348"/>
      <c r="E559" s="431"/>
      <c r="F559" s="444"/>
      <c r="G559" s="350"/>
      <c r="H559" s="351"/>
      <c r="I559" s="351"/>
      <c r="J559" s="352"/>
      <c r="K559" s="352"/>
      <c r="L559" s="348"/>
      <c r="M559" s="348"/>
      <c r="N559" s="348"/>
      <c r="O559" s="353"/>
      <c r="P559" s="348"/>
    </row>
    <row r="560" spans="4:16" ht="40.15" customHeight="1" x14ac:dyDescent="0.25">
      <c r="D560" s="348"/>
      <c r="E560" s="431"/>
      <c r="F560" s="444"/>
      <c r="G560" s="350"/>
      <c r="H560" s="351"/>
      <c r="I560" s="351"/>
      <c r="J560" s="352"/>
      <c r="K560" s="352"/>
      <c r="L560" s="348"/>
      <c r="M560" s="348"/>
      <c r="N560" s="348"/>
      <c r="O560" s="353"/>
      <c r="P560" s="348"/>
    </row>
    <row r="561" spans="4:16" ht="40.15" customHeight="1" x14ac:dyDescent="0.25">
      <c r="D561" s="348"/>
      <c r="E561" s="431"/>
      <c r="F561" s="444"/>
      <c r="G561" s="350"/>
      <c r="H561" s="351"/>
      <c r="I561" s="351"/>
      <c r="J561" s="352"/>
      <c r="K561" s="352"/>
      <c r="L561" s="348"/>
      <c r="M561" s="348"/>
      <c r="N561" s="348"/>
      <c r="O561" s="353"/>
      <c r="P561" s="348"/>
    </row>
    <row r="562" spans="4:16" ht="40.15" customHeight="1" x14ac:dyDescent="0.25">
      <c r="D562" s="348"/>
      <c r="E562" s="431"/>
      <c r="F562" s="444"/>
      <c r="G562" s="350"/>
      <c r="H562" s="351"/>
      <c r="I562" s="351"/>
      <c r="J562" s="352"/>
      <c r="K562" s="352"/>
      <c r="L562" s="348"/>
      <c r="M562" s="348"/>
      <c r="N562" s="348"/>
      <c r="O562" s="353"/>
      <c r="P562" s="348"/>
    </row>
    <row r="563" spans="4:16" ht="40.15" customHeight="1" x14ac:dyDescent="0.25">
      <c r="D563" s="348"/>
      <c r="E563" s="431"/>
      <c r="F563" s="444"/>
      <c r="G563" s="350"/>
      <c r="H563" s="351"/>
      <c r="I563" s="351"/>
      <c r="J563" s="352"/>
      <c r="K563" s="352"/>
      <c r="L563" s="348"/>
      <c r="M563" s="348"/>
      <c r="N563" s="348"/>
      <c r="O563" s="353"/>
      <c r="P563" s="348"/>
    </row>
    <row r="564" spans="4:16" ht="40.15" customHeight="1" x14ac:dyDescent="0.25">
      <c r="D564" s="348"/>
      <c r="E564" s="431"/>
      <c r="F564" s="444"/>
      <c r="G564" s="350"/>
      <c r="H564" s="351"/>
      <c r="I564" s="351"/>
      <c r="J564" s="352"/>
      <c r="K564" s="352"/>
      <c r="L564" s="348"/>
      <c r="M564" s="348"/>
      <c r="N564" s="348"/>
      <c r="O564" s="353"/>
      <c r="P564" s="348"/>
    </row>
    <row r="565" spans="4:16" ht="40.15" customHeight="1" x14ac:dyDescent="0.25">
      <c r="D565" s="348"/>
      <c r="E565" s="431"/>
      <c r="F565" s="444"/>
      <c r="G565" s="350"/>
      <c r="H565" s="351"/>
      <c r="I565" s="351"/>
      <c r="J565" s="352"/>
      <c r="K565" s="352"/>
      <c r="L565" s="348"/>
      <c r="M565" s="348"/>
      <c r="N565" s="348"/>
      <c r="O565" s="353"/>
      <c r="P565" s="348"/>
    </row>
    <row r="566" spans="4:16" ht="40.15" customHeight="1" x14ac:dyDescent="0.25">
      <c r="D566" s="348"/>
      <c r="E566" s="431"/>
      <c r="F566" s="444"/>
      <c r="G566" s="350"/>
      <c r="H566" s="351"/>
      <c r="I566" s="351"/>
      <c r="J566" s="352"/>
      <c r="K566" s="352"/>
      <c r="L566" s="348"/>
      <c r="M566" s="348"/>
      <c r="N566" s="348"/>
      <c r="O566" s="353"/>
      <c r="P566" s="348"/>
    </row>
    <row r="567" spans="4:16" ht="40.15" customHeight="1" x14ac:dyDescent="0.25">
      <c r="D567" s="348"/>
      <c r="E567" s="431"/>
      <c r="F567" s="444"/>
      <c r="G567" s="350"/>
      <c r="H567" s="351"/>
      <c r="I567" s="351"/>
      <c r="J567" s="352"/>
      <c r="K567" s="352"/>
      <c r="L567" s="348"/>
      <c r="M567" s="348"/>
      <c r="N567" s="348"/>
      <c r="O567" s="353"/>
      <c r="P567" s="348"/>
    </row>
    <row r="568" spans="4:16" ht="40.15" customHeight="1" x14ac:dyDescent="0.25">
      <c r="D568" s="348"/>
      <c r="E568" s="431"/>
      <c r="F568" s="444"/>
      <c r="G568" s="350"/>
      <c r="H568" s="351"/>
      <c r="I568" s="351"/>
      <c r="J568" s="352"/>
      <c r="K568" s="352"/>
      <c r="L568" s="348"/>
      <c r="M568" s="348"/>
      <c r="N568" s="348"/>
      <c r="O568" s="353"/>
      <c r="P568" s="348"/>
    </row>
    <row r="569" spans="4:16" ht="40.15" customHeight="1" x14ac:dyDescent="0.25">
      <c r="D569" s="348"/>
      <c r="E569" s="431"/>
      <c r="F569" s="444"/>
      <c r="G569" s="350"/>
      <c r="H569" s="351"/>
      <c r="I569" s="351"/>
      <c r="J569" s="352"/>
      <c r="K569" s="352"/>
      <c r="L569" s="348"/>
      <c r="M569" s="348"/>
      <c r="N569" s="348"/>
      <c r="O569" s="353"/>
      <c r="P569" s="348"/>
    </row>
    <row r="570" spans="4:16" ht="40.15" customHeight="1" x14ac:dyDescent="0.25">
      <c r="D570" s="348"/>
      <c r="E570" s="431"/>
      <c r="F570" s="444"/>
      <c r="G570" s="350"/>
      <c r="H570" s="351"/>
      <c r="I570" s="351"/>
      <c r="J570" s="352"/>
      <c r="K570" s="352"/>
      <c r="L570" s="348"/>
      <c r="M570" s="348"/>
      <c r="N570" s="348"/>
      <c r="O570" s="353"/>
      <c r="P570" s="348"/>
    </row>
    <row r="571" spans="4:16" ht="40.15" customHeight="1" x14ac:dyDescent="0.25">
      <c r="D571" s="348"/>
      <c r="E571" s="431"/>
      <c r="F571" s="444"/>
      <c r="G571" s="350"/>
      <c r="H571" s="351"/>
      <c r="I571" s="351"/>
      <c r="J571" s="352"/>
      <c r="K571" s="352"/>
      <c r="L571" s="348"/>
      <c r="M571" s="348"/>
      <c r="N571" s="348"/>
      <c r="O571" s="353"/>
      <c r="P571" s="348"/>
    </row>
    <row r="572" spans="4:16" ht="40.15" customHeight="1" x14ac:dyDescent="0.25">
      <c r="D572" s="348"/>
      <c r="E572" s="431"/>
      <c r="F572" s="444"/>
      <c r="G572" s="350"/>
      <c r="H572" s="351"/>
      <c r="I572" s="351"/>
      <c r="J572" s="352"/>
      <c r="K572" s="352"/>
      <c r="L572" s="348"/>
      <c r="M572" s="348"/>
      <c r="N572" s="348"/>
      <c r="O572" s="353"/>
      <c r="P572" s="348"/>
    </row>
    <row r="573" spans="4:16" ht="40.15" customHeight="1" x14ac:dyDescent="0.25">
      <c r="D573" s="348"/>
      <c r="E573" s="431"/>
      <c r="F573" s="444"/>
      <c r="G573" s="350"/>
      <c r="H573" s="351"/>
      <c r="I573" s="351"/>
      <c r="J573" s="352"/>
      <c r="K573" s="352"/>
      <c r="L573" s="348"/>
      <c r="M573" s="348"/>
      <c r="N573" s="348"/>
      <c r="O573" s="353"/>
      <c r="P573" s="348"/>
    </row>
    <row r="574" spans="4:16" ht="40.15" customHeight="1" x14ac:dyDescent="0.25">
      <c r="D574" s="348"/>
      <c r="E574" s="431"/>
      <c r="F574" s="444"/>
      <c r="G574" s="350"/>
      <c r="H574" s="351"/>
      <c r="I574" s="351"/>
      <c r="J574" s="352"/>
      <c r="K574" s="352"/>
      <c r="L574" s="348"/>
      <c r="M574" s="348"/>
      <c r="N574" s="348"/>
      <c r="O574" s="353"/>
      <c r="P574" s="348"/>
    </row>
    <row r="575" spans="4:16" ht="40.15" customHeight="1" x14ac:dyDescent="0.25">
      <c r="D575" s="348"/>
      <c r="E575" s="431"/>
      <c r="F575" s="444"/>
      <c r="G575" s="350"/>
      <c r="H575" s="351"/>
      <c r="I575" s="351"/>
      <c r="J575" s="352"/>
      <c r="K575" s="352"/>
      <c r="L575" s="348"/>
      <c r="M575" s="348"/>
      <c r="N575" s="348"/>
      <c r="O575" s="353"/>
      <c r="P575" s="348"/>
    </row>
    <row r="576" spans="4:16" ht="40.15" customHeight="1" x14ac:dyDescent="0.25">
      <c r="D576" s="348"/>
      <c r="E576" s="431"/>
      <c r="F576" s="444"/>
      <c r="G576" s="350"/>
      <c r="H576" s="351"/>
      <c r="I576" s="351"/>
      <c r="J576" s="352"/>
      <c r="K576" s="352"/>
      <c r="L576" s="348"/>
      <c r="M576" s="348"/>
      <c r="N576" s="348"/>
      <c r="O576" s="353"/>
      <c r="P576" s="348"/>
    </row>
    <row r="577" spans="4:16" ht="40.15" customHeight="1" x14ac:dyDescent="0.25">
      <c r="D577" s="348"/>
      <c r="E577" s="431"/>
      <c r="F577" s="444"/>
      <c r="G577" s="350"/>
      <c r="H577" s="351"/>
      <c r="I577" s="351"/>
      <c r="J577" s="352"/>
      <c r="K577" s="352"/>
      <c r="L577" s="348"/>
      <c r="M577" s="348"/>
      <c r="N577" s="348"/>
      <c r="O577" s="353"/>
      <c r="P577" s="348"/>
    </row>
    <row r="578" spans="4:16" ht="40.15" customHeight="1" x14ac:dyDescent="0.25">
      <c r="D578" s="348"/>
      <c r="E578" s="431"/>
      <c r="F578" s="444"/>
      <c r="G578" s="350"/>
      <c r="H578" s="351"/>
      <c r="I578" s="351"/>
      <c r="J578" s="352"/>
      <c r="K578" s="352"/>
      <c r="L578" s="348"/>
      <c r="M578" s="348"/>
      <c r="N578" s="348"/>
      <c r="O578" s="353"/>
      <c r="P578" s="348"/>
    </row>
    <row r="579" spans="4:16" ht="40.15" customHeight="1" x14ac:dyDescent="0.25">
      <c r="D579" s="348"/>
      <c r="E579" s="431"/>
      <c r="F579" s="444"/>
      <c r="G579" s="350"/>
      <c r="H579" s="351"/>
      <c r="I579" s="351"/>
      <c r="J579" s="352"/>
      <c r="K579" s="352"/>
      <c r="L579" s="348"/>
      <c r="M579" s="348"/>
      <c r="N579" s="348"/>
      <c r="O579" s="353"/>
      <c r="P579" s="348"/>
    </row>
    <row r="580" spans="4:16" ht="40.15" customHeight="1" x14ac:dyDescent="0.25">
      <c r="D580" s="348"/>
      <c r="E580" s="431"/>
      <c r="F580" s="444"/>
      <c r="G580" s="350"/>
      <c r="H580" s="351"/>
      <c r="I580" s="351"/>
      <c r="J580" s="352"/>
      <c r="K580" s="352"/>
      <c r="L580" s="348"/>
      <c r="M580" s="348"/>
      <c r="N580" s="348"/>
      <c r="O580" s="353"/>
      <c r="P580" s="348"/>
    </row>
    <row r="581" spans="4:16" ht="40.15" customHeight="1" x14ac:dyDescent="0.25">
      <c r="D581" s="348"/>
      <c r="E581" s="431"/>
      <c r="F581" s="444"/>
      <c r="G581" s="350"/>
      <c r="H581" s="351"/>
      <c r="I581" s="351"/>
      <c r="J581" s="352"/>
      <c r="K581" s="352"/>
      <c r="L581" s="348"/>
      <c r="M581" s="348"/>
      <c r="N581" s="348"/>
      <c r="O581" s="353"/>
      <c r="P581" s="348"/>
    </row>
    <row r="582" spans="4:16" ht="40.15" customHeight="1" x14ac:dyDescent="0.25">
      <c r="D582" s="348"/>
      <c r="E582" s="431"/>
      <c r="F582" s="444"/>
      <c r="G582" s="350"/>
      <c r="H582" s="351"/>
      <c r="I582" s="351"/>
      <c r="J582" s="352"/>
      <c r="K582" s="352"/>
      <c r="L582" s="348"/>
      <c r="M582" s="348"/>
      <c r="N582" s="348"/>
      <c r="O582" s="353"/>
      <c r="P582" s="348"/>
    </row>
    <row r="583" spans="4:16" ht="40.15" customHeight="1" x14ac:dyDescent="0.25">
      <c r="D583" s="348"/>
      <c r="E583" s="431"/>
      <c r="F583" s="444"/>
      <c r="G583" s="350"/>
      <c r="H583" s="351"/>
      <c r="I583" s="351"/>
      <c r="J583" s="352"/>
      <c r="K583" s="352"/>
      <c r="L583" s="348"/>
      <c r="M583" s="348"/>
      <c r="N583" s="348"/>
      <c r="O583" s="353"/>
      <c r="P583" s="348"/>
    </row>
    <row r="584" spans="4:16" ht="40.15" customHeight="1" x14ac:dyDescent="0.25">
      <c r="D584" s="326"/>
      <c r="E584" s="431"/>
      <c r="F584" s="156"/>
      <c r="G584" s="328"/>
      <c r="H584" s="324"/>
      <c r="I584" s="324"/>
      <c r="J584" s="329"/>
      <c r="K584" s="329"/>
      <c r="L584" s="326"/>
      <c r="M584" s="326"/>
      <c r="N584" s="326"/>
      <c r="O584" s="330"/>
      <c r="P584" s="326"/>
    </row>
    <row r="585" spans="4:16" x14ac:dyDescent="0.25">
      <c r="F585" s="156"/>
    </row>
    <row r="586" spans="4:16" x14ac:dyDescent="0.25">
      <c r="F586" s="156"/>
    </row>
    <row r="587" spans="4:16" x14ac:dyDescent="0.25">
      <c r="F587" s="156"/>
    </row>
    <row r="588" spans="4:16" x14ac:dyDescent="0.25">
      <c r="F588" s="15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row r="597" spans="6:6" x14ac:dyDescent="0.25">
      <c r="F597" s="156"/>
    </row>
    <row r="598" spans="6:6" x14ac:dyDescent="0.25">
      <c r="F598" s="156"/>
    </row>
    <row r="599" spans="6:6" x14ac:dyDescent="0.25">
      <c r="F599" s="156"/>
    </row>
    <row r="600" spans="6:6" x14ac:dyDescent="0.25">
      <c r="F600" s="156"/>
    </row>
    <row r="601" spans="6:6" x14ac:dyDescent="0.25">
      <c r="F601" s="156"/>
    </row>
  </sheetData>
  <mergeCells count="1469">
    <mergeCell ref="BN109:BN112"/>
    <mergeCell ref="BO109:BO112"/>
    <mergeCell ref="BF114:BF117"/>
    <mergeCell ref="BG114:BG117"/>
    <mergeCell ref="BN114:BN117"/>
    <mergeCell ref="BO114:BO117"/>
    <mergeCell ref="BF118:BF121"/>
    <mergeCell ref="BG118:BG121"/>
    <mergeCell ref="BN118:BN121"/>
    <mergeCell ref="Q3:Q5"/>
    <mergeCell ref="R3:R5"/>
    <mergeCell ref="AY79:AY82"/>
    <mergeCell ref="BG79:BG82"/>
    <mergeCell ref="BO79:BO82"/>
    <mergeCell ref="AX79:AX82"/>
    <mergeCell ref="BF79:BF82"/>
    <mergeCell ref="BN79:BN82"/>
    <mergeCell ref="BF71:BF74"/>
    <mergeCell ref="BG71:BG74"/>
    <mergeCell ref="BN71:BN74"/>
    <mergeCell ref="BO71:BO74"/>
    <mergeCell ref="BN88:BN91"/>
    <mergeCell ref="BO88:BO91"/>
    <mergeCell ref="BF92:BF95"/>
    <mergeCell ref="BG92:BG95"/>
    <mergeCell ref="BN37:BN40"/>
    <mergeCell ref="BO37:BO40"/>
    <mergeCell ref="BF42:BF45"/>
    <mergeCell ref="BG42:BG45"/>
    <mergeCell ref="BN42:BN45"/>
    <mergeCell ref="BO42:BO45"/>
    <mergeCell ref="BN50:BN53"/>
    <mergeCell ref="BO50:BO53"/>
    <mergeCell ref="BN59:BN62"/>
    <mergeCell ref="BO59:BO62"/>
    <mergeCell ref="BN67:BN70"/>
    <mergeCell ref="BO67:BO70"/>
    <mergeCell ref="BO63:BO66"/>
    <mergeCell ref="P3:P5"/>
    <mergeCell ref="BF105:BF108"/>
    <mergeCell ref="BG105:BG108"/>
    <mergeCell ref="BN105:BN108"/>
    <mergeCell ref="BO105:BO108"/>
    <mergeCell ref="BN75:BN78"/>
    <mergeCell ref="BO75:BO78"/>
    <mergeCell ref="AQ122:AQ125"/>
    <mergeCell ref="AQ79:AQ82"/>
    <mergeCell ref="AX13:AX16"/>
    <mergeCell ref="AY13:AY16"/>
    <mergeCell ref="BF13:BF16"/>
    <mergeCell ref="BG13:BG16"/>
    <mergeCell ref="BN13:BN16"/>
    <mergeCell ref="BO13:BO16"/>
    <mergeCell ref="AX17:AX20"/>
    <mergeCell ref="AY17:AY20"/>
    <mergeCell ref="BF17:BF20"/>
    <mergeCell ref="BG17:BG20"/>
    <mergeCell ref="BN17:BN20"/>
    <mergeCell ref="BO17:BO20"/>
    <mergeCell ref="AX21:AX24"/>
    <mergeCell ref="AY21:AY24"/>
    <mergeCell ref="BF21:BF24"/>
    <mergeCell ref="BG21:BG24"/>
    <mergeCell ref="BN21:BN24"/>
    <mergeCell ref="BO21:BO24"/>
    <mergeCell ref="AX25:AX28"/>
    <mergeCell ref="AY25:AY28"/>
    <mergeCell ref="BF25:BF28"/>
    <mergeCell ref="BG25:BG28"/>
    <mergeCell ref="BN25:BN28"/>
    <mergeCell ref="BO25:BO28"/>
    <mergeCell ref="BN92:BN95"/>
    <mergeCell ref="BO92:BO95"/>
    <mergeCell ref="BN101:BN104"/>
    <mergeCell ref="BO101:BO104"/>
    <mergeCell ref="AF139:AF142"/>
    <mergeCell ref="AA143:AA146"/>
    <mergeCell ref="AB143:AB146"/>
    <mergeCell ref="AC143:AC146"/>
    <mergeCell ref="AD143:AD146"/>
    <mergeCell ref="AP9:AP12"/>
    <mergeCell ref="AQ9:AQ12"/>
    <mergeCell ref="AX9:AX12"/>
    <mergeCell ref="AY9:AY12"/>
    <mergeCell ref="BF9:BF12"/>
    <mergeCell ref="BG9:BG12"/>
    <mergeCell ref="AP75:AP78"/>
    <mergeCell ref="AQ75:AQ78"/>
    <mergeCell ref="AP79:AP82"/>
    <mergeCell ref="AC79:AC82"/>
    <mergeCell ref="AD79:AD82"/>
    <mergeCell ref="AE79:AE82"/>
    <mergeCell ref="AB75:AB78"/>
    <mergeCell ref="AC75:AC78"/>
    <mergeCell ref="AD75:AD78"/>
    <mergeCell ref="AE75:AE78"/>
    <mergeCell ref="AF75:AF78"/>
    <mergeCell ref="AF79:AF82"/>
    <mergeCell ref="AB79:AB82"/>
    <mergeCell ref="AB33:AB36"/>
    <mergeCell ref="AC33:AC36"/>
    <mergeCell ref="AX75:AX78"/>
    <mergeCell ref="AY75:AY78"/>
    <mergeCell ref="BF75:BF78"/>
    <mergeCell ref="BG75:BG78"/>
    <mergeCell ref="BF109:BF112"/>
    <mergeCell ref="BG109:BG112"/>
    <mergeCell ref="BN9:BN12"/>
    <mergeCell ref="BO9:BO12"/>
    <mergeCell ref="AP13:AP16"/>
    <mergeCell ref="AQ13:AQ16"/>
    <mergeCell ref="AP17:AP20"/>
    <mergeCell ref="AQ17:AQ20"/>
    <mergeCell ref="AP21:AP24"/>
    <mergeCell ref="AQ21:AQ24"/>
    <mergeCell ref="AP25:AP28"/>
    <mergeCell ref="AQ25:AQ28"/>
    <mergeCell ref="AP29:AP32"/>
    <mergeCell ref="AQ29:AQ32"/>
    <mergeCell ref="BF29:BF32"/>
    <mergeCell ref="BG29:BG32"/>
    <mergeCell ref="BN29:BN32"/>
    <mergeCell ref="BO29:BO32"/>
    <mergeCell ref="AP33:AP36"/>
    <mergeCell ref="AQ33:AQ36"/>
    <mergeCell ref="AX29:AX32"/>
    <mergeCell ref="AY29:AY32"/>
    <mergeCell ref="AX33:AX36"/>
    <mergeCell ref="AY33:AY36"/>
    <mergeCell ref="BF33:BF36"/>
    <mergeCell ref="BG33:BG36"/>
    <mergeCell ref="BN33:BN36"/>
    <mergeCell ref="BO33:BO36"/>
    <mergeCell ref="Z130:Z133"/>
    <mergeCell ref="AA130:AA133"/>
    <mergeCell ref="AB130:AB133"/>
    <mergeCell ref="AC130:AC133"/>
    <mergeCell ref="AD130:AD133"/>
    <mergeCell ref="AE130:AE133"/>
    <mergeCell ref="Z135:Z138"/>
    <mergeCell ref="AA135:AA138"/>
    <mergeCell ref="AB135:AB138"/>
    <mergeCell ref="AC135:AC138"/>
    <mergeCell ref="AD135:AD138"/>
    <mergeCell ref="Y139:Y142"/>
    <mergeCell ref="Z139:Z142"/>
    <mergeCell ref="AA139:AA142"/>
    <mergeCell ref="AB139:AB142"/>
    <mergeCell ref="AC139:AC142"/>
    <mergeCell ref="AD139:AD142"/>
    <mergeCell ref="AE139:AE142"/>
    <mergeCell ref="AP37:AP40"/>
    <mergeCell ref="AQ37:AQ40"/>
    <mergeCell ref="AX37:AX40"/>
    <mergeCell ref="AY37:AY40"/>
    <mergeCell ref="BF37:BF40"/>
    <mergeCell ref="BG37:BG40"/>
    <mergeCell ref="AD42:AD45"/>
    <mergeCell ref="AE42:AE45"/>
    <mergeCell ref="AF42:AF45"/>
    <mergeCell ref="T88:T91"/>
    <mergeCell ref="U88:U91"/>
    <mergeCell ref="C96:C99"/>
    <mergeCell ref="D96:D99"/>
    <mergeCell ref="E96:E99"/>
    <mergeCell ref="F96:F99"/>
    <mergeCell ref="T101:T104"/>
    <mergeCell ref="U101:U104"/>
    <mergeCell ref="AC126:AC129"/>
    <mergeCell ref="AD126:AD129"/>
    <mergeCell ref="AE126:AE129"/>
    <mergeCell ref="AC88:AC91"/>
    <mergeCell ref="AD88:AD91"/>
    <mergeCell ref="AE88:AE91"/>
    <mergeCell ref="AB92:AB95"/>
    <mergeCell ref="AC92:AC95"/>
    <mergeCell ref="AD92:AD95"/>
    <mergeCell ref="AE92:AE95"/>
    <mergeCell ref="AD101:AD104"/>
    <mergeCell ref="AE101:AE104"/>
    <mergeCell ref="AB105:AB108"/>
    <mergeCell ref="AC105:AC108"/>
    <mergeCell ref="AD105:AD108"/>
    <mergeCell ref="AE105:AE108"/>
    <mergeCell ref="AD109:AD112"/>
    <mergeCell ref="AE109:AE112"/>
    <mergeCell ref="AD118:AD121"/>
    <mergeCell ref="AE118:AE121"/>
    <mergeCell ref="AC122:AC125"/>
    <mergeCell ref="AD122:AD125"/>
    <mergeCell ref="AE122:AE125"/>
    <mergeCell ref="AA126:AA129"/>
    <mergeCell ref="O79:O82"/>
    <mergeCell ref="P79:P82"/>
    <mergeCell ref="Q79:Q82"/>
    <mergeCell ref="R79:R82"/>
    <mergeCell ref="S79:S82"/>
    <mergeCell ref="H79:H82"/>
    <mergeCell ref="I79:I82"/>
    <mergeCell ref="J79:J82"/>
    <mergeCell ref="K79:K82"/>
    <mergeCell ref="L79:L82"/>
    <mergeCell ref="M79:M82"/>
    <mergeCell ref="X83:X86"/>
    <mergeCell ref="Y83:Y86"/>
    <mergeCell ref="C83:C86"/>
    <mergeCell ref="D83:D86"/>
    <mergeCell ref="E83:E86"/>
    <mergeCell ref="F83:F86"/>
    <mergeCell ref="C79:C82"/>
    <mergeCell ref="D79:D82"/>
    <mergeCell ref="E79:E82"/>
    <mergeCell ref="F79:F82"/>
    <mergeCell ref="G79:G82"/>
    <mergeCell ref="V75:V78"/>
    <mergeCell ref="W75:W78"/>
    <mergeCell ref="X75:X78"/>
    <mergeCell ref="Y75:Y78"/>
    <mergeCell ref="Z75:Z78"/>
    <mergeCell ref="AA75:AA78"/>
    <mergeCell ref="P75:P78"/>
    <mergeCell ref="Q75:Q78"/>
    <mergeCell ref="R75:R78"/>
    <mergeCell ref="S75:S78"/>
    <mergeCell ref="T75:T78"/>
    <mergeCell ref="U75:U78"/>
    <mergeCell ref="J75:J78"/>
    <mergeCell ref="K75:K78"/>
    <mergeCell ref="L75:L78"/>
    <mergeCell ref="M75:M78"/>
    <mergeCell ref="N75:N78"/>
    <mergeCell ref="O75:O78"/>
    <mergeCell ref="Z79:Z82"/>
    <mergeCell ref="AA79:AA82"/>
    <mergeCell ref="T79:T82"/>
    <mergeCell ref="U79:U82"/>
    <mergeCell ref="V79:V82"/>
    <mergeCell ref="W79:W82"/>
    <mergeCell ref="X79:X82"/>
    <mergeCell ref="Y79:Y82"/>
    <mergeCell ref="N79:N82"/>
    <mergeCell ref="C63:C66"/>
    <mergeCell ref="D63:D66"/>
    <mergeCell ref="E63:E66"/>
    <mergeCell ref="F63:F66"/>
    <mergeCell ref="T67:T70"/>
    <mergeCell ref="U67:U70"/>
    <mergeCell ref="C75:C78"/>
    <mergeCell ref="D75:D78"/>
    <mergeCell ref="E75:E78"/>
    <mergeCell ref="F75:F78"/>
    <mergeCell ref="G75:G78"/>
    <mergeCell ref="H75:H78"/>
    <mergeCell ref="I75:I78"/>
    <mergeCell ref="C67:C70"/>
    <mergeCell ref="D67:D70"/>
    <mergeCell ref="E67:E70"/>
    <mergeCell ref="F67:F70"/>
    <mergeCell ref="G67:G70"/>
    <mergeCell ref="H67:H70"/>
    <mergeCell ref="I67:I70"/>
    <mergeCell ref="J67:J70"/>
    <mergeCell ref="K67:K70"/>
    <mergeCell ref="L67:L70"/>
    <mergeCell ref="M67:M70"/>
    <mergeCell ref="D42:D45"/>
    <mergeCell ref="E42:E45"/>
    <mergeCell ref="F42:F45"/>
    <mergeCell ref="G42:G45"/>
    <mergeCell ref="H42:H45"/>
    <mergeCell ref="I42:I45"/>
    <mergeCell ref="J42:J45"/>
    <mergeCell ref="K42:K45"/>
    <mergeCell ref="L42:L45"/>
    <mergeCell ref="M37:M40"/>
    <mergeCell ref="T50:T53"/>
    <mergeCell ref="U50:U53"/>
    <mergeCell ref="C55:C58"/>
    <mergeCell ref="D55:D58"/>
    <mergeCell ref="E55:E58"/>
    <mergeCell ref="F55:F58"/>
    <mergeCell ref="T59:T62"/>
    <mergeCell ref="U59:U62"/>
    <mergeCell ref="N37:N40"/>
    <mergeCell ref="O37:O40"/>
    <mergeCell ref="P37:P40"/>
    <mergeCell ref="Q37:Q40"/>
    <mergeCell ref="R37:R40"/>
    <mergeCell ref="S37:S40"/>
    <mergeCell ref="O33:O36"/>
    <mergeCell ref="P33:P36"/>
    <mergeCell ref="Q33:Q36"/>
    <mergeCell ref="J33:J36"/>
    <mergeCell ref="K33:K36"/>
    <mergeCell ref="Z29:Z32"/>
    <mergeCell ref="AA29:AA32"/>
    <mergeCell ref="AB29:AB32"/>
    <mergeCell ref="AC29:AC32"/>
    <mergeCell ref="AD29:AD32"/>
    <mergeCell ref="H33:H36"/>
    <mergeCell ref="I33:I36"/>
    <mergeCell ref="C46:C49"/>
    <mergeCell ref="D46:D49"/>
    <mergeCell ref="E46:E49"/>
    <mergeCell ref="F46:F49"/>
    <mergeCell ref="E33:E36"/>
    <mergeCell ref="F33:F36"/>
    <mergeCell ref="G33:G36"/>
    <mergeCell ref="C37:C40"/>
    <mergeCell ref="D37:D40"/>
    <mergeCell ref="E37:E40"/>
    <mergeCell ref="F37:F40"/>
    <mergeCell ref="G37:G40"/>
    <mergeCell ref="H37:H40"/>
    <mergeCell ref="I37:I40"/>
    <mergeCell ref="J37:J40"/>
    <mergeCell ref="K37:K40"/>
    <mergeCell ref="L37:L40"/>
    <mergeCell ref="C33:C36"/>
    <mergeCell ref="D33:D36"/>
    <mergeCell ref="C42:C45"/>
    <mergeCell ref="AE29:AE32"/>
    <mergeCell ref="T29:T32"/>
    <mergeCell ref="U29:U32"/>
    <mergeCell ref="V29:V32"/>
    <mergeCell ref="W29:W32"/>
    <mergeCell ref="X29:X32"/>
    <mergeCell ref="Y29:Y32"/>
    <mergeCell ref="N29:N32"/>
    <mergeCell ref="O29:O32"/>
    <mergeCell ref="P29:P32"/>
    <mergeCell ref="Q29:Q32"/>
    <mergeCell ref="R29:R32"/>
    <mergeCell ref="S29:S32"/>
    <mergeCell ref="L29:L32"/>
    <mergeCell ref="M29:M32"/>
    <mergeCell ref="AE33:AE36"/>
    <mergeCell ref="AF33:AF36"/>
    <mergeCell ref="AF29:AF32"/>
    <mergeCell ref="X33:X36"/>
    <mergeCell ref="Y33:Y36"/>
    <mergeCell ref="Z33:Z36"/>
    <mergeCell ref="AA33:AA36"/>
    <mergeCell ref="AD33:AD36"/>
    <mergeCell ref="R33:R36"/>
    <mergeCell ref="S33:S36"/>
    <mergeCell ref="T33:T36"/>
    <mergeCell ref="U33:U36"/>
    <mergeCell ref="V33:V36"/>
    <mergeCell ref="W33:W36"/>
    <mergeCell ref="L33:L36"/>
    <mergeCell ref="M33:M36"/>
    <mergeCell ref="N33:N36"/>
    <mergeCell ref="C29:C32"/>
    <mergeCell ref="D29:D32"/>
    <mergeCell ref="E29:E32"/>
    <mergeCell ref="F29:F32"/>
    <mergeCell ref="G29:G32"/>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L25:L28"/>
    <mergeCell ref="M25:M28"/>
    <mergeCell ref="N25:N28"/>
    <mergeCell ref="O25:O28"/>
    <mergeCell ref="H29:H32"/>
    <mergeCell ref="I29:I32"/>
    <mergeCell ref="J29:J32"/>
    <mergeCell ref="K29:K32"/>
    <mergeCell ref="AE21:AE24"/>
    <mergeCell ref="AF21:AF24"/>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B25:AB28"/>
    <mergeCell ref="AC25:AC28"/>
    <mergeCell ref="AD25:AD28"/>
    <mergeCell ref="AE25:AE28"/>
    <mergeCell ref="AF25:AF28"/>
    <mergeCell ref="C21:C24"/>
    <mergeCell ref="D21:D24"/>
    <mergeCell ref="E21:E24"/>
    <mergeCell ref="F21:F24"/>
    <mergeCell ref="G21:G24"/>
    <mergeCell ref="H21:H24"/>
    <mergeCell ref="I21:I24"/>
    <mergeCell ref="J21:J24"/>
    <mergeCell ref="K21:K24"/>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Q17:Q20"/>
    <mergeCell ref="R17:R20"/>
    <mergeCell ref="S17:S20"/>
    <mergeCell ref="H17:H20"/>
    <mergeCell ref="I17:I20"/>
    <mergeCell ref="J17:J20"/>
    <mergeCell ref="K17:K20"/>
    <mergeCell ref="AD21:AD24"/>
    <mergeCell ref="Q9:Q12"/>
    <mergeCell ref="L17:L20"/>
    <mergeCell ref="M17:M20"/>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L13:L16"/>
    <mergeCell ref="M13:M16"/>
    <mergeCell ref="N13:N16"/>
    <mergeCell ref="O13:O16"/>
    <mergeCell ref="AF17:AF20"/>
    <mergeCell ref="B3:D3"/>
    <mergeCell ref="E3:E5"/>
    <mergeCell ref="F3:I3"/>
    <mergeCell ref="AF4:AF5"/>
    <mergeCell ref="AP4:AP5"/>
    <mergeCell ref="AQ4:AQ5"/>
    <mergeCell ref="AR4:AU4"/>
    <mergeCell ref="T4:T5"/>
    <mergeCell ref="AD9:AD12"/>
    <mergeCell ref="AE9:AE12"/>
    <mergeCell ref="AF9:AF12"/>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Y4:Y5"/>
    <mergeCell ref="Z4:Z5"/>
    <mergeCell ref="BU4:BU5"/>
    <mergeCell ref="C9:C12"/>
    <mergeCell ref="D9:D12"/>
    <mergeCell ref="E9:E12"/>
    <mergeCell ref="F9:F12"/>
    <mergeCell ref="G9:G12"/>
    <mergeCell ref="H9:H12"/>
    <mergeCell ref="I9:I12"/>
    <mergeCell ref="J9:J12"/>
    <mergeCell ref="K9:K12"/>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G3:AG5"/>
    <mergeCell ref="AH3:AH5"/>
    <mergeCell ref="AI3:AI5"/>
    <mergeCell ref="N9:N12"/>
    <mergeCell ref="O9:O12"/>
    <mergeCell ref="P9:P12"/>
    <mergeCell ref="J3:K3"/>
    <mergeCell ref="L3:M3"/>
    <mergeCell ref="N3:O3"/>
    <mergeCell ref="N4:N5"/>
    <mergeCell ref="O4:O5"/>
    <mergeCell ref="U4:U5"/>
    <mergeCell ref="V4:V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AV4:AV5"/>
    <mergeCell ref="AW4:AW5"/>
    <mergeCell ref="AX4:AX5"/>
    <mergeCell ref="AY4:AY5"/>
    <mergeCell ref="T3:X3"/>
    <mergeCell ref="Y3:AF3"/>
    <mergeCell ref="AJ3:AJ5"/>
    <mergeCell ref="W4:W5"/>
    <mergeCell ref="X4:X5"/>
    <mergeCell ref="V37:V40"/>
    <mergeCell ref="W37:W40"/>
    <mergeCell ref="X37:X40"/>
    <mergeCell ref="Y37:Y40"/>
    <mergeCell ref="Z37:Z40"/>
    <mergeCell ref="AA37:AA40"/>
    <mergeCell ref="AB37:AB40"/>
    <mergeCell ref="AC37:AC40"/>
    <mergeCell ref="AD37:AD40"/>
    <mergeCell ref="AE37:AE40"/>
    <mergeCell ref="AF37:AF40"/>
    <mergeCell ref="T37:T40"/>
    <mergeCell ref="U37:U40"/>
    <mergeCell ref="M42:M45"/>
    <mergeCell ref="N42:N45"/>
    <mergeCell ref="O42:O45"/>
    <mergeCell ref="P42:P45"/>
    <mergeCell ref="Q42:Q45"/>
    <mergeCell ref="R42:R45"/>
    <mergeCell ref="S42:S45"/>
    <mergeCell ref="T42:T45"/>
    <mergeCell ref="U42:U45"/>
    <mergeCell ref="V42:V45"/>
    <mergeCell ref="W42:W45"/>
    <mergeCell ref="X42:X45"/>
    <mergeCell ref="Y42:Y45"/>
    <mergeCell ref="Z42:Z45"/>
    <mergeCell ref="AA42:AA45"/>
    <mergeCell ref="AB42:AB45"/>
    <mergeCell ref="AC42:AC45"/>
    <mergeCell ref="AP42:AP45"/>
    <mergeCell ref="AQ42:AQ45"/>
    <mergeCell ref="AX42:AX45"/>
    <mergeCell ref="AY42:AY45"/>
    <mergeCell ref="G46:G49"/>
    <mergeCell ref="H46:H49"/>
    <mergeCell ref="I46:I49"/>
    <mergeCell ref="J46:J49"/>
    <mergeCell ref="K46:K49"/>
    <mergeCell ref="L46:L49"/>
    <mergeCell ref="M46:M49"/>
    <mergeCell ref="N46:N49"/>
    <mergeCell ref="O46:O49"/>
    <mergeCell ref="P46:P49"/>
    <mergeCell ref="Q46:Q49"/>
    <mergeCell ref="R46:R49"/>
    <mergeCell ref="S46:S49"/>
    <mergeCell ref="T46:T49"/>
    <mergeCell ref="U46:U49"/>
    <mergeCell ref="V46:V49"/>
    <mergeCell ref="W46:W49"/>
    <mergeCell ref="X46:X49"/>
    <mergeCell ref="Y46:Y49"/>
    <mergeCell ref="Z46:Z49"/>
    <mergeCell ref="AA46:AA49"/>
    <mergeCell ref="AB46:AB49"/>
    <mergeCell ref="AC46:AC49"/>
    <mergeCell ref="AD46:AD49"/>
    <mergeCell ref="AE46:AE49"/>
    <mergeCell ref="AF46:AF49"/>
    <mergeCell ref="AP46:AP49"/>
    <mergeCell ref="AQ46:AQ49"/>
    <mergeCell ref="AX46:AX49"/>
    <mergeCell ref="AY46:AY49"/>
    <mergeCell ref="BF46:BF49"/>
    <mergeCell ref="BG46:BG49"/>
    <mergeCell ref="BN46:BN49"/>
    <mergeCell ref="BO46:BO49"/>
    <mergeCell ref="C50:C53"/>
    <mergeCell ref="D50:D53"/>
    <mergeCell ref="E50:E53"/>
    <mergeCell ref="F50:F53"/>
    <mergeCell ref="G50:G53"/>
    <mergeCell ref="H50:H53"/>
    <mergeCell ref="I50:I53"/>
    <mergeCell ref="J50:J53"/>
    <mergeCell ref="K50:K53"/>
    <mergeCell ref="L50:L53"/>
    <mergeCell ref="M50:M53"/>
    <mergeCell ref="N50:N53"/>
    <mergeCell ref="O50:O53"/>
    <mergeCell ref="P50:P53"/>
    <mergeCell ref="Q50:Q53"/>
    <mergeCell ref="R50:R53"/>
    <mergeCell ref="S50:S53"/>
    <mergeCell ref="V50:V53"/>
    <mergeCell ref="W50:W53"/>
    <mergeCell ref="X50:X53"/>
    <mergeCell ref="Y50:Y53"/>
    <mergeCell ref="Z50:Z53"/>
    <mergeCell ref="AA50:AA53"/>
    <mergeCell ref="AB50:AB53"/>
    <mergeCell ref="AC50:AC53"/>
    <mergeCell ref="AD50:AD53"/>
    <mergeCell ref="AE50:AE53"/>
    <mergeCell ref="AF50:AF53"/>
    <mergeCell ref="AP50:AP53"/>
    <mergeCell ref="AQ50:AQ53"/>
    <mergeCell ref="AX50:AX53"/>
    <mergeCell ref="AY50:AY53"/>
    <mergeCell ref="BF50:BF53"/>
    <mergeCell ref="BG50:BG53"/>
    <mergeCell ref="G55:G58"/>
    <mergeCell ref="H55:H58"/>
    <mergeCell ref="I55:I58"/>
    <mergeCell ref="J55:J58"/>
    <mergeCell ref="K55:K58"/>
    <mergeCell ref="L55:L58"/>
    <mergeCell ref="M55:M58"/>
    <mergeCell ref="N55:N58"/>
    <mergeCell ref="O55:O58"/>
    <mergeCell ref="P55:P58"/>
    <mergeCell ref="Q55:Q58"/>
    <mergeCell ref="R55:R58"/>
    <mergeCell ref="S55:S58"/>
    <mergeCell ref="T55:T58"/>
    <mergeCell ref="U55:U58"/>
    <mergeCell ref="V55:V58"/>
    <mergeCell ref="W55:W58"/>
    <mergeCell ref="X55:X58"/>
    <mergeCell ref="Y55:Y58"/>
    <mergeCell ref="Z55:Z58"/>
    <mergeCell ref="AA55:AA58"/>
    <mergeCell ref="AB55:AB58"/>
    <mergeCell ref="AC55:AC58"/>
    <mergeCell ref="AD55:AD58"/>
    <mergeCell ref="AE55:AE58"/>
    <mergeCell ref="AF55:AF58"/>
    <mergeCell ref="AP55:AP58"/>
    <mergeCell ref="AQ55:AQ58"/>
    <mergeCell ref="AX55:AX58"/>
    <mergeCell ref="AY55:AY58"/>
    <mergeCell ref="BF55:BF58"/>
    <mergeCell ref="BG55:BG58"/>
    <mergeCell ref="BN55:BN58"/>
    <mergeCell ref="BO55:BO58"/>
    <mergeCell ref="C59:C62"/>
    <mergeCell ref="D59:D62"/>
    <mergeCell ref="E59:E62"/>
    <mergeCell ref="F59:F62"/>
    <mergeCell ref="G59:G62"/>
    <mergeCell ref="H59:H62"/>
    <mergeCell ref="I59:I62"/>
    <mergeCell ref="J59:J62"/>
    <mergeCell ref="K59:K62"/>
    <mergeCell ref="L59:L62"/>
    <mergeCell ref="M59:M62"/>
    <mergeCell ref="N59:N62"/>
    <mergeCell ref="O59:O62"/>
    <mergeCell ref="P59:P62"/>
    <mergeCell ref="Q59:Q62"/>
    <mergeCell ref="R59:R62"/>
    <mergeCell ref="S59:S62"/>
    <mergeCell ref="V59:V62"/>
    <mergeCell ref="W59:W62"/>
    <mergeCell ref="X59:X62"/>
    <mergeCell ref="Y59:Y62"/>
    <mergeCell ref="Z59:Z62"/>
    <mergeCell ref="AA59:AA62"/>
    <mergeCell ref="AB59:AB62"/>
    <mergeCell ref="AC59:AC62"/>
    <mergeCell ref="AD59:AD62"/>
    <mergeCell ref="AE59:AE62"/>
    <mergeCell ref="AF59:AF62"/>
    <mergeCell ref="AP59:AP62"/>
    <mergeCell ref="AQ59:AQ62"/>
    <mergeCell ref="AX59:AX62"/>
    <mergeCell ref="AY59:AY62"/>
    <mergeCell ref="BF59:BF62"/>
    <mergeCell ref="BG59:BG62"/>
    <mergeCell ref="G63:G66"/>
    <mergeCell ref="H63:H66"/>
    <mergeCell ref="I63:I66"/>
    <mergeCell ref="J63:J66"/>
    <mergeCell ref="K63:K66"/>
    <mergeCell ref="L63:L66"/>
    <mergeCell ref="M63:M66"/>
    <mergeCell ref="N63:N66"/>
    <mergeCell ref="O63:O66"/>
    <mergeCell ref="P63:P66"/>
    <mergeCell ref="Q63:Q66"/>
    <mergeCell ref="R63:R66"/>
    <mergeCell ref="S63:S66"/>
    <mergeCell ref="T63:T66"/>
    <mergeCell ref="U63:U66"/>
    <mergeCell ref="V63:V66"/>
    <mergeCell ref="W63:W66"/>
    <mergeCell ref="X63:X66"/>
    <mergeCell ref="Y63:Y66"/>
    <mergeCell ref="Z63:Z66"/>
    <mergeCell ref="AA63:AA66"/>
    <mergeCell ref="AB63:AB66"/>
    <mergeCell ref="AC63:AC66"/>
    <mergeCell ref="AD63:AD66"/>
    <mergeCell ref="AE63:AE66"/>
    <mergeCell ref="AF63:AF66"/>
    <mergeCell ref="AP63:AP66"/>
    <mergeCell ref="AQ63:AQ66"/>
    <mergeCell ref="AX63:AX66"/>
    <mergeCell ref="AY63:AY66"/>
    <mergeCell ref="BF63:BF66"/>
    <mergeCell ref="BG63:BG66"/>
    <mergeCell ref="BN63:BN66"/>
    <mergeCell ref="N67:N70"/>
    <mergeCell ref="O67:O70"/>
    <mergeCell ref="P67:P70"/>
    <mergeCell ref="Q67:Q70"/>
    <mergeCell ref="R67:R70"/>
    <mergeCell ref="S67:S70"/>
    <mergeCell ref="V67:V70"/>
    <mergeCell ref="W67:W70"/>
    <mergeCell ref="X67:X70"/>
    <mergeCell ref="Y67:Y70"/>
    <mergeCell ref="Z67:Z70"/>
    <mergeCell ref="AA67:AA70"/>
    <mergeCell ref="AB67:AB70"/>
    <mergeCell ref="AC67:AC70"/>
    <mergeCell ref="AD67:AD70"/>
    <mergeCell ref="AE67:AE70"/>
    <mergeCell ref="AF67:AF70"/>
    <mergeCell ref="AP67:AP70"/>
    <mergeCell ref="AQ67:AQ70"/>
    <mergeCell ref="AX67:AX70"/>
    <mergeCell ref="AY67:AY70"/>
    <mergeCell ref="BF67:BF70"/>
    <mergeCell ref="BG67:BG70"/>
    <mergeCell ref="C71:C74"/>
    <mergeCell ref="D71:D74"/>
    <mergeCell ref="E71:E74"/>
    <mergeCell ref="F71:F74"/>
    <mergeCell ref="G71:G74"/>
    <mergeCell ref="H71:H74"/>
    <mergeCell ref="I71:I74"/>
    <mergeCell ref="J71:J74"/>
    <mergeCell ref="K71:K74"/>
    <mergeCell ref="L71:L74"/>
    <mergeCell ref="M71:M74"/>
    <mergeCell ref="N71:N74"/>
    <mergeCell ref="O71:O74"/>
    <mergeCell ref="P71:P74"/>
    <mergeCell ref="Q71:Q74"/>
    <mergeCell ref="R71:R74"/>
    <mergeCell ref="S71:S74"/>
    <mergeCell ref="T71:T74"/>
    <mergeCell ref="U71:U74"/>
    <mergeCell ref="V71:V74"/>
    <mergeCell ref="W71:W74"/>
    <mergeCell ref="X71:X74"/>
    <mergeCell ref="Y71:Y74"/>
    <mergeCell ref="Z71:Z74"/>
    <mergeCell ref="AA71:AA74"/>
    <mergeCell ref="AB71:AB74"/>
    <mergeCell ref="AC71:AC74"/>
    <mergeCell ref="AD71:AD74"/>
    <mergeCell ref="AE71:AE74"/>
    <mergeCell ref="AF71:AF74"/>
    <mergeCell ref="AP71:AP74"/>
    <mergeCell ref="AQ71:AQ74"/>
    <mergeCell ref="AX71:AX74"/>
    <mergeCell ref="AY71:AY74"/>
    <mergeCell ref="G83:G86"/>
    <mergeCell ref="H83:H86"/>
    <mergeCell ref="I83:I86"/>
    <mergeCell ref="J83:J86"/>
    <mergeCell ref="K83:K86"/>
    <mergeCell ref="L83:L86"/>
    <mergeCell ref="M83:M86"/>
    <mergeCell ref="N83:N86"/>
    <mergeCell ref="O83:O86"/>
    <mergeCell ref="P83:P86"/>
    <mergeCell ref="Q83:Q86"/>
    <mergeCell ref="R83:R86"/>
    <mergeCell ref="S83:S86"/>
    <mergeCell ref="T83:T86"/>
    <mergeCell ref="U83:U86"/>
    <mergeCell ref="V83:V86"/>
    <mergeCell ref="W83:W86"/>
    <mergeCell ref="Z83:Z86"/>
    <mergeCell ref="AA83:AA86"/>
    <mergeCell ref="AB83:AB86"/>
    <mergeCell ref="AC83:AC86"/>
    <mergeCell ref="AD83:AD86"/>
    <mergeCell ref="AE83:AE86"/>
    <mergeCell ref="AF83:AF86"/>
    <mergeCell ref="AP83:AP86"/>
    <mergeCell ref="AQ83:AQ86"/>
    <mergeCell ref="AX83:AX86"/>
    <mergeCell ref="AY83:AY86"/>
    <mergeCell ref="BF83:BF86"/>
    <mergeCell ref="BG83:BG86"/>
    <mergeCell ref="BN83:BN86"/>
    <mergeCell ref="BO83:BO86"/>
    <mergeCell ref="C88:C91"/>
    <mergeCell ref="D88:D91"/>
    <mergeCell ref="E88:E91"/>
    <mergeCell ref="F88:F91"/>
    <mergeCell ref="G88:G91"/>
    <mergeCell ref="H88:H91"/>
    <mergeCell ref="I88:I91"/>
    <mergeCell ref="J88:J91"/>
    <mergeCell ref="K88:K91"/>
    <mergeCell ref="L88:L91"/>
    <mergeCell ref="M88:M91"/>
    <mergeCell ref="N88:N91"/>
    <mergeCell ref="O88:O91"/>
    <mergeCell ref="P88:P91"/>
    <mergeCell ref="Q88:Q91"/>
    <mergeCell ref="R88:R91"/>
    <mergeCell ref="S88:S91"/>
    <mergeCell ref="V88:V91"/>
    <mergeCell ref="W88:W91"/>
    <mergeCell ref="X88:X91"/>
    <mergeCell ref="Y88:Y91"/>
    <mergeCell ref="Z88:Z91"/>
    <mergeCell ref="AA88:AA91"/>
    <mergeCell ref="AB88:AB91"/>
    <mergeCell ref="AF88:AF91"/>
    <mergeCell ref="AP88:AP91"/>
    <mergeCell ref="AQ88:AQ91"/>
    <mergeCell ref="AX88:AX91"/>
    <mergeCell ref="AY88:AY91"/>
    <mergeCell ref="BF88:BF91"/>
    <mergeCell ref="BG88:BG91"/>
    <mergeCell ref="C92:C95"/>
    <mergeCell ref="D92:D95"/>
    <mergeCell ref="E92:E95"/>
    <mergeCell ref="F92:F95"/>
    <mergeCell ref="G92:G95"/>
    <mergeCell ref="H92:H95"/>
    <mergeCell ref="I92:I95"/>
    <mergeCell ref="J92:J95"/>
    <mergeCell ref="K92:K95"/>
    <mergeCell ref="L92:L95"/>
    <mergeCell ref="M92:M95"/>
    <mergeCell ref="N92:N95"/>
    <mergeCell ref="O92:O95"/>
    <mergeCell ref="P92:P95"/>
    <mergeCell ref="Q92:Q95"/>
    <mergeCell ref="R92:R95"/>
    <mergeCell ref="S92:S95"/>
    <mergeCell ref="T92:T95"/>
    <mergeCell ref="U92:U95"/>
    <mergeCell ref="V92:V95"/>
    <mergeCell ref="W92:W95"/>
    <mergeCell ref="X92:X95"/>
    <mergeCell ref="Y92:Y95"/>
    <mergeCell ref="Z92:Z95"/>
    <mergeCell ref="AA92:AA95"/>
    <mergeCell ref="AF92:AF95"/>
    <mergeCell ref="AP92:AP95"/>
    <mergeCell ref="AQ92:AQ95"/>
    <mergeCell ref="AX92:AX95"/>
    <mergeCell ref="AY92:AY95"/>
    <mergeCell ref="G96:G99"/>
    <mergeCell ref="H96:H99"/>
    <mergeCell ref="I96:I99"/>
    <mergeCell ref="J96:J99"/>
    <mergeCell ref="K96:K99"/>
    <mergeCell ref="L96:L99"/>
    <mergeCell ref="M96:M99"/>
    <mergeCell ref="N96:N99"/>
    <mergeCell ref="O96:O99"/>
    <mergeCell ref="P96:P99"/>
    <mergeCell ref="Q96:Q99"/>
    <mergeCell ref="R96:R99"/>
    <mergeCell ref="S96:S99"/>
    <mergeCell ref="T96:T99"/>
    <mergeCell ref="U96:U99"/>
    <mergeCell ref="V96:V99"/>
    <mergeCell ref="W96:W99"/>
    <mergeCell ref="X96:X99"/>
    <mergeCell ref="Y96:Y99"/>
    <mergeCell ref="Z96:Z99"/>
    <mergeCell ref="AA96:AA99"/>
    <mergeCell ref="AB96:AB99"/>
    <mergeCell ref="AC96:AC99"/>
    <mergeCell ref="AD96:AD99"/>
    <mergeCell ref="AE96:AE99"/>
    <mergeCell ref="AF96:AF99"/>
    <mergeCell ref="AP96:AP99"/>
    <mergeCell ref="AQ96:AQ99"/>
    <mergeCell ref="AX96:AX99"/>
    <mergeCell ref="AY96:AY99"/>
    <mergeCell ref="BF96:BF99"/>
    <mergeCell ref="BG96:BG99"/>
    <mergeCell ref="BN96:BN99"/>
    <mergeCell ref="BO96:BO99"/>
    <mergeCell ref="C101:C104"/>
    <mergeCell ref="D101:D104"/>
    <mergeCell ref="E101:E104"/>
    <mergeCell ref="F101:F104"/>
    <mergeCell ref="G101:G104"/>
    <mergeCell ref="H101:H104"/>
    <mergeCell ref="I101:I104"/>
    <mergeCell ref="J101:J104"/>
    <mergeCell ref="K101:K104"/>
    <mergeCell ref="L101:L104"/>
    <mergeCell ref="M101:M104"/>
    <mergeCell ref="N101:N104"/>
    <mergeCell ref="O101:O104"/>
    <mergeCell ref="P101:P104"/>
    <mergeCell ref="Q101:Q104"/>
    <mergeCell ref="R101:R104"/>
    <mergeCell ref="S101:S104"/>
    <mergeCell ref="V101:V104"/>
    <mergeCell ref="W101:W104"/>
    <mergeCell ref="X101:X104"/>
    <mergeCell ref="Y101:Y104"/>
    <mergeCell ref="Z101:Z104"/>
    <mergeCell ref="AA101:AA104"/>
    <mergeCell ref="AB101:AB104"/>
    <mergeCell ref="AC101:AC104"/>
    <mergeCell ref="AF101:AF104"/>
    <mergeCell ref="AP101:AP104"/>
    <mergeCell ref="AQ101:AQ104"/>
    <mergeCell ref="AX101:AX104"/>
    <mergeCell ref="AY101:AY104"/>
    <mergeCell ref="BF101:BF104"/>
    <mergeCell ref="BG101:BG104"/>
    <mergeCell ref="C105:C108"/>
    <mergeCell ref="D105:D108"/>
    <mergeCell ref="E105:E108"/>
    <mergeCell ref="F105:F108"/>
    <mergeCell ref="G105:G108"/>
    <mergeCell ref="H105:H108"/>
    <mergeCell ref="I105:I108"/>
    <mergeCell ref="J105:J108"/>
    <mergeCell ref="K105:K108"/>
    <mergeCell ref="L105:L108"/>
    <mergeCell ref="M105:M108"/>
    <mergeCell ref="N105:N108"/>
    <mergeCell ref="O105:O108"/>
    <mergeCell ref="P105:P108"/>
    <mergeCell ref="Q105:Q108"/>
    <mergeCell ref="R105:R108"/>
    <mergeCell ref="S105:S108"/>
    <mergeCell ref="T105:T108"/>
    <mergeCell ref="U105:U108"/>
    <mergeCell ref="V105:V108"/>
    <mergeCell ref="W105:W108"/>
    <mergeCell ref="X105:X108"/>
    <mergeCell ref="Y105:Y108"/>
    <mergeCell ref="Z105:Z108"/>
    <mergeCell ref="AA105:AA108"/>
    <mergeCell ref="AF105:AF108"/>
    <mergeCell ref="AP105:AP108"/>
    <mergeCell ref="AQ105:AQ108"/>
    <mergeCell ref="AX105:AX108"/>
    <mergeCell ref="AY105:AY108"/>
    <mergeCell ref="C109:C112"/>
    <mergeCell ref="D109:D112"/>
    <mergeCell ref="E109:E112"/>
    <mergeCell ref="F109:F112"/>
    <mergeCell ref="G109:G112"/>
    <mergeCell ref="H109:H112"/>
    <mergeCell ref="I109:I112"/>
    <mergeCell ref="J109:J112"/>
    <mergeCell ref="K109:K112"/>
    <mergeCell ref="L109:L112"/>
    <mergeCell ref="M109:M112"/>
    <mergeCell ref="N109:N112"/>
    <mergeCell ref="O109:O112"/>
    <mergeCell ref="P109:P112"/>
    <mergeCell ref="Q109:Q112"/>
    <mergeCell ref="R109:R112"/>
    <mergeCell ref="S109:S112"/>
    <mergeCell ref="T109:T112"/>
    <mergeCell ref="U109:U112"/>
    <mergeCell ref="V109:V112"/>
    <mergeCell ref="W109:W112"/>
    <mergeCell ref="X109:X112"/>
    <mergeCell ref="Y109:Y112"/>
    <mergeCell ref="Z109:Z112"/>
    <mergeCell ref="AA109:AA112"/>
    <mergeCell ref="AB109:AB112"/>
    <mergeCell ref="AC109:AC112"/>
    <mergeCell ref="AF109:AF112"/>
    <mergeCell ref="AP109:AP112"/>
    <mergeCell ref="AQ109:AQ112"/>
    <mergeCell ref="AX109:AX112"/>
    <mergeCell ref="AY109:AY112"/>
    <mergeCell ref="C114:C117"/>
    <mergeCell ref="D114:D117"/>
    <mergeCell ref="E114:E117"/>
    <mergeCell ref="F114:F117"/>
    <mergeCell ref="G114:G117"/>
    <mergeCell ref="H114:H117"/>
    <mergeCell ref="I114:I117"/>
    <mergeCell ref="J114:J117"/>
    <mergeCell ref="K114:K117"/>
    <mergeCell ref="L114:L117"/>
    <mergeCell ref="M114:M117"/>
    <mergeCell ref="N114:N117"/>
    <mergeCell ref="O114:O117"/>
    <mergeCell ref="P114:P117"/>
    <mergeCell ref="Q114:Q117"/>
    <mergeCell ref="R114:R117"/>
    <mergeCell ref="S114:S117"/>
    <mergeCell ref="T114:T117"/>
    <mergeCell ref="U114:U117"/>
    <mergeCell ref="V114:V117"/>
    <mergeCell ref="W114:W117"/>
    <mergeCell ref="X114:X117"/>
    <mergeCell ref="Y114:Y117"/>
    <mergeCell ref="Z114:Z117"/>
    <mergeCell ref="AA114:AA117"/>
    <mergeCell ref="AB114:AB117"/>
    <mergeCell ref="AC114:AC117"/>
    <mergeCell ref="AD114:AD117"/>
    <mergeCell ref="AE114:AE117"/>
    <mergeCell ref="AF114:AF117"/>
    <mergeCell ref="AP114:AP117"/>
    <mergeCell ref="AQ114:AQ117"/>
    <mergeCell ref="AX114:AX117"/>
    <mergeCell ref="AY114:AY117"/>
    <mergeCell ref="C118:C121"/>
    <mergeCell ref="D118:D121"/>
    <mergeCell ref="E118:E121"/>
    <mergeCell ref="F118:F121"/>
    <mergeCell ref="G118:G121"/>
    <mergeCell ref="H118:H121"/>
    <mergeCell ref="I118:I121"/>
    <mergeCell ref="J118:J121"/>
    <mergeCell ref="K118:K121"/>
    <mergeCell ref="L118:L121"/>
    <mergeCell ref="M118:M121"/>
    <mergeCell ref="N118:N121"/>
    <mergeCell ref="O118:O121"/>
    <mergeCell ref="P118:P121"/>
    <mergeCell ref="Q118:Q121"/>
    <mergeCell ref="R118:R121"/>
    <mergeCell ref="S118:S121"/>
    <mergeCell ref="T118:T121"/>
    <mergeCell ref="U118:U121"/>
    <mergeCell ref="V118:V121"/>
    <mergeCell ref="W118:W121"/>
    <mergeCell ref="X118:X121"/>
    <mergeCell ref="Y118:Y121"/>
    <mergeCell ref="Z118:Z121"/>
    <mergeCell ref="AA118:AA121"/>
    <mergeCell ref="AB118:AB121"/>
    <mergeCell ref="AC118:AC121"/>
    <mergeCell ref="AF118:AF121"/>
    <mergeCell ref="AP118:AP121"/>
    <mergeCell ref="AQ118:AQ121"/>
    <mergeCell ref="AX118:AX121"/>
    <mergeCell ref="AY118:AY121"/>
    <mergeCell ref="BO118:BO121"/>
    <mergeCell ref="C122:C125"/>
    <mergeCell ref="D122:D125"/>
    <mergeCell ref="E122:E125"/>
    <mergeCell ref="F122:F125"/>
    <mergeCell ref="G122:G125"/>
    <mergeCell ref="H122:H125"/>
    <mergeCell ref="I122:I125"/>
    <mergeCell ref="J122:J125"/>
    <mergeCell ref="K122:K125"/>
    <mergeCell ref="L122:L125"/>
    <mergeCell ref="M122:M125"/>
    <mergeCell ref="N122:N125"/>
    <mergeCell ref="O122:O125"/>
    <mergeCell ref="P122:P125"/>
    <mergeCell ref="Q122:Q125"/>
    <mergeCell ref="R122:R125"/>
    <mergeCell ref="S122:S125"/>
    <mergeCell ref="T122:T125"/>
    <mergeCell ref="U122:U125"/>
    <mergeCell ref="V122:V125"/>
    <mergeCell ref="W122:W125"/>
    <mergeCell ref="X122:X125"/>
    <mergeCell ref="Y122:Y125"/>
    <mergeCell ref="Z122:Z125"/>
    <mergeCell ref="AA122:AA125"/>
    <mergeCell ref="AB122:AB125"/>
    <mergeCell ref="AF122:AF125"/>
    <mergeCell ref="AP122:AP125"/>
    <mergeCell ref="AX122:AX125"/>
    <mergeCell ref="AY122:AY125"/>
    <mergeCell ref="BF122:BF125"/>
    <mergeCell ref="BG122:BG125"/>
    <mergeCell ref="BN122:BN125"/>
    <mergeCell ref="BO122:BO125"/>
    <mergeCell ref="C126:C129"/>
    <mergeCell ref="D126:D129"/>
    <mergeCell ref="E126:E129"/>
    <mergeCell ref="F126:F129"/>
    <mergeCell ref="G126:G129"/>
    <mergeCell ref="H126:H129"/>
    <mergeCell ref="I126:I129"/>
    <mergeCell ref="J126:J129"/>
    <mergeCell ref="K126:K129"/>
    <mergeCell ref="L126:L129"/>
    <mergeCell ref="M126:M129"/>
    <mergeCell ref="N126:N129"/>
    <mergeCell ref="O126:O129"/>
    <mergeCell ref="P126:P129"/>
    <mergeCell ref="Q126:Q129"/>
    <mergeCell ref="R126:R129"/>
    <mergeCell ref="S126:S129"/>
    <mergeCell ref="T126:T129"/>
    <mergeCell ref="U126:U129"/>
    <mergeCell ref="V126:V129"/>
    <mergeCell ref="W126:W129"/>
    <mergeCell ref="X126:X129"/>
    <mergeCell ref="Y126:Y129"/>
    <mergeCell ref="Z126:Z129"/>
    <mergeCell ref="AB126:AB129"/>
    <mergeCell ref="AF126:AF129"/>
    <mergeCell ref="AP126:AP129"/>
    <mergeCell ref="AQ126:AQ129"/>
    <mergeCell ref="AX126:AX129"/>
    <mergeCell ref="AY126:AY129"/>
    <mergeCell ref="BF126:BF129"/>
    <mergeCell ref="BG126:BG129"/>
    <mergeCell ref="BN126:BN129"/>
    <mergeCell ref="BO126:BO129"/>
    <mergeCell ref="C130:C133"/>
    <mergeCell ref="D130:D133"/>
    <mergeCell ref="E130:E133"/>
    <mergeCell ref="F130:F133"/>
    <mergeCell ref="G130:G133"/>
    <mergeCell ref="H130:H133"/>
    <mergeCell ref="I130:I133"/>
    <mergeCell ref="J130:J133"/>
    <mergeCell ref="K130:K133"/>
    <mergeCell ref="L130:L133"/>
    <mergeCell ref="M130:M133"/>
    <mergeCell ref="N130:N133"/>
    <mergeCell ref="O130:O133"/>
    <mergeCell ref="P130:P133"/>
    <mergeCell ref="Q130:Q133"/>
    <mergeCell ref="R130:R133"/>
    <mergeCell ref="S130:S133"/>
    <mergeCell ref="T130:T133"/>
    <mergeCell ref="U130:U133"/>
    <mergeCell ref="V130:V133"/>
    <mergeCell ref="W130:W133"/>
    <mergeCell ref="X130:X133"/>
    <mergeCell ref="Y130:Y133"/>
    <mergeCell ref="AF130:AF133"/>
    <mergeCell ref="AP130:AP133"/>
    <mergeCell ref="AQ130:AQ133"/>
    <mergeCell ref="AX130:AX133"/>
    <mergeCell ref="AY130:AY133"/>
    <mergeCell ref="BF130:BF133"/>
    <mergeCell ref="BG130:BG133"/>
    <mergeCell ref="BN130:BN133"/>
    <mergeCell ref="BO130:BO133"/>
    <mergeCell ref="C135:C138"/>
    <mergeCell ref="D135:D138"/>
    <mergeCell ref="E135:E138"/>
    <mergeCell ref="F135:F138"/>
    <mergeCell ref="G135:G138"/>
    <mergeCell ref="H135:H138"/>
    <mergeCell ref="I135:I138"/>
    <mergeCell ref="J135:J138"/>
    <mergeCell ref="K135:K138"/>
    <mergeCell ref="L135:L138"/>
    <mergeCell ref="M135:M138"/>
    <mergeCell ref="N135:N138"/>
    <mergeCell ref="O135:O138"/>
    <mergeCell ref="P135:P138"/>
    <mergeCell ref="Q135:Q138"/>
    <mergeCell ref="R135:R138"/>
    <mergeCell ref="S135:S138"/>
    <mergeCell ref="T135:T138"/>
    <mergeCell ref="U135:U138"/>
    <mergeCell ref="V135:V138"/>
    <mergeCell ref="W135:W138"/>
    <mergeCell ref="X135:X138"/>
    <mergeCell ref="Y135:Y138"/>
    <mergeCell ref="AE135:AE138"/>
    <mergeCell ref="AF135:AF138"/>
    <mergeCell ref="AP135:AP138"/>
    <mergeCell ref="AQ135:AQ138"/>
    <mergeCell ref="AX135:AX138"/>
    <mergeCell ref="AY135:AY138"/>
    <mergeCell ref="BF135:BF138"/>
    <mergeCell ref="BG135:BG138"/>
    <mergeCell ref="BN135:BN138"/>
    <mergeCell ref="BO135:BO138"/>
    <mergeCell ref="C139:C142"/>
    <mergeCell ref="D139:D142"/>
    <mergeCell ref="E139:E142"/>
    <mergeCell ref="F139:F142"/>
    <mergeCell ref="G139:G142"/>
    <mergeCell ref="H139:H142"/>
    <mergeCell ref="I139:I142"/>
    <mergeCell ref="J139:J142"/>
    <mergeCell ref="K139:K142"/>
    <mergeCell ref="L139:L142"/>
    <mergeCell ref="M139:M142"/>
    <mergeCell ref="N139:N142"/>
    <mergeCell ref="O139:O142"/>
    <mergeCell ref="P139:P142"/>
    <mergeCell ref="Q139:Q142"/>
    <mergeCell ref="R139:R142"/>
    <mergeCell ref="S139:S142"/>
    <mergeCell ref="T139:T142"/>
    <mergeCell ref="U139:U142"/>
    <mergeCell ref="V139:V142"/>
    <mergeCell ref="W139:W142"/>
    <mergeCell ref="X139:X142"/>
    <mergeCell ref="AP139:AP142"/>
    <mergeCell ref="AQ139:AQ142"/>
    <mergeCell ref="AX139:AX142"/>
    <mergeCell ref="AY139:AY142"/>
    <mergeCell ref="BF139:BF142"/>
    <mergeCell ref="BG139:BG142"/>
    <mergeCell ref="BN139:BN142"/>
    <mergeCell ref="BO139:BO142"/>
    <mergeCell ref="C143:C146"/>
    <mergeCell ref="D143:D146"/>
    <mergeCell ref="E143:E146"/>
    <mergeCell ref="F143:F146"/>
    <mergeCell ref="G143:G146"/>
    <mergeCell ref="H143:H146"/>
    <mergeCell ref="I143:I146"/>
    <mergeCell ref="J143:J146"/>
    <mergeCell ref="K143:K146"/>
    <mergeCell ref="L143:L146"/>
    <mergeCell ref="M143:M146"/>
    <mergeCell ref="N143:N146"/>
    <mergeCell ref="O143:O146"/>
    <mergeCell ref="P143:P146"/>
    <mergeCell ref="Q143:Q146"/>
    <mergeCell ref="R143:R146"/>
    <mergeCell ref="S143:S146"/>
    <mergeCell ref="T143:T146"/>
    <mergeCell ref="U143:U146"/>
    <mergeCell ref="V143:V146"/>
    <mergeCell ref="W143:W146"/>
    <mergeCell ref="X143:X146"/>
    <mergeCell ref="Y143:Y146"/>
    <mergeCell ref="Z143:Z146"/>
    <mergeCell ref="AE143:AE146"/>
    <mergeCell ref="AF143:AF146"/>
    <mergeCell ref="AP143:AP146"/>
    <mergeCell ref="AQ143:AQ146"/>
    <mergeCell ref="AX143:AX146"/>
    <mergeCell ref="AY143:AY146"/>
    <mergeCell ref="BF143:BF146"/>
    <mergeCell ref="BG143:BG146"/>
    <mergeCell ref="BN143:BN146"/>
    <mergeCell ref="BO143:BO146"/>
    <mergeCell ref="C148:C151"/>
    <mergeCell ref="D148:D151"/>
    <mergeCell ref="E148:E151"/>
    <mergeCell ref="F148:F151"/>
    <mergeCell ref="G148:G151"/>
    <mergeCell ref="H148:H151"/>
    <mergeCell ref="I148:I151"/>
    <mergeCell ref="J148:J151"/>
    <mergeCell ref="K148:K151"/>
    <mergeCell ref="L148:L151"/>
    <mergeCell ref="M148:M151"/>
    <mergeCell ref="N148:N151"/>
    <mergeCell ref="O148:O151"/>
    <mergeCell ref="P148:P151"/>
    <mergeCell ref="Q148:Q151"/>
    <mergeCell ref="R148:R151"/>
    <mergeCell ref="S148:S151"/>
    <mergeCell ref="T148:T151"/>
    <mergeCell ref="U148:U151"/>
    <mergeCell ref="V148:V151"/>
    <mergeCell ref="W148:W151"/>
    <mergeCell ref="X148:X151"/>
    <mergeCell ref="Y148:Y151"/>
    <mergeCell ref="Z148:Z151"/>
    <mergeCell ref="AA148:AA151"/>
    <mergeCell ref="AB148:AB151"/>
    <mergeCell ref="AC148:AC151"/>
    <mergeCell ref="AD148:AD151"/>
    <mergeCell ref="AE148:AE151"/>
    <mergeCell ref="AF148:AF151"/>
    <mergeCell ref="AP148:AP151"/>
    <mergeCell ref="AQ148:AQ151"/>
    <mergeCell ref="AX148:AX151"/>
    <mergeCell ref="AY148:AY151"/>
    <mergeCell ref="BF148:BF151"/>
    <mergeCell ref="BG148:BG151"/>
    <mergeCell ref="BN148:BN151"/>
    <mergeCell ref="BO148:BO151"/>
    <mergeCell ref="AY152:AY155"/>
    <mergeCell ref="C152:C155"/>
    <mergeCell ref="D152:D155"/>
    <mergeCell ref="E152:E155"/>
    <mergeCell ref="F152:F155"/>
    <mergeCell ref="G152:G155"/>
    <mergeCell ref="H152:H155"/>
    <mergeCell ref="I152:I155"/>
    <mergeCell ref="J152:J155"/>
    <mergeCell ref="K152:K155"/>
    <mergeCell ref="L152:L155"/>
    <mergeCell ref="M152:M155"/>
    <mergeCell ref="N152:N155"/>
    <mergeCell ref="O152:O155"/>
    <mergeCell ref="P152:P155"/>
    <mergeCell ref="Q152:Q155"/>
    <mergeCell ref="R152:R155"/>
    <mergeCell ref="S152:S155"/>
    <mergeCell ref="BG152:BG155"/>
    <mergeCell ref="BN152:BN155"/>
    <mergeCell ref="BO152:BO155"/>
    <mergeCell ref="C156:C159"/>
    <mergeCell ref="D156:D159"/>
    <mergeCell ref="E156:E159"/>
    <mergeCell ref="F156:F159"/>
    <mergeCell ref="G156:G159"/>
    <mergeCell ref="H156:H159"/>
    <mergeCell ref="I156:I159"/>
    <mergeCell ref="J156:J159"/>
    <mergeCell ref="K156:K159"/>
    <mergeCell ref="L156:L159"/>
    <mergeCell ref="M156:M159"/>
    <mergeCell ref="N156:N159"/>
    <mergeCell ref="O156:O159"/>
    <mergeCell ref="P156:P159"/>
    <mergeCell ref="Q156:Q159"/>
    <mergeCell ref="R156:R159"/>
    <mergeCell ref="S156:S159"/>
    <mergeCell ref="T156:T159"/>
    <mergeCell ref="U156:U159"/>
    <mergeCell ref="V156:V159"/>
    <mergeCell ref="W156:W159"/>
    <mergeCell ref="X156:X159"/>
    <mergeCell ref="Y156:Y159"/>
    <mergeCell ref="Z156:Z159"/>
    <mergeCell ref="AA156:AA159"/>
    <mergeCell ref="AB156:AB159"/>
    <mergeCell ref="AC156:AC159"/>
    <mergeCell ref="AD156:AD159"/>
    <mergeCell ref="T152:T155"/>
    <mergeCell ref="AY160:AY163"/>
    <mergeCell ref="S160:S163"/>
    <mergeCell ref="T160:T163"/>
    <mergeCell ref="U160:U163"/>
    <mergeCell ref="V160:V163"/>
    <mergeCell ref="W160:W163"/>
    <mergeCell ref="X160:X163"/>
    <mergeCell ref="Y160:Y163"/>
    <mergeCell ref="Z160:Z163"/>
    <mergeCell ref="AA160:AA163"/>
    <mergeCell ref="AB160:AB163"/>
    <mergeCell ref="AC160:AC163"/>
    <mergeCell ref="AD160:AD163"/>
    <mergeCell ref="AE160:AE163"/>
    <mergeCell ref="AF160:AF163"/>
    <mergeCell ref="AP160:AP163"/>
    <mergeCell ref="BF152:BF155"/>
    <mergeCell ref="U152:U155"/>
    <mergeCell ref="V152:V155"/>
    <mergeCell ref="W152:W155"/>
    <mergeCell ref="X152:X155"/>
    <mergeCell ref="Y152:Y155"/>
    <mergeCell ref="Z152:Z155"/>
    <mergeCell ref="AA152:AA155"/>
    <mergeCell ref="AB152:AB155"/>
    <mergeCell ref="AC152:AC155"/>
    <mergeCell ref="AD152:AD155"/>
    <mergeCell ref="AE152:AE155"/>
    <mergeCell ref="AF152:AF155"/>
    <mergeCell ref="AP152:AP155"/>
    <mergeCell ref="AQ152:AQ155"/>
    <mergeCell ref="AX152:AX155"/>
    <mergeCell ref="AQ160:AQ163"/>
    <mergeCell ref="AX160:AX163"/>
    <mergeCell ref="AE156:AE159"/>
    <mergeCell ref="AF156:AF159"/>
    <mergeCell ref="AP156:AP159"/>
    <mergeCell ref="AQ156:AQ159"/>
    <mergeCell ref="AX156:AX159"/>
    <mergeCell ref="AY156:AY159"/>
    <mergeCell ref="BF156:BF159"/>
    <mergeCell ref="BG156:BG159"/>
    <mergeCell ref="BN156:BN159"/>
    <mergeCell ref="BO156:BO159"/>
    <mergeCell ref="BF160:BF163"/>
    <mergeCell ref="BG160:BG163"/>
    <mergeCell ref="BN160:BN163"/>
    <mergeCell ref="BO160:BO163"/>
    <mergeCell ref="C160:C163"/>
    <mergeCell ref="D160:D163"/>
    <mergeCell ref="E160:E163"/>
    <mergeCell ref="F160:F163"/>
    <mergeCell ref="G160:G163"/>
    <mergeCell ref="H160:H163"/>
    <mergeCell ref="I160:I163"/>
    <mergeCell ref="J160:J163"/>
    <mergeCell ref="K160:K163"/>
    <mergeCell ref="L160:L163"/>
    <mergeCell ref="M160:M163"/>
    <mergeCell ref="N160:N163"/>
    <mergeCell ref="O160:O163"/>
    <mergeCell ref="P160:P163"/>
    <mergeCell ref="Q160:Q163"/>
    <mergeCell ref="R160:R163"/>
  </mergeCells>
  <conditionalFormatting sqref="S9 S13 S17 S21 S25:S29 S33 S37 S135:S139">
    <cfRule type="expression" dxfId="945" priority="45">
      <formula>T9&lt;&gt;U9+V9+W9+X9</formula>
    </cfRule>
    <cfRule type="expression" dxfId="944" priority="44">
      <formula>T9=U9+V9+W9+X9</formula>
    </cfRule>
  </conditionalFormatting>
  <conditionalFormatting sqref="S42 S46 S50">
    <cfRule type="expression" dxfId="943" priority="42">
      <formula>T42&lt;&gt;U42+V42+W42+X42</formula>
    </cfRule>
    <cfRule type="expression" dxfId="942" priority="41">
      <formula>T42=U42+V42+W42+X42</formula>
    </cfRule>
  </conditionalFormatting>
  <conditionalFormatting sqref="S55:S57 S59:S61 S63:S69 S71:S72 S75 S79 S83:S85">
    <cfRule type="expression" dxfId="941" priority="39">
      <formula>T55&lt;&gt;U55+V55+W55+X55</formula>
    </cfRule>
    <cfRule type="expression" dxfId="940" priority="38">
      <formula>T55=U55+V55+W55+X55</formula>
    </cfRule>
  </conditionalFormatting>
  <conditionalFormatting sqref="S88 S92 S96">
    <cfRule type="expression" dxfId="939" priority="36">
      <formula>T88&lt;&gt;U88+V88+W88+X88</formula>
    </cfRule>
    <cfRule type="expression" dxfId="938" priority="35">
      <formula>T88=U88+V88+W88+X88</formula>
    </cfRule>
  </conditionalFormatting>
  <conditionalFormatting sqref="S101 S105 S109">
    <cfRule type="expression" dxfId="937" priority="33">
      <formula>T101&lt;&gt;U101+V101+W101+X101</formula>
    </cfRule>
    <cfRule type="expression" dxfId="936" priority="32">
      <formula>T101=U101+V101+W101+X101</formula>
    </cfRule>
  </conditionalFormatting>
  <conditionalFormatting sqref="S114 S118 S122 S126 S130">
    <cfRule type="expression" dxfId="935" priority="30">
      <formula>T114&lt;&gt;U114+V114+W114+X114</formula>
    </cfRule>
    <cfRule type="expression" dxfId="934" priority="29">
      <formula>T114=U114+V114+W114+X114</formula>
    </cfRule>
  </conditionalFormatting>
  <conditionalFormatting sqref="S143">
    <cfRule type="expression" dxfId="933" priority="26">
      <formula>T143=U143+V143+W143+X143</formula>
    </cfRule>
    <cfRule type="expression" dxfId="932" priority="27">
      <formula>T143&lt;&gt;U143+V143+W143+X143</formula>
    </cfRule>
  </conditionalFormatting>
  <conditionalFormatting sqref="S148 S152 S156 S160">
    <cfRule type="expression" dxfId="931" priority="23">
      <formula>T148=U148+V148+W148+X148</formula>
    </cfRule>
    <cfRule type="expression" dxfId="930" priority="24">
      <formula>T148&lt;&gt;U148+V148+W148+X148</formula>
    </cfRule>
  </conditionalFormatting>
  <conditionalFormatting sqref="Y7:Y9">
    <cfRule type="expression" dxfId="929" priority="1">
      <formula>Y7&lt;&gt;Z7</formula>
    </cfRule>
  </conditionalFormatting>
  <conditionalFormatting sqref="Y13 Y17 Y21 Y25 Y29 Y33 Y37">
    <cfRule type="expression" dxfId="928" priority="18">
      <formula>Y13&lt;&gt;Z13</formula>
    </cfRule>
  </conditionalFormatting>
  <conditionalFormatting sqref="Y41:Y42">
    <cfRule type="expression" dxfId="927" priority="8">
      <formula>Y41&lt;&gt;Z41</formula>
    </cfRule>
  </conditionalFormatting>
  <conditionalFormatting sqref="Y46 Y50">
    <cfRule type="expression" dxfId="926" priority="17">
      <formula>Y46&lt;&gt;Z46</formula>
    </cfRule>
  </conditionalFormatting>
  <conditionalFormatting sqref="Y54:Y55">
    <cfRule type="expression" dxfId="925" priority="7">
      <formula>Y54&lt;&gt;Z54</formula>
    </cfRule>
  </conditionalFormatting>
  <conditionalFormatting sqref="Y59 Y63 Y67 Y71 Y75 Y79 Y83">
    <cfRule type="expression" dxfId="924" priority="16">
      <formula>Y59&lt;&gt;Z59</formula>
    </cfRule>
  </conditionalFormatting>
  <conditionalFormatting sqref="Y87:Y88">
    <cfRule type="expression" dxfId="923" priority="6">
      <formula>Y87&lt;&gt;Z87</formula>
    </cfRule>
  </conditionalFormatting>
  <conditionalFormatting sqref="Y92 Y96">
    <cfRule type="expression" dxfId="922" priority="15">
      <formula>Y92&lt;&gt;Z92</formula>
    </cfRule>
  </conditionalFormatting>
  <conditionalFormatting sqref="Y100:Y101">
    <cfRule type="expression" dxfId="921" priority="5">
      <formula>Y100&lt;&gt;Z100</formula>
    </cfRule>
  </conditionalFormatting>
  <conditionalFormatting sqref="Y105 Y109">
    <cfRule type="expression" dxfId="920" priority="14">
      <formula>Y105&lt;&gt;Z105</formula>
    </cfRule>
  </conditionalFormatting>
  <conditionalFormatting sqref="Y113:Y114">
    <cfRule type="expression" dxfId="919" priority="4">
      <formula>Y113&lt;&gt;Z113</formula>
    </cfRule>
  </conditionalFormatting>
  <conditionalFormatting sqref="Y118 Y122 Y126 Y130">
    <cfRule type="expression" dxfId="918" priority="13">
      <formula>Y118&lt;&gt;Z118</formula>
    </cfRule>
  </conditionalFormatting>
  <conditionalFormatting sqref="Y134:Y135">
    <cfRule type="expression" dxfId="917" priority="3">
      <formula>Y134&lt;&gt;Z134</formula>
    </cfRule>
  </conditionalFormatting>
  <conditionalFormatting sqref="Y139 Y143">
    <cfRule type="expression" dxfId="916" priority="12">
      <formula>Y139&lt;&gt;Z139</formula>
    </cfRule>
  </conditionalFormatting>
  <conditionalFormatting sqref="Y147:Y148">
    <cfRule type="expression" dxfId="915" priority="2">
      <formula>Y147&lt;&gt;Z147</formula>
    </cfRule>
  </conditionalFormatting>
  <conditionalFormatting sqref="Y152 Y156 Y160">
    <cfRule type="expression" dxfId="914" priority="11">
      <formula>Y152&lt;&gt;Z152</formula>
    </cfRule>
  </conditionalFormatting>
  <conditionalFormatting sqref="Z7:AO7">
    <cfRule type="expression" dxfId="913" priority="50">
      <formula>Z$5=#REF!</formula>
    </cfRule>
  </conditionalFormatting>
  <conditionalFormatting sqref="AQ7:AW7">
    <cfRule type="expression" dxfId="912" priority="49">
      <formula>AQ$5=#REF!</formula>
    </cfRule>
  </conditionalFormatting>
  <conditionalFormatting sqref="AY7:BE7">
    <cfRule type="expression" dxfId="911" priority="48">
      <formula>AY$5=#REF!</formula>
    </cfRule>
  </conditionalFormatting>
  <conditionalFormatting sqref="BG7:BM7">
    <cfRule type="expression" dxfId="910" priority="47">
      <formula>BG$5=#REF!</formula>
    </cfRule>
  </conditionalFormatting>
  <conditionalFormatting sqref="BO7:BU7">
    <cfRule type="expression" dxfId="909" priority="46">
      <formula>BO$5=#REF!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1" manualBreakCount="1">
    <brk id="131" max="72" man="1"/>
  </rowBreaks>
  <colBreaks count="5" manualBreakCount="5">
    <brk id="13" max="163" man="1"/>
    <brk id="17" max="163" man="1"/>
    <brk id="32" max="163" man="1"/>
    <brk id="41" max="163" man="1"/>
    <brk id="57" max="16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8F8F"/>
  </sheetPr>
  <dimension ref="A1:BU601"/>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1" width="7.7109375" style="153" customWidth="1"/>
    <col min="2" max="2" width="7.7109375" style="5" customWidth="1"/>
    <col min="3" max="3" width="8.7109375" style="156" customWidth="1"/>
    <col min="4" max="4" width="52.7109375" style="20" customWidth="1"/>
    <col min="5" max="5" width="8.7109375" style="20" customWidth="1"/>
    <col min="6" max="6" width="12.7109375" style="20" customWidth="1"/>
    <col min="7" max="7" width="18.7109375" style="193" customWidth="1"/>
    <col min="8" max="9" width="10.7109375" style="7" customWidth="1"/>
    <col min="10" max="10" width="10.7109375" style="21" customWidth="1"/>
    <col min="11" max="11" width="20.7109375" style="21" customWidth="1"/>
    <col min="12" max="12" width="10.7109375" style="20" customWidth="1"/>
    <col min="13" max="13" width="40.7109375" style="20" customWidth="1"/>
    <col min="14" max="14" width="20.7109375" style="20" customWidth="1"/>
    <col min="15" max="15" width="140.7109375" style="230" customWidth="1"/>
    <col min="16" max="16" width="36.7109375" style="20" customWidth="1"/>
    <col min="17" max="17" width="14.7109375" style="20" customWidth="1"/>
    <col min="18" max="18" width="14.5703125" style="20" customWidth="1"/>
    <col min="19" max="19" width="1.7109375" style="20" customWidth="1"/>
    <col min="20" max="20" width="15" style="7" customWidth="1"/>
    <col min="21" max="24" width="15" style="6" customWidth="1"/>
    <col min="25" max="25" width="15.140625" style="6" customWidth="1"/>
    <col min="26" max="32" width="15.140625" style="2" customWidth="1"/>
    <col min="33" max="33" width="64.7109375" style="2" customWidth="1"/>
    <col min="34" max="36" width="14.7109375" style="2" customWidth="1"/>
    <col min="37" max="37" width="50.7109375" style="2" customWidth="1"/>
    <col min="38" max="41" width="13.28515625" style="2" customWidth="1"/>
    <col min="42" max="42" width="13.28515625" style="3" customWidth="1"/>
    <col min="43"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2" width="13.28515625" style="4" customWidth="1"/>
    <col min="63" max="65" width="13.28515625" style="1" customWidth="1"/>
    <col min="66" max="66" width="13.28515625" style="3" customWidth="1"/>
    <col min="67" max="70" width="13.28515625" style="4" customWidth="1"/>
    <col min="71" max="73" width="13.28515625" style="1" customWidth="1"/>
    <col min="74" max="109" width="12.7109375" style="1" customWidth="1"/>
    <col min="110" max="16384" width="11.42578125" style="1"/>
  </cols>
  <sheetData>
    <row r="1" spans="1:73" s="184" customFormat="1" ht="30" customHeight="1" x14ac:dyDescent="0.25">
      <c r="A1" s="671"/>
      <c r="B1" s="183"/>
      <c r="D1" s="186" t="s">
        <v>2879</v>
      </c>
      <c r="E1" s="185" t="s">
        <v>2880</v>
      </c>
      <c r="F1" s="183" t="s">
        <v>2881</v>
      </c>
      <c r="G1" s="209"/>
      <c r="H1" s="185"/>
      <c r="I1" s="185"/>
      <c r="J1" s="185"/>
      <c r="K1" s="185"/>
      <c r="L1" s="185"/>
      <c r="M1" s="660" t="s">
        <v>2882</v>
      </c>
      <c r="O1" s="222" t="s">
        <v>2995</v>
      </c>
      <c r="Q1" s="660" t="s">
        <v>2882</v>
      </c>
      <c r="R1" s="183"/>
      <c r="S1" s="183"/>
      <c r="T1" s="183" t="s">
        <v>2886</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148"/>
      <c r="B2" s="106"/>
      <c r="F2" s="106" t="s">
        <v>3037</v>
      </c>
      <c r="G2" s="210"/>
      <c r="H2" s="216"/>
      <c r="I2" s="216"/>
      <c r="J2" s="216"/>
      <c r="K2" s="216"/>
      <c r="O2" s="224" t="str">
        <f>+F2</f>
        <v>SECRETARÍA DE FRONTERAS Y COOPERACIÓN INTERNACIONAL</v>
      </c>
      <c r="Q2" s="106"/>
      <c r="R2" s="181"/>
      <c r="S2" s="181"/>
      <c r="T2" s="181"/>
      <c r="U2" s="181"/>
      <c r="V2" s="181"/>
      <c r="X2" s="106" t="str">
        <f>+F2</f>
        <v>SECRETARÍA DE FRONTERAS Y COOPERACIÓN INTERNACIONAL</v>
      </c>
      <c r="Y2" s="181"/>
      <c r="Z2" s="181"/>
      <c r="AA2" s="181"/>
      <c r="AB2" s="181"/>
      <c r="AE2" s="106"/>
      <c r="AF2" s="106"/>
      <c r="AG2" s="106"/>
      <c r="AH2" s="106" t="str">
        <f>+F2</f>
        <v>SECRETARÍA DE FRONTERAS Y COOPERACIÓN INTERNACIONAL</v>
      </c>
      <c r="AI2" s="106"/>
      <c r="AJ2" s="106"/>
      <c r="AK2" s="106"/>
      <c r="AL2" s="106"/>
      <c r="AM2" s="106"/>
      <c r="AN2" s="106"/>
      <c r="AO2" s="106"/>
      <c r="AP2" s="181"/>
      <c r="AQ2" s="181"/>
      <c r="AR2" s="181"/>
      <c r="AT2" s="181"/>
      <c r="AU2" s="106" t="str">
        <f>+X2</f>
        <v>SECRETARÍA DE FRONTERAS Y COOPERACIÓN INTERNACIONAL</v>
      </c>
      <c r="AV2" s="181"/>
      <c r="AW2" s="181"/>
      <c r="AX2" s="181"/>
      <c r="AY2" s="181"/>
      <c r="AZ2" s="181"/>
      <c r="BA2" s="181"/>
      <c r="BC2" s="106"/>
      <c r="BD2" s="106"/>
      <c r="BE2" s="106"/>
      <c r="BF2" s="181"/>
      <c r="BG2" s="181"/>
      <c r="BH2" s="181"/>
      <c r="BI2" s="106"/>
      <c r="BJ2" s="181"/>
      <c r="BK2" s="106" t="str">
        <f>+AU2</f>
        <v>SECRETARÍA DE FRONTERAS Y COOPERACIÓN INTERNACIONAL</v>
      </c>
      <c r="BL2" s="181"/>
      <c r="BM2" s="181"/>
      <c r="BN2" s="181"/>
      <c r="BO2" s="181"/>
      <c r="BP2" s="181"/>
      <c r="BQ2" s="181"/>
      <c r="BS2" s="106"/>
      <c r="BT2" s="106"/>
      <c r="BU2" s="106"/>
    </row>
    <row r="3" spans="1:73" ht="30" customHeight="1" thickBot="1" x14ac:dyDescent="0.3">
      <c r="A3" s="105" t="s">
        <v>2888</v>
      </c>
      <c r="B3" s="1113" t="s">
        <v>2889</v>
      </c>
      <c r="C3" s="1114"/>
      <c r="D3" s="1115"/>
      <c r="E3" s="1116" t="s">
        <v>268</v>
      </c>
      <c r="F3" s="1119" t="s">
        <v>2890</v>
      </c>
      <c r="G3" s="1120"/>
      <c r="H3" s="1120"/>
      <c r="I3" s="1121"/>
      <c r="J3" s="1119" t="s">
        <v>2890</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07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ht="30" customHeight="1" x14ac:dyDescent="0.25">
      <c r="A5" s="150"/>
      <c r="B5" s="104"/>
      <c r="C5" s="921" t="s">
        <v>2934</v>
      </c>
      <c r="D5" s="321" t="s">
        <v>267</v>
      </c>
      <c r="E5" s="1118"/>
      <c r="F5" s="1075"/>
      <c r="G5" s="1127"/>
      <c r="H5" s="1073"/>
      <c r="I5" s="1073"/>
      <c r="J5" s="1075"/>
      <c r="K5" s="1075"/>
      <c r="L5" s="1075"/>
      <c r="M5" s="1075"/>
      <c r="N5" s="1077"/>
      <c r="O5" s="1138"/>
      <c r="P5" s="1149"/>
      <c r="Q5" s="1146"/>
      <c r="R5" s="1143"/>
      <c r="S5" s="110"/>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9.9499999999999993"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14.3</v>
      </c>
      <c r="U6" s="302">
        <v>14.3</v>
      </c>
      <c r="V6" s="302">
        <v>14.3</v>
      </c>
      <c r="W6" s="302">
        <v>14.3</v>
      </c>
      <c r="X6" s="302">
        <v>14.3</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ht="39.950000000000003" customHeight="1" thickBot="1" x14ac:dyDescent="0.3">
      <c r="A7" s="679" t="s">
        <v>3038</v>
      </c>
      <c r="B7" s="8" t="s">
        <v>44</v>
      </c>
      <c r="C7" s="155"/>
      <c r="D7" s="46"/>
      <c r="E7" s="46"/>
      <c r="F7" s="46"/>
      <c r="G7" s="192"/>
      <c r="H7" s="121"/>
      <c r="I7" s="121"/>
      <c r="J7" s="108"/>
      <c r="K7" s="108"/>
      <c r="L7" s="46"/>
      <c r="M7" s="46"/>
      <c r="N7" s="46"/>
      <c r="O7" s="227"/>
      <c r="P7" s="122"/>
      <c r="Q7" s="122"/>
      <c r="R7" s="122"/>
      <c r="S7" s="930"/>
      <c r="T7" s="680"/>
      <c r="U7" s="12"/>
      <c r="V7" s="12"/>
      <c r="W7" s="12"/>
      <c r="X7" s="12"/>
      <c r="Y7" s="681"/>
      <c r="Z7" s="682">
        <f t="shared" ref="Z7:AF7" si="0">+Z8+Z17</f>
        <v>0</v>
      </c>
      <c r="AA7" s="682">
        <f t="shared" si="0"/>
        <v>0</v>
      </c>
      <c r="AB7" s="682">
        <f t="shared" si="0"/>
        <v>0</v>
      </c>
      <c r="AC7" s="682">
        <f t="shared" si="0"/>
        <v>0</v>
      </c>
      <c r="AD7" s="682">
        <f t="shared" si="0"/>
        <v>0</v>
      </c>
      <c r="AE7" s="682">
        <f t="shared" si="0"/>
        <v>0</v>
      </c>
      <c r="AF7" s="682">
        <f t="shared" si="0"/>
        <v>0</v>
      </c>
      <c r="AG7" s="194"/>
      <c r="AH7" s="194"/>
      <c r="AI7" s="194"/>
      <c r="AJ7" s="194"/>
      <c r="AK7" s="194"/>
      <c r="AL7" s="194"/>
      <c r="AM7" s="194"/>
      <c r="AN7" s="194"/>
      <c r="AO7" s="194"/>
      <c r="AP7" s="17"/>
      <c r="AQ7" s="931"/>
      <c r="AR7" s="931">
        <f t="shared" ref="AR7:AW7" si="1">+AR8+AR17</f>
        <v>0</v>
      </c>
      <c r="AS7" s="931">
        <f t="shared" si="1"/>
        <v>0</v>
      </c>
      <c r="AT7" s="931">
        <f t="shared" si="1"/>
        <v>0</v>
      </c>
      <c r="AU7" s="931">
        <f t="shared" si="1"/>
        <v>0</v>
      </c>
      <c r="AV7" s="931">
        <f t="shared" si="1"/>
        <v>0</v>
      </c>
      <c r="AW7" s="931">
        <f t="shared" si="1"/>
        <v>0</v>
      </c>
      <c r="AX7" s="17"/>
      <c r="AY7" s="931">
        <f t="shared" ref="AY7:BE7" si="2">+AY8+AY17</f>
        <v>0</v>
      </c>
      <c r="AZ7" s="931">
        <f t="shared" si="2"/>
        <v>0</v>
      </c>
      <c r="BA7" s="931">
        <f t="shared" si="2"/>
        <v>0</v>
      </c>
      <c r="BB7" s="931">
        <f t="shared" si="2"/>
        <v>0</v>
      </c>
      <c r="BC7" s="931">
        <f t="shared" si="2"/>
        <v>0</v>
      </c>
      <c r="BD7" s="931">
        <f t="shared" si="2"/>
        <v>0</v>
      </c>
      <c r="BE7" s="931">
        <f t="shared" si="2"/>
        <v>0</v>
      </c>
      <c r="BF7" s="17"/>
      <c r="BG7" s="931">
        <f t="shared" ref="BG7:BM7" si="3">+BG8+BG17</f>
        <v>0</v>
      </c>
      <c r="BH7" s="931">
        <f t="shared" si="3"/>
        <v>0</v>
      </c>
      <c r="BI7" s="931">
        <f t="shared" si="3"/>
        <v>0</v>
      </c>
      <c r="BJ7" s="931">
        <f t="shared" si="3"/>
        <v>0</v>
      </c>
      <c r="BK7" s="931">
        <f t="shared" si="3"/>
        <v>0</v>
      </c>
      <c r="BL7" s="931">
        <f t="shared" si="3"/>
        <v>0</v>
      </c>
      <c r="BM7" s="931">
        <f t="shared" si="3"/>
        <v>0</v>
      </c>
      <c r="BN7" s="17"/>
      <c r="BO7" s="931">
        <f t="shared" ref="BO7:BU7" si="4">+BO8+BO17</f>
        <v>0</v>
      </c>
      <c r="BP7" s="931">
        <f t="shared" si="4"/>
        <v>0</v>
      </c>
      <c r="BQ7" s="931">
        <f t="shared" si="4"/>
        <v>0</v>
      </c>
      <c r="BR7" s="931">
        <f t="shared" si="4"/>
        <v>0</v>
      </c>
      <c r="BS7" s="931">
        <f t="shared" si="4"/>
        <v>0</v>
      </c>
      <c r="BT7" s="931">
        <f t="shared" si="4"/>
        <v>0</v>
      </c>
      <c r="BU7" s="931">
        <f t="shared" si="4"/>
        <v>0</v>
      </c>
    </row>
    <row r="8" spans="1:73" ht="40.15" customHeight="1" thickTop="1" thickBot="1" x14ac:dyDescent="0.3">
      <c r="A8" s="151"/>
      <c r="B8" s="924" t="s">
        <v>453</v>
      </c>
      <c r="C8" s="238" t="s">
        <v>46</v>
      </c>
      <c r="D8" s="421"/>
      <c r="E8" s="662"/>
      <c r="F8" s="447"/>
      <c r="G8" s="373"/>
      <c r="H8" s="375"/>
      <c r="I8" s="375"/>
      <c r="J8" s="376"/>
      <c r="K8" s="376"/>
      <c r="L8" s="421"/>
      <c r="M8" s="423"/>
      <c r="N8" s="663"/>
      <c r="O8" s="664"/>
      <c r="P8" s="664"/>
      <c r="Q8" s="666"/>
      <c r="R8" s="698"/>
      <c r="S8" s="698"/>
      <c r="T8" s="783"/>
      <c r="U8" s="668"/>
      <c r="V8" s="668"/>
      <c r="W8" s="668"/>
      <c r="X8" s="668"/>
      <c r="Y8" s="248"/>
      <c r="Z8" s="700">
        <f>+AQ8+AY8+BG8+BO8</f>
        <v>0</v>
      </c>
      <c r="AA8" s="700">
        <f t="shared" ref="AA8:AF8" si="5">+AR8+AZ8+BH8+BP8</f>
        <v>0</v>
      </c>
      <c r="AB8" s="700">
        <f t="shared" si="5"/>
        <v>0</v>
      </c>
      <c r="AC8" s="700">
        <f t="shared" si="5"/>
        <v>0</v>
      </c>
      <c r="AD8" s="700">
        <f t="shared" si="5"/>
        <v>0</v>
      </c>
      <c r="AE8" s="700">
        <f t="shared" si="5"/>
        <v>0</v>
      </c>
      <c r="AF8" s="700">
        <f t="shared" si="5"/>
        <v>0</v>
      </c>
      <c r="AG8" s="246"/>
      <c r="AH8" s="246"/>
      <c r="AI8" s="246"/>
      <c r="AJ8" s="246"/>
      <c r="AK8" s="246"/>
      <c r="AL8" s="246"/>
      <c r="AM8" s="246"/>
      <c r="AN8" s="246"/>
      <c r="AO8" s="246"/>
      <c r="AP8" s="784"/>
      <c r="AQ8" s="670">
        <f>SUM(AQ9:AQ16)</f>
        <v>0</v>
      </c>
      <c r="AR8" s="670">
        <f t="shared" ref="AR8:AW8" si="6">SUM(AR9:AR16)</f>
        <v>0</v>
      </c>
      <c r="AS8" s="670">
        <f t="shared" si="6"/>
        <v>0</v>
      </c>
      <c r="AT8" s="670">
        <f t="shared" si="6"/>
        <v>0</v>
      </c>
      <c r="AU8" s="670">
        <f t="shared" si="6"/>
        <v>0</v>
      </c>
      <c r="AV8" s="670">
        <f t="shared" si="6"/>
        <v>0</v>
      </c>
      <c r="AW8" s="670">
        <f t="shared" si="6"/>
        <v>0</v>
      </c>
      <c r="AX8" s="784"/>
      <c r="AY8" s="670">
        <f t="shared" ref="AY8:BE8" si="7">SUM(AY9:AY16)</f>
        <v>0</v>
      </c>
      <c r="AZ8" s="670">
        <f t="shared" si="7"/>
        <v>0</v>
      </c>
      <c r="BA8" s="670">
        <f t="shared" si="7"/>
        <v>0</v>
      </c>
      <c r="BB8" s="670">
        <f t="shared" si="7"/>
        <v>0</v>
      </c>
      <c r="BC8" s="670">
        <f t="shared" si="7"/>
        <v>0</v>
      </c>
      <c r="BD8" s="670">
        <f t="shared" si="7"/>
        <v>0</v>
      </c>
      <c r="BE8" s="670">
        <f t="shared" si="7"/>
        <v>0</v>
      </c>
      <c r="BF8" s="784"/>
      <c r="BG8" s="670">
        <f t="shared" ref="BG8:BM8" si="8">SUM(BG9:BG16)</f>
        <v>0</v>
      </c>
      <c r="BH8" s="670">
        <f t="shared" si="8"/>
        <v>0</v>
      </c>
      <c r="BI8" s="670">
        <f t="shared" si="8"/>
        <v>0</v>
      </c>
      <c r="BJ8" s="670">
        <f t="shared" si="8"/>
        <v>0</v>
      </c>
      <c r="BK8" s="670">
        <f t="shared" si="8"/>
        <v>0</v>
      </c>
      <c r="BL8" s="670">
        <f t="shared" si="8"/>
        <v>0</v>
      </c>
      <c r="BM8" s="670">
        <f t="shared" si="8"/>
        <v>0</v>
      </c>
      <c r="BN8" s="784"/>
      <c r="BO8" s="670">
        <f t="shared" ref="BO8:BU8" si="9">SUM(BO9:BO16)</f>
        <v>0</v>
      </c>
      <c r="BP8" s="670">
        <f t="shared" si="9"/>
        <v>0</v>
      </c>
      <c r="BQ8" s="670">
        <f t="shared" si="9"/>
        <v>0</v>
      </c>
      <c r="BR8" s="670">
        <f t="shared" si="9"/>
        <v>0</v>
      </c>
      <c r="BS8" s="670">
        <f t="shared" si="9"/>
        <v>0</v>
      </c>
      <c r="BT8" s="670">
        <f t="shared" si="9"/>
        <v>0</v>
      </c>
      <c r="BU8" s="670">
        <f t="shared" si="9"/>
        <v>0</v>
      </c>
    </row>
    <row r="9" spans="1:73" ht="39.950000000000003" customHeight="1" thickTop="1" x14ac:dyDescent="0.25">
      <c r="A9" s="151"/>
      <c r="B9" s="24"/>
      <c r="C9" s="1058" t="s">
        <v>454</v>
      </c>
      <c r="D9" s="1049" t="s">
        <v>455</v>
      </c>
      <c r="E9" s="1061">
        <v>58</v>
      </c>
      <c r="F9" s="1064">
        <v>350211100</v>
      </c>
      <c r="G9" s="1049" t="s">
        <v>3039</v>
      </c>
      <c r="H9" s="1043" t="s">
        <v>3040</v>
      </c>
      <c r="I9" s="1043" t="s">
        <v>3041</v>
      </c>
      <c r="J9" s="1043" t="s">
        <v>2944</v>
      </c>
      <c r="K9" s="1049" t="s">
        <v>3000</v>
      </c>
      <c r="L9" s="1043">
        <v>3502</v>
      </c>
      <c r="M9" s="1049" t="s">
        <v>2947</v>
      </c>
      <c r="N9" s="1046">
        <v>2026004540054</v>
      </c>
      <c r="O9" s="1049" t="s">
        <v>3042</v>
      </c>
      <c r="P9" s="1052" t="s">
        <v>456</v>
      </c>
      <c r="Q9" s="1055">
        <v>15</v>
      </c>
      <c r="R9" s="1040" t="s">
        <v>2871</v>
      </c>
      <c r="S9" s="1040"/>
      <c r="T9" s="1022"/>
      <c r="U9" s="1007"/>
      <c r="V9" s="1007"/>
      <c r="W9" s="1007"/>
      <c r="X9" s="1007"/>
      <c r="Y9" s="1007"/>
      <c r="Z9" s="1004">
        <f t="shared" ref="Z9:Z13" si="10">+AQ9+AY9+BG9+BO9</f>
        <v>0</v>
      </c>
      <c r="AA9" s="1004">
        <f t="shared" ref="AA9:AF9" si="11">SUM(AR9:AR12,AZ9:AZ12,BH9:BH12,BP9:BP12)</f>
        <v>0</v>
      </c>
      <c r="AB9" s="1004">
        <f t="shared" si="11"/>
        <v>0</v>
      </c>
      <c r="AC9" s="1004">
        <f t="shared" si="11"/>
        <v>0</v>
      </c>
      <c r="AD9" s="1004">
        <f t="shared" si="11"/>
        <v>0</v>
      </c>
      <c r="AE9" s="1004">
        <f t="shared" si="11"/>
        <v>0</v>
      </c>
      <c r="AF9" s="1004">
        <f t="shared" si="11"/>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ht="39.950000000000003" customHeight="1" x14ac:dyDescent="0.25">
      <c r="A10" s="151"/>
      <c r="B10" s="24"/>
      <c r="C10" s="1059"/>
      <c r="D10" s="1050"/>
      <c r="E10" s="1062"/>
      <c r="F10" s="1065">
        <v>350211100</v>
      </c>
      <c r="G10" s="1050" t="s">
        <v>3039</v>
      </c>
      <c r="H10" s="1044"/>
      <c r="I10" s="1044"/>
      <c r="J10" s="1044"/>
      <c r="K10" s="1050" t="s">
        <v>3000</v>
      </c>
      <c r="L10" s="1044">
        <v>3502</v>
      </c>
      <c r="M10" s="1050" t="s">
        <v>2947</v>
      </c>
      <c r="N10" s="1047">
        <v>2024004540054</v>
      </c>
      <c r="O10" s="1050"/>
      <c r="P10" s="1053"/>
      <c r="Q10" s="1056"/>
      <c r="R10" s="1041"/>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39.950000000000003" customHeight="1" x14ac:dyDescent="0.25">
      <c r="A11" s="151"/>
      <c r="B11" s="24"/>
      <c r="C11" s="1059"/>
      <c r="D11" s="1050"/>
      <c r="E11" s="1062"/>
      <c r="F11" s="1065">
        <v>350211100</v>
      </c>
      <c r="G11" s="1050" t="s">
        <v>3039</v>
      </c>
      <c r="H11" s="1044"/>
      <c r="I11" s="1044"/>
      <c r="J11" s="1044"/>
      <c r="K11" s="1050" t="s">
        <v>3000</v>
      </c>
      <c r="L11" s="1044">
        <v>3502</v>
      </c>
      <c r="M11" s="1050" t="s">
        <v>2947</v>
      </c>
      <c r="N11" s="1047">
        <v>2024004540054</v>
      </c>
      <c r="O11" s="1050"/>
      <c r="P11" s="1053"/>
      <c r="Q11" s="1056"/>
      <c r="R11" s="1041"/>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39.950000000000003" customHeight="1" thickBot="1" x14ac:dyDescent="0.3">
      <c r="A12" s="151"/>
      <c r="B12" s="24"/>
      <c r="C12" s="1060"/>
      <c r="D12" s="1051"/>
      <c r="E12" s="1063"/>
      <c r="F12" s="1066">
        <v>350211100</v>
      </c>
      <c r="G12" s="1051" t="s">
        <v>3039</v>
      </c>
      <c r="H12" s="1045"/>
      <c r="I12" s="1045"/>
      <c r="J12" s="1045"/>
      <c r="K12" s="1051" t="s">
        <v>3000</v>
      </c>
      <c r="L12" s="1045">
        <v>3502</v>
      </c>
      <c r="M12" s="1051" t="s">
        <v>2947</v>
      </c>
      <c r="N12" s="1048">
        <v>2024004540054</v>
      </c>
      <c r="O12" s="1051"/>
      <c r="P12" s="1054"/>
      <c r="Q12" s="1057"/>
      <c r="R12" s="1042"/>
      <c r="S12" s="1042"/>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39.950000000000003" customHeight="1" thickTop="1" x14ac:dyDescent="0.25">
      <c r="A13" s="151"/>
      <c r="B13" s="24"/>
      <c r="C13" s="1058" t="s">
        <v>457</v>
      </c>
      <c r="D13" s="1049" t="s">
        <v>458</v>
      </c>
      <c r="E13" s="1061">
        <v>59</v>
      </c>
      <c r="F13" s="1064" t="s">
        <v>3043</v>
      </c>
      <c r="G13" s="1158" t="s">
        <v>459</v>
      </c>
      <c r="H13" s="1043" t="s">
        <v>3044</v>
      </c>
      <c r="I13" s="1043" t="s">
        <v>3041</v>
      </c>
      <c r="J13" s="1043" t="s">
        <v>2944</v>
      </c>
      <c r="K13" s="1049" t="s">
        <v>3000</v>
      </c>
      <c r="L13" s="1043">
        <v>3502</v>
      </c>
      <c r="M13" s="1049" t="s">
        <v>2947</v>
      </c>
      <c r="N13" s="1046">
        <v>2026004540054</v>
      </c>
      <c r="O13" s="1049" t="s">
        <v>3042</v>
      </c>
      <c r="P13" s="1052" t="s">
        <v>459</v>
      </c>
      <c r="Q13" s="1055">
        <v>80</v>
      </c>
      <c r="R13" s="1040" t="s">
        <v>2871</v>
      </c>
      <c r="S13" s="1040"/>
      <c r="T13" s="1022"/>
      <c r="U13" s="1007"/>
      <c r="V13" s="1007"/>
      <c r="W13" s="1007"/>
      <c r="X13" s="1007"/>
      <c r="Y13" s="1007"/>
      <c r="Z13" s="1004">
        <f t="shared" si="10"/>
        <v>0</v>
      </c>
      <c r="AA13" s="1004">
        <f t="shared" ref="AA13:AF13" si="12">SUM(AR13:AR16,AZ13:AZ16,BH13:BH16,BP13:BP16)</f>
        <v>0</v>
      </c>
      <c r="AB13" s="1004">
        <f t="shared" si="12"/>
        <v>0</v>
      </c>
      <c r="AC13" s="1004">
        <f t="shared" si="12"/>
        <v>0</v>
      </c>
      <c r="AD13" s="1004">
        <f t="shared" si="12"/>
        <v>0</v>
      </c>
      <c r="AE13" s="1004">
        <f t="shared" si="12"/>
        <v>0</v>
      </c>
      <c r="AF13" s="1004">
        <f t="shared" si="12"/>
        <v>0</v>
      </c>
      <c r="AG13" s="714"/>
      <c r="AH13" s="593"/>
      <c r="AI13" s="593"/>
      <c r="AJ13" s="593"/>
      <c r="AK13" s="207"/>
      <c r="AL13" s="208"/>
      <c r="AM13" s="208"/>
      <c r="AN13" s="208"/>
      <c r="AO13" s="208"/>
      <c r="AP13" s="1150">
        <f>+U13</f>
        <v>0</v>
      </c>
      <c r="AQ13" s="1004">
        <f>SUM(AR13:AW16)</f>
        <v>0</v>
      </c>
      <c r="AR13" s="299"/>
      <c r="AS13" s="299"/>
      <c r="AT13" s="299"/>
      <c r="AU13" s="299"/>
      <c r="AV13" s="299"/>
      <c r="AW13" s="299"/>
      <c r="AX13" s="1150">
        <f>+V13</f>
        <v>0</v>
      </c>
      <c r="AY13" s="1004">
        <f>SUM(AZ13:BE16)</f>
        <v>0</v>
      </c>
      <c r="AZ13" s="299"/>
      <c r="BA13" s="299"/>
      <c r="BB13" s="299"/>
      <c r="BC13" s="299"/>
      <c r="BD13" s="299"/>
      <c r="BE13" s="299"/>
      <c r="BF13" s="1150">
        <f>+W13</f>
        <v>0</v>
      </c>
      <c r="BG13" s="1004">
        <f>SUM(BH13:BM16)</f>
        <v>0</v>
      </c>
      <c r="BH13" s="299"/>
      <c r="BI13" s="299"/>
      <c r="BJ13" s="299"/>
      <c r="BK13" s="299"/>
      <c r="BL13" s="299"/>
      <c r="BM13" s="299"/>
      <c r="BN13" s="1150">
        <f>+X13</f>
        <v>0</v>
      </c>
      <c r="BO13" s="1004">
        <f>SUM(BP13:BU16)</f>
        <v>0</v>
      </c>
      <c r="BP13" s="299"/>
      <c r="BQ13" s="299"/>
      <c r="BR13" s="299"/>
      <c r="BS13" s="299"/>
      <c r="BT13" s="299"/>
      <c r="BU13" s="299"/>
    </row>
    <row r="14" spans="1:73" ht="39.950000000000003" customHeight="1" x14ac:dyDescent="0.25">
      <c r="A14" s="151"/>
      <c r="B14" s="24"/>
      <c r="C14" s="1059"/>
      <c r="D14" s="1050"/>
      <c r="E14" s="1062"/>
      <c r="F14" s="1065"/>
      <c r="G14" s="1159"/>
      <c r="H14" s="1044"/>
      <c r="I14" s="1044"/>
      <c r="J14" s="1044"/>
      <c r="K14" s="1050" t="s">
        <v>3000</v>
      </c>
      <c r="L14" s="1044">
        <v>3502</v>
      </c>
      <c r="M14" s="1050" t="s">
        <v>2947</v>
      </c>
      <c r="N14" s="1047">
        <v>2024004540054</v>
      </c>
      <c r="O14" s="1050"/>
      <c r="P14" s="1053"/>
      <c r="Q14" s="1056"/>
      <c r="R14" s="1041"/>
      <c r="S14" s="1041"/>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39.950000000000003" customHeight="1" x14ac:dyDescent="0.25">
      <c r="A15" s="151"/>
      <c r="B15" s="24"/>
      <c r="C15" s="1059"/>
      <c r="D15" s="1050"/>
      <c r="E15" s="1062"/>
      <c r="F15" s="1065"/>
      <c r="G15" s="1159"/>
      <c r="H15" s="1044"/>
      <c r="I15" s="1044"/>
      <c r="J15" s="1044"/>
      <c r="K15" s="1050" t="s">
        <v>3000</v>
      </c>
      <c r="L15" s="1044">
        <v>3502</v>
      </c>
      <c r="M15" s="1050" t="s">
        <v>2947</v>
      </c>
      <c r="N15" s="1047">
        <v>2024004540054</v>
      </c>
      <c r="O15" s="1050"/>
      <c r="P15" s="1053"/>
      <c r="Q15" s="1056"/>
      <c r="R15" s="1041"/>
      <c r="S15" s="1041"/>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39.950000000000003" customHeight="1" thickBot="1" x14ac:dyDescent="0.3">
      <c r="A16" s="151"/>
      <c r="B16" s="24"/>
      <c r="C16" s="1060"/>
      <c r="D16" s="1051"/>
      <c r="E16" s="1063"/>
      <c r="F16" s="1066"/>
      <c r="G16" s="1160"/>
      <c r="H16" s="1045"/>
      <c r="I16" s="1045"/>
      <c r="J16" s="1045"/>
      <c r="K16" s="1051" t="s">
        <v>3000</v>
      </c>
      <c r="L16" s="1045">
        <v>3502</v>
      </c>
      <c r="M16" s="1051" t="s">
        <v>2947</v>
      </c>
      <c r="N16" s="1048">
        <v>2024004540054</v>
      </c>
      <c r="O16" s="1051"/>
      <c r="P16" s="1054"/>
      <c r="Q16" s="1057"/>
      <c r="R16" s="1042"/>
      <c r="S16" s="1042"/>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40.15" customHeight="1" thickTop="1" thickBot="1" x14ac:dyDescent="0.3">
      <c r="A17" s="151"/>
      <c r="B17" s="924" t="s">
        <v>460</v>
      </c>
      <c r="C17" s="238" t="s">
        <v>461</v>
      </c>
      <c r="D17" s="421"/>
      <c r="E17" s="662"/>
      <c r="F17" s="447"/>
      <c r="G17" s="373"/>
      <c r="H17" s="375"/>
      <c r="I17" s="375"/>
      <c r="J17" s="376"/>
      <c r="K17" s="376"/>
      <c r="L17" s="421"/>
      <c r="M17" s="423"/>
      <c r="N17" s="663"/>
      <c r="O17" s="664"/>
      <c r="P17" s="664"/>
      <c r="Q17" s="666"/>
      <c r="R17" s="698"/>
      <c r="S17" s="698"/>
      <c r="T17" s="783"/>
      <c r="U17" s="668"/>
      <c r="V17" s="668"/>
      <c r="W17" s="668"/>
      <c r="X17" s="668"/>
      <c r="Y17" s="248"/>
      <c r="Z17" s="700">
        <f>+Z18</f>
        <v>0</v>
      </c>
      <c r="AA17" s="700">
        <f t="shared" ref="AA17:AF17" si="13">+AA18</f>
        <v>0</v>
      </c>
      <c r="AB17" s="700">
        <f t="shared" si="13"/>
        <v>0</v>
      </c>
      <c r="AC17" s="700">
        <f t="shared" si="13"/>
        <v>0</v>
      </c>
      <c r="AD17" s="700">
        <f t="shared" si="13"/>
        <v>0</v>
      </c>
      <c r="AE17" s="700">
        <f t="shared" si="13"/>
        <v>0</v>
      </c>
      <c r="AF17" s="700">
        <f t="shared" si="13"/>
        <v>0</v>
      </c>
      <c r="AG17" s="246"/>
      <c r="AH17" s="246"/>
      <c r="AI17" s="246"/>
      <c r="AJ17" s="246"/>
      <c r="AK17" s="246"/>
      <c r="AL17" s="246"/>
      <c r="AM17" s="246"/>
      <c r="AN17" s="246"/>
      <c r="AO17" s="246"/>
      <c r="AP17" s="784"/>
      <c r="AQ17" s="670">
        <f>SUM(Z17:AP17)</f>
        <v>0</v>
      </c>
      <c r="AR17" s="670">
        <f>SUM(AR18:AR21)</f>
        <v>0</v>
      </c>
      <c r="AS17" s="670">
        <f t="shared" ref="AS17:AW17" si="14">SUM(AS18:AS21)</f>
        <v>0</v>
      </c>
      <c r="AT17" s="670">
        <f t="shared" si="14"/>
        <v>0</v>
      </c>
      <c r="AU17" s="670">
        <f t="shared" si="14"/>
        <v>0</v>
      </c>
      <c r="AV17" s="670">
        <f t="shared" si="14"/>
        <v>0</v>
      </c>
      <c r="AW17" s="670">
        <f t="shared" si="14"/>
        <v>0</v>
      </c>
      <c r="AX17" s="784"/>
      <c r="AY17" s="670">
        <f t="shared" ref="AY17" si="15">SUM(AH17:AX17)</f>
        <v>0</v>
      </c>
      <c r="AZ17" s="670">
        <f t="shared" ref="AZ17:BE17" si="16">SUM(AZ18:AZ21)</f>
        <v>0</v>
      </c>
      <c r="BA17" s="670">
        <f t="shared" si="16"/>
        <v>0</v>
      </c>
      <c r="BB17" s="670">
        <f t="shared" si="16"/>
        <v>0</v>
      </c>
      <c r="BC17" s="670">
        <f t="shared" si="16"/>
        <v>0</v>
      </c>
      <c r="BD17" s="670">
        <f t="shared" si="16"/>
        <v>0</v>
      </c>
      <c r="BE17" s="670">
        <f t="shared" si="16"/>
        <v>0</v>
      </c>
      <c r="BF17" s="784"/>
      <c r="BG17" s="670">
        <f t="shared" ref="BG17" si="17">SUM(AP17:BF17)</f>
        <v>0</v>
      </c>
      <c r="BH17" s="670">
        <f t="shared" ref="BH17:BM17" si="18">SUM(BH18:BH21)</f>
        <v>0</v>
      </c>
      <c r="BI17" s="670">
        <f t="shared" si="18"/>
        <v>0</v>
      </c>
      <c r="BJ17" s="670">
        <f t="shared" si="18"/>
        <v>0</v>
      </c>
      <c r="BK17" s="670">
        <f t="shared" si="18"/>
        <v>0</v>
      </c>
      <c r="BL17" s="670">
        <f t="shared" si="18"/>
        <v>0</v>
      </c>
      <c r="BM17" s="670">
        <f t="shared" si="18"/>
        <v>0</v>
      </c>
      <c r="BN17" s="784"/>
      <c r="BO17" s="670">
        <f t="shared" ref="BO17" si="19">SUM(AX17:BN17)</f>
        <v>0</v>
      </c>
      <c r="BP17" s="670">
        <f t="shared" ref="BP17:BU17" si="20">SUM(BP18:BP21)</f>
        <v>0</v>
      </c>
      <c r="BQ17" s="670">
        <f t="shared" si="20"/>
        <v>0</v>
      </c>
      <c r="BR17" s="670">
        <f t="shared" si="20"/>
        <v>0</v>
      </c>
      <c r="BS17" s="670">
        <f t="shared" si="20"/>
        <v>0</v>
      </c>
      <c r="BT17" s="670">
        <f t="shared" si="20"/>
        <v>0</v>
      </c>
      <c r="BU17" s="670">
        <f t="shared" si="20"/>
        <v>0</v>
      </c>
    </row>
    <row r="18" spans="1:73" ht="39.950000000000003" customHeight="1" thickTop="1" x14ac:dyDescent="0.25">
      <c r="A18" s="151"/>
      <c r="B18" s="24"/>
      <c r="C18" s="1058" t="s">
        <v>462</v>
      </c>
      <c r="D18" s="1049" t="s">
        <v>463</v>
      </c>
      <c r="E18" s="1061">
        <v>60</v>
      </c>
      <c r="F18" s="1064">
        <v>350211100</v>
      </c>
      <c r="G18" s="1049" t="s">
        <v>3039</v>
      </c>
      <c r="H18" s="1043" t="s">
        <v>3007</v>
      </c>
      <c r="I18" s="1043" t="s">
        <v>3041</v>
      </c>
      <c r="J18" s="1043" t="s">
        <v>2944</v>
      </c>
      <c r="K18" s="1049" t="s">
        <v>3000</v>
      </c>
      <c r="L18" s="1043">
        <v>3502</v>
      </c>
      <c r="M18" s="1049" t="s">
        <v>2947</v>
      </c>
      <c r="N18" s="1046">
        <v>2026004540054</v>
      </c>
      <c r="O18" s="1049" t="s">
        <v>3042</v>
      </c>
      <c r="P18" s="1052" t="s">
        <v>456</v>
      </c>
      <c r="Q18" s="1055">
        <v>12</v>
      </c>
      <c r="R18" s="1040" t="s">
        <v>2871</v>
      </c>
      <c r="S18" s="1040"/>
      <c r="T18" s="1022"/>
      <c r="U18" s="1007"/>
      <c r="V18" s="1007"/>
      <c r="W18" s="1007"/>
      <c r="X18" s="1007"/>
      <c r="Y18" s="1007"/>
      <c r="Z18" s="1004">
        <f t="shared" ref="Z18" si="21">+AQ18+AY18+BG18+BO18</f>
        <v>0</v>
      </c>
      <c r="AA18" s="1004">
        <f t="shared" ref="AA18:AF18" si="22">SUM(AR18:AR21,AZ18:AZ21,BH18:BH21,BP18:BP21)</f>
        <v>0</v>
      </c>
      <c r="AB18" s="1004">
        <f t="shared" si="22"/>
        <v>0</v>
      </c>
      <c r="AC18" s="1004">
        <f t="shared" si="22"/>
        <v>0</v>
      </c>
      <c r="AD18" s="1004">
        <f t="shared" si="22"/>
        <v>0</v>
      </c>
      <c r="AE18" s="1004">
        <f t="shared" si="22"/>
        <v>0</v>
      </c>
      <c r="AF18" s="1004">
        <f t="shared" si="22"/>
        <v>0</v>
      </c>
      <c r="AG18" s="714"/>
      <c r="AH18" s="593"/>
      <c r="AI18" s="593"/>
      <c r="AJ18" s="593"/>
      <c r="AK18" s="207"/>
      <c r="AL18" s="208"/>
      <c r="AM18" s="208"/>
      <c r="AN18" s="208"/>
      <c r="AO18" s="208"/>
      <c r="AP18" s="1150">
        <f>+U18</f>
        <v>0</v>
      </c>
      <c r="AQ18" s="1004">
        <f>SUM(AR18:AW21)</f>
        <v>0</v>
      </c>
      <c r="AR18" s="299"/>
      <c r="AS18" s="299"/>
      <c r="AT18" s="299"/>
      <c r="AU18" s="299"/>
      <c r="AV18" s="299"/>
      <c r="AW18" s="299"/>
      <c r="AX18" s="1150">
        <f>+V18</f>
        <v>0</v>
      </c>
      <c r="AY18" s="1004">
        <f>SUM(AZ18:BE21)</f>
        <v>0</v>
      </c>
      <c r="AZ18" s="299"/>
      <c r="BA18" s="299"/>
      <c r="BB18" s="299"/>
      <c r="BC18" s="299"/>
      <c r="BD18" s="299"/>
      <c r="BE18" s="299"/>
      <c r="BF18" s="1150">
        <f>+W18</f>
        <v>0</v>
      </c>
      <c r="BG18" s="1004">
        <f>SUM(BH18:BM21)</f>
        <v>0</v>
      </c>
      <c r="BH18" s="299"/>
      <c r="BI18" s="299"/>
      <c r="BJ18" s="299"/>
      <c r="BK18" s="299"/>
      <c r="BL18" s="299"/>
      <c r="BM18" s="299"/>
      <c r="BN18" s="1150">
        <f>+X18</f>
        <v>0</v>
      </c>
      <c r="BO18" s="1004">
        <f>SUM(BP18:BU21)</f>
        <v>0</v>
      </c>
      <c r="BP18" s="299"/>
      <c r="BQ18" s="299"/>
      <c r="BR18" s="299"/>
      <c r="BS18" s="299"/>
      <c r="BT18" s="299"/>
      <c r="BU18" s="299"/>
    </row>
    <row r="19" spans="1:73" ht="39.950000000000003" customHeight="1" x14ac:dyDescent="0.25">
      <c r="A19" s="151"/>
      <c r="B19" s="24"/>
      <c r="C19" s="1059"/>
      <c r="D19" s="1050"/>
      <c r="E19" s="1062"/>
      <c r="F19" s="1065">
        <v>350211100</v>
      </c>
      <c r="G19" s="1050" t="s">
        <v>3039</v>
      </c>
      <c r="H19" s="1044"/>
      <c r="I19" s="1044"/>
      <c r="J19" s="1044"/>
      <c r="K19" s="1050" t="s">
        <v>3000</v>
      </c>
      <c r="L19" s="1044">
        <v>3502</v>
      </c>
      <c r="M19" s="1050" t="s">
        <v>2947</v>
      </c>
      <c r="N19" s="1047">
        <v>2024004540054</v>
      </c>
      <c r="O19" s="1050"/>
      <c r="P19" s="1053"/>
      <c r="Q19" s="1056"/>
      <c r="R19" s="1041"/>
      <c r="S19" s="1041"/>
      <c r="T19" s="1023"/>
      <c r="U19" s="1008"/>
      <c r="V19" s="1008"/>
      <c r="W19" s="1008"/>
      <c r="X19" s="1008"/>
      <c r="Y19" s="1008"/>
      <c r="Z19" s="1005"/>
      <c r="AA19" s="1005"/>
      <c r="AB19" s="1005"/>
      <c r="AC19" s="1005"/>
      <c r="AD19" s="1005"/>
      <c r="AE19" s="1005"/>
      <c r="AF19" s="1005"/>
      <c r="AG19" s="479"/>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39.950000000000003" customHeight="1" x14ac:dyDescent="0.25">
      <c r="A20" s="151"/>
      <c r="B20" s="24"/>
      <c r="C20" s="1059"/>
      <c r="D20" s="1050"/>
      <c r="E20" s="1062"/>
      <c r="F20" s="1065">
        <v>350211100</v>
      </c>
      <c r="G20" s="1050" t="s">
        <v>3039</v>
      </c>
      <c r="H20" s="1044"/>
      <c r="I20" s="1044"/>
      <c r="J20" s="1044"/>
      <c r="K20" s="1050" t="s">
        <v>3000</v>
      </c>
      <c r="L20" s="1044">
        <v>3502</v>
      </c>
      <c r="M20" s="1050" t="s">
        <v>2947</v>
      </c>
      <c r="N20" s="1047">
        <v>2024004540054</v>
      </c>
      <c r="O20" s="1050"/>
      <c r="P20" s="1053"/>
      <c r="Q20" s="1056"/>
      <c r="R20" s="1041"/>
      <c r="S20" s="1041"/>
      <c r="T20" s="1023"/>
      <c r="U20" s="1008"/>
      <c r="V20" s="1008"/>
      <c r="W20" s="1008"/>
      <c r="X20" s="1008"/>
      <c r="Y20" s="1008"/>
      <c r="Z20" s="1005"/>
      <c r="AA20" s="1005"/>
      <c r="AB20" s="1005"/>
      <c r="AC20" s="1005"/>
      <c r="AD20" s="1005"/>
      <c r="AE20" s="1005"/>
      <c r="AF20" s="1005"/>
      <c r="AG20" s="196"/>
      <c r="AH20" s="592"/>
      <c r="AI20" s="592"/>
      <c r="AJ20" s="592"/>
      <c r="AK20" s="196"/>
      <c r="AL20" s="197"/>
      <c r="AM20" s="197"/>
      <c r="AN20" s="197"/>
      <c r="AO20" s="197"/>
      <c r="AP20" s="1151"/>
      <c r="AQ20" s="1005"/>
      <c r="AR20" s="282"/>
      <c r="AS20" s="282"/>
      <c r="AT20" s="282"/>
      <c r="AU20" s="282"/>
      <c r="AV20" s="282"/>
      <c r="AW20" s="282"/>
      <c r="AX20" s="1151"/>
      <c r="AY20" s="1005"/>
      <c r="AZ20" s="282"/>
      <c r="BA20" s="282"/>
      <c r="BB20" s="282"/>
      <c r="BC20" s="282"/>
      <c r="BD20" s="282"/>
      <c r="BE20" s="282"/>
      <c r="BF20" s="1151"/>
      <c r="BG20" s="1005"/>
      <c r="BH20" s="282"/>
      <c r="BI20" s="282"/>
      <c r="BJ20" s="282"/>
      <c r="BK20" s="282"/>
      <c r="BL20" s="282"/>
      <c r="BM20" s="282"/>
      <c r="BN20" s="1151"/>
      <c r="BO20" s="1005"/>
      <c r="BP20" s="282"/>
      <c r="BQ20" s="282"/>
      <c r="BR20" s="282"/>
      <c r="BS20" s="282"/>
      <c r="BT20" s="282"/>
      <c r="BU20" s="282"/>
    </row>
    <row r="21" spans="1:73" ht="39.950000000000003" customHeight="1" thickBot="1" x14ac:dyDescent="0.3">
      <c r="A21" s="151"/>
      <c r="B21" s="24"/>
      <c r="C21" s="1060"/>
      <c r="D21" s="1051"/>
      <c r="E21" s="1063"/>
      <c r="F21" s="1066">
        <v>350211100</v>
      </c>
      <c r="G21" s="1051" t="s">
        <v>3039</v>
      </c>
      <c r="H21" s="1045"/>
      <c r="I21" s="1045"/>
      <c r="J21" s="1045"/>
      <c r="K21" s="1051" t="s">
        <v>3000</v>
      </c>
      <c r="L21" s="1045">
        <v>3502</v>
      </c>
      <c r="M21" s="1051" t="s">
        <v>2947</v>
      </c>
      <c r="N21" s="1048">
        <v>2024004540054</v>
      </c>
      <c r="O21" s="1051"/>
      <c r="P21" s="1054"/>
      <c r="Q21" s="1057"/>
      <c r="R21" s="1042"/>
      <c r="S21" s="1042"/>
      <c r="T21" s="1024"/>
      <c r="U21" s="1009"/>
      <c r="V21" s="1009"/>
      <c r="W21" s="1009"/>
      <c r="X21" s="1009"/>
      <c r="Y21" s="1009"/>
      <c r="Z21" s="1006"/>
      <c r="AA21" s="1006"/>
      <c r="AB21" s="1006"/>
      <c r="AC21" s="1006"/>
      <c r="AD21" s="1006"/>
      <c r="AE21" s="1006"/>
      <c r="AF21" s="1006"/>
      <c r="AG21" s="715"/>
      <c r="AH21" s="716"/>
      <c r="AI21" s="716"/>
      <c r="AJ21" s="716"/>
      <c r="AK21" s="715"/>
      <c r="AL21" s="717"/>
      <c r="AM21" s="717"/>
      <c r="AN21" s="717"/>
      <c r="AO21" s="717"/>
      <c r="AP21" s="1152"/>
      <c r="AQ21" s="1006"/>
      <c r="AR21" s="718"/>
      <c r="AS21" s="718"/>
      <c r="AT21" s="718"/>
      <c r="AU21" s="718"/>
      <c r="AV21" s="718"/>
      <c r="AW21" s="718"/>
      <c r="AX21" s="1152"/>
      <c r="AY21" s="1006"/>
      <c r="AZ21" s="718"/>
      <c r="BA21" s="718"/>
      <c r="BB21" s="718"/>
      <c r="BC21" s="718"/>
      <c r="BD21" s="718"/>
      <c r="BE21" s="718"/>
      <c r="BF21" s="1152"/>
      <c r="BG21" s="1006"/>
      <c r="BH21" s="718"/>
      <c r="BI21" s="718"/>
      <c r="BJ21" s="718"/>
      <c r="BK21" s="718"/>
      <c r="BL21" s="718"/>
      <c r="BM21" s="718"/>
      <c r="BN21" s="1152"/>
      <c r="BO21" s="1006"/>
      <c r="BP21" s="718"/>
      <c r="BQ21" s="718"/>
      <c r="BR21" s="718"/>
      <c r="BS21" s="718"/>
      <c r="BT21" s="718"/>
      <c r="BU21" s="718"/>
    </row>
    <row r="22" spans="1:73" ht="39.950000000000003" customHeight="1" thickTop="1" x14ac:dyDescent="0.25">
      <c r="A22" s="152"/>
      <c r="C22" s="125"/>
      <c r="D22" s="377"/>
      <c r="E22" s="435"/>
      <c r="F22" s="448"/>
      <c r="G22" s="212"/>
      <c r="H22" s="210"/>
      <c r="I22" s="210"/>
      <c r="J22" s="379"/>
      <c r="K22" s="379"/>
      <c r="L22" s="379"/>
      <c r="M22" s="379"/>
      <c r="N22" s="380"/>
      <c r="O22" s="379"/>
      <c r="P22" s="377"/>
      <c r="Q22" s="10"/>
      <c r="R22" s="126"/>
      <c r="S22" s="11"/>
      <c r="T22" s="11"/>
      <c r="U22" s="40"/>
      <c r="V22" s="127"/>
      <c r="W22" s="127"/>
      <c r="X22" s="127"/>
      <c r="Y22" s="42"/>
      <c r="Z22" s="43"/>
      <c r="AA22" s="43"/>
      <c r="AB22" s="43"/>
      <c r="AC22" s="43"/>
      <c r="AD22" s="43"/>
      <c r="AE22" s="43"/>
      <c r="AF22" s="43"/>
      <c r="AG22" s="43"/>
      <c r="AH22" s="43"/>
      <c r="AI22" s="43"/>
      <c r="AJ22" s="43"/>
      <c r="AK22" s="43"/>
      <c r="AL22" s="43"/>
      <c r="AM22" s="43"/>
      <c r="AN22" s="43"/>
      <c r="AO22" s="43"/>
      <c r="AP22" s="44"/>
      <c r="AQ22" s="43"/>
      <c r="AR22" s="45"/>
      <c r="AS22" s="45"/>
      <c r="AT22" s="45"/>
      <c r="AU22" s="45"/>
      <c r="AV22" s="45"/>
      <c r="AW22" s="45"/>
      <c r="AX22" s="44"/>
      <c r="AY22" s="43"/>
      <c r="AZ22" s="45"/>
      <c r="BA22" s="45"/>
      <c r="BB22" s="45"/>
      <c r="BC22" s="45"/>
      <c r="BD22" s="45"/>
      <c r="BE22" s="45"/>
      <c r="BF22" s="44"/>
      <c r="BG22" s="43"/>
      <c r="BH22" s="45"/>
      <c r="BI22" s="45"/>
      <c r="BJ22" s="45"/>
      <c r="BK22" s="45"/>
      <c r="BL22" s="45"/>
      <c r="BM22" s="45"/>
      <c r="BN22" s="44"/>
      <c r="BO22" s="43"/>
      <c r="BP22" s="45"/>
      <c r="BQ22" s="45"/>
      <c r="BR22" s="45"/>
      <c r="BS22" s="45"/>
      <c r="BT22" s="45"/>
      <c r="BU22" s="45"/>
    </row>
    <row r="23" spans="1:73" ht="39.950000000000003" customHeight="1" thickBot="1" x14ac:dyDescent="0.3">
      <c r="A23" s="587" t="s">
        <v>3045</v>
      </c>
      <c r="B23" s="8" t="s">
        <v>2061</v>
      </c>
      <c r="C23" s="252"/>
      <c r="D23" s="271"/>
      <c r="E23" s="438"/>
      <c r="F23" s="451"/>
      <c r="G23" s="397"/>
      <c r="H23" s="409"/>
      <c r="I23" s="409"/>
      <c r="J23" s="399"/>
      <c r="K23" s="399"/>
      <c r="L23" s="271"/>
      <c r="M23" s="271"/>
      <c r="N23" s="396"/>
      <c r="O23" s="400"/>
      <c r="P23" s="399"/>
      <c r="Q23" s="253"/>
      <c r="R23" s="189"/>
      <c r="S23" s="701"/>
      <c r="T23" s="702"/>
      <c r="U23" s="689"/>
      <c r="V23" s="689"/>
      <c r="W23" s="689"/>
      <c r="X23" s="689"/>
      <c r="Y23" s="696"/>
      <c r="Z23" s="278">
        <f>+Z24+Z53+Z70+Z91</f>
        <v>0</v>
      </c>
      <c r="AA23" s="278">
        <f t="shared" ref="AA23:AF23" si="23">+AA24+AA53+AA70+AA91</f>
        <v>0</v>
      </c>
      <c r="AB23" s="278">
        <f t="shared" si="23"/>
        <v>0</v>
      </c>
      <c r="AC23" s="278">
        <f t="shared" si="23"/>
        <v>0</v>
      </c>
      <c r="AD23" s="278">
        <f t="shared" si="23"/>
        <v>0</v>
      </c>
      <c r="AE23" s="278">
        <f t="shared" si="23"/>
        <v>0</v>
      </c>
      <c r="AF23" s="278">
        <f t="shared" si="23"/>
        <v>0</v>
      </c>
      <c r="AG23" s="279"/>
      <c r="AH23" s="279"/>
      <c r="AI23" s="279"/>
      <c r="AJ23" s="279"/>
      <c r="AK23" s="279"/>
      <c r="AL23" s="279"/>
      <c r="AM23" s="279"/>
      <c r="AN23" s="279"/>
      <c r="AO23" s="279"/>
      <c r="AP23" s="280"/>
      <c r="AQ23" s="704">
        <f t="shared" ref="AQ23:AW23" si="24">+AQ24+AQ53+AQ70+AQ91</f>
        <v>0</v>
      </c>
      <c r="AR23" s="704">
        <f t="shared" si="24"/>
        <v>0</v>
      </c>
      <c r="AS23" s="704">
        <f t="shared" si="24"/>
        <v>0</v>
      </c>
      <c r="AT23" s="704">
        <f t="shared" si="24"/>
        <v>0</v>
      </c>
      <c r="AU23" s="704">
        <f t="shared" si="24"/>
        <v>0</v>
      </c>
      <c r="AV23" s="704">
        <f t="shared" si="24"/>
        <v>0</v>
      </c>
      <c r="AW23" s="704">
        <f t="shared" si="24"/>
        <v>0</v>
      </c>
      <c r="AX23" s="280"/>
      <c r="AY23" s="704">
        <f t="shared" ref="AY23:BE23" si="25">+AY24+AY53+AY70+AY91</f>
        <v>0</v>
      </c>
      <c r="AZ23" s="704">
        <f t="shared" si="25"/>
        <v>0</v>
      </c>
      <c r="BA23" s="704">
        <f t="shared" si="25"/>
        <v>0</v>
      </c>
      <c r="BB23" s="704">
        <f t="shared" si="25"/>
        <v>0</v>
      </c>
      <c r="BC23" s="704">
        <f t="shared" si="25"/>
        <v>0</v>
      </c>
      <c r="BD23" s="704">
        <f t="shared" si="25"/>
        <v>0</v>
      </c>
      <c r="BE23" s="704">
        <f t="shared" si="25"/>
        <v>0</v>
      </c>
      <c r="BF23" s="280"/>
      <c r="BG23" s="704">
        <f t="shared" ref="BG23:BM23" si="26">+BG24+BG53+BG70+BG91</f>
        <v>0</v>
      </c>
      <c r="BH23" s="704">
        <f t="shared" si="26"/>
        <v>0</v>
      </c>
      <c r="BI23" s="704">
        <f t="shared" si="26"/>
        <v>0</v>
      </c>
      <c r="BJ23" s="704">
        <f t="shared" si="26"/>
        <v>0</v>
      </c>
      <c r="BK23" s="704">
        <f t="shared" si="26"/>
        <v>0</v>
      </c>
      <c r="BL23" s="704">
        <f t="shared" si="26"/>
        <v>0</v>
      </c>
      <c r="BM23" s="704">
        <f t="shared" si="26"/>
        <v>0</v>
      </c>
      <c r="BN23" s="280"/>
      <c r="BO23" s="704">
        <f t="shared" ref="BO23:BU23" si="27">+BO24+BO53+BO70+BO91</f>
        <v>0</v>
      </c>
      <c r="BP23" s="704">
        <f t="shared" si="27"/>
        <v>0</v>
      </c>
      <c r="BQ23" s="704">
        <f t="shared" si="27"/>
        <v>0</v>
      </c>
      <c r="BR23" s="704">
        <f t="shared" si="27"/>
        <v>0</v>
      </c>
      <c r="BS23" s="704">
        <f t="shared" si="27"/>
        <v>0</v>
      </c>
      <c r="BT23" s="704">
        <f t="shared" si="27"/>
        <v>0</v>
      </c>
      <c r="BU23" s="704">
        <f t="shared" si="27"/>
        <v>0</v>
      </c>
    </row>
    <row r="24" spans="1:73" ht="40.15" customHeight="1" thickTop="1" thickBot="1" x14ac:dyDescent="0.3">
      <c r="A24" s="151"/>
      <c r="B24" s="924" t="s">
        <v>2062</v>
      </c>
      <c r="C24" s="238" t="s">
        <v>2063</v>
      </c>
      <c r="D24" s="421"/>
      <c r="E24" s="662"/>
      <c r="F24" s="447"/>
      <c r="G24" s="373"/>
      <c r="H24" s="375"/>
      <c r="I24" s="375"/>
      <c r="J24" s="376"/>
      <c r="K24" s="376"/>
      <c r="L24" s="421"/>
      <c r="M24" s="423"/>
      <c r="N24" s="663"/>
      <c r="O24" s="664"/>
      <c r="P24" s="664"/>
      <c r="Q24" s="666"/>
      <c r="R24" s="698"/>
      <c r="S24" s="698"/>
      <c r="T24" s="783"/>
      <c r="U24" s="668"/>
      <c r="V24" s="668"/>
      <c r="W24" s="668"/>
      <c r="X24" s="668"/>
      <c r="Y24" s="248"/>
      <c r="Z24" s="700">
        <f t="shared" ref="Z24:AF70" si="28">+AQ24+AY24+BG24+BO24</f>
        <v>0</v>
      </c>
      <c r="AA24" s="700">
        <f t="shared" si="28"/>
        <v>0</v>
      </c>
      <c r="AB24" s="700">
        <f t="shared" si="28"/>
        <v>0</v>
      </c>
      <c r="AC24" s="700">
        <f t="shared" si="28"/>
        <v>0</v>
      </c>
      <c r="AD24" s="700">
        <f t="shared" si="28"/>
        <v>0</v>
      </c>
      <c r="AE24" s="700">
        <f t="shared" si="28"/>
        <v>0</v>
      </c>
      <c r="AF24" s="700">
        <f t="shared" si="28"/>
        <v>0</v>
      </c>
      <c r="AG24" s="246"/>
      <c r="AH24" s="246"/>
      <c r="AI24" s="246"/>
      <c r="AJ24" s="246"/>
      <c r="AK24" s="246"/>
      <c r="AL24" s="246"/>
      <c r="AM24" s="246"/>
      <c r="AN24" s="246"/>
      <c r="AO24" s="246"/>
      <c r="AP24" s="784"/>
      <c r="AQ24" s="670">
        <f t="shared" ref="AQ24:AW24" si="29">SUM(AQ25:AQ52)</f>
        <v>0</v>
      </c>
      <c r="AR24" s="670">
        <f t="shared" si="29"/>
        <v>0</v>
      </c>
      <c r="AS24" s="670">
        <f t="shared" si="29"/>
        <v>0</v>
      </c>
      <c r="AT24" s="670">
        <f t="shared" si="29"/>
        <v>0</v>
      </c>
      <c r="AU24" s="670">
        <f t="shared" si="29"/>
        <v>0</v>
      </c>
      <c r="AV24" s="670">
        <f t="shared" si="29"/>
        <v>0</v>
      </c>
      <c r="AW24" s="670">
        <f t="shared" si="29"/>
        <v>0</v>
      </c>
      <c r="AX24" s="784"/>
      <c r="AY24" s="670">
        <f t="shared" ref="AY24:BE24" si="30">SUM(AY25:AY52)</f>
        <v>0</v>
      </c>
      <c r="AZ24" s="670">
        <f t="shared" si="30"/>
        <v>0</v>
      </c>
      <c r="BA24" s="670">
        <f t="shared" si="30"/>
        <v>0</v>
      </c>
      <c r="BB24" s="670">
        <f t="shared" si="30"/>
        <v>0</v>
      </c>
      <c r="BC24" s="670">
        <f t="shared" si="30"/>
        <v>0</v>
      </c>
      <c r="BD24" s="670">
        <f t="shared" si="30"/>
        <v>0</v>
      </c>
      <c r="BE24" s="670">
        <f t="shared" si="30"/>
        <v>0</v>
      </c>
      <c r="BF24" s="784"/>
      <c r="BG24" s="670">
        <f t="shared" ref="BG24:BM24" si="31">SUM(BG25:BG52)</f>
        <v>0</v>
      </c>
      <c r="BH24" s="670">
        <f t="shared" si="31"/>
        <v>0</v>
      </c>
      <c r="BI24" s="670">
        <f t="shared" si="31"/>
        <v>0</v>
      </c>
      <c r="BJ24" s="670">
        <f t="shared" si="31"/>
        <v>0</v>
      </c>
      <c r="BK24" s="670">
        <f t="shared" si="31"/>
        <v>0</v>
      </c>
      <c r="BL24" s="670">
        <f t="shared" si="31"/>
        <v>0</v>
      </c>
      <c r="BM24" s="670">
        <f t="shared" si="31"/>
        <v>0</v>
      </c>
      <c r="BN24" s="784"/>
      <c r="BO24" s="670">
        <f t="shared" ref="BO24:BU24" si="32">SUM(BO25:BO52)</f>
        <v>0</v>
      </c>
      <c r="BP24" s="670">
        <f t="shared" si="32"/>
        <v>0</v>
      </c>
      <c r="BQ24" s="670">
        <f t="shared" si="32"/>
        <v>0</v>
      </c>
      <c r="BR24" s="670">
        <f t="shared" si="32"/>
        <v>0</v>
      </c>
      <c r="BS24" s="670">
        <f t="shared" si="32"/>
        <v>0</v>
      </c>
      <c r="BT24" s="670">
        <f t="shared" si="32"/>
        <v>0</v>
      </c>
      <c r="BU24" s="670">
        <f t="shared" si="32"/>
        <v>0</v>
      </c>
    </row>
    <row r="25" spans="1:73" ht="39.950000000000003" customHeight="1" thickTop="1" x14ac:dyDescent="0.25">
      <c r="A25" s="151"/>
      <c r="B25" s="29"/>
      <c r="C25" s="1058" t="s">
        <v>2064</v>
      </c>
      <c r="D25" s="1161" t="s">
        <v>2065</v>
      </c>
      <c r="E25" s="1061" t="s">
        <v>3046</v>
      </c>
      <c r="F25" s="1064">
        <v>410306301</v>
      </c>
      <c r="G25" s="1049" t="s">
        <v>3047</v>
      </c>
      <c r="H25" s="1043" t="s">
        <v>3048</v>
      </c>
      <c r="I25" s="1043" t="s">
        <v>3041</v>
      </c>
      <c r="J25" s="1043" t="s">
        <v>3049</v>
      </c>
      <c r="K25" s="1049" t="s">
        <v>3050</v>
      </c>
      <c r="L25" s="1043">
        <v>4103</v>
      </c>
      <c r="M25" s="1049" t="s">
        <v>3051</v>
      </c>
      <c r="N25" s="1046">
        <v>2026004540053</v>
      </c>
      <c r="O25" s="1049" t="s">
        <v>3052</v>
      </c>
      <c r="P25" s="1052" t="s">
        <v>2066</v>
      </c>
      <c r="Q25" s="1055">
        <v>50000</v>
      </c>
      <c r="R25" s="1040" t="s">
        <v>2871</v>
      </c>
      <c r="S25" s="1040"/>
      <c r="T25" s="1022"/>
      <c r="U25" s="1007"/>
      <c r="V25" s="1007"/>
      <c r="W25" s="1007"/>
      <c r="X25" s="1007"/>
      <c r="Y25" s="1007"/>
      <c r="Z25" s="1004">
        <f t="shared" si="28"/>
        <v>0</v>
      </c>
      <c r="AA25" s="1004">
        <f t="shared" ref="AA25:AF25" si="33">SUM(AR25:AR28,AZ25:AZ28,BH25:BH28,BP25:BP28)</f>
        <v>0</v>
      </c>
      <c r="AB25" s="1004">
        <f t="shared" si="33"/>
        <v>0</v>
      </c>
      <c r="AC25" s="1004">
        <f t="shared" si="33"/>
        <v>0</v>
      </c>
      <c r="AD25" s="1004">
        <f t="shared" si="33"/>
        <v>0</v>
      </c>
      <c r="AE25" s="1004">
        <f t="shared" si="33"/>
        <v>0</v>
      </c>
      <c r="AF25" s="1004">
        <f t="shared" si="33"/>
        <v>0</v>
      </c>
      <c r="AG25" s="714"/>
      <c r="AH25" s="593"/>
      <c r="AI25" s="593"/>
      <c r="AJ25" s="593"/>
      <c r="AK25" s="207"/>
      <c r="AL25" s="208"/>
      <c r="AM25" s="208"/>
      <c r="AN25" s="208"/>
      <c r="AO25" s="208"/>
      <c r="AP25" s="1150">
        <f>+U25</f>
        <v>0</v>
      </c>
      <c r="AQ25" s="1004">
        <f>SUM(AR25:AW28)</f>
        <v>0</v>
      </c>
      <c r="AR25" s="299"/>
      <c r="AS25" s="299"/>
      <c r="AT25" s="299"/>
      <c r="AU25" s="299"/>
      <c r="AV25" s="299"/>
      <c r="AW25" s="299"/>
      <c r="AX25" s="1150">
        <f>+V25</f>
        <v>0</v>
      </c>
      <c r="AY25" s="1004">
        <f>SUM(AZ25:BE28)</f>
        <v>0</v>
      </c>
      <c r="AZ25" s="299"/>
      <c r="BA25" s="299"/>
      <c r="BB25" s="299"/>
      <c r="BC25" s="299"/>
      <c r="BD25" s="299"/>
      <c r="BE25" s="299"/>
      <c r="BF25" s="1150">
        <f>+W25</f>
        <v>0</v>
      </c>
      <c r="BG25" s="1004">
        <f>SUM(BH25:BM28)</f>
        <v>0</v>
      </c>
      <c r="BH25" s="299"/>
      <c r="BI25" s="299"/>
      <c r="BJ25" s="299"/>
      <c r="BK25" s="299"/>
      <c r="BL25" s="299"/>
      <c r="BM25" s="299"/>
      <c r="BN25" s="1150">
        <f>+X25</f>
        <v>0</v>
      </c>
      <c r="BO25" s="1004">
        <f>SUM(BP25:BU28)</f>
        <v>0</v>
      </c>
      <c r="BP25" s="299"/>
      <c r="BQ25" s="299"/>
      <c r="BR25" s="299"/>
      <c r="BS25" s="299"/>
      <c r="BT25" s="299"/>
      <c r="BU25" s="299"/>
    </row>
    <row r="26" spans="1:73" ht="39.950000000000003" customHeight="1" x14ac:dyDescent="0.25">
      <c r="A26" s="151"/>
      <c r="B26" s="29"/>
      <c r="C26" s="1059"/>
      <c r="D26" s="1162"/>
      <c r="E26" s="1062"/>
      <c r="F26" s="1065">
        <v>410306301</v>
      </c>
      <c r="G26" s="1050" t="s">
        <v>3047</v>
      </c>
      <c r="H26" s="1044">
        <v>50000</v>
      </c>
      <c r="I26" s="1044"/>
      <c r="J26" s="1044"/>
      <c r="K26" s="1050" t="s">
        <v>3050</v>
      </c>
      <c r="L26" s="1044">
        <v>4103</v>
      </c>
      <c r="M26" s="1050" t="s">
        <v>3051</v>
      </c>
      <c r="N26" s="1047">
        <v>2024004540053</v>
      </c>
      <c r="O26" s="1050" t="s">
        <v>3053</v>
      </c>
      <c r="P26" s="1053"/>
      <c r="Q26" s="1056"/>
      <c r="R26" s="1041"/>
      <c r="S26" s="1041"/>
      <c r="T26" s="1023"/>
      <c r="U26" s="1008"/>
      <c r="V26" s="1008"/>
      <c r="W26" s="1008"/>
      <c r="X26" s="1008"/>
      <c r="Y26" s="1008"/>
      <c r="Z26" s="1005"/>
      <c r="AA26" s="1005"/>
      <c r="AB26" s="1005"/>
      <c r="AC26" s="1005"/>
      <c r="AD26" s="1005"/>
      <c r="AE26" s="1005"/>
      <c r="AF26" s="1005"/>
      <c r="AG26" s="479"/>
      <c r="AH26" s="592"/>
      <c r="AI26" s="592"/>
      <c r="AJ26" s="592"/>
      <c r="AK26" s="196"/>
      <c r="AL26" s="197"/>
      <c r="AM26" s="197"/>
      <c r="AN26" s="197"/>
      <c r="AO26" s="197"/>
      <c r="AP26" s="1151"/>
      <c r="AQ26" s="1005"/>
      <c r="AR26" s="282"/>
      <c r="AS26" s="282"/>
      <c r="AT26" s="282"/>
      <c r="AU26" s="282"/>
      <c r="AV26" s="282"/>
      <c r="AW26" s="282"/>
      <c r="AX26" s="1151"/>
      <c r="AY26" s="1005"/>
      <c r="AZ26" s="282"/>
      <c r="BA26" s="282"/>
      <c r="BB26" s="282"/>
      <c r="BC26" s="282"/>
      <c r="BD26" s="282"/>
      <c r="BE26" s="282"/>
      <c r="BF26" s="1151"/>
      <c r="BG26" s="1005"/>
      <c r="BH26" s="282"/>
      <c r="BI26" s="282"/>
      <c r="BJ26" s="282"/>
      <c r="BK26" s="282"/>
      <c r="BL26" s="282"/>
      <c r="BM26" s="282"/>
      <c r="BN26" s="1151"/>
      <c r="BO26" s="1005"/>
      <c r="BP26" s="282"/>
      <c r="BQ26" s="282"/>
      <c r="BR26" s="282"/>
      <c r="BS26" s="282"/>
      <c r="BT26" s="282"/>
      <c r="BU26" s="282"/>
    </row>
    <row r="27" spans="1:73" ht="39.950000000000003" customHeight="1" x14ac:dyDescent="0.25">
      <c r="A27" s="151"/>
      <c r="B27" s="29"/>
      <c r="C27" s="1059"/>
      <c r="D27" s="1162"/>
      <c r="E27" s="1062"/>
      <c r="F27" s="1065">
        <v>410306301</v>
      </c>
      <c r="G27" s="1050" t="s">
        <v>3047</v>
      </c>
      <c r="H27" s="1044">
        <v>50000</v>
      </c>
      <c r="I27" s="1044"/>
      <c r="J27" s="1044"/>
      <c r="K27" s="1050" t="s">
        <v>3050</v>
      </c>
      <c r="L27" s="1044">
        <v>4103</v>
      </c>
      <c r="M27" s="1050" t="s">
        <v>3051</v>
      </c>
      <c r="N27" s="1047">
        <v>2024004540053</v>
      </c>
      <c r="O27" s="1050" t="s">
        <v>3053</v>
      </c>
      <c r="P27" s="1053"/>
      <c r="Q27" s="1056"/>
      <c r="R27" s="1041"/>
      <c r="S27" s="1041"/>
      <c r="T27" s="1023"/>
      <c r="U27" s="1008"/>
      <c r="V27" s="1008"/>
      <c r="W27" s="1008"/>
      <c r="X27" s="1008"/>
      <c r="Y27" s="1008"/>
      <c r="Z27" s="1005"/>
      <c r="AA27" s="1005"/>
      <c r="AB27" s="1005"/>
      <c r="AC27" s="1005"/>
      <c r="AD27" s="1005"/>
      <c r="AE27" s="1005"/>
      <c r="AF27" s="1005"/>
      <c r="AG27" s="196"/>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row>
    <row r="28" spans="1:73" ht="39.950000000000003" customHeight="1" thickBot="1" x14ac:dyDescent="0.3">
      <c r="A28" s="151"/>
      <c r="B28" s="29"/>
      <c r="C28" s="1059"/>
      <c r="D28" s="1162"/>
      <c r="E28" s="1063"/>
      <c r="F28" s="1066">
        <v>410306301</v>
      </c>
      <c r="G28" s="1051" t="s">
        <v>3047</v>
      </c>
      <c r="H28" s="1045">
        <v>50000</v>
      </c>
      <c r="I28" s="1045"/>
      <c r="J28" s="1045"/>
      <c r="K28" s="1051" t="s">
        <v>3050</v>
      </c>
      <c r="L28" s="1045">
        <v>4103</v>
      </c>
      <c r="M28" s="1051" t="s">
        <v>3051</v>
      </c>
      <c r="N28" s="1048">
        <v>2024004540053</v>
      </c>
      <c r="O28" s="1051" t="s">
        <v>3053</v>
      </c>
      <c r="P28" s="1054"/>
      <c r="Q28" s="1057"/>
      <c r="R28" s="1042"/>
      <c r="S28" s="1042"/>
      <c r="T28" s="1024"/>
      <c r="U28" s="1009"/>
      <c r="V28" s="1009"/>
      <c r="W28" s="1009"/>
      <c r="X28" s="1009"/>
      <c r="Y28" s="1009"/>
      <c r="Z28" s="1006"/>
      <c r="AA28" s="1006"/>
      <c r="AB28" s="1006"/>
      <c r="AC28" s="1006"/>
      <c r="AD28" s="1006"/>
      <c r="AE28" s="1006"/>
      <c r="AF28" s="1006"/>
      <c r="AG28" s="715"/>
      <c r="AH28" s="716"/>
      <c r="AI28" s="716"/>
      <c r="AJ28" s="716"/>
      <c r="AK28" s="715"/>
      <c r="AL28" s="717"/>
      <c r="AM28" s="717"/>
      <c r="AN28" s="717"/>
      <c r="AO28" s="717"/>
      <c r="AP28" s="1152"/>
      <c r="AQ28" s="1006"/>
      <c r="AR28" s="718"/>
      <c r="AS28" s="718"/>
      <c r="AT28" s="718"/>
      <c r="AU28" s="718"/>
      <c r="AV28" s="718"/>
      <c r="AW28" s="718"/>
      <c r="AX28" s="1152"/>
      <c r="AY28" s="1006"/>
      <c r="AZ28" s="718"/>
      <c r="BA28" s="718"/>
      <c r="BB28" s="718"/>
      <c r="BC28" s="718"/>
      <c r="BD28" s="718"/>
      <c r="BE28" s="718"/>
      <c r="BF28" s="1152"/>
      <c r="BG28" s="1006"/>
      <c r="BH28" s="718"/>
      <c r="BI28" s="718"/>
      <c r="BJ28" s="718"/>
      <c r="BK28" s="718"/>
      <c r="BL28" s="718"/>
      <c r="BM28" s="718"/>
      <c r="BN28" s="1152"/>
      <c r="BO28" s="1006"/>
      <c r="BP28" s="718"/>
      <c r="BQ28" s="718"/>
      <c r="BR28" s="718"/>
      <c r="BS28" s="718"/>
      <c r="BT28" s="718"/>
      <c r="BU28" s="718"/>
    </row>
    <row r="29" spans="1:73" ht="39.950000000000003" customHeight="1" thickTop="1" x14ac:dyDescent="0.25">
      <c r="A29" s="151"/>
      <c r="B29" s="29"/>
      <c r="C29" s="1059"/>
      <c r="D29" s="1162"/>
      <c r="E29" s="1061" t="s">
        <v>3054</v>
      </c>
      <c r="F29" s="1064">
        <v>410306000</v>
      </c>
      <c r="G29" s="1049" t="s">
        <v>725</v>
      </c>
      <c r="H29" s="1164" t="s">
        <v>272</v>
      </c>
      <c r="I29" s="1167" t="s">
        <v>3041</v>
      </c>
      <c r="J29" s="1043" t="s">
        <v>3049</v>
      </c>
      <c r="K29" s="1049" t="s">
        <v>3050</v>
      </c>
      <c r="L29" s="1043">
        <v>4103</v>
      </c>
      <c r="M29" s="1049" t="s">
        <v>3051</v>
      </c>
      <c r="N29" s="1046">
        <v>2026004540053</v>
      </c>
      <c r="O29" s="1049" t="s">
        <v>3053</v>
      </c>
      <c r="P29" s="1052" t="s">
        <v>2067</v>
      </c>
      <c r="Q29" s="1055">
        <v>1</v>
      </c>
      <c r="R29" s="1040" t="s">
        <v>2867</v>
      </c>
      <c r="S29" s="1040"/>
      <c r="T29" s="1022"/>
      <c r="U29" s="1007"/>
      <c r="V29" s="1007"/>
      <c r="W29" s="1007"/>
      <c r="X29" s="1007"/>
      <c r="Y29" s="1007"/>
      <c r="Z29" s="1004">
        <f t="shared" si="28"/>
        <v>0</v>
      </c>
      <c r="AA29" s="1004">
        <f t="shared" ref="AA29:AF29" si="34">SUM(AR29:AR32,AZ29:AZ32,BH29:BH32,BP29:BP32)</f>
        <v>0</v>
      </c>
      <c r="AB29" s="1004">
        <f t="shared" si="34"/>
        <v>0</v>
      </c>
      <c r="AC29" s="1004">
        <f t="shared" si="34"/>
        <v>0</v>
      </c>
      <c r="AD29" s="1004">
        <f t="shared" si="34"/>
        <v>0</v>
      </c>
      <c r="AE29" s="1004">
        <f t="shared" si="34"/>
        <v>0</v>
      </c>
      <c r="AF29" s="1004">
        <f t="shared" si="34"/>
        <v>0</v>
      </c>
      <c r="AG29" s="714"/>
      <c r="AH29" s="593"/>
      <c r="AI29" s="593"/>
      <c r="AJ29" s="593"/>
      <c r="AK29" s="207"/>
      <c r="AL29" s="208"/>
      <c r="AM29" s="208"/>
      <c r="AN29" s="208"/>
      <c r="AO29" s="208"/>
      <c r="AP29" s="1150">
        <f>+U29</f>
        <v>0</v>
      </c>
      <c r="AQ29" s="1004">
        <f>SUM(AR29:AW32)</f>
        <v>0</v>
      </c>
      <c r="AR29" s="299"/>
      <c r="AS29" s="299"/>
      <c r="AT29" s="299"/>
      <c r="AU29" s="299"/>
      <c r="AV29" s="299"/>
      <c r="AW29" s="299"/>
      <c r="AX29" s="1150">
        <f>+V29</f>
        <v>0</v>
      </c>
      <c r="AY29" s="1004">
        <f>SUM(AZ29:BE32)</f>
        <v>0</v>
      </c>
      <c r="AZ29" s="299"/>
      <c r="BA29" s="299"/>
      <c r="BB29" s="299"/>
      <c r="BC29" s="299"/>
      <c r="BD29" s="299"/>
      <c r="BE29" s="299"/>
      <c r="BF29" s="1150">
        <f>+W29</f>
        <v>0</v>
      </c>
      <c r="BG29" s="1004">
        <f>SUM(BH29:BM32)</f>
        <v>0</v>
      </c>
      <c r="BH29" s="299"/>
      <c r="BI29" s="299"/>
      <c r="BJ29" s="299"/>
      <c r="BK29" s="299"/>
      <c r="BL29" s="299"/>
      <c r="BM29" s="299"/>
      <c r="BN29" s="1150">
        <f>+X29</f>
        <v>0</v>
      </c>
      <c r="BO29" s="1004">
        <f>SUM(BP29:BU32)</f>
        <v>0</v>
      </c>
      <c r="BP29" s="299"/>
      <c r="BQ29" s="299"/>
      <c r="BR29" s="299"/>
      <c r="BS29" s="299"/>
      <c r="BT29" s="299"/>
      <c r="BU29" s="299"/>
    </row>
    <row r="30" spans="1:73" ht="39.950000000000003" customHeight="1" x14ac:dyDescent="0.25">
      <c r="A30" s="151"/>
      <c r="B30" s="29"/>
      <c r="C30" s="1059"/>
      <c r="D30" s="1162"/>
      <c r="E30" s="1062"/>
      <c r="F30" s="1065">
        <v>410306000</v>
      </c>
      <c r="G30" s="1050" t="s">
        <v>725</v>
      </c>
      <c r="H30" s="1165"/>
      <c r="I30" s="1168"/>
      <c r="J30" s="1044"/>
      <c r="K30" s="1050" t="s">
        <v>3050</v>
      </c>
      <c r="L30" s="1044">
        <v>4103</v>
      </c>
      <c r="M30" s="1050" t="s">
        <v>3051</v>
      </c>
      <c r="N30" s="1047">
        <v>2024004540053</v>
      </c>
      <c r="O30" s="1050" t="s">
        <v>3053</v>
      </c>
      <c r="P30" s="1053"/>
      <c r="Q30" s="1056"/>
      <c r="R30" s="1041"/>
      <c r="S30" s="1041"/>
      <c r="T30" s="1023"/>
      <c r="U30" s="1008"/>
      <c r="V30" s="1008"/>
      <c r="W30" s="1008"/>
      <c r="X30" s="1008"/>
      <c r="Y30" s="1008"/>
      <c r="Z30" s="1005"/>
      <c r="AA30" s="1005"/>
      <c r="AB30" s="1005"/>
      <c r="AC30" s="1005"/>
      <c r="AD30" s="1005"/>
      <c r="AE30" s="1005"/>
      <c r="AF30" s="1005"/>
      <c r="AG30" s="479"/>
      <c r="AH30" s="592"/>
      <c r="AI30" s="592"/>
      <c r="AJ30" s="592"/>
      <c r="AK30" s="196"/>
      <c r="AL30" s="197"/>
      <c r="AM30" s="197"/>
      <c r="AN30" s="197"/>
      <c r="AO30" s="197"/>
      <c r="AP30" s="1151"/>
      <c r="AQ30" s="1005"/>
      <c r="AR30" s="282"/>
      <c r="AS30" s="282"/>
      <c r="AT30" s="282"/>
      <c r="AU30" s="282"/>
      <c r="AV30" s="282"/>
      <c r="AW30" s="282"/>
      <c r="AX30" s="1151"/>
      <c r="AY30" s="1005"/>
      <c r="AZ30" s="282"/>
      <c r="BA30" s="282"/>
      <c r="BB30" s="282"/>
      <c r="BC30" s="282"/>
      <c r="BD30" s="282"/>
      <c r="BE30" s="282"/>
      <c r="BF30" s="1151"/>
      <c r="BG30" s="1005"/>
      <c r="BH30" s="282"/>
      <c r="BI30" s="282"/>
      <c r="BJ30" s="282"/>
      <c r="BK30" s="282"/>
      <c r="BL30" s="282"/>
      <c r="BM30" s="282"/>
      <c r="BN30" s="1151"/>
      <c r="BO30" s="1005"/>
      <c r="BP30" s="282"/>
      <c r="BQ30" s="282"/>
      <c r="BR30" s="282"/>
      <c r="BS30" s="282"/>
      <c r="BT30" s="282"/>
      <c r="BU30" s="282"/>
    </row>
    <row r="31" spans="1:73" ht="39.950000000000003" customHeight="1" x14ac:dyDescent="0.25">
      <c r="A31" s="151"/>
      <c r="B31" s="29"/>
      <c r="C31" s="1059"/>
      <c r="D31" s="1162"/>
      <c r="E31" s="1062"/>
      <c r="F31" s="1065">
        <v>410306000</v>
      </c>
      <c r="G31" s="1050" t="s">
        <v>725</v>
      </c>
      <c r="H31" s="1165"/>
      <c r="I31" s="1168"/>
      <c r="J31" s="1044"/>
      <c r="K31" s="1050" t="s">
        <v>3050</v>
      </c>
      <c r="L31" s="1044">
        <v>4103</v>
      </c>
      <c r="M31" s="1050" t="s">
        <v>3051</v>
      </c>
      <c r="N31" s="1047">
        <v>2024004540053</v>
      </c>
      <c r="O31" s="1050" t="s">
        <v>3053</v>
      </c>
      <c r="P31" s="1053"/>
      <c r="Q31" s="1056"/>
      <c r="R31" s="1041"/>
      <c r="S31" s="1041"/>
      <c r="T31" s="1023"/>
      <c r="U31" s="1008"/>
      <c r="V31" s="1008"/>
      <c r="W31" s="1008"/>
      <c r="X31" s="1008"/>
      <c r="Y31" s="1008"/>
      <c r="Z31" s="1005"/>
      <c r="AA31" s="1005"/>
      <c r="AB31" s="1005"/>
      <c r="AC31" s="1005"/>
      <c r="AD31" s="1005"/>
      <c r="AE31" s="1005"/>
      <c r="AF31" s="1005"/>
      <c r="AG31" s="196"/>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row>
    <row r="32" spans="1:73" ht="39.950000000000003" customHeight="1" thickBot="1" x14ac:dyDescent="0.3">
      <c r="A32" s="151"/>
      <c r="B32" s="29"/>
      <c r="C32" s="1060"/>
      <c r="D32" s="1163"/>
      <c r="E32" s="1063"/>
      <c r="F32" s="1066">
        <v>410306000</v>
      </c>
      <c r="G32" s="1051" t="s">
        <v>725</v>
      </c>
      <c r="H32" s="1166"/>
      <c r="I32" s="1169"/>
      <c r="J32" s="1045"/>
      <c r="K32" s="1051" t="s">
        <v>3050</v>
      </c>
      <c r="L32" s="1045">
        <v>4103</v>
      </c>
      <c r="M32" s="1051" t="s">
        <v>3051</v>
      </c>
      <c r="N32" s="1048">
        <v>2024004540053</v>
      </c>
      <c r="O32" s="1051" t="s">
        <v>3053</v>
      </c>
      <c r="P32" s="1054"/>
      <c r="Q32" s="1057"/>
      <c r="R32" s="1042"/>
      <c r="S32" s="1042"/>
      <c r="T32" s="1024"/>
      <c r="U32" s="1009"/>
      <c r="V32" s="1009"/>
      <c r="W32" s="1009"/>
      <c r="X32" s="1009"/>
      <c r="Y32" s="1009"/>
      <c r="Z32" s="1006"/>
      <c r="AA32" s="1006"/>
      <c r="AB32" s="1006"/>
      <c r="AC32" s="1006"/>
      <c r="AD32" s="1006"/>
      <c r="AE32" s="1006"/>
      <c r="AF32" s="1006"/>
      <c r="AG32" s="715"/>
      <c r="AH32" s="716"/>
      <c r="AI32" s="716"/>
      <c r="AJ32" s="716"/>
      <c r="AK32" s="715"/>
      <c r="AL32" s="717"/>
      <c r="AM32" s="717"/>
      <c r="AN32" s="717"/>
      <c r="AO32" s="717"/>
      <c r="AP32" s="1152"/>
      <c r="AQ32" s="1006"/>
      <c r="AR32" s="718"/>
      <c r="AS32" s="718"/>
      <c r="AT32" s="718"/>
      <c r="AU32" s="718"/>
      <c r="AV32" s="718"/>
      <c r="AW32" s="718"/>
      <c r="AX32" s="1152"/>
      <c r="AY32" s="1006"/>
      <c r="AZ32" s="718"/>
      <c r="BA32" s="718"/>
      <c r="BB32" s="718"/>
      <c r="BC32" s="718"/>
      <c r="BD32" s="718"/>
      <c r="BE32" s="718"/>
      <c r="BF32" s="1152"/>
      <c r="BG32" s="1006"/>
      <c r="BH32" s="718"/>
      <c r="BI32" s="718"/>
      <c r="BJ32" s="718"/>
      <c r="BK32" s="718"/>
      <c r="BL32" s="718"/>
      <c r="BM32" s="718"/>
      <c r="BN32" s="1152"/>
      <c r="BO32" s="1006"/>
      <c r="BP32" s="718"/>
      <c r="BQ32" s="718"/>
      <c r="BR32" s="718"/>
      <c r="BS32" s="718"/>
      <c r="BT32" s="718"/>
      <c r="BU32" s="718"/>
    </row>
    <row r="33" spans="1:73" ht="39.950000000000003" customHeight="1" thickTop="1" x14ac:dyDescent="0.25">
      <c r="A33" s="151"/>
      <c r="B33" s="24"/>
      <c r="C33" s="1058" t="s">
        <v>2068</v>
      </c>
      <c r="D33" s="1049" t="s">
        <v>2069</v>
      </c>
      <c r="E33" s="1061" t="s">
        <v>3055</v>
      </c>
      <c r="F33" s="1064">
        <v>450203301</v>
      </c>
      <c r="G33" s="1049" t="s">
        <v>3056</v>
      </c>
      <c r="H33" s="1043" t="s">
        <v>3057</v>
      </c>
      <c r="I33" s="1043" t="s">
        <v>3041</v>
      </c>
      <c r="J33" s="1043" t="s">
        <v>3058</v>
      </c>
      <c r="K33" s="1049" t="s">
        <v>3059</v>
      </c>
      <c r="L33" s="1043">
        <v>4502</v>
      </c>
      <c r="M33" s="1049" t="s">
        <v>3060</v>
      </c>
      <c r="N33" s="1046">
        <v>2026004540092</v>
      </c>
      <c r="O33" s="1049" t="s">
        <v>3061</v>
      </c>
      <c r="P33" s="1052" t="s">
        <v>2070</v>
      </c>
      <c r="Q33" s="1055">
        <v>2000</v>
      </c>
      <c r="R33" s="1040" t="s">
        <v>2871</v>
      </c>
      <c r="S33" s="1040"/>
      <c r="T33" s="1022"/>
      <c r="U33" s="1007"/>
      <c r="V33" s="1007"/>
      <c r="W33" s="1007"/>
      <c r="X33" s="1007"/>
      <c r="Y33" s="1007"/>
      <c r="Z33" s="1004">
        <f t="shared" si="28"/>
        <v>0</v>
      </c>
      <c r="AA33" s="1004">
        <f t="shared" ref="AA33:AF33" si="35">SUM(AR33:AR36,AZ33:AZ36,BH33:BH36,BP33:BP36)</f>
        <v>0</v>
      </c>
      <c r="AB33" s="1004">
        <f t="shared" si="35"/>
        <v>0</v>
      </c>
      <c r="AC33" s="1004">
        <f t="shared" si="35"/>
        <v>0</v>
      </c>
      <c r="AD33" s="1004">
        <f t="shared" si="35"/>
        <v>0</v>
      </c>
      <c r="AE33" s="1004">
        <f t="shared" si="35"/>
        <v>0</v>
      </c>
      <c r="AF33" s="1004">
        <f t="shared" si="35"/>
        <v>0</v>
      </c>
      <c r="AG33" s="714"/>
      <c r="AH33" s="593"/>
      <c r="AI33" s="593"/>
      <c r="AJ33" s="593"/>
      <c r="AK33" s="207"/>
      <c r="AL33" s="208"/>
      <c r="AM33" s="208"/>
      <c r="AN33" s="208"/>
      <c r="AO33" s="208"/>
      <c r="AP33" s="1150">
        <f>+U33</f>
        <v>0</v>
      </c>
      <c r="AQ33" s="1004">
        <f>SUM(AR33:AW36)</f>
        <v>0</v>
      </c>
      <c r="AR33" s="299"/>
      <c r="AS33" s="299"/>
      <c r="AT33" s="299"/>
      <c r="AU33" s="299"/>
      <c r="AV33" s="299"/>
      <c r="AW33" s="299"/>
      <c r="AX33" s="1150">
        <f>+V33</f>
        <v>0</v>
      </c>
      <c r="AY33" s="1004">
        <f>SUM(AZ33:BE36)</f>
        <v>0</v>
      </c>
      <c r="AZ33" s="299"/>
      <c r="BA33" s="299"/>
      <c r="BB33" s="299"/>
      <c r="BC33" s="299"/>
      <c r="BD33" s="299"/>
      <c r="BE33" s="299"/>
      <c r="BF33" s="1150">
        <f>+W33</f>
        <v>0</v>
      </c>
      <c r="BG33" s="1004">
        <f>SUM(BH33:BM36)</f>
        <v>0</v>
      </c>
      <c r="BH33" s="299"/>
      <c r="BI33" s="299"/>
      <c r="BJ33" s="299"/>
      <c r="BK33" s="299"/>
      <c r="BL33" s="299"/>
      <c r="BM33" s="299"/>
      <c r="BN33" s="1150">
        <f>+X33</f>
        <v>0</v>
      </c>
      <c r="BO33" s="1004">
        <f>SUM(BP33:BU36)</f>
        <v>0</v>
      </c>
      <c r="BP33" s="299"/>
      <c r="BQ33" s="299"/>
      <c r="BR33" s="299"/>
      <c r="BS33" s="299"/>
      <c r="BT33" s="299"/>
      <c r="BU33" s="299"/>
    </row>
    <row r="34" spans="1:73" ht="39.950000000000003" customHeight="1" x14ac:dyDescent="0.25">
      <c r="A34" s="151"/>
      <c r="B34" s="24"/>
      <c r="C34" s="1059"/>
      <c r="D34" s="1050"/>
      <c r="E34" s="1062"/>
      <c r="F34" s="1065">
        <v>450203301</v>
      </c>
      <c r="G34" s="1050" t="s">
        <v>3056</v>
      </c>
      <c r="H34" s="1044">
        <v>2000</v>
      </c>
      <c r="I34" s="1044"/>
      <c r="J34" s="1044"/>
      <c r="K34" s="1050" t="s">
        <v>3059</v>
      </c>
      <c r="L34" s="1044">
        <v>4502</v>
      </c>
      <c r="M34" s="1050" t="s">
        <v>3060</v>
      </c>
      <c r="N34" s="1047">
        <v>2024004540092</v>
      </c>
      <c r="O34" s="1050" t="s">
        <v>3062</v>
      </c>
      <c r="P34" s="1053"/>
      <c r="Q34" s="1056"/>
      <c r="R34" s="1041"/>
      <c r="S34" s="1041"/>
      <c r="T34" s="1023"/>
      <c r="U34" s="1008"/>
      <c r="V34" s="1008"/>
      <c r="W34" s="1008"/>
      <c r="X34" s="1008"/>
      <c r="Y34" s="1008"/>
      <c r="Z34" s="1005"/>
      <c r="AA34" s="1005"/>
      <c r="AB34" s="1005"/>
      <c r="AC34" s="1005"/>
      <c r="AD34" s="1005"/>
      <c r="AE34" s="1005"/>
      <c r="AF34" s="1005"/>
      <c r="AG34" s="479"/>
      <c r="AH34" s="592"/>
      <c r="AI34" s="592"/>
      <c r="AJ34" s="592"/>
      <c r="AK34" s="196"/>
      <c r="AL34" s="197"/>
      <c r="AM34" s="197"/>
      <c r="AN34" s="197"/>
      <c r="AO34" s="197"/>
      <c r="AP34" s="1151"/>
      <c r="AQ34" s="1005"/>
      <c r="AR34" s="282"/>
      <c r="AS34" s="282"/>
      <c r="AT34" s="282"/>
      <c r="AU34" s="282"/>
      <c r="AV34" s="282"/>
      <c r="AW34" s="282"/>
      <c r="AX34" s="1151"/>
      <c r="AY34" s="1005"/>
      <c r="AZ34" s="282"/>
      <c r="BA34" s="282"/>
      <c r="BB34" s="282"/>
      <c r="BC34" s="282"/>
      <c r="BD34" s="282"/>
      <c r="BE34" s="282"/>
      <c r="BF34" s="1151"/>
      <c r="BG34" s="1005"/>
      <c r="BH34" s="282"/>
      <c r="BI34" s="282"/>
      <c r="BJ34" s="282"/>
      <c r="BK34" s="282"/>
      <c r="BL34" s="282"/>
      <c r="BM34" s="282"/>
      <c r="BN34" s="1151"/>
      <c r="BO34" s="1005"/>
      <c r="BP34" s="282"/>
      <c r="BQ34" s="282"/>
      <c r="BR34" s="282"/>
      <c r="BS34" s="282"/>
      <c r="BT34" s="282"/>
      <c r="BU34" s="282"/>
    </row>
    <row r="35" spans="1:73" ht="39.950000000000003" customHeight="1" x14ac:dyDescent="0.25">
      <c r="A35" s="151"/>
      <c r="B35" s="24"/>
      <c r="C35" s="1059"/>
      <c r="D35" s="1050"/>
      <c r="E35" s="1062"/>
      <c r="F35" s="1065">
        <v>450203301</v>
      </c>
      <c r="G35" s="1050" t="s">
        <v>3056</v>
      </c>
      <c r="H35" s="1044">
        <v>2000</v>
      </c>
      <c r="I35" s="1044"/>
      <c r="J35" s="1044"/>
      <c r="K35" s="1050" t="s">
        <v>3059</v>
      </c>
      <c r="L35" s="1044">
        <v>4502</v>
      </c>
      <c r="M35" s="1050" t="s">
        <v>3060</v>
      </c>
      <c r="N35" s="1047">
        <v>2024004540092</v>
      </c>
      <c r="O35" s="1050" t="s">
        <v>3062</v>
      </c>
      <c r="P35" s="1053"/>
      <c r="Q35" s="1056"/>
      <c r="R35" s="1041"/>
      <c r="S35" s="1041"/>
      <c r="T35" s="1023"/>
      <c r="U35" s="1008"/>
      <c r="V35" s="1008"/>
      <c r="W35" s="1008"/>
      <c r="X35" s="1008"/>
      <c r="Y35" s="1008"/>
      <c r="Z35" s="1005"/>
      <c r="AA35" s="1005"/>
      <c r="AB35" s="1005"/>
      <c r="AC35" s="1005"/>
      <c r="AD35" s="1005"/>
      <c r="AE35" s="1005"/>
      <c r="AF35" s="1005"/>
      <c r="AG35" s="196"/>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row>
    <row r="36" spans="1:73" ht="39.950000000000003" customHeight="1" thickBot="1" x14ac:dyDescent="0.3">
      <c r="A36" s="151"/>
      <c r="B36" s="24"/>
      <c r="C36" s="1060"/>
      <c r="D36" s="1051"/>
      <c r="E36" s="1063"/>
      <c r="F36" s="1066">
        <v>450203301</v>
      </c>
      <c r="G36" s="1051" t="s">
        <v>3056</v>
      </c>
      <c r="H36" s="1045">
        <v>2000</v>
      </c>
      <c r="I36" s="1045"/>
      <c r="J36" s="1045"/>
      <c r="K36" s="1051" t="s">
        <v>3059</v>
      </c>
      <c r="L36" s="1045">
        <v>4502</v>
      </c>
      <c r="M36" s="1051" t="s">
        <v>3060</v>
      </c>
      <c r="N36" s="1048">
        <v>2024004540092</v>
      </c>
      <c r="O36" s="1051" t="s">
        <v>3062</v>
      </c>
      <c r="P36" s="1054"/>
      <c r="Q36" s="1057"/>
      <c r="R36" s="1042"/>
      <c r="S36" s="1042"/>
      <c r="T36" s="1024"/>
      <c r="U36" s="1009"/>
      <c r="V36" s="1009"/>
      <c r="W36" s="1009"/>
      <c r="X36" s="1009"/>
      <c r="Y36" s="1009"/>
      <c r="Z36" s="1006"/>
      <c r="AA36" s="1006"/>
      <c r="AB36" s="1006"/>
      <c r="AC36" s="1006"/>
      <c r="AD36" s="1006"/>
      <c r="AE36" s="1006"/>
      <c r="AF36" s="1006"/>
      <c r="AG36" s="715"/>
      <c r="AH36" s="716"/>
      <c r="AI36" s="716"/>
      <c r="AJ36" s="716"/>
      <c r="AK36" s="715"/>
      <c r="AL36" s="717"/>
      <c r="AM36" s="717"/>
      <c r="AN36" s="717"/>
      <c r="AO36" s="717"/>
      <c r="AP36" s="1152"/>
      <c r="AQ36" s="1006"/>
      <c r="AR36" s="718"/>
      <c r="AS36" s="718"/>
      <c r="AT36" s="718"/>
      <c r="AU36" s="718"/>
      <c r="AV36" s="718"/>
      <c r="AW36" s="718"/>
      <c r="AX36" s="1152"/>
      <c r="AY36" s="1006"/>
      <c r="AZ36" s="718"/>
      <c r="BA36" s="718"/>
      <c r="BB36" s="718"/>
      <c r="BC36" s="718"/>
      <c r="BD36" s="718"/>
      <c r="BE36" s="718"/>
      <c r="BF36" s="1152"/>
      <c r="BG36" s="1006"/>
      <c r="BH36" s="718"/>
      <c r="BI36" s="718"/>
      <c r="BJ36" s="718"/>
      <c r="BK36" s="718"/>
      <c r="BL36" s="718"/>
      <c r="BM36" s="718"/>
      <c r="BN36" s="1152"/>
      <c r="BO36" s="1006"/>
      <c r="BP36" s="718"/>
      <c r="BQ36" s="718"/>
      <c r="BR36" s="718"/>
      <c r="BS36" s="718"/>
      <c r="BT36" s="718"/>
      <c r="BU36" s="718"/>
    </row>
    <row r="37" spans="1:73" ht="39.950000000000003" customHeight="1" thickTop="1" x14ac:dyDescent="0.25">
      <c r="A37" s="151"/>
      <c r="B37" s="24"/>
      <c r="C37" s="1058" t="s">
        <v>2071</v>
      </c>
      <c r="D37" s="1049" t="s">
        <v>2072</v>
      </c>
      <c r="E37" s="1061" t="s">
        <v>3063</v>
      </c>
      <c r="F37" s="1064">
        <v>410301000</v>
      </c>
      <c r="G37" s="1049" t="s">
        <v>3064</v>
      </c>
      <c r="H37" s="1043" t="s">
        <v>3065</v>
      </c>
      <c r="I37" s="1043" t="s">
        <v>3041</v>
      </c>
      <c r="J37" s="1043" t="s">
        <v>3049</v>
      </c>
      <c r="K37" s="1049" t="s">
        <v>3050</v>
      </c>
      <c r="L37" s="1043">
        <v>4103</v>
      </c>
      <c r="M37" s="1049" t="s">
        <v>3051</v>
      </c>
      <c r="N37" s="1046">
        <v>2026004540053</v>
      </c>
      <c r="O37" s="1049" t="s">
        <v>3053</v>
      </c>
      <c r="P37" s="1052" t="s">
        <v>2073</v>
      </c>
      <c r="Q37" s="1055">
        <v>4500</v>
      </c>
      <c r="R37" s="1040" t="s">
        <v>2871</v>
      </c>
      <c r="S37" s="1040"/>
      <c r="T37" s="1022"/>
      <c r="U37" s="1007"/>
      <c r="V37" s="1007"/>
      <c r="W37" s="1007"/>
      <c r="X37" s="1007"/>
      <c r="Y37" s="1007"/>
      <c r="Z37" s="1004">
        <f t="shared" si="28"/>
        <v>0</v>
      </c>
      <c r="AA37" s="1004">
        <f t="shared" ref="AA37:AF37" si="36">SUM(AR37:AR40,AZ37:AZ40,BH37:BH40,BP37:BP40)</f>
        <v>0</v>
      </c>
      <c r="AB37" s="1004">
        <f t="shared" si="36"/>
        <v>0</v>
      </c>
      <c r="AC37" s="1004">
        <f t="shared" si="36"/>
        <v>0</v>
      </c>
      <c r="AD37" s="1004">
        <f t="shared" si="36"/>
        <v>0</v>
      </c>
      <c r="AE37" s="1004">
        <f t="shared" si="36"/>
        <v>0</v>
      </c>
      <c r="AF37" s="1004">
        <f t="shared" si="36"/>
        <v>0</v>
      </c>
      <c r="AG37" s="714"/>
      <c r="AH37" s="593"/>
      <c r="AI37" s="593"/>
      <c r="AJ37" s="593"/>
      <c r="AK37" s="207"/>
      <c r="AL37" s="208"/>
      <c r="AM37" s="208"/>
      <c r="AN37" s="208"/>
      <c r="AO37" s="208"/>
      <c r="AP37" s="1150">
        <f>+U37</f>
        <v>0</v>
      </c>
      <c r="AQ37" s="1004">
        <f>SUM(AR37:AW40)</f>
        <v>0</v>
      </c>
      <c r="AR37" s="299"/>
      <c r="AS37" s="299"/>
      <c r="AT37" s="299"/>
      <c r="AU37" s="299"/>
      <c r="AV37" s="299"/>
      <c r="AW37" s="299"/>
      <c r="AX37" s="1150">
        <f>+V37</f>
        <v>0</v>
      </c>
      <c r="AY37" s="1004">
        <f>SUM(AZ37:BE40)</f>
        <v>0</v>
      </c>
      <c r="AZ37" s="299"/>
      <c r="BA37" s="299"/>
      <c r="BB37" s="299"/>
      <c r="BC37" s="299"/>
      <c r="BD37" s="299"/>
      <c r="BE37" s="299"/>
      <c r="BF37" s="1150">
        <f>+W37</f>
        <v>0</v>
      </c>
      <c r="BG37" s="1004">
        <f>SUM(BH37:BM40)</f>
        <v>0</v>
      </c>
      <c r="BH37" s="299"/>
      <c r="BI37" s="299"/>
      <c r="BJ37" s="299"/>
      <c r="BK37" s="299"/>
      <c r="BL37" s="299"/>
      <c r="BM37" s="299"/>
      <c r="BN37" s="1150">
        <f>+X37</f>
        <v>0</v>
      </c>
      <c r="BO37" s="1004">
        <f>SUM(BP37:BU40)</f>
        <v>0</v>
      </c>
      <c r="BP37" s="299"/>
      <c r="BQ37" s="299"/>
      <c r="BR37" s="299"/>
      <c r="BS37" s="299"/>
      <c r="BT37" s="299"/>
      <c r="BU37" s="299"/>
    </row>
    <row r="38" spans="1:73" ht="39.950000000000003" customHeight="1" x14ac:dyDescent="0.25">
      <c r="A38" s="151"/>
      <c r="B38" s="24"/>
      <c r="C38" s="1059"/>
      <c r="D38" s="1050"/>
      <c r="E38" s="1062"/>
      <c r="F38" s="1065">
        <v>410301000</v>
      </c>
      <c r="G38" s="1050" t="s">
        <v>3064</v>
      </c>
      <c r="H38" s="1044">
        <v>4500</v>
      </c>
      <c r="I38" s="1044"/>
      <c r="J38" s="1044"/>
      <c r="K38" s="1050" t="s">
        <v>3050</v>
      </c>
      <c r="L38" s="1044">
        <v>4103</v>
      </c>
      <c r="M38" s="1050" t="s">
        <v>3051</v>
      </c>
      <c r="N38" s="1047">
        <v>2024004540053</v>
      </c>
      <c r="O38" s="1050" t="s">
        <v>3053</v>
      </c>
      <c r="P38" s="1053"/>
      <c r="Q38" s="1056"/>
      <c r="R38" s="1041"/>
      <c r="S38" s="1041"/>
      <c r="T38" s="1023"/>
      <c r="U38" s="1008"/>
      <c r="V38" s="1008"/>
      <c r="W38" s="1008"/>
      <c r="X38" s="1008"/>
      <c r="Y38" s="1008"/>
      <c r="Z38" s="1005"/>
      <c r="AA38" s="1005"/>
      <c r="AB38" s="1005"/>
      <c r="AC38" s="1005"/>
      <c r="AD38" s="1005"/>
      <c r="AE38" s="1005"/>
      <c r="AF38" s="1005"/>
      <c r="AG38" s="479"/>
      <c r="AH38" s="592"/>
      <c r="AI38" s="592"/>
      <c r="AJ38" s="592"/>
      <c r="AK38" s="196"/>
      <c r="AL38" s="197"/>
      <c r="AM38" s="197"/>
      <c r="AN38" s="197"/>
      <c r="AO38" s="197"/>
      <c r="AP38" s="1151"/>
      <c r="AQ38" s="1005"/>
      <c r="AR38" s="282"/>
      <c r="AS38" s="282"/>
      <c r="AT38" s="282"/>
      <c r="AU38" s="282"/>
      <c r="AV38" s="282"/>
      <c r="AW38" s="282"/>
      <c r="AX38" s="1151"/>
      <c r="AY38" s="1005"/>
      <c r="AZ38" s="282"/>
      <c r="BA38" s="282"/>
      <c r="BB38" s="282"/>
      <c r="BC38" s="282"/>
      <c r="BD38" s="282"/>
      <c r="BE38" s="282"/>
      <c r="BF38" s="1151"/>
      <c r="BG38" s="1005"/>
      <c r="BH38" s="282"/>
      <c r="BI38" s="282"/>
      <c r="BJ38" s="282"/>
      <c r="BK38" s="282"/>
      <c r="BL38" s="282"/>
      <c r="BM38" s="282"/>
      <c r="BN38" s="1151"/>
      <c r="BO38" s="1005"/>
      <c r="BP38" s="282"/>
      <c r="BQ38" s="282"/>
      <c r="BR38" s="282"/>
      <c r="BS38" s="282"/>
      <c r="BT38" s="282"/>
      <c r="BU38" s="282"/>
    </row>
    <row r="39" spans="1:73" ht="39.950000000000003" customHeight="1" x14ac:dyDescent="0.25">
      <c r="A39" s="151"/>
      <c r="B39" s="24"/>
      <c r="C39" s="1059"/>
      <c r="D39" s="1050"/>
      <c r="E39" s="1062"/>
      <c r="F39" s="1065">
        <v>410301000</v>
      </c>
      <c r="G39" s="1050" t="s">
        <v>3064</v>
      </c>
      <c r="H39" s="1044">
        <v>4500</v>
      </c>
      <c r="I39" s="1044"/>
      <c r="J39" s="1044"/>
      <c r="K39" s="1050" t="s">
        <v>3050</v>
      </c>
      <c r="L39" s="1044">
        <v>4103</v>
      </c>
      <c r="M39" s="1050" t="s">
        <v>3051</v>
      </c>
      <c r="N39" s="1047">
        <v>2024004540053</v>
      </c>
      <c r="O39" s="1050" t="s">
        <v>3053</v>
      </c>
      <c r="P39" s="1053"/>
      <c r="Q39" s="1056"/>
      <c r="R39" s="1041"/>
      <c r="S39" s="1041"/>
      <c r="T39" s="1023"/>
      <c r="U39" s="1008"/>
      <c r="V39" s="1008"/>
      <c r="W39" s="1008"/>
      <c r="X39" s="1008"/>
      <c r="Y39" s="1008"/>
      <c r="Z39" s="1005"/>
      <c r="AA39" s="1005"/>
      <c r="AB39" s="1005"/>
      <c r="AC39" s="1005"/>
      <c r="AD39" s="1005"/>
      <c r="AE39" s="1005"/>
      <c r="AF39" s="1005"/>
      <c r="AG39" s="196"/>
      <c r="AH39" s="592"/>
      <c r="AI39" s="592"/>
      <c r="AJ39" s="592"/>
      <c r="AK39" s="196"/>
      <c r="AL39" s="197"/>
      <c r="AM39" s="197"/>
      <c r="AN39" s="197"/>
      <c r="AO39" s="197"/>
      <c r="AP39" s="1151"/>
      <c r="AQ39" s="1005"/>
      <c r="AR39" s="282"/>
      <c r="AS39" s="282"/>
      <c r="AT39" s="282"/>
      <c r="AU39" s="282"/>
      <c r="AV39" s="282"/>
      <c r="AW39" s="282"/>
      <c r="AX39" s="1151"/>
      <c r="AY39" s="1005"/>
      <c r="AZ39" s="282"/>
      <c r="BA39" s="282"/>
      <c r="BB39" s="282"/>
      <c r="BC39" s="282"/>
      <c r="BD39" s="282"/>
      <c r="BE39" s="282"/>
      <c r="BF39" s="1151"/>
      <c r="BG39" s="1005"/>
      <c r="BH39" s="282"/>
      <c r="BI39" s="282"/>
      <c r="BJ39" s="282"/>
      <c r="BK39" s="282"/>
      <c r="BL39" s="282"/>
      <c r="BM39" s="282"/>
      <c r="BN39" s="1151"/>
      <c r="BO39" s="1005"/>
      <c r="BP39" s="282"/>
      <c r="BQ39" s="282"/>
      <c r="BR39" s="282"/>
      <c r="BS39" s="282"/>
      <c r="BT39" s="282"/>
      <c r="BU39" s="282"/>
    </row>
    <row r="40" spans="1:73" ht="39.950000000000003" customHeight="1" thickBot="1" x14ac:dyDescent="0.3">
      <c r="A40" s="151"/>
      <c r="B40" s="24"/>
      <c r="C40" s="1060"/>
      <c r="D40" s="1051"/>
      <c r="E40" s="1063"/>
      <c r="F40" s="1066">
        <v>410301000</v>
      </c>
      <c r="G40" s="1051" t="s">
        <v>3064</v>
      </c>
      <c r="H40" s="1045">
        <v>4500</v>
      </c>
      <c r="I40" s="1045"/>
      <c r="J40" s="1045"/>
      <c r="K40" s="1051" t="s">
        <v>3050</v>
      </c>
      <c r="L40" s="1045">
        <v>4103</v>
      </c>
      <c r="M40" s="1051" t="s">
        <v>3051</v>
      </c>
      <c r="N40" s="1048">
        <v>2024004540053</v>
      </c>
      <c r="O40" s="1051" t="s">
        <v>3053</v>
      </c>
      <c r="P40" s="1054"/>
      <c r="Q40" s="1057"/>
      <c r="R40" s="1042"/>
      <c r="S40" s="1042"/>
      <c r="T40" s="1024"/>
      <c r="U40" s="1009"/>
      <c r="V40" s="1009"/>
      <c r="W40" s="1009"/>
      <c r="X40" s="1009"/>
      <c r="Y40" s="1009"/>
      <c r="Z40" s="1006"/>
      <c r="AA40" s="1006"/>
      <c r="AB40" s="1006"/>
      <c r="AC40" s="1006"/>
      <c r="AD40" s="1006"/>
      <c r="AE40" s="1006"/>
      <c r="AF40" s="1006"/>
      <c r="AG40" s="715"/>
      <c r="AH40" s="716"/>
      <c r="AI40" s="716"/>
      <c r="AJ40" s="716"/>
      <c r="AK40" s="715"/>
      <c r="AL40" s="717"/>
      <c r="AM40" s="717"/>
      <c r="AN40" s="717"/>
      <c r="AO40" s="717"/>
      <c r="AP40" s="1152"/>
      <c r="AQ40" s="1006"/>
      <c r="AR40" s="718"/>
      <c r="AS40" s="718"/>
      <c r="AT40" s="718"/>
      <c r="AU40" s="718"/>
      <c r="AV40" s="718"/>
      <c r="AW40" s="718"/>
      <c r="AX40" s="1152"/>
      <c r="AY40" s="1006"/>
      <c r="AZ40" s="718"/>
      <c r="BA40" s="718"/>
      <c r="BB40" s="718"/>
      <c r="BC40" s="718"/>
      <c r="BD40" s="718"/>
      <c r="BE40" s="718"/>
      <c r="BF40" s="1152"/>
      <c r="BG40" s="1006"/>
      <c r="BH40" s="718"/>
      <c r="BI40" s="718"/>
      <c r="BJ40" s="718"/>
      <c r="BK40" s="718"/>
      <c r="BL40" s="718"/>
      <c r="BM40" s="718"/>
      <c r="BN40" s="1152"/>
      <c r="BO40" s="1006"/>
      <c r="BP40" s="718"/>
      <c r="BQ40" s="718"/>
      <c r="BR40" s="718"/>
      <c r="BS40" s="718"/>
      <c r="BT40" s="718"/>
      <c r="BU40" s="718"/>
    </row>
    <row r="41" spans="1:73" ht="39.950000000000003" customHeight="1" thickTop="1" x14ac:dyDescent="0.25">
      <c r="A41" s="151"/>
      <c r="B41" s="29"/>
      <c r="C41" s="1058" t="s">
        <v>2074</v>
      </c>
      <c r="D41" s="1161" t="s">
        <v>2075</v>
      </c>
      <c r="E41" s="1061" t="s">
        <v>3066</v>
      </c>
      <c r="F41" s="1064">
        <v>410301000</v>
      </c>
      <c r="G41" s="1049" t="s">
        <v>3064</v>
      </c>
      <c r="H41" s="1043" t="s">
        <v>3009</v>
      </c>
      <c r="I41" s="1043" t="s">
        <v>3041</v>
      </c>
      <c r="J41" s="1043" t="s">
        <v>3049</v>
      </c>
      <c r="K41" s="1049" t="s">
        <v>3050</v>
      </c>
      <c r="L41" s="1043">
        <v>4103</v>
      </c>
      <c r="M41" s="1049" t="s">
        <v>3051</v>
      </c>
      <c r="N41" s="1046">
        <v>2026004540053</v>
      </c>
      <c r="O41" s="1049" t="s">
        <v>3053</v>
      </c>
      <c r="P41" s="1052" t="s">
        <v>2076</v>
      </c>
      <c r="Q41" s="1055">
        <v>5000</v>
      </c>
      <c r="R41" s="1040" t="s">
        <v>2871</v>
      </c>
      <c r="S41" s="1040"/>
      <c r="T41" s="1022"/>
      <c r="U41" s="1007"/>
      <c r="V41" s="1007"/>
      <c r="W41" s="1007"/>
      <c r="X41" s="1007"/>
      <c r="Y41" s="1007"/>
      <c r="Z41" s="1004">
        <f t="shared" si="28"/>
        <v>0</v>
      </c>
      <c r="AA41" s="1004">
        <f t="shared" ref="AA41:AF41" si="37">SUM(AR41:AR44,AZ41:AZ44,BH41:BH44,BP41:BP44)</f>
        <v>0</v>
      </c>
      <c r="AB41" s="1004">
        <f t="shared" si="37"/>
        <v>0</v>
      </c>
      <c r="AC41" s="1004">
        <f t="shared" si="37"/>
        <v>0</v>
      </c>
      <c r="AD41" s="1004">
        <f t="shared" si="37"/>
        <v>0</v>
      </c>
      <c r="AE41" s="1004">
        <f t="shared" si="37"/>
        <v>0</v>
      </c>
      <c r="AF41" s="1004">
        <f t="shared" si="37"/>
        <v>0</v>
      </c>
      <c r="AG41" s="714"/>
      <c r="AH41" s="593"/>
      <c r="AI41" s="593"/>
      <c r="AJ41" s="593"/>
      <c r="AK41" s="207"/>
      <c r="AL41" s="208"/>
      <c r="AM41" s="208"/>
      <c r="AN41" s="208"/>
      <c r="AO41" s="208"/>
      <c r="AP41" s="1150">
        <f>+U41</f>
        <v>0</v>
      </c>
      <c r="AQ41" s="1004">
        <f>SUM(AR41:AW44)</f>
        <v>0</v>
      </c>
      <c r="AR41" s="299"/>
      <c r="AS41" s="299"/>
      <c r="AT41" s="299"/>
      <c r="AU41" s="299"/>
      <c r="AV41" s="299"/>
      <c r="AW41" s="299"/>
      <c r="AX41" s="1150">
        <f>+V41</f>
        <v>0</v>
      </c>
      <c r="AY41" s="1004">
        <f>SUM(AZ41:BE44)</f>
        <v>0</v>
      </c>
      <c r="AZ41" s="299"/>
      <c r="BA41" s="299"/>
      <c r="BB41" s="299"/>
      <c r="BC41" s="299"/>
      <c r="BD41" s="299"/>
      <c r="BE41" s="299"/>
      <c r="BF41" s="1150">
        <f>+W41</f>
        <v>0</v>
      </c>
      <c r="BG41" s="1004">
        <f>SUM(BH41:BM44)</f>
        <v>0</v>
      </c>
      <c r="BH41" s="299"/>
      <c r="BI41" s="299"/>
      <c r="BJ41" s="299"/>
      <c r="BK41" s="299"/>
      <c r="BL41" s="299"/>
      <c r="BM41" s="299"/>
      <c r="BN41" s="1150">
        <f>+X41</f>
        <v>0</v>
      </c>
      <c r="BO41" s="1004">
        <f>SUM(BP41:BU44)</f>
        <v>0</v>
      </c>
      <c r="BP41" s="299"/>
      <c r="BQ41" s="299"/>
      <c r="BR41" s="299"/>
      <c r="BS41" s="299"/>
      <c r="BT41" s="299"/>
      <c r="BU41" s="299"/>
    </row>
    <row r="42" spans="1:73" ht="39.950000000000003" customHeight="1" x14ac:dyDescent="0.25">
      <c r="A42" s="151"/>
      <c r="B42" s="29"/>
      <c r="C42" s="1059"/>
      <c r="D42" s="1162"/>
      <c r="E42" s="1062"/>
      <c r="F42" s="1065">
        <v>410301000</v>
      </c>
      <c r="G42" s="1050" t="s">
        <v>3064</v>
      </c>
      <c r="H42" s="1044">
        <v>4500</v>
      </c>
      <c r="I42" s="1044"/>
      <c r="J42" s="1044"/>
      <c r="K42" s="1050" t="s">
        <v>3050</v>
      </c>
      <c r="L42" s="1044">
        <v>4103</v>
      </c>
      <c r="M42" s="1050" t="s">
        <v>3051</v>
      </c>
      <c r="N42" s="1047">
        <v>2024004540053</v>
      </c>
      <c r="O42" s="1050" t="s">
        <v>3053</v>
      </c>
      <c r="P42" s="1053"/>
      <c r="Q42" s="1056"/>
      <c r="R42" s="1041"/>
      <c r="S42" s="1041"/>
      <c r="T42" s="1023"/>
      <c r="U42" s="1008"/>
      <c r="V42" s="1008"/>
      <c r="W42" s="1008"/>
      <c r="X42" s="1008"/>
      <c r="Y42" s="1008"/>
      <c r="Z42" s="1005"/>
      <c r="AA42" s="1005"/>
      <c r="AB42" s="1005"/>
      <c r="AC42" s="1005"/>
      <c r="AD42" s="1005"/>
      <c r="AE42" s="1005"/>
      <c r="AF42" s="1005"/>
      <c r="AG42" s="479"/>
      <c r="AH42" s="592"/>
      <c r="AI42" s="592"/>
      <c r="AJ42" s="592"/>
      <c r="AK42" s="196"/>
      <c r="AL42" s="197"/>
      <c r="AM42" s="197"/>
      <c r="AN42" s="197"/>
      <c r="AO42" s="197"/>
      <c r="AP42" s="1151"/>
      <c r="AQ42" s="1005"/>
      <c r="AR42" s="282"/>
      <c r="AS42" s="282"/>
      <c r="AT42" s="282"/>
      <c r="AU42" s="282"/>
      <c r="AV42" s="282"/>
      <c r="AW42" s="282"/>
      <c r="AX42" s="1151"/>
      <c r="AY42" s="1005"/>
      <c r="AZ42" s="282"/>
      <c r="BA42" s="282"/>
      <c r="BB42" s="282"/>
      <c r="BC42" s="282"/>
      <c r="BD42" s="282"/>
      <c r="BE42" s="282"/>
      <c r="BF42" s="1151"/>
      <c r="BG42" s="1005"/>
      <c r="BH42" s="282"/>
      <c r="BI42" s="282"/>
      <c r="BJ42" s="282"/>
      <c r="BK42" s="282"/>
      <c r="BL42" s="282"/>
      <c r="BM42" s="282"/>
      <c r="BN42" s="1151"/>
      <c r="BO42" s="1005"/>
      <c r="BP42" s="282"/>
      <c r="BQ42" s="282"/>
      <c r="BR42" s="282"/>
      <c r="BS42" s="282"/>
      <c r="BT42" s="282"/>
      <c r="BU42" s="282"/>
    </row>
    <row r="43" spans="1:73" ht="39.950000000000003" customHeight="1" x14ac:dyDescent="0.25">
      <c r="A43" s="151"/>
      <c r="B43" s="29"/>
      <c r="C43" s="1059"/>
      <c r="D43" s="1162"/>
      <c r="E43" s="1062"/>
      <c r="F43" s="1065">
        <v>410301000</v>
      </c>
      <c r="G43" s="1050" t="s">
        <v>3064</v>
      </c>
      <c r="H43" s="1044">
        <v>4500</v>
      </c>
      <c r="I43" s="1044"/>
      <c r="J43" s="1044"/>
      <c r="K43" s="1050" t="s">
        <v>3050</v>
      </c>
      <c r="L43" s="1044">
        <v>4103</v>
      </c>
      <c r="M43" s="1050" t="s">
        <v>3051</v>
      </c>
      <c r="N43" s="1047">
        <v>2024004540053</v>
      </c>
      <c r="O43" s="1050" t="s">
        <v>3053</v>
      </c>
      <c r="P43" s="1053"/>
      <c r="Q43" s="1056"/>
      <c r="R43" s="1041"/>
      <c r="S43" s="1041"/>
      <c r="T43" s="1023"/>
      <c r="U43" s="1008"/>
      <c r="V43" s="1008"/>
      <c r="W43" s="1008"/>
      <c r="X43" s="1008"/>
      <c r="Y43" s="1008"/>
      <c r="Z43" s="1005"/>
      <c r="AA43" s="1005"/>
      <c r="AB43" s="1005"/>
      <c r="AC43" s="1005"/>
      <c r="AD43" s="1005"/>
      <c r="AE43" s="1005"/>
      <c r="AF43" s="1005"/>
      <c r="AG43" s="196"/>
      <c r="AH43" s="592"/>
      <c r="AI43" s="592"/>
      <c r="AJ43" s="592"/>
      <c r="AK43" s="196"/>
      <c r="AL43" s="197"/>
      <c r="AM43" s="197"/>
      <c r="AN43" s="197"/>
      <c r="AO43" s="197"/>
      <c r="AP43" s="1151"/>
      <c r="AQ43" s="1005"/>
      <c r="AR43" s="282"/>
      <c r="AS43" s="282"/>
      <c r="AT43" s="282"/>
      <c r="AU43" s="282"/>
      <c r="AV43" s="282"/>
      <c r="AW43" s="282"/>
      <c r="AX43" s="1151"/>
      <c r="AY43" s="1005"/>
      <c r="AZ43" s="282"/>
      <c r="BA43" s="282"/>
      <c r="BB43" s="282"/>
      <c r="BC43" s="282"/>
      <c r="BD43" s="282"/>
      <c r="BE43" s="282"/>
      <c r="BF43" s="1151"/>
      <c r="BG43" s="1005"/>
      <c r="BH43" s="282"/>
      <c r="BI43" s="282"/>
      <c r="BJ43" s="282"/>
      <c r="BK43" s="282"/>
      <c r="BL43" s="282"/>
      <c r="BM43" s="282"/>
      <c r="BN43" s="1151"/>
      <c r="BO43" s="1005"/>
      <c r="BP43" s="282"/>
      <c r="BQ43" s="282"/>
      <c r="BR43" s="282"/>
      <c r="BS43" s="282"/>
      <c r="BT43" s="282"/>
      <c r="BU43" s="282"/>
    </row>
    <row r="44" spans="1:73" ht="39.950000000000003" customHeight="1" thickBot="1" x14ac:dyDescent="0.3">
      <c r="A44" s="151"/>
      <c r="B44" s="29"/>
      <c r="C44" s="1059"/>
      <c r="D44" s="1162"/>
      <c r="E44" s="1063"/>
      <c r="F44" s="1066">
        <v>410301000</v>
      </c>
      <c r="G44" s="1051" t="s">
        <v>3064</v>
      </c>
      <c r="H44" s="1045">
        <v>4500</v>
      </c>
      <c r="I44" s="1045"/>
      <c r="J44" s="1045"/>
      <c r="K44" s="1051" t="s">
        <v>3050</v>
      </c>
      <c r="L44" s="1045">
        <v>4103</v>
      </c>
      <c r="M44" s="1051" t="s">
        <v>3051</v>
      </c>
      <c r="N44" s="1048">
        <v>2024004540053</v>
      </c>
      <c r="O44" s="1051" t="s">
        <v>3053</v>
      </c>
      <c r="P44" s="1054"/>
      <c r="Q44" s="1057"/>
      <c r="R44" s="1042"/>
      <c r="S44" s="1042"/>
      <c r="T44" s="1024"/>
      <c r="U44" s="1009"/>
      <c r="V44" s="1009"/>
      <c r="W44" s="1009"/>
      <c r="X44" s="1009"/>
      <c r="Y44" s="1009"/>
      <c r="Z44" s="1006"/>
      <c r="AA44" s="1006"/>
      <c r="AB44" s="1006"/>
      <c r="AC44" s="1006"/>
      <c r="AD44" s="1006"/>
      <c r="AE44" s="1006"/>
      <c r="AF44" s="1006"/>
      <c r="AG44" s="715"/>
      <c r="AH44" s="716"/>
      <c r="AI44" s="716"/>
      <c r="AJ44" s="716"/>
      <c r="AK44" s="715"/>
      <c r="AL44" s="717"/>
      <c r="AM44" s="717"/>
      <c r="AN44" s="717"/>
      <c r="AO44" s="717"/>
      <c r="AP44" s="1152"/>
      <c r="AQ44" s="1006"/>
      <c r="AR44" s="718"/>
      <c r="AS44" s="718"/>
      <c r="AT44" s="718"/>
      <c r="AU44" s="718"/>
      <c r="AV44" s="718"/>
      <c r="AW44" s="718"/>
      <c r="AX44" s="1152"/>
      <c r="AY44" s="1006"/>
      <c r="AZ44" s="718"/>
      <c r="BA44" s="718"/>
      <c r="BB44" s="718"/>
      <c r="BC44" s="718"/>
      <c r="BD44" s="718"/>
      <c r="BE44" s="718"/>
      <c r="BF44" s="1152"/>
      <c r="BG44" s="1006"/>
      <c r="BH44" s="718"/>
      <c r="BI44" s="718"/>
      <c r="BJ44" s="718"/>
      <c r="BK44" s="718"/>
      <c r="BL44" s="718"/>
      <c r="BM44" s="718"/>
      <c r="BN44" s="1152"/>
      <c r="BO44" s="1006"/>
      <c r="BP44" s="718"/>
      <c r="BQ44" s="718"/>
      <c r="BR44" s="718"/>
      <c r="BS44" s="718"/>
      <c r="BT44" s="718"/>
      <c r="BU44" s="718"/>
    </row>
    <row r="45" spans="1:73" ht="39.950000000000003" customHeight="1" thickTop="1" x14ac:dyDescent="0.25">
      <c r="A45" s="151"/>
      <c r="B45" s="29"/>
      <c r="C45" s="1059"/>
      <c r="D45" s="1162"/>
      <c r="E45" s="1061" t="s">
        <v>3067</v>
      </c>
      <c r="F45" s="1064">
        <v>410306000</v>
      </c>
      <c r="G45" s="1049" t="s">
        <v>725</v>
      </c>
      <c r="H45" s="1043" t="s">
        <v>272</v>
      </c>
      <c r="I45" s="1043" t="s">
        <v>3041</v>
      </c>
      <c r="J45" s="1043" t="s">
        <v>3049</v>
      </c>
      <c r="K45" s="1049" t="s">
        <v>3050</v>
      </c>
      <c r="L45" s="1043">
        <v>4103</v>
      </c>
      <c r="M45" s="1049" t="s">
        <v>3051</v>
      </c>
      <c r="N45" s="1046">
        <v>2026004540053</v>
      </c>
      <c r="O45" s="1049" t="s">
        <v>3053</v>
      </c>
      <c r="P45" s="1052" t="s">
        <v>2077</v>
      </c>
      <c r="Q45" s="1055">
        <v>1</v>
      </c>
      <c r="R45" s="1040" t="s">
        <v>2867</v>
      </c>
      <c r="S45" s="1040"/>
      <c r="T45" s="1022"/>
      <c r="U45" s="1007"/>
      <c r="V45" s="1007"/>
      <c r="W45" s="1007"/>
      <c r="X45" s="1007"/>
      <c r="Y45" s="1007"/>
      <c r="Z45" s="1004">
        <f t="shared" si="28"/>
        <v>0</v>
      </c>
      <c r="AA45" s="1004">
        <f t="shared" ref="AA45:AF45" si="38">SUM(AR45:AR48,AZ45:AZ48,BH45:BH48,BP45:BP48)</f>
        <v>0</v>
      </c>
      <c r="AB45" s="1004">
        <f t="shared" si="38"/>
        <v>0</v>
      </c>
      <c r="AC45" s="1004">
        <f t="shared" si="38"/>
        <v>0</v>
      </c>
      <c r="AD45" s="1004">
        <f t="shared" si="38"/>
        <v>0</v>
      </c>
      <c r="AE45" s="1004">
        <f t="shared" si="38"/>
        <v>0</v>
      </c>
      <c r="AF45" s="1004">
        <f t="shared" si="38"/>
        <v>0</v>
      </c>
      <c r="AG45" s="714"/>
      <c r="AH45" s="593"/>
      <c r="AI45" s="593"/>
      <c r="AJ45" s="593"/>
      <c r="AK45" s="207"/>
      <c r="AL45" s="208"/>
      <c r="AM45" s="208"/>
      <c r="AN45" s="208"/>
      <c r="AO45" s="208"/>
      <c r="AP45" s="1150">
        <f>+U45</f>
        <v>0</v>
      </c>
      <c r="AQ45" s="1004">
        <f>SUM(AR45:AW48)</f>
        <v>0</v>
      </c>
      <c r="AR45" s="299"/>
      <c r="AS45" s="299"/>
      <c r="AT45" s="299"/>
      <c r="AU45" s="299"/>
      <c r="AV45" s="299"/>
      <c r="AW45" s="299"/>
      <c r="AX45" s="1150">
        <f>+V45</f>
        <v>0</v>
      </c>
      <c r="AY45" s="1004">
        <f>SUM(AZ45:BE48)</f>
        <v>0</v>
      </c>
      <c r="AZ45" s="299"/>
      <c r="BA45" s="299"/>
      <c r="BB45" s="299"/>
      <c r="BC45" s="299"/>
      <c r="BD45" s="299"/>
      <c r="BE45" s="299"/>
      <c r="BF45" s="1150">
        <f>+W45</f>
        <v>0</v>
      </c>
      <c r="BG45" s="1004">
        <f>SUM(BH45:BM48)</f>
        <v>0</v>
      </c>
      <c r="BH45" s="299"/>
      <c r="BI45" s="299"/>
      <c r="BJ45" s="299"/>
      <c r="BK45" s="299"/>
      <c r="BL45" s="299"/>
      <c r="BM45" s="299"/>
      <c r="BN45" s="1150">
        <f>+X45</f>
        <v>0</v>
      </c>
      <c r="BO45" s="1004">
        <f>SUM(BP45:BU48)</f>
        <v>0</v>
      </c>
      <c r="BP45" s="299"/>
      <c r="BQ45" s="299"/>
      <c r="BR45" s="299"/>
      <c r="BS45" s="299"/>
      <c r="BT45" s="299"/>
      <c r="BU45" s="299"/>
    </row>
    <row r="46" spans="1:73" ht="39.950000000000003" customHeight="1" x14ac:dyDescent="0.25">
      <c r="A46" s="151"/>
      <c r="B46" s="29"/>
      <c r="C46" s="1059"/>
      <c r="D46" s="1162"/>
      <c r="E46" s="1062"/>
      <c r="F46" s="1065">
        <v>410306000</v>
      </c>
      <c r="G46" s="1050" t="s">
        <v>725</v>
      </c>
      <c r="H46" s="1044"/>
      <c r="I46" s="1044"/>
      <c r="J46" s="1044"/>
      <c r="K46" s="1050" t="s">
        <v>3050</v>
      </c>
      <c r="L46" s="1044">
        <v>4103</v>
      </c>
      <c r="M46" s="1050" t="s">
        <v>3051</v>
      </c>
      <c r="N46" s="1047">
        <v>2024004540053</v>
      </c>
      <c r="O46" s="1050" t="s">
        <v>3053</v>
      </c>
      <c r="P46" s="1053"/>
      <c r="Q46" s="1056"/>
      <c r="R46" s="1041"/>
      <c r="S46" s="1041"/>
      <c r="T46" s="1023"/>
      <c r="U46" s="1008"/>
      <c r="V46" s="1008"/>
      <c r="W46" s="1008"/>
      <c r="X46" s="1008"/>
      <c r="Y46" s="1008"/>
      <c r="Z46" s="1005"/>
      <c r="AA46" s="1005"/>
      <c r="AB46" s="1005"/>
      <c r="AC46" s="1005"/>
      <c r="AD46" s="1005"/>
      <c r="AE46" s="1005"/>
      <c r="AF46" s="1005"/>
      <c r="AG46" s="479"/>
      <c r="AH46" s="592"/>
      <c r="AI46" s="592"/>
      <c r="AJ46" s="592"/>
      <c r="AK46" s="196"/>
      <c r="AL46" s="197"/>
      <c r="AM46" s="197"/>
      <c r="AN46" s="197"/>
      <c r="AO46" s="197"/>
      <c r="AP46" s="1151"/>
      <c r="AQ46" s="1005"/>
      <c r="AR46" s="282"/>
      <c r="AS46" s="282"/>
      <c r="AT46" s="282"/>
      <c r="AU46" s="282"/>
      <c r="AV46" s="282"/>
      <c r="AW46" s="282"/>
      <c r="AX46" s="1151"/>
      <c r="AY46" s="1005"/>
      <c r="AZ46" s="282"/>
      <c r="BA46" s="282"/>
      <c r="BB46" s="282"/>
      <c r="BC46" s="282"/>
      <c r="BD46" s="282"/>
      <c r="BE46" s="282"/>
      <c r="BF46" s="1151"/>
      <c r="BG46" s="1005"/>
      <c r="BH46" s="282"/>
      <c r="BI46" s="282"/>
      <c r="BJ46" s="282"/>
      <c r="BK46" s="282"/>
      <c r="BL46" s="282"/>
      <c r="BM46" s="282"/>
      <c r="BN46" s="1151"/>
      <c r="BO46" s="1005"/>
      <c r="BP46" s="282"/>
      <c r="BQ46" s="282"/>
      <c r="BR46" s="282"/>
      <c r="BS46" s="282"/>
      <c r="BT46" s="282"/>
      <c r="BU46" s="282"/>
    </row>
    <row r="47" spans="1:73" ht="39.950000000000003" customHeight="1" x14ac:dyDescent="0.25">
      <c r="A47" s="151"/>
      <c r="B47" s="29"/>
      <c r="C47" s="1059"/>
      <c r="D47" s="1162"/>
      <c r="E47" s="1062"/>
      <c r="F47" s="1065">
        <v>410306000</v>
      </c>
      <c r="G47" s="1050" t="s">
        <v>725</v>
      </c>
      <c r="H47" s="1044"/>
      <c r="I47" s="1044"/>
      <c r="J47" s="1044"/>
      <c r="K47" s="1050" t="s">
        <v>3050</v>
      </c>
      <c r="L47" s="1044">
        <v>4103</v>
      </c>
      <c r="M47" s="1050" t="s">
        <v>3051</v>
      </c>
      <c r="N47" s="1047">
        <v>2024004540053</v>
      </c>
      <c r="O47" s="1050" t="s">
        <v>3053</v>
      </c>
      <c r="P47" s="1053"/>
      <c r="Q47" s="1056"/>
      <c r="R47" s="1041"/>
      <c r="S47" s="1041"/>
      <c r="T47" s="1023"/>
      <c r="U47" s="1008"/>
      <c r="V47" s="1008"/>
      <c r="W47" s="1008"/>
      <c r="X47" s="1008"/>
      <c r="Y47" s="1008"/>
      <c r="Z47" s="1005"/>
      <c r="AA47" s="1005"/>
      <c r="AB47" s="1005"/>
      <c r="AC47" s="1005"/>
      <c r="AD47" s="1005"/>
      <c r="AE47" s="1005"/>
      <c r="AF47" s="1005"/>
      <c r="AG47" s="196"/>
      <c r="AH47" s="592"/>
      <c r="AI47" s="592"/>
      <c r="AJ47" s="592"/>
      <c r="AK47" s="196"/>
      <c r="AL47" s="197"/>
      <c r="AM47" s="197"/>
      <c r="AN47" s="197"/>
      <c r="AO47" s="197"/>
      <c r="AP47" s="1151"/>
      <c r="AQ47" s="1005"/>
      <c r="AR47" s="282"/>
      <c r="AS47" s="282"/>
      <c r="AT47" s="282"/>
      <c r="AU47" s="282"/>
      <c r="AV47" s="282"/>
      <c r="AW47" s="282"/>
      <c r="AX47" s="1151"/>
      <c r="AY47" s="1005"/>
      <c r="AZ47" s="282"/>
      <c r="BA47" s="282"/>
      <c r="BB47" s="282"/>
      <c r="BC47" s="282"/>
      <c r="BD47" s="282"/>
      <c r="BE47" s="282"/>
      <c r="BF47" s="1151"/>
      <c r="BG47" s="1005"/>
      <c r="BH47" s="282"/>
      <c r="BI47" s="282"/>
      <c r="BJ47" s="282"/>
      <c r="BK47" s="282"/>
      <c r="BL47" s="282"/>
      <c r="BM47" s="282"/>
      <c r="BN47" s="1151"/>
      <c r="BO47" s="1005"/>
      <c r="BP47" s="282"/>
      <c r="BQ47" s="282"/>
      <c r="BR47" s="282"/>
      <c r="BS47" s="282"/>
      <c r="BT47" s="282"/>
      <c r="BU47" s="282"/>
    </row>
    <row r="48" spans="1:73" ht="39.950000000000003" customHeight="1" thickBot="1" x14ac:dyDescent="0.3">
      <c r="A48" s="151"/>
      <c r="B48" s="29"/>
      <c r="C48" s="1060"/>
      <c r="D48" s="1163"/>
      <c r="E48" s="1063"/>
      <c r="F48" s="1066">
        <v>410306000</v>
      </c>
      <c r="G48" s="1051" t="s">
        <v>725</v>
      </c>
      <c r="H48" s="1045"/>
      <c r="I48" s="1045"/>
      <c r="J48" s="1045"/>
      <c r="K48" s="1051" t="s">
        <v>3050</v>
      </c>
      <c r="L48" s="1045">
        <v>4103</v>
      </c>
      <c r="M48" s="1051" t="s">
        <v>3051</v>
      </c>
      <c r="N48" s="1048">
        <v>2024004540053</v>
      </c>
      <c r="O48" s="1051" t="s">
        <v>3053</v>
      </c>
      <c r="P48" s="1054"/>
      <c r="Q48" s="1057"/>
      <c r="R48" s="1042"/>
      <c r="S48" s="1042"/>
      <c r="T48" s="1024"/>
      <c r="U48" s="1009"/>
      <c r="V48" s="1009"/>
      <c r="W48" s="1009"/>
      <c r="X48" s="1009"/>
      <c r="Y48" s="1009"/>
      <c r="Z48" s="1006"/>
      <c r="AA48" s="1006"/>
      <c r="AB48" s="1006"/>
      <c r="AC48" s="1006"/>
      <c r="AD48" s="1006"/>
      <c r="AE48" s="1006"/>
      <c r="AF48" s="1006"/>
      <c r="AG48" s="715"/>
      <c r="AH48" s="716"/>
      <c r="AI48" s="716"/>
      <c r="AJ48" s="716"/>
      <c r="AK48" s="715"/>
      <c r="AL48" s="717"/>
      <c r="AM48" s="717"/>
      <c r="AN48" s="717"/>
      <c r="AO48" s="717"/>
      <c r="AP48" s="1152"/>
      <c r="AQ48" s="1006"/>
      <c r="AR48" s="718"/>
      <c r="AS48" s="718"/>
      <c r="AT48" s="718"/>
      <c r="AU48" s="718"/>
      <c r="AV48" s="718"/>
      <c r="AW48" s="718"/>
      <c r="AX48" s="1152"/>
      <c r="AY48" s="1006"/>
      <c r="AZ48" s="718"/>
      <c r="BA48" s="718"/>
      <c r="BB48" s="718"/>
      <c r="BC48" s="718"/>
      <c r="BD48" s="718"/>
      <c r="BE48" s="718"/>
      <c r="BF48" s="1152"/>
      <c r="BG48" s="1006"/>
      <c r="BH48" s="718"/>
      <c r="BI48" s="718"/>
      <c r="BJ48" s="718"/>
      <c r="BK48" s="718"/>
      <c r="BL48" s="718"/>
      <c r="BM48" s="718"/>
      <c r="BN48" s="1152"/>
      <c r="BO48" s="1006"/>
      <c r="BP48" s="718"/>
      <c r="BQ48" s="718"/>
      <c r="BR48" s="718"/>
      <c r="BS48" s="718"/>
      <c r="BT48" s="718"/>
      <c r="BU48" s="718"/>
    </row>
    <row r="49" spans="1:73" ht="39.950000000000003" customHeight="1" thickTop="1" x14ac:dyDescent="0.25">
      <c r="A49" s="151"/>
      <c r="B49" s="24"/>
      <c r="C49" s="1058" t="s">
        <v>2078</v>
      </c>
      <c r="D49" s="1049" t="s">
        <v>2079</v>
      </c>
      <c r="E49" s="1061" t="s">
        <v>3068</v>
      </c>
      <c r="F49" s="1064">
        <v>410301000</v>
      </c>
      <c r="G49" s="1049" t="s">
        <v>3064</v>
      </c>
      <c r="H49" s="1043" t="s">
        <v>2988</v>
      </c>
      <c r="I49" s="1043" t="s">
        <v>3041</v>
      </c>
      <c r="J49" s="1043" t="s">
        <v>3049</v>
      </c>
      <c r="K49" s="1043" t="s">
        <v>3050</v>
      </c>
      <c r="L49" s="1043">
        <v>4103</v>
      </c>
      <c r="M49" s="1043" t="s">
        <v>3051</v>
      </c>
      <c r="N49" s="1046">
        <v>2026004540053</v>
      </c>
      <c r="O49" s="1049" t="s">
        <v>3053</v>
      </c>
      <c r="P49" s="1052" t="s">
        <v>2076</v>
      </c>
      <c r="Q49" s="1055">
        <v>1000</v>
      </c>
      <c r="R49" s="1040" t="s">
        <v>2871</v>
      </c>
      <c r="S49" s="1040"/>
      <c r="T49" s="1022"/>
      <c r="U49" s="1007"/>
      <c r="V49" s="1007"/>
      <c r="W49" s="1007"/>
      <c r="X49" s="1007"/>
      <c r="Y49" s="1007"/>
      <c r="Z49" s="1004">
        <f t="shared" si="28"/>
        <v>0</v>
      </c>
      <c r="AA49" s="1004">
        <f t="shared" ref="AA49:AF49" si="39">SUM(AR49:AR52,AZ49:AZ52,BH49:BH52,BP49:BP52)</f>
        <v>0</v>
      </c>
      <c r="AB49" s="1004">
        <f t="shared" si="39"/>
        <v>0</v>
      </c>
      <c r="AC49" s="1004">
        <f t="shared" si="39"/>
        <v>0</v>
      </c>
      <c r="AD49" s="1004">
        <f t="shared" si="39"/>
        <v>0</v>
      </c>
      <c r="AE49" s="1004">
        <f t="shared" si="39"/>
        <v>0</v>
      </c>
      <c r="AF49" s="1004">
        <f t="shared" si="39"/>
        <v>0</v>
      </c>
      <c r="AG49" s="714"/>
      <c r="AH49" s="593"/>
      <c r="AI49" s="593"/>
      <c r="AJ49" s="593"/>
      <c r="AK49" s="207"/>
      <c r="AL49" s="208"/>
      <c r="AM49" s="208"/>
      <c r="AN49" s="208"/>
      <c r="AO49" s="208"/>
      <c r="AP49" s="1150">
        <f>+U49</f>
        <v>0</v>
      </c>
      <c r="AQ49" s="1004">
        <f>SUM(AR49:AW52)</f>
        <v>0</v>
      </c>
      <c r="AR49" s="299"/>
      <c r="AS49" s="299"/>
      <c r="AT49" s="299"/>
      <c r="AU49" s="299"/>
      <c r="AV49" s="299"/>
      <c r="AW49" s="299"/>
      <c r="AX49" s="1150">
        <f>+V49</f>
        <v>0</v>
      </c>
      <c r="AY49" s="1004">
        <f>SUM(AZ49:BE52)</f>
        <v>0</v>
      </c>
      <c r="AZ49" s="299"/>
      <c r="BA49" s="299"/>
      <c r="BB49" s="299"/>
      <c r="BC49" s="299"/>
      <c r="BD49" s="299"/>
      <c r="BE49" s="299"/>
      <c r="BF49" s="1150">
        <f>+W49</f>
        <v>0</v>
      </c>
      <c r="BG49" s="1004">
        <f>SUM(BH49:BM52)</f>
        <v>0</v>
      </c>
      <c r="BH49" s="299"/>
      <c r="BI49" s="299"/>
      <c r="BJ49" s="299"/>
      <c r="BK49" s="299"/>
      <c r="BL49" s="299"/>
      <c r="BM49" s="299"/>
      <c r="BN49" s="1150">
        <f>+X49</f>
        <v>0</v>
      </c>
      <c r="BO49" s="1004">
        <f>SUM(BP49:BU52)</f>
        <v>0</v>
      </c>
      <c r="BP49" s="299"/>
      <c r="BQ49" s="299"/>
      <c r="BR49" s="299"/>
      <c r="BS49" s="299"/>
      <c r="BT49" s="299"/>
      <c r="BU49" s="299"/>
    </row>
    <row r="50" spans="1:73" ht="39.950000000000003" customHeight="1" x14ac:dyDescent="0.25">
      <c r="A50" s="151"/>
      <c r="B50" s="24"/>
      <c r="C50" s="1059"/>
      <c r="D50" s="1050"/>
      <c r="E50" s="1062"/>
      <c r="F50" s="1065">
        <v>410301000</v>
      </c>
      <c r="G50" s="1050" t="s">
        <v>3064</v>
      </c>
      <c r="H50" s="1044">
        <v>4500</v>
      </c>
      <c r="I50" s="1044"/>
      <c r="J50" s="1044"/>
      <c r="K50" s="1044" t="s">
        <v>3050</v>
      </c>
      <c r="L50" s="1044">
        <v>4103</v>
      </c>
      <c r="M50" s="1044" t="s">
        <v>3051</v>
      </c>
      <c r="N50" s="1047">
        <v>2024004540053</v>
      </c>
      <c r="O50" s="1050" t="s">
        <v>3053</v>
      </c>
      <c r="P50" s="1053"/>
      <c r="Q50" s="1056"/>
      <c r="R50" s="1041"/>
      <c r="S50" s="1041"/>
      <c r="T50" s="1023"/>
      <c r="U50" s="1008"/>
      <c r="V50" s="1008"/>
      <c r="W50" s="1008"/>
      <c r="X50" s="1008"/>
      <c r="Y50" s="1008"/>
      <c r="Z50" s="1005"/>
      <c r="AA50" s="1005"/>
      <c r="AB50" s="1005"/>
      <c r="AC50" s="1005"/>
      <c r="AD50" s="1005"/>
      <c r="AE50" s="1005"/>
      <c r="AF50" s="1005"/>
      <c r="AG50" s="479"/>
      <c r="AH50" s="592"/>
      <c r="AI50" s="592"/>
      <c r="AJ50" s="592"/>
      <c r="AK50" s="196"/>
      <c r="AL50" s="197"/>
      <c r="AM50" s="197"/>
      <c r="AN50" s="197"/>
      <c r="AO50" s="197"/>
      <c r="AP50" s="1151"/>
      <c r="AQ50" s="1005"/>
      <c r="AR50" s="282"/>
      <c r="AS50" s="282"/>
      <c r="AT50" s="282"/>
      <c r="AU50" s="282"/>
      <c r="AV50" s="282"/>
      <c r="AW50" s="282"/>
      <c r="AX50" s="1151"/>
      <c r="AY50" s="1005"/>
      <c r="AZ50" s="282"/>
      <c r="BA50" s="282"/>
      <c r="BB50" s="282"/>
      <c r="BC50" s="282"/>
      <c r="BD50" s="282"/>
      <c r="BE50" s="282"/>
      <c r="BF50" s="1151"/>
      <c r="BG50" s="1005"/>
      <c r="BH50" s="282"/>
      <c r="BI50" s="282"/>
      <c r="BJ50" s="282"/>
      <c r="BK50" s="282"/>
      <c r="BL50" s="282"/>
      <c r="BM50" s="282"/>
      <c r="BN50" s="1151"/>
      <c r="BO50" s="1005"/>
      <c r="BP50" s="282"/>
      <c r="BQ50" s="282"/>
      <c r="BR50" s="282"/>
      <c r="BS50" s="282"/>
      <c r="BT50" s="282"/>
      <c r="BU50" s="282"/>
    </row>
    <row r="51" spans="1:73" ht="39.950000000000003" customHeight="1" x14ac:dyDescent="0.25">
      <c r="A51" s="151"/>
      <c r="B51" s="24"/>
      <c r="C51" s="1059"/>
      <c r="D51" s="1050"/>
      <c r="E51" s="1062"/>
      <c r="F51" s="1065">
        <v>410301000</v>
      </c>
      <c r="G51" s="1050" t="s">
        <v>3064</v>
      </c>
      <c r="H51" s="1044">
        <v>4500</v>
      </c>
      <c r="I51" s="1044"/>
      <c r="J51" s="1044"/>
      <c r="K51" s="1044" t="s">
        <v>3050</v>
      </c>
      <c r="L51" s="1044">
        <v>4103</v>
      </c>
      <c r="M51" s="1044" t="s">
        <v>3051</v>
      </c>
      <c r="N51" s="1047">
        <v>2024004540053</v>
      </c>
      <c r="O51" s="1050" t="s">
        <v>3053</v>
      </c>
      <c r="P51" s="1053"/>
      <c r="Q51" s="1056"/>
      <c r="R51" s="1041"/>
      <c r="S51" s="1041"/>
      <c r="T51" s="1023"/>
      <c r="U51" s="1008"/>
      <c r="V51" s="1008"/>
      <c r="W51" s="1008"/>
      <c r="X51" s="1008"/>
      <c r="Y51" s="1008"/>
      <c r="Z51" s="1005"/>
      <c r="AA51" s="1005"/>
      <c r="AB51" s="1005"/>
      <c r="AC51" s="1005"/>
      <c r="AD51" s="1005"/>
      <c r="AE51" s="1005"/>
      <c r="AF51" s="1005"/>
      <c r="AG51" s="196"/>
      <c r="AH51" s="592"/>
      <c r="AI51" s="592"/>
      <c r="AJ51" s="592"/>
      <c r="AK51" s="196"/>
      <c r="AL51" s="197"/>
      <c r="AM51" s="197"/>
      <c r="AN51" s="197"/>
      <c r="AO51" s="197"/>
      <c r="AP51" s="1151"/>
      <c r="AQ51" s="1005"/>
      <c r="AR51" s="282"/>
      <c r="AS51" s="282"/>
      <c r="AT51" s="282"/>
      <c r="AU51" s="282"/>
      <c r="AV51" s="282"/>
      <c r="AW51" s="282"/>
      <c r="AX51" s="1151"/>
      <c r="AY51" s="1005"/>
      <c r="AZ51" s="282"/>
      <c r="BA51" s="282"/>
      <c r="BB51" s="282"/>
      <c r="BC51" s="282"/>
      <c r="BD51" s="282"/>
      <c r="BE51" s="282"/>
      <c r="BF51" s="1151"/>
      <c r="BG51" s="1005"/>
      <c r="BH51" s="282"/>
      <c r="BI51" s="282"/>
      <c r="BJ51" s="282"/>
      <c r="BK51" s="282"/>
      <c r="BL51" s="282"/>
      <c r="BM51" s="282"/>
      <c r="BN51" s="1151"/>
      <c r="BO51" s="1005"/>
      <c r="BP51" s="282"/>
      <c r="BQ51" s="282"/>
      <c r="BR51" s="282"/>
      <c r="BS51" s="282"/>
      <c r="BT51" s="282"/>
      <c r="BU51" s="282"/>
    </row>
    <row r="52" spans="1:73" ht="39.950000000000003" customHeight="1" thickBot="1" x14ac:dyDescent="0.3">
      <c r="A52" s="151"/>
      <c r="B52" s="24"/>
      <c r="C52" s="1060"/>
      <c r="D52" s="1051"/>
      <c r="E52" s="1063"/>
      <c r="F52" s="1066">
        <v>410301000</v>
      </c>
      <c r="G52" s="1051" t="s">
        <v>3064</v>
      </c>
      <c r="H52" s="1045">
        <v>4500</v>
      </c>
      <c r="I52" s="1045"/>
      <c r="J52" s="1045"/>
      <c r="K52" s="1045" t="s">
        <v>3050</v>
      </c>
      <c r="L52" s="1045">
        <v>4103</v>
      </c>
      <c r="M52" s="1045" t="s">
        <v>3051</v>
      </c>
      <c r="N52" s="1048">
        <v>2024004540053</v>
      </c>
      <c r="O52" s="1051" t="s">
        <v>3053</v>
      </c>
      <c r="P52" s="1054"/>
      <c r="Q52" s="1057"/>
      <c r="R52" s="1042"/>
      <c r="S52" s="1042"/>
      <c r="T52" s="1024"/>
      <c r="U52" s="1009"/>
      <c r="V52" s="1009"/>
      <c r="W52" s="1009"/>
      <c r="X52" s="1009"/>
      <c r="Y52" s="1009"/>
      <c r="Z52" s="1006"/>
      <c r="AA52" s="1006"/>
      <c r="AB52" s="1006"/>
      <c r="AC52" s="1006"/>
      <c r="AD52" s="1006"/>
      <c r="AE52" s="1006"/>
      <c r="AF52" s="1006"/>
      <c r="AG52" s="715"/>
      <c r="AH52" s="716"/>
      <c r="AI52" s="716"/>
      <c r="AJ52" s="716"/>
      <c r="AK52" s="715"/>
      <c r="AL52" s="717"/>
      <c r="AM52" s="717"/>
      <c r="AN52" s="717"/>
      <c r="AO52" s="717"/>
      <c r="AP52" s="1152"/>
      <c r="AQ52" s="1006"/>
      <c r="AR52" s="718"/>
      <c r="AS52" s="718"/>
      <c r="AT52" s="718"/>
      <c r="AU52" s="718"/>
      <c r="AV52" s="718"/>
      <c r="AW52" s="718"/>
      <c r="AX52" s="1152"/>
      <c r="AY52" s="1006"/>
      <c r="AZ52" s="718"/>
      <c r="BA52" s="718"/>
      <c r="BB52" s="718"/>
      <c r="BC52" s="718"/>
      <c r="BD52" s="718"/>
      <c r="BE52" s="718"/>
      <c r="BF52" s="1152"/>
      <c r="BG52" s="1006"/>
      <c r="BH52" s="718"/>
      <c r="BI52" s="718"/>
      <c r="BJ52" s="718"/>
      <c r="BK52" s="718"/>
      <c r="BL52" s="718"/>
      <c r="BM52" s="718"/>
      <c r="BN52" s="1152"/>
      <c r="BO52" s="1006"/>
      <c r="BP52" s="718"/>
      <c r="BQ52" s="718"/>
      <c r="BR52" s="718"/>
      <c r="BS52" s="718"/>
      <c r="BT52" s="718"/>
      <c r="BU52" s="718"/>
    </row>
    <row r="53" spans="1:73" ht="40.15" customHeight="1" thickTop="1" thickBot="1" x14ac:dyDescent="0.3">
      <c r="A53" s="151"/>
      <c r="B53" s="924" t="s">
        <v>2080</v>
      </c>
      <c r="C53" s="238" t="s">
        <v>192</v>
      </c>
      <c r="D53" s="421"/>
      <c r="E53" s="662"/>
      <c r="F53" s="447"/>
      <c r="G53" s="373"/>
      <c r="H53" s="375"/>
      <c r="I53" s="375"/>
      <c r="J53" s="376"/>
      <c r="K53" s="376"/>
      <c r="L53" s="421"/>
      <c r="M53" s="423"/>
      <c r="N53" s="663"/>
      <c r="O53" s="664"/>
      <c r="P53" s="664"/>
      <c r="Q53" s="666"/>
      <c r="R53" s="698"/>
      <c r="S53" s="698"/>
      <c r="T53" s="783"/>
      <c r="U53" s="668"/>
      <c r="V53" s="668"/>
      <c r="W53" s="668"/>
      <c r="X53" s="668"/>
      <c r="Y53" s="248"/>
      <c r="Z53" s="700">
        <f>+AQ53+AY53+BG53+BO53</f>
        <v>0</v>
      </c>
      <c r="AA53" s="700">
        <f t="shared" si="28"/>
        <v>0</v>
      </c>
      <c r="AB53" s="700">
        <f t="shared" si="28"/>
        <v>0</v>
      </c>
      <c r="AC53" s="700">
        <f t="shared" si="28"/>
        <v>0</v>
      </c>
      <c r="AD53" s="700">
        <f t="shared" si="28"/>
        <v>0</v>
      </c>
      <c r="AE53" s="700">
        <f t="shared" si="28"/>
        <v>0</v>
      </c>
      <c r="AF53" s="700">
        <f t="shared" si="28"/>
        <v>0</v>
      </c>
      <c r="AG53" s="246"/>
      <c r="AH53" s="246"/>
      <c r="AI53" s="246"/>
      <c r="AJ53" s="246"/>
      <c r="AK53" s="246"/>
      <c r="AL53" s="246"/>
      <c r="AM53" s="246"/>
      <c r="AN53" s="246"/>
      <c r="AO53" s="246"/>
      <c r="AP53" s="784"/>
      <c r="AQ53" s="670">
        <f>SUM(AQ54:AQ69)</f>
        <v>0</v>
      </c>
      <c r="AR53" s="670">
        <f t="shared" ref="AR53:AW53" si="40">SUM(AR54:AR69)</f>
        <v>0</v>
      </c>
      <c r="AS53" s="670">
        <f t="shared" si="40"/>
        <v>0</v>
      </c>
      <c r="AT53" s="670">
        <f t="shared" si="40"/>
        <v>0</v>
      </c>
      <c r="AU53" s="670">
        <f t="shared" si="40"/>
        <v>0</v>
      </c>
      <c r="AV53" s="670">
        <f t="shared" si="40"/>
        <v>0</v>
      </c>
      <c r="AW53" s="670">
        <f t="shared" si="40"/>
        <v>0</v>
      </c>
      <c r="AX53" s="784"/>
      <c r="AY53" s="670">
        <f t="shared" ref="AY53:BE53" si="41">SUM(AY54:AY69)</f>
        <v>0</v>
      </c>
      <c r="AZ53" s="670">
        <f t="shared" si="41"/>
        <v>0</v>
      </c>
      <c r="BA53" s="670">
        <f t="shared" si="41"/>
        <v>0</v>
      </c>
      <c r="BB53" s="670">
        <f t="shared" si="41"/>
        <v>0</v>
      </c>
      <c r="BC53" s="670">
        <f t="shared" si="41"/>
        <v>0</v>
      </c>
      <c r="BD53" s="670">
        <f t="shared" si="41"/>
        <v>0</v>
      </c>
      <c r="BE53" s="670">
        <f t="shared" si="41"/>
        <v>0</v>
      </c>
      <c r="BF53" s="784"/>
      <c r="BG53" s="670">
        <f t="shared" ref="BG53:BM53" si="42">SUM(BG54:BG69)</f>
        <v>0</v>
      </c>
      <c r="BH53" s="670">
        <f t="shared" si="42"/>
        <v>0</v>
      </c>
      <c r="BI53" s="670">
        <f t="shared" si="42"/>
        <v>0</v>
      </c>
      <c r="BJ53" s="670">
        <f t="shared" si="42"/>
        <v>0</v>
      </c>
      <c r="BK53" s="670">
        <f t="shared" si="42"/>
        <v>0</v>
      </c>
      <c r="BL53" s="670">
        <f t="shared" si="42"/>
        <v>0</v>
      </c>
      <c r="BM53" s="670">
        <f t="shared" si="42"/>
        <v>0</v>
      </c>
      <c r="BN53" s="784"/>
      <c r="BO53" s="670">
        <f t="shared" ref="BO53:BU53" si="43">SUM(BO54:BO69)</f>
        <v>0</v>
      </c>
      <c r="BP53" s="670">
        <f t="shared" si="43"/>
        <v>0</v>
      </c>
      <c r="BQ53" s="670">
        <f t="shared" si="43"/>
        <v>0</v>
      </c>
      <c r="BR53" s="670">
        <f t="shared" si="43"/>
        <v>0</v>
      </c>
      <c r="BS53" s="670">
        <f t="shared" si="43"/>
        <v>0</v>
      </c>
      <c r="BT53" s="670">
        <f t="shared" si="43"/>
        <v>0</v>
      </c>
      <c r="BU53" s="670">
        <f t="shared" si="43"/>
        <v>0</v>
      </c>
    </row>
    <row r="54" spans="1:73" ht="39.950000000000003" customHeight="1" thickTop="1" x14ac:dyDescent="0.25">
      <c r="A54" s="151"/>
      <c r="B54" s="29"/>
      <c r="C54" s="1058" t="s">
        <v>2081</v>
      </c>
      <c r="D54" s="1161" t="s">
        <v>2082</v>
      </c>
      <c r="E54" s="1061" t="s">
        <v>3069</v>
      </c>
      <c r="F54" s="1064">
        <v>410301000</v>
      </c>
      <c r="G54" s="1158" t="s">
        <v>617</v>
      </c>
      <c r="H54" s="1043" t="s">
        <v>3004</v>
      </c>
      <c r="I54" s="1043" t="s">
        <v>3041</v>
      </c>
      <c r="J54" s="1043" t="s">
        <v>3049</v>
      </c>
      <c r="K54" s="1049" t="s">
        <v>3050</v>
      </c>
      <c r="L54" s="1043">
        <v>4103</v>
      </c>
      <c r="M54" s="1049" t="s">
        <v>3051</v>
      </c>
      <c r="N54" s="1046">
        <v>2026004540053</v>
      </c>
      <c r="O54" s="1049" t="s">
        <v>3053</v>
      </c>
      <c r="P54" s="1052" t="s">
        <v>617</v>
      </c>
      <c r="Q54" s="1055">
        <v>20</v>
      </c>
      <c r="R54" s="1040" t="s">
        <v>2871</v>
      </c>
      <c r="S54" s="1040"/>
      <c r="T54" s="1022"/>
      <c r="U54" s="1007"/>
      <c r="V54" s="1007"/>
      <c r="W54" s="1007"/>
      <c r="X54" s="1007"/>
      <c r="Y54" s="1007"/>
      <c r="Z54" s="1004">
        <f t="shared" ref="Z54:Z66" si="44">+AQ54+AY54+BG54+BO54</f>
        <v>0</v>
      </c>
      <c r="AA54" s="1004">
        <f t="shared" ref="AA54:AF54" si="45">SUM(AR54:AR57,AZ54:AZ57,BH54:BH57,BP54:BP57)</f>
        <v>0</v>
      </c>
      <c r="AB54" s="1004">
        <f t="shared" si="45"/>
        <v>0</v>
      </c>
      <c r="AC54" s="1004">
        <f t="shared" si="45"/>
        <v>0</v>
      </c>
      <c r="AD54" s="1004">
        <f t="shared" si="45"/>
        <v>0</v>
      </c>
      <c r="AE54" s="1004">
        <f t="shared" si="45"/>
        <v>0</v>
      </c>
      <c r="AF54" s="1004">
        <f t="shared" si="45"/>
        <v>0</v>
      </c>
      <c r="AG54" s="714"/>
      <c r="AH54" s="593"/>
      <c r="AI54" s="593"/>
      <c r="AJ54" s="593"/>
      <c r="AK54" s="207"/>
      <c r="AL54" s="208"/>
      <c r="AM54" s="208"/>
      <c r="AN54" s="208"/>
      <c r="AO54" s="208"/>
      <c r="AP54" s="1150">
        <f>+U54</f>
        <v>0</v>
      </c>
      <c r="AQ54" s="1004">
        <f>SUM(AR54:AW57)</f>
        <v>0</v>
      </c>
      <c r="AR54" s="299"/>
      <c r="AS54" s="299"/>
      <c r="AT54" s="299"/>
      <c r="AU54" s="299"/>
      <c r="AV54" s="299"/>
      <c r="AW54" s="299"/>
      <c r="AX54" s="1150">
        <f>+V54</f>
        <v>0</v>
      </c>
      <c r="AY54" s="1004">
        <f>SUM(AZ54:BE57)</f>
        <v>0</v>
      </c>
      <c r="AZ54" s="299"/>
      <c r="BA54" s="299"/>
      <c r="BB54" s="299"/>
      <c r="BC54" s="299"/>
      <c r="BD54" s="299"/>
      <c r="BE54" s="299"/>
      <c r="BF54" s="1150">
        <f>+W54</f>
        <v>0</v>
      </c>
      <c r="BG54" s="1004">
        <f>SUM(BH54:BM57)</f>
        <v>0</v>
      </c>
      <c r="BH54" s="299"/>
      <c r="BI54" s="299"/>
      <c r="BJ54" s="299"/>
      <c r="BK54" s="299"/>
      <c r="BL54" s="299"/>
      <c r="BM54" s="299"/>
      <c r="BN54" s="1150">
        <f>+X54</f>
        <v>0</v>
      </c>
      <c r="BO54" s="1004">
        <f>SUM(BP54:BU57)</f>
        <v>0</v>
      </c>
      <c r="BP54" s="299"/>
      <c r="BQ54" s="299"/>
      <c r="BR54" s="299"/>
      <c r="BS54" s="299"/>
      <c r="BT54" s="299"/>
      <c r="BU54" s="299"/>
    </row>
    <row r="55" spans="1:73" ht="39.950000000000003" customHeight="1" x14ac:dyDescent="0.25">
      <c r="A55" s="151"/>
      <c r="B55" s="29"/>
      <c r="C55" s="1059"/>
      <c r="D55" s="1162"/>
      <c r="E55" s="1062"/>
      <c r="F55" s="1065">
        <v>410301000</v>
      </c>
      <c r="G55" s="1159"/>
      <c r="H55" s="1044">
        <v>20</v>
      </c>
      <c r="I55" s="1044" t="s">
        <v>3041</v>
      </c>
      <c r="J55" s="1044"/>
      <c r="K55" s="1050" t="s">
        <v>3050</v>
      </c>
      <c r="L55" s="1044">
        <v>4103</v>
      </c>
      <c r="M55" s="1050" t="s">
        <v>3051</v>
      </c>
      <c r="N55" s="1047">
        <v>2024004540053</v>
      </c>
      <c r="O55" s="1050" t="s">
        <v>3053</v>
      </c>
      <c r="P55" s="1053"/>
      <c r="Q55" s="1056"/>
      <c r="R55" s="1041"/>
      <c r="S55" s="1041"/>
      <c r="T55" s="1023"/>
      <c r="U55" s="1008"/>
      <c r="V55" s="1008"/>
      <c r="W55" s="1008"/>
      <c r="X55" s="1008"/>
      <c r="Y55" s="1008"/>
      <c r="Z55" s="1005"/>
      <c r="AA55" s="1005"/>
      <c r="AB55" s="1005"/>
      <c r="AC55" s="1005"/>
      <c r="AD55" s="1005"/>
      <c r="AE55" s="1005"/>
      <c r="AF55" s="1005"/>
      <c r="AG55" s="479"/>
      <c r="AH55" s="592"/>
      <c r="AI55" s="592"/>
      <c r="AJ55" s="592"/>
      <c r="AK55" s="196"/>
      <c r="AL55" s="197"/>
      <c r="AM55" s="197"/>
      <c r="AN55" s="197"/>
      <c r="AO55" s="197"/>
      <c r="AP55" s="1151"/>
      <c r="AQ55" s="1005"/>
      <c r="AR55" s="282"/>
      <c r="AS55" s="282"/>
      <c r="AT55" s="282"/>
      <c r="AU55" s="282"/>
      <c r="AV55" s="282"/>
      <c r="AW55" s="282"/>
      <c r="AX55" s="1151"/>
      <c r="AY55" s="1005"/>
      <c r="AZ55" s="282"/>
      <c r="BA55" s="282"/>
      <c r="BB55" s="282"/>
      <c r="BC55" s="282"/>
      <c r="BD55" s="282"/>
      <c r="BE55" s="282"/>
      <c r="BF55" s="1151"/>
      <c r="BG55" s="1005"/>
      <c r="BH55" s="282"/>
      <c r="BI55" s="282"/>
      <c r="BJ55" s="282"/>
      <c r="BK55" s="282"/>
      <c r="BL55" s="282"/>
      <c r="BM55" s="282"/>
      <c r="BN55" s="1151"/>
      <c r="BO55" s="1005"/>
      <c r="BP55" s="282"/>
      <c r="BQ55" s="282"/>
      <c r="BR55" s="282"/>
      <c r="BS55" s="282"/>
      <c r="BT55" s="282"/>
      <c r="BU55" s="282"/>
    </row>
    <row r="56" spans="1:73" ht="39.950000000000003" customHeight="1" x14ac:dyDescent="0.25">
      <c r="A56" s="151"/>
      <c r="B56" s="29"/>
      <c r="C56" s="1059"/>
      <c r="D56" s="1162"/>
      <c r="E56" s="1062"/>
      <c r="F56" s="1065">
        <v>410301000</v>
      </c>
      <c r="G56" s="1159"/>
      <c r="H56" s="1044">
        <v>20</v>
      </c>
      <c r="I56" s="1044" t="s">
        <v>3041</v>
      </c>
      <c r="J56" s="1044"/>
      <c r="K56" s="1050" t="s">
        <v>3050</v>
      </c>
      <c r="L56" s="1044">
        <v>4103</v>
      </c>
      <c r="M56" s="1050" t="s">
        <v>3051</v>
      </c>
      <c r="N56" s="1047">
        <v>2024004540053</v>
      </c>
      <c r="O56" s="1050" t="s">
        <v>3053</v>
      </c>
      <c r="P56" s="1053"/>
      <c r="Q56" s="1056"/>
      <c r="R56" s="1041"/>
      <c r="S56" s="1041"/>
      <c r="T56" s="1023"/>
      <c r="U56" s="1008"/>
      <c r="V56" s="1008"/>
      <c r="W56" s="1008"/>
      <c r="X56" s="1008"/>
      <c r="Y56" s="1008"/>
      <c r="Z56" s="1005"/>
      <c r="AA56" s="1005"/>
      <c r="AB56" s="1005"/>
      <c r="AC56" s="1005"/>
      <c r="AD56" s="1005"/>
      <c r="AE56" s="1005"/>
      <c r="AF56" s="1005"/>
      <c r="AG56" s="196"/>
      <c r="AH56" s="592"/>
      <c r="AI56" s="592"/>
      <c r="AJ56" s="592"/>
      <c r="AK56" s="196"/>
      <c r="AL56" s="197"/>
      <c r="AM56" s="197"/>
      <c r="AN56" s="197"/>
      <c r="AO56" s="197"/>
      <c r="AP56" s="1151"/>
      <c r="AQ56" s="1005"/>
      <c r="AR56" s="282"/>
      <c r="AS56" s="282"/>
      <c r="AT56" s="282"/>
      <c r="AU56" s="282"/>
      <c r="AV56" s="282"/>
      <c r="AW56" s="282"/>
      <c r="AX56" s="1151"/>
      <c r="AY56" s="1005"/>
      <c r="AZ56" s="282"/>
      <c r="BA56" s="282"/>
      <c r="BB56" s="282"/>
      <c r="BC56" s="282"/>
      <c r="BD56" s="282"/>
      <c r="BE56" s="282"/>
      <c r="BF56" s="1151"/>
      <c r="BG56" s="1005"/>
      <c r="BH56" s="282"/>
      <c r="BI56" s="282"/>
      <c r="BJ56" s="282"/>
      <c r="BK56" s="282"/>
      <c r="BL56" s="282"/>
      <c r="BM56" s="282"/>
      <c r="BN56" s="1151"/>
      <c r="BO56" s="1005"/>
      <c r="BP56" s="282"/>
      <c r="BQ56" s="282"/>
      <c r="BR56" s="282"/>
      <c r="BS56" s="282"/>
      <c r="BT56" s="282"/>
      <c r="BU56" s="282"/>
    </row>
    <row r="57" spans="1:73" ht="39.950000000000003" customHeight="1" thickBot="1" x14ac:dyDescent="0.3">
      <c r="A57" s="151"/>
      <c r="B57" s="29"/>
      <c r="C57" s="1059"/>
      <c r="D57" s="1162"/>
      <c r="E57" s="1063"/>
      <c r="F57" s="1066">
        <v>410301000</v>
      </c>
      <c r="G57" s="1160"/>
      <c r="H57" s="1045">
        <v>20</v>
      </c>
      <c r="I57" s="1045" t="s">
        <v>3041</v>
      </c>
      <c r="J57" s="1045"/>
      <c r="K57" s="1051" t="s">
        <v>3050</v>
      </c>
      <c r="L57" s="1045">
        <v>4103</v>
      </c>
      <c r="M57" s="1051" t="s">
        <v>3051</v>
      </c>
      <c r="N57" s="1048">
        <v>2024004540053</v>
      </c>
      <c r="O57" s="1051" t="s">
        <v>3053</v>
      </c>
      <c r="P57" s="1054"/>
      <c r="Q57" s="1057"/>
      <c r="R57" s="1042"/>
      <c r="S57" s="1042"/>
      <c r="T57" s="1024"/>
      <c r="U57" s="1009"/>
      <c r="V57" s="1009"/>
      <c r="W57" s="1009"/>
      <c r="X57" s="1009"/>
      <c r="Y57" s="1009"/>
      <c r="Z57" s="1006"/>
      <c r="AA57" s="1006"/>
      <c r="AB57" s="1006"/>
      <c r="AC57" s="1006"/>
      <c r="AD57" s="1006"/>
      <c r="AE57" s="1006"/>
      <c r="AF57" s="1006"/>
      <c r="AG57" s="715"/>
      <c r="AH57" s="716"/>
      <c r="AI57" s="716"/>
      <c r="AJ57" s="716"/>
      <c r="AK57" s="715"/>
      <c r="AL57" s="717"/>
      <c r="AM57" s="717"/>
      <c r="AN57" s="717"/>
      <c r="AO57" s="717"/>
      <c r="AP57" s="1152"/>
      <c r="AQ57" s="1006"/>
      <c r="AR57" s="718"/>
      <c r="AS57" s="718"/>
      <c r="AT57" s="718"/>
      <c r="AU57" s="718"/>
      <c r="AV57" s="718"/>
      <c r="AW57" s="718"/>
      <c r="AX57" s="1152"/>
      <c r="AY57" s="1006"/>
      <c r="AZ57" s="718"/>
      <c r="BA57" s="718"/>
      <c r="BB57" s="718"/>
      <c r="BC57" s="718"/>
      <c r="BD57" s="718"/>
      <c r="BE57" s="718"/>
      <c r="BF57" s="1152"/>
      <c r="BG57" s="1006"/>
      <c r="BH57" s="718"/>
      <c r="BI57" s="718"/>
      <c r="BJ57" s="718"/>
      <c r="BK57" s="718"/>
      <c r="BL57" s="718"/>
      <c r="BM57" s="718"/>
      <c r="BN57" s="1152"/>
      <c r="BO57" s="1006"/>
      <c r="BP57" s="718"/>
      <c r="BQ57" s="718"/>
      <c r="BR57" s="718"/>
      <c r="BS57" s="718"/>
      <c r="BT57" s="718"/>
      <c r="BU57" s="718"/>
    </row>
    <row r="58" spans="1:73" ht="39.950000000000003" customHeight="1" thickTop="1" x14ac:dyDescent="0.25">
      <c r="A58" s="151"/>
      <c r="B58" s="29"/>
      <c r="C58" s="1059"/>
      <c r="D58" s="1162"/>
      <c r="E58" s="1061" t="s">
        <v>3070</v>
      </c>
      <c r="F58" s="1064">
        <v>450203200</v>
      </c>
      <c r="G58" s="1049" t="s">
        <v>725</v>
      </c>
      <c r="H58" s="1043" t="s">
        <v>272</v>
      </c>
      <c r="I58" s="1043" t="s">
        <v>3041</v>
      </c>
      <c r="J58" s="1043" t="s">
        <v>3058</v>
      </c>
      <c r="K58" s="1049" t="s">
        <v>3059</v>
      </c>
      <c r="L58" s="1043">
        <v>4502</v>
      </c>
      <c r="M58" s="1049" t="s">
        <v>3060</v>
      </c>
      <c r="N58" s="1046">
        <v>2026004540092</v>
      </c>
      <c r="O58" s="1049" t="s">
        <v>3061</v>
      </c>
      <c r="P58" s="1052" t="s">
        <v>2077</v>
      </c>
      <c r="Q58" s="1055">
        <v>1</v>
      </c>
      <c r="R58" s="1040" t="s">
        <v>2867</v>
      </c>
      <c r="S58" s="1040"/>
      <c r="T58" s="1022"/>
      <c r="U58" s="1007"/>
      <c r="V58" s="1007"/>
      <c r="W58" s="1007"/>
      <c r="X58" s="1007"/>
      <c r="Y58" s="1007"/>
      <c r="Z58" s="1004">
        <f t="shared" si="44"/>
        <v>0</v>
      </c>
      <c r="AA58" s="1004">
        <f t="shared" ref="AA58:AF58" si="46">SUM(AR58:AR61,AZ58:AZ61,BH58:BH61,BP58:BP61)</f>
        <v>0</v>
      </c>
      <c r="AB58" s="1004">
        <f t="shared" si="46"/>
        <v>0</v>
      </c>
      <c r="AC58" s="1004">
        <f t="shared" si="46"/>
        <v>0</v>
      </c>
      <c r="AD58" s="1004">
        <f t="shared" si="46"/>
        <v>0</v>
      </c>
      <c r="AE58" s="1004">
        <f t="shared" si="46"/>
        <v>0</v>
      </c>
      <c r="AF58" s="1004">
        <f t="shared" si="46"/>
        <v>0</v>
      </c>
      <c r="AG58" s="714"/>
      <c r="AH58" s="593"/>
      <c r="AI58" s="593"/>
      <c r="AJ58" s="593"/>
      <c r="AK58" s="207"/>
      <c r="AL58" s="208"/>
      <c r="AM58" s="208"/>
      <c r="AN58" s="208"/>
      <c r="AO58" s="208"/>
      <c r="AP58" s="1150">
        <f>+U58</f>
        <v>0</v>
      </c>
      <c r="AQ58" s="1004">
        <f>SUM(AR58:AW61)</f>
        <v>0</v>
      </c>
      <c r="AR58" s="299"/>
      <c r="AS58" s="299"/>
      <c r="AT58" s="299"/>
      <c r="AU58" s="299"/>
      <c r="AV58" s="299"/>
      <c r="AW58" s="299"/>
      <c r="AX58" s="1150">
        <f>+V58</f>
        <v>0</v>
      </c>
      <c r="AY58" s="1004">
        <f>SUM(AZ58:BE61)</f>
        <v>0</v>
      </c>
      <c r="AZ58" s="299"/>
      <c r="BA58" s="299"/>
      <c r="BB58" s="299"/>
      <c r="BC58" s="299"/>
      <c r="BD58" s="299"/>
      <c r="BE58" s="299"/>
      <c r="BF58" s="1150">
        <f>+W58</f>
        <v>0</v>
      </c>
      <c r="BG58" s="1004">
        <f>SUM(BH58:BM61)</f>
        <v>0</v>
      </c>
      <c r="BH58" s="299"/>
      <c r="BI58" s="299"/>
      <c r="BJ58" s="299"/>
      <c r="BK58" s="299"/>
      <c r="BL58" s="299"/>
      <c r="BM58" s="299"/>
      <c r="BN58" s="1150">
        <f>+X58</f>
        <v>0</v>
      </c>
      <c r="BO58" s="1004">
        <f>SUM(BP58:BU61)</f>
        <v>0</v>
      </c>
      <c r="BP58" s="299"/>
      <c r="BQ58" s="299"/>
      <c r="BR58" s="299"/>
      <c r="BS58" s="299"/>
      <c r="BT58" s="299"/>
      <c r="BU58" s="299"/>
    </row>
    <row r="59" spans="1:73" ht="39.950000000000003" customHeight="1" x14ac:dyDescent="0.25">
      <c r="A59" s="151"/>
      <c r="B59" s="29"/>
      <c r="C59" s="1059"/>
      <c r="D59" s="1162"/>
      <c r="E59" s="1062"/>
      <c r="F59" s="1065">
        <v>450203200</v>
      </c>
      <c r="G59" s="1050" t="s">
        <v>725</v>
      </c>
      <c r="H59" s="1044">
        <v>20</v>
      </c>
      <c r="I59" s="1044" t="s">
        <v>3041</v>
      </c>
      <c r="J59" s="1044"/>
      <c r="K59" s="1050" t="s">
        <v>3059</v>
      </c>
      <c r="L59" s="1044">
        <v>4502</v>
      </c>
      <c r="M59" s="1050"/>
      <c r="N59" s="1047">
        <v>2024004540092</v>
      </c>
      <c r="O59" s="1050" t="s">
        <v>3061</v>
      </c>
      <c r="P59" s="1053"/>
      <c r="Q59" s="1056"/>
      <c r="R59" s="1041"/>
      <c r="S59" s="1041"/>
      <c r="T59" s="1023"/>
      <c r="U59" s="1008"/>
      <c r="V59" s="1008"/>
      <c r="W59" s="1008"/>
      <c r="X59" s="1008"/>
      <c r="Y59" s="1008"/>
      <c r="Z59" s="1005"/>
      <c r="AA59" s="1005"/>
      <c r="AB59" s="1005"/>
      <c r="AC59" s="1005"/>
      <c r="AD59" s="1005"/>
      <c r="AE59" s="1005"/>
      <c r="AF59" s="1005"/>
      <c r="AG59" s="479"/>
      <c r="AH59" s="592"/>
      <c r="AI59" s="592"/>
      <c r="AJ59" s="592"/>
      <c r="AK59" s="196"/>
      <c r="AL59" s="197"/>
      <c r="AM59" s="197"/>
      <c r="AN59" s="197"/>
      <c r="AO59" s="197"/>
      <c r="AP59" s="1151"/>
      <c r="AQ59" s="1005"/>
      <c r="AR59" s="282"/>
      <c r="AS59" s="282"/>
      <c r="AT59" s="282"/>
      <c r="AU59" s="282"/>
      <c r="AV59" s="282"/>
      <c r="AW59" s="282"/>
      <c r="AX59" s="1151"/>
      <c r="AY59" s="1005"/>
      <c r="AZ59" s="282"/>
      <c r="BA59" s="282"/>
      <c r="BB59" s="282"/>
      <c r="BC59" s="282"/>
      <c r="BD59" s="282"/>
      <c r="BE59" s="282"/>
      <c r="BF59" s="1151"/>
      <c r="BG59" s="1005"/>
      <c r="BH59" s="282"/>
      <c r="BI59" s="282"/>
      <c r="BJ59" s="282"/>
      <c r="BK59" s="282"/>
      <c r="BL59" s="282"/>
      <c r="BM59" s="282"/>
      <c r="BN59" s="1151"/>
      <c r="BO59" s="1005"/>
      <c r="BP59" s="282"/>
      <c r="BQ59" s="282"/>
      <c r="BR59" s="282"/>
      <c r="BS59" s="282"/>
      <c r="BT59" s="282"/>
      <c r="BU59" s="282"/>
    </row>
    <row r="60" spans="1:73" ht="39.950000000000003" customHeight="1" x14ac:dyDescent="0.25">
      <c r="A60" s="151"/>
      <c r="B60" s="29"/>
      <c r="C60" s="1059"/>
      <c r="D60" s="1162"/>
      <c r="E60" s="1062"/>
      <c r="F60" s="1065">
        <v>450203200</v>
      </c>
      <c r="G60" s="1050" t="s">
        <v>725</v>
      </c>
      <c r="H60" s="1044">
        <v>20</v>
      </c>
      <c r="I60" s="1044" t="s">
        <v>3041</v>
      </c>
      <c r="J60" s="1044"/>
      <c r="K60" s="1050" t="s">
        <v>3059</v>
      </c>
      <c r="L60" s="1044">
        <v>4502</v>
      </c>
      <c r="M60" s="1050"/>
      <c r="N60" s="1047">
        <v>2024004540092</v>
      </c>
      <c r="O60" s="1050" t="s">
        <v>3061</v>
      </c>
      <c r="P60" s="1053"/>
      <c r="Q60" s="1056"/>
      <c r="R60" s="1041"/>
      <c r="S60" s="1041"/>
      <c r="T60" s="1023"/>
      <c r="U60" s="1008"/>
      <c r="V60" s="1008"/>
      <c r="W60" s="1008"/>
      <c r="X60" s="1008"/>
      <c r="Y60" s="1008"/>
      <c r="Z60" s="1005"/>
      <c r="AA60" s="1005"/>
      <c r="AB60" s="1005"/>
      <c r="AC60" s="1005"/>
      <c r="AD60" s="1005"/>
      <c r="AE60" s="1005"/>
      <c r="AF60" s="1005"/>
      <c r="AG60" s="196"/>
      <c r="AH60" s="592"/>
      <c r="AI60" s="592"/>
      <c r="AJ60" s="592"/>
      <c r="AK60" s="196"/>
      <c r="AL60" s="197"/>
      <c r="AM60" s="197"/>
      <c r="AN60" s="197"/>
      <c r="AO60" s="197"/>
      <c r="AP60" s="1151"/>
      <c r="AQ60" s="1005"/>
      <c r="AR60" s="282"/>
      <c r="AS60" s="282"/>
      <c r="AT60" s="282"/>
      <c r="AU60" s="282"/>
      <c r="AV60" s="282"/>
      <c r="AW60" s="282"/>
      <c r="AX60" s="1151"/>
      <c r="AY60" s="1005"/>
      <c r="AZ60" s="282"/>
      <c r="BA60" s="282"/>
      <c r="BB60" s="282"/>
      <c r="BC60" s="282"/>
      <c r="BD60" s="282"/>
      <c r="BE60" s="282"/>
      <c r="BF60" s="1151"/>
      <c r="BG60" s="1005"/>
      <c r="BH60" s="282"/>
      <c r="BI60" s="282"/>
      <c r="BJ60" s="282"/>
      <c r="BK60" s="282"/>
      <c r="BL60" s="282"/>
      <c r="BM60" s="282"/>
      <c r="BN60" s="1151"/>
      <c r="BO60" s="1005"/>
      <c r="BP60" s="282"/>
      <c r="BQ60" s="282"/>
      <c r="BR60" s="282"/>
      <c r="BS60" s="282"/>
      <c r="BT60" s="282"/>
      <c r="BU60" s="282"/>
    </row>
    <row r="61" spans="1:73" ht="39.950000000000003" customHeight="1" thickBot="1" x14ac:dyDescent="0.3">
      <c r="A61" s="151"/>
      <c r="B61" s="29"/>
      <c r="C61" s="1060"/>
      <c r="D61" s="1163"/>
      <c r="E61" s="1063"/>
      <c r="F61" s="1066">
        <v>450203200</v>
      </c>
      <c r="G61" s="1051" t="s">
        <v>725</v>
      </c>
      <c r="H61" s="1045">
        <v>20</v>
      </c>
      <c r="I61" s="1045" t="s">
        <v>3041</v>
      </c>
      <c r="J61" s="1045"/>
      <c r="K61" s="1051" t="s">
        <v>3059</v>
      </c>
      <c r="L61" s="1045">
        <v>4502</v>
      </c>
      <c r="M61" s="1051"/>
      <c r="N61" s="1048">
        <v>2024004540092</v>
      </c>
      <c r="O61" s="1051" t="s">
        <v>3061</v>
      </c>
      <c r="P61" s="1054"/>
      <c r="Q61" s="1057"/>
      <c r="R61" s="1042"/>
      <c r="S61" s="1042"/>
      <c r="T61" s="1024"/>
      <c r="U61" s="1009"/>
      <c r="V61" s="1009"/>
      <c r="W61" s="1009"/>
      <c r="X61" s="1009"/>
      <c r="Y61" s="1009"/>
      <c r="Z61" s="1006"/>
      <c r="AA61" s="1006"/>
      <c r="AB61" s="1006"/>
      <c r="AC61" s="1006"/>
      <c r="AD61" s="1006"/>
      <c r="AE61" s="1006"/>
      <c r="AF61" s="1006"/>
      <c r="AG61" s="715"/>
      <c r="AH61" s="716"/>
      <c r="AI61" s="716"/>
      <c r="AJ61" s="716"/>
      <c r="AK61" s="715"/>
      <c r="AL61" s="717"/>
      <c r="AM61" s="717"/>
      <c r="AN61" s="717"/>
      <c r="AO61" s="717"/>
      <c r="AP61" s="1152"/>
      <c r="AQ61" s="1006"/>
      <c r="AR61" s="718"/>
      <c r="AS61" s="718"/>
      <c r="AT61" s="718"/>
      <c r="AU61" s="718"/>
      <c r="AV61" s="718"/>
      <c r="AW61" s="718"/>
      <c r="AX61" s="1152"/>
      <c r="AY61" s="1006"/>
      <c r="AZ61" s="718"/>
      <c r="BA61" s="718"/>
      <c r="BB61" s="718"/>
      <c r="BC61" s="718"/>
      <c r="BD61" s="718"/>
      <c r="BE61" s="718"/>
      <c r="BF61" s="1152"/>
      <c r="BG61" s="1006"/>
      <c r="BH61" s="718"/>
      <c r="BI61" s="718"/>
      <c r="BJ61" s="718"/>
      <c r="BK61" s="718"/>
      <c r="BL61" s="718"/>
      <c r="BM61" s="718"/>
      <c r="BN61" s="1152"/>
      <c r="BO61" s="1006"/>
      <c r="BP61" s="718"/>
      <c r="BQ61" s="718"/>
      <c r="BR61" s="718"/>
      <c r="BS61" s="718"/>
      <c r="BT61" s="718"/>
      <c r="BU61" s="718"/>
    </row>
    <row r="62" spans="1:73" ht="39.950000000000003" customHeight="1" thickTop="1" x14ac:dyDescent="0.25">
      <c r="A62" s="151"/>
      <c r="B62" s="29"/>
      <c r="C62" s="1058" t="s">
        <v>2083</v>
      </c>
      <c r="D62" s="1161" t="s">
        <v>2084</v>
      </c>
      <c r="E62" s="1061" t="s">
        <v>3071</v>
      </c>
      <c r="F62" s="1064">
        <v>410200100</v>
      </c>
      <c r="G62" s="1049" t="s">
        <v>3072</v>
      </c>
      <c r="H62" s="1043" t="s">
        <v>3073</v>
      </c>
      <c r="I62" s="1043" t="s">
        <v>3041</v>
      </c>
      <c r="J62" s="1043" t="s">
        <v>3049</v>
      </c>
      <c r="K62" s="1049" t="s">
        <v>3050</v>
      </c>
      <c r="L62" s="1043">
        <v>4102</v>
      </c>
      <c r="M62" s="1049" t="s">
        <v>3074</v>
      </c>
      <c r="N62" s="1046">
        <v>2024004540079</v>
      </c>
      <c r="O62" s="1049" t="s">
        <v>3075</v>
      </c>
      <c r="P62" s="1052" t="s">
        <v>2085</v>
      </c>
      <c r="Q62" s="1055">
        <v>27000</v>
      </c>
      <c r="R62" s="1040" t="s">
        <v>2871</v>
      </c>
      <c r="S62" s="1040"/>
      <c r="T62" s="1022"/>
      <c r="U62" s="1007"/>
      <c r="V62" s="1007"/>
      <c r="W62" s="1007"/>
      <c r="X62" s="1007"/>
      <c r="Y62" s="1007"/>
      <c r="Z62" s="1004">
        <f t="shared" si="44"/>
        <v>0</v>
      </c>
      <c r="AA62" s="1004">
        <f t="shared" ref="AA62:AF62" si="47">SUM(AR62:AR65,AZ62:AZ65,BH62:BH65,BP62:BP65)</f>
        <v>0</v>
      </c>
      <c r="AB62" s="1004">
        <f t="shared" si="47"/>
        <v>0</v>
      </c>
      <c r="AC62" s="1004">
        <f t="shared" si="47"/>
        <v>0</v>
      </c>
      <c r="AD62" s="1004">
        <f t="shared" si="47"/>
        <v>0</v>
      </c>
      <c r="AE62" s="1004">
        <f t="shared" si="47"/>
        <v>0</v>
      </c>
      <c r="AF62" s="1004">
        <f t="shared" si="47"/>
        <v>0</v>
      </c>
      <c r="AG62" s="714"/>
      <c r="AH62" s="593"/>
      <c r="AI62" s="593"/>
      <c r="AJ62" s="593"/>
      <c r="AK62" s="207"/>
      <c r="AL62" s="208"/>
      <c r="AM62" s="208"/>
      <c r="AN62" s="208"/>
      <c r="AO62" s="208"/>
      <c r="AP62" s="1150">
        <f>+U62</f>
        <v>0</v>
      </c>
      <c r="AQ62" s="1004">
        <f>SUM(AR62:AW65)</f>
        <v>0</v>
      </c>
      <c r="AR62" s="299"/>
      <c r="AS62" s="299"/>
      <c r="AT62" s="299"/>
      <c r="AU62" s="299"/>
      <c r="AV62" s="299"/>
      <c r="AW62" s="299"/>
      <c r="AX62" s="1150">
        <f>+V62</f>
        <v>0</v>
      </c>
      <c r="AY62" s="1004">
        <f>SUM(AZ62:BE65)</f>
        <v>0</v>
      </c>
      <c r="AZ62" s="299"/>
      <c r="BA62" s="299"/>
      <c r="BB62" s="299"/>
      <c r="BC62" s="299"/>
      <c r="BD62" s="299"/>
      <c r="BE62" s="299"/>
      <c r="BF62" s="1150">
        <f>+W62</f>
        <v>0</v>
      </c>
      <c r="BG62" s="1004">
        <f>SUM(BH62:BM65)</f>
        <v>0</v>
      </c>
      <c r="BH62" s="299"/>
      <c r="BI62" s="299"/>
      <c r="BJ62" s="299"/>
      <c r="BK62" s="299"/>
      <c r="BL62" s="299"/>
      <c r="BM62" s="299"/>
      <c r="BN62" s="1150">
        <f>+X62</f>
        <v>0</v>
      </c>
      <c r="BO62" s="1004">
        <f>SUM(BP62:BU65)</f>
        <v>0</v>
      </c>
      <c r="BP62" s="299"/>
      <c r="BQ62" s="299"/>
      <c r="BR62" s="299"/>
      <c r="BS62" s="299"/>
      <c r="BT62" s="299"/>
      <c r="BU62" s="299"/>
    </row>
    <row r="63" spans="1:73" ht="39.950000000000003" customHeight="1" x14ac:dyDescent="0.25">
      <c r="A63" s="151"/>
      <c r="B63" s="29"/>
      <c r="C63" s="1059"/>
      <c r="D63" s="1162"/>
      <c r="E63" s="1062"/>
      <c r="F63" s="1065">
        <v>410200100</v>
      </c>
      <c r="G63" s="1050">
        <v>410200100</v>
      </c>
      <c r="H63" s="1044">
        <v>27000</v>
      </c>
      <c r="I63" s="1044" t="s">
        <v>3041</v>
      </c>
      <c r="J63" s="1044"/>
      <c r="K63" s="1050" t="s">
        <v>3050</v>
      </c>
      <c r="L63" s="1044">
        <v>4102</v>
      </c>
      <c r="M63" s="1050" t="s">
        <v>3074</v>
      </c>
      <c r="N63" s="1047">
        <v>2024004540053</v>
      </c>
      <c r="O63" s="1050" t="s">
        <v>3053</v>
      </c>
      <c r="P63" s="1053"/>
      <c r="Q63" s="1056"/>
      <c r="R63" s="1041"/>
      <c r="S63" s="1041"/>
      <c r="T63" s="1023"/>
      <c r="U63" s="1008"/>
      <c r="V63" s="1008"/>
      <c r="W63" s="1008"/>
      <c r="X63" s="1008"/>
      <c r="Y63" s="1008"/>
      <c r="Z63" s="1005"/>
      <c r="AA63" s="1005"/>
      <c r="AB63" s="1005"/>
      <c r="AC63" s="1005"/>
      <c r="AD63" s="1005"/>
      <c r="AE63" s="1005"/>
      <c r="AF63" s="1005"/>
      <c r="AG63" s="479"/>
      <c r="AH63" s="592"/>
      <c r="AI63" s="592"/>
      <c r="AJ63" s="592"/>
      <c r="AK63" s="196"/>
      <c r="AL63" s="197"/>
      <c r="AM63" s="197"/>
      <c r="AN63" s="197"/>
      <c r="AO63" s="197"/>
      <c r="AP63" s="1151"/>
      <c r="AQ63" s="1005"/>
      <c r="AR63" s="282"/>
      <c r="AS63" s="282"/>
      <c r="AT63" s="282"/>
      <c r="AU63" s="282"/>
      <c r="AV63" s="282"/>
      <c r="AW63" s="282"/>
      <c r="AX63" s="1151"/>
      <c r="AY63" s="1005"/>
      <c r="AZ63" s="282"/>
      <c r="BA63" s="282"/>
      <c r="BB63" s="282"/>
      <c r="BC63" s="282"/>
      <c r="BD63" s="282"/>
      <c r="BE63" s="282"/>
      <c r="BF63" s="1151"/>
      <c r="BG63" s="1005"/>
      <c r="BH63" s="282"/>
      <c r="BI63" s="282"/>
      <c r="BJ63" s="282"/>
      <c r="BK63" s="282"/>
      <c r="BL63" s="282"/>
      <c r="BM63" s="282"/>
      <c r="BN63" s="1151"/>
      <c r="BO63" s="1005"/>
      <c r="BP63" s="282"/>
      <c r="BQ63" s="282"/>
      <c r="BR63" s="282"/>
      <c r="BS63" s="282"/>
      <c r="BT63" s="282"/>
      <c r="BU63" s="282"/>
    </row>
    <row r="64" spans="1:73" ht="39.950000000000003" customHeight="1" x14ac:dyDescent="0.25">
      <c r="A64" s="151"/>
      <c r="B64" s="29"/>
      <c r="C64" s="1059"/>
      <c r="D64" s="1162"/>
      <c r="E64" s="1062"/>
      <c r="F64" s="1065">
        <v>410200100</v>
      </c>
      <c r="G64" s="1050">
        <v>410200100</v>
      </c>
      <c r="H64" s="1044">
        <v>27000</v>
      </c>
      <c r="I64" s="1044" t="s">
        <v>3041</v>
      </c>
      <c r="J64" s="1044"/>
      <c r="K64" s="1050" t="s">
        <v>3050</v>
      </c>
      <c r="L64" s="1044">
        <v>4102</v>
      </c>
      <c r="M64" s="1050" t="s">
        <v>3074</v>
      </c>
      <c r="N64" s="1047">
        <v>2024004540053</v>
      </c>
      <c r="O64" s="1050" t="s">
        <v>3053</v>
      </c>
      <c r="P64" s="1053"/>
      <c r="Q64" s="1056"/>
      <c r="R64" s="1041"/>
      <c r="S64" s="1041"/>
      <c r="T64" s="1023"/>
      <c r="U64" s="1008"/>
      <c r="V64" s="1008"/>
      <c r="W64" s="1008"/>
      <c r="X64" s="1008"/>
      <c r="Y64" s="1008"/>
      <c r="Z64" s="1005"/>
      <c r="AA64" s="1005"/>
      <c r="AB64" s="1005"/>
      <c r="AC64" s="1005"/>
      <c r="AD64" s="1005"/>
      <c r="AE64" s="1005"/>
      <c r="AF64" s="1005"/>
      <c r="AG64" s="196"/>
      <c r="AH64" s="592"/>
      <c r="AI64" s="592"/>
      <c r="AJ64" s="592"/>
      <c r="AK64" s="196"/>
      <c r="AL64" s="197"/>
      <c r="AM64" s="197"/>
      <c r="AN64" s="197"/>
      <c r="AO64" s="197"/>
      <c r="AP64" s="1151"/>
      <c r="AQ64" s="1005"/>
      <c r="AR64" s="282"/>
      <c r="AS64" s="282"/>
      <c r="AT64" s="282"/>
      <c r="AU64" s="282"/>
      <c r="AV64" s="282"/>
      <c r="AW64" s="282"/>
      <c r="AX64" s="1151"/>
      <c r="AY64" s="1005"/>
      <c r="AZ64" s="282"/>
      <c r="BA64" s="282"/>
      <c r="BB64" s="282"/>
      <c r="BC64" s="282"/>
      <c r="BD64" s="282"/>
      <c r="BE64" s="282"/>
      <c r="BF64" s="1151"/>
      <c r="BG64" s="1005"/>
      <c r="BH64" s="282"/>
      <c r="BI64" s="282"/>
      <c r="BJ64" s="282"/>
      <c r="BK64" s="282"/>
      <c r="BL64" s="282"/>
      <c r="BM64" s="282"/>
      <c r="BN64" s="1151"/>
      <c r="BO64" s="1005"/>
      <c r="BP64" s="282"/>
      <c r="BQ64" s="282"/>
      <c r="BR64" s="282"/>
      <c r="BS64" s="282"/>
      <c r="BT64" s="282"/>
      <c r="BU64" s="282"/>
    </row>
    <row r="65" spans="1:73" ht="39.950000000000003" customHeight="1" thickBot="1" x14ac:dyDescent="0.3">
      <c r="A65" s="151"/>
      <c r="B65" s="29"/>
      <c r="C65" s="1059"/>
      <c r="D65" s="1162"/>
      <c r="E65" s="1063"/>
      <c r="F65" s="1066">
        <v>410200100</v>
      </c>
      <c r="G65" s="1051">
        <v>410200100</v>
      </c>
      <c r="H65" s="1045">
        <v>27000</v>
      </c>
      <c r="I65" s="1045" t="s">
        <v>3041</v>
      </c>
      <c r="J65" s="1045"/>
      <c r="K65" s="1051" t="s">
        <v>3050</v>
      </c>
      <c r="L65" s="1045">
        <v>4102</v>
      </c>
      <c r="M65" s="1051" t="s">
        <v>3074</v>
      </c>
      <c r="N65" s="1048">
        <v>2024004540053</v>
      </c>
      <c r="O65" s="1051" t="s">
        <v>3053</v>
      </c>
      <c r="P65" s="1054"/>
      <c r="Q65" s="1057"/>
      <c r="R65" s="1042"/>
      <c r="S65" s="1042"/>
      <c r="T65" s="1024"/>
      <c r="U65" s="1009"/>
      <c r="V65" s="1009"/>
      <c r="W65" s="1009"/>
      <c r="X65" s="1009"/>
      <c r="Y65" s="1009"/>
      <c r="Z65" s="1006"/>
      <c r="AA65" s="1006"/>
      <c r="AB65" s="1006"/>
      <c r="AC65" s="1006"/>
      <c r="AD65" s="1006"/>
      <c r="AE65" s="1006"/>
      <c r="AF65" s="1006"/>
      <c r="AG65" s="715"/>
      <c r="AH65" s="716"/>
      <c r="AI65" s="716"/>
      <c r="AJ65" s="716"/>
      <c r="AK65" s="715"/>
      <c r="AL65" s="717"/>
      <c r="AM65" s="717"/>
      <c r="AN65" s="717"/>
      <c r="AO65" s="717"/>
      <c r="AP65" s="1152"/>
      <c r="AQ65" s="1006"/>
      <c r="AR65" s="718"/>
      <c r="AS65" s="718"/>
      <c r="AT65" s="718"/>
      <c r="AU65" s="718"/>
      <c r="AV65" s="718"/>
      <c r="AW65" s="718"/>
      <c r="AX65" s="1152"/>
      <c r="AY65" s="1006"/>
      <c r="AZ65" s="718"/>
      <c r="BA65" s="718"/>
      <c r="BB65" s="718"/>
      <c r="BC65" s="718"/>
      <c r="BD65" s="718"/>
      <c r="BE65" s="718"/>
      <c r="BF65" s="1152"/>
      <c r="BG65" s="1006"/>
      <c r="BH65" s="718"/>
      <c r="BI65" s="718"/>
      <c r="BJ65" s="718"/>
      <c r="BK65" s="718"/>
      <c r="BL65" s="718"/>
      <c r="BM65" s="718"/>
      <c r="BN65" s="1152"/>
      <c r="BO65" s="1006"/>
      <c r="BP65" s="718"/>
      <c r="BQ65" s="718"/>
      <c r="BR65" s="718"/>
      <c r="BS65" s="718"/>
      <c r="BT65" s="718"/>
      <c r="BU65" s="718"/>
    </row>
    <row r="66" spans="1:73" ht="39.950000000000003" customHeight="1" thickTop="1" x14ac:dyDescent="0.25">
      <c r="A66" s="151"/>
      <c r="B66" s="29"/>
      <c r="C66" s="1059"/>
      <c r="D66" s="1162"/>
      <c r="E66" s="1061" t="s">
        <v>3076</v>
      </c>
      <c r="F66" s="1064">
        <v>410306000</v>
      </c>
      <c r="G66" s="1049" t="s">
        <v>725</v>
      </c>
      <c r="H66" s="1043" t="s">
        <v>272</v>
      </c>
      <c r="I66" s="1043" t="s">
        <v>3041</v>
      </c>
      <c r="J66" s="1043" t="s">
        <v>3049</v>
      </c>
      <c r="K66" s="1049" t="s">
        <v>3050</v>
      </c>
      <c r="L66" s="1043">
        <v>4103</v>
      </c>
      <c r="M66" s="1049" t="s">
        <v>3051</v>
      </c>
      <c r="N66" s="1046">
        <v>2026004540053</v>
      </c>
      <c r="O66" s="1049" t="s">
        <v>3053</v>
      </c>
      <c r="P66" s="1052" t="s">
        <v>313</v>
      </c>
      <c r="Q66" s="1055">
        <v>1</v>
      </c>
      <c r="R66" s="1040" t="s">
        <v>2867</v>
      </c>
      <c r="S66" s="1040"/>
      <c r="T66" s="1022"/>
      <c r="U66" s="1007"/>
      <c r="V66" s="1007"/>
      <c r="W66" s="1007"/>
      <c r="X66" s="1007"/>
      <c r="Y66" s="1007"/>
      <c r="Z66" s="1004">
        <f t="shared" si="44"/>
        <v>0</v>
      </c>
      <c r="AA66" s="1004">
        <f t="shared" ref="AA66:AF66" si="48">SUM(AR66:AR69,AZ66:AZ69,BH66:BH69,BP66:BP69)</f>
        <v>0</v>
      </c>
      <c r="AB66" s="1004">
        <f t="shared" si="48"/>
        <v>0</v>
      </c>
      <c r="AC66" s="1004">
        <f t="shared" si="48"/>
        <v>0</v>
      </c>
      <c r="AD66" s="1004">
        <f t="shared" si="48"/>
        <v>0</v>
      </c>
      <c r="AE66" s="1004">
        <f t="shared" si="48"/>
        <v>0</v>
      </c>
      <c r="AF66" s="1004">
        <f t="shared" si="48"/>
        <v>0</v>
      </c>
      <c r="AG66" s="714"/>
      <c r="AH66" s="593"/>
      <c r="AI66" s="593"/>
      <c r="AJ66" s="593"/>
      <c r="AK66" s="207"/>
      <c r="AL66" s="208"/>
      <c r="AM66" s="208"/>
      <c r="AN66" s="208"/>
      <c r="AO66" s="208"/>
      <c r="AP66" s="1150">
        <f>+U66</f>
        <v>0</v>
      </c>
      <c r="AQ66" s="1004">
        <f>SUM(AR66:AW69)</f>
        <v>0</v>
      </c>
      <c r="AR66" s="299"/>
      <c r="AS66" s="299"/>
      <c r="AT66" s="299"/>
      <c r="AU66" s="299"/>
      <c r="AV66" s="299"/>
      <c r="AW66" s="299"/>
      <c r="AX66" s="1150">
        <f>+V66</f>
        <v>0</v>
      </c>
      <c r="AY66" s="1004">
        <f>SUM(AZ66:BE69)</f>
        <v>0</v>
      </c>
      <c r="AZ66" s="299"/>
      <c r="BA66" s="299"/>
      <c r="BB66" s="299"/>
      <c r="BC66" s="299"/>
      <c r="BD66" s="299"/>
      <c r="BE66" s="299"/>
      <c r="BF66" s="1150">
        <f>+W66</f>
        <v>0</v>
      </c>
      <c r="BG66" s="1004">
        <f>SUM(BH66:BM69)</f>
        <v>0</v>
      </c>
      <c r="BH66" s="299"/>
      <c r="BI66" s="299"/>
      <c r="BJ66" s="299"/>
      <c r="BK66" s="299"/>
      <c r="BL66" s="299"/>
      <c r="BM66" s="299"/>
      <c r="BN66" s="1150">
        <f>+X66</f>
        <v>0</v>
      </c>
      <c r="BO66" s="1004">
        <f>SUM(BP66:BU69)</f>
        <v>0</v>
      </c>
      <c r="BP66" s="299"/>
      <c r="BQ66" s="299"/>
      <c r="BR66" s="299"/>
      <c r="BS66" s="299"/>
      <c r="BT66" s="299"/>
      <c r="BU66" s="299"/>
    </row>
    <row r="67" spans="1:73" ht="39.950000000000003" customHeight="1" x14ac:dyDescent="0.25">
      <c r="A67" s="151"/>
      <c r="B67" s="29"/>
      <c r="C67" s="1059"/>
      <c r="D67" s="1162"/>
      <c r="E67" s="1062"/>
      <c r="F67" s="1065">
        <v>410306000</v>
      </c>
      <c r="G67" s="1050" t="s">
        <v>725</v>
      </c>
      <c r="H67" s="1044"/>
      <c r="I67" s="1044"/>
      <c r="J67" s="1044"/>
      <c r="K67" s="1050" t="s">
        <v>3050</v>
      </c>
      <c r="L67" s="1044">
        <v>4103</v>
      </c>
      <c r="M67" s="1050" t="s">
        <v>3051</v>
      </c>
      <c r="N67" s="1047">
        <v>2024004540053</v>
      </c>
      <c r="O67" s="1050" t="s">
        <v>3053</v>
      </c>
      <c r="P67" s="1053"/>
      <c r="Q67" s="1056"/>
      <c r="R67" s="1041"/>
      <c r="S67" s="1041"/>
      <c r="T67" s="1023"/>
      <c r="U67" s="1008"/>
      <c r="V67" s="1008"/>
      <c r="W67" s="1008"/>
      <c r="X67" s="1008"/>
      <c r="Y67" s="1008"/>
      <c r="Z67" s="1005"/>
      <c r="AA67" s="1005"/>
      <c r="AB67" s="1005"/>
      <c r="AC67" s="1005"/>
      <c r="AD67" s="1005"/>
      <c r="AE67" s="1005"/>
      <c r="AF67" s="1005"/>
      <c r="AG67" s="479"/>
      <c r="AH67" s="592"/>
      <c r="AI67" s="592"/>
      <c r="AJ67" s="592"/>
      <c r="AK67" s="196"/>
      <c r="AL67" s="197"/>
      <c r="AM67" s="197"/>
      <c r="AN67" s="197"/>
      <c r="AO67" s="197"/>
      <c r="AP67" s="1151"/>
      <c r="AQ67" s="1005"/>
      <c r="AR67" s="282"/>
      <c r="AS67" s="282"/>
      <c r="AT67" s="282"/>
      <c r="AU67" s="282"/>
      <c r="AV67" s="282"/>
      <c r="AW67" s="282"/>
      <c r="AX67" s="1151"/>
      <c r="AY67" s="1005"/>
      <c r="AZ67" s="282"/>
      <c r="BA67" s="282"/>
      <c r="BB67" s="282"/>
      <c r="BC67" s="282"/>
      <c r="BD67" s="282"/>
      <c r="BE67" s="282"/>
      <c r="BF67" s="1151"/>
      <c r="BG67" s="1005"/>
      <c r="BH67" s="282"/>
      <c r="BI67" s="282"/>
      <c r="BJ67" s="282"/>
      <c r="BK67" s="282"/>
      <c r="BL67" s="282"/>
      <c r="BM67" s="282"/>
      <c r="BN67" s="1151"/>
      <c r="BO67" s="1005"/>
      <c r="BP67" s="282"/>
      <c r="BQ67" s="282"/>
      <c r="BR67" s="282"/>
      <c r="BS67" s="282"/>
      <c r="BT67" s="282"/>
      <c r="BU67" s="282"/>
    </row>
    <row r="68" spans="1:73" ht="39.950000000000003" customHeight="1" x14ac:dyDescent="0.25">
      <c r="A68" s="151"/>
      <c r="B68" s="29"/>
      <c r="C68" s="1059"/>
      <c r="D68" s="1162"/>
      <c r="E68" s="1062"/>
      <c r="F68" s="1065">
        <v>410306000</v>
      </c>
      <c r="G68" s="1050" t="s">
        <v>725</v>
      </c>
      <c r="H68" s="1044"/>
      <c r="I68" s="1044"/>
      <c r="J68" s="1044"/>
      <c r="K68" s="1050" t="s">
        <v>3050</v>
      </c>
      <c r="L68" s="1044">
        <v>4103</v>
      </c>
      <c r="M68" s="1050" t="s">
        <v>3051</v>
      </c>
      <c r="N68" s="1047">
        <v>2024004540053</v>
      </c>
      <c r="O68" s="1050" t="s">
        <v>3053</v>
      </c>
      <c r="P68" s="1053"/>
      <c r="Q68" s="1056"/>
      <c r="R68" s="1041"/>
      <c r="S68" s="1041"/>
      <c r="T68" s="1023"/>
      <c r="U68" s="1008"/>
      <c r="V68" s="1008"/>
      <c r="W68" s="1008"/>
      <c r="X68" s="1008"/>
      <c r="Y68" s="1008"/>
      <c r="Z68" s="1005"/>
      <c r="AA68" s="1005"/>
      <c r="AB68" s="1005"/>
      <c r="AC68" s="1005"/>
      <c r="AD68" s="1005"/>
      <c r="AE68" s="1005"/>
      <c r="AF68" s="1005"/>
      <c r="AG68" s="196"/>
      <c r="AH68" s="592"/>
      <c r="AI68" s="592"/>
      <c r="AJ68" s="592"/>
      <c r="AK68" s="196"/>
      <c r="AL68" s="197"/>
      <c r="AM68" s="197"/>
      <c r="AN68" s="197"/>
      <c r="AO68" s="197"/>
      <c r="AP68" s="1151"/>
      <c r="AQ68" s="1005"/>
      <c r="AR68" s="282"/>
      <c r="AS68" s="282"/>
      <c r="AT68" s="282"/>
      <c r="AU68" s="282"/>
      <c r="AV68" s="282"/>
      <c r="AW68" s="282"/>
      <c r="AX68" s="1151"/>
      <c r="AY68" s="1005"/>
      <c r="AZ68" s="282"/>
      <c r="BA68" s="282"/>
      <c r="BB68" s="282"/>
      <c r="BC68" s="282"/>
      <c r="BD68" s="282"/>
      <c r="BE68" s="282"/>
      <c r="BF68" s="1151"/>
      <c r="BG68" s="1005"/>
      <c r="BH68" s="282"/>
      <c r="BI68" s="282"/>
      <c r="BJ68" s="282"/>
      <c r="BK68" s="282"/>
      <c r="BL68" s="282"/>
      <c r="BM68" s="282"/>
      <c r="BN68" s="1151"/>
      <c r="BO68" s="1005"/>
      <c r="BP68" s="282"/>
      <c r="BQ68" s="282"/>
      <c r="BR68" s="282"/>
      <c r="BS68" s="282"/>
      <c r="BT68" s="282"/>
      <c r="BU68" s="282"/>
    </row>
    <row r="69" spans="1:73" ht="39.950000000000003" customHeight="1" thickBot="1" x14ac:dyDescent="0.3">
      <c r="A69" s="151"/>
      <c r="B69" s="29"/>
      <c r="C69" s="1060"/>
      <c r="D69" s="1163"/>
      <c r="E69" s="1063"/>
      <c r="F69" s="1066">
        <v>410306000</v>
      </c>
      <c r="G69" s="1051" t="s">
        <v>725</v>
      </c>
      <c r="H69" s="1045"/>
      <c r="I69" s="1045"/>
      <c r="J69" s="1045"/>
      <c r="K69" s="1051" t="s">
        <v>3050</v>
      </c>
      <c r="L69" s="1045">
        <v>4103</v>
      </c>
      <c r="M69" s="1051" t="s">
        <v>3051</v>
      </c>
      <c r="N69" s="1048">
        <v>2024004540053</v>
      </c>
      <c r="O69" s="1051" t="s">
        <v>3053</v>
      </c>
      <c r="P69" s="1054"/>
      <c r="Q69" s="1057"/>
      <c r="R69" s="1042"/>
      <c r="S69" s="1042"/>
      <c r="T69" s="1024"/>
      <c r="U69" s="1009"/>
      <c r="V69" s="1009"/>
      <c r="W69" s="1009"/>
      <c r="X69" s="1009"/>
      <c r="Y69" s="1009"/>
      <c r="Z69" s="1006"/>
      <c r="AA69" s="1006"/>
      <c r="AB69" s="1006"/>
      <c r="AC69" s="1006"/>
      <c r="AD69" s="1006"/>
      <c r="AE69" s="1006"/>
      <c r="AF69" s="1006"/>
      <c r="AG69" s="715"/>
      <c r="AH69" s="716"/>
      <c r="AI69" s="716"/>
      <c r="AJ69" s="716"/>
      <c r="AK69" s="715"/>
      <c r="AL69" s="717"/>
      <c r="AM69" s="717"/>
      <c r="AN69" s="717"/>
      <c r="AO69" s="717"/>
      <c r="AP69" s="1152"/>
      <c r="AQ69" s="1006"/>
      <c r="AR69" s="718"/>
      <c r="AS69" s="718"/>
      <c r="AT69" s="718"/>
      <c r="AU69" s="718"/>
      <c r="AV69" s="718"/>
      <c r="AW69" s="718"/>
      <c r="AX69" s="1152"/>
      <c r="AY69" s="1006"/>
      <c r="AZ69" s="718"/>
      <c r="BA69" s="718"/>
      <c r="BB69" s="718"/>
      <c r="BC69" s="718"/>
      <c r="BD69" s="718"/>
      <c r="BE69" s="718"/>
      <c r="BF69" s="1152"/>
      <c r="BG69" s="1006"/>
      <c r="BH69" s="718"/>
      <c r="BI69" s="718"/>
      <c r="BJ69" s="718"/>
      <c r="BK69" s="718"/>
      <c r="BL69" s="718"/>
      <c r="BM69" s="718"/>
      <c r="BN69" s="1152"/>
      <c r="BO69" s="1006"/>
      <c r="BP69" s="718"/>
      <c r="BQ69" s="718"/>
      <c r="BR69" s="718"/>
      <c r="BS69" s="718"/>
      <c r="BT69" s="718"/>
      <c r="BU69" s="718"/>
    </row>
    <row r="70" spans="1:73" ht="40.15" customHeight="1" thickTop="1" thickBot="1" x14ac:dyDescent="0.3">
      <c r="A70" s="151"/>
      <c r="B70" s="924" t="s">
        <v>2086</v>
      </c>
      <c r="C70" s="238" t="s">
        <v>2087</v>
      </c>
      <c r="D70" s="421"/>
      <c r="E70" s="662"/>
      <c r="F70" s="447"/>
      <c r="G70" s="373"/>
      <c r="H70" s="375"/>
      <c r="I70" s="375"/>
      <c r="J70" s="376"/>
      <c r="K70" s="376"/>
      <c r="L70" s="421"/>
      <c r="M70" s="423"/>
      <c r="N70" s="663"/>
      <c r="O70" s="664"/>
      <c r="P70" s="664"/>
      <c r="Q70" s="666"/>
      <c r="R70" s="698"/>
      <c r="S70" s="698"/>
      <c r="T70" s="783"/>
      <c r="U70" s="668"/>
      <c r="V70" s="668"/>
      <c r="W70" s="668"/>
      <c r="X70" s="668"/>
      <c r="Y70" s="248"/>
      <c r="Z70" s="700">
        <f>+AQ70+AY70+BG70+BO70</f>
        <v>0</v>
      </c>
      <c r="AA70" s="700">
        <f t="shared" si="28"/>
        <v>0</v>
      </c>
      <c r="AB70" s="700">
        <f t="shared" si="28"/>
        <v>0</v>
      </c>
      <c r="AC70" s="700">
        <f t="shared" si="28"/>
        <v>0</v>
      </c>
      <c r="AD70" s="700">
        <f t="shared" si="28"/>
        <v>0</v>
      </c>
      <c r="AE70" s="700">
        <f t="shared" si="28"/>
        <v>0</v>
      </c>
      <c r="AF70" s="700">
        <f t="shared" si="28"/>
        <v>0</v>
      </c>
      <c r="AG70" s="246"/>
      <c r="AH70" s="246"/>
      <c r="AI70" s="246"/>
      <c r="AJ70" s="246"/>
      <c r="AK70" s="246"/>
      <c r="AL70" s="246"/>
      <c r="AM70" s="246"/>
      <c r="AN70" s="246"/>
      <c r="AO70" s="246"/>
      <c r="AP70" s="784"/>
      <c r="AQ70" s="670">
        <f>SUM(AQ71:AQ90)</f>
        <v>0</v>
      </c>
      <c r="AR70" s="670">
        <f t="shared" ref="AR70:AW70" si="49">SUM(AR71:AR90)</f>
        <v>0</v>
      </c>
      <c r="AS70" s="670">
        <f t="shared" si="49"/>
        <v>0</v>
      </c>
      <c r="AT70" s="670">
        <f t="shared" si="49"/>
        <v>0</v>
      </c>
      <c r="AU70" s="670">
        <f t="shared" si="49"/>
        <v>0</v>
      </c>
      <c r="AV70" s="670">
        <f t="shared" si="49"/>
        <v>0</v>
      </c>
      <c r="AW70" s="670">
        <f t="shared" si="49"/>
        <v>0</v>
      </c>
      <c r="AX70" s="784"/>
      <c r="AY70" s="670">
        <f t="shared" ref="AY70:BE70" si="50">SUM(AY71:AY90)</f>
        <v>0</v>
      </c>
      <c r="AZ70" s="670">
        <f t="shared" si="50"/>
        <v>0</v>
      </c>
      <c r="BA70" s="670">
        <f t="shared" si="50"/>
        <v>0</v>
      </c>
      <c r="BB70" s="670">
        <f t="shared" si="50"/>
        <v>0</v>
      </c>
      <c r="BC70" s="670">
        <f t="shared" si="50"/>
        <v>0</v>
      </c>
      <c r="BD70" s="670">
        <f t="shared" si="50"/>
        <v>0</v>
      </c>
      <c r="BE70" s="670">
        <f t="shared" si="50"/>
        <v>0</v>
      </c>
      <c r="BF70" s="784"/>
      <c r="BG70" s="670">
        <f t="shared" ref="BG70:BM70" si="51">SUM(BG71:BG90)</f>
        <v>0</v>
      </c>
      <c r="BH70" s="670">
        <f t="shared" si="51"/>
        <v>0</v>
      </c>
      <c r="BI70" s="670">
        <f t="shared" si="51"/>
        <v>0</v>
      </c>
      <c r="BJ70" s="670">
        <f t="shared" si="51"/>
        <v>0</v>
      </c>
      <c r="BK70" s="670">
        <f t="shared" si="51"/>
        <v>0</v>
      </c>
      <c r="BL70" s="670">
        <f t="shared" si="51"/>
        <v>0</v>
      </c>
      <c r="BM70" s="670">
        <f t="shared" si="51"/>
        <v>0</v>
      </c>
      <c r="BN70" s="784"/>
      <c r="BO70" s="670">
        <f t="shared" ref="BO70:BU70" si="52">SUM(BO71:BO90)</f>
        <v>0</v>
      </c>
      <c r="BP70" s="670">
        <f t="shared" si="52"/>
        <v>0</v>
      </c>
      <c r="BQ70" s="670">
        <f t="shared" si="52"/>
        <v>0</v>
      </c>
      <c r="BR70" s="670">
        <f t="shared" si="52"/>
        <v>0</v>
      </c>
      <c r="BS70" s="670">
        <f t="shared" si="52"/>
        <v>0</v>
      </c>
      <c r="BT70" s="670">
        <f t="shared" si="52"/>
        <v>0</v>
      </c>
      <c r="BU70" s="670">
        <f t="shared" si="52"/>
        <v>0</v>
      </c>
    </row>
    <row r="71" spans="1:73" ht="39.950000000000003" customHeight="1" thickTop="1" x14ac:dyDescent="0.25">
      <c r="A71" s="151"/>
      <c r="B71" s="29"/>
      <c r="C71" s="1058" t="s">
        <v>2081</v>
      </c>
      <c r="D71" s="1161" t="s">
        <v>2088</v>
      </c>
      <c r="E71" s="1061" t="s">
        <v>3077</v>
      </c>
      <c r="F71" s="1064">
        <v>459903100</v>
      </c>
      <c r="G71" s="1153" t="s">
        <v>2089</v>
      </c>
      <c r="H71" s="1043" t="s">
        <v>3040</v>
      </c>
      <c r="I71" s="1043" t="s">
        <v>3041</v>
      </c>
      <c r="J71" s="1043" t="s">
        <v>3058</v>
      </c>
      <c r="K71" s="1049" t="s">
        <v>3059</v>
      </c>
      <c r="L71" s="1043">
        <v>4502</v>
      </c>
      <c r="M71" s="1049" t="s">
        <v>3060</v>
      </c>
      <c r="N71" s="1046">
        <v>2026004540092</v>
      </c>
      <c r="O71" s="1049" t="s">
        <v>3061</v>
      </c>
      <c r="P71" s="1052" t="s">
        <v>2089</v>
      </c>
      <c r="Q71" s="1055">
        <v>15</v>
      </c>
      <c r="R71" s="1040" t="s">
        <v>2871</v>
      </c>
      <c r="S71" s="1040"/>
      <c r="T71" s="1022"/>
      <c r="U71" s="1007"/>
      <c r="V71" s="1007"/>
      <c r="W71" s="1007"/>
      <c r="X71" s="1007"/>
      <c r="Y71" s="1007"/>
      <c r="Z71" s="1004">
        <f t="shared" ref="Z71:Z87" si="53">+AQ71+AY71+BG71+BO71</f>
        <v>0</v>
      </c>
      <c r="AA71" s="1004">
        <f t="shared" ref="AA71:AF71" si="54">SUM(AR71:AR74,AZ71:AZ74,BH71:BH74,BP71:BP74)</f>
        <v>0</v>
      </c>
      <c r="AB71" s="1004">
        <f t="shared" si="54"/>
        <v>0</v>
      </c>
      <c r="AC71" s="1004">
        <f t="shared" si="54"/>
        <v>0</v>
      </c>
      <c r="AD71" s="1004">
        <f t="shared" si="54"/>
        <v>0</v>
      </c>
      <c r="AE71" s="1004">
        <f t="shared" si="54"/>
        <v>0</v>
      </c>
      <c r="AF71" s="1004">
        <f t="shared" si="54"/>
        <v>0</v>
      </c>
      <c r="AG71" s="714"/>
      <c r="AH71" s="593"/>
      <c r="AI71" s="593"/>
      <c r="AJ71" s="593"/>
      <c r="AK71" s="207"/>
      <c r="AL71" s="208"/>
      <c r="AM71" s="208"/>
      <c r="AN71" s="208"/>
      <c r="AO71" s="208"/>
      <c r="AP71" s="1150">
        <f>+U71</f>
        <v>0</v>
      </c>
      <c r="AQ71" s="1004">
        <f>SUM(AR71:AW74)</f>
        <v>0</v>
      </c>
      <c r="AR71" s="299"/>
      <c r="AS71" s="299"/>
      <c r="AT71" s="299"/>
      <c r="AU71" s="299"/>
      <c r="AV71" s="299"/>
      <c r="AW71" s="299"/>
      <c r="AX71" s="1150">
        <f>+V71</f>
        <v>0</v>
      </c>
      <c r="AY71" s="1004">
        <f>SUM(AZ71:BE74)</f>
        <v>0</v>
      </c>
      <c r="AZ71" s="299"/>
      <c r="BA71" s="299"/>
      <c r="BB71" s="299"/>
      <c r="BC71" s="299"/>
      <c r="BD71" s="299"/>
      <c r="BE71" s="299"/>
      <c r="BF71" s="1150">
        <f>+W71</f>
        <v>0</v>
      </c>
      <c r="BG71" s="1004">
        <f>SUM(BH71:BM74)</f>
        <v>0</v>
      </c>
      <c r="BH71" s="299"/>
      <c r="BI71" s="299"/>
      <c r="BJ71" s="299"/>
      <c r="BK71" s="299"/>
      <c r="BL71" s="299"/>
      <c r="BM71" s="299"/>
      <c r="BN71" s="1150">
        <f>+X71</f>
        <v>0</v>
      </c>
      <c r="BO71" s="1004">
        <f>SUM(BP71:BU74)</f>
        <v>0</v>
      </c>
      <c r="BP71" s="299"/>
      <c r="BQ71" s="299"/>
      <c r="BR71" s="299"/>
      <c r="BS71" s="299"/>
      <c r="BT71" s="299"/>
      <c r="BU71" s="299"/>
    </row>
    <row r="72" spans="1:73" ht="39.950000000000003" customHeight="1" x14ac:dyDescent="0.25">
      <c r="A72" s="151"/>
      <c r="B72" s="29"/>
      <c r="C72" s="1059"/>
      <c r="D72" s="1162"/>
      <c r="E72" s="1062"/>
      <c r="F72" s="1065">
        <v>450203301</v>
      </c>
      <c r="G72" s="1154" t="s">
        <v>3078</v>
      </c>
      <c r="H72" s="1044"/>
      <c r="I72" s="1044"/>
      <c r="J72" s="1044"/>
      <c r="K72" s="1050" t="s">
        <v>3059</v>
      </c>
      <c r="L72" s="1044">
        <v>4502</v>
      </c>
      <c r="M72" s="1050"/>
      <c r="N72" s="1047">
        <v>2024004540092</v>
      </c>
      <c r="O72" s="1050" t="s">
        <v>3061</v>
      </c>
      <c r="P72" s="1053"/>
      <c r="Q72" s="1056"/>
      <c r="R72" s="1041"/>
      <c r="S72" s="1041"/>
      <c r="T72" s="1023"/>
      <c r="U72" s="1008"/>
      <c r="V72" s="1008"/>
      <c r="W72" s="1008"/>
      <c r="X72" s="1008"/>
      <c r="Y72" s="1008"/>
      <c r="Z72" s="1005"/>
      <c r="AA72" s="1005"/>
      <c r="AB72" s="1005"/>
      <c r="AC72" s="1005"/>
      <c r="AD72" s="1005"/>
      <c r="AE72" s="1005"/>
      <c r="AF72" s="1005"/>
      <c r="AG72" s="479"/>
      <c r="AH72" s="592"/>
      <c r="AI72" s="592"/>
      <c r="AJ72" s="592"/>
      <c r="AK72" s="196"/>
      <c r="AL72" s="197"/>
      <c r="AM72" s="197"/>
      <c r="AN72" s="197"/>
      <c r="AO72" s="197"/>
      <c r="AP72" s="1151"/>
      <c r="AQ72" s="1005"/>
      <c r="AR72" s="282"/>
      <c r="AS72" s="282"/>
      <c r="AT72" s="282"/>
      <c r="AU72" s="282"/>
      <c r="AV72" s="282"/>
      <c r="AW72" s="282"/>
      <c r="AX72" s="1151"/>
      <c r="AY72" s="1005"/>
      <c r="AZ72" s="282"/>
      <c r="BA72" s="282"/>
      <c r="BB72" s="282"/>
      <c r="BC72" s="282"/>
      <c r="BD72" s="282"/>
      <c r="BE72" s="282"/>
      <c r="BF72" s="1151"/>
      <c r="BG72" s="1005"/>
      <c r="BH72" s="282"/>
      <c r="BI72" s="282"/>
      <c r="BJ72" s="282"/>
      <c r="BK72" s="282"/>
      <c r="BL72" s="282"/>
      <c r="BM72" s="282"/>
      <c r="BN72" s="1151"/>
      <c r="BO72" s="1005"/>
      <c r="BP72" s="282"/>
      <c r="BQ72" s="282"/>
      <c r="BR72" s="282"/>
      <c r="BS72" s="282"/>
      <c r="BT72" s="282"/>
      <c r="BU72" s="282"/>
    </row>
    <row r="73" spans="1:73" ht="39.950000000000003" customHeight="1" x14ac:dyDescent="0.25">
      <c r="A73" s="151"/>
      <c r="B73" s="29"/>
      <c r="C73" s="1059"/>
      <c r="D73" s="1162"/>
      <c r="E73" s="1062"/>
      <c r="F73" s="1065">
        <v>450203301</v>
      </c>
      <c r="G73" s="1154" t="s">
        <v>3078</v>
      </c>
      <c r="H73" s="1044"/>
      <c r="I73" s="1044"/>
      <c r="J73" s="1044"/>
      <c r="K73" s="1050" t="s">
        <v>3059</v>
      </c>
      <c r="L73" s="1044">
        <v>4502</v>
      </c>
      <c r="M73" s="1050"/>
      <c r="N73" s="1047">
        <v>2024004540092</v>
      </c>
      <c r="O73" s="1050" t="s">
        <v>3061</v>
      </c>
      <c r="P73" s="1053"/>
      <c r="Q73" s="1056"/>
      <c r="R73" s="1041"/>
      <c r="S73" s="1041"/>
      <c r="T73" s="1023"/>
      <c r="U73" s="1008"/>
      <c r="V73" s="1008"/>
      <c r="W73" s="1008"/>
      <c r="X73" s="1008"/>
      <c r="Y73" s="1008"/>
      <c r="Z73" s="1005"/>
      <c r="AA73" s="1005"/>
      <c r="AB73" s="1005"/>
      <c r="AC73" s="1005"/>
      <c r="AD73" s="1005"/>
      <c r="AE73" s="1005"/>
      <c r="AF73" s="1005"/>
      <c r="AG73" s="196"/>
      <c r="AH73" s="592"/>
      <c r="AI73" s="592"/>
      <c r="AJ73" s="592"/>
      <c r="AK73" s="196"/>
      <c r="AL73" s="197"/>
      <c r="AM73" s="197"/>
      <c r="AN73" s="197"/>
      <c r="AO73" s="197"/>
      <c r="AP73" s="1151"/>
      <c r="AQ73" s="1005"/>
      <c r="AR73" s="282"/>
      <c r="AS73" s="282"/>
      <c r="AT73" s="282"/>
      <c r="AU73" s="282"/>
      <c r="AV73" s="282"/>
      <c r="AW73" s="282"/>
      <c r="AX73" s="1151"/>
      <c r="AY73" s="1005"/>
      <c r="AZ73" s="282"/>
      <c r="BA73" s="282"/>
      <c r="BB73" s="282"/>
      <c r="BC73" s="282"/>
      <c r="BD73" s="282"/>
      <c r="BE73" s="282"/>
      <c r="BF73" s="1151"/>
      <c r="BG73" s="1005"/>
      <c r="BH73" s="282"/>
      <c r="BI73" s="282"/>
      <c r="BJ73" s="282"/>
      <c r="BK73" s="282"/>
      <c r="BL73" s="282"/>
      <c r="BM73" s="282"/>
      <c r="BN73" s="1151"/>
      <c r="BO73" s="1005"/>
      <c r="BP73" s="282"/>
      <c r="BQ73" s="282"/>
      <c r="BR73" s="282"/>
      <c r="BS73" s="282"/>
      <c r="BT73" s="282"/>
      <c r="BU73" s="282"/>
    </row>
    <row r="74" spans="1:73" ht="39.950000000000003" customHeight="1" thickBot="1" x14ac:dyDescent="0.3">
      <c r="A74" s="151"/>
      <c r="B74" s="29"/>
      <c r="C74" s="1059"/>
      <c r="D74" s="1162"/>
      <c r="E74" s="1063"/>
      <c r="F74" s="1066">
        <v>450203301</v>
      </c>
      <c r="G74" s="1155" t="s">
        <v>3078</v>
      </c>
      <c r="H74" s="1045"/>
      <c r="I74" s="1045"/>
      <c r="J74" s="1045"/>
      <c r="K74" s="1051" t="s">
        <v>3059</v>
      </c>
      <c r="L74" s="1045">
        <v>4502</v>
      </c>
      <c r="M74" s="1051"/>
      <c r="N74" s="1048">
        <v>2024004540092</v>
      </c>
      <c r="O74" s="1051" t="s">
        <v>3061</v>
      </c>
      <c r="P74" s="1054"/>
      <c r="Q74" s="1057"/>
      <c r="R74" s="1042"/>
      <c r="S74" s="1042"/>
      <c r="T74" s="1024"/>
      <c r="U74" s="1009"/>
      <c r="V74" s="1009"/>
      <c r="W74" s="1009"/>
      <c r="X74" s="1009"/>
      <c r="Y74" s="1009"/>
      <c r="Z74" s="1006"/>
      <c r="AA74" s="1006"/>
      <c r="AB74" s="1006"/>
      <c r="AC74" s="1006"/>
      <c r="AD74" s="1006"/>
      <c r="AE74" s="1006"/>
      <c r="AF74" s="1006"/>
      <c r="AG74" s="715"/>
      <c r="AH74" s="716"/>
      <c r="AI74" s="716"/>
      <c r="AJ74" s="716"/>
      <c r="AK74" s="715"/>
      <c r="AL74" s="717"/>
      <c r="AM74" s="717"/>
      <c r="AN74" s="717"/>
      <c r="AO74" s="717"/>
      <c r="AP74" s="1152"/>
      <c r="AQ74" s="1006"/>
      <c r="AR74" s="718"/>
      <c r="AS74" s="718"/>
      <c r="AT74" s="718"/>
      <c r="AU74" s="718"/>
      <c r="AV74" s="718"/>
      <c r="AW74" s="718"/>
      <c r="AX74" s="1152"/>
      <c r="AY74" s="1006"/>
      <c r="AZ74" s="718"/>
      <c r="BA74" s="718"/>
      <c r="BB74" s="718"/>
      <c r="BC74" s="718"/>
      <c r="BD74" s="718"/>
      <c r="BE74" s="718"/>
      <c r="BF74" s="1152"/>
      <c r="BG74" s="1006"/>
      <c r="BH74" s="718"/>
      <c r="BI74" s="718"/>
      <c r="BJ74" s="718"/>
      <c r="BK74" s="718"/>
      <c r="BL74" s="718"/>
      <c r="BM74" s="718"/>
      <c r="BN74" s="1152"/>
      <c r="BO74" s="1006"/>
      <c r="BP74" s="718"/>
      <c r="BQ74" s="718"/>
      <c r="BR74" s="718"/>
      <c r="BS74" s="718"/>
      <c r="BT74" s="718"/>
      <c r="BU74" s="718"/>
    </row>
    <row r="75" spans="1:73" ht="39.950000000000003" customHeight="1" thickTop="1" x14ac:dyDescent="0.25">
      <c r="A75" s="151"/>
      <c r="B75" s="29"/>
      <c r="C75" s="1059"/>
      <c r="D75" s="1162"/>
      <c r="E75" s="1061" t="s">
        <v>3079</v>
      </c>
      <c r="F75" s="1064">
        <v>450203200</v>
      </c>
      <c r="G75" s="1049" t="s">
        <v>725</v>
      </c>
      <c r="H75" s="1043" t="s">
        <v>272</v>
      </c>
      <c r="I75" s="1043" t="s">
        <v>3041</v>
      </c>
      <c r="J75" s="1043" t="s">
        <v>3058</v>
      </c>
      <c r="K75" s="1049" t="s">
        <v>3059</v>
      </c>
      <c r="L75" s="1043">
        <v>4502</v>
      </c>
      <c r="M75" s="1049" t="s">
        <v>3060</v>
      </c>
      <c r="N75" s="1046">
        <v>2026004540092</v>
      </c>
      <c r="O75" s="1049" t="s">
        <v>3061</v>
      </c>
      <c r="P75" s="1052" t="s">
        <v>965</v>
      </c>
      <c r="Q75" s="1055">
        <v>1</v>
      </c>
      <c r="R75" s="1040" t="s">
        <v>2867</v>
      </c>
      <c r="S75" s="1040"/>
      <c r="T75" s="1022"/>
      <c r="U75" s="1007"/>
      <c r="V75" s="1007"/>
      <c r="W75" s="1007"/>
      <c r="X75" s="1007"/>
      <c r="Y75" s="1007"/>
      <c r="Z75" s="1004">
        <f t="shared" si="53"/>
        <v>0</v>
      </c>
      <c r="AA75" s="1004">
        <f t="shared" ref="AA75:AF75" si="55">SUM(AR75:AR78,AZ75:AZ78,BH75:BH78,BP75:BP78)</f>
        <v>0</v>
      </c>
      <c r="AB75" s="1004">
        <f t="shared" si="55"/>
        <v>0</v>
      </c>
      <c r="AC75" s="1004">
        <f t="shared" si="55"/>
        <v>0</v>
      </c>
      <c r="AD75" s="1004">
        <f t="shared" si="55"/>
        <v>0</v>
      </c>
      <c r="AE75" s="1004">
        <f t="shared" si="55"/>
        <v>0</v>
      </c>
      <c r="AF75" s="1004">
        <f t="shared" si="55"/>
        <v>0</v>
      </c>
      <c r="AG75" s="714"/>
      <c r="AH75" s="593"/>
      <c r="AI75" s="593"/>
      <c r="AJ75" s="593"/>
      <c r="AK75" s="207"/>
      <c r="AL75" s="208"/>
      <c r="AM75" s="208"/>
      <c r="AN75" s="208"/>
      <c r="AO75" s="208"/>
      <c r="AP75" s="1150">
        <f>+U75</f>
        <v>0</v>
      </c>
      <c r="AQ75" s="1004">
        <f>SUM(AR75:AW78)</f>
        <v>0</v>
      </c>
      <c r="AR75" s="299"/>
      <c r="AS75" s="299"/>
      <c r="AT75" s="299"/>
      <c r="AU75" s="299"/>
      <c r="AV75" s="299"/>
      <c r="AW75" s="299"/>
      <c r="AX75" s="1150">
        <f>+V75</f>
        <v>0</v>
      </c>
      <c r="AY75" s="1004">
        <f>SUM(AZ75:BE78)</f>
        <v>0</v>
      </c>
      <c r="AZ75" s="299"/>
      <c r="BA75" s="299"/>
      <c r="BB75" s="299"/>
      <c r="BC75" s="299"/>
      <c r="BD75" s="299"/>
      <c r="BE75" s="299"/>
      <c r="BF75" s="1150">
        <f>+W75</f>
        <v>0</v>
      </c>
      <c r="BG75" s="1004">
        <f>SUM(BH75:BM78)</f>
        <v>0</v>
      </c>
      <c r="BH75" s="299"/>
      <c r="BI75" s="299"/>
      <c r="BJ75" s="299"/>
      <c r="BK75" s="299"/>
      <c r="BL75" s="299"/>
      <c r="BM75" s="299"/>
      <c r="BN75" s="1150">
        <f>+X75</f>
        <v>0</v>
      </c>
      <c r="BO75" s="1004">
        <f>SUM(BP75:BU78)</f>
        <v>0</v>
      </c>
      <c r="BP75" s="299"/>
      <c r="BQ75" s="299"/>
      <c r="BR75" s="299"/>
      <c r="BS75" s="299"/>
      <c r="BT75" s="299"/>
      <c r="BU75" s="299"/>
    </row>
    <row r="76" spans="1:73" ht="39.950000000000003" customHeight="1" x14ac:dyDescent="0.25">
      <c r="A76" s="151"/>
      <c r="B76" s="29"/>
      <c r="C76" s="1059"/>
      <c r="D76" s="1162"/>
      <c r="E76" s="1062"/>
      <c r="F76" s="1065">
        <v>450203200</v>
      </c>
      <c r="G76" s="1050" t="s">
        <v>725</v>
      </c>
      <c r="H76" s="1044"/>
      <c r="I76" s="1044"/>
      <c r="J76" s="1044"/>
      <c r="K76" s="1050" t="s">
        <v>3059</v>
      </c>
      <c r="L76" s="1044">
        <v>4502</v>
      </c>
      <c r="M76" s="1050"/>
      <c r="N76" s="1047">
        <v>2024004540092</v>
      </c>
      <c r="O76" s="1050" t="s">
        <v>3061</v>
      </c>
      <c r="P76" s="1053"/>
      <c r="Q76" s="1056"/>
      <c r="R76" s="1041"/>
      <c r="S76" s="1041"/>
      <c r="T76" s="1023"/>
      <c r="U76" s="1008"/>
      <c r="V76" s="1008"/>
      <c r="W76" s="1008"/>
      <c r="X76" s="1008"/>
      <c r="Y76" s="1008"/>
      <c r="Z76" s="1005"/>
      <c r="AA76" s="1005"/>
      <c r="AB76" s="1005"/>
      <c r="AC76" s="1005"/>
      <c r="AD76" s="1005"/>
      <c r="AE76" s="1005"/>
      <c r="AF76" s="1005"/>
      <c r="AG76" s="479"/>
      <c r="AH76" s="592"/>
      <c r="AI76" s="592"/>
      <c r="AJ76" s="592"/>
      <c r="AK76" s="196"/>
      <c r="AL76" s="197"/>
      <c r="AM76" s="197"/>
      <c r="AN76" s="197"/>
      <c r="AO76" s="197"/>
      <c r="AP76" s="1151"/>
      <c r="AQ76" s="1005"/>
      <c r="AR76" s="282"/>
      <c r="AS76" s="282"/>
      <c r="AT76" s="282"/>
      <c r="AU76" s="282"/>
      <c r="AV76" s="282"/>
      <c r="AW76" s="282"/>
      <c r="AX76" s="1151"/>
      <c r="AY76" s="1005"/>
      <c r="AZ76" s="282"/>
      <c r="BA76" s="282"/>
      <c r="BB76" s="282"/>
      <c r="BC76" s="282"/>
      <c r="BD76" s="282"/>
      <c r="BE76" s="282"/>
      <c r="BF76" s="1151"/>
      <c r="BG76" s="1005"/>
      <c r="BH76" s="282"/>
      <c r="BI76" s="282"/>
      <c r="BJ76" s="282"/>
      <c r="BK76" s="282"/>
      <c r="BL76" s="282"/>
      <c r="BM76" s="282"/>
      <c r="BN76" s="1151"/>
      <c r="BO76" s="1005"/>
      <c r="BP76" s="282"/>
      <c r="BQ76" s="282"/>
      <c r="BR76" s="282"/>
      <c r="BS76" s="282"/>
      <c r="BT76" s="282"/>
      <c r="BU76" s="282"/>
    </row>
    <row r="77" spans="1:73" ht="39.950000000000003" customHeight="1" x14ac:dyDescent="0.25">
      <c r="A77" s="151"/>
      <c r="B77" s="29"/>
      <c r="C77" s="1059"/>
      <c r="D77" s="1162"/>
      <c r="E77" s="1062"/>
      <c r="F77" s="1065">
        <v>450203200</v>
      </c>
      <c r="G77" s="1050" t="s">
        <v>725</v>
      </c>
      <c r="H77" s="1044"/>
      <c r="I77" s="1044"/>
      <c r="J77" s="1044"/>
      <c r="K77" s="1050" t="s">
        <v>3059</v>
      </c>
      <c r="L77" s="1044">
        <v>4502</v>
      </c>
      <c r="M77" s="1050"/>
      <c r="N77" s="1047">
        <v>2024004540092</v>
      </c>
      <c r="O77" s="1050" t="s">
        <v>3061</v>
      </c>
      <c r="P77" s="1053"/>
      <c r="Q77" s="1056"/>
      <c r="R77" s="1041"/>
      <c r="S77" s="1041"/>
      <c r="T77" s="1023"/>
      <c r="U77" s="1008"/>
      <c r="V77" s="1008"/>
      <c r="W77" s="1008"/>
      <c r="X77" s="1008"/>
      <c r="Y77" s="1008"/>
      <c r="Z77" s="1005"/>
      <c r="AA77" s="1005"/>
      <c r="AB77" s="1005"/>
      <c r="AC77" s="1005"/>
      <c r="AD77" s="1005"/>
      <c r="AE77" s="1005"/>
      <c r="AF77" s="1005"/>
      <c r="AG77" s="196"/>
      <c r="AH77" s="592"/>
      <c r="AI77" s="592"/>
      <c r="AJ77" s="592"/>
      <c r="AK77" s="196"/>
      <c r="AL77" s="197"/>
      <c r="AM77" s="197"/>
      <c r="AN77" s="197"/>
      <c r="AO77" s="197"/>
      <c r="AP77" s="1151"/>
      <c r="AQ77" s="1005"/>
      <c r="AR77" s="282"/>
      <c r="AS77" s="282"/>
      <c r="AT77" s="282"/>
      <c r="AU77" s="282"/>
      <c r="AV77" s="282"/>
      <c r="AW77" s="282"/>
      <c r="AX77" s="1151"/>
      <c r="AY77" s="1005"/>
      <c r="AZ77" s="282"/>
      <c r="BA77" s="282"/>
      <c r="BB77" s="282"/>
      <c r="BC77" s="282"/>
      <c r="BD77" s="282"/>
      <c r="BE77" s="282"/>
      <c r="BF77" s="1151"/>
      <c r="BG77" s="1005"/>
      <c r="BH77" s="282"/>
      <c r="BI77" s="282"/>
      <c r="BJ77" s="282"/>
      <c r="BK77" s="282"/>
      <c r="BL77" s="282"/>
      <c r="BM77" s="282"/>
      <c r="BN77" s="1151"/>
      <c r="BO77" s="1005"/>
      <c r="BP77" s="282"/>
      <c r="BQ77" s="282"/>
      <c r="BR77" s="282"/>
      <c r="BS77" s="282"/>
      <c r="BT77" s="282"/>
      <c r="BU77" s="282"/>
    </row>
    <row r="78" spans="1:73" ht="39.950000000000003" customHeight="1" thickBot="1" x14ac:dyDescent="0.3">
      <c r="A78" s="151"/>
      <c r="B78" s="29"/>
      <c r="C78" s="1060"/>
      <c r="D78" s="1163"/>
      <c r="E78" s="1063"/>
      <c r="F78" s="1066">
        <v>450203200</v>
      </c>
      <c r="G78" s="1051" t="s">
        <v>725</v>
      </c>
      <c r="H78" s="1045"/>
      <c r="I78" s="1045"/>
      <c r="J78" s="1045"/>
      <c r="K78" s="1051" t="s">
        <v>3059</v>
      </c>
      <c r="L78" s="1045">
        <v>4502</v>
      </c>
      <c r="M78" s="1051"/>
      <c r="N78" s="1048">
        <v>2024004540092</v>
      </c>
      <c r="O78" s="1051" t="s">
        <v>3061</v>
      </c>
      <c r="P78" s="1054"/>
      <c r="Q78" s="1057"/>
      <c r="R78" s="1042"/>
      <c r="S78" s="1042"/>
      <c r="T78" s="1024"/>
      <c r="U78" s="1009"/>
      <c r="V78" s="1009"/>
      <c r="W78" s="1009"/>
      <c r="X78" s="1009"/>
      <c r="Y78" s="1009"/>
      <c r="Z78" s="1006"/>
      <c r="AA78" s="1006"/>
      <c r="AB78" s="1006"/>
      <c r="AC78" s="1006"/>
      <c r="AD78" s="1006"/>
      <c r="AE78" s="1006"/>
      <c r="AF78" s="1006"/>
      <c r="AG78" s="715"/>
      <c r="AH78" s="716"/>
      <c r="AI78" s="716"/>
      <c r="AJ78" s="716"/>
      <c r="AK78" s="715"/>
      <c r="AL78" s="717"/>
      <c r="AM78" s="717"/>
      <c r="AN78" s="717"/>
      <c r="AO78" s="717"/>
      <c r="AP78" s="1152"/>
      <c r="AQ78" s="1006"/>
      <c r="AR78" s="718"/>
      <c r="AS78" s="718"/>
      <c r="AT78" s="718"/>
      <c r="AU78" s="718"/>
      <c r="AV78" s="718"/>
      <c r="AW78" s="718"/>
      <c r="AX78" s="1152"/>
      <c r="AY78" s="1006"/>
      <c r="AZ78" s="718"/>
      <c r="BA78" s="718"/>
      <c r="BB78" s="718"/>
      <c r="BC78" s="718"/>
      <c r="BD78" s="718"/>
      <c r="BE78" s="718"/>
      <c r="BF78" s="1152"/>
      <c r="BG78" s="1006"/>
      <c r="BH78" s="718"/>
      <c r="BI78" s="718"/>
      <c r="BJ78" s="718"/>
      <c r="BK78" s="718"/>
      <c r="BL78" s="718"/>
      <c r="BM78" s="718"/>
      <c r="BN78" s="1152"/>
      <c r="BO78" s="1006"/>
      <c r="BP78" s="718"/>
      <c r="BQ78" s="718"/>
      <c r="BR78" s="718"/>
      <c r="BS78" s="718"/>
      <c r="BT78" s="718"/>
      <c r="BU78" s="718"/>
    </row>
    <row r="79" spans="1:73" ht="39.950000000000003" customHeight="1" thickTop="1" x14ac:dyDescent="0.25">
      <c r="A79" s="151"/>
      <c r="B79" s="24"/>
      <c r="C79" s="1058" t="s">
        <v>2083</v>
      </c>
      <c r="D79" s="1049" t="s">
        <v>2090</v>
      </c>
      <c r="E79" s="1061" t="s">
        <v>3080</v>
      </c>
      <c r="F79" s="1064">
        <v>450203200</v>
      </c>
      <c r="G79" s="1049" t="s">
        <v>725</v>
      </c>
      <c r="H79" s="1043" t="s">
        <v>272</v>
      </c>
      <c r="I79" s="1043" t="s">
        <v>3041</v>
      </c>
      <c r="J79" s="1043" t="s">
        <v>3058</v>
      </c>
      <c r="K79" s="1049" t="s">
        <v>3059</v>
      </c>
      <c r="L79" s="1043">
        <v>4502</v>
      </c>
      <c r="M79" s="1049" t="s">
        <v>3060</v>
      </c>
      <c r="N79" s="1046">
        <v>2026004540092</v>
      </c>
      <c r="O79" s="1049" t="s">
        <v>3061</v>
      </c>
      <c r="P79" s="1052" t="s">
        <v>313</v>
      </c>
      <c r="Q79" s="1055">
        <v>1</v>
      </c>
      <c r="R79" s="1040" t="s">
        <v>2867</v>
      </c>
      <c r="S79" s="1040"/>
      <c r="T79" s="1022"/>
      <c r="U79" s="1007"/>
      <c r="V79" s="1007"/>
      <c r="W79" s="1007"/>
      <c r="X79" s="1007"/>
      <c r="Y79" s="1007"/>
      <c r="Z79" s="1004">
        <f t="shared" si="53"/>
        <v>0</v>
      </c>
      <c r="AA79" s="1004">
        <f t="shared" ref="AA79:AF79" si="56">SUM(AR79:AR82,AZ79:AZ82,BH79:BH82,BP79:BP82)</f>
        <v>0</v>
      </c>
      <c r="AB79" s="1004">
        <f t="shared" si="56"/>
        <v>0</v>
      </c>
      <c r="AC79" s="1004">
        <f t="shared" si="56"/>
        <v>0</v>
      </c>
      <c r="AD79" s="1004">
        <f t="shared" si="56"/>
        <v>0</v>
      </c>
      <c r="AE79" s="1004">
        <f t="shared" si="56"/>
        <v>0</v>
      </c>
      <c r="AF79" s="1004">
        <f t="shared" si="56"/>
        <v>0</v>
      </c>
      <c r="AG79" s="714"/>
      <c r="AH79" s="593"/>
      <c r="AI79" s="593"/>
      <c r="AJ79" s="593"/>
      <c r="AK79" s="207"/>
      <c r="AL79" s="208"/>
      <c r="AM79" s="208"/>
      <c r="AN79" s="208"/>
      <c r="AO79" s="208"/>
      <c r="AP79" s="1150">
        <f>+U79</f>
        <v>0</v>
      </c>
      <c r="AQ79" s="1004">
        <f>SUM(AR79:AW82)</f>
        <v>0</v>
      </c>
      <c r="AR79" s="299"/>
      <c r="AS79" s="299"/>
      <c r="AT79" s="299"/>
      <c r="AU79" s="299"/>
      <c r="AV79" s="299"/>
      <c r="AW79" s="299"/>
      <c r="AX79" s="1150">
        <f>+V79</f>
        <v>0</v>
      </c>
      <c r="AY79" s="1004">
        <f>SUM(AZ79:BE82)</f>
        <v>0</v>
      </c>
      <c r="AZ79" s="299"/>
      <c r="BA79" s="299"/>
      <c r="BB79" s="299"/>
      <c r="BC79" s="299"/>
      <c r="BD79" s="299"/>
      <c r="BE79" s="299"/>
      <c r="BF79" s="1150">
        <f>+W79</f>
        <v>0</v>
      </c>
      <c r="BG79" s="1004">
        <f>SUM(BH79:BM82)</f>
        <v>0</v>
      </c>
      <c r="BH79" s="299"/>
      <c r="BI79" s="299"/>
      <c r="BJ79" s="299"/>
      <c r="BK79" s="299"/>
      <c r="BL79" s="299"/>
      <c r="BM79" s="299"/>
      <c r="BN79" s="1150">
        <f>+X79</f>
        <v>0</v>
      </c>
      <c r="BO79" s="1004">
        <f>SUM(BP79:BU82)</f>
        <v>0</v>
      </c>
      <c r="BP79" s="299"/>
      <c r="BQ79" s="299"/>
      <c r="BR79" s="299"/>
      <c r="BS79" s="299"/>
      <c r="BT79" s="299"/>
      <c r="BU79" s="299"/>
    </row>
    <row r="80" spans="1:73" ht="39.950000000000003" customHeight="1" x14ac:dyDescent="0.25">
      <c r="A80" s="151"/>
      <c r="B80" s="24"/>
      <c r="C80" s="1059"/>
      <c r="D80" s="1050"/>
      <c r="E80" s="1062"/>
      <c r="F80" s="1065">
        <v>450203200</v>
      </c>
      <c r="G80" s="1050" t="s">
        <v>725</v>
      </c>
      <c r="H80" s="1044"/>
      <c r="I80" s="1044"/>
      <c r="J80" s="1044"/>
      <c r="K80" s="1050" t="s">
        <v>3059</v>
      </c>
      <c r="L80" s="1044">
        <v>4502</v>
      </c>
      <c r="M80" s="1050"/>
      <c r="N80" s="1047">
        <v>2024004540092</v>
      </c>
      <c r="O80" s="1050" t="s">
        <v>3061</v>
      </c>
      <c r="P80" s="1053"/>
      <c r="Q80" s="1056"/>
      <c r="R80" s="1041"/>
      <c r="S80" s="1041"/>
      <c r="T80" s="1023"/>
      <c r="U80" s="1008"/>
      <c r="V80" s="1008"/>
      <c r="W80" s="1008"/>
      <c r="X80" s="1008"/>
      <c r="Y80" s="1008"/>
      <c r="Z80" s="1005"/>
      <c r="AA80" s="1005"/>
      <c r="AB80" s="1005"/>
      <c r="AC80" s="1005"/>
      <c r="AD80" s="1005"/>
      <c r="AE80" s="1005"/>
      <c r="AF80" s="1005"/>
      <c r="AG80" s="479"/>
      <c r="AH80" s="592"/>
      <c r="AI80" s="592"/>
      <c r="AJ80" s="592"/>
      <c r="AK80" s="196"/>
      <c r="AL80" s="197"/>
      <c r="AM80" s="197"/>
      <c r="AN80" s="197"/>
      <c r="AO80" s="197"/>
      <c r="AP80" s="1151"/>
      <c r="AQ80" s="1005"/>
      <c r="AR80" s="282"/>
      <c r="AS80" s="282"/>
      <c r="AT80" s="282"/>
      <c r="AU80" s="282"/>
      <c r="AV80" s="282"/>
      <c r="AW80" s="282"/>
      <c r="AX80" s="1151"/>
      <c r="AY80" s="1005"/>
      <c r="AZ80" s="282"/>
      <c r="BA80" s="282"/>
      <c r="BB80" s="282"/>
      <c r="BC80" s="282"/>
      <c r="BD80" s="282"/>
      <c r="BE80" s="282"/>
      <c r="BF80" s="1151"/>
      <c r="BG80" s="1005"/>
      <c r="BH80" s="282"/>
      <c r="BI80" s="282"/>
      <c r="BJ80" s="282"/>
      <c r="BK80" s="282"/>
      <c r="BL80" s="282"/>
      <c r="BM80" s="282"/>
      <c r="BN80" s="1151"/>
      <c r="BO80" s="1005"/>
      <c r="BP80" s="282"/>
      <c r="BQ80" s="282"/>
      <c r="BR80" s="282"/>
      <c r="BS80" s="282"/>
      <c r="BT80" s="282"/>
      <c r="BU80" s="282"/>
    </row>
    <row r="81" spans="1:73" ht="39.950000000000003" customHeight="1" x14ac:dyDescent="0.25">
      <c r="A81" s="151"/>
      <c r="B81" s="24"/>
      <c r="C81" s="1059"/>
      <c r="D81" s="1050"/>
      <c r="E81" s="1062"/>
      <c r="F81" s="1065">
        <v>450203200</v>
      </c>
      <c r="G81" s="1050" t="s">
        <v>725</v>
      </c>
      <c r="H81" s="1044"/>
      <c r="I81" s="1044"/>
      <c r="J81" s="1044"/>
      <c r="K81" s="1050" t="s">
        <v>3059</v>
      </c>
      <c r="L81" s="1044">
        <v>4502</v>
      </c>
      <c r="M81" s="1050"/>
      <c r="N81" s="1047">
        <v>2024004540092</v>
      </c>
      <c r="O81" s="1050" t="s">
        <v>3061</v>
      </c>
      <c r="P81" s="1053"/>
      <c r="Q81" s="1056"/>
      <c r="R81" s="1041"/>
      <c r="S81" s="1041"/>
      <c r="T81" s="1023"/>
      <c r="U81" s="1008"/>
      <c r="V81" s="1008"/>
      <c r="W81" s="1008"/>
      <c r="X81" s="1008"/>
      <c r="Y81" s="1008"/>
      <c r="Z81" s="1005"/>
      <c r="AA81" s="1005"/>
      <c r="AB81" s="1005"/>
      <c r="AC81" s="1005"/>
      <c r="AD81" s="1005"/>
      <c r="AE81" s="1005"/>
      <c r="AF81" s="1005"/>
      <c r="AG81" s="196"/>
      <c r="AH81" s="592"/>
      <c r="AI81" s="592"/>
      <c r="AJ81" s="592"/>
      <c r="AK81" s="196"/>
      <c r="AL81" s="197"/>
      <c r="AM81" s="197"/>
      <c r="AN81" s="197"/>
      <c r="AO81" s="197"/>
      <c r="AP81" s="1151"/>
      <c r="AQ81" s="1005"/>
      <c r="AR81" s="282"/>
      <c r="AS81" s="282"/>
      <c r="AT81" s="282"/>
      <c r="AU81" s="282"/>
      <c r="AV81" s="282"/>
      <c r="AW81" s="282"/>
      <c r="AX81" s="1151"/>
      <c r="AY81" s="1005"/>
      <c r="AZ81" s="282"/>
      <c r="BA81" s="282"/>
      <c r="BB81" s="282"/>
      <c r="BC81" s="282"/>
      <c r="BD81" s="282"/>
      <c r="BE81" s="282"/>
      <c r="BF81" s="1151"/>
      <c r="BG81" s="1005"/>
      <c r="BH81" s="282"/>
      <c r="BI81" s="282"/>
      <c r="BJ81" s="282"/>
      <c r="BK81" s="282"/>
      <c r="BL81" s="282"/>
      <c r="BM81" s="282"/>
      <c r="BN81" s="1151"/>
      <c r="BO81" s="1005"/>
      <c r="BP81" s="282"/>
      <c r="BQ81" s="282"/>
      <c r="BR81" s="282"/>
      <c r="BS81" s="282"/>
      <c r="BT81" s="282"/>
      <c r="BU81" s="282"/>
    </row>
    <row r="82" spans="1:73" ht="39.950000000000003" customHeight="1" thickBot="1" x14ac:dyDescent="0.3">
      <c r="A82" s="151"/>
      <c r="B82" s="24"/>
      <c r="C82" s="1060"/>
      <c r="D82" s="1051"/>
      <c r="E82" s="1063"/>
      <c r="F82" s="1066">
        <v>450203200</v>
      </c>
      <c r="G82" s="1051" t="s">
        <v>725</v>
      </c>
      <c r="H82" s="1045"/>
      <c r="I82" s="1045"/>
      <c r="J82" s="1045"/>
      <c r="K82" s="1051" t="s">
        <v>3059</v>
      </c>
      <c r="L82" s="1045">
        <v>4502</v>
      </c>
      <c r="M82" s="1051"/>
      <c r="N82" s="1048">
        <v>2024004540092</v>
      </c>
      <c r="O82" s="1051" t="s">
        <v>3061</v>
      </c>
      <c r="P82" s="1054"/>
      <c r="Q82" s="1057"/>
      <c r="R82" s="1042"/>
      <c r="S82" s="1042"/>
      <c r="T82" s="1024"/>
      <c r="U82" s="1009"/>
      <c r="V82" s="1009"/>
      <c r="W82" s="1009"/>
      <c r="X82" s="1009"/>
      <c r="Y82" s="1009"/>
      <c r="Z82" s="1006"/>
      <c r="AA82" s="1006"/>
      <c r="AB82" s="1006"/>
      <c r="AC82" s="1006"/>
      <c r="AD82" s="1006"/>
      <c r="AE82" s="1006"/>
      <c r="AF82" s="1006"/>
      <c r="AG82" s="715"/>
      <c r="AH82" s="716"/>
      <c r="AI82" s="716"/>
      <c r="AJ82" s="716"/>
      <c r="AK82" s="715"/>
      <c r="AL82" s="717"/>
      <c r="AM82" s="717"/>
      <c r="AN82" s="717"/>
      <c r="AO82" s="717"/>
      <c r="AP82" s="1152"/>
      <c r="AQ82" s="1006"/>
      <c r="AR82" s="718"/>
      <c r="AS82" s="718"/>
      <c r="AT82" s="718"/>
      <c r="AU82" s="718"/>
      <c r="AV82" s="718"/>
      <c r="AW82" s="718"/>
      <c r="AX82" s="1152"/>
      <c r="AY82" s="1006"/>
      <c r="AZ82" s="718"/>
      <c r="BA82" s="718"/>
      <c r="BB82" s="718"/>
      <c r="BC82" s="718"/>
      <c r="BD82" s="718"/>
      <c r="BE82" s="718"/>
      <c r="BF82" s="1152"/>
      <c r="BG82" s="1006"/>
      <c r="BH82" s="718"/>
      <c r="BI82" s="718"/>
      <c r="BJ82" s="718"/>
      <c r="BK82" s="718"/>
      <c r="BL82" s="718"/>
      <c r="BM82" s="718"/>
      <c r="BN82" s="1152"/>
      <c r="BO82" s="1006"/>
      <c r="BP82" s="718"/>
      <c r="BQ82" s="718"/>
      <c r="BR82" s="718"/>
      <c r="BS82" s="718"/>
      <c r="BT82" s="718"/>
      <c r="BU82" s="718"/>
    </row>
    <row r="83" spans="1:73" ht="39.950000000000003" customHeight="1" thickTop="1" x14ac:dyDescent="0.25">
      <c r="A83" s="151"/>
      <c r="B83" s="24"/>
      <c r="C83" s="1058" t="s">
        <v>2091</v>
      </c>
      <c r="D83" s="1049" t="s">
        <v>2092</v>
      </c>
      <c r="E83" s="1061" t="s">
        <v>3081</v>
      </c>
      <c r="F83" s="1064">
        <v>450300200</v>
      </c>
      <c r="G83" s="1049" t="s">
        <v>485</v>
      </c>
      <c r="H83" s="1043" t="s">
        <v>3025</v>
      </c>
      <c r="I83" s="1043" t="s">
        <v>3041</v>
      </c>
      <c r="J83" s="1043" t="s">
        <v>3058</v>
      </c>
      <c r="K83" s="1049" t="s">
        <v>3059</v>
      </c>
      <c r="L83" s="1043">
        <v>4502</v>
      </c>
      <c r="M83" s="1049" t="s">
        <v>3060</v>
      </c>
      <c r="N83" s="1046">
        <v>2026004540092</v>
      </c>
      <c r="O83" s="1049" t="s">
        <v>3061</v>
      </c>
      <c r="P83" s="1052" t="s">
        <v>617</v>
      </c>
      <c r="Q83" s="1055">
        <v>40</v>
      </c>
      <c r="R83" s="1040" t="s">
        <v>2871</v>
      </c>
      <c r="S83" s="1040"/>
      <c r="T83" s="1022"/>
      <c r="U83" s="1007"/>
      <c r="V83" s="1007"/>
      <c r="W83" s="1007"/>
      <c r="X83" s="1007"/>
      <c r="Y83" s="1007"/>
      <c r="Z83" s="1004">
        <f t="shared" si="53"/>
        <v>0</v>
      </c>
      <c r="AA83" s="1004">
        <f t="shared" ref="AA83:AF83" si="57">SUM(AR83:AR86,AZ83:AZ86,BH83:BH86,BP83:BP86)</f>
        <v>0</v>
      </c>
      <c r="AB83" s="1004">
        <f t="shared" si="57"/>
        <v>0</v>
      </c>
      <c r="AC83" s="1004">
        <f t="shared" si="57"/>
        <v>0</v>
      </c>
      <c r="AD83" s="1004">
        <f t="shared" si="57"/>
        <v>0</v>
      </c>
      <c r="AE83" s="1004">
        <f t="shared" si="57"/>
        <v>0</v>
      </c>
      <c r="AF83" s="1004">
        <f t="shared" si="57"/>
        <v>0</v>
      </c>
      <c r="AG83" s="714"/>
      <c r="AH83" s="593"/>
      <c r="AI83" s="593"/>
      <c r="AJ83" s="593"/>
      <c r="AK83" s="207"/>
      <c r="AL83" s="208"/>
      <c r="AM83" s="208"/>
      <c r="AN83" s="208"/>
      <c r="AO83" s="208"/>
      <c r="AP83" s="1150">
        <f>+U83</f>
        <v>0</v>
      </c>
      <c r="AQ83" s="1004">
        <f>SUM(AR83:AW86)</f>
        <v>0</v>
      </c>
      <c r="AR83" s="299"/>
      <c r="AS83" s="299"/>
      <c r="AT83" s="299"/>
      <c r="AU83" s="299"/>
      <c r="AV83" s="299"/>
      <c r="AW83" s="299"/>
      <c r="AX83" s="1150">
        <f>+V83</f>
        <v>0</v>
      </c>
      <c r="AY83" s="1004">
        <f>SUM(AZ83:BE86)</f>
        <v>0</v>
      </c>
      <c r="AZ83" s="299"/>
      <c r="BA83" s="299"/>
      <c r="BB83" s="299"/>
      <c r="BC83" s="299"/>
      <c r="BD83" s="299"/>
      <c r="BE83" s="299"/>
      <c r="BF83" s="1150">
        <f>+W83</f>
        <v>0</v>
      </c>
      <c r="BG83" s="1004">
        <f>SUM(BH83:BM86)</f>
        <v>0</v>
      </c>
      <c r="BH83" s="299"/>
      <c r="BI83" s="299"/>
      <c r="BJ83" s="299"/>
      <c r="BK83" s="299"/>
      <c r="BL83" s="299"/>
      <c r="BM83" s="299"/>
      <c r="BN83" s="1150">
        <f>+X83</f>
        <v>0</v>
      </c>
      <c r="BO83" s="1004">
        <f>SUM(BP83:BU86)</f>
        <v>0</v>
      </c>
      <c r="BP83" s="299"/>
      <c r="BQ83" s="299"/>
      <c r="BR83" s="299"/>
      <c r="BS83" s="299"/>
      <c r="BT83" s="299"/>
      <c r="BU83" s="299"/>
    </row>
    <row r="84" spans="1:73" ht="39.950000000000003" customHeight="1" x14ac:dyDescent="0.25">
      <c r="A84" s="151"/>
      <c r="B84" s="24"/>
      <c r="C84" s="1059"/>
      <c r="D84" s="1050"/>
      <c r="E84" s="1062"/>
      <c r="F84" s="1065">
        <v>450300200</v>
      </c>
      <c r="G84" s="1050" t="s">
        <v>3082</v>
      </c>
      <c r="H84" s="1044"/>
      <c r="I84" s="1044"/>
      <c r="J84" s="1044"/>
      <c r="K84" s="1050" t="s">
        <v>3059</v>
      </c>
      <c r="L84" s="1044">
        <v>4502</v>
      </c>
      <c r="M84" s="1050"/>
      <c r="N84" s="1047">
        <v>2024004540092</v>
      </c>
      <c r="O84" s="1050" t="s">
        <v>3061</v>
      </c>
      <c r="P84" s="1053"/>
      <c r="Q84" s="1056"/>
      <c r="R84" s="1041"/>
      <c r="S84" s="1041"/>
      <c r="T84" s="1023"/>
      <c r="U84" s="1008"/>
      <c r="V84" s="1008"/>
      <c r="W84" s="1008"/>
      <c r="X84" s="1008"/>
      <c r="Y84" s="1008"/>
      <c r="Z84" s="1005"/>
      <c r="AA84" s="1005"/>
      <c r="AB84" s="1005"/>
      <c r="AC84" s="1005"/>
      <c r="AD84" s="1005"/>
      <c r="AE84" s="1005"/>
      <c r="AF84" s="1005"/>
      <c r="AG84" s="479"/>
      <c r="AH84" s="592"/>
      <c r="AI84" s="592"/>
      <c r="AJ84" s="592"/>
      <c r="AK84" s="196"/>
      <c r="AL84" s="197"/>
      <c r="AM84" s="197"/>
      <c r="AN84" s="197"/>
      <c r="AO84" s="197"/>
      <c r="AP84" s="1151"/>
      <c r="AQ84" s="1005"/>
      <c r="AR84" s="282"/>
      <c r="AS84" s="282"/>
      <c r="AT84" s="282"/>
      <c r="AU84" s="282"/>
      <c r="AV84" s="282"/>
      <c r="AW84" s="282"/>
      <c r="AX84" s="1151"/>
      <c r="AY84" s="1005"/>
      <c r="AZ84" s="282"/>
      <c r="BA84" s="282"/>
      <c r="BB84" s="282"/>
      <c r="BC84" s="282"/>
      <c r="BD84" s="282"/>
      <c r="BE84" s="282"/>
      <c r="BF84" s="1151"/>
      <c r="BG84" s="1005"/>
      <c r="BH84" s="282"/>
      <c r="BI84" s="282"/>
      <c r="BJ84" s="282"/>
      <c r="BK84" s="282"/>
      <c r="BL84" s="282"/>
      <c r="BM84" s="282"/>
      <c r="BN84" s="1151"/>
      <c r="BO84" s="1005"/>
      <c r="BP84" s="282"/>
      <c r="BQ84" s="282"/>
      <c r="BR84" s="282"/>
      <c r="BS84" s="282"/>
      <c r="BT84" s="282"/>
      <c r="BU84" s="282"/>
    </row>
    <row r="85" spans="1:73" ht="39.950000000000003" customHeight="1" x14ac:dyDescent="0.25">
      <c r="A85" s="151"/>
      <c r="B85" s="24"/>
      <c r="C85" s="1059"/>
      <c r="D85" s="1050"/>
      <c r="E85" s="1062"/>
      <c r="F85" s="1065">
        <v>450300200</v>
      </c>
      <c r="G85" s="1050" t="s">
        <v>3082</v>
      </c>
      <c r="H85" s="1044"/>
      <c r="I85" s="1044"/>
      <c r="J85" s="1044"/>
      <c r="K85" s="1050" t="s">
        <v>3059</v>
      </c>
      <c r="L85" s="1044">
        <v>4502</v>
      </c>
      <c r="M85" s="1050"/>
      <c r="N85" s="1047">
        <v>2024004540092</v>
      </c>
      <c r="O85" s="1050" t="s">
        <v>3061</v>
      </c>
      <c r="P85" s="1053"/>
      <c r="Q85" s="1056"/>
      <c r="R85" s="1041"/>
      <c r="S85" s="1041"/>
      <c r="T85" s="1023"/>
      <c r="U85" s="1008"/>
      <c r="V85" s="1008"/>
      <c r="W85" s="1008"/>
      <c r="X85" s="1008"/>
      <c r="Y85" s="1008"/>
      <c r="Z85" s="1005"/>
      <c r="AA85" s="1005"/>
      <c r="AB85" s="1005"/>
      <c r="AC85" s="1005"/>
      <c r="AD85" s="1005"/>
      <c r="AE85" s="1005"/>
      <c r="AF85" s="1005"/>
      <c r="AG85" s="196"/>
      <c r="AH85" s="592"/>
      <c r="AI85" s="592"/>
      <c r="AJ85" s="592"/>
      <c r="AK85" s="196"/>
      <c r="AL85" s="197"/>
      <c r="AM85" s="197"/>
      <c r="AN85" s="197"/>
      <c r="AO85" s="197"/>
      <c r="AP85" s="1151"/>
      <c r="AQ85" s="1005"/>
      <c r="AR85" s="282"/>
      <c r="AS85" s="282"/>
      <c r="AT85" s="282"/>
      <c r="AU85" s="282"/>
      <c r="AV85" s="282"/>
      <c r="AW85" s="282"/>
      <c r="AX85" s="1151"/>
      <c r="AY85" s="1005"/>
      <c r="AZ85" s="282"/>
      <c r="BA85" s="282"/>
      <c r="BB85" s="282"/>
      <c r="BC85" s="282"/>
      <c r="BD85" s="282"/>
      <c r="BE85" s="282"/>
      <c r="BF85" s="1151"/>
      <c r="BG85" s="1005"/>
      <c r="BH85" s="282"/>
      <c r="BI85" s="282"/>
      <c r="BJ85" s="282"/>
      <c r="BK85" s="282"/>
      <c r="BL85" s="282"/>
      <c r="BM85" s="282"/>
      <c r="BN85" s="1151"/>
      <c r="BO85" s="1005"/>
      <c r="BP85" s="282"/>
      <c r="BQ85" s="282"/>
      <c r="BR85" s="282"/>
      <c r="BS85" s="282"/>
      <c r="BT85" s="282"/>
      <c r="BU85" s="282"/>
    </row>
    <row r="86" spans="1:73" ht="39.950000000000003" customHeight="1" thickBot="1" x14ac:dyDescent="0.3">
      <c r="A86" s="151"/>
      <c r="B86" s="24"/>
      <c r="C86" s="1060"/>
      <c r="D86" s="1051"/>
      <c r="E86" s="1063"/>
      <c r="F86" s="1066">
        <v>450300200</v>
      </c>
      <c r="G86" s="1051" t="s">
        <v>3082</v>
      </c>
      <c r="H86" s="1045"/>
      <c r="I86" s="1045"/>
      <c r="J86" s="1045"/>
      <c r="K86" s="1051" t="s">
        <v>3059</v>
      </c>
      <c r="L86" s="1045">
        <v>4502</v>
      </c>
      <c r="M86" s="1051"/>
      <c r="N86" s="1048">
        <v>2024004540092</v>
      </c>
      <c r="O86" s="1051" t="s">
        <v>3061</v>
      </c>
      <c r="P86" s="1054"/>
      <c r="Q86" s="1057"/>
      <c r="R86" s="1042"/>
      <c r="S86" s="1042"/>
      <c r="T86" s="1024"/>
      <c r="U86" s="1009"/>
      <c r="V86" s="1009"/>
      <c r="W86" s="1009"/>
      <c r="X86" s="1009"/>
      <c r="Y86" s="1009"/>
      <c r="Z86" s="1006"/>
      <c r="AA86" s="1006"/>
      <c r="AB86" s="1006"/>
      <c r="AC86" s="1006"/>
      <c r="AD86" s="1006"/>
      <c r="AE86" s="1006"/>
      <c r="AF86" s="1006"/>
      <c r="AG86" s="715"/>
      <c r="AH86" s="716"/>
      <c r="AI86" s="716"/>
      <c r="AJ86" s="716"/>
      <c r="AK86" s="715"/>
      <c r="AL86" s="717"/>
      <c r="AM86" s="717"/>
      <c r="AN86" s="717"/>
      <c r="AO86" s="717"/>
      <c r="AP86" s="1152"/>
      <c r="AQ86" s="1006"/>
      <c r="AR86" s="718"/>
      <c r="AS86" s="718"/>
      <c r="AT86" s="718"/>
      <c r="AU86" s="718"/>
      <c r="AV86" s="718"/>
      <c r="AW86" s="718"/>
      <c r="AX86" s="1152"/>
      <c r="AY86" s="1006"/>
      <c r="AZ86" s="718"/>
      <c r="BA86" s="718"/>
      <c r="BB86" s="718"/>
      <c r="BC86" s="718"/>
      <c r="BD86" s="718"/>
      <c r="BE86" s="718"/>
      <c r="BF86" s="1152"/>
      <c r="BG86" s="1006"/>
      <c r="BH86" s="718"/>
      <c r="BI86" s="718"/>
      <c r="BJ86" s="718"/>
      <c r="BK86" s="718"/>
      <c r="BL86" s="718"/>
      <c r="BM86" s="718"/>
      <c r="BN86" s="1152"/>
      <c r="BO86" s="1006"/>
      <c r="BP86" s="718"/>
      <c r="BQ86" s="718"/>
      <c r="BR86" s="718"/>
      <c r="BS86" s="718"/>
      <c r="BT86" s="718"/>
      <c r="BU86" s="718"/>
    </row>
    <row r="87" spans="1:73" ht="39.950000000000003" customHeight="1" thickTop="1" x14ac:dyDescent="0.25">
      <c r="A87" s="151"/>
      <c r="B87" s="24"/>
      <c r="C87" s="1058" t="s">
        <v>2093</v>
      </c>
      <c r="D87" s="1049" t="s">
        <v>2094</v>
      </c>
      <c r="E87" s="1061" t="s">
        <v>3083</v>
      </c>
      <c r="F87" s="1064">
        <v>450203800</v>
      </c>
      <c r="G87" s="1049" t="s">
        <v>3084</v>
      </c>
      <c r="H87" s="1043" t="s">
        <v>3004</v>
      </c>
      <c r="I87" s="1043" t="s">
        <v>3041</v>
      </c>
      <c r="J87" s="1043" t="s">
        <v>3058</v>
      </c>
      <c r="K87" s="1049" t="s">
        <v>3059</v>
      </c>
      <c r="L87" s="1043">
        <v>4502</v>
      </c>
      <c r="M87" s="1049" t="s">
        <v>3060</v>
      </c>
      <c r="N87" s="1046">
        <v>2026004540092</v>
      </c>
      <c r="O87" s="1049" t="s">
        <v>3061</v>
      </c>
      <c r="P87" s="1052" t="s">
        <v>2095</v>
      </c>
      <c r="Q87" s="1055">
        <v>20</v>
      </c>
      <c r="R87" s="1040" t="s">
        <v>2871</v>
      </c>
      <c r="S87" s="1040"/>
      <c r="T87" s="1022"/>
      <c r="U87" s="1007"/>
      <c r="V87" s="1007"/>
      <c r="W87" s="1007"/>
      <c r="X87" s="1007"/>
      <c r="Y87" s="1007"/>
      <c r="Z87" s="1004">
        <f t="shared" si="53"/>
        <v>0</v>
      </c>
      <c r="AA87" s="1004">
        <f t="shared" ref="AA87:AF87" si="58">SUM(AR87:AR90,AZ87:AZ90,BH87:BH90,BP87:BP90)</f>
        <v>0</v>
      </c>
      <c r="AB87" s="1004">
        <f t="shared" si="58"/>
        <v>0</v>
      </c>
      <c r="AC87" s="1004">
        <f t="shared" si="58"/>
        <v>0</v>
      </c>
      <c r="AD87" s="1004">
        <f t="shared" si="58"/>
        <v>0</v>
      </c>
      <c r="AE87" s="1004">
        <f t="shared" si="58"/>
        <v>0</v>
      </c>
      <c r="AF87" s="1004">
        <f t="shared" si="58"/>
        <v>0</v>
      </c>
      <c r="AG87" s="714"/>
      <c r="AH87" s="593"/>
      <c r="AI87" s="593"/>
      <c r="AJ87" s="593"/>
      <c r="AK87" s="207"/>
      <c r="AL87" s="208"/>
      <c r="AM87" s="208"/>
      <c r="AN87" s="208"/>
      <c r="AO87" s="208"/>
      <c r="AP87" s="1150">
        <f>+U87</f>
        <v>0</v>
      </c>
      <c r="AQ87" s="1004">
        <f>SUM(AR87:AW90)</f>
        <v>0</v>
      </c>
      <c r="AR87" s="299"/>
      <c r="AS87" s="299"/>
      <c r="AT87" s="299"/>
      <c r="AU87" s="299"/>
      <c r="AV87" s="299"/>
      <c r="AW87" s="299"/>
      <c r="AX87" s="1150">
        <f>+V87</f>
        <v>0</v>
      </c>
      <c r="AY87" s="1004">
        <f>SUM(AZ87:BE90)</f>
        <v>0</v>
      </c>
      <c r="AZ87" s="299"/>
      <c r="BA87" s="299"/>
      <c r="BB87" s="299"/>
      <c r="BC87" s="299"/>
      <c r="BD87" s="299"/>
      <c r="BE87" s="299"/>
      <c r="BF87" s="1150">
        <f>+W87</f>
        <v>0</v>
      </c>
      <c r="BG87" s="1004">
        <f>SUM(BH87:BM90)</f>
        <v>0</v>
      </c>
      <c r="BH87" s="299"/>
      <c r="BI87" s="299"/>
      <c r="BJ87" s="299"/>
      <c r="BK87" s="299"/>
      <c r="BL87" s="299"/>
      <c r="BM87" s="299"/>
      <c r="BN87" s="1150">
        <f>+X87</f>
        <v>0</v>
      </c>
      <c r="BO87" s="1004">
        <f>SUM(BP87:BU90)</f>
        <v>0</v>
      </c>
      <c r="BP87" s="299"/>
      <c r="BQ87" s="299"/>
      <c r="BR87" s="299"/>
      <c r="BS87" s="299"/>
      <c r="BT87" s="299"/>
      <c r="BU87" s="299"/>
    </row>
    <row r="88" spans="1:73" ht="39.950000000000003" customHeight="1" x14ac:dyDescent="0.25">
      <c r="A88" s="151"/>
      <c r="B88" s="24"/>
      <c r="C88" s="1059"/>
      <c r="D88" s="1050"/>
      <c r="E88" s="1062"/>
      <c r="F88" s="1065">
        <v>450203800</v>
      </c>
      <c r="G88" s="1050" t="s">
        <v>3084</v>
      </c>
      <c r="H88" s="1044">
        <v>20</v>
      </c>
      <c r="I88" s="1044"/>
      <c r="J88" s="1044"/>
      <c r="K88" s="1050" t="s">
        <v>3059</v>
      </c>
      <c r="L88" s="1044">
        <v>4502</v>
      </c>
      <c r="M88" s="1050"/>
      <c r="N88" s="1047">
        <v>2024004540092</v>
      </c>
      <c r="O88" s="1050" t="s">
        <v>3061</v>
      </c>
      <c r="P88" s="1053"/>
      <c r="Q88" s="1056"/>
      <c r="R88" s="1041"/>
      <c r="S88" s="1041"/>
      <c r="T88" s="1023"/>
      <c r="U88" s="1008"/>
      <c r="V88" s="1008"/>
      <c r="W88" s="1008"/>
      <c r="X88" s="1008"/>
      <c r="Y88" s="1008"/>
      <c r="Z88" s="1005"/>
      <c r="AA88" s="1005"/>
      <c r="AB88" s="1005"/>
      <c r="AC88" s="1005"/>
      <c r="AD88" s="1005"/>
      <c r="AE88" s="1005"/>
      <c r="AF88" s="1005"/>
      <c r="AG88" s="479"/>
      <c r="AH88" s="592"/>
      <c r="AI88" s="592"/>
      <c r="AJ88" s="592"/>
      <c r="AK88" s="196"/>
      <c r="AL88" s="197"/>
      <c r="AM88" s="197"/>
      <c r="AN88" s="197"/>
      <c r="AO88" s="197"/>
      <c r="AP88" s="1151"/>
      <c r="AQ88" s="1005"/>
      <c r="AR88" s="282"/>
      <c r="AS88" s="282"/>
      <c r="AT88" s="282"/>
      <c r="AU88" s="282"/>
      <c r="AV88" s="282"/>
      <c r="AW88" s="282"/>
      <c r="AX88" s="1151"/>
      <c r="AY88" s="1005"/>
      <c r="AZ88" s="282"/>
      <c r="BA88" s="282"/>
      <c r="BB88" s="282"/>
      <c r="BC88" s="282"/>
      <c r="BD88" s="282"/>
      <c r="BE88" s="282"/>
      <c r="BF88" s="1151"/>
      <c r="BG88" s="1005"/>
      <c r="BH88" s="282"/>
      <c r="BI88" s="282"/>
      <c r="BJ88" s="282"/>
      <c r="BK88" s="282"/>
      <c r="BL88" s="282"/>
      <c r="BM88" s="282"/>
      <c r="BN88" s="1151"/>
      <c r="BO88" s="1005"/>
      <c r="BP88" s="282"/>
      <c r="BQ88" s="282"/>
      <c r="BR88" s="282"/>
      <c r="BS88" s="282"/>
      <c r="BT88" s="282"/>
      <c r="BU88" s="282"/>
    </row>
    <row r="89" spans="1:73" ht="39.950000000000003" customHeight="1" x14ac:dyDescent="0.25">
      <c r="A89" s="151"/>
      <c r="B89" s="24"/>
      <c r="C89" s="1059"/>
      <c r="D89" s="1050"/>
      <c r="E89" s="1062"/>
      <c r="F89" s="1065">
        <v>450203800</v>
      </c>
      <c r="G89" s="1050" t="s">
        <v>3084</v>
      </c>
      <c r="H89" s="1044">
        <v>20</v>
      </c>
      <c r="I89" s="1044"/>
      <c r="J89" s="1044"/>
      <c r="K89" s="1050" t="s">
        <v>3059</v>
      </c>
      <c r="L89" s="1044">
        <v>4502</v>
      </c>
      <c r="M89" s="1050"/>
      <c r="N89" s="1047">
        <v>2024004540092</v>
      </c>
      <c r="O89" s="1050" t="s">
        <v>3061</v>
      </c>
      <c r="P89" s="1053"/>
      <c r="Q89" s="1056"/>
      <c r="R89" s="1041"/>
      <c r="S89" s="1041"/>
      <c r="T89" s="1023"/>
      <c r="U89" s="1008"/>
      <c r="V89" s="1008"/>
      <c r="W89" s="1008"/>
      <c r="X89" s="1008"/>
      <c r="Y89" s="1008"/>
      <c r="Z89" s="1005"/>
      <c r="AA89" s="1005"/>
      <c r="AB89" s="1005"/>
      <c r="AC89" s="1005"/>
      <c r="AD89" s="1005"/>
      <c r="AE89" s="1005"/>
      <c r="AF89" s="1005"/>
      <c r="AG89" s="196"/>
      <c r="AH89" s="592"/>
      <c r="AI89" s="592"/>
      <c r="AJ89" s="592"/>
      <c r="AK89" s="196"/>
      <c r="AL89" s="197"/>
      <c r="AM89" s="197"/>
      <c r="AN89" s="197"/>
      <c r="AO89" s="197"/>
      <c r="AP89" s="1151"/>
      <c r="AQ89" s="1005"/>
      <c r="AR89" s="282"/>
      <c r="AS89" s="282"/>
      <c r="AT89" s="282"/>
      <c r="AU89" s="282"/>
      <c r="AV89" s="282"/>
      <c r="AW89" s="282"/>
      <c r="AX89" s="1151"/>
      <c r="AY89" s="1005"/>
      <c r="AZ89" s="282"/>
      <c r="BA89" s="282"/>
      <c r="BB89" s="282"/>
      <c r="BC89" s="282"/>
      <c r="BD89" s="282"/>
      <c r="BE89" s="282"/>
      <c r="BF89" s="1151"/>
      <c r="BG89" s="1005"/>
      <c r="BH89" s="282"/>
      <c r="BI89" s="282"/>
      <c r="BJ89" s="282"/>
      <c r="BK89" s="282"/>
      <c r="BL89" s="282"/>
      <c r="BM89" s="282"/>
      <c r="BN89" s="1151"/>
      <c r="BO89" s="1005"/>
      <c r="BP89" s="282"/>
      <c r="BQ89" s="282"/>
      <c r="BR89" s="282"/>
      <c r="BS89" s="282"/>
      <c r="BT89" s="282"/>
      <c r="BU89" s="282"/>
    </row>
    <row r="90" spans="1:73" ht="39.950000000000003" customHeight="1" thickBot="1" x14ac:dyDescent="0.3">
      <c r="A90" s="151"/>
      <c r="B90" s="24"/>
      <c r="C90" s="1060"/>
      <c r="D90" s="1051"/>
      <c r="E90" s="1063"/>
      <c r="F90" s="1066">
        <v>450203800</v>
      </c>
      <c r="G90" s="1051" t="s">
        <v>3084</v>
      </c>
      <c r="H90" s="1045">
        <v>20</v>
      </c>
      <c r="I90" s="1045"/>
      <c r="J90" s="1045"/>
      <c r="K90" s="1051" t="s">
        <v>3059</v>
      </c>
      <c r="L90" s="1045">
        <v>4502</v>
      </c>
      <c r="M90" s="1051"/>
      <c r="N90" s="1048">
        <v>2024004540092</v>
      </c>
      <c r="O90" s="1051" t="s">
        <v>3061</v>
      </c>
      <c r="P90" s="1054"/>
      <c r="Q90" s="1057"/>
      <c r="R90" s="1042"/>
      <c r="S90" s="1042"/>
      <c r="T90" s="1024"/>
      <c r="U90" s="1009"/>
      <c r="V90" s="1009"/>
      <c r="W90" s="1009"/>
      <c r="X90" s="1009"/>
      <c r="Y90" s="1009"/>
      <c r="Z90" s="1006"/>
      <c r="AA90" s="1006"/>
      <c r="AB90" s="1006"/>
      <c r="AC90" s="1006"/>
      <c r="AD90" s="1006"/>
      <c r="AE90" s="1006"/>
      <c r="AF90" s="1006"/>
      <c r="AG90" s="715"/>
      <c r="AH90" s="716"/>
      <c r="AI90" s="716"/>
      <c r="AJ90" s="716"/>
      <c r="AK90" s="715"/>
      <c r="AL90" s="717"/>
      <c r="AM90" s="717"/>
      <c r="AN90" s="717"/>
      <c r="AO90" s="717"/>
      <c r="AP90" s="1152"/>
      <c r="AQ90" s="1006"/>
      <c r="AR90" s="718"/>
      <c r="AS90" s="718"/>
      <c r="AT90" s="718"/>
      <c r="AU90" s="718"/>
      <c r="AV90" s="718"/>
      <c r="AW90" s="718"/>
      <c r="AX90" s="1152"/>
      <c r="AY90" s="1006"/>
      <c r="AZ90" s="718"/>
      <c r="BA90" s="718"/>
      <c r="BB90" s="718"/>
      <c r="BC90" s="718"/>
      <c r="BD90" s="718"/>
      <c r="BE90" s="718"/>
      <c r="BF90" s="1152"/>
      <c r="BG90" s="1006"/>
      <c r="BH90" s="718"/>
      <c r="BI90" s="718"/>
      <c r="BJ90" s="718"/>
      <c r="BK90" s="718"/>
      <c r="BL90" s="718"/>
      <c r="BM90" s="718"/>
      <c r="BN90" s="1152"/>
      <c r="BO90" s="1006"/>
      <c r="BP90" s="718"/>
      <c r="BQ90" s="718"/>
      <c r="BR90" s="718"/>
      <c r="BS90" s="718"/>
      <c r="BT90" s="718"/>
      <c r="BU90" s="718"/>
    </row>
    <row r="91" spans="1:73" ht="40.15" customHeight="1" thickTop="1" thickBot="1" x14ac:dyDescent="0.3">
      <c r="A91" s="151"/>
      <c r="B91" s="924" t="s">
        <v>2096</v>
      </c>
      <c r="C91" s="238" t="s">
        <v>2097</v>
      </c>
      <c r="D91" s="421"/>
      <c r="E91" s="662"/>
      <c r="F91" s="447"/>
      <c r="G91" s="373"/>
      <c r="H91" s="375"/>
      <c r="I91" s="375"/>
      <c r="J91" s="376"/>
      <c r="K91" s="376"/>
      <c r="L91" s="421"/>
      <c r="M91" s="423"/>
      <c r="N91" s="663"/>
      <c r="O91" s="664"/>
      <c r="P91" s="664"/>
      <c r="Q91" s="666"/>
      <c r="R91" s="698"/>
      <c r="S91" s="698"/>
      <c r="T91" s="783"/>
      <c r="U91" s="668"/>
      <c r="V91" s="668"/>
      <c r="W91" s="668"/>
      <c r="X91" s="668"/>
      <c r="Y91" s="248"/>
      <c r="Z91" s="700">
        <f>+AQ91+AY91+BG91+BO91</f>
        <v>0</v>
      </c>
      <c r="AA91" s="700">
        <f t="shared" ref="AA91:AF91" si="59">+AR91+AZ91+BH91+BP91</f>
        <v>0</v>
      </c>
      <c r="AB91" s="700">
        <f t="shared" si="59"/>
        <v>0</v>
      </c>
      <c r="AC91" s="700">
        <f t="shared" si="59"/>
        <v>0</v>
      </c>
      <c r="AD91" s="700">
        <f t="shared" si="59"/>
        <v>0</v>
      </c>
      <c r="AE91" s="700">
        <f t="shared" si="59"/>
        <v>0</v>
      </c>
      <c r="AF91" s="700">
        <f t="shared" si="59"/>
        <v>0</v>
      </c>
      <c r="AG91" s="246"/>
      <c r="AH91" s="246"/>
      <c r="AI91" s="246"/>
      <c r="AJ91" s="246"/>
      <c r="AK91" s="246"/>
      <c r="AL91" s="246"/>
      <c r="AM91" s="246"/>
      <c r="AN91" s="246"/>
      <c r="AO91" s="246"/>
      <c r="AP91" s="784"/>
      <c r="AQ91" s="670">
        <f>SUM(AQ92:AQ103)</f>
        <v>0</v>
      </c>
      <c r="AR91" s="670">
        <f t="shared" ref="AR91:AW91" si="60">SUM(AR92:AR103)</f>
        <v>0</v>
      </c>
      <c r="AS91" s="670">
        <f t="shared" si="60"/>
        <v>0</v>
      </c>
      <c r="AT91" s="670">
        <f t="shared" si="60"/>
        <v>0</v>
      </c>
      <c r="AU91" s="670">
        <f t="shared" si="60"/>
        <v>0</v>
      </c>
      <c r="AV91" s="670">
        <f t="shared" si="60"/>
        <v>0</v>
      </c>
      <c r="AW91" s="670">
        <f t="shared" si="60"/>
        <v>0</v>
      </c>
      <c r="AX91" s="784"/>
      <c r="AY91" s="670">
        <f t="shared" ref="AY91:BE91" si="61">SUM(AY92:AY103)</f>
        <v>0</v>
      </c>
      <c r="AZ91" s="670">
        <f t="shared" si="61"/>
        <v>0</v>
      </c>
      <c r="BA91" s="670">
        <f t="shared" si="61"/>
        <v>0</v>
      </c>
      <c r="BB91" s="670">
        <f t="shared" si="61"/>
        <v>0</v>
      </c>
      <c r="BC91" s="670">
        <f t="shared" si="61"/>
        <v>0</v>
      </c>
      <c r="BD91" s="670">
        <f t="shared" si="61"/>
        <v>0</v>
      </c>
      <c r="BE91" s="670">
        <f t="shared" si="61"/>
        <v>0</v>
      </c>
      <c r="BF91" s="784"/>
      <c r="BG91" s="670">
        <f t="shared" ref="BG91:BM91" si="62">SUM(BG92:BG103)</f>
        <v>0</v>
      </c>
      <c r="BH91" s="670">
        <f t="shared" si="62"/>
        <v>0</v>
      </c>
      <c r="BI91" s="670">
        <f t="shared" si="62"/>
        <v>0</v>
      </c>
      <c r="BJ91" s="670">
        <f t="shared" si="62"/>
        <v>0</v>
      </c>
      <c r="BK91" s="670">
        <f t="shared" si="62"/>
        <v>0</v>
      </c>
      <c r="BL91" s="670">
        <f t="shared" si="62"/>
        <v>0</v>
      </c>
      <c r="BM91" s="670">
        <f t="shared" si="62"/>
        <v>0</v>
      </c>
      <c r="BN91" s="784"/>
      <c r="BO91" s="670">
        <f t="shared" ref="BO91:BU91" si="63">SUM(BO92:BO103)</f>
        <v>0</v>
      </c>
      <c r="BP91" s="670">
        <f t="shared" si="63"/>
        <v>0</v>
      </c>
      <c r="BQ91" s="670">
        <f t="shared" si="63"/>
        <v>0</v>
      </c>
      <c r="BR91" s="670">
        <f t="shared" si="63"/>
        <v>0</v>
      </c>
      <c r="BS91" s="670">
        <f t="shared" si="63"/>
        <v>0</v>
      </c>
      <c r="BT91" s="670">
        <f t="shared" si="63"/>
        <v>0</v>
      </c>
      <c r="BU91" s="670">
        <f t="shared" si="63"/>
        <v>0</v>
      </c>
    </row>
    <row r="92" spans="1:73" ht="39.950000000000003" customHeight="1" thickTop="1" x14ac:dyDescent="0.25">
      <c r="A92" s="151"/>
      <c r="B92" s="24"/>
      <c r="C92" s="1058" t="s">
        <v>2098</v>
      </c>
      <c r="D92" s="1049" t="s">
        <v>2099</v>
      </c>
      <c r="E92" s="1061" t="s">
        <v>3085</v>
      </c>
      <c r="F92" s="1064">
        <v>450202205</v>
      </c>
      <c r="G92" s="1049" t="s">
        <v>3086</v>
      </c>
      <c r="H92" s="1043" t="s">
        <v>2949</v>
      </c>
      <c r="I92" s="1043" t="s">
        <v>3041</v>
      </c>
      <c r="J92" s="1043" t="s">
        <v>3058</v>
      </c>
      <c r="K92" s="1049" t="s">
        <v>3059</v>
      </c>
      <c r="L92" s="1043">
        <v>4502</v>
      </c>
      <c r="M92" s="1049" t="s">
        <v>3060</v>
      </c>
      <c r="N92" s="1046">
        <v>2026004540092</v>
      </c>
      <c r="O92" s="1049" t="s">
        <v>3061</v>
      </c>
      <c r="P92" s="1052" t="s">
        <v>2089</v>
      </c>
      <c r="Q92" s="1055">
        <v>6</v>
      </c>
      <c r="R92" s="1040" t="s">
        <v>2867</v>
      </c>
      <c r="S92" s="1040"/>
      <c r="T92" s="1022"/>
      <c r="U92" s="1007"/>
      <c r="V92" s="1007"/>
      <c r="W92" s="1007"/>
      <c r="X92" s="1007"/>
      <c r="Y92" s="1007"/>
      <c r="Z92" s="1004">
        <f t="shared" ref="Z92:Z100" si="64">+AQ92+AY92+BG92+BO92</f>
        <v>0</v>
      </c>
      <c r="AA92" s="1004">
        <f t="shared" ref="AA92:AF92" si="65">SUM(AR92:AR95,AZ92:AZ95,BH92:BH95,BP92:BP95)</f>
        <v>0</v>
      </c>
      <c r="AB92" s="1004">
        <f t="shared" si="65"/>
        <v>0</v>
      </c>
      <c r="AC92" s="1004">
        <f t="shared" si="65"/>
        <v>0</v>
      </c>
      <c r="AD92" s="1004">
        <f t="shared" si="65"/>
        <v>0</v>
      </c>
      <c r="AE92" s="1004">
        <f t="shared" si="65"/>
        <v>0</v>
      </c>
      <c r="AF92" s="1004">
        <f t="shared" si="65"/>
        <v>0</v>
      </c>
      <c r="AG92" s="714"/>
      <c r="AH92" s="593"/>
      <c r="AI92" s="593"/>
      <c r="AJ92" s="593"/>
      <c r="AK92" s="207"/>
      <c r="AL92" s="208"/>
      <c r="AM92" s="208"/>
      <c r="AN92" s="208"/>
      <c r="AO92" s="208"/>
      <c r="AP92" s="1150">
        <f>+U92</f>
        <v>0</v>
      </c>
      <c r="AQ92" s="1004">
        <f>SUM(AR92:AW95)</f>
        <v>0</v>
      </c>
      <c r="AR92" s="299"/>
      <c r="AS92" s="299"/>
      <c r="AT92" s="299"/>
      <c r="AU92" s="299"/>
      <c r="AV92" s="299"/>
      <c r="AW92" s="299"/>
      <c r="AX92" s="1150">
        <f>+V92</f>
        <v>0</v>
      </c>
      <c r="AY92" s="1004">
        <f>SUM(AZ92:BE95)</f>
        <v>0</v>
      </c>
      <c r="AZ92" s="299"/>
      <c r="BA92" s="299"/>
      <c r="BB92" s="299"/>
      <c r="BC92" s="299"/>
      <c r="BD92" s="299"/>
      <c r="BE92" s="299"/>
      <c r="BF92" s="1150">
        <f>+W92</f>
        <v>0</v>
      </c>
      <c r="BG92" s="1004">
        <f>SUM(BH92:BM95)</f>
        <v>0</v>
      </c>
      <c r="BH92" s="299"/>
      <c r="BI92" s="299"/>
      <c r="BJ92" s="299"/>
      <c r="BK92" s="299"/>
      <c r="BL92" s="299"/>
      <c r="BM92" s="299"/>
      <c r="BN92" s="1150">
        <f>+X92</f>
        <v>0</v>
      </c>
      <c r="BO92" s="1004">
        <f>SUM(BP92:BU95)</f>
        <v>0</v>
      </c>
      <c r="BP92" s="299"/>
      <c r="BQ92" s="299"/>
      <c r="BR92" s="299"/>
      <c r="BS92" s="299"/>
      <c r="BT92" s="299"/>
      <c r="BU92" s="299"/>
    </row>
    <row r="93" spans="1:73" ht="39.950000000000003" customHeight="1" x14ac:dyDescent="0.25">
      <c r="A93" s="151"/>
      <c r="B93" s="24"/>
      <c r="C93" s="1059"/>
      <c r="D93" s="1050"/>
      <c r="E93" s="1062"/>
      <c r="F93" s="1065">
        <v>450202205</v>
      </c>
      <c r="G93" s="1050" t="s">
        <v>3086</v>
      </c>
      <c r="H93" s="1044"/>
      <c r="I93" s="1044"/>
      <c r="J93" s="1044"/>
      <c r="K93" s="1050" t="s">
        <v>3059</v>
      </c>
      <c r="L93" s="1044">
        <v>4502</v>
      </c>
      <c r="M93" s="1050"/>
      <c r="N93" s="1047">
        <v>2024004540092</v>
      </c>
      <c r="O93" s="1050" t="s">
        <v>3061</v>
      </c>
      <c r="P93" s="1053"/>
      <c r="Q93" s="1056"/>
      <c r="R93" s="1041"/>
      <c r="S93" s="1041"/>
      <c r="T93" s="1023"/>
      <c r="U93" s="1008"/>
      <c r="V93" s="1008"/>
      <c r="W93" s="1008"/>
      <c r="X93" s="1008"/>
      <c r="Y93" s="1008"/>
      <c r="Z93" s="1005"/>
      <c r="AA93" s="1005"/>
      <c r="AB93" s="1005"/>
      <c r="AC93" s="1005"/>
      <c r="AD93" s="1005"/>
      <c r="AE93" s="1005"/>
      <c r="AF93" s="1005"/>
      <c r="AG93" s="479"/>
      <c r="AH93" s="592"/>
      <c r="AI93" s="592"/>
      <c r="AJ93" s="592"/>
      <c r="AK93" s="196"/>
      <c r="AL93" s="197"/>
      <c r="AM93" s="197"/>
      <c r="AN93" s="197"/>
      <c r="AO93" s="197"/>
      <c r="AP93" s="1151"/>
      <c r="AQ93" s="1005"/>
      <c r="AR93" s="282"/>
      <c r="AS93" s="282"/>
      <c r="AT93" s="282"/>
      <c r="AU93" s="282"/>
      <c r="AV93" s="282"/>
      <c r="AW93" s="282"/>
      <c r="AX93" s="1151"/>
      <c r="AY93" s="1005"/>
      <c r="AZ93" s="282"/>
      <c r="BA93" s="282"/>
      <c r="BB93" s="282"/>
      <c r="BC93" s="282"/>
      <c r="BD93" s="282"/>
      <c r="BE93" s="282"/>
      <c r="BF93" s="1151"/>
      <c r="BG93" s="1005"/>
      <c r="BH93" s="282"/>
      <c r="BI93" s="282"/>
      <c r="BJ93" s="282"/>
      <c r="BK93" s="282"/>
      <c r="BL93" s="282"/>
      <c r="BM93" s="282"/>
      <c r="BN93" s="1151"/>
      <c r="BO93" s="1005"/>
      <c r="BP93" s="282"/>
      <c r="BQ93" s="282"/>
      <c r="BR93" s="282"/>
      <c r="BS93" s="282"/>
      <c r="BT93" s="282"/>
      <c r="BU93" s="282"/>
    </row>
    <row r="94" spans="1:73" ht="39.950000000000003" customHeight="1" x14ac:dyDescent="0.25">
      <c r="A94" s="151"/>
      <c r="B94" s="24"/>
      <c r="C94" s="1059"/>
      <c r="D94" s="1050"/>
      <c r="E94" s="1062"/>
      <c r="F94" s="1065">
        <v>450202205</v>
      </c>
      <c r="G94" s="1050" t="s">
        <v>3086</v>
      </c>
      <c r="H94" s="1044"/>
      <c r="I94" s="1044"/>
      <c r="J94" s="1044"/>
      <c r="K94" s="1050" t="s">
        <v>3059</v>
      </c>
      <c r="L94" s="1044">
        <v>4502</v>
      </c>
      <c r="M94" s="1050"/>
      <c r="N94" s="1047">
        <v>2024004540092</v>
      </c>
      <c r="O94" s="1050" t="s">
        <v>3061</v>
      </c>
      <c r="P94" s="1053"/>
      <c r="Q94" s="1056"/>
      <c r="R94" s="1041"/>
      <c r="S94" s="1041"/>
      <c r="T94" s="1023"/>
      <c r="U94" s="1008"/>
      <c r="V94" s="1008"/>
      <c r="W94" s="1008"/>
      <c r="X94" s="1008"/>
      <c r="Y94" s="1008"/>
      <c r="Z94" s="1005"/>
      <c r="AA94" s="1005"/>
      <c r="AB94" s="1005"/>
      <c r="AC94" s="1005"/>
      <c r="AD94" s="1005"/>
      <c r="AE94" s="1005"/>
      <c r="AF94" s="1005"/>
      <c r="AG94" s="196"/>
      <c r="AH94" s="592"/>
      <c r="AI94" s="592"/>
      <c r="AJ94" s="592"/>
      <c r="AK94" s="196"/>
      <c r="AL94" s="197"/>
      <c r="AM94" s="197"/>
      <c r="AN94" s="197"/>
      <c r="AO94" s="197"/>
      <c r="AP94" s="1151"/>
      <c r="AQ94" s="1005"/>
      <c r="AR94" s="282"/>
      <c r="AS94" s="282"/>
      <c r="AT94" s="282"/>
      <c r="AU94" s="282"/>
      <c r="AV94" s="282"/>
      <c r="AW94" s="282"/>
      <c r="AX94" s="1151"/>
      <c r="AY94" s="1005"/>
      <c r="AZ94" s="282"/>
      <c r="BA94" s="282"/>
      <c r="BB94" s="282"/>
      <c r="BC94" s="282"/>
      <c r="BD94" s="282"/>
      <c r="BE94" s="282"/>
      <c r="BF94" s="1151"/>
      <c r="BG94" s="1005"/>
      <c r="BH94" s="282"/>
      <c r="BI94" s="282"/>
      <c r="BJ94" s="282"/>
      <c r="BK94" s="282"/>
      <c r="BL94" s="282"/>
      <c r="BM94" s="282"/>
      <c r="BN94" s="1151"/>
      <c r="BO94" s="1005"/>
      <c r="BP94" s="282"/>
      <c r="BQ94" s="282"/>
      <c r="BR94" s="282"/>
      <c r="BS94" s="282"/>
      <c r="BT94" s="282"/>
      <c r="BU94" s="282"/>
    </row>
    <row r="95" spans="1:73" ht="39.950000000000003" customHeight="1" thickBot="1" x14ac:dyDescent="0.3">
      <c r="A95" s="151"/>
      <c r="B95" s="24"/>
      <c r="C95" s="1060"/>
      <c r="D95" s="1051"/>
      <c r="E95" s="1063"/>
      <c r="F95" s="1066">
        <v>450202205</v>
      </c>
      <c r="G95" s="1051" t="s">
        <v>3086</v>
      </c>
      <c r="H95" s="1045"/>
      <c r="I95" s="1045"/>
      <c r="J95" s="1045"/>
      <c r="K95" s="1051" t="s">
        <v>3059</v>
      </c>
      <c r="L95" s="1045">
        <v>4502</v>
      </c>
      <c r="M95" s="1051"/>
      <c r="N95" s="1048">
        <v>2024004540092</v>
      </c>
      <c r="O95" s="1051" t="s">
        <v>3061</v>
      </c>
      <c r="P95" s="1054"/>
      <c r="Q95" s="1057"/>
      <c r="R95" s="1042"/>
      <c r="S95" s="1042"/>
      <c r="T95" s="1024"/>
      <c r="U95" s="1009"/>
      <c r="V95" s="1009"/>
      <c r="W95" s="1009"/>
      <c r="X95" s="1009"/>
      <c r="Y95" s="1009"/>
      <c r="Z95" s="1006"/>
      <c r="AA95" s="1006"/>
      <c r="AB95" s="1006"/>
      <c r="AC95" s="1006"/>
      <c r="AD95" s="1006"/>
      <c r="AE95" s="1006"/>
      <c r="AF95" s="1006"/>
      <c r="AG95" s="715"/>
      <c r="AH95" s="716"/>
      <c r="AI95" s="716"/>
      <c r="AJ95" s="716"/>
      <c r="AK95" s="715"/>
      <c r="AL95" s="717"/>
      <c r="AM95" s="717"/>
      <c r="AN95" s="717"/>
      <c r="AO95" s="717"/>
      <c r="AP95" s="1152"/>
      <c r="AQ95" s="1006"/>
      <c r="AR95" s="718"/>
      <c r="AS95" s="718"/>
      <c r="AT95" s="718"/>
      <c r="AU95" s="718"/>
      <c r="AV95" s="718"/>
      <c r="AW95" s="718"/>
      <c r="AX95" s="1152"/>
      <c r="AY95" s="1006"/>
      <c r="AZ95" s="718"/>
      <c r="BA95" s="718"/>
      <c r="BB95" s="718"/>
      <c r="BC95" s="718"/>
      <c r="BD95" s="718"/>
      <c r="BE95" s="718"/>
      <c r="BF95" s="1152"/>
      <c r="BG95" s="1006"/>
      <c r="BH95" s="718"/>
      <c r="BI95" s="718"/>
      <c r="BJ95" s="718"/>
      <c r="BK95" s="718"/>
      <c r="BL95" s="718"/>
      <c r="BM95" s="718"/>
      <c r="BN95" s="1152"/>
      <c r="BO95" s="1006"/>
      <c r="BP95" s="718"/>
      <c r="BQ95" s="718"/>
      <c r="BR95" s="718"/>
      <c r="BS95" s="718"/>
      <c r="BT95" s="718"/>
      <c r="BU95" s="718"/>
    </row>
    <row r="96" spans="1:73" ht="39.950000000000003" customHeight="1" thickTop="1" x14ac:dyDescent="0.25">
      <c r="A96" s="151"/>
      <c r="B96" s="24"/>
      <c r="C96" s="1058" t="s">
        <v>2100</v>
      </c>
      <c r="D96" s="1049" t="s">
        <v>2101</v>
      </c>
      <c r="E96" s="1061" t="s">
        <v>3087</v>
      </c>
      <c r="F96" s="1064">
        <v>450202205</v>
      </c>
      <c r="G96" s="1049" t="s">
        <v>3086</v>
      </c>
      <c r="H96" s="1043" t="s">
        <v>3004</v>
      </c>
      <c r="I96" s="1043" t="s">
        <v>3041</v>
      </c>
      <c r="J96" s="1043" t="s">
        <v>3058</v>
      </c>
      <c r="K96" s="1049" t="s">
        <v>3059</v>
      </c>
      <c r="L96" s="1043">
        <v>4502</v>
      </c>
      <c r="M96" s="1049" t="s">
        <v>3060</v>
      </c>
      <c r="N96" s="1046">
        <v>2026004540092</v>
      </c>
      <c r="O96" s="1049" t="s">
        <v>3061</v>
      </c>
      <c r="P96" s="1052" t="s">
        <v>2089</v>
      </c>
      <c r="Q96" s="1055">
        <v>20</v>
      </c>
      <c r="R96" s="1040" t="s">
        <v>2871</v>
      </c>
      <c r="S96" s="1040"/>
      <c r="T96" s="1022"/>
      <c r="U96" s="1007"/>
      <c r="V96" s="1007"/>
      <c r="W96" s="1007"/>
      <c r="X96" s="1007"/>
      <c r="Y96" s="1007"/>
      <c r="Z96" s="1004">
        <f t="shared" si="64"/>
        <v>0</v>
      </c>
      <c r="AA96" s="1004">
        <f t="shared" ref="AA96:AF96" si="66">SUM(AR96:AR99,AZ96:AZ99,BH96:BH99,BP96:BP99)</f>
        <v>0</v>
      </c>
      <c r="AB96" s="1004">
        <f t="shared" si="66"/>
        <v>0</v>
      </c>
      <c r="AC96" s="1004">
        <f t="shared" si="66"/>
        <v>0</v>
      </c>
      <c r="AD96" s="1004">
        <f t="shared" si="66"/>
        <v>0</v>
      </c>
      <c r="AE96" s="1004">
        <f t="shared" si="66"/>
        <v>0</v>
      </c>
      <c r="AF96" s="1004">
        <f t="shared" si="66"/>
        <v>0</v>
      </c>
      <c r="AG96" s="714"/>
      <c r="AH96" s="593"/>
      <c r="AI96" s="593"/>
      <c r="AJ96" s="593"/>
      <c r="AK96" s="207"/>
      <c r="AL96" s="208"/>
      <c r="AM96" s="208"/>
      <c r="AN96" s="208"/>
      <c r="AO96" s="208"/>
      <c r="AP96" s="1150">
        <f>+U96</f>
        <v>0</v>
      </c>
      <c r="AQ96" s="1004">
        <f>SUM(AR96:AW99)</f>
        <v>0</v>
      </c>
      <c r="AR96" s="299"/>
      <c r="AS96" s="299"/>
      <c r="AT96" s="299"/>
      <c r="AU96" s="299"/>
      <c r="AV96" s="299"/>
      <c r="AW96" s="299"/>
      <c r="AX96" s="1150">
        <f>+V96</f>
        <v>0</v>
      </c>
      <c r="AY96" s="1004">
        <f>SUM(AZ96:BE99)</f>
        <v>0</v>
      </c>
      <c r="AZ96" s="299"/>
      <c r="BA96" s="299"/>
      <c r="BB96" s="299"/>
      <c r="BC96" s="299"/>
      <c r="BD96" s="299"/>
      <c r="BE96" s="299"/>
      <c r="BF96" s="1150">
        <f>+W96</f>
        <v>0</v>
      </c>
      <c r="BG96" s="1004">
        <f>SUM(BH96:BM99)</f>
        <v>0</v>
      </c>
      <c r="BH96" s="299"/>
      <c r="BI96" s="299"/>
      <c r="BJ96" s="299"/>
      <c r="BK96" s="299"/>
      <c r="BL96" s="299"/>
      <c r="BM96" s="299"/>
      <c r="BN96" s="1150">
        <f>+X96</f>
        <v>0</v>
      </c>
      <c r="BO96" s="1004">
        <f>SUM(BP96:BU99)</f>
        <v>0</v>
      </c>
      <c r="BP96" s="299"/>
      <c r="BQ96" s="299"/>
      <c r="BR96" s="299"/>
      <c r="BS96" s="299"/>
      <c r="BT96" s="299"/>
      <c r="BU96" s="299"/>
    </row>
    <row r="97" spans="1:73" ht="39.950000000000003" customHeight="1" x14ac:dyDescent="0.25">
      <c r="A97" s="151"/>
      <c r="B97" s="24"/>
      <c r="C97" s="1059"/>
      <c r="D97" s="1050"/>
      <c r="E97" s="1062"/>
      <c r="F97" s="1065">
        <v>450202205</v>
      </c>
      <c r="G97" s="1050" t="s">
        <v>3086</v>
      </c>
      <c r="H97" s="1044"/>
      <c r="I97" s="1044"/>
      <c r="J97" s="1044"/>
      <c r="K97" s="1050" t="s">
        <v>3059</v>
      </c>
      <c r="L97" s="1044">
        <v>4502</v>
      </c>
      <c r="M97" s="1050"/>
      <c r="N97" s="1047">
        <v>2024004540092</v>
      </c>
      <c r="O97" s="1050" t="s">
        <v>3061</v>
      </c>
      <c r="P97" s="1053"/>
      <c r="Q97" s="1056"/>
      <c r="R97" s="1041"/>
      <c r="S97" s="1041"/>
      <c r="T97" s="1023"/>
      <c r="U97" s="1008"/>
      <c r="V97" s="1008"/>
      <c r="W97" s="1008"/>
      <c r="X97" s="1008"/>
      <c r="Y97" s="1008"/>
      <c r="Z97" s="1005"/>
      <c r="AA97" s="1005"/>
      <c r="AB97" s="1005"/>
      <c r="AC97" s="1005"/>
      <c r="AD97" s="1005"/>
      <c r="AE97" s="1005"/>
      <c r="AF97" s="1005"/>
      <c r="AG97" s="479"/>
      <c r="AH97" s="592"/>
      <c r="AI97" s="592"/>
      <c r="AJ97" s="592"/>
      <c r="AK97" s="196"/>
      <c r="AL97" s="197"/>
      <c r="AM97" s="197"/>
      <c r="AN97" s="197"/>
      <c r="AO97" s="197"/>
      <c r="AP97" s="1151"/>
      <c r="AQ97" s="1005"/>
      <c r="AR97" s="282"/>
      <c r="AS97" s="282"/>
      <c r="AT97" s="282"/>
      <c r="AU97" s="282"/>
      <c r="AV97" s="282"/>
      <c r="AW97" s="282"/>
      <c r="AX97" s="1151"/>
      <c r="AY97" s="1005"/>
      <c r="AZ97" s="282"/>
      <c r="BA97" s="282"/>
      <c r="BB97" s="282"/>
      <c r="BC97" s="282"/>
      <c r="BD97" s="282"/>
      <c r="BE97" s="282"/>
      <c r="BF97" s="1151"/>
      <c r="BG97" s="1005"/>
      <c r="BH97" s="282"/>
      <c r="BI97" s="282"/>
      <c r="BJ97" s="282"/>
      <c r="BK97" s="282"/>
      <c r="BL97" s="282"/>
      <c r="BM97" s="282"/>
      <c r="BN97" s="1151"/>
      <c r="BO97" s="1005"/>
      <c r="BP97" s="282"/>
      <c r="BQ97" s="282"/>
      <c r="BR97" s="282"/>
      <c r="BS97" s="282"/>
      <c r="BT97" s="282"/>
      <c r="BU97" s="282"/>
    </row>
    <row r="98" spans="1:73" ht="39.950000000000003" customHeight="1" x14ac:dyDescent="0.25">
      <c r="A98" s="151"/>
      <c r="B98" s="24"/>
      <c r="C98" s="1059"/>
      <c r="D98" s="1050"/>
      <c r="E98" s="1062"/>
      <c r="F98" s="1065">
        <v>450202205</v>
      </c>
      <c r="G98" s="1050" t="s">
        <v>3086</v>
      </c>
      <c r="H98" s="1044"/>
      <c r="I98" s="1044"/>
      <c r="J98" s="1044"/>
      <c r="K98" s="1050" t="s">
        <v>3059</v>
      </c>
      <c r="L98" s="1044">
        <v>4502</v>
      </c>
      <c r="M98" s="1050"/>
      <c r="N98" s="1047">
        <v>2024004540092</v>
      </c>
      <c r="O98" s="1050" t="s">
        <v>3061</v>
      </c>
      <c r="P98" s="1053"/>
      <c r="Q98" s="1056"/>
      <c r="R98" s="1041"/>
      <c r="S98" s="1041"/>
      <c r="T98" s="1023"/>
      <c r="U98" s="1008"/>
      <c r="V98" s="1008"/>
      <c r="W98" s="1008"/>
      <c r="X98" s="1008"/>
      <c r="Y98" s="1008"/>
      <c r="Z98" s="1005"/>
      <c r="AA98" s="1005"/>
      <c r="AB98" s="1005"/>
      <c r="AC98" s="1005"/>
      <c r="AD98" s="1005"/>
      <c r="AE98" s="1005"/>
      <c r="AF98" s="1005"/>
      <c r="AG98" s="196"/>
      <c r="AH98" s="592"/>
      <c r="AI98" s="592"/>
      <c r="AJ98" s="592"/>
      <c r="AK98" s="196"/>
      <c r="AL98" s="197"/>
      <c r="AM98" s="197"/>
      <c r="AN98" s="197"/>
      <c r="AO98" s="197"/>
      <c r="AP98" s="1151"/>
      <c r="AQ98" s="1005"/>
      <c r="AR98" s="282"/>
      <c r="AS98" s="282"/>
      <c r="AT98" s="282"/>
      <c r="AU98" s="282"/>
      <c r="AV98" s="282"/>
      <c r="AW98" s="282"/>
      <c r="AX98" s="1151"/>
      <c r="AY98" s="1005"/>
      <c r="AZ98" s="282"/>
      <c r="BA98" s="282"/>
      <c r="BB98" s="282"/>
      <c r="BC98" s="282"/>
      <c r="BD98" s="282"/>
      <c r="BE98" s="282"/>
      <c r="BF98" s="1151"/>
      <c r="BG98" s="1005"/>
      <c r="BH98" s="282"/>
      <c r="BI98" s="282"/>
      <c r="BJ98" s="282"/>
      <c r="BK98" s="282"/>
      <c r="BL98" s="282"/>
      <c r="BM98" s="282"/>
      <c r="BN98" s="1151"/>
      <c r="BO98" s="1005"/>
      <c r="BP98" s="282"/>
      <c r="BQ98" s="282"/>
      <c r="BR98" s="282"/>
      <c r="BS98" s="282"/>
      <c r="BT98" s="282"/>
      <c r="BU98" s="282"/>
    </row>
    <row r="99" spans="1:73" ht="39.950000000000003" customHeight="1" thickBot="1" x14ac:dyDescent="0.3">
      <c r="A99" s="151"/>
      <c r="B99" s="24"/>
      <c r="C99" s="1060"/>
      <c r="D99" s="1051"/>
      <c r="E99" s="1063"/>
      <c r="F99" s="1066">
        <v>450202205</v>
      </c>
      <c r="G99" s="1051" t="s">
        <v>3086</v>
      </c>
      <c r="H99" s="1045"/>
      <c r="I99" s="1045"/>
      <c r="J99" s="1045"/>
      <c r="K99" s="1051" t="s">
        <v>3059</v>
      </c>
      <c r="L99" s="1045">
        <v>4502</v>
      </c>
      <c r="M99" s="1051"/>
      <c r="N99" s="1048">
        <v>2024004540092</v>
      </c>
      <c r="O99" s="1051" t="s">
        <v>3061</v>
      </c>
      <c r="P99" s="1054"/>
      <c r="Q99" s="1057"/>
      <c r="R99" s="1042"/>
      <c r="S99" s="1042"/>
      <c r="T99" s="1024"/>
      <c r="U99" s="1009"/>
      <c r="V99" s="1009"/>
      <c r="W99" s="1009"/>
      <c r="X99" s="1009"/>
      <c r="Y99" s="1009"/>
      <c r="Z99" s="1006"/>
      <c r="AA99" s="1006"/>
      <c r="AB99" s="1006"/>
      <c r="AC99" s="1006"/>
      <c r="AD99" s="1006"/>
      <c r="AE99" s="1006"/>
      <c r="AF99" s="1006"/>
      <c r="AG99" s="715"/>
      <c r="AH99" s="716"/>
      <c r="AI99" s="716"/>
      <c r="AJ99" s="716"/>
      <c r="AK99" s="715"/>
      <c r="AL99" s="717"/>
      <c r="AM99" s="717"/>
      <c r="AN99" s="717"/>
      <c r="AO99" s="717"/>
      <c r="AP99" s="1152"/>
      <c r="AQ99" s="1006"/>
      <c r="AR99" s="718"/>
      <c r="AS99" s="718"/>
      <c r="AT99" s="718"/>
      <c r="AU99" s="718"/>
      <c r="AV99" s="718"/>
      <c r="AW99" s="718"/>
      <c r="AX99" s="1152"/>
      <c r="AY99" s="1006"/>
      <c r="AZ99" s="718"/>
      <c r="BA99" s="718"/>
      <c r="BB99" s="718"/>
      <c r="BC99" s="718"/>
      <c r="BD99" s="718"/>
      <c r="BE99" s="718"/>
      <c r="BF99" s="1152"/>
      <c r="BG99" s="1006"/>
      <c r="BH99" s="718"/>
      <c r="BI99" s="718"/>
      <c r="BJ99" s="718"/>
      <c r="BK99" s="718"/>
      <c r="BL99" s="718"/>
      <c r="BM99" s="718"/>
      <c r="BN99" s="1152"/>
      <c r="BO99" s="1006"/>
      <c r="BP99" s="718"/>
      <c r="BQ99" s="718"/>
      <c r="BR99" s="718"/>
      <c r="BS99" s="718"/>
      <c r="BT99" s="718"/>
      <c r="BU99" s="718"/>
    </row>
    <row r="100" spans="1:73" ht="39.950000000000003" customHeight="1" thickTop="1" x14ac:dyDescent="0.25">
      <c r="A100" s="151"/>
      <c r="B100" s="24"/>
      <c r="C100" s="1058" t="s">
        <v>2102</v>
      </c>
      <c r="D100" s="1049" t="s">
        <v>2103</v>
      </c>
      <c r="E100" s="1061">
        <v>675</v>
      </c>
      <c r="F100" s="1064">
        <v>450202100</v>
      </c>
      <c r="G100" s="1049" t="s">
        <v>2128</v>
      </c>
      <c r="H100" s="1043" t="s">
        <v>3011</v>
      </c>
      <c r="I100" s="1043" t="s">
        <v>3041</v>
      </c>
      <c r="J100" s="1043" t="s">
        <v>3058</v>
      </c>
      <c r="K100" s="1049" t="s">
        <v>3059</v>
      </c>
      <c r="L100" s="1043">
        <v>4502</v>
      </c>
      <c r="M100" s="1049" t="s">
        <v>3060</v>
      </c>
      <c r="N100" s="1046">
        <v>2026004540092</v>
      </c>
      <c r="O100" s="1049" t="s">
        <v>3061</v>
      </c>
      <c r="P100" s="1052" t="s">
        <v>2104</v>
      </c>
      <c r="Q100" s="1055">
        <v>4</v>
      </c>
      <c r="R100" s="1040" t="s">
        <v>2871</v>
      </c>
      <c r="S100" s="1040"/>
      <c r="T100" s="1022"/>
      <c r="U100" s="1007"/>
      <c r="V100" s="1007"/>
      <c r="W100" s="1007"/>
      <c r="X100" s="1007"/>
      <c r="Y100" s="1007"/>
      <c r="Z100" s="1004">
        <f t="shared" si="64"/>
        <v>0</v>
      </c>
      <c r="AA100" s="1004">
        <f t="shared" ref="AA100:AF100" si="67">SUM(AR100:AR103,AZ100:AZ103,BH100:BH103,BP100:BP103)</f>
        <v>0</v>
      </c>
      <c r="AB100" s="1004">
        <f t="shared" si="67"/>
        <v>0</v>
      </c>
      <c r="AC100" s="1004">
        <f t="shared" si="67"/>
        <v>0</v>
      </c>
      <c r="AD100" s="1004">
        <f t="shared" si="67"/>
        <v>0</v>
      </c>
      <c r="AE100" s="1004">
        <f t="shared" si="67"/>
        <v>0</v>
      </c>
      <c r="AF100" s="1004">
        <f t="shared" si="67"/>
        <v>0</v>
      </c>
      <c r="AG100" s="714"/>
      <c r="AH100" s="593"/>
      <c r="AI100" s="593"/>
      <c r="AJ100" s="593"/>
      <c r="AK100" s="207"/>
      <c r="AL100" s="208"/>
      <c r="AM100" s="208"/>
      <c r="AN100" s="208"/>
      <c r="AO100" s="208"/>
      <c r="AP100" s="1150">
        <f>+U100</f>
        <v>0</v>
      </c>
      <c r="AQ100" s="1004">
        <f>SUM(AR100:AW103)</f>
        <v>0</v>
      </c>
      <c r="AR100" s="299"/>
      <c r="AS100" s="299"/>
      <c r="AT100" s="299"/>
      <c r="AU100" s="299"/>
      <c r="AV100" s="299"/>
      <c r="AW100" s="299"/>
      <c r="AX100" s="1150">
        <f>+V100</f>
        <v>0</v>
      </c>
      <c r="AY100" s="1004">
        <f>SUM(AZ100:BE103)</f>
        <v>0</v>
      </c>
      <c r="AZ100" s="299"/>
      <c r="BA100" s="299"/>
      <c r="BB100" s="299"/>
      <c r="BC100" s="299"/>
      <c r="BD100" s="299"/>
      <c r="BE100" s="299"/>
      <c r="BF100" s="1150">
        <f>+W100</f>
        <v>0</v>
      </c>
      <c r="BG100" s="1004">
        <f>SUM(BH100:BM103)</f>
        <v>0</v>
      </c>
      <c r="BH100" s="299"/>
      <c r="BI100" s="299"/>
      <c r="BJ100" s="299"/>
      <c r="BK100" s="299"/>
      <c r="BL100" s="299"/>
      <c r="BM100" s="299"/>
      <c r="BN100" s="1150">
        <f>+X100</f>
        <v>0</v>
      </c>
      <c r="BO100" s="1004">
        <f>SUM(BP100:BU103)</f>
        <v>0</v>
      </c>
      <c r="BP100" s="299"/>
      <c r="BQ100" s="299"/>
      <c r="BR100" s="299"/>
      <c r="BS100" s="299"/>
      <c r="BT100" s="299"/>
      <c r="BU100" s="299"/>
    </row>
    <row r="101" spans="1:73" ht="39.950000000000003" customHeight="1" x14ac:dyDescent="0.25">
      <c r="A101" s="151"/>
      <c r="B101" s="24"/>
      <c r="C101" s="1059"/>
      <c r="D101" s="1050"/>
      <c r="E101" s="1062"/>
      <c r="F101" s="1065">
        <v>450202100</v>
      </c>
      <c r="G101" s="1050" t="s">
        <v>2128</v>
      </c>
      <c r="H101" s="1044"/>
      <c r="I101" s="1044"/>
      <c r="J101" s="1044"/>
      <c r="K101" s="1050" t="s">
        <v>3059</v>
      </c>
      <c r="L101" s="1044">
        <v>4502</v>
      </c>
      <c r="M101" s="1050"/>
      <c r="N101" s="1047">
        <v>2024004540092</v>
      </c>
      <c r="O101" s="1050" t="s">
        <v>3061</v>
      </c>
      <c r="P101" s="1053"/>
      <c r="Q101" s="1056"/>
      <c r="R101" s="1041"/>
      <c r="S101" s="1041"/>
      <c r="T101" s="1023"/>
      <c r="U101" s="1008"/>
      <c r="V101" s="1008"/>
      <c r="W101" s="1008"/>
      <c r="X101" s="1008"/>
      <c r="Y101" s="1008"/>
      <c r="Z101" s="1005"/>
      <c r="AA101" s="1005"/>
      <c r="AB101" s="1005"/>
      <c r="AC101" s="1005"/>
      <c r="AD101" s="1005"/>
      <c r="AE101" s="1005"/>
      <c r="AF101" s="1005"/>
      <c r="AG101" s="479"/>
      <c r="AH101" s="592"/>
      <c r="AI101" s="592"/>
      <c r="AJ101" s="592"/>
      <c r="AK101" s="196"/>
      <c r="AL101" s="197"/>
      <c r="AM101" s="197"/>
      <c r="AN101" s="197"/>
      <c r="AO101" s="197"/>
      <c r="AP101" s="1151"/>
      <c r="AQ101" s="1005"/>
      <c r="AR101" s="282"/>
      <c r="AS101" s="282"/>
      <c r="AT101" s="282"/>
      <c r="AU101" s="282"/>
      <c r="AV101" s="282"/>
      <c r="AW101" s="282"/>
      <c r="AX101" s="1151"/>
      <c r="AY101" s="1005"/>
      <c r="AZ101" s="282"/>
      <c r="BA101" s="282"/>
      <c r="BB101" s="282"/>
      <c r="BC101" s="282"/>
      <c r="BD101" s="282"/>
      <c r="BE101" s="282"/>
      <c r="BF101" s="1151"/>
      <c r="BG101" s="1005"/>
      <c r="BH101" s="282"/>
      <c r="BI101" s="282"/>
      <c r="BJ101" s="282"/>
      <c r="BK101" s="282"/>
      <c r="BL101" s="282"/>
      <c r="BM101" s="282"/>
      <c r="BN101" s="1151"/>
      <c r="BO101" s="1005"/>
      <c r="BP101" s="282"/>
      <c r="BQ101" s="282"/>
      <c r="BR101" s="282"/>
      <c r="BS101" s="282"/>
      <c r="BT101" s="282"/>
      <c r="BU101" s="282"/>
    </row>
    <row r="102" spans="1:73" ht="39.950000000000003" customHeight="1" x14ac:dyDescent="0.25">
      <c r="A102" s="151"/>
      <c r="B102" s="24"/>
      <c r="C102" s="1059"/>
      <c r="D102" s="1050"/>
      <c r="E102" s="1062"/>
      <c r="F102" s="1065">
        <v>450202100</v>
      </c>
      <c r="G102" s="1050" t="s">
        <v>2128</v>
      </c>
      <c r="H102" s="1044"/>
      <c r="I102" s="1044"/>
      <c r="J102" s="1044"/>
      <c r="K102" s="1050" t="s">
        <v>3059</v>
      </c>
      <c r="L102" s="1044">
        <v>4502</v>
      </c>
      <c r="M102" s="1050"/>
      <c r="N102" s="1047">
        <v>2024004540092</v>
      </c>
      <c r="O102" s="1050" t="s">
        <v>3061</v>
      </c>
      <c r="P102" s="1053"/>
      <c r="Q102" s="1056"/>
      <c r="R102" s="1041"/>
      <c r="S102" s="1041"/>
      <c r="T102" s="1023"/>
      <c r="U102" s="1008"/>
      <c r="V102" s="1008"/>
      <c r="W102" s="1008"/>
      <c r="X102" s="1008"/>
      <c r="Y102" s="1008"/>
      <c r="Z102" s="1005"/>
      <c r="AA102" s="1005"/>
      <c r="AB102" s="1005"/>
      <c r="AC102" s="1005"/>
      <c r="AD102" s="1005"/>
      <c r="AE102" s="1005"/>
      <c r="AF102" s="1005"/>
      <c r="AG102" s="196"/>
      <c r="AH102" s="592"/>
      <c r="AI102" s="592"/>
      <c r="AJ102" s="592"/>
      <c r="AK102" s="196"/>
      <c r="AL102" s="197"/>
      <c r="AM102" s="197"/>
      <c r="AN102" s="197"/>
      <c r="AO102" s="197"/>
      <c r="AP102" s="1151"/>
      <c r="AQ102" s="1005"/>
      <c r="AR102" s="282"/>
      <c r="AS102" s="282"/>
      <c r="AT102" s="282"/>
      <c r="AU102" s="282"/>
      <c r="AV102" s="282"/>
      <c r="AW102" s="282"/>
      <c r="AX102" s="1151"/>
      <c r="AY102" s="1005"/>
      <c r="AZ102" s="282"/>
      <c r="BA102" s="282"/>
      <c r="BB102" s="282"/>
      <c r="BC102" s="282"/>
      <c r="BD102" s="282"/>
      <c r="BE102" s="282"/>
      <c r="BF102" s="1151"/>
      <c r="BG102" s="1005"/>
      <c r="BH102" s="282"/>
      <c r="BI102" s="282"/>
      <c r="BJ102" s="282"/>
      <c r="BK102" s="282"/>
      <c r="BL102" s="282"/>
      <c r="BM102" s="282"/>
      <c r="BN102" s="1151"/>
      <c r="BO102" s="1005"/>
      <c r="BP102" s="282"/>
      <c r="BQ102" s="282"/>
      <c r="BR102" s="282"/>
      <c r="BS102" s="282"/>
      <c r="BT102" s="282"/>
      <c r="BU102" s="282"/>
    </row>
    <row r="103" spans="1:73" ht="39.950000000000003" customHeight="1" thickBot="1" x14ac:dyDescent="0.3">
      <c r="A103" s="151"/>
      <c r="B103" s="24"/>
      <c r="C103" s="1060"/>
      <c r="D103" s="1051"/>
      <c r="E103" s="1063"/>
      <c r="F103" s="1066">
        <v>450202100</v>
      </c>
      <c r="G103" s="1051" t="s">
        <v>2128</v>
      </c>
      <c r="H103" s="1045"/>
      <c r="I103" s="1045"/>
      <c r="J103" s="1045"/>
      <c r="K103" s="1051" t="s">
        <v>3059</v>
      </c>
      <c r="L103" s="1045">
        <v>4502</v>
      </c>
      <c r="M103" s="1051"/>
      <c r="N103" s="1048">
        <v>2024004540092</v>
      </c>
      <c r="O103" s="1051" t="s">
        <v>3061</v>
      </c>
      <c r="P103" s="1054"/>
      <c r="Q103" s="1057"/>
      <c r="R103" s="1042"/>
      <c r="S103" s="1042"/>
      <c r="T103" s="1024"/>
      <c r="U103" s="1009"/>
      <c r="V103" s="1009"/>
      <c r="W103" s="1009"/>
      <c r="X103" s="1009"/>
      <c r="Y103" s="1009"/>
      <c r="Z103" s="1006"/>
      <c r="AA103" s="1006"/>
      <c r="AB103" s="1006"/>
      <c r="AC103" s="1006"/>
      <c r="AD103" s="1006"/>
      <c r="AE103" s="1006"/>
      <c r="AF103" s="1006"/>
      <c r="AG103" s="715"/>
      <c r="AH103" s="716"/>
      <c r="AI103" s="716"/>
      <c r="AJ103" s="716"/>
      <c r="AK103" s="715"/>
      <c r="AL103" s="717"/>
      <c r="AM103" s="717"/>
      <c r="AN103" s="717"/>
      <c r="AO103" s="717"/>
      <c r="AP103" s="1152"/>
      <c r="AQ103" s="1006"/>
      <c r="AR103" s="718"/>
      <c r="AS103" s="718"/>
      <c r="AT103" s="718"/>
      <c r="AU103" s="718"/>
      <c r="AV103" s="718"/>
      <c r="AW103" s="718"/>
      <c r="AX103" s="1152"/>
      <c r="AY103" s="1006"/>
      <c r="AZ103" s="718"/>
      <c r="BA103" s="718"/>
      <c r="BB103" s="718"/>
      <c r="BC103" s="718"/>
      <c r="BD103" s="718"/>
      <c r="BE103" s="718"/>
      <c r="BF103" s="1152"/>
      <c r="BG103" s="1006"/>
      <c r="BH103" s="718"/>
      <c r="BI103" s="718"/>
      <c r="BJ103" s="718"/>
      <c r="BK103" s="718"/>
      <c r="BL103" s="718"/>
      <c r="BM103" s="718"/>
      <c r="BN103" s="1152"/>
      <c r="BO103" s="1006"/>
      <c r="BP103" s="718"/>
      <c r="BQ103" s="718"/>
      <c r="BR103" s="718"/>
      <c r="BS103" s="718"/>
      <c r="BT103" s="718"/>
      <c r="BU103" s="718"/>
    </row>
    <row r="104" spans="1:73" ht="40.15" customHeight="1" thickTop="1" x14ac:dyDescent="0.25">
      <c r="D104" s="348"/>
      <c r="E104" s="431"/>
      <c r="F104" s="444"/>
      <c r="G104" s="350"/>
      <c r="H104" s="351"/>
      <c r="I104" s="351"/>
      <c r="J104" s="352"/>
      <c r="K104" s="352"/>
      <c r="L104" s="348"/>
      <c r="M104" s="348"/>
      <c r="N104" s="348"/>
      <c r="O104" s="353"/>
      <c r="P104" s="348"/>
    </row>
    <row r="105" spans="1:73" ht="40.15" customHeight="1" x14ac:dyDescent="0.25">
      <c r="D105" s="348"/>
      <c r="E105" s="431"/>
      <c r="F105" s="444"/>
      <c r="G105" s="350"/>
      <c r="H105" s="351"/>
      <c r="I105" s="351"/>
      <c r="J105" s="352"/>
      <c r="K105" s="352"/>
      <c r="L105" s="348"/>
      <c r="M105" s="348"/>
      <c r="N105" s="348"/>
      <c r="O105" s="353"/>
      <c r="P105" s="348"/>
    </row>
    <row r="106" spans="1:73" ht="40.15" customHeight="1" x14ac:dyDescent="0.25">
      <c r="D106" s="348"/>
      <c r="E106" s="431"/>
      <c r="F106" s="444"/>
      <c r="G106" s="350"/>
      <c r="H106" s="351"/>
      <c r="I106" s="351"/>
      <c r="J106" s="352"/>
      <c r="K106" s="352"/>
      <c r="L106" s="348"/>
      <c r="M106" s="348"/>
      <c r="N106" s="348"/>
      <c r="O106" s="353"/>
      <c r="P106" s="348"/>
      <c r="AO106" s="2" cm="1">
        <f t="array" aca="1" ref="AO106" ca="1">AG9:AO106</f>
        <v>0</v>
      </c>
    </row>
    <row r="107" spans="1:73" ht="40.15" customHeight="1" x14ac:dyDescent="0.25">
      <c r="D107" s="348"/>
      <c r="E107" s="431"/>
      <c r="F107" s="444"/>
      <c r="G107" s="350"/>
      <c r="H107" s="351"/>
      <c r="I107" s="351"/>
      <c r="J107" s="352"/>
      <c r="K107" s="352"/>
      <c r="L107" s="348"/>
      <c r="M107" s="348"/>
      <c r="N107" s="348"/>
      <c r="O107" s="353"/>
      <c r="P107" s="348"/>
    </row>
    <row r="108" spans="1:73" ht="40.15" customHeight="1" x14ac:dyDescent="0.25">
      <c r="D108" s="348"/>
      <c r="E108" s="431"/>
      <c r="F108" s="444"/>
      <c r="G108" s="350"/>
      <c r="H108" s="351"/>
      <c r="I108" s="351"/>
      <c r="J108" s="352"/>
      <c r="K108" s="352"/>
      <c r="L108" s="348"/>
      <c r="M108" s="348"/>
      <c r="N108" s="348"/>
      <c r="O108" s="353"/>
      <c r="P108" s="348"/>
    </row>
    <row r="109" spans="1:73" ht="40.15" customHeight="1" x14ac:dyDescent="0.25">
      <c r="D109" s="348"/>
      <c r="E109" s="431"/>
      <c r="F109" s="444"/>
      <c r="G109" s="350"/>
      <c r="H109" s="351"/>
      <c r="I109" s="351"/>
      <c r="J109" s="352"/>
      <c r="K109" s="352"/>
      <c r="L109" s="348"/>
      <c r="M109" s="348"/>
      <c r="N109" s="348"/>
      <c r="O109" s="353"/>
      <c r="P109" s="348"/>
    </row>
    <row r="110" spans="1:73" ht="40.15" customHeight="1" x14ac:dyDescent="0.25">
      <c r="D110" s="348"/>
      <c r="E110" s="431"/>
      <c r="F110" s="444"/>
      <c r="G110" s="350"/>
      <c r="H110" s="351"/>
      <c r="I110" s="351"/>
      <c r="J110" s="352"/>
      <c r="K110" s="352"/>
      <c r="L110" s="348"/>
      <c r="M110" s="348"/>
      <c r="N110" s="348"/>
      <c r="O110" s="353"/>
      <c r="P110" s="348"/>
    </row>
    <row r="111" spans="1:73" ht="40.15" customHeight="1" x14ac:dyDescent="0.25">
      <c r="D111" s="348"/>
      <c r="E111" s="431"/>
      <c r="F111" s="444"/>
      <c r="G111" s="350"/>
      <c r="H111" s="351"/>
      <c r="I111" s="351"/>
      <c r="J111" s="352"/>
      <c r="K111" s="352"/>
      <c r="L111" s="348"/>
      <c r="M111" s="348"/>
      <c r="N111" s="348"/>
      <c r="O111" s="353"/>
      <c r="P111" s="348"/>
    </row>
    <row r="112" spans="1:73" ht="40.15" customHeight="1" x14ac:dyDescent="0.25">
      <c r="D112" s="348"/>
      <c r="E112" s="431"/>
      <c r="F112" s="444"/>
      <c r="G112" s="350"/>
      <c r="H112" s="351"/>
      <c r="I112" s="351"/>
      <c r="J112" s="352"/>
      <c r="K112" s="352"/>
      <c r="L112" s="348"/>
      <c r="M112" s="348"/>
      <c r="N112" s="348"/>
      <c r="O112" s="353"/>
      <c r="P112" s="348"/>
    </row>
    <row r="113" spans="4:16" ht="40.15" customHeight="1" x14ac:dyDescent="0.25">
      <c r="D113" s="348"/>
      <c r="E113" s="431"/>
      <c r="F113" s="444"/>
      <c r="G113" s="350"/>
      <c r="H113" s="351"/>
      <c r="I113" s="351"/>
      <c r="J113" s="352"/>
      <c r="K113" s="352"/>
      <c r="L113" s="348"/>
      <c r="M113" s="348"/>
      <c r="N113" s="348"/>
      <c r="O113" s="353"/>
      <c r="P113" s="348"/>
    </row>
    <row r="114" spans="4:16" ht="40.15" customHeight="1" x14ac:dyDescent="0.25">
      <c r="D114" s="348"/>
      <c r="E114" s="431"/>
      <c r="F114" s="444"/>
      <c r="G114" s="350"/>
      <c r="H114" s="351"/>
      <c r="I114" s="351"/>
      <c r="J114" s="352"/>
      <c r="K114" s="352"/>
      <c r="L114" s="348"/>
      <c r="M114" s="348"/>
      <c r="N114" s="348"/>
      <c r="O114" s="353"/>
      <c r="P114" s="348"/>
    </row>
    <row r="115" spans="4:16" ht="40.15" customHeight="1" x14ac:dyDescent="0.25">
      <c r="D115" s="348"/>
      <c r="E115" s="431"/>
      <c r="F115" s="444"/>
      <c r="G115" s="350"/>
      <c r="H115" s="351"/>
      <c r="I115" s="351"/>
      <c r="J115" s="352"/>
      <c r="K115" s="352"/>
      <c r="L115" s="348"/>
      <c r="M115" s="348"/>
      <c r="N115" s="348"/>
      <c r="O115" s="353"/>
      <c r="P115" s="348"/>
    </row>
    <row r="116" spans="4:16" ht="40.15" customHeight="1" x14ac:dyDescent="0.25">
      <c r="D116" s="348"/>
      <c r="E116" s="431"/>
      <c r="F116" s="444"/>
      <c r="G116" s="350"/>
      <c r="H116" s="351"/>
      <c r="I116" s="351"/>
      <c r="J116" s="352"/>
      <c r="K116" s="352"/>
      <c r="L116" s="348"/>
      <c r="M116" s="348"/>
      <c r="N116" s="348"/>
      <c r="O116" s="353"/>
      <c r="P116" s="348"/>
    </row>
    <row r="117" spans="4:16" ht="40.15" customHeight="1" x14ac:dyDescent="0.25">
      <c r="D117" s="348"/>
      <c r="E117" s="431"/>
      <c r="F117" s="444"/>
      <c r="G117" s="350"/>
      <c r="H117" s="351"/>
      <c r="I117" s="351"/>
      <c r="J117" s="352"/>
      <c r="K117" s="352"/>
      <c r="L117" s="348"/>
      <c r="M117" s="348"/>
      <c r="N117" s="348"/>
      <c r="O117" s="353"/>
      <c r="P117" s="348"/>
    </row>
    <row r="118" spans="4:16" ht="40.15" customHeight="1" x14ac:dyDescent="0.25">
      <c r="D118" s="348"/>
      <c r="E118" s="431"/>
      <c r="F118" s="444"/>
      <c r="G118" s="350"/>
      <c r="H118" s="351"/>
      <c r="I118" s="351"/>
      <c r="J118" s="352"/>
      <c r="K118" s="352"/>
      <c r="L118" s="348"/>
      <c r="M118" s="348"/>
      <c r="N118" s="348"/>
      <c r="O118" s="353"/>
      <c r="P118" s="348"/>
    </row>
    <row r="119" spans="4:16" ht="40.15" customHeight="1" x14ac:dyDescent="0.25">
      <c r="D119" s="348"/>
      <c r="E119" s="431"/>
      <c r="F119" s="444"/>
      <c r="G119" s="350"/>
      <c r="H119" s="351"/>
      <c r="I119" s="351"/>
      <c r="J119" s="352"/>
      <c r="K119" s="352"/>
      <c r="L119" s="348"/>
      <c r="M119" s="348"/>
      <c r="N119" s="348"/>
      <c r="O119" s="353"/>
      <c r="P119" s="348"/>
    </row>
    <row r="120" spans="4:16" ht="40.15" customHeight="1" x14ac:dyDescent="0.25">
      <c r="D120" s="348"/>
      <c r="E120" s="431"/>
      <c r="F120" s="444"/>
      <c r="G120" s="350"/>
      <c r="H120" s="351"/>
      <c r="I120" s="351"/>
      <c r="J120" s="352"/>
      <c r="K120" s="352"/>
      <c r="L120" s="348"/>
      <c r="M120" s="348"/>
      <c r="N120" s="348"/>
      <c r="O120" s="353"/>
      <c r="P120" s="348"/>
    </row>
    <row r="121" spans="4:16" ht="40.15" customHeight="1" x14ac:dyDescent="0.25">
      <c r="D121" s="348"/>
      <c r="E121" s="431"/>
      <c r="F121" s="444"/>
      <c r="G121" s="350"/>
      <c r="H121" s="351"/>
      <c r="I121" s="351"/>
      <c r="J121" s="352"/>
      <c r="K121" s="352"/>
      <c r="L121" s="348"/>
      <c r="M121" s="348"/>
      <c r="N121" s="348"/>
      <c r="O121" s="353"/>
      <c r="P121" s="348"/>
    </row>
    <row r="122" spans="4:16" ht="40.15" customHeight="1" x14ac:dyDescent="0.25">
      <c r="D122" s="348"/>
      <c r="E122" s="431"/>
      <c r="F122" s="444"/>
      <c r="G122" s="350"/>
      <c r="H122" s="351"/>
      <c r="I122" s="351"/>
      <c r="J122" s="352"/>
      <c r="K122" s="352"/>
      <c r="L122" s="348"/>
      <c r="M122" s="348"/>
      <c r="N122" s="348"/>
      <c r="O122" s="353"/>
      <c r="P122" s="348"/>
    </row>
    <row r="123" spans="4:16" ht="40.15" customHeight="1" x14ac:dyDescent="0.25">
      <c r="D123" s="348"/>
      <c r="E123" s="431"/>
      <c r="F123" s="444"/>
      <c r="G123" s="350"/>
      <c r="H123" s="351"/>
      <c r="I123" s="351"/>
      <c r="J123" s="352"/>
      <c r="K123" s="352"/>
      <c r="L123" s="348"/>
      <c r="M123" s="348"/>
      <c r="N123" s="348"/>
      <c r="O123" s="353"/>
      <c r="P123" s="348"/>
    </row>
    <row r="124" spans="4:16" ht="40.15" customHeight="1" x14ac:dyDescent="0.25">
      <c r="D124" s="348"/>
      <c r="E124" s="431"/>
      <c r="F124" s="444"/>
      <c r="G124" s="350"/>
      <c r="H124" s="351"/>
      <c r="I124" s="351"/>
      <c r="J124" s="352"/>
      <c r="K124" s="352"/>
      <c r="L124" s="348"/>
      <c r="M124" s="348"/>
      <c r="N124" s="348"/>
      <c r="O124" s="353"/>
      <c r="P124" s="348"/>
    </row>
    <row r="125" spans="4:16" ht="40.15" customHeight="1" x14ac:dyDescent="0.25">
      <c r="D125" s="348"/>
      <c r="E125" s="431"/>
      <c r="F125" s="444"/>
      <c r="G125" s="350"/>
      <c r="H125" s="351"/>
      <c r="I125" s="351"/>
      <c r="J125" s="352"/>
      <c r="K125" s="352"/>
      <c r="L125" s="348"/>
      <c r="M125" s="348"/>
      <c r="N125" s="348"/>
      <c r="O125" s="353"/>
      <c r="P125" s="348"/>
    </row>
    <row r="126" spans="4:16" ht="40.15" customHeight="1" x14ac:dyDescent="0.25">
      <c r="D126" s="348"/>
      <c r="E126" s="431"/>
      <c r="F126" s="444"/>
      <c r="G126" s="350"/>
      <c r="H126" s="351"/>
      <c r="I126" s="351"/>
      <c r="J126" s="352"/>
      <c r="K126" s="352"/>
      <c r="L126" s="348"/>
      <c r="M126" s="348"/>
      <c r="N126" s="348"/>
      <c r="O126" s="353"/>
      <c r="P126" s="348"/>
    </row>
    <row r="127" spans="4:16" ht="40.15" customHeight="1" x14ac:dyDescent="0.25">
      <c r="D127" s="348"/>
      <c r="E127" s="431"/>
      <c r="F127" s="444"/>
      <c r="G127" s="350"/>
      <c r="H127" s="351"/>
      <c r="I127" s="351"/>
      <c r="J127" s="352"/>
      <c r="K127" s="352"/>
      <c r="L127" s="348"/>
      <c r="M127" s="348"/>
      <c r="N127" s="348"/>
      <c r="O127" s="353"/>
      <c r="P127" s="348"/>
    </row>
    <row r="128" spans="4:16" ht="40.15" customHeight="1" x14ac:dyDescent="0.25">
      <c r="D128" s="348"/>
      <c r="E128" s="431"/>
      <c r="F128" s="444"/>
      <c r="G128" s="350"/>
      <c r="H128" s="351"/>
      <c r="I128" s="351"/>
      <c r="J128" s="352"/>
      <c r="K128" s="352"/>
      <c r="L128" s="348"/>
      <c r="M128" s="348"/>
      <c r="N128" s="348"/>
      <c r="O128" s="353"/>
      <c r="P128" s="348"/>
    </row>
    <row r="129" spans="4:16" ht="40.15" customHeight="1" x14ac:dyDescent="0.25">
      <c r="D129" s="348"/>
      <c r="E129" s="431"/>
      <c r="F129" s="444"/>
      <c r="G129" s="350"/>
      <c r="H129" s="351"/>
      <c r="I129" s="351"/>
      <c r="J129" s="352"/>
      <c r="K129" s="352"/>
      <c r="L129" s="348"/>
      <c r="M129" s="348"/>
      <c r="N129" s="348"/>
      <c r="O129" s="353"/>
      <c r="P129" s="348"/>
    </row>
    <row r="130" spans="4:16" ht="40.15" customHeight="1" x14ac:dyDescent="0.25">
      <c r="D130" s="348"/>
      <c r="E130" s="431"/>
      <c r="F130" s="444"/>
      <c r="G130" s="350"/>
      <c r="H130" s="351"/>
      <c r="I130" s="351"/>
      <c r="J130" s="352"/>
      <c r="K130" s="352"/>
      <c r="L130" s="348"/>
      <c r="M130" s="348"/>
      <c r="N130" s="348"/>
      <c r="O130" s="353"/>
      <c r="P130" s="348"/>
    </row>
    <row r="131" spans="4:16" ht="40.15" customHeight="1" x14ac:dyDescent="0.25">
      <c r="D131" s="348"/>
      <c r="E131" s="431"/>
      <c r="F131" s="444"/>
      <c r="G131" s="350"/>
      <c r="H131" s="351"/>
      <c r="I131" s="351"/>
      <c r="J131" s="352"/>
      <c r="K131" s="352"/>
      <c r="L131" s="348"/>
      <c r="M131" s="348"/>
      <c r="N131" s="348"/>
      <c r="O131" s="353"/>
      <c r="P131" s="348"/>
    </row>
    <row r="132" spans="4:16" ht="40.15" customHeight="1" x14ac:dyDescent="0.25">
      <c r="D132" s="348"/>
      <c r="E132" s="431"/>
      <c r="F132" s="444"/>
      <c r="G132" s="350"/>
      <c r="H132" s="351"/>
      <c r="I132" s="351"/>
      <c r="J132" s="352"/>
      <c r="K132" s="352"/>
      <c r="L132" s="348"/>
      <c r="M132" s="348"/>
      <c r="N132" s="348"/>
      <c r="O132" s="353"/>
      <c r="P132" s="348"/>
    </row>
    <row r="133" spans="4:16" ht="40.15" customHeight="1" x14ac:dyDescent="0.25">
      <c r="D133" s="348"/>
      <c r="E133" s="431"/>
      <c r="F133" s="444"/>
      <c r="G133" s="350"/>
      <c r="H133" s="351"/>
      <c r="I133" s="351"/>
      <c r="J133" s="352"/>
      <c r="K133" s="352"/>
      <c r="L133" s="348"/>
      <c r="M133" s="348"/>
      <c r="N133" s="348"/>
      <c r="O133" s="353"/>
      <c r="P133" s="348"/>
    </row>
    <row r="134" spans="4:16" ht="40.15" customHeight="1" x14ac:dyDescent="0.25">
      <c r="D134" s="348"/>
      <c r="E134" s="431"/>
      <c r="F134" s="444"/>
      <c r="G134" s="350"/>
      <c r="H134" s="351"/>
      <c r="I134" s="351"/>
      <c r="J134" s="352"/>
      <c r="K134" s="352"/>
      <c r="L134" s="348"/>
      <c r="M134" s="348"/>
      <c r="N134" s="348"/>
      <c r="O134" s="353"/>
      <c r="P134" s="348"/>
    </row>
    <row r="135" spans="4:16" ht="40.15" customHeight="1" x14ac:dyDescent="0.25">
      <c r="D135" s="348"/>
      <c r="E135" s="431"/>
      <c r="F135" s="444"/>
      <c r="G135" s="350"/>
      <c r="H135" s="351"/>
      <c r="I135" s="351"/>
      <c r="J135" s="352"/>
      <c r="K135" s="352"/>
      <c r="L135" s="348"/>
      <c r="M135" s="348"/>
      <c r="N135" s="348"/>
      <c r="O135" s="353"/>
      <c r="P135" s="348"/>
    </row>
    <row r="136" spans="4:16" ht="40.15" customHeight="1" x14ac:dyDescent="0.25">
      <c r="D136" s="348"/>
      <c r="E136" s="431"/>
      <c r="F136" s="444"/>
      <c r="G136" s="350"/>
      <c r="H136" s="351"/>
      <c r="I136" s="351"/>
      <c r="J136" s="352"/>
      <c r="K136" s="352"/>
      <c r="L136" s="348"/>
      <c r="M136" s="348"/>
      <c r="N136" s="348"/>
      <c r="O136" s="353"/>
      <c r="P136" s="348"/>
    </row>
    <row r="137" spans="4:16" ht="40.15" customHeight="1" x14ac:dyDescent="0.25">
      <c r="D137" s="348"/>
      <c r="E137" s="431"/>
      <c r="F137" s="444"/>
      <c r="G137" s="350"/>
      <c r="H137" s="351"/>
      <c r="I137" s="351"/>
      <c r="J137" s="352"/>
      <c r="K137" s="352"/>
      <c r="L137" s="348"/>
      <c r="M137" s="348"/>
      <c r="N137" s="348"/>
      <c r="O137" s="353"/>
      <c r="P137" s="348"/>
    </row>
    <row r="138" spans="4:16" ht="40.15" customHeight="1" x14ac:dyDescent="0.25">
      <c r="D138" s="348"/>
      <c r="E138" s="431"/>
      <c r="F138" s="444"/>
      <c r="G138" s="350"/>
      <c r="H138" s="351"/>
      <c r="I138" s="351"/>
      <c r="J138" s="352"/>
      <c r="K138" s="352"/>
      <c r="L138" s="348"/>
      <c r="M138" s="348"/>
      <c r="N138" s="348"/>
      <c r="O138" s="353"/>
      <c r="P138" s="348"/>
    </row>
    <row r="139" spans="4:16" ht="40.15" customHeight="1" x14ac:dyDescent="0.25">
      <c r="D139" s="348"/>
      <c r="E139" s="431"/>
      <c r="F139" s="444"/>
      <c r="G139" s="350"/>
      <c r="H139" s="351"/>
      <c r="I139" s="351"/>
      <c r="J139" s="352"/>
      <c r="K139" s="352"/>
      <c r="L139" s="348"/>
      <c r="M139" s="348"/>
      <c r="N139" s="348"/>
      <c r="O139" s="353"/>
      <c r="P139" s="348"/>
    </row>
    <row r="140" spans="4:16" ht="40.15" customHeight="1" x14ac:dyDescent="0.25">
      <c r="D140" s="348"/>
      <c r="E140" s="431"/>
      <c r="F140" s="444"/>
      <c r="G140" s="350"/>
      <c r="H140" s="351"/>
      <c r="I140" s="351"/>
      <c r="J140" s="352"/>
      <c r="K140" s="352"/>
      <c r="L140" s="348"/>
      <c r="M140" s="348"/>
      <c r="N140" s="348"/>
      <c r="O140" s="353"/>
      <c r="P140" s="348"/>
    </row>
    <row r="141" spans="4:16" ht="40.15" customHeight="1" x14ac:dyDescent="0.25">
      <c r="D141" s="348"/>
      <c r="E141" s="431"/>
      <c r="F141" s="444"/>
      <c r="G141" s="350"/>
      <c r="H141" s="351"/>
      <c r="I141" s="351"/>
      <c r="J141" s="352"/>
      <c r="K141" s="352"/>
      <c r="L141" s="348"/>
      <c r="M141" s="348"/>
      <c r="N141" s="348"/>
      <c r="O141" s="353"/>
      <c r="P141" s="348"/>
    </row>
    <row r="142" spans="4:16" ht="40.15" customHeight="1" x14ac:dyDescent="0.25">
      <c r="D142" s="348"/>
      <c r="E142" s="431"/>
      <c r="F142" s="444"/>
      <c r="G142" s="350"/>
      <c r="H142" s="351"/>
      <c r="I142" s="351"/>
      <c r="J142" s="352"/>
      <c r="K142" s="352"/>
      <c r="L142" s="348"/>
      <c r="M142" s="348"/>
      <c r="N142" s="348"/>
      <c r="O142" s="353"/>
      <c r="P142" s="348"/>
    </row>
    <row r="143" spans="4:16" ht="40.15" customHeight="1" x14ac:dyDescent="0.25">
      <c r="D143" s="348"/>
      <c r="E143" s="431"/>
      <c r="F143" s="444"/>
      <c r="G143" s="350"/>
      <c r="H143" s="351"/>
      <c r="I143" s="351"/>
      <c r="J143" s="352"/>
      <c r="K143" s="352"/>
      <c r="L143" s="348"/>
      <c r="M143" s="348"/>
      <c r="N143" s="348"/>
      <c r="O143" s="353"/>
      <c r="P143" s="348"/>
    </row>
    <row r="144" spans="4:16" ht="40.15" customHeight="1" x14ac:dyDescent="0.25">
      <c r="D144" s="348"/>
      <c r="E144" s="431"/>
      <c r="F144" s="444"/>
      <c r="G144" s="350"/>
      <c r="H144" s="351"/>
      <c r="I144" s="351"/>
      <c r="J144" s="352"/>
      <c r="K144" s="352"/>
      <c r="L144" s="348"/>
      <c r="M144" s="348"/>
      <c r="N144" s="348"/>
      <c r="O144" s="353"/>
      <c r="P144" s="348"/>
    </row>
    <row r="145" spans="4:16" ht="40.15" customHeight="1" x14ac:dyDescent="0.25">
      <c r="D145" s="348"/>
      <c r="E145" s="431"/>
      <c r="F145" s="444"/>
      <c r="G145" s="350"/>
      <c r="H145" s="351"/>
      <c r="I145" s="351"/>
      <c r="J145" s="352"/>
      <c r="K145" s="352"/>
      <c r="L145" s="348"/>
      <c r="M145" s="348"/>
      <c r="N145" s="348"/>
      <c r="O145" s="353"/>
      <c r="P145" s="348"/>
    </row>
    <row r="146" spans="4:16" ht="40.15" customHeight="1" x14ac:dyDescent="0.25">
      <c r="D146" s="348"/>
      <c r="E146" s="431"/>
      <c r="F146" s="444"/>
      <c r="G146" s="350"/>
      <c r="H146" s="351"/>
      <c r="I146" s="351"/>
      <c r="J146" s="352"/>
      <c r="K146" s="352"/>
      <c r="L146" s="348"/>
      <c r="M146" s="348"/>
      <c r="N146" s="348"/>
      <c r="O146" s="353"/>
      <c r="P146" s="348"/>
    </row>
    <row r="147" spans="4:16" ht="40.15" customHeight="1" x14ac:dyDescent="0.25">
      <c r="D147" s="348"/>
      <c r="E147" s="431"/>
      <c r="F147" s="444"/>
      <c r="G147" s="350"/>
      <c r="H147" s="351"/>
      <c r="I147" s="351"/>
      <c r="J147" s="352"/>
      <c r="K147" s="352"/>
      <c r="L147" s="348"/>
      <c r="M147" s="348"/>
      <c r="N147" s="348"/>
      <c r="O147" s="353"/>
      <c r="P147" s="348"/>
    </row>
    <row r="148" spans="4:16" ht="40.15" customHeight="1" x14ac:dyDescent="0.25">
      <c r="D148" s="348"/>
      <c r="E148" s="431"/>
      <c r="F148" s="444"/>
      <c r="G148" s="350"/>
      <c r="H148" s="351"/>
      <c r="I148" s="351"/>
      <c r="J148" s="352"/>
      <c r="K148" s="352"/>
      <c r="L148" s="348"/>
      <c r="M148" s="348"/>
      <c r="N148" s="348"/>
      <c r="O148" s="353"/>
      <c r="P148" s="348"/>
    </row>
    <row r="149" spans="4:16" ht="40.15" customHeight="1" x14ac:dyDescent="0.25">
      <c r="D149" s="348"/>
      <c r="E149" s="431"/>
      <c r="F149" s="444"/>
      <c r="G149" s="350"/>
      <c r="H149" s="351"/>
      <c r="I149" s="351"/>
      <c r="J149" s="352"/>
      <c r="K149" s="352"/>
      <c r="L149" s="348"/>
      <c r="M149" s="348"/>
      <c r="N149" s="348"/>
      <c r="O149" s="353"/>
      <c r="P149" s="348"/>
    </row>
    <row r="150" spans="4:16" ht="40.15" customHeight="1" x14ac:dyDescent="0.25">
      <c r="D150" s="348"/>
      <c r="E150" s="431"/>
      <c r="F150" s="444"/>
      <c r="G150" s="350"/>
      <c r="H150" s="351"/>
      <c r="I150" s="351"/>
      <c r="J150" s="352"/>
      <c r="K150" s="352"/>
      <c r="L150" s="348"/>
      <c r="M150" s="348"/>
      <c r="N150" s="348"/>
      <c r="O150" s="353"/>
      <c r="P150" s="348"/>
    </row>
    <row r="151" spans="4:16" ht="40.15" customHeight="1" x14ac:dyDescent="0.25">
      <c r="D151" s="348"/>
      <c r="E151" s="431"/>
      <c r="F151" s="444"/>
      <c r="G151" s="350"/>
      <c r="H151" s="351"/>
      <c r="I151" s="351"/>
      <c r="J151" s="352"/>
      <c r="K151" s="352"/>
      <c r="L151" s="348"/>
      <c r="M151" s="348"/>
      <c r="N151" s="348"/>
      <c r="O151" s="353"/>
      <c r="P151" s="348"/>
    </row>
    <row r="152" spans="4:16" ht="40.15" customHeight="1" x14ac:dyDescent="0.25">
      <c r="D152" s="348"/>
      <c r="E152" s="431"/>
      <c r="F152" s="444"/>
      <c r="G152" s="350"/>
      <c r="H152" s="351"/>
      <c r="I152" s="351"/>
      <c r="J152" s="352"/>
      <c r="K152" s="352"/>
      <c r="L152" s="348"/>
      <c r="M152" s="348"/>
      <c r="N152" s="348"/>
      <c r="O152" s="353"/>
      <c r="P152" s="348"/>
    </row>
    <row r="153" spans="4:16" ht="40.15" customHeight="1" x14ac:dyDescent="0.25">
      <c r="D153" s="348"/>
      <c r="E153" s="431"/>
      <c r="F153" s="444"/>
      <c r="G153" s="350"/>
      <c r="H153" s="351"/>
      <c r="I153" s="351"/>
      <c r="J153" s="352"/>
      <c r="K153" s="352"/>
      <c r="L153" s="348"/>
      <c r="M153" s="348"/>
      <c r="N153" s="348"/>
      <c r="O153" s="353"/>
      <c r="P153" s="348"/>
    </row>
    <row r="154" spans="4:16" ht="40.15" customHeight="1" x14ac:dyDescent="0.25">
      <c r="D154" s="348"/>
      <c r="E154" s="431"/>
      <c r="F154" s="444"/>
      <c r="G154" s="350"/>
      <c r="H154" s="351"/>
      <c r="I154" s="351"/>
      <c r="J154" s="352"/>
      <c r="K154" s="352"/>
      <c r="L154" s="348"/>
      <c r="M154" s="348"/>
      <c r="N154" s="348"/>
      <c r="O154" s="353"/>
      <c r="P154" s="348"/>
    </row>
    <row r="155" spans="4:16" ht="40.15" customHeight="1" x14ac:dyDescent="0.25">
      <c r="D155" s="348"/>
      <c r="E155" s="431"/>
      <c r="F155" s="444"/>
      <c r="G155" s="350"/>
      <c r="H155" s="351"/>
      <c r="I155" s="351"/>
      <c r="J155" s="352"/>
      <c r="K155" s="352"/>
      <c r="L155" s="348"/>
      <c r="M155" s="348"/>
      <c r="N155" s="348"/>
      <c r="O155" s="353"/>
      <c r="P155" s="348"/>
    </row>
    <row r="156" spans="4:16" ht="40.15" customHeight="1" x14ac:dyDescent="0.25">
      <c r="D156" s="348"/>
      <c r="E156" s="431"/>
      <c r="F156" s="444"/>
      <c r="G156" s="350"/>
      <c r="H156" s="351"/>
      <c r="I156" s="351"/>
      <c r="J156" s="352"/>
      <c r="K156" s="352"/>
      <c r="L156" s="348"/>
      <c r="M156" s="348"/>
      <c r="N156" s="348"/>
      <c r="O156" s="353"/>
      <c r="P156" s="348"/>
    </row>
    <row r="157" spans="4:16" ht="40.15" customHeight="1" x14ac:dyDescent="0.25">
      <c r="D157" s="348"/>
      <c r="E157" s="431"/>
      <c r="F157" s="444"/>
      <c r="G157" s="350"/>
      <c r="H157" s="351"/>
      <c r="I157" s="351"/>
      <c r="J157" s="352"/>
      <c r="K157" s="352"/>
      <c r="L157" s="348"/>
      <c r="M157" s="348"/>
      <c r="N157" s="348"/>
      <c r="O157" s="353"/>
      <c r="P157" s="348"/>
    </row>
    <row r="158" spans="4:16" ht="40.15" customHeight="1" x14ac:dyDescent="0.25">
      <c r="D158" s="348"/>
      <c r="E158" s="431"/>
      <c r="F158" s="444"/>
      <c r="G158" s="350"/>
      <c r="H158" s="351"/>
      <c r="I158" s="351"/>
      <c r="J158" s="352"/>
      <c r="K158" s="352"/>
      <c r="L158" s="348"/>
      <c r="M158" s="348"/>
      <c r="N158" s="348"/>
      <c r="O158" s="353"/>
      <c r="P158" s="348"/>
    </row>
    <row r="159" spans="4:16" ht="40.15" customHeight="1" x14ac:dyDescent="0.25">
      <c r="D159" s="348"/>
      <c r="E159" s="431"/>
      <c r="F159" s="444"/>
      <c r="G159" s="350"/>
      <c r="H159" s="351"/>
      <c r="I159" s="351"/>
      <c r="J159" s="352"/>
      <c r="K159" s="352"/>
      <c r="L159" s="348"/>
      <c r="M159" s="348"/>
      <c r="N159" s="348"/>
      <c r="O159" s="353"/>
      <c r="P159" s="348"/>
    </row>
    <row r="160" spans="4:16" ht="40.15" customHeight="1" x14ac:dyDescent="0.25">
      <c r="D160" s="348"/>
      <c r="E160" s="431"/>
      <c r="F160" s="444"/>
      <c r="G160" s="350"/>
      <c r="H160" s="351"/>
      <c r="I160" s="351"/>
      <c r="J160" s="352"/>
      <c r="K160" s="352"/>
      <c r="L160" s="348"/>
      <c r="M160" s="348"/>
      <c r="N160" s="348"/>
      <c r="O160" s="353"/>
      <c r="P160" s="348"/>
    </row>
    <row r="161" spans="4:16" ht="40.15" customHeight="1" x14ac:dyDescent="0.25">
      <c r="D161" s="348"/>
      <c r="E161" s="431"/>
      <c r="F161" s="444"/>
      <c r="G161" s="350"/>
      <c r="H161" s="351"/>
      <c r="I161" s="351"/>
      <c r="J161" s="352"/>
      <c r="K161" s="352"/>
      <c r="L161" s="348"/>
      <c r="M161" s="348"/>
      <c r="N161" s="348"/>
      <c r="O161" s="353"/>
      <c r="P161" s="348"/>
    </row>
    <row r="162" spans="4:16" ht="40.15" customHeight="1" x14ac:dyDescent="0.25">
      <c r="D162" s="348"/>
      <c r="E162" s="431"/>
      <c r="F162" s="444"/>
      <c r="G162" s="350"/>
      <c r="H162" s="351"/>
      <c r="I162" s="351"/>
      <c r="J162" s="352"/>
      <c r="K162" s="352"/>
      <c r="L162" s="348"/>
      <c r="M162" s="348"/>
      <c r="N162" s="348"/>
      <c r="O162" s="353"/>
      <c r="P162" s="348"/>
    </row>
    <row r="163" spans="4:16" ht="40.15" customHeight="1" x14ac:dyDescent="0.25">
      <c r="D163" s="348"/>
      <c r="E163" s="431"/>
      <c r="F163" s="444"/>
      <c r="G163" s="350"/>
      <c r="H163" s="351"/>
      <c r="I163" s="351"/>
      <c r="J163" s="352"/>
      <c r="K163" s="352"/>
      <c r="L163" s="348"/>
      <c r="M163" s="348"/>
      <c r="N163" s="348"/>
      <c r="O163" s="353"/>
      <c r="P163" s="348"/>
    </row>
    <row r="164" spans="4:16" ht="40.15" customHeight="1" x14ac:dyDescent="0.25">
      <c r="D164" s="348"/>
      <c r="E164" s="431"/>
      <c r="F164" s="444"/>
      <c r="G164" s="350"/>
      <c r="H164" s="351"/>
      <c r="I164" s="351"/>
      <c r="J164" s="352"/>
      <c r="K164" s="352"/>
      <c r="L164" s="348"/>
      <c r="M164" s="348"/>
      <c r="N164" s="348"/>
      <c r="O164" s="353"/>
      <c r="P164" s="348"/>
    </row>
    <row r="165" spans="4:16" ht="40.15" customHeight="1" x14ac:dyDescent="0.25">
      <c r="D165" s="348"/>
      <c r="E165" s="431"/>
      <c r="F165" s="444"/>
      <c r="G165" s="350"/>
      <c r="H165" s="351"/>
      <c r="I165" s="351"/>
      <c r="J165" s="352"/>
      <c r="K165" s="352"/>
      <c r="L165" s="348"/>
      <c r="M165" s="348"/>
      <c r="N165" s="348"/>
      <c r="O165" s="353"/>
      <c r="P165" s="348"/>
    </row>
    <row r="166" spans="4:16" ht="40.15" customHeight="1" x14ac:dyDescent="0.25">
      <c r="D166" s="348"/>
      <c r="E166" s="431"/>
      <c r="F166" s="444"/>
      <c r="G166" s="350"/>
      <c r="H166" s="351"/>
      <c r="I166" s="351"/>
      <c r="J166" s="352"/>
      <c r="K166" s="352"/>
      <c r="L166" s="348"/>
      <c r="M166" s="348"/>
      <c r="N166" s="348"/>
      <c r="O166" s="353"/>
      <c r="P166" s="348"/>
    </row>
    <row r="167" spans="4:16" ht="40.15" customHeight="1" x14ac:dyDescent="0.25">
      <c r="D167" s="348"/>
      <c r="E167" s="431"/>
      <c r="F167" s="444"/>
      <c r="G167" s="350"/>
      <c r="H167" s="351"/>
      <c r="I167" s="351"/>
      <c r="J167" s="352"/>
      <c r="K167" s="352"/>
      <c r="L167" s="348"/>
      <c r="M167" s="348"/>
      <c r="N167" s="348"/>
      <c r="O167" s="353"/>
      <c r="P167" s="348"/>
    </row>
    <row r="168" spans="4:16" ht="40.15" customHeight="1" x14ac:dyDescent="0.25">
      <c r="D168" s="348"/>
      <c r="E168" s="431"/>
      <c r="F168" s="444"/>
      <c r="G168" s="350"/>
      <c r="H168" s="351"/>
      <c r="I168" s="351"/>
      <c r="J168" s="352"/>
      <c r="K168" s="352"/>
      <c r="L168" s="348"/>
      <c r="M168" s="348"/>
      <c r="N168" s="348"/>
      <c r="O168" s="353"/>
      <c r="P168" s="348"/>
    </row>
    <row r="169" spans="4:16" ht="40.15" customHeight="1" x14ac:dyDescent="0.25">
      <c r="D169" s="348"/>
      <c r="E169" s="431"/>
      <c r="F169" s="444"/>
      <c r="G169" s="350"/>
      <c r="H169" s="351"/>
      <c r="I169" s="351"/>
      <c r="J169" s="352"/>
      <c r="K169" s="352"/>
      <c r="L169" s="348"/>
      <c r="M169" s="348"/>
      <c r="N169" s="348"/>
      <c r="O169" s="353"/>
      <c r="P169" s="348"/>
    </row>
    <row r="170" spans="4:16" ht="40.15" customHeight="1" x14ac:dyDescent="0.25">
      <c r="D170" s="348"/>
      <c r="E170" s="431"/>
      <c r="F170" s="444"/>
      <c r="G170" s="350"/>
      <c r="H170" s="351"/>
      <c r="I170" s="351"/>
      <c r="J170" s="352"/>
      <c r="K170" s="352"/>
      <c r="L170" s="348"/>
      <c r="M170" s="348"/>
      <c r="N170" s="348"/>
      <c r="O170" s="353"/>
      <c r="P170" s="348"/>
    </row>
    <row r="171" spans="4:16" ht="40.15" customHeight="1" x14ac:dyDescent="0.25">
      <c r="D171" s="348"/>
      <c r="E171" s="431"/>
      <c r="F171" s="444"/>
      <c r="G171" s="350"/>
      <c r="H171" s="351"/>
      <c r="I171" s="351"/>
      <c r="J171" s="352"/>
      <c r="K171" s="352"/>
      <c r="L171" s="348"/>
      <c r="M171" s="348"/>
      <c r="N171" s="348"/>
      <c r="O171" s="353"/>
      <c r="P171" s="348"/>
    </row>
    <row r="172" spans="4:16" ht="40.15" customHeight="1" x14ac:dyDescent="0.25">
      <c r="D172" s="348"/>
      <c r="E172" s="431"/>
      <c r="F172" s="444"/>
      <c r="G172" s="350"/>
      <c r="H172" s="351"/>
      <c r="I172" s="351"/>
      <c r="J172" s="352"/>
      <c r="K172" s="352"/>
      <c r="L172" s="348"/>
      <c r="M172" s="348"/>
      <c r="N172" s="348"/>
      <c r="O172" s="353"/>
      <c r="P172" s="348"/>
    </row>
    <row r="173" spans="4:16" ht="40.15" customHeight="1" x14ac:dyDescent="0.25">
      <c r="D173" s="348"/>
      <c r="E173" s="431"/>
      <c r="F173" s="444"/>
      <c r="G173" s="350"/>
      <c r="H173" s="351"/>
      <c r="I173" s="351"/>
      <c r="J173" s="352"/>
      <c r="K173" s="352"/>
      <c r="L173" s="348"/>
      <c r="M173" s="348"/>
      <c r="N173" s="348"/>
      <c r="O173" s="353"/>
      <c r="P173" s="348"/>
    </row>
    <row r="174" spans="4:16" ht="40.15" customHeight="1" x14ac:dyDescent="0.25">
      <c r="D174" s="348"/>
      <c r="E174" s="431"/>
      <c r="F174" s="444"/>
      <c r="G174" s="350"/>
      <c r="H174" s="351"/>
      <c r="I174" s="351"/>
      <c r="J174" s="352"/>
      <c r="K174" s="352"/>
      <c r="L174" s="348"/>
      <c r="M174" s="348"/>
      <c r="N174" s="348"/>
      <c r="O174" s="353"/>
      <c r="P174" s="348"/>
    </row>
    <row r="175" spans="4:16" ht="40.15" customHeight="1" x14ac:dyDescent="0.25">
      <c r="D175" s="348"/>
      <c r="E175" s="431"/>
      <c r="F175" s="444"/>
      <c r="G175" s="350"/>
      <c r="H175" s="351"/>
      <c r="I175" s="351"/>
      <c r="J175" s="352"/>
      <c r="K175" s="352"/>
      <c r="L175" s="348"/>
      <c r="M175" s="348"/>
      <c r="N175" s="348"/>
      <c r="O175" s="353"/>
      <c r="P175" s="348"/>
    </row>
    <row r="176" spans="4:16" ht="40.15" customHeight="1" x14ac:dyDescent="0.25">
      <c r="D176" s="348"/>
      <c r="E176" s="431"/>
      <c r="F176" s="444"/>
      <c r="G176" s="350"/>
      <c r="H176" s="351"/>
      <c r="I176" s="351"/>
      <c r="J176" s="352"/>
      <c r="K176" s="352"/>
      <c r="L176" s="348"/>
      <c r="M176" s="348"/>
      <c r="N176" s="348"/>
      <c r="O176" s="353"/>
      <c r="P176" s="348"/>
    </row>
    <row r="177" spans="4:16" ht="40.15" customHeight="1" x14ac:dyDescent="0.25">
      <c r="D177" s="348"/>
      <c r="E177" s="431"/>
      <c r="F177" s="444"/>
      <c r="G177" s="350"/>
      <c r="H177" s="351"/>
      <c r="I177" s="351"/>
      <c r="J177" s="352"/>
      <c r="K177" s="352"/>
      <c r="L177" s="348"/>
      <c r="M177" s="348"/>
      <c r="N177" s="348"/>
      <c r="O177" s="353"/>
      <c r="P177" s="348"/>
    </row>
    <row r="178" spans="4:16" ht="40.15" customHeight="1" x14ac:dyDescent="0.25">
      <c r="D178" s="348"/>
      <c r="E178" s="431"/>
      <c r="F178" s="444"/>
      <c r="G178" s="350"/>
      <c r="H178" s="351"/>
      <c r="I178" s="351"/>
      <c r="J178" s="352"/>
      <c r="K178" s="352"/>
      <c r="L178" s="348"/>
      <c r="M178" s="348"/>
      <c r="N178" s="348"/>
      <c r="O178" s="353"/>
      <c r="P178" s="348"/>
    </row>
    <row r="179" spans="4:16" ht="40.15" customHeight="1" x14ac:dyDescent="0.25">
      <c r="D179" s="348"/>
      <c r="E179" s="431"/>
      <c r="F179" s="444"/>
      <c r="G179" s="350"/>
      <c r="H179" s="351"/>
      <c r="I179" s="351"/>
      <c r="J179" s="352"/>
      <c r="K179" s="352"/>
      <c r="L179" s="348"/>
      <c r="M179" s="348"/>
      <c r="N179" s="348"/>
      <c r="O179" s="353"/>
      <c r="P179" s="348"/>
    </row>
    <row r="180" spans="4:16" ht="40.15" customHeight="1" x14ac:dyDescent="0.25">
      <c r="D180" s="348"/>
      <c r="E180" s="431"/>
      <c r="F180" s="444"/>
      <c r="G180" s="350"/>
      <c r="H180" s="351"/>
      <c r="I180" s="351"/>
      <c r="J180" s="352"/>
      <c r="K180" s="352"/>
      <c r="L180" s="348"/>
      <c r="M180" s="348"/>
      <c r="N180" s="348"/>
      <c r="O180" s="353"/>
      <c r="P180" s="348"/>
    </row>
    <row r="181" spans="4:16" ht="40.15" customHeight="1" x14ac:dyDescent="0.25">
      <c r="D181" s="348"/>
      <c r="E181" s="431"/>
      <c r="F181" s="444"/>
      <c r="G181" s="350"/>
      <c r="H181" s="351"/>
      <c r="I181" s="351"/>
      <c r="J181" s="352"/>
      <c r="K181" s="352"/>
      <c r="L181" s="348"/>
      <c r="M181" s="348"/>
      <c r="N181" s="348"/>
      <c r="O181" s="353"/>
      <c r="P181" s="348"/>
    </row>
    <row r="182" spans="4:16" ht="40.15" customHeight="1" x14ac:dyDescent="0.25">
      <c r="D182" s="348"/>
      <c r="E182" s="431"/>
      <c r="F182" s="444"/>
      <c r="G182" s="350"/>
      <c r="H182" s="351"/>
      <c r="I182" s="351"/>
      <c r="J182" s="352"/>
      <c r="K182" s="352"/>
      <c r="L182" s="348"/>
      <c r="M182" s="348"/>
      <c r="N182" s="348"/>
      <c r="O182" s="353"/>
      <c r="P182" s="348"/>
    </row>
    <row r="183" spans="4:16" ht="40.15" customHeight="1" x14ac:dyDescent="0.25">
      <c r="D183" s="348"/>
      <c r="E183" s="431"/>
      <c r="F183" s="444"/>
      <c r="G183" s="350"/>
      <c r="H183" s="351"/>
      <c r="I183" s="351"/>
      <c r="J183" s="352"/>
      <c r="K183" s="352"/>
      <c r="L183" s="348"/>
      <c r="M183" s="348"/>
      <c r="N183" s="348"/>
      <c r="O183" s="353"/>
      <c r="P183" s="348"/>
    </row>
    <row r="184" spans="4:16" ht="40.15" customHeight="1" x14ac:dyDescent="0.25">
      <c r="D184" s="348"/>
      <c r="E184" s="431"/>
      <c r="F184" s="444"/>
      <c r="G184" s="350"/>
      <c r="H184" s="351"/>
      <c r="I184" s="351"/>
      <c r="J184" s="352"/>
      <c r="K184" s="352"/>
      <c r="L184" s="348"/>
      <c r="M184" s="348"/>
      <c r="N184" s="348"/>
      <c r="O184" s="353"/>
      <c r="P184" s="348"/>
    </row>
    <row r="185" spans="4:16" ht="40.15" customHeight="1" x14ac:dyDescent="0.25">
      <c r="D185" s="348"/>
      <c r="E185" s="431"/>
      <c r="F185" s="444"/>
      <c r="G185" s="350"/>
      <c r="H185" s="351"/>
      <c r="I185" s="351"/>
      <c r="J185" s="352"/>
      <c r="K185" s="352"/>
      <c r="L185" s="348"/>
      <c r="M185" s="348"/>
      <c r="N185" s="348"/>
      <c r="O185" s="353"/>
      <c r="P185" s="348"/>
    </row>
    <row r="186" spans="4:16" ht="40.15" customHeight="1" x14ac:dyDescent="0.25">
      <c r="D186" s="348"/>
      <c r="E186" s="431"/>
      <c r="F186" s="444"/>
      <c r="G186" s="350"/>
      <c r="H186" s="351"/>
      <c r="I186" s="351"/>
      <c r="J186" s="352"/>
      <c r="K186" s="352"/>
      <c r="L186" s="348"/>
      <c r="M186" s="348"/>
      <c r="N186" s="348"/>
      <c r="O186" s="353"/>
      <c r="P186" s="348"/>
    </row>
    <row r="187" spans="4:16" ht="40.15" customHeight="1" x14ac:dyDescent="0.25">
      <c r="D187" s="348"/>
      <c r="E187" s="431"/>
      <c r="F187" s="444"/>
      <c r="G187" s="350"/>
      <c r="H187" s="351"/>
      <c r="I187" s="351"/>
      <c r="J187" s="352"/>
      <c r="K187" s="352"/>
      <c r="L187" s="348"/>
      <c r="M187" s="348"/>
      <c r="N187" s="348"/>
      <c r="O187" s="353"/>
      <c r="P187" s="348"/>
    </row>
    <row r="188" spans="4:16" ht="40.15" customHeight="1" x14ac:dyDescent="0.25">
      <c r="D188" s="348"/>
      <c r="E188" s="431"/>
      <c r="F188" s="444"/>
      <c r="G188" s="350"/>
      <c r="H188" s="351"/>
      <c r="I188" s="351"/>
      <c r="J188" s="352"/>
      <c r="K188" s="352"/>
      <c r="L188" s="348"/>
      <c r="M188" s="348"/>
      <c r="N188" s="348"/>
      <c r="O188" s="353"/>
      <c r="P188" s="348"/>
    </row>
    <row r="189" spans="4:16" ht="40.15" customHeight="1" x14ac:dyDescent="0.25">
      <c r="D189" s="348"/>
      <c r="E189" s="431"/>
      <c r="F189" s="444"/>
      <c r="G189" s="350"/>
      <c r="H189" s="351"/>
      <c r="I189" s="351"/>
      <c r="J189" s="352"/>
      <c r="K189" s="352"/>
      <c r="L189" s="348"/>
      <c r="M189" s="348"/>
      <c r="N189" s="348"/>
      <c r="O189" s="353"/>
      <c r="P189" s="348"/>
    </row>
    <row r="190" spans="4:16" ht="40.15" customHeight="1" x14ac:dyDescent="0.25">
      <c r="D190" s="348"/>
      <c r="E190" s="431"/>
      <c r="F190" s="444"/>
      <c r="G190" s="350"/>
      <c r="H190" s="351"/>
      <c r="I190" s="351"/>
      <c r="J190" s="352"/>
      <c r="K190" s="352"/>
      <c r="L190" s="348"/>
      <c r="M190" s="348"/>
      <c r="N190" s="348"/>
      <c r="O190" s="353"/>
      <c r="P190" s="348"/>
    </row>
    <row r="191" spans="4:16" ht="40.15" customHeight="1" x14ac:dyDescent="0.25">
      <c r="D191" s="348"/>
      <c r="E191" s="431"/>
      <c r="F191" s="444"/>
      <c r="G191" s="350"/>
      <c r="H191" s="351"/>
      <c r="I191" s="351"/>
      <c r="J191" s="352"/>
      <c r="K191" s="352"/>
      <c r="L191" s="348"/>
      <c r="M191" s="348"/>
      <c r="N191" s="348"/>
      <c r="O191" s="353"/>
      <c r="P191" s="348"/>
    </row>
    <row r="192" spans="4:16" ht="40.15" customHeight="1" x14ac:dyDescent="0.25">
      <c r="D192" s="348"/>
      <c r="E192" s="431"/>
      <c r="F192" s="444"/>
      <c r="G192" s="350"/>
      <c r="H192" s="351"/>
      <c r="I192" s="351"/>
      <c r="J192" s="352"/>
      <c r="K192" s="352"/>
      <c r="L192" s="348"/>
      <c r="M192" s="348"/>
      <c r="N192" s="348"/>
      <c r="O192" s="353"/>
      <c r="P192" s="348"/>
    </row>
    <row r="193" spans="4:16" ht="40.15" customHeight="1" x14ac:dyDescent="0.25">
      <c r="D193" s="348"/>
      <c r="E193" s="431"/>
      <c r="F193" s="444"/>
      <c r="G193" s="350"/>
      <c r="H193" s="351"/>
      <c r="I193" s="351"/>
      <c r="J193" s="352"/>
      <c r="K193" s="352"/>
      <c r="L193" s="348"/>
      <c r="M193" s="348"/>
      <c r="N193" s="348"/>
      <c r="O193" s="353"/>
      <c r="P193" s="348"/>
    </row>
    <row r="194" spans="4:16" ht="40.15" customHeight="1" x14ac:dyDescent="0.25">
      <c r="D194" s="348"/>
      <c r="E194" s="431"/>
      <c r="F194" s="444"/>
      <c r="G194" s="350"/>
      <c r="H194" s="351"/>
      <c r="I194" s="351"/>
      <c r="J194" s="352"/>
      <c r="K194" s="352"/>
      <c r="L194" s="348"/>
      <c r="M194" s="348"/>
      <c r="N194" s="348"/>
      <c r="O194" s="353"/>
      <c r="P194" s="348"/>
    </row>
    <row r="195" spans="4:16" ht="40.15" customHeight="1" x14ac:dyDescent="0.25">
      <c r="D195" s="348"/>
      <c r="E195" s="431"/>
      <c r="F195" s="444"/>
      <c r="G195" s="350"/>
      <c r="H195" s="351"/>
      <c r="I195" s="351"/>
      <c r="J195" s="352"/>
      <c r="K195" s="352"/>
      <c r="L195" s="348"/>
      <c r="M195" s="348"/>
      <c r="N195" s="348"/>
      <c r="O195" s="353"/>
      <c r="P195" s="348"/>
    </row>
    <row r="196" spans="4:16" ht="40.15" customHeight="1" x14ac:dyDescent="0.25">
      <c r="D196" s="348"/>
      <c r="E196" s="431"/>
      <c r="F196" s="444"/>
      <c r="G196" s="350"/>
      <c r="H196" s="351"/>
      <c r="I196" s="351"/>
      <c r="J196" s="352"/>
      <c r="K196" s="352"/>
      <c r="L196" s="348"/>
      <c r="M196" s="348"/>
      <c r="N196" s="348"/>
      <c r="O196" s="353"/>
      <c r="P196" s="348"/>
    </row>
    <row r="197" spans="4:16" ht="40.15" customHeight="1" x14ac:dyDescent="0.25">
      <c r="D197" s="348"/>
      <c r="E197" s="431"/>
      <c r="F197" s="444"/>
      <c r="G197" s="350"/>
      <c r="H197" s="351"/>
      <c r="I197" s="351"/>
      <c r="J197" s="352"/>
      <c r="K197" s="352"/>
      <c r="L197" s="348"/>
      <c r="M197" s="348"/>
      <c r="N197" s="348"/>
      <c r="O197" s="353"/>
      <c r="P197" s="348"/>
    </row>
    <row r="198" spans="4:16" ht="40.15" customHeight="1" x14ac:dyDescent="0.25">
      <c r="D198" s="348"/>
      <c r="E198" s="431"/>
      <c r="F198" s="444"/>
      <c r="G198" s="350"/>
      <c r="H198" s="351"/>
      <c r="I198" s="351"/>
      <c r="J198" s="352"/>
      <c r="K198" s="352"/>
      <c r="L198" s="348"/>
      <c r="M198" s="348"/>
      <c r="N198" s="348"/>
      <c r="O198" s="353"/>
      <c r="P198" s="348"/>
    </row>
    <row r="199" spans="4:16" ht="40.15" customHeight="1" x14ac:dyDescent="0.25">
      <c r="D199" s="348"/>
      <c r="E199" s="431"/>
      <c r="F199" s="444"/>
      <c r="G199" s="350"/>
      <c r="H199" s="351"/>
      <c r="I199" s="351"/>
      <c r="J199" s="352"/>
      <c r="K199" s="352"/>
      <c r="L199" s="348"/>
      <c r="M199" s="348"/>
      <c r="N199" s="348"/>
      <c r="O199" s="353"/>
      <c r="P199" s="348"/>
    </row>
    <row r="200" spans="4:16" ht="40.15" customHeight="1" x14ac:dyDescent="0.25">
      <c r="D200" s="348"/>
      <c r="E200" s="431"/>
      <c r="F200" s="444"/>
      <c r="G200" s="350"/>
      <c r="H200" s="351"/>
      <c r="I200" s="351"/>
      <c r="J200" s="352"/>
      <c r="K200" s="352"/>
      <c r="L200" s="348"/>
      <c r="M200" s="348"/>
      <c r="N200" s="348"/>
      <c r="O200" s="353"/>
      <c r="P200" s="348"/>
    </row>
    <row r="201" spans="4:16" ht="40.15" customHeight="1" x14ac:dyDescent="0.25">
      <c r="D201" s="348"/>
      <c r="E201" s="431"/>
      <c r="F201" s="444"/>
      <c r="G201" s="350"/>
      <c r="H201" s="351"/>
      <c r="I201" s="351"/>
      <c r="J201" s="352"/>
      <c r="K201" s="352"/>
      <c r="L201" s="348"/>
      <c r="M201" s="348"/>
      <c r="N201" s="348"/>
      <c r="O201" s="353"/>
      <c r="P201" s="348"/>
    </row>
    <row r="202" spans="4:16" ht="40.15" customHeight="1" x14ac:dyDescent="0.25">
      <c r="D202" s="348"/>
      <c r="E202" s="431"/>
      <c r="F202" s="444"/>
      <c r="G202" s="350"/>
      <c r="H202" s="351"/>
      <c r="I202" s="351"/>
      <c r="J202" s="352"/>
      <c r="K202" s="352"/>
      <c r="L202" s="348"/>
      <c r="M202" s="348"/>
      <c r="N202" s="348"/>
      <c r="O202" s="353"/>
      <c r="P202" s="348"/>
    </row>
    <row r="203" spans="4:16" ht="40.15" customHeight="1" x14ac:dyDescent="0.25">
      <c r="D203" s="348"/>
      <c r="E203" s="431"/>
      <c r="F203" s="444"/>
      <c r="G203" s="350"/>
      <c r="H203" s="351"/>
      <c r="I203" s="351"/>
      <c r="J203" s="352"/>
      <c r="K203" s="352"/>
      <c r="L203" s="348"/>
      <c r="M203" s="348"/>
      <c r="N203" s="348"/>
      <c r="O203" s="353"/>
      <c r="P203" s="348"/>
    </row>
    <row r="204" spans="4:16" ht="40.15" customHeight="1" x14ac:dyDescent="0.25">
      <c r="D204" s="348"/>
      <c r="E204" s="431"/>
      <c r="F204" s="444"/>
      <c r="G204" s="350"/>
      <c r="H204" s="351"/>
      <c r="I204" s="351"/>
      <c r="J204" s="352"/>
      <c r="K204" s="352"/>
      <c r="L204" s="348"/>
      <c r="M204" s="348"/>
      <c r="N204" s="348"/>
      <c r="O204" s="353"/>
      <c r="P204" s="348"/>
    </row>
    <row r="205" spans="4:16" ht="40.15" customHeight="1" x14ac:dyDescent="0.25">
      <c r="D205" s="348"/>
      <c r="E205" s="431"/>
      <c r="F205" s="444"/>
      <c r="G205" s="350"/>
      <c r="H205" s="351"/>
      <c r="I205" s="351"/>
      <c r="J205" s="352"/>
      <c r="K205" s="352"/>
      <c r="L205" s="348"/>
      <c r="M205" s="348"/>
      <c r="N205" s="348"/>
      <c r="O205" s="353"/>
      <c r="P205" s="348"/>
    </row>
    <row r="206" spans="4:16" ht="40.15" customHeight="1" x14ac:dyDescent="0.25">
      <c r="D206" s="348"/>
      <c r="E206" s="431"/>
      <c r="F206" s="444"/>
      <c r="G206" s="350"/>
      <c r="H206" s="351"/>
      <c r="I206" s="351"/>
      <c r="J206" s="352"/>
      <c r="K206" s="352"/>
      <c r="L206" s="348"/>
      <c r="M206" s="348"/>
      <c r="N206" s="348"/>
      <c r="O206" s="353"/>
      <c r="P206" s="348"/>
    </row>
    <row r="207" spans="4:16" ht="40.15" customHeight="1" x14ac:dyDescent="0.25">
      <c r="D207" s="348"/>
      <c r="E207" s="431"/>
      <c r="F207" s="444"/>
      <c r="G207" s="350"/>
      <c r="H207" s="351"/>
      <c r="I207" s="351"/>
      <c r="J207" s="352"/>
      <c r="K207" s="352"/>
      <c r="L207" s="348"/>
      <c r="M207" s="348"/>
      <c r="N207" s="348"/>
      <c r="O207" s="353"/>
      <c r="P207" s="348"/>
    </row>
    <row r="208" spans="4:16" ht="40.15" customHeight="1" x14ac:dyDescent="0.25">
      <c r="D208" s="348"/>
      <c r="E208" s="431"/>
      <c r="F208" s="444"/>
      <c r="G208" s="350"/>
      <c r="H208" s="351"/>
      <c r="I208" s="351"/>
      <c r="J208" s="352"/>
      <c r="K208" s="352"/>
      <c r="L208" s="348"/>
      <c r="M208" s="348"/>
      <c r="N208" s="348"/>
      <c r="O208" s="353"/>
      <c r="P208" s="348"/>
    </row>
    <row r="209" spans="4:16" ht="40.15" customHeight="1" x14ac:dyDescent="0.25">
      <c r="D209" s="348"/>
      <c r="E209" s="431"/>
      <c r="F209" s="444"/>
      <c r="G209" s="350"/>
      <c r="H209" s="351"/>
      <c r="I209" s="351"/>
      <c r="J209" s="352"/>
      <c r="K209" s="352"/>
      <c r="L209" s="348"/>
      <c r="M209" s="348"/>
      <c r="N209" s="348"/>
      <c r="O209" s="353"/>
      <c r="P209" s="348"/>
    </row>
    <row r="210" spans="4:16" ht="40.15" customHeight="1" x14ac:dyDescent="0.25">
      <c r="D210" s="348"/>
      <c r="E210" s="431"/>
      <c r="F210" s="444"/>
      <c r="G210" s="350"/>
      <c r="H210" s="351"/>
      <c r="I210" s="351"/>
      <c r="J210" s="352"/>
      <c r="K210" s="352"/>
      <c r="L210" s="348"/>
      <c r="M210" s="348"/>
      <c r="N210" s="348"/>
      <c r="O210" s="353"/>
      <c r="P210" s="348"/>
    </row>
    <row r="211" spans="4:16" ht="40.15" customHeight="1" x14ac:dyDescent="0.25">
      <c r="D211" s="348"/>
      <c r="E211" s="431"/>
      <c r="F211" s="444"/>
      <c r="G211" s="350"/>
      <c r="H211" s="351"/>
      <c r="I211" s="351"/>
      <c r="J211" s="352"/>
      <c r="K211" s="352"/>
      <c r="L211" s="348"/>
      <c r="M211" s="348"/>
      <c r="N211" s="348"/>
      <c r="O211" s="353"/>
      <c r="P211" s="348"/>
    </row>
    <row r="212" spans="4:16" ht="40.15" customHeight="1" x14ac:dyDescent="0.25">
      <c r="D212" s="348"/>
      <c r="E212" s="431"/>
      <c r="F212" s="444"/>
      <c r="G212" s="350"/>
      <c r="H212" s="351"/>
      <c r="I212" s="351"/>
      <c r="J212" s="352"/>
      <c r="K212" s="352"/>
      <c r="L212" s="348"/>
      <c r="M212" s="348"/>
      <c r="N212" s="348"/>
      <c r="O212" s="353"/>
      <c r="P212" s="348"/>
    </row>
    <row r="213" spans="4:16" ht="40.15" customHeight="1" x14ac:dyDescent="0.25">
      <c r="D213" s="348"/>
      <c r="E213" s="431"/>
      <c r="F213" s="444"/>
      <c r="G213" s="350"/>
      <c r="H213" s="351"/>
      <c r="I213" s="351"/>
      <c r="J213" s="352"/>
      <c r="K213" s="352"/>
      <c r="L213" s="348"/>
      <c r="M213" s="348"/>
      <c r="N213" s="348"/>
      <c r="O213" s="353"/>
      <c r="P213" s="348"/>
    </row>
    <row r="214" spans="4:16" ht="40.15" customHeight="1" x14ac:dyDescent="0.25">
      <c r="D214" s="348"/>
      <c r="E214" s="431"/>
      <c r="F214" s="444"/>
      <c r="G214" s="350"/>
      <c r="H214" s="351"/>
      <c r="I214" s="351"/>
      <c r="J214" s="352"/>
      <c r="K214" s="352"/>
      <c r="L214" s="348"/>
      <c r="M214" s="348"/>
      <c r="N214" s="348"/>
      <c r="O214" s="353"/>
      <c r="P214" s="348"/>
    </row>
    <row r="215" spans="4:16" ht="40.15" customHeight="1" x14ac:dyDescent="0.25">
      <c r="D215" s="348"/>
      <c r="E215" s="431"/>
      <c r="F215" s="444"/>
      <c r="G215" s="350"/>
      <c r="H215" s="351"/>
      <c r="I215" s="351"/>
      <c r="J215" s="352"/>
      <c r="K215" s="352"/>
      <c r="L215" s="348"/>
      <c r="M215" s="348"/>
      <c r="N215" s="348"/>
      <c r="O215" s="353"/>
      <c r="P215" s="348"/>
    </row>
    <row r="216" spans="4:16" ht="40.15" customHeight="1" x14ac:dyDescent="0.25">
      <c r="D216" s="348"/>
      <c r="E216" s="431"/>
      <c r="F216" s="444"/>
      <c r="G216" s="350"/>
      <c r="H216" s="351"/>
      <c r="I216" s="351"/>
      <c r="J216" s="352"/>
      <c r="K216" s="352"/>
      <c r="L216" s="348"/>
      <c r="M216" s="348"/>
      <c r="N216" s="348"/>
      <c r="O216" s="353"/>
      <c r="P216" s="348"/>
    </row>
    <row r="217" spans="4:16" ht="40.15" customHeight="1" x14ac:dyDescent="0.25">
      <c r="D217" s="348"/>
      <c r="E217" s="431"/>
      <c r="F217" s="444"/>
      <c r="G217" s="350"/>
      <c r="H217" s="351"/>
      <c r="I217" s="351"/>
      <c r="J217" s="352"/>
      <c r="K217" s="352"/>
      <c r="L217" s="348"/>
      <c r="M217" s="348"/>
      <c r="N217" s="348"/>
      <c r="O217" s="353"/>
      <c r="P217" s="348"/>
    </row>
    <row r="218" spans="4:16" ht="40.15" customHeight="1" x14ac:dyDescent="0.25">
      <c r="D218" s="348"/>
      <c r="E218" s="431"/>
      <c r="F218" s="444"/>
      <c r="G218" s="350"/>
      <c r="H218" s="351"/>
      <c r="I218" s="351"/>
      <c r="J218" s="352"/>
      <c r="K218" s="352"/>
      <c r="L218" s="348"/>
      <c r="M218" s="348"/>
      <c r="N218" s="348"/>
      <c r="O218" s="353"/>
      <c r="P218" s="348"/>
    </row>
    <row r="219" spans="4:16" ht="40.15" customHeight="1" x14ac:dyDescent="0.25">
      <c r="D219" s="348"/>
      <c r="E219" s="431"/>
      <c r="F219" s="444"/>
      <c r="G219" s="350"/>
      <c r="H219" s="351"/>
      <c r="I219" s="351"/>
      <c r="J219" s="352"/>
      <c r="K219" s="352"/>
      <c r="L219" s="348"/>
      <c r="M219" s="348"/>
      <c r="N219" s="348"/>
      <c r="O219" s="353"/>
      <c r="P219" s="348"/>
    </row>
    <row r="220" spans="4:16" ht="40.15" customHeight="1" x14ac:dyDescent="0.25">
      <c r="D220" s="348"/>
      <c r="E220" s="431"/>
      <c r="F220" s="444"/>
      <c r="G220" s="350"/>
      <c r="H220" s="351"/>
      <c r="I220" s="351"/>
      <c r="J220" s="352"/>
      <c r="K220" s="352"/>
      <c r="L220" s="348"/>
      <c r="M220" s="348"/>
      <c r="N220" s="348"/>
      <c r="O220" s="353"/>
      <c r="P220" s="348"/>
    </row>
    <row r="221" spans="4:16" ht="40.15" customHeight="1" x14ac:dyDescent="0.25">
      <c r="D221" s="348"/>
      <c r="E221" s="431"/>
      <c r="F221" s="444"/>
      <c r="G221" s="350"/>
      <c r="H221" s="351"/>
      <c r="I221" s="351"/>
      <c r="J221" s="352"/>
      <c r="K221" s="352"/>
      <c r="L221" s="348"/>
      <c r="M221" s="348"/>
      <c r="N221" s="348"/>
      <c r="O221" s="353"/>
      <c r="P221" s="348"/>
    </row>
    <row r="222" spans="4:16" ht="40.15" customHeight="1" x14ac:dyDescent="0.25">
      <c r="D222" s="348"/>
      <c r="E222" s="431"/>
      <c r="F222" s="444"/>
      <c r="G222" s="350"/>
      <c r="H222" s="351"/>
      <c r="I222" s="351"/>
      <c r="J222" s="352"/>
      <c r="K222" s="352"/>
      <c r="L222" s="348"/>
      <c r="M222" s="348"/>
      <c r="N222" s="348"/>
      <c r="O222" s="353"/>
      <c r="P222" s="348"/>
    </row>
    <row r="223" spans="4:16" ht="40.15" customHeight="1" x14ac:dyDescent="0.25">
      <c r="D223" s="348"/>
      <c r="E223" s="431"/>
      <c r="F223" s="444"/>
      <c r="G223" s="350"/>
      <c r="H223" s="351"/>
      <c r="I223" s="351"/>
      <c r="J223" s="352"/>
      <c r="K223" s="352"/>
      <c r="L223" s="348"/>
      <c r="M223" s="348"/>
      <c r="N223" s="348"/>
      <c r="O223" s="353"/>
      <c r="P223" s="348"/>
    </row>
    <row r="224" spans="4:16" ht="40.15" customHeight="1" x14ac:dyDescent="0.25">
      <c r="D224" s="348"/>
      <c r="E224" s="431"/>
      <c r="F224" s="444"/>
      <c r="G224" s="350"/>
      <c r="H224" s="351"/>
      <c r="I224" s="351"/>
      <c r="J224" s="352"/>
      <c r="K224" s="352"/>
      <c r="L224" s="348"/>
      <c r="M224" s="348"/>
      <c r="N224" s="348"/>
      <c r="O224" s="353"/>
      <c r="P224" s="348"/>
    </row>
    <row r="225" spans="4:16" ht="40.15" customHeight="1" x14ac:dyDescent="0.25">
      <c r="D225" s="348"/>
      <c r="E225" s="431"/>
      <c r="F225" s="444"/>
      <c r="G225" s="350"/>
      <c r="H225" s="351"/>
      <c r="I225" s="351"/>
      <c r="J225" s="352"/>
      <c r="K225" s="352"/>
      <c r="L225" s="348"/>
      <c r="M225" s="348"/>
      <c r="N225" s="348"/>
      <c r="O225" s="353"/>
      <c r="P225" s="348"/>
    </row>
    <row r="226" spans="4:16" ht="40.15" customHeight="1" x14ac:dyDescent="0.25">
      <c r="D226" s="348"/>
      <c r="E226" s="431"/>
      <c r="F226" s="444"/>
      <c r="G226" s="350"/>
      <c r="H226" s="351"/>
      <c r="I226" s="351"/>
      <c r="J226" s="352"/>
      <c r="K226" s="352"/>
      <c r="L226" s="348"/>
      <c r="M226" s="348"/>
      <c r="N226" s="348"/>
      <c r="O226" s="353"/>
      <c r="P226" s="348"/>
    </row>
    <row r="227" spans="4:16" ht="40.15" customHeight="1" x14ac:dyDescent="0.25">
      <c r="D227" s="348"/>
      <c r="E227" s="431"/>
      <c r="F227" s="444"/>
      <c r="G227" s="350"/>
      <c r="H227" s="351"/>
      <c r="I227" s="351"/>
      <c r="J227" s="352"/>
      <c r="K227" s="352"/>
      <c r="L227" s="348"/>
      <c r="M227" s="348"/>
      <c r="N227" s="348"/>
      <c r="O227" s="353"/>
      <c r="P227" s="348"/>
    </row>
    <row r="228" spans="4:16" ht="40.15" customHeight="1" x14ac:dyDescent="0.25">
      <c r="D228" s="348"/>
      <c r="E228" s="431"/>
      <c r="F228" s="444"/>
      <c r="G228" s="350"/>
      <c r="H228" s="351"/>
      <c r="I228" s="351"/>
      <c r="J228" s="352"/>
      <c r="K228" s="352"/>
      <c r="L228" s="348"/>
      <c r="M228" s="348"/>
      <c r="N228" s="348"/>
      <c r="O228" s="353"/>
      <c r="P228" s="348"/>
    </row>
    <row r="229" spans="4:16" ht="40.15" customHeight="1" x14ac:dyDescent="0.25">
      <c r="D229" s="348"/>
      <c r="E229" s="431"/>
      <c r="F229" s="444"/>
      <c r="G229" s="350"/>
      <c r="H229" s="351"/>
      <c r="I229" s="351"/>
      <c r="J229" s="352"/>
      <c r="K229" s="352"/>
      <c r="L229" s="348"/>
      <c r="M229" s="348"/>
      <c r="N229" s="348"/>
      <c r="O229" s="353"/>
      <c r="P229" s="348"/>
    </row>
    <row r="230" spans="4:16" ht="40.15" customHeight="1" x14ac:dyDescent="0.25">
      <c r="D230" s="348"/>
      <c r="E230" s="431"/>
      <c r="F230" s="444"/>
      <c r="G230" s="350"/>
      <c r="H230" s="351"/>
      <c r="I230" s="351"/>
      <c r="J230" s="352"/>
      <c r="K230" s="352"/>
      <c r="L230" s="348"/>
      <c r="M230" s="348"/>
      <c r="N230" s="348"/>
      <c r="O230" s="353"/>
      <c r="P230" s="348"/>
    </row>
    <row r="231" spans="4:16" ht="40.15" customHeight="1" x14ac:dyDescent="0.25">
      <c r="D231" s="348"/>
      <c r="E231" s="431"/>
      <c r="F231" s="444"/>
      <c r="G231" s="350"/>
      <c r="H231" s="351"/>
      <c r="I231" s="351"/>
      <c r="J231" s="352"/>
      <c r="K231" s="352"/>
      <c r="L231" s="348"/>
      <c r="M231" s="348"/>
      <c r="N231" s="348"/>
      <c r="O231" s="353"/>
      <c r="P231" s="348"/>
    </row>
    <row r="232" spans="4:16" ht="40.15" customHeight="1" x14ac:dyDescent="0.25">
      <c r="D232" s="348"/>
      <c r="E232" s="431"/>
      <c r="F232" s="444"/>
      <c r="G232" s="350"/>
      <c r="H232" s="351"/>
      <c r="I232" s="351"/>
      <c r="J232" s="352"/>
      <c r="K232" s="352"/>
      <c r="L232" s="348"/>
      <c r="M232" s="348"/>
      <c r="N232" s="348"/>
      <c r="O232" s="353"/>
      <c r="P232" s="348"/>
    </row>
    <row r="233" spans="4:16" ht="40.15" customHeight="1" x14ac:dyDescent="0.25">
      <c r="D233" s="348"/>
      <c r="E233" s="431"/>
      <c r="F233" s="444"/>
      <c r="G233" s="350"/>
      <c r="H233" s="351"/>
      <c r="I233" s="351"/>
      <c r="J233" s="352"/>
      <c r="K233" s="352"/>
      <c r="L233" s="348"/>
      <c r="M233" s="348"/>
      <c r="N233" s="348"/>
      <c r="O233" s="353"/>
      <c r="P233" s="348"/>
    </row>
    <row r="234" spans="4:16" ht="40.15" customHeight="1" x14ac:dyDescent="0.25">
      <c r="D234" s="348"/>
      <c r="E234" s="431"/>
      <c r="F234" s="444"/>
      <c r="G234" s="350"/>
      <c r="H234" s="351"/>
      <c r="I234" s="351"/>
      <c r="J234" s="352"/>
      <c r="K234" s="352"/>
      <c r="L234" s="348"/>
      <c r="M234" s="348"/>
      <c r="N234" s="348"/>
      <c r="O234" s="353"/>
      <c r="P234" s="348"/>
    </row>
    <row r="235" spans="4:16" ht="40.15" customHeight="1" x14ac:dyDescent="0.25">
      <c r="D235" s="348"/>
      <c r="E235" s="431"/>
      <c r="F235" s="444"/>
      <c r="G235" s="350"/>
      <c r="H235" s="351"/>
      <c r="I235" s="351"/>
      <c r="J235" s="352"/>
      <c r="K235" s="352"/>
      <c r="L235" s="348"/>
      <c r="M235" s="348"/>
      <c r="N235" s="348"/>
      <c r="O235" s="353"/>
      <c r="P235" s="348"/>
    </row>
    <row r="236" spans="4:16" ht="40.15" customHeight="1" x14ac:dyDescent="0.25">
      <c r="D236" s="348"/>
      <c r="E236" s="431"/>
      <c r="F236" s="444"/>
      <c r="G236" s="350"/>
      <c r="H236" s="351"/>
      <c r="I236" s="351"/>
      <c r="J236" s="352"/>
      <c r="K236" s="352"/>
      <c r="L236" s="348"/>
      <c r="M236" s="348"/>
      <c r="N236" s="348"/>
      <c r="O236" s="353"/>
      <c r="P236" s="348"/>
    </row>
    <row r="237" spans="4:16" ht="40.15" customHeight="1" x14ac:dyDescent="0.25">
      <c r="D237" s="348"/>
      <c r="E237" s="431"/>
      <c r="F237" s="444"/>
      <c r="G237" s="350"/>
      <c r="H237" s="351"/>
      <c r="I237" s="351"/>
      <c r="J237" s="352"/>
      <c r="K237" s="352"/>
      <c r="L237" s="348"/>
      <c r="M237" s="348"/>
      <c r="N237" s="348"/>
      <c r="O237" s="353"/>
      <c r="P237" s="348"/>
    </row>
    <row r="238" spans="4:16" ht="40.15" customHeight="1" x14ac:dyDescent="0.25">
      <c r="D238" s="348"/>
      <c r="E238" s="431"/>
      <c r="F238" s="444"/>
      <c r="G238" s="350"/>
      <c r="H238" s="351"/>
      <c r="I238" s="351"/>
      <c r="J238" s="352"/>
      <c r="K238" s="352"/>
      <c r="L238" s="348"/>
      <c r="M238" s="348"/>
      <c r="N238" s="348"/>
      <c r="O238" s="353"/>
      <c r="P238" s="348"/>
    </row>
    <row r="239" spans="4:16" ht="40.15" customHeight="1" x14ac:dyDescent="0.25">
      <c r="D239" s="348"/>
      <c r="E239" s="431"/>
      <c r="F239" s="444"/>
      <c r="G239" s="350"/>
      <c r="H239" s="351"/>
      <c r="I239" s="351"/>
      <c r="J239" s="352"/>
      <c r="K239" s="352"/>
      <c r="L239" s="348"/>
      <c r="M239" s="348"/>
      <c r="N239" s="348"/>
      <c r="O239" s="353"/>
      <c r="P239" s="348"/>
    </row>
    <row r="240" spans="4:16" ht="40.15" customHeight="1" x14ac:dyDescent="0.25">
      <c r="D240" s="348"/>
      <c r="E240" s="431"/>
      <c r="F240" s="444"/>
      <c r="G240" s="350"/>
      <c r="H240" s="351"/>
      <c r="I240" s="351"/>
      <c r="J240" s="352"/>
      <c r="K240" s="352"/>
      <c r="L240" s="348"/>
      <c r="M240" s="348"/>
      <c r="N240" s="348"/>
      <c r="O240" s="353"/>
      <c r="P240" s="348"/>
    </row>
    <row r="241" spans="4:16" ht="40.15" customHeight="1" x14ac:dyDescent="0.25">
      <c r="D241" s="348"/>
      <c r="E241" s="431"/>
      <c r="F241" s="444"/>
      <c r="G241" s="350"/>
      <c r="H241" s="351"/>
      <c r="I241" s="351"/>
      <c r="J241" s="352"/>
      <c r="K241" s="352"/>
      <c r="L241" s="348"/>
      <c r="M241" s="348"/>
      <c r="N241" s="348"/>
      <c r="O241" s="353"/>
      <c r="P241" s="348"/>
    </row>
    <row r="242" spans="4:16" ht="40.15" customHeight="1" x14ac:dyDescent="0.25">
      <c r="D242" s="348"/>
      <c r="E242" s="431"/>
      <c r="F242" s="444"/>
      <c r="G242" s="350"/>
      <c r="H242" s="351"/>
      <c r="I242" s="351"/>
      <c r="J242" s="352"/>
      <c r="K242" s="352"/>
      <c r="L242" s="348"/>
      <c r="M242" s="348"/>
      <c r="N242" s="348"/>
      <c r="O242" s="353"/>
      <c r="P242" s="348"/>
    </row>
    <row r="243" spans="4:16" ht="40.15" customHeight="1" x14ac:dyDescent="0.25">
      <c r="D243" s="348"/>
      <c r="E243" s="431"/>
      <c r="F243" s="444"/>
      <c r="G243" s="350"/>
      <c r="H243" s="351"/>
      <c r="I243" s="351"/>
      <c r="J243" s="352"/>
      <c r="K243" s="352"/>
      <c r="L243" s="348"/>
      <c r="M243" s="348"/>
      <c r="N243" s="348"/>
      <c r="O243" s="353"/>
      <c r="P243" s="348"/>
    </row>
    <row r="244" spans="4:16" ht="40.15" customHeight="1" x14ac:dyDescent="0.25">
      <c r="D244" s="348"/>
      <c r="E244" s="431"/>
      <c r="F244" s="444"/>
      <c r="G244" s="350"/>
      <c r="H244" s="351"/>
      <c r="I244" s="351"/>
      <c r="J244" s="352"/>
      <c r="K244" s="352"/>
      <c r="L244" s="348"/>
      <c r="M244" s="348"/>
      <c r="N244" s="348"/>
      <c r="O244" s="353"/>
      <c r="P244" s="348"/>
    </row>
    <row r="245" spans="4:16" ht="40.15" customHeight="1" x14ac:dyDescent="0.25">
      <c r="D245" s="348"/>
      <c r="E245" s="431"/>
      <c r="F245" s="444"/>
      <c r="G245" s="350"/>
      <c r="H245" s="351"/>
      <c r="I245" s="351"/>
      <c r="J245" s="352"/>
      <c r="K245" s="352"/>
      <c r="L245" s="348"/>
      <c r="M245" s="348"/>
      <c r="N245" s="348"/>
      <c r="O245" s="353"/>
      <c r="P245" s="348"/>
    </row>
    <row r="246" spans="4:16" ht="40.15" customHeight="1" x14ac:dyDescent="0.25">
      <c r="D246" s="348"/>
      <c r="E246" s="431"/>
      <c r="F246" s="444"/>
      <c r="G246" s="350"/>
      <c r="H246" s="351"/>
      <c r="I246" s="351"/>
      <c r="J246" s="352"/>
      <c r="K246" s="352"/>
      <c r="L246" s="348"/>
      <c r="M246" s="348"/>
      <c r="N246" s="348"/>
      <c r="O246" s="353"/>
      <c r="P246" s="348"/>
    </row>
    <row r="247" spans="4:16" ht="40.15" customHeight="1" x14ac:dyDescent="0.25">
      <c r="D247" s="348"/>
      <c r="E247" s="431"/>
      <c r="F247" s="444"/>
      <c r="G247" s="350"/>
      <c r="H247" s="351"/>
      <c r="I247" s="351"/>
      <c r="J247" s="352"/>
      <c r="K247" s="352"/>
      <c r="L247" s="348"/>
      <c r="M247" s="348"/>
      <c r="N247" s="348"/>
      <c r="O247" s="353"/>
      <c r="P247" s="348"/>
    </row>
    <row r="248" spans="4:16" ht="40.15" customHeight="1" x14ac:dyDescent="0.25">
      <c r="D248" s="348"/>
      <c r="E248" s="431"/>
      <c r="F248" s="444"/>
      <c r="G248" s="350"/>
      <c r="H248" s="351"/>
      <c r="I248" s="351"/>
      <c r="J248" s="352"/>
      <c r="K248" s="352"/>
      <c r="L248" s="348"/>
      <c r="M248" s="348"/>
      <c r="N248" s="348"/>
      <c r="O248" s="353"/>
      <c r="P248" s="348"/>
    </row>
    <row r="249" spans="4:16" ht="40.15" customHeight="1" x14ac:dyDescent="0.25">
      <c r="D249" s="348"/>
      <c r="E249" s="431"/>
      <c r="F249" s="444"/>
      <c r="G249" s="350"/>
      <c r="H249" s="351"/>
      <c r="I249" s="351"/>
      <c r="J249" s="352"/>
      <c r="K249" s="352"/>
      <c r="L249" s="348"/>
      <c r="M249" s="348"/>
      <c r="N249" s="348"/>
      <c r="O249" s="353"/>
      <c r="P249" s="348"/>
    </row>
    <row r="250" spans="4:16" ht="40.15" customHeight="1" x14ac:dyDescent="0.25">
      <c r="D250" s="348"/>
      <c r="E250" s="431"/>
      <c r="F250" s="444"/>
      <c r="G250" s="350"/>
      <c r="H250" s="351"/>
      <c r="I250" s="351"/>
      <c r="J250" s="352"/>
      <c r="K250" s="352"/>
      <c r="L250" s="348"/>
      <c r="M250" s="348"/>
      <c r="N250" s="348"/>
      <c r="O250" s="353"/>
      <c r="P250" s="348"/>
    </row>
    <row r="251" spans="4:16" ht="40.15" customHeight="1" x14ac:dyDescent="0.25">
      <c r="D251" s="348"/>
      <c r="E251" s="431"/>
      <c r="F251" s="444"/>
      <c r="G251" s="350"/>
      <c r="H251" s="351"/>
      <c r="I251" s="351"/>
      <c r="J251" s="352"/>
      <c r="K251" s="352"/>
      <c r="L251" s="348"/>
      <c r="M251" s="348"/>
      <c r="N251" s="348"/>
      <c r="O251" s="353"/>
      <c r="P251" s="348"/>
    </row>
    <row r="252" spans="4:16" ht="40.15" customHeight="1" x14ac:dyDescent="0.25">
      <c r="D252" s="348"/>
      <c r="E252" s="431"/>
      <c r="F252" s="444"/>
      <c r="G252" s="350"/>
      <c r="H252" s="351"/>
      <c r="I252" s="351"/>
      <c r="J252" s="352"/>
      <c r="K252" s="352"/>
      <c r="L252" s="348"/>
      <c r="M252" s="348"/>
      <c r="N252" s="348"/>
      <c r="O252" s="353"/>
      <c r="P252" s="348"/>
    </row>
    <row r="253" spans="4:16" ht="40.15" customHeight="1" x14ac:dyDescent="0.25">
      <c r="D253" s="348"/>
      <c r="E253" s="431"/>
      <c r="F253" s="444"/>
      <c r="G253" s="350"/>
      <c r="H253" s="351"/>
      <c r="I253" s="351"/>
      <c r="J253" s="352"/>
      <c r="K253" s="352"/>
      <c r="L253" s="348"/>
      <c r="M253" s="348"/>
      <c r="N253" s="348"/>
      <c r="O253" s="353"/>
      <c r="P253" s="348"/>
    </row>
    <row r="254" spans="4:16" ht="40.15" customHeight="1" x14ac:dyDescent="0.25">
      <c r="D254" s="348"/>
      <c r="E254" s="431"/>
      <c r="F254" s="444"/>
      <c r="G254" s="350"/>
      <c r="H254" s="351"/>
      <c r="I254" s="351"/>
      <c r="J254" s="352"/>
      <c r="K254" s="352"/>
      <c r="L254" s="348"/>
      <c r="M254" s="348"/>
      <c r="N254" s="348"/>
      <c r="O254" s="353"/>
      <c r="P254" s="348"/>
    </row>
    <row r="255" spans="4:16" ht="40.15" customHeight="1" x14ac:dyDescent="0.25">
      <c r="D255" s="348"/>
      <c r="E255" s="431"/>
      <c r="F255" s="444"/>
      <c r="G255" s="350"/>
      <c r="H255" s="351"/>
      <c r="I255" s="351"/>
      <c r="J255" s="352"/>
      <c r="K255" s="352"/>
      <c r="L255" s="348"/>
      <c r="M255" s="348"/>
      <c r="N255" s="348"/>
      <c r="O255" s="353"/>
      <c r="P255" s="348"/>
    </row>
    <row r="256" spans="4:16" ht="40.15" customHeight="1" x14ac:dyDescent="0.25">
      <c r="D256" s="348"/>
      <c r="E256" s="431"/>
      <c r="F256" s="444"/>
      <c r="G256" s="350"/>
      <c r="H256" s="351"/>
      <c r="I256" s="351"/>
      <c r="J256" s="352"/>
      <c r="K256" s="352"/>
      <c r="L256" s="348"/>
      <c r="M256" s="348"/>
      <c r="N256" s="348"/>
      <c r="O256" s="353"/>
      <c r="P256" s="348"/>
    </row>
    <row r="257" spans="4:16" ht="40.15" customHeight="1" x14ac:dyDescent="0.25">
      <c r="D257" s="348"/>
      <c r="E257" s="431"/>
      <c r="F257" s="444"/>
      <c r="G257" s="350"/>
      <c r="H257" s="351"/>
      <c r="I257" s="351"/>
      <c r="J257" s="352"/>
      <c r="K257" s="352"/>
      <c r="L257" s="348"/>
      <c r="M257" s="348"/>
      <c r="N257" s="348"/>
      <c r="O257" s="353"/>
      <c r="P257" s="348"/>
    </row>
    <row r="258" spans="4:16" ht="40.15" customHeight="1" x14ac:dyDescent="0.25">
      <c r="D258" s="348"/>
      <c r="E258" s="431"/>
      <c r="F258" s="444"/>
      <c r="G258" s="350"/>
      <c r="H258" s="351"/>
      <c r="I258" s="351"/>
      <c r="J258" s="352"/>
      <c r="K258" s="352"/>
      <c r="L258" s="348"/>
      <c r="M258" s="348"/>
      <c r="N258" s="348"/>
      <c r="O258" s="353"/>
      <c r="P258" s="348"/>
    </row>
    <row r="259" spans="4:16" ht="40.15" customHeight="1" x14ac:dyDescent="0.25">
      <c r="D259" s="348"/>
      <c r="E259" s="431"/>
      <c r="F259" s="444"/>
      <c r="G259" s="350"/>
      <c r="H259" s="351"/>
      <c r="I259" s="351"/>
      <c r="J259" s="352"/>
      <c r="K259" s="352"/>
      <c r="L259" s="348"/>
      <c r="M259" s="348"/>
      <c r="N259" s="348"/>
      <c r="O259" s="353"/>
      <c r="P259" s="348"/>
    </row>
    <row r="260" spans="4:16" ht="40.15" customHeight="1" x14ac:dyDescent="0.25">
      <c r="D260" s="348"/>
      <c r="E260" s="431"/>
      <c r="F260" s="444"/>
      <c r="G260" s="350"/>
      <c r="H260" s="351"/>
      <c r="I260" s="351"/>
      <c r="J260" s="352"/>
      <c r="K260" s="352"/>
      <c r="L260" s="348"/>
      <c r="M260" s="348"/>
      <c r="N260" s="348"/>
      <c r="O260" s="353"/>
      <c r="P260" s="348"/>
    </row>
    <row r="261" spans="4:16" ht="40.15" customHeight="1" x14ac:dyDescent="0.25">
      <c r="D261" s="348"/>
      <c r="E261" s="431"/>
      <c r="F261" s="444"/>
      <c r="G261" s="350"/>
      <c r="H261" s="351"/>
      <c r="I261" s="351"/>
      <c r="J261" s="352"/>
      <c r="K261" s="352"/>
      <c r="L261" s="348"/>
      <c r="M261" s="348"/>
      <c r="N261" s="348"/>
      <c r="O261" s="353"/>
      <c r="P261" s="348"/>
    </row>
    <row r="262" spans="4:16" ht="40.15" customHeight="1" x14ac:dyDescent="0.25">
      <c r="D262" s="348"/>
      <c r="E262" s="431"/>
      <c r="F262" s="444"/>
      <c r="G262" s="350"/>
      <c r="H262" s="351"/>
      <c r="I262" s="351"/>
      <c r="J262" s="352"/>
      <c r="K262" s="352"/>
      <c r="L262" s="348"/>
      <c r="M262" s="348"/>
      <c r="N262" s="348"/>
      <c r="O262" s="353"/>
      <c r="P262" s="348"/>
    </row>
    <row r="263" spans="4:16" ht="40.15" customHeight="1" x14ac:dyDescent="0.25">
      <c r="D263" s="348"/>
      <c r="E263" s="431"/>
      <c r="F263" s="444"/>
      <c r="G263" s="350"/>
      <c r="H263" s="351"/>
      <c r="I263" s="351"/>
      <c r="J263" s="352"/>
      <c r="K263" s="352"/>
      <c r="L263" s="348"/>
      <c r="M263" s="348"/>
      <c r="N263" s="348"/>
      <c r="O263" s="353"/>
      <c r="P263" s="348"/>
    </row>
    <row r="264" spans="4:16" ht="40.15" customHeight="1" x14ac:dyDescent="0.25">
      <c r="D264" s="348"/>
      <c r="E264" s="431"/>
      <c r="F264" s="444"/>
      <c r="G264" s="350"/>
      <c r="H264" s="351"/>
      <c r="I264" s="351"/>
      <c r="J264" s="352"/>
      <c r="K264" s="352"/>
      <c r="L264" s="348"/>
      <c r="M264" s="348"/>
      <c r="N264" s="348"/>
      <c r="O264" s="353"/>
      <c r="P264" s="348"/>
    </row>
    <row r="265" spans="4:16" ht="40.15" customHeight="1" x14ac:dyDescent="0.25">
      <c r="D265" s="348"/>
      <c r="E265" s="431"/>
      <c r="F265" s="444"/>
      <c r="G265" s="350"/>
      <c r="H265" s="351"/>
      <c r="I265" s="351"/>
      <c r="J265" s="352"/>
      <c r="K265" s="352"/>
      <c r="L265" s="348"/>
      <c r="M265" s="348"/>
      <c r="N265" s="348"/>
      <c r="O265" s="353"/>
      <c r="P265" s="348"/>
    </row>
    <row r="266" spans="4:16" ht="40.15" customHeight="1" x14ac:dyDescent="0.25">
      <c r="D266" s="348"/>
      <c r="E266" s="431"/>
      <c r="F266" s="444"/>
      <c r="G266" s="350"/>
      <c r="H266" s="351"/>
      <c r="I266" s="351"/>
      <c r="J266" s="352"/>
      <c r="K266" s="352"/>
      <c r="L266" s="348"/>
      <c r="M266" s="348"/>
      <c r="N266" s="348"/>
      <c r="O266" s="353"/>
      <c r="P266" s="348"/>
    </row>
    <row r="267" spans="4:16" ht="40.15" customHeight="1" x14ac:dyDescent="0.25">
      <c r="D267" s="348"/>
      <c r="E267" s="431"/>
      <c r="F267" s="444"/>
      <c r="G267" s="350"/>
      <c r="H267" s="351"/>
      <c r="I267" s="351"/>
      <c r="J267" s="352"/>
      <c r="K267" s="352"/>
      <c r="L267" s="348"/>
      <c r="M267" s="348"/>
      <c r="N267" s="348"/>
      <c r="O267" s="353"/>
      <c r="P267" s="348"/>
    </row>
    <row r="268" spans="4:16" ht="40.15" customHeight="1" x14ac:dyDescent="0.25">
      <c r="D268" s="348"/>
      <c r="E268" s="431"/>
      <c r="F268" s="444"/>
      <c r="G268" s="350"/>
      <c r="H268" s="351"/>
      <c r="I268" s="351"/>
      <c r="J268" s="352"/>
      <c r="K268" s="352"/>
      <c r="L268" s="348"/>
      <c r="M268" s="348"/>
      <c r="N268" s="348"/>
      <c r="O268" s="353"/>
      <c r="P268" s="348"/>
    </row>
    <row r="269" spans="4:16" ht="40.15" customHeight="1" x14ac:dyDescent="0.25">
      <c r="D269" s="348"/>
      <c r="E269" s="431"/>
      <c r="F269" s="444"/>
      <c r="G269" s="350"/>
      <c r="H269" s="351"/>
      <c r="I269" s="351"/>
      <c r="J269" s="352"/>
      <c r="K269" s="352"/>
      <c r="L269" s="348"/>
      <c r="M269" s="348"/>
      <c r="N269" s="348"/>
      <c r="O269" s="353"/>
      <c r="P269" s="348"/>
    </row>
    <row r="270" spans="4:16" ht="40.15" customHeight="1" x14ac:dyDescent="0.25">
      <c r="D270" s="348"/>
      <c r="E270" s="431"/>
      <c r="F270" s="444"/>
      <c r="G270" s="350"/>
      <c r="H270" s="351"/>
      <c r="I270" s="351"/>
      <c r="J270" s="352"/>
      <c r="K270" s="352"/>
      <c r="L270" s="348"/>
      <c r="M270" s="348"/>
      <c r="N270" s="348"/>
      <c r="O270" s="353"/>
      <c r="P270" s="348"/>
    </row>
    <row r="271" spans="4:16" ht="40.15" customHeight="1" x14ac:dyDescent="0.25">
      <c r="D271" s="348"/>
      <c r="E271" s="431"/>
      <c r="F271" s="444"/>
      <c r="G271" s="350"/>
      <c r="H271" s="351"/>
      <c r="I271" s="351"/>
      <c r="J271" s="352"/>
      <c r="K271" s="352"/>
      <c r="L271" s="348"/>
      <c r="M271" s="348"/>
      <c r="N271" s="348"/>
      <c r="O271" s="353"/>
      <c r="P271" s="348"/>
    </row>
    <row r="272" spans="4:16" ht="40.15" customHeight="1" x14ac:dyDescent="0.25">
      <c r="D272" s="348"/>
      <c r="E272" s="431"/>
      <c r="F272" s="444"/>
      <c r="G272" s="350"/>
      <c r="H272" s="351"/>
      <c r="I272" s="351"/>
      <c r="J272" s="352"/>
      <c r="K272" s="352"/>
      <c r="L272" s="348"/>
      <c r="M272" s="348"/>
      <c r="N272" s="348"/>
      <c r="O272" s="353"/>
      <c r="P272" s="348"/>
    </row>
    <row r="273" spans="4:16" ht="40.15" customHeight="1" x14ac:dyDescent="0.25">
      <c r="D273" s="348"/>
      <c r="E273" s="431"/>
      <c r="F273" s="444"/>
      <c r="G273" s="350"/>
      <c r="H273" s="351"/>
      <c r="I273" s="351"/>
      <c r="J273" s="352"/>
      <c r="K273" s="352"/>
      <c r="L273" s="348"/>
      <c r="M273" s="348"/>
      <c r="N273" s="348"/>
      <c r="O273" s="353"/>
      <c r="P273" s="348"/>
    </row>
    <row r="274" spans="4:16" ht="40.15" customHeight="1" x14ac:dyDescent="0.25">
      <c r="D274" s="348"/>
      <c r="E274" s="431"/>
      <c r="F274" s="444"/>
      <c r="G274" s="350"/>
      <c r="H274" s="351"/>
      <c r="I274" s="351"/>
      <c r="J274" s="352"/>
      <c r="K274" s="352"/>
      <c r="L274" s="348"/>
      <c r="M274" s="348"/>
      <c r="N274" s="348"/>
      <c r="O274" s="353"/>
      <c r="P274" s="348"/>
    </row>
    <row r="275" spans="4:16" ht="40.15" customHeight="1" x14ac:dyDescent="0.25">
      <c r="D275" s="348"/>
      <c r="E275" s="431"/>
      <c r="F275" s="444"/>
      <c r="G275" s="350"/>
      <c r="H275" s="351"/>
      <c r="I275" s="351"/>
      <c r="J275" s="352"/>
      <c r="K275" s="352"/>
      <c r="L275" s="348"/>
      <c r="M275" s="348"/>
      <c r="N275" s="348"/>
      <c r="O275" s="353"/>
      <c r="P275" s="348"/>
    </row>
    <row r="276" spans="4:16" ht="40.15" customHeight="1" x14ac:dyDescent="0.25">
      <c r="D276" s="348"/>
      <c r="E276" s="431"/>
      <c r="F276" s="444"/>
      <c r="G276" s="350"/>
      <c r="H276" s="351"/>
      <c r="I276" s="351"/>
      <c r="J276" s="352"/>
      <c r="K276" s="352"/>
      <c r="L276" s="348"/>
      <c r="M276" s="348"/>
      <c r="N276" s="348"/>
      <c r="O276" s="353"/>
      <c r="P276" s="348"/>
    </row>
    <row r="277" spans="4:16" ht="40.15" customHeight="1" x14ac:dyDescent="0.25">
      <c r="D277" s="348"/>
      <c r="E277" s="431"/>
      <c r="F277" s="444"/>
      <c r="G277" s="350"/>
      <c r="H277" s="351"/>
      <c r="I277" s="351"/>
      <c r="J277" s="352"/>
      <c r="K277" s="352"/>
      <c r="L277" s="348"/>
      <c r="M277" s="348"/>
      <c r="N277" s="348"/>
      <c r="O277" s="353"/>
      <c r="P277" s="348"/>
    </row>
    <row r="278" spans="4:16" ht="40.15" customHeight="1" x14ac:dyDescent="0.25">
      <c r="D278" s="348"/>
      <c r="E278" s="431"/>
      <c r="F278" s="444"/>
      <c r="G278" s="350"/>
      <c r="H278" s="351"/>
      <c r="I278" s="351"/>
      <c r="J278" s="352"/>
      <c r="K278" s="352"/>
      <c r="L278" s="348"/>
      <c r="M278" s="348"/>
      <c r="N278" s="348"/>
      <c r="O278" s="353"/>
      <c r="P278" s="348"/>
    </row>
    <row r="279" spans="4:16" ht="40.15" customHeight="1" x14ac:dyDescent="0.25">
      <c r="D279" s="348"/>
      <c r="E279" s="431"/>
      <c r="F279" s="444"/>
      <c r="G279" s="350"/>
      <c r="H279" s="351"/>
      <c r="I279" s="351"/>
      <c r="J279" s="352"/>
      <c r="K279" s="352"/>
      <c r="L279" s="348"/>
      <c r="M279" s="348"/>
      <c r="N279" s="348"/>
      <c r="O279" s="353"/>
      <c r="P279" s="348"/>
    </row>
    <row r="280" spans="4:16" ht="40.15" customHeight="1" x14ac:dyDescent="0.25">
      <c r="D280" s="348"/>
      <c r="E280" s="431"/>
      <c r="F280" s="444"/>
      <c r="G280" s="350"/>
      <c r="H280" s="351"/>
      <c r="I280" s="351"/>
      <c r="J280" s="352"/>
      <c r="K280" s="352"/>
      <c r="L280" s="348"/>
      <c r="M280" s="348"/>
      <c r="N280" s="348"/>
      <c r="O280" s="353"/>
      <c r="P280" s="348"/>
    </row>
    <row r="281" spans="4:16" ht="40.15" customHeight="1" x14ac:dyDescent="0.25">
      <c r="D281" s="348"/>
      <c r="E281" s="431"/>
      <c r="F281" s="444"/>
      <c r="G281" s="350"/>
      <c r="H281" s="351"/>
      <c r="I281" s="351"/>
      <c r="J281" s="352"/>
      <c r="K281" s="352"/>
      <c r="L281" s="348"/>
      <c r="M281" s="348"/>
      <c r="N281" s="348"/>
      <c r="O281" s="353"/>
      <c r="P281" s="348"/>
    </row>
    <row r="282" spans="4:16" ht="40.15" customHeight="1" x14ac:dyDescent="0.25">
      <c r="D282" s="348"/>
      <c r="E282" s="431"/>
      <c r="F282" s="444"/>
      <c r="G282" s="350"/>
      <c r="H282" s="351"/>
      <c r="I282" s="351"/>
      <c r="J282" s="352"/>
      <c r="K282" s="352"/>
      <c r="L282" s="348"/>
      <c r="M282" s="348"/>
      <c r="N282" s="348"/>
      <c r="O282" s="353"/>
      <c r="P282" s="348"/>
    </row>
    <row r="283" spans="4:16" ht="40.15" customHeight="1" x14ac:dyDescent="0.25">
      <c r="D283" s="348"/>
      <c r="E283" s="431"/>
      <c r="F283" s="444"/>
      <c r="G283" s="350"/>
      <c r="H283" s="351"/>
      <c r="I283" s="351"/>
      <c r="J283" s="352"/>
      <c r="K283" s="352"/>
      <c r="L283" s="348"/>
      <c r="M283" s="348"/>
      <c r="N283" s="348"/>
      <c r="O283" s="353"/>
      <c r="P283" s="348"/>
    </row>
    <row r="284" spans="4:16" ht="40.15" customHeight="1" x14ac:dyDescent="0.25">
      <c r="D284" s="348"/>
      <c r="E284" s="431"/>
      <c r="F284" s="444"/>
      <c r="G284" s="350"/>
      <c r="H284" s="351"/>
      <c r="I284" s="351"/>
      <c r="J284" s="352"/>
      <c r="K284" s="352"/>
      <c r="L284" s="348"/>
      <c r="M284" s="348"/>
      <c r="N284" s="348"/>
      <c r="O284" s="353"/>
      <c r="P284" s="348"/>
    </row>
    <row r="285" spans="4:16" ht="40.15" customHeight="1" x14ac:dyDescent="0.25">
      <c r="D285" s="348"/>
      <c r="E285" s="431"/>
      <c r="F285" s="444"/>
      <c r="G285" s="350"/>
      <c r="H285" s="351"/>
      <c r="I285" s="351"/>
      <c r="J285" s="352"/>
      <c r="K285" s="352"/>
      <c r="L285" s="348"/>
      <c r="M285" s="348"/>
      <c r="N285" s="348"/>
      <c r="O285" s="353"/>
      <c r="P285" s="348"/>
    </row>
    <row r="286" spans="4:16" ht="40.15" customHeight="1" x14ac:dyDescent="0.25">
      <c r="D286" s="348"/>
      <c r="E286" s="431"/>
      <c r="F286" s="444"/>
      <c r="G286" s="350"/>
      <c r="H286" s="351"/>
      <c r="I286" s="351"/>
      <c r="J286" s="352"/>
      <c r="K286" s="352"/>
      <c r="L286" s="348"/>
      <c r="M286" s="348"/>
      <c r="N286" s="348"/>
      <c r="O286" s="353"/>
      <c r="P286" s="348"/>
    </row>
    <row r="287" spans="4:16" ht="40.15" customHeight="1" x14ac:dyDescent="0.25">
      <c r="D287" s="348"/>
      <c r="E287" s="431"/>
      <c r="F287" s="444"/>
      <c r="G287" s="350"/>
      <c r="H287" s="351"/>
      <c r="I287" s="351"/>
      <c r="J287" s="352"/>
      <c r="K287" s="352"/>
      <c r="L287" s="348"/>
      <c r="M287" s="348"/>
      <c r="N287" s="348"/>
      <c r="O287" s="353"/>
      <c r="P287" s="348"/>
    </row>
    <row r="288" spans="4:16" ht="40.15" customHeight="1" x14ac:dyDescent="0.25">
      <c r="D288" s="348"/>
      <c r="E288" s="431"/>
      <c r="F288" s="444"/>
      <c r="G288" s="350"/>
      <c r="H288" s="351"/>
      <c r="I288" s="351"/>
      <c r="J288" s="352"/>
      <c r="K288" s="352"/>
      <c r="L288" s="348"/>
      <c r="M288" s="348"/>
      <c r="N288" s="348"/>
      <c r="O288" s="353"/>
      <c r="P288" s="348"/>
    </row>
    <row r="289" spans="4:16" ht="40.15" customHeight="1" x14ac:dyDescent="0.25">
      <c r="D289" s="348"/>
      <c r="E289" s="431"/>
      <c r="F289" s="444"/>
      <c r="G289" s="350"/>
      <c r="H289" s="351"/>
      <c r="I289" s="351"/>
      <c r="J289" s="352"/>
      <c r="K289" s="352"/>
      <c r="L289" s="348"/>
      <c r="M289" s="348"/>
      <c r="N289" s="348"/>
      <c r="O289" s="353"/>
      <c r="P289" s="348"/>
    </row>
    <row r="290" spans="4:16" ht="40.15" customHeight="1" x14ac:dyDescent="0.25">
      <c r="D290" s="348"/>
      <c r="E290" s="431"/>
      <c r="F290" s="444"/>
      <c r="G290" s="350"/>
      <c r="H290" s="351"/>
      <c r="I290" s="351"/>
      <c r="J290" s="352"/>
      <c r="K290" s="352"/>
      <c r="L290" s="348"/>
      <c r="M290" s="348"/>
      <c r="N290" s="348"/>
      <c r="O290" s="353"/>
      <c r="P290" s="348"/>
    </row>
    <row r="291" spans="4:16" ht="40.15" customHeight="1" x14ac:dyDescent="0.25">
      <c r="D291" s="348"/>
      <c r="E291" s="431"/>
      <c r="F291" s="444"/>
      <c r="G291" s="350"/>
      <c r="H291" s="351"/>
      <c r="I291" s="351"/>
      <c r="J291" s="352"/>
      <c r="K291" s="352"/>
      <c r="L291" s="348"/>
      <c r="M291" s="348"/>
      <c r="N291" s="348"/>
      <c r="O291" s="353"/>
      <c r="P291" s="348"/>
    </row>
    <row r="292" spans="4:16" ht="40.15" customHeight="1" x14ac:dyDescent="0.25">
      <c r="D292" s="348"/>
      <c r="E292" s="431"/>
      <c r="F292" s="444"/>
      <c r="G292" s="350"/>
      <c r="H292" s="351"/>
      <c r="I292" s="351"/>
      <c r="J292" s="352"/>
      <c r="K292" s="352"/>
      <c r="L292" s="348"/>
      <c r="M292" s="348"/>
      <c r="N292" s="348"/>
      <c r="O292" s="353"/>
      <c r="P292" s="348"/>
    </row>
    <row r="293" spans="4:16" ht="40.15" customHeight="1" x14ac:dyDescent="0.25">
      <c r="D293" s="348"/>
      <c r="E293" s="431"/>
      <c r="F293" s="444"/>
      <c r="G293" s="350"/>
      <c r="H293" s="351"/>
      <c r="I293" s="351"/>
      <c r="J293" s="352"/>
      <c r="K293" s="352"/>
      <c r="L293" s="348"/>
      <c r="M293" s="348"/>
      <c r="N293" s="348"/>
      <c r="O293" s="353"/>
      <c r="P293" s="348"/>
    </row>
    <row r="294" spans="4:16" ht="40.15" customHeight="1" x14ac:dyDescent="0.25">
      <c r="D294" s="348"/>
      <c r="E294" s="431"/>
      <c r="F294" s="444"/>
      <c r="G294" s="350"/>
      <c r="H294" s="351"/>
      <c r="I294" s="351"/>
      <c r="J294" s="352"/>
      <c r="K294" s="352"/>
      <c r="L294" s="348"/>
      <c r="M294" s="348"/>
      <c r="N294" s="348"/>
      <c r="O294" s="353"/>
      <c r="P294" s="348"/>
    </row>
    <row r="295" spans="4:16" ht="40.15" customHeight="1" x14ac:dyDescent="0.25">
      <c r="D295" s="348"/>
      <c r="E295" s="431"/>
      <c r="F295" s="444"/>
      <c r="G295" s="350"/>
      <c r="H295" s="351"/>
      <c r="I295" s="351"/>
      <c r="J295" s="352"/>
      <c r="K295" s="352"/>
      <c r="L295" s="348"/>
      <c r="M295" s="348"/>
      <c r="N295" s="348"/>
      <c r="O295" s="353"/>
      <c r="P295" s="348"/>
    </row>
    <row r="296" spans="4:16" ht="40.15" customHeight="1" x14ac:dyDescent="0.25">
      <c r="D296" s="348"/>
      <c r="E296" s="431"/>
      <c r="F296" s="444"/>
      <c r="G296" s="350"/>
      <c r="H296" s="351"/>
      <c r="I296" s="351"/>
      <c r="J296" s="352"/>
      <c r="K296" s="352"/>
      <c r="L296" s="348"/>
      <c r="M296" s="348"/>
      <c r="N296" s="348"/>
      <c r="O296" s="353"/>
      <c r="P296" s="348"/>
    </row>
    <row r="297" spans="4:16" ht="40.15" customHeight="1" x14ac:dyDescent="0.25">
      <c r="D297" s="348"/>
      <c r="E297" s="431"/>
      <c r="F297" s="444"/>
      <c r="G297" s="350"/>
      <c r="H297" s="351"/>
      <c r="I297" s="351"/>
      <c r="J297" s="352"/>
      <c r="K297" s="352"/>
      <c r="L297" s="348"/>
      <c r="M297" s="348"/>
      <c r="N297" s="348"/>
      <c r="O297" s="353"/>
      <c r="P297" s="348"/>
    </row>
    <row r="298" spans="4:16" ht="40.15" customHeight="1" x14ac:dyDescent="0.25">
      <c r="D298" s="348"/>
      <c r="E298" s="431"/>
      <c r="F298" s="444"/>
      <c r="G298" s="350"/>
      <c r="H298" s="351"/>
      <c r="I298" s="351"/>
      <c r="J298" s="352"/>
      <c r="K298" s="352"/>
      <c r="L298" s="348"/>
      <c r="M298" s="348"/>
      <c r="N298" s="348"/>
      <c r="O298" s="353"/>
      <c r="P298" s="348"/>
    </row>
    <row r="299" spans="4:16" ht="40.15" customHeight="1" x14ac:dyDescent="0.25">
      <c r="D299" s="348"/>
      <c r="E299" s="431"/>
      <c r="F299" s="444"/>
      <c r="G299" s="350"/>
      <c r="H299" s="351"/>
      <c r="I299" s="351"/>
      <c r="J299" s="352"/>
      <c r="K299" s="352"/>
      <c r="L299" s="348"/>
      <c r="M299" s="348"/>
      <c r="N299" s="348"/>
      <c r="O299" s="353"/>
      <c r="P299" s="348"/>
    </row>
    <row r="300" spans="4:16" ht="40.15" customHeight="1" x14ac:dyDescent="0.25">
      <c r="D300" s="348"/>
      <c r="E300" s="431"/>
      <c r="F300" s="444"/>
      <c r="G300" s="350"/>
      <c r="H300" s="351"/>
      <c r="I300" s="351"/>
      <c r="J300" s="352"/>
      <c r="K300" s="352"/>
      <c r="L300" s="348"/>
      <c r="M300" s="348"/>
      <c r="N300" s="348"/>
      <c r="O300" s="353"/>
      <c r="P300" s="348"/>
    </row>
    <row r="301" spans="4:16" ht="40.15" customHeight="1" x14ac:dyDescent="0.25">
      <c r="D301" s="348"/>
      <c r="E301" s="431"/>
      <c r="F301" s="444"/>
      <c r="G301" s="350"/>
      <c r="H301" s="351"/>
      <c r="I301" s="351"/>
      <c r="J301" s="352"/>
      <c r="K301" s="352"/>
      <c r="L301" s="348"/>
      <c r="M301" s="348"/>
      <c r="N301" s="348"/>
      <c r="O301" s="353"/>
      <c r="P301" s="348"/>
    </row>
    <row r="302" spans="4:16" ht="40.15" customHeight="1" x14ac:dyDescent="0.25">
      <c r="D302" s="348"/>
      <c r="E302" s="431"/>
      <c r="F302" s="444"/>
      <c r="G302" s="350"/>
      <c r="H302" s="351"/>
      <c r="I302" s="351"/>
      <c r="J302" s="352"/>
      <c r="K302" s="352"/>
      <c r="L302" s="348"/>
      <c r="M302" s="348"/>
      <c r="N302" s="348"/>
      <c r="O302" s="353"/>
      <c r="P302" s="348"/>
    </row>
    <row r="303" spans="4:16" ht="40.15" customHeight="1" x14ac:dyDescent="0.25">
      <c r="D303" s="348"/>
      <c r="E303" s="431"/>
      <c r="F303" s="444"/>
      <c r="G303" s="350"/>
      <c r="H303" s="351"/>
      <c r="I303" s="351"/>
      <c r="J303" s="352"/>
      <c r="K303" s="352"/>
      <c r="L303" s="348"/>
      <c r="M303" s="348"/>
      <c r="N303" s="348"/>
      <c r="O303" s="353"/>
      <c r="P303" s="348"/>
    </row>
    <row r="304" spans="4:16" ht="40.15" customHeight="1" x14ac:dyDescent="0.25">
      <c r="D304" s="348"/>
      <c r="E304" s="431"/>
      <c r="F304" s="444"/>
      <c r="G304" s="350"/>
      <c r="H304" s="351"/>
      <c r="I304" s="351"/>
      <c r="J304" s="352"/>
      <c r="K304" s="352"/>
      <c r="L304" s="348"/>
      <c r="M304" s="348"/>
      <c r="N304" s="348"/>
      <c r="O304" s="353"/>
      <c r="P304" s="348"/>
    </row>
    <row r="305" spans="4:16" ht="40.15" customHeight="1" x14ac:dyDescent="0.25">
      <c r="D305" s="348"/>
      <c r="E305" s="431"/>
      <c r="F305" s="444"/>
      <c r="G305" s="350"/>
      <c r="H305" s="351"/>
      <c r="I305" s="351"/>
      <c r="J305" s="352"/>
      <c r="K305" s="352"/>
      <c r="L305" s="348"/>
      <c r="M305" s="348"/>
      <c r="N305" s="348"/>
      <c r="O305" s="353"/>
      <c r="P305" s="348"/>
    </row>
    <row r="306" spans="4:16" ht="40.15" customHeight="1" x14ac:dyDescent="0.25">
      <c r="D306" s="348"/>
      <c r="E306" s="431"/>
      <c r="F306" s="444"/>
      <c r="G306" s="350"/>
      <c r="H306" s="351"/>
      <c r="I306" s="351"/>
      <c r="J306" s="352"/>
      <c r="K306" s="352"/>
      <c r="L306" s="348"/>
      <c r="M306" s="348"/>
      <c r="N306" s="348"/>
      <c r="O306" s="353"/>
      <c r="P306" s="348"/>
    </row>
    <row r="307" spans="4:16" ht="40.15" customHeight="1" x14ac:dyDescent="0.25">
      <c r="D307" s="348"/>
      <c r="E307" s="431"/>
      <c r="F307" s="444"/>
      <c r="G307" s="350"/>
      <c r="H307" s="351"/>
      <c r="I307" s="351"/>
      <c r="J307" s="352"/>
      <c r="K307" s="352"/>
      <c r="L307" s="348"/>
      <c r="M307" s="348"/>
      <c r="N307" s="348"/>
      <c r="O307" s="353"/>
      <c r="P307" s="348"/>
    </row>
    <row r="308" spans="4:16" ht="40.15" customHeight="1" x14ac:dyDescent="0.25">
      <c r="D308" s="348"/>
      <c r="E308" s="431"/>
      <c r="F308" s="444"/>
      <c r="G308" s="350"/>
      <c r="H308" s="351"/>
      <c r="I308" s="351"/>
      <c r="J308" s="352"/>
      <c r="K308" s="352"/>
      <c r="L308" s="348"/>
      <c r="M308" s="348"/>
      <c r="N308" s="348"/>
      <c r="O308" s="353"/>
      <c r="P308" s="348"/>
    </row>
    <row r="309" spans="4:16" ht="40.15" customHeight="1" x14ac:dyDescent="0.25">
      <c r="D309" s="348"/>
      <c r="E309" s="431"/>
      <c r="F309" s="444"/>
      <c r="G309" s="350"/>
      <c r="H309" s="351"/>
      <c r="I309" s="351"/>
      <c r="J309" s="352"/>
      <c r="K309" s="352"/>
      <c r="L309" s="348"/>
      <c r="M309" s="348"/>
      <c r="N309" s="348"/>
      <c r="O309" s="353"/>
      <c r="P309" s="348"/>
    </row>
    <row r="310" spans="4:16" ht="40.15" customHeight="1" x14ac:dyDescent="0.25">
      <c r="D310" s="348"/>
      <c r="E310" s="431"/>
      <c r="F310" s="444"/>
      <c r="G310" s="350"/>
      <c r="H310" s="351"/>
      <c r="I310" s="351"/>
      <c r="J310" s="352"/>
      <c r="K310" s="352"/>
      <c r="L310" s="348"/>
      <c r="M310" s="348"/>
      <c r="N310" s="348"/>
      <c r="O310" s="353"/>
      <c r="P310" s="348"/>
    </row>
    <row r="311" spans="4:16" ht="40.15" customHeight="1" x14ac:dyDescent="0.25">
      <c r="D311" s="348"/>
      <c r="E311" s="431"/>
      <c r="F311" s="444"/>
      <c r="G311" s="350"/>
      <c r="H311" s="351"/>
      <c r="I311" s="351"/>
      <c r="J311" s="352"/>
      <c r="K311" s="352"/>
      <c r="L311" s="348"/>
      <c r="M311" s="348"/>
      <c r="N311" s="348"/>
      <c r="O311" s="353"/>
      <c r="P311" s="348"/>
    </row>
    <row r="312" spans="4:16" ht="40.15" customHeight="1" x14ac:dyDescent="0.25">
      <c r="D312" s="348"/>
      <c r="E312" s="431"/>
      <c r="F312" s="444"/>
      <c r="G312" s="350"/>
      <c r="H312" s="351"/>
      <c r="I312" s="351"/>
      <c r="J312" s="352"/>
      <c r="K312" s="352"/>
      <c r="L312" s="348"/>
      <c r="M312" s="348"/>
      <c r="N312" s="348"/>
      <c r="O312" s="353"/>
      <c r="P312" s="348"/>
    </row>
    <row r="313" spans="4:16" ht="40.15" customHeight="1" x14ac:dyDescent="0.25">
      <c r="D313" s="348"/>
      <c r="E313" s="431"/>
      <c r="F313" s="444"/>
      <c r="G313" s="350"/>
      <c r="H313" s="351"/>
      <c r="I313" s="351"/>
      <c r="J313" s="352"/>
      <c r="K313" s="352"/>
      <c r="L313" s="348"/>
      <c r="M313" s="348"/>
      <c r="N313" s="348"/>
      <c r="O313" s="353"/>
      <c r="P313" s="348"/>
    </row>
    <row r="314" spans="4:16" ht="40.15" customHeight="1" x14ac:dyDescent="0.25">
      <c r="D314" s="348"/>
      <c r="E314" s="431"/>
      <c r="F314" s="444"/>
      <c r="G314" s="350"/>
      <c r="H314" s="351"/>
      <c r="I314" s="351"/>
      <c r="J314" s="352"/>
      <c r="K314" s="352"/>
      <c r="L314" s="348"/>
      <c r="M314" s="348"/>
      <c r="N314" s="348"/>
      <c r="O314" s="353"/>
      <c r="P314" s="348"/>
    </row>
    <row r="315" spans="4:16" ht="40.15" customHeight="1" x14ac:dyDescent="0.25">
      <c r="D315" s="348"/>
      <c r="E315" s="431"/>
      <c r="F315" s="444"/>
      <c r="G315" s="350"/>
      <c r="H315" s="351"/>
      <c r="I315" s="351"/>
      <c r="J315" s="352"/>
      <c r="K315" s="352"/>
      <c r="L315" s="348"/>
      <c r="M315" s="348"/>
      <c r="N315" s="348"/>
      <c r="O315" s="353"/>
      <c r="P315" s="348"/>
    </row>
    <row r="316" spans="4:16" ht="40.15" customHeight="1" x14ac:dyDescent="0.25">
      <c r="D316" s="348"/>
      <c r="E316" s="431"/>
      <c r="F316" s="444"/>
      <c r="G316" s="350"/>
      <c r="H316" s="351"/>
      <c r="I316" s="351"/>
      <c r="J316" s="352"/>
      <c r="K316" s="352"/>
      <c r="L316" s="348"/>
      <c r="M316" s="348"/>
      <c r="N316" s="348"/>
      <c r="O316" s="353"/>
      <c r="P316" s="348"/>
    </row>
    <row r="317" spans="4:16" ht="40.15" customHeight="1" x14ac:dyDescent="0.25">
      <c r="D317" s="348"/>
      <c r="E317" s="431"/>
      <c r="F317" s="444"/>
      <c r="G317" s="350"/>
      <c r="H317" s="351"/>
      <c r="I317" s="351"/>
      <c r="J317" s="352"/>
      <c r="K317" s="352"/>
      <c r="L317" s="348"/>
      <c r="M317" s="348"/>
      <c r="N317" s="348"/>
      <c r="O317" s="353"/>
      <c r="P317" s="348"/>
    </row>
    <row r="318" spans="4:16" ht="40.15" customHeight="1" x14ac:dyDescent="0.25">
      <c r="D318" s="348"/>
      <c r="E318" s="431"/>
      <c r="F318" s="444"/>
      <c r="G318" s="350"/>
      <c r="H318" s="351"/>
      <c r="I318" s="351"/>
      <c r="J318" s="352"/>
      <c r="K318" s="352"/>
      <c r="L318" s="348"/>
      <c r="M318" s="348"/>
      <c r="N318" s="348"/>
      <c r="O318" s="353"/>
      <c r="P318" s="348"/>
    </row>
    <row r="319" spans="4:16" ht="40.15" customHeight="1" x14ac:dyDescent="0.25">
      <c r="D319" s="348"/>
      <c r="E319" s="431"/>
      <c r="F319" s="444"/>
      <c r="G319" s="350"/>
      <c r="H319" s="351"/>
      <c r="I319" s="351"/>
      <c r="J319" s="352"/>
      <c r="K319" s="352"/>
      <c r="L319" s="348"/>
      <c r="M319" s="348"/>
      <c r="N319" s="348"/>
      <c r="O319" s="353"/>
      <c r="P319" s="348"/>
    </row>
    <row r="320" spans="4:16" ht="40.15" customHeight="1" x14ac:dyDescent="0.25">
      <c r="D320" s="348"/>
      <c r="E320" s="431"/>
      <c r="F320" s="444"/>
      <c r="G320" s="350"/>
      <c r="H320" s="351"/>
      <c r="I320" s="351"/>
      <c r="J320" s="352"/>
      <c r="K320" s="352"/>
      <c r="L320" s="348"/>
      <c r="M320" s="348"/>
      <c r="N320" s="348"/>
      <c r="O320" s="353"/>
      <c r="P320" s="348"/>
    </row>
    <row r="321" spans="4:16" ht="40.15" customHeight="1" x14ac:dyDescent="0.25">
      <c r="D321" s="348"/>
      <c r="E321" s="431"/>
      <c r="F321" s="444"/>
      <c r="G321" s="350"/>
      <c r="H321" s="351"/>
      <c r="I321" s="351"/>
      <c r="J321" s="352"/>
      <c r="K321" s="352"/>
      <c r="L321" s="348"/>
      <c r="M321" s="348"/>
      <c r="N321" s="348"/>
      <c r="O321" s="353"/>
      <c r="P321" s="348"/>
    </row>
    <row r="322" spans="4:16" ht="40.15" customHeight="1" x14ac:dyDescent="0.25">
      <c r="D322" s="348"/>
      <c r="E322" s="431"/>
      <c r="F322" s="444"/>
      <c r="G322" s="350"/>
      <c r="H322" s="351"/>
      <c r="I322" s="351"/>
      <c r="J322" s="352"/>
      <c r="K322" s="352"/>
      <c r="L322" s="348"/>
      <c r="M322" s="348"/>
      <c r="N322" s="348"/>
      <c r="O322" s="353"/>
      <c r="P322" s="348"/>
    </row>
    <row r="323" spans="4:16" ht="40.15" customHeight="1" x14ac:dyDescent="0.25">
      <c r="D323" s="348"/>
      <c r="E323" s="431"/>
      <c r="F323" s="444"/>
      <c r="G323" s="350"/>
      <c r="H323" s="351"/>
      <c r="I323" s="351"/>
      <c r="J323" s="352"/>
      <c r="K323" s="352"/>
      <c r="L323" s="348"/>
      <c r="M323" s="348"/>
      <c r="N323" s="348"/>
      <c r="O323" s="353"/>
      <c r="P323" s="348"/>
    </row>
    <row r="324" spans="4:16" ht="40.15" customHeight="1" x14ac:dyDescent="0.25">
      <c r="D324" s="348"/>
      <c r="E324" s="431"/>
      <c r="F324" s="444"/>
      <c r="G324" s="350"/>
      <c r="H324" s="351"/>
      <c r="I324" s="351"/>
      <c r="J324" s="352"/>
      <c r="K324" s="352"/>
      <c r="L324" s="348"/>
      <c r="M324" s="348"/>
      <c r="N324" s="348"/>
      <c r="O324" s="353"/>
      <c r="P324" s="348"/>
    </row>
    <row r="325" spans="4:16" ht="40.15" customHeight="1" x14ac:dyDescent="0.25">
      <c r="D325" s="348"/>
      <c r="E325" s="431"/>
      <c r="F325" s="444"/>
      <c r="G325" s="350"/>
      <c r="H325" s="351"/>
      <c r="I325" s="351"/>
      <c r="J325" s="352"/>
      <c r="K325" s="352"/>
      <c r="L325" s="348"/>
      <c r="M325" s="348"/>
      <c r="N325" s="348"/>
      <c r="O325" s="353"/>
      <c r="P325" s="348"/>
    </row>
    <row r="326" spans="4:16" ht="40.15" customHeight="1" x14ac:dyDescent="0.25">
      <c r="D326" s="348"/>
      <c r="E326" s="431"/>
      <c r="F326" s="444"/>
      <c r="G326" s="350"/>
      <c r="H326" s="351"/>
      <c r="I326" s="351"/>
      <c r="J326" s="352"/>
      <c r="K326" s="352"/>
      <c r="L326" s="348"/>
      <c r="M326" s="348"/>
      <c r="N326" s="348"/>
      <c r="O326" s="353"/>
      <c r="P326" s="348"/>
    </row>
    <row r="327" spans="4:16" ht="40.15" customHeight="1" x14ac:dyDescent="0.25">
      <c r="D327" s="348"/>
      <c r="E327" s="431"/>
      <c r="F327" s="444"/>
      <c r="G327" s="350"/>
      <c r="H327" s="351"/>
      <c r="I327" s="351"/>
      <c r="J327" s="352"/>
      <c r="K327" s="352"/>
      <c r="L327" s="348"/>
      <c r="M327" s="348"/>
      <c r="N327" s="348"/>
      <c r="O327" s="353"/>
      <c r="P327" s="348"/>
    </row>
    <row r="328" spans="4:16" ht="40.15" customHeight="1" x14ac:dyDescent="0.25">
      <c r="D328" s="348"/>
      <c r="E328" s="431"/>
      <c r="F328" s="444"/>
      <c r="G328" s="350"/>
      <c r="H328" s="351"/>
      <c r="I328" s="351"/>
      <c r="J328" s="352"/>
      <c r="K328" s="352"/>
      <c r="L328" s="348"/>
      <c r="M328" s="348"/>
      <c r="N328" s="348"/>
      <c r="O328" s="353"/>
      <c r="P328" s="348"/>
    </row>
    <row r="329" spans="4:16" ht="40.15" customHeight="1" x14ac:dyDescent="0.25">
      <c r="D329" s="348"/>
      <c r="E329" s="431"/>
      <c r="F329" s="444"/>
      <c r="G329" s="350"/>
      <c r="H329" s="351"/>
      <c r="I329" s="351"/>
      <c r="J329" s="352"/>
      <c r="K329" s="352"/>
      <c r="L329" s="348"/>
      <c r="M329" s="348"/>
      <c r="N329" s="348"/>
      <c r="O329" s="353"/>
      <c r="P329" s="348"/>
    </row>
    <row r="330" spans="4:16" ht="40.15" customHeight="1" x14ac:dyDescent="0.25">
      <c r="D330" s="348"/>
      <c r="E330" s="431"/>
      <c r="F330" s="444"/>
      <c r="G330" s="350"/>
      <c r="H330" s="351"/>
      <c r="I330" s="351"/>
      <c r="J330" s="352"/>
      <c r="K330" s="352"/>
      <c r="L330" s="348"/>
      <c r="M330" s="348"/>
      <c r="N330" s="348"/>
      <c r="O330" s="353"/>
      <c r="P330" s="348"/>
    </row>
    <row r="331" spans="4:16" ht="40.15" customHeight="1" x14ac:dyDescent="0.25">
      <c r="D331" s="348"/>
      <c r="E331" s="431"/>
      <c r="F331" s="444"/>
      <c r="G331" s="350"/>
      <c r="H331" s="351"/>
      <c r="I331" s="351"/>
      <c r="J331" s="352"/>
      <c r="K331" s="352"/>
      <c r="L331" s="348"/>
      <c r="M331" s="348"/>
      <c r="N331" s="348"/>
      <c r="O331" s="353"/>
      <c r="P331" s="348"/>
    </row>
    <row r="332" spans="4:16" ht="40.15" customHeight="1" x14ac:dyDescent="0.25">
      <c r="D332" s="348"/>
      <c r="E332" s="431"/>
      <c r="F332" s="444"/>
      <c r="G332" s="350"/>
      <c r="H332" s="351"/>
      <c r="I332" s="351"/>
      <c r="J332" s="352"/>
      <c r="K332" s="352"/>
      <c r="L332" s="348"/>
      <c r="M332" s="348"/>
      <c r="N332" s="348"/>
      <c r="O332" s="353"/>
      <c r="P332" s="348"/>
    </row>
    <row r="333" spans="4:16" ht="40.15" customHeight="1" x14ac:dyDescent="0.25">
      <c r="D333" s="348"/>
      <c r="E333" s="431"/>
      <c r="F333" s="444"/>
      <c r="G333" s="350"/>
      <c r="H333" s="351"/>
      <c r="I333" s="351"/>
      <c r="J333" s="352"/>
      <c r="K333" s="352"/>
      <c r="L333" s="348"/>
      <c r="M333" s="348"/>
      <c r="N333" s="348"/>
      <c r="O333" s="353"/>
      <c r="P333" s="348"/>
    </row>
    <row r="334" spans="4:16" ht="40.15" customHeight="1" x14ac:dyDescent="0.25">
      <c r="D334" s="348"/>
      <c r="E334" s="431"/>
      <c r="F334" s="444"/>
      <c r="G334" s="350"/>
      <c r="H334" s="351"/>
      <c r="I334" s="351"/>
      <c r="J334" s="352"/>
      <c r="K334" s="352"/>
      <c r="L334" s="348"/>
      <c r="M334" s="348"/>
      <c r="N334" s="348"/>
      <c r="O334" s="353"/>
      <c r="P334" s="348"/>
    </row>
    <row r="335" spans="4:16" ht="40.15" customHeight="1" x14ac:dyDescent="0.25">
      <c r="D335" s="348"/>
      <c r="E335" s="431"/>
      <c r="F335" s="444"/>
      <c r="G335" s="350"/>
      <c r="H335" s="351"/>
      <c r="I335" s="351"/>
      <c r="J335" s="352"/>
      <c r="K335" s="352"/>
      <c r="L335" s="348"/>
      <c r="M335" s="348"/>
      <c r="N335" s="348"/>
      <c r="O335" s="353"/>
      <c r="P335" s="348"/>
    </row>
    <row r="336" spans="4:16" ht="40.15" customHeight="1" x14ac:dyDescent="0.25">
      <c r="D336" s="348"/>
      <c r="E336" s="431"/>
      <c r="F336" s="444"/>
      <c r="G336" s="350"/>
      <c r="H336" s="351"/>
      <c r="I336" s="351"/>
      <c r="J336" s="352"/>
      <c r="K336" s="352"/>
      <c r="L336" s="348"/>
      <c r="M336" s="348"/>
      <c r="N336" s="348"/>
      <c r="O336" s="353"/>
      <c r="P336" s="348"/>
    </row>
    <row r="337" spans="4:16" ht="40.15" customHeight="1" x14ac:dyDescent="0.25">
      <c r="D337" s="348"/>
      <c r="E337" s="431"/>
      <c r="F337" s="444"/>
      <c r="G337" s="350"/>
      <c r="H337" s="351"/>
      <c r="I337" s="351"/>
      <c r="J337" s="352"/>
      <c r="K337" s="352"/>
      <c r="L337" s="348"/>
      <c r="M337" s="348"/>
      <c r="N337" s="348"/>
      <c r="O337" s="353"/>
      <c r="P337" s="348"/>
    </row>
    <row r="338" spans="4:16" ht="40.15" customHeight="1" x14ac:dyDescent="0.25">
      <c r="D338" s="348"/>
      <c r="E338" s="431"/>
      <c r="F338" s="444"/>
      <c r="G338" s="350"/>
      <c r="H338" s="351"/>
      <c r="I338" s="351"/>
      <c r="J338" s="352"/>
      <c r="K338" s="352"/>
      <c r="L338" s="348"/>
      <c r="M338" s="348"/>
      <c r="N338" s="348"/>
      <c r="O338" s="353"/>
      <c r="P338" s="348"/>
    </row>
    <row r="339" spans="4:16" ht="40.15" customHeight="1" x14ac:dyDescent="0.25">
      <c r="D339" s="348"/>
      <c r="E339" s="431"/>
      <c r="F339" s="444"/>
      <c r="G339" s="350"/>
      <c r="H339" s="351"/>
      <c r="I339" s="351"/>
      <c r="J339" s="352"/>
      <c r="K339" s="352"/>
      <c r="L339" s="348"/>
      <c r="M339" s="348"/>
      <c r="N339" s="348"/>
      <c r="O339" s="353"/>
      <c r="P339" s="348"/>
    </row>
    <row r="340" spans="4:16" ht="40.15" customHeight="1" x14ac:dyDescent="0.25">
      <c r="D340" s="348"/>
      <c r="E340" s="431"/>
      <c r="F340" s="444"/>
      <c r="G340" s="350"/>
      <c r="H340" s="351"/>
      <c r="I340" s="351"/>
      <c r="J340" s="352"/>
      <c r="K340" s="352"/>
      <c r="L340" s="348"/>
      <c r="M340" s="348"/>
      <c r="N340" s="348"/>
      <c r="O340" s="353"/>
      <c r="P340" s="348"/>
    </row>
    <row r="341" spans="4:16" ht="40.15" customHeight="1" x14ac:dyDescent="0.25">
      <c r="D341" s="348"/>
      <c r="E341" s="431"/>
      <c r="F341" s="444"/>
      <c r="G341" s="350"/>
      <c r="H341" s="351"/>
      <c r="I341" s="351"/>
      <c r="J341" s="352"/>
      <c r="K341" s="352"/>
      <c r="L341" s="348"/>
      <c r="M341" s="348"/>
      <c r="N341" s="348"/>
      <c r="O341" s="353"/>
      <c r="P341" s="348"/>
    </row>
    <row r="342" spans="4:16" ht="40.15" customHeight="1" x14ac:dyDescent="0.25">
      <c r="D342" s="348"/>
      <c r="E342" s="431"/>
      <c r="F342" s="444"/>
      <c r="G342" s="350"/>
      <c r="H342" s="351"/>
      <c r="I342" s="351"/>
      <c r="J342" s="352"/>
      <c r="K342" s="352"/>
      <c r="L342" s="348"/>
      <c r="M342" s="348"/>
      <c r="N342" s="348"/>
      <c r="O342" s="353"/>
      <c r="P342" s="348"/>
    </row>
    <row r="343" spans="4:16" ht="40.15" customHeight="1" x14ac:dyDescent="0.25">
      <c r="D343" s="348"/>
      <c r="E343" s="431"/>
      <c r="F343" s="444"/>
      <c r="G343" s="350"/>
      <c r="H343" s="351"/>
      <c r="I343" s="351"/>
      <c r="J343" s="352"/>
      <c r="K343" s="352"/>
      <c r="L343" s="348"/>
      <c r="M343" s="348"/>
      <c r="N343" s="348"/>
      <c r="O343" s="353"/>
      <c r="P343" s="348"/>
    </row>
    <row r="344" spans="4:16" ht="40.15" customHeight="1" x14ac:dyDescent="0.25">
      <c r="D344" s="348"/>
      <c r="E344" s="431"/>
      <c r="F344" s="444"/>
      <c r="G344" s="350"/>
      <c r="H344" s="351"/>
      <c r="I344" s="351"/>
      <c r="J344" s="352"/>
      <c r="K344" s="352"/>
      <c r="L344" s="348"/>
      <c r="M344" s="348"/>
      <c r="N344" s="348"/>
      <c r="O344" s="353"/>
      <c r="P344" s="348"/>
    </row>
    <row r="345" spans="4:16" ht="40.15" customHeight="1" x14ac:dyDescent="0.25">
      <c r="D345" s="348"/>
      <c r="E345" s="431"/>
      <c r="F345" s="444"/>
      <c r="G345" s="350"/>
      <c r="H345" s="351"/>
      <c r="I345" s="351"/>
      <c r="J345" s="352"/>
      <c r="K345" s="352"/>
      <c r="L345" s="348"/>
      <c r="M345" s="348"/>
      <c r="N345" s="348"/>
      <c r="O345" s="353"/>
      <c r="P345" s="348"/>
    </row>
    <row r="346" spans="4:16" ht="40.15" customHeight="1" x14ac:dyDescent="0.25">
      <c r="D346" s="348"/>
      <c r="E346" s="431"/>
      <c r="F346" s="444"/>
      <c r="G346" s="350"/>
      <c r="H346" s="351"/>
      <c r="I346" s="351"/>
      <c r="J346" s="352"/>
      <c r="K346" s="352"/>
      <c r="L346" s="348"/>
      <c r="M346" s="348"/>
      <c r="N346" s="348"/>
      <c r="O346" s="353"/>
      <c r="P346" s="348"/>
    </row>
    <row r="347" spans="4:16" ht="40.15" customHeight="1" x14ac:dyDescent="0.25">
      <c r="D347" s="348"/>
      <c r="E347" s="431"/>
      <c r="F347" s="444"/>
      <c r="G347" s="350"/>
      <c r="H347" s="351"/>
      <c r="I347" s="351"/>
      <c r="J347" s="352"/>
      <c r="K347" s="352"/>
      <c r="L347" s="348"/>
      <c r="M347" s="348"/>
      <c r="N347" s="348"/>
      <c r="O347" s="353"/>
      <c r="P347" s="348"/>
    </row>
    <row r="348" spans="4:16" ht="40.15" customHeight="1" x14ac:dyDescent="0.25">
      <c r="D348" s="348"/>
      <c r="E348" s="431"/>
      <c r="F348" s="444"/>
      <c r="G348" s="350"/>
      <c r="H348" s="351"/>
      <c r="I348" s="351"/>
      <c r="J348" s="352"/>
      <c r="K348" s="352"/>
      <c r="L348" s="348"/>
      <c r="M348" s="348"/>
      <c r="N348" s="348"/>
      <c r="O348" s="353"/>
      <c r="P348" s="348"/>
    </row>
    <row r="349" spans="4:16" ht="40.15" customHeight="1" x14ac:dyDescent="0.25">
      <c r="D349" s="348"/>
      <c r="E349" s="431"/>
      <c r="F349" s="444"/>
      <c r="G349" s="350"/>
      <c r="H349" s="351"/>
      <c r="I349" s="351"/>
      <c r="J349" s="352"/>
      <c r="K349" s="352"/>
      <c r="L349" s="348"/>
      <c r="M349" s="348"/>
      <c r="N349" s="348"/>
      <c r="O349" s="353"/>
      <c r="P349" s="348"/>
    </row>
    <row r="350" spans="4:16" ht="40.15" customHeight="1" x14ac:dyDescent="0.25">
      <c r="D350" s="348"/>
      <c r="E350" s="431"/>
      <c r="F350" s="444"/>
      <c r="G350" s="350"/>
      <c r="H350" s="351"/>
      <c r="I350" s="351"/>
      <c r="J350" s="352"/>
      <c r="K350" s="352"/>
      <c r="L350" s="348"/>
      <c r="M350" s="348"/>
      <c r="N350" s="348"/>
      <c r="O350" s="353"/>
      <c r="P350" s="348"/>
    </row>
    <row r="351" spans="4:16" ht="40.15" customHeight="1" x14ac:dyDescent="0.25">
      <c r="D351" s="348"/>
      <c r="E351" s="431"/>
      <c r="F351" s="444"/>
      <c r="G351" s="350"/>
      <c r="H351" s="351"/>
      <c r="I351" s="351"/>
      <c r="J351" s="352"/>
      <c r="K351" s="352"/>
      <c r="L351" s="348"/>
      <c r="M351" s="348"/>
      <c r="N351" s="348"/>
      <c r="O351" s="353"/>
      <c r="P351" s="348"/>
    </row>
    <row r="352" spans="4:16" ht="40.15" customHeight="1" x14ac:dyDescent="0.25">
      <c r="D352" s="348"/>
      <c r="E352" s="431"/>
      <c r="F352" s="444"/>
      <c r="G352" s="350"/>
      <c r="H352" s="351"/>
      <c r="I352" s="351"/>
      <c r="J352" s="352"/>
      <c r="K352" s="352"/>
      <c r="L352" s="348"/>
      <c r="M352" s="348"/>
      <c r="N352" s="348"/>
      <c r="O352" s="353"/>
      <c r="P352" s="348"/>
    </row>
    <row r="353" spans="4:16" ht="40.15" customHeight="1" x14ac:dyDescent="0.25">
      <c r="D353" s="348"/>
      <c r="E353" s="431"/>
      <c r="F353" s="444"/>
      <c r="G353" s="350"/>
      <c r="H353" s="351"/>
      <c r="I353" s="351"/>
      <c r="J353" s="352"/>
      <c r="K353" s="352"/>
      <c r="L353" s="348"/>
      <c r="M353" s="348"/>
      <c r="N353" s="348"/>
      <c r="O353" s="353"/>
      <c r="P353" s="348"/>
    </row>
    <row r="354" spans="4:16" ht="40.15" customHeight="1" x14ac:dyDescent="0.25">
      <c r="D354" s="348"/>
      <c r="E354" s="431"/>
      <c r="F354" s="444"/>
      <c r="G354" s="350"/>
      <c r="H354" s="351"/>
      <c r="I354" s="351"/>
      <c r="J354" s="352"/>
      <c r="K354" s="352"/>
      <c r="L354" s="348"/>
      <c r="M354" s="348"/>
      <c r="N354" s="348"/>
      <c r="O354" s="353"/>
      <c r="P354" s="348"/>
    </row>
    <row r="355" spans="4:16" ht="40.15" customHeight="1" x14ac:dyDescent="0.25">
      <c r="D355" s="348"/>
      <c r="E355" s="431"/>
      <c r="F355" s="444"/>
      <c r="G355" s="350"/>
      <c r="H355" s="351"/>
      <c r="I355" s="351"/>
      <c r="J355" s="352"/>
      <c r="K355" s="352"/>
      <c r="L355" s="348"/>
      <c r="M355" s="348"/>
      <c r="N355" s="348"/>
      <c r="O355" s="353"/>
      <c r="P355" s="348"/>
    </row>
    <row r="356" spans="4:16" ht="40.15" customHeight="1" x14ac:dyDescent="0.25">
      <c r="D356" s="348"/>
      <c r="E356" s="431"/>
      <c r="F356" s="444"/>
      <c r="G356" s="350"/>
      <c r="H356" s="351"/>
      <c r="I356" s="351"/>
      <c r="J356" s="352"/>
      <c r="K356" s="352"/>
      <c r="L356" s="348"/>
      <c r="M356" s="348"/>
      <c r="N356" s="348"/>
      <c r="O356" s="353"/>
      <c r="P356" s="348"/>
    </row>
    <row r="357" spans="4:16" ht="40.15" customHeight="1" x14ac:dyDescent="0.25">
      <c r="D357" s="348"/>
      <c r="E357" s="431"/>
      <c r="F357" s="444"/>
      <c r="G357" s="350"/>
      <c r="H357" s="351"/>
      <c r="I357" s="351"/>
      <c r="J357" s="352"/>
      <c r="K357" s="352"/>
      <c r="L357" s="348"/>
      <c r="M357" s="348"/>
      <c r="N357" s="348"/>
      <c r="O357" s="353"/>
      <c r="P357" s="348"/>
    </row>
    <row r="358" spans="4:16" ht="40.15" customHeight="1" x14ac:dyDescent="0.25">
      <c r="D358" s="348"/>
      <c r="E358" s="431"/>
      <c r="F358" s="444"/>
      <c r="G358" s="350"/>
      <c r="H358" s="351"/>
      <c r="I358" s="351"/>
      <c r="J358" s="352"/>
      <c r="K358" s="352"/>
      <c r="L358" s="348"/>
      <c r="M358" s="348"/>
      <c r="N358" s="348"/>
      <c r="O358" s="353"/>
      <c r="P358" s="348"/>
    </row>
    <row r="359" spans="4:16" ht="40.15" customHeight="1" x14ac:dyDescent="0.25">
      <c r="D359" s="348"/>
      <c r="E359" s="431"/>
      <c r="F359" s="444"/>
      <c r="G359" s="350"/>
      <c r="H359" s="351"/>
      <c r="I359" s="351"/>
      <c r="J359" s="352"/>
      <c r="K359" s="352"/>
      <c r="L359" s="348"/>
      <c r="M359" s="348"/>
      <c r="N359" s="348"/>
      <c r="O359" s="353"/>
      <c r="P359" s="348"/>
    </row>
    <row r="360" spans="4:16" ht="40.15" customHeight="1" x14ac:dyDescent="0.25">
      <c r="D360" s="348"/>
      <c r="E360" s="431"/>
      <c r="F360" s="444"/>
      <c r="G360" s="350"/>
      <c r="H360" s="351"/>
      <c r="I360" s="351"/>
      <c r="J360" s="352"/>
      <c r="K360" s="352"/>
      <c r="L360" s="348"/>
      <c r="M360" s="348"/>
      <c r="N360" s="348"/>
      <c r="O360" s="353"/>
      <c r="P360" s="348"/>
    </row>
    <row r="361" spans="4:16" ht="40.15" customHeight="1" x14ac:dyDescent="0.25">
      <c r="D361" s="348"/>
      <c r="E361" s="431"/>
      <c r="F361" s="444"/>
      <c r="G361" s="350"/>
      <c r="H361" s="351"/>
      <c r="I361" s="351"/>
      <c r="J361" s="352"/>
      <c r="K361" s="352"/>
      <c r="L361" s="348"/>
      <c r="M361" s="348"/>
      <c r="N361" s="348"/>
      <c r="O361" s="353"/>
      <c r="P361" s="348"/>
    </row>
    <row r="362" spans="4:16" ht="40.15" customHeight="1" x14ac:dyDescent="0.25">
      <c r="D362" s="348"/>
      <c r="E362" s="431"/>
      <c r="F362" s="444"/>
      <c r="G362" s="350"/>
      <c r="H362" s="351"/>
      <c r="I362" s="351"/>
      <c r="J362" s="352"/>
      <c r="K362" s="352"/>
      <c r="L362" s="348"/>
      <c r="M362" s="348"/>
      <c r="N362" s="348"/>
      <c r="O362" s="353"/>
      <c r="P362" s="348"/>
    </row>
    <row r="363" spans="4:16" ht="40.15" customHeight="1" x14ac:dyDescent="0.25">
      <c r="D363" s="348"/>
      <c r="E363" s="431"/>
      <c r="F363" s="444"/>
      <c r="G363" s="350"/>
      <c r="H363" s="351"/>
      <c r="I363" s="351"/>
      <c r="J363" s="352"/>
      <c r="K363" s="352"/>
      <c r="L363" s="348"/>
      <c r="M363" s="348"/>
      <c r="N363" s="348"/>
      <c r="O363" s="353"/>
      <c r="P363" s="348"/>
    </row>
    <row r="364" spans="4:16" ht="40.15" customHeight="1" x14ac:dyDescent="0.25">
      <c r="D364" s="348"/>
      <c r="E364" s="431"/>
      <c r="F364" s="444"/>
      <c r="G364" s="350"/>
      <c r="H364" s="351"/>
      <c r="I364" s="351"/>
      <c r="J364" s="352"/>
      <c r="K364" s="352"/>
      <c r="L364" s="348"/>
      <c r="M364" s="348"/>
      <c r="N364" s="348"/>
      <c r="O364" s="353"/>
      <c r="P364" s="348"/>
    </row>
    <row r="365" spans="4:16" ht="40.15" customHeight="1" x14ac:dyDescent="0.25">
      <c r="D365" s="348"/>
      <c r="E365" s="431"/>
      <c r="F365" s="444"/>
      <c r="G365" s="350"/>
      <c r="H365" s="351"/>
      <c r="I365" s="351"/>
      <c r="J365" s="352"/>
      <c r="K365" s="352"/>
      <c r="L365" s="348"/>
      <c r="M365" s="348"/>
      <c r="N365" s="348"/>
      <c r="O365" s="353"/>
      <c r="P365" s="348"/>
    </row>
    <row r="366" spans="4:16" ht="40.15" customHeight="1" x14ac:dyDescent="0.25">
      <c r="D366" s="348"/>
      <c r="E366" s="431"/>
      <c r="F366" s="444"/>
      <c r="G366" s="350"/>
      <c r="H366" s="351"/>
      <c r="I366" s="351"/>
      <c r="J366" s="352"/>
      <c r="K366" s="352"/>
      <c r="L366" s="348"/>
      <c r="M366" s="348"/>
      <c r="N366" s="348"/>
      <c r="O366" s="353"/>
      <c r="P366" s="348"/>
    </row>
    <row r="367" spans="4:16" ht="40.15" customHeight="1" x14ac:dyDescent="0.25">
      <c r="D367" s="348"/>
      <c r="E367" s="431"/>
      <c r="F367" s="444"/>
      <c r="G367" s="350"/>
      <c r="H367" s="351"/>
      <c r="I367" s="351"/>
      <c r="J367" s="352"/>
      <c r="K367" s="352"/>
      <c r="L367" s="348"/>
      <c r="M367" s="348"/>
      <c r="N367" s="348"/>
      <c r="O367" s="353"/>
      <c r="P367" s="348"/>
    </row>
    <row r="368" spans="4:16" ht="40.15" customHeight="1" x14ac:dyDescent="0.25">
      <c r="D368" s="348"/>
      <c r="E368" s="431"/>
      <c r="F368" s="444"/>
      <c r="G368" s="350"/>
      <c r="H368" s="351"/>
      <c r="I368" s="351"/>
      <c r="J368" s="352"/>
      <c r="K368" s="352"/>
      <c r="L368" s="348"/>
      <c r="M368" s="348"/>
      <c r="N368" s="348"/>
      <c r="O368" s="353"/>
      <c r="P368" s="348"/>
    </row>
    <row r="369" spans="4:16" ht="40.15" customHeight="1" x14ac:dyDescent="0.25">
      <c r="D369" s="348"/>
      <c r="E369" s="431"/>
      <c r="F369" s="444"/>
      <c r="G369" s="350"/>
      <c r="H369" s="351"/>
      <c r="I369" s="351"/>
      <c r="J369" s="352"/>
      <c r="K369" s="352"/>
      <c r="L369" s="348"/>
      <c r="M369" s="348"/>
      <c r="N369" s="348"/>
      <c r="O369" s="353"/>
      <c r="P369" s="348"/>
    </row>
    <row r="370" spans="4:16" ht="40.15" customHeight="1" x14ac:dyDescent="0.25">
      <c r="D370" s="348"/>
      <c r="E370" s="431"/>
      <c r="F370" s="444"/>
      <c r="G370" s="350"/>
      <c r="H370" s="351"/>
      <c r="I370" s="351"/>
      <c r="J370" s="352"/>
      <c r="K370" s="352"/>
      <c r="L370" s="348"/>
      <c r="M370" s="348"/>
      <c r="N370" s="348"/>
      <c r="O370" s="353"/>
      <c r="P370" s="348"/>
    </row>
    <row r="371" spans="4:16" ht="40.15" customHeight="1" x14ac:dyDescent="0.25">
      <c r="D371" s="348"/>
      <c r="E371" s="431"/>
      <c r="F371" s="444"/>
      <c r="G371" s="350"/>
      <c r="H371" s="351"/>
      <c r="I371" s="351"/>
      <c r="J371" s="352"/>
      <c r="K371" s="352"/>
      <c r="L371" s="348"/>
      <c r="M371" s="348"/>
      <c r="N371" s="348"/>
      <c r="O371" s="353"/>
      <c r="P371" s="348"/>
    </row>
    <row r="372" spans="4:16" ht="40.15" customHeight="1" x14ac:dyDescent="0.25">
      <c r="D372" s="348"/>
      <c r="E372" s="431"/>
      <c r="F372" s="444"/>
      <c r="G372" s="350"/>
      <c r="H372" s="351"/>
      <c r="I372" s="351"/>
      <c r="J372" s="352"/>
      <c r="K372" s="352"/>
      <c r="L372" s="348"/>
      <c r="M372" s="348"/>
      <c r="N372" s="348"/>
      <c r="O372" s="353"/>
      <c r="P372" s="348"/>
    </row>
    <row r="373" spans="4:16" ht="40.15" customHeight="1" x14ac:dyDescent="0.25">
      <c r="D373" s="348"/>
      <c r="E373" s="431"/>
      <c r="F373" s="444"/>
      <c r="G373" s="350"/>
      <c r="H373" s="351"/>
      <c r="I373" s="351"/>
      <c r="J373" s="352"/>
      <c r="K373" s="352"/>
      <c r="L373" s="348"/>
      <c r="M373" s="348"/>
      <c r="N373" s="348"/>
      <c r="O373" s="353"/>
      <c r="P373" s="348"/>
    </row>
    <row r="374" spans="4:16" ht="40.15" customHeight="1" x14ac:dyDescent="0.25">
      <c r="D374" s="348"/>
      <c r="E374" s="431"/>
      <c r="F374" s="444"/>
      <c r="G374" s="350"/>
      <c r="H374" s="351"/>
      <c r="I374" s="351"/>
      <c r="J374" s="352"/>
      <c r="K374" s="352"/>
      <c r="L374" s="348"/>
      <c r="M374" s="348"/>
      <c r="N374" s="348"/>
      <c r="O374" s="353"/>
      <c r="P374" s="348"/>
    </row>
    <row r="375" spans="4:16" ht="40.15" customHeight="1" x14ac:dyDescent="0.25">
      <c r="D375" s="348"/>
      <c r="E375" s="431"/>
      <c r="F375" s="444"/>
      <c r="G375" s="350"/>
      <c r="H375" s="351"/>
      <c r="I375" s="351"/>
      <c r="J375" s="352"/>
      <c r="K375" s="352"/>
      <c r="L375" s="348"/>
      <c r="M375" s="348"/>
      <c r="N375" s="348"/>
      <c r="O375" s="353"/>
      <c r="P375" s="348"/>
    </row>
    <row r="376" spans="4:16" ht="40.15" customHeight="1" x14ac:dyDescent="0.25">
      <c r="D376" s="348"/>
      <c r="E376" s="431"/>
      <c r="F376" s="444"/>
      <c r="G376" s="350"/>
      <c r="H376" s="351"/>
      <c r="I376" s="351"/>
      <c r="J376" s="352"/>
      <c r="K376" s="352"/>
      <c r="L376" s="348"/>
      <c r="M376" s="348"/>
      <c r="N376" s="348"/>
      <c r="O376" s="353"/>
      <c r="P376" s="348"/>
    </row>
    <row r="377" spans="4:16" ht="40.15" customHeight="1" x14ac:dyDescent="0.25">
      <c r="D377" s="348"/>
      <c r="E377" s="431"/>
      <c r="F377" s="444"/>
      <c r="G377" s="350"/>
      <c r="H377" s="351"/>
      <c r="I377" s="351"/>
      <c r="J377" s="352"/>
      <c r="K377" s="352"/>
      <c r="L377" s="348"/>
      <c r="M377" s="348"/>
      <c r="N377" s="348"/>
      <c r="O377" s="353"/>
      <c r="P377" s="348"/>
    </row>
    <row r="378" spans="4:16" ht="40.15" customHeight="1" x14ac:dyDescent="0.25">
      <c r="D378" s="348"/>
      <c r="E378" s="431"/>
      <c r="F378" s="444"/>
      <c r="G378" s="350"/>
      <c r="H378" s="351"/>
      <c r="I378" s="351"/>
      <c r="J378" s="352"/>
      <c r="K378" s="352"/>
      <c r="L378" s="348"/>
      <c r="M378" s="348"/>
      <c r="N378" s="348"/>
      <c r="O378" s="353"/>
      <c r="P378" s="348"/>
    </row>
    <row r="379" spans="4:16" ht="40.15" customHeight="1" x14ac:dyDescent="0.25">
      <c r="D379" s="348"/>
      <c r="E379" s="431"/>
      <c r="F379" s="444"/>
      <c r="G379" s="350"/>
      <c r="H379" s="351"/>
      <c r="I379" s="351"/>
      <c r="J379" s="352"/>
      <c r="K379" s="352"/>
      <c r="L379" s="348"/>
      <c r="M379" s="348"/>
      <c r="N379" s="348"/>
      <c r="O379" s="353"/>
      <c r="P379" s="348"/>
    </row>
    <row r="380" spans="4:16" ht="40.15" customHeight="1" x14ac:dyDescent="0.25">
      <c r="D380" s="348"/>
      <c r="E380" s="431"/>
      <c r="F380" s="444"/>
      <c r="G380" s="350"/>
      <c r="H380" s="351"/>
      <c r="I380" s="351"/>
      <c r="J380" s="352"/>
      <c r="K380" s="352"/>
      <c r="L380" s="348"/>
      <c r="M380" s="348"/>
      <c r="N380" s="348"/>
      <c r="O380" s="353"/>
      <c r="P380" s="348"/>
    </row>
    <row r="381" spans="4:16" ht="40.15" customHeight="1" x14ac:dyDescent="0.25">
      <c r="D381" s="348"/>
      <c r="E381" s="431"/>
      <c r="F381" s="444"/>
      <c r="G381" s="350"/>
      <c r="H381" s="351"/>
      <c r="I381" s="351"/>
      <c r="J381" s="352"/>
      <c r="K381" s="352"/>
      <c r="L381" s="348"/>
      <c r="M381" s="348"/>
      <c r="N381" s="348"/>
      <c r="O381" s="353"/>
      <c r="P381" s="348"/>
    </row>
    <row r="382" spans="4:16" ht="40.15" customHeight="1" x14ac:dyDescent="0.25">
      <c r="D382" s="348"/>
      <c r="E382" s="431"/>
      <c r="F382" s="444"/>
      <c r="G382" s="350"/>
      <c r="H382" s="351"/>
      <c r="I382" s="351"/>
      <c r="J382" s="352"/>
      <c r="K382" s="352"/>
      <c r="L382" s="348"/>
      <c r="M382" s="348"/>
      <c r="N382" s="348"/>
      <c r="O382" s="353"/>
      <c r="P382" s="348"/>
    </row>
    <row r="383" spans="4:16" ht="40.15" customHeight="1" x14ac:dyDescent="0.25">
      <c r="D383" s="348"/>
      <c r="E383" s="431"/>
      <c r="F383" s="444"/>
      <c r="G383" s="350"/>
      <c r="H383" s="351"/>
      <c r="I383" s="351"/>
      <c r="J383" s="352"/>
      <c r="K383" s="352"/>
      <c r="L383" s="348"/>
      <c r="M383" s="348"/>
      <c r="N383" s="348"/>
      <c r="O383" s="353"/>
      <c r="P383" s="348"/>
    </row>
    <row r="384" spans="4:16" ht="40.15" customHeight="1" x14ac:dyDescent="0.25">
      <c r="D384" s="348"/>
      <c r="E384" s="431"/>
      <c r="F384" s="444"/>
      <c r="G384" s="350"/>
      <c r="H384" s="351"/>
      <c r="I384" s="351"/>
      <c r="J384" s="352"/>
      <c r="K384" s="352"/>
      <c r="L384" s="348"/>
      <c r="M384" s="348"/>
      <c r="N384" s="348"/>
      <c r="O384" s="353"/>
      <c r="P384" s="348"/>
    </row>
    <row r="385" spans="4:16" ht="40.15" customHeight="1" x14ac:dyDescent="0.25">
      <c r="D385" s="348"/>
      <c r="E385" s="431"/>
      <c r="F385" s="444"/>
      <c r="G385" s="350"/>
      <c r="H385" s="351"/>
      <c r="I385" s="351"/>
      <c r="J385" s="352"/>
      <c r="K385" s="352"/>
      <c r="L385" s="348"/>
      <c r="M385" s="348"/>
      <c r="N385" s="348"/>
      <c r="O385" s="353"/>
      <c r="P385" s="348"/>
    </row>
    <row r="386" spans="4:16" ht="40.15" customHeight="1" x14ac:dyDescent="0.25">
      <c r="D386" s="348"/>
      <c r="E386" s="431"/>
      <c r="F386" s="444"/>
      <c r="G386" s="350"/>
      <c r="H386" s="351"/>
      <c r="I386" s="351"/>
      <c r="J386" s="352"/>
      <c r="K386" s="352"/>
      <c r="L386" s="348"/>
      <c r="M386" s="348"/>
      <c r="N386" s="348"/>
      <c r="O386" s="353"/>
      <c r="P386" s="348"/>
    </row>
    <row r="387" spans="4:16" ht="40.15" customHeight="1" x14ac:dyDescent="0.25">
      <c r="D387" s="348"/>
      <c r="E387" s="431"/>
      <c r="F387" s="444"/>
      <c r="G387" s="350"/>
      <c r="H387" s="351"/>
      <c r="I387" s="351"/>
      <c r="J387" s="352"/>
      <c r="K387" s="352"/>
      <c r="L387" s="348"/>
      <c r="M387" s="348"/>
      <c r="N387" s="348"/>
      <c r="O387" s="353"/>
      <c r="P387" s="348"/>
    </row>
    <row r="388" spans="4:16" ht="40.15" customHeight="1" x14ac:dyDescent="0.25">
      <c r="D388" s="348"/>
      <c r="E388" s="431"/>
      <c r="F388" s="444"/>
      <c r="G388" s="350"/>
      <c r="H388" s="351"/>
      <c r="I388" s="351"/>
      <c r="J388" s="352"/>
      <c r="K388" s="352"/>
      <c r="L388" s="348"/>
      <c r="M388" s="348"/>
      <c r="N388" s="348"/>
      <c r="O388" s="353"/>
      <c r="P388" s="348"/>
    </row>
    <row r="389" spans="4:16" ht="40.15" customHeight="1" x14ac:dyDescent="0.25">
      <c r="D389" s="348"/>
      <c r="E389" s="431"/>
      <c r="F389" s="444"/>
      <c r="G389" s="350"/>
      <c r="H389" s="351"/>
      <c r="I389" s="351"/>
      <c r="J389" s="352"/>
      <c r="K389" s="352"/>
      <c r="L389" s="348"/>
      <c r="M389" s="348"/>
      <c r="N389" s="348"/>
      <c r="O389" s="353"/>
      <c r="P389" s="348"/>
    </row>
    <row r="390" spans="4:16" ht="40.15" customHeight="1" x14ac:dyDescent="0.25">
      <c r="D390" s="348"/>
      <c r="E390" s="431"/>
      <c r="F390" s="444"/>
      <c r="G390" s="350"/>
      <c r="H390" s="351"/>
      <c r="I390" s="351"/>
      <c r="J390" s="352"/>
      <c r="K390" s="352"/>
      <c r="L390" s="348"/>
      <c r="M390" s="348"/>
      <c r="N390" s="348"/>
      <c r="O390" s="353"/>
      <c r="P390" s="348"/>
    </row>
    <row r="391" spans="4:16" ht="40.15" customHeight="1" x14ac:dyDescent="0.25">
      <c r="D391" s="348"/>
      <c r="E391" s="431"/>
      <c r="F391" s="444"/>
      <c r="G391" s="350"/>
      <c r="H391" s="351"/>
      <c r="I391" s="351"/>
      <c r="J391" s="352"/>
      <c r="K391" s="352"/>
      <c r="L391" s="348"/>
      <c r="M391" s="348"/>
      <c r="N391" s="348"/>
      <c r="O391" s="353"/>
      <c r="P391" s="348"/>
    </row>
    <row r="392" spans="4:16" ht="40.15" customHeight="1" x14ac:dyDescent="0.25">
      <c r="D392" s="348"/>
      <c r="E392" s="431"/>
      <c r="F392" s="444"/>
      <c r="G392" s="350"/>
      <c r="H392" s="351"/>
      <c r="I392" s="351"/>
      <c r="J392" s="352"/>
      <c r="K392" s="352"/>
      <c r="L392" s="348"/>
      <c r="M392" s="348"/>
      <c r="N392" s="348"/>
      <c r="O392" s="353"/>
      <c r="P392" s="348"/>
    </row>
    <row r="393" spans="4:16" ht="40.15" customHeight="1" x14ac:dyDescent="0.25">
      <c r="D393" s="348"/>
      <c r="E393" s="431"/>
      <c r="F393" s="444"/>
      <c r="G393" s="350"/>
      <c r="H393" s="351"/>
      <c r="I393" s="351"/>
      <c r="J393" s="352"/>
      <c r="K393" s="352"/>
      <c r="L393" s="348"/>
      <c r="M393" s="348"/>
      <c r="N393" s="348"/>
      <c r="O393" s="353"/>
      <c r="P393" s="348"/>
    </row>
    <row r="394" spans="4:16" ht="40.15" customHeight="1" x14ac:dyDescent="0.25">
      <c r="D394" s="348"/>
      <c r="E394" s="431"/>
      <c r="F394" s="444"/>
      <c r="G394" s="350"/>
      <c r="H394" s="351"/>
      <c r="I394" s="351"/>
      <c r="J394" s="352"/>
      <c r="K394" s="352"/>
      <c r="L394" s="348"/>
      <c r="M394" s="348"/>
      <c r="N394" s="348"/>
      <c r="O394" s="353"/>
      <c r="P394" s="348"/>
    </row>
    <row r="395" spans="4:16" ht="40.15" customHeight="1" x14ac:dyDescent="0.25">
      <c r="D395" s="348"/>
      <c r="E395" s="431"/>
      <c r="F395" s="444"/>
      <c r="G395" s="350"/>
      <c r="H395" s="351"/>
      <c r="I395" s="351"/>
      <c r="J395" s="352"/>
      <c r="K395" s="352"/>
      <c r="L395" s="348"/>
      <c r="M395" s="348"/>
      <c r="N395" s="348"/>
      <c r="O395" s="353"/>
      <c r="P395" s="348"/>
    </row>
    <row r="396" spans="4:16" ht="40.15" customHeight="1" x14ac:dyDescent="0.25">
      <c r="D396" s="348"/>
      <c r="E396" s="431"/>
      <c r="F396" s="444"/>
      <c r="G396" s="350"/>
      <c r="H396" s="351"/>
      <c r="I396" s="351"/>
      <c r="J396" s="352"/>
      <c r="K396" s="352"/>
      <c r="L396" s="348"/>
      <c r="M396" s="348"/>
      <c r="N396" s="348"/>
      <c r="O396" s="353"/>
      <c r="P396" s="348"/>
    </row>
    <row r="397" spans="4:16" ht="40.15" customHeight="1" x14ac:dyDescent="0.25">
      <c r="D397" s="348"/>
      <c r="E397" s="431"/>
      <c r="F397" s="444"/>
      <c r="G397" s="350"/>
      <c r="H397" s="351"/>
      <c r="I397" s="351"/>
      <c r="J397" s="352"/>
      <c r="K397" s="352"/>
      <c r="L397" s="348"/>
      <c r="M397" s="348"/>
      <c r="N397" s="348"/>
      <c r="O397" s="353"/>
      <c r="P397" s="348"/>
    </row>
    <row r="398" spans="4:16" ht="40.15" customHeight="1" x14ac:dyDescent="0.25">
      <c r="D398" s="348"/>
      <c r="E398" s="431"/>
      <c r="F398" s="444"/>
      <c r="G398" s="350"/>
      <c r="H398" s="351"/>
      <c r="I398" s="351"/>
      <c r="J398" s="352"/>
      <c r="K398" s="352"/>
      <c r="L398" s="348"/>
      <c r="M398" s="348"/>
      <c r="N398" s="348"/>
      <c r="O398" s="353"/>
      <c r="P398" s="348"/>
    </row>
    <row r="399" spans="4:16" ht="40.15" customHeight="1" x14ac:dyDescent="0.25">
      <c r="D399" s="348"/>
      <c r="E399" s="431"/>
      <c r="F399" s="444"/>
      <c r="G399" s="350"/>
      <c r="H399" s="351"/>
      <c r="I399" s="351"/>
      <c r="J399" s="352"/>
      <c r="K399" s="352"/>
      <c r="L399" s="348"/>
      <c r="M399" s="348"/>
      <c r="N399" s="348"/>
      <c r="O399" s="353"/>
      <c r="P399" s="348"/>
    </row>
    <row r="400" spans="4:16" ht="40.15" customHeight="1" x14ac:dyDescent="0.25">
      <c r="D400" s="348"/>
      <c r="E400" s="431"/>
      <c r="F400" s="444"/>
      <c r="G400" s="350"/>
      <c r="H400" s="351"/>
      <c r="I400" s="351"/>
      <c r="J400" s="352"/>
      <c r="K400" s="352"/>
      <c r="L400" s="348"/>
      <c r="M400" s="348"/>
      <c r="N400" s="348"/>
      <c r="O400" s="353"/>
      <c r="P400" s="348"/>
    </row>
    <row r="401" spans="4:16" ht="40.15" customHeight="1" x14ac:dyDescent="0.25">
      <c r="D401" s="348"/>
      <c r="E401" s="431"/>
      <c r="F401" s="444"/>
      <c r="G401" s="350"/>
      <c r="H401" s="351"/>
      <c r="I401" s="351"/>
      <c r="J401" s="352"/>
      <c r="K401" s="352"/>
      <c r="L401" s="348"/>
      <c r="M401" s="348"/>
      <c r="N401" s="348"/>
      <c r="O401" s="353"/>
      <c r="P401" s="348"/>
    </row>
    <row r="402" spans="4:16" ht="40.15" customHeight="1" x14ac:dyDescent="0.25">
      <c r="D402" s="348"/>
      <c r="E402" s="431"/>
      <c r="F402" s="444"/>
      <c r="G402" s="350"/>
      <c r="H402" s="351"/>
      <c r="I402" s="351"/>
      <c r="J402" s="352"/>
      <c r="K402" s="352"/>
      <c r="L402" s="348"/>
      <c r="M402" s="348"/>
      <c r="N402" s="348"/>
      <c r="O402" s="353"/>
      <c r="P402" s="348"/>
    </row>
    <row r="403" spans="4:16" ht="40.15" customHeight="1" x14ac:dyDescent="0.25">
      <c r="D403" s="348"/>
      <c r="E403" s="431"/>
      <c r="F403" s="444"/>
      <c r="G403" s="350"/>
      <c r="H403" s="351"/>
      <c r="I403" s="351"/>
      <c r="J403" s="352"/>
      <c r="K403" s="352"/>
      <c r="L403" s="348"/>
      <c r="M403" s="348"/>
      <c r="N403" s="348"/>
      <c r="O403" s="353"/>
      <c r="P403" s="348"/>
    </row>
    <row r="404" spans="4:16" ht="40.15" customHeight="1" x14ac:dyDescent="0.25">
      <c r="D404" s="348"/>
      <c r="E404" s="431"/>
      <c r="F404" s="444"/>
      <c r="G404" s="350"/>
      <c r="H404" s="351"/>
      <c r="I404" s="351"/>
      <c r="J404" s="352"/>
      <c r="K404" s="352"/>
      <c r="L404" s="348"/>
      <c r="M404" s="348"/>
      <c r="N404" s="348"/>
      <c r="O404" s="353"/>
      <c r="P404" s="348"/>
    </row>
    <row r="405" spans="4:16" ht="40.15" customHeight="1" x14ac:dyDescent="0.25">
      <c r="D405" s="348"/>
      <c r="E405" s="431"/>
      <c r="F405" s="444"/>
      <c r="G405" s="350"/>
      <c r="H405" s="351"/>
      <c r="I405" s="351"/>
      <c r="J405" s="352"/>
      <c r="K405" s="352"/>
      <c r="L405" s="348"/>
      <c r="M405" s="348"/>
      <c r="N405" s="348"/>
      <c r="O405" s="353"/>
      <c r="P405" s="348"/>
    </row>
    <row r="406" spans="4:16" ht="40.15" customHeight="1" x14ac:dyDescent="0.25">
      <c r="D406" s="348"/>
      <c r="E406" s="431"/>
      <c r="F406" s="444"/>
      <c r="G406" s="350"/>
      <c r="H406" s="351"/>
      <c r="I406" s="351"/>
      <c r="J406" s="352"/>
      <c r="K406" s="352"/>
      <c r="L406" s="348"/>
      <c r="M406" s="348"/>
      <c r="N406" s="348"/>
      <c r="O406" s="353"/>
      <c r="P406" s="348"/>
    </row>
    <row r="407" spans="4:16" ht="40.15" customHeight="1" x14ac:dyDescent="0.25">
      <c r="D407" s="348"/>
      <c r="E407" s="431"/>
      <c r="F407" s="444"/>
      <c r="G407" s="350"/>
      <c r="H407" s="351"/>
      <c r="I407" s="351"/>
      <c r="J407" s="352"/>
      <c r="K407" s="352"/>
      <c r="L407" s="348"/>
      <c r="M407" s="348"/>
      <c r="N407" s="348"/>
      <c r="O407" s="353"/>
      <c r="P407" s="348"/>
    </row>
    <row r="408" spans="4:16" ht="40.15" customHeight="1" x14ac:dyDescent="0.25">
      <c r="D408" s="348"/>
      <c r="E408" s="431"/>
      <c r="F408" s="444"/>
      <c r="G408" s="350"/>
      <c r="H408" s="351"/>
      <c r="I408" s="351"/>
      <c r="J408" s="352"/>
      <c r="K408" s="352"/>
      <c r="L408" s="348"/>
      <c r="M408" s="348"/>
      <c r="N408" s="348"/>
      <c r="O408" s="353"/>
      <c r="P408" s="348"/>
    </row>
    <row r="409" spans="4:16" ht="40.15" customHeight="1" x14ac:dyDescent="0.25">
      <c r="D409" s="348"/>
      <c r="E409" s="431"/>
      <c r="F409" s="444"/>
      <c r="G409" s="350"/>
      <c r="H409" s="351"/>
      <c r="I409" s="351"/>
      <c r="J409" s="352"/>
      <c r="K409" s="352"/>
      <c r="L409" s="348"/>
      <c r="M409" s="348"/>
      <c r="N409" s="348"/>
      <c r="O409" s="353"/>
      <c r="P409" s="348"/>
    </row>
    <row r="410" spans="4:16" ht="40.15" customHeight="1" x14ac:dyDescent="0.25">
      <c r="D410" s="348"/>
      <c r="E410" s="431"/>
      <c r="F410" s="444"/>
      <c r="G410" s="350"/>
      <c r="H410" s="351"/>
      <c r="I410" s="351"/>
      <c r="J410" s="352"/>
      <c r="K410" s="352"/>
      <c r="L410" s="348"/>
      <c r="M410" s="348"/>
      <c r="N410" s="348"/>
      <c r="O410" s="353"/>
      <c r="P410" s="348"/>
    </row>
    <row r="411" spans="4:16" ht="40.15" customHeight="1" x14ac:dyDescent="0.25">
      <c r="D411" s="348"/>
      <c r="E411" s="431"/>
      <c r="F411" s="444"/>
      <c r="G411" s="350"/>
      <c r="H411" s="351"/>
      <c r="I411" s="351"/>
      <c r="J411" s="352"/>
      <c r="K411" s="352"/>
      <c r="L411" s="348"/>
      <c r="M411" s="348"/>
      <c r="N411" s="348"/>
      <c r="O411" s="353"/>
      <c r="P411" s="348"/>
    </row>
    <row r="412" spans="4:16" ht="40.15" customHeight="1" x14ac:dyDescent="0.25">
      <c r="D412" s="348"/>
      <c r="E412" s="431"/>
      <c r="F412" s="444"/>
      <c r="G412" s="350"/>
      <c r="H412" s="351"/>
      <c r="I412" s="351"/>
      <c r="J412" s="352"/>
      <c r="K412" s="352"/>
      <c r="L412" s="348"/>
      <c r="M412" s="348"/>
      <c r="N412" s="348"/>
      <c r="O412" s="353"/>
      <c r="P412" s="348"/>
    </row>
    <row r="413" spans="4:16" ht="40.15" customHeight="1" x14ac:dyDescent="0.25">
      <c r="D413" s="348"/>
      <c r="E413" s="431"/>
      <c r="F413" s="444"/>
      <c r="G413" s="350"/>
      <c r="H413" s="351"/>
      <c r="I413" s="351"/>
      <c r="J413" s="352"/>
      <c r="K413" s="352"/>
      <c r="L413" s="348"/>
      <c r="M413" s="348"/>
      <c r="N413" s="348"/>
      <c r="O413" s="353"/>
      <c r="P413" s="348"/>
    </row>
    <row r="414" spans="4:16" ht="40.15" customHeight="1" x14ac:dyDescent="0.25">
      <c r="D414" s="348"/>
      <c r="E414" s="431"/>
      <c r="F414" s="444"/>
      <c r="G414" s="350"/>
      <c r="H414" s="351"/>
      <c r="I414" s="351"/>
      <c r="J414" s="352"/>
      <c r="K414" s="352"/>
      <c r="L414" s="348"/>
      <c r="M414" s="348"/>
      <c r="N414" s="348"/>
      <c r="O414" s="353"/>
      <c r="P414" s="348"/>
    </row>
    <row r="415" spans="4:16" ht="40.15" customHeight="1" x14ac:dyDescent="0.25">
      <c r="D415" s="348"/>
      <c r="E415" s="431"/>
      <c r="F415" s="444"/>
      <c r="G415" s="350"/>
      <c r="H415" s="351"/>
      <c r="I415" s="351"/>
      <c r="J415" s="352"/>
      <c r="K415" s="352"/>
      <c r="L415" s="348"/>
      <c r="M415" s="348"/>
      <c r="N415" s="348"/>
      <c r="O415" s="353"/>
      <c r="P415" s="348"/>
    </row>
    <row r="416" spans="4:16" ht="40.15" customHeight="1" x14ac:dyDescent="0.25">
      <c r="D416" s="348"/>
      <c r="E416" s="431"/>
      <c r="F416" s="444"/>
      <c r="G416" s="350"/>
      <c r="H416" s="351"/>
      <c r="I416" s="351"/>
      <c r="J416" s="352"/>
      <c r="K416" s="352"/>
      <c r="L416" s="348"/>
      <c r="M416" s="348"/>
      <c r="N416" s="348"/>
      <c r="O416" s="353"/>
      <c r="P416" s="348"/>
    </row>
    <row r="417" spans="4:16" ht="40.15" customHeight="1" x14ac:dyDescent="0.25">
      <c r="D417" s="348"/>
      <c r="E417" s="431"/>
      <c r="F417" s="444"/>
      <c r="G417" s="350"/>
      <c r="H417" s="351"/>
      <c r="I417" s="351"/>
      <c r="J417" s="352"/>
      <c r="K417" s="352"/>
      <c r="L417" s="348"/>
      <c r="M417" s="348"/>
      <c r="N417" s="348"/>
      <c r="O417" s="353"/>
      <c r="P417" s="348"/>
    </row>
    <row r="418" spans="4:16" ht="40.15" customHeight="1" x14ac:dyDescent="0.25">
      <c r="D418" s="348"/>
      <c r="E418" s="431"/>
      <c r="F418" s="444"/>
      <c r="G418" s="350"/>
      <c r="H418" s="351"/>
      <c r="I418" s="351"/>
      <c r="J418" s="352"/>
      <c r="K418" s="352"/>
      <c r="L418" s="348"/>
      <c r="M418" s="348"/>
      <c r="N418" s="348"/>
      <c r="O418" s="353"/>
      <c r="P418" s="348"/>
    </row>
    <row r="419" spans="4:16" ht="40.15" customHeight="1" x14ac:dyDescent="0.25">
      <c r="D419" s="348"/>
      <c r="E419" s="431"/>
      <c r="F419" s="444"/>
      <c r="G419" s="350"/>
      <c r="H419" s="351"/>
      <c r="I419" s="351"/>
      <c r="J419" s="352"/>
      <c r="K419" s="352"/>
      <c r="L419" s="348"/>
      <c r="M419" s="348"/>
      <c r="N419" s="348"/>
      <c r="O419" s="353"/>
      <c r="P419" s="348"/>
    </row>
    <row r="420" spans="4:16" ht="40.15" customHeight="1" x14ac:dyDescent="0.25">
      <c r="D420" s="348"/>
      <c r="E420" s="431"/>
      <c r="F420" s="444"/>
      <c r="G420" s="350"/>
      <c r="H420" s="351"/>
      <c r="I420" s="351"/>
      <c r="J420" s="352"/>
      <c r="K420" s="352"/>
      <c r="L420" s="348"/>
      <c r="M420" s="348"/>
      <c r="N420" s="348"/>
      <c r="O420" s="353"/>
      <c r="P420" s="348"/>
    </row>
    <row r="421" spans="4:16" ht="40.15" customHeight="1" x14ac:dyDescent="0.25">
      <c r="D421" s="348"/>
      <c r="E421" s="431"/>
      <c r="F421" s="444"/>
      <c r="G421" s="350"/>
      <c r="H421" s="351"/>
      <c r="I421" s="351"/>
      <c r="J421" s="352"/>
      <c r="K421" s="352"/>
      <c r="L421" s="348"/>
      <c r="M421" s="348"/>
      <c r="N421" s="348"/>
      <c r="O421" s="353"/>
      <c r="P421" s="348"/>
    </row>
    <row r="422" spans="4:16" ht="40.15" customHeight="1" x14ac:dyDescent="0.25">
      <c r="D422" s="348"/>
      <c r="E422" s="431"/>
      <c r="F422" s="444"/>
      <c r="G422" s="350"/>
      <c r="H422" s="351"/>
      <c r="I422" s="351"/>
      <c r="J422" s="352"/>
      <c r="K422" s="352"/>
      <c r="L422" s="348"/>
      <c r="M422" s="348"/>
      <c r="N422" s="348"/>
      <c r="O422" s="353"/>
      <c r="P422" s="348"/>
    </row>
    <row r="423" spans="4:16" ht="40.15" customHeight="1" x14ac:dyDescent="0.25">
      <c r="D423" s="348"/>
      <c r="E423" s="431"/>
      <c r="F423" s="444"/>
      <c r="G423" s="350"/>
      <c r="H423" s="351"/>
      <c r="I423" s="351"/>
      <c r="J423" s="352"/>
      <c r="K423" s="352"/>
      <c r="L423" s="348"/>
      <c r="M423" s="348"/>
      <c r="N423" s="348"/>
      <c r="O423" s="353"/>
      <c r="P423" s="348"/>
    </row>
    <row r="424" spans="4:16" ht="40.15" customHeight="1" x14ac:dyDescent="0.25">
      <c r="D424" s="348"/>
      <c r="E424" s="431"/>
      <c r="F424" s="444"/>
      <c r="G424" s="350"/>
      <c r="H424" s="351"/>
      <c r="I424" s="351"/>
      <c r="J424" s="352"/>
      <c r="K424" s="352"/>
      <c r="L424" s="348"/>
      <c r="M424" s="348"/>
      <c r="N424" s="348"/>
      <c r="O424" s="353"/>
      <c r="P424" s="348"/>
    </row>
    <row r="425" spans="4:16" ht="40.15" customHeight="1" x14ac:dyDescent="0.25">
      <c r="D425" s="348"/>
      <c r="E425" s="431"/>
      <c r="F425" s="444"/>
      <c r="G425" s="350"/>
      <c r="H425" s="351"/>
      <c r="I425" s="351"/>
      <c r="J425" s="352"/>
      <c r="K425" s="352"/>
      <c r="L425" s="348"/>
      <c r="M425" s="348"/>
      <c r="N425" s="348"/>
      <c r="O425" s="353"/>
      <c r="P425" s="348"/>
    </row>
    <row r="426" spans="4:16" ht="40.15" customHeight="1" x14ac:dyDescent="0.25">
      <c r="D426" s="348"/>
      <c r="E426" s="431"/>
      <c r="F426" s="444"/>
      <c r="G426" s="350"/>
      <c r="H426" s="351"/>
      <c r="I426" s="351"/>
      <c r="J426" s="352"/>
      <c r="K426" s="352"/>
      <c r="L426" s="348"/>
      <c r="M426" s="348"/>
      <c r="N426" s="348"/>
      <c r="O426" s="353"/>
      <c r="P426" s="348"/>
    </row>
    <row r="427" spans="4:16" ht="40.15" customHeight="1" x14ac:dyDescent="0.25">
      <c r="D427" s="348"/>
      <c r="E427" s="431"/>
      <c r="F427" s="444"/>
      <c r="G427" s="350"/>
      <c r="H427" s="351"/>
      <c r="I427" s="351"/>
      <c r="J427" s="352"/>
      <c r="K427" s="352"/>
      <c r="L427" s="348"/>
      <c r="M427" s="348"/>
      <c r="N427" s="348"/>
      <c r="O427" s="353"/>
      <c r="P427" s="348"/>
    </row>
    <row r="428" spans="4:16" ht="40.15" customHeight="1" x14ac:dyDescent="0.25">
      <c r="D428" s="348"/>
      <c r="E428" s="431"/>
      <c r="F428" s="444"/>
      <c r="G428" s="350"/>
      <c r="H428" s="351"/>
      <c r="I428" s="351"/>
      <c r="J428" s="352"/>
      <c r="K428" s="352"/>
      <c r="L428" s="348"/>
      <c r="M428" s="348"/>
      <c r="N428" s="348"/>
      <c r="O428" s="353"/>
      <c r="P428" s="348"/>
    </row>
    <row r="429" spans="4:16" ht="40.15" customHeight="1" x14ac:dyDescent="0.25">
      <c r="D429" s="348"/>
      <c r="E429" s="431"/>
      <c r="F429" s="444"/>
      <c r="G429" s="350"/>
      <c r="H429" s="351"/>
      <c r="I429" s="351"/>
      <c r="J429" s="352"/>
      <c r="K429" s="352"/>
      <c r="L429" s="348"/>
      <c r="M429" s="348"/>
      <c r="N429" s="348"/>
      <c r="O429" s="353"/>
      <c r="P429" s="348"/>
    </row>
    <row r="430" spans="4:16" ht="40.15" customHeight="1" x14ac:dyDescent="0.25">
      <c r="D430" s="348"/>
      <c r="E430" s="431"/>
      <c r="F430" s="444"/>
      <c r="G430" s="350"/>
      <c r="H430" s="351"/>
      <c r="I430" s="351"/>
      <c r="J430" s="352"/>
      <c r="K430" s="352"/>
      <c r="L430" s="348"/>
      <c r="M430" s="348"/>
      <c r="N430" s="348"/>
      <c r="O430" s="353"/>
      <c r="P430" s="348"/>
    </row>
    <row r="431" spans="4:16" ht="40.15" customHeight="1" x14ac:dyDescent="0.25">
      <c r="D431" s="348"/>
      <c r="E431" s="431"/>
      <c r="F431" s="444"/>
      <c r="G431" s="350"/>
      <c r="H431" s="351"/>
      <c r="I431" s="351"/>
      <c r="J431" s="352"/>
      <c r="K431" s="352"/>
      <c r="L431" s="348"/>
      <c r="M431" s="348"/>
      <c r="N431" s="348"/>
      <c r="O431" s="353"/>
      <c r="P431" s="348"/>
    </row>
    <row r="432" spans="4:16" ht="40.15" customHeight="1" x14ac:dyDescent="0.25">
      <c r="D432" s="348"/>
      <c r="E432" s="431"/>
      <c r="F432" s="444"/>
      <c r="G432" s="350"/>
      <c r="H432" s="351"/>
      <c r="I432" s="351"/>
      <c r="J432" s="352"/>
      <c r="K432" s="352"/>
      <c r="L432" s="348"/>
      <c r="M432" s="348"/>
      <c r="N432" s="348"/>
      <c r="O432" s="353"/>
      <c r="P432" s="348"/>
    </row>
    <row r="433" spans="4:16" ht="40.15" customHeight="1" x14ac:dyDescent="0.25">
      <c r="D433" s="348"/>
      <c r="E433" s="431"/>
      <c r="F433" s="444"/>
      <c r="G433" s="350"/>
      <c r="H433" s="351"/>
      <c r="I433" s="351"/>
      <c r="J433" s="352"/>
      <c r="K433" s="352"/>
      <c r="L433" s="348"/>
      <c r="M433" s="348"/>
      <c r="N433" s="348"/>
      <c r="O433" s="353"/>
      <c r="P433" s="348"/>
    </row>
    <row r="434" spans="4:16" ht="40.15" customHeight="1" x14ac:dyDescent="0.25">
      <c r="D434" s="348"/>
      <c r="E434" s="431"/>
      <c r="F434" s="444"/>
      <c r="G434" s="350"/>
      <c r="H434" s="351"/>
      <c r="I434" s="351"/>
      <c r="J434" s="352"/>
      <c r="K434" s="352"/>
      <c r="L434" s="348"/>
      <c r="M434" s="348"/>
      <c r="N434" s="348"/>
      <c r="O434" s="353"/>
      <c r="P434" s="348"/>
    </row>
    <row r="435" spans="4:16" ht="40.15" customHeight="1" x14ac:dyDescent="0.25">
      <c r="D435" s="348"/>
      <c r="E435" s="431"/>
      <c r="F435" s="444"/>
      <c r="G435" s="350"/>
      <c r="H435" s="351"/>
      <c r="I435" s="351"/>
      <c r="J435" s="352"/>
      <c r="K435" s="352"/>
      <c r="L435" s="348"/>
      <c r="M435" s="348"/>
      <c r="N435" s="348"/>
      <c r="O435" s="353"/>
      <c r="P435" s="348"/>
    </row>
    <row r="436" spans="4:16" ht="40.15" customHeight="1" x14ac:dyDescent="0.25">
      <c r="D436" s="348"/>
      <c r="E436" s="431"/>
      <c r="F436" s="444"/>
      <c r="G436" s="350"/>
      <c r="H436" s="351"/>
      <c r="I436" s="351"/>
      <c r="J436" s="352"/>
      <c r="K436" s="352"/>
      <c r="L436" s="348"/>
      <c r="M436" s="348"/>
      <c r="N436" s="348"/>
      <c r="O436" s="353"/>
      <c r="P436" s="348"/>
    </row>
    <row r="437" spans="4:16" ht="40.15" customHeight="1" x14ac:dyDescent="0.25">
      <c r="D437" s="348"/>
      <c r="E437" s="431"/>
      <c r="F437" s="444"/>
      <c r="G437" s="350"/>
      <c r="H437" s="351"/>
      <c r="I437" s="351"/>
      <c r="J437" s="352"/>
      <c r="K437" s="352"/>
      <c r="L437" s="348"/>
      <c r="M437" s="348"/>
      <c r="N437" s="348"/>
      <c r="O437" s="353"/>
      <c r="P437" s="348"/>
    </row>
    <row r="438" spans="4:16" ht="40.15" customHeight="1" x14ac:dyDescent="0.25">
      <c r="D438" s="348"/>
      <c r="E438" s="431"/>
      <c r="F438" s="444"/>
      <c r="G438" s="350"/>
      <c r="H438" s="351"/>
      <c r="I438" s="351"/>
      <c r="J438" s="352"/>
      <c r="K438" s="352"/>
      <c r="L438" s="348"/>
      <c r="M438" s="348"/>
      <c r="N438" s="348"/>
      <c r="O438" s="353"/>
      <c r="P438" s="348"/>
    </row>
    <row r="439" spans="4:16" ht="40.15" customHeight="1" x14ac:dyDescent="0.25">
      <c r="D439" s="348"/>
      <c r="E439" s="431"/>
      <c r="F439" s="444"/>
      <c r="G439" s="350"/>
      <c r="H439" s="351"/>
      <c r="I439" s="351"/>
      <c r="J439" s="352"/>
      <c r="K439" s="352"/>
      <c r="L439" s="348"/>
      <c r="M439" s="348"/>
      <c r="N439" s="348"/>
      <c r="O439" s="353"/>
      <c r="P439" s="348"/>
    </row>
    <row r="440" spans="4:16" ht="40.15" customHeight="1" x14ac:dyDescent="0.25">
      <c r="D440" s="348"/>
      <c r="E440" s="431"/>
      <c r="F440" s="444"/>
      <c r="G440" s="350"/>
      <c r="H440" s="351"/>
      <c r="I440" s="351"/>
      <c r="J440" s="352"/>
      <c r="K440" s="352"/>
      <c r="L440" s="348"/>
      <c r="M440" s="348"/>
      <c r="N440" s="348"/>
      <c r="O440" s="353"/>
      <c r="P440" s="348"/>
    </row>
    <row r="441" spans="4:16" ht="40.15" customHeight="1" x14ac:dyDescent="0.25">
      <c r="D441" s="348"/>
      <c r="E441" s="431"/>
      <c r="F441" s="444"/>
      <c r="G441" s="350"/>
      <c r="H441" s="351"/>
      <c r="I441" s="351"/>
      <c r="J441" s="352"/>
      <c r="K441" s="352"/>
      <c r="L441" s="348"/>
      <c r="M441" s="348"/>
      <c r="N441" s="348"/>
      <c r="O441" s="353"/>
      <c r="P441" s="348"/>
    </row>
    <row r="442" spans="4:16" ht="40.15" customHeight="1" x14ac:dyDescent="0.25">
      <c r="D442" s="348"/>
      <c r="E442" s="431"/>
      <c r="F442" s="444"/>
      <c r="G442" s="350"/>
      <c r="H442" s="351"/>
      <c r="I442" s="351"/>
      <c r="J442" s="352"/>
      <c r="K442" s="352"/>
      <c r="L442" s="348"/>
      <c r="M442" s="348"/>
      <c r="N442" s="348"/>
      <c r="O442" s="353"/>
      <c r="P442" s="348"/>
    </row>
    <row r="443" spans="4:16" ht="40.15" customHeight="1" x14ac:dyDescent="0.25">
      <c r="D443" s="348"/>
      <c r="E443" s="431"/>
      <c r="F443" s="444"/>
      <c r="G443" s="350"/>
      <c r="H443" s="351"/>
      <c r="I443" s="351"/>
      <c r="J443" s="352"/>
      <c r="K443" s="352"/>
      <c r="L443" s="348"/>
      <c r="M443" s="348"/>
      <c r="N443" s="348"/>
      <c r="O443" s="353"/>
      <c r="P443" s="348"/>
    </row>
    <row r="444" spans="4:16" ht="40.15" customHeight="1" x14ac:dyDescent="0.25">
      <c r="D444" s="348"/>
      <c r="E444" s="431"/>
      <c r="F444" s="444"/>
      <c r="G444" s="350"/>
      <c r="H444" s="351"/>
      <c r="I444" s="351"/>
      <c r="J444" s="352"/>
      <c r="K444" s="352"/>
      <c r="L444" s="348"/>
      <c r="M444" s="348"/>
      <c r="N444" s="348"/>
      <c r="O444" s="353"/>
      <c r="P444" s="348"/>
    </row>
    <row r="445" spans="4:16" ht="40.15" customHeight="1" x14ac:dyDescent="0.25">
      <c r="D445" s="348"/>
      <c r="E445" s="431"/>
      <c r="F445" s="444"/>
      <c r="G445" s="350"/>
      <c r="H445" s="351"/>
      <c r="I445" s="351"/>
      <c r="J445" s="352"/>
      <c r="K445" s="352"/>
      <c r="L445" s="348"/>
      <c r="M445" s="348"/>
      <c r="N445" s="348"/>
      <c r="O445" s="353"/>
      <c r="P445" s="348"/>
    </row>
    <row r="446" spans="4:16" ht="40.15" customHeight="1" x14ac:dyDescent="0.25">
      <c r="D446" s="348"/>
      <c r="E446" s="431"/>
      <c r="F446" s="444"/>
      <c r="G446" s="350"/>
      <c r="H446" s="351"/>
      <c r="I446" s="351"/>
      <c r="J446" s="352"/>
      <c r="K446" s="352"/>
      <c r="L446" s="348"/>
      <c r="M446" s="348"/>
      <c r="N446" s="348"/>
      <c r="O446" s="353"/>
      <c r="P446" s="348"/>
    </row>
    <row r="447" spans="4:16" ht="40.15" customHeight="1" x14ac:dyDescent="0.25">
      <c r="D447" s="348"/>
      <c r="E447" s="431"/>
      <c r="F447" s="444"/>
      <c r="G447" s="350"/>
      <c r="H447" s="351"/>
      <c r="I447" s="351"/>
      <c r="J447" s="352"/>
      <c r="K447" s="352"/>
      <c r="L447" s="348"/>
      <c r="M447" s="348"/>
      <c r="N447" s="348"/>
      <c r="O447" s="353"/>
      <c r="P447" s="348"/>
    </row>
    <row r="448" spans="4:16" ht="40.15" customHeight="1" x14ac:dyDescent="0.25">
      <c r="D448" s="348"/>
      <c r="E448" s="431"/>
      <c r="F448" s="444"/>
      <c r="G448" s="350"/>
      <c r="H448" s="351"/>
      <c r="I448" s="351"/>
      <c r="J448" s="352"/>
      <c r="K448" s="352"/>
      <c r="L448" s="348"/>
      <c r="M448" s="348"/>
      <c r="N448" s="348"/>
      <c r="O448" s="353"/>
      <c r="P448" s="348"/>
    </row>
    <row r="449" spans="4:16" ht="40.15" customHeight="1" x14ac:dyDescent="0.25">
      <c r="D449" s="348"/>
      <c r="E449" s="431"/>
      <c r="F449" s="444"/>
      <c r="G449" s="350"/>
      <c r="H449" s="351"/>
      <c r="I449" s="351"/>
      <c r="J449" s="352"/>
      <c r="K449" s="352"/>
      <c r="L449" s="348"/>
      <c r="M449" s="348"/>
      <c r="N449" s="348"/>
      <c r="O449" s="353"/>
      <c r="P449" s="348"/>
    </row>
    <row r="450" spans="4:16" ht="40.15" customHeight="1" x14ac:dyDescent="0.25">
      <c r="D450" s="348"/>
      <c r="E450" s="431"/>
      <c r="F450" s="444"/>
      <c r="G450" s="350"/>
      <c r="H450" s="351"/>
      <c r="I450" s="351"/>
      <c r="J450" s="352"/>
      <c r="K450" s="352"/>
      <c r="L450" s="348"/>
      <c r="M450" s="348"/>
      <c r="N450" s="348"/>
      <c r="O450" s="353"/>
      <c r="P450" s="348"/>
    </row>
    <row r="451" spans="4:16" ht="40.15" customHeight="1" x14ac:dyDescent="0.25">
      <c r="D451" s="348"/>
      <c r="E451" s="431"/>
      <c r="F451" s="444"/>
      <c r="G451" s="350"/>
      <c r="H451" s="351"/>
      <c r="I451" s="351"/>
      <c r="J451" s="352"/>
      <c r="K451" s="352"/>
      <c r="L451" s="348"/>
      <c r="M451" s="348"/>
      <c r="N451" s="348"/>
      <c r="O451" s="353"/>
      <c r="P451" s="348"/>
    </row>
    <row r="452" spans="4:16" ht="40.15" customHeight="1" x14ac:dyDescent="0.25">
      <c r="D452" s="348"/>
      <c r="E452" s="431"/>
      <c r="F452" s="444"/>
      <c r="G452" s="350"/>
      <c r="H452" s="351"/>
      <c r="I452" s="351"/>
      <c r="J452" s="352"/>
      <c r="K452" s="352"/>
      <c r="L452" s="348"/>
      <c r="M452" s="348"/>
      <c r="N452" s="348"/>
      <c r="O452" s="353"/>
      <c r="P452" s="348"/>
    </row>
    <row r="453" spans="4:16" ht="40.15" customHeight="1" x14ac:dyDescent="0.25">
      <c r="D453" s="348"/>
      <c r="E453" s="431"/>
      <c r="F453" s="444"/>
      <c r="G453" s="350"/>
      <c r="H453" s="351"/>
      <c r="I453" s="351"/>
      <c r="J453" s="352"/>
      <c r="K453" s="352"/>
      <c r="L453" s="348"/>
      <c r="M453" s="348"/>
      <c r="N453" s="348"/>
      <c r="O453" s="353"/>
      <c r="P453" s="348"/>
    </row>
    <row r="454" spans="4:16" ht="40.15" customHeight="1" x14ac:dyDescent="0.25">
      <c r="D454" s="348"/>
      <c r="E454" s="431"/>
      <c r="F454" s="444"/>
      <c r="G454" s="350"/>
      <c r="H454" s="351"/>
      <c r="I454" s="351"/>
      <c r="J454" s="352"/>
      <c r="K454" s="352"/>
      <c r="L454" s="348"/>
      <c r="M454" s="348"/>
      <c r="N454" s="348"/>
      <c r="O454" s="353"/>
      <c r="P454" s="348"/>
    </row>
    <row r="455" spans="4:16" ht="40.15" customHeight="1" x14ac:dyDescent="0.25">
      <c r="D455" s="348"/>
      <c r="E455" s="431"/>
      <c r="F455" s="444"/>
      <c r="G455" s="350"/>
      <c r="H455" s="351"/>
      <c r="I455" s="351"/>
      <c r="J455" s="352"/>
      <c r="K455" s="352"/>
      <c r="L455" s="348"/>
      <c r="M455" s="348"/>
      <c r="N455" s="348"/>
      <c r="O455" s="353"/>
      <c r="P455" s="348"/>
    </row>
    <row r="456" spans="4:16" ht="40.15" customHeight="1" x14ac:dyDescent="0.25">
      <c r="D456" s="348"/>
      <c r="E456" s="431"/>
      <c r="F456" s="444"/>
      <c r="G456" s="350"/>
      <c r="H456" s="351"/>
      <c r="I456" s="351"/>
      <c r="J456" s="352"/>
      <c r="K456" s="352"/>
      <c r="L456" s="348"/>
      <c r="M456" s="348"/>
      <c r="N456" s="348"/>
      <c r="O456" s="353"/>
      <c r="P456" s="348"/>
    </row>
    <row r="457" spans="4:16" ht="40.15" customHeight="1" x14ac:dyDescent="0.25">
      <c r="D457" s="348"/>
      <c r="E457" s="431"/>
      <c r="F457" s="444"/>
      <c r="G457" s="350"/>
      <c r="H457" s="351"/>
      <c r="I457" s="351"/>
      <c r="J457" s="352"/>
      <c r="K457" s="352"/>
      <c r="L457" s="348"/>
      <c r="M457" s="348"/>
      <c r="N457" s="348"/>
      <c r="O457" s="353"/>
      <c r="P457" s="348"/>
    </row>
    <row r="458" spans="4:16" ht="40.15" customHeight="1" x14ac:dyDescent="0.25">
      <c r="D458" s="348"/>
      <c r="E458" s="431"/>
      <c r="F458" s="444"/>
      <c r="G458" s="350"/>
      <c r="H458" s="351"/>
      <c r="I458" s="351"/>
      <c r="J458" s="352"/>
      <c r="K458" s="352"/>
      <c r="L458" s="348"/>
      <c r="M458" s="348"/>
      <c r="N458" s="348"/>
      <c r="O458" s="353"/>
      <c r="P458" s="348"/>
    </row>
    <row r="459" spans="4:16" ht="40.15" customHeight="1" x14ac:dyDescent="0.25">
      <c r="D459" s="348"/>
      <c r="E459" s="431"/>
      <c r="F459" s="444"/>
      <c r="G459" s="350"/>
      <c r="H459" s="351"/>
      <c r="I459" s="351"/>
      <c r="J459" s="352"/>
      <c r="K459" s="352"/>
      <c r="L459" s="348"/>
      <c r="M459" s="348"/>
      <c r="N459" s="348"/>
      <c r="O459" s="353"/>
      <c r="P459" s="348"/>
    </row>
    <row r="460" spans="4:16" ht="40.15" customHeight="1" x14ac:dyDescent="0.25">
      <c r="D460" s="348"/>
      <c r="E460" s="431"/>
      <c r="F460" s="444"/>
      <c r="G460" s="350"/>
      <c r="H460" s="351"/>
      <c r="I460" s="351"/>
      <c r="J460" s="352"/>
      <c r="K460" s="352"/>
      <c r="L460" s="348"/>
      <c r="M460" s="348"/>
      <c r="N460" s="348"/>
      <c r="O460" s="353"/>
      <c r="P460" s="348"/>
    </row>
    <row r="461" spans="4:16" ht="40.15" customHeight="1" x14ac:dyDescent="0.25">
      <c r="D461" s="348"/>
      <c r="E461" s="431"/>
      <c r="F461" s="444"/>
      <c r="G461" s="350"/>
      <c r="H461" s="351"/>
      <c r="I461" s="351"/>
      <c r="J461" s="352"/>
      <c r="K461" s="352"/>
      <c r="L461" s="348"/>
      <c r="M461" s="348"/>
      <c r="N461" s="348"/>
      <c r="O461" s="353"/>
      <c r="P461" s="348"/>
    </row>
    <row r="462" spans="4:16" ht="40.15" customHeight="1" x14ac:dyDescent="0.25">
      <c r="D462" s="348"/>
      <c r="E462" s="431"/>
      <c r="F462" s="444"/>
      <c r="G462" s="350"/>
      <c r="H462" s="351"/>
      <c r="I462" s="351"/>
      <c r="J462" s="352"/>
      <c r="K462" s="352"/>
      <c r="L462" s="348"/>
      <c r="M462" s="348"/>
      <c r="N462" s="348"/>
      <c r="O462" s="353"/>
      <c r="P462" s="348"/>
    </row>
    <row r="463" spans="4:16" ht="40.15" customHeight="1" x14ac:dyDescent="0.25">
      <c r="D463" s="348"/>
      <c r="E463" s="431"/>
      <c r="F463" s="444"/>
      <c r="G463" s="350"/>
      <c r="H463" s="351"/>
      <c r="I463" s="351"/>
      <c r="J463" s="352"/>
      <c r="K463" s="352"/>
      <c r="L463" s="348"/>
      <c r="M463" s="348"/>
      <c r="N463" s="348"/>
      <c r="O463" s="353"/>
      <c r="P463" s="348"/>
    </row>
    <row r="464" spans="4:16" ht="40.15" customHeight="1" x14ac:dyDescent="0.25">
      <c r="D464" s="348"/>
      <c r="E464" s="431"/>
      <c r="F464" s="444"/>
      <c r="G464" s="350"/>
      <c r="H464" s="351"/>
      <c r="I464" s="351"/>
      <c r="J464" s="352"/>
      <c r="K464" s="352"/>
      <c r="L464" s="348"/>
      <c r="M464" s="348"/>
      <c r="N464" s="348"/>
      <c r="O464" s="353"/>
      <c r="P464" s="348"/>
    </row>
    <row r="465" spans="4:16" ht="40.15" customHeight="1" x14ac:dyDescent="0.25">
      <c r="D465" s="348"/>
      <c r="E465" s="431"/>
      <c r="F465" s="444"/>
      <c r="G465" s="350"/>
      <c r="H465" s="351"/>
      <c r="I465" s="351"/>
      <c r="J465" s="352"/>
      <c r="K465" s="352"/>
      <c r="L465" s="348"/>
      <c r="M465" s="348"/>
      <c r="N465" s="348"/>
      <c r="O465" s="353"/>
      <c r="P465" s="348"/>
    </row>
    <row r="466" spans="4:16" ht="40.15" customHeight="1" x14ac:dyDescent="0.25">
      <c r="D466" s="348"/>
      <c r="E466" s="431"/>
      <c r="F466" s="444"/>
      <c r="G466" s="350"/>
      <c r="H466" s="351"/>
      <c r="I466" s="351"/>
      <c r="J466" s="352"/>
      <c r="K466" s="352"/>
      <c r="L466" s="348"/>
      <c r="M466" s="348"/>
      <c r="N466" s="348"/>
      <c r="O466" s="353"/>
      <c r="P466" s="348"/>
    </row>
    <row r="467" spans="4:16" ht="40.15" customHeight="1" x14ac:dyDescent="0.25">
      <c r="D467" s="348"/>
      <c r="E467" s="431"/>
      <c r="F467" s="444"/>
      <c r="G467" s="350"/>
      <c r="H467" s="351"/>
      <c r="I467" s="351"/>
      <c r="J467" s="352"/>
      <c r="K467" s="352"/>
      <c r="L467" s="348"/>
      <c r="M467" s="348"/>
      <c r="N467" s="348"/>
      <c r="O467" s="353"/>
      <c r="P467" s="348"/>
    </row>
    <row r="468" spans="4:16" ht="40.15" customHeight="1" x14ac:dyDescent="0.25">
      <c r="D468" s="348"/>
      <c r="E468" s="431"/>
      <c r="F468" s="444"/>
      <c r="G468" s="350"/>
      <c r="H468" s="351"/>
      <c r="I468" s="351"/>
      <c r="J468" s="352"/>
      <c r="K468" s="352"/>
      <c r="L468" s="348"/>
      <c r="M468" s="348"/>
      <c r="N468" s="348"/>
      <c r="O468" s="353"/>
      <c r="P468" s="348"/>
    </row>
    <row r="469" spans="4:16" ht="40.15" customHeight="1" x14ac:dyDescent="0.25">
      <c r="D469" s="348"/>
      <c r="E469" s="431"/>
      <c r="F469" s="444"/>
      <c r="G469" s="350"/>
      <c r="H469" s="351"/>
      <c r="I469" s="351"/>
      <c r="J469" s="352"/>
      <c r="K469" s="352"/>
      <c r="L469" s="348"/>
      <c r="M469" s="348"/>
      <c r="N469" s="348"/>
      <c r="O469" s="353"/>
      <c r="P469" s="348"/>
    </row>
    <row r="470" spans="4:16" ht="40.15" customHeight="1" x14ac:dyDescent="0.25">
      <c r="D470" s="348"/>
      <c r="E470" s="431"/>
      <c r="F470" s="444"/>
      <c r="G470" s="350"/>
      <c r="H470" s="351"/>
      <c r="I470" s="351"/>
      <c r="J470" s="352"/>
      <c r="K470" s="352"/>
      <c r="L470" s="348"/>
      <c r="M470" s="348"/>
      <c r="N470" s="348"/>
      <c r="O470" s="353"/>
      <c r="P470" s="348"/>
    </row>
    <row r="471" spans="4:16" ht="40.15" customHeight="1" x14ac:dyDescent="0.25">
      <c r="D471" s="348"/>
      <c r="E471" s="431"/>
      <c r="F471" s="444"/>
      <c r="G471" s="350"/>
      <c r="H471" s="351"/>
      <c r="I471" s="351"/>
      <c r="J471" s="352"/>
      <c r="K471" s="352"/>
      <c r="L471" s="348"/>
      <c r="M471" s="348"/>
      <c r="N471" s="348"/>
      <c r="O471" s="353"/>
      <c r="P471" s="348"/>
    </row>
    <row r="472" spans="4:16" ht="40.15" customHeight="1" x14ac:dyDescent="0.25">
      <c r="D472" s="348"/>
      <c r="E472" s="431"/>
      <c r="F472" s="444"/>
      <c r="G472" s="350"/>
      <c r="H472" s="351"/>
      <c r="I472" s="351"/>
      <c r="J472" s="352"/>
      <c r="K472" s="352"/>
      <c r="L472" s="348"/>
      <c r="M472" s="348"/>
      <c r="N472" s="348"/>
      <c r="O472" s="353"/>
      <c r="P472" s="348"/>
    </row>
    <row r="473" spans="4:16" ht="40.15" customHeight="1" x14ac:dyDescent="0.25">
      <c r="D473" s="348"/>
      <c r="E473" s="431"/>
      <c r="F473" s="444"/>
      <c r="G473" s="350"/>
      <c r="H473" s="351"/>
      <c r="I473" s="351"/>
      <c r="J473" s="352"/>
      <c r="K473" s="352"/>
      <c r="L473" s="348"/>
      <c r="M473" s="348"/>
      <c r="N473" s="348"/>
      <c r="O473" s="353"/>
      <c r="P473" s="348"/>
    </row>
    <row r="474" spans="4:16" ht="40.15" customHeight="1" x14ac:dyDescent="0.25">
      <c r="D474" s="348"/>
      <c r="E474" s="431"/>
      <c r="F474" s="444"/>
      <c r="G474" s="350"/>
      <c r="H474" s="351"/>
      <c r="I474" s="351"/>
      <c r="J474" s="352"/>
      <c r="K474" s="352"/>
      <c r="L474" s="348"/>
      <c r="M474" s="348"/>
      <c r="N474" s="348"/>
      <c r="O474" s="353"/>
      <c r="P474" s="348"/>
    </row>
    <row r="475" spans="4:16" ht="40.15" customHeight="1" x14ac:dyDescent="0.25">
      <c r="D475" s="348"/>
      <c r="E475" s="431"/>
      <c r="F475" s="444"/>
      <c r="G475" s="350"/>
      <c r="H475" s="351"/>
      <c r="I475" s="351"/>
      <c r="J475" s="352"/>
      <c r="K475" s="352"/>
      <c r="L475" s="348"/>
      <c r="M475" s="348"/>
      <c r="N475" s="348"/>
      <c r="O475" s="353"/>
      <c r="P475" s="348"/>
    </row>
    <row r="476" spans="4:16" ht="40.15" customHeight="1" x14ac:dyDescent="0.25">
      <c r="D476" s="348"/>
      <c r="E476" s="431"/>
      <c r="F476" s="444"/>
      <c r="G476" s="350"/>
      <c r="H476" s="351"/>
      <c r="I476" s="351"/>
      <c r="J476" s="352"/>
      <c r="K476" s="352"/>
      <c r="L476" s="348"/>
      <c r="M476" s="348"/>
      <c r="N476" s="348"/>
      <c r="O476" s="353"/>
      <c r="P476" s="348"/>
    </row>
    <row r="477" spans="4:16" ht="40.15" customHeight="1" x14ac:dyDescent="0.25">
      <c r="D477" s="348"/>
      <c r="E477" s="431"/>
      <c r="F477" s="444"/>
      <c r="G477" s="350"/>
      <c r="H477" s="351"/>
      <c r="I477" s="351"/>
      <c r="J477" s="352"/>
      <c r="K477" s="352"/>
      <c r="L477" s="348"/>
      <c r="M477" s="348"/>
      <c r="N477" s="348"/>
      <c r="O477" s="353"/>
      <c r="P477" s="348"/>
    </row>
    <row r="478" spans="4:16" ht="40.15" customHeight="1" x14ac:dyDescent="0.25">
      <c r="D478" s="348"/>
      <c r="E478" s="431"/>
      <c r="F478" s="444"/>
      <c r="G478" s="350"/>
      <c r="H478" s="351"/>
      <c r="I478" s="351"/>
      <c r="J478" s="352"/>
      <c r="K478" s="352"/>
      <c r="L478" s="348"/>
      <c r="M478" s="348"/>
      <c r="N478" s="348"/>
      <c r="O478" s="353"/>
      <c r="P478" s="348"/>
    </row>
    <row r="479" spans="4:16" ht="40.15" customHeight="1" x14ac:dyDescent="0.25">
      <c r="D479" s="348"/>
      <c r="E479" s="431"/>
      <c r="F479" s="444"/>
      <c r="G479" s="350"/>
      <c r="H479" s="351"/>
      <c r="I479" s="351"/>
      <c r="J479" s="352"/>
      <c r="K479" s="352"/>
      <c r="L479" s="348"/>
      <c r="M479" s="348"/>
      <c r="N479" s="348"/>
      <c r="O479" s="353"/>
      <c r="P479" s="348"/>
    </row>
    <row r="480" spans="4:16" ht="40.15" customHeight="1" x14ac:dyDescent="0.25">
      <c r="D480" s="348"/>
      <c r="E480" s="431"/>
      <c r="F480" s="444"/>
      <c r="G480" s="350"/>
      <c r="H480" s="351"/>
      <c r="I480" s="351"/>
      <c r="J480" s="352"/>
      <c r="K480" s="352"/>
      <c r="L480" s="348"/>
      <c r="M480" s="348"/>
      <c r="N480" s="348"/>
      <c r="O480" s="353"/>
      <c r="P480" s="348"/>
    </row>
    <row r="481" spans="4:16" ht="40.15" customHeight="1" x14ac:dyDescent="0.25">
      <c r="D481" s="348"/>
      <c r="E481" s="431"/>
      <c r="F481" s="444"/>
      <c r="G481" s="350"/>
      <c r="H481" s="351"/>
      <c r="I481" s="351"/>
      <c r="J481" s="352"/>
      <c r="K481" s="352"/>
      <c r="L481" s="348"/>
      <c r="M481" s="348"/>
      <c r="N481" s="348"/>
      <c r="O481" s="353"/>
      <c r="P481" s="348"/>
    </row>
    <row r="482" spans="4:16" ht="40.15" customHeight="1" x14ac:dyDescent="0.25">
      <c r="D482" s="348"/>
      <c r="E482" s="431"/>
      <c r="F482" s="444"/>
      <c r="G482" s="350"/>
      <c r="H482" s="351"/>
      <c r="I482" s="351"/>
      <c r="J482" s="352"/>
      <c r="K482" s="352"/>
      <c r="L482" s="348"/>
      <c r="M482" s="348"/>
      <c r="N482" s="348"/>
      <c r="O482" s="353"/>
      <c r="P482" s="348"/>
    </row>
    <row r="483" spans="4:16" ht="40.15" customHeight="1" x14ac:dyDescent="0.25">
      <c r="D483" s="348"/>
      <c r="E483" s="431"/>
      <c r="F483" s="444"/>
      <c r="G483" s="350"/>
      <c r="H483" s="351"/>
      <c r="I483" s="351"/>
      <c r="J483" s="352"/>
      <c r="K483" s="352"/>
      <c r="L483" s="348"/>
      <c r="M483" s="348"/>
      <c r="N483" s="348"/>
      <c r="O483" s="353"/>
      <c r="P483" s="348"/>
    </row>
    <row r="484" spans="4:16" ht="40.15" customHeight="1" x14ac:dyDescent="0.25">
      <c r="D484" s="348"/>
      <c r="E484" s="431"/>
      <c r="F484" s="444"/>
      <c r="G484" s="350"/>
      <c r="H484" s="351"/>
      <c r="I484" s="351"/>
      <c r="J484" s="352"/>
      <c r="K484" s="352"/>
      <c r="L484" s="348"/>
      <c r="M484" s="348"/>
      <c r="N484" s="348"/>
      <c r="O484" s="353"/>
      <c r="P484" s="348"/>
    </row>
    <row r="485" spans="4:16" ht="40.15" customHeight="1" x14ac:dyDescent="0.25">
      <c r="D485" s="348"/>
      <c r="E485" s="431"/>
      <c r="F485" s="444"/>
      <c r="G485" s="350"/>
      <c r="H485" s="351"/>
      <c r="I485" s="351"/>
      <c r="J485" s="352"/>
      <c r="K485" s="352"/>
      <c r="L485" s="348"/>
      <c r="M485" s="348"/>
      <c r="N485" s="348"/>
      <c r="O485" s="353"/>
      <c r="P485" s="348"/>
    </row>
    <row r="486" spans="4:16" ht="40.15" customHeight="1" x14ac:dyDescent="0.25">
      <c r="D486" s="348"/>
      <c r="E486" s="431"/>
      <c r="F486" s="444"/>
      <c r="G486" s="350"/>
      <c r="H486" s="351"/>
      <c r="I486" s="351"/>
      <c r="J486" s="352"/>
      <c r="K486" s="352"/>
      <c r="L486" s="348"/>
      <c r="M486" s="348"/>
      <c r="N486" s="348"/>
      <c r="O486" s="353"/>
      <c r="P486" s="348"/>
    </row>
    <row r="487" spans="4:16" ht="40.15" customHeight="1" x14ac:dyDescent="0.25">
      <c r="D487" s="348"/>
      <c r="E487" s="431"/>
      <c r="F487" s="444"/>
      <c r="G487" s="350"/>
      <c r="H487" s="351"/>
      <c r="I487" s="351"/>
      <c r="J487" s="352"/>
      <c r="K487" s="352"/>
      <c r="L487" s="348"/>
      <c r="M487" s="348"/>
      <c r="N487" s="348"/>
      <c r="O487" s="353"/>
      <c r="P487" s="348"/>
    </row>
    <row r="488" spans="4:16" ht="40.15" customHeight="1" x14ac:dyDescent="0.25">
      <c r="D488" s="348"/>
      <c r="E488" s="431"/>
      <c r="F488" s="444"/>
      <c r="G488" s="350"/>
      <c r="H488" s="351"/>
      <c r="I488" s="351"/>
      <c r="J488" s="352"/>
      <c r="K488" s="352"/>
      <c r="L488" s="348"/>
      <c r="M488" s="348"/>
      <c r="N488" s="348"/>
      <c r="O488" s="353"/>
      <c r="P488" s="348"/>
    </row>
    <row r="489" spans="4:16" ht="40.15" customHeight="1" x14ac:dyDescent="0.25">
      <c r="D489" s="348"/>
      <c r="E489" s="431"/>
      <c r="F489" s="444"/>
      <c r="G489" s="350"/>
      <c r="H489" s="351"/>
      <c r="I489" s="351"/>
      <c r="J489" s="352"/>
      <c r="K489" s="352"/>
      <c r="L489" s="348"/>
      <c r="M489" s="348"/>
      <c r="N489" s="348"/>
      <c r="O489" s="353"/>
      <c r="P489" s="348"/>
    </row>
    <row r="490" spans="4:16" ht="40.15" customHeight="1" x14ac:dyDescent="0.25">
      <c r="D490" s="348"/>
      <c r="E490" s="431"/>
      <c r="F490" s="444"/>
      <c r="G490" s="350"/>
      <c r="H490" s="351"/>
      <c r="I490" s="351"/>
      <c r="J490" s="352"/>
      <c r="K490" s="352"/>
      <c r="L490" s="348"/>
      <c r="M490" s="348"/>
      <c r="N490" s="348"/>
      <c r="O490" s="353"/>
      <c r="P490" s="348"/>
    </row>
    <row r="491" spans="4:16" ht="40.15" customHeight="1" x14ac:dyDescent="0.25">
      <c r="D491" s="348"/>
      <c r="E491" s="431"/>
      <c r="F491" s="444"/>
      <c r="G491" s="350"/>
      <c r="H491" s="351"/>
      <c r="I491" s="351"/>
      <c r="J491" s="352"/>
      <c r="K491" s="352"/>
      <c r="L491" s="348"/>
      <c r="M491" s="348"/>
      <c r="N491" s="348"/>
      <c r="O491" s="353"/>
      <c r="P491" s="348"/>
    </row>
    <row r="492" spans="4:16" ht="40.15" customHeight="1" x14ac:dyDescent="0.25">
      <c r="D492" s="348"/>
      <c r="E492" s="431"/>
      <c r="F492" s="444"/>
      <c r="G492" s="350"/>
      <c r="H492" s="351"/>
      <c r="I492" s="351"/>
      <c r="J492" s="352"/>
      <c r="K492" s="352"/>
      <c r="L492" s="348"/>
      <c r="M492" s="348"/>
      <c r="N492" s="348"/>
      <c r="O492" s="353"/>
      <c r="P492" s="348"/>
    </row>
    <row r="493" spans="4:16" ht="40.15" customHeight="1" x14ac:dyDescent="0.25">
      <c r="D493" s="348"/>
      <c r="E493" s="431"/>
      <c r="F493" s="444"/>
      <c r="G493" s="350"/>
      <c r="H493" s="351"/>
      <c r="I493" s="351"/>
      <c r="J493" s="352"/>
      <c r="K493" s="352"/>
      <c r="L493" s="348"/>
      <c r="M493" s="348"/>
      <c r="N493" s="348"/>
      <c r="O493" s="353"/>
      <c r="P493" s="348"/>
    </row>
    <row r="494" spans="4:16" ht="40.15" customHeight="1" x14ac:dyDescent="0.25">
      <c r="D494" s="348"/>
      <c r="E494" s="431"/>
      <c r="F494" s="444"/>
      <c r="G494" s="350"/>
      <c r="H494" s="351"/>
      <c r="I494" s="351"/>
      <c r="J494" s="352"/>
      <c r="K494" s="352"/>
      <c r="L494" s="348"/>
      <c r="M494" s="348"/>
      <c r="N494" s="348"/>
      <c r="O494" s="353"/>
      <c r="P494" s="348"/>
    </row>
    <row r="495" spans="4:16" ht="40.15" customHeight="1" x14ac:dyDescent="0.25">
      <c r="D495" s="348"/>
      <c r="E495" s="431"/>
      <c r="F495" s="444"/>
      <c r="G495" s="350"/>
      <c r="H495" s="351"/>
      <c r="I495" s="351"/>
      <c r="J495" s="352"/>
      <c r="K495" s="352"/>
      <c r="L495" s="348"/>
      <c r="M495" s="348"/>
      <c r="N495" s="348"/>
      <c r="O495" s="353"/>
      <c r="P495" s="348"/>
    </row>
    <row r="496" spans="4:16" ht="40.15" customHeight="1" x14ac:dyDescent="0.25">
      <c r="D496" s="348"/>
      <c r="E496" s="431"/>
      <c r="F496" s="444"/>
      <c r="G496" s="350"/>
      <c r="H496" s="351"/>
      <c r="I496" s="351"/>
      <c r="J496" s="352"/>
      <c r="K496" s="352"/>
      <c r="L496" s="348"/>
      <c r="M496" s="348"/>
      <c r="N496" s="348"/>
      <c r="O496" s="353"/>
      <c r="P496" s="348"/>
    </row>
    <row r="497" spans="4:16" ht="40.15" customHeight="1" x14ac:dyDescent="0.25">
      <c r="D497" s="348"/>
      <c r="E497" s="431"/>
      <c r="F497" s="444"/>
      <c r="G497" s="350"/>
      <c r="H497" s="351"/>
      <c r="I497" s="351"/>
      <c r="J497" s="352"/>
      <c r="K497" s="352"/>
      <c r="L497" s="348"/>
      <c r="M497" s="348"/>
      <c r="N497" s="348"/>
      <c r="O497" s="353"/>
      <c r="P497" s="348"/>
    </row>
    <row r="498" spans="4:16" ht="40.15" customHeight="1" x14ac:dyDescent="0.25">
      <c r="D498" s="348"/>
      <c r="E498" s="431"/>
      <c r="F498" s="444"/>
      <c r="G498" s="350"/>
      <c r="H498" s="351"/>
      <c r="I498" s="351"/>
      <c r="J498" s="352"/>
      <c r="K498" s="352"/>
      <c r="L498" s="348"/>
      <c r="M498" s="348"/>
      <c r="N498" s="348"/>
      <c r="O498" s="353"/>
      <c r="P498" s="348"/>
    </row>
    <row r="499" spans="4:16" ht="40.15" customHeight="1" x14ac:dyDescent="0.25">
      <c r="D499" s="348"/>
      <c r="E499" s="431"/>
      <c r="F499" s="444"/>
      <c r="G499" s="350"/>
      <c r="H499" s="351"/>
      <c r="I499" s="351"/>
      <c r="J499" s="352"/>
      <c r="K499" s="352"/>
      <c r="L499" s="348"/>
      <c r="M499" s="348"/>
      <c r="N499" s="348"/>
      <c r="O499" s="353"/>
      <c r="P499" s="348"/>
    </row>
    <row r="500" spans="4:16" ht="40.15" customHeight="1" x14ac:dyDescent="0.25">
      <c r="D500" s="348"/>
      <c r="E500" s="431"/>
      <c r="F500" s="444"/>
      <c r="G500" s="350"/>
      <c r="H500" s="351"/>
      <c r="I500" s="351"/>
      <c r="J500" s="352"/>
      <c r="K500" s="352"/>
      <c r="L500" s="348"/>
      <c r="M500" s="348"/>
      <c r="N500" s="348"/>
      <c r="O500" s="353"/>
      <c r="P500" s="348"/>
    </row>
    <row r="501" spans="4:16" ht="40.15" customHeight="1" x14ac:dyDescent="0.25">
      <c r="D501" s="348"/>
      <c r="E501" s="431"/>
      <c r="F501" s="444"/>
      <c r="G501" s="350"/>
      <c r="H501" s="351"/>
      <c r="I501" s="351"/>
      <c r="J501" s="352"/>
      <c r="K501" s="352"/>
      <c r="L501" s="348"/>
      <c r="M501" s="348"/>
      <c r="N501" s="348"/>
      <c r="O501" s="353"/>
      <c r="P501" s="348"/>
    </row>
    <row r="502" spans="4:16" ht="40.15" customHeight="1" x14ac:dyDescent="0.25">
      <c r="D502" s="348"/>
      <c r="E502" s="431"/>
      <c r="F502" s="444"/>
      <c r="G502" s="350"/>
      <c r="H502" s="351"/>
      <c r="I502" s="351"/>
      <c r="J502" s="352"/>
      <c r="K502" s="352"/>
      <c r="L502" s="348"/>
      <c r="M502" s="348"/>
      <c r="N502" s="348"/>
      <c r="O502" s="353"/>
      <c r="P502" s="348"/>
    </row>
    <row r="503" spans="4:16" ht="40.15" customHeight="1" x14ac:dyDescent="0.25">
      <c r="D503" s="348"/>
      <c r="E503" s="431"/>
      <c r="F503" s="444"/>
      <c r="G503" s="350"/>
      <c r="H503" s="351"/>
      <c r="I503" s="351"/>
      <c r="J503" s="352"/>
      <c r="K503" s="352"/>
      <c r="L503" s="348"/>
      <c r="M503" s="348"/>
      <c r="N503" s="348"/>
      <c r="O503" s="353"/>
      <c r="P503" s="348"/>
    </row>
    <row r="504" spans="4:16" ht="40.15" customHeight="1" x14ac:dyDescent="0.25">
      <c r="D504" s="348"/>
      <c r="E504" s="431"/>
      <c r="F504" s="444"/>
      <c r="G504" s="350"/>
      <c r="H504" s="351"/>
      <c r="I504" s="351"/>
      <c r="J504" s="352"/>
      <c r="K504" s="352"/>
      <c r="L504" s="348"/>
      <c r="M504" s="348"/>
      <c r="N504" s="348"/>
      <c r="O504" s="353"/>
      <c r="P504" s="348"/>
    </row>
    <row r="505" spans="4:16" ht="40.15" customHeight="1" x14ac:dyDescent="0.25">
      <c r="D505" s="348"/>
      <c r="E505" s="431"/>
      <c r="F505" s="444"/>
      <c r="G505" s="350"/>
      <c r="H505" s="351"/>
      <c r="I505" s="351"/>
      <c r="J505" s="352"/>
      <c r="K505" s="352"/>
      <c r="L505" s="348"/>
      <c r="M505" s="348"/>
      <c r="N505" s="348"/>
      <c r="O505" s="353"/>
      <c r="P505" s="348"/>
    </row>
    <row r="506" spans="4:16" ht="40.15" customHeight="1" x14ac:dyDescent="0.25">
      <c r="D506" s="348"/>
      <c r="E506" s="431"/>
      <c r="F506" s="444"/>
      <c r="G506" s="350"/>
      <c r="H506" s="351"/>
      <c r="I506" s="351"/>
      <c r="J506" s="352"/>
      <c r="K506" s="352"/>
      <c r="L506" s="348"/>
      <c r="M506" s="348"/>
      <c r="N506" s="348"/>
      <c r="O506" s="353"/>
      <c r="P506" s="348"/>
    </row>
    <row r="507" spans="4:16" ht="40.15" customHeight="1" x14ac:dyDescent="0.25">
      <c r="D507" s="348"/>
      <c r="E507" s="431"/>
      <c r="F507" s="444"/>
      <c r="G507" s="350"/>
      <c r="H507" s="351"/>
      <c r="I507" s="351"/>
      <c r="J507" s="352"/>
      <c r="K507" s="352"/>
      <c r="L507" s="348"/>
      <c r="M507" s="348"/>
      <c r="N507" s="348"/>
      <c r="O507" s="353"/>
      <c r="P507" s="348"/>
    </row>
    <row r="508" spans="4:16" ht="40.15" customHeight="1" x14ac:dyDescent="0.25">
      <c r="D508" s="348"/>
      <c r="E508" s="431"/>
      <c r="F508" s="444"/>
      <c r="G508" s="350"/>
      <c r="H508" s="351"/>
      <c r="I508" s="351"/>
      <c r="J508" s="352"/>
      <c r="K508" s="352"/>
      <c r="L508" s="348"/>
      <c r="M508" s="348"/>
      <c r="N508" s="348"/>
      <c r="O508" s="353"/>
      <c r="P508" s="348"/>
    </row>
    <row r="509" spans="4:16" ht="40.15" customHeight="1" x14ac:dyDescent="0.25">
      <c r="D509" s="348"/>
      <c r="E509" s="431"/>
      <c r="F509" s="444"/>
      <c r="G509" s="350"/>
      <c r="H509" s="351"/>
      <c r="I509" s="351"/>
      <c r="J509" s="352"/>
      <c r="K509" s="352"/>
      <c r="L509" s="348"/>
      <c r="M509" s="348"/>
      <c r="N509" s="348"/>
      <c r="O509" s="353"/>
      <c r="P509" s="348"/>
    </row>
    <row r="510" spans="4:16" ht="40.15" customHeight="1" x14ac:dyDescent="0.25">
      <c r="D510" s="348"/>
      <c r="E510" s="431"/>
      <c r="F510" s="444"/>
      <c r="G510" s="350"/>
      <c r="H510" s="351"/>
      <c r="I510" s="351"/>
      <c r="J510" s="352"/>
      <c r="K510" s="352"/>
      <c r="L510" s="348"/>
      <c r="M510" s="348"/>
      <c r="N510" s="348"/>
      <c r="O510" s="353"/>
      <c r="P510" s="348"/>
    </row>
    <row r="511" spans="4:16" ht="40.15" customHeight="1" x14ac:dyDescent="0.25">
      <c r="D511" s="348"/>
      <c r="E511" s="431"/>
      <c r="F511" s="444"/>
      <c r="G511" s="350"/>
      <c r="H511" s="351"/>
      <c r="I511" s="351"/>
      <c r="J511" s="352"/>
      <c r="K511" s="352"/>
      <c r="L511" s="348"/>
      <c r="M511" s="348"/>
      <c r="N511" s="348"/>
      <c r="O511" s="353"/>
      <c r="P511" s="348"/>
    </row>
    <row r="512" spans="4:16" ht="40.15" customHeight="1" x14ac:dyDescent="0.25">
      <c r="D512" s="348"/>
      <c r="E512" s="431"/>
      <c r="F512" s="444"/>
      <c r="G512" s="350"/>
      <c r="H512" s="351"/>
      <c r="I512" s="351"/>
      <c r="J512" s="352"/>
      <c r="K512" s="352"/>
      <c r="L512" s="348"/>
      <c r="M512" s="348"/>
      <c r="N512" s="348"/>
      <c r="O512" s="353"/>
      <c r="P512" s="348"/>
    </row>
    <row r="513" spans="4:16" ht="40.15" customHeight="1" x14ac:dyDescent="0.25">
      <c r="D513" s="348"/>
      <c r="E513" s="431"/>
      <c r="F513" s="444"/>
      <c r="G513" s="350"/>
      <c r="H513" s="351"/>
      <c r="I513" s="351"/>
      <c r="J513" s="352"/>
      <c r="K513" s="352"/>
      <c r="L513" s="348"/>
      <c r="M513" s="348"/>
      <c r="N513" s="348"/>
      <c r="O513" s="353"/>
      <c r="P513" s="348"/>
    </row>
    <row r="514" spans="4:16" ht="40.15" customHeight="1" x14ac:dyDescent="0.25">
      <c r="D514" s="348"/>
      <c r="E514" s="431"/>
      <c r="F514" s="444"/>
      <c r="G514" s="350"/>
      <c r="H514" s="351"/>
      <c r="I514" s="351"/>
      <c r="J514" s="352"/>
      <c r="K514" s="352"/>
      <c r="L514" s="348"/>
      <c r="M514" s="348"/>
      <c r="N514" s="348"/>
      <c r="O514" s="353"/>
      <c r="P514" s="348"/>
    </row>
    <row r="515" spans="4:16" ht="40.15" customHeight="1" x14ac:dyDescent="0.25">
      <c r="D515" s="348"/>
      <c r="E515" s="431"/>
      <c r="F515" s="444"/>
      <c r="G515" s="350"/>
      <c r="H515" s="351"/>
      <c r="I515" s="351"/>
      <c r="J515" s="352"/>
      <c r="K515" s="352"/>
      <c r="L515" s="348"/>
      <c r="M515" s="348"/>
      <c r="N515" s="348"/>
      <c r="O515" s="353"/>
      <c r="P515" s="348"/>
    </row>
    <row r="516" spans="4:16" ht="40.15" customHeight="1" x14ac:dyDescent="0.25">
      <c r="D516" s="348"/>
      <c r="E516" s="431"/>
      <c r="F516" s="444"/>
      <c r="G516" s="350"/>
      <c r="H516" s="351"/>
      <c r="I516" s="351"/>
      <c r="J516" s="352"/>
      <c r="K516" s="352"/>
      <c r="L516" s="348"/>
      <c r="M516" s="348"/>
      <c r="N516" s="348"/>
      <c r="O516" s="353"/>
      <c r="P516" s="348"/>
    </row>
    <row r="517" spans="4:16" ht="40.15" customHeight="1" x14ac:dyDescent="0.25">
      <c r="D517" s="348"/>
      <c r="E517" s="431"/>
      <c r="F517" s="444"/>
      <c r="G517" s="350"/>
      <c r="H517" s="351"/>
      <c r="I517" s="351"/>
      <c r="J517" s="352"/>
      <c r="K517" s="352"/>
      <c r="L517" s="348"/>
      <c r="M517" s="348"/>
      <c r="N517" s="348"/>
      <c r="O517" s="353"/>
      <c r="P517" s="348"/>
    </row>
    <row r="518" spans="4:16" ht="40.15" customHeight="1" x14ac:dyDescent="0.25">
      <c r="D518" s="348"/>
      <c r="E518" s="431"/>
      <c r="F518" s="444"/>
      <c r="G518" s="350"/>
      <c r="H518" s="351"/>
      <c r="I518" s="351"/>
      <c r="J518" s="352"/>
      <c r="K518" s="352"/>
      <c r="L518" s="348"/>
      <c r="M518" s="348"/>
      <c r="N518" s="348"/>
      <c r="O518" s="353"/>
      <c r="P518" s="348"/>
    </row>
    <row r="519" spans="4:16" ht="40.15" customHeight="1" x14ac:dyDescent="0.25">
      <c r="D519" s="348"/>
      <c r="E519" s="431"/>
      <c r="F519" s="444"/>
      <c r="G519" s="350"/>
      <c r="H519" s="351"/>
      <c r="I519" s="351"/>
      <c r="J519" s="352"/>
      <c r="K519" s="352"/>
      <c r="L519" s="348"/>
      <c r="M519" s="348"/>
      <c r="N519" s="348"/>
      <c r="O519" s="353"/>
      <c r="P519" s="348"/>
    </row>
    <row r="520" spans="4:16" ht="40.15" customHeight="1" x14ac:dyDescent="0.25">
      <c r="D520" s="348"/>
      <c r="E520" s="431"/>
      <c r="F520" s="444"/>
      <c r="G520" s="350"/>
      <c r="H520" s="351"/>
      <c r="I520" s="351"/>
      <c r="J520" s="352"/>
      <c r="K520" s="352"/>
      <c r="L520" s="348"/>
      <c r="M520" s="348"/>
      <c r="N520" s="348"/>
      <c r="O520" s="353"/>
      <c r="P520" s="348"/>
    </row>
    <row r="521" spans="4:16" ht="40.15" customHeight="1" x14ac:dyDescent="0.25">
      <c r="D521" s="348"/>
      <c r="E521" s="431"/>
      <c r="F521" s="444"/>
      <c r="G521" s="350"/>
      <c r="H521" s="351"/>
      <c r="I521" s="351"/>
      <c r="J521" s="352"/>
      <c r="K521" s="352"/>
      <c r="L521" s="348"/>
      <c r="M521" s="348"/>
      <c r="N521" s="348"/>
      <c r="O521" s="353"/>
      <c r="P521" s="348"/>
    </row>
    <row r="522" spans="4:16" ht="40.15" customHeight="1" x14ac:dyDescent="0.25">
      <c r="D522" s="348"/>
      <c r="E522" s="431"/>
      <c r="F522" s="444"/>
      <c r="G522" s="350"/>
      <c r="H522" s="351"/>
      <c r="I522" s="351"/>
      <c r="J522" s="352"/>
      <c r="K522" s="352"/>
      <c r="L522" s="348"/>
      <c r="M522" s="348"/>
      <c r="N522" s="348"/>
      <c r="O522" s="353"/>
      <c r="P522" s="348"/>
    </row>
    <row r="523" spans="4:16" ht="40.15" customHeight="1" x14ac:dyDescent="0.25">
      <c r="D523" s="348"/>
      <c r="E523" s="431"/>
      <c r="F523" s="444"/>
      <c r="G523" s="350"/>
      <c r="H523" s="351"/>
      <c r="I523" s="351"/>
      <c r="J523" s="352"/>
      <c r="K523" s="352"/>
      <c r="L523" s="348"/>
      <c r="M523" s="348"/>
      <c r="N523" s="348"/>
      <c r="O523" s="353"/>
      <c r="P523" s="348"/>
    </row>
    <row r="524" spans="4:16" ht="40.15" customHeight="1" x14ac:dyDescent="0.25">
      <c r="D524" s="348"/>
      <c r="E524" s="431"/>
      <c r="F524" s="444"/>
      <c r="G524" s="350"/>
      <c r="H524" s="351"/>
      <c r="I524" s="351"/>
      <c r="J524" s="352"/>
      <c r="K524" s="352"/>
      <c r="L524" s="348"/>
      <c r="M524" s="348"/>
      <c r="N524" s="348"/>
      <c r="O524" s="353"/>
      <c r="P524" s="348"/>
    </row>
    <row r="525" spans="4:16" ht="40.15" customHeight="1" x14ac:dyDescent="0.25">
      <c r="D525" s="348"/>
      <c r="E525" s="431"/>
      <c r="F525" s="444"/>
      <c r="G525" s="350"/>
      <c r="H525" s="351"/>
      <c r="I525" s="351"/>
      <c r="J525" s="352"/>
      <c r="K525" s="352"/>
      <c r="L525" s="348"/>
      <c r="M525" s="348"/>
      <c r="N525" s="348"/>
      <c r="O525" s="353"/>
      <c r="P525" s="348"/>
    </row>
    <row r="526" spans="4:16" ht="40.15" customHeight="1" x14ac:dyDescent="0.25">
      <c r="D526" s="348"/>
      <c r="E526" s="431"/>
      <c r="F526" s="444"/>
      <c r="G526" s="350"/>
      <c r="H526" s="351"/>
      <c r="I526" s="351"/>
      <c r="J526" s="352"/>
      <c r="K526" s="352"/>
      <c r="L526" s="348"/>
      <c r="M526" s="348"/>
      <c r="N526" s="348"/>
      <c r="O526" s="353"/>
      <c r="P526" s="348"/>
    </row>
    <row r="527" spans="4:16" ht="40.15" customHeight="1" x14ac:dyDescent="0.25">
      <c r="D527" s="348"/>
      <c r="E527" s="431"/>
      <c r="F527" s="444"/>
      <c r="G527" s="350"/>
      <c r="H527" s="351"/>
      <c r="I527" s="351"/>
      <c r="J527" s="352"/>
      <c r="K527" s="352"/>
      <c r="L527" s="348"/>
      <c r="M527" s="348"/>
      <c r="N527" s="348"/>
      <c r="O527" s="353"/>
      <c r="P527" s="348"/>
    </row>
    <row r="528" spans="4:16" ht="40.15" customHeight="1" x14ac:dyDescent="0.25">
      <c r="D528" s="348"/>
      <c r="E528" s="431"/>
      <c r="F528" s="444"/>
      <c r="G528" s="350"/>
      <c r="H528" s="351"/>
      <c r="I528" s="351"/>
      <c r="J528" s="352"/>
      <c r="K528" s="352"/>
      <c r="L528" s="348"/>
      <c r="M528" s="348"/>
      <c r="N528" s="348"/>
      <c r="O528" s="353"/>
      <c r="P528" s="348"/>
    </row>
    <row r="529" spans="4:16" ht="40.15" customHeight="1" x14ac:dyDescent="0.25">
      <c r="D529" s="348"/>
      <c r="E529" s="431"/>
      <c r="F529" s="444"/>
      <c r="G529" s="350"/>
      <c r="H529" s="351"/>
      <c r="I529" s="351"/>
      <c r="J529" s="352"/>
      <c r="K529" s="352"/>
      <c r="L529" s="348"/>
      <c r="M529" s="348"/>
      <c r="N529" s="348"/>
      <c r="O529" s="353"/>
      <c r="P529" s="348"/>
    </row>
    <row r="530" spans="4:16" ht="40.15" customHeight="1" x14ac:dyDescent="0.25">
      <c r="D530" s="348"/>
      <c r="E530" s="431"/>
      <c r="F530" s="444"/>
      <c r="G530" s="350"/>
      <c r="H530" s="351"/>
      <c r="I530" s="351"/>
      <c r="J530" s="352"/>
      <c r="K530" s="352"/>
      <c r="L530" s="348"/>
      <c r="M530" s="348"/>
      <c r="N530" s="348"/>
      <c r="O530" s="353"/>
      <c r="P530" s="348"/>
    </row>
    <row r="531" spans="4:16" ht="40.15" customHeight="1" x14ac:dyDescent="0.25">
      <c r="D531" s="348"/>
      <c r="E531" s="431"/>
      <c r="F531" s="444"/>
      <c r="G531" s="350"/>
      <c r="H531" s="351"/>
      <c r="I531" s="351"/>
      <c r="J531" s="352"/>
      <c r="K531" s="352"/>
      <c r="L531" s="348"/>
      <c r="M531" s="348"/>
      <c r="N531" s="348"/>
      <c r="O531" s="353"/>
      <c r="P531" s="348"/>
    </row>
    <row r="532" spans="4:16" ht="40.15" customHeight="1" x14ac:dyDescent="0.25">
      <c r="D532" s="348"/>
      <c r="E532" s="431"/>
      <c r="F532" s="444"/>
      <c r="G532" s="350"/>
      <c r="H532" s="351"/>
      <c r="I532" s="351"/>
      <c r="J532" s="352"/>
      <c r="K532" s="352"/>
      <c r="L532" s="348"/>
      <c r="M532" s="348"/>
      <c r="N532" s="348"/>
      <c r="O532" s="353"/>
      <c r="P532" s="348"/>
    </row>
    <row r="533" spans="4:16" ht="40.15" customHeight="1" x14ac:dyDescent="0.25">
      <c r="D533" s="348"/>
      <c r="E533" s="431"/>
      <c r="F533" s="444"/>
      <c r="G533" s="350"/>
      <c r="H533" s="351"/>
      <c r="I533" s="351"/>
      <c r="J533" s="352"/>
      <c r="K533" s="352"/>
      <c r="L533" s="348"/>
      <c r="M533" s="348"/>
      <c r="N533" s="348"/>
      <c r="O533" s="353"/>
      <c r="P533" s="348"/>
    </row>
    <row r="534" spans="4:16" ht="40.15" customHeight="1" x14ac:dyDescent="0.25">
      <c r="D534" s="348"/>
      <c r="E534" s="431"/>
      <c r="F534" s="444"/>
      <c r="G534" s="350"/>
      <c r="H534" s="351"/>
      <c r="I534" s="351"/>
      <c r="J534" s="352"/>
      <c r="K534" s="352"/>
      <c r="L534" s="348"/>
      <c r="M534" s="348"/>
      <c r="N534" s="348"/>
      <c r="O534" s="353"/>
      <c r="P534" s="348"/>
    </row>
    <row r="535" spans="4:16" ht="40.15" customHeight="1" x14ac:dyDescent="0.25">
      <c r="D535" s="348"/>
      <c r="E535" s="431"/>
      <c r="F535" s="444"/>
      <c r="G535" s="350"/>
      <c r="H535" s="351"/>
      <c r="I535" s="351"/>
      <c r="J535" s="352"/>
      <c r="K535" s="352"/>
      <c r="L535" s="348"/>
      <c r="M535" s="348"/>
      <c r="N535" s="348"/>
      <c r="O535" s="353"/>
      <c r="P535" s="348"/>
    </row>
    <row r="536" spans="4:16" ht="40.15" customHeight="1" x14ac:dyDescent="0.25">
      <c r="D536" s="348"/>
      <c r="E536" s="431"/>
      <c r="F536" s="444"/>
      <c r="G536" s="350"/>
      <c r="H536" s="351"/>
      <c r="I536" s="351"/>
      <c r="J536" s="352"/>
      <c r="K536" s="352"/>
      <c r="L536" s="348"/>
      <c r="M536" s="348"/>
      <c r="N536" s="348"/>
      <c r="O536" s="353"/>
      <c r="P536" s="348"/>
    </row>
    <row r="537" spans="4:16" ht="40.15" customHeight="1" x14ac:dyDescent="0.25">
      <c r="D537" s="348"/>
      <c r="E537" s="431"/>
      <c r="F537" s="444"/>
      <c r="G537" s="350"/>
      <c r="H537" s="351"/>
      <c r="I537" s="351"/>
      <c r="J537" s="352"/>
      <c r="K537" s="352"/>
      <c r="L537" s="348"/>
      <c r="M537" s="348"/>
      <c r="N537" s="348"/>
      <c r="O537" s="353"/>
      <c r="P537" s="348"/>
    </row>
    <row r="538" spans="4:16" ht="40.15" customHeight="1" x14ac:dyDescent="0.25">
      <c r="D538" s="348"/>
      <c r="E538" s="431"/>
      <c r="F538" s="444"/>
      <c r="G538" s="350"/>
      <c r="H538" s="351"/>
      <c r="I538" s="351"/>
      <c r="J538" s="352"/>
      <c r="K538" s="352"/>
      <c r="L538" s="348"/>
      <c r="M538" s="348"/>
      <c r="N538" s="348"/>
      <c r="O538" s="353"/>
      <c r="P538" s="348"/>
    </row>
    <row r="539" spans="4:16" ht="40.15" customHeight="1" x14ac:dyDescent="0.25">
      <c r="D539" s="348"/>
      <c r="E539" s="431"/>
      <c r="F539" s="444"/>
      <c r="G539" s="350"/>
      <c r="H539" s="351"/>
      <c r="I539" s="351"/>
      <c r="J539" s="352"/>
      <c r="K539" s="352"/>
      <c r="L539" s="348"/>
      <c r="M539" s="348"/>
      <c r="N539" s="348"/>
      <c r="O539" s="353"/>
      <c r="P539" s="348"/>
    </row>
    <row r="540" spans="4:16" ht="40.15" customHeight="1" x14ac:dyDescent="0.25">
      <c r="D540" s="348"/>
      <c r="E540" s="431"/>
      <c r="F540" s="444"/>
      <c r="G540" s="350"/>
      <c r="H540" s="351"/>
      <c r="I540" s="351"/>
      <c r="J540" s="352"/>
      <c r="K540" s="352"/>
      <c r="L540" s="348"/>
      <c r="M540" s="348"/>
      <c r="N540" s="348"/>
      <c r="O540" s="353"/>
      <c r="P540" s="348"/>
    </row>
    <row r="541" spans="4:16" ht="40.15" customHeight="1" x14ac:dyDescent="0.25">
      <c r="D541" s="348"/>
      <c r="E541" s="431"/>
      <c r="F541" s="444"/>
      <c r="G541" s="350"/>
      <c r="H541" s="351"/>
      <c r="I541" s="351"/>
      <c r="J541" s="352"/>
      <c r="K541" s="352"/>
      <c r="L541" s="348"/>
      <c r="M541" s="348"/>
      <c r="N541" s="348"/>
      <c r="O541" s="353"/>
      <c r="P541" s="348"/>
    </row>
    <row r="542" spans="4:16" ht="40.15" customHeight="1" x14ac:dyDescent="0.25">
      <c r="D542" s="348"/>
      <c r="E542" s="431"/>
      <c r="F542" s="444"/>
      <c r="G542" s="350"/>
      <c r="H542" s="351"/>
      <c r="I542" s="351"/>
      <c r="J542" s="352"/>
      <c r="K542" s="352"/>
      <c r="L542" s="348"/>
      <c r="M542" s="348"/>
      <c r="N542" s="348"/>
      <c r="O542" s="353"/>
      <c r="P542" s="348"/>
    </row>
    <row r="543" spans="4:16" ht="40.15" customHeight="1" x14ac:dyDescent="0.25">
      <c r="D543" s="348"/>
      <c r="E543" s="431"/>
      <c r="F543" s="444"/>
      <c r="G543" s="350"/>
      <c r="H543" s="351"/>
      <c r="I543" s="351"/>
      <c r="J543" s="352"/>
      <c r="K543" s="352"/>
      <c r="L543" s="348"/>
      <c r="M543" s="348"/>
      <c r="N543" s="348"/>
      <c r="O543" s="353"/>
      <c r="P543" s="348"/>
    </row>
    <row r="544" spans="4:16" ht="40.15" customHeight="1" x14ac:dyDescent="0.25">
      <c r="D544" s="348"/>
      <c r="E544" s="431"/>
      <c r="F544" s="444"/>
      <c r="G544" s="350"/>
      <c r="H544" s="351"/>
      <c r="I544" s="351"/>
      <c r="J544" s="352"/>
      <c r="K544" s="352"/>
      <c r="L544" s="348"/>
      <c r="M544" s="348"/>
      <c r="N544" s="348"/>
      <c r="O544" s="353"/>
      <c r="P544" s="348"/>
    </row>
    <row r="545" spans="4:16" ht="40.15" customHeight="1" x14ac:dyDescent="0.25">
      <c r="D545" s="348"/>
      <c r="E545" s="431"/>
      <c r="F545" s="444"/>
      <c r="G545" s="350"/>
      <c r="H545" s="351"/>
      <c r="I545" s="351"/>
      <c r="J545" s="352"/>
      <c r="K545" s="352"/>
      <c r="L545" s="348"/>
      <c r="M545" s="348"/>
      <c r="N545" s="348"/>
      <c r="O545" s="353"/>
      <c r="P545" s="348"/>
    </row>
    <row r="546" spans="4:16" ht="40.15" customHeight="1" x14ac:dyDescent="0.25">
      <c r="D546" s="348"/>
      <c r="E546" s="431"/>
      <c r="F546" s="444"/>
      <c r="G546" s="350"/>
      <c r="H546" s="351"/>
      <c r="I546" s="351"/>
      <c r="J546" s="352"/>
      <c r="K546" s="352"/>
      <c r="L546" s="348"/>
      <c r="M546" s="348"/>
      <c r="N546" s="348"/>
      <c r="O546" s="353"/>
      <c r="P546" s="348"/>
    </row>
    <row r="547" spans="4:16" ht="40.15" customHeight="1" x14ac:dyDescent="0.25">
      <c r="D547" s="348"/>
      <c r="E547" s="431"/>
      <c r="F547" s="444"/>
      <c r="G547" s="350"/>
      <c r="H547" s="351"/>
      <c r="I547" s="351"/>
      <c r="J547" s="352"/>
      <c r="K547" s="352"/>
      <c r="L547" s="348"/>
      <c r="M547" s="348"/>
      <c r="N547" s="348"/>
      <c r="O547" s="353"/>
      <c r="P547" s="348"/>
    </row>
    <row r="548" spans="4:16" ht="40.15" customHeight="1" x14ac:dyDescent="0.25">
      <c r="D548" s="348"/>
      <c r="E548" s="431"/>
      <c r="F548" s="444"/>
      <c r="G548" s="350"/>
      <c r="H548" s="351"/>
      <c r="I548" s="351"/>
      <c r="J548" s="352"/>
      <c r="K548" s="352"/>
      <c r="L548" s="348"/>
      <c r="M548" s="348"/>
      <c r="N548" s="348"/>
      <c r="O548" s="353"/>
      <c r="P548" s="348"/>
    </row>
    <row r="549" spans="4:16" ht="40.15" customHeight="1" x14ac:dyDescent="0.25">
      <c r="D549" s="348"/>
      <c r="E549" s="431"/>
      <c r="F549" s="444"/>
      <c r="G549" s="350"/>
      <c r="H549" s="351"/>
      <c r="I549" s="351"/>
      <c r="J549" s="352"/>
      <c r="K549" s="352"/>
      <c r="L549" s="348"/>
      <c r="M549" s="348"/>
      <c r="N549" s="348"/>
      <c r="O549" s="353"/>
      <c r="P549" s="348"/>
    </row>
    <row r="550" spans="4:16" ht="40.15" customHeight="1" x14ac:dyDescent="0.25">
      <c r="D550" s="348"/>
      <c r="E550" s="431"/>
      <c r="F550" s="444"/>
      <c r="G550" s="350"/>
      <c r="H550" s="351"/>
      <c r="I550" s="351"/>
      <c r="J550" s="352"/>
      <c r="K550" s="352"/>
      <c r="L550" s="348"/>
      <c r="M550" s="348"/>
      <c r="N550" s="348"/>
      <c r="O550" s="353"/>
      <c r="P550" s="348"/>
    </row>
    <row r="551" spans="4:16" ht="40.15" customHeight="1" x14ac:dyDescent="0.25">
      <c r="D551" s="348"/>
      <c r="E551" s="431"/>
      <c r="F551" s="444"/>
      <c r="G551" s="350"/>
      <c r="H551" s="351"/>
      <c r="I551" s="351"/>
      <c r="J551" s="352"/>
      <c r="K551" s="352"/>
      <c r="L551" s="348"/>
      <c r="M551" s="348"/>
      <c r="N551" s="348"/>
      <c r="O551" s="353"/>
      <c r="P551" s="348"/>
    </row>
    <row r="552" spans="4:16" ht="40.15" customHeight="1" x14ac:dyDescent="0.25">
      <c r="D552" s="348"/>
      <c r="E552" s="431"/>
      <c r="F552" s="444"/>
      <c r="G552" s="350"/>
      <c r="H552" s="351"/>
      <c r="I552" s="351"/>
      <c r="J552" s="352"/>
      <c r="K552" s="352"/>
      <c r="L552" s="348"/>
      <c r="M552" s="348"/>
      <c r="N552" s="348"/>
      <c r="O552" s="353"/>
      <c r="P552" s="348"/>
    </row>
    <row r="553" spans="4:16" ht="40.15" customHeight="1" x14ac:dyDescent="0.25">
      <c r="D553" s="348"/>
      <c r="E553" s="431"/>
      <c r="F553" s="444"/>
      <c r="G553" s="350"/>
      <c r="H553" s="351"/>
      <c r="I553" s="351"/>
      <c r="J553" s="352"/>
      <c r="K553" s="352"/>
      <c r="L553" s="348"/>
      <c r="M553" s="348"/>
      <c r="N553" s="348"/>
      <c r="O553" s="353"/>
      <c r="P553" s="348"/>
    </row>
    <row r="554" spans="4:16" ht="40.15" customHeight="1" x14ac:dyDescent="0.25">
      <c r="D554" s="348"/>
      <c r="E554" s="431"/>
      <c r="F554" s="444"/>
      <c r="G554" s="350"/>
      <c r="H554" s="351"/>
      <c r="I554" s="351"/>
      <c r="J554" s="352"/>
      <c r="K554" s="352"/>
      <c r="L554" s="348"/>
      <c r="M554" s="348"/>
      <c r="N554" s="348"/>
      <c r="O554" s="353"/>
      <c r="P554" s="348"/>
    </row>
    <row r="555" spans="4:16" ht="40.15" customHeight="1" x14ac:dyDescent="0.25">
      <c r="D555" s="348"/>
      <c r="E555" s="431"/>
      <c r="F555" s="444"/>
      <c r="G555" s="350"/>
      <c r="H555" s="351"/>
      <c r="I555" s="351"/>
      <c r="J555" s="352"/>
      <c r="K555" s="352"/>
      <c r="L555" s="348"/>
      <c r="M555" s="348"/>
      <c r="N555" s="348"/>
      <c r="O555" s="353"/>
      <c r="P555" s="348"/>
    </row>
    <row r="556" spans="4:16" ht="40.15" customHeight="1" x14ac:dyDescent="0.25">
      <c r="D556" s="348"/>
      <c r="E556" s="431"/>
      <c r="F556" s="444"/>
      <c r="G556" s="350"/>
      <c r="H556" s="351"/>
      <c r="I556" s="351"/>
      <c r="J556" s="352"/>
      <c r="K556" s="352"/>
      <c r="L556" s="348"/>
      <c r="M556" s="348"/>
      <c r="N556" s="348"/>
      <c r="O556" s="353"/>
      <c r="P556" s="348"/>
    </row>
    <row r="557" spans="4:16" ht="40.15" customHeight="1" x14ac:dyDescent="0.25">
      <c r="D557" s="348"/>
      <c r="E557" s="431"/>
      <c r="F557" s="444"/>
      <c r="G557" s="350"/>
      <c r="H557" s="351"/>
      <c r="I557" s="351"/>
      <c r="J557" s="352"/>
      <c r="K557" s="352"/>
      <c r="L557" s="348"/>
      <c r="M557" s="348"/>
      <c r="N557" s="348"/>
      <c r="O557" s="353"/>
      <c r="P557" s="348"/>
    </row>
    <row r="558" spans="4:16" ht="40.15" customHeight="1" x14ac:dyDescent="0.25">
      <c r="D558" s="348"/>
      <c r="E558" s="431"/>
      <c r="F558" s="444"/>
      <c r="G558" s="350"/>
      <c r="H558" s="351"/>
      <c r="I558" s="351"/>
      <c r="J558" s="352"/>
      <c r="K558" s="352"/>
      <c r="L558" s="348"/>
      <c r="M558" s="348"/>
      <c r="N558" s="348"/>
      <c r="O558" s="353"/>
      <c r="P558" s="348"/>
    </row>
    <row r="559" spans="4:16" ht="40.15" customHeight="1" x14ac:dyDescent="0.25">
      <c r="D559" s="348"/>
      <c r="E559" s="431"/>
      <c r="F559" s="444"/>
      <c r="G559" s="350"/>
      <c r="H559" s="351"/>
      <c r="I559" s="351"/>
      <c r="J559" s="352"/>
      <c r="K559" s="352"/>
      <c r="L559" s="348"/>
      <c r="M559" s="348"/>
      <c r="N559" s="348"/>
      <c r="O559" s="353"/>
      <c r="P559" s="348"/>
    </row>
    <row r="560" spans="4:16" ht="40.15" customHeight="1" x14ac:dyDescent="0.25">
      <c r="D560" s="348"/>
      <c r="E560" s="431"/>
      <c r="F560" s="444"/>
      <c r="G560" s="350"/>
      <c r="H560" s="351"/>
      <c r="I560" s="351"/>
      <c r="J560" s="352"/>
      <c r="K560" s="352"/>
      <c r="L560" s="348"/>
      <c r="M560" s="348"/>
      <c r="N560" s="348"/>
      <c r="O560" s="353"/>
      <c r="P560" s="348"/>
    </row>
    <row r="561" spans="4:16" ht="40.15" customHeight="1" x14ac:dyDescent="0.25">
      <c r="D561" s="348"/>
      <c r="E561" s="431"/>
      <c r="F561" s="444"/>
      <c r="G561" s="350"/>
      <c r="H561" s="351"/>
      <c r="I561" s="351"/>
      <c r="J561" s="352"/>
      <c r="K561" s="352"/>
      <c r="L561" s="348"/>
      <c r="M561" s="348"/>
      <c r="N561" s="348"/>
      <c r="O561" s="353"/>
      <c r="P561" s="348"/>
    </row>
    <row r="562" spans="4:16" ht="40.15" customHeight="1" x14ac:dyDescent="0.25">
      <c r="D562" s="348"/>
      <c r="E562" s="431"/>
      <c r="F562" s="444"/>
      <c r="G562" s="350"/>
      <c r="H562" s="351"/>
      <c r="I562" s="351"/>
      <c r="J562" s="352"/>
      <c r="K562" s="352"/>
      <c r="L562" s="348"/>
      <c r="M562" s="348"/>
      <c r="N562" s="348"/>
      <c r="O562" s="353"/>
      <c r="P562" s="348"/>
    </row>
    <row r="563" spans="4:16" ht="40.15" customHeight="1" x14ac:dyDescent="0.25">
      <c r="D563" s="348"/>
      <c r="E563" s="431"/>
      <c r="F563" s="444"/>
      <c r="G563" s="350"/>
      <c r="H563" s="351"/>
      <c r="I563" s="351"/>
      <c r="J563" s="352"/>
      <c r="K563" s="352"/>
      <c r="L563" s="348"/>
      <c r="M563" s="348"/>
      <c r="N563" s="348"/>
      <c r="O563" s="353"/>
      <c r="P563" s="348"/>
    </row>
    <row r="564" spans="4:16" ht="40.15" customHeight="1" x14ac:dyDescent="0.25">
      <c r="D564" s="348"/>
      <c r="E564" s="431"/>
      <c r="F564" s="444"/>
      <c r="G564" s="350"/>
      <c r="H564" s="351"/>
      <c r="I564" s="351"/>
      <c r="J564" s="352"/>
      <c r="K564" s="352"/>
      <c r="L564" s="348"/>
      <c r="M564" s="348"/>
      <c r="N564" s="348"/>
      <c r="O564" s="353"/>
      <c r="P564" s="348"/>
    </row>
    <row r="565" spans="4:16" ht="40.15" customHeight="1" x14ac:dyDescent="0.25">
      <c r="D565" s="348"/>
      <c r="E565" s="431"/>
      <c r="F565" s="444"/>
      <c r="G565" s="350"/>
      <c r="H565" s="351"/>
      <c r="I565" s="351"/>
      <c r="J565" s="352"/>
      <c r="K565" s="352"/>
      <c r="L565" s="348"/>
      <c r="M565" s="348"/>
      <c r="N565" s="348"/>
      <c r="O565" s="353"/>
      <c r="P565" s="348"/>
    </row>
    <row r="566" spans="4:16" ht="40.15" customHeight="1" x14ac:dyDescent="0.25">
      <c r="D566" s="348"/>
      <c r="E566" s="431"/>
      <c r="F566" s="444"/>
      <c r="G566" s="350"/>
      <c r="H566" s="351"/>
      <c r="I566" s="351"/>
      <c r="J566" s="352"/>
      <c r="K566" s="352"/>
      <c r="L566" s="348"/>
      <c r="M566" s="348"/>
      <c r="N566" s="348"/>
      <c r="O566" s="353"/>
      <c r="P566" s="348"/>
    </row>
    <row r="567" spans="4:16" ht="40.15" customHeight="1" x14ac:dyDescent="0.25">
      <c r="D567" s="348"/>
      <c r="E567" s="431"/>
      <c r="F567" s="444"/>
      <c r="G567" s="350"/>
      <c r="H567" s="351"/>
      <c r="I567" s="351"/>
      <c r="J567" s="352"/>
      <c r="K567" s="352"/>
      <c r="L567" s="348"/>
      <c r="M567" s="348"/>
      <c r="N567" s="348"/>
      <c r="O567" s="353"/>
      <c r="P567" s="348"/>
    </row>
    <row r="568" spans="4:16" ht="40.15" customHeight="1" x14ac:dyDescent="0.25">
      <c r="D568" s="348"/>
      <c r="E568" s="431"/>
      <c r="F568" s="444"/>
      <c r="G568" s="350"/>
      <c r="H568" s="351"/>
      <c r="I568" s="351"/>
      <c r="J568" s="352"/>
      <c r="K568" s="352"/>
      <c r="L568" s="348"/>
      <c r="M568" s="348"/>
      <c r="N568" s="348"/>
      <c r="O568" s="353"/>
      <c r="P568" s="348"/>
    </row>
    <row r="569" spans="4:16" ht="40.15" customHeight="1" x14ac:dyDescent="0.25">
      <c r="D569" s="348"/>
      <c r="E569" s="431"/>
      <c r="F569" s="444"/>
      <c r="G569" s="350"/>
      <c r="H569" s="351"/>
      <c r="I569" s="351"/>
      <c r="J569" s="352"/>
      <c r="K569" s="352"/>
      <c r="L569" s="348"/>
      <c r="M569" s="348"/>
      <c r="N569" s="348"/>
      <c r="O569" s="353"/>
      <c r="P569" s="348"/>
    </row>
    <row r="570" spans="4:16" ht="40.15" customHeight="1" x14ac:dyDescent="0.25">
      <c r="D570" s="348"/>
      <c r="E570" s="431"/>
      <c r="F570" s="444"/>
      <c r="G570" s="350"/>
      <c r="H570" s="351"/>
      <c r="I570" s="351"/>
      <c r="J570" s="352"/>
      <c r="K570" s="352"/>
      <c r="L570" s="348"/>
      <c r="M570" s="348"/>
      <c r="N570" s="348"/>
      <c r="O570" s="353"/>
      <c r="P570" s="348"/>
    </row>
    <row r="571" spans="4:16" ht="40.15" customHeight="1" x14ac:dyDescent="0.25">
      <c r="D571" s="348"/>
      <c r="E571" s="431"/>
      <c r="F571" s="444"/>
      <c r="G571" s="350"/>
      <c r="H571" s="351"/>
      <c r="I571" s="351"/>
      <c r="J571" s="352"/>
      <c r="K571" s="352"/>
      <c r="L571" s="348"/>
      <c r="M571" s="348"/>
      <c r="N571" s="348"/>
      <c r="O571" s="353"/>
      <c r="P571" s="348"/>
    </row>
    <row r="572" spans="4:16" ht="40.15" customHeight="1" x14ac:dyDescent="0.25">
      <c r="D572" s="348"/>
      <c r="E572" s="431"/>
      <c r="F572" s="444"/>
      <c r="G572" s="350"/>
      <c r="H572" s="351"/>
      <c r="I572" s="351"/>
      <c r="J572" s="352"/>
      <c r="K572" s="352"/>
      <c r="L572" s="348"/>
      <c r="M572" s="348"/>
      <c r="N572" s="348"/>
      <c r="O572" s="353"/>
      <c r="P572" s="348"/>
    </row>
    <row r="573" spans="4:16" ht="40.15" customHeight="1" x14ac:dyDescent="0.25">
      <c r="D573" s="348"/>
      <c r="E573" s="431"/>
      <c r="F573" s="444"/>
      <c r="G573" s="350"/>
      <c r="H573" s="351"/>
      <c r="I573" s="351"/>
      <c r="J573" s="352"/>
      <c r="K573" s="352"/>
      <c r="L573" s="348"/>
      <c r="M573" s="348"/>
      <c r="N573" s="348"/>
      <c r="O573" s="353"/>
      <c r="P573" s="348"/>
    </row>
    <row r="574" spans="4:16" ht="40.15" customHeight="1" x14ac:dyDescent="0.25">
      <c r="D574" s="348"/>
      <c r="E574" s="431"/>
      <c r="F574" s="444"/>
      <c r="G574" s="350"/>
      <c r="H574" s="351"/>
      <c r="I574" s="351"/>
      <c r="J574" s="352"/>
      <c r="K574" s="352"/>
      <c r="L574" s="348"/>
      <c r="M574" s="348"/>
      <c r="N574" s="348"/>
      <c r="O574" s="353"/>
      <c r="P574" s="348"/>
    </row>
    <row r="575" spans="4:16" ht="40.15" customHeight="1" x14ac:dyDescent="0.25">
      <c r="D575" s="348"/>
      <c r="E575" s="431"/>
      <c r="F575" s="444"/>
      <c r="G575" s="350"/>
      <c r="H575" s="351"/>
      <c r="I575" s="351"/>
      <c r="J575" s="352"/>
      <c r="K575" s="352"/>
      <c r="L575" s="348"/>
      <c r="M575" s="348"/>
      <c r="N575" s="348"/>
      <c r="O575" s="353"/>
      <c r="P575" s="348"/>
    </row>
    <row r="576" spans="4:16" ht="40.15" customHeight="1" x14ac:dyDescent="0.25">
      <c r="D576" s="348"/>
      <c r="E576" s="431"/>
      <c r="F576" s="444"/>
      <c r="G576" s="350"/>
      <c r="H576" s="351"/>
      <c r="I576" s="351"/>
      <c r="J576" s="352"/>
      <c r="K576" s="352"/>
      <c r="L576" s="348"/>
      <c r="M576" s="348"/>
      <c r="N576" s="348"/>
      <c r="O576" s="353"/>
      <c r="P576" s="348"/>
    </row>
    <row r="577" spans="4:16" ht="40.15" customHeight="1" x14ac:dyDescent="0.25">
      <c r="D577" s="348"/>
      <c r="E577" s="431"/>
      <c r="F577" s="444"/>
      <c r="G577" s="350"/>
      <c r="H577" s="351"/>
      <c r="I577" s="351"/>
      <c r="J577" s="352"/>
      <c r="K577" s="352"/>
      <c r="L577" s="348"/>
      <c r="M577" s="348"/>
      <c r="N577" s="348"/>
      <c r="O577" s="353"/>
      <c r="P577" s="348"/>
    </row>
    <row r="578" spans="4:16" ht="40.15" customHeight="1" x14ac:dyDescent="0.25">
      <c r="D578" s="348"/>
      <c r="E578" s="431"/>
      <c r="F578" s="444"/>
      <c r="G578" s="350"/>
      <c r="H578" s="351"/>
      <c r="I578" s="351"/>
      <c r="J578" s="352"/>
      <c r="K578" s="352"/>
      <c r="L578" s="348"/>
      <c r="M578" s="348"/>
      <c r="N578" s="348"/>
      <c r="O578" s="353"/>
      <c r="P578" s="348"/>
    </row>
    <row r="579" spans="4:16" ht="40.15" customHeight="1" x14ac:dyDescent="0.25">
      <c r="D579" s="348"/>
      <c r="E579" s="431"/>
      <c r="F579" s="444"/>
      <c r="G579" s="350"/>
      <c r="H579" s="351"/>
      <c r="I579" s="351"/>
      <c r="J579" s="352"/>
      <c r="K579" s="352"/>
      <c r="L579" s="348"/>
      <c r="M579" s="348"/>
      <c r="N579" s="348"/>
      <c r="O579" s="353"/>
      <c r="P579" s="348"/>
    </row>
    <row r="580" spans="4:16" ht="40.15" customHeight="1" x14ac:dyDescent="0.25">
      <c r="D580" s="348"/>
      <c r="E580" s="431"/>
      <c r="F580" s="444"/>
      <c r="G580" s="350"/>
      <c r="H580" s="351"/>
      <c r="I580" s="351"/>
      <c r="J580" s="352"/>
      <c r="K580" s="352"/>
      <c r="L580" s="348"/>
      <c r="M580" s="348"/>
      <c r="N580" s="348"/>
      <c r="O580" s="353"/>
      <c r="P580" s="348"/>
    </row>
    <row r="581" spans="4:16" ht="40.15" customHeight="1" x14ac:dyDescent="0.25">
      <c r="D581" s="348"/>
      <c r="E581" s="431"/>
      <c r="F581" s="444"/>
      <c r="G581" s="350"/>
      <c r="H581" s="351"/>
      <c r="I581" s="351"/>
      <c r="J581" s="352"/>
      <c r="K581" s="352"/>
      <c r="L581" s="348"/>
      <c r="M581" s="348"/>
      <c r="N581" s="348"/>
      <c r="O581" s="353"/>
      <c r="P581" s="348"/>
    </row>
    <row r="582" spans="4:16" ht="40.15" customHeight="1" x14ac:dyDescent="0.25">
      <c r="D582" s="348"/>
      <c r="E582" s="431"/>
      <c r="F582" s="444"/>
      <c r="G582" s="350"/>
      <c r="H582" s="351"/>
      <c r="I582" s="351"/>
      <c r="J582" s="352"/>
      <c r="K582" s="352"/>
      <c r="L582" s="348"/>
      <c r="M582" s="348"/>
      <c r="N582" s="348"/>
      <c r="O582" s="353"/>
      <c r="P582" s="348"/>
    </row>
    <row r="583" spans="4:16" ht="40.15" customHeight="1" x14ac:dyDescent="0.25">
      <c r="D583" s="348"/>
      <c r="E583" s="431"/>
      <c r="F583" s="444"/>
      <c r="G583" s="350"/>
      <c r="H583" s="351"/>
      <c r="I583" s="351"/>
      <c r="J583" s="352"/>
      <c r="K583" s="352"/>
      <c r="L583" s="348"/>
      <c r="M583" s="348"/>
      <c r="N583" s="348"/>
      <c r="O583" s="353"/>
      <c r="P583" s="348"/>
    </row>
    <row r="584" spans="4:16" ht="40.15" customHeight="1" x14ac:dyDescent="0.25">
      <c r="D584" s="326"/>
      <c r="E584" s="431"/>
      <c r="F584" s="156"/>
      <c r="G584" s="328"/>
      <c r="H584" s="324"/>
      <c r="I584" s="324"/>
      <c r="J584" s="329"/>
      <c r="K584" s="329"/>
      <c r="L584" s="326"/>
      <c r="M584" s="326"/>
      <c r="N584" s="326"/>
      <c r="O584" s="330"/>
      <c r="P584" s="326"/>
    </row>
    <row r="585" spans="4:16" x14ac:dyDescent="0.25">
      <c r="F585" s="156"/>
    </row>
    <row r="586" spans="4:16" x14ac:dyDescent="0.25">
      <c r="F586" s="156"/>
    </row>
    <row r="587" spans="4:16" x14ac:dyDescent="0.25">
      <c r="F587" s="156"/>
    </row>
    <row r="588" spans="4:16" x14ac:dyDescent="0.25">
      <c r="F588" s="15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row r="597" spans="6:6" x14ac:dyDescent="0.25">
      <c r="F597" s="156"/>
    </row>
    <row r="598" spans="6:6" x14ac:dyDescent="0.25">
      <c r="F598" s="156"/>
    </row>
    <row r="599" spans="6:6" x14ac:dyDescent="0.25">
      <c r="F599" s="156"/>
    </row>
    <row r="600" spans="6:6" x14ac:dyDescent="0.25">
      <c r="F600" s="156"/>
    </row>
    <row r="601" spans="6:6" x14ac:dyDescent="0.25">
      <c r="F601" s="156"/>
    </row>
  </sheetData>
  <mergeCells count="889">
    <mergeCell ref="AP100:AP103"/>
    <mergeCell ref="AQ100:AQ103"/>
    <mergeCell ref="AX100:AX103"/>
    <mergeCell ref="AY100:AY103"/>
    <mergeCell ref="BF100:BF103"/>
    <mergeCell ref="BG100:BG103"/>
    <mergeCell ref="BN100:BN103"/>
    <mergeCell ref="BO100:BO103"/>
    <mergeCell ref="AP87:AP90"/>
    <mergeCell ref="AQ87:AQ90"/>
    <mergeCell ref="AX87:AX90"/>
    <mergeCell ref="AY87:AY90"/>
    <mergeCell ref="BF87:BF90"/>
    <mergeCell ref="BG87:BG90"/>
    <mergeCell ref="BN87:BN90"/>
    <mergeCell ref="BO87:BO90"/>
    <mergeCell ref="AP92:AP95"/>
    <mergeCell ref="AQ92:AQ95"/>
    <mergeCell ref="AX92:AX95"/>
    <mergeCell ref="AY92:AY95"/>
    <mergeCell ref="BF92:BF95"/>
    <mergeCell ref="BG92:BG95"/>
    <mergeCell ref="BN92:BN95"/>
    <mergeCell ref="BO92:BO95"/>
    <mergeCell ref="AP96:AP99"/>
    <mergeCell ref="AQ96:AQ99"/>
    <mergeCell ref="AX96:AX99"/>
    <mergeCell ref="AY96:AY99"/>
    <mergeCell ref="BF96:BF99"/>
    <mergeCell ref="BG96:BG99"/>
    <mergeCell ref="BN96:BN99"/>
    <mergeCell ref="BO96:BO99"/>
    <mergeCell ref="AP79:AP82"/>
    <mergeCell ref="AQ79:AQ82"/>
    <mergeCell ref="AX79:AX82"/>
    <mergeCell ref="AY79:AY82"/>
    <mergeCell ref="BF79:BF82"/>
    <mergeCell ref="BG79:BG82"/>
    <mergeCell ref="BN79:BN82"/>
    <mergeCell ref="BO79:BO82"/>
    <mergeCell ref="AP83:AP86"/>
    <mergeCell ref="AQ83:AQ86"/>
    <mergeCell ref="AX83:AX86"/>
    <mergeCell ref="AY83:AY86"/>
    <mergeCell ref="BF83:BF86"/>
    <mergeCell ref="BG83:BG86"/>
    <mergeCell ref="BN83:BN86"/>
    <mergeCell ref="BO83:BO86"/>
    <mergeCell ref="AP71:AP74"/>
    <mergeCell ref="AQ71:AQ74"/>
    <mergeCell ref="AX71:AX74"/>
    <mergeCell ref="AY71:AY74"/>
    <mergeCell ref="BF71:BF74"/>
    <mergeCell ref="BG71:BG74"/>
    <mergeCell ref="BN71:BN74"/>
    <mergeCell ref="BO71:BO74"/>
    <mergeCell ref="AP75:AP78"/>
    <mergeCell ref="AQ75:AQ78"/>
    <mergeCell ref="AX75:AX78"/>
    <mergeCell ref="AY75:AY78"/>
    <mergeCell ref="BF75:BF78"/>
    <mergeCell ref="BG75:BG78"/>
    <mergeCell ref="BN75:BN78"/>
    <mergeCell ref="BO75:BO78"/>
    <mergeCell ref="AP62:AP65"/>
    <mergeCell ref="AQ62:AQ65"/>
    <mergeCell ref="AX62:AX65"/>
    <mergeCell ref="AY62:AY65"/>
    <mergeCell ref="BF62:BF65"/>
    <mergeCell ref="BG62:BG65"/>
    <mergeCell ref="BN62:BN65"/>
    <mergeCell ref="BO62:BO65"/>
    <mergeCell ref="AP66:AP69"/>
    <mergeCell ref="AQ66:AQ69"/>
    <mergeCell ref="AX66:AX69"/>
    <mergeCell ref="AY66:AY69"/>
    <mergeCell ref="BF66:BF69"/>
    <mergeCell ref="BG66:BG69"/>
    <mergeCell ref="BN66:BN69"/>
    <mergeCell ref="BO66:BO69"/>
    <mergeCell ref="AP54:AP57"/>
    <mergeCell ref="AQ54:AQ57"/>
    <mergeCell ref="AX54:AX57"/>
    <mergeCell ref="AY54:AY57"/>
    <mergeCell ref="BF54:BF57"/>
    <mergeCell ref="BG54:BG57"/>
    <mergeCell ref="BN54:BN57"/>
    <mergeCell ref="BO54:BO57"/>
    <mergeCell ref="AP58:AP61"/>
    <mergeCell ref="AQ58:AQ61"/>
    <mergeCell ref="AX58:AX61"/>
    <mergeCell ref="AY58:AY61"/>
    <mergeCell ref="BF58:BF61"/>
    <mergeCell ref="BG58:BG61"/>
    <mergeCell ref="BN58:BN61"/>
    <mergeCell ref="BO58:BO61"/>
    <mergeCell ref="AP45:AP48"/>
    <mergeCell ref="AQ45:AQ48"/>
    <mergeCell ref="AX45:AX48"/>
    <mergeCell ref="AY45:AY48"/>
    <mergeCell ref="BF45:BF48"/>
    <mergeCell ref="BG45:BG48"/>
    <mergeCell ref="BN45:BN48"/>
    <mergeCell ref="BO45:BO48"/>
    <mergeCell ref="AP49:AP52"/>
    <mergeCell ref="AQ49:AQ52"/>
    <mergeCell ref="AX49:AX52"/>
    <mergeCell ref="AY49:AY52"/>
    <mergeCell ref="BF49:BF52"/>
    <mergeCell ref="BG49:BG52"/>
    <mergeCell ref="BN49:BN52"/>
    <mergeCell ref="BO49:BO52"/>
    <mergeCell ref="AP37:AP40"/>
    <mergeCell ref="AQ37:AQ40"/>
    <mergeCell ref="AX37:AX40"/>
    <mergeCell ref="AY37:AY40"/>
    <mergeCell ref="BF37:BF40"/>
    <mergeCell ref="BG37:BG40"/>
    <mergeCell ref="BN37:BN40"/>
    <mergeCell ref="BO37:BO40"/>
    <mergeCell ref="AP41:AP44"/>
    <mergeCell ref="AQ41:AQ44"/>
    <mergeCell ref="AX41:AX44"/>
    <mergeCell ref="AY41:AY44"/>
    <mergeCell ref="BF41:BF44"/>
    <mergeCell ref="BG41:BG44"/>
    <mergeCell ref="BN41:BN44"/>
    <mergeCell ref="BO41:BO44"/>
    <mergeCell ref="AP29:AP32"/>
    <mergeCell ref="AQ29:AQ32"/>
    <mergeCell ref="AX29:AX32"/>
    <mergeCell ref="AY29:AY32"/>
    <mergeCell ref="BF29:BF32"/>
    <mergeCell ref="BG29:BG32"/>
    <mergeCell ref="BN29:BN32"/>
    <mergeCell ref="BO29:BO32"/>
    <mergeCell ref="AP33:AP36"/>
    <mergeCell ref="AQ33:AQ36"/>
    <mergeCell ref="AX33:AX36"/>
    <mergeCell ref="AY33:AY36"/>
    <mergeCell ref="BF33:BF36"/>
    <mergeCell ref="BG33:BG36"/>
    <mergeCell ref="BN33:BN36"/>
    <mergeCell ref="BO33:BO36"/>
    <mergeCell ref="AP18:AP21"/>
    <mergeCell ref="AQ18:AQ21"/>
    <mergeCell ref="AX18:AX21"/>
    <mergeCell ref="AY18:AY21"/>
    <mergeCell ref="BF18:BF21"/>
    <mergeCell ref="BG18:BG21"/>
    <mergeCell ref="BN18:BN21"/>
    <mergeCell ref="BO18:BO21"/>
    <mergeCell ref="AP25:AP28"/>
    <mergeCell ref="AQ25:AQ28"/>
    <mergeCell ref="AX25:AX28"/>
    <mergeCell ref="AY25:AY28"/>
    <mergeCell ref="BF25:BF28"/>
    <mergeCell ref="BG25:BG28"/>
    <mergeCell ref="BN25:BN28"/>
    <mergeCell ref="BO25:BO28"/>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B100:AB103"/>
    <mergeCell ref="AC100:AC103"/>
    <mergeCell ref="AD100:AD103"/>
    <mergeCell ref="AE100:AE103"/>
    <mergeCell ref="AF100:AF103"/>
    <mergeCell ref="V100:V103"/>
    <mergeCell ref="W100:W103"/>
    <mergeCell ref="X100:X103"/>
    <mergeCell ref="Y100:Y103"/>
    <mergeCell ref="Z100:Z103"/>
    <mergeCell ref="AA100:AA103"/>
    <mergeCell ref="P100:P103"/>
    <mergeCell ref="Q100:Q103"/>
    <mergeCell ref="R100:R103"/>
    <mergeCell ref="S100:S103"/>
    <mergeCell ref="T100:T103"/>
    <mergeCell ref="U100:U103"/>
    <mergeCell ref="J100:J103"/>
    <mergeCell ref="K100:K103"/>
    <mergeCell ref="L100:L103"/>
    <mergeCell ref="M100:M103"/>
    <mergeCell ref="N100:N103"/>
    <mergeCell ref="O100:O103"/>
    <mergeCell ref="AD96:AD99"/>
    <mergeCell ref="AE96:AE99"/>
    <mergeCell ref="AF96:AF99"/>
    <mergeCell ref="C100:C103"/>
    <mergeCell ref="D100:D103"/>
    <mergeCell ref="E100:E103"/>
    <mergeCell ref="F100:F103"/>
    <mergeCell ref="G100:G103"/>
    <mergeCell ref="H100:H103"/>
    <mergeCell ref="I100:I103"/>
    <mergeCell ref="X96:X99"/>
    <mergeCell ref="Y96:Y99"/>
    <mergeCell ref="Z96:Z99"/>
    <mergeCell ref="AA96:AA99"/>
    <mergeCell ref="AB96:AB99"/>
    <mergeCell ref="AC96:AC99"/>
    <mergeCell ref="R96:R99"/>
    <mergeCell ref="S96:S99"/>
    <mergeCell ref="T96:T99"/>
    <mergeCell ref="U96:U99"/>
    <mergeCell ref="V96:V99"/>
    <mergeCell ref="W96:W99"/>
    <mergeCell ref="L96:L99"/>
    <mergeCell ref="M96:M99"/>
    <mergeCell ref="N96:N99"/>
    <mergeCell ref="O96:O99"/>
    <mergeCell ref="P96:P99"/>
    <mergeCell ref="Q96:Q99"/>
    <mergeCell ref="AF92:AF95"/>
    <mergeCell ref="C96:C99"/>
    <mergeCell ref="D96:D99"/>
    <mergeCell ref="E96:E99"/>
    <mergeCell ref="F96:F99"/>
    <mergeCell ref="G96:G99"/>
    <mergeCell ref="H96:H99"/>
    <mergeCell ref="I96:I99"/>
    <mergeCell ref="J96:J99"/>
    <mergeCell ref="K96:K99"/>
    <mergeCell ref="Z92:Z95"/>
    <mergeCell ref="AA92:AA95"/>
    <mergeCell ref="AB92:AB95"/>
    <mergeCell ref="AC92:AC95"/>
    <mergeCell ref="AD92:AD95"/>
    <mergeCell ref="AE92:AE95"/>
    <mergeCell ref="T92:T95"/>
    <mergeCell ref="U92:U95"/>
    <mergeCell ref="V92:V95"/>
    <mergeCell ref="W92:W95"/>
    <mergeCell ref="X92:X95"/>
    <mergeCell ref="Y92:Y95"/>
    <mergeCell ref="N92:N95"/>
    <mergeCell ref="O92:O95"/>
    <mergeCell ref="P92:P95"/>
    <mergeCell ref="Q92:Q95"/>
    <mergeCell ref="R92:R95"/>
    <mergeCell ref="S92:S95"/>
    <mergeCell ref="H92:H95"/>
    <mergeCell ref="I92:I95"/>
    <mergeCell ref="J92:J95"/>
    <mergeCell ref="K92:K95"/>
    <mergeCell ref="L92:L95"/>
    <mergeCell ref="M92:M95"/>
    <mergeCell ref="AB87:AB90"/>
    <mergeCell ref="AC87:AC90"/>
    <mergeCell ref="AD87:AD90"/>
    <mergeCell ref="AE87:AE90"/>
    <mergeCell ref="AF87:AF90"/>
    <mergeCell ref="C92:C95"/>
    <mergeCell ref="D92:D95"/>
    <mergeCell ref="E92:E95"/>
    <mergeCell ref="F92:F95"/>
    <mergeCell ref="G92:G95"/>
    <mergeCell ref="V87:V90"/>
    <mergeCell ref="W87:W90"/>
    <mergeCell ref="X87:X90"/>
    <mergeCell ref="Y87:Y90"/>
    <mergeCell ref="Z87:Z90"/>
    <mergeCell ref="AA87:AA90"/>
    <mergeCell ref="P87:P90"/>
    <mergeCell ref="Q87:Q90"/>
    <mergeCell ref="R87:R90"/>
    <mergeCell ref="S87:S90"/>
    <mergeCell ref="T87:T90"/>
    <mergeCell ref="U87:U90"/>
    <mergeCell ref="J87:J90"/>
    <mergeCell ref="K87:K90"/>
    <mergeCell ref="L87:L90"/>
    <mergeCell ref="M87:M90"/>
    <mergeCell ref="N87:N90"/>
    <mergeCell ref="O87:O90"/>
    <mergeCell ref="AD83:AD86"/>
    <mergeCell ref="AE83:AE86"/>
    <mergeCell ref="AF83:AF86"/>
    <mergeCell ref="C87:C90"/>
    <mergeCell ref="D87:D90"/>
    <mergeCell ref="E87:E90"/>
    <mergeCell ref="F87:F90"/>
    <mergeCell ref="G87:G90"/>
    <mergeCell ref="H87:H90"/>
    <mergeCell ref="I87:I90"/>
    <mergeCell ref="X83:X86"/>
    <mergeCell ref="Y83:Y86"/>
    <mergeCell ref="Z83:Z86"/>
    <mergeCell ref="AA83:AA86"/>
    <mergeCell ref="AB83:AB86"/>
    <mergeCell ref="AC83:AC86"/>
    <mergeCell ref="R83:R86"/>
    <mergeCell ref="S83:S86"/>
    <mergeCell ref="T83:T86"/>
    <mergeCell ref="U83:U86"/>
    <mergeCell ref="AF79:AF82"/>
    <mergeCell ref="Z79:Z82"/>
    <mergeCell ref="AA79:AA82"/>
    <mergeCell ref="AB79:AB82"/>
    <mergeCell ref="AC79:AC82"/>
    <mergeCell ref="AD79:AD82"/>
    <mergeCell ref="AE79:AE82"/>
    <mergeCell ref="T79:T82"/>
    <mergeCell ref="U79:U82"/>
    <mergeCell ref="V79:V82"/>
    <mergeCell ref="W79:W82"/>
    <mergeCell ref="X79:X82"/>
    <mergeCell ref="Y79:Y82"/>
    <mergeCell ref="C79:C82"/>
    <mergeCell ref="D79:D82"/>
    <mergeCell ref="E79:E82"/>
    <mergeCell ref="F79:F82"/>
    <mergeCell ref="G79:G82"/>
    <mergeCell ref="V83:V86"/>
    <mergeCell ref="W83:W86"/>
    <mergeCell ref="L83:L86"/>
    <mergeCell ref="M83:M86"/>
    <mergeCell ref="N83:N86"/>
    <mergeCell ref="O83:O86"/>
    <mergeCell ref="P83:P86"/>
    <mergeCell ref="Q83:Q86"/>
    <mergeCell ref="N79:N82"/>
    <mergeCell ref="O79:O82"/>
    <mergeCell ref="P79:P82"/>
    <mergeCell ref="C83:C86"/>
    <mergeCell ref="D83:D86"/>
    <mergeCell ref="E83:E86"/>
    <mergeCell ref="F83:F86"/>
    <mergeCell ref="G83:G86"/>
    <mergeCell ref="H83:H86"/>
    <mergeCell ref="I83:I86"/>
    <mergeCell ref="J83:J86"/>
    <mergeCell ref="K83:K86"/>
    <mergeCell ref="V75:V78"/>
    <mergeCell ref="W75:W78"/>
    <mergeCell ref="X75:X78"/>
    <mergeCell ref="Y75:Y78"/>
    <mergeCell ref="P75:P78"/>
    <mergeCell ref="Q75:Q78"/>
    <mergeCell ref="R75:R78"/>
    <mergeCell ref="S75:S78"/>
    <mergeCell ref="T75:T78"/>
    <mergeCell ref="U75:U78"/>
    <mergeCell ref="J75:J78"/>
    <mergeCell ref="K75:K78"/>
    <mergeCell ref="Q79:Q82"/>
    <mergeCell ref="R79:R82"/>
    <mergeCell ref="S79:S82"/>
    <mergeCell ref="H79:H82"/>
    <mergeCell ref="I79:I82"/>
    <mergeCell ref="J79:J82"/>
    <mergeCell ref="K79:K82"/>
    <mergeCell ref="O75:O78"/>
    <mergeCell ref="L79:L82"/>
    <mergeCell ref="M79:M82"/>
    <mergeCell ref="AB71:AB74"/>
    <mergeCell ref="AC71:AC74"/>
    <mergeCell ref="AD71:AD74"/>
    <mergeCell ref="AE71:AE74"/>
    <mergeCell ref="AF71:AF74"/>
    <mergeCell ref="Z71:Z74"/>
    <mergeCell ref="AA71:AA74"/>
    <mergeCell ref="AB75:AB78"/>
    <mergeCell ref="AC75:AC78"/>
    <mergeCell ref="AD75:AD78"/>
    <mergeCell ref="AE75:AE78"/>
    <mergeCell ref="AF75:AF78"/>
    <mergeCell ref="Z75:Z78"/>
    <mergeCell ref="AA75:AA78"/>
    <mergeCell ref="E75:E78"/>
    <mergeCell ref="F75:F78"/>
    <mergeCell ref="G75:G78"/>
    <mergeCell ref="H75:H78"/>
    <mergeCell ref="I75:I78"/>
    <mergeCell ref="V71:V74"/>
    <mergeCell ref="W71:W74"/>
    <mergeCell ref="X71:X74"/>
    <mergeCell ref="Y71:Y74"/>
    <mergeCell ref="P71:P74"/>
    <mergeCell ref="Q71:Q74"/>
    <mergeCell ref="R71:R74"/>
    <mergeCell ref="S71:S74"/>
    <mergeCell ref="T71:T74"/>
    <mergeCell ref="U71:U74"/>
    <mergeCell ref="J71:J74"/>
    <mergeCell ref="K71:K74"/>
    <mergeCell ref="L71:L74"/>
    <mergeCell ref="M71:M74"/>
    <mergeCell ref="N71:N74"/>
    <mergeCell ref="O71:O74"/>
    <mergeCell ref="L75:L78"/>
    <mergeCell ref="M75:M78"/>
    <mergeCell ref="N75:N78"/>
    <mergeCell ref="AD66:AD69"/>
    <mergeCell ref="AE66:AE69"/>
    <mergeCell ref="AF66:AF69"/>
    <mergeCell ref="C71:C78"/>
    <mergeCell ref="D71:D78"/>
    <mergeCell ref="E71:E74"/>
    <mergeCell ref="F71:F74"/>
    <mergeCell ref="G71:G74"/>
    <mergeCell ref="H71:H74"/>
    <mergeCell ref="I71:I74"/>
    <mergeCell ref="X66:X69"/>
    <mergeCell ref="Y66:Y69"/>
    <mergeCell ref="Z66:Z69"/>
    <mergeCell ref="AA66:AA69"/>
    <mergeCell ref="AB66:AB69"/>
    <mergeCell ref="AC66:AC69"/>
    <mergeCell ref="R66:R69"/>
    <mergeCell ref="S66:S69"/>
    <mergeCell ref="T66:T69"/>
    <mergeCell ref="U66:U69"/>
    <mergeCell ref="V66:V69"/>
    <mergeCell ref="W66:W69"/>
    <mergeCell ref="L66:L69"/>
    <mergeCell ref="M66:M69"/>
    <mergeCell ref="N66:N69"/>
    <mergeCell ref="O66:O69"/>
    <mergeCell ref="P66:P69"/>
    <mergeCell ref="Q66:Q69"/>
    <mergeCell ref="AD62:AD65"/>
    <mergeCell ref="AE62:AE65"/>
    <mergeCell ref="AF62:AF65"/>
    <mergeCell ref="E66:E69"/>
    <mergeCell ref="F66:F69"/>
    <mergeCell ref="G66:G69"/>
    <mergeCell ref="H66:H69"/>
    <mergeCell ref="I66:I69"/>
    <mergeCell ref="J66:J69"/>
    <mergeCell ref="K66:K69"/>
    <mergeCell ref="X62:X65"/>
    <mergeCell ref="Y62:Y65"/>
    <mergeCell ref="Z62:Z65"/>
    <mergeCell ref="AA62:AA65"/>
    <mergeCell ref="AB62:AB65"/>
    <mergeCell ref="AC62:AC65"/>
    <mergeCell ref="R62:R65"/>
    <mergeCell ref="S62:S65"/>
    <mergeCell ref="T62:T65"/>
    <mergeCell ref="U62:U65"/>
    <mergeCell ref="V62:V65"/>
    <mergeCell ref="W62:W65"/>
    <mergeCell ref="L62:L65"/>
    <mergeCell ref="M62:M65"/>
    <mergeCell ref="N62:N65"/>
    <mergeCell ref="O62:O65"/>
    <mergeCell ref="P62:P65"/>
    <mergeCell ref="Q62:Q65"/>
    <mergeCell ref="AF58:AF61"/>
    <mergeCell ref="Z58:Z61"/>
    <mergeCell ref="AA58:AA61"/>
    <mergeCell ref="AB58:AB61"/>
    <mergeCell ref="AC58:AC61"/>
    <mergeCell ref="AD58:AD61"/>
    <mergeCell ref="AE58:AE61"/>
    <mergeCell ref="T58:T61"/>
    <mergeCell ref="U58:U61"/>
    <mergeCell ref="V58:V61"/>
    <mergeCell ref="W58:W61"/>
    <mergeCell ref="X58:X61"/>
    <mergeCell ref="Y58:Y61"/>
    <mergeCell ref="N58:N61"/>
    <mergeCell ref="O58:O61"/>
    <mergeCell ref="P58:P61"/>
    <mergeCell ref="C62:C69"/>
    <mergeCell ref="D62:D69"/>
    <mergeCell ref="E62:E65"/>
    <mergeCell ref="F62:F65"/>
    <mergeCell ref="G62:G65"/>
    <mergeCell ref="H62:H65"/>
    <mergeCell ref="I62:I65"/>
    <mergeCell ref="J62:J65"/>
    <mergeCell ref="K62:K65"/>
    <mergeCell ref="Q58:Q61"/>
    <mergeCell ref="R58:R61"/>
    <mergeCell ref="S58:S61"/>
    <mergeCell ref="AF54:AF57"/>
    <mergeCell ref="E58:E61"/>
    <mergeCell ref="F58:F61"/>
    <mergeCell ref="G58:G61"/>
    <mergeCell ref="H58:H61"/>
    <mergeCell ref="I58:I61"/>
    <mergeCell ref="J58:J61"/>
    <mergeCell ref="K58:K61"/>
    <mergeCell ref="L58:L61"/>
    <mergeCell ref="M58:M61"/>
    <mergeCell ref="Z54:Z57"/>
    <mergeCell ref="AA54:AA57"/>
    <mergeCell ref="AB54:AB57"/>
    <mergeCell ref="AC54:AC57"/>
    <mergeCell ref="AD54:AD57"/>
    <mergeCell ref="AE54:AE57"/>
    <mergeCell ref="T54:T57"/>
    <mergeCell ref="U54:U57"/>
    <mergeCell ref="V54:V57"/>
    <mergeCell ref="W54:W57"/>
    <mergeCell ref="X54:X57"/>
    <mergeCell ref="Y54:Y57"/>
    <mergeCell ref="N54:N57"/>
    <mergeCell ref="O54:O57"/>
    <mergeCell ref="P54:P57"/>
    <mergeCell ref="Q54:Q57"/>
    <mergeCell ref="R54:R57"/>
    <mergeCell ref="S54:S57"/>
    <mergeCell ref="H54:H57"/>
    <mergeCell ref="I54:I57"/>
    <mergeCell ref="J54:J57"/>
    <mergeCell ref="K54:K57"/>
    <mergeCell ref="L54:L57"/>
    <mergeCell ref="M54:M57"/>
    <mergeCell ref="AB49:AB52"/>
    <mergeCell ref="AC49:AC52"/>
    <mergeCell ref="AD49:AD52"/>
    <mergeCell ref="AE49:AE52"/>
    <mergeCell ref="AF49:AF52"/>
    <mergeCell ref="C54:C61"/>
    <mergeCell ref="D54:D61"/>
    <mergeCell ref="E54:E57"/>
    <mergeCell ref="F54:F57"/>
    <mergeCell ref="G54:G57"/>
    <mergeCell ref="V49:V52"/>
    <mergeCell ref="W49:W52"/>
    <mergeCell ref="X49:X52"/>
    <mergeCell ref="Y49:Y52"/>
    <mergeCell ref="Z49:Z52"/>
    <mergeCell ref="AA49:AA52"/>
    <mergeCell ref="P49:P52"/>
    <mergeCell ref="Q49:Q52"/>
    <mergeCell ref="R49:R52"/>
    <mergeCell ref="S49:S52"/>
    <mergeCell ref="T49:T52"/>
    <mergeCell ref="U49:U52"/>
    <mergeCell ref="J49:J52"/>
    <mergeCell ref="K49:K52"/>
    <mergeCell ref="L49:L52"/>
    <mergeCell ref="M49:M52"/>
    <mergeCell ref="N49:N52"/>
    <mergeCell ref="O49:O52"/>
    <mergeCell ref="AD45:AD48"/>
    <mergeCell ref="AE45:AE48"/>
    <mergeCell ref="AF45:AF48"/>
    <mergeCell ref="C49:C52"/>
    <mergeCell ref="D49:D52"/>
    <mergeCell ref="E49:E52"/>
    <mergeCell ref="F49:F52"/>
    <mergeCell ref="G49:G52"/>
    <mergeCell ref="H49:H52"/>
    <mergeCell ref="I49:I52"/>
    <mergeCell ref="X45:X48"/>
    <mergeCell ref="Y45:Y48"/>
    <mergeCell ref="Z45:Z48"/>
    <mergeCell ref="AA45:AA48"/>
    <mergeCell ref="AB45:AB48"/>
    <mergeCell ref="AC45:AC48"/>
    <mergeCell ref="R45:R48"/>
    <mergeCell ref="S45:S48"/>
    <mergeCell ref="T45:T48"/>
    <mergeCell ref="U45:U48"/>
    <mergeCell ref="V45:V48"/>
    <mergeCell ref="W45:W48"/>
    <mergeCell ref="L45:L48"/>
    <mergeCell ref="M45:M48"/>
    <mergeCell ref="N45:N48"/>
    <mergeCell ref="O45:O48"/>
    <mergeCell ref="P45:P48"/>
    <mergeCell ref="Q45:Q48"/>
    <mergeCell ref="AD41:AD44"/>
    <mergeCell ref="O41:O44"/>
    <mergeCell ref="P41:P44"/>
    <mergeCell ref="Q41:Q44"/>
    <mergeCell ref="AE41:AE44"/>
    <mergeCell ref="AF41:AF44"/>
    <mergeCell ref="E45:E48"/>
    <mergeCell ref="F45:F48"/>
    <mergeCell ref="G45:G48"/>
    <mergeCell ref="H45:H48"/>
    <mergeCell ref="I45:I48"/>
    <mergeCell ref="J45:J48"/>
    <mergeCell ref="K45:K48"/>
    <mergeCell ref="X41:X44"/>
    <mergeCell ref="Y41:Y44"/>
    <mergeCell ref="Z41:Z44"/>
    <mergeCell ref="AA41:AA44"/>
    <mergeCell ref="AB41:AB44"/>
    <mergeCell ref="AC41:AC44"/>
    <mergeCell ref="R41:R44"/>
    <mergeCell ref="S41:S44"/>
    <mergeCell ref="T41:T44"/>
    <mergeCell ref="U41:U44"/>
    <mergeCell ref="V41:V44"/>
    <mergeCell ref="W41:W44"/>
    <mergeCell ref="L41:L44"/>
    <mergeCell ref="M41:M44"/>
    <mergeCell ref="N41:N44"/>
    <mergeCell ref="AF37:AF40"/>
    <mergeCell ref="C41:C48"/>
    <mergeCell ref="D41:D48"/>
    <mergeCell ref="E41:E44"/>
    <mergeCell ref="F41:F44"/>
    <mergeCell ref="G41:G44"/>
    <mergeCell ref="H41:H44"/>
    <mergeCell ref="I41:I44"/>
    <mergeCell ref="J41:J44"/>
    <mergeCell ref="K41:K44"/>
    <mergeCell ref="Z37:Z40"/>
    <mergeCell ref="AA37:AA40"/>
    <mergeCell ref="AB37:AB40"/>
    <mergeCell ref="AC37:AC40"/>
    <mergeCell ref="AD37:AD40"/>
    <mergeCell ref="AE37:AE40"/>
    <mergeCell ref="T37:T40"/>
    <mergeCell ref="U37:U40"/>
    <mergeCell ref="V37:V40"/>
    <mergeCell ref="W37:W40"/>
    <mergeCell ref="X37:X40"/>
    <mergeCell ref="Y37:Y40"/>
    <mergeCell ref="N37:N40"/>
    <mergeCell ref="O37:O40"/>
    <mergeCell ref="P37:P40"/>
    <mergeCell ref="Q37:Q40"/>
    <mergeCell ref="R37:R40"/>
    <mergeCell ref="S37:S40"/>
    <mergeCell ref="H37:H40"/>
    <mergeCell ref="I37:I40"/>
    <mergeCell ref="J37:J40"/>
    <mergeCell ref="K37:K40"/>
    <mergeCell ref="L37:L40"/>
    <mergeCell ref="M37:M40"/>
    <mergeCell ref="AB33:AB36"/>
    <mergeCell ref="AC33:AC36"/>
    <mergeCell ref="AD33:AD36"/>
    <mergeCell ref="AE33:AE36"/>
    <mergeCell ref="AF33:AF36"/>
    <mergeCell ref="C37:C40"/>
    <mergeCell ref="D37:D40"/>
    <mergeCell ref="E37:E40"/>
    <mergeCell ref="F37:F40"/>
    <mergeCell ref="G37:G40"/>
    <mergeCell ref="V33:V36"/>
    <mergeCell ref="W33:W36"/>
    <mergeCell ref="X33:X36"/>
    <mergeCell ref="Y33:Y36"/>
    <mergeCell ref="Z33:Z36"/>
    <mergeCell ref="AA33:AA36"/>
    <mergeCell ref="P33:P36"/>
    <mergeCell ref="Q33:Q36"/>
    <mergeCell ref="R33:R36"/>
    <mergeCell ref="S33:S36"/>
    <mergeCell ref="T33:T36"/>
    <mergeCell ref="U33:U36"/>
    <mergeCell ref="J33:J36"/>
    <mergeCell ref="K33:K36"/>
    <mergeCell ref="L33:L36"/>
    <mergeCell ref="M33:M36"/>
    <mergeCell ref="N33:N36"/>
    <mergeCell ref="O33:O36"/>
    <mergeCell ref="AD29:AD32"/>
    <mergeCell ref="AE29:AE32"/>
    <mergeCell ref="AF29:AF32"/>
    <mergeCell ref="C33:C36"/>
    <mergeCell ref="D33:D36"/>
    <mergeCell ref="E33:E36"/>
    <mergeCell ref="F33:F36"/>
    <mergeCell ref="G33:G36"/>
    <mergeCell ref="H33:H36"/>
    <mergeCell ref="I33:I36"/>
    <mergeCell ref="X29:X32"/>
    <mergeCell ref="Y29:Y32"/>
    <mergeCell ref="Z29:Z32"/>
    <mergeCell ref="AA29:AA32"/>
    <mergeCell ref="AB29:AB32"/>
    <mergeCell ref="AC29:AC32"/>
    <mergeCell ref="R29:R32"/>
    <mergeCell ref="S29:S32"/>
    <mergeCell ref="T29:T32"/>
    <mergeCell ref="U29:U32"/>
    <mergeCell ref="V29:V32"/>
    <mergeCell ref="W29:W32"/>
    <mergeCell ref="L29:L32"/>
    <mergeCell ref="M29:M32"/>
    <mergeCell ref="N29:N32"/>
    <mergeCell ref="O29:O32"/>
    <mergeCell ref="P29:P32"/>
    <mergeCell ref="Q29:Q32"/>
    <mergeCell ref="AD25:AD28"/>
    <mergeCell ref="O25:O28"/>
    <mergeCell ref="P25:P28"/>
    <mergeCell ref="Q25:Q28"/>
    <mergeCell ref="AE25:AE28"/>
    <mergeCell ref="AF25:AF28"/>
    <mergeCell ref="E29:E32"/>
    <mergeCell ref="F29:F32"/>
    <mergeCell ref="G29:G32"/>
    <mergeCell ref="H29:H32"/>
    <mergeCell ref="I29:I32"/>
    <mergeCell ref="J29:J32"/>
    <mergeCell ref="K29:K32"/>
    <mergeCell ref="X25:X28"/>
    <mergeCell ref="Y25:Y28"/>
    <mergeCell ref="Z25:Z28"/>
    <mergeCell ref="AA25:AA28"/>
    <mergeCell ref="AB25:AB28"/>
    <mergeCell ref="AC25:AC28"/>
    <mergeCell ref="R25:R28"/>
    <mergeCell ref="S25:S28"/>
    <mergeCell ref="T25:T28"/>
    <mergeCell ref="U25:U28"/>
    <mergeCell ref="V25:V28"/>
    <mergeCell ref="W25:W28"/>
    <mergeCell ref="L25:L28"/>
    <mergeCell ref="M25:M28"/>
    <mergeCell ref="N25:N28"/>
    <mergeCell ref="AF18:AF21"/>
    <mergeCell ref="C25:C32"/>
    <mergeCell ref="D25:D32"/>
    <mergeCell ref="E25:E28"/>
    <mergeCell ref="F25:F28"/>
    <mergeCell ref="G25:G28"/>
    <mergeCell ref="H25:H28"/>
    <mergeCell ref="I25:I28"/>
    <mergeCell ref="J25:J28"/>
    <mergeCell ref="K25:K28"/>
    <mergeCell ref="Z18:Z21"/>
    <mergeCell ref="AA18:AA21"/>
    <mergeCell ref="AB18:AB21"/>
    <mergeCell ref="AC18:AC21"/>
    <mergeCell ref="AD18:AD21"/>
    <mergeCell ref="AE18:AE21"/>
    <mergeCell ref="T18:T21"/>
    <mergeCell ref="U18:U21"/>
    <mergeCell ref="V18:V21"/>
    <mergeCell ref="W18:W21"/>
    <mergeCell ref="X18:X21"/>
    <mergeCell ref="Y18:Y21"/>
    <mergeCell ref="N18:N21"/>
    <mergeCell ref="O18:O21"/>
    <mergeCell ref="P18:P21"/>
    <mergeCell ref="Q18:Q21"/>
    <mergeCell ref="R18:R21"/>
    <mergeCell ref="S18:S21"/>
    <mergeCell ref="H18:H21"/>
    <mergeCell ref="I18:I21"/>
    <mergeCell ref="J18:J21"/>
    <mergeCell ref="K18:K21"/>
    <mergeCell ref="L18:L21"/>
    <mergeCell ref="M18:M21"/>
    <mergeCell ref="AB13:AB16"/>
    <mergeCell ref="AC13:AC16"/>
    <mergeCell ref="AD13:AD16"/>
    <mergeCell ref="AE13:AE16"/>
    <mergeCell ref="AF13:AF16"/>
    <mergeCell ref="C18:C21"/>
    <mergeCell ref="D18:D21"/>
    <mergeCell ref="E18:E21"/>
    <mergeCell ref="F18:F21"/>
    <mergeCell ref="G18:G21"/>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L13:L16"/>
    <mergeCell ref="M13:M16"/>
    <mergeCell ref="N13:N16"/>
    <mergeCell ref="O13:O16"/>
    <mergeCell ref="AD9:AD12"/>
    <mergeCell ref="AE9:AE12"/>
    <mergeCell ref="AF9:AF12"/>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N9:N12"/>
    <mergeCell ref="O9:O12"/>
    <mergeCell ref="P9:P12"/>
    <mergeCell ref="Q9:Q12"/>
    <mergeCell ref="BU4:BU5"/>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F4:AF5"/>
    <mergeCell ref="C9:C12"/>
    <mergeCell ref="D9:D12"/>
    <mergeCell ref="E9:E12"/>
    <mergeCell ref="F9:F12"/>
    <mergeCell ref="G9:G12"/>
    <mergeCell ref="H9:H12"/>
    <mergeCell ref="I9:I12"/>
    <mergeCell ref="J9:J12"/>
    <mergeCell ref="K9:K12"/>
    <mergeCell ref="Q3:Q5"/>
    <mergeCell ref="R3:R5"/>
    <mergeCell ref="P3:P5"/>
    <mergeCell ref="AV4:AV5"/>
    <mergeCell ref="AW4:AW5"/>
    <mergeCell ref="AX4:AX5"/>
    <mergeCell ref="AY4:AY5"/>
    <mergeCell ref="T3:X3"/>
    <mergeCell ref="Y3:AF3"/>
    <mergeCell ref="AG3:AG5"/>
    <mergeCell ref="AH3:AH5"/>
    <mergeCell ref="AP4:AP5"/>
    <mergeCell ref="AQ4:AQ5"/>
    <mergeCell ref="AR4:AU4"/>
    <mergeCell ref="T4:T5"/>
    <mergeCell ref="U4:U5"/>
    <mergeCell ref="V4:V5"/>
    <mergeCell ref="AI3:AI5"/>
    <mergeCell ref="AJ3:AJ5"/>
    <mergeCell ref="W4:W5"/>
    <mergeCell ref="X4:X5"/>
    <mergeCell ref="Y4:Y5"/>
    <mergeCell ref="Z4:Z5"/>
    <mergeCell ref="B3:D3"/>
    <mergeCell ref="E3:E5"/>
    <mergeCell ref="F3:I3"/>
    <mergeCell ref="J3:K3"/>
    <mergeCell ref="L3:M3"/>
    <mergeCell ref="N3:O3"/>
    <mergeCell ref="N4:N5"/>
    <mergeCell ref="O4:O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s>
  <conditionalFormatting sqref="S9 S13">
    <cfRule type="expression" dxfId="908" priority="82">
      <formula>T9&lt;&gt;U9+V9+W9+X9</formula>
    </cfRule>
    <cfRule type="expression" dxfId="907" priority="81">
      <formula>T9=U9+V9+W9+X9</formula>
    </cfRule>
  </conditionalFormatting>
  <conditionalFormatting sqref="S18">
    <cfRule type="expression" dxfId="906" priority="79">
      <formula>T18=U18+V18+W18+X18</formula>
    </cfRule>
    <cfRule type="expression" dxfId="905" priority="80">
      <formula>T18&lt;&gt;U18+V18+W18+X18</formula>
    </cfRule>
  </conditionalFormatting>
  <conditionalFormatting sqref="S25">
    <cfRule type="expression" dxfId="904" priority="78">
      <formula>T25&lt;&gt;U25+V25+W25+X25</formula>
    </cfRule>
    <cfRule type="expression" dxfId="903" priority="77">
      <formula>T25=U25+V25+W25+X25</formula>
    </cfRule>
  </conditionalFormatting>
  <conditionalFormatting sqref="S29">
    <cfRule type="expression" dxfId="902" priority="76">
      <formula>T29&lt;&gt;U29+V29+W29+X29</formula>
    </cfRule>
    <cfRule type="expression" dxfId="901" priority="75">
      <formula>T29=U29+V29+W29+X29</formula>
    </cfRule>
  </conditionalFormatting>
  <conditionalFormatting sqref="S33">
    <cfRule type="expression" dxfId="900" priority="74">
      <formula>T33&lt;&gt;U33+V33+W33+X33</formula>
    </cfRule>
    <cfRule type="expression" dxfId="899" priority="73">
      <formula>T33=U33+V33+W33+X33</formula>
    </cfRule>
  </conditionalFormatting>
  <conditionalFormatting sqref="S37">
    <cfRule type="expression" dxfId="898" priority="72">
      <formula>T37&lt;&gt;U37+V37+W37+X37</formula>
    </cfRule>
    <cfRule type="expression" dxfId="897" priority="71">
      <formula>T37=U37+V37+W37+X37</formula>
    </cfRule>
  </conditionalFormatting>
  <conditionalFormatting sqref="S41">
    <cfRule type="expression" dxfId="896" priority="70">
      <formula>T41&lt;&gt;U41+V41+W41+X41</formula>
    </cfRule>
    <cfRule type="expression" dxfId="895" priority="69">
      <formula>T41=U41+V41+W41+X41</formula>
    </cfRule>
  </conditionalFormatting>
  <conditionalFormatting sqref="S45">
    <cfRule type="expression" dxfId="894" priority="68">
      <formula>T45&lt;&gt;U45+V45+W45+X45</formula>
    </cfRule>
    <cfRule type="expression" dxfId="893" priority="67">
      <formula>T45=U45+V45+W45+X45</formula>
    </cfRule>
  </conditionalFormatting>
  <conditionalFormatting sqref="S49">
    <cfRule type="expression" dxfId="892" priority="66">
      <formula>T49&lt;&gt;U49+V49+W49+X49</formula>
    </cfRule>
    <cfRule type="expression" dxfId="891" priority="65">
      <formula>T49=U49+V49+W49+X49</formula>
    </cfRule>
  </conditionalFormatting>
  <conditionalFormatting sqref="S54">
    <cfRule type="expression" dxfId="890" priority="64">
      <formula>T54&lt;&gt;U54+V54+W54+X54</formula>
    </cfRule>
    <cfRule type="expression" dxfId="889" priority="63">
      <formula>T54=U54+V54+W54+X54</formula>
    </cfRule>
  </conditionalFormatting>
  <conditionalFormatting sqref="S58">
    <cfRule type="expression" dxfId="888" priority="62">
      <formula>T58&lt;&gt;U58+V58+W58+X58</formula>
    </cfRule>
    <cfRule type="expression" dxfId="887" priority="61">
      <formula>T58=U58+V58+W58+X58</formula>
    </cfRule>
  </conditionalFormatting>
  <conditionalFormatting sqref="S62">
    <cfRule type="expression" dxfId="886" priority="60">
      <formula>T62&lt;&gt;U62+V62+W62+X62</formula>
    </cfRule>
    <cfRule type="expression" dxfId="885" priority="59">
      <formula>T62=U62+V62+W62+X62</formula>
    </cfRule>
  </conditionalFormatting>
  <conditionalFormatting sqref="S66">
    <cfRule type="expression" dxfId="884" priority="58">
      <formula>T66&lt;&gt;U66+V66+W66+X66</formula>
    </cfRule>
    <cfRule type="expression" dxfId="883" priority="57">
      <formula>T66=U66+V66+W66+X66</formula>
    </cfRule>
  </conditionalFormatting>
  <conditionalFormatting sqref="S71">
    <cfRule type="expression" dxfId="882" priority="56">
      <formula>T71&lt;&gt;U71+V71+W71+X71</formula>
    </cfRule>
    <cfRule type="expression" dxfId="881" priority="55">
      <formula>T71=U71+V71+W71+X71</formula>
    </cfRule>
  </conditionalFormatting>
  <conditionalFormatting sqref="S75">
    <cfRule type="expression" dxfId="880" priority="53">
      <formula>T75=U75+V75+W75+X75</formula>
    </cfRule>
    <cfRule type="expression" dxfId="879" priority="54">
      <formula>T75&lt;&gt;U75+V75+W75+X75</formula>
    </cfRule>
  </conditionalFormatting>
  <conditionalFormatting sqref="S79 S83 S87">
    <cfRule type="expression" dxfId="878" priority="52">
      <formula>T79&lt;&gt;U79+V79+W79+X79</formula>
    </cfRule>
    <cfRule type="expression" dxfId="877" priority="51">
      <formula>T79=U79+V79+W79+X79</formula>
    </cfRule>
  </conditionalFormatting>
  <conditionalFormatting sqref="S92 S96 S100">
    <cfRule type="expression" dxfId="876" priority="50">
      <formula>T92&lt;&gt;U92+V92+W92+X92</formula>
    </cfRule>
    <cfRule type="expression" dxfId="875" priority="49">
      <formula>T92=U92+V92+W92+X92</formula>
    </cfRule>
  </conditionalFormatting>
  <conditionalFormatting sqref="Y7:Y9">
    <cfRule type="expression" dxfId="874" priority="6">
      <formula>Y7&lt;&gt;Z7</formula>
    </cfRule>
  </conditionalFormatting>
  <conditionalFormatting sqref="Y13">
    <cfRule type="expression" dxfId="873" priority="16">
      <formula>Y13&lt;&gt;Z13</formula>
    </cfRule>
  </conditionalFormatting>
  <conditionalFormatting sqref="Y17:Y18">
    <cfRule type="expression" dxfId="872" priority="5">
      <formula>Y17&lt;&gt;Z17</formula>
    </cfRule>
  </conditionalFormatting>
  <conditionalFormatting sqref="Y22:Y25">
    <cfRule type="expression" dxfId="871" priority="4">
      <formula>Y22&lt;&gt;Z22</formula>
    </cfRule>
  </conditionalFormatting>
  <conditionalFormatting sqref="Y29 Y33 Y37 Y41 Y45 Y49">
    <cfRule type="expression" dxfId="870" priority="14">
      <formula>Y29&lt;&gt;Z29</formula>
    </cfRule>
  </conditionalFormatting>
  <conditionalFormatting sqref="Y53:Y54">
    <cfRule type="expression" dxfId="869" priority="3">
      <formula>Y53&lt;&gt;Z53</formula>
    </cfRule>
  </conditionalFormatting>
  <conditionalFormatting sqref="Y58 Y62 Y66">
    <cfRule type="expression" dxfId="868" priority="13">
      <formula>Y58&lt;&gt;Z58</formula>
    </cfRule>
  </conditionalFormatting>
  <conditionalFormatting sqref="Y70:Y71">
    <cfRule type="expression" dxfId="867" priority="2">
      <formula>Y70&lt;&gt;Z70</formula>
    </cfRule>
  </conditionalFormatting>
  <conditionalFormatting sqref="Y75 Y79 Y83 Y87">
    <cfRule type="expression" dxfId="866" priority="12">
      <formula>Y75&lt;&gt;Z75</formula>
    </cfRule>
  </conditionalFormatting>
  <conditionalFormatting sqref="Y91:Y92">
    <cfRule type="expression" dxfId="865" priority="1">
      <formula>Y91&lt;&gt;Z91</formula>
    </cfRule>
  </conditionalFormatting>
  <conditionalFormatting sqref="Y96 Y100">
    <cfRule type="expression" dxfId="864" priority="11">
      <formula>Y96&lt;&gt;Z96</formula>
    </cfRule>
  </conditionalFormatting>
  <conditionalFormatting sqref="Z7:AO7">
    <cfRule type="expression" dxfId="863" priority="86">
      <formula>Z$4=#REF!</formula>
    </cfRule>
  </conditionalFormatting>
  <conditionalFormatting sqref="Z23:AO23">
    <cfRule type="expression" dxfId="862" priority="84">
      <formula>Z$4=#REF!</formula>
    </cfRule>
  </conditionalFormatting>
  <conditionalFormatting sqref="AQ7:AW7">
    <cfRule type="expression" dxfId="861" priority="85">
      <formula>AQ$4=#REF!</formula>
    </cfRule>
  </conditionalFormatting>
  <conditionalFormatting sqref="AQ23:AW23">
    <cfRule type="expression" dxfId="860" priority="83">
      <formula>AQ$4=#REF!</formula>
    </cfRule>
  </conditionalFormatting>
  <conditionalFormatting sqref="AY7:BE7">
    <cfRule type="expression" dxfId="859" priority="22">
      <formula>AY$4=#REF!</formula>
    </cfRule>
  </conditionalFormatting>
  <conditionalFormatting sqref="AY23:BE23">
    <cfRule type="expression" dxfId="858" priority="21">
      <formula>AY$4=#REF!</formula>
    </cfRule>
  </conditionalFormatting>
  <conditionalFormatting sqref="BG7:BM7">
    <cfRule type="expression" dxfId="857" priority="20">
      <formula>BG$4=#REF!</formula>
    </cfRule>
  </conditionalFormatting>
  <conditionalFormatting sqref="BG23:BM23">
    <cfRule type="expression" dxfId="856" priority="19">
      <formula>BG$4=#REF!</formula>
    </cfRule>
  </conditionalFormatting>
  <conditionalFormatting sqref="BO7:BU7">
    <cfRule type="expression" dxfId="855" priority="18">
      <formula>BO$4=#REF!</formula>
    </cfRule>
  </conditionalFormatting>
  <conditionalFormatting sqref="BO23:BU23">
    <cfRule type="expression" dxfId="854" priority="17">
      <formula>BO$4=#REF!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1" manualBreakCount="1">
    <brk id="21" max="72" man="1"/>
  </rowBreaks>
  <colBreaks count="5" manualBreakCount="5">
    <brk id="13" max="102" man="1"/>
    <brk id="17" max="102" man="1"/>
    <brk id="32" max="102" man="1"/>
    <brk id="41" max="102" man="1"/>
    <brk id="57" max="10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8F8F"/>
  </sheetPr>
  <dimension ref="A1:BU601"/>
  <sheetViews>
    <sheetView zoomScale="50" zoomScaleNormal="50" zoomScaleSheetLayoutView="5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1" width="7.7109375" style="153" customWidth="1"/>
    <col min="2" max="2" width="7.7109375" style="5" customWidth="1"/>
    <col min="3" max="3" width="8.7109375" style="156" customWidth="1"/>
    <col min="4" max="4" width="52.7109375" style="20" customWidth="1"/>
    <col min="5" max="5" width="8.7109375" style="20" customWidth="1"/>
    <col min="6" max="6" width="12.7109375" style="20" customWidth="1"/>
    <col min="7" max="7" width="18.7109375" style="193" customWidth="1"/>
    <col min="8" max="9" width="10.7109375" style="7" customWidth="1"/>
    <col min="10" max="10" width="10.7109375" style="21" customWidth="1"/>
    <col min="11" max="11" width="20.7109375" style="21" customWidth="1"/>
    <col min="12" max="12" width="10.7109375" style="20" customWidth="1"/>
    <col min="13" max="13" width="40.7109375" style="20" customWidth="1"/>
    <col min="14" max="14" width="20.7109375" style="20" customWidth="1"/>
    <col min="15" max="15" width="140.7109375" style="230" customWidth="1"/>
    <col min="16" max="16" width="36.7109375" style="20" customWidth="1"/>
    <col min="17" max="17" width="14.7109375" style="20" customWidth="1"/>
    <col min="18" max="18" width="14.5703125" style="20" customWidth="1"/>
    <col min="19" max="19" width="1.7109375" style="20" customWidth="1"/>
    <col min="20" max="20" width="15" style="7" customWidth="1"/>
    <col min="21" max="24" width="15" style="6" customWidth="1"/>
    <col min="25" max="25" width="15.140625" style="6" customWidth="1"/>
    <col min="26" max="32" width="15.140625" style="2" customWidth="1"/>
    <col min="33" max="33" width="64.7109375" style="2" customWidth="1"/>
    <col min="34" max="36" width="14.7109375" style="2" customWidth="1"/>
    <col min="37" max="37" width="50.7109375" style="2" customWidth="1"/>
    <col min="38" max="41" width="13.28515625" style="2" customWidth="1"/>
    <col min="42" max="42" width="13.28515625" style="3" customWidth="1"/>
    <col min="43"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2" width="13.28515625" style="4" customWidth="1"/>
    <col min="63" max="65" width="13.28515625" style="1" customWidth="1"/>
    <col min="66" max="66" width="13.28515625" style="3" customWidth="1"/>
    <col min="67" max="70" width="13.28515625" style="4" customWidth="1"/>
    <col min="71" max="73" width="13.28515625" style="1" customWidth="1"/>
    <col min="74" max="109" width="12.7109375" style="1" customWidth="1"/>
    <col min="110" max="16384" width="11.42578125" style="1"/>
  </cols>
  <sheetData>
    <row r="1" spans="1:73" s="184" customFormat="1" ht="30" customHeight="1" x14ac:dyDescent="0.25">
      <c r="A1" s="671"/>
      <c r="B1" s="183"/>
      <c r="D1" s="186" t="s">
        <v>2879</v>
      </c>
      <c r="E1" s="185" t="s">
        <v>2880</v>
      </c>
      <c r="F1" s="183" t="s">
        <v>2881</v>
      </c>
      <c r="G1" s="209"/>
      <c r="H1" s="185"/>
      <c r="I1" s="185"/>
      <c r="J1" s="185"/>
      <c r="K1" s="185"/>
      <c r="L1" s="185"/>
      <c r="M1" s="660" t="s">
        <v>2882</v>
      </c>
      <c r="O1" s="222" t="s">
        <v>2995</v>
      </c>
      <c r="Q1" s="660" t="s">
        <v>2882</v>
      </c>
      <c r="R1" s="183"/>
      <c r="S1" s="183"/>
      <c r="T1" s="183" t="s">
        <v>2886</v>
      </c>
      <c r="U1" s="183"/>
      <c r="V1" s="183"/>
      <c r="W1" s="183"/>
      <c r="X1" s="183"/>
      <c r="Y1" s="183"/>
      <c r="Z1" s="183"/>
      <c r="AA1" s="183"/>
      <c r="AB1" s="183"/>
      <c r="AF1" s="660" t="s">
        <v>2882</v>
      </c>
      <c r="AG1" s="182" t="s">
        <v>2885</v>
      </c>
      <c r="AH1" s="186"/>
      <c r="AI1" s="186"/>
      <c r="AJ1" s="186"/>
      <c r="AK1" s="186"/>
      <c r="AL1" s="186"/>
      <c r="AM1" s="186"/>
      <c r="AN1" s="186"/>
      <c r="AO1" s="660" t="s">
        <v>2882</v>
      </c>
      <c r="AP1" s="183"/>
      <c r="AQ1" s="183" t="s">
        <v>3088</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148"/>
      <c r="B2" s="106"/>
      <c r="F2" s="106" t="s">
        <v>3089</v>
      </c>
      <c r="G2" s="210"/>
      <c r="H2" s="216"/>
      <c r="I2" s="216"/>
      <c r="J2" s="216"/>
      <c r="K2" s="216"/>
      <c r="O2" s="224" t="str">
        <f>+F2</f>
        <v>SECRETARÍA DE AGRICULTURA Y DESARROLLO RURAL</v>
      </c>
      <c r="Q2" s="106"/>
      <c r="R2" s="181"/>
      <c r="S2" s="181"/>
      <c r="T2" s="181"/>
      <c r="U2" s="181"/>
      <c r="V2" s="181"/>
      <c r="X2" s="106" t="str">
        <f>+F2</f>
        <v>SECRETARÍA DE AGRICULTURA Y DESARROLLO RURAL</v>
      </c>
      <c r="Y2" s="181"/>
      <c r="Z2" s="181"/>
      <c r="AA2" s="181"/>
      <c r="AB2" s="181"/>
      <c r="AE2" s="106"/>
      <c r="AF2" s="106"/>
      <c r="AG2" s="106"/>
      <c r="AH2" s="106" t="str">
        <f>+F2</f>
        <v>SECRETARÍA DE AGRICULTURA Y DESARROLLO RURAL</v>
      </c>
      <c r="AI2" s="106"/>
      <c r="AJ2" s="106"/>
      <c r="AK2" s="106"/>
      <c r="AL2" s="106"/>
      <c r="AM2" s="106"/>
      <c r="AN2" s="106"/>
      <c r="AO2" s="106"/>
      <c r="AP2" s="181"/>
      <c r="AQ2" s="181"/>
      <c r="AR2" s="181"/>
      <c r="AT2" s="181"/>
      <c r="AU2" s="106" t="str">
        <f>+X2</f>
        <v>SECRETARÍA DE AGRICULTURA Y DESARROLLO RURAL</v>
      </c>
      <c r="AV2" s="181"/>
      <c r="AW2" s="181"/>
      <c r="AX2" s="181"/>
      <c r="AY2" s="181"/>
      <c r="AZ2" s="181"/>
      <c r="BA2" s="181"/>
      <c r="BC2" s="106"/>
      <c r="BD2" s="106"/>
      <c r="BE2" s="106"/>
      <c r="BF2" s="181"/>
      <c r="BG2" s="181"/>
      <c r="BH2" s="181"/>
      <c r="BI2" s="106"/>
      <c r="BJ2" s="181"/>
      <c r="BK2" s="106" t="str">
        <f>+AU2</f>
        <v>SECRETARÍA DE AGRICULTURA Y DESARROLLO RURAL</v>
      </c>
      <c r="BL2" s="181"/>
      <c r="BM2" s="181"/>
      <c r="BN2" s="181"/>
      <c r="BO2" s="181"/>
      <c r="BP2" s="181"/>
      <c r="BQ2" s="181"/>
      <c r="BS2" s="106"/>
      <c r="BT2" s="106"/>
      <c r="BU2" s="106"/>
    </row>
    <row r="3" spans="1:73" ht="30" customHeight="1" thickBot="1" x14ac:dyDescent="0.3">
      <c r="A3" s="105" t="s">
        <v>2888</v>
      </c>
      <c r="B3" s="1113" t="s">
        <v>2889</v>
      </c>
      <c r="C3" s="1114"/>
      <c r="D3" s="1115"/>
      <c r="E3" s="1116" t="s">
        <v>268</v>
      </c>
      <c r="F3" s="1119" t="s">
        <v>2890</v>
      </c>
      <c r="G3" s="1120"/>
      <c r="H3" s="1120"/>
      <c r="I3" s="1121"/>
      <c r="J3" s="1119" t="s">
        <v>2890</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07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ht="30" customHeight="1" x14ac:dyDescent="0.25">
      <c r="A5" s="150"/>
      <c r="B5" s="104"/>
      <c r="C5" s="921" t="s">
        <v>2934</v>
      </c>
      <c r="D5" s="321" t="s">
        <v>267</v>
      </c>
      <c r="E5" s="1118"/>
      <c r="F5" s="1075"/>
      <c r="G5" s="1127"/>
      <c r="H5" s="1073"/>
      <c r="I5" s="1073"/>
      <c r="J5" s="1075"/>
      <c r="K5" s="1075"/>
      <c r="L5" s="1075"/>
      <c r="M5" s="1075"/>
      <c r="N5" s="1077"/>
      <c r="O5" s="1138"/>
      <c r="P5" s="1149"/>
      <c r="Q5" s="1146"/>
      <c r="R5" s="1143"/>
      <c r="S5" s="110"/>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9.9499999999999993"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2">
        <v>1</v>
      </c>
      <c r="T6" s="302">
        <v>14.3</v>
      </c>
      <c r="U6" s="302">
        <v>14.3</v>
      </c>
      <c r="V6" s="302">
        <v>14.3</v>
      </c>
      <c r="W6" s="302">
        <v>14.3</v>
      </c>
      <c r="X6" s="302">
        <v>14.3</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ht="39.950000000000003" customHeight="1" thickBot="1" x14ac:dyDescent="0.3">
      <c r="A7" s="679" t="s">
        <v>3090</v>
      </c>
      <c r="B7" s="8" t="s">
        <v>464</v>
      </c>
      <c r="C7" s="155"/>
      <c r="D7" s="46"/>
      <c r="E7" s="46"/>
      <c r="F7" s="46"/>
      <c r="G7" s="192"/>
      <c r="H7" s="121"/>
      <c r="I7" s="121"/>
      <c r="J7" s="108"/>
      <c r="K7" s="108"/>
      <c r="L7" s="46"/>
      <c r="M7" s="46"/>
      <c r="N7" s="46"/>
      <c r="O7" s="227"/>
      <c r="P7" s="46"/>
      <c r="Q7" s="46"/>
      <c r="R7" s="46"/>
      <c r="S7" s="8"/>
      <c r="T7" s="680"/>
      <c r="U7" s="12"/>
      <c r="V7" s="12"/>
      <c r="W7" s="12"/>
      <c r="X7" s="12"/>
      <c r="Y7" s="681"/>
      <c r="Z7" s="682">
        <f>+Z8+Z29+Z46+Z83+Z88+Z101+Z106+Z111+Z116</f>
        <v>0</v>
      </c>
      <c r="AA7" s="682">
        <f t="shared" ref="AA7:AF7" si="0">+AA8+AA29+AA46+AA83+AA88+AA101+AA106+AA111+AA116</f>
        <v>0</v>
      </c>
      <c r="AB7" s="682">
        <f t="shared" si="0"/>
        <v>0</v>
      </c>
      <c r="AC7" s="682">
        <f t="shared" si="0"/>
        <v>0</v>
      </c>
      <c r="AD7" s="682">
        <f t="shared" si="0"/>
        <v>0</v>
      </c>
      <c r="AE7" s="682">
        <f t="shared" si="0"/>
        <v>0</v>
      </c>
      <c r="AF7" s="682">
        <f t="shared" si="0"/>
        <v>0</v>
      </c>
      <c r="AG7" s="194"/>
      <c r="AH7" s="194"/>
      <c r="AI7" s="194"/>
      <c r="AJ7" s="194"/>
      <c r="AK7" s="194"/>
      <c r="AL7" s="194"/>
      <c r="AM7" s="194"/>
      <c r="AN7" s="194"/>
      <c r="AO7" s="194"/>
      <c r="AP7" s="17"/>
      <c r="AQ7" s="682">
        <f t="shared" ref="AQ7:AW7" si="1">+AQ8+AQ29+AQ46+AQ83+AQ88+AQ101+AQ106+AQ111+AQ116</f>
        <v>0</v>
      </c>
      <c r="AR7" s="682">
        <f t="shared" si="1"/>
        <v>0</v>
      </c>
      <c r="AS7" s="682">
        <f t="shared" si="1"/>
        <v>0</v>
      </c>
      <c r="AT7" s="682">
        <f t="shared" si="1"/>
        <v>0</v>
      </c>
      <c r="AU7" s="682">
        <f t="shared" si="1"/>
        <v>0</v>
      </c>
      <c r="AV7" s="682">
        <f t="shared" si="1"/>
        <v>0</v>
      </c>
      <c r="AW7" s="682">
        <f t="shared" si="1"/>
        <v>0</v>
      </c>
      <c r="AX7" s="17"/>
      <c r="AY7" s="682">
        <f t="shared" ref="AY7:BE7" si="2">+AY8+AY29+AY46+AY83+AY88+AY101+AY106+AY111+AY116</f>
        <v>0</v>
      </c>
      <c r="AZ7" s="682">
        <f t="shared" si="2"/>
        <v>0</v>
      </c>
      <c r="BA7" s="682">
        <f t="shared" si="2"/>
        <v>0</v>
      </c>
      <c r="BB7" s="682">
        <f t="shared" si="2"/>
        <v>0</v>
      </c>
      <c r="BC7" s="682">
        <f t="shared" si="2"/>
        <v>0</v>
      </c>
      <c r="BD7" s="682">
        <f t="shared" si="2"/>
        <v>0</v>
      </c>
      <c r="BE7" s="682">
        <f t="shared" si="2"/>
        <v>0</v>
      </c>
      <c r="BF7" s="17"/>
      <c r="BG7" s="682">
        <f t="shared" ref="BG7:BM7" si="3">+BG8+BG29+BG46+BG83+BG88+BG101+BG106+BG111+BG116</f>
        <v>0</v>
      </c>
      <c r="BH7" s="682">
        <f t="shared" si="3"/>
        <v>0</v>
      </c>
      <c r="BI7" s="682">
        <f t="shared" si="3"/>
        <v>0</v>
      </c>
      <c r="BJ7" s="682">
        <f t="shared" si="3"/>
        <v>0</v>
      </c>
      <c r="BK7" s="682">
        <f t="shared" si="3"/>
        <v>0</v>
      </c>
      <c r="BL7" s="682">
        <f t="shared" si="3"/>
        <v>0</v>
      </c>
      <c r="BM7" s="682">
        <f t="shared" si="3"/>
        <v>0</v>
      </c>
      <c r="BN7" s="17"/>
      <c r="BO7" s="682">
        <f t="shared" ref="BO7:BU7" si="4">+BO8+BO29+BO46+BO83+BO88+BO101+BO106+BO111+BO116</f>
        <v>0</v>
      </c>
      <c r="BP7" s="682">
        <f t="shared" si="4"/>
        <v>0</v>
      </c>
      <c r="BQ7" s="682">
        <f t="shared" si="4"/>
        <v>0</v>
      </c>
      <c r="BR7" s="682">
        <f t="shared" si="4"/>
        <v>0</v>
      </c>
      <c r="BS7" s="682">
        <f t="shared" si="4"/>
        <v>0</v>
      </c>
      <c r="BT7" s="682">
        <f t="shared" si="4"/>
        <v>0</v>
      </c>
      <c r="BU7" s="682">
        <f t="shared" si="4"/>
        <v>0</v>
      </c>
    </row>
    <row r="8" spans="1:73" ht="40.15" customHeight="1" thickTop="1" thickBot="1" x14ac:dyDescent="0.3">
      <c r="A8" s="151"/>
      <c r="B8" s="924" t="s">
        <v>465</v>
      </c>
      <c r="C8" s="238" t="s">
        <v>51</v>
      </c>
      <c r="D8" s="421"/>
      <c r="E8" s="662"/>
      <c r="F8" s="447"/>
      <c r="G8" s="373"/>
      <c r="H8" s="375"/>
      <c r="I8" s="375"/>
      <c r="J8" s="376"/>
      <c r="K8" s="376"/>
      <c r="L8" s="421"/>
      <c r="M8" s="423"/>
      <c r="N8" s="663"/>
      <c r="O8" s="664"/>
      <c r="P8" s="664"/>
      <c r="Q8" s="666"/>
      <c r="R8" s="698"/>
      <c r="S8" s="698"/>
      <c r="T8" s="783"/>
      <c r="U8" s="668"/>
      <c r="V8" s="668"/>
      <c r="W8" s="668"/>
      <c r="X8" s="668"/>
      <c r="Y8" s="248"/>
      <c r="Z8" s="700">
        <f t="shared" ref="Z8:AF46" si="5">+AQ8+AY8+BG8+BO8</f>
        <v>0</v>
      </c>
      <c r="AA8" s="700">
        <f>+AR8+AZ8+BH8+BP8</f>
        <v>0</v>
      </c>
      <c r="AB8" s="700">
        <f t="shared" si="5"/>
        <v>0</v>
      </c>
      <c r="AC8" s="700">
        <f t="shared" si="5"/>
        <v>0</v>
      </c>
      <c r="AD8" s="700">
        <f t="shared" si="5"/>
        <v>0</v>
      </c>
      <c r="AE8" s="700">
        <f t="shared" si="5"/>
        <v>0</v>
      </c>
      <c r="AF8" s="700">
        <f t="shared" si="5"/>
        <v>0</v>
      </c>
      <c r="AG8" s="246"/>
      <c r="AH8" s="246"/>
      <c r="AI8" s="246"/>
      <c r="AJ8" s="246"/>
      <c r="AK8" s="246"/>
      <c r="AL8" s="246"/>
      <c r="AM8" s="246"/>
      <c r="AN8" s="246"/>
      <c r="AO8" s="246"/>
      <c r="AP8" s="784"/>
      <c r="AQ8" s="670">
        <f t="shared" ref="AQ8" si="6">SUM(AQ9:AQ28)</f>
        <v>0</v>
      </c>
      <c r="AR8" s="670">
        <f>SUM(AR9:AR28)</f>
        <v>0</v>
      </c>
      <c r="AS8" s="670">
        <f t="shared" ref="AS8:AW8" si="7">SUM(AS9:AS28)</f>
        <v>0</v>
      </c>
      <c r="AT8" s="670">
        <f t="shared" si="7"/>
        <v>0</v>
      </c>
      <c r="AU8" s="670">
        <f t="shared" si="7"/>
        <v>0</v>
      </c>
      <c r="AV8" s="670">
        <f t="shared" si="7"/>
        <v>0</v>
      </c>
      <c r="AW8" s="670">
        <f t="shared" si="7"/>
        <v>0</v>
      </c>
      <c r="AX8" s="784"/>
      <c r="AY8" s="670">
        <f t="shared" ref="AY8:BE8" si="8">SUM(AY9:AY28)</f>
        <v>0</v>
      </c>
      <c r="AZ8" s="670">
        <f t="shared" si="8"/>
        <v>0</v>
      </c>
      <c r="BA8" s="670">
        <f t="shared" si="8"/>
        <v>0</v>
      </c>
      <c r="BB8" s="670">
        <f t="shared" si="8"/>
        <v>0</v>
      </c>
      <c r="BC8" s="670">
        <f t="shared" si="8"/>
        <v>0</v>
      </c>
      <c r="BD8" s="670">
        <f t="shared" si="8"/>
        <v>0</v>
      </c>
      <c r="BE8" s="670">
        <f t="shared" si="8"/>
        <v>0</v>
      </c>
      <c r="BF8" s="784"/>
      <c r="BG8" s="670">
        <f t="shared" ref="BG8:BM8" si="9">SUM(BG9:BG28)</f>
        <v>0</v>
      </c>
      <c r="BH8" s="670">
        <f t="shared" si="9"/>
        <v>0</v>
      </c>
      <c r="BI8" s="670">
        <f t="shared" si="9"/>
        <v>0</v>
      </c>
      <c r="BJ8" s="670">
        <f t="shared" si="9"/>
        <v>0</v>
      </c>
      <c r="BK8" s="670">
        <f t="shared" si="9"/>
        <v>0</v>
      </c>
      <c r="BL8" s="670">
        <f t="shared" si="9"/>
        <v>0</v>
      </c>
      <c r="BM8" s="670">
        <f t="shared" si="9"/>
        <v>0</v>
      </c>
      <c r="BN8" s="784"/>
      <c r="BO8" s="670">
        <f t="shared" ref="BO8:BU8" si="10">SUM(BO9:BO28)</f>
        <v>0</v>
      </c>
      <c r="BP8" s="670">
        <f t="shared" si="10"/>
        <v>0</v>
      </c>
      <c r="BQ8" s="670">
        <f t="shared" si="10"/>
        <v>0</v>
      </c>
      <c r="BR8" s="670">
        <f t="shared" si="10"/>
        <v>0</v>
      </c>
      <c r="BS8" s="670">
        <f t="shared" si="10"/>
        <v>0</v>
      </c>
      <c r="BT8" s="670">
        <f t="shared" si="10"/>
        <v>0</v>
      </c>
      <c r="BU8" s="670">
        <f t="shared" si="10"/>
        <v>0</v>
      </c>
    </row>
    <row r="9" spans="1:73" ht="39.950000000000003" customHeight="1" thickTop="1" x14ac:dyDescent="0.25">
      <c r="A9" s="151"/>
      <c r="B9" s="24"/>
      <c r="C9" s="1058" t="s">
        <v>466</v>
      </c>
      <c r="D9" s="1049" t="s">
        <v>467</v>
      </c>
      <c r="E9" s="1061">
        <v>61</v>
      </c>
      <c r="F9" s="1064" t="s">
        <v>3091</v>
      </c>
      <c r="G9" s="1049" t="s">
        <v>468</v>
      </c>
      <c r="H9" s="1043" t="s">
        <v>2943</v>
      </c>
      <c r="I9" s="1043" t="s">
        <v>3092</v>
      </c>
      <c r="J9" s="1043" t="s">
        <v>3093</v>
      </c>
      <c r="K9" s="1049" t="s">
        <v>3094</v>
      </c>
      <c r="L9" s="1043" t="s">
        <v>3095</v>
      </c>
      <c r="M9" s="1049" t="s">
        <v>3096</v>
      </c>
      <c r="N9" s="1046">
        <v>2026004540041</v>
      </c>
      <c r="O9" s="1049" t="s">
        <v>3097</v>
      </c>
      <c r="P9" s="1052" t="s">
        <v>468</v>
      </c>
      <c r="Q9" s="1055">
        <v>2</v>
      </c>
      <c r="R9" s="1040" t="s">
        <v>2871</v>
      </c>
      <c r="S9" s="1040"/>
      <c r="T9" s="1022"/>
      <c r="U9" s="1007"/>
      <c r="V9" s="1007"/>
      <c r="W9" s="1007"/>
      <c r="X9" s="1007"/>
      <c r="Y9" s="1007"/>
      <c r="Z9" s="1004">
        <f t="shared" si="5"/>
        <v>0</v>
      </c>
      <c r="AA9" s="1004">
        <f t="shared" ref="AA9:AF9" si="11">SUM(AR9:AR12,AZ9:AZ12,BH9:BH12,BP9:BP12)</f>
        <v>0</v>
      </c>
      <c r="AB9" s="1004">
        <f t="shared" si="11"/>
        <v>0</v>
      </c>
      <c r="AC9" s="1004">
        <f t="shared" si="11"/>
        <v>0</v>
      </c>
      <c r="AD9" s="1004">
        <f t="shared" si="11"/>
        <v>0</v>
      </c>
      <c r="AE9" s="1004">
        <f t="shared" si="11"/>
        <v>0</v>
      </c>
      <c r="AF9" s="1004">
        <f t="shared" si="11"/>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ht="39.950000000000003" customHeight="1" x14ac:dyDescent="0.25">
      <c r="A10" s="151"/>
      <c r="B10" s="24"/>
      <c r="C10" s="1059"/>
      <c r="D10" s="1050"/>
      <c r="E10" s="1062"/>
      <c r="F10" s="1065"/>
      <c r="G10" s="1050"/>
      <c r="H10" s="1044"/>
      <c r="I10" s="1044"/>
      <c r="J10" s="1044"/>
      <c r="K10" s="1050"/>
      <c r="L10" s="1044"/>
      <c r="M10" s="1050"/>
      <c r="N10" s="1047"/>
      <c r="O10" s="1050"/>
      <c r="P10" s="1053"/>
      <c r="Q10" s="1056"/>
      <c r="R10" s="1041"/>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39.950000000000003" customHeight="1" x14ac:dyDescent="0.25">
      <c r="A11" s="151"/>
      <c r="B11" s="24"/>
      <c r="C11" s="1059"/>
      <c r="D11" s="1050"/>
      <c r="E11" s="1062"/>
      <c r="F11" s="1065"/>
      <c r="G11" s="1050"/>
      <c r="H11" s="1044"/>
      <c r="I11" s="1044"/>
      <c r="J11" s="1044"/>
      <c r="K11" s="1050"/>
      <c r="L11" s="1044"/>
      <c r="M11" s="1050"/>
      <c r="N11" s="1047"/>
      <c r="O11" s="1050"/>
      <c r="P11" s="1053"/>
      <c r="Q11" s="1056"/>
      <c r="R11" s="1041"/>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39.950000000000003" customHeight="1" thickBot="1" x14ac:dyDescent="0.3">
      <c r="A12" s="151"/>
      <c r="B12" s="24"/>
      <c r="C12" s="1060"/>
      <c r="D12" s="1051"/>
      <c r="E12" s="1063"/>
      <c r="F12" s="1066"/>
      <c r="G12" s="1051"/>
      <c r="H12" s="1045"/>
      <c r="I12" s="1045"/>
      <c r="J12" s="1045"/>
      <c r="K12" s="1051"/>
      <c r="L12" s="1045"/>
      <c r="M12" s="1051"/>
      <c r="N12" s="1048"/>
      <c r="O12" s="1051"/>
      <c r="P12" s="1054"/>
      <c r="Q12" s="1057"/>
      <c r="R12" s="1042"/>
      <c r="S12" s="1042"/>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39.950000000000003" customHeight="1" thickTop="1" x14ac:dyDescent="0.25">
      <c r="A13" s="151"/>
      <c r="B13" s="24"/>
      <c r="C13" s="1058" t="s">
        <v>469</v>
      </c>
      <c r="D13" s="1049" t="s">
        <v>470</v>
      </c>
      <c r="E13" s="1061">
        <v>62</v>
      </c>
      <c r="F13" s="1064" t="s">
        <v>3098</v>
      </c>
      <c r="G13" s="1049" t="s">
        <v>471</v>
      </c>
      <c r="H13" s="1043" t="s">
        <v>3099</v>
      </c>
      <c r="I13" s="1043" t="s">
        <v>3100</v>
      </c>
      <c r="J13" s="1043" t="s">
        <v>3093</v>
      </c>
      <c r="K13" s="1049" t="s">
        <v>3094</v>
      </c>
      <c r="L13" s="1043" t="s">
        <v>3095</v>
      </c>
      <c r="M13" s="1049" t="s">
        <v>3096</v>
      </c>
      <c r="N13" s="1046">
        <v>2026004540041</v>
      </c>
      <c r="O13" s="1049" t="s">
        <v>3097</v>
      </c>
      <c r="P13" s="1052" t="s">
        <v>471</v>
      </c>
      <c r="Q13" s="1055">
        <v>300</v>
      </c>
      <c r="R13" s="1040" t="s">
        <v>2871</v>
      </c>
      <c r="S13" s="1040"/>
      <c r="T13" s="1022"/>
      <c r="U13" s="1007"/>
      <c r="V13" s="1007"/>
      <c r="W13" s="1007"/>
      <c r="X13" s="1007"/>
      <c r="Y13" s="1007"/>
      <c r="Z13" s="1004">
        <f t="shared" si="5"/>
        <v>0</v>
      </c>
      <c r="AA13" s="1004">
        <f t="shared" ref="AA13:AF13" si="12">SUM(AR13:AR16,AZ13:AZ16,BH13:BH16,BP13:BP16)</f>
        <v>0</v>
      </c>
      <c r="AB13" s="1004">
        <f t="shared" si="12"/>
        <v>0</v>
      </c>
      <c r="AC13" s="1004">
        <f t="shared" si="12"/>
        <v>0</v>
      </c>
      <c r="AD13" s="1004">
        <f t="shared" si="12"/>
        <v>0</v>
      </c>
      <c r="AE13" s="1004">
        <f t="shared" si="12"/>
        <v>0</v>
      </c>
      <c r="AF13" s="1004">
        <f t="shared" si="12"/>
        <v>0</v>
      </c>
      <c r="AG13" s="714"/>
      <c r="AH13" s="593"/>
      <c r="AI13" s="593"/>
      <c r="AJ13" s="593"/>
      <c r="AK13" s="207"/>
      <c r="AL13" s="208"/>
      <c r="AM13" s="208"/>
      <c r="AN13" s="208"/>
      <c r="AO13" s="208"/>
      <c r="AP13" s="1150">
        <f>+U13</f>
        <v>0</v>
      </c>
      <c r="AQ13" s="1004">
        <f>SUM(AR13:AW16)</f>
        <v>0</v>
      </c>
      <c r="AR13" s="299"/>
      <c r="AS13" s="299"/>
      <c r="AT13" s="299"/>
      <c r="AU13" s="299"/>
      <c r="AV13" s="299"/>
      <c r="AW13" s="299"/>
      <c r="AX13" s="1150">
        <f>+V13</f>
        <v>0</v>
      </c>
      <c r="AY13" s="1004">
        <f>SUM(AZ13:BE16)</f>
        <v>0</v>
      </c>
      <c r="AZ13" s="299"/>
      <c r="BA13" s="299"/>
      <c r="BB13" s="299"/>
      <c r="BC13" s="299"/>
      <c r="BD13" s="299"/>
      <c r="BE13" s="299"/>
      <c r="BF13" s="1150">
        <f>+W13</f>
        <v>0</v>
      </c>
      <c r="BG13" s="1004">
        <f>SUM(BH13:BM16)</f>
        <v>0</v>
      </c>
      <c r="BH13" s="299"/>
      <c r="BI13" s="299"/>
      <c r="BJ13" s="299"/>
      <c r="BK13" s="299"/>
      <c r="BL13" s="299"/>
      <c r="BM13" s="299"/>
      <c r="BN13" s="1150">
        <f>+X13</f>
        <v>0</v>
      </c>
      <c r="BO13" s="1004">
        <f>SUM(BP13:BU16)</f>
        <v>0</v>
      </c>
      <c r="BP13" s="299"/>
      <c r="BQ13" s="299"/>
      <c r="BR13" s="299"/>
      <c r="BS13" s="299"/>
      <c r="BT13" s="299"/>
      <c r="BU13" s="299"/>
    </row>
    <row r="14" spans="1:73" ht="39.950000000000003" customHeight="1" x14ac:dyDescent="0.25">
      <c r="A14" s="151"/>
      <c r="B14" s="24"/>
      <c r="C14" s="1059"/>
      <c r="D14" s="1050"/>
      <c r="E14" s="1062"/>
      <c r="F14" s="1065"/>
      <c r="G14" s="1050"/>
      <c r="H14" s="1044"/>
      <c r="I14" s="1044"/>
      <c r="J14" s="1044"/>
      <c r="K14" s="1050"/>
      <c r="L14" s="1044"/>
      <c r="M14" s="1050"/>
      <c r="N14" s="1047"/>
      <c r="O14" s="1050"/>
      <c r="P14" s="1053"/>
      <c r="Q14" s="1056"/>
      <c r="R14" s="1041"/>
      <c r="S14" s="1041"/>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39.950000000000003" customHeight="1" x14ac:dyDescent="0.25">
      <c r="A15" s="151"/>
      <c r="B15" s="24"/>
      <c r="C15" s="1059"/>
      <c r="D15" s="1050"/>
      <c r="E15" s="1062"/>
      <c r="F15" s="1065"/>
      <c r="G15" s="1050"/>
      <c r="H15" s="1044"/>
      <c r="I15" s="1044"/>
      <c r="J15" s="1044"/>
      <c r="K15" s="1050"/>
      <c r="L15" s="1044"/>
      <c r="M15" s="1050"/>
      <c r="N15" s="1047"/>
      <c r="O15" s="1050"/>
      <c r="P15" s="1053"/>
      <c r="Q15" s="1056"/>
      <c r="R15" s="1041"/>
      <c r="S15" s="1041"/>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39.950000000000003" customHeight="1" thickBot="1" x14ac:dyDescent="0.3">
      <c r="A16" s="151"/>
      <c r="B16" s="24"/>
      <c r="C16" s="1059"/>
      <c r="D16" s="1050"/>
      <c r="E16" s="1062"/>
      <c r="F16" s="1065"/>
      <c r="G16" s="1050"/>
      <c r="H16" s="1044"/>
      <c r="I16" s="1044"/>
      <c r="J16" s="1044"/>
      <c r="K16" s="1050"/>
      <c r="L16" s="1044"/>
      <c r="M16" s="1050"/>
      <c r="N16" s="1047"/>
      <c r="O16" s="1050"/>
      <c r="P16" s="1053"/>
      <c r="Q16" s="1056"/>
      <c r="R16" s="1041"/>
      <c r="S16" s="1041"/>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39.950000000000003" customHeight="1" thickTop="1" x14ac:dyDescent="0.25">
      <c r="A17" s="151"/>
      <c r="B17" s="24"/>
      <c r="C17" s="1058" t="s">
        <v>472</v>
      </c>
      <c r="D17" s="1049" t="s">
        <v>473</v>
      </c>
      <c r="E17" s="1061">
        <v>63</v>
      </c>
      <c r="F17" s="1064">
        <v>170805201</v>
      </c>
      <c r="G17" s="1161" t="s">
        <v>474</v>
      </c>
      <c r="H17" s="1043" t="s">
        <v>272</v>
      </c>
      <c r="I17" s="1043" t="s">
        <v>3092</v>
      </c>
      <c r="J17" s="1043" t="s">
        <v>3093</v>
      </c>
      <c r="K17" s="1049" t="s">
        <v>3094</v>
      </c>
      <c r="L17" s="1043" t="s">
        <v>3095</v>
      </c>
      <c r="M17" s="1049" t="s">
        <v>3096</v>
      </c>
      <c r="N17" s="1046">
        <v>2026004540041</v>
      </c>
      <c r="O17" s="1049" t="s">
        <v>3097</v>
      </c>
      <c r="P17" s="1052" t="s">
        <v>474</v>
      </c>
      <c r="Q17" s="1055">
        <v>1</v>
      </c>
      <c r="R17" s="1040" t="s">
        <v>2867</v>
      </c>
      <c r="S17" s="1040"/>
      <c r="T17" s="1022"/>
      <c r="U17" s="1007"/>
      <c r="V17" s="1007"/>
      <c r="W17" s="1007"/>
      <c r="X17" s="1007"/>
      <c r="Y17" s="1007"/>
      <c r="Z17" s="1004">
        <f t="shared" si="5"/>
        <v>0</v>
      </c>
      <c r="AA17" s="1004">
        <f t="shared" ref="AA17:AF17" si="13">SUM(AR17:AR20,AZ17:AZ20,BH17:BH20,BP17:BP20)</f>
        <v>0</v>
      </c>
      <c r="AB17" s="1004">
        <f t="shared" si="13"/>
        <v>0</v>
      </c>
      <c r="AC17" s="1004">
        <f t="shared" si="13"/>
        <v>0</v>
      </c>
      <c r="AD17" s="1004">
        <f t="shared" si="13"/>
        <v>0</v>
      </c>
      <c r="AE17" s="1004">
        <f t="shared" si="13"/>
        <v>0</v>
      </c>
      <c r="AF17" s="1004">
        <f t="shared" si="13"/>
        <v>0</v>
      </c>
      <c r="AG17" s="714"/>
      <c r="AH17" s="593"/>
      <c r="AI17" s="593"/>
      <c r="AJ17" s="593"/>
      <c r="AK17" s="207"/>
      <c r="AL17" s="208"/>
      <c r="AM17" s="208"/>
      <c r="AN17" s="208"/>
      <c r="AO17" s="208"/>
      <c r="AP17" s="1150">
        <f>+U17</f>
        <v>0</v>
      </c>
      <c r="AQ17" s="1004">
        <f>SUM(AR17:AW20)</f>
        <v>0</v>
      </c>
      <c r="AR17" s="299"/>
      <c r="AS17" s="299"/>
      <c r="AT17" s="299"/>
      <c r="AU17" s="299"/>
      <c r="AV17" s="299"/>
      <c r="AW17" s="299"/>
      <c r="AX17" s="1150">
        <f>+V17</f>
        <v>0</v>
      </c>
      <c r="AY17" s="1004">
        <f>SUM(AZ17:BE20)</f>
        <v>0</v>
      </c>
      <c r="AZ17" s="299"/>
      <c r="BA17" s="299"/>
      <c r="BB17" s="299"/>
      <c r="BC17" s="299"/>
      <c r="BD17" s="299"/>
      <c r="BE17" s="299"/>
      <c r="BF17" s="1150">
        <f>+W17</f>
        <v>0</v>
      </c>
      <c r="BG17" s="1004">
        <f>SUM(BH17:BM20)</f>
        <v>0</v>
      </c>
      <c r="BH17" s="299"/>
      <c r="BI17" s="299"/>
      <c r="BJ17" s="299"/>
      <c r="BK17" s="299"/>
      <c r="BL17" s="299"/>
      <c r="BM17" s="299"/>
      <c r="BN17" s="1150">
        <f>+X17</f>
        <v>0</v>
      </c>
      <c r="BO17" s="1004">
        <f>SUM(BP17:BU20)</f>
        <v>0</v>
      </c>
      <c r="BP17" s="299"/>
      <c r="BQ17" s="299"/>
      <c r="BR17" s="299"/>
      <c r="BS17" s="299"/>
      <c r="BT17" s="299"/>
      <c r="BU17" s="299"/>
    </row>
    <row r="18" spans="1:73" ht="39.950000000000003" customHeight="1" x14ac:dyDescent="0.25">
      <c r="A18" s="151"/>
      <c r="B18" s="24"/>
      <c r="C18" s="1059"/>
      <c r="D18" s="1050"/>
      <c r="E18" s="1062"/>
      <c r="F18" s="1065"/>
      <c r="G18" s="1162"/>
      <c r="H18" s="1044"/>
      <c r="I18" s="1044"/>
      <c r="J18" s="1044"/>
      <c r="K18" s="1050"/>
      <c r="L18" s="1044"/>
      <c r="M18" s="1050"/>
      <c r="N18" s="1047"/>
      <c r="O18" s="1050"/>
      <c r="P18" s="1053"/>
      <c r="Q18" s="1056"/>
      <c r="R18" s="1041"/>
      <c r="S18" s="1041"/>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row>
    <row r="19" spans="1:73" ht="39.950000000000003" customHeight="1" x14ac:dyDescent="0.25">
      <c r="A19" s="151"/>
      <c r="B19" s="24"/>
      <c r="C19" s="1059"/>
      <c r="D19" s="1050"/>
      <c r="E19" s="1062"/>
      <c r="F19" s="1065"/>
      <c r="G19" s="1162"/>
      <c r="H19" s="1044"/>
      <c r="I19" s="1044"/>
      <c r="J19" s="1044"/>
      <c r="K19" s="1050"/>
      <c r="L19" s="1044"/>
      <c r="M19" s="1050"/>
      <c r="N19" s="1047"/>
      <c r="O19" s="1050"/>
      <c r="P19" s="1053"/>
      <c r="Q19" s="1056"/>
      <c r="R19" s="1041"/>
      <c r="S19" s="1041"/>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39.950000000000003" customHeight="1" thickBot="1" x14ac:dyDescent="0.3">
      <c r="A20" s="151"/>
      <c r="B20" s="24"/>
      <c r="C20" s="1060"/>
      <c r="D20" s="1051"/>
      <c r="E20" s="1063"/>
      <c r="F20" s="1065"/>
      <c r="G20" s="1163"/>
      <c r="H20" s="1045"/>
      <c r="I20" s="1045"/>
      <c r="J20" s="1045"/>
      <c r="K20" s="1051"/>
      <c r="L20" s="1045"/>
      <c r="M20" s="1051"/>
      <c r="N20" s="1048"/>
      <c r="O20" s="1051"/>
      <c r="P20" s="1054"/>
      <c r="Q20" s="1057"/>
      <c r="R20" s="1042"/>
      <c r="S20" s="1042"/>
      <c r="T20" s="1024"/>
      <c r="U20" s="1009"/>
      <c r="V20" s="1009"/>
      <c r="W20" s="1009"/>
      <c r="X20" s="1009"/>
      <c r="Y20" s="1009"/>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row>
    <row r="21" spans="1:73" ht="39.950000000000003" customHeight="1" thickTop="1" x14ac:dyDescent="0.25">
      <c r="A21" s="151"/>
      <c r="B21" s="24"/>
      <c r="C21" s="1058" t="s">
        <v>475</v>
      </c>
      <c r="D21" s="1049" t="s">
        <v>476</v>
      </c>
      <c r="E21" s="1061">
        <v>64</v>
      </c>
      <c r="F21" s="1064" t="s">
        <v>3101</v>
      </c>
      <c r="G21" s="1049" t="s">
        <v>477</v>
      </c>
      <c r="H21" s="1043" t="s">
        <v>3009</v>
      </c>
      <c r="I21" s="1043" t="s">
        <v>3100</v>
      </c>
      <c r="J21" s="1043" t="s">
        <v>3093</v>
      </c>
      <c r="K21" s="1049" t="s">
        <v>3094</v>
      </c>
      <c r="L21" s="1043" t="s">
        <v>3095</v>
      </c>
      <c r="M21" s="1049" t="s">
        <v>3096</v>
      </c>
      <c r="N21" s="1046">
        <v>2026004540041</v>
      </c>
      <c r="O21" s="1049" t="s">
        <v>3097</v>
      </c>
      <c r="P21" s="1052" t="s">
        <v>477</v>
      </c>
      <c r="Q21" s="1055">
        <v>5000</v>
      </c>
      <c r="R21" s="1040" t="s">
        <v>2871</v>
      </c>
      <c r="S21" s="1040"/>
      <c r="T21" s="1022"/>
      <c r="U21" s="1007"/>
      <c r="V21" s="1007"/>
      <c r="W21" s="1007"/>
      <c r="X21" s="1007"/>
      <c r="Y21" s="1007"/>
      <c r="Z21" s="1004">
        <f t="shared" si="5"/>
        <v>0</v>
      </c>
      <c r="AA21" s="1004">
        <f t="shared" ref="AA21:AF21" si="14">SUM(AR21:AR24,AZ21:AZ24,BH21:BH24,BP21:BP24)</f>
        <v>0</v>
      </c>
      <c r="AB21" s="1004">
        <f t="shared" si="14"/>
        <v>0</v>
      </c>
      <c r="AC21" s="1004">
        <f t="shared" si="14"/>
        <v>0</v>
      </c>
      <c r="AD21" s="1004">
        <f t="shared" si="14"/>
        <v>0</v>
      </c>
      <c r="AE21" s="1004">
        <f t="shared" si="14"/>
        <v>0</v>
      </c>
      <c r="AF21" s="1004">
        <f t="shared" si="14"/>
        <v>0</v>
      </c>
      <c r="AG21" s="714"/>
      <c r="AH21" s="593"/>
      <c r="AI21" s="593"/>
      <c r="AJ21" s="593"/>
      <c r="AK21" s="207"/>
      <c r="AL21" s="208"/>
      <c r="AM21" s="208"/>
      <c r="AN21" s="208"/>
      <c r="AO21" s="208"/>
      <c r="AP21" s="1150">
        <f>+U21</f>
        <v>0</v>
      </c>
      <c r="AQ21" s="1004">
        <f>SUM(AR21:AW24)</f>
        <v>0</v>
      </c>
      <c r="AR21" s="299"/>
      <c r="AS21" s="299"/>
      <c r="AT21" s="299"/>
      <c r="AU21" s="299"/>
      <c r="AV21" s="299"/>
      <c r="AW21" s="299"/>
      <c r="AX21" s="1150">
        <f>+V21</f>
        <v>0</v>
      </c>
      <c r="AY21" s="1004">
        <f>SUM(AZ21:BE24)</f>
        <v>0</v>
      </c>
      <c r="AZ21" s="299"/>
      <c r="BA21" s="299"/>
      <c r="BB21" s="299"/>
      <c r="BC21" s="299"/>
      <c r="BD21" s="299"/>
      <c r="BE21" s="299"/>
      <c r="BF21" s="1150">
        <f>+W21</f>
        <v>0</v>
      </c>
      <c r="BG21" s="1004">
        <f>SUM(BH21:BM24)</f>
        <v>0</v>
      </c>
      <c r="BH21" s="299"/>
      <c r="BI21" s="299"/>
      <c r="BJ21" s="299"/>
      <c r="BK21" s="299"/>
      <c r="BL21" s="299"/>
      <c r="BM21" s="299"/>
      <c r="BN21" s="1150">
        <f>+X21</f>
        <v>0</v>
      </c>
      <c r="BO21" s="1004">
        <f>SUM(BP21:BU24)</f>
        <v>0</v>
      </c>
      <c r="BP21" s="299"/>
      <c r="BQ21" s="299"/>
      <c r="BR21" s="299"/>
      <c r="BS21" s="299"/>
      <c r="BT21" s="299"/>
      <c r="BU21" s="299"/>
    </row>
    <row r="22" spans="1:73" ht="39.950000000000003" customHeight="1" x14ac:dyDescent="0.25">
      <c r="A22" s="151"/>
      <c r="B22" s="24"/>
      <c r="C22" s="1059"/>
      <c r="D22" s="1050"/>
      <c r="E22" s="1062"/>
      <c r="F22" s="1065"/>
      <c r="G22" s="1050"/>
      <c r="H22" s="1044"/>
      <c r="I22" s="1044"/>
      <c r="J22" s="1044"/>
      <c r="K22" s="1050"/>
      <c r="L22" s="1044"/>
      <c r="M22" s="1050"/>
      <c r="N22" s="1047"/>
      <c r="O22" s="1050"/>
      <c r="P22" s="1053"/>
      <c r="Q22" s="1056"/>
      <c r="R22" s="1041"/>
      <c r="S22" s="1041"/>
      <c r="T22" s="1023"/>
      <c r="U22" s="1008"/>
      <c r="V22" s="1008"/>
      <c r="W22" s="1008"/>
      <c r="X22" s="1008"/>
      <c r="Y22" s="1008"/>
      <c r="Z22" s="1005"/>
      <c r="AA22" s="1005"/>
      <c r="AB22" s="1005"/>
      <c r="AC22" s="1005"/>
      <c r="AD22" s="1005"/>
      <c r="AE22" s="1005"/>
      <c r="AF22" s="1005"/>
      <c r="AG22" s="479"/>
      <c r="AH22" s="592"/>
      <c r="AI22" s="592"/>
      <c r="AJ22" s="592"/>
      <c r="AK22" s="196"/>
      <c r="AL22" s="197"/>
      <c r="AM22" s="197"/>
      <c r="AN22" s="197"/>
      <c r="AO22" s="197"/>
      <c r="AP22" s="1151"/>
      <c r="AQ22" s="1005"/>
      <c r="AR22" s="282"/>
      <c r="AS22" s="282"/>
      <c r="AT22" s="282"/>
      <c r="AU22" s="282"/>
      <c r="AV22" s="282"/>
      <c r="AW22" s="282"/>
      <c r="AX22" s="1151"/>
      <c r="AY22" s="1005"/>
      <c r="AZ22" s="282"/>
      <c r="BA22" s="282"/>
      <c r="BB22" s="282"/>
      <c r="BC22" s="282"/>
      <c r="BD22" s="282"/>
      <c r="BE22" s="282"/>
      <c r="BF22" s="1151"/>
      <c r="BG22" s="1005"/>
      <c r="BH22" s="282"/>
      <c r="BI22" s="282"/>
      <c r="BJ22" s="282"/>
      <c r="BK22" s="282"/>
      <c r="BL22" s="282"/>
      <c r="BM22" s="282"/>
      <c r="BN22" s="1151"/>
      <c r="BO22" s="1005"/>
      <c r="BP22" s="282"/>
      <c r="BQ22" s="282"/>
      <c r="BR22" s="282"/>
      <c r="BS22" s="282"/>
      <c r="BT22" s="282"/>
      <c r="BU22" s="282"/>
    </row>
    <row r="23" spans="1:73" ht="39.950000000000003" customHeight="1" x14ac:dyDescent="0.25">
      <c r="A23" s="151"/>
      <c r="B23" s="24"/>
      <c r="C23" s="1059"/>
      <c r="D23" s="1050"/>
      <c r="E23" s="1062"/>
      <c r="F23" s="1065"/>
      <c r="G23" s="1050"/>
      <c r="H23" s="1044"/>
      <c r="I23" s="1044"/>
      <c r="J23" s="1044"/>
      <c r="K23" s="1050"/>
      <c r="L23" s="1044"/>
      <c r="M23" s="1050"/>
      <c r="N23" s="1047"/>
      <c r="O23" s="1050"/>
      <c r="P23" s="1053"/>
      <c r="Q23" s="1056"/>
      <c r="R23" s="1041"/>
      <c r="S23" s="1041"/>
      <c r="T23" s="1023"/>
      <c r="U23" s="1008"/>
      <c r="V23" s="1008"/>
      <c r="W23" s="1008"/>
      <c r="X23" s="1008"/>
      <c r="Y23" s="1008"/>
      <c r="Z23" s="1005"/>
      <c r="AA23" s="1005"/>
      <c r="AB23" s="1005"/>
      <c r="AC23" s="1005"/>
      <c r="AD23" s="1005"/>
      <c r="AE23" s="1005"/>
      <c r="AF23" s="1005"/>
      <c r="AG23" s="196"/>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row>
    <row r="24" spans="1:73" ht="39.950000000000003" customHeight="1" thickBot="1" x14ac:dyDescent="0.3">
      <c r="A24" s="151"/>
      <c r="B24" s="24"/>
      <c r="C24" s="1060"/>
      <c r="D24" s="1051"/>
      <c r="E24" s="1063"/>
      <c r="F24" s="1066"/>
      <c r="G24" s="1051"/>
      <c r="H24" s="1045"/>
      <c r="I24" s="1045"/>
      <c r="J24" s="1045"/>
      <c r="K24" s="1051"/>
      <c r="L24" s="1045"/>
      <c r="M24" s="1051"/>
      <c r="N24" s="1048"/>
      <c r="O24" s="1051"/>
      <c r="P24" s="1054"/>
      <c r="Q24" s="1057"/>
      <c r="R24" s="1042"/>
      <c r="S24" s="1042"/>
      <c r="T24" s="1024"/>
      <c r="U24" s="1009"/>
      <c r="V24" s="1009"/>
      <c r="W24" s="1009"/>
      <c r="X24" s="1009"/>
      <c r="Y24" s="1009"/>
      <c r="Z24" s="1006"/>
      <c r="AA24" s="1006"/>
      <c r="AB24" s="1006"/>
      <c r="AC24" s="1006"/>
      <c r="AD24" s="1006"/>
      <c r="AE24" s="1006"/>
      <c r="AF24" s="1006"/>
      <c r="AG24" s="715"/>
      <c r="AH24" s="716"/>
      <c r="AI24" s="716"/>
      <c r="AJ24" s="716"/>
      <c r="AK24" s="715"/>
      <c r="AL24" s="717"/>
      <c r="AM24" s="717"/>
      <c r="AN24" s="717"/>
      <c r="AO24" s="717"/>
      <c r="AP24" s="1152"/>
      <c r="AQ24" s="1006"/>
      <c r="AR24" s="718"/>
      <c r="AS24" s="718"/>
      <c r="AT24" s="718"/>
      <c r="AU24" s="718"/>
      <c r="AV24" s="718"/>
      <c r="AW24" s="718"/>
      <c r="AX24" s="1152"/>
      <c r="AY24" s="1006"/>
      <c r="AZ24" s="718"/>
      <c r="BA24" s="718"/>
      <c r="BB24" s="718"/>
      <c r="BC24" s="718"/>
      <c r="BD24" s="718"/>
      <c r="BE24" s="718"/>
      <c r="BF24" s="1152"/>
      <c r="BG24" s="1006"/>
      <c r="BH24" s="718"/>
      <c r="BI24" s="718"/>
      <c r="BJ24" s="718"/>
      <c r="BK24" s="718"/>
      <c r="BL24" s="718"/>
      <c r="BM24" s="718"/>
      <c r="BN24" s="1152"/>
      <c r="BO24" s="1006"/>
      <c r="BP24" s="718"/>
      <c r="BQ24" s="718"/>
      <c r="BR24" s="718"/>
      <c r="BS24" s="718"/>
      <c r="BT24" s="718"/>
      <c r="BU24" s="718"/>
    </row>
    <row r="25" spans="1:73" ht="39.950000000000003" customHeight="1" thickTop="1" x14ac:dyDescent="0.25">
      <c r="A25" s="151"/>
      <c r="B25" s="24"/>
      <c r="C25" s="1058" t="s">
        <v>478</v>
      </c>
      <c r="D25" s="1049" t="s">
        <v>479</v>
      </c>
      <c r="E25" s="1061">
        <v>65</v>
      </c>
      <c r="F25" s="1064" t="s">
        <v>3102</v>
      </c>
      <c r="G25" s="1049" t="s">
        <v>480</v>
      </c>
      <c r="H25" s="1043" t="s">
        <v>2943</v>
      </c>
      <c r="I25" s="1043" t="s">
        <v>3092</v>
      </c>
      <c r="J25" s="1043" t="s">
        <v>3093</v>
      </c>
      <c r="K25" s="1049" t="s">
        <v>3094</v>
      </c>
      <c r="L25" s="1043" t="s">
        <v>3095</v>
      </c>
      <c r="M25" s="1049" t="s">
        <v>3096</v>
      </c>
      <c r="N25" s="1046">
        <v>2026004540041</v>
      </c>
      <c r="O25" s="1049" t="s">
        <v>3097</v>
      </c>
      <c r="P25" s="1052" t="s">
        <v>480</v>
      </c>
      <c r="Q25" s="1055">
        <v>2</v>
      </c>
      <c r="R25" s="1040" t="s">
        <v>2871</v>
      </c>
      <c r="S25" s="1040"/>
      <c r="T25" s="1022"/>
      <c r="U25" s="1007"/>
      <c r="V25" s="1007"/>
      <c r="W25" s="1007"/>
      <c r="X25" s="1007"/>
      <c r="Y25" s="1007"/>
      <c r="Z25" s="1004">
        <f t="shared" si="5"/>
        <v>0</v>
      </c>
      <c r="AA25" s="1004">
        <f t="shared" ref="AA25:AF25" si="15">SUM(AR25:AR28,AZ25:AZ28,BH25:BH28,BP25:BP28)</f>
        <v>0</v>
      </c>
      <c r="AB25" s="1004">
        <f t="shared" si="15"/>
        <v>0</v>
      </c>
      <c r="AC25" s="1004">
        <f t="shared" si="15"/>
        <v>0</v>
      </c>
      <c r="AD25" s="1004">
        <f t="shared" si="15"/>
        <v>0</v>
      </c>
      <c r="AE25" s="1004">
        <f t="shared" si="15"/>
        <v>0</v>
      </c>
      <c r="AF25" s="1004">
        <f t="shared" si="15"/>
        <v>0</v>
      </c>
      <c r="AG25" s="714"/>
      <c r="AH25" s="593"/>
      <c r="AI25" s="593"/>
      <c r="AJ25" s="593"/>
      <c r="AK25" s="207"/>
      <c r="AL25" s="208"/>
      <c r="AM25" s="208"/>
      <c r="AN25" s="208"/>
      <c r="AO25" s="208"/>
      <c r="AP25" s="1150">
        <f>+U25</f>
        <v>0</v>
      </c>
      <c r="AQ25" s="1004">
        <f>SUM(AR25:AW28)</f>
        <v>0</v>
      </c>
      <c r="AR25" s="299"/>
      <c r="AS25" s="299"/>
      <c r="AT25" s="299"/>
      <c r="AU25" s="299"/>
      <c r="AV25" s="299"/>
      <c r="AW25" s="299"/>
      <c r="AX25" s="1150">
        <f>+V25</f>
        <v>0</v>
      </c>
      <c r="AY25" s="1004">
        <f>SUM(AZ25:BE28)</f>
        <v>0</v>
      </c>
      <c r="AZ25" s="299"/>
      <c r="BA25" s="299"/>
      <c r="BB25" s="299"/>
      <c r="BC25" s="299"/>
      <c r="BD25" s="299"/>
      <c r="BE25" s="299"/>
      <c r="BF25" s="1150">
        <f>+W25</f>
        <v>0</v>
      </c>
      <c r="BG25" s="1004">
        <f>SUM(BH25:BM28)</f>
        <v>0</v>
      </c>
      <c r="BH25" s="299"/>
      <c r="BI25" s="299"/>
      <c r="BJ25" s="299"/>
      <c r="BK25" s="299"/>
      <c r="BL25" s="299"/>
      <c r="BM25" s="299"/>
      <c r="BN25" s="1150">
        <f>+X25</f>
        <v>0</v>
      </c>
      <c r="BO25" s="1004">
        <f>SUM(BP25:BU28)</f>
        <v>0</v>
      </c>
      <c r="BP25" s="299"/>
      <c r="BQ25" s="299"/>
      <c r="BR25" s="299"/>
      <c r="BS25" s="299"/>
      <c r="BT25" s="299"/>
      <c r="BU25" s="299"/>
    </row>
    <row r="26" spans="1:73" ht="39.950000000000003" customHeight="1" x14ac:dyDescent="0.25">
      <c r="A26" s="151"/>
      <c r="B26" s="24"/>
      <c r="C26" s="1059"/>
      <c r="D26" s="1050"/>
      <c r="E26" s="1062"/>
      <c r="F26" s="1065"/>
      <c r="G26" s="1050"/>
      <c r="H26" s="1044"/>
      <c r="I26" s="1044"/>
      <c r="J26" s="1044"/>
      <c r="K26" s="1050"/>
      <c r="L26" s="1044"/>
      <c r="M26" s="1050"/>
      <c r="N26" s="1047"/>
      <c r="O26" s="1050"/>
      <c r="P26" s="1053"/>
      <c r="Q26" s="1056"/>
      <c r="R26" s="1041"/>
      <c r="S26" s="1041"/>
      <c r="T26" s="1023"/>
      <c r="U26" s="1008"/>
      <c r="V26" s="1008"/>
      <c r="W26" s="1008"/>
      <c r="X26" s="1008"/>
      <c r="Y26" s="1008"/>
      <c r="Z26" s="1005"/>
      <c r="AA26" s="1005"/>
      <c r="AB26" s="1005"/>
      <c r="AC26" s="1005"/>
      <c r="AD26" s="1005"/>
      <c r="AE26" s="1005"/>
      <c r="AF26" s="1005"/>
      <c r="AG26" s="479"/>
      <c r="AH26" s="592"/>
      <c r="AI26" s="592"/>
      <c r="AJ26" s="592"/>
      <c r="AK26" s="196"/>
      <c r="AL26" s="197"/>
      <c r="AM26" s="197"/>
      <c r="AN26" s="197"/>
      <c r="AO26" s="197"/>
      <c r="AP26" s="1151"/>
      <c r="AQ26" s="1005"/>
      <c r="AR26" s="282"/>
      <c r="AS26" s="282"/>
      <c r="AT26" s="282"/>
      <c r="AU26" s="282"/>
      <c r="AV26" s="282"/>
      <c r="AW26" s="282"/>
      <c r="AX26" s="1151"/>
      <c r="AY26" s="1005"/>
      <c r="AZ26" s="282"/>
      <c r="BA26" s="282"/>
      <c r="BB26" s="282"/>
      <c r="BC26" s="282"/>
      <c r="BD26" s="282"/>
      <c r="BE26" s="282"/>
      <c r="BF26" s="1151"/>
      <c r="BG26" s="1005"/>
      <c r="BH26" s="282"/>
      <c r="BI26" s="282"/>
      <c r="BJ26" s="282"/>
      <c r="BK26" s="282"/>
      <c r="BL26" s="282"/>
      <c r="BM26" s="282"/>
      <c r="BN26" s="1151"/>
      <c r="BO26" s="1005"/>
      <c r="BP26" s="282"/>
      <c r="BQ26" s="282"/>
      <c r="BR26" s="282"/>
      <c r="BS26" s="282"/>
      <c r="BT26" s="282"/>
      <c r="BU26" s="282"/>
    </row>
    <row r="27" spans="1:73" ht="39.950000000000003" customHeight="1" x14ac:dyDescent="0.25">
      <c r="A27" s="151"/>
      <c r="B27" s="24"/>
      <c r="C27" s="1059"/>
      <c r="D27" s="1050"/>
      <c r="E27" s="1062"/>
      <c r="F27" s="1065"/>
      <c r="G27" s="1050"/>
      <c r="H27" s="1044"/>
      <c r="I27" s="1044"/>
      <c r="J27" s="1044"/>
      <c r="K27" s="1050"/>
      <c r="L27" s="1044"/>
      <c r="M27" s="1050"/>
      <c r="N27" s="1047"/>
      <c r="O27" s="1050"/>
      <c r="P27" s="1053"/>
      <c r="Q27" s="1056"/>
      <c r="R27" s="1041"/>
      <c r="S27" s="1041"/>
      <c r="T27" s="1023"/>
      <c r="U27" s="1008"/>
      <c r="V27" s="1008"/>
      <c r="W27" s="1008"/>
      <c r="X27" s="1008"/>
      <c r="Y27" s="1008"/>
      <c r="Z27" s="1005"/>
      <c r="AA27" s="1005"/>
      <c r="AB27" s="1005"/>
      <c r="AC27" s="1005"/>
      <c r="AD27" s="1005"/>
      <c r="AE27" s="1005"/>
      <c r="AF27" s="1005"/>
      <c r="AG27" s="196"/>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row>
    <row r="28" spans="1:73" ht="39.950000000000003" customHeight="1" thickBot="1" x14ac:dyDescent="0.3">
      <c r="A28" s="151"/>
      <c r="B28" s="24"/>
      <c r="C28" s="1060"/>
      <c r="D28" s="1051"/>
      <c r="E28" s="1063"/>
      <c r="F28" s="1066"/>
      <c r="G28" s="1051"/>
      <c r="H28" s="1045"/>
      <c r="I28" s="1045"/>
      <c r="J28" s="1045"/>
      <c r="K28" s="1051"/>
      <c r="L28" s="1045"/>
      <c r="M28" s="1051"/>
      <c r="N28" s="1048"/>
      <c r="O28" s="1051"/>
      <c r="P28" s="1054"/>
      <c r="Q28" s="1057"/>
      <c r="R28" s="1042"/>
      <c r="S28" s="1042"/>
      <c r="T28" s="1024"/>
      <c r="U28" s="1009"/>
      <c r="V28" s="1009"/>
      <c r="W28" s="1009"/>
      <c r="X28" s="1009"/>
      <c r="Y28" s="1009"/>
      <c r="Z28" s="1006"/>
      <c r="AA28" s="1006"/>
      <c r="AB28" s="1006"/>
      <c r="AC28" s="1006"/>
      <c r="AD28" s="1006"/>
      <c r="AE28" s="1006"/>
      <c r="AF28" s="1006"/>
      <c r="AG28" s="715"/>
      <c r="AH28" s="716"/>
      <c r="AI28" s="716"/>
      <c r="AJ28" s="716"/>
      <c r="AK28" s="715"/>
      <c r="AL28" s="717"/>
      <c r="AM28" s="717"/>
      <c r="AN28" s="717"/>
      <c r="AO28" s="717"/>
      <c r="AP28" s="1152"/>
      <c r="AQ28" s="1006"/>
      <c r="AR28" s="718"/>
      <c r="AS28" s="718"/>
      <c r="AT28" s="718"/>
      <c r="AU28" s="718"/>
      <c r="AV28" s="718"/>
      <c r="AW28" s="718"/>
      <c r="AX28" s="1152"/>
      <c r="AY28" s="1006"/>
      <c r="AZ28" s="718"/>
      <c r="BA28" s="718"/>
      <c r="BB28" s="718"/>
      <c r="BC28" s="718"/>
      <c r="BD28" s="718"/>
      <c r="BE28" s="718"/>
      <c r="BF28" s="1152"/>
      <c r="BG28" s="1006"/>
      <c r="BH28" s="718"/>
      <c r="BI28" s="718"/>
      <c r="BJ28" s="718"/>
      <c r="BK28" s="718"/>
      <c r="BL28" s="718"/>
      <c r="BM28" s="718"/>
      <c r="BN28" s="1152"/>
      <c r="BO28" s="1006"/>
      <c r="BP28" s="718"/>
      <c r="BQ28" s="718"/>
      <c r="BR28" s="718"/>
      <c r="BS28" s="718"/>
      <c r="BT28" s="718"/>
      <c r="BU28" s="718"/>
    </row>
    <row r="29" spans="1:73" ht="40.15" customHeight="1" thickTop="1" thickBot="1" x14ac:dyDescent="0.3">
      <c r="A29" s="151"/>
      <c r="B29" s="924" t="s">
        <v>481</v>
      </c>
      <c r="C29" s="238" t="s">
        <v>482</v>
      </c>
      <c r="D29" s="421"/>
      <c r="E29" s="662"/>
      <c r="F29" s="447"/>
      <c r="G29" s="373"/>
      <c r="H29" s="375"/>
      <c r="I29" s="375"/>
      <c r="J29" s="376"/>
      <c r="K29" s="376"/>
      <c r="L29" s="421"/>
      <c r="M29" s="423"/>
      <c r="N29" s="663"/>
      <c r="O29" s="664"/>
      <c r="P29" s="664"/>
      <c r="Q29" s="666"/>
      <c r="R29" s="698"/>
      <c r="S29" s="698"/>
      <c r="T29" s="783"/>
      <c r="U29" s="668"/>
      <c r="V29" s="668"/>
      <c r="W29" s="668"/>
      <c r="X29" s="668"/>
      <c r="Y29" s="248"/>
      <c r="Z29" s="700">
        <f t="shared" si="5"/>
        <v>0</v>
      </c>
      <c r="AA29" s="700">
        <f t="shared" si="5"/>
        <v>0</v>
      </c>
      <c r="AB29" s="700">
        <f t="shared" si="5"/>
        <v>0</v>
      </c>
      <c r="AC29" s="700">
        <f t="shared" si="5"/>
        <v>0</v>
      </c>
      <c r="AD29" s="700">
        <f t="shared" si="5"/>
        <v>0</v>
      </c>
      <c r="AE29" s="700">
        <f t="shared" si="5"/>
        <v>0</v>
      </c>
      <c r="AF29" s="700">
        <f t="shared" si="5"/>
        <v>0</v>
      </c>
      <c r="AG29" s="246"/>
      <c r="AH29" s="246"/>
      <c r="AI29" s="246"/>
      <c r="AJ29" s="246"/>
      <c r="AK29" s="246"/>
      <c r="AL29" s="246"/>
      <c r="AM29" s="246"/>
      <c r="AN29" s="246"/>
      <c r="AO29" s="246"/>
      <c r="AP29" s="784"/>
      <c r="AQ29" s="670">
        <f t="shared" ref="AQ29" si="16">SUM(AQ30:AQ45)</f>
        <v>0</v>
      </c>
      <c r="AR29" s="670">
        <f>SUM(AR30:AR45)</f>
        <v>0</v>
      </c>
      <c r="AS29" s="670">
        <f t="shared" ref="AS29:AW29" si="17">SUM(AS30:AS45)</f>
        <v>0</v>
      </c>
      <c r="AT29" s="670">
        <f t="shared" si="17"/>
        <v>0</v>
      </c>
      <c r="AU29" s="670">
        <f t="shared" si="17"/>
        <v>0</v>
      </c>
      <c r="AV29" s="670">
        <f t="shared" si="17"/>
        <v>0</v>
      </c>
      <c r="AW29" s="670">
        <f t="shared" si="17"/>
        <v>0</v>
      </c>
      <c r="AX29" s="784"/>
      <c r="AY29" s="670">
        <f t="shared" ref="AY29:BE29" si="18">SUM(AY30:AY45)</f>
        <v>0</v>
      </c>
      <c r="AZ29" s="670">
        <f t="shared" si="18"/>
        <v>0</v>
      </c>
      <c r="BA29" s="670">
        <f t="shared" si="18"/>
        <v>0</v>
      </c>
      <c r="BB29" s="670">
        <f t="shared" si="18"/>
        <v>0</v>
      </c>
      <c r="BC29" s="670">
        <f t="shared" si="18"/>
        <v>0</v>
      </c>
      <c r="BD29" s="670">
        <f t="shared" si="18"/>
        <v>0</v>
      </c>
      <c r="BE29" s="670">
        <f t="shared" si="18"/>
        <v>0</v>
      </c>
      <c r="BF29" s="784"/>
      <c r="BG29" s="670">
        <f t="shared" ref="BG29:BM29" si="19">SUM(BG30:BG45)</f>
        <v>0</v>
      </c>
      <c r="BH29" s="670">
        <f t="shared" si="19"/>
        <v>0</v>
      </c>
      <c r="BI29" s="670">
        <f t="shared" si="19"/>
        <v>0</v>
      </c>
      <c r="BJ29" s="670">
        <f t="shared" si="19"/>
        <v>0</v>
      </c>
      <c r="BK29" s="670">
        <f t="shared" si="19"/>
        <v>0</v>
      </c>
      <c r="BL29" s="670">
        <f t="shared" si="19"/>
        <v>0</v>
      </c>
      <c r="BM29" s="670">
        <f t="shared" si="19"/>
        <v>0</v>
      </c>
      <c r="BN29" s="784"/>
      <c r="BO29" s="670">
        <f t="shared" ref="BO29:BU29" si="20">SUM(BO30:BO45)</f>
        <v>0</v>
      </c>
      <c r="BP29" s="670">
        <f t="shared" si="20"/>
        <v>0</v>
      </c>
      <c r="BQ29" s="670">
        <f t="shared" si="20"/>
        <v>0</v>
      </c>
      <c r="BR29" s="670">
        <f t="shared" si="20"/>
        <v>0</v>
      </c>
      <c r="BS29" s="670">
        <f t="shared" si="20"/>
        <v>0</v>
      </c>
      <c r="BT29" s="670">
        <f t="shared" si="20"/>
        <v>0</v>
      </c>
      <c r="BU29" s="670">
        <f t="shared" si="20"/>
        <v>0</v>
      </c>
    </row>
    <row r="30" spans="1:73" ht="39.950000000000003" customHeight="1" thickTop="1" x14ac:dyDescent="0.25">
      <c r="A30" s="151"/>
      <c r="B30" s="24"/>
      <c r="C30" s="1058" t="s">
        <v>483</v>
      </c>
      <c r="D30" s="1049" t="s">
        <v>484</v>
      </c>
      <c r="E30" s="1061">
        <v>66</v>
      </c>
      <c r="F30" s="1064" t="s">
        <v>3103</v>
      </c>
      <c r="G30" s="1049" t="s">
        <v>485</v>
      </c>
      <c r="H30" s="1043" t="s">
        <v>3104</v>
      </c>
      <c r="I30" s="1043" t="s">
        <v>3100</v>
      </c>
      <c r="J30" s="1043" t="s">
        <v>3093</v>
      </c>
      <c r="K30" s="1049" t="s">
        <v>3094</v>
      </c>
      <c r="L30" s="1043" t="s">
        <v>3105</v>
      </c>
      <c r="M30" s="1049" t="s">
        <v>3106</v>
      </c>
      <c r="N30" s="1046">
        <v>2026004540097</v>
      </c>
      <c r="O30" s="1049" t="s">
        <v>3107</v>
      </c>
      <c r="P30" s="1052" t="s">
        <v>485</v>
      </c>
      <c r="Q30" s="1055">
        <v>400</v>
      </c>
      <c r="R30" s="1040" t="s">
        <v>2871</v>
      </c>
      <c r="S30" s="1040"/>
      <c r="T30" s="1022"/>
      <c r="U30" s="1007"/>
      <c r="V30" s="1007"/>
      <c r="W30" s="1007"/>
      <c r="X30" s="1007"/>
      <c r="Y30" s="1007"/>
      <c r="Z30" s="1004">
        <f t="shared" si="5"/>
        <v>0</v>
      </c>
      <c r="AA30" s="1004">
        <f t="shared" ref="AA30:AF30" si="21">SUM(AR30:AR33,AZ30:AZ33,BH30:BH33,BP30:BP33)</f>
        <v>0</v>
      </c>
      <c r="AB30" s="1004">
        <f t="shared" si="21"/>
        <v>0</v>
      </c>
      <c r="AC30" s="1004">
        <f t="shared" si="21"/>
        <v>0</v>
      </c>
      <c r="AD30" s="1004">
        <f t="shared" si="21"/>
        <v>0</v>
      </c>
      <c r="AE30" s="1004">
        <f t="shared" si="21"/>
        <v>0</v>
      </c>
      <c r="AF30" s="1004">
        <f t="shared" si="21"/>
        <v>0</v>
      </c>
      <c r="AG30" s="714"/>
      <c r="AH30" s="593"/>
      <c r="AI30" s="593"/>
      <c r="AJ30" s="593"/>
      <c r="AK30" s="207"/>
      <c r="AL30" s="208"/>
      <c r="AM30" s="208"/>
      <c r="AN30" s="208"/>
      <c r="AO30" s="208"/>
      <c r="AP30" s="1150">
        <f>+U30</f>
        <v>0</v>
      </c>
      <c r="AQ30" s="1004">
        <f>SUM(AR30:AW33)</f>
        <v>0</v>
      </c>
      <c r="AR30" s="299"/>
      <c r="AS30" s="299"/>
      <c r="AT30" s="299"/>
      <c r="AU30" s="299"/>
      <c r="AV30" s="299"/>
      <c r="AW30" s="299"/>
      <c r="AX30" s="1150">
        <f>+V30</f>
        <v>0</v>
      </c>
      <c r="AY30" s="1004">
        <f>SUM(AZ30:BE33)</f>
        <v>0</v>
      </c>
      <c r="AZ30" s="299"/>
      <c r="BA30" s="299"/>
      <c r="BB30" s="299"/>
      <c r="BC30" s="299"/>
      <c r="BD30" s="299"/>
      <c r="BE30" s="299"/>
      <c r="BF30" s="1150">
        <f>+W30</f>
        <v>0</v>
      </c>
      <c r="BG30" s="1004">
        <f>SUM(BH30:BM33)</f>
        <v>0</v>
      </c>
      <c r="BH30" s="299"/>
      <c r="BI30" s="299"/>
      <c r="BJ30" s="299"/>
      <c r="BK30" s="299"/>
      <c r="BL30" s="299"/>
      <c r="BM30" s="299"/>
      <c r="BN30" s="1150">
        <f>+X30</f>
        <v>0</v>
      </c>
      <c r="BO30" s="1004">
        <f>SUM(BP30:BU33)</f>
        <v>0</v>
      </c>
      <c r="BP30" s="299"/>
      <c r="BQ30" s="299"/>
      <c r="BR30" s="299"/>
      <c r="BS30" s="299"/>
      <c r="BT30" s="299"/>
      <c r="BU30" s="299"/>
    </row>
    <row r="31" spans="1:73" ht="39.950000000000003" customHeight="1" x14ac:dyDescent="0.25">
      <c r="A31" s="151"/>
      <c r="B31" s="24"/>
      <c r="C31" s="1059"/>
      <c r="D31" s="1050"/>
      <c r="E31" s="1062"/>
      <c r="F31" s="1065"/>
      <c r="G31" s="1050"/>
      <c r="H31" s="1044"/>
      <c r="I31" s="1044"/>
      <c r="J31" s="1044"/>
      <c r="K31" s="1050"/>
      <c r="L31" s="1044"/>
      <c r="M31" s="1050"/>
      <c r="N31" s="1047"/>
      <c r="O31" s="1050"/>
      <c r="P31" s="1053"/>
      <c r="Q31" s="1056"/>
      <c r="R31" s="1041"/>
      <c r="S31" s="1041"/>
      <c r="T31" s="1023"/>
      <c r="U31" s="1008"/>
      <c r="V31" s="1008"/>
      <c r="W31" s="1008"/>
      <c r="X31" s="1008"/>
      <c r="Y31" s="1008"/>
      <c r="Z31" s="1005"/>
      <c r="AA31" s="1005"/>
      <c r="AB31" s="1005"/>
      <c r="AC31" s="1005"/>
      <c r="AD31" s="1005"/>
      <c r="AE31" s="1005"/>
      <c r="AF31" s="1005"/>
      <c r="AG31" s="479"/>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row>
    <row r="32" spans="1:73" ht="39.950000000000003" customHeight="1" x14ac:dyDescent="0.25">
      <c r="A32" s="151"/>
      <c r="B32" s="24"/>
      <c r="C32" s="1059"/>
      <c r="D32" s="1050"/>
      <c r="E32" s="1062"/>
      <c r="F32" s="1065"/>
      <c r="G32" s="1050"/>
      <c r="H32" s="1044"/>
      <c r="I32" s="1044"/>
      <c r="J32" s="1044"/>
      <c r="K32" s="1050"/>
      <c r="L32" s="1044"/>
      <c r="M32" s="1050"/>
      <c r="N32" s="1047"/>
      <c r="O32" s="1050"/>
      <c r="P32" s="1053"/>
      <c r="Q32" s="1056"/>
      <c r="R32" s="1041"/>
      <c r="S32" s="1041"/>
      <c r="T32" s="1023"/>
      <c r="U32" s="1008"/>
      <c r="V32" s="1008"/>
      <c r="W32" s="1008"/>
      <c r="X32" s="1008"/>
      <c r="Y32" s="1008"/>
      <c r="Z32" s="1005"/>
      <c r="AA32" s="1005"/>
      <c r="AB32" s="1005"/>
      <c r="AC32" s="1005"/>
      <c r="AD32" s="1005"/>
      <c r="AE32" s="1005"/>
      <c r="AF32" s="1005"/>
      <c r="AG32" s="196"/>
      <c r="AH32" s="592"/>
      <c r="AI32" s="592"/>
      <c r="AJ32" s="592"/>
      <c r="AK32" s="196"/>
      <c r="AL32" s="197"/>
      <c r="AM32" s="197"/>
      <c r="AN32" s="197"/>
      <c r="AO32" s="197"/>
      <c r="AP32" s="1151"/>
      <c r="AQ32" s="1005"/>
      <c r="AR32" s="282"/>
      <c r="AS32" s="282"/>
      <c r="AT32" s="282"/>
      <c r="AU32" s="282"/>
      <c r="AV32" s="282"/>
      <c r="AW32" s="282"/>
      <c r="AX32" s="1151"/>
      <c r="AY32" s="1005"/>
      <c r="AZ32" s="282"/>
      <c r="BA32" s="282"/>
      <c r="BB32" s="282"/>
      <c r="BC32" s="282"/>
      <c r="BD32" s="282"/>
      <c r="BE32" s="282"/>
      <c r="BF32" s="1151"/>
      <c r="BG32" s="1005"/>
      <c r="BH32" s="282"/>
      <c r="BI32" s="282"/>
      <c r="BJ32" s="282"/>
      <c r="BK32" s="282"/>
      <c r="BL32" s="282"/>
      <c r="BM32" s="282"/>
      <c r="BN32" s="1151"/>
      <c r="BO32" s="1005"/>
      <c r="BP32" s="282"/>
      <c r="BQ32" s="282"/>
      <c r="BR32" s="282"/>
      <c r="BS32" s="282"/>
      <c r="BT32" s="282"/>
      <c r="BU32" s="282"/>
    </row>
    <row r="33" spans="1:73" ht="39.950000000000003" customHeight="1" thickBot="1" x14ac:dyDescent="0.3">
      <c r="A33" s="151"/>
      <c r="B33" s="24"/>
      <c r="C33" s="1060"/>
      <c r="D33" s="1051"/>
      <c r="E33" s="1063"/>
      <c r="F33" s="1066"/>
      <c r="G33" s="1051"/>
      <c r="H33" s="1045"/>
      <c r="I33" s="1045"/>
      <c r="J33" s="1045"/>
      <c r="K33" s="1051"/>
      <c r="L33" s="1045"/>
      <c r="M33" s="1051"/>
      <c r="N33" s="1048"/>
      <c r="O33" s="1051"/>
      <c r="P33" s="1054"/>
      <c r="Q33" s="1057"/>
      <c r="R33" s="1042"/>
      <c r="S33" s="1042"/>
      <c r="T33" s="1024"/>
      <c r="U33" s="1009"/>
      <c r="V33" s="1009"/>
      <c r="W33" s="1009"/>
      <c r="X33" s="1009"/>
      <c r="Y33" s="1009"/>
      <c r="Z33" s="1006"/>
      <c r="AA33" s="1006"/>
      <c r="AB33" s="1006"/>
      <c r="AC33" s="1006"/>
      <c r="AD33" s="1006"/>
      <c r="AE33" s="1006"/>
      <c r="AF33" s="1006"/>
      <c r="AG33" s="715"/>
      <c r="AH33" s="716"/>
      <c r="AI33" s="716"/>
      <c r="AJ33" s="716"/>
      <c r="AK33" s="715"/>
      <c r="AL33" s="717"/>
      <c r="AM33" s="717"/>
      <c r="AN33" s="717"/>
      <c r="AO33" s="717"/>
      <c r="AP33" s="1152"/>
      <c r="AQ33" s="1006"/>
      <c r="AR33" s="718"/>
      <c r="AS33" s="718"/>
      <c r="AT33" s="718"/>
      <c r="AU33" s="718"/>
      <c r="AV33" s="718"/>
      <c r="AW33" s="718"/>
      <c r="AX33" s="1152"/>
      <c r="AY33" s="1006"/>
      <c r="AZ33" s="718"/>
      <c r="BA33" s="718"/>
      <c r="BB33" s="718"/>
      <c r="BC33" s="718"/>
      <c r="BD33" s="718"/>
      <c r="BE33" s="718"/>
      <c r="BF33" s="1152"/>
      <c r="BG33" s="1006"/>
      <c r="BH33" s="718"/>
      <c r="BI33" s="718"/>
      <c r="BJ33" s="718"/>
      <c r="BK33" s="718"/>
      <c r="BL33" s="718"/>
      <c r="BM33" s="718"/>
      <c r="BN33" s="1152"/>
      <c r="BO33" s="1006"/>
      <c r="BP33" s="718"/>
      <c r="BQ33" s="718"/>
      <c r="BR33" s="718"/>
      <c r="BS33" s="718"/>
      <c r="BT33" s="718"/>
      <c r="BU33" s="718"/>
    </row>
    <row r="34" spans="1:73" ht="39.950000000000003" customHeight="1" thickTop="1" x14ac:dyDescent="0.25">
      <c r="A34" s="151"/>
      <c r="B34" s="24"/>
      <c r="C34" s="1058" t="s">
        <v>486</v>
      </c>
      <c r="D34" s="1049" t="s">
        <v>487</v>
      </c>
      <c r="E34" s="1061">
        <v>67</v>
      </c>
      <c r="F34" s="1064" t="s">
        <v>3108</v>
      </c>
      <c r="G34" s="1049" t="s">
        <v>488</v>
      </c>
      <c r="H34" s="1043" t="s">
        <v>3109</v>
      </c>
      <c r="I34" s="1043" t="s">
        <v>3100</v>
      </c>
      <c r="J34" s="1043" t="s">
        <v>3093</v>
      </c>
      <c r="K34" s="1049" t="s">
        <v>3094</v>
      </c>
      <c r="L34" s="1043" t="s">
        <v>3105</v>
      </c>
      <c r="M34" s="1049" t="s">
        <v>3106</v>
      </c>
      <c r="N34" s="1046">
        <v>2026004540097</v>
      </c>
      <c r="O34" s="1049" t="s">
        <v>3107</v>
      </c>
      <c r="P34" s="1052" t="s">
        <v>488</v>
      </c>
      <c r="Q34" s="1055">
        <v>500</v>
      </c>
      <c r="R34" s="1040" t="s">
        <v>2871</v>
      </c>
      <c r="S34" s="1040"/>
      <c r="T34" s="1022"/>
      <c r="U34" s="1007"/>
      <c r="V34" s="1007"/>
      <c r="W34" s="1007"/>
      <c r="X34" s="1007"/>
      <c r="Y34" s="1007"/>
      <c r="Z34" s="1004">
        <f t="shared" si="5"/>
        <v>0</v>
      </c>
      <c r="AA34" s="1004">
        <f t="shared" ref="AA34:AF34" si="22">SUM(AR34:AR37,AZ34:AZ37,BH34:BH37,BP34:BP37)</f>
        <v>0</v>
      </c>
      <c r="AB34" s="1004">
        <f t="shared" si="22"/>
        <v>0</v>
      </c>
      <c r="AC34" s="1004">
        <f t="shared" si="22"/>
        <v>0</v>
      </c>
      <c r="AD34" s="1004">
        <f t="shared" si="22"/>
        <v>0</v>
      </c>
      <c r="AE34" s="1004">
        <f t="shared" si="22"/>
        <v>0</v>
      </c>
      <c r="AF34" s="1004">
        <f t="shared" si="22"/>
        <v>0</v>
      </c>
      <c r="AG34" s="714"/>
      <c r="AH34" s="593"/>
      <c r="AI34" s="593"/>
      <c r="AJ34" s="593"/>
      <c r="AK34" s="207"/>
      <c r="AL34" s="208"/>
      <c r="AM34" s="208"/>
      <c r="AN34" s="208"/>
      <c r="AO34" s="208"/>
      <c r="AP34" s="1150">
        <f>+U34</f>
        <v>0</v>
      </c>
      <c r="AQ34" s="1004">
        <f>SUM(AR34:AW37)</f>
        <v>0</v>
      </c>
      <c r="AR34" s="299"/>
      <c r="AS34" s="299"/>
      <c r="AT34" s="299"/>
      <c r="AU34" s="299"/>
      <c r="AV34" s="299"/>
      <c r="AW34" s="299"/>
      <c r="AX34" s="1150">
        <f>+V34</f>
        <v>0</v>
      </c>
      <c r="AY34" s="1004">
        <f>SUM(AZ34:BE37)</f>
        <v>0</v>
      </c>
      <c r="AZ34" s="299"/>
      <c r="BA34" s="299"/>
      <c r="BB34" s="299"/>
      <c r="BC34" s="299"/>
      <c r="BD34" s="299"/>
      <c r="BE34" s="299"/>
      <c r="BF34" s="1150">
        <f>+W34</f>
        <v>0</v>
      </c>
      <c r="BG34" s="1004">
        <f>SUM(BH34:BM37)</f>
        <v>0</v>
      </c>
      <c r="BH34" s="299"/>
      <c r="BI34" s="299"/>
      <c r="BJ34" s="299"/>
      <c r="BK34" s="299"/>
      <c r="BL34" s="299"/>
      <c r="BM34" s="299"/>
      <c r="BN34" s="1150">
        <f>+X34</f>
        <v>0</v>
      </c>
      <c r="BO34" s="1004">
        <f>SUM(BP34:BU37)</f>
        <v>0</v>
      </c>
      <c r="BP34" s="299"/>
      <c r="BQ34" s="299"/>
      <c r="BR34" s="299"/>
      <c r="BS34" s="299"/>
      <c r="BT34" s="299"/>
      <c r="BU34" s="299"/>
    </row>
    <row r="35" spans="1:73" ht="39.950000000000003" customHeight="1" x14ac:dyDescent="0.25">
      <c r="A35" s="151"/>
      <c r="B35" s="24"/>
      <c r="C35" s="1059"/>
      <c r="D35" s="1050"/>
      <c r="E35" s="1062"/>
      <c r="F35" s="1065"/>
      <c r="G35" s="1050"/>
      <c r="H35" s="1044"/>
      <c r="I35" s="1044"/>
      <c r="J35" s="1044"/>
      <c r="K35" s="1050"/>
      <c r="L35" s="1044"/>
      <c r="M35" s="1050"/>
      <c r="N35" s="1047"/>
      <c r="O35" s="1050"/>
      <c r="P35" s="1053"/>
      <c r="Q35" s="1056"/>
      <c r="R35" s="1041"/>
      <c r="S35" s="1041"/>
      <c r="T35" s="1023"/>
      <c r="U35" s="1008"/>
      <c r="V35" s="1008"/>
      <c r="W35" s="1008"/>
      <c r="X35" s="1008"/>
      <c r="Y35" s="1008"/>
      <c r="Z35" s="1005"/>
      <c r="AA35" s="1005"/>
      <c r="AB35" s="1005"/>
      <c r="AC35" s="1005"/>
      <c r="AD35" s="1005"/>
      <c r="AE35" s="1005"/>
      <c r="AF35" s="1005"/>
      <c r="AG35" s="479"/>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row>
    <row r="36" spans="1:73" ht="39.950000000000003" customHeight="1" x14ac:dyDescent="0.25">
      <c r="A36" s="151"/>
      <c r="B36" s="24"/>
      <c r="C36" s="1059"/>
      <c r="D36" s="1050"/>
      <c r="E36" s="1062"/>
      <c r="F36" s="1065"/>
      <c r="G36" s="1050"/>
      <c r="H36" s="1044"/>
      <c r="I36" s="1044"/>
      <c r="J36" s="1044"/>
      <c r="K36" s="1050"/>
      <c r="L36" s="1044"/>
      <c r="M36" s="1050"/>
      <c r="N36" s="1047"/>
      <c r="O36" s="1050"/>
      <c r="P36" s="1053"/>
      <c r="Q36" s="1056"/>
      <c r="R36" s="1041"/>
      <c r="S36" s="1041"/>
      <c r="T36" s="1023"/>
      <c r="U36" s="1008"/>
      <c r="V36" s="1008"/>
      <c r="W36" s="1008"/>
      <c r="X36" s="1008"/>
      <c r="Y36" s="1008"/>
      <c r="Z36" s="1005"/>
      <c r="AA36" s="1005"/>
      <c r="AB36" s="1005"/>
      <c r="AC36" s="1005"/>
      <c r="AD36" s="1005"/>
      <c r="AE36" s="1005"/>
      <c r="AF36" s="1005"/>
      <c r="AG36" s="196"/>
      <c r="AH36" s="592"/>
      <c r="AI36" s="592"/>
      <c r="AJ36" s="592"/>
      <c r="AK36" s="196"/>
      <c r="AL36" s="197"/>
      <c r="AM36" s="197"/>
      <c r="AN36" s="197"/>
      <c r="AO36" s="197"/>
      <c r="AP36" s="1151"/>
      <c r="AQ36" s="1005"/>
      <c r="AR36" s="282"/>
      <c r="AS36" s="282"/>
      <c r="AT36" s="282"/>
      <c r="AU36" s="282"/>
      <c r="AV36" s="282"/>
      <c r="AW36" s="282"/>
      <c r="AX36" s="1151"/>
      <c r="AY36" s="1005"/>
      <c r="AZ36" s="282"/>
      <c r="BA36" s="282"/>
      <c r="BB36" s="282"/>
      <c r="BC36" s="282"/>
      <c r="BD36" s="282"/>
      <c r="BE36" s="282"/>
      <c r="BF36" s="1151"/>
      <c r="BG36" s="1005"/>
      <c r="BH36" s="282"/>
      <c r="BI36" s="282"/>
      <c r="BJ36" s="282"/>
      <c r="BK36" s="282"/>
      <c r="BL36" s="282"/>
      <c r="BM36" s="282"/>
      <c r="BN36" s="1151"/>
      <c r="BO36" s="1005"/>
      <c r="BP36" s="282"/>
      <c r="BQ36" s="282"/>
      <c r="BR36" s="282"/>
      <c r="BS36" s="282"/>
      <c r="BT36" s="282"/>
      <c r="BU36" s="282"/>
    </row>
    <row r="37" spans="1:73" ht="39.950000000000003" customHeight="1" thickBot="1" x14ac:dyDescent="0.3">
      <c r="A37" s="151"/>
      <c r="B37" s="24"/>
      <c r="C37" s="1060"/>
      <c r="D37" s="1051"/>
      <c r="E37" s="1063"/>
      <c r="F37" s="1066"/>
      <c r="G37" s="1051"/>
      <c r="H37" s="1045"/>
      <c r="I37" s="1045"/>
      <c r="J37" s="1045"/>
      <c r="K37" s="1051"/>
      <c r="L37" s="1045"/>
      <c r="M37" s="1051"/>
      <c r="N37" s="1048"/>
      <c r="O37" s="1051"/>
      <c r="P37" s="1054"/>
      <c r="Q37" s="1057"/>
      <c r="R37" s="1042"/>
      <c r="S37" s="1042"/>
      <c r="T37" s="1024"/>
      <c r="U37" s="1009"/>
      <c r="V37" s="1009"/>
      <c r="W37" s="1009"/>
      <c r="X37" s="1009"/>
      <c r="Y37" s="1009"/>
      <c r="Z37" s="1006"/>
      <c r="AA37" s="1006"/>
      <c r="AB37" s="1006"/>
      <c r="AC37" s="1006"/>
      <c r="AD37" s="1006"/>
      <c r="AE37" s="1006"/>
      <c r="AF37" s="1006"/>
      <c r="AG37" s="715"/>
      <c r="AH37" s="716"/>
      <c r="AI37" s="716"/>
      <c r="AJ37" s="716"/>
      <c r="AK37" s="715"/>
      <c r="AL37" s="717"/>
      <c r="AM37" s="717"/>
      <c r="AN37" s="717"/>
      <c r="AO37" s="717"/>
      <c r="AP37" s="1152"/>
      <c r="AQ37" s="1006"/>
      <c r="AR37" s="718"/>
      <c r="AS37" s="718"/>
      <c r="AT37" s="718"/>
      <c r="AU37" s="718"/>
      <c r="AV37" s="718"/>
      <c r="AW37" s="718"/>
      <c r="AX37" s="1152"/>
      <c r="AY37" s="1006"/>
      <c r="AZ37" s="718"/>
      <c r="BA37" s="718"/>
      <c r="BB37" s="718"/>
      <c r="BC37" s="718"/>
      <c r="BD37" s="718"/>
      <c r="BE37" s="718"/>
      <c r="BF37" s="1152"/>
      <c r="BG37" s="1006"/>
      <c r="BH37" s="718"/>
      <c r="BI37" s="718"/>
      <c r="BJ37" s="718"/>
      <c r="BK37" s="718"/>
      <c r="BL37" s="718"/>
      <c r="BM37" s="718"/>
      <c r="BN37" s="1152"/>
      <c r="BO37" s="1006"/>
      <c r="BP37" s="718"/>
      <c r="BQ37" s="718"/>
      <c r="BR37" s="718"/>
      <c r="BS37" s="718"/>
      <c r="BT37" s="718"/>
      <c r="BU37" s="718"/>
    </row>
    <row r="38" spans="1:73" ht="39.950000000000003" customHeight="1" thickTop="1" x14ac:dyDescent="0.25">
      <c r="A38" s="151"/>
      <c r="B38" s="24"/>
      <c r="C38" s="1058" t="s">
        <v>489</v>
      </c>
      <c r="D38" s="1049" t="s">
        <v>490</v>
      </c>
      <c r="E38" s="1061">
        <v>68</v>
      </c>
      <c r="F38" s="1064" t="s">
        <v>3110</v>
      </c>
      <c r="G38" s="1049" t="s">
        <v>491</v>
      </c>
      <c r="H38" s="1043" t="s">
        <v>3099</v>
      </c>
      <c r="I38" s="1043" t="s">
        <v>3100</v>
      </c>
      <c r="J38" s="1043" t="s">
        <v>3093</v>
      </c>
      <c r="K38" s="1170" t="s">
        <v>3094</v>
      </c>
      <c r="L38" s="1043" t="s">
        <v>3105</v>
      </c>
      <c r="M38" s="1049" t="s">
        <v>3106</v>
      </c>
      <c r="N38" s="1046">
        <v>2026004540097</v>
      </c>
      <c r="O38" s="1049" t="s">
        <v>3107</v>
      </c>
      <c r="P38" s="1052" t="s">
        <v>491</v>
      </c>
      <c r="Q38" s="1055">
        <v>300</v>
      </c>
      <c r="R38" s="1040" t="s">
        <v>2871</v>
      </c>
      <c r="S38" s="1040"/>
      <c r="T38" s="1022"/>
      <c r="U38" s="1007"/>
      <c r="V38" s="1007"/>
      <c r="W38" s="1007"/>
      <c r="X38" s="1007"/>
      <c r="Y38" s="1007"/>
      <c r="Z38" s="1004">
        <f t="shared" si="5"/>
        <v>0</v>
      </c>
      <c r="AA38" s="1004">
        <f t="shared" ref="AA38:AF38" si="23">SUM(AR38:AR41,AZ38:AZ41,BH38:BH41,BP38:BP41)</f>
        <v>0</v>
      </c>
      <c r="AB38" s="1004">
        <f t="shared" si="23"/>
        <v>0</v>
      </c>
      <c r="AC38" s="1004">
        <f t="shared" si="23"/>
        <v>0</v>
      </c>
      <c r="AD38" s="1004">
        <f t="shared" si="23"/>
        <v>0</v>
      </c>
      <c r="AE38" s="1004">
        <f t="shared" si="23"/>
        <v>0</v>
      </c>
      <c r="AF38" s="1004">
        <f t="shared" si="23"/>
        <v>0</v>
      </c>
      <c r="AG38" s="714"/>
      <c r="AH38" s="593"/>
      <c r="AI38" s="593"/>
      <c r="AJ38" s="593"/>
      <c r="AK38" s="207"/>
      <c r="AL38" s="208"/>
      <c r="AM38" s="208"/>
      <c r="AN38" s="208"/>
      <c r="AO38" s="208"/>
      <c r="AP38" s="1150">
        <f>+U38</f>
        <v>0</v>
      </c>
      <c r="AQ38" s="1004">
        <f>SUM(AR38:AW41)</f>
        <v>0</v>
      </c>
      <c r="AR38" s="299"/>
      <c r="AS38" s="299"/>
      <c r="AT38" s="299"/>
      <c r="AU38" s="299"/>
      <c r="AV38" s="299"/>
      <c r="AW38" s="299"/>
      <c r="AX38" s="1150">
        <f>+V38</f>
        <v>0</v>
      </c>
      <c r="AY38" s="1004">
        <f>SUM(AZ38:BE41)</f>
        <v>0</v>
      </c>
      <c r="AZ38" s="299"/>
      <c r="BA38" s="299"/>
      <c r="BB38" s="299"/>
      <c r="BC38" s="299"/>
      <c r="BD38" s="299"/>
      <c r="BE38" s="299"/>
      <c r="BF38" s="1150">
        <f>+W38</f>
        <v>0</v>
      </c>
      <c r="BG38" s="1004">
        <f>SUM(BH38:BM41)</f>
        <v>0</v>
      </c>
      <c r="BH38" s="299"/>
      <c r="BI38" s="299"/>
      <c r="BJ38" s="299"/>
      <c r="BK38" s="299"/>
      <c r="BL38" s="299"/>
      <c r="BM38" s="299"/>
      <c r="BN38" s="1150">
        <f>+X38</f>
        <v>0</v>
      </c>
      <c r="BO38" s="1004">
        <f>SUM(BP38:BU41)</f>
        <v>0</v>
      </c>
      <c r="BP38" s="299"/>
      <c r="BQ38" s="299"/>
      <c r="BR38" s="299"/>
      <c r="BS38" s="299"/>
      <c r="BT38" s="299"/>
      <c r="BU38" s="299"/>
    </row>
    <row r="39" spans="1:73" ht="39.950000000000003" customHeight="1" x14ac:dyDescent="0.25">
      <c r="A39" s="151"/>
      <c r="B39" s="24"/>
      <c r="C39" s="1059"/>
      <c r="D39" s="1050"/>
      <c r="E39" s="1062"/>
      <c r="F39" s="1065"/>
      <c r="G39" s="1050"/>
      <c r="H39" s="1044"/>
      <c r="I39" s="1044"/>
      <c r="J39" s="1044"/>
      <c r="K39" s="1171"/>
      <c r="L39" s="1044"/>
      <c r="M39" s="1050"/>
      <c r="N39" s="1047"/>
      <c r="O39" s="1050"/>
      <c r="P39" s="1053"/>
      <c r="Q39" s="1056"/>
      <c r="R39" s="1041"/>
      <c r="S39" s="1041"/>
      <c r="T39" s="1023"/>
      <c r="U39" s="1008"/>
      <c r="V39" s="1008"/>
      <c r="W39" s="1008"/>
      <c r="X39" s="1008"/>
      <c r="Y39" s="1008"/>
      <c r="Z39" s="1005"/>
      <c r="AA39" s="1005"/>
      <c r="AB39" s="1005"/>
      <c r="AC39" s="1005"/>
      <c r="AD39" s="1005"/>
      <c r="AE39" s="1005"/>
      <c r="AF39" s="1005"/>
      <c r="AG39" s="479"/>
      <c r="AH39" s="592"/>
      <c r="AI39" s="592"/>
      <c r="AJ39" s="592"/>
      <c r="AK39" s="196"/>
      <c r="AL39" s="197"/>
      <c r="AM39" s="197"/>
      <c r="AN39" s="197"/>
      <c r="AO39" s="197"/>
      <c r="AP39" s="1151"/>
      <c r="AQ39" s="1005"/>
      <c r="AR39" s="282"/>
      <c r="AS39" s="282"/>
      <c r="AT39" s="282"/>
      <c r="AU39" s="282"/>
      <c r="AV39" s="282"/>
      <c r="AW39" s="282"/>
      <c r="AX39" s="1151"/>
      <c r="AY39" s="1005"/>
      <c r="AZ39" s="282"/>
      <c r="BA39" s="282"/>
      <c r="BB39" s="282"/>
      <c r="BC39" s="282"/>
      <c r="BD39" s="282"/>
      <c r="BE39" s="282"/>
      <c r="BF39" s="1151"/>
      <c r="BG39" s="1005"/>
      <c r="BH39" s="282"/>
      <c r="BI39" s="282"/>
      <c r="BJ39" s="282"/>
      <c r="BK39" s="282"/>
      <c r="BL39" s="282"/>
      <c r="BM39" s="282"/>
      <c r="BN39" s="1151"/>
      <c r="BO39" s="1005"/>
      <c r="BP39" s="282"/>
      <c r="BQ39" s="282"/>
      <c r="BR39" s="282"/>
      <c r="BS39" s="282"/>
      <c r="BT39" s="282"/>
      <c r="BU39" s="282"/>
    </row>
    <row r="40" spans="1:73" ht="39.950000000000003" customHeight="1" x14ac:dyDescent="0.25">
      <c r="A40" s="151"/>
      <c r="B40" s="24"/>
      <c r="C40" s="1059"/>
      <c r="D40" s="1050"/>
      <c r="E40" s="1062"/>
      <c r="F40" s="1065"/>
      <c r="G40" s="1050"/>
      <c r="H40" s="1044"/>
      <c r="I40" s="1044"/>
      <c r="J40" s="1044"/>
      <c r="K40" s="1171"/>
      <c r="L40" s="1044"/>
      <c r="M40" s="1050"/>
      <c r="N40" s="1047"/>
      <c r="O40" s="1050"/>
      <c r="P40" s="1053"/>
      <c r="Q40" s="1056"/>
      <c r="R40" s="1041"/>
      <c r="S40" s="1041"/>
      <c r="T40" s="1023"/>
      <c r="U40" s="1008"/>
      <c r="V40" s="1008"/>
      <c r="W40" s="1008"/>
      <c r="X40" s="1008"/>
      <c r="Y40" s="1008"/>
      <c r="Z40" s="1005"/>
      <c r="AA40" s="1005"/>
      <c r="AB40" s="1005"/>
      <c r="AC40" s="1005"/>
      <c r="AD40" s="1005"/>
      <c r="AE40" s="1005"/>
      <c r="AF40" s="1005"/>
      <c r="AG40" s="196"/>
      <c r="AH40" s="592"/>
      <c r="AI40" s="592"/>
      <c r="AJ40" s="592"/>
      <c r="AK40" s="196"/>
      <c r="AL40" s="197"/>
      <c r="AM40" s="197"/>
      <c r="AN40" s="197"/>
      <c r="AO40" s="197"/>
      <c r="AP40" s="1151"/>
      <c r="AQ40" s="1005"/>
      <c r="AR40" s="282"/>
      <c r="AS40" s="282"/>
      <c r="AT40" s="282"/>
      <c r="AU40" s="282"/>
      <c r="AV40" s="282"/>
      <c r="AW40" s="282"/>
      <c r="AX40" s="1151"/>
      <c r="AY40" s="1005"/>
      <c r="AZ40" s="282"/>
      <c r="BA40" s="282"/>
      <c r="BB40" s="282"/>
      <c r="BC40" s="282"/>
      <c r="BD40" s="282"/>
      <c r="BE40" s="282"/>
      <c r="BF40" s="1151"/>
      <c r="BG40" s="1005"/>
      <c r="BH40" s="282"/>
      <c r="BI40" s="282"/>
      <c r="BJ40" s="282"/>
      <c r="BK40" s="282"/>
      <c r="BL40" s="282"/>
      <c r="BM40" s="282"/>
      <c r="BN40" s="1151"/>
      <c r="BO40" s="1005"/>
      <c r="BP40" s="282"/>
      <c r="BQ40" s="282"/>
      <c r="BR40" s="282"/>
      <c r="BS40" s="282"/>
      <c r="BT40" s="282"/>
      <c r="BU40" s="282"/>
    </row>
    <row r="41" spans="1:73" ht="39.950000000000003" customHeight="1" thickBot="1" x14ac:dyDescent="0.3">
      <c r="A41" s="151"/>
      <c r="B41" s="24"/>
      <c r="C41" s="1060"/>
      <c r="D41" s="1051"/>
      <c r="E41" s="1063"/>
      <c r="F41" s="1066"/>
      <c r="G41" s="1051"/>
      <c r="H41" s="1045"/>
      <c r="I41" s="1045"/>
      <c r="J41" s="1045"/>
      <c r="K41" s="1172"/>
      <c r="L41" s="1045"/>
      <c r="M41" s="1051"/>
      <c r="N41" s="1048"/>
      <c r="O41" s="1051"/>
      <c r="P41" s="1054"/>
      <c r="Q41" s="1057"/>
      <c r="R41" s="1042"/>
      <c r="S41" s="1042"/>
      <c r="T41" s="1024"/>
      <c r="U41" s="1009"/>
      <c r="V41" s="1009"/>
      <c r="W41" s="1009"/>
      <c r="X41" s="1009"/>
      <c r="Y41" s="1009"/>
      <c r="Z41" s="1006"/>
      <c r="AA41" s="1006"/>
      <c r="AB41" s="1006"/>
      <c r="AC41" s="1006"/>
      <c r="AD41" s="1006"/>
      <c r="AE41" s="1006"/>
      <c r="AF41" s="1006"/>
      <c r="AG41" s="715"/>
      <c r="AH41" s="716"/>
      <c r="AI41" s="716"/>
      <c r="AJ41" s="716"/>
      <c r="AK41" s="715"/>
      <c r="AL41" s="717"/>
      <c r="AM41" s="717"/>
      <c r="AN41" s="717"/>
      <c r="AO41" s="717"/>
      <c r="AP41" s="1152"/>
      <c r="AQ41" s="1006"/>
      <c r="AR41" s="718"/>
      <c r="AS41" s="718"/>
      <c r="AT41" s="718"/>
      <c r="AU41" s="718"/>
      <c r="AV41" s="718"/>
      <c r="AW41" s="718"/>
      <c r="AX41" s="1152"/>
      <c r="AY41" s="1006"/>
      <c r="AZ41" s="718"/>
      <c r="BA41" s="718"/>
      <c r="BB41" s="718"/>
      <c r="BC41" s="718"/>
      <c r="BD41" s="718"/>
      <c r="BE41" s="718"/>
      <c r="BF41" s="1152"/>
      <c r="BG41" s="1006"/>
      <c r="BH41" s="718"/>
      <c r="BI41" s="718"/>
      <c r="BJ41" s="718"/>
      <c r="BK41" s="718"/>
      <c r="BL41" s="718"/>
      <c r="BM41" s="718"/>
      <c r="BN41" s="1152"/>
      <c r="BO41" s="1006"/>
      <c r="BP41" s="718"/>
      <c r="BQ41" s="718"/>
      <c r="BR41" s="718"/>
      <c r="BS41" s="718"/>
      <c r="BT41" s="718"/>
      <c r="BU41" s="718"/>
    </row>
    <row r="42" spans="1:73" ht="39.950000000000003" customHeight="1" thickTop="1" x14ac:dyDescent="0.25">
      <c r="A42" s="151"/>
      <c r="B42" s="24"/>
      <c r="C42" s="1058" t="s">
        <v>492</v>
      </c>
      <c r="D42" s="1049" t="s">
        <v>3111</v>
      </c>
      <c r="E42" s="1061">
        <v>69</v>
      </c>
      <c r="F42" s="1064" t="s">
        <v>3112</v>
      </c>
      <c r="G42" s="1049" t="s">
        <v>494</v>
      </c>
      <c r="H42" s="1043" t="s">
        <v>2956</v>
      </c>
      <c r="I42" s="1043" t="s">
        <v>3100</v>
      </c>
      <c r="J42" s="1043" t="s">
        <v>3093</v>
      </c>
      <c r="K42" s="1049" t="s">
        <v>3094</v>
      </c>
      <c r="L42" s="1043" t="s">
        <v>3105</v>
      </c>
      <c r="M42" s="1049" t="s">
        <v>3106</v>
      </c>
      <c r="N42" s="1046">
        <v>2026004540097</v>
      </c>
      <c r="O42" s="1049" t="s">
        <v>3107</v>
      </c>
      <c r="P42" s="1052" t="s">
        <v>494</v>
      </c>
      <c r="Q42" s="1055">
        <v>100</v>
      </c>
      <c r="R42" s="1040" t="s">
        <v>2871</v>
      </c>
      <c r="S42" s="1040"/>
      <c r="T42" s="1022"/>
      <c r="U42" s="1007"/>
      <c r="V42" s="1007"/>
      <c r="W42" s="1007"/>
      <c r="X42" s="1007"/>
      <c r="Y42" s="1007"/>
      <c r="Z42" s="1004">
        <f t="shared" si="5"/>
        <v>0</v>
      </c>
      <c r="AA42" s="1004">
        <f t="shared" ref="AA42:AF42" si="24">SUM(AR42:AR45,AZ42:AZ45,BH42:BH45,BP42:BP45)</f>
        <v>0</v>
      </c>
      <c r="AB42" s="1004">
        <f t="shared" si="24"/>
        <v>0</v>
      </c>
      <c r="AC42" s="1004">
        <f t="shared" si="24"/>
        <v>0</v>
      </c>
      <c r="AD42" s="1004">
        <f t="shared" si="24"/>
        <v>0</v>
      </c>
      <c r="AE42" s="1004">
        <f t="shared" si="24"/>
        <v>0</v>
      </c>
      <c r="AF42" s="1004">
        <f t="shared" si="24"/>
        <v>0</v>
      </c>
      <c r="AG42" s="714"/>
      <c r="AH42" s="593"/>
      <c r="AI42" s="593"/>
      <c r="AJ42" s="593"/>
      <c r="AK42" s="207"/>
      <c r="AL42" s="208"/>
      <c r="AM42" s="208"/>
      <c r="AN42" s="208"/>
      <c r="AO42" s="208"/>
      <c r="AP42" s="1150">
        <f>+U42</f>
        <v>0</v>
      </c>
      <c r="AQ42" s="1004">
        <f>SUM(AR42:AW45)</f>
        <v>0</v>
      </c>
      <c r="AR42" s="299"/>
      <c r="AS42" s="299"/>
      <c r="AT42" s="299"/>
      <c r="AU42" s="299"/>
      <c r="AV42" s="299"/>
      <c r="AW42" s="299"/>
      <c r="AX42" s="1150">
        <f>+V42</f>
        <v>0</v>
      </c>
      <c r="AY42" s="1004">
        <f>SUM(AZ42:BE45)</f>
        <v>0</v>
      </c>
      <c r="AZ42" s="299"/>
      <c r="BA42" s="299"/>
      <c r="BB42" s="299"/>
      <c r="BC42" s="299"/>
      <c r="BD42" s="299"/>
      <c r="BE42" s="299"/>
      <c r="BF42" s="1150">
        <f>+W42</f>
        <v>0</v>
      </c>
      <c r="BG42" s="1004">
        <f>SUM(BH42:BM45)</f>
        <v>0</v>
      </c>
      <c r="BH42" s="299"/>
      <c r="BI42" s="299"/>
      <c r="BJ42" s="299"/>
      <c r="BK42" s="299"/>
      <c r="BL42" s="299"/>
      <c r="BM42" s="299"/>
      <c r="BN42" s="1150">
        <f>+X42</f>
        <v>0</v>
      </c>
      <c r="BO42" s="1004">
        <f>SUM(BP42:BU45)</f>
        <v>0</v>
      </c>
      <c r="BP42" s="299"/>
      <c r="BQ42" s="299"/>
      <c r="BR42" s="299"/>
      <c r="BS42" s="299"/>
      <c r="BT42" s="299"/>
      <c r="BU42" s="299"/>
    </row>
    <row r="43" spans="1:73" ht="39.950000000000003" customHeight="1" x14ac:dyDescent="0.25">
      <c r="A43" s="151"/>
      <c r="B43" s="24"/>
      <c r="C43" s="1059"/>
      <c r="D43" s="1050"/>
      <c r="E43" s="1062"/>
      <c r="F43" s="1065"/>
      <c r="G43" s="1050"/>
      <c r="H43" s="1044"/>
      <c r="I43" s="1044"/>
      <c r="J43" s="1044"/>
      <c r="K43" s="1050"/>
      <c r="L43" s="1044"/>
      <c r="M43" s="1050"/>
      <c r="N43" s="1047"/>
      <c r="O43" s="1050"/>
      <c r="P43" s="1053"/>
      <c r="Q43" s="1056"/>
      <c r="R43" s="1041"/>
      <c r="S43" s="1041"/>
      <c r="T43" s="1023"/>
      <c r="U43" s="1008"/>
      <c r="V43" s="1008"/>
      <c r="W43" s="1008"/>
      <c r="X43" s="1008"/>
      <c r="Y43" s="1008"/>
      <c r="Z43" s="1005"/>
      <c r="AA43" s="1005"/>
      <c r="AB43" s="1005"/>
      <c r="AC43" s="1005"/>
      <c r="AD43" s="1005"/>
      <c r="AE43" s="1005"/>
      <c r="AF43" s="1005"/>
      <c r="AG43" s="479"/>
      <c r="AH43" s="592"/>
      <c r="AI43" s="592"/>
      <c r="AJ43" s="592"/>
      <c r="AK43" s="196"/>
      <c r="AL43" s="197"/>
      <c r="AM43" s="197"/>
      <c r="AN43" s="197"/>
      <c r="AO43" s="197"/>
      <c r="AP43" s="1151"/>
      <c r="AQ43" s="1005"/>
      <c r="AR43" s="282"/>
      <c r="AS43" s="282"/>
      <c r="AT43" s="282"/>
      <c r="AU43" s="282"/>
      <c r="AV43" s="282"/>
      <c r="AW43" s="282"/>
      <c r="AX43" s="1151"/>
      <c r="AY43" s="1005"/>
      <c r="AZ43" s="282"/>
      <c r="BA43" s="282"/>
      <c r="BB43" s="282"/>
      <c r="BC43" s="282"/>
      <c r="BD43" s="282"/>
      <c r="BE43" s="282"/>
      <c r="BF43" s="1151"/>
      <c r="BG43" s="1005"/>
      <c r="BH43" s="282"/>
      <c r="BI43" s="282"/>
      <c r="BJ43" s="282"/>
      <c r="BK43" s="282"/>
      <c r="BL43" s="282"/>
      <c r="BM43" s="282"/>
      <c r="BN43" s="1151"/>
      <c r="BO43" s="1005"/>
      <c r="BP43" s="282"/>
      <c r="BQ43" s="282"/>
      <c r="BR43" s="282"/>
      <c r="BS43" s="282"/>
      <c r="BT43" s="282"/>
      <c r="BU43" s="282"/>
    </row>
    <row r="44" spans="1:73" ht="39.950000000000003" customHeight="1" x14ac:dyDescent="0.25">
      <c r="A44" s="151"/>
      <c r="B44" s="24"/>
      <c r="C44" s="1059"/>
      <c r="D44" s="1050"/>
      <c r="E44" s="1062"/>
      <c r="F44" s="1065"/>
      <c r="G44" s="1050"/>
      <c r="H44" s="1044"/>
      <c r="I44" s="1044"/>
      <c r="J44" s="1044"/>
      <c r="K44" s="1050"/>
      <c r="L44" s="1044"/>
      <c r="M44" s="1050"/>
      <c r="N44" s="1047"/>
      <c r="O44" s="1050"/>
      <c r="P44" s="1053"/>
      <c r="Q44" s="1056"/>
      <c r="R44" s="1041"/>
      <c r="S44" s="1041"/>
      <c r="T44" s="1023"/>
      <c r="U44" s="1008"/>
      <c r="V44" s="1008"/>
      <c r="W44" s="1008"/>
      <c r="X44" s="1008"/>
      <c r="Y44" s="1008"/>
      <c r="Z44" s="1005"/>
      <c r="AA44" s="1005"/>
      <c r="AB44" s="1005"/>
      <c r="AC44" s="1005"/>
      <c r="AD44" s="1005"/>
      <c r="AE44" s="1005"/>
      <c r="AF44" s="1005"/>
      <c r="AG44" s="196"/>
      <c r="AH44" s="592"/>
      <c r="AI44" s="592"/>
      <c r="AJ44" s="592"/>
      <c r="AK44" s="196"/>
      <c r="AL44" s="197"/>
      <c r="AM44" s="197"/>
      <c r="AN44" s="197"/>
      <c r="AO44" s="197"/>
      <c r="AP44" s="1151"/>
      <c r="AQ44" s="1005"/>
      <c r="AR44" s="282"/>
      <c r="AS44" s="282"/>
      <c r="AT44" s="282"/>
      <c r="AU44" s="282"/>
      <c r="AV44" s="282"/>
      <c r="AW44" s="282"/>
      <c r="AX44" s="1151"/>
      <c r="AY44" s="1005"/>
      <c r="AZ44" s="282"/>
      <c r="BA44" s="282"/>
      <c r="BB44" s="282"/>
      <c r="BC44" s="282"/>
      <c r="BD44" s="282"/>
      <c r="BE44" s="282"/>
      <c r="BF44" s="1151"/>
      <c r="BG44" s="1005"/>
      <c r="BH44" s="282"/>
      <c r="BI44" s="282"/>
      <c r="BJ44" s="282"/>
      <c r="BK44" s="282"/>
      <c r="BL44" s="282"/>
      <c r="BM44" s="282"/>
      <c r="BN44" s="1151"/>
      <c r="BO44" s="1005"/>
      <c r="BP44" s="282"/>
      <c r="BQ44" s="282"/>
      <c r="BR44" s="282"/>
      <c r="BS44" s="282"/>
      <c r="BT44" s="282"/>
      <c r="BU44" s="282"/>
    </row>
    <row r="45" spans="1:73" ht="39.950000000000003" customHeight="1" thickBot="1" x14ac:dyDescent="0.3">
      <c r="A45" s="151"/>
      <c r="B45" s="24"/>
      <c r="C45" s="1060"/>
      <c r="D45" s="1051"/>
      <c r="E45" s="1063"/>
      <c r="F45" s="1066"/>
      <c r="G45" s="1051"/>
      <c r="H45" s="1045"/>
      <c r="I45" s="1045"/>
      <c r="J45" s="1045"/>
      <c r="K45" s="1051"/>
      <c r="L45" s="1045"/>
      <c r="M45" s="1051"/>
      <c r="N45" s="1048"/>
      <c r="O45" s="1051"/>
      <c r="P45" s="1054"/>
      <c r="Q45" s="1057"/>
      <c r="R45" s="1042"/>
      <c r="S45" s="1042"/>
      <c r="T45" s="1024"/>
      <c r="U45" s="1009"/>
      <c r="V45" s="1009"/>
      <c r="W45" s="1009"/>
      <c r="X45" s="1009"/>
      <c r="Y45" s="1009"/>
      <c r="Z45" s="1006"/>
      <c r="AA45" s="1006"/>
      <c r="AB45" s="1006"/>
      <c r="AC45" s="1006"/>
      <c r="AD45" s="1006"/>
      <c r="AE45" s="1006"/>
      <c r="AF45" s="1006"/>
      <c r="AG45" s="715"/>
      <c r="AH45" s="716"/>
      <c r="AI45" s="716"/>
      <c r="AJ45" s="716"/>
      <c r="AK45" s="715"/>
      <c r="AL45" s="717"/>
      <c r="AM45" s="717"/>
      <c r="AN45" s="717"/>
      <c r="AO45" s="717"/>
      <c r="AP45" s="1152"/>
      <c r="AQ45" s="1006"/>
      <c r="AR45" s="718"/>
      <c r="AS45" s="718"/>
      <c r="AT45" s="718"/>
      <c r="AU45" s="718"/>
      <c r="AV45" s="718"/>
      <c r="AW45" s="718"/>
      <c r="AX45" s="1152"/>
      <c r="AY45" s="1006"/>
      <c r="AZ45" s="718"/>
      <c r="BA45" s="718"/>
      <c r="BB45" s="718"/>
      <c r="BC45" s="718"/>
      <c r="BD45" s="718"/>
      <c r="BE45" s="718"/>
      <c r="BF45" s="1152"/>
      <c r="BG45" s="1006"/>
      <c r="BH45" s="718"/>
      <c r="BI45" s="718"/>
      <c r="BJ45" s="718"/>
      <c r="BK45" s="718"/>
      <c r="BL45" s="718"/>
      <c r="BM45" s="718"/>
      <c r="BN45" s="1152"/>
      <c r="BO45" s="1006"/>
      <c r="BP45" s="718"/>
      <c r="BQ45" s="718"/>
      <c r="BR45" s="718"/>
      <c r="BS45" s="718"/>
      <c r="BT45" s="718"/>
      <c r="BU45" s="718"/>
    </row>
    <row r="46" spans="1:73" ht="40.15" customHeight="1" thickTop="1" thickBot="1" x14ac:dyDescent="0.3">
      <c r="A46" s="151"/>
      <c r="B46" s="924" t="s">
        <v>495</v>
      </c>
      <c r="C46" s="238" t="s">
        <v>496</v>
      </c>
      <c r="D46" s="421"/>
      <c r="E46" s="662"/>
      <c r="F46" s="447"/>
      <c r="G46" s="373"/>
      <c r="H46" s="375"/>
      <c r="I46" s="375"/>
      <c r="J46" s="376"/>
      <c r="K46" s="376"/>
      <c r="L46" s="421"/>
      <c r="M46" s="423"/>
      <c r="N46" s="663"/>
      <c r="O46" s="664"/>
      <c r="P46" s="664"/>
      <c r="Q46" s="666"/>
      <c r="R46" s="698"/>
      <c r="S46" s="698"/>
      <c r="T46" s="783"/>
      <c r="U46" s="668"/>
      <c r="V46" s="668"/>
      <c r="W46" s="668"/>
      <c r="X46" s="668"/>
      <c r="Y46" s="248"/>
      <c r="Z46" s="700">
        <f t="shared" si="5"/>
        <v>0</v>
      </c>
      <c r="AA46" s="700">
        <f t="shared" si="5"/>
        <v>0</v>
      </c>
      <c r="AB46" s="700">
        <f t="shared" si="5"/>
        <v>0</v>
      </c>
      <c r="AC46" s="700">
        <f t="shared" si="5"/>
        <v>0</v>
      </c>
      <c r="AD46" s="700">
        <f t="shared" si="5"/>
        <v>0</v>
      </c>
      <c r="AE46" s="700">
        <f t="shared" si="5"/>
        <v>0</v>
      </c>
      <c r="AF46" s="700">
        <f t="shared" si="5"/>
        <v>0</v>
      </c>
      <c r="AG46" s="246"/>
      <c r="AH46" s="246"/>
      <c r="AI46" s="246"/>
      <c r="AJ46" s="246"/>
      <c r="AK46" s="246"/>
      <c r="AL46" s="246"/>
      <c r="AM46" s="246"/>
      <c r="AN46" s="246"/>
      <c r="AO46" s="246"/>
      <c r="AP46" s="784"/>
      <c r="AQ46" s="670">
        <f t="shared" ref="AQ46" si="25">SUM(AQ47:AQ82)</f>
        <v>0</v>
      </c>
      <c r="AR46" s="670">
        <f>SUM(AR47:AR82)</f>
        <v>0</v>
      </c>
      <c r="AS46" s="670">
        <f t="shared" ref="AS46:AW46" si="26">SUM(AS47:AS82)</f>
        <v>0</v>
      </c>
      <c r="AT46" s="670">
        <f t="shared" si="26"/>
        <v>0</v>
      </c>
      <c r="AU46" s="670">
        <f t="shared" si="26"/>
        <v>0</v>
      </c>
      <c r="AV46" s="670">
        <f t="shared" si="26"/>
        <v>0</v>
      </c>
      <c r="AW46" s="670">
        <f t="shared" si="26"/>
        <v>0</v>
      </c>
      <c r="AX46" s="784"/>
      <c r="AY46" s="670">
        <f t="shared" ref="AY46:BE46" si="27">SUM(AY47:AY82)</f>
        <v>0</v>
      </c>
      <c r="AZ46" s="670">
        <f t="shared" si="27"/>
        <v>0</v>
      </c>
      <c r="BA46" s="670">
        <f t="shared" si="27"/>
        <v>0</v>
      </c>
      <c r="BB46" s="670">
        <f t="shared" si="27"/>
        <v>0</v>
      </c>
      <c r="BC46" s="670">
        <f t="shared" si="27"/>
        <v>0</v>
      </c>
      <c r="BD46" s="670">
        <f t="shared" si="27"/>
        <v>0</v>
      </c>
      <c r="BE46" s="670">
        <f t="shared" si="27"/>
        <v>0</v>
      </c>
      <c r="BF46" s="784"/>
      <c r="BG46" s="670">
        <f t="shared" ref="BG46:BM46" si="28">SUM(BG47:BG82)</f>
        <v>0</v>
      </c>
      <c r="BH46" s="670">
        <f t="shared" si="28"/>
        <v>0</v>
      </c>
      <c r="BI46" s="670">
        <f t="shared" si="28"/>
        <v>0</v>
      </c>
      <c r="BJ46" s="670">
        <f t="shared" si="28"/>
        <v>0</v>
      </c>
      <c r="BK46" s="670">
        <f t="shared" si="28"/>
        <v>0</v>
      </c>
      <c r="BL46" s="670">
        <f t="shared" si="28"/>
        <v>0</v>
      </c>
      <c r="BM46" s="670">
        <f t="shared" si="28"/>
        <v>0</v>
      </c>
      <c r="BN46" s="784"/>
      <c r="BO46" s="670">
        <f t="shared" ref="BO46:BU46" si="29">SUM(BO47:BO82)</f>
        <v>0</v>
      </c>
      <c r="BP46" s="670">
        <f t="shared" si="29"/>
        <v>0</v>
      </c>
      <c r="BQ46" s="670">
        <f t="shared" si="29"/>
        <v>0</v>
      </c>
      <c r="BR46" s="670">
        <f t="shared" si="29"/>
        <v>0</v>
      </c>
      <c r="BS46" s="670">
        <f t="shared" si="29"/>
        <v>0</v>
      </c>
      <c r="BT46" s="670">
        <f t="shared" si="29"/>
        <v>0</v>
      </c>
      <c r="BU46" s="670">
        <f t="shared" si="29"/>
        <v>0</v>
      </c>
    </row>
    <row r="47" spans="1:73" ht="39.950000000000003" customHeight="1" thickTop="1" x14ac:dyDescent="0.25">
      <c r="A47" s="151"/>
      <c r="B47" s="29"/>
      <c r="C47" s="1058" t="s">
        <v>497</v>
      </c>
      <c r="D47" s="1161" t="s">
        <v>498</v>
      </c>
      <c r="E47" s="1061">
        <v>70</v>
      </c>
      <c r="F47" s="1064" t="s">
        <v>3113</v>
      </c>
      <c r="G47" s="1049" t="s">
        <v>3114</v>
      </c>
      <c r="H47" s="1043" t="s">
        <v>2952</v>
      </c>
      <c r="I47" s="1043" t="s">
        <v>3115</v>
      </c>
      <c r="J47" s="1043" t="s">
        <v>3093</v>
      </c>
      <c r="K47" s="1049" t="s">
        <v>3094</v>
      </c>
      <c r="L47" s="1043" t="s">
        <v>3116</v>
      </c>
      <c r="M47" s="1049" t="s">
        <v>3117</v>
      </c>
      <c r="N47" s="1046">
        <v>2026004540065</v>
      </c>
      <c r="O47" s="1049" t="s">
        <v>3118</v>
      </c>
      <c r="P47" s="1052" t="s">
        <v>499</v>
      </c>
      <c r="Q47" s="1055">
        <v>3</v>
      </c>
      <c r="R47" s="1040" t="s">
        <v>2871</v>
      </c>
      <c r="S47" s="1040"/>
      <c r="T47" s="1022"/>
      <c r="U47" s="1007"/>
      <c r="V47" s="1007"/>
      <c r="W47" s="1007"/>
      <c r="X47" s="1007"/>
      <c r="Y47" s="1007"/>
      <c r="Z47" s="1004">
        <f t="shared" ref="Z47:Z79" si="30">+AQ47+AY47+BG47+BO47</f>
        <v>0</v>
      </c>
      <c r="AA47" s="1004">
        <f t="shared" ref="AA47:AF47" si="31">SUM(AR47:AR50,AZ47:AZ50,BH47:BH50,BP47:BP50)</f>
        <v>0</v>
      </c>
      <c r="AB47" s="1004">
        <f t="shared" si="31"/>
        <v>0</v>
      </c>
      <c r="AC47" s="1004">
        <f t="shared" si="31"/>
        <v>0</v>
      </c>
      <c r="AD47" s="1004">
        <f t="shared" si="31"/>
        <v>0</v>
      </c>
      <c r="AE47" s="1004">
        <f t="shared" si="31"/>
        <v>0</v>
      </c>
      <c r="AF47" s="1004">
        <f t="shared" si="31"/>
        <v>0</v>
      </c>
      <c r="AG47" s="714"/>
      <c r="AH47" s="593"/>
      <c r="AI47" s="593"/>
      <c r="AJ47" s="593"/>
      <c r="AK47" s="207"/>
      <c r="AL47" s="208"/>
      <c r="AM47" s="208"/>
      <c r="AN47" s="208"/>
      <c r="AO47" s="208"/>
      <c r="AP47" s="1150">
        <f>+U47</f>
        <v>0</v>
      </c>
      <c r="AQ47" s="1004">
        <f>SUM(AR47:AW50)</f>
        <v>0</v>
      </c>
      <c r="AR47" s="299"/>
      <c r="AS47" s="299"/>
      <c r="AT47" s="299"/>
      <c r="AU47" s="299"/>
      <c r="AV47" s="299"/>
      <c r="AW47" s="299"/>
      <c r="AX47" s="1150">
        <f>+V47</f>
        <v>0</v>
      </c>
      <c r="AY47" s="1004">
        <f>SUM(AZ47:BE50)</f>
        <v>0</v>
      </c>
      <c r="AZ47" s="299"/>
      <c r="BA47" s="299"/>
      <c r="BB47" s="299"/>
      <c r="BC47" s="299"/>
      <c r="BD47" s="299"/>
      <c r="BE47" s="299"/>
      <c r="BF47" s="1150">
        <f>+W47</f>
        <v>0</v>
      </c>
      <c r="BG47" s="1004">
        <f>SUM(BH47:BM50)</f>
        <v>0</v>
      </c>
      <c r="BH47" s="299"/>
      <c r="BI47" s="299"/>
      <c r="BJ47" s="299"/>
      <c r="BK47" s="299"/>
      <c r="BL47" s="299"/>
      <c r="BM47" s="299"/>
      <c r="BN47" s="1150">
        <f>+X47</f>
        <v>0</v>
      </c>
      <c r="BO47" s="1004">
        <f>SUM(BP47:BU50)</f>
        <v>0</v>
      </c>
      <c r="BP47" s="299"/>
      <c r="BQ47" s="299"/>
      <c r="BR47" s="299"/>
      <c r="BS47" s="299"/>
      <c r="BT47" s="299"/>
      <c r="BU47" s="299"/>
    </row>
    <row r="48" spans="1:73" ht="39.950000000000003" customHeight="1" x14ac:dyDescent="0.25">
      <c r="A48" s="151"/>
      <c r="B48" s="29"/>
      <c r="C48" s="1059"/>
      <c r="D48" s="1162"/>
      <c r="E48" s="1062"/>
      <c r="F48" s="1065"/>
      <c r="G48" s="1050"/>
      <c r="H48" s="1044"/>
      <c r="I48" s="1044"/>
      <c r="J48" s="1044"/>
      <c r="K48" s="1050"/>
      <c r="L48" s="1044"/>
      <c r="M48" s="1050"/>
      <c r="N48" s="1047"/>
      <c r="O48" s="1050"/>
      <c r="P48" s="1053"/>
      <c r="Q48" s="1056"/>
      <c r="R48" s="1041"/>
      <c r="S48" s="1041"/>
      <c r="T48" s="1023"/>
      <c r="U48" s="1008"/>
      <c r="V48" s="1008"/>
      <c r="W48" s="1008"/>
      <c r="X48" s="1008"/>
      <c r="Y48" s="1008"/>
      <c r="Z48" s="1005"/>
      <c r="AA48" s="1005"/>
      <c r="AB48" s="1005"/>
      <c r="AC48" s="1005"/>
      <c r="AD48" s="1005"/>
      <c r="AE48" s="1005"/>
      <c r="AF48" s="1005"/>
      <c r="AG48" s="479"/>
      <c r="AH48" s="592"/>
      <c r="AI48" s="592"/>
      <c r="AJ48" s="592"/>
      <c r="AK48" s="196"/>
      <c r="AL48" s="197"/>
      <c r="AM48" s="197"/>
      <c r="AN48" s="197"/>
      <c r="AO48" s="197"/>
      <c r="AP48" s="1151"/>
      <c r="AQ48" s="1005"/>
      <c r="AR48" s="282"/>
      <c r="AS48" s="282"/>
      <c r="AT48" s="282"/>
      <c r="AU48" s="282"/>
      <c r="AV48" s="282"/>
      <c r="AW48" s="282"/>
      <c r="AX48" s="1151"/>
      <c r="AY48" s="1005"/>
      <c r="AZ48" s="282"/>
      <c r="BA48" s="282"/>
      <c r="BB48" s="282"/>
      <c r="BC48" s="282"/>
      <c r="BD48" s="282"/>
      <c r="BE48" s="282"/>
      <c r="BF48" s="1151"/>
      <c r="BG48" s="1005"/>
      <c r="BH48" s="282"/>
      <c r="BI48" s="282"/>
      <c r="BJ48" s="282"/>
      <c r="BK48" s="282"/>
      <c r="BL48" s="282"/>
      <c r="BM48" s="282"/>
      <c r="BN48" s="1151"/>
      <c r="BO48" s="1005"/>
      <c r="BP48" s="282"/>
      <c r="BQ48" s="282"/>
      <c r="BR48" s="282"/>
      <c r="BS48" s="282"/>
      <c r="BT48" s="282"/>
      <c r="BU48" s="282"/>
    </row>
    <row r="49" spans="1:73" ht="39.950000000000003" customHeight="1" x14ac:dyDescent="0.25">
      <c r="A49" s="151"/>
      <c r="B49" s="29"/>
      <c r="C49" s="1059"/>
      <c r="D49" s="1162"/>
      <c r="E49" s="1062"/>
      <c r="F49" s="1065"/>
      <c r="G49" s="1050"/>
      <c r="H49" s="1044"/>
      <c r="I49" s="1044"/>
      <c r="J49" s="1044"/>
      <c r="K49" s="1050"/>
      <c r="L49" s="1044"/>
      <c r="M49" s="1050"/>
      <c r="N49" s="1047"/>
      <c r="O49" s="1050"/>
      <c r="P49" s="1053"/>
      <c r="Q49" s="1056"/>
      <c r="R49" s="1041"/>
      <c r="S49" s="1041"/>
      <c r="T49" s="1023"/>
      <c r="U49" s="1008"/>
      <c r="V49" s="1008"/>
      <c r="W49" s="1008"/>
      <c r="X49" s="1008"/>
      <c r="Y49" s="1008"/>
      <c r="Z49" s="1005"/>
      <c r="AA49" s="1005"/>
      <c r="AB49" s="1005"/>
      <c r="AC49" s="1005"/>
      <c r="AD49" s="1005"/>
      <c r="AE49" s="1005"/>
      <c r="AF49" s="1005"/>
      <c r="AG49" s="196"/>
      <c r="AH49" s="592"/>
      <c r="AI49" s="592"/>
      <c r="AJ49" s="592"/>
      <c r="AK49" s="196"/>
      <c r="AL49" s="197"/>
      <c r="AM49" s="197"/>
      <c r="AN49" s="197"/>
      <c r="AO49" s="197"/>
      <c r="AP49" s="1151"/>
      <c r="AQ49" s="1005"/>
      <c r="AR49" s="282"/>
      <c r="AS49" s="282"/>
      <c r="AT49" s="282"/>
      <c r="AU49" s="282"/>
      <c r="AV49" s="282"/>
      <c r="AW49" s="282"/>
      <c r="AX49" s="1151"/>
      <c r="AY49" s="1005"/>
      <c r="AZ49" s="282"/>
      <c r="BA49" s="282"/>
      <c r="BB49" s="282"/>
      <c r="BC49" s="282"/>
      <c r="BD49" s="282"/>
      <c r="BE49" s="282"/>
      <c r="BF49" s="1151"/>
      <c r="BG49" s="1005"/>
      <c r="BH49" s="282"/>
      <c r="BI49" s="282"/>
      <c r="BJ49" s="282"/>
      <c r="BK49" s="282"/>
      <c r="BL49" s="282"/>
      <c r="BM49" s="282"/>
      <c r="BN49" s="1151"/>
      <c r="BO49" s="1005"/>
      <c r="BP49" s="282"/>
      <c r="BQ49" s="282"/>
      <c r="BR49" s="282"/>
      <c r="BS49" s="282"/>
      <c r="BT49" s="282"/>
      <c r="BU49" s="282"/>
    </row>
    <row r="50" spans="1:73" ht="39.950000000000003" customHeight="1" thickBot="1" x14ac:dyDescent="0.3">
      <c r="A50" s="151"/>
      <c r="B50" s="29"/>
      <c r="C50" s="1059"/>
      <c r="D50" s="1162"/>
      <c r="E50" s="1063"/>
      <c r="F50" s="1066"/>
      <c r="G50" s="1051"/>
      <c r="H50" s="1045"/>
      <c r="I50" s="1045"/>
      <c r="J50" s="1045"/>
      <c r="K50" s="1051"/>
      <c r="L50" s="1045"/>
      <c r="M50" s="1051"/>
      <c r="N50" s="1048"/>
      <c r="O50" s="1051"/>
      <c r="P50" s="1054"/>
      <c r="Q50" s="1057"/>
      <c r="R50" s="1042"/>
      <c r="S50" s="1042"/>
      <c r="T50" s="1024"/>
      <c r="U50" s="1009"/>
      <c r="V50" s="1009"/>
      <c r="W50" s="1009"/>
      <c r="X50" s="1009"/>
      <c r="Y50" s="1009"/>
      <c r="Z50" s="1006"/>
      <c r="AA50" s="1006"/>
      <c r="AB50" s="1006"/>
      <c r="AC50" s="1006"/>
      <c r="AD50" s="1006"/>
      <c r="AE50" s="1006"/>
      <c r="AF50" s="1006"/>
      <c r="AG50" s="715"/>
      <c r="AH50" s="716"/>
      <c r="AI50" s="716"/>
      <c r="AJ50" s="716"/>
      <c r="AK50" s="715"/>
      <c r="AL50" s="717"/>
      <c r="AM50" s="717"/>
      <c r="AN50" s="717"/>
      <c r="AO50" s="717"/>
      <c r="AP50" s="1152"/>
      <c r="AQ50" s="1006"/>
      <c r="AR50" s="718"/>
      <c r="AS50" s="718"/>
      <c r="AT50" s="718"/>
      <c r="AU50" s="718"/>
      <c r="AV50" s="718"/>
      <c r="AW50" s="718"/>
      <c r="AX50" s="1152"/>
      <c r="AY50" s="1006"/>
      <c r="AZ50" s="718"/>
      <c r="BA50" s="718"/>
      <c r="BB50" s="718"/>
      <c r="BC50" s="718"/>
      <c r="BD50" s="718"/>
      <c r="BE50" s="718"/>
      <c r="BF50" s="1152"/>
      <c r="BG50" s="1006"/>
      <c r="BH50" s="718"/>
      <c r="BI50" s="718"/>
      <c r="BJ50" s="718"/>
      <c r="BK50" s="718"/>
      <c r="BL50" s="718"/>
      <c r="BM50" s="718"/>
      <c r="BN50" s="1152"/>
      <c r="BO50" s="1006"/>
      <c r="BP50" s="718"/>
      <c r="BQ50" s="718"/>
      <c r="BR50" s="718"/>
      <c r="BS50" s="718"/>
      <c r="BT50" s="718"/>
      <c r="BU50" s="718"/>
    </row>
    <row r="51" spans="1:73" ht="39.950000000000003" customHeight="1" thickTop="1" x14ac:dyDescent="0.25">
      <c r="A51" s="151"/>
      <c r="B51" s="29"/>
      <c r="C51" s="1059"/>
      <c r="D51" s="1162"/>
      <c r="E51" s="1061">
        <v>71</v>
      </c>
      <c r="F51" s="1064" t="s">
        <v>3113</v>
      </c>
      <c r="G51" s="1049" t="s">
        <v>500</v>
      </c>
      <c r="H51" s="1043" t="s">
        <v>2952</v>
      </c>
      <c r="I51" s="1043" t="s">
        <v>3115</v>
      </c>
      <c r="J51" s="1043" t="s">
        <v>3093</v>
      </c>
      <c r="K51" s="1049" t="s">
        <v>3094</v>
      </c>
      <c r="L51" s="1043" t="s">
        <v>3116</v>
      </c>
      <c r="M51" s="1049" t="s">
        <v>3117</v>
      </c>
      <c r="N51" s="1046">
        <v>2026004540065</v>
      </c>
      <c r="O51" s="1049" t="s">
        <v>3118</v>
      </c>
      <c r="P51" s="1052" t="s">
        <v>500</v>
      </c>
      <c r="Q51" s="1055">
        <v>3</v>
      </c>
      <c r="R51" s="1040" t="s">
        <v>2871</v>
      </c>
      <c r="S51" s="1040"/>
      <c r="T51" s="1022"/>
      <c r="U51" s="1007"/>
      <c r="V51" s="1007"/>
      <c r="W51" s="1007"/>
      <c r="X51" s="1007"/>
      <c r="Y51" s="1007"/>
      <c r="Z51" s="1004">
        <f t="shared" si="30"/>
        <v>0</v>
      </c>
      <c r="AA51" s="1004">
        <f t="shared" ref="AA51:AF51" si="32">SUM(AR51:AR54,AZ51:AZ54,BH51:BH54,BP51:BP54)</f>
        <v>0</v>
      </c>
      <c r="AB51" s="1004">
        <f t="shared" si="32"/>
        <v>0</v>
      </c>
      <c r="AC51" s="1004">
        <f t="shared" si="32"/>
        <v>0</v>
      </c>
      <c r="AD51" s="1004">
        <f t="shared" si="32"/>
        <v>0</v>
      </c>
      <c r="AE51" s="1004">
        <f t="shared" si="32"/>
        <v>0</v>
      </c>
      <c r="AF51" s="1004">
        <f t="shared" si="32"/>
        <v>0</v>
      </c>
      <c r="AG51" s="714"/>
      <c r="AH51" s="593"/>
      <c r="AI51" s="593"/>
      <c r="AJ51" s="593"/>
      <c r="AK51" s="207"/>
      <c r="AL51" s="208"/>
      <c r="AM51" s="208"/>
      <c r="AN51" s="208"/>
      <c r="AO51" s="208"/>
      <c r="AP51" s="1150">
        <f>+U51</f>
        <v>0</v>
      </c>
      <c r="AQ51" s="1004">
        <f>SUM(AR51:AW54)</f>
        <v>0</v>
      </c>
      <c r="AR51" s="299"/>
      <c r="AS51" s="299"/>
      <c r="AT51" s="299"/>
      <c r="AU51" s="299"/>
      <c r="AV51" s="299"/>
      <c r="AW51" s="299"/>
      <c r="AX51" s="1150">
        <f>+V51</f>
        <v>0</v>
      </c>
      <c r="AY51" s="1004">
        <f>SUM(AZ51:BE54)</f>
        <v>0</v>
      </c>
      <c r="AZ51" s="299"/>
      <c r="BA51" s="299"/>
      <c r="BB51" s="299"/>
      <c r="BC51" s="299"/>
      <c r="BD51" s="299"/>
      <c r="BE51" s="299"/>
      <c r="BF51" s="1150">
        <f>+W51</f>
        <v>0</v>
      </c>
      <c r="BG51" s="1004">
        <f>SUM(BH51:BM54)</f>
        <v>0</v>
      </c>
      <c r="BH51" s="299"/>
      <c r="BI51" s="299"/>
      <c r="BJ51" s="299"/>
      <c r="BK51" s="299"/>
      <c r="BL51" s="299"/>
      <c r="BM51" s="299"/>
      <c r="BN51" s="1150">
        <f>+X51</f>
        <v>0</v>
      </c>
      <c r="BO51" s="1004">
        <f>SUM(BP51:BU54)</f>
        <v>0</v>
      </c>
      <c r="BP51" s="299"/>
      <c r="BQ51" s="299"/>
      <c r="BR51" s="299"/>
      <c r="BS51" s="299"/>
      <c r="BT51" s="299"/>
      <c r="BU51" s="299"/>
    </row>
    <row r="52" spans="1:73" ht="39.950000000000003" customHeight="1" x14ac:dyDescent="0.25">
      <c r="A52" s="151"/>
      <c r="B52" s="29"/>
      <c r="C52" s="1059"/>
      <c r="D52" s="1162"/>
      <c r="E52" s="1062"/>
      <c r="F52" s="1065"/>
      <c r="G52" s="1050"/>
      <c r="H52" s="1044"/>
      <c r="I52" s="1044"/>
      <c r="J52" s="1044"/>
      <c r="K52" s="1050"/>
      <c r="L52" s="1044"/>
      <c r="M52" s="1050"/>
      <c r="N52" s="1047"/>
      <c r="O52" s="1050"/>
      <c r="P52" s="1053"/>
      <c r="Q52" s="1056"/>
      <c r="R52" s="1041"/>
      <c r="S52" s="1041"/>
      <c r="T52" s="1023"/>
      <c r="U52" s="1008"/>
      <c r="V52" s="1008"/>
      <c r="W52" s="1008"/>
      <c r="X52" s="1008"/>
      <c r="Y52" s="1008"/>
      <c r="Z52" s="1005"/>
      <c r="AA52" s="1005"/>
      <c r="AB52" s="1005"/>
      <c r="AC52" s="1005"/>
      <c r="AD52" s="1005"/>
      <c r="AE52" s="1005"/>
      <c r="AF52" s="1005"/>
      <c r="AG52" s="479"/>
      <c r="AH52" s="592"/>
      <c r="AI52" s="592"/>
      <c r="AJ52" s="592"/>
      <c r="AK52" s="196"/>
      <c r="AL52" s="197"/>
      <c r="AM52" s="197"/>
      <c r="AN52" s="197"/>
      <c r="AO52" s="197"/>
      <c r="AP52" s="1151"/>
      <c r="AQ52" s="1005"/>
      <c r="AR52" s="282"/>
      <c r="AS52" s="282"/>
      <c r="AT52" s="282"/>
      <c r="AU52" s="282"/>
      <c r="AV52" s="282"/>
      <c r="AW52" s="282"/>
      <c r="AX52" s="1151"/>
      <c r="AY52" s="1005"/>
      <c r="AZ52" s="282"/>
      <c r="BA52" s="282"/>
      <c r="BB52" s="282"/>
      <c r="BC52" s="282"/>
      <c r="BD52" s="282"/>
      <c r="BE52" s="282"/>
      <c r="BF52" s="1151"/>
      <c r="BG52" s="1005"/>
      <c r="BH52" s="282"/>
      <c r="BI52" s="282"/>
      <c r="BJ52" s="282"/>
      <c r="BK52" s="282"/>
      <c r="BL52" s="282"/>
      <c r="BM52" s="282"/>
      <c r="BN52" s="1151"/>
      <c r="BO52" s="1005"/>
      <c r="BP52" s="282"/>
      <c r="BQ52" s="282"/>
      <c r="BR52" s="282"/>
      <c r="BS52" s="282"/>
      <c r="BT52" s="282"/>
      <c r="BU52" s="282"/>
    </row>
    <row r="53" spans="1:73" ht="39.950000000000003" customHeight="1" x14ac:dyDescent="0.25">
      <c r="A53" s="151"/>
      <c r="B53" s="29"/>
      <c r="C53" s="1059"/>
      <c r="D53" s="1162"/>
      <c r="E53" s="1062"/>
      <c r="F53" s="1065"/>
      <c r="G53" s="1050"/>
      <c r="H53" s="1044"/>
      <c r="I53" s="1044"/>
      <c r="J53" s="1044"/>
      <c r="K53" s="1050"/>
      <c r="L53" s="1044"/>
      <c r="M53" s="1050"/>
      <c r="N53" s="1047"/>
      <c r="O53" s="1050"/>
      <c r="P53" s="1053"/>
      <c r="Q53" s="1056"/>
      <c r="R53" s="1041"/>
      <c r="S53" s="1041"/>
      <c r="T53" s="1023"/>
      <c r="U53" s="1008"/>
      <c r="V53" s="1008"/>
      <c r="W53" s="1008"/>
      <c r="X53" s="1008"/>
      <c r="Y53" s="1008"/>
      <c r="Z53" s="1005"/>
      <c r="AA53" s="1005"/>
      <c r="AB53" s="1005"/>
      <c r="AC53" s="1005"/>
      <c r="AD53" s="1005"/>
      <c r="AE53" s="1005"/>
      <c r="AF53" s="1005"/>
      <c r="AG53" s="196"/>
      <c r="AH53" s="592"/>
      <c r="AI53" s="592"/>
      <c r="AJ53" s="592"/>
      <c r="AK53" s="196"/>
      <c r="AL53" s="197"/>
      <c r="AM53" s="197"/>
      <c r="AN53" s="197"/>
      <c r="AO53" s="197"/>
      <c r="AP53" s="1151"/>
      <c r="AQ53" s="1005"/>
      <c r="AR53" s="282"/>
      <c r="AS53" s="282"/>
      <c r="AT53" s="282"/>
      <c r="AU53" s="282"/>
      <c r="AV53" s="282"/>
      <c r="AW53" s="282"/>
      <c r="AX53" s="1151"/>
      <c r="AY53" s="1005"/>
      <c r="AZ53" s="282"/>
      <c r="BA53" s="282"/>
      <c r="BB53" s="282"/>
      <c r="BC53" s="282"/>
      <c r="BD53" s="282"/>
      <c r="BE53" s="282"/>
      <c r="BF53" s="1151"/>
      <c r="BG53" s="1005"/>
      <c r="BH53" s="282"/>
      <c r="BI53" s="282"/>
      <c r="BJ53" s="282"/>
      <c r="BK53" s="282"/>
      <c r="BL53" s="282"/>
      <c r="BM53" s="282"/>
      <c r="BN53" s="1151"/>
      <c r="BO53" s="1005"/>
      <c r="BP53" s="282"/>
      <c r="BQ53" s="282"/>
      <c r="BR53" s="282"/>
      <c r="BS53" s="282"/>
      <c r="BT53" s="282"/>
      <c r="BU53" s="282"/>
    </row>
    <row r="54" spans="1:73" ht="39.950000000000003" customHeight="1" thickBot="1" x14ac:dyDescent="0.3">
      <c r="A54" s="151"/>
      <c r="B54" s="29"/>
      <c r="C54" s="1060"/>
      <c r="D54" s="1163"/>
      <c r="E54" s="1063"/>
      <c r="F54" s="1066"/>
      <c r="G54" s="1051"/>
      <c r="H54" s="1045"/>
      <c r="I54" s="1045"/>
      <c r="J54" s="1045"/>
      <c r="K54" s="1051"/>
      <c r="L54" s="1045"/>
      <c r="M54" s="1051"/>
      <c r="N54" s="1048"/>
      <c r="O54" s="1051"/>
      <c r="P54" s="1054"/>
      <c r="Q54" s="1057"/>
      <c r="R54" s="1042"/>
      <c r="S54" s="1042"/>
      <c r="T54" s="1024"/>
      <c r="U54" s="1009"/>
      <c r="V54" s="1009"/>
      <c r="W54" s="1009"/>
      <c r="X54" s="1009"/>
      <c r="Y54" s="1009"/>
      <c r="Z54" s="1006"/>
      <c r="AA54" s="1006"/>
      <c r="AB54" s="1006"/>
      <c r="AC54" s="1006"/>
      <c r="AD54" s="1006"/>
      <c r="AE54" s="1006"/>
      <c r="AF54" s="1006"/>
      <c r="AG54" s="715"/>
      <c r="AH54" s="716"/>
      <c r="AI54" s="716"/>
      <c r="AJ54" s="716"/>
      <c r="AK54" s="715"/>
      <c r="AL54" s="717"/>
      <c r="AM54" s="717"/>
      <c r="AN54" s="717"/>
      <c r="AO54" s="717"/>
      <c r="AP54" s="1152"/>
      <c r="AQ54" s="1006"/>
      <c r="AR54" s="718"/>
      <c r="AS54" s="718"/>
      <c r="AT54" s="718"/>
      <c r="AU54" s="718"/>
      <c r="AV54" s="718"/>
      <c r="AW54" s="718"/>
      <c r="AX54" s="1152"/>
      <c r="AY54" s="1006"/>
      <c r="AZ54" s="718"/>
      <c r="BA54" s="718"/>
      <c r="BB54" s="718"/>
      <c r="BC54" s="718"/>
      <c r="BD54" s="718"/>
      <c r="BE54" s="718"/>
      <c r="BF54" s="1152"/>
      <c r="BG54" s="1006"/>
      <c r="BH54" s="718"/>
      <c r="BI54" s="718"/>
      <c r="BJ54" s="718"/>
      <c r="BK54" s="718"/>
      <c r="BL54" s="718"/>
      <c r="BM54" s="718"/>
      <c r="BN54" s="1152"/>
      <c r="BO54" s="1006"/>
      <c r="BP54" s="718"/>
      <c r="BQ54" s="718"/>
      <c r="BR54" s="718"/>
      <c r="BS54" s="718"/>
      <c r="BT54" s="718"/>
      <c r="BU54" s="718"/>
    </row>
    <row r="55" spans="1:73" ht="39.950000000000003" customHeight="1" thickTop="1" x14ac:dyDescent="0.25">
      <c r="A55" s="151"/>
      <c r="B55" s="29"/>
      <c r="C55" s="1058" t="s">
        <v>501</v>
      </c>
      <c r="D55" s="1161" t="s">
        <v>502</v>
      </c>
      <c r="E55" s="1061">
        <v>72</v>
      </c>
      <c r="F55" s="1064" t="s">
        <v>3119</v>
      </c>
      <c r="G55" s="1049" t="s">
        <v>503</v>
      </c>
      <c r="H55" s="1043" t="s">
        <v>2956</v>
      </c>
      <c r="I55" s="1043" t="s">
        <v>3115</v>
      </c>
      <c r="J55" s="1043" t="s">
        <v>3093</v>
      </c>
      <c r="K55" s="1049" t="s">
        <v>3094</v>
      </c>
      <c r="L55" s="1043" t="s">
        <v>3116</v>
      </c>
      <c r="M55" s="1049" t="s">
        <v>3117</v>
      </c>
      <c r="N55" s="1046">
        <v>2026004540065</v>
      </c>
      <c r="O55" s="1049" t="s">
        <v>3118</v>
      </c>
      <c r="P55" s="1052" t="s">
        <v>503</v>
      </c>
      <c r="Q55" s="1055">
        <v>100</v>
      </c>
      <c r="R55" s="1040" t="s">
        <v>2871</v>
      </c>
      <c r="S55" s="1040"/>
      <c r="T55" s="1022"/>
      <c r="U55" s="1007"/>
      <c r="V55" s="1007"/>
      <c r="W55" s="1007"/>
      <c r="X55" s="1007"/>
      <c r="Y55" s="1007"/>
      <c r="Z55" s="1004">
        <f t="shared" si="30"/>
        <v>0</v>
      </c>
      <c r="AA55" s="1004">
        <f t="shared" ref="AA55:AF55" si="33">SUM(AR55:AR58,AZ55:AZ58,BH55:BH58,BP55:BP58)</f>
        <v>0</v>
      </c>
      <c r="AB55" s="1004">
        <f t="shared" si="33"/>
        <v>0</v>
      </c>
      <c r="AC55" s="1004">
        <f t="shared" si="33"/>
        <v>0</v>
      </c>
      <c r="AD55" s="1004">
        <f t="shared" si="33"/>
        <v>0</v>
      </c>
      <c r="AE55" s="1004">
        <f t="shared" si="33"/>
        <v>0</v>
      </c>
      <c r="AF55" s="1004">
        <f t="shared" si="33"/>
        <v>0</v>
      </c>
      <c r="AG55" s="714"/>
      <c r="AH55" s="593"/>
      <c r="AI55" s="593"/>
      <c r="AJ55" s="593"/>
      <c r="AK55" s="207"/>
      <c r="AL55" s="208"/>
      <c r="AM55" s="208"/>
      <c r="AN55" s="208"/>
      <c r="AO55" s="208"/>
      <c r="AP55" s="1150">
        <f>+U55</f>
        <v>0</v>
      </c>
      <c r="AQ55" s="1004">
        <f>SUM(AR55:AW58)</f>
        <v>0</v>
      </c>
      <c r="AR55" s="299"/>
      <c r="AS55" s="299"/>
      <c r="AT55" s="299"/>
      <c r="AU55" s="299"/>
      <c r="AV55" s="299"/>
      <c r="AW55" s="299"/>
      <c r="AX55" s="1150">
        <f>+V55</f>
        <v>0</v>
      </c>
      <c r="AY55" s="1004">
        <f>SUM(AZ55:BE58)</f>
        <v>0</v>
      </c>
      <c r="AZ55" s="299"/>
      <c r="BA55" s="299"/>
      <c r="BB55" s="299"/>
      <c r="BC55" s="299"/>
      <c r="BD55" s="299"/>
      <c r="BE55" s="299"/>
      <c r="BF55" s="1150">
        <f>+W55</f>
        <v>0</v>
      </c>
      <c r="BG55" s="1004">
        <f>SUM(BH55:BM58)</f>
        <v>0</v>
      </c>
      <c r="BH55" s="299"/>
      <c r="BI55" s="299"/>
      <c r="BJ55" s="299"/>
      <c r="BK55" s="299"/>
      <c r="BL55" s="299"/>
      <c r="BM55" s="299"/>
      <c r="BN55" s="1150">
        <f>+X55</f>
        <v>0</v>
      </c>
      <c r="BO55" s="1004">
        <f>SUM(BP55:BU58)</f>
        <v>0</v>
      </c>
      <c r="BP55" s="299"/>
      <c r="BQ55" s="299"/>
      <c r="BR55" s="299"/>
      <c r="BS55" s="299"/>
      <c r="BT55" s="299"/>
      <c r="BU55" s="299"/>
    </row>
    <row r="56" spans="1:73" ht="39.950000000000003" customHeight="1" x14ac:dyDescent="0.25">
      <c r="A56" s="151"/>
      <c r="B56" s="29"/>
      <c r="C56" s="1059"/>
      <c r="D56" s="1162"/>
      <c r="E56" s="1062"/>
      <c r="F56" s="1065"/>
      <c r="G56" s="1050"/>
      <c r="H56" s="1044"/>
      <c r="I56" s="1044"/>
      <c r="J56" s="1044"/>
      <c r="K56" s="1050"/>
      <c r="L56" s="1044"/>
      <c r="M56" s="1050"/>
      <c r="N56" s="1047"/>
      <c r="O56" s="1050"/>
      <c r="P56" s="1053"/>
      <c r="Q56" s="1056"/>
      <c r="R56" s="1041"/>
      <c r="S56" s="1041"/>
      <c r="T56" s="1023"/>
      <c r="U56" s="1008"/>
      <c r="V56" s="1008"/>
      <c r="W56" s="1008"/>
      <c r="X56" s="1008"/>
      <c r="Y56" s="1008"/>
      <c r="Z56" s="1005"/>
      <c r="AA56" s="1005"/>
      <c r="AB56" s="1005"/>
      <c r="AC56" s="1005"/>
      <c r="AD56" s="1005"/>
      <c r="AE56" s="1005"/>
      <c r="AF56" s="1005"/>
      <c r="AG56" s="479"/>
      <c r="AH56" s="592"/>
      <c r="AI56" s="592"/>
      <c r="AJ56" s="592"/>
      <c r="AK56" s="196"/>
      <c r="AL56" s="197"/>
      <c r="AM56" s="197"/>
      <c r="AN56" s="197"/>
      <c r="AO56" s="197"/>
      <c r="AP56" s="1151"/>
      <c r="AQ56" s="1005"/>
      <c r="AR56" s="282"/>
      <c r="AS56" s="282"/>
      <c r="AT56" s="282"/>
      <c r="AU56" s="282"/>
      <c r="AV56" s="282"/>
      <c r="AW56" s="282"/>
      <c r="AX56" s="1151"/>
      <c r="AY56" s="1005"/>
      <c r="AZ56" s="282"/>
      <c r="BA56" s="282"/>
      <c r="BB56" s="282"/>
      <c r="BC56" s="282"/>
      <c r="BD56" s="282"/>
      <c r="BE56" s="282"/>
      <c r="BF56" s="1151"/>
      <c r="BG56" s="1005"/>
      <c r="BH56" s="282"/>
      <c r="BI56" s="282"/>
      <c r="BJ56" s="282"/>
      <c r="BK56" s="282"/>
      <c r="BL56" s="282"/>
      <c r="BM56" s="282"/>
      <c r="BN56" s="1151"/>
      <c r="BO56" s="1005"/>
      <c r="BP56" s="282"/>
      <c r="BQ56" s="282"/>
      <c r="BR56" s="282"/>
      <c r="BS56" s="282"/>
      <c r="BT56" s="282"/>
      <c r="BU56" s="282"/>
    </row>
    <row r="57" spans="1:73" ht="39.950000000000003" customHeight="1" x14ac:dyDescent="0.25">
      <c r="A57" s="151"/>
      <c r="B57" s="29"/>
      <c r="C57" s="1059"/>
      <c r="D57" s="1162"/>
      <c r="E57" s="1062"/>
      <c r="F57" s="1065"/>
      <c r="G57" s="1050"/>
      <c r="H57" s="1044"/>
      <c r="I57" s="1044"/>
      <c r="J57" s="1044"/>
      <c r="K57" s="1050"/>
      <c r="L57" s="1044"/>
      <c r="M57" s="1050"/>
      <c r="N57" s="1047"/>
      <c r="O57" s="1050"/>
      <c r="P57" s="1053"/>
      <c r="Q57" s="1056"/>
      <c r="R57" s="1041"/>
      <c r="S57" s="1041"/>
      <c r="T57" s="1023"/>
      <c r="U57" s="1008"/>
      <c r="V57" s="1008"/>
      <c r="W57" s="1008"/>
      <c r="X57" s="1008"/>
      <c r="Y57" s="1008"/>
      <c r="Z57" s="1005"/>
      <c r="AA57" s="1005"/>
      <c r="AB57" s="1005"/>
      <c r="AC57" s="1005"/>
      <c r="AD57" s="1005"/>
      <c r="AE57" s="1005"/>
      <c r="AF57" s="1005"/>
      <c r="AG57" s="196"/>
      <c r="AH57" s="592"/>
      <c r="AI57" s="592"/>
      <c r="AJ57" s="592"/>
      <c r="AK57" s="196"/>
      <c r="AL57" s="197"/>
      <c r="AM57" s="197"/>
      <c r="AN57" s="197"/>
      <c r="AO57" s="197"/>
      <c r="AP57" s="1151"/>
      <c r="AQ57" s="1005"/>
      <c r="AR57" s="282"/>
      <c r="AS57" s="282"/>
      <c r="AT57" s="282"/>
      <c r="AU57" s="282"/>
      <c r="AV57" s="282"/>
      <c r="AW57" s="282"/>
      <c r="AX57" s="1151"/>
      <c r="AY57" s="1005"/>
      <c r="AZ57" s="282"/>
      <c r="BA57" s="282"/>
      <c r="BB57" s="282"/>
      <c r="BC57" s="282"/>
      <c r="BD57" s="282"/>
      <c r="BE57" s="282"/>
      <c r="BF57" s="1151"/>
      <c r="BG57" s="1005"/>
      <c r="BH57" s="282"/>
      <c r="BI57" s="282"/>
      <c r="BJ57" s="282"/>
      <c r="BK57" s="282"/>
      <c r="BL57" s="282"/>
      <c r="BM57" s="282"/>
      <c r="BN57" s="1151"/>
      <c r="BO57" s="1005"/>
      <c r="BP57" s="282"/>
      <c r="BQ57" s="282"/>
      <c r="BR57" s="282"/>
      <c r="BS57" s="282"/>
      <c r="BT57" s="282"/>
      <c r="BU57" s="282"/>
    </row>
    <row r="58" spans="1:73" ht="39.950000000000003" customHeight="1" thickBot="1" x14ac:dyDescent="0.3">
      <c r="A58" s="151"/>
      <c r="B58" s="29"/>
      <c r="C58" s="1059"/>
      <c r="D58" s="1162"/>
      <c r="E58" s="1063"/>
      <c r="F58" s="1066"/>
      <c r="G58" s="1051"/>
      <c r="H58" s="1045"/>
      <c r="I58" s="1045"/>
      <c r="J58" s="1045"/>
      <c r="K58" s="1051"/>
      <c r="L58" s="1045"/>
      <c r="M58" s="1051"/>
      <c r="N58" s="1048"/>
      <c r="O58" s="1051"/>
      <c r="P58" s="1054"/>
      <c r="Q58" s="1057"/>
      <c r="R58" s="1042"/>
      <c r="S58" s="1042"/>
      <c r="T58" s="1024"/>
      <c r="U58" s="1009"/>
      <c r="V58" s="1009"/>
      <c r="W58" s="1009"/>
      <c r="X58" s="1009"/>
      <c r="Y58" s="1009"/>
      <c r="Z58" s="1006"/>
      <c r="AA58" s="1006"/>
      <c r="AB58" s="1006"/>
      <c r="AC58" s="1006"/>
      <c r="AD58" s="1006"/>
      <c r="AE58" s="1006"/>
      <c r="AF58" s="1006"/>
      <c r="AG58" s="715"/>
      <c r="AH58" s="716"/>
      <c r="AI58" s="716"/>
      <c r="AJ58" s="716"/>
      <c r="AK58" s="715"/>
      <c r="AL58" s="717"/>
      <c r="AM58" s="717"/>
      <c r="AN58" s="717"/>
      <c r="AO58" s="717"/>
      <c r="AP58" s="1152"/>
      <c r="AQ58" s="1006"/>
      <c r="AR58" s="718"/>
      <c r="AS58" s="718"/>
      <c r="AT58" s="718"/>
      <c r="AU58" s="718"/>
      <c r="AV58" s="718"/>
      <c r="AW58" s="718"/>
      <c r="AX58" s="1152"/>
      <c r="AY58" s="1006"/>
      <c r="AZ58" s="718"/>
      <c r="BA58" s="718"/>
      <c r="BB58" s="718"/>
      <c r="BC58" s="718"/>
      <c r="BD58" s="718"/>
      <c r="BE58" s="718"/>
      <c r="BF58" s="1152"/>
      <c r="BG58" s="1006"/>
      <c r="BH58" s="718"/>
      <c r="BI58" s="718"/>
      <c r="BJ58" s="718"/>
      <c r="BK58" s="718"/>
      <c r="BL58" s="718"/>
      <c r="BM58" s="718"/>
      <c r="BN58" s="1152"/>
      <c r="BO58" s="1006"/>
      <c r="BP58" s="718"/>
      <c r="BQ58" s="718"/>
      <c r="BR58" s="718"/>
      <c r="BS58" s="718"/>
      <c r="BT58" s="718"/>
      <c r="BU58" s="718"/>
    </row>
    <row r="59" spans="1:73" ht="39.950000000000003" customHeight="1" thickTop="1" x14ac:dyDescent="0.25">
      <c r="A59" s="151"/>
      <c r="B59" s="29"/>
      <c r="C59" s="1059"/>
      <c r="D59" s="1162"/>
      <c r="E59" s="1061">
        <v>73</v>
      </c>
      <c r="F59" s="1064" t="s">
        <v>3120</v>
      </c>
      <c r="G59" s="1049" t="s">
        <v>504</v>
      </c>
      <c r="H59" s="1043" t="s">
        <v>2956</v>
      </c>
      <c r="I59" s="1043" t="s">
        <v>3115</v>
      </c>
      <c r="J59" s="1043" t="s">
        <v>3093</v>
      </c>
      <c r="K59" s="1049" t="s">
        <v>3094</v>
      </c>
      <c r="L59" s="1043" t="s">
        <v>3116</v>
      </c>
      <c r="M59" s="1049" t="s">
        <v>3117</v>
      </c>
      <c r="N59" s="1046">
        <v>2026004540065</v>
      </c>
      <c r="O59" s="1049" t="s">
        <v>3118</v>
      </c>
      <c r="P59" s="1052" t="s">
        <v>504</v>
      </c>
      <c r="Q59" s="1055">
        <v>100</v>
      </c>
      <c r="R59" s="1040" t="s">
        <v>2871</v>
      </c>
      <c r="S59" s="1040"/>
      <c r="T59" s="1022"/>
      <c r="U59" s="1007"/>
      <c r="V59" s="1007"/>
      <c r="W59" s="1007"/>
      <c r="X59" s="1007"/>
      <c r="Y59" s="1007"/>
      <c r="Z59" s="1004">
        <f t="shared" si="30"/>
        <v>0</v>
      </c>
      <c r="AA59" s="1004">
        <f t="shared" ref="AA59:AF59" si="34">SUM(AR59:AR62,AZ59:AZ62,BH59:BH62,BP59:BP62)</f>
        <v>0</v>
      </c>
      <c r="AB59" s="1004">
        <f t="shared" si="34"/>
        <v>0</v>
      </c>
      <c r="AC59" s="1004">
        <f t="shared" si="34"/>
        <v>0</v>
      </c>
      <c r="AD59" s="1004">
        <f t="shared" si="34"/>
        <v>0</v>
      </c>
      <c r="AE59" s="1004">
        <f t="shared" si="34"/>
        <v>0</v>
      </c>
      <c r="AF59" s="1004">
        <f t="shared" si="34"/>
        <v>0</v>
      </c>
      <c r="AG59" s="714"/>
      <c r="AH59" s="593"/>
      <c r="AI59" s="593"/>
      <c r="AJ59" s="593"/>
      <c r="AK59" s="207"/>
      <c r="AL59" s="208"/>
      <c r="AM59" s="208"/>
      <c r="AN59" s="208"/>
      <c r="AO59" s="208"/>
      <c r="AP59" s="1150">
        <f>+U59</f>
        <v>0</v>
      </c>
      <c r="AQ59" s="1004">
        <f>SUM(AR59:AW62)</f>
        <v>0</v>
      </c>
      <c r="AR59" s="299"/>
      <c r="AS59" s="299"/>
      <c r="AT59" s="299"/>
      <c r="AU59" s="299"/>
      <c r="AV59" s="299"/>
      <c r="AW59" s="299"/>
      <c r="AX59" s="1150">
        <f>+V59</f>
        <v>0</v>
      </c>
      <c r="AY59" s="1004">
        <f>SUM(AZ59:BE62)</f>
        <v>0</v>
      </c>
      <c r="AZ59" s="299"/>
      <c r="BA59" s="299"/>
      <c r="BB59" s="299"/>
      <c r="BC59" s="299"/>
      <c r="BD59" s="299"/>
      <c r="BE59" s="299"/>
      <c r="BF59" s="1150">
        <f>+W59</f>
        <v>0</v>
      </c>
      <c r="BG59" s="1004">
        <f>SUM(BH59:BM62)</f>
        <v>0</v>
      </c>
      <c r="BH59" s="299"/>
      <c r="BI59" s="299"/>
      <c r="BJ59" s="299"/>
      <c r="BK59" s="299"/>
      <c r="BL59" s="299"/>
      <c r="BM59" s="299"/>
      <c r="BN59" s="1150">
        <f>+X59</f>
        <v>0</v>
      </c>
      <c r="BO59" s="1004">
        <f>SUM(BP59:BU62)</f>
        <v>0</v>
      </c>
      <c r="BP59" s="299"/>
      <c r="BQ59" s="299"/>
      <c r="BR59" s="299"/>
      <c r="BS59" s="299"/>
      <c r="BT59" s="299"/>
      <c r="BU59" s="299"/>
    </row>
    <row r="60" spans="1:73" ht="39.950000000000003" customHeight="1" x14ac:dyDescent="0.25">
      <c r="A60" s="151"/>
      <c r="B60" s="29"/>
      <c r="C60" s="1059"/>
      <c r="D60" s="1162"/>
      <c r="E60" s="1062"/>
      <c r="F60" s="1065"/>
      <c r="G60" s="1050"/>
      <c r="H60" s="1044"/>
      <c r="I60" s="1044"/>
      <c r="J60" s="1044"/>
      <c r="K60" s="1050"/>
      <c r="L60" s="1044"/>
      <c r="M60" s="1050"/>
      <c r="N60" s="1047"/>
      <c r="O60" s="1050"/>
      <c r="P60" s="1053"/>
      <c r="Q60" s="1056"/>
      <c r="R60" s="1041"/>
      <c r="S60" s="1041"/>
      <c r="T60" s="1023"/>
      <c r="U60" s="1008"/>
      <c r="V60" s="1008"/>
      <c r="W60" s="1008"/>
      <c r="X60" s="1008"/>
      <c r="Y60" s="1008"/>
      <c r="Z60" s="1005"/>
      <c r="AA60" s="1005"/>
      <c r="AB60" s="1005"/>
      <c r="AC60" s="1005"/>
      <c r="AD60" s="1005"/>
      <c r="AE60" s="1005"/>
      <c r="AF60" s="1005"/>
      <c r="AG60" s="479"/>
      <c r="AH60" s="592"/>
      <c r="AI60" s="592"/>
      <c r="AJ60" s="592"/>
      <c r="AK60" s="196"/>
      <c r="AL60" s="197"/>
      <c r="AM60" s="197"/>
      <c r="AN60" s="197"/>
      <c r="AO60" s="197"/>
      <c r="AP60" s="1151"/>
      <c r="AQ60" s="1005"/>
      <c r="AR60" s="282"/>
      <c r="AS60" s="282"/>
      <c r="AT60" s="282"/>
      <c r="AU60" s="282"/>
      <c r="AV60" s="282"/>
      <c r="AW60" s="282"/>
      <c r="AX60" s="1151"/>
      <c r="AY60" s="1005"/>
      <c r="AZ60" s="282"/>
      <c r="BA60" s="282"/>
      <c r="BB60" s="282"/>
      <c r="BC60" s="282"/>
      <c r="BD60" s="282"/>
      <c r="BE60" s="282"/>
      <c r="BF60" s="1151"/>
      <c r="BG60" s="1005"/>
      <c r="BH60" s="282"/>
      <c r="BI60" s="282"/>
      <c r="BJ60" s="282"/>
      <c r="BK60" s="282"/>
      <c r="BL60" s="282"/>
      <c r="BM60" s="282"/>
      <c r="BN60" s="1151"/>
      <c r="BO60" s="1005"/>
      <c r="BP60" s="282"/>
      <c r="BQ60" s="282"/>
      <c r="BR60" s="282"/>
      <c r="BS60" s="282"/>
      <c r="BT60" s="282"/>
      <c r="BU60" s="282"/>
    </row>
    <row r="61" spans="1:73" ht="39.950000000000003" customHeight="1" x14ac:dyDescent="0.25">
      <c r="A61" s="151"/>
      <c r="B61" s="29"/>
      <c r="C61" s="1059"/>
      <c r="D61" s="1162"/>
      <c r="E61" s="1062"/>
      <c r="F61" s="1065"/>
      <c r="G61" s="1050"/>
      <c r="H61" s="1044"/>
      <c r="I61" s="1044"/>
      <c r="J61" s="1044"/>
      <c r="K61" s="1050"/>
      <c r="L61" s="1044"/>
      <c r="M61" s="1050"/>
      <c r="N61" s="1047"/>
      <c r="O61" s="1050"/>
      <c r="P61" s="1053"/>
      <c r="Q61" s="1056"/>
      <c r="R61" s="1041"/>
      <c r="S61" s="1041"/>
      <c r="T61" s="1023"/>
      <c r="U61" s="1008"/>
      <c r="V61" s="1008"/>
      <c r="W61" s="1008"/>
      <c r="X61" s="1008"/>
      <c r="Y61" s="1008"/>
      <c r="Z61" s="1005"/>
      <c r="AA61" s="1005"/>
      <c r="AB61" s="1005"/>
      <c r="AC61" s="1005"/>
      <c r="AD61" s="1005"/>
      <c r="AE61" s="1005"/>
      <c r="AF61" s="1005"/>
      <c r="AG61" s="196"/>
      <c r="AH61" s="592"/>
      <c r="AI61" s="592"/>
      <c r="AJ61" s="592"/>
      <c r="AK61" s="196"/>
      <c r="AL61" s="197"/>
      <c r="AM61" s="197"/>
      <c r="AN61" s="197"/>
      <c r="AO61" s="197"/>
      <c r="AP61" s="1151"/>
      <c r="AQ61" s="1005"/>
      <c r="AR61" s="282"/>
      <c r="AS61" s="282"/>
      <c r="AT61" s="282"/>
      <c r="AU61" s="282"/>
      <c r="AV61" s="282"/>
      <c r="AW61" s="282"/>
      <c r="AX61" s="1151"/>
      <c r="AY61" s="1005"/>
      <c r="AZ61" s="282"/>
      <c r="BA61" s="282"/>
      <c r="BB61" s="282"/>
      <c r="BC61" s="282"/>
      <c r="BD61" s="282"/>
      <c r="BE61" s="282"/>
      <c r="BF61" s="1151"/>
      <c r="BG61" s="1005"/>
      <c r="BH61" s="282"/>
      <c r="BI61" s="282"/>
      <c r="BJ61" s="282"/>
      <c r="BK61" s="282"/>
      <c r="BL61" s="282"/>
      <c r="BM61" s="282"/>
      <c r="BN61" s="1151"/>
      <c r="BO61" s="1005"/>
      <c r="BP61" s="282"/>
      <c r="BQ61" s="282"/>
      <c r="BR61" s="282"/>
      <c r="BS61" s="282"/>
      <c r="BT61" s="282"/>
      <c r="BU61" s="282"/>
    </row>
    <row r="62" spans="1:73" ht="39.950000000000003" customHeight="1" thickBot="1" x14ac:dyDescent="0.3">
      <c r="A62" s="151"/>
      <c r="B62" s="29"/>
      <c r="C62" s="1060"/>
      <c r="D62" s="1163"/>
      <c r="E62" s="1063"/>
      <c r="F62" s="1066"/>
      <c r="G62" s="1051"/>
      <c r="H62" s="1045"/>
      <c r="I62" s="1045"/>
      <c r="J62" s="1045"/>
      <c r="K62" s="1051"/>
      <c r="L62" s="1045"/>
      <c r="M62" s="1051"/>
      <c r="N62" s="1048"/>
      <c r="O62" s="1051"/>
      <c r="P62" s="1054"/>
      <c r="Q62" s="1057"/>
      <c r="R62" s="1042"/>
      <c r="S62" s="1042"/>
      <c r="T62" s="1024"/>
      <c r="U62" s="1009"/>
      <c r="V62" s="1009"/>
      <c r="W62" s="1009"/>
      <c r="X62" s="1009"/>
      <c r="Y62" s="1009"/>
      <c r="Z62" s="1006"/>
      <c r="AA62" s="1006"/>
      <c r="AB62" s="1006"/>
      <c r="AC62" s="1006"/>
      <c r="AD62" s="1006"/>
      <c r="AE62" s="1006"/>
      <c r="AF62" s="1006"/>
      <c r="AG62" s="715"/>
      <c r="AH62" s="716"/>
      <c r="AI62" s="716"/>
      <c r="AJ62" s="716"/>
      <c r="AK62" s="715"/>
      <c r="AL62" s="717"/>
      <c r="AM62" s="717"/>
      <c r="AN62" s="717"/>
      <c r="AO62" s="717"/>
      <c r="AP62" s="1152"/>
      <c r="AQ62" s="1006"/>
      <c r="AR62" s="718"/>
      <c r="AS62" s="718"/>
      <c r="AT62" s="718"/>
      <c r="AU62" s="718"/>
      <c r="AV62" s="718"/>
      <c r="AW62" s="718"/>
      <c r="AX62" s="1152"/>
      <c r="AY62" s="1006"/>
      <c r="AZ62" s="718"/>
      <c r="BA62" s="718"/>
      <c r="BB62" s="718"/>
      <c r="BC62" s="718"/>
      <c r="BD62" s="718"/>
      <c r="BE62" s="718"/>
      <c r="BF62" s="1152"/>
      <c r="BG62" s="1006"/>
      <c r="BH62" s="718"/>
      <c r="BI62" s="718"/>
      <c r="BJ62" s="718"/>
      <c r="BK62" s="718"/>
      <c r="BL62" s="718"/>
      <c r="BM62" s="718"/>
      <c r="BN62" s="1152"/>
      <c r="BO62" s="1006"/>
      <c r="BP62" s="718"/>
      <c r="BQ62" s="718"/>
      <c r="BR62" s="718"/>
      <c r="BS62" s="718"/>
      <c r="BT62" s="718"/>
      <c r="BU62" s="718"/>
    </row>
    <row r="63" spans="1:73" ht="39.950000000000003" customHeight="1" thickTop="1" x14ac:dyDescent="0.25">
      <c r="A63" s="151"/>
      <c r="B63" s="24"/>
      <c r="C63" s="1058" t="s">
        <v>505</v>
      </c>
      <c r="D63" s="1049" t="s">
        <v>506</v>
      </c>
      <c r="E63" s="1061">
        <v>74</v>
      </c>
      <c r="F63" s="1064" t="s">
        <v>3119</v>
      </c>
      <c r="G63" s="1049" t="s">
        <v>507</v>
      </c>
      <c r="H63" s="1043" t="s">
        <v>2943</v>
      </c>
      <c r="I63" s="1043" t="s">
        <v>3115</v>
      </c>
      <c r="J63" s="1043" t="s">
        <v>3093</v>
      </c>
      <c r="K63" s="1049" t="s">
        <v>3094</v>
      </c>
      <c r="L63" s="1043" t="s">
        <v>3116</v>
      </c>
      <c r="M63" s="1049" t="s">
        <v>3117</v>
      </c>
      <c r="N63" s="1046">
        <v>2026004540065</v>
      </c>
      <c r="O63" s="1049" t="s">
        <v>3118</v>
      </c>
      <c r="P63" s="1052" t="s">
        <v>507</v>
      </c>
      <c r="Q63" s="1055">
        <v>2</v>
      </c>
      <c r="R63" s="1040" t="s">
        <v>2871</v>
      </c>
      <c r="S63" s="1040"/>
      <c r="T63" s="1022"/>
      <c r="U63" s="1007"/>
      <c r="V63" s="1007"/>
      <c r="W63" s="1007"/>
      <c r="X63" s="1007"/>
      <c r="Y63" s="1007"/>
      <c r="Z63" s="1004">
        <f t="shared" si="30"/>
        <v>0</v>
      </c>
      <c r="AA63" s="1004">
        <f t="shared" ref="AA63:AF63" si="35">SUM(AR63:AR66,AZ63:AZ66,BH63:BH66,BP63:BP66)</f>
        <v>0</v>
      </c>
      <c r="AB63" s="1004">
        <f t="shared" si="35"/>
        <v>0</v>
      </c>
      <c r="AC63" s="1004">
        <f t="shared" si="35"/>
        <v>0</v>
      </c>
      <c r="AD63" s="1004">
        <f t="shared" si="35"/>
        <v>0</v>
      </c>
      <c r="AE63" s="1004">
        <f t="shared" si="35"/>
        <v>0</v>
      </c>
      <c r="AF63" s="1004">
        <f t="shared" si="35"/>
        <v>0</v>
      </c>
      <c r="AG63" s="714"/>
      <c r="AH63" s="593"/>
      <c r="AI63" s="593"/>
      <c r="AJ63" s="593"/>
      <c r="AK63" s="207"/>
      <c r="AL63" s="208"/>
      <c r="AM63" s="208"/>
      <c r="AN63" s="208"/>
      <c r="AO63" s="208"/>
      <c r="AP63" s="1150">
        <f>+U63</f>
        <v>0</v>
      </c>
      <c r="AQ63" s="1004">
        <f>SUM(AR63:AW66)</f>
        <v>0</v>
      </c>
      <c r="AR63" s="299"/>
      <c r="AS63" s="299"/>
      <c r="AT63" s="299"/>
      <c r="AU63" s="299"/>
      <c r="AV63" s="299"/>
      <c r="AW63" s="299"/>
      <c r="AX63" s="1150">
        <f>+V63</f>
        <v>0</v>
      </c>
      <c r="AY63" s="1004">
        <f>SUM(AZ63:BE66)</f>
        <v>0</v>
      </c>
      <c r="AZ63" s="299"/>
      <c r="BA63" s="299"/>
      <c r="BB63" s="299"/>
      <c r="BC63" s="299"/>
      <c r="BD63" s="299"/>
      <c r="BE63" s="299"/>
      <c r="BF63" s="1150">
        <f>+W63</f>
        <v>0</v>
      </c>
      <c r="BG63" s="1004">
        <f>SUM(BH63:BM66)</f>
        <v>0</v>
      </c>
      <c r="BH63" s="299"/>
      <c r="BI63" s="299"/>
      <c r="BJ63" s="299"/>
      <c r="BK63" s="299"/>
      <c r="BL63" s="299"/>
      <c r="BM63" s="299"/>
      <c r="BN63" s="1150">
        <f>+X63</f>
        <v>0</v>
      </c>
      <c r="BO63" s="1004">
        <f>SUM(BP63:BU66)</f>
        <v>0</v>
      </c>
      <c r="BP63" s="299"/>
      <c r="BQ63" s="299"/>
      <c r="BR63" s="299"/>
      <c r="BS63" s="299"/>
      <c r="BT63" s="299"/>
      <c r="BU63" s="299"/>
    </row>
    <row r="64" spans="1:73" ht="39.950000000000003" customHeight="1" x14ac:dyDescent="0.25">
      <c r="A64" s="151"/>
      <c r="B64" s="24"/>
      <c r="C64" s="1059"/>
      <c r="D64" s="1050"/>
      <c r="E64" s="1062"/>
      <c r="F64" s="1065"/>
      <c r="G64" s="1050"/>
      <c r="H64" s="1044"/>
      <c r="I64" s="1044"/>
      <c r="J64" s="1044"/>
      <c r="K64" s="1050"/>
      <c r="L64" s="1044"/>
      <c r="M64" s="1050"/>
      <c r="N64" s="1047"/>
      <c r="O64" s="1050"/>
      <c r="P64" s="1053"/>
      <c r="Q64" s="1056"/>
      <c r="R64" s="1041"/>
      <c r="S64" s="1041"/>
      <c r="T64" s="1023"/>
      <c r="U64" s="1008"/>
      <c r="V64" s="1008"/>
      <c r="W64" s="1008"/>
      <c r="X64" s="1008"/>
      <c r="Y64" s="1008"/>
      <c r="Z64" s="1005"/>
      <c r="AA64" s="1005"/>
      <c r="AB64" s="1005"/>
      <c r="AC64" s="1005"/>
      <c r="AD64" s="1005"/>
      <c r="AE64" s="1005"/>
      <c r="AF64" s="1005"/>
      <c r="AG64" s="479"/>
      <c r="AH64" s="592"/>
      <c r="AI64" s="592"/>
      <c r="AJ64" s="592"/>
      <c r="AK64" s="196"/>
      <c r="AL64" s="197"/>
      <c r="AM64" s="197"/>
      <c r="AN64" s="197"/>
      <c r="AO64" s="197"/>
      <c r="AP64" s="1151"/>
      <c r="AQ64" s="1005"/>
      <c r="AR64" s="282"/>
      <c r="AS64" s="282"/>
      <c r="AT64" s="282"/>
      <c r="AU64" s="282"/>
      <c r="AV64" s="282"/>
      <c r="AW64" s="282"/>
      <c r="AX64" s="1151"/>
      <c r="AY64" s="1005"/>
      <c r="AZ64" s="282"/>
      <c r="BA64" s="282"/>
      <c r="BB64" s="282"/>
      <c r="BC64" s="282"/>
      <c r="BD64" s="282"/>
      <c r="BE64" s="282"/>
      <c r="BF64" s="1151"/>
      <c r="BG64" s="1005"/>
      <c r="BH64" s="282"/>
      <c r="BI64" s="282"/>
      <c r="BJ64" s="282"/>
      <c r="BK64" s="282"/>
      <c r="BL64" s="282"/>
      <c r="BM64" s="282"/>
      <c r="BN64" s="1151"/>
      <c r="BO64" s="1005"/>
      <c r="BP64" s="282"/>
      <c r="BQ64" s="282"/>
      <c r="BR64" s="282"/>
      <c r="BS64" s="282"/>
      <c r="BT64" s="282"/>
      <c r="BU64" s="282"/>
    </row>
    <row r="65" spans="1:73" ht="39.950000000000003" customHeight="1" x14ac:dyDescent="0.25">
      <c r="A65" s="151"/>
      <c r="B65" s="24"/>
      <c r="C65" s="1059"/>
      <c r="D65" s="1050"/>
      <c r="E65" s="1062"/>
      <c r="F65" s="1065"/>
      <c r="G65" s="1050"/>
      <c r="H65" s="1044"/>
      <c r="I65" s="1044"/>
      <c r="J65" s="1044"/>
      <c r="K65" s="1050"/>
      <c r="L65" s="1044"/>
      <c r="M65" s="1050"/>
      <c r="N65" s="1047"/>
      <c r="O65" s="1050"/>
      <c r="P65" s="1053"/>
      <c r="Q65" s="1056"/>
      <c r="R65" s="1041"/>
      <c r="S65" s="1041"/>
      <c r="T65" s="1023"/>
      <c r="U65" s="1008"/>
      <c r="V65" s="1008"/>
      <c r="W65" s="1008"/>
      <c r="X65" s="1008"/>
      <c r="Y65" s="1008"/>
      <c r="Z65" s="1005"/>
      <c r="AA65" s="1005"/>
      <c r="AB65" s="1005"/>
      <c r="AC65" s="1005"/>
      <c r="AD65" s="1005"/>
      <c r="AE65" s="1005"/>
      <c r="AF65" s="1005"/>
      <c r="AG65" s="196"/>
      <c r="AH65" s="592"/>
      <c r="AI65" s="592"/>
      <c r="AJ65" s="592"/>
      <c r="AK65" s="196"/>
      <c r="AL65" s="197"/>
      <c r="AM65" s="197"/>
      <c r="AN65" s="197"/>
      <c r="AO65" s="197"/>
      <c r="AP65" s="1151"/>
      <c r="AQ65" s="1005"/>
      <c r="AR65" s="282"/>
      <c r="AS65" s="282"/>
      <c r="AT65" s="282"/>
      <c r="AU65" s="282"/>
      <c r="AV65" s="282"/>
      <c r="AW65" s="282"/>
      <c r="AX65" s="1151"/>
      <c r="AY65" s="1005"/>
      <c r="AZ65" s="282"/>
      <c r="BA65" s="282"/>
      <c r="BB65" s="282"/>
      <c r="BC65" s="282"/>
      <c r="BD65" s="282"/>
      <c r="BE65" s="282"/>
      <c r="BF65" s="1151"/>
      <c r="BG65" s="1005"/>
      <c r="BH65" s="282"/>
      <c r="BI65" s="282"/>
      <c r="BJ65" s="282"/>
      <c r="BK65" s="282"/>
      <c r="BL65" s="282"/>
      <c r="BM65" s="282"/>
      <c r="BN65" s="1151"/>
      <c r="BO65" s="1005"/>
      <c r="BP65" s="282"/>
      <c r="BQ65" s="282"/>
      <c r="BR65" s="282"/>
      <c r="BS65" s="282"/>
      <c r="BT65" s="282"/>
      <c r="BU65" s="282"/>
    </row>
    <row r="66" spans="1:73" ht="39.950000000000003" customHeight="1" thickBot="1" x14ac:dyDescent="0.3">
      <c r="A66" s="151"/>
      <c r="B66" s="24"/>
      <c r="C66" s="1060"/>
      <c r="D66" s="1051"/>
      <c r="E66" s="1063"/>
      <c r="F66" s="1066"/>
      <c r="G66" s="1051"/>
      <c r="H66" s="1045"/>
      <c r="I66" s="1045"/>
      <c r="J66" s="1045"/>
      <c r="K66" s="1051"/>
      <c r="L66" s="1045"/>
      <c r="M66" s="1051"/>
      <c r="N66" s="1048"/>
      <c r="O66" s="1051"/>
      <c r="P66" s="1054"/>
      <c r="Q66" s="1057"/>
      <c r="R66" s="1042"/>
      <c r="S66" s="1042"/>
      <c r="T66" s="1024"/>
      <c r="U66" s="1009"/>
      <c r="V66" s="1009"/>
      <c r="W66" s="1009"/>
      <c r="X66" s="1009"/>
      <c r="Y66" s="1009"/>
      <c r="Z66" s="1006"/>
      <c r="AA66" s="1006"/>
      <c r="AB66" s="1006"/>
      <c r="AC66" s="1006"/>
      <c r="AD66" s="1006"/>
      <c r="AE66" s="1006"/>
      <c r="AF66" s="1006"/>
      <c r="AG66" s="715"/>
      <c r="AH66" s="716"/>
      <c r="AI66" s="716"/>
      <c r="AJ66" s="716"/>
      <c r="AK66" s="715"/>
      <c r="AL66" s="717"/>
      <c r="AM66" s="717"/>
      <c r="AN66" s="717"/>
      <c r="AO66" s="717"/>
      <c r="AP66" s="1152"/>
      <c r="AQ66" s="1006"/>
      <c r="AR66" s="718"/>
      <c r="AS66" s="718"/>
      <c r="AT66" s="718"/>
      <c r="AU66" s="718"/>
      <c r="AV66" s="718"/>
      <c r="AW66" s="718"/>
      <c r="AX66" s="1152"/>
      <c r="AY66" s="1006"/>
      <c r="AZ66" s="718"/>
      <c r="BA66" s="718"/>
      <c r="BB66" s="718"/>
      <c r="BC66" s="718"/>
      <c r="BD66" s="718"/>
      <c r="BE66" s="718"/>
      <c r="BF66" s="1152"/>
      <c r="BG66" s="1006"/>
      <c r="BH66" s="718"/>
      <c r="BI66" s="718"/>
      <c r="BJ66" s="718"/>
      <c r="BK66" s="718"/>
      <c r="BL66" s="718"/>
      <c r="BM66" s="718"/>
      <c r="BN66" s="1152"/>
      <c r="BO66" s="1006"/>
      <c r="BP66" s="718"/>
      <c r="BQ66" s="718"/>
      <c r="BR66" s="718"/>
      <c r="BS66" s="718"/>
      <c r="BT66" s="718"/>
      <c r="BU66" s="718"/>
    </row>
    <row r="67" spans="1:73" ht="39.950000000000003" customHeight="1" thickTop="1" x14ac:dyDescent="0.25">
      <c r="A67" s="151"/>
      <c r="B67" s="24"/>
      <c r="C67" s="1058" t="s">
        <v>508</v>
      </c>
      <c r="D67" s="1049" t="s">
        <v>509</v>
      </c>
      <c r="E67" s="1061">
        <v>75</v>
      </c>
      <c r="F67" s="1064" t="s">
        <v>3113</v>
      </c>
      <c r="G67" s="1049" t="s">
        <v>500</v>
      </c>
      <c r="H67" s="1043" t="s">
        <v>2943</v>
      </c>
      <c r="I67" s="1043" t="s">
        <v>3115</v>
      </c>
      <c r="J67" s="1043" t="s">
        <v>3093</v>
      </c>
      <c r="K67" s="1049" t="s">
        <v>3094</v>
      </c>
      <c r="L67" s="1043" t="s">
        <v>3116</v>
      </c>
      <c r="M67" s="1049" t="s">
        <v>3117</v>
      </c>
      <c r="N67" s="1046">
        <v>2026004540065</v>
      </c>
      <c r="O67" s="1049" t="s">
        <v>3118</v>
      </c>
      <c r="P67" s="1052" t="s">
        <v>500</v>
      </c>
      <c r="Q67" s="1055">
        <v>2</v>
      </c>
      <c r="R67" s="1040" t="s">
        <v>2871</v>
      </c>
      <c r="S67" s="1040"/>
      <c r="T67" s="1022"/>
      <c r="U67" s="1007"/>
      <c r="V67" s="1007"/>
      <c r="W67" s="1007"/>
      <c r="X67" s="1007"/>
      <c r="Y67" s="1007"/>
      <c r="Z67" s="1004">
        <f t="shared" si="30"/>
        <v>0</v>
      </c>
      <c r="AA67" s="1004">
        <f t="shared" ref="AA67:AF67" si="36">SUM(AR67:AR70,AZ67:AZ70,BH67:BH70,BP67:BP70)</f>
        <v>0</v>
      </c>
      <c r="AB67" s="1004">
        <f t="shared" si="36"/>
        <v>0</v>
      </c>
      <c r="AC67" s="1004">
        <f t="shared" si="36"/>
        <v>0</v>
      </c>
      <c r="AD67" s="1004">
        <f t="shared" si="36"/>
        <v>0</v>
      </c>
      <c r="AE67" s="1004">
        <f t="shared" si="36"/>
        <v>0</v>
      </c>
      <c r="AF67" s="1004">
        <f t="shared" si="36"/>
        <v>0</v>
      </c>
      <c r="AG67" s="714"/>
      <c r="AH67" s="593"/>
      <c r="AI67" s="593"/>
      <c r="AJ67" s="593"/>
      <c r="AK67" s="207"/>
      <c r="AL67" s="208"/>
      <c r="AM67" s="208"/>
      <c r="AN67" s="208"/>
      <c r="AO67" s="208"/>
      <c r="AP67" s="1150">
        <f>+U67</f>
        <v>0</v>
      </c>
      <c r="AQ67" s="1004">
        <f>SUM(AR67:AW70)</f>
        <v>0</v>
      </c>
      <c r="AR67" s="299"/>
      <c r="AS67" s="299"/>
      <c r="AT67" s="299"/>
      <c r="AU67" s="299"/>
      <c r="AV67" s="299"/>
      <c r="AW67" s="299"/>
      <c r="AX67" s="1150">
        <f>+V67</f>
        <v>0</v>
      </c>
      <c r="AY67" s="1004">
        <f>SUM(AZ67:BE70)</f>
        <v>0</v>
      </c>
      <c r="AZ67" s="299"/>
      <c r="BA67" s="299"/>
      <c r="BB67" s="299"/>
      <c r="BC67" s="299"/>
      <c r="BD67" s="299"/>
      <c r="BE67" s="299"/>
      <c r="BF67" s="1150">
        <f>+W67</f>
        <v>0</v>
      </c>
      <c r="BG67" s="1004">
        <f>SUM(BH67:BM70)</f>
        <v>0</v>
      </c>
      <c r="BH67" s="299"/>
      <c r="BI67" s="299"/>
      <c r="BJ67" s="299"/>
      <c r="BK67" s="299"/>
      <c r="BL67" s="299"/>
      <c r="BM67" s="299"/>
      <c r="BN67" s="1150">
        <f>+X67</f>
        <v>0</v>
      </c>
      <c r="BO67" s="1004">
        <f>SUM(BP67:BU70)</f>
        <v>0</v>
      </c>
      <c r="BP67" s="299"/>
      <c r="BQ67" s="299"/>
      <c r="BR67" s="299"/>
      <c r="BS67" s="299"/>
      <c r="BT67" s="299"/>
      <c r="BU67" s="299"/>
    </row>
    <row r="68" spans="1:73" ht="39.950000000000003" customHeight="1" x14ac:dyDescent="0.25">
      <c r="A68" s="151"/>
      <c r="B68" s="24"/>
      <c r="C68" s="1059"/>
      <c r="D68" s="1050"/>
      <c r="E68" s="1062"/>
      <c r="F68" s="1065"/>
      <c r="G68" s="1050"/>
      <c r="H68" s="1044"/>
      <c r="I68" s="1044"/>
      <c r="J68" s="1044"/>
      <c r="K68" s="1050"/>
      <c r="L68" s="1044"/>
      <c r="M68" s="1050"/>
      <c r="N68" s="1047"/>
      <c r="O68" s="1050"/>
      <c r="P68" s="1053"/>
      <c r="Q68" s="1056"/>
      <c r="R68" s="1041"/>
      <c r="S68" s="1041"/>
      <c r="T68" s="1023"/>
      <c r="U68" s="1008"/>
      <c r="V68" s="1008"/>
      <c r="W68" s="1008"/>
      <c r="X68" s="1008"/>
      <c r="Y68" s="1008"/>
      <c r="Z68" s="1005"/>
      <c r="AA68" s="1005"/>
      <c r="AB68" s="1005"/>
      <c r="AC68" s="1005"/>
      <c r="AD68" s="1005"/>
      <c r="AE68" s="1005"/>
      <c r="AF68" s="1005"/>
      <c r="AG68" s="479"/>
      <c r="AH68" s="592"/>
      <c r="AI68" s="592"/>
      <c r="AJ68" s="592"/>
      <c r="AK68" s="196"/>
      <c r="AL68" s="197"/>
      <c r="AM68" s="197"/>
      <c r="AN68" s="197"/>
      <c r="AO68" s="197"/>
      <c r="AP68" s="1151"/>
      <c r="AQ68" s="1005"/>
      <c r="AR68" s="282"/>
      <c r="AS68" s="282"/>
      <c r="AT68" s="282"/>
      <c r="AU68" s="282"/>
      <c r="AV68" s="282"/>
      <c r="AW68" s="282"/>
      <c r="AX68" s="1151"/>
      <c r="AY68" s="1005"/>
      <c r="AZ68" s="282"/>
      <c r="BA68" s="282"/>
      <c r="BB68" s="282"/>
      <c r="BC68" s="282"/>
      <c r="BD68" s="282"/>
      <c r="BE68" s="282"/>
      <c r="BF68" s="1151"/>
      <c r="BG68" s="1005"/>
      <c r="BH68" s="282"/>
      <c r="BI68" s="282"/>
      <c r="BJ68" s="282"/>
      <c r="BK68" s="282"/>
      <c r="BL68" s="282"/>
      <c r="BM68" s="282"/>
      <c r="BN68" s="1151"/>
      <c r="BO68" s="1005"/>
      <c r="BP68" s="282"/>
      <c r="BQ68" s="282"/>
      <c r="BR68" s="282"/>
      <c r="BS68" s="282"/>
      <c r="BT68" s="282"/>
      <c r="BU68" s="282"/>
    </row>
    <row r="69" spans="1:73" ht="39.950000000000003" customHeight="1" x14ac:dyDescent="0.25">
      <c r="A69" s="151"/>
      <c r="B69" s="24"/>
      <c r="C69" s="1059"/>
      <c r="D69" s="1050"/>
      <c r="E69" s="1062"/>
      <c r="F69" s="1065"/>
      <c r="G69" s="1050"/>
      <c r="H69" s="1044"/>
      <c r="I69" s="1044"/>
      <c r="J69" s="1044"/>
      <c r="K69" s="1050"/>
      <c r="L69" s="1044"/>
      <c r="M69" s="1050"/>
      <c r="N69" s="1047"/>
      <c r="O69" s="1050"/>
      <c r="P69" s="1053"/>
      <c r="Q69" s="1056"/>
      <c r="R69" s="1041"/>
      <c r="S69" s="1041"/>
      <c r="T69" s="1023"/>
      <c r="U69" s="1008"/>
      <c r="V69" s="1008"/>
      <c r="W69" s="1008"/>
      <c r="X69" s="1008"/>
      <c r="Y69" s="1008"/>
      <c r="Z69" s="1005"/>
      <c r="AA69" s="1005"/>
      <c r="AB69" s="1005"/>
      <c r="AC69" s="1005"/>
      <c r="AD69" s="1005"/>
      <c r="AE69" s="1005"/>
      <c r="AF69" s="1005"/>
      <c r="AG69" s="196"/>
      <c r="AH69" s="592"/>
      <c r="AI69" s="592"/>
      <c r="AJ69" s="592"/>
      <c r="AK69" s="196"/>
      <c r="AL69" s="197"/>
      <c r="AM69" s="197"/>
      <c r="AN69" s="197"/>
      <c r="AO69" s="197"/>
      <c r="AP69" s="1151"/>
      <c r="AQ69" s="1005"/>
      <c r="AR69" s="282"/>
      <c r="AS69" s="282"/>
      <c r="AT69" s="282"/>
      <c r="AU69" s="282"/>
      <c r="AV69" s="282"/>
      <c r="AW69" s="282"/>
      <c r="AX69" s="1151"/>
      <c r="AY69" s="1005"/>
      <c r="AZ69" s="282"/>
      <c r="BA69" s="282"/>
      <c r="BB69" s="282"/>
      <c r="BC69" s="282"/>
      <c r="BD69" s="282"/>
      <c r="BE69" s="282"/>
      <c r="BF69" s="1151"/>
      <c r="BG69" s="1005"/>
      <c r="BH69" s="282"/>
      <c r="BI69" s="282"/>
      <c r="BJ69" s="282"/>
      <c r="BK69" s="282"/>
      <c r="BL69" s="282"/>
      <c r="BM69" s="282"/>
      <c r="BN69" s="1151"/>
      <c r="BO69" s="1005"/>
      <c r="BP69" s="282"/>
      <c r="BQ69" s="282"/>
      <c r="BR69" s="282"/>
      <c r="BS69" s="282"/>
      <c r="BT69" s="282"/>
      <c r="BU69" s="282"/>
    </row>
    <row r="70" spans="1:73" ht="39.950000000000003" customHeight="1" thickBot="1" x14ac:dyDescent="0.3">
      <c r="A70" s="151"/>
      <c r="B70" s="24"/>
      <c r="C70" s="1060"/>
      <c r="D70" s="1051"/>
      <c r="E70" s="1063"/>
      <c r="F70" s="1066"/>
      <c r="G70" s="1051"/>
      <c r="H70" s="1045"/>
      <c r="I70" s="1045"/>
      <c r="J70" s="1045"/>
      <c r="K70" s="1051"/>
      <c r="L70" s="1045"/>
      <c r="M70" s="1051"/>
      <c r="N70" s="1048"/>
      <c r="O70" s="1051"/>
      <c r="P70" s="1054"/>
      <c r="Q70" s="1057"/>
      <c r="R70" s="1042"/>
      <c r="S70" s="1042"/>
      <c r="T70" s="1024"/>
      <c r="U70" s="1009"/>
      <c r="V70" s="1009"/>
      <c r="W70" s="1009"/>
      <c r="X70" s="1009"/>
      <c r="Y70" s="1009"/>
      <c r="Z70" s="1006"/>
      <c r="AA70" s="1006"/>
      <c r="AB70" s="1006"/>
      <c r="AC70" s="1006"/>
      <c r="AD70" s="1006"/>
      <c r="AE70" s="1006"/>
      <c r="AF70" s="1006"/>
      <c r="AG70" s="715"/>
      <c r="AH70" s="716"/>
      <c r="AI70" s="716"/>
      <c r="AJ70" s="716"/>
      <c r="AK70" s="715"/>
      <c r="AL70" s="717"/>
      <c r="AM70" s="717"/>
      <c r="AN70" s="717"/>
      <c r="AO70" s="717"/>
      <c r="AP70" s="1152"/>
      <c r="AQ70" s="1006"/>
      <c r="AR70" s="718"/>
      <c r="AS70" s="718"/>
      <c r="AT70" s="718"/>
      <c r="AU70" s="718"/>
      <c r="AV70" s="718"/>
      <c r="AW70" s="718"/>
      <c r="AX70" s="1152"/>
      <c r="AY70" s="1006"/>
      <c r="AZ70" s="718"/>
      <c r="BA70" s="718"/>
      <c r="BB70" s="718"/>
      <c r="BC70" s="718"/>
      <c r="BD70" s="718"/>
      <c r="BE70" s="718"/>
      <c r="BF70" s="1152"/>
      <c r="BG70" s="1006"/>
      <c r="BH70" s="718"/>
      <c r="BI70" s="718"/>
      <c r="BJ70" s="718"/>
      <c r="BK70" s="718"/>
      <c r="BL70" s="718"/>
      <c r="BM70" s="718"/>
      <c r="BN70" s="1152"/>
      <c r="BO70" s="1006"/>
      <c r="BP70" s="718"/>
      <c r="BQ70" s="718"/>
      <c r="BR70" s="718"/>
      <c r="BS70" s="718"/>
      <c r="BT70" s="718"/>
      <c r="BU70" s="718"/>
    </row>
    <row r="71" spans="1:73" ht="39.950000000000003" customHeight="1" thickTop="1" x14ac:dyDescent="0.25">
      <c r="A71" s="151"/>
      <c r="B71" s="24"/>
      <c r="C71" s="1058" t="s">
        <v>510</v>
      </c>
      <c r="D71" s="1049" t="s">
        <v>511</v>
      </c>
      <c r="E71" s="1061">
        <v>76</v>
      </c>
      <c r="F71" s="1064" t="s">
        <v>3121</v>
      </c>
      <c r="G71" s="1049" t="s">
        <v>512</v>
      </c>
      <c r="H71" s="1043" t="s">
        <v>2978</v>
      </c>
      <c r="I71" s="1043" t="s">
        <v>3115</v>
      </c>
      <c r="J71" s="1043" t="s">
        <v>3093</v>
      </c>
      <c r="K71" s="1049" t="s">
        <v>3094</v>
      </c>
      <c r="L71" s="1043" t="s">
        <v>3116</v>
      </c>
      <c r="M71" s="1049" t="s">
        <v>3117</v>
      </c>
      <c r="N71" s="1046">
        <v>2026004540065</v>
      </c>
      <c r="O71" s="1049" t="s">
        <v>3118</v>
      </c>
      <c r="P71" s="1052" t="s">
        <v>512</v>
      </c>
      <c r="Q71" s="1055">
        <v>8</v>
      </c>
      <c r="R71" s="1040" t="s">
        <v>2871</v>
      </c>
      <c r="S71" s="1040"/>
      <c r="T71" s="1022"/>
      <c r="U71" s="1007"/>
      <c r="V71" s="1007"/>
      <c r="W71" s="1007"/>
      <c r="X71" s="1007"/>
      <c r="Y71" s="1007"/>
      <c r="Z71" s="1004">
        <f t="shared" si="30"/>
        <v>0</v>
      </c>
      <c r="AA71" s="1004">
        <f t="shared" ref="AA71:AF71" si="37">SUM(AR71:AR74,AZ71:AZ74,BH71:BH74,BP71:BP74)</f>
        <v>0</v>
      </c>
      <c r="AB71" s="1004">
        <f t="shared" si="37"/>
        <v>0</v>
      </c>
      <c r="AC71" s="1004">
        <f t="shared" si="37"/>
        <v>0</v>
      </c>
      <c r="AD71" s="1004">
        <f t="shared" si="37"/>
        <v>0</v>
      </c>
      <c r="AE71" s="1004">
        <f t="shared" si="37"/>
        <v>0</v>
      </c>
      <c r="AF71" s="1004">
        <f t="shared" si="37"/>
        <v>0</v>
      </c>
      <c r="AG71" s="714"/>
      <c r="AH71" s="593"/>
      <c r="AI71" s="593"/>
      <c r="AJ71" s="593"/>
      <c r="AK71" s="207"/>
      <c r="AL71" s="208"/>
      <c r="AM71" s="208"/>
      <c r="AN71" s="208"/>
      <c r="AO71" s="208"/>
      <c r="AP71" s="1150">
        <f>+U71</f>
        <v>0</v>
      </c>
      <c r="AQ71" s="1004">
        <f>SUM(AR71:AW74)</f>
        <v>0</v>
      </c>
      <c r="AR71" s="299"/>
      <c r="AS71" s="299"/>
      <c r="AT71" s="299"/>
      <c r="AU71" s="299"/>
      <c r="AV71" s="299"/>
      <c r="AW71" s="299"/>
      <c r="AX71" s="1150">
        <f>+V71</f>
        <v>0</v>
      </c>
      <c r="AY71" s="1004">
        <f>SUM(AZ71:BE74)</f>
        <v>0</v>
      </c>
      <c r="AZ71" s="299"/>
      <c r="BA71" s="299"/>
      <c r="BB71" s="299"/>
      <c r="BC71" s="299"/>
      <c r="BD71" s="299"/>
      <c r="BE71" s="299"/>
      <c r="BF71" s="1150">
        <f>+W71</f>
        <v>0</v>
      </c>
      <c r="BG71" s="1004">
        <f>SUM(BH71:BM74)</f>
        <v>0</v>
      </c>
      <c r="BH71" s="299"/>
      <c r="BI71" s="299"/>
      <c r="BJ71" s="299"/>
      <c r="BK71" s="299"/>
      <c r="BL71" s="299"/>
      <c r="BM71" s="299"/>
      <c r="BN71" s="1150">
        <f>+X71</f>
        <v>0</v>
      </c>
      <c r="BO71" s="1004">
        <f>SUM(BP71:BU74)</f>
        <v>0</v>
      </c>
      <c r="BP71" s="299"/>
      <c r="BQ71" s="299"/>
      <c r="BR71" s="299"/>
      <c r="BS71" s="299"/>
      <c r="BT71" s="299"/>
      <c r="BU71" s="299"/>
    </row>
    <row r="72" spans="1:73" ht="39.950000000000003" customHeight="1" x14ac:dyDescent="0.25">
      <c r="A72" s="151"/>
      <c r="B72" s="24"/>
      <c r="C72" s="1059"/>
      <c r="D72" s="1050"/>
      <c r="E72" s="1062"/>
      <c r="F72" s="1065"/>
      <c r="G72" s="1050"/>
      <c r="H72" s="1044"/>
      <c r="I72" s="1044"/>
      <c r="J72" s="1044"/>
      <c r="K72" s="1050"/>
      <c r="L72" s="1044"/>
      <c r="M72" s="1050"/>
      <c r="N72" s="1047"/>
      <c r="O72" s="1050"/>
      <c r="P72" s="1053"/>
      <c r="Q72" s="1056"/>
      <c r="R72" s="1041"/>
      <c r="S72" s="1041"/>
      <c r="T72" s="1023"/>
      <c r="U72" s="1008"/>
      <c r="V72" s="1008"/>
      <c r="W72" s="1008"/>
      <c r="X72" s="1008"/>
      <c r="Y72" s="1008"/>
      <c r="Z72" s="1005"/>
      <c r="AA72" s="1005"/>
      <c r="AB72" s="1005"/>
      <c r="AC72" s="1005"/>
      <c r="AD72" s="1005"/>
      <c r="AE72" s="1005"/>
      <c r="AF72" s="1005"/>
      <c r="AG72" s="479"/>
      <c r="AH72" s="592"/>
      <c r="AI72" s="592"/>
      <c r="AJ72" s="592"/>
      <c r="AK72" s="196"/>
      <c r="AL72" s="197"/>
      <c r="AM72" s="197"/>
      <c r="AN72" s="197"/>
      <c r="AO72" s="197"/>
      <c r="AP72" s="1151"/>
      <c r="AQ72" s="1005"/>
      <c r="AR72" s="282"/>
      <c r="AS72" s="282"/>
      <c r="AT72" s="282"/>
      <c r="AU72" s="282"/>
      <c r="AV72" s="282"/>
      <c r="AW72" s="282"/>
      <c r="AX72" s="1151"/>
      <c r="AY72" s="1005"/>
      <c r="AZ72" s="282"/>
      <c r="BA72" s="282"/>
      <c r="BB72" s="282"/>
      <c r="BC72" s="282"/>
      <c r="BD72" s="282"/>
      <c r="BE72" s="282"/>
      <c r="BF72" s="1151"/>
      <c r="BG72" s="1005"/>
      <c r="BH72" s="282"/>
      <c r="BI72" s="282"/>
      <c r="BJ72" s="282"/>
      <c r="BK72" s="282"/>
      <c r="BL72" s="282"/>
      <c r="BM72" s="282"/>
      <c r="BN72" s="1151"/>
      <c r="BO72" s="1005"/>
      <c r="BP72" s="282"/>
      <c r="BQ72" s="282"/>
      <c r="BR72" s="282"/>
      <c r="BS72" s="282"/>
      <c r="BT72" s="282"/>
      <c r="BU72" s="282"/>
    </row>
    <row r="73" spans="1:73" ht="39.950000000000003" customHeight="1" x14ac:dyDescent="0.25">
      <c r="A73" s="151"/>
      <c r="B73" s="24"/>
      <c r="C73" s="1059"/>
      <c r="D73" s="1050"/>
      <c r="E73" s="1062"/>
      <c r="F73" s="1065"/>
      <c r="G73" s="1050"/>
      <c r="H73" s="1044"/>
      <c r="I73" s="1044"/>
      <c r="J73" s="1044"/>
      <c r="K73" s="1050"/>
      <c r="L73" s="1044"/>
      <c r="M73" s="1050"/>
      <c r="N73" s="1047"/>
      <c r="O73" s="1050"/>
      <c r="P73" s="1053"/>
      <c r="Q73" s="1056"/>
      <c r="R73" s="1041"/>
      <c r="S73" s="1041"/>
      <c r="T73" s="1023"/>
      <c r="U73" s="1008"/>
      <c r="V73" s="1008"/>
      <c r="W73" s="1008"/>
      <c r="X73" s="1008"/>
      <c r="Y73" s="1008"/>
      <c r="Z73" s="1005"/>
      <c r="AA73" s="1005"/>
      <c r="AB73" s="1005"/>
      <c r="AC73" s="1005"/>
      <c r="AD73" s="1005"/>
      <c r="AE73" s="1005"/>
      <c r="AF73" s="1005"/>
      <c r="AG73" s="196"/>
      <c r="AH73" s="592"/>
      <c r="AI73" s="592"/>
      <c r="AJ73" s="592"/>
      <c r="AK73" s="196"/>
      <c r="AL73" s="197"/>
      <c r="AM73" s="197"/>
      <c r="AN73" s="197"/>
      <c r="AO73" s="197"/>
      <c r="AP73" s="1151"/>
      <c r="AQ73" s="1005"/>
      <c r="AR73" s="282"/>
      <c r="AS73" s="282"/>
      <c r="AT73" s="282"/>
      <c r="AU73" s="282"/>
      <c r="AV73" s="282"/>
      <c r="AW73" s="282"/>
      <c r="AX73" s="1151"/>
      <c r="AY73" s="1005"/>
      <c r="AZ73" s="282"/>
      <c r="BA73" s="282"/>
      <c r="BB73" s="282"/>
      <c r="BC73" s="282"/>
      <c r="BD73" s="282"/>
      <c r="BE73" s="282"/>
      <c r="BF73" s="1151"/>
      <c r="BG73" s="1005"/>
      <c r="BH73" s="282"/>
      <c r="BI73" s="282"/>
      <c r="BJ73" s="282"/>
      <c r="BK73" s="282"/>
      <c r="BL73" s="282"/>
      <c r="BM73" s="282"/>
      <c r="BN73" s="1151"/>
      <c r="BO73" s="1005"/>
      <c r="BP73" s="282"/>
      <c r="BQ73" s="282"/>
      <c r="BR73" s="282"/>
      <c r="BS73" s="282"/>
      <c r="BT73" s="282"/>
      <c r="BU73" s="282"/>
    </row>
    <row r="74" spans="1:73" ht="39.950000000000003" customHeight="1" thickBot="1" x14ac:dyDescent="0.3">
      <c r="A74" s="151"/>
      <c r="B74" s="24"/>
      <c r="C74" s="1060"/>
      <c r="D74" s="1051"/>
      <c r="E74" s="1063"/>
      <c r="F74" s="1066"/>
      <c r="G74" s="1051"/>
      <c r="H74" s="1045"/>
      <c r="I74" s="1045"/>
      <c r="J74" s="1045"/>
      <c r="K74" s="1051"/>
      <c r="L74" s="1045"/>
      <c r="M74" s="1051"/>
      <c r="N74" s="1048"/>
      <c r="O74" s="1051"/>
      <c r="P74" s="1054"/>
      <c r="Q74" s="1057"/>
      <c r="R74" s="1042"/>
      <c r="S74" s="1042"/>
      <c r="T74" s="1024"/>
      <c r="U74" s="1009"/>
      <c r="V74" s="1009"/>
      <c r="W74" s="1009"/>
      <c r="X74" s="1009"/>
      <c r="Y74" s="1009"/>
      <c r="Z74" s="1006"/>
      <c r="AA74" s="1006"/>
      <c r="AB74" s="1006"/>
      <c r="AC74" s="1006"/>
      <c r="AD74" s="1006"/>
      <c r="AE74" s="1006"/>
      <c r="AF74" s="1006"/>
      <c r="AG74" s="715"/>
      <c r="AH74" s="716"/>
      <c r="AI74" s="716"/>
      <c r="AJ74" s="716"/>
      <c r="AK74" s="715"/>
      <c r="AL74" s="717"/>
      <c r="AM74" s="717"/>
      <c r="AN74" s="717"/>
      <c r="AO74" s="717"/>
      <c r="AP74" s="1152"/>
      <c r="AQ74" s="1006"/>
      <c r="AR74" s="718"/>
      <c r="AS74" s="718"/>
      <c r="AT74" s="718"/>
      <c r="AU74" s="718"/>
      <c r="AV74" s="718"/>
      <c r="AW74" s="718"/>
      <c r="AX74" s="1152"/>
      <c r="AY74" s="1006"/>
      <c r="AZ74" s="718"/>
      <c r="BA74" s="718"/>
      <c r="BB74" s="718"/>
      <c r="BC74" s="718"/>
      <c r="BD74" s="718"/>
      <c r="BE74" s="718"/>
      <c r="BF74" s="1152"/>
      <c r="BG74" s="1006"/>
      <c r="BH74" s="718"/>
      <c r="BI74" s="718"/>
      <c r="BJ74" s="718"/>
      <c r="BK74" s="718"/>
      <c r="BL74" s="718"/>
      <c r="BM74" s="718"/>
      <c r="BN74" s="1152"/>
      <c r="BO74" s="1006"/>
      <c r="BP74" s="718"/>
      <c r="BQ74" s="718"/>
      <c r="BR74" s="718"/>
      <c r="BS74" s="718"/>
      <c r="BT74" s="718"/>
      <c r="BU74" s="718"/>
    </row>
    <row r="75" spans="1:73" ht="39.950000000000003" customHeight="1" thickTop="1" x14ac:dyDescent="0.25">
      <c r="A75" s="151"/>
      <c r="B75" s="24"/>
      <c r="C75" s="1058" t="s">
        <v>513</v>
      </c>
      <c r="D75" s="1049" t="s">
        <v>514</v>
      </c>
      <c r="E75" s="1061">
        <v>77</v>
      </c>
      <c r="F75" s="1064" t="s">
        <v>3122</v>
      </c>
      <c r="G75" s="1049" t="s">
        <v>515</v>
      </c>
      <c r="H75" s="1043" t="s">
        <v>272</v>
      </c>
      <c r="I75" s="1043" t="s">
        <v>3115</v>
      </c>
      <c r="J75" s="1043" t="s">
        <v>3093</v>
      </c>
      <c r="K75" s="1049" t="s">
        <v>3094</v>
      </c>
      <c r="L75" s="1043" t="s">
        <v>3116</v>
      </c>
      <c r="M75" s="1049" t="s">
        <v>3117</v>
      </c>
      <c r="N75" s="1046">
        <v>2026004540065</v>
      </c>
      <c r="O75" s="1049" t="s">
        <v>3118</v>
      </c>
      <c r="P75" s="1052" t="s">
        <v>515</v>
      </c>
      <c r="Q75" s="1055">
        <v>1</v>
      </c>
      <c r="R75" s="1040" t="s">
        <v>2871</v>
      </c>
      <c r="S75" s="1040"/>
      <c r="T75" s="1022"/>
      <c r="U75" s="1007"/>
      <c r="V75" s="1007"/>
      <c r="W75" s="1007"/>
      <c r="X75" s="1007"/>
      <c r="Y75" s="1007"/>
      <c r="Z75" s="1004">
        <f t="shared" si="30"/>
        <v>0</v>
      </c>
      <c r="AA75" s="1004">
        <f t="shared" ref="AA75:AF75" si="38">SUM(AR75:AR78,AZ75:AZ78,BH75:BH78,BP75:BP78)</f>
        <v>0</v>
      </c>
      <c r="AB75" s="1004">
        <f t="shared" si="38"/>
        <v>0</v>
      </c>
      <c r="AC75" s="1004">
        <f t="shared" si="38"/>
        <v>0</v>
      </c>
      <c r="AD75" s="1004">
        <f t="shared" si="38"/>
        <v>0</v>
      </c>
      <c r="AE75" s="1004">
        <f t="shared" si="38"/>
        <v>0</v>
      </c>
      <c r="AF75" s="1004">
        <f t="shared" si="38"/>
        <v>0</v>
      </c>
      <c r="AG75" s="714"/>
      <c r="AH75" s="593"/>
      <c r="AI75" s="593"/>
      <c r="AJ75" s="593"/>
      <c r="AK75" s="207"/>
      <c r="AL75" s="208"/>
      <c r="AM75" s="208"/>
      <c r="AN75" s="208"/>
      <c r="AO75" s="208"/>
      <c r="AP75" s="1150">
        <f>+U75</f>
        <v>0</v>
      </c>
      <c r="AQ75" s="1004">
        <f>SUM(AR75:AW78)</f>
        <v>0</v>
      </c>
      <c r="AR75" s="299"/>
      <c r="AS75" s="299"/>
      <c r="AT75" s="299"/>
      <c r="AU75" s="299"/>
      <c r="AV75" s="299"/>
      <c r="AW75" s="299"/>
      <c r="AX75" s="1150">
        <f>+V75</f>
        <v>0</v>
      </c>
      <c r="AY75" s="1004">
        <f>SUM(AZ75:BE78)</f>
        <v>0</v>
      </c>
      <c r="AZ75" s="299"/>
      <c r="BA75" s="299"/>
      <c r="BB75" s="299"/>
      <c r="BC75" s="299"/>
      <c r="BD75" s="299"/>
      <c r="BE75" s="299"/>
      <c r="BF75" s="1150">
        <f>+W75</f>
        <v>0</v>
      </c>
      <c r="BG75" s="1004">
        <f>SUM(BH75:BM78)</f>
        <v>0</v>
      </c>
      <c r="BH75" s="299"/>
      <c r="BI75" s="299"/>
      <c r="BJ75" s="299"/>
      <c r="BK75" s="299"/>
      <c r="BL75" s="299"/>
      <c r="BM75" s="299"/>
      <c r="BN75" s="1150">
        <f>+X75</f>
        <v>0</v>
      </c>
      <c r="BO75" s="1004">
        <f>SUM(BP75:BU78)</f>
        <v>0</v>
      </c>
      <c r="BP75" s="299"/>
      <c r="BQ75" s="299"/>
      <c r="BR75" s="299"/>
      <c r="BS75" s="299"/>
      <c r="BT75" s="299"/>
      <c r="BU75" s="299"/>
    </row>
    <row r="76" spans="1:73" ht="39.950000000000003" customHeight="1" x14ac:dyDescent="0.25">
      <c r="A76" s="151"/>
      <c r="B76" s="24"/>
      <c r="C76" s="1059"/>
      <c r="D76" s="1050"/>
      <c r="E76" s="1062"/>
      <c r="F76" s="1065"/>
      <c r="G76" s="1050"/>
      <c r="H76" s="1044"/>
      <c r="I76" s="1044"/>
      <c r="J76" s="1044"/>
      <c r="K76" s="1050"/>
      <c r="L76" s="1044"/>
      <c r="M76" s="1050"/>
      <c r="N76" s="1047"/>
      <c r="O76" s="1050"/>
      <c r="P76" s="1053"/>
      <c r="Q76" s="1056"/>
      <c r="R76" s="1041"/>
      <c r="S76" s="1041"/>
      <c r="T76" s="1023"/>
      <c r="U76" s="1008"/>
      <c r="V76" s="1008"/>
      <c r="W76" s="1008"/>
      <c r="X76" s="1008"/>
      <c r="Y76" s="1008"/>
      <c r="Z76" s="1005"/>
      <c r="AA76" s="1005"/>
      <c r="AB76" s="1005"/>
      <c r="AC76" s="1005"/>
      <c r="AD76" s="1005"/>
      <c r="AE76" s="1005"/>
      <c r="AF76" s="1005"/>
      <c r="AG76" s="479"/>
      <c r="AH76" s="592"/>
      <c r="AI76" s="592"/>
      <c r="AJ76" s="592"/>
      <c r="AK76" s="196"/>
      <c r="AL76" s="197"/>
      <c r="AM76" s="197"/>
      <c r="AN76" s="197"/>
      <c r="AO76" s="197"/>
      <c r="AP76" s="1151"/>
      <c r="AQ76" s="1005"/>
      <c r="AR76" s="282"/>
      <c r="AS76" s="282"/>
      <c r="AT76" s="282"/>
      <c r="AU76" s="282"/>
      <c r="AV76" s="282"/>
      <c r="AW76" s="282"/>
      <c r="AX76" s="1151"/>
      <c r="AY76" s="1005"/>
      <c r="AZ76" s="282"/>
      <c r="BA76" s="282"/>
      <c r="BB76" s="282"/>
      <c r="BC76" s="282"/>
      <c r="BD76" s="282"/>
      <c r="BE76" s="282"/>
      <c r="BF76" s="1151"/>
      <c r="BG76" s="1005"/>
      <c r="BH76" s="282"/>
      <c r="BI76" s="282"/>
      <c r="BJ76" s="282"/>
      <c r="BK76" s="282"/>
      <c r="BL76" s="282"/>
      <c r="BM76" s="282"/>
      <c r="BN76" s="1151"/>
      <c r="BO76" s="1005"/>
      <c r="BP76" s="282"/>
      <c r="BQ76" s="282"/>
      <c r="BR76" s="282"/>
      <c r="BS76" s="282"/>
      <c r="BT76" s="282"/>
      <c r="BU76" s="282"/>
    </row>
    <row r="77" spans="1:73" ht="39.950000000000003" customHeight="1" x14ac:dyDescent="0.25">
      <c r="A77" s="151"/>
      <c r="B77" s="24"/>
      <c r="C77" s="1059"/>
      <c r="D77" s="1050"/>
      <c r="E77" s="1062"/>
      <c r="F77" s="1065"/>
      <c r="G77" s="1050"/>
      <c r="H77" s="1044"/>
      <c r="I77" s="1044"/>
      <c r="J77" s="1044"/>
      <c r="K77" s="1050"/>
      <c r="L77" s="1044"/>
      <c r="M77" s="1050"/>
      <c r="N77" s="1047"/>
      <c r="O77" s="1050"/>
      <c r="P77" s="1053"/>
      <c r="Q77" s="1056"/>
      <c r="R77" s="1041"/>
      <c r="S77" s="1041"/>
      <c r="T77" s="1023"/>
      <c r="U77" s="1008"/>
      <c r="V77" s="1008"/>
      <c r="W77" s="1008"/>
      <c r="X77" s="1008"/>
      <c r="Y77" s="1008"/>
      <c r="Z77" s="1005"/>
      <c r="AA77" s="1005"/>
      <c r="AB77" s="1005"/>
      <c r="AC77" s="1005"/>
      <c r="AD77" s="1005"/>
      <c r="AE77" s="1005"/>
      <c r="AF77" s="1005"/>
      <c r="AG77" s="196"/>
      <c r="AH77" s="592"/>
      <c r="AI77" s="592"/>
      <c r="AJ77" s="592"/>
      <c r="AK77" s="196"/>
      <c r="AL77" s="197"/>
      <c r="AM77" s="197"/>
      <c r="AN77" s="197"/>
      <c r="AO77" s="197"/>
      <c r="AP77" s="1151"/>
      <c r="AQ77" s="1005"/>
      <c r="AR77" s="282"/>
      <c r="AS77" s="282"/>
      <c r="AT77" s="282"/>
      <c r="AU77" s="282"/>
      <c r="AV77" s="282"/>
      <c r="AW77" s="282"/>
      <c r="AX77" s="1151"/>
      <c r="AY77" s="1005"/>
      <c r="AZ77" s="282"/>
      <c r="BA77" s="282"/>
      <c r="BB77" s="282"/>
      <c r="BC77" s="282"/>
      <c r="BD77" s="282"/>
      <c r="BE77" s="282"/>
      <c r="BF77" s="1151"/>
      <c r="BG77" s="1005"/>
      <c r="BH77" s="282"/>
      <c r="BI77" s="282"/>
      <c r="BJ77" s="282"/>
      <c r="BK77" s="282"/>
      <c r="BL77" s="282"/>
      <c r="BM77" s="282"/>
      <c r="BN77" s="1151"/>
      <c r="BO77" s="1005"/>
      <c r="BP77" s="282"/>
      <c r="BQ77" s="282"/>
      <c r="BR77" s="282"/>
      <c r="BS77" s="282"/>
      <c r="BT77" s="282"/>
      <c r="BU77" s="282"/>
    </row>
    <row r="78" spans="1:73" ht="39.950000000000003" customHeight="1" thickBot="1" x14ac:dyDescent="0.3">
      <c r="A78" s="151"/>
      <c r="B78" s="24"/>
      <c r="C78" s="1060"/>
      <c r="D78" s="1051"/>
      <c r="E78" s="1063"/>
      <c r="F78" s="1066"/>
      <c r="G78" s="1051"/>
      <c r="H78" s="1045"/>
      <c r="I78" s="1045"/>
      <c r="J78" s="1045"/>
      <c r="K78" s="1051"/>
      <c r="L78" s="1045"/>
      <c r="M78" s="1051"/>
      <c r="N78" s="1048"/>
      <c r="O78" s="1051"/>
      <c r="P78" s="1054"/>
      <c r="Q78" s="1057"/>
      <c r="R78" s="1042"/>
      <c r="S78" s="1042"/>
      <c r="T78" s="1024"/>
      <c r="U78" s="1009"/>
      <c r="V78" s="1009"/>
      <c r="W78" s="1009"/>
      <c r="X78" s="1009"/>
      <c r="Y78" s="1009"/>
      <c r="Z78" s="1006"/>
      <c r="AA78" s="1006"/>
      <c r="AB78" s="1006"/>
      <c r="AC78" s="1006"/>
      <c r="AD78" s="1006"/>
      <c r="AE78" s="1006"/>
      <c r="AF78" s="1006"/>
      <c r="AG78" s="715"/>
      <c r="AH78" s="716"/>
      <c r="AI78" s="716"/>
      <c r="AJ78" s="716"/>
      <c r="AK78" s="715"/>
      <c r="AL78" s="717"/>
      <c r="AM78" s="717"/>
      <c r="AN78" s="717"/>
      <c r="AO78" s="717"/>
      <c r="AP78" s="1152"/>
      <c r="AQ78" s="1006"/>
      <c r="AR78" s="718"/>
      <c r="AS78" s="718"/>
      <c r="AT78" s="718"/>
      <c r="AU78" s="718"/>
      <c r="AV78" s="718"/>
      <c r="AW78" s="718"/>
      <c r="AX78" s="1152"/>
      <c r="AY78" s="1006"/>
      <c r="AZ78" s="718"/>
      <c r="BA78" s="718"/>
      <c r="BB78" s="718"/>
      <c r="BC78" s="718"/>
      <c r="BD78" s="718"/>
      <c r="BE78" s="718"/>
      <c r="BF78" s="1152"/>
      <c r="BG78" s="1006"/>
      <c r="BH78" s="718"/>
      <c r="BI78" s="718"/>
      <c r="BJ78" s="718"/>
      <c r="BK78" s="718"/>
      <c r="BL78" s="718"/>
      <c r="BM78" s="718"/>
      <c r="BN78" s="1152"/>
      <c r="BO78" s="1006"/>
      <c r="BP78" s="718"/>
      <c r="BQ78" s="718"/>
      <c r="BR78" s="718"/>
      <c r="BS78" s="718"/>
      <c r="BT78" s="718"/>
      <c r="BU78" s="718"/>
    </row>
    <row r="79" spans="1:73" ht="39.950000000000003" customHeight="1" thickTop="1" x14ac:dyDescent="0.25">
      <c r="A79" s="151"/>
      <c r="B79" s="24"/>
      <c r="C79" s="1058" t="s">
        <v>516</v>
      </c>
      <c r="D79" s="1049" t="s">
        <v>517</v>
      </c>
      <c r="E79" s="1061">
        <v>78</v>
      </c>
      <c r="F79" s="1064" t="s">
        <v>3121</v>
      </c>
      <c r="G79" s="1049" t="s">
        <v>512</v>
      </c>
      <c r="H79" s="1043" t="s">
        <v>2943</v>
      </c>
      <c r="I79" s="1043" t="s">
        <v>3115</v>
      </c>
      <c r="J79" s="1043" t="s">
        <v>3093</v>
      </c>
      <c r="K79" s="1049" t="s">
        <v>3094</v>
      </c>
      <c r="L79" s="1043" t="s">
        <v>3116</v>
      </c>
      <c r="M79" s="1049" t="s">
        <v>3117</v>
      </c>
      <c r="N79" s="1046">
        <v>2026004540065</v>
      </c>
      <c r="O79" s="1049" t="s">
        <v>3118</v>
      </c>
      <c r="P79" s="1052" t="s">
        <v>512</v>
      </c>
      <c r="Q79" s="1055">
        <v>2</v>
      </c>
      <c r="R79" s="1040" t="s">
        <v>2871</v>
      </c>
      <c r="S79" s="1040"/>
      <c r="T79" s="1022"/>
      <c r="U79" s="1007"/>
      <c r="V79" s="1007"/>
      <c r="W79" s="1007"/>
      <c r="X79" s="1007"/>
      <c r="Y79" s="1007"/>
      <c r="Z79" s="1004">
        <f t="shared" si="30"/>
        <v>0</v>
      </c>
      <c r="AA79" s="1004">
        <f t="shared" ref="AA79:AF79" si="39">SUM(AR79:AR82,AZ79:AZ82,BH79:BH82,BP79:BP82)</f>
        <v>0</v>
      </c>
      <c r="AB79" s="1004">
        <f t="shared" si="39"/>
        <v>0</v>
      </c>
      <c r="AC79" s="1004">
        <f t="shared" si="39"/>
        <v>0</v>
      </c>
      <c r="AD79" s="1004">
        <f t="shared" si="39"/>
        <v>0</v>
      </c>
      <c r="AE79" s="1004">
        <f t="shared" si="39"/>
        <v>0</v>
      </c>
      <c r="AF79" s="1004">
        <f t="shared" si="39"/>
        <v>0</v>
      </c>
      <c r="AG79" s="714"/>
      <c r="AH79" s="593"/>
      <c r="AI79" s="593"/>
      <c r="AJ79" s="593"/>
      <c r="AK79" s="207"/>
      <c r="AL79" s="208"/>
      <c r="AM79" s="208"/>
      <c r="AN79" s="208"/>
      <c r="AO79" s="208"/>
      <c r="AP79" s="1150">
        <f>+U79</f>
        <v>0</v>
      </c>
      <c r="AQ79" s="1004">
        <f>SUM(AR79:AW82)</f>
        <v>0</v>
      </c>
      <c r="AR79" s="299"/>
      <c r="AS79" s="299"/>
      <c r="AT79" s="299"/>
      <c r="AU79" s="299"/>
      <c r="AV79" s="299"/>
      <c r="AW79" s="299"/>
      <c r="AX79" s="1150">
        <f>+V79</f>
        <v>0</v>
      </c>
      <c r="AY79" s="1004">
        <f>SUM(AZ79:BE82)</f>
        <v>0</v>
      </c>
      <c r="AZ79" s="299"/>
      <c r="BA79" s="299"/>
      <c r="BB79" s="299"/>
      <c r="BC79" s="299"/>
      <c r="BD79" s="299"/>
      <c r="BE79" s="299"/>
      <c r="BF79" s="1150">
        <f>+W79</f>
        <v>0</v>
      </c>
      <c r="BG79" s="1004">
        <f>SUM(BH79:BM82)</f>
        <v>0</v>
      </c>
      <c r="BH79" s="299"/>
      <c r="BI79" s="299"/>
      <c r="BJ79" s="299"/>
      <c r="BK79" s="299"/>
      <c r="BL79" s="299"/>
      <c r="BM79" s="299"/>
      <c r="BN79" s="1150">
        <f>+X79</f>
        <v>0</v>
      </c>
      <c r="BO79" s="1004">
        <f>SUM(BP79:BU82)</f>
        <v>0</v>
      </c>
      <c r="BP79" s="299"/>
      <c r="BQ79" s="299"/>
      <c r="BR79" s="299"/>
      <c r="BS79" s="299"/>
      <c r="BT79" s="299"/>
      <c r="BU79" s="299"/>
    </row>
    <row r="80" spans="1:73" ht="39.950000000000003" customHeight="1" x14ac:dyDescent="0.25">
      <c r="A80" s="151"/>
      <c r="B80" s="24"/>
      <c r="C80" s="1059"/>
      <c r="D80" s="1050"/>
      <c r="E80" s="1062"/>
      <c r="F80" s="1065"/>
      <c r="G80" s="1050"/>
      <c r="H80" s="1044"/>
      <c r="I80" s="1044"/>
      <c r="J80" s="1044"/>
      <c r="K80" s="1050"/>
      <c r="L80" s="1044"/>
      <c r="M80" s="1050"/>
      <c r="N80" s="1047"/>
      <c r="O80" s="1050"/>
      <c r="P80" s="1053"/>
      <c r="Q80" s="1056"/>
      <c r="R80" s="1041"/>
      <c r="S80" s="1041"/>
      <c r="T80" s="1023"/>
      <c r="U80" s="1008"/>
      <c r="V80" s="1008"/>
      <c r="W80" s="1008"/>
      <c r="X80" s="1008"/>
      <c r="Y80" s="1008"/>
      <c r="Z80" s="1005"/>
      <c r="AA80" s="1005"/>
      <c r="AB80" s="1005"/>
      <c r="AC80" s="1005"/>
      <c r="AD80" s="1005"/>
      <c r="AE80" s="1005"/>
      <c r="AF80" s="1005"/>
      <c r="AG80" s="479"/>
      <c r="AH80" s="592"/>
      <c r="AI80" s="592"/>
      <c r="AJ80" s="592"/>
      <c r="AK80" s="196"/>
      <c r="AL80" s="197"/>
      <c r="AM80" s="197"/>
      <c r="AN80" s="197"/>
      <c r="AO80" s="197"/>
      <c r="AP80" s="1151"/>
      <c r="AQ80" s="1005"/>
      <c r="AR80" s="282"/>
      <c r="AS80" s="282"/>
      <c r="AT80" s="282"/>
      <c r="AU80" s="282"/>
      <c r="AV80" s="282"/>
      <c r="AW80" s="282"/>
      <c r="AX80" s="1151"/>
      <c r="AY80" s="1005"/>
      <c r="AZ80" s="282"/>
      <c r="BA80" s="282"/>
      <c r="BB80" s="282"/>
      <c r="BC80" s="282"/>
      <c r="BD80" s="282"/>
      <c r="BE80" s="282"/>
      <c r="BF80" s="1151"/>
      <c r="BG80" s="1005"/>
      <c r="BH80" s="282"/>
      <c r="BI80" s="282"/>
      <c r="BJ80" s="282"/>
      <c r="BK80" s="282"/>
      <c r="BL80" s="282"/>
      <c r="BM80" s="282"/>
      <c r="BN80" s="1151"/>
      <c r="BO80" s="1005"/>
      <c r="BP80" s="282"/>
      <c r="BQ80" s="282"/>
      <c r="BR80" s="282"/>
      <c r="BS80" s="282"/>
      <c r="BT80" s="282"/>
      <c r="BU80" s="282"/>
    </row>
    <row r="81" spans="1:73" ht="39.950000000000003" customHeight="1" x14ac:dyDescent="0.25">
      <c r="A81" s="151"/>
      <c r="B81" s="24"/>
      <c r="C81" s="1059"/>
      <c r="D81" s="1050"/>
      <c r="E81" s="1062"/>
      <c r="F81" s="1065"/>
      <c r="G81" s="1050"/>
      <c r="H81" s="1044"/>
      <c r="I81" s="1044"/>
      <c r="J81" s="1044"/>
      <c r="K81" s="1050"/>
      <c r="L81" s="1044"/>
      <c r="M81" s="1050"/>
      <c r="N81" s="1047"/>
      <c r="O81" s="1050"/>
      <c r="P81" s="1053"/>
      <c r="Q81" s="1056"/>
      <c r="R81" s="1041"/>
      <c r="S81" s="1041"/>
      <c r="T81" s="1023"/>
      <c r="U81" s="1008"/>
      <c r="V81" s="1008"/>
      <c r="W81" s="1008"/>
      <c r="X81" s="1008"/>
      <c r="Y81" s="1008"/>
      <c r="Z81" s="1005"/>
      <c r="AA81" s="1005"/>
      <c r="AB81" s="1005"/>
      <c r="AC81" s="1005"/>
      <c r="AD81" s="1005"/>
      <c r="AE81" s="1005"/>
      <c r="AF81" s="1005"/>
      <c r="AG81" s="196"/>
      <c r="AH81" s="592"/>
      <c r="AI81" s="592"/>
      <c r="AJ81" s="592"/>
      <c r="AK81" s="196"/>
      <c r="AL81" s="197"/>
      <c r="AM81" s="197"/>
      <c r="AN81" s="197"/>
      <c r="AO81" s="197"/>
      <c r="AP81" s="1151"/>
      <c r="AQ81" s="1005"/>
      <c r="AR81" s="282"/>
      <c r="AS81" s="282"/>
      <c r="AT81" s="282"/>
      <c r="AU81" s="282"/>
      <c r="AV81" s="282"/>
      <c r="AW81" s="282"/>
      <c r="AX81" s="1151"/>
      <c r="AY81" s="1005"/>
      <c r="AZ81" s="282"/>
      <c r="BA81" s="282"/>
      <c r="BB81" s="282"/>
      <c r="BC81" s="282"/>
      <c r="BD81" s="282"/>
      <c r="BE81" s="282"/>
      <c r="BF81" s="1151"/>
      <c r="BG81" s="1005"/>
      <c r="BH81" s="282"/>
      <c r="BI81" s="282"/>
      <c r="BJ81" s="282"/>
      <c r="BK81" s="282"/>
      <c r="BL81" s="282"/>
      <c r="BM81" s="282"/>
      <c r="BN81" s="1151"/>
      <c r="BO81" s="1005"/>
      <c r="BP81" s="282"/>
      <c r="BQ81" s="282"/>
      <c r="BR81" s="282"/>
      <c r="BS81" s="282"/>
      <c r="BT81" s="282"/>
      <c r="BU81" s="282"/>
    </row>
    <row r="82" spans="1:73" ht="39.950000000000003" customHeight="1" thickBot="1" x14ac:dyDescent="0.3">
      <c r="A82" s="151"/>
      <c r="B82" s="24"/>
      <c r="C82" s="1060"/>
      <c r="D82" s="1051"/>
      <c r="E82" s="1063"/>
      <c r="F82" s="1066"/>
      <c r="G82" s="1051"/>
      <c r="H82" s="1045"/>
      <c r="I82" s="1045"/>
      <c r="J82" s="1045"/>
      <c r="K82" s="1051"/>
      <c r="L82" s="1045"/>
      <c r="M82" s="1051"/>
      <c r="N82" s="1048"/>
      <c r="O82" s="1051"/>
      <c r="P82" s="1054"/>
      <c r="Q82" s="1057"/>
      <c r="R82" s="1042"/>
      <c r="S82" s="1042"/>
      <c r="T82" s="1024"/>
      <c r="U82" s="1009"/>
      <c r="V82" s="1009"/>
      <c r="W82" s="1009"/>
      <c r="X82" s="1009"/>
      <c r="Y82" s="1009"/>
      <c r="Z82" s="1006"/>
      <c r="AA82" s="1006"/>
      <c r="AB82" s="1006"/>
      <c r="AC82" s="1006"/>
      <c r="AD82" s="1006"/>
      <c r="AE82" s="1006"/>
      <c r="AF82" s="1006"/>
      <c r="AG82" s="715"/>
      <c r="AH82" s="716"/>
      <c r="AI82" s="716"/>
      <c r="AJ82" s="716"/>
      <c r="AK82" s="715"/>
      <c r="AL82" s="717"/>
      <c r="AM82" s="717"/>
      <c r="AN82" s="717"/>
      <c r="AO82" s="717"/>
      <c r="AP82" s="1152"/>
      <c r="AQ82" s="1006"/>
      <c r="AR82" s="718"/>
      <c r="AS82" s="718"/>
      <c r="AT82" s="718"/>
      <c r="AU82" s="718"/>
      <c r="AV82" s="718"/>
      <c r="AW82" s="718"/>
      <c r="AX82" s="1152"/>
      <c r="AY82" s="1006"/>
      <c r="AZ82" s="718"/>
      <c r="BA82" s="718"/>
      <c r="BB82" s="718"/>
      <c r="BC82" s="718"/>
      <c r="BD82" s="718"/>
      <c r="BE82" s="718"/>
      <c r="BF82" s="1152"/>
      <c r="BG82" s="1006"/>
      <c r="BH82" s="718"/>
      <c r="BI82" s="718"/>
      <c r="BJ82" s="718"/>
      <c r="BK82" s="718"/>
      <c r="BL82" s="718"/>
      <c r="BM82" s="718"/>
      <c r="BN82" s="1152"/>
      <c r="BO82" s="1006"/>
      <c r="BP82" s="718"/>
      <c r="BQ82" s="718"/>
      <c r="BR82" s="718"/>
      <c r="BS82" s="718"/>
      <c r="BT82" s="718"/>
      <c r="BU82" s="718"/>
    </row>
    <row r="83" spans="1:73" ht="40.15" customHeight="1" thickTop="1" thickBot="1" x14ac:dyDescent="0.3">
      <c r="A83" s="151"/>
      <c r="B83" s="924" t="s">
        <v>518</v>
      </c>
      <c r="C83" s="238" t="s">
        <v>54</v>
      </c>
      <c r="D83" s="421"/>
      <c r="E83" s="662"/>
      <c r="F83" s="447"/>
      <c r="G83" s="373"/>
      <c r="H83" s="375"/>
      <c r="I83" s="375"/>
      <c r="J83" s="376"/>
      <c r="K83" s="376"/>
      <c r="L83" s="421"/>
      <c r="M83" s="423"/>
      <c r="N83" s="663"/>
      <c r="O83" s="664"/>
      <c r="P83" s="664"/>
      <c r="Q83" s="666"/>
      <c r="R83" s="698"/>
      <c r="S83" s="698"/>
      <c r="T83" s="783"/>
      <c r="U83" s="668"/>
      <c r="V83" s="668"/>
      <c r="W83" s="668"/>
      <c r="X83" s="668"/>
      <c r="Y83" s="248"/>
      <c r="Z83" s="700">
        <f t="shared" ref="Z83:AF111" si="40">+AQ83+AY83+BG83+BO83</f>
        <v>0</v>
      </c>
      <c r="AA83" s="700">
        <f t="shared" si="40"/>
        <v>0</v>
      </c>
      <c r="AB83" s="700">
        <f t="shared" si="40"/>
        <v>0</v>
      </c>
      <c r="AC83" s="700">
        <f t="shared" si="40"/>
        <v>0</v>
      </c>
      <c r="AD83" s="700">
        <f t="shared" si="40"/>
        <v>0</v>
      </c>
      <c r="AE83" s="700">
        <f t="shared" si="40"/>
        <v>0</v>
      </c>
      <c r="AF83" s="700">
        <f t="shared" si="40"/>
        <v>0</v>
      </c>
      <c r="AG83" s="246"/>
      <c r="AH83" s="246"/>
      <c r="AI83" s="246"/>
      <c r="AJ83" s="246"/>
      <c r="AK83" s="246"/>
      <c r="AL83" s="246"/>
      <c r="AM83" s="246"/>
      <c r="AN83" s="246"/>
      <c r="AO83" s="246"/>
      <c r="AP83" s="784"/>
      <c r="AQ83" s="670">
        <f t="shared" ref="AQ83" si="41">SUM(AQ84:AQ87)</f>
        <v>0</v>
      </c>
      <c r="AR83" s="670">
        <f>SUM(AR84:AR87)</f>
        <v>0</v>
      </c>
      <c r="AS83" s="670">
        <f t="shared" ref="AS83:AW83" si="42">SUM(AS84:AS87)</f>
        <v>0</v>
      </c>
      <c r="AT83" s="670">
        <f t="shared" si="42"/>
        <v>0</v>
      </c>
      <c r="AU83" s="670">
        <f t="shared" si="42"/>
        <v>0</v>
      </c>
      <c r="AV83" s="670">
        <f t="shared" si="42"/>
        <v>0</v>
      </c>
      <c r="AW83" s="670">
        <f t="shared" si="42"/>
        <v>0</v>
      </c>
      <c r="AX83" s="784"/>
      <c r="AY83" s="670">
        <f t="shared" ref="AY83:BE83" si="43">SUM(AY84:AY87)</f>
        <v>0</v>
      </c>
      <c r="AZ83" s="670">
        <f t="shared" si="43"/>
        <v>0</v>
      </c>
      <c r="BA83" s="670">
        <f t="shared" si="43"/>
        <v>0</v>
      </c>
      <c r="BB83" s="670">
        <f t="shared" si="43"/>
        <v>0</v>
      </c>
      <c r="BC83" s="670">
        <f t="shared" si="43"/>
        <v>0</v>
      </c>
      <c r="BD83" s="670">
        <f t="shared" si="43"/>
        <v>0</v>
      </c>
      <c r="BE83" s="670">
        <f t="shared" si="43"/>
        <v>0</v>
      </c>
      <c r="BF83" s="784"/>
      <c r="BG83" s="670">
        <f t="shared" ref="BG83:BM83" si="44">SUM(BG84:BG87)</f>
        <v>0</v>
      </c>
      <c r="BH83" s="670">
        <f t="shared" si="44"/>
        <v>0</v>
      </c>
      <c r="BI83" s="670">
        <f t="shared" si="44"/>
        <v>0</v>
      </c>
      <c r="BJ83" s="670">
        <f t="shared" si="44"/>
        <v>0</v>
      </c>
      <c r="BK83" s="670">
        <f t="shared" si="44"/>
        <v>0</v>
      </c>
      <c r="BL83" s="670">
        <f t="shared" si="44"/>
        <v>0</v>
      </c>
      <c r="BM83" s="670">
        <f t="shared" si="44"/>
        <v>0</v>
      </c>
      <c r="BN83" s="784"/>
      <c r="BO83" s="670">
        <f t="shared" ref="BO83:BU83" si="45">SUM(BO84:BO87)</f>
        <v>0</v>
      </c>
      <c r="BP83" s="670">
        <f t="shared" si="45"/>
        <v>0</v>
      </c>
      <c r="BQ83" s="670">
        <f t="shared" si="45"/>
        <v>0</v>
      </c>
      <c r="BR83" s="670">
        <f t="shared" si="45"/>
        <v>0</v>
      </c>
      <c r="BS83" s="670">
        <f t="shared" si="45"/>
        <v>0</v>
      </c>
      <c r="BT83" s="670">
        <f t="shared" si="45"/>
        <v>0</v>
      </c>
      <c r="BU83" s="670">
        <f t="shared" si="45"/>
        <v>0</v>
      </c>
    </row>
    <row r="84" spans="1:73" ht="39.950000000000003" customHeight="1" thickTop="1" x14ac:dyDescent="0.25">
      <c r="A84" s="151"/>
      <c r="B84" s="24"/>
      <c r="C84" s="1058" t="s">
        <v>519</v>
      </c>
      <c r="D84" s="1049" t="s">
        <v>520</v>
      </c>
      <c r="E84" s="1061">
        <v>79</v>
      </c>
      <c r="F84" s="1064" t="s">
        <v>3123</v>
      </c>
      <c r="G84" s="1049" t="s">
        <v>521</v>
      </c>
      <c r="H84" s="1043" t="s">
        <v>522</v>
      </c>
      <c r="I84" s="1043" t="s">
        <v>3124</v>
      </c>
      <c r="J84" s="1043" t="s">
        <v>3093</v>
      </c>
      <c r="K84" s="1049" t="s">
        <v>3094</v>
      </c>
      <c r="L84" s="1043" t="s">
        <v>3125</v>
      </c>
      <c r="M84" s="1049" t="s">
        <v>3126</v>
      </c>
      <c r="N84" s="1046">
        <v>2026004540061</v>
      </c>
      <c r="O84" s="1049" t="s">
        <v>3127</v>
      </c>
      <c r="P84" s="1052" t="s">
        <v>521</v>
      </c>
      <c r="Q84" s="1055" t="s">
        <v>522</v>
      </c>
      <c r="R84" s="1040" t="s">
        <v>2871</v>
      </c>
      <c r="S84" s="1040"/>
      <c r="T84" s="1022"/>
      <c r="U84" s="1007"/>
      <c r="V84" s="1007"/>
      <c r="W84" s="1007"/>
      <c r="X84" s="1007"/>
      <c r="Y84" s="1007"/>
      <c r="Z84" s="1004">
        <f t="shared" si="40"/>
        <v>0</v>
      </c>
      <c r="AA84" s="1004">
        <f t="shared" ref="AA84:AF84" si="46">SUM(AR84:AR87,AZ84:AZ87,BH84:BH87,BP84:BP87)</f>
        <v>0</v>
      </c>
      <c r="AB84" s="1004">
        <f t="shared" si="46"/>
        <v>0</v>
      </c>
      <c r="AC84" s="1004">
        <f t="shared" si="46"/>
        <v>0</v>
      </c>
      <c r="AD84" s="1004">
        <f t="shared" si="46"/>
        <v>0</v>
      </c>
      <c r="AE84" s="1004">
        <f t="shared" si="46"/>
        <v>0</v>
      </c>
      <c r="AF84" s="1004">
        <f t="shared" si="46"/>
        <v>0</v>
      </c>
      <c r="AG84" s="714"/>
      <c r="AH84" s="593"/>
      <c r="AI84" s="593"/>
      <c r="AJ84" s="593"/>
      <c r="AK84" s="207"/>
      <c r="AL84" s="208"/>
      <c r="AM84" s="208"/>
      <c r="AN84" s="208"/>
      <c r="AO84" s="208"/>
      <c r="AP84" s="1150">
        <f>+U84</f>
        <v>0</v>
      </c>
      <c r="AQ84" s="1004">
        <f>SUM(AR84:AW87)</f>
        <v>0</v>
      </c>
      <c r="AR84" s="299"/>
      <c r="AS84" s="299"/>
      <c r="AT84" s="299"/>
      <c r="AU84" s="299"/>
      <c r="AV84" s="299"/>
      <c r="AW84" s="299"/>
      <c r="AX84" s="1150">
        <f>+V84</f>
        <v>0</v>
      </c>
      <c r="AY84" s="1004">
        <f>SUM(AZ84:BE87)</f>
        <v>0</v>
      </c>
      <c r="AZ84" s="299"/>
      <c r="BA84" s="299"/>
      <c r="BB84" s="299"/>
      <c r="BC84" s="299"/>
      <c r="BD84" s="299"/>
      <c r="BE84" s="299"/>
      <c r="BF84" s="1150">
        <f>+W84</f>
        <v>0</v>
      </c>
      <c r="BG84" s="1004">
        <f>SUM(BH84:BM87)</f>
        <v>0</v>
      </c>
      <c r="BH84" s="299"/>
      <c r="BI84" s="299"/>
      <c r="BJ84" s="299"/>
      <c r="BK84" s="299"/>
      <c r="BL84" s="299"/>
      <c r="BM84" s="299"/>
      <c r="BN84" s="1150">
        <f>+X84</f>
        <v>0</v>
      </c>
      <c r="BO84" s="1004">
        <f>SUM(BP84:BU87)</f>
        <v>0</v>
      </c>
      <c r="BP84" s="299"/>
      <c r="BQ84" s="299"/>
      <c r="BR84" s="299"/>
      <c r="BS84" s="299"/>
      <c r="BT84" s="299"/>
      <c r="BU84" s="299"/>
    </row>
    <row r="85" spans="1:73" ht="39.950000000000003" customHeight="1" x14ac:dyDescent="0.25">
      <c r="A85" s="151"/>
      <c r="B85" s="24"/>
      <c r="C85" s="1059"/>
      <c r="D85" s="1050"/>
      <c r="E85" s="1062"/>
      <c r="F85" s="1065"/>
      <c r="G85" s="1050"/>
      <c r="H85" s="1044"/>
      <c r="I85" s="1044"/>
      <c r="J85" s="1044"/>
      <c r="K85" s="1050"/>
      <c r="L85" s="1044"/>
      <c r="M85" s="1050"/>
      <c r="N85" s="1047"/>
      <c r="O85" s="1050"/>
      <c r="P85" s="1053"/>
      <c r="Q85" s="1056"/>
      <c r="R85" s="1041"/>
      <c r="S85" s="1041"/>
      <c r="T85" s="1023"/>
      <c r="U85" s="1008"/>
      <c r="V85" s="1008"/>
      <c r="W85" s="1008"/>
      <c r="X85" s="1008"/>
      <c r="Y85" s="1008"/>
      <c r="Z85" s="1005"/>
      <c r="AA85" s="1005"/>
      <c r="AB85" s="1005"/>
      <c r="AC85" s="1005"/>
      <c r="AD85" s="1005"/>
      <c r="AE85" s="1005"/>
      <c r="AF85" s="1005"/>
      <c r="AG85" s="479"/>
      <c r="AH85" s="592"/>
      <c r="AI85" s="592"/>
      <c r="AJ85" s="592"/>
      <c r="AK85" s="196"/>
      <c r="AL85" s="197"/>
      <c r="AM85" s="197"/>
      <c r="AN85" s="197"/>
      <c r="AO85" s="197"/>
      <c r="AP85" s="1151"/>
      <c r="AQ85" s="1005"/>
      <c r="AR85" s="282"/>
      <c r="AS85" s="282"/>
      <c r="AT85" s="282"/>
      <c r="AU85" s="282"/>
      <c r="AV85" s="282"/>
      <c r="AW85" s="282"/>
      <c r="AX85" s="1151"/>
      <c r="AY85" s="1005"/>
      <c r="AZ85" s="282"/>
      <c r="BA85" s="282"/>
      <c r="BB85" s="282"/>
      <c r="BC85" s="282"/>
      <c r="BD85" s="282"/>
      <c r="BE85" s="282"/>
      <c r="BF85" s="1151"/>
      <c r="BG85" s="1005"/>
      <c r="BH85" s="282"/>
      <c r="BI85" s="282"/>
      <c r="BJ85" s="282"/>
      <c r="BK85" s="282"/>
      <c r="BL85" s="282"/>
      <c r="BM85" s="282"/>
      <c r="BN85" s="1151"/>
      <c r="BO85" s="1005"/>
      <c r="BP85" s="282"/>
      <c r="BQ85" s="282"/>
      <c r="BR85" s="282"/>
      <c r="BS85" s="282"/>
      <c r="BT85" s="282"/>
      <c r="BU85" s="282"/>
    </row>
    <row r="86" spans="1:73" ht="39.950000000000003" customHeight="1" x14ac:dyDescent="0.25">
      <c r="A86" s="151"/>
      <c r="B86" s="24"/>
      <c r="C86" s="1059"/>
      <c r="D86" s="1050"/>
      <c r="E86" s="1062"/>
      <c r="F86" s="1065"/>
      <c r="G86" s="1050"/>
      <c r="H86" s="1044"/>
      <c r="I86" s="1044"/>
      <c r="J86" s="1044"/>
      <c r="K86" s="1050"/>
      <c r="L86" s="1044"/>
      <c r="M86" s="1050"/>
      <c r="N86" s="1047"/>
      <c r="O86" s="1050"/>
      <c r="P86" s="1053"/>
      <c r="Q86" s="1056"/>
      <c r="R86" s="1041"/>
      <c r="S86" s="1041"/>
      <c r="T86" s="1023"/>
      <c r="U86" s="1008"/>
      <c r="V86" s="1008"/>
      <c r="W86" s="1008"/>
      <c r="X86" s="1008"/>
      <c r="Y86" s="1008"/>
      <c r="Z86" s="1005"/>
      <c r="AA86" s="1005"/>
      <c r="AB86" s="1005"/>
      <c r="AC86" s="1005"/>
      <c r="AD86" s="1005"/>
      <c r="AE86" s="1005"/>
      <c r="AF86" s="1005"/>
      <c r="AG86" s="196"/>
      <c r="AH86" s="592"/>
      <c r="AI86" s="592"/>
      <c r="AJ86" s="592"/>
      <c r="AK86" s="196"/>
      <c r="AL86" s="197"/>
      <c r="AM86" s="197"/>
      <c r="AN86" s="197"/>
      <c r="AO86" s="197"/>
      <c r="AP86" s="1151"/>
      <c r="AQ86" s="1005"/>
      <c r="AR86" s="282"/>
      <c r="AS86" s="282"/>
      <c r="AT86" s="282"/>
      <c r="AU86" s="282"/>
      <c r="AV86" s="282"/>
      <c r="AW86" s="282"/>
      <c r="AX86" s="1151"/>
      <c r="AY86" s="1005"/>
      <c r="AZ86" s="282"/>
      <c r="BA86" s="282"/>
      <c r="BB86" s="282"/>
      <c r="BC86" s="282"/>
      <c r="BD86" s="282"/>
      <c r="BE86" s="282"/>
      <c r="BF86" s="1151"/>
      <c r="BG86" s="1005"/>
      <c r="BH86" s="282"/>
      <c r="BI86" s="282"/>
      <c r="BJ86" s="282"/>
      <c r="BK86" s="282"/>
      <c r="BL86" s="282"/>
      <c r="BM86" s="282"/>
      <c r="BN86" s="1151"/>
      <c r="BO86" s="1005"/>
      <c r="BP86" s="282"/>
      <c r="BQ86" s="282"/>
      <c r="BR86" s="282"/>
      <c r="BS86" s="282"/>
      <c r="BT86" s="282"/>
      <c r="BU86" s="282"/>
    </row>
    <row r="87" spans="1:73" ht="39.950000000000003" customHeight="1" thickBot="1" x14ac:dyDescent="0.3">
      <c r="A87" s="151"/>
      <c r="B87" s="24"/>
      <c r="C87" s="1060"/>
      <c r="D87" s="1051"/>
      <c r="E87" s="1063"/>
      <c r="F87" s="1066"/>
      <c r="G87" s="1051"/>
      <c r="H87" s="1045"/>
      <c r="I87" s="1045"/>
      <c r="J87" s="1045"/>
      <c r="K87" s="1051"/>
      <c r="L87" s="1045"/>
      <c r="M87" s="1051"/>
      <c r="N87" s="1048"/>
      <c r="O87" s="1051"/>
      <c r="P87" s="1054"/>
      <c r="Q87" s="1057"/>
      <c r="R87" s="1042"/>
      <c r="S87" s="1042"/>
      <c r="T87" s="1024"/>
      <c r="U87" s="1009"/>
      <c r="V87" s="1009"/>
      <c r="W87" s="1009"/>
      <c r="X87" s="1009"/>
      <c r="Y87" s="1009"/>
      <c r="Z87" s="1006"/>
      <c r="AA87" s="1006"/>
      <c r="AB87" s="1006"/>
      <c r="AC87" s="1006"/>
      <c r="AD87" s="1006"/>
      <c r="AE87" s="1006"/>
      <c r="AF87" s="1006"/>
      <c r="AG87" s="715"/>
      <c r="AH87" s="716"/>
      <c r="AI87" s="716"/>
      <c r="AJ87" s="716"/>
      <c r="AK87" s="715"/>
      <c r="AL87" s="717"/>
      <c r="AM87" s="717"/>
      <c r="AN87" s="717"/>
      <c r="AO87" s="717"/>
      <c r="AP87" s="1152"/>
      <c r="AQ87" s="1006"/>
      <c r="AR87" s="718"/>
      <c r="AS87" s="718"/>
      <c r="AT87" s="718"/>
      <c r="AU87" s="718"/>
      <c r="AV87" s="718"/>
      <c r="AW87" s="718"/>
      <c r="AX87" s="1152"/>
      <c r="AY87" s="1006"/>
      <c r="AZ87" s="718"/>
      <c r="BA87" s="718"/>
      <c r="BB87" s="718"/>
      <c r="BC87" s="718"/>
      <c r="BD87" s="718"/>
      <c r="BE87" s="718"/>
      <c r="BF87" s="1152"/>
      <c r="BG87" s="1006"/>
      <c r="BH87" s="718"/>
      <c r="BI87" s="718"/>
      <c r="BJ87" s="718"/>
      <c r="BK87" s="718"/>
      <c r="BL87" s="718"/>
      <c r="BM87" s="718"/>
      <c r="BN87" s="1152"/>
      <c r="BO87" s="1006"/>
      <c r="BP87" s="718"/>
      <c r="BQ87" s="718"/>
      <c r="BR87" s="718"/>
      <c r="BS87" s="718"/>
      <c r="BT87" s="718"/>
      <c r="BU87" s="718"/>
    </row>
    <row r="88" spans="1:73" ht="40.15" customHeight="1" thickTop="1" thickBot="1" x14ac:dyDescent="0.3">
      <c r="A88" s="151"/>
      <c r="B88" s="924" t="s">
        <v>523</v>
      </c>
      <c r="C88" s="238" t="s">
        <v>55</v>
      </c>
      <c r="D88" s="421"/>
      <c r="E88" s="662"/>
      <c r="F88" s="447"/>
      <c r="G88" s="373"/>
      <c r="H88" s="375"/>
      <c r="I88" s="375"/>
      <c r="J88" s="376"/>
      <c r="K88" s="376"/>
      <c r="L88" s="421"/>
      <c r="M88" s="423"/>
      <c r="N88" s="663"/>
      <c r="O88" s="664"/>
      <c r="P88" s="664"/>
      <c r="Q88" s="666"/>
      <c r="R88" s="698"/>
      <c r="S88" s="698"/>
      <c r="T88" s="783"/>
      <c r="U88" s="668"/>
      <c r="V88" s="668"/>
      <c r="W88" s="668"/>
      <c r="X88" s="668"/>
      <c r="Y88" s="248"/>
      <c r="Z88" s="700">
        <f t="shared" si="40"/>
        <v>0</v>
      </c>
      <c r="AA88" s="700">
        <f t="shared" si="40"/>
        <v>0</v>
      </c>
      <c r="AB88" s="700">
        <f t="shared" si="40"/>
        <v>0</v>
      </c>
      <c r="AC88" s="700">
        <f t="shared" si="40"/>
        <v>0</v>
      </c>
      <c r="AD88" s="700">
        <f t="shared" si="40"/>
        <v>0</v>
      </c>
      <c r="AE88" s="700">
        <f t="shared" si="40"/>
        <v>0</v>
      </c>
      <c r="AF88" s="700">
        <f t="shared" si="40"/>
        <v>0</v>
      </c>
      <c r="AG88" s="246"/>
      <c r="AH88" s="246"/>
      <c r="AI88" s="246"/>
      <c r="AJ88" s="246"/>
      <c r="AK88" s="246"/>
      <c r="AL88" s="246"/>
      <c r="AM88" s="246"/>
      <c r="AN88" s="246"/>
      <c r="AO88" s="246"/>
      <c r="AP88" s="784"/>
      <c r="AQ88" s="670">
        <f t="shared" ref="AQ88" si="47">SUM(AQ89:AQ100)</f>
        <v>0</v>
      </c>
      <c r="AR88" s="670">
        <f>SUM(AR89:AR100)</f>
        <v>0</v>
      </c>
      <c r="AS88" s="670">
        <f t="shared" ref="AS88:AW88" si="48">SUM(AS89:AS100)</f>
        <v>0</v>
      </c>
      <c r="AT88" s="670">
        <f t="shared" si="48"/>
        <v>0</v>
      </c>
      <c r="AU88" s="670">
        <f t="shared" si="48"/>
        <v>0</v>
      </c>
      <c r="AV88" s="670">
        <f t="shared" si="48"/>
        <v>0</v>
      </c>
      <c r="AW88" s="670">
        <f t="shared" si="48"/>
        <v>0</v>
      </c>
      <c r="AX88" s="784"/>
      <c r="AY88" s="670">
        <f t="shared" ref="AY88:BE88" si="49">SUM(AY89:AY100)</f>
        <v>0</v>
      </c>
      <c r="AZ88" s="670">
        <f t="shared" si="49"/>
        <v>0</v>
      </c>
      <c r="BA88" s="670">
        <f t="shared" si="49"/>
        <v>0</v>
      </c>
      <c r="BB88" s="670">
        <f t="shared" si="49"/>
        <v>0</v>
      </c>
      <c r="BC88" s="670">
        <f t="shared" si="49"/>
        <v>0</v>
      </c>
      <c r="BD88" s="670">
        <f t="shared" si="49"/>
        <v>0</v>
      </c>
      <c r="BE88" s="670">
        <f t="shared" si="49"/>
        <v>0</v>
      </c>
      <c r="BF88" s="784"/>
      <c r="BG88" s="670">
        <f t="shared" ref="BG88:BM88" si="50">SUM(BG89:BG100)</f>
        <v>0</v>
      </c>
      <c r="BH88" s="670">
        <f t="shared" si="50"/>
        <v>0</v>
      </c>
      <c r="BI88" s="670">
        <f t="shared" si="50"/>
        <v>0</v>
      </c>
      <c r="BJ88" s="670">
        <f t="shared" si="50"/>
        <v>0</v>
      </c>
      <c r="BK88" s="670">
        <f t="shared" si="50"/>
        <v>0</v>
      </c>
      <c r="BL88" s="670">
        <f t="shared" si="50"/>
        <v>0</v>
      </c>
      <c r="BM88" s="670">
        <f t="shared" si="50"/>
        <v>0</v>
      </c>
      <c r="BN88" s="784"/>
      <c r="BO88" s="670">
        <f t="shared" ref="BO88:BU88" si="51">SUM(BO89:BO100)</f>
        <v>0</v>
      </c>
      <c r="BP88" s="670">
        <f t="shared" si="51"/>
        <v>0</v>
      </c>
      <c r="BQ88" s="670">
        <f t="shared" si="51"/>
        <v>0</v>
      </c>
      <c r="BR88" s="670">
        <f t="shared" si="51"/>
        <v>0</v>
      </c>
      <c r="BS88" s="670">
        <f t="shared" si="51"/>
        <v>0</v>
      </c>
      <c r="BT88" s="670">
        <f t="shared" si="51"/>
        <v>0</v>
      </c>
      <c r="BU88" s="670">
        <f t="shared" si="51"/>
        <v>0</v>
      </c>
    </row>
    <row r="89" spans="1:73" ht="39.950000000000003" customHeight="1" thickTop="1" x14ac:dyDescent="0.25">
      <c r="C89" s="1058"/>
      <c r="D89" s="1161"/>
      <c r="E89" s="1061" t="s">
        <v>3044</v>
      </c>
      <c r="F89" s="1064" t="s">
        <v>3128</v>
      </c>
      <c r="G89" s="1049" t="s">
        <v>3129</v>
      </c>
      <c r="H89" s="1043" t="s">
        <v>2978</v>
      </c>
      <c r="I89" s="1043" t="s">
        <v>3130</v>
      </c>
      <c r="J89" s="1043" t="s">
        <v>3093</v>
      </c>
      <c r="K89" s="1049" t="s">
        <v>3094</v>
      </c>
      <c r="L89" s="1043" t="s">
        <v>3116</v>
      </c>
      <c r="M89" s="1049" t="s">
        <v>3131</v>
      </c>
      <c r="N89" s="1046">
        <v>2026004540065</v>
      </c>
      <c r="O89" s="1049" t="s">
        <v>3118</v>
      </c>
      <c r="P89" s="1052" t="s">
        <v>526</v>
      </c>
      <c r="Q89" s="1055"/>
      <c r="R89" s="1040" t="s">
        <v>2871</v>
      </c>
      <c r="S89" s="1040"/>
      <c r="T89" s="1022"/>
      <c r="U89" s="1007"/>
      <c r="V89" s="1007"/>
      <c r="W89" s="1007"/>
      <c r="X89" s="1007"/>
      <c r="Y89" s="1007"/>
      <c r="Z89" s="1004">
        <f t="shared" si="40"/>
        <v>0</v>
      </c>
      <c r="AA89" s="1004">
        <f t="shared" ref="AA89:AF89" si="52">SUM(AR89:AR92,AZ89:AZ92,BH89:BH92,BP89:BP92)</f>
        <v>0</v>
      </c>
      <c r="AB89" s="1004">
        <f t="shared" si="52"/>
        <v>0</v>
      </c>
      <c r="AC89" s="1004">
        <f t="shared" si="52"/>
        <v>0</v>
      </c>
      <c r="AD89" s="1004">
        <f t="shared" si="52"/>
        <v>0</v>
      </c>
      <c r="AE89" s="1004">
        <f t="shared" si="52"/>
        <v>0</v>
      </c>
      <c r="AF89" s="1004">
        <f t="shared" si="52"/>
        <v>0</v>
      </c>
      <c r="AG89" s="714"/>
      <c r="AH89" s="593"/>
      <c r="AI89" s="593"/>
      <c r="AJ89" s="593"/>
      <c r="AK89" s="207"/>
      <c r="AL89" s="208"/>
      <c r="AM89" s="208"/>
      <c r="AN89" s="208"/>
      <c r="AO89" s="208"/>
      <c r="AP89" s="1150">
        <f>+U89</f>
        <v>0</v>
      </c>
      <c r="AQ89" s="1004">
        <f>SUM(AR89:AW92)</f>
        <v>0</v>
      </c>
      <c r="AR89" s="299"/>
      <c r="AS89" s="299"/>
      <c r="AT89" s="299"/>
      <c r="AU89" s="299"/>
      <c r="AV89" s="299"/>
      <c r="AW89" s="299"/>
      <c r="AX89" s="1150">
        <f>+V89</f>
        <v>0</v>
      </c>
      <c r="AY89" s="1004">
        <f>SUM(AZ89:BE92)</f>
        <v>0</v>
      </c>
      <c r="AZ89" s="299"/>
      <c r="BA89" s="299"/>
      <c r="BB89" s="299"/>
      <c r="BC89" s="299"/>
      <c r="BD89" s="299"/>
      <c r="BE89" s="299"/>
      <c r="BF89" s="1150">
        <f>+W89</f>
        <v>0</v>
      </c>
      <c r="BG89" s="1004">
        <f>SUM(BH89:BM92)</f>
        <v>0</v>
      </c>
      <c r="BH89" s="299"/>
      <c r="BI89" s="299"/>
      <c r="BJ89" s="299"/>
      <c r="BK89" s="299"/>
      <c r="BL89" s="299"/>
      <c r="BM89" s="299"/>
      <c r="BN89" s="1150">
        <f>+X89</f>
        <v>0</v>
      </c>
      <c r="BO89" s="1004">
        <f>SUM(BP89:BU92)</f>
        <v>0</v>
      </c>
      <c r="BP89" s="299"/>
      <c r="BQ89" s="299"/>
      <c r="BR89" s="299"/>
      <c r="BS89" s="299"/>
      <c r="BT89" s="299"/>
      <c r="BU89" s="299"/>
    </row>
    <row r="90" spans="1:73" ht="39.950000000000003" customHeight="1" x14ac:dyDescent="0.25">
      <c r="C90" s="1059"/>
      <c r="D90" s="1162"/>
      <c r="E90" s="1062"/>
      <c r="F90" s="1065"/>
      <c r="G90" s="1050"/>
      <c r="H90" s="1044"/>
      <c r="I90" s="1044"/>
      <c r="J90" s="1044"/>
      <c r="K90" s="1050"/>
      <c r="L90" s="1044"/>
      <c r="M90" s="1050"/>
      <c r="N90" s="1047"/>
      <c r="O90" s="1050"/>
      <c r="P90" s="1053"/>
      <c r="Q90" s="1056"/>
      <c r="R90" s="1041"/>
      <c r="S90" s="1041"/>
      <c r="T90" s="1023"/>
      <c r="U90" s="1008"/>
      <c r="V90" s="1008"/>
      <c r="W90" s="1008"/>
      <c r="X90" s="1008"/>
      <c r="Y90" s="1008"/>
      <c r="Z90" s="1005"/>
      <c r="AA90" s="1005"/>
      <c r="AB90" s="1005"/>
      <c r="AC90" s="1005"/>
      <c r="AD90" s="1005"/>
      <c r="AE90" s="1005"/>
      <c r="AF90" s="1005"/>
      <c r="AG90" s="479"/>
      <c r="AH90" s="592"/>
      <c r="AI90" s="592"/>
      <c r="AJ90" s="592"/>
      <c r="AK90" s="196"/>
      <c r="AL90" s="197"/>
      <c r="AM90" s="197"/>
      <c r="AN90" s="197"/>
      <c r="AO90" s="197"/>
      <c r="AP90" s="1151"/>
      <c r="AQ90" s="1005"/>
      <c r="AR90" s="282"/>
      <c r="AS90" s="282"/>
      <c r="AT90" s="282"/>
      <c r="AU90" s="282"/>
      <c r="AV90" s="282"/>
      <c r="AW90" s="282"/>
      <c r="AX90" s="1151"/>
      <c r="AY90" s="1005"/>
      <c r="AZ90" s="282"/>
      <c r="BA90" s="282"/>
      <c r="BB90" s="282"/>
      <c r="BC90" s="282"/>
      <c r="BD90" s="282"/>
      <c r="BE90" s="282"/>
      <c r="BF90" s="1151"/>
      <c r="BG90" s="1005"/>
      <c r="BH90" s="282"/>
      <c r="BI90" s="282"/>
      <c r="BJ90" s="282"/>
      <c r="BK90" s="282"/>
      <c r="BL90" s="282"/>
      <c r="BM90" s="282"/>
      <c r="BN90" s="1151"/>
      <c r="BO90" s="1005"/>
      <c r="BP90" s="282"/>
      <c r="BQ90" s="282"/>
      <c r="BR90" s="282"/>
      <c r="BS90" s="282"/>
      <c r="BT90" s="282"/>
      <c r="BU90" s="282"/>
    </row>
    <row r="91" spans="1:73" ht="39.950000000000003" customHeight="1" x14ac:dyDescent="0.25">
      <c r="C91" s="1059"/>
      <c r="D91" s="1162"/>
      <c r="E91" s="1062"/>
      <c r="F91" s="1065"/>
      <c r="G91" s="1050"/>
      <c r="H91" s="1044"/>
      <c r="I91" s="1044"/>
      <c r="J91" s="1044"/>
      <c r="K91" s="1050"/>
      <c r="L91" s="1044"/>
      <c r="M91" s="1050"/>
      <c r="N91" s="1047"/>
      <c r="O91" s="1050"/>
      <c r="P91" s="1053"/>
      <c r="Q91" s="1056"/>
      <c r="R91" s="1041"/>
      <c r="S91" s="1041"/>
      <c r="T91" s="1023"/>
      <c r="U91" s="1008"/>
      <c r="V91" s="1008"/>
      <c r="W91" s="1008"/>
      <c r="X91" s="1008"/>
      <c r="Y91" s="1008"/>
      <c r="Z91" s="1005"/>
      <c r="AA91" s="1005"/>
      <c r="AB91" s="1005"/>
      <c r="AC91" s="1005"/>
      <c r="AD91" s="1005"/>
      <c r="AE91" s="1005"/>
      <c r="AF91" s="1005"/>
      <c r="AG91" s="196"/>
      <c r="AH91" s="592"/>
      <c r="AI91" s="592"/>
      <c r="AJ91" s="592"/>
      <c r="AK91" s="196"/>
      <c r="AL91" s="197"/>
      <c r="AM91" s="197"/>
      <c r="AN91" s="197"/>
      <c r="AO91" s="197"/>
      <c r="AP91" s="1151"/>
      <c r="AQ91" s="1005"/>
      <c r="AR91" s="282"/>
      <c r="AS91" s="282"/>
      <c r="AT91" s="282"/>
      <c r="AU91" s="282"/>
      <c r="AV91" s="282"/>
      <c r="AW91" s="282"/>
      <c r="AX91" s="1151"/>
      <c r="AY91" s="1005"/>
      <c r="AZ91" s="282"/>
      <c r="BA91" s="282"/>
      <c r="BB91" s="282"/>
      <c r="BC91" s="282"/>
      <c r="BD91" s="282"/>
      <c r="BE91" s="282"/>
      <c r="BF91" s="1151"/>
      <c r="BG91" s="1005"/>
      <c r="BH91" s="282"/>
      <c r="BI91" s="282"/>
      <c r="BJ91" s="282"/>
      <c r="BK91" s="282"/>
      <c r="BL91" s="282"/>
      <c r="BM91" s="282"/>
      <c r="BN91" s="1151"/>
      <c r="BO91" s="1005"/>
      <c r="BP91" s="282"/>
      <c r="BQ91" s="282"/>
      <c r="BR91" s="282"/>
      <c r="BS91" s="282"/>
      <c r="BT91" s="282"/>
      <c r="BU91" s="282"/>
    </row>
    <row r="92" spans="1:73" ht="39.950000000000003" customHeight="1" thickBot="1" x14ac:dyDescent="0.3">
      <c r="C92" s="1059"/>
      <c r="D92" s="1162"/>
      <c r="E92" s="1063"/>
      <c r="F92" s="1066"/>
      <c r="G92" s="1051"/>
      <c r="H92" s="1045"/>
      <c r="I92" s="1045"/>
      <c r="J92" s="1045"/>
      <c r="K92" s="1051"/>
      <c r="L92" s="1045"/>
      <c r="M92" s="1051"/>
      <c r="N92" s="1048"/>
      <c r="O92" s="1051"/>
      <c r="P92" s="1054"/>
      <c r="Q92" s="1057"/>
      <c r="R92" s="1042"/>
      <c r="S92" s="1042"/>
      <c r="T92" s="1024"/>
      <c r="U92" s="1009"/>
      <c r="V92" s="1009"/>
      <c r="W92" s="1009"/>
      <c r="X92" s="1009"/>
      <c r="Y92" s="1009"/>
      <c r="Z92" s="1006"/>
      <c r="AA92" s="1006"/>
      <c r="AB92" s="1006"/>
      <c r="AC92" s="1006"/>
      <c r="AD92" s="1006"/>
      <c r="AE92" s="1006"/>
      <c r="AF92" s="1006"/>
      <c r="AG92" s="715"/>
      <c r="AH92" s="716"/>
      <c r="AI92" s="716"/>
      <c r="AJ92" s="716"/>
      <c r="AK92" s="715"/>
      <c r="AL92" s="717"/>
      <c r="AM92" s="717"/>
      <c r="AN92" s="717"/>
      <c r="AO92" s="717"/>
      <c r="AP92" s="1152"/>
      <c r="AQ92" s="1006"/>
      <c r="AR92" s="718"/>
      <c r="AS92" s="718"/>
      <c r="AT92" s="718"/>
      <c r="AU92" s="718"/>
      <c r="AV92" s="718"/>
      <c r="AW92" s="718"/>
      <c r="AX92" s="1152"/>
      <c r="AY92" s="1006"/>
      <c r="AZ92" s="718"/>
      <c r="BA92" s="718"/>
      <c r="BB92" s="718"/>
      <c r="BC92" s="718"/>
      <c r="BD92" s="718"/>
      <c r="BE92" s="718"/>
      <c r="BF92" s="1152"/>
      <c r="BG92" s="1006"/>
      <c r="BH92" s="718"/>
      <c r="BI92" s="718"/>
      <c r="BJ92" s="718"/>
      <c r="BK92" s="718"/>
      <c r="BL92" s="718"/>
      <c r="BM92" s="718"/>
      <c r="BN92" s="1152"/>
      <c r="BO92" s="1006"/>
      <c r="BP92" s="718"/>
      <c r="BQ92" s="718"/>
      <c r="BR92" s="718"/>
      <c r="BS92" s="718"/>
      <c r="BT92" s="718"/>
      <c r="BU92" s="718"/>
    </row>
    <row r="93" spans="1:73" ht="39.950000000000003" customHeight="1" thickTop="1" x14ac:dyDescent="0.25">
      <c r="C93" s="1059"/>
      <c r="D93" s="1162"/>
      <c r="E93" s="1061">
        <v>81</v>
      </c>
      <c r="F93" s="1064" t="s">
        <v>3132</v>
      </c>
      <c r="G93" s="1049" t="s">
        <v>527</v>
      </c>
      <c r="H93" s="1043" t="s">
        <v>3133</v>
      </c>
      <c r="I93" s="1043" t="s">
        <v>2975</v>
      </c>
      <c r="J93" s="1043" t="s">
        <v>3093</v>
      </c>
      <c r="K93" s="1049" t="s">
        <v>3094</v>
      </c>
      <c r="L93" s="1043" t="s">
        <v>3116</v>
      </c>
      <c r="M93" s="1049" t="s">
        <v>3117</v>
      </c>
      <c r="N93" s="1046">
        <v>2026004540065</v>
      </c>
      <c r="O93" s="1049" t="s">
        <v>3118</v>
      </c>
      <c r="P93" s="1052" t="s">
        <v>527</v>
      </c>
      <c r="Q93" s="1055">
        <v>10</v>
      </c>
      <c r="R93" s="1040" t="s">
        <v>2871</v>
      </c>
      <c r="S93" s="1040"/>
      <c r="T93" s="1022"/>
      <c r="U93" s="1007"/>
      <c r="V93" s="1007"/>
      <c r="W93" s="1007"/>
      <c r="X93" s="1007"/>
      <c r="Y93" s="1007"/>
      <c r="Z93" s="1004">
        <f t="shared" si="40"/>
        <v>0</v>
      </c>
      <c r="AA93" s="1004">
        <f t="shared" ref="AA93:AF93" si="53">SUM(AR93:AR96,AZ93:AZ96,BH93:BH96,BP93:BP96)</f>
        <v>0</v>
      </c>
      <c r="AB93" s="1004">
        <f t="shared" si="53"/>
        <v>0</v>
      </c>
      <c r="AC93" s="1004">
        <f t="shared" si="53"/>
        <v>0</v>
      </c>
      <c r="AD93" s="1004">
        <f t="shared" si="53"/>
        <v>0</v>
      </c>
      <c r="AE93" s="1004">
        <f t="shared" si="53"/>
        <v>0</v>
      </c>
      <c r="AF93" s="1004">
        <f t="shared" si="53"/>
        <v>0</v>
      </c>
      <c r="AG93" s="714"/>
      <c r="AH93" s="593"/>
      <c r="AI93" s="593"/>
      <c r="AJ93" s="593"/>
      <c r="AK93" s="207"/>
      <c r="AL93" s="208"/>
      <c r="AM93" s="208"/>
      <c r="AN93" s="208"/>
      <c r="AO93" s="208"/>
      <c r="AP93" s="1150">
        <f>+U93</f>
        <v>0</v>
      </c>
      <c r="AQ93" s="1004">
        <f>SUM(AR93:AW96)</f>
        <v>0</v>
      </c>
      <c r="AR93" s="299"/>
      <c r="AS93" s="299"/>
      <c r="AT93" s="299"/>
      <c r="AU93" s="299"/>
      <c r="AV93" s="299"/>
      <c r="AW93" s="299"/>
      <c r="AX93" s="1150">
        <f>+V93</f>
        <v>0</v>
      </c>
      <c r="AY93" s="1004">
        <f>SUM(AZ93:BE96)</f>
        <v>0</v>
      </c>
      <c r="AZ93" s="299"/>
      <c r="BA93" s="299"/>
      <c r="BB93" s="299"/>
      <c r="BC93" s="299"/>
      <c r="BD93" s="299"/>
      <c r="BE93" s="299"/>
      <c r="BF93" s="1150">
        <f>+W93</f>
        <v>0</v>
      </c>
      <c r="BG93" s="1004">
        <f>SUM(BH93:BM96)</f>
        <v>0</v>
      </c>
      <c r="BH93" s="299"/>
      <c r="BI93" s="299"/>
      <c r="BJ93" s="299"/>
      <c r="BK93" s="299"/>
      <c r="BL93" s="299"/>
      <c r="BM93" s="299"/>
      <c r="BN93" s="1150">
        <f>+X93</f>
        <v>0</v>
      </c>
      <c r="BO93" s="1004">
        <f>SUM(BP93:BU96)</f>
        <v>0</v>
      </c>
      <c r="BP93" s="299"/>
      <c r="BQ93" s="299"/>
      <c r="BR93" s="299"/>
      <c r="BS93" s="299"/>
      <c r="BT93" s="299"/>
      <c r="BU93" s="299"/>
    </row>
    <row r="94" spans="1:73" ht="39.950000000000003" customHeight="1" x14ac:dyDescent="0.25">
      <c r="C94" s="1059"/>
      <c r="D94" s="1162"/>
      <c r="E94" s="1062"/>
      <c r="F94" s="1065"/>
      <c r="G94" s="1050"/>
      <c r="H94" s="1044"/>
      <c r="I94" s="1044"/>
      <c r="J94" s="1044"/>
      <c r="K94" s="1050"/>
      <c r="L94" s="1044"/>
      <c r="M94" s="1050"/>
      <c r="N94" s="1047"/>
      <c r="O94" s="1050"/>
      <c r="P94" s="1053"/>
      <c r="Q94" s="1056"/>
      <c r="R94" s="1041"/>
      <c r="S94" s="1041"/>
      <c r="T94" s="1023"/>
      <c r="U94" s="1008"/>
      <c r="V94" s="1008"/>
      <c r="W94" s="1008"/>
      <c r="X94" s="1008"/>
      <c r="Y94" s="1008"/>
      <c r="Z94" s="1005"/>
      <c r="AA94" s="1005"/>
      <c r="AB94" s="1005"/>
      <c r="AC94" s="1005"/>
      <c r="AD94" s="1005"/>
      <c r="AE94" s="1005"/>
      <c r="AF94" s="1005"/>
      <c r="AG94" s="479"/>
      <c r="AH94" s="592"/>
      <c r="AI94" s="592"/>
      <c r="AJ94" s="592"/>
      <c r="AK94" s="196"/>
      <c r="AL94" s="197"/>
      <c r="AM94" s="197"/>
      <c r="AN94" s="197"/>
      <c r="AO94" s="197"/>
      <c r="AP94" s="1151"/>
      <c r="AQ94" s="1005"/>
      <c r="AR94" s="282"/>
      <c r="AS94" s="282"/>
      <c r="AT94" s="282"/>
      <c r="AU94" s="282"/>
      <c r="AV94" s="282"/>
      <c r="AW94" s="282"/>
      <c r="AX94" s="1151"/>
      <c r="AY94" s="1005"/>
      <c r="AZ94" s="282"/>
      <c r="BA94" s="282"/>
      <c r="BB94" s="282"/>
      <c r="BC94" s="282"/>
      <c r="BD94" s="282"/>
      <c r="BE94" s="282"/>
      <c r="BF94" s="1151"/>
      <c r="BG94" s="1005"/>
      <c r="BH94" s="282"/>
      <c r="BI94" s="282"/>
      <c r="BJ94" s="282"/>
      <c r="BK94" s="282"/>
      <c r="BL94" s="282"/>
      <c r="BM94" s="282"/>
      <c r="BN94" s="1151"/>
      <c r="BO94" s="1005"/>
      <c r="BP94" s="282"/>
      <c r="BQ94" s="282"/>
      <c r="BR94" s="282"/>
      <c r="BS94" s="282"/>
      <c r="BT94" s="282"/>
      <c r="BU94" s="282"/>
    </row>
    <row r="95" spans="1:73" ht="39.950000000000003" customHeight="1" x14ac:dyDescent="0.25">
      <c r="C95" s="1059"/>
      <c r="D95" s="1162"/>
      <c r="E95" s="1062"/>
      <c r="F95" s="1065"/>
      <c r="G95" s="1050"/>
      <c r="H95" s="1044"/>
      <c r="I95" s="1044"/>
      <c r="J95" s="1044"/>
      <c r="K95" s="1050"/>
      <c r="L95" s="1044"/>
      <c r="M95" s="1050"/>
      <c r="N95" s="1047"/>
      <c r="O95" s="1050"/>
      <c r="P95" s="1053"/>
      <c r="Q95" s="1056"/>
      <c r="R95" s="1041"/>
      <c r="S95" s="1041"/>
      <c r="T95" s="1023"/>
      <c r="U95" s="1008"/>
      <c r="V95" s="1008"/>
      <c r="W95" s="1008"/>
      <c r="X95" s="1008"/>
      <c r="Y95" s="1008"/>
      <c r="Z95" s="1005"/>
      <c r="AA95" s="1005"/>
      <c r="AB95" s="1005"/>
      <c r="AC95" s="1005"/>
      <c r="AD95" s="1005"/>
      <c r="AE95" s="1005"/>
      <c r="AF95" s="1005"/>
      <c r="AG95" s="196"/>
      <c r="AH95" s="592"/>
      <c r="AI95" s="592"/>
      <c r="AJ95" s="592"/>
      <c r="AK95" s="196"/>
      <c r="AL95" s="197"/>
      <c r="AM95" s="197"/>
      <c r="AN95" s="197"/>
      <c r="AO95" s="197"/>
      <c r="AP95" s="1151"/>
      <c r="AQ95" s="1005"/>
      <c r="AR95" s="282"/>
      <c r="AS95" s="282"/>
      <c r="AT95" s="282"/>
      <c r="AU95" s="282"/>
      <c r="AV95" s="282"/>
      <c r="AW95" s="282"/>
      <c r="AX95" s="1151"/>
      <c r="AY95" s="1005"/>
      <c r="AZ95" s="282"/>
      <c r="BA95" s="282"/>
      <c r="BB95" s="282"/>
      <c r="BC95" s="282"/>
      <c r="BD95" s="282"/>
      <c r="BE95" s="282"/>
      <c r="BF95" s="1151"/>
      <c r="BG95" s="1005"/>
      <c r="BH95" s="282"/>
      <c r="BI95" s="282"/>
      <c r="BJ95" s="282"/>
      <c r="BK95" s="282"/>
      <c r="BL95" s="282"/>
      <c r="BM95" s="282"/>
      <c r="BN95" s="1151"/>
      <c r="BO95" s="1005"/>
      <c r="BP95" s="282"/>
      <c r="BQ95" s="282"/>
      <c r="BR95" s="282"/>
      <c r="BS95" s="282"/>
      <c r="BT95" s="282"/>
      <c r="BU95" s="282"/>
    </row>
    <row r="96" spans="1:73" ht="39.950000000000003" customHeight="1" thickBot="1" x14ac:dyDescent="0.3">
      <c r="C96" s="1059"/>
      <c r="D96" s="1162"/>
      <c r="E96" s="1063"/>
      <c r="F96" s="1066"/>
      <c r="G96" s="1051"/>
      <c r="H96" s="1045"/>
      <c r="I96" s="1045"/>
      <c r="J96" s="1045"/>
      <c r="K96" s="1051"/>
      <c r="L96" s="1045"/>
      <c r="M96" s="1051"/>
      <c r="N96" s="1048"/>
      <c r="O96" s="1051"/>
      <c r="P96" s="1054"/>
      <c r="Q96" s="1057"/>
      <c r="R96" s="1042"/>
      <c r="S96" s="1042"/>
      <c r="T96" s="1024"/>
      <c r="U96" s="1009"/>
      <c r="V96" s="1009"/>
      <c r="W96" s="1009"/>
      <c r="X96" s="1009"/>
      <c r="Y96" s="1009"/>
      <c r="Z96" s="1006"/>
      <c r="AA96" s="1006"/>
      <c r="AB96" s="1006"/>
      <c r="AC96" s="1006"/>
      <c r="AD96" s="1006"/>
      <c r="AE96" s="1006"/>
      <c r="AF96" s="1006"/>
      <c r="AG96" s="715"/>
      <c r="AH96" s="716"/>
      <c r="AI96" s="716"/>
      <c r="AJ96" s="716"/>
      <c r="AK96" s="715"/>
      <c r="AL96" s="717"/>
      <c r="AM96" s="717"/>
      <c r="AN96" s="717"/>
      <c r="AO96" s="717"/>
      <c r="AP96" s="1152"/>
      <c r="AQ96" s="1006"/>
      <c r="AR96" s="718"/>
      <c r="AS96" s="718"/>
      <c r="AT96" s="718"/>
      <c r="AU96" s="718"/>
      <c r="AV96" s="718"/>
      <c r="AW96" s="718"/>
      <c r="AX96" s="1152"/>
      <c r="AY96" s="1006"/>
      <c r="AZ96" s="718"/>
      <c r="BA96" s="718"/>
      <c r="BB96" s="718"/>
      <c r="BC96" s="718"/>
      <c r="BD96" s="718"/>
      <c r="BE96" s="718"/>
      <c r="BF96" s="1152"/>
      <c r="BG96" s="1006"/>
      <c r="BH96" s="718"/>
      <c r="BI96" s="718"/>
      <c r="BJ96" s="718"/>
      <c r="BK96" s="718"/>
      <c r="BL96" s="718"/>
      <c r="BM96" s="718"/>
      <c r="BN96" s="1152"/>
      <c r="BO96" s="1006"/>
      <c r="BP96" s="718"/>
      <c r="BQ96" s="718"/>
      <c r="BR96" s="718"/>
      <c r="BS96" s="718"/>
      <c r="BT96" s="718"/>
      <c r="BU96" s="718"/>
    </row>
    <row r="97" spans="1:73" ht="39.950000000000003" customHeight="1" thickTop="1" x14ac:dyDescent="0.25">
      <c r="C97" s="1059"/>
      <c r="D97" s="1162"/>
      <c r="E97" s="1061">
        <v>82</v>
      </c>
      <c r="F97" s="1064" t="s">
        <v>3113</v>
      </c>
      <c r="G97" s="1049" t="s">
        <v>528</v>
      </c>
      <c r="H97" s="1043" t="s">
        <v>2954</v>
      </c>
      <c r="I97" s="1043" t="s">
        <v>3100</v>
      </c>
      <c r="J97" s="1043" t="s">
        <v>3093</v>
      </c>
      <c r="K97" s="1049" t="s">
        <v>3094</v>
      </c>
      <c r="L97" s="1043" t="s">
        <v>3116</v>
      </c>
      <c r="M97" s="1049" t="s">
        <v>3117</v>
      </c>
      <c r="N97" s="1046">
        <v>2026004540065</v>
      </c>
      <c r="O97" s="1049" t="s">
        <v>3118</v>
      </c>
      <c r="P97" s="1052" t="s">
        <v>528</v>
      </c>
      <c r="Q97" s="1055">
        <v>200</v>
      </c>
      <c r="R97" s="1040" t="s">
        <v>2871</v>
      </c>
      <c r="S97" s="1040"/>
      <c r="T97" s="1022"/>
      <c r="U97" s="1007"/>
      <c r="V97" s="1007"/>
      <c r="W97" s="1007"/>
      <c r="X97" s="1007"/>
      <c r="Y97" s="1007"/>
      <c r="Z97" s="1004">
        <f t="shared" si="40"/>
        <v>0</v>
      </c>
      <c r="AA97" s="1004">
        <f t="shared" ref="AA97:AF97" si="54">SUM(AR97:AR100,AZ97:AZ100,BH97:BH100,BP97:BP100)</f>
        <v>0</v>
      </c>
      <c r="AB97" s="1004">
        <f t="shared" si="54"/>
        <v>0</v>
      </c>
      <c r="AC97" s="1004">
        <f t="shared" si="54"/>
        <v>0</v>
      </c>
      <c r="AD97" s="1004">
        <f t="shared" si="54"/>
        <v>0</v>
      </c>
      <c r="AE97" s="1004">
        <f t="shared" si="54"/>
        <v>0</v>
      </c>
      <c r="AF97" s="1004">
        <f t="shared" si="54"/>
        <v>0</v>
      </c>
      <c r="AG97" s="714"/>
      <c r="AH97" s="593"/>
      <c r="AI97" s="593"/>
      <c r="AJ97" s="593"/>
      <c r="AK97" s="207"/>
      <c r="AL97" s="208"/>
      <c r="AM97" s="208"/>
      <c r="AN97" s="208"/>
      <c r="AO97" s="208"/>
      <c r="AP97" s="1150">
        <f>+U97</f>
        <v>0</v>
      </c>
      <c r="AQ97" s="1004">
        <f>SUM(AR97:AW100)</f>
        <v>0</v>
      </c>
      <c r="AR97" s="299"/>
      <c r="AS97" s="299"/>
      <c r="AT97" s="299"/>
      <c r="AU97" s="299"/>
      <c r="AV97" s="299"/>
      <c r="AW97" s="299"/>
      <c r="AX97" s="1150">
        <f>+V97</f>
        <v>0</v>
      </c>
      <c r="AY97" s="1004">
        <f>SUM(AZ97:BE100)</f>
        <v>0</v>
      </c>
      <c r="AZ97" s="299"/>
      <c r="BA97" s="299"/>
      <c r="BB97" s="299"/>
      <c r="BC97" s="299"/>
      <c r="BD97" s="299"/>
      <c r="BE97" s="299"/>
      <c r="BF97" s="1150">
        <f>+W97</f>
        <v>0</v>
      </c>
      <c r="BG97" s="1004">
        <f>SUM(BH97:BM100)</f>
        <v>0</v>
      </c>
      <c r="BH97" s="299"/>
      <c r="BI97" s="299"/>
      <c r="BJ97" s="299"/>
      <c r="BK97" s="299"/>
      <c r="BL97" s="299"/>
      <c r="BM97" s="299"/>
      <c r="BN97" s="1150">
        <f>+X97</f>
        <v>0</v>
      </c>
      <c r="BO97" s="1004">
        <f>SUM(BP97:BU100)</f>
        <v>0</v>
      </c>
      <c r="BP97" s="299"/>
      <c r="BQ97" s="299"/>
      <c r="BR97" s="299"/>
      <c r="BS97" s="299"/>
      <c r="BT97" s="299"/>
      <c r="BU97" s="299"/>
    </row>
    <row r="98" spans="1:73" ht="39.950000000000003" customHeight="1" x14ac:dyDescent="0.25">
      <c r="C98" s="1059"/>
      <c r="D98" s="1162"/>
      <c r="E98" s="1062"/>
      <c r="F98" s="1065"/>
      <c r="G98" s="1050"/>
      <c r="H98" s="1044"/>
      <c r="I98" s="1044"/>
      <c r="J98" s="1044"/>
      <c r="K98" s="1050"/>
      <c r="L98" s="1044"/>
      <c r="M98" s="1050"/>
      <c r="N98" s="1047"/>
      <c r="O98" s="1050"/>
      <c r="P98" s="1053"/>
      <c r="Q98" s="1056"/>
      <c r="R98" s="1041"/>
      <c r="S98" s="1041"/>
      <c r="T98" s="1023"/>
      <c r="U98" s="1008"/>
      <c r="V98" s="1008"/>
      <c r="W98" s="1008"/>
      <c r="X98" s="1008"/>
      <c r="Y98" s="1008"/>
      <c r="Z98" s="1005"/>
      <c r="AA98" s="1005"/>
      <c r="AB98" s="1005"/>
      <c r="AC98" s="1005"/>
      <c r="AD98" s="1005"/>
      <c r="AE98" s="1005"/>
      <c r="AF98" s="1005"/>
      <c r="AG98" s="479"/>
      <c r="AH98" s="592"/>
      <c r="AI98" s="592"/>
      <c r="AJ98" s="592"/>
      <c r="AK98" s="196"/>
      <c r="AL98" s="197"/>
      <c r="AM98" s="197"/>
      <c r="AN98" s="197"/>
      <c r="AO98" s="197"/>
      <c r="AP98" s="1151"/>
      <c r="AQ98" s="1005"/>
      <c r="AR98" s="282"/>
      <c r="AS98" s="282"/>
      <c r="AT98" s="282"/>
      <c r="AU98" s="282"/>
      <c r="AV98" s="282"/>
      <c r="AW98" s="282"/>
      <c r="AX98" s="1151"/>
      <c r="AY98" s="1005"/>
      <c r="AZ98" s="282"/>
      <c r="BA98" s="282"/>
      <c r="BB98" s="282"/>
      <c r="BC98" s="282"/>
      <c r="BD98" s="282"/>
      <c r="BE98" s="282"/>
      <c r="BF98" s="1151"/>
      <c r="BG98" s="1005"/>
      <c r="BH98" s="282"/>
      <c r="BI98" s="282"/>
      <c r="BJ98" s="282"/>
      <c r="BK98" s="282"/>
      <c r="BL98" s="282"/>
      <c r="BM98" s="282"/>
      <c r="BN98" s="1151"/>
      <c r="BO98" s="1005"/>
      <c r="BP98" s="282"/>
      <c r="BQ98" s="282"/>
      <c r="BR98" s="282"/>
      <c r="BS98" s="282"/>
      <c r="BT98" s="282"/>
      <c r="BU98" s="282"/>
    </row>
    <row r="99" spans="1:73" ht="39.950000000000003" customHeight="1" x14ac:dyDescent="0.25">
      <c r="C99" s="1059"/>
      <c r="D99" s="1162"/>
      <c r="E99" s="1062"/>
      <c r="F99" s="1065"/>
      <c r="G99" s="1050"/>
      <c r="H99" s="1044"/>
      <c r="I99" s="1044"/>
      <c r="J99" s="1044"/>
      <c r="K99" s="1050"/>
      <c r="L99" s="1044"/>
      <c r="M99" s="1050"/>
      <c r="N99" s="1047"/>
      <c r="O99" s="1050"/>
      <c r="P99" s="1053"/>
      <c r="Q99" s="1056"/>
      <c r="R99" s="1041"/>
      <c r="S99" s="1041"/>
      <c r="T99" s="1023"/>
      <c r="U99" s="1008"/>
      <c r="V99" s="1008"/>
      <c r="W99" s="1008"/>
      <c r="X99" s="1008"/>
      <c r="Y99" s="1008"/>
      <c r="Z99" s="1005"/>
      <c r="AA99" s="1005"/>
      <c r="AB99" s="1005"/>
      <c r="AC99" s="1005"/>
      <c r="AD99" s="1005"/>
      <c r="AE99" s="1005"/>
      <c r="AF99" s="1005"/>
      <c r="AG99" s="196"/>
      <c r="AH99" s="592"/>
      <c r="AI99" s="592"/>
      <c r="AJ99" s="592"/>
      <c r="AK99" s="196"/>
      <c r="AL99" s="197"/>
      <c r="AM99" s="197"/>
      <c r="AN99" s="197"/>
      <c r="AO99" s="197"/>
      <c r="AP99" s="1151"/>
      <c r="AQ99" s="1005"/>
      <c r="AR99" s="282"/>
      <c r="AS99" s="282"/>
      <c r="AT99" s="282"/>
      <c r="AU99" s="282"/>
      <c r="AV99" s="282"/>
      <c r="AW99" s="282"/>
      <c r="AX99" s="1151"/>
      <c r="AY99" s="1005"/>
      <c r="AZ99" s="282"/>
      <c r="BA99" s="282"/>
      <c r="BB99" s="282"/>
      <c r="BC99" s="282"/>
      <c r="BD99" s="282"/>
      <c r="BE99" s="282"/>
      <c r="BF99" s="1151"/>
      <c r="BG99" s="1005"/>
      <c r="BH99" s="282"/>
      <c r="BI99" s="282"/>
      <c r="BJ99" s="282"/>
      <c r="BK99" s="282"/>
      <c r="BL99" s="282"/>
      <c r="BM99" s="282"/>
      <c r="BN99" s="1151"/>
      <c r="BO99" s="1005"/>
      <c r="BP99" s="282"/>
      <c r="BQ99" s="282"/>
      <c r="BR99" s="282"/>
      <c r="BS99" s="282"/>
      <c r="BT99" s="282"/>
      <c r="BU99" s="282"/>
    </row>
    <row r="100" spans="1:73" ht="39.950000000000003" customHeight="1" thickBot="1" x14ac:dyDescent="0.3">
      <c r="C100" s="1060"/>
      <c r="D100" s="1163"/>
      <c r="E100" s="1063"/>
      <c r="F100" s="1066"/>
      <c r="G100" s="1051"/>
      <c r="H100" s="1045"/>
      <c r="I100" s="1045"/>
      <c r="J100" s="1045"/>
      <c r="K100" s="1051"/>
      <c r="L100" s="1045"/>
      <c r="M100" s="1051"/>
      <c r="N100" s="1048"/>
      <c r="O100" s="1051"/>
      <c r="P100" s="1054"/>
      <c r="Q100" s="1057"/>
      <c r="R100" s="1042"/>
      <c r="S100" s="1042"/>
      <c r="T100" s="1024"/>
      <c r="U100" s="1009"/>
      <c r="V100" s="1009"/>
      <c r="W100" s="1009"/>
      <c r="X100" s="1009"/>
      <c r="Y100" s="1009"/>
      <c r="Z100" s="1006"/>
      <c r="AA100" s="1006"/>
      <c r="AB100" s="1006"/>
      <c r="AC100" s="1006"/>
      <c r="AD100" s="1006"/>
      <c r="AE100" s="1006"/>
      <c r="AF100" s="1006"/>
      <c r="AG100" s="715"/>
      <c r="AH100" s="716"/>
      <c r="AI100" s="716"/>
      <c r="AJ100" s="716"/>
      <c r="AK100" s="715"/>
      <c r="AL100" s="717"/>
      <c r="AM100" s="717"/>
      <c r="AN100" s="717"/>
      <c r="AO100" s="717"/>
      <c r="AP100" s="1152"/>
      <c r="AQ100" s="1006"/>
      <c r="AR100" s="718"/>
      <c r="AS100" s="718"/>
      <c r="AT100" s="718"/>
      <c r="AU100" s="718"/>
      <c r="AV100" s="718"/>
      <c r="AW100" s="718"/>
      <c r="AX100" s="1152"/>
      <c r="AY100" s="1006"/>
      <c r="AZ100" s="718"/>
      <c r="BA100" s="718"/>
      <c r="BB100" s="718"/>
      <c r="BC100" s="718"/>
      <c r="BD100" s="718"/>
      <c r="BE100" s="718"/>
      <c r="BF100" s="1152"/>
      <c r="BG100" s="1006"/>
      <c r="BH100" s="718"/>
      <c r="BI100" s="718"/>
      <c r="BJ100" s="718"/>
      <c r="BK100" s="718"/>
      <c r="BL100" s="718"/>
      <c r="BM100" s="718"/>
      <c r="BN100" s="1152"/>
      <c r="BO100" s="1006"/>
      <c r="BP100" s="718"/>
      <c r="BQ100" s="718"/>
      <c r="BR100" s="718"/>
      <c r="BS100" s="718"/>
      <c r="BT100" s="718"/>
      <c r="BU100" s="718"/>
    </row>
    <row r="101" spans="1:73" ht="40.15" customHeight="1" thickTop="1" thickBot="1" x14ac:dyDescent="0.3">
      <c r="A101" s="151"/>
      <c r="B101" s="924" t="s">
        <v>529</v>
      </c>
      <c r="C101" s="238" t="s">
        <v>56</v>
      </c>
      <c r="D101" s="421"/>
      <c r="E101" s="662"/>
      <c r="F101" s="447"/>
      <c r="G101" s="373"/>
      <c r="H101" s="375"/>
      <c r="I101" s="375"/>
      <c r="J101" s="376"/>
      <c r="K101" s="376"/>
      <c r="L101" s="421"/>
      <c r="M101" s="423"/>
      <c r="N101" s="663"/>
      <c r="O101" s="664"/>
      <c r="P101" s="664"/>
      <c r="Q101" s="666"/>
      <c r="R101" s="698"/>
      <c r="S101" s="698"/>
      <c r="T101" s="783"/>
      <c r="U101" s="668"/>
      <c r="V101" s="668"/>
      <c r="W101" s="668"/>
      <c r="X101" s="668"/>
      <c r="Y101" s="248"/>
      <c r="Z101" s="700">
        <f t="shared" si="40"/>
        <v>0</v>
      </c>
      <c r="AA101" s="700">
        <f t="shared" si="40"/>
        <v>0</v>
      </c>
      <c r="AB101" s="700">
        <f t="shared" si="40"/>
        <v>0</v>
      </c>
      <c r="AC101" s="700">
        <f t="shared" si="40"/>
        <v>0</v>
      </c>
      <c r="AD101" s="700">
        <f t="shared" si="40"/>
        <v>0</v>
      </c>
      <c r="AE101" s="700">
        <f t="shared" si="40"/>
        <v>0</v>
      </c>
      <c r="AF101" s="700">
        <f t="shared" si="40"/>
        <v>0</v>
      </c>
      <c r="AG101" s="246"/>
      <c r="AH101" s="246"/>
      <c r="AI101" s="246"/>
      <c r="AJ101" s="246"/>
      <c r="AK101" s="246"/>
      <c r="AL101" s="246"/>
      <c r="AM101" s="246"/>
      <c r="AN101" s="246"/>
      <c r="AO101" s="246"/>
      <c r="AP101" s="784"/>
      <c r="AQ101" s="670">
        <f t="shared" ref="AQ101" si="55">SUM(AQ102:AQ105)</f>
        <v>0</v>
      </c>
      <c r="AR101" s="670">
        <f>SUM(AR102:AR105)</f>
        <v>0</v>
      </c>
      <c r="AS101" s="670">
        <f t="shared" ref="AS101:AW101" si="56">SUM(AS102:AS105)</f>
        <v>0</v>
      </c>
      <c r="AT101" s="670">
        <f t="shared" si="56"/>
        <v>0</v>
      </c>
      <c r="AU101" s="670">
        <f t="shared" si="56"/>
        <v>0</v>
      </c>
      <c r="AV101" s="670">
        <f t="shared" si="56"/>
        <v>0</v>
      </c>
      <c r="AW101" s="670">
        <f t="shared" si="56"/>
        <v>0</v>
      </c>
      <c r="AX101" s="784"/>
      <c r="AY101" s="670">
        <f t="shared" ref="AY101:BE101" si="57">SUM(AY102:AY105)</f>
        <v>0</v>
      </c>
      <c r="AZ101" s="670">
        <f t="shared" si="57"/>
        <v>0</v>
      </c>
      <c r="BA101" s="670">
        <f t="shared" si="57"/>
        <v>0</v>
      </c>
      <c r="BB101" s="670">
        <f t="shared" si="57"/>
        <v>0</v>
      </c>
      <c r="BC101" s="670">
        <f t="shared" si="57"/>
        <v>0</v>
      </c>
      <c r="BD101" s="670">
        <f t="shared" si="57"/>
        <v>0</v>
      </c>
      <c r="BE101" s="670">
        <f t="shared" si="57"/>
        <v>0</v>
      </c>
      <c r="BF101" s="784"/>
      <c r="BG101" s="670">
        <f t="shared" ref="BG101:BM101" si="58">SUM(BG102:BG105)</f>
        <v>0</v>
      </c>
      <c r="BH101" s="670">
        <f t="shared" si="58"/>
        <v>0</v>
      </c>
      <c r="BI101" s="670">
        <f t="shared" si="58"/>
        <v>0</v>
      </c>
      <c r="BJ101" s="670">
        <f t="shared" si="58"/>
        <v>0</v>
      </c>
      <c r="BK101" s="670">
        <f t="shared" si="58"/>
        <v>0</v>
      </c>
      <c r="BL101" s="670">
        <f t="shared" si="58"/>
        <v>0</v>
      </c>
      <c r="BM101" s="670">
        <f t="shared" si="58"/>
        <v>0</v>
      </c>
      <c r="BN101" s="784"/>
      <c r="BO101" s="670">
        <f t="shared" ref="BO101:BU101" si="59">SUM(BO102:BO105)</f>
        <v>0</v>
      </c>
      <c r="BP101" s="670">
        <f t="shared" si="59"/>
        <v>0</v>
      </c>
      <c r="BQ101" s="670">
        <f t="shared" si="59"/>
        <v>0</v>
      </c>
      <c r="BR101" s="670">
        <f t="shared" si="59"/>
        <v>0</v>
      </c>
      <c r="BS101" s="670">
        <f t="shared" si="59"/>
        <v>0</v>
      </c>
      <c r="BT101" s="670">
        <f t="shared" si="59"/>
        <v>0</v>
      </c>
      <c r="BU101" s="670">
        <f t="shared" si="59"/>
        <v>0</v>
      </c>
    </row>
    <row r="102" spans="1:73" ht="39.950000000000003" customHeight="1" thickTop="1" x14ac:dyDescent="0.25">
      <c r="A102" s="151"/>
      <c r="B102" s="24"/>
      <c r="C102" s="1058" t="s">
        <v>530</v>
      </c>
      <c r="D102" s="1049" t="s">
        <v>531</v>
      </c>
      <c r="E102" s="1061">
        <v>83</v>
      </c>
      <c r="F102" s="1064" t="s">
        <v>3134</v>
      </c>
      <c r="G102" s="1049" t="s">
        <v>480</v>
      </c>
      <c r="H102" s="1043" t="s">
        <v>272</v>
      </c>
      <c r="I102" s="1043" t="s">
        <v>3092</v>
      </c>
      <c r="J102" s="1043" t="s">
        <v>3093</v>
      </c>
      <c r="K102" s="1049" t="s">
        <v>3094</v>
      </c>
      <c r="L102" s="1043" t="s">
        <v>3116</v>
      </c>
      <c r="M102" s="1049" t="s">
        <v>3117</v>
      </c>
      <c r="N102" s="1046">
        <v>2026004540065</v>
      </c>
      <c r="O102" s="1049" t="s">
        <v>3118</v>
      </c>
      <c r="P102" s="1052" t="s">
        <v>480</v>
      </c>
      <c r="Q102" s="1055">
        <v>1</v>
      </c>
      <c r="R102" s="1040" t="s">
        <v>2871</v>
      </c>
      <c r="S102" s="1040"/>
      <c r="T102" s="1022"/>
      <c r="U102" s="1007"/>
      <c r="V102" s="1007"/>
      <c r="W102" s="1007"/>
      <c r="X102" s="1007"/>
      <c r="Y102" s="1007"/>
      <c r="Z102" s="1004">
        <f t="shared" si="40"/>
        <v>0</v>
      </c>
      <c r="AA102" s="1004">
        <f t="shared" ref="AA102:AF102" si="60">SUM(AR102:AR105,AZ102:AZ105,BH102:BH105,BP102:BP105)</f>
        <v>0</v>
      </c>
      <c r="AB102" s="1004">
        <f t="shared" si="60"/>
        <v>0</v>
      </c>
      <c r="AC102" s="1004">
        <f t="shared" si="60"/>
        <v>0</v>
      </c>
      <c r="AD102" s="1004">
        <f t="shared" si="60"/>
        <v>0</v>
      </c>
      <c r="AE102" s="1004">
        <f t="shared" si="60"/>
        <v>0</v>
      </c>
      <c r="AF102" s="1004">
        <f t="shared" si="60"/>
        <v>0</v>
      </c>
      <c r="AG102" s="714"/>
      <c r="AH102" s="593"/>
      <c r="AI102" s="593"/>
      <c r="AJ102" s="593"/>
      <c r="AK102" s="207"/>
      <c r="AL102" s="208"/>
      <c r="AM102" s="208"/>
      <c r="AN102" s="208"/>
      <c r="AO102" s="208"/>
      <c r="AP102" s="1150">
        <f>+U102</f>
        <v>0</v>
      </c>
      <c r="AQ102" s="1004">
        <f>SUM(AR102:AW105)</f>
        <v>0</v>
      </c>
      <c r="AR102" s="299"/>
      <c r="AS102" s="299"/>
      <c r="AT102" s="299"/>
      <c r="AU102" s="299"/>
      <c r="AV102" s="299"/>
      <c r="AW102" s="299"/>
      <c r="AX102" s="1150">
        <f>+V102</f>
        <v>0</v>
      </c>
      <c r="AY102" s="1004">
        <f>SUM(AZ102:BE105)</f>
        <v>0</v>
      </c>
      <c r="AZ102" s="299"/>
      <c r="BA102" s="299"/>
      <c r="BB102" s="299"/>
      <c r="BC102" s="299"/>
      <c r="BD102" s="299"/>
      <c r="BE102" s="299"/>
      <c r="BF102" s="1150">
        <f>+W102</f>
        <v>0</v>
      </c>
      <c r="BG102" s="1004">
        <f>SUM(BH102:BM105)</f>
        <v>0</v>
      </c>
      <c r="BH102" s="299"/>
      <c r="BI102" s="299"/>
      <c r="BJ102" s="299"/>
      <c r="BK102" s="299"/>
      <c r="BL102" s="299"/>
      <c r="BM102" s="299"/>
      <c r="BN102" s="1150">
        <f>+X102</f>
        <v>0</v>
      </c>
      <c r="BO102" s="1004">
        <f>SUM(BP102:BU105)</f>
        <v>0</v>
      </c>
      <c r="BP102" s="299"/>
      <c r="BQ102" s="299"/>
      <c r="BR102" s="299"/>
      <c r="BS102" s="299"/>
      <c r="BT102" s="299"/>
      <c r="BU102" s="299"/>
    </row>
    <row r="103" spans="1:73" ht="39.950000000000003" customHeight="1" x14ac:dyDescent="0.25">
      <c r="A103" s="151"/>
      <c r="B103" s="24"/>
      <c r="C103" s="1059"/>
      <c r="D103" s="1050"/>
      <c r="E103" s="1062"/>
      <c r="F103" s="1065"/>
      <c r="G103" s="1050"/>
      <c r="H103" s="1044"/>
      <c r="I103" s="1044"/>
      <c r="J103" s="1044"/>
      <c r="K103" s="1050"/>
      <c r="L103" s="1044"/>
      <c r="M103" s="1050"/>
      <c r="N103" s="1047"/>
      <c r="O103" s="1050"/>
      <c r="P103" s="1053"/>
      <c r="Q103" s="1056"/>
      <c r="R103" s="1041"/>
      <c r="S103" s="1041"/>
      <c r="T103" s="1023"/>
      <c r="U103" s="1008"/>
      <c r="V103" s="1008"/>
      <c r="W103" s="1008"/>
      <c r="X103" s="1008"/>
      <c r="Y103" s="1008"/>
      <c r="Z103" s="1005"/>
      <c r="AA103" s="1005"/>
      <c r="AB103" s="1005"/>
      <c r="AC103" s="1005"/>
      <c r="AD103" s="1005"/>
      <c r="AE103" s="1005"/>
      <c r="AF103" s="1005"/>
      <c r="AG103" s="479"/>
      <c r="AH103" s="592"/>
      <c r="AI103" s="592"/>
      <c r="AJ103" s="592"/>
      <c r="AK103" s="196"/>
      <c r="AL103" s="197"/>
      <c r="AM103" s="197"/>
      <c r="AN103" s="197"/>
      <c r="AO103" s="197"/>
      <c r="AP103" s="1151"/>
      <c r="AQ103" s="1005"/>
      <c r="AR103" s="282"/>
      <c r="AS103" s="282"/>
      <c r="AT103" s="282"/>
      <c r="AU103" s="282"/>
      <c r="AV103" s="282"/>
      <c r="AW103" s="282"/>
      <c r="AX103" s="1151"/>
      <c r="AY103" s="1005"/>
      <c r="AZ103" s="282"/>
      <c r="BA103" s="282"/>
      <c r="BB103" s="282"/>
      <c r="BC103" s="282"/>
      <c r="BD103" s="282"/>
      <c r="BE103" s="282"/>
      <c r="BF103" s="1151"/>
      <c r="BG103" s="1005"/>
      <c r="BH103" s="282"/>
      <c r="BI103" s="282"/>
      <c r="BJ103" s="282"/>
      <c r="BK103" s="282"/>
      <c r="BL103" s="282"/>
      <c r="BM103" s="282"/>
      <c r="BN103" s="1151"/>
      <c r="BO103" s="1005"/>
      <c r="BP103" s="282"/>
      <c r="BQ103" s="282"/>
      <c r="BR103" s="282"/>
      <c r="BS103" s="282"/>
      <c r="BT103" s="282"/>
      <c r="BU103" s="282"/>
    </row>
    <row r="104" spans="1:73" ht="39.950000000000003" customHeight="1" x14ac:dyDescent="0.25">
      <c r="A104" s="151"/>
      <c r="B104" s="24"/>
      <c r="C104" s="1059"/>
      <c r="D104" s="1050"/>
      <c r="E104" s="1062"/>
      <c r="F104" s="1065"/>
      <c r="G104" s="1050"/>
      <c r="H104" s="1044"/>
      <c r="I104" s="1044"/>
      <c r="J104" s="1044"/>
      <c r="K104" s="1050"/>
      <c r="L104" s="1044"/>
      <c r="M104" s="1050"/>
      <c r="N104" s="1047"/>
      <c r="O104" s="1050"/>
      <c r="P104" s="1053"/>
      <c r="Q104" s="1056"/>
      <c r="R104" s="1041"/>
      <c r="S104" s="1041"/>
      <c r="T104" s="1023"/>
      <c r="U104" s="1008"/>
      <c r="V104" s="1008"/>
      <c r="W104" s="1008"/>
      <c r="X104" s="1008"/>
      <c r="Y104" s="1008"/>
      <c r="Z104" s="1005"/>
      <c r="AA104" s="1005"/>
      <c r="AB104" s="1005"/>
      <c r="AC104" s="1005"/>
      <c r="AD104" s="1005"/>
      <c r="AE104" s="1005"/>
      <c r="AF104" s="1005"/>
      <c r="AG104" s="196"/>
      <c r="AH104" s="592"/>
      <c r="AI104" s="592"/>
      <c r="AJ104" s="592"/>
      <c r="AK104" s="196"/>
      <c r="AL104" s="197"/>
      <c r="AM104" s="197"/>
      <c r="AN104" s="197"/>
      <c r="AO104" s="197"/>
      <c r="AP104" s="1151"/>
      <c r="AQ104" s="1005"/>
      <c r="AR104" s="282"/>
      <c r="AS104" s="282"/>
      <c r="AT104" s="282"/>
      <c r="AU104" s="282"/>
      <c r="AV104" s="282"/>
      <c r="AW104" s="282"/>
      <c r="AX104" s="1151"/>
      <c r="AY104" s="1005"/>
      <c r="AZ104" s="282"/>
      <c r="BA104" s="282"/>
      <c r="BB104" s="282"/>
      <c r="BC104" s="282"/>
      <c r="BD104" s="282"/>
      <c r="BE104" s="282"/>
      <c r="BF104" s="1151"/>
      <c r="BG104" s="1005"/>
      <c r="BH104" s="282"/>
      <c r="BI104" s="282"/>
      <c r="BJ104" s="282"/>
      <c r="BK104" s="282"/>
      <c r="BL104" s="282"/>
      <c r="BM104" s="282"/>
      <c r="BN104" s="1151"/>
      <c r="BO104" s="1005"/>
      <c r="BP104" s="282"/>
      <c r="BQ104" s="282"/>
      <c r="BR104" s="282"/>
      <c r="BS104" s="282"/>
      <c r="BT104" s="282"/>
      <c r="BU104" s="282"/>
    </row>
    <row r="105" spans="1:73" ht="39.950000000000003" customHeight="1" thickBot="1" x14ac:dyDescent="0.3">
      <c r="A105" s="151"/>
      <c r="B105" s="24"/>
      <c r="C105" s="1060"/>
      <c r="D105" s="1051"/>
      <c r="E105" s="1063"/>
      <c r="F105" s="1066"/>
      <c r="G105" s="1051"/>
      <c r="H105" s="1045"/>
      <c r="I105" s="1045"/>
      <c r="J105" s="1045"/>
      <c r="K105" s="1051"/>
      <c r="L105" s="1045"/>
      <c r="M105" s="1051"/>
      <c r="N105" s="1048"/>
      <c r="O105" s="1051"/>
      <c r="P105" s="1054"/>
      <c r="Q105" s="1057"/>
      <c r="R105" s="1042"/>
      <c r="S105" s="1042"/>
      <c r="T105" s="1024"/>
      <c r="U105" s="1009"/>
      <c r="V105" s="1009"/>
      <c r="W105" s="1009"/>
      <c r="X105" s="1009"/>
      <c r="Y105" s="1009"/>
      <c r="Z105" s="1006"/>
      <c r="AA105" s="1006"/>
      <c r="AB105" s="1006"/>
      <c r="AC105" s="1006"/>
      <c r="AD105" s="1006"/>
      <c r="AE105" s="1006"/>
      <c r="AF105" s="1006"/>
      <c r="AG105" s="715"/>
      <c r="AH105" s="716"/>
      <c r="AI105" s="716"/>
      <c r="AJ105" s="716"/>
      <c r="AK105" s="715"/>
      <c r="AL105" s="717"/>
      <c r="AM105" s="717"/>
      <c r="AN105" s="717"/>
      <c r="AO105" s="717"/>
      <c r="AP105" s="1152"/>
      <c r="AQ105" s="1006"/>
      <c r="AR105" s="718"/>
      <c r="AS105" s="718"/>
      <c r="AT105" s="718"/>
      <c r="AU105" s="718"/>
      <c r="AV105" s="718"/>
      <c r="AW105" s="718"/>
      <c r="AX105" s="1152"/>
      <c r="AY105" s="1006"/>
      <c r="AZ105" s="718"/>
      <c r="BA105" s="718"/>
      <c r="BB105" s="718"/>
      <c r="BC105" s="718"/>
      <c r="BD105" s="718"/>
      <c r="BE105" s="718"/>
      <c r="BF105" s="1152"/>
      <c r="BG105" s="1006"/>
      <c r="BH105" s="718"/>
      <c r="BI105" s="718"/>
      <c r="BJ105" s="718"/>
      <c r="BK105" s="718"/>
      <c r="BL105" s="718"/>
      <c r="BM105" s="718"/>
      <c r="BN105" s="1152"/>
      <c r="BO105" s="1006"/>
      <c r="BP105" s="718"/>
      <c r="BQ105" s="718"/>
      <c r="BR105" s="718"/>
      <c r="BS105" s="718"/>
      <c r="BT105" s="718"/>
      <c r="BU105" s="718"/>
    </row>
    <row r="106" spans="1:73" ht="40.15" customHeight="1" thickTop="1" thickBot="1" x14ac:dyDescent="0.3">
      <c r="A106" s="151"/>
      <c r="B106" s="924" t="s">
        <v>532</v>
      </c>
      <c r="C106" s="238" t="s">
        <v>533</v>
      </c>
      <c r="D106" s="421"/>
      <c r="E106" s="662"/>
      <c r="F106" s="447"/>
      <c r="G106" s="373"/>
      <c r="H106" s="375"/>
      <c r="I106" s="375"/>
      <c r="J106" s="376"/>
      <c r="K106" s="376"/>
      <c r="L106" s="421"/>
      <c r="M106" s="423"/>
      <c r="N106" s="663"/>
      <c r="O106" s="664"/>
      <c r="P106" s="664"/>
      <c r="Q106" s="666"/>
      <c r="R106" s="698"/>
      <c r="S106" s="698"/>
      <c r="T106" s="783"/>
      <c r="U106" s="668"/>
      <c r="V106" s="668"/>
      <c r="W106" s="668"/>
      <c r="X106" s="668"/>
      <c r="Y106" s="248"/>
      <c r="Z106" s="700">
        <f t="shared" si="40"/>
        <v>0</v>
      </c>
      <c r="AA106" s="700">
        <f t="shared" si="40"/>
        <v>0</v>
      </c>
      <c r="AB106" s="700">
        <f t="shared" si="40"/>
        <v>0</v>
      </c>
      <c r="AC106" s="700">
        <f t="shared" si="40"/>
        <v>0</v>
      </c>
      <c r="AD106" s="700">
        <f t="shared" si="40"/>
        <v>0</v>
      </c>
      <c r="AE106" s="700">
        <f t="shared" si="40"/>
        <v>0</v>
      </c>
      <c r="AF106" s="700">
        <f t="shared" si="40"/>
        <v>0</v>
      </c>
      <c r="AG106" s="246"/>
      <c r="AH106" s="246"/>
      <c r="AI106" s="246"/>
      <c r="AJ106" s="246"/>
      <c r="AK106" s="246"/>
      <c r="AL106" s="246"/>
      <c r="AM106" s="246"/>
      <c r="AN106" s="246"/>
      <c r="AO106" s="246"/>
      <c r="AP106" s="784"/>
      <c r="AQ106" s="670">
        <f t="shared" ref="AQ106" si="61">SUM(AQ107:AQ110)</f>
        <v>0</v>
      </c>
      <c r="AR106" s="670">
        <f>SUM(AR107:AR110)</f>
        <v>0</v>
      </c>
      <c r="AS106" s="670">
        <f t="shared" ref="AS106:AW106" si="62">SUM(AS107:AS110)</f>
        <v>0</v>
      </c>
      <c r="AT106" s="670">
        <f t="shared" si="62"/>
        <v>0</v>
      </c>
      <c r="AU106" s="670">
        <f t="shared" si="62"/>
        <v>0</v>
      </c>
      <c r="AV106" s="670">
        <f t="shared" si="62"/>
        <v>0</v>
      </c>
      <c r="AW106" s="670">
        <f t="shared" si="62"/>
        <v>0</v>
      </c>
      <c r="AX106" s="784"/>
      <c r="AY106" s="670">
        <f t="shared" ref="AY106:BE106" si="63">SUM(AY107:AY110)</f>
        <v>0</v>
      </c>
      <c r="AZ106" s="670">
        <f t="shared" si="63"/>
        <v>0</v>
      </c>
      <c r="BA106" s="670">
        <f t="shared" si="63"/>
        <v>0</v>
      </c>
      <c r="BB106" s="670">
        <f t="shared" si="63"/>
        <v>0</v>
      </c>
      <c r="BC106" s="670">
        <f t="shared" si="63"/>
        <v>0</v>
      </c>
      <c r="BD106" s="670">
        <f t="shared" si="63"/>
        <v>0</v>
      </c>
      <c r="BE106" s="670">
        <f t="shared" si="63"/>
        <v>0</v>
      </c>
      <c r="BF106" s="784"/>
      <c r="BG106" s="670">
        <f t="shared" ref="BG106:BM106" si="64">SUM(BG107:BG110)</f>
        <v>0</v>
      </c>
      <c r="BH106" s="670">
        <f t="shared" si="64"/>
        <v>0</v>
      </c>
      <c r="BI106" s="670">
        <f t="shared" si="64"/>
        <v>0</v>
      </c>
      <c r="BJ106" s="670">
        <f t="shared" si="64"/>
        <v>0</v>
      </c>
      <c r="BK106" s="670">
        <f t="shared" si="64"/>
        <v>0</v>
      </c>
      <c r="BL106" s="670">
        <f t="shared" si="64"/>
        <v>0</v>
      </c>
      <c r="BM106" s="670">
        <f t="shared" si="64"/>
        <v>0</v>
      </c>
      <c r="BN106" s="784"/>
      <c r="BO106" s="670">
        <f t="shared" ref="BO106:BU106" si="65">SUM(BO107:BO110)</f>
        <v>0</v>
      </c>
      <c r="BP106" s="670">
        <f t="shared" si="65"/>
        <v>0</v>
      </c>
      <c r="BQ106" s="670">
        <f t="shared" si="65"/>
        <v>0</v>
      </c>
      <c r="BR106" s="670">
        <f t="shared" si="65"/>
        <v>0</v>
      </c>
      <c r="BS106" s="670">
        <f t="shared" si="65"/>
        <v>0</v>
      </c>
      <c r="BT106" s="670">
        <f t="shared" si="65"/>
        <v>0</v>
      </c>
      <c r="BU106" s="670">
        <f t="shared" si="65"/>
        <v>0</v>
      </c>
    </row>
    <row r="107" spans="1:73" ht="39.950000000000003" customHeight="1" thickTop="1" x14ac:dyDescent="0.25">
      <c r="A107" s="151"/>
      <c r="B107" s="24"/>
      <c r="C107" s="1058" t="s">
        <v>534</v>
      </c>
      <c r="D107" s="1049" t="s">
        <v>535</v>
      </c>
      <c r="E107" s="1061">
        <v>84</v>
      </c>
      <c r="F107" s="1064" t="s">
        <v>3135</v>
      </c>
      <c r="G107" s="1049" t="s">
        <v>536</v>
      </c>
      <c r="H107" s="1043" t="s">
        <v>3040</v>
      </c>
      <c r="I107" s="1043" t="s">
        <v>3092</v>
      </c>
      <c r="J107" s="1043" t="s">
        <v>3093</v>
      </c>
      <c r="K107" s="1049" t="s">
        <v>3094</v>
      </c>
      <c r="L107" s="1043" t="s">
        <v>3116</v>
      </c>
      <c r="M107" s="1049" t="s">
        <v>3117</v>
      </c>
      <c r="N107" s="1046">
        <v>2026004540065</v>
      </c>
      <c r="O107" s="1049" t="s">
        <v>3118</v>
      </c>
      <c r="P107" s="1052" t="s">
        <v>536</v>
      </c>
      <c r="Q107" s="1055">
        <v>15</v>
      </c>
      <c r="R107" s="1040" t="s">
        <v>2871</v>
      </c>
      <c r="S107" s="1040"/>
      <c r="T107" s="1022"/>
      <c r="U107" s="1007"/>
      <c r="V107" s="1007"/>
      <c r="W107" s="1007"/>
      <c r="X107" s="1007"/>
      <c r="Y107" s="1007"/>
      <c r="Z107" s="1004">
        <f t="shared" si="40"/>
        <v>0</v>
      </c>
      <c r="AA107" s="1004">
        <f t="shared" ref="AA107:AF107" si="66">SUM(AR107:AR110,AZ107:AZ110,BH107:BH110,BP107:BP110)</f>
        <v>0</v>
      </c>
      <c r="AB107" s="1004">
        <f t="shared" si="66"/>
        <v>0</v>
      </c>
      <c r="AC107" s="1004">
        <f t="shared" si="66"/>
        <v>0</v>
      </c>
      <c r="AD107" s="1004">
        <f t="shared" si="66"/>
        <v>0</v>
      </c>
      <c r="AE107" s="1004">
        <f t="shared" si="66"/>
        <v>0</v>
      </c>
      <c r="AF107" s="1004">
        <f t="shared" si="66"/>
        <v>0</v>
      </c>
      <c r="AG107" s="714"/>
      <c r="AH107" s="593"/>
      <c r="AI107" s="593"/>
      <c r="AJ107" s="593"/>
      <c r="AK107" s="207"/>
      <c r="AL107" s="208"/>
      <c r="AM107" s="208"/>
      <c r="AN107" s="208"/>
      <c r="AO107" s="208"/>
      <c r="AP107" s="1150">
        <f>+U107</f>
        <v>0</v>
      </c>
      <c r="AQ107" s="1004">
        <f>SUM(AR107:AW110)</f>
        <v>0</v>
      </c>
      <c r="AR107" s="299"/>
      <c r="AS107" s="299"/>
      <c r="AT107" s="299"/>
      <c r="AU107" s="299"/>
      <c r="AV107" s="299"/>
      <c r="AW107" s="299"/>
      <c r="AX107" s="1150">
        <f>+V107</f>
        <v>0</v>
      </c>
      <c r="AY107" s="1004">
        <f>SUM(AZ107:BE110)</f>
        <v>0</v>
      </c>
      <c r="AZ107" s="299"/>
      <c r="BA107" s="299"/>
      <c r="BB107" s="299"/>
      <c r="BC107" s="299"/>
      <c r="BD107" s="299"/>
      <c r="BE107" s="299"/>
      <c r="BF107" s="1150">
        <f>+W107</f>
        <v>0</v>
      </c>
      <c r="BG107" s="1004">
        <f>SUM(BH107:BM110)</f>
        <v>0</v>
      </c>
      <c r="BH107" s="299"/>
      <c r="BI107" s="299"/>
      <c r="BJ107" s="299"/>
      <c r="BK107" s="299"/>
      <c r="BL107" s="299"/>
      <c r="BM107" s="299"/>
      <c r="BN107" s="1150">
        <f>+X107</f>
        <v>0</v>
      </c>
      <c r="BO107" s="1004">
        <f>SUM(BP107:BU110)</f>
        <v>0</v>
      </c>
      <c r="BP107" s="299"/>
      <c r="BQ107" s="299"/>
      <c r="BR107" s="299"/>
      <c r="BS107" s="299"/>
      <c r="BT107" s="299"/>
      <c r="BU107" s="299"/>
    </row>
    <row r="108" spans="1:73" ht="39.950000000000003" customHeight="1" x14ac:dyDescent="0.25">
      <c r="A108" s="151"/>
      <c r="B108" s="24"/>
      <c r="C108" s="1059"/>
      <c r="D108" s="1050"/>
      <c r="E108" s="1062"/>
      <c r="F108" s="1065"/>
      <c r="G108" s="1050"/>
      <c r="H108" s="1044"/>
      <c r="I108" s="1044"/>
      <c r="J108" s="1044"/>
      <c r="K108" s="1050"/>
      <c r="L108" s="1044"/>
      <c r="M108" s="1050"/>
      <c r="N108" s="1047"/>
      <c r="O108" s="1050"/>
      <c r="P108" s="1053"/>
      <c r="Q108" s="1056"/>
      <c r="R108" s="1041"/>
      <c r="S108" s="1041"/>
      <c r="T108" s="1023"/>
      <c r="U108" s="1008"/>
      <c r="V108" s="1008"/>
      <c r="W108" s="1008"/>
      <c r="X108" s="1008"/>
      <c r="Y108" s="1008"/>
      <c r="Z108" s="1005"/>
      <c r="AA108" s="1005"/>
      <c r="AB108" s="1005"/>
      <c r="AC108" s="1005"/>
      <c r="AD108" s="1005"/>
      <c r="AE108" s="1005"/>
      <c r="AF108" s="1005"/>
      <c r="AG108" s="479"/>
      <c r="AH108" s="592"/>
      <c r="AI108" s="592"/>
      <c r="AJ108" s="592"/>
      <c r="AK108" s="196"/>
      <c r="AL108" s="197"/>
      <c r="AM108" s="197"/>
      <c r="AN108" s="197"/>
      <c r="AO108" s="197"/>
      <c r="AP108" s="1151"/>
      <c r="AQ108" s="1005"/>
      <c r="AR108" s="282"/>
      <c r="AS108" s="282"/>
      <c r="AT108" s="282"/>
      <c r="AU108" s="282"/>
      <c r="AV108" s="282"/>
      <c r="AW108" s="282"/>
      <c r="AX108" s="1151"/>
      <c r="AY108" s="1005"/>
      <c r="AZ108" s="282"/>
      <c r="BA108" s="282"/>
      <c r="BB108" s="282"/>
      <c r="BC108" s="282"/>
      <c r="BD108" s="282"/>
      <c r="BE108" s="282"/>
      <c r="BF108" s="1151"/>
      <c r="BG108" s="1005"/>
      <c r="BH108" s="282"/>
      <c r="BI108" s="282"/>
      <c r="BJ108" s="282"/>
      <c r="BK108" s="282"/>
      <c r="BL108" s="282"/>
      <c r="BM108" s="282"/>
      <c r="BN108" s="1151"/>
      <c r="BO108" s="1005"/>
      <c r="BP108" s="282"/>
      <c r="BQ108" s="282"/>
      <c r="BR108" s="282"/>
      <c r="BS108" s="282"/>
      <c r="BT108" s="282"/>
      <c r="BU108" s="282"/>
    </row>
    <row r="109" spans="1:73" ht="39.950000000000003" customHeight="1" x14ac:dyDescent="0.25">
      <c r="A109" s="151"/>
      <c r="B109" s="24"/>
      <c r="C109" s="1059"/>
      <c r="D109" s="1050"/>
      <c r="E109" s="1062"/>
      <c r="F109" s="1065"/>
      <c r="G109" s="1050"/>
      <c r="H109" s="1044"/>
      <c r="I109" s="1044"/>
      <c r="J109" s="1044"/>
      <c r="K109" s="1050"/>
      <c r="L109" s="1044"/>
      <c r="M109" s="1050"/>
      <c r="N109" s="1047"/>
      <c r="O109" s="1050"/>
      <c r="P109" s="1053"/>
      <c r="Q109" s="1056"/>
      <c r="R109" s="1041"/>
      <c r="S109" s="1041"/>
      <c r="T109" s="1023"/>
      <c r="U109" s="1008"/>
      <c r="V109" s="1008"/>
      <c r="W109" s="1008"/>
      <c r="X109" s="1008"/>
      <c r="Y109" s="1008"/>
      <c r="Z109" s="1005"/>
      <c r="AA109" s="1005"/>
      <c r="AB109" s="1005"/>
      <c r="AC109" s="1005"/>
      <c r="AD109" s="1005"/>
      <c r="AE109" s="1005"/>
      <c r="AF109" s="1005"/>
      <c r="AG109" s="196"/>
      <c r="AH109" s="592"/>
      <c r="AI109" s="592"/>
      <c r="AJ109" s="592"/>
      <c r="AK109" s="196"/>
      <c r="AL109" s="197"/>
      <c r="AM109" s="197"/>
      <c r="AN109" s="197"/>
      <c r="AO109" s="197"/>
      <c r="AP109" s="1151"/>
      <c r="AQ109" s="1005"/>
      <c r="AR109" s="282"/>
      <c r="AS109" s="282"/>
      <c r="AT109" s="282"/>
      <c r="AU109" s="282"/>
      <c r="AV109" s="282"/>
      <c r="AW109" s="282"/>
      <c r="AX109" s="1151"/>
      <c r="AY109" s="1005"/>
      <c r="AZ109" s="282"/>
      <c r="BA109" s="282"/>
      <c r="BB109" s="282"/>
      <c r="BC109" s="282"/>
      <c r="BD109" s="282"/>
      <c r="BE109" s="282"/>
      <c r="BF109" s="1151"/>
      <c r="BG109" s="1005"/>
      <c r="BH109" s="282"/>
      <c r="BI109" s="282"/>
      <c r="BJ109" s="282"/>
      <c r="BK109" s="282"/>
      <c r="BL109" s="282"/>
      <c r="BM109" s="282"/>
      <c r="BN109" s="1151"/>
      <c r="BO109" s="1005"/>
      <c r="BP109" s="282"/>
      <c r="BQ109" s="282"/>
      <c r="BR109" s="282"/>
      <c r="BS109" s="282"/>
      <c r="BT109" s="282"/>
      <c r="BU109" s="282"/>
    </row>
    <row r="110" spans="1:73" ht="39.950000000000003" customHeight="1" thickBot="1" x14ac:dyDescent="0.3">
      <c r="A110" s="151"/>
      <c r="B110" s="24"/>
      <c r="C110" s="1060"/>
      <c r="D110" s="1051"/>
      <c r="E110" s="1063"/>
      <c r="F110" s="1066"/>
      <c r="G110" s="1051"/>
      <c r="H110" s="1045"/>
      <c r="I110" s="1045"/>
      <c r="J110" s="1045"/>
      <c r="K110" s="1051"/>
      <c r="L110" s="1045"/>
      <c r="M110" s="1051"/>
      <c r="N110" s="1048"/>
      <c r="O110" s="1051"/>
      <c r="P110" s="1054"/>
      <c r="Q110" s="1057"/>
      <c r="R110" s="1042"/>
      <c r="S110" s="1042"/>
      <c r="T110" s="1024"/>
      <c r="U110" s="1009"/>
      <c r="V110" s="1009"/>
      <c r="W110" s="1009"/>
      <c r="X110" s="1009"/>
      <c r="Y110" s="1009"/>
      <c r="Z110" s="1006"/>
      <c r="AA110" s="1006"/>
      <c r="AB110" s="1006"/>
      <c r="AC110" s="1006"/>
      <c r="AD110" s="1006"/>
      <c r="AE110" s="1006"/>
      <c r="AF110" s="1006"/>
      <c r="AG110" s="715"/>
      <c r="AH110" s="716"/>
      <c r="AI110" s="716"/>
      <c r="AJ110" s="716"/>
      <c r="AK110" s="715"/>
      <c r="AL110" s="717"/>
      <c r="AM110" s="717"/>
      <c r="AN110" s="717"/>
      <c r="AO110" s="717"/>
      <c r="AP110" s="1152"/>
      <c r="AQ110" s="1006"/>
      <c r="AR110" s="718"/>
      <c r="AS110" s="718"/>
      <c r="AT110" s="718"/>
      <c r="AU110" s="718"/>
      <c r="AV110" s="718"/>
      <c r="AW110" s="718"/>
      <c r="AX110" s="1152"/>
      <c r="AY110" s="1006"/>
      <c r="AZ110" s="718"/>
      <c r="BA110" s="718"/>
      <c r="BB110" s="718"/>
      <c r="BC110" s="718"/>
      <c r="BD110" s="718"/>
      <c r="BE110" s="718"/>
      <c r="BF110" s="1152"/>
      <c r="BG110" s="1006"/>
      <c r="BH110" s="718"/>
      <c r="BI110" s="718"/>
      <c r="BJ110" s="718"/>
      <c r="BK110" s="718"/>
      <c r="BL110" s="718"/>
      <c r="BM110" s="718"/>
      <c r="BN110" s="1152"/>
      <c r="BO110" s="1006"/>
      <c r="BP110" s="718"/>
      <c r="BQ110" s="718"/>
      <c r="BR110" s="718"/>
      <c r="BS110" s="718"/>
      <c r="BT110" s="718"/>
      <c r="BU110" s="718"/>
    </row>
    <row r="111" spans="1:73" ht="40.15" customHeight="1" thickTop="1" thickBot="1" x14ac:dyDescent="0.3">
      <c r="A111" s="151"/>
      <c r="B111" s="924" t="s">
        <v>537</v>
      </c>
      <c r="C111" s="238" t="s">
        <v>538</v>
      </c>
      <c r="D111" s="421"/>
      <c r="E111" s="662"/>
      <c r="F111" s="447"/>
      <c r="G111" s="373"/>
      <c r="H111" s="375"/>
      <c r="I111" s="375"/>
      <c r="J111" s="376"/>
      <c r="K111" s="376"/>
      <c r="L111" s="421"/>
      <c r="M111" s="423"/>
      <c r="N111" s="663"/>
      <c r="O111" s="664"/>
      <c r="P111" s="664"/>
      <c r="Q111" s="666"/>
      <c r="R111" s="698"/>
      <c r="S111" s="698"/>
      <c r="T111" s="783"/>
      <c r="U111" s="668"/>
      <c r="V111" s="668"/>
      <c r="W111" s="668"/>
      <c r="X111" s="668"/>
      <c r="Y111" s="248"/>
      <c r="Z111" s="700">
        <f t="shared" si="40"/>
        <v>0</v>
      </c>
      <c r="AA111" s="700">
        <f t="shared" si="40"/>
        <v>0</v>
      </c>
      <c r="AB111" s="700">
        <f t="shared" si="40"/>
        <v>0</v>
      </c>
      <c r="AC111" s="700">
        <f t="shared" si="40"/>
        <v>0</v>
      </c>
      <c r="AD111" s="700">
        <f t="shared" si="40"/>
        <v>0</v>
      </c>
      <c r="AE111" s="700">
        <f t="shared" si="40"/>
        <v>0</v>
      </c>
      <c r="AF111" s="700">
        <f t="shared" si="40"/>
        <v>0</v>
      </c>
      <c r="AG111" s="246"/>
      <c r="AH111" s="246"/>
      <c r="AI111" s="246"/>
      <c r="AJ111" s="246"/>
      <c r="AK111" s="246"/>
      <c r="AL111" s="246"/>
      <c r="AM111" s="246"/>
      <c r="AN111" s="246"/>
      <c r="AO111" s="246"/>
      <c r="AP111" s="784"/>
      <c r="AQ111" s="670">
        <f t="shared" ref="AQ111" si="67">SUM(AQ112:AQ115)</f>
        <v>0</v>
      </c>
      <c r="AR111" s="670">
        <f>SUM(AR112:AR115)</f>
        <v>0</v>
      </c>
      <c r="AS111" s="670">
        <f t="shared" ref="AS111:AW111" si="68">SUM(AS112:AS115)</f>
        <v>0</v>
      </c>
      <c r="AT111" s="670">
        <f t="shared" si="68"/>
        <v>0</v>
      </c>
      <c r="AU111" s="670">
        <f t="shared" si="68"/>
        <v>0</v>
      </c>
      <c r="AV111" s="670">
        <f t="shared" si="68"/>
        <v>0</v>
      </c>
      <c r="AW111" s="670">
        <f t="shared" si="68"/>
        <v>0</v>
      </c>
      <c r="AX111" s="784"/>
      <c r="AY111" s="670">
        <f t="shared" ref="AY111:BE111" si="69">SUM(AY112:AY115)</f>
        <v>0</v>
      </c>
      <c r="AZ111" s="670">
        <f t="shared" si="69"/>
        <v>0</v>
      </c>
      <c r="BA111" s="670">
        <f t="shared" si="69"/>
        <v>0</v>
      </c>
      <c r="BB111" s="670">
        <f t="shared" si="69"/>
        <v>0</v>
      </c>
      <c r="BC111" s="670">
        <f t="shared" si="69"/>
        <v>0</v>
      </c>
      <c r="BD111" s="670">
        <f t="shared" si="69"/>
        <v>0</v>
      </c>
      <c r="BE111" s="670">
        <f t="shared" si="69"/>
        <v>0</v>
      </c>
      <c r="BF111" s="784"/>
      <c r="BG111" s="670">
        <f t="shared" ref="BG111:BM111" si="70">SUM(BG112:BG115)</f>
        <v>0</v>
      </c>
      <c r="BH111" s="670">
        <f t="shared" si="70"/>
        <v>0</v>
      </c>
      <c r="BI111" s="670">
        <f t="shared" si="70"/>
        <v>0</v>
      </c>
      <c r="BJ111" s="670">
        <f t="shared" si="70"/>
        <v>0</v>
      </c>
      <c r="BK111" s="670">
        <f t="shared" si="70"/>
        <v>0</v>
      </c>
      <c r="BL111" s="670">
        <f t="shared" si="70"/>
        <v>0</v>
      </c>
      <c r="BM111" s="670">
        <f t="shared" si="70"/>
        <v>0</v>
      </c>
      <c r="BN111" s="784"/>
      <c r="BO111" s="670">
        <f t="shared" ref="BO111:BU111" si="71">SUM(BO112:BO115)</f>
        <v>0</v>
      </c>
      <c r="BP111" s="670">
        <f t="shared" si="71"/>
        <v>0</v>
      </c>
      <c r="BQ111" s="670">
        <f t="shared" si="71"/>
        <v>0</v>
      </c>
      <c r="BR111" s="670">
        <f t="shared" si="71"/>
        <v>0</v>
      </c>
      <c r="BS111" s="670">
        <f t="shared" si="71"/>
        <v>0</v>
      </c>
      <c r="BT111" s="670">
        <f t="shared" si="71"/>
        <v>0</v>
      </c>
      <c r="BU111" s="670">
        <f t="shared" si="71"/>
        <v>0</v>
      </c>
    </row>
    <row r="112" spans="1:73" ht="39.950000000000003" customHeight="1" thickTop="1" x14ac:dyDescent="0.25">
      <c r="A112" s="151"/>
      <c r="B112" s="24"/>
      <c r="C112" s="1058" t="s">
        <v>539</v>
      </c>
      <c r="D112" s="1049" t="s">
        <v>540</v>
      </c>
      <c r="E112" s="1061">
        <v>85</v>
      </c>
      <c r="F112" s="1064" t="s">
        <v>3102</v>
      </c>
      <c r="G112" s="1049" t="s">
        <v>480</v>
      </c>
      <c r="H112" s="1043" t="s">
        <v>272</v>
      </c>
      <c r="I112" s="1043" t="s">
        <v>3092</v>
      </c>
      <c r="J112" s="1043" t="s">
        <v>3093</v>
      </c>
      <c r="K112" s="1049" t="s">
        <v>3094</v>
      </c>
      <c r="L112" s="1043" t="s">
        <v>3095</v>
      </c>
      <c r="M112" s="1049" t="s">
        <v>3136</v>
      </c>
      <c r="N112" s="1046">
        <v>2026004540093</v>
      </c>
      <c r="O112" s="1049" t="s">
        <v>3137</v>
      </c>
      <c r="P112" s="1052" t="s">
        <v>480</v>
      </c>
      <c r="Q112" s="1055">
        <v>1</v>
      </c>
      <c r="R112" s="1040" t="s">
        <v>2871</v>
      </c>
      <c r="S112" s="1040"/>
      <c r="T112" s="1022"/>
      <c r="U112" s="1007"/>
      <c r="V112" s="1007"/>
      <c r="W112" s="1007"/>
      <c r="X112" s="1007"/>
      <c r="Y112" s="1007"/>
      <c r="Z112" s="1004">
        <f t="shared" ref="Z112" si="72">+AQ112+AY112+BG112+BO112</f>
        <v>0</v>
      </c>
      <c r="AA112" s="1004">
        <f t="shared" ref="AA112:AF112" si="73">SUM(AR112:AR115,AZ112:AZ115,BH112:BH115,BP112:BP115)</f>
        <v>0</v>
      </c>
      <c r="AB112" s="1004">
        <f t="shared" si="73"/>
        <v>0</v>
      </c>
      <c r="AC112" s="1004">
        <f t="shared" si="73"/>
        <v>0</v>
      </c>
      <c r="AD112" s="1004">
        <f t="shared" si="73"/>
        <v>0</v>
      </c>
      <c r="AE112" s="1004">
        <f t="shared" si="73"/>
        <v>0</v>
      </c>
      <c r="AF112" s="1004">
        <f t="shared" si="73"/>
        <v>0</v>
      </c>
      <c r="AG112" s="714"/>
      <c r="AH112" s="593"/>
      <c r="AI112" s="593"/>
      <c r="AJ112" s="593"/>
      <c r="AK112" s="207"/>
      <c r="AL112" s="208"/>
      <c r="AM112" s="208"/>
      <c r="AN112" s="208"/>
      <c r="AO112" s="208"/>
      <c r="AP112" s="1150">
        <f>+U112</f>
        <v>0</v>
      </c>
      <c r="AQ112" s="1004">
        <f>SUM(AR112:AW115)</f>
        <v>0</v>
      </c>
      <c r="AR112" s="299"/>
      <c r="AS112" s="299"/>
      <c r="AT112" s="299"/>
      <c r="AU112" s="299"/>
      <c r="AV112" s="299"/>
      <c r="AW112" s="299"/>
      <c r="AX112" s="1150">
        <f>+V112</f>
        <v>0</v>
      </c>
      <c r="AY112" s="1004">
        <f>SUM(AZ112:BE115)</f>
        <v>0</v>
      </c>
      <c r="AZ112" s="299"/>
      <c r="BA112" s="299"/>
      <c r="BB112" s="299"/>
      <c r="BC112" s="299"/>
      <c r="BD112" s="299"/>
      <c r="BE112" s="299"/>
      <c r="BF112" s="1150">
        <f>+W112</f>
        <v>0</v>
      </c>
      <c r="BG112" s="1004">
        <f>SUM(BH112:BM115)</f>
        <v>0</v>
      </c>
      <c r="BH112" s="299"/>
      <c r="BI112" s="299"/>
      <c r="BJ112" s="299"/>
      <c r="BK112" s="299"/>
      <c r="BL112" s="299"/>
      <c r="BM112" s="299"/>
      <c r="BN112" s="1150">
        <f>+X112</f>
        <v>0</v>
      </c>
      <c r="BO112" s="1004">
        <f>SUM(BP112:BU115)</f>
        <v>0</v>
      </c>
      <c r="BP112" s="299"/>
      <c r="BQ112" s="299"/>
      <c r="BR112" s="299"/>
      <c r="BS112" s="299"/>
      <c r="BT112" s="299"/>
      <c r="BU112" s="299"/>
    </row>
    <row r="113" spans="1:73" ht="39.950000000000003" customHeight="1" x14ac:dyDescent="0.25">
      <c r="A113" s="151"/>
      <c r="B113" s="24"/>
      <c r="C113" s="1059"/>
      <c r="D113" s="1050"/>
      <c r="E113" s="1062"/>
      <c r="F113" s="1065"/>
      <c r="G113" s="1050"/>
      <c r="H113" s="1044"/>
      <c r="I113" s="1044"/>
      <c r="J113" s="1044"/>
      <c r="K113" s="1050"/>
      <c r="L113" s="1044"/>
      <c r="M113" s="1050"/>
      <c r="N113" s="1047"/>
      <c r="O113" s="1050"/>
      <c r="P113" s="1053"/>
      <c r="Q113" s="1056"/>
      <c r="R113" s="1041"/>
      <c r="S113" s="1041"/>
      <c r="T113" s="1023"/>
      <c r="U113" s="1008"/>
      <c r="V113" s="1008"/>
      <c r="W113" s="1008"/>
      <c r="X113" s="1008"/>
      <c r="Y113" s="1008"/>
      <c r="Z113" s="1005"/>
      <c r="AA113" s="1005"/>
      <c r="AB113" s="1005"/>
      <c r="AC113" s="1005"/>
      <c r="AD113" s="1005"/>
      <c r="AE113" s="1005"/>
      <c r="AF113" s="1005"/>
      <c r="AG113" s="479"/>
      <c r="AH113" s="592"/>
      <c r="AI113" s="592"/>
      <c r="AJ113" s="592"/>
      <c r="AK113" s="196"/>
      <c r="AL113" s="197"/>
      <c r="AM113" s="197"/>
      <c r="AN113" s="197"/>
      <c r="AO113" s="197"/>
      <c r="AP113" s="1151"/>
      <c r="AQ113" s="1005"/>
      <c r="AR113" s="282"/>
      <c r="AS113" s="282"/>
      <c r="AT113" s="282"/>
      <c r="AU113" s="282"/>
      <c r="AV113" s="282"/>
      <c r="AW113" s="282"/>
      <c r="AX113" s="1151"/>
      <c r="AY113" s="1005"/>
      <c r="AZ113" s="282"/>
      <c r="BA113" s="282"/>
      <c r="BB113" s="282"/>
      <c r="BC113" s="282"/>
      <c r="BD113" s="282"/>
      <c r="BE113" s="282"/>
      <c r="BF113" s="1151"/>
      <c r="BG113" s="1005"/>
      <c r="BH113" s="282"/>
      <c r="BI113" s="282"/>
      <c r="BJ113" s="282"/>
      <c r="BK113" s="282"/>
      <c r="BL113" s="282"/>
      <c r="BM113" s="282"/>
      <c r="BN113" s="1151"/>
      <c r="BO113" s="1005"/>
      <c r="BP113" s="282"/>
      <c r="BQ113" s="282"/>
      <c r="BR113" s="282"/>
      <c r="BS113" s="282"/>
      <c r="BT113" s="282"/>
      <c r="BU113" s="282"/>
    </row>
    <row r="114" spans="1:73" ht="39.950000000000003" customHeight="1" x14ac:dyDescent="0.25">
      <c r="A114" s="151"/>
      <c r="B114" s="24"/>
      <c r="C114" s="1059"/>
      <c r="D114" s="1050"/>
      <c r="E114" s="1062"/>
      <c r="F114" s="1065"/>
      <c r="G114" s="1050"/>
      <c r="H114" s="1044"/>
      <c r="I114" s="1044"/>
      <c r="J114" s="1044"/>
      <c r="K114" s="1050"/>
      <c r="L114" s="1044"/>
      <c r="M114" s="1050"/>
      <c r="N114" s="1047"/>
      <c r="O114" s="1050"/>
      <c r="P114" s="1053"/>
      <c r="Q114" s="1056"/>
      <c r="R114" s="1041"/>
      <c r="S114" s="1041"/>
      <c r="T114" s="1023"/>
      <c r="U114" s="1008"/>
      <c r="V114" s="1008"/>
      <c r="W114" s="1008"/>
      <c r="X114" s="1008"/>
      <c r="Y114" s="1008"/>
      <c r="Z114" s="1005"/>
      <c r="AA114" s="1005"/>
      <c r="AB114" s="1005"/>
      <c r="AC114" s="1005"/>
      <c r="AD114" s="1005"/>
      <c r="AE114" s="1005"/>
      <c r="AF114" s="1005"/>
      <c r="AG114" s="196"/>
      <c r="AH114" s="592"/>
      <c r="AI114" s="592"/>
      <c r="AJ114" s="592"/>
      <c r="AK114" s="196"/>
      <c r="AL114" s="197"/>
      <c r="AM114" s="197"/>
      <c r="AN114" s="197"/>
      <c r="AO114" s="197"/>
      <c r="AP114" s="1151"/>
      <c r="AQ114" s="1005"/>
      <c r="AR114" s="282"/>
      <c r="AS114" s="282"/>
      <c r="AT114" s="282"/>
      <c r="AU114" s="282"/>
      <c r="AV114" s="282"/>
      <c r="AW114" s="282"/>
      <c r="AX114" s="1151"/>
      <c r="AY114" s="1005"/>
      <c r="AZ114" s="282"/>
      <c r="BA114" s="282"/>
      <c r="BB114" s="282"/>
      <c r="BC114" s="282"/>
      <c r="BD114" s="282"/>
      <c r="BE114" s="282"/>
      <c r="BF114" s="1151"/>
      <c r="BG114" s="1005"/>
      <c r="BH114" s="282"/>
      <c r="BI114" s="282"/>
      <c r="BJ114" s="282"/>
      <c r="BK114" s="282"/>
      <c r="BL114" s="282"/>
      <c r="BM114" s="282"/>
      <c r="BN114" s="1151"/>
      <c r="BO114" s="1005"/>
      <c r="BP114" s="282"/>
      <c r="BQ114" s="282"/>
      <c r="BR114" s="282"/>
      <c r="BS114" s="282"/>
      <c r="BT114" s="282"/>
      <c r="BU114" s="282"/>
    </row>
    <row r="115" spans="1:73" ht="39.950000000000003" customHeight="1" thickBot="1" x14ac:dyDescent="0.3">
      <c r="A115" s="151"/>
      <c r="B115" s="24"/>
      <c r="C115" s="1060"/>
      <c r="D115" s="1051"/>
      <c r="E115" s="1063"/>
      <c r="F115" s="1066"/>
      <c r="G115" s="1051"/>
      <c r="H115" s="1045"/>
      <c r="I115" s="1045"/>
      <c r="J115" s="1045"/>
      <c r="K115" s="1051"/>
      <c r="L115" s="1045"/>
      <c r="M115" s="1051"/>
      <c r="N115" s="1048"/>
      <c r="O115" s="1051"/>
      <c r="P115" s="1054"/>
      <c r="Q115" s="1057"/>
      <c r="R115" s="1042"/>
      <c r="S115" s="1042"/>
      <c r="T115" s="1024"/>
      <c r="U115" s="1009"/>
      <c r="V115" s="1009"/>
      <c r="W115" s="1009"/>
      <c r="X115" s="1009"/>
      <c r="Y115" s="1009"/>
      <c r="Z115" s="1006"/>
      <c r="AA115" s="1006"/>
      <c r="AB115" s="1006"/>
      <c r="AC115" s="1006"/>
      <c r="AD115" s="1006"/>
      <c r="AE115" s="1006"/>
      <c r="AF115" s="1006"/>
      <c r="AG115" s="715"/>
      <c r="AH115" s="716"/>
      <c r="AI115" s="716"/>
      <c r="AJ115" s="716"/>
      <c r="AK115" s="715"/>
      <c r="AL115" s="717"/>
      <c r="AM115" s="717"/>
      <c r="AN115" s="717"/>
      <c r="AO115" s="717"/>
      <c r="AP115" s="1152"/>
      <c r="AQ115" s="1006"/>
      <c r="AR115" s="718"/>
      <c r="AS115" s="718"/>
      <c r="AT115" s="718"/>
      <c r="AU115" s="718"/>
      <c r="AV115" s="718"/>
      <c r="AW115" s="718"/>
      <c r="AX115" s="1152"/>
      <c r="AY115" s="1006"/>
      <c r="AZ115" s="718"/>
      <c r="BA115" s="718"/>
      <c r="BB115" s="718"/>
      <c r="BC115" s="718"/>
      <c r="BD115" s="718"/>
      <c r="BE115" s="718"/>
      <c r="BF115" s="1152"/>
      <c r="BG115" s="1006"/>
      <c r="BH115" s="718"/>
      <c r="BI115" s="718"/>
      <c r="BJ115" s="718"/>
      <c r="BK115" s="718"/>
      <c r="BL115" s="718"/>
      <c r="BM115" s="718"/>
      <c r="BN115" s="1152"/>
      <c r="BO115" s="1006"/>
      <c r="BP115" s="718"/>
      <c r="BQ115" s="718"/>
      <c r="BR115" s="718"/>
      <c r="BS115" s="718"/>
      <c r="BT115" s="718"/>
      <c r="BU115" s="718"/>
    </row>
    <row r="116" spans="1:73" ht="40.15" customHeight="1" thickTop="1" thickBot="1" x14ac:dyDescent="0.3">
      <c r="A116" s="151"/>
      <c r="B116" s="924" t="s">
        <v>541</v>
      </c>
      <c r="C116" s="238" t="s">
        <v>542</v>
      </c>
      <c r="D116" s="421"/>
      <c r="E116" s="662"/>
      <c r="F116" s="447"/>
      <c r="G116" s="373"/>
      <c r="H116" s="375"/>
      <c r="I116" s="375"/>
      <c r="J116" s="376"/>
      <c r="K116" s="376"/>
      <c r="L116" s="421"/>
      <c r="M116" s="423"/>
      <c r="N116" s="663"/>
      <c r="O116" s="664"/>
      <c r="P116" s="664"/>
      <c r="Q116" s="666"/>
      <c r="R116" s="698"/>
      <c r="S116" s="698"/>
      <c r="T116" s="783"/>
      <c r="U116" s="668"/>
      <c r="V116" s="668"/>
      <c r="W116" s="668"/>
      <c r="X116" s="668"/>
      <c r="Y116" s="248"/>
      <c r="Z116" s="700">
        <f t="shared" ref="Z116:AF117" si="74">+AQ116+AY116+BG116+BO116</f>
        <v>0</v>
      </c>
      <c r="AA116" s="700">
        <f t="shared" si="74"/>
        <v>0</v>
      </c>
      <c r="AB116" s="700">
        <f t="shared" si="74"/>
        <v>0</v>
      </c>
      <c r="AC116" s="700">
        <f t="shared" si="74"/>
        <v>0</v>
      </c>
      <c r="AD116" s="700">
        <f t="shared" si="74"/>
        <v>0</v>
      </c>
      <c r="AE116" s="700">
        <f t="shared" si="74"/>
        <v>0</v>
      </c>
      <c r="AF116" s="700">
        <f t="shared" si="74"/>
        <v>0</v>
      </c>
      <c r="AG116" s="246"/>
      <c r="AH116" s="246"/>
      <c r="AI116" s="246"/>
      <c r="AJ116" s="246"/>
      <c r="AK116" s="246"/>
      <c r="AL116" s="246"/>
      <c r="AM116" s="246"/>
      <c r="AN116" s="246"/>
      <c r="AO116" s="246"/>
      <c r="AP116" s="784"/>
      <c r="AQ116" s="670">
        <f t="shared" ref="AQ116" si="75">SUM(AQ117:AQ120)</f>
        <v>0</v>
      </c>
      <c r="AR116" s="670">
        <f>SUM(AR117:AR120)</f>
        <v>0</v>
      </c>
      <c r="AS116" s="670">
        <f t="shared" ref="AS116:AW116" si="76">SUM(AS117:AS120)</f>
        <v>0</v>
      </c>
      <c r="AT116" s="670">
        <f t="shared" si="76"/>
        <v>0</v>
      </c>
      <c r="AU116" s="670">
        <f t="shared" si="76"/>
        <v>0</v>
      </c>
      <c r="AV116" s="670">
        <f t="shared" si="76"/>
        <v>0</v>
      </c>
      <c r="AW116" s="670">
        <f t="shared" si="76"/>
        <v>0</v>
      </c>
      <c r="AX116" s="784"/>
      <c r="AY116" s="670">
        <f t="shared" ref="AY116:BE116" si="77">SUM(AY117:AY120)</f>
        <v>0</v>
      </c>
      <c r="AZ116" s="670">
        <f t="shared" si="77"/>
        <v>0</v>
      </c>
      <c r="BA116" s="670">
        <f t="shared" si="77"/>
        <v>0</v>
      </c>
      <c r="BB116" s="670">
        <f t="shared" si="77"/>
        <v>0</v>
      </c>
      <c r="BC116" s="670">
        <f t="shared" si="77"/>
        <v>0</v>
      </c>
      <c r="BD116" s="670">
        <f t="shared" si="77"/>
        <v>0</v>
      </c>
      <c r="BE116" s="670">
        <f t="shared" si="77"/>
        <v>0</v>
      </c>
      <c r="BF116" s="784"/>
      <c r="BG116" s="670">
        <f t="shared" ref="BG116:BM116" si="78">SUM(BG117:BG120)</f>
        <v>0</v>
      </c>
      <c r="BH116" s="670">
        <f t="shared" si="78"/>
        <v>0</v>
      </c>
      <c r="BI116" s="670">
        <f t="shared" si="78"/>
        <v>0</v>
      </c>
      <c r="BJ116" s="670">
        <f t="shared" si="78"/>
        <v>0</v>
      </c>
      <c r="BK116" s="670">
        <f t="shared" si="78"/>
        <v>0</v>
      </c>
      <c r="BL116" s="670">
        <f t="shared" si="78"/>
        <v>0</v>
      </c>
      <c r="BM116" s="670">
        <f t="shared" si="78"/>
        <v>0</v>
      </c>
      <c r="BN116" s="784"/>
      <c r="BO116" s="670">
        <f t="shared" ref="BO116:BU116" si="79">SUM(BO117:BO120)</f>
        <v>0</v>
      </c>
      <c r="BP116" s="670">
        <f t="shared" si="79"/>
        <v>0</v>
      </c>
      <c r="BQ116" s="670">
        <f t="shared" si="79"/>
        <v>0</v>
      </c>
      <c r="BR116" s="670">
        <f t="shared" si="79"/>
        <v>0</v>
      </c>
      <c r="BS116" s="670">
        <f t="shared" si="79"/>
        <v>0</v>
      </c>
      <c r="BT116" s="670">
        <f t="shared" si="79"/>
        <v>0</v>
      </c>
      <c r="BU116" s="670">
        <f t="shared" si="79"/>
        <v>0</v>
      </c>
    </row>
    <row r="117" spans="1:73" ht="39.950000000000003" customHeight="1" thickTop="1" x14ac:dyDescent="0.25">
      <c r="A117" s="151"/>
      <c r="B117" s="24"/>
      <c r="C117" s="1058" t="s">
        <v>543</v>
      </c>
      <c r="D117" s="1049" t="s">
        <v>544</v>
      </c>
      <c r="E117" s="1061">
        <v>86</v>
      </c>
      <c r="F117" s="1064" t="s">
        <v>3138</v>
      </c>
      <c r="G117" s="1049" t="s">
        <v>545</v>
      </c>
      <c r="H117" s="1043">
        <v>4</v>
      </c>
      <c r="I117" s="1043" t="s">
        <v>3092</v>
      </c>
      <c r="J117" s="1043" t="s">
        <v>3093</v>
      </c>
      <c r="K117" s="1049" t="s">
        <v>3094</v>
      </c>
      <c r="L117" s="1043" t="s">
        <v>3125</v>
      </c>
      <c r="M117" s="1049" t="s">
        <v>3139</v>
      </c>
      <c r="N117" s="1046">
        <v>2026004540098</v>
      </c>
      <c r="O117" s="1049" t="s">
        <v>3140</v>
      </c>
      <c r="P117" s="1052" t="s">
        <v>545</v>
      </c>
      <c r="Q117" s="1055">
        <v>4</v>
      </c>
      <c r="R117" s="1040" t="s">
        <v>2867</v>
      </c>
      <c r="S117" s="1040"/>
      <c r="T117" s="1022"/>
      <c r="U117" s="1007"/>
      <c r="V117" s="1007"/>
      <c r="W117" s="1007"/>
      <c r="X117" s="1007"/>
      <c r="Y117" s="1007"/>
      <c r="Z117" s="1004">
        <f t="shared" si="74"/>
        <v>0</v>
      </c>
      <c r="AA117" s="1004">
        <f t="shared" ref="AA117:AF117" si="80">SUM(AR117:AR120,AZ117:AZ120,BH117:BH120,BP117:BP120)</f>
        <v>0</v>
      </c>
      <c r="AB117" s="1004">
        <f t="shared" si="80"/>
        <v>0</v>
      </c>
      <c r="AC117" s="1004">
        <f t="shared" si="80"/>
        <v>0</v>
      </c>
      <c r="AD117" s="1004">
        <f t="shared" si="80"/>
        <v>0</v>
      </c>
      <c r="AE117" s="1004">
        <f t="shared" si="80"/>
        <v>0</v>
      </c>
      <c r="AF117" s="1004">
        <f t="shared" si="80"/>
        <v>0</v>
      </c>
      <c r="AG117" s="714"/>
      <c r="AH117" s="593"/>
      <c r="AI117" s="593"/>
      <c r="AJ117" s="593"/>
      <c r="AK117" s="207"/>
      <c r="AL117" s="208"/>
      <c r="AM117" s="208"/>
      <c r="AN117" s="208"/>
      <c r="AO117" s="208"/>
      <c r="AP117" s="1150">
        <f>+U117</f>
        <v>0</v>
      </c>
      <c r="AQ117" s="1004">
        <f>SUM(AR117:AW120)</f>
        <v>0</v>
      </c>
      <c r="AR117" s="299"/>
      <c r="AS117" s="299"/>
      <c r="AT117" s="299"/>
      <c r="AU117" s="299"/>
      <c r="AV117" s="299"/>
      <c r="AW117" s="299"/>
      <c r="AX117" s="1150">
        <f>+V117</f>
        <v>0</v>
      </c>
      <c r="AY117" s="1004">
        <f>SUM(AZ117:BE120)</f>
        <v>0</v>
      </c>
      <c r="AZ117" s="299"/>
      <c r="BA117" s="299"/>
      <c r="BB117" s="299"/>
      <c r="BC117" s="299"/>
      <c r="BD117" s="299"/>
      <c r="BE117" s="299"/>
      <c r="BF117" s="1150">
        <f>+W117</f>
        <v>0</v>
      </c>
      <c r="BG117" s="1004">
        <f>SUM(BH117:BM120)</f>
        <v>0</v>
      </c>
      <c r="BH117" s="299"/>
      <c r="BI117" s="299"/>
      <c r="BJ117" s="299"/>
      <c r="BK117" s="299"/>
      <c r="BL117" s="299"/>
      <c r="BM117" s="299"/>
      <c r="BN117" s="1150">
        <f>+X117</f>
        <v>0</v>
      </c>
      <c r="BO117" s="1004">
        <f>SUM(BP117:BU120)</f>
        <v>0</v>
      </c>
      <c r="BP117" s="299"/>
      <c r="BQ117" s="299"/>
      <c r="BR117" s="299"/>
      <c r="BS117" s="299"/>
      <c r="BT117" s="299"/>
      <c r="BU117" s="299"/>
    </row>
    <row r="118" spans="1:73" ht="39.950000000000003" customHeight="1" x14ac:dyDescent="0.25">
      <c r="A118" s="151"/>
      <c r="B118" s="24"/>
      <c r="C118" s="1059"/>
      <c r="D118" s="1050"/>
      <c r="E118" s="1062"/>
      <c r="F118" s="1065"/>
      <c r="G118" s="1050"/>
      <c r="H118" s="1044"/>
      <c r="I118" s="1044"/>
      <c r="J118" s="1044"/>
      <c r="K118" s="1050"/>
      <c r="L118" s="1044"/>
      <c r="M118" s="1050"/>
      <c r="N118" s="1047"/>
      <c r="O118" s="1050"/>
      <c r="P118" s="1053"/>
      <c r="Q118" s="1056"/>
      <c r="R118" s="1041"/>
      <c r="S118" s="1041"/>
      <c r="T118" s="1023"/>
      <c r="U118" s="1008"/>
      <c r="V118" s="1008"/>
      <c r="W118" s="1008"/>
      <c r="X118" s="1008"/>
      <c r="Y118" s="1008"/>
      <c r="Z118" s="1005"/>
      <c r="AA118" s="1005"/>
      <c r="AB118" s="1005"/>
      <c r="AC118" s="1005"/>
      <c r="AD118" s="1005"/>
      <c r="AE118" s="1005"/>
      <c r="AF118" s="1005"/>
      <c r="AG118" s="479"/>
      <c r="AH118" s="592"/>
      <c r="AI118" s="592"/>
      <c r="AJ118" s="592"/>
      <c r="AK118" s="196"/>
      <c r="AL118" s="197"/>
      <c r="AM118" s="197"/>
      <c r="AN118" s="197"/>
      <c r="AO118" s="197"/>
      <c r="AP118" s="1151"/>
      <c r="AQ118" s="1005"/>
      <c r="AR118" s="282"/>
      <c r="AS118" s="282"/>
      <c r="AT118" s="282"/>
      <c r="AU118" s="282"/>
      <c r="AV118" s="282"/>
      <c r="AW118" s="282"/>
      <c r="AX118" s="1151"/>
      <c r="AY118" s="1005"/>
      <c r="AZ118" s="282"/>
      <c r="BA118" s="282"/>
      <c r="BB118" s="282"/>
      <c r="BC118" s="282"/>
      <c r="BD118" s="282"/>
      <c r="BE118" s="282"/>
      <c r="BF118" s="1151"/>
      <c r="BG118" s="1005"/>
      <c r="BH118" s="282"/>
      <c r="BI118" s="282"/>
      <c r="BJ118" s="282"/>
      <c r="BK118" s="282"/>
      <c r="BL118" s="282"/>
      <c r="BM118" s="282"/>
      <c r="BN118" s="1151"/>
      <c r="BO118" s="1005"/>
      <c r="BP118" s="282"/>
      <c r="BQ118" s="282"/>
      <c r="BR118" s="282"/>
      <c r="BS118" s="282"/>
      <c r="BT118" s="282"/>
      <c r="BU118" s="282"/>
    </row>
    <row r="119" spans="1:73" ht="39.950000000000003" customHeight="1" x14ac:dyDescent="0.25">
      <c r="A119" s="151"/>
      <c r="B119" s="24"/>
      <c r="C119" s="1059"/>
      <c r="D119" s="1050"/>
      <c r="E119" s="1062"/>
      <c r="F119" s="1065"/>
      <c r="G119" s="1050"/>
      <c r="H119" s="1044"/>
      <c r="I119" s="1044"/>
      <c r="J119" s="1044"/>
      <c r="K119" s="1050"/>
      <c r="L119" s="1044"/>
      <c r="M119" s="1050"/>
      <c r="N119" s="1047"/>
      <c r="O119" s="1050"/>
      <c r="P119" s="1053"/>
      <c r="Q119" s="1056"/>
      <c r="R119" s="1041"/>
      <c r="S119" s="1041"/>
      <c r="T119" s="1023"/>
      <c r="U119" s="1008"/>
      <c r="V119" s="1008"/>
      <c r="W119" s="1008"/>
      <c r="X119" s="1008"/>
      <c r="Y119" s="1008"/>
      <c r="Z119" s="1005"/>
      <c r="AA119" s="1005"/>
      <c r="AB119" s="1005"/>
      <c r="AC119" s="1005"/>
      <c r="AD119" s="1005"/>
      <c r="AE119" s="1005"/>
      <c r="AF119" s="1005"/>
      <c r="AG119" s="196"/>
      <c r="AH119" s="592"/>
      <c r="AI119" s="592"/>
      <c r="AJ119" s="592"/>
      <c r="AK119" s="196"/>
      <c r="AL119" s="197"/>
      <c r="AM119" s="197"/>
      <c r="AN119" s="197"/>
      <c r="AO119" s="197"/>
      <c r="AP119" s="1151"/>
      <c r="AQ119" s="1005"/>
      <c r="AR119" s="282"/>
      <c r="AS119" s="282"/>
      <c r="AT119" s="282"/>
      <c r="AU119" s="282"/>
      <c r="AV119" s="282"/>
      <c r="AW119" s="282"/>
      <c r="AX119" s="1151"/>
      <c r="AY119" s="1005"/>
      <c r="AZ119" s="282"/>
      <c r="BA119" s="282"/>
      <c r="BB119" s="282"/>
      <c r="BC119" s="282"/>
      <c r="BD119" s="282"/>
      <c r="BE119" s="282"/>
      <c r="BF119" s="1151"/>
      <c r="BG119" s="1005"/>
      <c r="BH119" s="282"/>
      <c r="BI119" s="282"/>
      <c r="BJ119" s="282"/>
      <c r="BK119" s="282"/>
      <c r="BL119" s="282"/>
      <c r="BM119" s="282"/>
      <c r="BN119" s="1151"/>
      <c r="BO119" s="1005"/>
      <c r="BP119" s="282"/>
      <c r="BQ119" s="282"/>
      <c r="BR119" s="282"/>
      <c r="BS119" s="282"/>
      <c r="BT119" s="282"/>
      <c r="BU119" s="282"/>
    </row>
    <row r="120" spans="1:73" ht="39.950000000000003" customHeight="1" thickBot="1" x14ac:dyDescent="0.3">
      <c r="A120" s="151"/>
      <c r="B120" s="24"/>
      <c r="C120" s="1060"/>
      <c r="D120" s="1051"/>
      <c r="E120" s="1063"/>
      <c r="F120" s="1066"/>
      <c r="G120" s="1051"/>
      <c r="H120" s="1045"/>
      <c r="I120" s="1045"/>
      <c r="J120" s="1045"/>
      <c r="K120" s="1051"/>
      <c r="L120" s="1045"/>
      <c r="M120" s="1051"/>
      <c r="N120" s="1048"/>
      <c r="O120" s="1051"/>
      <c r="P120" s="1054"/>
      <c r="Q120" s="1057"/>
      <c r="R120" s="1042"/>
      <c r="S120" s="1042"/>
      <c r="T120" s="1024"/>
      <c r="U120" s="1009"/>
      <c r="V120" s="1009"/>
      <c r="W120" s="1009"/>
      <c r="X120" s="1009"/>
      <c r="Y120" s="1009"/>
      <c r="Z120" s="1006"/>
      <c r="AA120" s="1006"/>
      <c r="AB120" s="1006"/>
      <c r="AC120" s="1006"/>
      <c r="AD120" s="1006"/>
      <c r="AE120" s="1006"/>
      <c r="AF120" s="1006"/>
      <c r="AG120" s="715"/>
      <c r="AH120" s="716"/>
      <c r="AI120" s="716"/>
      <c r="AJ120" s="716"/>
      <c r="AK120" s="715"/>
      <c r="AL120" s="717"/>
      <c r="AM120" s="717"/>
      <c r="AN120" s="717"/>
      <c r="AO120" s="717"/>
      <c r="AP120" s="1152"/>
      <c r="AQ120" s="1006"/>
      <c r="AR120" s="718"/>
      <c r="AS120" s="718"/>
      <c r="AT120" s="718"/>
      <c r="AU120" s="718"/>
      <c r="AV120" s="718"/>
      <c r="AW120" s="718"/>
      <c r="AX120" s="1152"/>
      <c r="AY120" s="1006"/>
      <c r="AZ120" s="718"/>
      <c r="BA120" s="718"/>
      <c r="BB120" s="718"/>
      <c r="BC120" s="718"/>
      <c r="BD120" s="718"/>
      <c r="BE120" s="718"/>
      <c r="BF120" s="1152"/>
      <c r="BG120" s="1006"/>
      <c r="BH120" s="718"/>
      <c r="BI120" s="718"/>
      <c r="BJ120" s="718"/>
      <c r="BK120" s="718"/>
      <c r="BL120" s="718"/>
      <c r="BM120" s="718"/>
      <c r="BN120" s="1152"/>
      <c r="BO120" s="1006"/>
      <c r="BP120" s="718"/>
      <c r="BQ120" s="718"/>
      <c r="BR120" s="718"/>
      <c r="BS120" s="718"/>
      <c r="BT120" s="718"/>
      <c r="BU120" s="718"/>
    </row>
    <row r="121" spans="1:73" ht="40.15" customHeight="1" thickTop="1" x14ac:dyDescent="0.25">
      <c r="D121" s="348"/>
      <c r="E121" s="431"/>
      <c r="F121" s="444"/>
      <c r="G121" s="350"/>
      <c r="H121" s="351"/>
      <c r="I121" s="351"/>
      <c r="J121" s="352"/>
      <c r="K121" s="352"/>
      <c r="L121" s="348"/>
      <c r="M121" s="348"/>
      <c r="N121" s="348"/>
      <c r="O121" s="353"/>
      <c r="P121" s="348"/>
    </row>
    <row r="122" spans="1:73" ht="40.15" customHeight="1" x14ac:dyDescent="0.25">
      <c r="D122" s="348"/>
      <c r="E122" s="431"/>
      <c r="F122" s="444"/>
      <c r="G122" s="350"/>
      <c r="H122" s="351"/>
      <c r="I122" s="351"/>
      <c r="J122" s="352"/>
      <c r="K122" s="352"/>
      <c r="L122" s="348"/>
      <c r="M122" s="348"/>
      <c r="N122" s="348"/>
      <c r="O122" s="353"/>
      <c r="P122" s="348"/>
    </row>
    <row r="123" spans="1:73" ht="40.15" customHeight="1" x14ac:dyDescent="0.25">
      <c r="D123" s="348"/>
      <c r="E123" s="431"/>
      <c r="F123" s="444"/>
      <c r="G123" s="350"/>
      <c r="H123" s="351"/>
      <c r="I123" s="351"/>
      <c r="J123" s="352"/>
      <c r="K123" s="352"/>
      <c r="L123" s="348"/>
      <c r="M123" s="348"/>
      <c r="N123" s="348"/>
      <c r="O123" s="353"/>
      <c r="P123" s="348"/>
    </row>
    <row r="124" spans="1:73" ht="40.15" customHeight="1" x14ac:dyDescent="0.25">
      <c r="D124" s="348"/>
      <c r="E124" s="431"/>
      <c r="F124" s="444"/>
      <c r="G124" s="350"/>
      <c r="H124" s="351"/>
      <c r="I124" s="351"/>
      <c r="J124" s="352"/>
      <c r="K124" s="352"/>
      <c r="L124" s="348"/>
      <c r="M124" s="348"/>
      <c r="N124" s="348"/>
      <c r="O124" s="353"/>
      <c r="P124" s="348"/>
    </row>
    <row r="125" spans="1:73" ht="40.15" customHeight="1" x14ac:dyDescent="0.25">
      <c r="D125" s="348"/>
      <c r="E125" s="431"/>
      <c r="F125" s="444"/>
      <c r="G125" s="350"/>
      <c r="H125" s="351"/>
      <c r="I125" s="351"/>
      <c r="J125" s="352"/>
      <c r="K125" s="352"/>
      <c r="L125" s="348"/>
      <c r="M125" s="348"/>
      <c r="N125" s="348"/>
      <c r="O125" s="353"/>
      <c r="P125" s="348"/>
    </row>
    <row r="126" spans="1:73" ht="40.15" customHeight="1" x14ac:dyDescent="0.25">
      <c r="D126" s="348"/>
      <c r="E126" s="431"/>
      <c r="F126" s="444"/>
      <c r="G126" s="350"/>
      <c r="H126" s="351"/>
      <c r="I126" s="351"/>
      <c r="J126" s="352"/>
      <c r="K126" s="352"/>
      <c r="L126" s="348"/>
      <c r="M126" s="348"/>
      <c r="N126" s="348"/>
      <c r="O126" s="353"/>
      <c r="P126" s="348"/>
    </row>
    <row r="127" spans="1:73" ht="40.15" customHeight="1" x14ac:dyDescent="0.25">
      <c r="D127" s="348"/>
      <c r="E127" s="431"/>
      <c r="F127" s="444"/>
      <c r="G127" s="350"/>
      <c r="H127" s="351"/>
      <c r="I127" s="351"/>
      <c r="J127" s="352"/>
      <c r="K127" s="352"/>
      <c r="L127" s="348"/>
      <c r="M127" s="348"/>
      <c r="N127" s="348"/>
      <c r="O127" s="353"/>
      <c r="P127" s="348"/>
    </row>
    <row r="128" spans="1:73" ht="40.15" customHeight="1" x14ac:dyDescent="0.25">
      <c r="D128" s="348"/>
      <c r="E128" s="431"/>
      <c r="F128" s="444"/>
      <c r="G128" s="350"/>
      <c r="H128" s="351"/>
      <c r="I128" s="351"/>
      <c r="J128" s="352"/>
      <c r="K128" s="352"/>
      <c r="L128" s="348"/>
      <c r="M128" s="348"/>
      <c r="N128" s="348"/>
      <c r="O128" s="353"/>
      <c r="P128" s="348"/>
    </row>
    <row r="129" spans="4:16" ht="40.15" customHeight="1" x14ac:dyDescent="0.25">
      <c r="D129" s="348"/>
      <c r="E129" s="431"/>
      <c r="F129" s="444"/>
      <c r="G129" s="350"/>
      <c r="H129" s="351"/>
      <c r="I129" s="351"/>
      <c r="J129" s="352"/>
      <c r="K129" s="352"/>
      <c r="L129" s="348"/>
      <c r="M129" s="348"/>
      <c r="N129" s="348"/>
      <c r="O129" s="353"/>
      <c r="P129" s="348"/>
    </row>
    <row r="130" spans="4:16" ht="40.15" customHeight="1" x14ac:dyDescent="0.25">
      <c r="D130" s="348"/>
      <c r="E130" s="431"/>
      <c r="F130" s="444"/>
      <c r="G130" s="350"/>
      <c r="H130" s="351"/>
      <c r="I130" s="351"/>
      <c r="J130" s="352"/>
      <c r="K130" s="352"/>
      <c r="L130" s="348"/>
      <c r="M130" s="348"/>
      <c r="N130" s="348"/>
      <c r="O130" s="353"/>
      <c r="P130" s="348"/>
    </row>
    <row r="131" spans="4:16" ht="40.15" customHeight="1" x14ac:dyDescent="0.25">
      <c r="D131" s="348"/>
      <c r="E131" s="431"/>
      <c r="F131" s="444"/>
      <c r="G131" s="350"/>
      <c r="H131" s="351"/>
      <c r="I131" s="351"/>
      <c r="J131" s="352"/>
      <c r="K131" s="352"/>
      <c r="L131" s="348"/>
      <c r="M131" s="348"/>
      <c r="N131" s="348"/>
      <c r="O131" s="353"/>
      <c r="P131" s="348"/>
    </row>
    <row r="132" spans="4:16" ht="40.15" customHeight="1" x14ac:dyDescent="0.25">
      <c r="D132" s="348"/>
      <c r="E132" s="431"/>
      <c r="F132" s="444"/>
      <c r="G132" s="350"/>
      <c r="H132" s="351"/>
      <c r="I132" s="351"/>
      <c r="J132" s="352"/>
      <c r="K132" s="352"/>
      <c r="L132" s="348"/>
      <c r="M132" s="348"/>
      <c r="N132" s="348"/>
      <c r="O132" s="353"/>
      <c r="P132" s="348"/>
    </row>
    <row r="133" spans="4:16" ht="40.15" customHeight="1" x14ac:dyDescent="0.25">
      <c r="D133" s="348"/>
      <c r="E133" s="431"/>
      <c r="F133" s="444"/>
      <c r="G133" s="350"/>
      <c r="H133" s="351"/>
      <c r="I133" s="351"/>
      <c r="J133" s="352"/>
      <c r="K133" s="352"/>
      <c r="L133" s="348"/>
      <c r="M133" s="348"/>
      <c r="N133" s="348"/>
      <c r="O133" s="353"/>
      <c r="P133" s="348"/>
    </row>
    <row r="134" spans="4:16" ht="40.15" customHeight="1" x14ac:dyDescent="0.25">
      <c r="D134" s="348"/>
      <c r="E134" s="431"/>
      <c r="F134" s="444"/>
      <c r="G134" s="350"/>
      <c r="H134" s="351"/>
      <c r="I134" s="351"/>
      <c r="J134" s="352"/>
      <c r="K134" s="352"/>
      <c r="L134" s="348"/>
      <c r="M134" s="348"/>
      <c r="N134" s="348"/>
      <c r="O134" s="353"/>
      <c r="P134" s="348"/>
    </row>
    <row r="135" spans="4:16" ht="40.15" customHeight="1" x14ac:dyDescent="0.25">
      <c r="D135" s="348"/>
      <c r="E135" s="431"/>
      <c r="F135" s="444"/>
      <c r="G135" s="350"/>
      <c r="H135" s="351"/>
      <c r="I135" s="351"/>
      <c r="J135" s="352"/>
      <c r="K135" s="352"/>
      <c r="L135" s="348"/>
      <c r="M135" s="348"/>
      <c r="N135" s="348"/>
      <c r="O135" s="353"/>
      <c r="P135" s="348"/>
    </row>
    <row r="136" spans="4:16" ht="40.15" customHeight="1" x14ac:dyDescent="0.25">
      <c r="D136" s="348"/>
      <c r="E136" s="431"/>
      <c r="F136" s="444"/>
      <c r="G136" s="350"/>
      <c r="H136" s="351"/>
      <c r="I136" s="351"/>
      <c r="J136" s="352"/>
      <c r="K136" s="352"/>
      <c r="L136" s="348"/>
      <c r="M136" s="348"/>
      <c r="N136" s="348"/>
      <c r="O136" s="353"/>
      <c r="P136" s="348"/>
    </row>
    <row r="137" spans="4:16" ht="40.15" customHeight="1" x14ac:dyDescent="0.25">
      <c r="D137" s="348"/>
      <c r="E137" s="431"/>
      <c r="F137" s="444"/>
      <c r="G137" s="350"/>
      <c r="H137" s="351"/>
      <c r="I137" s="351"/>
      <c r="J137" s="352"/>
      <c r="K137" s="352"/>
      <c r="L137" s="348"/>
      <c r="M137" s="348"/>
      <c r="N137" s="348"/>
      <c r="O137" s="353"/>
      <c r="P137" s="348"/>
    </row>
    <row r="138" spans="4:16" ht="40.15" customHeight="1" x14ac:dyDescent="0.25">
      <c r="D138" s="348"/>
      <c r="E138" s="431"/>
      <c r="F138" s="444"/>
      <c r="G138" s="350"/>
      <c r="H138" s="351"/>
      <c r="I138" s="351"/>
      <c r="J138" s="352"/>
      <c r="K138" s="352"/>
      <c r="L138" s="348"/>
      <c r="M138" s="348"/>
      <c r="N138" s="348"/>
      <c r="O138" s="353"/>
      <c r="P138" s="348"/>
    </row>
    <row r="139" spans="4:16" ht="40.15" customHeight="1" x14ac:dyDescent="0.25">
      <c r="D139" s="348"/>
      <c r="E139" s="431"/>
      <c r="F139" s="444"/>
      <c r="G139" s="350"/>
      <c r="H139" s="351"/>
      <c r="I139" s="351"/>
      <c r="J139" s="352"/>
      <c r="K139" s="352"/>
      <c r="L139" s="348"/>
      <c r="M139" s="348"/>
      <c r="N139" s="348"/>
      <c r="O139" s="353"/>
      <c r="P139" s="348"/>
    </row>
    <row r="140" spans="4:16" ht="40.15" customHeight="1" x14ac:dyDescent="0.25">
      <c r="D140" s="348"/>
      <c r="E140" s="431"/>
      <c r="F140" s="444"/>
      <c r="G140" s="350"/>
      <c r="H140" s="351"/>
      <c r="I140" s="351"/>
      <c r="J140" s="352"/>
      <c r="K140" s="352"/>
      <c r="L140" s="348"/>
      <c r="M140" s="348"/>
      <c r="N140" s="348"/>
      <c r="O140" s="353"/>
      <c r="P140" s="348"/>
    </row>
    <row r="141" spans="4:16" ht="40.15" customHeight="1" x14ac:dyDescent="0.25">
      <c r="D141" s="348"/>
      <c r="E141" s="431"/>
      <c r="F141" s="444"/>
      <c r="G141" s="350"/>
      <c r="H141" s="351"/>
      <c r="I141" s="351"/>
      <c r="J141" s="352"/>
      <c r="K141" s="352"/>
      <c r="L141" s="348"/>
      <c r="M141" s="348"/>
      <c r="N141" s="348"/>
      <c r="O141" s="353"/>
      <c r="P141" s="348"/>
    </row>
    <row r="142" spans="4:16" ht="40.15" customHeight="1" x14ac:dyDescent="0.25">
      <c r="D142" s="348"/>
      <c r="E142" s="431"/>
      <c r="F142" s="444"/>
      <c r="G142" s="350"/>
      <c r="H142" s="351"/>
      <c r="I142" s="351"/>
      <c r="J142" s="352"/>
      <c r="K142" s="352"/>
      <c r="L142" s="348"/>
      <c r="M142" s="348"/>
      <c r="N142" s="348"/>
      <c r="O142" s="353"/>
      <c r="P142" s="348"/>
    </row>
    <row r="143" spans="4:16" ht="40.15" customHeight="1" x14ac:dyDescent="0.25">
      <c r="D143" s="348"/>
      <c r="E143" s="431"/>
      <c r="F143" s="444"/>
      <c r="G143" s="350"/>
      <c r="H143" s="351"/>
      <c r="I143" s="351"/>
      <c r="J143" s="352"/>
      <c r="K143" s="352"/>
      <c r="L143" s="348"/>
      <c r="M143" s="348"/>
      <c r="N143" s="348"/>
      <c r="O143" s="353"/>
      <c r="P143" s="348"/>
    </row>
    <row r="144" spans="4:16" ht="40.15" customHeight="1" x14ac:dyDescent="0.25">
      <c r="D144" s="348"/>
      <c r="E144" s="431"/>
      <c r="F144" s="444"/>
      <c r="G144" s="350"/>
      <c r="H144" s="351"/>
      <c r="I144" s="351"/>
      <c r="J144" s="352"/>
      <c r="K144" s="352"/>
      <c r="L144" s="348"/>
      <c r="M144" s="348"/>
      <c r="N144" s="348"/>
      <c r="O144" s="353"/>
      <c r="P144" s="348"/>
    </row>
    <row r="145" spans="4:16" ht="40.15" customHeight="1" x14ac:dyDescent="0.25">
      <c r="D145" s="348"/>
      <c r="E145" s="431"/>
      <c r="F145" s="444"/>
      <c r="G145" s="350"/>
      <c r="H145" s="351"/>
      <c r="I145" s="351"/>
      <c r="J145" s="352"/>
      <c r="K145" s="352"/>
      <c r="L145" s="348"/>
      <c r="M145" s="348"/>
      <c r="N145" s="348"/>
      <c r="O145" s="353"/>
      <c r="P145" s="348"/>
    </row>
    <row r="146" spans="4:16" ht="40.15" customHeight="1" x14ac:dyDescent="0.25">
      <c r="D146" s="348"/>
      <c r="E146" s="431"/>
      <c r="F146" s="444"/>
      <c r="G146" s="350"/>
      <c r="H146" s="351"/>
      <c r="I146" s="351"/>
      <c r="J146" s="352"/>
      <c r="K146" s="352"/>
      <c r="L146" s="348"/>
      <c r="M146" s="348"/>
      <c r="N146" s="348"/>
      <c r="O146" s="353"/>
      <c r="P146" s="348"/>
    </row>
    <row r="147" spans="4:16" ht="40.15" customHeight="1" x14ac:dyDescent="0.25">
      <c r="D147" s="348"/>
      <c r="E147" s="431"/>
      <c r="F147" s="444"/>
      <c r="G147" s="350"/>
      <c r="H147" s="351"/>
      <c r="I147" s="351"/>
      <c r="J147" s="352"/>
      <c r="K147" s="352"/>
      <c r="L147" s="348"/>
      <c r="M147" s="348"/>
      <c r="N147" s="348"/>
      <c r="O147" s="353"/>
      <c r="P147" s="348"/>
    </row>
    <row r="148" spans="4:16" ht="40.15" customHeight="1" x14ac:dyDescent="0.25">
      <c r="D148" s="348"/>
      <c r="E148" s="431"/>
      <c r="F148" s="444"/>
      <c r="G148" s="350"/>
      <c r="H148" s="351"/>
      <c r="I148" s="351"/>
      <c r="J148" s="352"/>
      <c r="K148" s="352"/>
      <c r="L148" s="348"/>
      <c r="M148" s="348"/>
      <c r="N148" s="348"/>
      <c r="O148" s="353"/>
      <c r="P148" s="348"/>
    </row>
    <row r="149" spans="4:16" ht="40.15" customHeight="1" x14ac:dyDescent="0.25">
      <c r="D149" s="348"/>
      <c r="E149" s="431"/>
      <c r="F149" s="444"/>
      <c r="G149" s="350"/>
      <c r="H149" s="351"/>
      <c r="I149" s="351"/>
      <c r="J149" s="352"/>
      <c r="K149" s="352"/>
      <c r="L149" s="348"/>
      <c r="M149" s="348"/>
      <c r="N149" s="348"/>
      <c r="O149" s="353"/>
      <c r="P149" s="348"/>
    </row>
    <row r="150" spans="4:16" ht="40.15" customHeight="1" x14ac:dyDescent="0.25">
      <c r="D150" s="348"/>
      <c r="E150" s="431"/>
      <c r="F150" s="444"/>
      <c r="G150" s="350"/>
      <c r="H150" s="351"/>
      <c r="I150" s="351"/>
      <c r="J150" s="352"/>
      <c r="K150" s="352"/>
      <c r="L150" s="348"/>
      <c r="M150" s="348"/>
      <c r="N150" s="348"/>
      <c r="O150" s="353"/>
      <c r="P150" s="348"/>
    </row>
    <row r="151" spans="4:16" ht="40.15" customHeight="1" x14ac:dyDescent="0.25">
      <c r="D151" s="348"/>
      <c r="E151" s="431"/>
      <c r="F151" s="444"/>
      <c r="G151" s="350"/>
      <c r="H151" s="351"/>
      <c r="I151" s="351"/>
      <c r="J151" s="352"/>
      <c r="K151" s="352"/>
      <c r="L151" s="348"/>
      <c r="M151" s="348"/>
      <c r="N151" s="348"/>
      <c r="O151" s="353"/>
      <c r="P151" s="348"/>
    </row>
    <row r="152" spans="4:16" ht="40.15" customHeight="1" x14ac:dyDescent="0.25">
      <c r="D152" s="348"/>
      <c r="E152" s="431"/>
      <c r="F152" s="444"/>
      <c r="G152" s="350"/>
      <c r="H152" s="351"/>
      <c r="I152" s="351"/>
      <c r="J152" s="352"/>
      <c r="K152" s="352"/>
      <c r="L152" s="348"/>
      <c r="M152" s="348"/>
      <c r="N152" s="348"/>
      <c r="O152" s="353"/>
      <c r="P152" s="348"/>
    </row>
    <row r="153" spans="4:16" ht="40.15" customHeight="1" x14ac:dyDescent="0.25">
      <c r="D153" s="348"/>
      <c r="E153" s="431"/>
      <c r="F153" s="444"/>
      <c r="G153" s="350"/>
      <c r="H153" s="351"/>
      <c r="I153" s="351"/>
      <c r="J153" s="352"/>
      <c r="K153" s="352"/>
      <c r="L153" s="348"/>
      <c r="M153" s="348"/>
      <c r="N153" s="348"/>
      <c r="O153" s="353"/>
      <c r="P153" s="348"/>
    </row>
    <row r="154" spans="4:16" ht="40.15" customHeight="1" x14ac:dyDescent="0.25">
      <c r="D154" s="348"/>
      <c r="E154" s="431"/>
      <c r="F154" s="444"/>
      <c r="G154" s="350"/>
      <c r="H154" s="351"/>
      <c r="I154" s="351"/>
      <c r="J154" s="352"/>
      <c r="K154" s="352"/>
      <c r="L154" s="348"/>
      <c r="M154" s="348"/>
      <c r="N154" s="348"/>
      <c r="O154" s="353"/>
      <c r="P154" s="348"/>
    </row>
    <row r="155" spans="4:16" ht="40.15" customHeight="1" x14ac:dyDescent="0.25">
      <c r="D155" s="348"/>
      <c r="E155" s="431"/>
      <c r="F155" s="444"/>
      <c r="G155" s="350"/>
      <c r="H155" s="351"/>
      <c r="I155" s="351"/>
      <c r="J155" s="352"/>
      <c r="K155" s="352"/>
      <c r="L155" s="348"/>
      <c r="M155" s="348"/>
      <c r="N155" s="348"/>
      <c r="O155" s="353"/>
      <c r="P155" s="348"/>
    </row>
    <row r="156" spans="4:16" ht="40.15" customHeight="1" x14ac:dyDescent="0.25">
      <c r="D156" s="348"/>
      <c r="E156" s="431"/>
      <c r="F156" s="444"/>
      <c r="G156" s="350"/>
      <c r="H156" s="351"/>
      <c r="I156" s="351"/>
      <c r="J156" s="352"/>
      <c r="K156" s="352"/>
      <c r="L156" s="348"/>
      <c r="M156" s="348"/>
      <c r="N156" s="348"/>
      <c r="O156" s="353"/>
      <c r="P156" s="348"/>
    </row>
    <row r="157" spans="4:16" ht="40.15" customHeight="1" x14ac:dyDescent="0.25">
      <c r="D157" s="348"/>
      <c r="E157" s="431"/>
      <c r="F157" s="444"/>
      <c r="G157" s="350"/>
      <c r="H157" s="351"/>
      <c r="I157" s="351"/>
      <c r="J157" s="352"/>
      <c r="K157" s="352"/>
      <c r="L157" s="348"/>
      <c r="M157" s="348"/>
      <c r="N157" s="348"/>
      <c r="O157" s="353"/>
      <c r="P157" s="348"/>
    </row>
    <row r="158" spans="4:16" ht="40.15" customHeight="1" x14ac:dyDescent="0.25">
      <c r="D158" s="348"/>
      <c r="E158" s="431"/>
      <c r="F158" s="444"/>
      <c r="G158" s="350"/>
      <c r="H158" s="351"/>
      <c r="I158" s="351"/>
      <c r="J158" s="352"/>
      <c r="K158" s="352"/>
      <c r="L158" s="348"/>
      <c r="M158" s="348"/>
      <c r="N158" s="348"/>
      <c r="O158" s="353"/>
      <c r="P158" s="348"/>
    </row>
    <row r="159" spans="4:16" ht="40.15" customHeight="1" x14ac:dyDescent="0.25">
      <c r="D159" s="348"/>
      <c r="E159" s="431"/>
      <c r="F159" s="444"/>
      <c r="G159" s="350"/>
      <c r="H159" s="351"/>
      <c r="I159" s="351"/>
      <c r="J159" s="352"/>
      <c r="K159" s="352"/>
      <c r="L159" s="348"/>
      <c r="M159" s="348"/>
      <c r="N159" s="348"/>
      <c r="O159" s="353"/>
      <c r="P159" s="348"/>
    </row>
    <row r="160" spans="4:16" ht="40.15" customHeight="1" x14ac:dyDescent="0.25">
      <c r="D160" s="348"/>
      <c r="E160" s="431"/>
      <c r="F160" s="444"/>
      <c r="G160" s="350"/>
      <c r="H160" s="351"/>
      <c r="I160" s="351"/>
      <c r="J160" s="352"/>
      <c r="K160" s="352"/>
      <c r="L160" s="348"/>
      <c r="M160" s="348"/>
      <c r="N160" s="348"/>
      <c r="O160" s="353"/>
      <c r="P160" s="348"/>
    </row>
    <row r="161" spans="4:16" ht="40.15" customHeight="1" x14ac:dyDescent="0.25">
      <c r="D161" s="348"/>
      <c r="E161" s="431"/>
      <c r="F161" s="444"/>
      <c r="G161" s="350"/>
      <c r="H161" s="351"/>
      <c r="I161" s="351"/>
      <c r="J161" s="352"/>
      <c r="K161" s="352"/>
      <c r="L161" s="348"/>
      <c r="M161" s="348"/>
      <c r="N161" s="348"/>
      <c r="O161" s="353"/>
      <c r="P161" s="348"/>
    </row>
    <row r="162" spans="4:16" ht="40.15" customHeight="1" x14ac:dyDescent="0.25">
      <c r="D162" s="348"/>
      <c r="E162" s="431"/>
      <c r="F162" s="444"/>
      <c r="G162" s="350"/>
      <c r="H162" s="351"/>
      <c r="I162" s="351"/>
      <c r="J162" s="352"/>
      <c r="K162" s="352"/>
      <c r="L162" s="348"/>
      <c r="M162" s="348"/>
      <c r="N162" s="348"/>
      <c r="O162" s="353"/>
      <c r="P162" s="348"/>
    </row>
    <row r="163" spans="4:16" ht="40.15" customHeight="1" x14ac:dyDescent="0.25">
      <c r="D163" s="348"/>
      <c r="E163" s="431"/>
      <c r="F163" s="444"/>
      <c r="G163" s="350"/>
      <c r="H163" s="351"/>
      <c r="I163" s="351"/>
      <c r="J163" s="352"/>
      <c r="K163" s="352"/>
      <c r="L163" s="348"/>
      <c r="M163" s="348"/>
      <c r="N163" s="348"/>
      <c r="O163" s="353"/>
      <c r="P163" s="348"/>
    </row>
    <row r="164" spans="4:16" ht="40.15" customHeight="1" x14ac:dyDescent="0.25">
      <c r="D164" s="348"/>
      <c r="E164" s="431"/>
      <c r="F164" s="444"/>
      <c r="G164" s="350"/>
      <c r="H164" s="351"/>
      <c r="I164" s="351"/>
      <c r="J164" s="352"/>
      <c r="K164" s="352"/>
      <c r="L164" s="348"/>
      <c r="M164" s="348"/>
      <c r="N164" s="348"/>
      <c r="O164" s="353"/>
      <c r="P164" s="348"/>
    </row>
    <row r="165" spans="4:16" ht="40.15" customHeight="1" x14ac:dyDescent="0.25">
      <c r="D165" s="348"/>
      <c r="E165" s="431"/>
      <c r="F165" s="444"/>
      <c r="G165" s="350"/>
      <c r="H165" s="351"/>
      <c r="I165" s="351"/>
      <c r="J165" s="352"/>
      <c r="K165" s="352"/>
      <c r="L165" s="348"/>
      <c r="M165" s="348"/>
      <c r="N165" s="348"/>
      <c r="O165" s="353"/>
      <c r="P165" s="348"/>
    </row>
    <row r="166" spans="4:16" ht="40.15" customHeight="1" x14ac:dyDescent="0.25">
      <c r="D166" s="348"/>
      <c r="E166" s="431"/>
      <c r="F166" s="444"/>
      <c r="G166" s="350"/>
      <c r="H166" s="351"/>
      <c r="I166" s="351"/>
      <c r="J166" s="352"/>
      <c r="K166" s="352"/>
      <c r="L166" s="348"/>
      <c r="M166" s="348"/>
      <c r="N166" s="348"/>
      <c r="O166" s="353"/>
      <c r="P166" s="348"/>
    </row>
    <row r="167" spans="4:16" ht="40.15" customHeight="1" x14ac:dyDescent="0.25">
      <c r="D167" s="348"/>
      <c r="E167" s="431"/>
      <c r="F167" s="444"/>
      <c r="G167" s="350"/>
      <c r="H167" s="351"/>
      <c r="I167" s="351"/>
      <c r="J167" s="352"/>
      <c r="K167" s="352"/>
      <c r="L167" s="348"/>
      <c r="M167" s="348"/>
      <c r="N167" s="348"/>
      <c r="O167" s="353"/>
      <c r="P167" s="348"/>
    </row>
    <row r="168" spans="4:16" ht="40.15" customHeight="1" x14ac:dyDescent="0.25">
      <c r="D168" s="348"/>
      <c r="E168" s="431"/>
      <c r="F168" s="444"/>
      <c r="G168" s="350"/>
      <c r="H168" s="351"/>
      <c r="I168" s="351"/>
      <c r="J168" s="352"/>
      <c r="K168" s="352"/>
      <c r="L168" s="348"/>
      <c r="M168" s="348"/>
      <c r="N168" s="348"/>
      <c r="O168" s="353"/>
      <c r="P168" s="348"/>
    </row>
    <row r="169" spans="4:16" ht="40.15" customHeight="1" x14ac:dyDescent="0.25">
      <c r="D169" s="348"/>
      <c r="E169" s="431"/>
      <c r="F169" s="444"/>
      <c r="G169" s="350"/>
      <c r="H169" s="351"/>
      <c r="I169" s="351"/>
      <c r="J169" s="352"/>
      <c r="K169" s="352"/>
      <c r="L169" s="348"/>
      <c r="M169" s="348"/>
      <c r="N169" s="348"/>
      <c r="O169" s="353"/>
      <c r="P169" s="348"/>
    </row>
    <row r="170" spans="4:16" ht="40.15" customHeight="1" x14ac:dyDescent="0.25">
      <c r="D170" s="348"/>
      <c r="E170" s="431"/>
      <c r="F170" s="444"/>
      <c r="G170" s="350"/>
      <c r="H170" s="351"/>
      <c r="I170" s="351"/>
      <c r="J170" s="352"/>
      <c r="K170" s="352"/>
      <c r="L170" s="348"/>
      <c r="M170" s="348"/>
      <c r="N170" s="348"/>
      <c r="O170" s="353"/>
      <c r="P170" s="348"/>
    </row>
    <row r="171" spans="4:16" ht="40.15" customHeight="1" x14ac:dyDescent="0.25">
      <c r="D171" s="348"/>
      <c r="E171" s="431"/>
      <c r="F171" s="444"/>
      <c r="G171" s="350"/>
      <c r="H171" s="351"/>
      <c r="I171" s="351"/>
      <c r="J171" s="352"/>
      <c r="K171" s="352"/>
      <c r="L171" s="348"/>
      <c r="M171" s="348"/>
      <c r="N171" s="348"/>
      <c r="O171" s="353"/>
      <c r="P171" s="348"/>
    </row>
    <row r="172" spans="4:16" ht="40.15" customHeight="1" x14ac:dyDescent="0.25">
      <c r="D172" s="348"/>
      <c r="E172" s="431"/>
      <c r="F172" s="444"/>
      <c r="G172" s="350"/>
      <c r="H172" s="351"/>
      <c r="I172" s="351"/>
      <c r="J172" s="352"/>
      <c r="K172" s="352"/>
      <c r="L172" s="348"/>
      <c r="M172" s="348"/>
      <c r="N172" s="348"/>
      <c r="O172" s="353"/>
      <c r="P172" s="348"/>
    </row>
    <row r="173" spans="4:16" ht="40.15" customHeight="1" x14ac:dyDescent="0.25">
      <c r="D173" s="348"/>
      <c r="E173" s="431"/>
      <c r="F173" s="444"/>
      <c r="G173" s="350"/>
      <c r="H173" s="351"/>
      <c r="I173" s="351"/>
      <c r="J173" s="352"/>
      <c r="K173" s="352"/>
      <c r="L173" s="348"/>
      <c r="M173" s="348"/>
      <c r="N173" s="348"/>
      <c r="O173" s="353"/>
      <c r="P173" s="348"/>
    </row>
    <row r="174" spans="4:16" ht="40.15" customHeight="1" x14ac:dyDescent="0.25">
      <c r="D174" s="348"/>
      <c r="E174" s="431"/>
      <c r="F174" s="444"/>
      <c r="G174" s="350"/>
      <c r="H174" s="351"/>
      <c r="I174" s="351"/>
      <c r="J174" s="352"/>
      <c r="K174" s="352"/>
      <c r="L174" s="348"/>
      <c r="M174" s="348"/>
      <c r="N174" s="348"/>
      <c r="O174" s="353"/>
      <c r="P174" s="348"/>
    </row>
    <row r="175" spans="4:16" ht="40.15" customHeight="1" x14ac:dyDescent="0.25">
      <c r="D175" s="348"/>
      <c r="E175" s="431"/>
      <c r="F175" s="444"/>
      <c r="G175" s="350"/>
      <c r="H175" s="351"/>
      <c r="I175" s="351"/>
      <c r="J175" s="352"/>
      <c r="K175" s="352"/>
      <c r="L175" s="348"/>
      <c r="M175" s="348"/>
      <c r="N175" s="348"/>
      <c r="O175" s="353"/>
      <c r="P175" s="348"/>
    </row>
    <row r="176" spans="4:16" ht="40.15" customHeight="1" x14ac:dyDescent="0.25">
      <c r="D176" s="348"/>
      <c r="E176" s="431"/>
      <c r="F176" s="444"/>
      <c r="G176" s="350"/>
      <c r="H176" s="351"/>
      <c r="I176" s="351"/>
      <c r="J176" s="352"/>
      <c r="K176" s="352"/>
      <c r="L176" s="348"/>
      <c r="M176" s="348"/>
      <c r="N176" s="348"/>
      <c r="O176" s="353"/>
      <c r="P176" s="348"/>
    </row>
    <row r="177" spans="4:16" ht="40.15" customHeight="1" x14ac:dyDescent="0.25">
      <c r="D177" s="348"/>
      <c r="E177" s="431"/>
      <c r="F177" s="444"/>
      <c r="G177" s="350"/>
      <c r="H177" s="351"/>
      <c r="I177" s="351"/>
      <c r="J177" s="352"/>
      <c r="K177" s="352"/>
      <c r="L177" s="348"/>
      <c r="M177" s="348"/>
      <c r="N177" s="348"/>
      <c r="O177" s="353"/>
      <c r="P177" s="348"/>
    </row>
    <row r="178" spans="4:16" ht="40.15" customHeight="1" x14ac:dyDescent="0.25">
      <c r="D178" s="348"/>
      <c r="E178" s="431"/>
      <c r="F178" s="444"/>
      <c r="G178" s="350"/>
      <c r="H178" s="351"/>
      <c r="I178" s="351"/>
      <c r="J178" s="352"/>
      <c r="K178" s="352"/>
      <c r="L178" s="348"/>
      <c r="M178" s="348"/>
      <c r="N178" s="348"/>
      <c r="O178" s="353"/>
      <c r="P178" s="348"/>
    </row>
    <row r="179" spans="4:16" ht="40.15" customHeight="1" x14ac:dyDescent="0.25">
      <c r="D179" s="348"/>
      <c r="E179" s="431"/>
      <c r="F179" s="444"/>
      <c r="G179" s="350"/>
      <c r="H179" s="351"/>
      <c r="I179" s="351"/>
      <c r="J179" s="352"/>
      <c r="K179" s="352"/>
      <c r="L179" s="348"/>
      <c r="M179" s="348"/>
      <c r="N179" s="348"/>
      <c r="O179" s="353"/>
      <c r="P179" s="348"/>
    </row>
    <row r="180" spans="4:16" ht="40.15" customHeight="1" x14ac:dyDescent="0.25">
      <c r="D180" s="348"/>
      <c r="E180" s="431"/>
      <c r="F180" s="444"/>
      <c r="G180" s="350"/>
      <c r="H180" s="351"/>
      <c r="I180" s="351"/>
      <c r="J180" s="352"/>
      <c r="K180" s="352"/>
      <c r="L180" s="348"/>
      <c r="M180" s="348"/>
      <c r="N180" s="348"/>
      <c r="O180" s="353"/>
      <c r="P180" s="348"/>
    </row>
    <row r="181" spans="4:16" ht="40.15" customHeight="1" x14ac:dyDescent="0.25">
      <c r="D181" s="348"/>
      <c r="E181" s="431"/>
      <c r="F181" s="444"/>
      <c r="G181" s="350"/>
      <c r="H181" s="351"/>
      <c r="I181" s="351"/>
      <c r="J181" s="352"/>
      <c r="K181" s="352"/>
      <c r="L181" s="348"/>
      <c r="M181" s="348"/>
      <c r="N181" s="348"/>
      <c r="O181" s="353"/>
      <c r="P181" s="348"/>
    </row>
    <row r="182" spans="4:16" ht="40.15" customHeight="1" x14ac:dyDescent="0.25">
      <c r="D182" s="348"/>
      <c r="E182" s="431"/>
      <c r="F182" s="444"/>
      <c r="G182" s="350"/>
      <c r="H182" s="351"/>
      <c r="I182" s="351"/>
      <c r="J182" s="352"/>
      <c r="K182" s="352"/>
      <c r="L182" s="348"/>
      <c r="M182" s="348"/>
      <c r="N182" s="348"/>
      <c r="O182" s="353"/>
      <c r="P182" s="348"/>
    </row>
    <row r="183" spans="4:16" ht="40.15" customHeight="1" x14ac:dyDescent="0.25">
      <c r="D183" s="348"/>
      <c r="E183" s="431"/>
      <c r="F183" s="444"/>
      <c r="G183" s="350"/>
      <c r="H183" s="351"/>
      <c r="I183" s="351"/>
      <c r="J183" s="352"/>
      <c r="K183" s="352"/>
      <c r="L183" s="348"/>
      <c r="M183" s="348"/>
      <c r="N183" s="348"/>
      <c r="O183" s="353"/>
      <c r="P183" s="348"/>
    </row>
    <row r="184" spans="4:16" ht="40.15" customHeight="1" x14ac:dyDescent="0.25">
      <c r="D184" s="348"/>
      <c r="E184" s="431"/>
      <c r="F184" s="444"/>
      <c r="G184" s="350"/>
      <c r="H184" s="351"/>
      <c r="I184" s="351"/>
      <c r="J184" s="352"/>
      <c r="K184" s="352"/>
      <c r="L184" s="348"/>
      <c r="M184" s="348"/>
      <c r="N184" s="348"/>
      <c r="O184" s="353"/>
      <c r="P184" s="348"/>
    </row>
    <row r="185" spans="4:16" ht="40.15" customHeight="1" x14ac:dyDescent="0.25">
      <c r="D185" s="348"/>
      <c r="E185" s="431"/>
      <c r="F185" s="444"/>
      <c r="G185" s="350"/>
      <c r="H185" s="351"/>
      <c r="I185" s="351"/>
      <c r="J185" s="352"/>
      <c r="K185" s="352"/>
      <c r="L185" s="348"/>
      <c r="M185" s="348"/>
      <c r="N185" s="348"/>
      <c r="O185" s="353"/>
      <c r="P185" s="348"/>
    </row>
    <row r="186" spans="4:16" ht="40.15" customHeight="1" x14ac:dyDescent="0.25">
      <c r="D186" s="348"/>
      <c r="E186" s="431"/>
      <c r="F186" s="444"/>
      <c r="G186" s="350"/>
      <c r="H186" s="351"/>
      <c r="I186" s="351"/>
      <c r="J186" s="352"/>
      <c r="K186" s="352"/>
      <c r="L186" s="348"/>
      <c r="M186" s="348"/>
      <c r="N186" s="348"/>
      <c r="O186" s="353"/>
      <c r="P186" s="348"/>
    </row>
    <row r="187" spans="4:16" ht="40.15" customHeight="1" x14ac:dyDescent="0.25">
      <c r="D187" s="348"/>
      <c r="E187" s="431"/>
      <c r="F187" s="444"/>
      <c r="G187" s="350"/>
      <c r="H187" s="351"/>
      <c r="I187" s="351"/>
      <c r="J187" s="352"/>
      <c r="K187" s="352"/>
      <c r="L187" s="348"/>
      <c r="M187" s="348"/>
      <c r="N187" s="348"/>
      <c r="O187" s="353"/>
      <c r="P187" s="348"/>
    </row>
    <row r="188" spans="4:16" ht="40.15" customHeight="1" x14ac:dyDescent="0.25">
      <c r="D188" s="348"/>
      <c r="E188" s="431"/>
      <c r="F188" s="444"/>
      <c r="G188" s="350"/>
      <c r="H188" s="351"/>
      <c r="I188" s="351"/>
      <c r="J188" s="352"/>
      <c r="K188" s="352"/>
      <c r="L188" s="348"/>
      <c r="M188" s="348"/>
      <c r="N188" s="348"/>
      <c r="O188" s="353"/>
      <c r="P188" s="348"/>
    </row>
    <row r="189" spans="4:16" ht="40.15" customHeight="1" x14ac:dyDescent="0.25">
      <c r="D189" s="348"/>
      <c r="E189" s="431"/>
      <c r="F189" s="444"/>
      <c r="G189" s="350"/>
      <c r="H189" s="351"/>
      <c r="I189" s="351"/>
      <c r="J189" s="352"/>
      <c r="K189" s="352"/>
      <c r="L189" s="348"/>
      <c r="M189" s="348"/>
      <c r="N189" s="348"/>
      <c r="O189" s="353"/>
      <c r="P189" s="348"/>
    </row>
    <row r="190" spans="4:16" ht="40.15" customHeight="1" x14ac:dyDescent="0.25">
      <c r="D190" s="348"/>
      <c r="E190" s="431"/>
      <c r="F190" s="444"/>
      <c r="G190" s="350"/>
      <c r="H190" s="351"/>
      <c r="I190" s="351"/>
      <c r="J190" s="352"/>
      <c r="K190" s="352"/>
      <c r="L190" s="348"/>
      <c r="M190" s="348"/>
      <c r="N190" s="348"/>
      <c r="O190" s="353"/>
      <c r="P190" s="348"/>
    </row>
    <row r="191" spans="4:16" ht="40.15" customHeight="1" x14ac:dyDescent="0.25">
      <c r="D191" s="348"/>
      <c r="E191" s="431"/>
      <c r="F191" s="444"/>
      <c r="G191" s="350"/>
      <c r="H191" s="351"/>
      <c r="I191" s="351"/>
      <c r="J191" s="352"/>
      <c r="K191" s="352"/>
      <c r="L191" s="348"/>
      <c r="M191" s="348"/>
      <c r="N191" s="348"/>
      <c r="O191" s="353"/>
      <c r="P191" s="348"/>
    </row>
    <row r="192" spans="4:16" ht="40.15" customHeight="1" x14ac:dyDescent="0.25">
      <c r="D192" s="348"/>
      <c r="E192" s="431"/>
      <c r="F192" s="444"/>
      <c r="G192" s="350"/>
      <c r="H192" s="351"/>
      <c r="I192" s="351"/>
      <c r="J192" s="352"/>
      <c r="K192" s="352"/>
      <c r="L192" s="348"/>
      <c r="M192" s="348"/>
      <c r="N192" s="348"/>
      <c r="O192" s="353"/>
      <c r="P192" s="348"/>
    </row>
    <row r="193" spans="4:16" ht="40.15" customHeight="1" x14ac:dyDescent="0.25">
      <c r="D193" s="348"/>
      <c r="E193" s="431"/>
      <c r="F193" s="444"/>
      <c r="G193" s="350"/>
      <c r="H193" s="351"/>
      <c r="I193" s="351"/>
      <c r="J193" s="352"/>
      <c r="K193" s="352"/>
      <c r="L193" s="348"/>
      <c r="M193" s="348"/>
      <c r="N193" s="348"/>
      <c r="O193" s="353"/>
      <c r="P193" s="348"/>
    </row>
    <row r="194" spans="4:16" ht="40.15" customHeight="1" x14ac:dyDescent="0.25">
      <c r="D194" s="348"/>
      <c r="E194" s="431"/>
      <c r="F194" s="444"/>
      <c r="G194" s="350"/>
      <c r="H194" s="351"/>
      <c r="I194" s="351"/>
      <c r="J194" s="352"/>
      <c r="K194" s="352"/>
      <c r="L194" s="348"/>
      <c r="M194" s="348"/>
      <c r="N194" s="348"/>
      <c r="O194" s="353"/>
      <c r="P194" s="348"/>
    </row>
    <row r="195" spans="4:16" ht="40.15" customHeight="1" x14ac:dyDescent="0.25">
      <c r="D195" s="348"/>
      <c r="E195" s="431"/>
      <c r="F195" s="444"/>
      <c r="G195" s="350"/>
      <c r="H195" s="351"/>
      <c r="I195" s="351"/>
      <c r="J195" s="352"/>
      <c r="K195" s="352"/>
      <c r="L195" s="348"/>
      <c r="M195" s="348"/>
      <c r="N195" s="348"/>
      <c r="O195" s="353"/>
      <c r="P195" s="348"/>
    </row>
    <row r="196" spans="4:16" ht="40.15" customHeight="1" x14ac:dyDescent="0.25">
      <c r="D196" s="348"/>
      <c r="E196" s="431"/>
      <c r="F196" s="444"/>
      <c r="G196" s="350"/>
      <c r="H196" s="351"/>
      <c r="I196" s="351"/>
      <c r="J196" s="352"/>
      <c r="K196" s="352"/>
      <c r="L196" s="348"/>
      <c r="M196" s="348"/>
      <c r="N196" s="348"/>
      <c r="O196" s="353"/>
      <c r="P196" s="348"/>
    </row>
    <row r="197" spans="4:16" ht="40.15" customHeight="1" x14ac:dyDescent="0.25">
      <c r="D197" s="348"/>
      <c r="E197" s="431"/>
      <c r="F197" s="444"/>
      <c r="G197" s="350"/>
      <c r="H197" s="351"/>
      <c r="I197" s="351"/>
      <c r="J197" s="352"/>
      <c r="K197" s="352"/>
      <c r="L197" s="348"/>
      <c r="M197" s="348"/>
      <c r="N197" s="348"/>
      <c r="O197" s="353"/>
      <c r="P197" s="348"/>
    </row>
    <row r="198" spans="4:16" ht="40.15" customHeight="1" x14ac:dyDescent="0.25">
      <c r="D198" s="348"/>
      <c r="E198" s="431"/>
      <c r="F198" s="444"/>
      <c r="G198" s="350"/>
      <c r="H198" s="351"/>
      <c r="I198" s="351"/>
      <c r="J198" s="352"/>
      <c r="K198" s="352"/>
      <c r="L198" s="348"/>
      <c r="M198" s="348"/>
      <c r="N198" s="348"/>
      <c r="O198" s="353"/>
      <c r="P198" s="348"/>
    </row>
    <row r="199" spans="4:16" ht="40.15" customHeight="1" x14ac:dyDescent="0.25">
      <c r="D199" s="348"/>
      <c r="E199" s="431"/>
      <c r="F199" s="444"/>
      <c r="G199" s="350"/>
      <c r="H199" s="351"/>
      <c r="I199" s="351"/>
      <c r="J199" s="352"/>
      <c r="K199" s="352"/>
      <c r="L199" s="348"/>
      <c r="M199" s="348"/>
      <c r="N199" s="348"/>
      <c r="O199" s="353"/>
      <c r="P199" s="348"/>
    </row>
    <row r="200" spans="4:16" ht="40.15" customHeight="1" x14ac:dyDescent="0.25">
      <c r="D200" s="348"/>
      <c r="E200" s="431"/>
      <c r="F200" s="444"/>
      <c r="G200" s="350"/>
      <c r="H200" s="351"/>
      <c r="I200" s="351"/>
      <c r="J200" s="352"/>
      <c r="K200" s="352"/>
      <c r="L200" s="348"/>
      <c r="M200" s="348"/>
      <c r="N200" s="348"/>
      <c r="O200" s="353"/>
      <c r="P200" s="348"/>
    </row>
    <row r="201" spans="4:16" ht="40.15" customHeight="1" x14ac:dyDescent="0.25">
      <c r="D201" s="348"/>
      <c r="E201" s="431"/>
      <c r="F201" s="444"/>
      <c r="G201" s="350"/>
      <c r="H201" s="351"/>
      <c r="I201" s="351"/>
      <c r="J201" s="352"/>
      <c r="K201" s="352"/>
      <c r="L201" s="348"/>
      <c r="M201" s="348"/>
      <c r="N201" s="348"/>
      <c r="O201" s="353"/>
      <c r="P201" s="348"/>
    </row>
    <row r="202" spans="4:16" ht="40.15" customHeight="1" x14ac:dyDescent="0.25">
      <c r="D202" s="348"/>
      <c r="E202" s="431"/>
      <c r="F202" s="444"/>
      <c r="G202" s="350"/>
      <c r="H202" s="351"/>
      <c r="I202" s="351"/>
      <c r="J202" s="352"/>
      <c r="K202" s="352"/>
      <c r="L202" s="348"/>
      <c r="M202" s="348"/>
      <c r="N202" s="348"/>
      <c r="O202" s="353"/>
      <c r="P202" s="348"/>
    </row>
    <row r="203" spans="4:16" ht="40.15" customHeight="1" x14ac:dyDescent="0.25">
      <c r="D203" s="348"/>
      <c r="E203" s="431"/>
      <c r="F203" s="444"/>
      <c r="G203" s="350"/>
      <c r="H203" s="351"/>
      <c r="I203" s="351"/>
      <c r="J203" s="352"/>
      <c r="K203" s="352"/>
      <c r="L203" s="348"/>
      <c r="M203" s="348"/>
      <c r="N203" s="348"/>
      <c r="O203" s="353"/>
      <c r="P203" s="348"/>
    </row>
    <row r="204" spans="4:16" ht="40.15" customHeight="1" x14ac:dyDescent="0.25">
      <c r="D204" s="348"/>
      <c r="E204" s="431"/>
      <c r="F204" s="444"/>
      <c r="G204" s="350"/>
      <c r="H204" s="351"/>
      <c r="I204" s="351"/>
      <c r="J204" s="352"/>
      <c r="K204" s="352"/>
      <c r="L204" s="348"/>
      <c r="M204" s="348"/>
      <c r="N204" s="348"/>
      <c r="O204" s="353"/>
      <c r="P204" s="348"/>
    </row>
    <row r="205" spans="4:16" ht="40.15" customHeight="1" x14ac:dyDescent="0.25">
      <c r="D205" s="348"/>
      <c r="E205" s="431"/>
      <c r="F205" s="444"/>
      <c r="G205" s="350"/>
      <c r="H205" s="351"/>
      <c r="I205" s="351"/>
      <c r="J205" s="352"/>
      <c r="K205" s="352"/>
      <c r="L205" s="348"/>
      <c r="M205" s="348"/>
      <c r="N205" s="348"/>
      <c r="O205" s="353"/>
      <c r="P205" s="348"/>
    </row>
    <row r="206" spans="4:16" ht="40.15" customHeight="1" x14ac:dyDescent="0.25">
      <c r="D206" s="348"/>
      <c r="E206" s="431"/>
      <c r="F206" s="444"/>
      <c r="G206" s="350"/>
      <c r="H206" s="351"/>
      <c r="I206" s="351"/>
      <c r="J206" s="352"/>
      <c r="K206" s="352"/>
      <c r="L206" s="348"/>
      <c r="M206" s="348"/>
      <c r="N206" s="348"/>
      <c r="O206" s="353"/>
      <c r="P206" s="348"/>
    </row>
    <row r="207" spans="4:16" ht="40.15" customHeight="1" x14ac:dyDescent="0.25">
      <c r="D207" s="348"/>
      <c r="E207" s="431"/>
      <c r="F207" s="444"/>
      <c r="G207" s="350"/>
      <c r="H207" s="351"/>
      <c r="I207" s="351"/>
      <c r="J207" s="352"/>
      <c r="K207" s="352"/>
      <c r="L207" s="348"/>
      <c r="M207" s="348"/>
      <c r="N207" s="348"/>
      <c r="O207" s="353"/>
      <c r="P207" s="348"/>
    </row>
    <row r="208" spans="4:16" ht="40.15" customHeight="1" x14ac:dyDescent="0.25">
      <c r="D208" s="348"/>
      <c r="E208" s="431"/>
      <c r="F208" s="444"/>
      <c r="G208" s="350"/>
      <c r="H208" s="351"/>
      <c r="I208" s="351"/>
      <c r="J208" s="352"/>
      <c r="K208" s="352"/>
      <c r="L208" s="348"/>
      <c r="M208" s="348"/>
      <c r="N208" s="348"/>
      <c r="O208" s="353"/>
      <c r="P208" s="348"/>
    </row>
    <row r="209" spans="4:16" ht="40.15" customHeight="1" x14ac:dyDescent="0.25">
      <c r="D209" s="348"/>
      <c r="E209" s="431"/>
      <c r="F209" s="444"/>
      <c r="G209" s="350"/>
      <c r="H209" s="351"/>
      <c r="I209" s="351"/>
      <c r="J209" s="352"/>
      <c r="K209" s="352"/>
      <c r="L209" s="348"/>
      <c r="M209" s="348"/>
      <c r="N209" s="348"/>
      <c r="O209" s="353"/>
      <c r="P209" s="348"/>
    </row>
    <row r="210" spans="4:16" ht="40.15" customHeight="1" x14ac:dyDescent="0.25">
      <c r="D210" s="348"/>
      <c r="E210" s="431"/>
      <c r="F210" s="444"/>
      <c r="G210" s="350"/>
      <c r="H210" s="351"/>
      <c r="I210" s="351"/>
      <c r="J210" s="352"/>
      <c r="K210" s="352"/>
      <c r="L210" s="348"/>
      <c r="M210" s="348"/>
      <c r="N210" s="348"/>
      <c r="O210" s="353"/>
      <c r="P210" s="348"/>
    </row>
    <row r="211" spans="4:16" ht="40.15" customHeight="1" x14ac:dyDescent="0.25">
      <c r="D211" s="348"/>
      <c r="E211" s="431"/>
      <c r="F211" s="444"/>
      <c r="G211" s="350"/>
      <c r="H211" s="351"/>
      <c r="I211" s="351"/>
      <c r="J211" s="352"/>
      <c r="K211" s="352"/>
      <c r="L211" s="348"/>
      <c r="M211" s="348"/>
      <c r="N211" s="348"/>
      <c r="O211" s="353"/>
      <c r="P211" s="348"/>
    </row>
    <row r="212" spans="4:16" ht="40.15" customHeight="1" x14ac:dyDescent="0.25">
      <c r="D212" s="348"/>
      <c r="E212" s="431"/>
      <c r="F212" s="444"/>
      <c r="G212" s="350"/>
      <c r="H212" s="351"/>
      <c r="I212" s="351"/>
      <c r="J212" s="352"/>
      <c r="K212" s="352"/>
      <c r="L212" s="348"/>
      <c r="M212" s="348"/>
      <c r="N212" s="348"/>
      <c r="O212" s="353"/>
      <c r="P212" s="348"/>
    </row>
    <row r="213" spans="4:16" ht="40.15" customHeight="1" x14ac:dyDescent="0.25">
      <c r="D213" s="348"/>
      <c r="E213" s="431"/>
      <c r="F213" s="444"/>
      <c r="G213" s="350"/>
      <c r="H213" s="351"/>
      <c r="I213" s="351"/>
      <c r="J213" s="352"/>
      <c r="K213" s="352"/>
      <c r="L213" s="348"/>
      <c r="M213" s="348"/>
      <c r="N213" s="348"/>
      <c r="O213" s="353"/>
      <c r="P213" s="348"/>
    </row>
    <row r="214" spans="4:16" ht="40.15" customHeight="1" x14ac:dyDescent="0.25">
      <c r="D214" s="348"/>
      <c r="E214" s="431"/>
      <c r="F214" s="444"/>
      <c r="G214" s="350"/>
      <c r="H214" s="351"/>
      <c r="I214" s="351"/>
      <c r="J214" s="352"/>
      <c r="K214" s="352"/>
      <c r="L214" s="348"/>
      <c r="M214" s="348"/>
      <c r="N214" s="348"/>
      <c r="O214" s="353"/>
      <c r="P214" s="348"/>
    </row>
    <row r="215" spans="4:16" ht="40.15" customHeight="1" x14ac:dyDescent="0.25">
      <c r="D215" s="348"/>
      <c r="E215" s="431"/>
      <c r="F215" s="444"/>
      <c r="G215" s="350"/>
      <c r="H215" s="351"/>
      <c r="I215" s="351"/>
      <c r="J215" s="352"/>
      <c r="K215" s="352"/>
      <c r="L215" s="348"/>
      <c r="M215" s="348"/>
      <c r="N215" s="348"/>
      <c r="O215" s="353"/>
      <c r="P215" s="348"/>
    </row>
    <row r="216" spans="4:16" ht="40.15" customHeight="1" x14ac:dyDescent="0.25">
      <c r="D216" s="348"/>
      <c r="E216" s="431"/>
      <c r="F216" s="444"/>
      <c r="G216" s="350"/>
      <c r="H216" s="351"/>
      <c r="I216" s="351"/>
      <c r="J216" s="352"/>
      <c r="K216" s="352"/>
      <c r="L216" s="348"/>
      <c r="M216" s="348"/>
      <c r="N216" s="348"/>
      <c r="O216" s="353"/>
      <c r="P216" s="348"/>
    </row>
    <row r="217" spans="4:16" ht="40.15" customHeight="1" x14ac:dyDescent="0.25">
      <c r="D217" s="348"/>
      <c r="E217" s="431"/>
      <c r="F217" s="444"/>
      <c r="G217" s="350"/>
      <c r="H217" s="351"/>
      <c r="I217" s="351"/>
      <c r="J217" s="352"/>
      <c r="K217" s="352"/>
      <c r="L217" s="348"/>
      <c r="M217" s="348"/>
      <c r="N217" s="348"/>
      <c r="O217" s="353"/>
      <c r="P217" s="348"/>
    </row>
    <row r="218" spans="4:16" ht="40.15" customHeight="1" x14ac:dyDescent="0.25">
      <c r="D218" s="348"/>
      <c r="E218" s="431"/>
      <c r="F218" s="444"/>
      <c r="G218" s="350"/>
      <c r="H218" s="351"/>
      <c r="I218" s="351"/>
      <c r="J218" s="352"/>
      <c r="K218" s="352"/>
      <c r="L218" s="348"/>
      <c r="M218" s="348"/>
      <c r="N218" s="348"/>
      <c r="O218" s="353"/>
      <c r="P218" s="348"/>
    </row>
    <row r="219" spans="4:16" ht="40.15" customHeight="1" x14ac:dyDescent="0.25">
      <c r="D219" s="348"/>
      <c r="E219" s="431"/>
      <c r="F219" s="444"/>
      <c r="G219" s="350"/>
      <c r="H219" s="351"/>
      <c r="I219" s="351"/>
      <c r="J219" s="352"/>
      <c r="K219" s="352"/>
      <c r="L219" s="348"/>
      <c r="M219" s="348"/>
      <c r="N219" s="348"/>
      <c r="O219" s="353"/>
      <c r="P219" s="348"/>
    </row>
    <row r="220" spans="4:16" ht="40.15" customHeight="1" x14ac:dyDescent="0.25">
      <c r="D220" s="348"/>
      <c r="E220" s="431"/>
      <c r="F220" s="444"/>
      <c r="G220" s="350"/>
      <c r="H220" s="351"/>
      <c r="I220" s="351"/>
      <c r="J220" s="352"/>
      <c r="K220" s="352"/>
      <c r="L220" s="348"/>
      <c r="M220" s="348"/>
      <c r="N220" s="348"/>
      <c r="O220" s="353"/>
      <c r="P220" s="348"/>
    </row>
    <row r="221" spans="4:16" ht="40.15" customHeight="1" x14ac:dyDescent="0.25">
      <c r="D221" s="348"/>
      <c r="E221" s="431"/>
      <c r="F221" s="444"/>
      <c r="G221" s="350"/>
      <c r="H221" s="351"/>
      <c r="I221" s="351"/>
      <c r="J221" s="352"/>
      <c r="K221" s="352"/>
      <c r="L221" s="348"/>
      <c r="M221" s="348"/>
      <c r="N221" s="348"/>
      <c r="O221" s="353"/>
      <c r="P221" s="348"/>
    </row>
    <row r="222" spans="4:16" ht="40.15" customHeight="1" x14ac:dyDescent="0.25">
      <c r="D222" s="348"/>
      <c r="E222" s="431"/>
      <c r="F222" s="444"/>
      <c r="G222" s="350"/>
      <c r="H222" s="351"/>
      <c r="I222" s="351"/>
      <c r="J222" s="352"/>
      <c r="K222" s="352"/>
      <c r="L222" s="348"/>
      <c r="M222" s="348"/>
      <c r="N222" s="348"/>
      <c r="O222" s="353"/>
      <c r="P222" s="348"/>
    </row>
    <row r="223" spans="4:16" ht="40.15" customHeight="1" x14ac:dyDescent="0.25">
      <c r="D223" s="348"/>
      <c r="E223" s="431"/>
      <c r="F223" s="444"/>
      <c r="G223" s="350"/>
      <c r="H223" s="351"/>
      <c r="I223" s="351"/>
      <c r="J223" s="352"/>
      <c r="K223" s="352"/>
      <c r="L223" s="348"/>
      <c r="M223" s="348"/>
      <c r="N223" s="348"/>
      <c r="O223" s="353"/>
      <c r="P223" s="348"/>
    </row>
    <row r="224" spans="4:16" ht="40.15" customHeight="1" x14ac:dyDescent="0.25">
      <c r="D224" s="348"/>
      <c r="E224" s="431"/>
      <c r="F224" s="444"/>
      <c r="G224" s="350"/>
      <c r="H224" s="351"/>
      <c r="I224" s="351"/>
      <c r="J224" s="352"/>
      <c r="K224" s="352"/>
      <c r="L224" s="348"/>
      <c r="M224" s="348"/>
      <c r="N224" s="348"/>
      <c r="O224" s="353"/>
      <c r="P224" s="348"/>
    </row>
    <row r="225" spans="4:16" ht="40.15" customHeight="1" x14ac:dyDescent="0.25">
      <c r="D225" s="348"/>
      <c r="E225" s="431"/>
      <c r="F225" s="444"/>
      <c r="G225" s="350"/>
      <c r="H225" s="351"/>
      <c r="I225" s="351"/>
      <c r="J225" s="352"/>
      <c r="K225" s="352"/>
      <c r="L225" s="348"/>
      <c r="M225" s="348"/>
      <c r="N225" s="348"/>
      <c r="O225" s="353"/>
      <c r="P225" s="348"/>
    </row>
    <row r="226" spans="4:16" ht="40.15" customHeight="1" x14ac:dyDescent="0.25">
      <c r="D226" s="348"/>
      <c r="E226" s="431"/>
      <c r="F226" s="444"/>
      <c r="G226" s="350"/>
      <c r="H226" s="351"/>
      <c r="I226" s="351"/>
      <c r="J226" s="352"/>
      <c r="K226" s="352"/>
      <c r="L226" s="348"/>
      <c r="M226" s="348"/>
      <c r="N226" s="348"/>
      <c r="O226" s="353"/>
      <c r="P226" s="348"/>
    </row>
    <row r="227" spans="4:16" ht="40.15" customHeight="1" x14ac:dyDescent="0.25">
      <c r="D227" s="348"/>
      <c r="E227" s="431"/>
      <c r="F227" s="444"/>
      <c r="G227" s="350"/>
      <c r="H227" s="351"/>
      <c r="I227" s="351"/>
      <c r="J227" s="352"/>
      <c r="K227" s="352"/>
      <c r="L227" s="348"/>
      <c r="M227" s="348"/>
      <c r="N227" s="348"/>
      <c r="O227" s="353"/>
      <c r="P227" s="348"/>
    </row>
    <row r="228" spans="4:16" ht="40.15" customHeight="1" x14ac:dyDescent="0.25">
      <c r="D228" s="348"/>
      <c r="E228" s="431"/>
      <c r="F228" s="444"/>
      <c r="G228" s="350"/>
      <c r="H228" s="351"/>
      <c r="I228" s="351"/>
      <c r="J228" s="352"/>
      <c r="K228" s="352"/>
      <c r="L228" s="348"/>
      <c r="M228" s="348"/>
      <c r="N228" s="348"/>
      <c r="O228" s="353"/>
      <c r="P228" s="348"/>
    </row>
    <row r="229" spans="4:16" ht="40.15" customHeight="1" x14ac:dyDescent="0.25">
      <c r="D229" s="348"/>
      <c r="E229" s="431"/>
      <c r="F229" s="444"/>
      <c r="G229" s="350"/>
      <c r="H229" s="351"/>
      <c r="I229" s="351"/>
      <c r="J229" s="352"/>
      <c r="K229" s="352"/>
      <c r="L229" s="348"/>
      <c r="M229" s="348"/>
      <c r="N229" s="348"/>
      <c r="O229" s="353"/>
      <c r="P229" s="348"/>
    </row>
    <row r="230" spans="4:16" ht="40.15" customHeight="1" x14ac:dyDescent="0.25">
      <c r="D230" s="348"/>
      <c r="E230" s="431"/>
      <c r="F230" s="444"/>
      <c r="G230" s="350"/>
      <c r="H230" s="351"/>
      <c r="I230" s="351"/>
      <c r="J230" s="352"/>
      <c r="K230" s="352"/>
      <c r="L230" s="348"/>
      <c r="M230" s="348"/>
      <c r="N230" s="348"/>
      <c r="O230" s="353"/>
      <c r="P230" s="348"/>
    </row>
    <row r="231" spans="4:16" ht="40.15" customHeight="1" x14ac:dyDescent="0.25">
      <c r="D231" s="348"/>
      <c r="E231" s="431"/>
      <c r="F231" s="444"/>
      <c r="G231" s="350"/>
      <c r="H231" s="351"/>
      <c r="I231" s="351"/>
      <c r="J231" s="352"/>
      <c r="K231" s="352"/>
      <c r="L231" s="348"/>
      <c r="M231" s="348"/>
      <c r="N231" s="348"/>
      <c r="O231" s="353"/>
      <c r="P231" s="348"/>
    </row>
    <row r="232" spans="4:16" ht="40.15" customHeight="1" x14ac:dyDescent="0.25">
      <c r="D232" s="348"/>
      <c r="E232" s="431"/>
      <c r="F232" s="444"/>
      <c r="G232" s="350"/>
      <c r="H232" s="351"/>
      <c r="I232" s="351"/>
      <c r="J232" s="352"/>
      <c r="K232" s="352"/>
      <c r="L232" s="348"/>
      <c r="M232" s="348"/>
      <c r="N232" s="348"/>
      <c r="O232" s="353"/>
      <c r="P232" s="348"/>
    </row>
    <row r="233" spans="4:16" ht="40.15" customHeight="1" x14ac:dyDescent="0.25">
      <c r="D233" s="348"/>
      <c r="E233" s="431"/>
      <c r="F233" s="444"/>
      <c r="G233" s="350"/>
      <c r="H233" s="351"/>
      <c r="I233" s="351"/>
      <c r="J233" s="352"/>
      <c r="K233" s="352"/>
      <c r="L233" s="348"/>
      <c r="M233" s="348"/>
      <c r="N233" s="348"/>
      <c r="O233" s="353"/>
      <c r="P233" s="348"/>
    </row>
    <row r="234" spans="4:16" ht="40.15" customHeight="1" x14ac:dyDescent="0.25">
      <c r="D234" s="348"/>
      <c r="E234" s="431"/>
      <c r="F234" s="444"/>
      <c r="G234" s="350"/>
      <c r="H234" s="351"/>
      <c r="I234" s="351"/>
      <c r="J234" s="352"/>
      <c r="K234" s="352"/>
      <c r="L234" s="348"/>
      <c r="M234" s="348"/>
      <c r="N234" s="348"/>
      <c r="O234" s="353"/>
      <c r="P234" s="348"/>
    </row>
    <row r="235" spans="4:16" ht="40.15" customHeight="1" x14ac:dyDescent="0.25">
      <c r="D235" s="348"/>
      <c r="E235" s="431"/>
      <c r="F235" s="444"/>
      <c r="G235" s="350"/>
      <c r="H235" s="351"/>
      <c r="I235" s="351"/>
      <c r="J235" s="352"/>
      <c r="K235" s="352"/>
      <c r="L235" s="348"/>
      <c r="M235" s="348"/>
      <c r="N235" s="348"/>
      <c r="O235" s="353"/>
      <c r="P235" s="348"/>
    </row>
    <row r="236" spans="4:16" ht="40.15" customHeight="1" x14ac:dyDescent="0.25">
      <c r="D236" s="348"/>
      <c r="E236" s="431"/>
      <c r="F236" s="444"/>
      <c r="G236" s="350"/>
      <c r="H236" s="351"/>
      <c r="I236" s="351"/>
      <c r="J236" s="352"/>
      <c r="K236" s="352"/>
      <c r="L236" s="348"/>
      <c r="M236" s="348"/>
      <c r="N236" s="348"/>
      <c r="O236" s="353"/>
      <c r="P236" s="348"/>
    </row>
    <row r="237" spans="4:16" ht="40.15" customHeight="1" x14ac:dyDescent="0.25">
      <c r="D237" s="348"/>
      <c r="E237" s="431"/>
      <c r="F237" s="444"/>
      <c r="G237" s="350"/>
      <c r="H237" s="351"/>
      <c r="I237" s="351"/>
      <c r="J237" s="352"/>
      <c r="K237" s="352"/>
      <c r="L237" s="348"/>
      <c r="M237" s="348"/>
      <c r="N237" s="348"/>
      <c r="O237" s="353"/>
      <c r="P237" s="348"/>
    </row>
    <row r="238" spans="4:16" ht="40.15" customHeight="1" x14ac:dyDescent="0.25">
      <c r="D238" s="348"/>
      <c r="E238" s="431"/>
      <c r="F238" s="444"/>
      <c r="G238" s="350"/>
      <c r="H238" s="351"/>
      <c r="I238" s="351"/>
      <c r="J238" s="352"/>
      <c r="K238" s="352"/>
      <c r="L238" s="348"/>
      <c r="M238" s="348"/>
      <c r="N238" s="348"/>
      <c r="O238" s="353"/>
      <c r="P238" s="348"/>
    </row>
    <row r="239" spans="4:16" ht="40.15" customHeight="1" x14ac:dyDescent="0.25">
      <c r="D239" s="348"/>
      <c r="E239" s="431"/>
      <c r="F239" s="444"/>
      <c r="G239" s="350"/>
      <c r="H239" s="351"/>
      <c r="I239" s="351"/>
      <c r="J239" s="352"/>
      <c r="K239" s="352"/>
      <c r="L239" s="348"/>
      <c r="M239" s="348"/>
      <c r="N239" s="348"/>
      <c r="O239" s="353"/>
      <c r="P239" s="348"/>
    </row>
    <row r="240" spans="4:16" ht="40.15" customHeight="1" x14ac:dyDescent="0.25">
      <c r="D240" s="348"/>
      <c r="E240" s="431"/>
      <c r="F240" s="444"/>
      <c r="G240" s="350"/>
      <c r="H240" s="351"/>
      <c r="I240" s="351"/>
      <c r="J240" s="352"/>
      <c r="K240" s="352"/>
      <c r="L240" s="348"/>
      <c r="M240" s="348"/>
      <c r="N240" s="348"/>
      <c r="O240" s="353"/>
      <c r="P240" s="348"/>
    </row>
    <row r="241" spans="4:16" ht="40.15" customHeight="1" x14ac:dyDescent="0.25">
      <c r="D241" s="348"/>
      <c r="E241" s="431"/>
      <c r="F241" s="444"/>
      <c r="G241" s="350"/>
      <c r="H241" s="351"/>
      <c r="I241" s="351"/>
      <c r="J241" s="352"/>
      <c r="K241" s="352"/>
      <c r="L241" s="348"/>
      <c r="M241" s="348"/>
      <c r="N241" s="348"/>
      <c r="O241" s="353"/>
      <c r="P241" s="348"/>
    </row>
    <row r="242" spans="4:16" ht="40.15" customHeight="1" x14ac:dyDescent="0.25">
      <c r="D242" s="348"/>
      <c r="E242" s="431"/>
      <c r="F242" s="444"/>
      <c r="G242" s="350"/>
      <c r="H242" s="351"/>
      <c r="I242" s="351"/>
      <c r="J242" s="352"/>
      <c r="K242" s="352"/>
      <c r="L242" s="348"/>
      <c r="M242" s="348"/>
      <c r="N242" s="348"/>
      <c r="O242" s="353"/>
      <c r="P242" s="348"/>
    </row>
    <row r="243" spans="4:16" ht="40.15" customHeight="1" x14ac:dyDescent="0.25">
      <c r="D243" s="348"/>
      <c r="E243" s="431"/>
      <c r="F243" s="444"/>
      <c r="G243" s="350"/>
      <c r="H243" s="351"/>
      <c r="I243" s="351"/>
      <c r="J243" s="352"/>
      <c r="K243" s="352"/>
      <c r="L243" s="348"/>
      <c r="M243" s="348"/>
      <c r="N243" s="348"/>
      <c r="O243" s="353"/>
      <c r="P243" s="348"/>
    </row>
    <row r="244" spans="4:16" ht="40.15" customHeight="1" x14ac:dyDescent="0.25">
      <c r="D244" s="348"/>
      <c r="E244" s="431"/>
      <c r="F244" s="444"/>
      <c r="G244" s="350"/>
      <c r="H244" s="351"/>
      <c r="I244" s="351"/>
      <c r="J244" s="352"/>
      <c r="K244" s="352"/>
      <c r="L244" s="348"/>
      <c r="M244" s="348"/>
      <c r="N244" s="348"/>
      <c r="O244" s="353"/>
      <c r="P244" s="348"/>
    </row>
    <row r="245" spans="4:16" ht="40.15" customHeight="1" x14ac:dyDescent="0.25">
      <c r="D245" s="348"/>
      <c r="E245" s="431"/>
      <c r="F245" s="444"/>
      <c r="G245" s="350"/>
      <c r="H245" s="351"/>
      <c r="I245" s="351"/>
      <c r="J245" s="352"/>
      <c r="K245" s="352"/>
      <c r="L245" s="348"/>
      <c r="M245" s="348"/>
      <c r="N245" s="348"/>
      <c r="O245" s="353"/>
      <c r="P245" s="348"/>
    </row>
    <row r="246" spans="4:16" ht="40.15" customHeight="1" x14ac:dyDescent="0.25">
      <c r="D246" s="348"/>
      <c r="E246" s="431"/>
      <c r="F246" s="444"/>
      <c r="G246" s="350"/>
      <c r="H246" s="351"/>
      <c r="I246" s="351"/>
      <c r="J246" s="352"/>
      <c r="K246" s="352"/>
      <c r="L246" s="348"/>
      <c r="M246" s="348"/>
      <c r="N246" s="348"/>
      <c r="O246" s="353"/>
      <c r="P246" s="348"/>
    </row>
    <row r="247" spans="4:16" ht="40.15" customHeight="1" x14ac:dyDescent="0.25">
      <c r="D247" s="348"/>
      <c r="E247" s="431"/>
      <c r="F247" s="444"/>
      <c r="G247" s="350"/>
      <c r="H247" s="351"/>
      <c r="I247" s="351"/>
      <c r="J247" s="352"/>
      <c r="K247" s="352"/>
      <c r="L247" s="348"/>
      <c r="M247" s="348"/>
      <c r="N247" s="348"/>
      <c r="O247" s="353"/>
      <c r="P247" s="348"/>
    </row>
    <row r="248" spans="4:16" ht="40.15" customHeight="1" x14ac:dyDescent="0.25">
      <c r="D248" s="348"/>
      <c r="E248" s="431"/>
      <c r="F248" s="444"/>
      <c r="G248" s="350"/>
      <c r="H248" s="351"/>
      <c r="I248" s="351"/>
      <c r="J248" s="352"/>
      <c r="K248" s="352"/>
      <c r="L248" s="348"/>
      <c r="M248" s="348"/>
      <c r="N248" s="348"/>
      <c r="O248" s="353"/>
      <c r="P248" s="348"/>
    </row>
    <row r="249" spans="4:16" ht="40.15" customHeight="1" x14ac:dyDescent="0.25">
      <c r="D249" s="348"/>
      <c r="E249" s="431"/>
      <c r="F249" s="444"/>
      <c r="G249" s="350"/>
      <c r="H249" s="351"/>
      <c r="I249" s="351"/>
      <c r="J249" s="352"/>
      <c r="K249" s="352"/>
      <c r="L249" s="348"/>
      <c r="M249" s="348"/>
      <c r="N249" s="348"/>
      <c r="O249" s="353"/>
      <c r="P249" s="348"/>
    </row>
    <row r="250" spans="4:16" ht="40.15" customHeight="1" x14ac:dyDescent="0.25">
      <c r="D250" s="348"/>
      <c r="E250" s="431"/>
      <c r="F250" s="444"/>
      <c r="G250" s="350"/>
      <c r="H250" s="351"/>
      <c r="I250" s="351"/>
      <c r="J250" s="352"/>
      <c r="K250" s="352"/>
      <c r="L250" s="348"/>
      <c r="M250" s="348"/>
      <c r="N250" s="348"/>
      <c r="O250" s="353"/>
      <c r="P250" s="348"/>
    </row>
    <row r="251" spans="4:16" ht="40.15" customHeight="1" x14ac:dyDescent="0.25">
      <c r="D251" s="348"/>
      <c r="E251" s="431"/>
      <c r="F251" s="444"/>
      <c r="G251" s="350"/>
      <c r="H251" s="351"/>
      <c r="I251" s="351"/>
      <c r="J251" s="352"/>
      <c r="K251" s="352"/>
      <c r="L251" s="348"/>
      <c r="M251" s="348"/>
      <c r="N251" s="348"/>
      <c r="O251" s="353"/>
      <c r="P251" s="348"/>
    </row>
    <row r="252" spans="4:16" ht="40.15" customHeight="1" x14ac:dyDescent="0.25">
      <c r="D252" s="348"/>
      <c r="E252" s="431"/>
      <c r="F252" s="444"/>
      <c r="G252" s="350"/>
      <c r="H252" s="351"/>
      <c r="I252" s="351"/>
      <c r="J252" s="352"/>
      <c r="K252" s="352"/>
      <c r="L252" s="348"/>
      <c r="M252" s="348"/>
      <c r="N252" s="348"/>
      <c r="O252" s="353"/>
      <c r="P252" s="348"/>
    </row>
    <row r="253" spans="4:16" ht="40.15" customHeight="1" x14ac:dyDescent="0.25">
      <c r="D253" s="348"/>
      <c r="E253" s="431"/>
      <c r="F253" s="444"/>
      <c r="G253" s="350"/>
      <c r="H253" s="351"/>
      <c r="I253" s="351"/>
      <c r="J253" s="352"/>
      <c r="K253" s="352"/>
      <c r="L253" s="348"/>
      <c r="M253" s="348"/>
      <c r="N253" s="348"/>
      <c r="O253" s="353"/>
      <c r="P253" s="348"/>
    </row>
    <row r="254" spans="4:16" ht="40.15" customHeight="1" x14ac:dyDescent="0.25">
      <c r="D254" s="348"/>
      <c r="E254" s="431"/>
      <c r="F254" s="444"/>
      <c r="G254" s="350"/>
      <c r="H254" s="351"/>
      <c r="I254" s="351"/>
      <c r="J254" s="352"/>
      <c r="K254" s="352"/>
      <c r="L254" s="348"/>
      <c r="M254" s="348"/>
      <c r="N254" s="348"/>
      <c r="O254" s="353"/>
      <c r="P254" s="348"/>
    </row>
    <row r="255" spans="4:16" ht="40.15" customHeight="1" x14ac:dyDescent="0.25">
      <c r="D255" s="348"/>
      <c r="E255" s="431"/>
      <c r="F255" s="444"/>
      <c r="G255" s="350"/>
      <c r="H255" s="351"/>
      <c r="I255" s="351"/>
      <c r="J255" s="352"/>
      <c r="K255" s="352"/>
      <c r="L255" s="348"/>
      <c r="M255" s="348"/>
      <c r="N255" s="348"/>
      <c r="O255" s="353"/>
      <c r="P255" s="348"/>
    </row>
    <row r="256" spans="4:16" ht="40.15" customHeight="1" x14ac:dyDescent="0.25">
      <c r="D256" s="348"/>
      <c r="E256" s="431"/>
      <c r="F256" s="444"/>
      <c r="G256" s="350"/>
      <c r="H256" s="351"/>
      <c r="I256" s="351"/>
      <c r="J256" s="352"/>
      <c r="K256" s="352"/>
      <c r="L256" s="348"/>
      <c r="M256" s="348"/>
      <c r="N256" s="348"/>
      <c r="O256" s="353"/>
      <c r="P256" s="348"/>
    </row>
    <row r="257" spans="4:16" ht="40.15" customHeight="1" x14ac:dyDescent="0.25">
      <c r="D257" s="348"/>
      <c r="E257" s="431"/>
      <c r="F257" s="444"/>
      <c r="G257" s="350"/>
      <c r="H257" s="351"/>
      <c r="I257" s="351"/>
      <c r="J257" s="352"/>
      <c r="K257" s="352"/>
      <c r="L257" s="348"/>
      <c r="M257" s="348"/>
      <c r="N257" s="348"/>
      <c r="O257" s="353"/>
      <c r="P257" s="348"/>
    </row>
    <row r="258" spans="4:16" ht="40.15" customHeight="1" x14ac:dyDescent="0.25">
      <c r="D258" s="348"/>
      <c r="E258" s="431"/>
      <c r="F258" s="444"/>
      <c r="G258" s="350"/>
      <c r="H258" s="351"/>
      <c r="I258" s="351"/>
      <c r="J258" s="352"/>
      <c r="K258" s="352"/>
      <c r="L258" s="348"/>
      <c r="M258" s="348"/>
      <c r="N258" s="348"/>
      <c r="O258" s="353"/>
      <c r="P258" s="348"/>
    </row>
    <row r="259" spans="4:16" ht="40.15" customHeight="1" x14ac:dyDescent="0.25">
      <c r="D259" s="348"/>
      <c r="E259" s="431"/>
      <c r="F259" s="444"/>
      <c r="G259" s="350"/>
      <c r="H259" s="351"/>
      <c r="I259" s="351"/>
      <c r="J259" s="352"/>
      <c r="K259" s="352"/>
      <c r="L259" s="348"/>
      <c r="M259" s="348"/>
      <c r="N259" s="348"/>
      <c r="O259" s="353"/>
      <c r="P259" s="348"/>
    </row>
    <row r="260" spans="4:16" ht="40.15" customHeight="1" x14ac:dyDescent="0.25">
      <c r="D260" s="348"/>
      <c r="E260" s="431"/>
      <c r="F260" s="444"/>
      <c r="G260" s="350"/>
      <c r="H260" s="351"/>
      <c r="I260" s="351"/>
      <c r="J260" s="352"/>
      <c r="K260" s="352"/>
      <c r="L260" s="348"/>
      <c r="M260" s="348"/>
      <c r="N260" s="348"/>
      <c r="O260" s="353"/>
      <c r="P260" s="348"/>
    </row>
    <row r="261" spans="4:16" ht="40.15" customHeight="1" x14ac:dyDescent="0.25">
      <c r="D261" s="348"/>
      <c r="E261" s="431"/>
      <c r="F261" s="444"/>
      <c r="G261" s="350"/>
      <c r="H261" s="351"/>
      <c r="I261" s="351"/>
      <c r="J261" s="352"/>
      <c r="K261" s="352"/>
      <c r="L261" s="348"/>
      <c r="M261" s="348"/>
      <c r="N261" s="348"/>
      <c r="O261" s="353"/>
      <c r="P261" s="348"/>
    </row>
    <row r="262" spans="4:16" ht="40.15" customHeight="1" x14ac:dyDescent="0.25">
      <c r="D262" s="348"/>
      <c r="E262" s="431"/>
      <c r="F262" s="444"/>
      <c r="G262" s="350"/>
      <c r="H262" s="351"/>
      <c r="I262" s="351"/>
      <c r="J262" s="352"/>
      <c r="K262" s="352"/>
      <c r="L262" s="348"/>
      <c r="M262" s="348"/>
      <c r="N262" s="348"/>
      <c r="O262" s="353"/>
      <c r="P262" s="348"/>
    </row>
    <row r="263" spans="4:16" ht="40.15" customHeight="1" x14ac:dyDescent="0.25">
      <c r="D263" s="348"/>
      <c r="E263" s="431"/>
      <c r="F263" s="444"/>
      <c r="G263" s="350"/>
      <c r="H263" s="351"/>
      <c r="I263" s="351"/>
      <c r="J263" s="352"/>
      <c r="K263" s="352"/>
      <c r="L263" s="348"/>
      <c r="M263" s="348"/>
      <c r="N263" s="348"/>
      <c r="O263" s="353"/>
      <c r="P263" s="348"/>
    </row>
    <row r="264" spans="4:16" ht="40.15" customHeight="1" x14ac:dyDescent="0.25">
      <c r="D264" s="348"/>
      <c r="E264" s="431"/>
      <c r="F264" s="444"/>
      <c r="G264" s="350"/>
      <c r="H264" s="351"/>
      <c r="I264" s="351"/>
      <c r="J264" s="352"/>
      <c r="K264" s="352"/>
      <c r="L264" s="348"/>
      <c r="M264" s="348"/>
      <c r="N264" s="348"/>
      <c r="O264" s="353"/>
      <c r="P264" s="348"/>
    </row>
    <row r="265" spans="4:16" ht="40.15" customHeight="1" x14ac:dyDescent="0.25">
      <c r="D265" s="348"/>
      <c r="E265" s="431"/>
      <c r="F265" s="444"/>
      <c r="G265" s="350"/>
      <c r="H265" s="351"/>
      <c r="I265" s="351"/>
      <c r="J265" s="352"/>
      <c r="K265" s="352"/>
      <c r="L265" s="348"/>
      <c r="M265" s="348"/>
      <c r="N265" s="348"/>
      <c r="O265" s="353"/>
      <c r="P265" s="348"/>
    </row>
    <row r="266" spans="4:16" ht="40.15" customHeight="1" x14ac:dyDescent="0.25">
      <c r="D266" s="348"/>
      <c r="E266" s="431"/>
      <c r="F266" s="444"/>
      <c r="G266" s="350"/>
      <c r="H266" s="351"/>
      <c r="I266" s="351"/>
      <c r="J266" s="352"/>
      <c r="K266" s="352"/>
      <c r="L266" s="348"/>
      <c r="M266" s="348"/>
      <c r="N266" s="348"/>
      <c r="O266" s="353"/>
      <c r="P266" s="348"/>
    </row>
    <row r="267" spans="4:16" ht="40.15" customHeight="1" x14ac:dyDescent="0.25">
      <c r="D267" s="348"/>
      <c r="E267" s="431"/>
      <c r="F267" s="444"/>
      <c r="G267" s="350"/>
      <c r="H267" s="351"/>
      <c r="I267" s="351"/>
      <c r="J267" s="352"/>
      <c r="K267" s="352"/>
      <c r="L267" s="348"/>
      <c r="M267" s="348"/>
      <c r="N267" s="348"/>
      <c r="O267" s="353"/>
      <c r="P267" s="348"/>
    </row>
    <row r="268" spans="4:16" ht="40.15" customHeight="1" x14ac:dyDescent="0.25">
      <c r="D268" s="348"/>
      <c r="E268" s="431"/>
      <c r="F268" s="444"/>
      <c r="G268" s="350"/>
      <c r="H268" s="351"/>
      <c r="I268" s="351"/>
      <c r="J268" s="352"/>
      <c r="K268" s="352"/>
      <c r="L268" s="348"/>
      <c r="M268" s="348"/>
      <c r="N268" s="348"/>
      <c r="O268" s="353"/>
      <c r="P268" s="348"/>
    </row>
    <row r="269" spans="4:16" ht="40.15" customHeight="1" x14ac:dyDescent="0.25">
      <c r="D269" s="348"/>
      <c r="E269" s="431"/>
      <c r="F269" s="444"/>
      <c r="G269" s="350"/>
      <c r="H269" s="351"/>
      <c r="I269" s="351"/>
      <c r="J269" s="352"/>
      <c r="K269" s="352"/>
      <c r="L269" s="348"/>
      <c r="M269" s="348"/>
      <c r="N269" s="348"/>
      <c r="O269" s="353"/>
      <c r="P269" s="348"/>
    </row>
    <row r="270" spans="4:16" ht="40.15" customHeight="1" x14ac:dyDescent="0.25">
      <c r="D270" s="348"/>
      <c r="E270" s="431"/>
      <c r="F270" s="444"/>
      <c r="G270" s="350"/>
      <c r="H270" s="351"/>
      <c r="I270" s="351"/>
      <c r="J270" s="352"/>
      <c r="K270" s="352"/>
      <c r="L270" s="348"/>
      <c r="M270" s="348"/>
      <c r="N270" s="348"/>
      <c r="O270" s="353"/>
      <c r="P270" s="348"/>
    </row>
    <row r="271" spans="4:16" ht="40.15" customHeight="1" x14ac:dyDescent="0.25">
      <c r="D271" s="348"/>
      <c r="E271" s="431"/>
      <c r="F271" s="444"/>
      <c r="G271" s="350"/>
      <c r="H271" s="351"/>
      <c r="I271" s="351"/>
      <c r="J271" s="352"/>
      <c r="K271" s="352"/>
      <c r="L271" s="348"/>
      <c r="M271" s="348"/>
      <c r="N271" s="348"/>
      <c r="O271" s="353"/>
      <c r="P271" s="348"/>
    </row>
    <row r="272" spans="4:16" ht="40.15" customHeight="1" x14ac:dyDescent="0.25">
      <c r="D272" s="348"/>
      <c r="E272" s="431"/>
      <c r="F272" s="444"/>
      <c r="G272" s="350"/>
      <c r="H272" s="351"/>
      <c r="I272" s="351"/>
      <c r="J272" s="352"/>
      <c r="K272" s="352"/>
      <c r="L272" s="348"/>
      <c r="M272" s="348"/>
      <c r="N272" s="348"/>
      <c r="O272" s="353"/>
      <c r="P272" s="348"/>
    </row>
    <row r="273" spans="4:16" ht="40.15" customHeight="1" x14ac:dyDescent="0.25">
      <c r="D273" s="348"/>
      <c r="E273" s="431"/>
      <c r="F273" s="444"/>
      <c r="G273" s="350"/>
      <c r="H273" s="351"/>
      <c r="I273" s="351"/>
      <c r="J273" s="352"/>
      <c r="K273" s="352"/>
      <c r="L273" s="348"/>
      <c r="M273" s="348"/>
      <c r="N273" s="348"/>
      <c r="O273" s="353"/>
      <c r="P273" s="348"/>
    </row>
    <row r="274" spans="4:16" ht="40.15" customHeight="1" x14ac:dyDescent="0.25">
      <c r="D274" s="348"/>
      <c r="E274" s="431"/>
      <c r="F274" s="444"/>
      <c r="G274" s="350"/>
      <c r="H274" s="351"/>
      <c r="I274" s="351"/>
      <c r="J274" s="352"/>
      <c r="K274" s="352"/>
      <c r="L274" s="348"/>
      <c r="M274" s="348"/>
      <c r="N274" s="348"/>
      <c r="O274" s="353"/>
      <c r="P274" s="348"/>
    </row>
    <row r="275" spans="4:16" ht="40.15" customHeight="1" x14ac:dyDescent="0.25">
      <c r="D275" s="348"/>
      <c r="E275" s="431"/>
      <c r="F275" s="444"/>
      <c r="G275" s="350"/>
      <c r="H275" s="351"/>
      <c r="I275" s="351"/>
      <c r="J275" s="352"/>
      <c r="K275" s="352"/>
      <c r="L275" s="348"/>
      <c r="M275" s="348"/>
      <c r="N275" s="348"/>
      <c r="O275" s="353"/>
      <c r="P275" s="348"/>
    </row>
    <row r="276" spans="4:16" ht="40.15" customHeight="1" x14ac:dyDescent="0.25">
      <c r="D276" s="348"/>
      <c r="E276" s="431"/>
      <c r="F276" s="444"/>
      <c r="G276" s="350"/>
      <c r="H276" s="351"/>
      <c r="I276" s="351"/>
      <c r="J276" s="352"/>
      <c r="K276" s="352"/>
      <c r="L276" s="348"/>
      <c r="M276" s="348"/>
      <c r="N276" s="348"/>
      <c r="O276" s="353"/>
      <c r="P276" s="348"/>
    </row>
    <row r="277" spans="4:16" ht="40.15" customHeight="1" x14ac:dyDescent="0.25">
      <c r="D277" s="348"/>
      <c r="E277" s="431"/>
      <c r="F277" s="444"/>
      <c r="G277" s="350"/>
      <c r="H277" s="351"/>
      <c r="I277" s="351"/>
      <c r="J277" s="352"/>
      <c r="K277" s="352"/>
      <c r="L277" s="348"/>
      <c r="M277" s="348"/>
      <c r="N277" s="348"/>
      <c r="O277" s="353"/>
      <c r="P277" s="348"/>
    </row>
    <row r="278" spans="4:16" ht="40.15" customHeight="1" x14ac:dyDescent="0.25">
      <c r="D278" s="348"/>
      <c r="E278" s="431"/>
      <c r="F278" s="444"/>
      <c r="G278" s="350"/>
      <c r="H278" s="351"/>
      <c r="I278" s="351"/>
      <c r="J278" s="352"/>
      <c r="K278" s="352"/>
      <c r="L278" s="348"/>
      <c r="M278" s="348"/>
      <c r="N278" s="348"/>
      <c r="O278" s="353"/>
      <c r="P278" s="348"/>
    </row>
    <row r="279" spans="4:16" ht="40.15" customHeight="1" x14ac:dyDescent="0.25">
      <c r="D279" s="348"/>
      <c r="E279" s="431"/>
      <c r="F279" s="444"/>
      <c r="G279" s="350"/>
      <c r="H279" s="351"/>
      <c r="I279" s="351"/>
      <c r="J279" s="352"/>
      <c r="K279" s="352"/>
      <c r="L279" s="348"/>
      <c r="M279" s="348"/>
      <c r="N279" s="348"/>
      <c r="O279" s="353"/>
      <c r="P279" s="348"/>
    </row>
    <row r="280" spans="4:16" ht="40.15" customHeight="1" x14ac:dyDescent="0.25">
      <c r="D280" s="348"/>
      <c r="E280" s="431"/>
      <c r="F280" s="444"/>
      <c r="G280" s="350"/>
      <c r="H280" s="351"/>
      <c r="I280" s="351"/>
      <c r="J280" s="352"/>
      <c r="K280" s="352"/>
      <c r="L280" s="348"/>
      <c r="M280" s="348"/>
      <c r="N280" s="348"/>
      <c r="O280" s="353"/>
      <c r="P280" s="348"/>
    </row>
    <row r="281" spans="4:16" ht="40.15" customHeight="1" x14ac:dyDescent="0.25">
      <c r="D281" s="348"/>
      <c r="E281" s="431"/>
      <c r="F281" s="444"/>
      <c r="G281" s="350"/>
      <c r="H281" s="351"/>
      <c r="I281" s="351"/>
      <c r="J281" s="352"/>
      <c r="K281" s="352"/>
      <c r="L281" s="348"/>
      <c r="M281" s="348"/>
      <c r="N281" s="348"/>
      <c r="O281" s="353"/>
      <c r="P281" s="348"/>
    </row>
    <row r="282" spans="4:16" ht="40.15" customHeight="1" x14ac:dyDescent="0.25">
      <c r="D282" s="348"/>
      <c r="E282" s="431"/>
      <c r="F282" s="444"/>
      <c r="G282" s="350"/>
      <c r="H282" s="351"/>
      <c r="I282" s="351"/>
      <c r="J282" s="352"/>
      <c r="K282" s="352"/>
      <c r="L282" s="348"/>
      <c r="M282" s="348"/>
      <c r="N282" s="348"/>
      <c r="O282" s="353"/>
      <c r="P282" s="348"/>
    </row>
    <row r="283" spans="4:16" ht="40.15" customHeight="1" x14ac:dyDescent="0.25">
      <c r="D283" s="348"/>
      <c r="E283" s="431"/>
      <c r="F283" s="444"/>
      <c r="G283" s="350"/>
      <c r="H283" s="351"/>
      <c r="I283" s="351"/>
      <c r="J283" s="352"/>
      <c r="K283" s="352"/>
      <c r="L283" s="348"/>
      <c r="M283" s="348"/>
      <c r="N283" s="348"/>
      <c r="O283" s="353"/>
      <c r="P283" s="348"/>
    </row>
    <row r="284" spans="4:16" ht="40.15" customHeight="1" x14ac:dyDescent="0.25">
      <c r="D284" s="348"/>
      <c r="E284" s="431"/>
      <c r="F284" s="444"/>
      <c r="G284" s="350"/>
      <c r="H284" s="351"/>
      <c r="I284" s="351"/>
      <c r="J284" s="352"/>
      <c r="K284" s="352"/>
      <c r="L284" s="348"/>
      <c r="M284" s="348"/>
      <c r="N284" s="348"/>
      <c r="O284" s="353"/>
      <c r="P284" s="348"/>
    </row>
    <row r="285" spans="4:16" ht="40.15" customHeight="1" x14ac:dyDescent="0.25">
      <c r="D285" s="348"/>
      <c r="E285" s="431"/>
      <c r="F285" s="444"/>
      <c r="G285" s="350"/>
      <c r="H285" s="351"/>
      <c r="I285" s="351"/>
      <c r="J285" s="352"/>
      <c r="K285" s="352"/>
      <c r="L285" s="348"/>
      <c r="M285" s="348"/>
      <c r="N285" s="348"/>
      <c r="O285" s="353"/>
      <c r="P285" s="348"/>
    </row>
    <row r="286" spans="4:16" ht="40.15" customHeight="1" x14ac:dyDescent="0.25">
      <c r="D286" s="348"/>
      <c r="E286" s="431"/>
      <c r="F286" s="444"/>
      <c r="G286" s="350"/>
      <c r="H286" s="351"/>
      <c r="I286" s="351"/>
      <c r="J286" s="352"/>
      <c r="K286" s="352"/>
      <c r="L286" s="348"/>
      <c r="M286" s="348"/>
      <c r="N286" s="348"/>
      <c r="O286" s="353"/>
      <c r="P286" s="348"/>
    </row>
    <row r="287" spans="4:16" ht="40.15" customHeight="1" x14ac:dyDescent="0.25">
      <c r="D287" s="348"/>
      <c r="E287" s="431"/>
      <c r="F287" s="444"/>
      <c r="G287" s="350"/>
      <c r="H287" s="351"/>
      <c r="I287" s="351"/>
      <c r="J287" s="352"/>
      <c r="K287" s="352"/>
      <c r="L287" s="348"/>
      <c r="M287" s="348"/>
      <c r="N287" s="348"/>
      <c r="O287" s="353"/>
      <c r="P287" s="348"/>
    </row>
    <row r="288" spans="4:16" ht="40.15" customHeight="1" x14ac:dyDescent="0.25">
      <c r="D288" s="348"/>
      <c r="E288" s="431"/>
      <c r="F288" s="444"/>
      <c r="G288" s="350"/>
      <c r="H288" s="351"/>
      <c r="I288" s="351"/>
      <c r="J288" s="352"/>
      <c r="K288" s="352"/>
      <c r="L288" s="348"/>
      <c r="M288" s="348"/>
      <c r="N288" s="348"/>
      <c r="O288" s="353"/>
      <c r="P288" s="348"/>
    </row>
    <row r="289" spans="4:16" ht="40.15" customHeight="1" x14ac:dyDescent="0.25">
      <c r="D289" s="348"/>
      <c r="E289" s="431"/>
      <c r="F289" s="444"/>
      <c r="G289" s="350"/>
      <c r="H289" s="351"/>
      <c r="I289" s="351"/>
      <c r="J289" s="352"/>
      <c r="K289" s="352"/>
      <c r="L289" s="348"/>
      <c r="M289" s="348"/>
      <c r="N289" s="348"/>
      <c r="O289" s="353"/>
      <c r="P289" s="348"/>
    </row>
    <row r="290" spans="4:16" ht="40.15" customHeight="1" x14ac:dyDescent="0.25">
      <c r="D290" s="348"/>
      <c r="E290" s="431"/>
      <c r="F290" s="444"/>
      <c r="G290" s="350"/>
      <c r="H290" s="351"/>
      <c r="I290" s="351"/>
      <c r="J290" s="352"/>
      <c r="K290" s="352"/>
      <c r="L290" s="348"/>
      <c r="M290" s="348"/>
      <c r="N290" s="348"/>
      <c r="O290" s="353"/>
      <c r="P290" s="348"/>
    </row>
    <row r="291" spans="4:16" ht="40.15" customHeight="1" x14ac:dyDescent="0.25">
      <c r="D291" s="348"/>
      <c r="E291" s="431"/>
      <c r="F291" s="444"/>
      <c r="G291" s="350"/>
      <c r="H291" s="351"/>
      <c r="I291" s="351"/>
      <c r="J291" s="352"/>
      <c r="K291" s="352"/>
      <c r="L291" s="348"/>
      <c r="M291" s="348"/>
      <c r="N291" s="348"/>
      <c r="O291" s="353"/>
      <c r="P291" s="348"/>
    </row>
    <row r="292" spans="4:16" ht="40.15" customHeight="1" x14ac:dyDescent="0.25">
      <c r="D292" s="348"/>
      <c r="E292" s="431"/>
      <c r="F292" s="444"/>
      <c r="G292" s="350"/>
      <c r="H292" s="351"/>
      <c r="I292" s="351"/>
      <c r="J292" s="352"/>
      <c r="K292" s="352"/>
      <c r="L292" s="348"/>
      <c r="M292" s="348"/>
      <c r="N292" s="348"/>
      <c r="O292" s="353"/>
      <c r="P292" s="348"/>
    </row>
    <row r="293" spans="4:16" ht="40.15" customHeight="1" x14ac:dyDescent="0.25">
      <c r="D293" s="348"/>
      <c r="E293" s="431"/>
      <c r="F293" s="444"/>
      <c r="G293" s="350"/>
      <c r="H293" s="351"/>
      <c r="I293" s="351"/>
      <c r="J293" s="352"/>
      <c r="K293" s="352"/>
      <c r="L293" s="348"/>
      <c r="M293" s="348"/>
      <c r="N293" s="348"/>
      <c r="O293" s="353"/>
      <c r="P293" s="348"/>
    </row>
    <row r="294" spans="4:16" ht="40.15" customHeight="1" x14ac:dyDescent="0.25">
      <c r="D294" s="348"/>
      <c r="E294" s="431"/>
      <c r="F294" s="444"/>
      <c r="G294" s="350"/>
      <c r="H294" s="351"/>
      <c r="I294" s="351"/>
      <c r="J294" s="352"/>
      <c r="K294" s="352"/>
      <c r="L294" s="348"/>
      <c r="M294" s="348"/>
      <c r="N294" s="348"/>
      <c r="O294" s="353"/>
      <c r="P294" s="348"/>
    </row>
    <row r="295" spans="4:16" ht="40.15" customHeight="1" x14ac:dyDescent="0.25">
      <c r="D295" s="348"/>
      <c r="E295" s="431"/>
      <c r="F295" s="444"/>
      <c r="G295" s="350"/>
      <c r="H295" s="351"/>
      <c r="I295" s="351"/>
      <c r="J295" s="352"/>
      <c r="K295" s="352"/>
      <c r="L295" s="348"/>
      <c r="M295" s="348"/>
      <c r="N295" s="348"/>
      <c r="O295" s="353"/>
      <c r="P295" s="348"/>
    </row>
    <row r="296" spans="4:16" ht="40.15" customHeight="1" x14ac:dyDescent="0.25">
      <c r="D296" s="348"/>
      <c r="E296" s="431"/>
      <c r="F296" s="444"/>
      <c r="G296" s="350"/>
      <c r="H296" s="351"/>
      <c r="I296" s="351"/>
      <c r="J296" s="352"/>
      <c r="K296" s="352"/>
      <c r="L296" s="348"/>
      <c r="M296" s="348"/>
      <c r="N296" s="348"/>
      <c r="O296" s="353"/>
      <c r="P296" s="348"/>
    </row>
    <row r="297" spans="4:16" ht="40.15" customHeight="1" x14ac:dyDescent="0.25">
      <c r="D297" s="348"/>
      <c r="E297" s="431"/>
      <c r="F297" s="444"/>
      <c r="G297" s="350"/>
      <c r="H297" s="351"/>
      <c r="I297" s="351"/>
      <c r="J297" s="352"/>
      <c r="K297" s="352"/>
      <c r="L297" s="348"/>
      <c r="M297" s="348"/>
      <c r="N297" s="348"/>
      <c r="O297" s="353"/>
      <c r="P297" s="348"/>
    </row>
    <row r="298" spans="4:16" ht="40.15" customHeight="1" x14ac:dyDescent="0.25">
      <c r="D298" s="348"/>
      <c r="E298" s="431"/>
      <c r="F298" s="444"/>
      <c r="G298" s="350"/>
      <c r="H298" s="351"/>
      <c r="I298" s="351"/>
      <c r="J298" s="352"/>
      <c r="K298" s="352"/>
      <c r="L298" s="348"/>
      <c r="M298" s="348"/>
      <c r="N298" s="348"/>
      <c r="O298" s="353"/>
      <c r="P298" s="348"/>
    </row>
    <row r="299" spans="4:16" ht="40.15" customHeight="1" x14ac:dyDescent="0.25">
      <c r="D299" s="348"/>
      <c r="E299" s="431"/>
      <c r="F299" s="444"/>
      <c r="G299" s="350"/>
      <c r="H299" s="351"/>
      <c r="I299" s="351"/>
      <c r="J299" s="352"/>
      <c r="K299" s="352"/>
      <c r="L299" s="348"/>
      <c r="M299" s="348"/>
      <c r="N299" s="348"/>
      <c r="O299" s="353"/>
      <c r="P299" s="348"/>
    </row>
    <row r="300" spans="4:16" ht="40.15" customHeight="1" x14ac:dyDescent="0.25">
      <c r="D300" s="348"/>
      <c r="E300" s="431"/>
      <c r="F300" s="444"/>
      <c r="G300" s="350"/>
      <c r="H300" s="351"/>
      <c r="I300" s="351"/>
      <c r="J300" s="352"/>
      <c r="K300" s="352"/>
      <c r="L300" s="348"/>
      <c r="M300" s="348"/>
      <c r="N300" s="348"/>
      <c r="O300" s="353"/>
      <c r="P300" s="348"/>
    </row>
    <row r="301" spans="4:16" ht="40.15" customHeight="1" x14ac:dyDescent="0.25">
      <c r="D301" s="348"/>
      <c r="E301" s="431"/>
      <c r="F301" s="444"/>
      <c r="G301" s="350"/>
      <c r="H301" s="351"/>
      <c r="I301" s="351"/>
      <c r="J301" s="352"/>
      <c r="K301" s="352"/>
      <c r="L301" s="348"/>
      <c r="M301" s="348"/>
      <c r="N301" s="348"/>
      <c r="O301" s="353"/>
      <c r="P301" s="348"/>
    </row>
    <row r="302" spans="4:16" ht="40.15" customHeight="1" x14ac:dyDescent="0.25">
      <c r="D302" s="348"/>
      <c r="E302" s="431"/>
      <c r="F302" s="444"/>
      <c r="G302" s="350"/>
      <c r="H302" s="351"/>
      <c r="I302" s="351"/>
      <c r="J302" s="352"/>
      <c r="K302" s="352"/>
      <c r="L302" s="348"/>
      <c r="M302" s="348"/>
      <c r="N302" s="348"/>
      <c r="O302" s="353"/>
      <c r="P302" s="348"/>
    </row>
    <row r="303" spans="4:16" ht="40.15" customHeight="1" x14ac:dyDescent="0.25">
      <c r="D303" s="348"/>
      <c r="E303" s="431"/>
      <c r="F303" s="444"/>
      <c r="G303" s="350"/>
      <c r="H303" s="351"/>
      <c r="I303" s="351"/>
      <c r="J303" s="352"/>
      <c r="K303" s="352"/>
      <c r="L303" s="348"/>
      <c r="M303" s="348"/>
      <c r="N303" s="348"/>
      <c r="O303" s="353"/>
      <c r="P303" s="348"/>
    </row>
    <row r="304" spans="4:16" ht="40.15" customHeight="1" x14ac:dyDescent="0.25">
      <c r="D304" s="348"/>
      <c r="E304" s="431"/>
      <c r="F304" s="444"/>
      <c r="G304" s="350"/>
      <c r="H304" s="351"/>
      <c r="I304" s="351"/>
      <c r="J304" s="352"/>
      <c r="K304" s="352"/>
      <c r="L304" s="348"/>
      <c r="M304" s="348"/>
      <c r="N304" s="348"/>
      <c r="O304" s="353"/>
      <c r="P304" s="348"/>
    </row>
    <row r="305" spans="4:16" ht="40.15" customHeight="1" x14ac:dyDescent="0.25">
      <c r="D305" s="348"/>
      <c r="E305" s="431"/>
      <c r="F305" s="444"/>
      <c r="G305" s="350"/>
      <c r="H305" s="351"/>
      <c r="I305" s="351"/>
      <c r="J305" s="352"/>
      <c r="K305" s="352"/>
      <c r="L305" s="348"/>
      <c r="M305" s="348"/>
      <c r="N305" s="348"/>
      <c r="O305" s="353"/>
      <c r="P305" s="348"/>
    </row>
    <row r="306" spans="4:16" ht="40.15" customHeight="1" x14ac:dyDescent="0.25">
      <c r="D306" s="348"/>
      <c r="E306" s="431"/>
      <c r="F306" s="444"/>
      <c r="G306" s="350"/>
      <c r="H306" s="351"/>
      <c r="I306" s="351"/>
      <c r="J306" s="352"/>
      <c r="K306" s="352"/>
      <c r="L306" s="348"/>
      <c r="M306" s="348"/>
      <c r="N306" s="348"/>
      <c r="O306" s="353"/>
      <c r="P306" s="348"/>
    </row>
    <row r="307" spans="4:16" ht="40.15" customHeight="1" x14ac:dyDescent="0.25">
      <c r="D307" s="348"/>
      <c r="E307" s="431"/>
      <c r="F307" s="444"/>
      <c r="G307" s="350"/>
      <c r="H307" s="351"/>
      <c r="I307" s="351"/>
      <c r="J307" s="352"/>
      <c r="K307" s="352"/>
      <c r="L307" s="348"/>
      <c r="M307" s="348"/>
      <c r="N307" s="348"/>
      <c r="O307" s="353"/>
      <c r="P307" s="348"/>
    </row>
    <row r="308" spans="4:16" ht="40.15" customHeight="1" x14ac:dyDescent="0.25">
      <c r="D308" s="348"/>
      <c r="E308" s="431"/>
      <c r="F308" s="444"/>
      <c r="G308" s="350"/>
      <c r="H308" s="351"/>
      <c r="I308" s="351"/>
      <c r="J308" s="352"/>
      <c r="K308" s="352"/>
      <c r="L308" s="348"/>
      <c r="M308" s="348"/>
      <c r="N308" s="348"/>
      <c r="O308" s="353"/>
      <c r="P308" s="348"/>
    </row>
    <row r="309" spans="4:16" ht="40.15" customHeight="1" x14ac:dyDescent="0.25">
      <c r="D309" s="348"/>
      <c r="E309" s="431"/>
      <c r="F309" s="444"/>
      <c r="G309" s="350"/>
      <c r="H309" s="351"/>
      <c r="I309" s="351"/>
      <c r="J309" s="352"/>
      <c r="K309" s="352"/>
      <c r="L309" s="348"/>
      <c r="M309" s="348"/>
      <c r="N309" s="348"/>
      <c r="O309" s="353"/>
      <c r="P309" s="348"/>
    </row>
    <row r="310" spans="4:16" ht="40.15" customHeight="1" x14ac:dyDescent="0.25">
      <c r="D310" s="348"/>
      <c r="E310" s="431"/>
      <c r="F310" s="444"/>
      <c r="G310" s="350"/>
      <c r="H310" s="351"/>
      <c r="I310" s="351"/>
      <c r="J310" s="352"/>
      <c r="K310" s="352"/>
      <c r="L310" s="348"/>
      <c r="M310" s="348"/>
      <c r="N310" s="348"/>
      <c r="O310" s="353"/>
      <c r="P310" s="348"/>
    </row>
    <row r="311" spans="4:16" ht="40.15" customHeight="1" x14ac:dyDescent="0.25">
      <c r="D311" s="348"/>
      <c r="E311" s="431"/>
      <c r="F311" s="444"/>
      <c r="G311" s="350"/>
      <c r="H311" s="351"/>
      <c r="I311" s="351"/>
      <c r="J311" s="352"/>
      <c r="K311" s="352"/>
      <c r="L311" s="348"/>
      <c r="M311" s="348"/>
      <c r="N311" s="348"/>
      <c r="O311" s="353"/>
      <c r="P311" s="348"/>
    </row>
    <row r="312" spans="4:16" ht="40.15" customHeight="1" x14ac:dyDescent="0.25">
      <c r="D312" s="348"/>
      <c r="E312" s="431"/>
      <c r="F312" s="444"/>
      <c r="G312" s="350"/>
      <c r="H312" s="351"/>
      <c r="I312" s="351"/>
      <c r="J312" s="352"/>
      <c r="K312" s="352"/>
      <c r="L312" s="348"/>
      <c r="M312" s="348"/>
      <c r="N312" s="348"/>
      <c r="O312" s="353"/>
      <c r="P312" s="348"/>
    </row>
    <row r="313" spans="4:16" ht="40.15" customHeight="1" x14ac:dyDescent="0.25">
      <c r="D313" s="348"/>
      <c r="E313" s="431"/>
      <c r="F313" s="444"/>
      <c r="G313" s="350"/>
      <c r="H313" s="351"/>
      <c r="I313" s="351"/>
      <c r="J313" s="352"/>
      <c r="K313" s="352"/>
      <c r="L313" s="348"/>
      <c r="M313" s="348"/>
      <c r="N313" s="348"/>
      <c r="O313" s="353"/>
      <c r="P313" s="348"/>
    </row>
    <row r="314" spans="4:16" ht="40.15" customHeight="1" x14ac:dyDescent="0.25">
      <c r="D314" s="348"/>
      <c r="E314" s="431"/>
      <c r="F314" s="444"/>
      <c r="G314" s="350"/>
      <c r="H314" s="351"/>
      <c r="I314" s="351"/>
      <c r="J314" s="352"/>
      <c r="K314" s="352"/>
      <c r="L314" s="348"/>
      <c r="M314" s="348"/>
      <c r="N314" s="348"/>
      <c r="O314" s="353"/>
      <c r="P314" s="348"/>
    </row>
    <row r="315" spans="4:16" ht="40.15" customHeight="1" x14ac:dyDescent="0.25">
      <c r="D315" s="348"/>
      <c r="E315" s="431"/>
      <c r="F315" s="444"/>
      <c r="G315" s="350"/>
      <c r="H315" s="351"/>
      <c r="I315" s="351"/>
      <c r="J315" s="352"/>
      <c r="K315" s="352"/>
      <c r="L315" s="348"/>
      <c r="M315" s="348"/>
      <c r="N315" s="348"/>
      <c r="O315" s="353"/>
      <c r="P315" s="348"/>
    </row>
    <row r="316" spans="4:16" ht="40.15" customHeight="1" x14ac:dyDescent="0.25">
      <c r="D316" s="348"/>
      <c r="E316" s="431"/>
      <c r="F316" s="444"/>
      <c r="G316" s="350"/>
      <c r="H316" s="351"/>
      <c r="I316" s="351"/>
      <c r="J316" s="352"/>
      <c r="K316" s="352"/>
      <c r="L316" s="348"/>
      <c r="M316" s="348"/>
      <c r="N316" s="348"/>
      <c r="O316" s="353"/>
      <c r="P316" s="348"/>
    </row>
    <row r="317" spans="4:16" ht="40.15" customHeight="1" x14ac:dyDescent="0.25">
      <c r="D317" s="348"/>
      <c r="E317" s="431"/>
      <c r="F317" s="444"/>
      <c r="G317" s="350"/>
      <c r="H317" s="351"/>
      <c r="I317" s="351"/>
      <c r="J317" s="352"/>
      <c r="K317" s="352"/>
      <c r="L317" s="348"/>
      <c r="M317" s="348"/>
      <c r="N317" s="348"/>
      <c r="O317" s="353"/>
      <c r="P317" s="348"/>
    </row>
    <row r="318" spans="4:16" ht="40.15" customHeight="1" x14ac:dyDescent="0.25">
      <c r="D318" s="348"/>
      <c r="E318" s="431"/>
      <c r="F318" s="444"/>
      <c r="G318" s="350"/>
      <c r="H318" s="351"/>
      <c r="I318" s="351"/>
      <c r="J318" s="352"/>
      <c r="K318" s="352"/>
      <c r="L318" s="348"/>
      <c r="M318" s="348"/>
      <c r="N318" s="348"/>
      <c r="O318" s="353"/>
      <c r="P318" s="348"/>
    </row>
    <row r="319" spans="4:16" ht="40.15" customHeight="1" x14ac:dyDescent="0.25">
      <c r="D319" s="348"/>
      <c r="E319" s="431"/>
      <c r="F319" s="444"/>
      <c r="G319" s="350"/>
      <c r="H319" s="351"/>
      <c r="I319" s="351"/>
      <c r="J319" s="352"/>
      <c r="K319" s="352"/>
      <c r="L319" s="348"/>
      <c r="M319" s="348"/>
      <c r="N319" s="348"/>
      <c r="O319" s="353"/>
      <c r="P319" s="348"/>
    </row>
    <row r="320" spans="4:16" ht="40.15" customHeight="1" x14ac:dyDescent="0.25">
      <c r="D320" s="348"/>
      <c r="E320" s="431"/>
      <c r="F320" s="444"/>
      <c r="G320" s="350"/>
      <c r="H320" s="351"/>
      <c r="I320" s="351"/>
      <c r="J320" s="352"/>
      <c r="K320" s="352"/>
      <c r="L320" s="348"/>
      <c r="M320" s="348"/>
      <c r="N320" s="348"/>
      <c r="O320" s="353"/>
      <c r="P320" s="348"/>
    </row>
    <row r="321" spans="4:16" ht="40.15" customHeight="1" x14ac:dyDescent="0.25">
      <c r="D321" s="348"/>
      <c r="E321" s="431"/>
      <c r="F321" s="444"/>
      <c r="G321" s="350"/>
      <c r="H321" s="351"/>
      <c r="I321" s="351"/>
      <c r="J321" s="352"/>
      <c r="K321" s="352"/>
      <c r="L321" s="348"/>
      <c r="M321" s="348"/>
      <c r="N321" s="348"/>
      <c r="O321" s="353"/>
      <c r="P321" s="348"/>
    </row>
    <row r="322" spans="4:16" ht="40.15" customHeight="1" x14ac:dyDescent="0.25">
      <c r="D322" s="348"/>
      <c r="E322" s="431"/>
      <c r="F322" s="444"/>
      <c r="G322" s="350"/>
      <c r="H322" s="351"/>
      <c r="I322" s="351"/>
      <c r="J322" s="352"/>
      <c r="K322" s="352"/>
      <c r="L322" s="348"/>
      <c r="M322" s="348"/>
      <c r="N322" s="348"/>
      <c r="O322" s="353"/>
      <c r="P322" s="348"/>
    </row>
    <row r="323" spans="4:16" ht="40.15" customHeight="1" x14ac:dyDescent="0.25">
      <c r="D323" s="348"/>
      <c r="E323" s="431"/>
      <c r="F323" s="444"/>
      <c r="G323" s="350"/>
      <c r="H323" s="351"/>
      <c r="I323" s="351"/>
      <c r="J323" s="352"/>
      <c r="K323" s="352"/>
      <c r="L323" s="348"/>
      <c r="M323" s="348"/>
      <c r="N323" s="348"/>
      <c r="O323" s="353"/>
      <c r="P323" s="348"/>
    </row>
    <row r="324" spans="4:16" ht="40.15" customHeight="1" x14ac:dyDescent="0.25">
      <c r="D324" s="348"/>
      <c r="E324" s="431"/>
      <c r="F324" s="444"/>
      <c r="G324" s="350"/>
      <c r="H324" s="351"/>
      <c r="I324" s="351"/>
      <c r="J324" s="352"/>
      <c r="K324" s="352"/>
      <c r="L324" s="348"/>
      <c r="M324" s="348"/>
      <c r="N324" s="348"/>
      <c r="O324" s="353"/>
      <c r="P324" s="348"/>
    </row>
    <row r="325" spans="4:16" ht="40.15" customHeight="1" x14ac:dyDescent="0.25">
      <c r="D325" s="348"/>
      <c r="E325" s="431"/>
      <c r="F325" s="444"/>
      <c r="G325" s="350"/>
      <c r="H325" s="351"/>
      <c r="I325" s="351"/>
      <c r="J325" s="352"/>
      <c r="K325" s="352"/>
      <c r="L325" s="348"/>
      <c r="M325" s="348"/>
      <c r="N325" s="348"/>
      <c r="O325" s="353"/>
      <c r="P325" s="348"/>
    </row>
    <row r="326" spans="4:16" ht="40.15" customHeight="1" x14ac:dyDescent="0.25">
      <c r="D326" s="348"/>
      <c r="E326" s="431"/>
      <c r="F326" s="444"/>
      <c r="G326" s="350"/>
      <c r="H326" s="351"/>
      <c r="I326" s="351"/>
      <c r="J326" s="352"/>
      <c r="K326" s="352"/>
      <c r="L326" s="348"/>
      <c r="M326" s="348"/>
      <c r="N326" s="348"/>
      <c r="O326" s="353"/>
      <c r="P326" s="348"/>
    </row>
    <row r="327" spans="4:16" ht="40.15" customHeight="1" x14ac:dyDescent="0.25">
      <c r="D327" s="348"/>
      <c r="E327" s="431"/>
      <c r="F327" s="444"/>
      <c r="G327" s="350"/>
      <c r="H327" s="351"/>
      <c r="I327" s="351"/>
      <c r="J327" s="352"/>
      <c r="K327" s="352"/>
      <c r="L327" s="348"/>
      <c r="M327" s="348"/>
      <c r="N327" s="348"/>
      <c r="O327" s="353"/>
      <c r="P327" s="348"/>
    </row>
    <row r="328" spans="4:16" ht="40.15" customHeight="1" x14ac:dyDescent="0.25">
      <c r="D328" s="348"/>
      <c r="E328" s="431"/>
      <c r="F328" s="444"/>
      <c r="G328" s="350"/>
      <c r="H328" s="351"/>
      <c r="I328" s="351"/>
      <c r="J328" s="352"/>
      <c r="K328" s="352"/>
      <c r="L328" s="348"/>
      <c r="M328" s="348"/>
      <c r="N328" s="348"/>
      <c r="O328" s="353"/>
      <c r="P328" s="348"/>
    </row>
    <row r="329" spans="4:16" ht="40.15" customHeight="1" x14ac:dyDescent="0.25">
      <c r="D329" s="348"/>
      <c r="E329" s="431"/>
      <c r="F329" s="444"/>
      <c r="G329" s="350"/>
      <c r="H329" s="351"/>
      <c r="I329" s="351"/>
      <c r="J329" s="352"/>
      <c r="K329" s="352"/>
      <c r="L329" s="348"/>
      <c r="M329" s="348"/>
      <c r="N329" s="348"/>
      <c r="O329" s="353"/>
      <c r="P329" s="348"/>
    </row>
    <row r="330" spans="4:16" ht="40.15" customHeight="1" x14ac:dyDescent="0.25">
      <c r="D330" s="348"/>
      <c r="E330" s="431"/>
      <c r="F330" s="444"/>
      <c r="G330" s="350"/>
      <c r="H330" s="351"/>
      <c r="I330" s="351"/>
      <c r="J330" s="352"/>
      <c r="K330" s="352"/>
      <c r="L330" s="348"/>
      <c r="M330" s="348"/>
      <c r="N330" s="348"/>
      <c r="O330" s="353"/>
      <c r="P330" s="348"/>
    </row>
    <row r="331" spans="4:16" ht="40.15" customHeight="1" x14ac:dyDescent="0.25">
      <c r="D331" s="348"/>
      <c r="E331" s="431"/>
      <c r="F331" s="444"/>
      <c r="G331" s="350"/>
      <c r="H331" s="351"/>
      <c r="I331" s="351"/>
      <c r="J331" s="352"/>
      <c r="K331" s="352"/>
      <c r="L331" s="348"/>
      <c r="M331" s="348"/>
      <c r="N331" s="348"/>
      <c r="O331" s="353"/>
      <c r="P331" s="348"/>
    </row>
    <row r="332" spans="4:16" ht="40.15" customHeight="1" x14ac:dyDescent="0.25">
      <c r="D332" s="348"/>
      <c r="E332" s="431"/>
      <c r="F332" s="444"/>
      <c r="G332" s="350"/>
      <c r="H332" s="351"/>
      <c r="I332" s="351"/>
      <c r="J332" s="352"/>
      <c r="K332" s="352"/>
      <c r="L332" s="348"/>
      <c r="M332" s="348"/>
      <c r="N332" s="348"/>
      <c r="O332" s="353"/>
      <c r="P332" s="348"/>
    </row>
    <row r="333" spans="4:16" ht="40.15" customHeight="1" x14ac:dyDescent="0.25">
      <c r="D333" s="348"/>
      <c r="E333" s="431"/>
      <c r="F333" s="444"/>
      <c r="G333" s="350"/>
      <c r="H333" s="351"/>
      <c r="I333" s="351"/>
      <c r="J333" s="352"/>
      <c r="K333" s="352"/>
      <c r="L333" s="348"/>
      <c r="M333" s="348"/>
      <c r="N333" s="348"/>
      <c r="O333" s="353"/>
      <c r="P333" s="348"/>
    </row>
    <row r="334" spans="4:16" ht="40.15" customHeight="1" x14ac:dyDescent="0.25">
      <c r="D334" s="348"/>
      <c r="E334" s="431"/>
      <c r="F334" s="444"/>
      <c r="G334" s="350"/>
      <c r="H334" s="351"/>
      <c r="I334" s="351"/>
      <c r="J334" s="352"/>
      <c r="K334" s="352"/>
      <c r="L334" s="348"/>
      <c r="M334" s="348"/>
      <c r="N334" s="348"/>
      <c r="O334" s="353"/>
      <c r="P334" s="348"/>
    </row>
    <row r="335" spans="4:16" ht="40.15" customHeight="1" x14ac:dyDescent="0.25">
      <c r="D335" s="348"/>
      <c r="E335" s="431"/>
      <c r="F335" s="444"/>
      <c r="G335" s="350"/>
      <c r="H335" s="351"/>
      <c r="I335" s="351"/>
      <c r="J335" s="352"/>
      <c r="K335" s="352"/>
      <c r="L335" s="348"/>
      <c r="M335" s="348"/>
      <c r="N335" s="348"/>
      <c r="O335" s="353"/>
      <c r="P335" s="348"/>
    </row>
    <row r="336" spans="4:16" ht="40.15" customHeight="1" x14ac:dyDescent="0.25">
      <c r="D336" s="348"/>
      <c r="E336" s="431"/>
      <c r="F336" s="444"/>
      <c r="G336" s="350"/>
      <c r="H336" s="351"/>
      <c r="I336" s="351"/>
      <c r="J336" s="352"/>
      <c r="K336" s="352"/>
      <c r="L336" s="348"/>
      <c r="M336" s="348"/>
      <c r="N336" s="348"/>
      <c r="O336" s="353"/>
      <c r="P336" s="348"/>
    </row>
    <row r="337" spans="4:16" ht="40.15" customHeight="1" x14ac:dyDescent="0.25">
      <c r="D337" s="348"/>
      <c r="E337" s="431"/>
      <c r="F337" s="444"/>
      <c r="G337" s="350"/>
      <c r="H337" s="351"/>
      <c r="I337" s="351"/>
      <c r="J337" s="352"/>
      <c r="K337" s="352"/>
      <c r="L337" s="348"/>
      <c r="M337" s="348"/>
      <c r="N337" s="348"/>
      <c r="O337" s="353"/>
      <c r="P337" s="348"/>
    </row>
    <row r="338" spans="4:16" ht="40.15" customHeight="1" x14ac:dyDescent="0.25">
      <c r="D338" s="348"/>
      <c r="E338" s="431"/>
      <c r="F338" s="444"/>
      <c r="G338" s="350"/>
      <c r="H338" s="351"/>
      <c r="I338" s="351"/>
      <c r="J338" s="352"/>
      <c r="K338" s="352"/>
      <c r="L338" s="348"/>
      <c r="M338" s="348"/>
      <c r="N338" s="348"/>
      <c r="O338" s="353"/>
      <c r="P338" s="348"/>
    </row>
    <row r="339" spans="4:16" ht="40.15" customHeight="1" x14ac:dyDescent="0.25">
      <c r="D339" s="348"/>
      <c r="E339" s="431"/>
      <c r="F339" s="444"/>
      <c r="G339" s="350"/>
      <c r="H339" s="351"/>
      <c r="I339" s="351"/>
      <c r="J339" s="352"/>
      <c r="K339" s="352"/>
      <c r="L339" s="348"/>
      <c r="M339" s="348"/>
      <c r="N339" s="348"/>
      <c r="O339" s="353"/>
      <c r="P339" s="348"/>
    </row>
    <row r="340" spans="4:16" ht="40.15" customHeight="1" x14ac:dyDescent="0.25">
      <c r="D340" s="348"/>
      <c r="E340" s="431"/>
      <c r="F340" s="444"/>
      <c r="G340" s="350"/>
      <c r="H340" s="351"/>
      <c r="I340" s="351"/>
      <c r="J340" s="352"/>
      <c r="K340" s="352"/>
      <c r="L340" s="348"/>
      <c r="M340" s="348"/>
      <c r="N340" s="348"/>
      <c r="O340" s="353"/>
      <c r="P340" s="348"/>
    </row>
    <row r="341" spans="4:16" ht="40.15" customHeight="1" x14ac:dyDescent="0.25">
      <c r="D341" s="348"/>
      <c r="E341" s="431"/>
      <c r="F341" s="444"/>
      <c r="G341" s="350"/>
      <c r="H341" s="351"/>
      <c r="I341" s="351"/>
      <c r="J341" s="352"/>
      <c r="K341" s="352"/>
      <c r="L341" s="348"/>
      <c r="M341" s="348"/>
      <c r="N341" s="348"/>
      <c r="O341" s="353"/>
      <c r="P341" s="348"/>
    </row>
    <row r="342" spans="4:16" ht="40.15" customHeight="1" x14ac:dyDescent="0.25">
      <c r="D342" s="348"/>
      <c r="E342" s="431"/>
      <c r="F342" s="444"/>
      <c r="G342" s="350"/>
      <c r="H342" s="351"/>
      <c r="I342" s="351"/>
      <c r="J342" s="352"/>
      <c r="K342" s="352"/>
      <c r="L342" s="348"/>
      <c r="M342" s="348"/>
      <c r="N342" s="348"/>
      <c r="O342" s="353"/>
      <c r="P342" s="348"/>
    </row>
    <row r="343" spans="4:16" ht="40.15" customHeight="1" x14ac:dyDescent="0.25">
      <c r="D343" s="348"/>
      <c r="E343" s="431"/>
      <c r="F343" s="444"/>
      <c r="G343" s="350"/>
      <c r="H343" s="351"/>
      <c r="I343" s="351"/>
      <c r="J343" s="352"/>
      <c r="K343" s="352"/>
      <c r="L343" s="348"/>
      <c r="M343" s="348"/>
      <c r="N343" s="348"/>
      <c r="O343" s="353"/>
      <c r="P343" s="348"/>
    </row>
    <row r="344" spans="4:16" ht="40.15" customHeight="1" x14ac:dyDescent="0.25">
      <c r="D344" s="348"/>
      <c r="E344" s="431"/>
      <c r="F344" s="444"/>
      <c r="G344" s="350"/>
      <c r="H344" s="351"/>
      <c r="I344" s="351"/>
      <c r="J344" s="352"/>
      <c r="K344" s="352"/>
      <c r="L344" s="348"/>
      <c r="M344" s="348"/>
      <c r="N344" s="348"/>
      <c r="O344" s="353"/>
      <c r="P344" s="348"/>
    </row>
    <row r="345" spans="4:16" ht="40.15" customHeight="1" x14ac:dyDescent="0.25">
      <c r="D345" s="348"/>
      <c r="E345" s="431"/>
      <c r="F345" s="444"/>
      <c r="G345" s="350"/>
      <c r="H345" s="351"/>
      <c r="I345" s="351"/>
      <c r="J345" s="352"/>
      <c r="K345" s="352"/>
      <c r="L345" s="348"/>
      <c r="M345" s="348"/>
      <c r="N345" s="348"/>
      <c r="O345" s="353"/>
      <c r="P345" s="348"/>
    </row>
    <row r="346" spans="4:16" ht="40.15" customHeight="1" x14ac:dyDescent="0.25">
      <c r="D346" s="348"/>
      <c r="E346" s="431"/>
      <c r="F346" s="444"/>
      <c r="G346" s="350"/>
      <c r="H346" s="351"/>
      <c r="I346" s="351"/>
      <c r="J346" s="352"/>
      <c r="K346" s="352"/>
      <c r="L346" s="348"/>
      <c r="M346" s="348"/>
      <c r="N346" s="348"/>
      <c r="O346" s="353"/>
      <c r="P346" s="348"/>
    </row>
    <row r="347" spans="4:16" ht="40.15" customHeight="1" x14ac:dyDescent="0.25">
      <c r="D347" s="348"/>
      <c r="E347" s="431"/>
      <c r="F347" s="444"/>
      <c r="G347" s="350"/>
      <c r="H347" s="351"/>
      <c r="I347" s="351"/>
      <c r="J347" s="352"/>
      <c r="K347" s="352"/>
      <c r="L347" s="348"/>
      <c r="M347" s="348"/>
      <c r="N347" s="348"/>
      <c r="O347" s="353"/>
      <c r="P347" s="348"/>
    </row>
    <row r="348" spans="4:16" ht="40.15" customHeight="1" x14ac:dyDescent="0.25">
      <c r="D348" s="348"/>
      <c r="E348" s="431"/>
      <c r="F348" s="444"/>
      <c r="G348" s="350"/>
      <c r="H348" s="351"/>
      <c r="I348" s="351"/>
      <c r="J348" s="352"/>
      <c r="K348" s="352"/>
      <c r="L348" s="348"/>
      <c r="M348" s="348"/>
      <c r="N348" s="348"/>
      <c r="O348" s="353"/>
      <c r="P348" s="348"/>
    </row>
    <row r="349" spans="4:16" ht="40.15" customHeight="1" x14ac:dyDescent="0.25">
      <c r="D349" s="348"/>
      <c r="E349" s="431"/>
      <c r="F349" s="444"/>
      <c r="G349" s="350"/>
      <c r="H349" s="351"/>
      <c r="I349" s="351"/>
      <c r="J349" s="352"/>
      <c r="K349" s="352"/>
      <c r="L349" s="348"/>
      <c r="M349" s="348"/>
      <c r="N349" s="348"/>
      <c r="O349" s="353"/>
      <c r="P349" s="348"/>
    </row>
    <row r="350" spans="4:16" ht="40.15" customHeight="1" x14ac:dyDescent="0.25">
      <c r="D350" s="348"/>
      <c r="E350" s="431"/>
      <c r="F350" s="444"/>
      <c r="G350" s="350"/>
      <c r="H350" s="351"/>
      <c r="I350" s="351"/>
      <c r="J350" s="352"/>
      <c r="K350" s="352"/>
      <c r="L350" s="348"/>
      <c r="M350" s="348"/>
      <c r="N350" s="348"/>
      <c r="O350" s="353"/>
      <c r="P350" s="348"/>
    </row>
    <row r="351" spans="4:16" ht="40.15" customHeight="1" x14ac:dyDescent="0.25">
      <c r="D351" s="348"/>
      <c r="E351" s="431"/>
      <c r="F351" s="444"/>
      <c r="G351" s="350"/>
      <c r="H351" s="351"/>
      <c r="I351" s="351"/>
      <c r="J351" s="352"/>
      <c r="K351" s="352"/>
      <c r="L351" s="348"/>
      <c r="M351" s="348"/>
      <c r="N351" s="348"/>
      <c r="O351" s="353"/>
      <c r="P351" s="348"/>
    </row>
    <row r="352" spans="4:16" ht="40.15" customHeight="1" x14ac:dyDescent="0.25">
      <c r="D352" s="348"/>
      <c r="E352" s="431"/>
      <c r="F352" s="444"/>
      <c r="G352" s="350"/>
      <c r="H352" s="351"/>
      <c r="I352" s="351"/>
      <c r="J352" s="352"/>
      <c r="K352" s="352"/>
      <c r="L352" s="348"/>
      <c r="M352" s="348"/>
      <c r="N352" s="348"/>
      <c r="O352" s="353"/>
      <c r="P352" s="348"/>
    </row>
    <row r="353" spans="4:16" ht="40.15" customHeight="1" x14ac:dyDescent="0.25">
      <c r="D353" s="348"/>
      <c r="E353" s="431"/>
      <c r="F353" s="444"/>
      <c r="G353" s="350"/>
      <c r="H353" s="351"/>
      <c r="I353" s="351"/>
      <c r="J353" s="352"/>
      <c r="K353" s="352"/>
      <c r="L353" s="348"/>
      <c r="M353" s="348"/>
      <c r="N353" s="348"/>
      <c r="O353" s="353"/>
      <c r="P353" s="348"/>
    </row>
    <row r="354" spans="4:16" ht="40.15" customHeight="1" x14ac:dyDescent="0.25">
      <c r="D354" s="348"/>
      <c r="E354" s="431"/>
      <c r="F354" s="444"/>
      <c r="G354" s="350"/>
      <c r="H354" s="351"/>
      <c r="I354" s="351"/>
      <c r="J354" s="352"/>
      <c r="K354" s="352"/>
      <c r="L354" s="348"/>
      <c r="M354" s="348"/>
      <c r="N354" s="348"/>
      <c r="O354" s="353"/>
      <c r="P354" s="348"/>
    </row>
    <row r="355" spans="4:16" ht="40.15" customHeight="1" x14ac:dyDescent="0.25">
      <c r="D355" s="348"/>
      <c r="E355" s="431"/>
      <c r="F355" s="444"/>
      <c r="G355" s="350"/>
      <c r="H355" s="351"/>
      <c r="I355" s="351"/>
      <c r="J355" s="352"/>
      <c r="K355" s="352"/>
      <c r="L355" s="348"/>
      <c r="M355" s="348"/>
      <c r="N355" s="348"/>
      <c r="O355" s="353"/>
      <c r="P355" s="348"/>
    </row>
    <row r="356" spans="4:16" ht="40.15" customHeight="1" x14ac:dyDescent="0.25">
      <c r="D356" s="348"/>
      <c r="E356" s="431"/>
      <c r="F356" s="444"/>
      <c r="G356" s="350"/>
      <c r="H356" s="351"/>
      <c r="I356" s="351"/>
      <c r="J356" s="352"/>
      <c r="K356" s="352"/>
      <c r="L356" s="348"/>
      <c r="M356" s="348"/>
      <c r="N356" s="348"/>
      <c r="O356" s="353"/>
      <c r="P356" s="348"/>
    </row>
    <row r="357" spans="4:16" ht="40.15" customHeight="1" x14ac:dyDescent="0.25">
      <c r="D357" s="348"/>
      <c r="E357" s="431"/>
      <c r="F357" s="444"/>
      <c r="G357" s="350"/>
      <c r="H357" s="351"/>
      <c r="I357" s="351"/>
      <c r="J357" s="352"/>
      <c r="K357" s="352"/>
      <c r="L357" s="348"/>
      <c r="M357" s="348"/>
      <c r="N357" s="348"/>
      <c r="O357" s="353"/>
      <c r="P357" s="348"/>
    </row>
    <row r="358" spans="4:16" ht="40.15" customHeight="1" x14ac:dyDescent="0.25">
      <c r="D358" s="348"/>
      <c r="E358" s="431"/>
      <c r="F358" s="444"/>
      <c r="G358" s="350"/>
      <c r="H358" s="351"/>
      <c r="I358" s="351"/>
      <c r="J358" s="352"/>
      <c r="K358" s="352"/>
      <c r="L358" s="348"/>
      <c r="M358" s="348"/>
      <c r="N358" s="348"/>
      <c r="O358" s="353"/>
      <c r="P358" s="348"/>
    </row>
    <row r="359" spans="4:16" ht="40.15" customHeight="1" x14ac:dyDescent="0.25">
      <c r="D359" s="348"/>
      <c r="E359" s="431"/>
      <c r="F359" s="444"/>
      <c r="G359" s="350"/>
      <c r="H359" s="351"/>
      <c r="I359" s="351"/>
      <c r="J359" s="352"/>
      <c r="K359" s="352"/>
      <c r="L359" s="348"/>
      <c r="M359" s="348"/>
      <c r="N359" s="348"/>
      <c r="O359" s="353"/>
      <c r="P359" s="348"/>
    </row>
    <row r="360" spans="4:16" ht="40.15" customHeight="1" x14ac:dyDescent="0.25">
      <c r="D360" s="348"/>
      <c r="E360" s="431"/>
      <c r="F360" s="444"/>
      <c r="G360" s="350"/>
      <c r="H360" s="351"/>
      <c r="I360" s="351"/>
      <c r="J360" s="352"/>
      <c r="K360" s="352"/>
      <c r="L360" s="348"/>
      <c r="M360" s="348"/>
      <c r="N360" s="348"/>
      <c r="O360" s="353"/>
      <c r="P360" s="348"/>
    </row>
    <row r="361" spans="4:16" ht="40.15" customHeight="1" x14ac:dyDescent="0.25">
      <c r="D361" s="348"/>
      <c r="E361" s="431"/>
      <c r="F361" s="444"/>
      <c r="G361" s="350"/>
      <c r="H361" s="351"/>
      <c r="I361" s="351"/>
      <c r="J361" s="352"/>
      <c r="K361" s="352"/>
      <c r="L361" s="348"/>
      <c r="M361" s="348"/>
      <c r="N361" s="348"/>
      <c r="O361" s="353"/>
      <c r="P361" s="348"/>
    </row>
    <row r="362" spans="4:16" ht="40.15" customHeight="1" x14ac:dyDescent="0.25">
      <c r="D362" s="348"/>
      <c r="E362" s="431"/>
      <c r="F362" s="444"/>
      <c r="G362" s="350"/>
      <c r="H362" s="351"/>
      <c r="I362" s="351"/>
      <c r="J362" s="352"/>
      <c r="K362" s="352"/>
      <c r="L362" s="348"/>
      <c r="M362" s="348"/>
      <c r="N362" s="348"/>
      <c r="O362" s="353"/>
      <c r="P362" s="348"/>
    </row>
    <row r="363" spans="4:16" ht="40.15" customHeight="1" x14ac:dyDescent="0.25">
      <c r="D363" s="348"/>
      <c r="E363" s="431"/>
      <c r="F363" s="444"/>
      <c r="G363" s="350"/>
      <c r="H363" s="351"/>
      <c r="I363" s="351"/>
      <c r="J363" s="352"/>
      <c r="K363" s="352"/>
      <c r="L363" s="348"/>
      <c r="M363" s="348"/>
      <c r="N363" s="348"/>
      <c r="O363" s="353"/>
      <c r="P363" s="348"/>
    </row>
    <row r="364" spans="4:16" ht="40.15" customHeight="1" x14ac:dyDescent="0.25">
      <c r="D364" s="348"/>
      <c r="E364" s="431"/>
      <c r="F364" s="444"/>
      <c r="G364" s="350"/>
      <c r="H364" s="351"/>
      <c r="I364" s="351"/>
      <c r="J364" s="352"/>
      <c r="K364" s="352"/>
      <c r="L364" s="348"/>
      <c r="M364" s="348"/>
      <c r="N364" s="348"/>
      <c r="O364" s="353"/>
      <c r="P364" s="348"/>
    </row>
    <row r="365" spans="4:16" ht="40.15" customHeight="1" x14ac:dyDescent="0.25">
      <c r="D365" s="348"/>
      <c r="E365" s="431"/>
      <c r="F365" s="444"/>
      <c r="G365" s="350"/>
      <c r="H365" s="351"/>
      <c r="I365" s="351"/>
      <c r="J365" s="352"/>
      <c r="K365" s="352"/>
      <c r="L365" s="348"/>
      <c r="M365" s="348"/>
      <c r="N365" s="348"/>
      <c r="O365" s="353"/>
      <c r="P365" s="348"/>
    </row>
    <row r="366" spans="4:16" ht="40.15" customHeight="1" x14ac:dyDescent="0.25">
      <c r="D366" s="348"/>
      <c r="E366" s="431"/>
      <c r="F366" s="444"/>
      <c r="G366" s="350"/>
      <c r="H366" s="351"/>
      <c r="I366" s="351"/>
      <c r="J366" s="352"/>
      <c r="K366" s="352"/>
      <c r="L366" s="348"/>
      <c r="M366" s="348"/>
      <c r="N366" s="348"/>
      <c r="O366" s="353"/>
      <c r="P366" s="348"/>
    </row>
    <row r="367" spans="4:16" ht="40.15" customHeight="1" x14ac:dyDescent="0.25">
      <c r="D367" s="348"/>
      <c r="E367" s="431"/>
      <c r="F367" s="444"/>
      <c r="G367" s="350"/>
      <c r="H367" s="351"/>
      <c r="I367" s="351"/>
      <c r="J367" s="352"/>
      <c r="K367" s="352"/>
      <c r="L367" s="348"/>
      <c r="M367" s="348"/>
      <c r="N367" s="348"/>
      <c r="O367" s="353"/>
      <c r="P367" s="348"/>
    </row>
    <row r="368" spans="4:16" ht="40.15" customHeight="1" x14ac:dyDescent="0.25">
      <c r="D368" s="348"/>
      <c r="E368" s="431"/>
      <c r="F368" s="444"/>
      <c r="G368" s="350"/>
      <c r="H368" s="351"/>
      <c r="I368" s="351"/>
      <c r="J368" s="352"/>
      <c r="K368" s="352"/>
      <c r="L368" s="348"/>
      <c r="M368" s="348"/>
      <c r="N368" s="348"/>
      <c r="O368" s="353"/>
      <c r="P368" s="348"/>
    </row>
    <row r="369" spans="4:16" ht="40.15" customHeight="1" x14ac:dyDescent="0.25">
      <c r="D369" s="348"/>
      <c r="E369" s="431"/>
      <c r="F369" s="444"/>
      <c r="G369" s="350"/>
      <c r="H369" s="351"/>
      <c r="I369" s="351"/>
      <c r="J369" s="352"/>
      <c r="K369" s="352"/>
      <c r="L369" s="348"/>
      <c r="M369" s="348"/>
      <c r="N369" s="348"/>
      <c r="O369" s="353"/>
      <c r="P369" s="348"/>
    </row>
    <row r="370" spans="4:16" ht="40.15" customHeight="1" x14ac:dyDescent="0.25">
      <c r="D370" s="348"/>
      <c r="E370" s="431"/>
      <c r="F370" s="444"/>
      <c r="G370" s="350"/>
      <c r="H370" s="351"/>
      <c r="I370" s="351"/>
      <c r="J370" s="352"/>
      <c r="K370" s="352"/>
      <c r="L370" s="348"/>
      <c r="M370" s="348"/>
      <c r="N370" s="348"/>
      <c r="O370" s="353"/>
      <c r="P370" s="348"/>
    </row>
    <row r="371" spans="4:16" ht="40.15" customHeight="1" x14ac:dyDescent="0.25">
      <c r="D371" s="348"/>
      <c r="E371" s="431"/>
      <c r="F371" s="444"/>
      <c r="G371" s="350"/>
      <c r="H371" s="351"/>
      <c r="I371" s="351"/>
      <c r="J371" s="352"/>
      <c r="K371" s="352"/>
      <c r="L371" s="348"/>
      <c r="M371" s="348"/>
      <c r="N371" s="348"/>
      <c r="O371" s="353"/>
      <c r="P371" s="348"/>
    </row>
    <row r="372" spans="4:16" ht="40.15" customHeight="1" x14ac:dyDescent="0.25">
      <c r="D372" s="348"/>
      <c r="E372" s="431"/>
      <c r="F372" s="444"/>
      <c r="G372" s="350"/>
      <c r="H372" s="351"/>
      <c r="I372" s="351"/>
      <c r="J372" s="352"/>
      <c r="K372" s="352"/>
      <c r="L372" s="348"/>
      <c r="M372" s="348"/>
      <c r="N372" s="348"/>
      <c r="O372" s="353"/>
      <c r="P372" s="348"/>
    </row>
    <row r="373" spans="4:16" ht="40.15" customHeight="1" x14ac:dyDescent="0.25">
      <c r="D373" s="348"/>
      <c r="E373" s="431"/>
      <c r="F373" s="444"/>
      <c r="G373" s="350"/>
      <c r="H373" s="351"/>
      <c r="I373" s="351"/>
      <c r="J373" s="352"/>
      <c r="K373" s="352"/>
      <c r="L373" s="348"/>
      <c r="M373" s="348"/>
      <c r="N373" s="348"/>
      <c r="O373" s="353"/>
      <c r="P373" s="348"/>
    </row>
    <row r="374" spans="4:16" ht="40.15" customHeight="1" x14ac:dyDescent="0.25">
      <c r="D374" s="348"/>
      <c r="E374" s="431"/>
      <c r="F374" s="444"/>
      <c r="G374" s="350"/>
      <c r="H374" s="351"/>
      <c r="I374" s="351"/>
      <c r="J374" s="352"/>
      <c r="K374" s="352"/>
      <c r="L374" s="348"/>
      <c r="M374" s="348"/>
      <c r="N374" s="348"/>
      <c r="O374" s="353"/>
      <c r="P374" s="348"/>
    </row>
    <row r="375" spans="4:16" ht="40.15" customHeight="1" x14ac:dyDescent="0.25">
      <c r="D375" s="348"/>
      <c r="E375" s="431"/>
      <c r="F375" s="444"/>
      <c r="G375" s="350"/>
      <c r="H375" s="351"/>
      <c r="I375" s="351"/>
      <c r="J375" s="352"/>
      <c r="K375" s="352"/>
      <c r="L375" s="348"/>
      <c r="M375" s="348"/>
      <c r="N375" s="348"/>
      <c r="O375" s="353"/>
      <c r="P375" s="348"/>
    </row>
    <row r="376" spans="4:16" ht="40.15" customHeight="1" x14ac:dyDescent="0.25">
      <c r="D376" s="348"/>
      <c r="E376" s="431"/>
      <c r="F376" s="444"/>
      <c r="G376" s="350"/>
      <c r="H376" s="351"/>
      <c r="I376" s="351"/>
      <c r="J376" s="352"/>
      <c r="K376" s="352"/>
      <c r="L376" s="348"/>
      <c r="M376" s="348"/>
      <c r="N376" s="348"/>
      <c r="O376" s="353"/>
      <c r="P376" s="348"/>
    </row>
    <row r="377" spans="4:16" ht="40.15" customHeight="1" x14ac:dyDescent="0.25">
      <c r="D377" s="348"/>
      <c r="E377" s="431"/>
      <c r="F377" s="444"/>
      <c r="G377" s="350"/>
      <c r="H377" s="351"/>
      <c r="I377" s="351"/>
      <c r="J377" s="352"/>
      <c r="K377" s="352"/>
      <c r="L377" s="348"/>
      <c r="M377" s="348"/>
      <c r="N377" s="348"/>
      <c r="O377" s="353"/>
      <c r="P377" s="348"/>
    </row>
    <row r="378" spans="4:16" ht="40.15" customHeight="1" x14ac:dyDescent="0.25">
      <c r="D378" s="348"/>
      <c r="E378" s="431"/>
      <c r="F378" s="444"/>
      <c r="G378" s="350"/>
      <c r="H378" s="351"/>
      <c r="I378" s="351"/>
      <c r="J378" s="352"/>
      <c r="K378" s="352"/>
      <c r="L378" s="348"/>
      <c r="M378" s="348"/>
      <c r="N378" s="348"/>
      <c r="O378" s="353"/>
      <c r="P378" s="348"/>
    </row>
    <row r="379" spans="4:16" ht="40.15" customHeight="1" x14ac:dyDescent="0.25">
      <c r="D379" s="348"/>
      <c r="E379" s="431"/>
      <c r="F379" s="444"/>
      <c r="G379" s="350"/>
      <c r="H379" s="351"/>
      <c r="I379" s="351"/>
      <c r="J379" s="352"/>
      <c r="K379" s="352"/>
      <c r="L379" s="348"/>
      <c r="M379" s="348"/>
      <c r="N379" s="348"/>
      <c r="O379" s="353"/>
      <c r="P379" s="348"/>
    </row>
    <row r="380" spans="4:16" ht="40.15" customHeight="1" x14ac:dyDescent="0.25">
      <c r="D380" s="348"/>
      <c r="E380" s="431"/>
      <c r="F380" s="444"/>
      <c r="G380" s="350"/>
      <c r="H380" s="351"/>
      <c r="I380" s="351"/>
      <c r="J380" s="352"/>
      <c r="K380" s="352"/>
      <c r="L380" s="348"/>
      <c r="M380" s="348"/>
      <c r="N380" s="348"/>
      <c r="O380" s="353"/>
      <c r="P380" s="348"/>
    </row>
    <row r="381" spans="4:16" ht="40.15" customHeight="1" x14ac:dyDescent="0.25">
      <c r="D381" s="348"/>
      <c r="E381" s="431"/>
      <c r="F381" s="444"/>
      <c r="G381" s="350"/>
      <c r="H381" s="351"/>
      <c r="I381" s="351"/>
      <c r="J381" s="352"/>
      <c r="K381" s="352"/>
      <c r="L381" s="348"/>
      <c r="M381" s="348"/>
      <c r="N381" s="348"/>
      <c r="O381" s="353"/>
      <c r="P381" s="348"/>
    </row>
    <row r="382" spans="4:16" ht="40.15" customHeight="1" x14ac:dyDescent="0.25">
      <c r="D382" s="348"/>
      <c r="E382" s="431"/>
      <c r="F382" s="444"/>
      <c r="G382" s="350"/>
      <c r="H382" s="351"/>
      <c r="I382" s="351"/>
      <c r="J382" s="352"/>
      <c r="K382" s="352"/>
      <c r="L382" s="348"/>
      <c r="M382" s="348"/>
      <c r="N382" s="348"/>
      <c r="O382" s="353"/>
      <c r="P382" s="348"/>
    </row>
    <row r="383" spans="4:16" ht="40.15" customHeight="1" x14ac:dyDescent="0.25">
      <c r="D383" s="348"/>
      <c r="E383" s="431"/>
      <c r="F383" s="444"/>
      <c r="G383" s="350"/>
      <c r="H383" s="351"/>
      <c r="I383" s="351"/>
      <c r="J383" s="352"/>
      <c r="K383" s="352"/>
      <c r="L383" s="348"/>
      <c r="M383" s="348"/>
      <c r="N383" s="348"/>
      <c r="O383" s="353"/>
      <c r="P383" s="348"/>
    </row>
    <row r="384" spans="4:16" ht="40.15" customHeight="1" x14ac:dyDescent="0.25">
      <c r="D384" s="348"/>
      <c r="E384" s="431"/>
      <c r="F384" s="444"/>
      <c r="G384" s="350"/>
      <c r="H384" s="351"/>
      <c r="I384" s="351"/>
      <c r="J384" s="352"/>
      <c r="K384" s="352"/>
      <c r="L384" s="348"/>
      <c r="M384" s="348"/>
      <c r="N384" s="348"/>
      <c r="O384" s="353"/>
      <c r="P384" s="348"/>
    </row>
    <row r="385" spans="4:16" ht="40.15" customHeight="1" x14ac:dyDescent="0.25">
      <c r="D385" s="348"/>
      <c r="E385" s="431"/>
      <c r="F385" s="444"/>
      <c r="G385" s="350"/>
      <c r="H385" s="351"/>
      <c r="I385" s="351"/>
      <c r="J385" s="352"/>
      <c r="K385" s="352"/>
      <c r="L385" s="348"/>
      <c r="M385" s="348"/>
      <c r="N385" s="348"/>
      <c r="O385" s="353"/>
      <c r="P385" s="348"/>
    </row>
    <row r="386" spans="4:16" ht="40.15" customHeight="1" x14ac:dyDescent="0.25">
      <c r="D386" s="348"/>
      <c r="E386" s="431"/>
      <c r="F386" s="444"/>
      <c r="G386" s="350"/>
      <c r="H386" s="351"/>
      <c r="I386" s="351"/>
      <c r="J386" s="352"/>
      <c r="K386" s="352"/>
      <c r="L386" s="348"/>
      <c r="M386" s="348"/>
      <c r="N386" s="348"/>
      <c r="O386" s="353"/>
      <c r="P386" s="348"/>
    </row>
    <row r="387" spans="4:16" ht="40.15" customHeight="1" x14ac:dyDescent="0.25">
      <c r="D387" s="348"/>
      <c r="E387" s="431"/>
      <c r="F387" s="444"/>
      <c r="G387" s="350"/>
      <c r="H387" s="351"/>
      <c r="I387" s="351"/>
      <c r="J387" s="352"/>
      <c r="K387" s="352"/>
      <c r="L387" s="348"/>
      <c r="M387" s="348"/>
      <c r="N387" s="348"/>
      <c r="O387" s="353"/>
      <c r="P387" s="348"/>
    </row>
    <row r="388" spans="4:16" ht="40.15" customHeight="1" x14ac:dyDescent="0.25">
      <c r="D388" s="348"/>
      <c r="E388" s="431"/>
      <c r="F388" s="444"/>
      <c r="G388" s="350"/>
      <c r="H388" s="351"/>
      <c r="I388" s="351"/>
      <c r="J388" s="352"/>
      <c r="K388" s="352"/>
      <c r="L388" s="348"/>
      <c r="M388" s="348"/>
      <c r="N388" s="348"/>
      <c r="O388" s="353"/>
      <c r="P388" s="348"/>
    </row>
    <row r="389" spans="4:16" ht="40.15" customHeight="1" x14ac:dyDescent="0.25">
      <c r="D389" s="348"/>
      <c r="E389" s="431"/>
      <c r="F389" s="444"/>
      <c r="G389" s="350"/>
      <c r="H389" s="351"/>
      <c r="I389" s="351"/>
      <c r="J389" s="352"/>
      <c r="K389" s="352"/>
      <c r="L389" s="348"/>
      <c r="M389" s="348"/>
      <c r="N389" s="348"/>
      <c r="O389" s="353"/>
      <c r="P389" s="348"/>
    </row>
    <row r="390" spans="4:16" ht="40.15" customHeight="1" x14ac:dyDescent="0.25">
      <c r="D390" s="348"/>
      <c r="E390" s="431"/>
      <c r="F390" s="444"/>
      <c r="G390" s="350"/>
      <c r="H390" s="351"/>
      <c r="I390" s="351"/>
      <c r="J390" s="352"/>
      <c r="K390" s="352"/>
      <c r="L390" s="348"/>
      <c r="M390" s="348"/>
      <c r="N390" s="348"/>
      <c r="O390" s="353"/>
      <c r="P390" s="348"/>
    </row>
    <row r="391" spans="4:16" ht="40.15" customHeight="1" x14ac:dyDescent="0.25">
      <c r="D391" s="348"/>
      <c r="E391" s="431"/>
      <c r="F391" s="444"/>
      <c r="G391" s="350"/>
      <c r="H391" s="351"/>
      <c r="I391" s="351"/>
      <c r="J391" s="352"/>
      <c r="K391" s="352"/>
      <c r="L391" s="348"/>
      <c r="M391" s="348"/>
      <c r="N391" s="348"/>
      <c r="O391" s="353"/>
      <c r="P391" s="348"/>
    </row>
    <row r="392" spans="4:16" ht="40.15" customHeight="1" x14ac:dyDescent="0.25">
      <c r="D392" s="348"/>
      <c r="E392" s="431"/>
      <c r="F392" s="444"/>
      <c r="G392" s="350"/>
      <c r="H392" s="351"/>
      <c r="I392" s="351"/>
      <c r="J392" s="352"/>
      <c r="K392" s="352"/>
      <c r="L392" s="348"/>
      <c r="M392" s="348"/>
      <c r="N392" s="348"/>
      <c r="O392" s="353"/>
      <c r="P392" s="348"/>
    </row>
    <row r="393" spans="4:16" ht="40.15" customHeight="1" x14ac:dyDescent="0.25">
      <c r="D393" s="348"/>
      <c r="E393" s="431"/>
      <c r="F393" s="444"/>
      <c r="G393" s="350"/>
      <c r="H393" s="351"/>
      <c r="I393" s="351"/>
      <c r="J393" s="352"/>
      <c r="K393" s="352"/>
      <c r="L393" s="348"/>
      <c r="M393" s="348"/>
      <c r="N393" s="348"/>
      <c r="O393" s="353"/>
      <c r="P393" s="348"/>
    </row>
    <row r="394" spans="4:16" ht="40.15" customHeight="1" x14ac:dyDescent="0.25">
      <c r="D394" s="348"/>
      <c r="E394" s="431"/>
      <c r="F394" s="444"/>
      <c r="G394" s="350"/>
      <c r="H394" s="351"/>
      <c r="I394" s="351"/>
      <c r="J394" s="352"/>
      <c r="K394" s="352"/>
      <c r="L394" s="348"/>
      <c r="M394" s="348"/>
      <c r="N394" s="348"/>
      <c r="O394" s="353"/>
      <c r="P394" s="348"/>
    </row>
    <row r="395" spans="4:16" ht="40.15" customHeight="1" x14ac:dyDescent="0.25">
      <c r="D395" s="348"/>
      <c r="E395" s="431"/>
      <c r="F395" s="444"/>
      <c r="G395" s="350"/>
      <c r="H395" s="351"/>
      <c r="I395" s="351"/>
      <c r="J395" s="352"/>
      <c r="K395" s="352"/>
      <c r="L395" s="348"/>
      <c r="M395" s="348"/>
      <c r="N395" s="348"/>
      <c r="O395" s="353"/>
      <c r="P395" s="348"/>
    </row>
    <row r="396" spans="4:16" ht="40.15" customHeight="1" x14ac:dyDescent="0.25">
      <c r="D396" s="348"/>
      <c r="E396" s="431"/>
      <c r="F396" s="444"/>
      <c r="G396" s="350"/>
      <c r="H396" s="351"/>
      <c r="I396" s="351"/>
      <c r="J396" s="352"/>
      <c r="K396" s="352"/>
      <c r="L396" s="348"/>
      <c r="M396" s="348"/>
      <c r="N396" s="348"/>
      <c r="O396" s="353"/>
      <c r="P396" s="348"/>
    </row>
    <row r="397" spans="4:16" ht="40.15" customHeight="1" x14ac:dyDescent="0.25">
      <c r="D397" s="348"/>
      <c r="E397" s="431"/>
      <c r="F397" s="444"/>
      <c r="G397" s="350"/>
      <c r="H397" s="351"/>
      <c r="I397" s="351"/>
      <c r="J397" s="352"/>
      <c r="K397" s="352"/>
      <c r="L397" s="348"/>
      <c r="M397" s="348"/>
      <c r="N397" s="348"/>
      <c r="O397" s="353"/>
      <c r="P397" s="348"/>
    </row>
    <row r="398" spans="4:16" ht="40.15" customHeight="1" x14ac:dyDescent="0.25">
      <c r="D398" s="348"/>
      <c r="E398" s="431"/>
      <c r="F398" s="444"/>
      <c r="G398" s="350"/>
      <c r="H398" s="351"/>
      <c r="I398" s="351"/>
      <c r="J398" s="352"/>
      <c r="K398" s="352"/>
      <c r="L398" s="348"/>
      <c r="M398" s="348"/>
      <c r="N398" s="348"/>
      <c r="O398" s="353"/>
      <c r="P398" s="348"/>
    </row>
    <row r="399" spans="4:16" ht="40.15" customHeight="1" x14ac:dyDescent="0.25">
      <c r="D399" s="348"/>
      <c r="E399" s="431"/>
      <c r="F399" s="444"/>
      <c r="G399" s="350"/>
      <c r="H399" s="351"/>
      <c r="I399" s="351"/>
      <c r="J399" s="352"/>
      <c r="K399" s="352"/>
      <c r="L399" s="348"/>
      <c r="M399" s="348"/>
      <c r="N399" s="348"/>
      <c r="O399" s="353"/>
      <c r="P399" s="348"/>
    </row>
    <row r="400" spans="4:16" ht="40.15" customHeight="1" x14ac:dyDescent="0.25">
      <c r="D400" s="348"/>
      <c r="E400" s="431"/>
      <c r="F400" s="444"/>
      <c r="G400" s="350"/>
      <c r="H400" s="351"/>
      <c r="I400" s="351"/>
      <c r="J400" s="352"/>
      <c r="K400" s="352"/>
      <c r="L400" s="348"/>
      <c r="M400" s="348"/>
      <c r="N400" s="348"/>
      <c r="O400" s="353"/>
      <c r="P400" s="348"/>
    </row>
    <row r="401" spans="4:16" ht="40.15" customHeight="1" x14ac:dyDescent="0.25">
      <c r="D401" s="348"/>
      <c r="E401" s="431"/>
      <c r="F401" s="444"/>
      <c r="G401" s="350"/>
      <c r="H401" s="351"/>
      <c r="I401" s="351"/>
      <c r="J401" s="352"/>
      <c r="K401" s="352"/>
      <c r="L401" s="348"/>
      <c r="M401" s="348"/>
      <c r="N401" s="348"/>
      <c r="O401" s="353"/>
      <c r="P401" s="348"/>
    </row>
    <row r="402" spans="4:16" ht="40.15" customHeight="1" x14ac:dyDescent="0.25">
      <c r="D402" s="348"/>
      <c r="E402" s="431"/>
      <c r="F402" s="444"/>
      <c r="G402" s="350"/>
      <c r="H402" s="351"/>
      <c r="I402" s="351"/>
      <c r="J402" s="352"/>
      <c r="K402" s="352"/>
      <c r="L402" s="348"/>
      <c r="M402" s="348"/>
      <c r="N402" s="348"/>
      <c r="O402" s="353"/>
      <c r="P402" s="348"/>
    </row>
    <row r="403" spans="4:16" ht="40.15" customHeight="1" x14ac:dyDescent="0.25">
      <c r="D403" s="348"/>
      <c r="E403" s="431"/>
      <c r="F403" s="444"/>
      <c r="G403" s="350"/>
      <c r="H403" s="351"/>
      <c r="I403" s="351"/>
      <c r="J403" s="352"/>
      <c r="K403" s="352"/>
      <c r="L403" s="348"/>
      <c r="M403" s="348"/>
      <c r="N403" s="348"/>
      <c r="O403" s="353"/>
      <c r="P403" s="348"/>
    </row>
    <row r="404" spans="4:16" ht="40.15" customHeight="1" x14ac:dyDescent="0.25">
      <c r="D404" s="348"/>
      <c r="E404" s="431"/>
      <c r="F404" s="444"/>
      <c r="G404" s="350"/>
      <c r="H404" s="351"/>
      <c r="I404" s="351"/>
      <c r="J404" s="352"/>
      <c r="K404" s="352"/>
      <c r="L404" s="348"/>
      <c r="M404" s="348"/>
      <c r="N404" s="348"/>
      <c r="O404" s="353"/>
      <c r="P404" s="348"/>
    </row>
    <row r="405" spans="4:16" ht="40.15" customHeight="1" x14ac:dyDescent="0.25">
      <c r="D405" s="348"/>
      <c r="E405" s="431"/>
      <c r="F405" s="444"/>
      <c r="G405" s="350"/>
      <c r="H405" s="351"/>
      <c r="I405" s="351"/>
      <c r="J405" s="352"/>
      <c r="K405" s="352"/>
      <c r="L405" s="348"/>
      <c r="M405" s="348"/>
      <c r="N405" s="348"/>
      <c r="O405" s="353"/>
      <c r="P405" s="348"/>
    </row>
    <row r="406" spans="4:16" ht="40.15" customHeight="1" x14ac:dyDescent="0.25">
      <c r="D406" s="348"/>
      <c r="E406" s="431"/>
      <c r="F406" s="444"/>
      <c r="G406" s="350"/>
      <c r="H406" s="351"/>
      <c r="I406" s="351"/>
      <c r="J406" s="352"/>
      <c r="K406" s="352"/>
      <c r="L406" s="348"/>
      <c r="M406" s="348"/>
      <c r="N406" s="348"/>
      <c r="O406" s="353"/>
      <c r="P406" s="348"/>
    </row>
    <row r="407" spans="4:16" ht="40.15" customHeight="1" x14ac:dyDescent="0.25">
      <c r="D407" s="348"/>
      <c r="E407" s="431"/>
      <c r="F407" s="444"/>
      <c r="G407" s="350"/>
      <c r="H407" s="351"/>
      <c r="I407" s="351"/>
      <c r="J407" s="352"/>
      <c r="K407" s="352"/>
      <c r="L407" s="348"/>
      <c r="M407" s="348"/>
      <c r="N407" s="348"/>
      <c r="O407" s="353"/>
      <c r="P407" s="348"/>
    </row>
    <row r="408" spans="4:16" ht="40.15" customHeight="1" x14ac:dyDescent="0.25">
      <c r="D408" s="348"/>
      <c r="E408" s="431"/>
      <c r="F408" s="444"/>
      <c r="G408" s="350"/>
      <c r="H408" s="351"/>
      <c r="I408" s="351"/>
      <c r="J408" s="352"/>
      <c r="K408" s="352"/>
      <c r="L408" s="348"/>
      <c r="M408" s="348"/>
      <c r="N408" s="348"/>
      <c r="O408" s="353"/>
      <c r="P408" s="348"/>
    </row>
    <row r="409" spans="4:16" ht="40.15" customHeight="1" x14ac:dyDescent="0.25">
      <c r="D409" s="348"/>
      <c r="E409" s="431"/>
      <c r="F409" s="444"/>
      <c r="G409" s="350"/>
      <c r="H409" s="351"/>
      <c r="I409" s="351"/>
      <c r="J409" s="352"/>
      <c r="K409" s="352"/>
      <c r="L409" s="348"/>
      <c r="M409" s="348"/>
      <c r="N409" s="348"/>
      <c r="O409" s="353"/>
      <c r="P409" s="348"/>
    </row>
    <row r="410" spans="4:16" ht="40.15" customHeight="1" x14ac:dyDescent="0.25">
      <c r="D410" s="348"/>
      <c r="E410" s="431"/>
      <c r="F410" s="444"/>
      <c r="G410" s="350"/>
      <c r="H410" s="351"/>
      <c r="I410" s="351"/>
      <c r="J410" s="352"/>
      <c r="K410" s="352"/>
      <c r="L410" s="348"/>
      <c r="M410" s="348"/>
      <c r="N410" s="348"/>
      <c r="O410" s="353"/>
      <c r="P410" s="348"/>
    </row>
    <row r="411" spans="4:16" ht="40.15" customHeight="1" x14ac:dyDescent="0.25">
      <c r="D411" s="348"/>
      <c r="E411" s="431"/>
      <c r="F411" s="444"/>
      <c r="G411" s="350"/>
      <c r="H411" s="351"/>
      <c r="I411" s="351"/>
      <c r="J411" s="352"/>
      <c r="K411" s="352"/>
      <c r="L411" s="348"/>
      <c r="M411" s="348"/>
      <c r="N411" s="348"/>
      <c r="O411" s="353"/>
      <c r="P411" s="348"/>
    </row>
    <row r="412" spans="4:16" ht="40.15" customHeight="1" x14ac:dyDescent="0.25">
      <c r="D412" s="348"/>
      <c r="E412" s="431"/>
      <c r="F412" s="444"/>
      <c r="G412" s="350"/>
      <c r="H412" s="351"/>
      <c r="I412" s="351"/>
      <c r="J412" s="352"/>
      <c r="K412" s="352"/>
      <c r="L412" s="348"/>
      <c r="M412" s="348"/>
      <c r="N412" s="348"/>
      <c r="O412" s="353"/>
      <c r="P412" s="348"/>
    </row>
    <row r="413" spans="4:16" ht="40.15" customHeight="1" x14ac:dyDescent="0.25">
      <c r="D413" s="348"/>
      <c r="E413" s="431"/>
      <c r="F413" s="444"/>
      <c r="G413" s="350"/>
      <c r="H413" s="351"/>
      <c r="I413" s="351"/>
      <c r="J413" s="352"/>
      <c r="K413" s="352"/>
      <c r="L413" s="348"/>
      <c r="M413" s="348"/>
      <c r="N413" s="348"/>
      <c r="O413" s="353"/>
      <c r="P413" s="348"/>
    </row>
    <row r="414" spans="4:16" ht="40.15" customHeight="1" x14ac:dyDescent="0.25">
      <c r="D414" s="348"/>
      <c r="E414" s="431"/>
      <c r="F414" s="444"/>
      <c r="G414" s="350"/>
      <c r="H414" s="351"/>
      <c r="I414" s="351"/>
      <c r="J414" s="352"/>
      <c r="K414" s="352"/>
      <c r="L414" s="348"/>
      <c r="M414" s="348"/>
      <c r="N414" s="348"/>
      <c r="O414" s="353"/>
      <c r="P414" s="348"/>
    </row>
    <row r="415" spans="4:16" ht="40.15" customHeight="1" x14ac:dyDescent="0.25">
      <c r="D415" s="348"/>
      <c r="E415" s="431"/>
      <c r="F415" s="444"/>
      <c r="G415" s="350"/>
      <c r="H415" s="351"/>
      <c r="I415" s="351"/>
      <c r="J415" s="352"/>
      <c r="K415" s="352"/>
      <c r="L415" s="348"/>
      <c r="M415" s="348"/>
      <c r="N415" s="348"/>
      <c r="O415" s="353"/>
      <c r="P415" s="348"/>
    </row>
    <row r="416" spans="4:16" ht="40.15" customHeight="1" x14ac:dyDescent="0.25">
      <c r="D416" s="348"/>
      <c r="E416" s="431"/>
      <c r="F416" s="444"/>
      <c r="G416" s="350"/>
      <c r="H416" s="351"/>
      <c r="I416" s="351"/>
      <c r="J416" s="352"/>
      <c r="K416" s="352"/>
      <c r="L416" s="348"/>
      <c r="M416" s="348"/>
      <c r="N416" s="348"/>
      <c r="O416" s="353"/>
      <c r="P416" s="348"/>
    </row>
    <row r="417" spans="4:16" ht="40.15" customHeight="1" x14ac:dyDescent="0.25">
      <c r="D417" s="348"/>
      <c r="E417" s="431"/>
      <c r="F417" s="444"/>
      <c r="G417" s="350"/>
      <c r="H417" s="351"/>
      <c r="I417" s="351"/>
      <c r="J417" s="352"/>
      <c r="K417" s="352"/>
      <c r="L417" s="348"/>
      <c r="M417" s="348"/>
      <c r="N417" s="348"/>
      <c r="O417" s="353"/>
      <c r="P417" s="348"/>
    </row>
    <row r="418" spans="4:16" ht="40.15" customHeight="1" x14ac:dyDescent="0.25">
      <c r="D418" s="348"/>
      <c r="E418" s="431"/>
      <c r="F418" s="444"/>
      <c r="G418" s="350"/>
      <c r="H418" s="351"/>
      <c r="I418" s="351"/>
      <c r="J418" s="352"/>
      <c r="K418" s="352"/>
      <c r="L418" s="348"/>
      <c r="M418" s="348"/>
      <c r="N418" s="348"/>
      <c r="O418" s="353"/>
      <c r="P418" s="348"/>
    </row>
    <row r="419" spans="4:16" ht="40.15" customHeight="1" x14ac:dyDescent="0.25">
      <c r="D419" s="348"/>
      <c r="E419" s="431"/>
      <c r="F419" s="444"/>
      <c r="G419" s="350"/>
      <c r="H419" s="351"/>
      <c r="I419" s="351"/>
      <c r="J419" s="352"/>
      <c r="K419" s="352"/>
      <c r="L419" s="348"/>
      <c r="M419" s="348"/>
      <c r="N419" s="348"/>
      <c r="O419" s="353"/>
      <c r="P419" s="348"/>
    </row>
    <row r="420" spans="4:16" ht="40.15" customHeight="1" x14ac:dyDescent="0.25">
      <c r="D420" s="348"/>
      <c r="E420" s="431"/>
      <c r="F420" s="444"/>
      <c r="G420" s="350"/>
      <c r="H420" s="351"/>
      <c r="I420" s="351"/>
      <c r="J420" s="352"/>
      <c r="K420" s="352"/>
      <c r="L420" s="348"/>
      <c r="M420" s="348"/>
      <c r="N420" s="348"/>
      <c r="O420" s="353"/>
      <c r="P420" s="348"/>
    </row>
    <row r="421" spans="4:16" ht="40.15" customHeight="1" x14ac:dyDescent="0.25">
      <c r="D421" s="348"/>
      <c r="E421" s="431"/>
      <c r="F421" s="444"/>
      <c r="G421" s="350"/>
      <c r="H421" s="351"/>
      <c r="I421" s="351"/>
      <c r="J421" s="352"/>
      <c r="K421" s="352"/>
      <c r="L421" s="348"/>
      <c r="M421" s="348"/>
      <c r="N421" s="348"/>
      <c r="O421" s="353"/>
      <c r="P421" s="348"/>
    </row>
    <row r="422" spans="4:16" ht="40.15" customHeight="1" x14ac:dyDescent="0.25">
      <c r="D422" s="348"/>
      <c r="E422" s="431"/>
      <c r="F422" s="444"/>
      <c r="G422" s="350"/>
      <c r="H422" s="351"/>
      <c r="I422" s="351"/>
      <c r="J422" s="352"/>
      <c r="K422" s="352"/>
      <c r="L422" s="348"/>
      <c r="M422" s="348"/>
      <c r="N422" s="348"/>
      <c r="O422" s="353"/>
      <c r="P422" s="348"/>
    </row>
    <row r="423" spans="4:16" ht="40.15" customHeight="1" x14ac:dyDescent="0.25">
      <c r="D423" s="348"/>
      <c r="E423" s="431"/>
      <c r="F423" s="444"/>
      <c r="G423" s="350"/>
      <c r="H423" s="351"/>
      <c r="I423" s="351"/>
      <c r="J423" s="352"/>
      <c r="K423" s="352"/>
      <c r="L423" s="348"/>
      <c r="M423" s="348"/>
      <c r="N423" s="348"/>
      <c r="O423" s="353"/>
      <c r="P423" s="348"/>
    </row>
    <row r="424" spans="4:16" ht="40.15" customHeight="1" x14ac:dyDescent="0.25">
      <c r="D424" s="348"/>
      <c r="E424" s="431"/>
      <c r="F424" s="444"/>
      <c r="G424" s="350"/>
      <c r="H424" s="351"/>
      <c r="I424" s="351"/>
      <c r="J424" s="352"/>
      <c r="K424" s="352"/>
      <c r="L424" s="348"/>
      <c r="M424" s="348"/>
      <c r="N424" s="348"/>
      <c r="O424" s="353"/>
      <c r="P424" s="348"/>
    </row>
    <row r="425" spans="4:16" ht="40.15" customHeight="1" x14ac:dyDescent="0.25">
      <c r="D425" s="348"/>
      <c r="E425" s="431"/>
      <c r="F425" s="444"/>
      <c r="G425" s="350"/>
      <c r="H425" s="351"/>
      <c r="I425" s="351"/>
      <c r="J425" s="352"/>
      <c r="K425" s="352"/>
      <c r="L425" s="348"/>
      <c r="M425" s="348"/>
      <c r="N425" s="348"/>
      <c r="O425" s="353"/>
      <c r="P425" s="348"/>
    </row>
    <row r="426" spans="4:16" ht="40.15" customHeight="1" x14ac:dyDescent="0.25">
      <c r="D426" s="348"/>
      <c r="E426" s="431"/>
      <c r="F426" s="444"/>
      <c r="G426" s="350"/>
      <c r="H426" s="351"/>
      <c r="I426" s="351"/>
      <c r="J426" s="352"/>
      <c r="K426" s="352"/>
      <c r="L426" s="348"/>
      <c r="M426" s="348"/>
      <c r="N426" s="348"/>
      <c r="O426" s="353"/>
      <c r="P426" s="348"/>
    </row>
    <row r="427" spans="4:16" ht="40.15" customHeight="1" x14ac:dyDescent="0.25">
      <c r="D427" s="348"/>
      <c r="E427" s="431"/>
      <c r="F427" s="444"/>
      <c r="G427" s="350"/>
      <c r="H427" s="351"/>
      <c r="I427" s="351"/>
      <c r="J427" s="352"/>
      <c r="K427" s="352"/>
      <c r="L427" s="348"/>
      <c r="M427" s="348"/>
      <c r="N427" s="348"/>
      <c r="O427" s="353"/>
      <c r="P427" s="348"/>
    </row>
    <row r="428" spans="4:16" ht="40.15" customHeight="1" x14ac:dyDescent="0.25">
      <c r="D428" s="348"/>
      <c r="E428" s="431"/>
      <c r="F428" s="444"/>
      <c r="G428" s="350"/>
      <c r="H428" s="351"/>
      <c r="I428" s="351"/>
      <c r="J428" s="352"/>
      <c r="K428" s="352"/>
      <c r="L428" s="348"/>
      <c r="M428" s="348"/>
      <c r="N428" s="348"/>
      <c r="O428" s="353"/>
      <c r="P428" s="348"/>
    </row>
    <row r="429" spans="4:16" ht="40.15" customHeight="1" x14ac:dyDescent="0.25">
      <c r="D429" s="348"/>
      <c r="E429" s="431"/>
      <c r="F429" s="444"/>
      <c r="G429" s="350"/>
      <c r="H429" s="351"/>
      <c r="I429" s="351"/>
      <c r="J429" s="352"/>
      <c r="K429" s="352"/>
      <c r="L429" s="348"/>
      <c r="M429" s="348"/>
      <c r="N429" s="348"/>
      <c r="O429" s="353"/>
      <c r="P429" s="348"/>
    </row>
    <row r="430" spans="4:16" ht="40.15" customHeight="1" x14ac:dyDescent="0.25">
      <c r="D430" s="348"/>
      <c r="E430" s="431"/>
      <c r="F430" s="444"/>
      <c r="G430" s="350"/>
      <c r="H430" s="351"/>
      <c r="I430" s="351"/>
      <c r="J430" s="352"/>
      <c r="K430" s="352"/>
      <c r="L430" s="348"/>
      <c r="M430" s="348"/>
      <c r="N430" s="348"/>
      <c r="O430" s="353"/>
      <c r="P430" s="348"/>
    </row>
    <row r="431" spans="4:16" ht="40.15" customHeight="1" x14ac:dyDescent="0.25">
      <c r="D431" s="348"/>
      <c r="E431" s="431"/>
      <c r="F431" s="444"/>
      <c r="G431" s="350"/>
      <c r="H431" s="351"/>
      <c r="I431" s="351"/>
      <c r="J431" s="352"/>
      <c r="K431" s="352"/>
      <c r="L431" s="348"/>
      <c r="M431" s="348"/>
      <c r="N431" s="348"/>
      <c r="O431" s="353"/>
      <c r="P431" s="348"/>
    </row>
    <row r="432" spans="4:16" ht="40.15" customHeight="1" x14ac:dyDescent="0.25">
      <c r="D432" s="348"/>
      <c r="E432" s="431"/>
      <c r="F432" s="444"/>
      <c r="G432" s="350"/>
      <c r="H432" s="351"/>
      <c r="I432" s="351"/>
      <c r="J432" s="352"/>
      <c r="K432" s="352"/>
      <c r="L432" s="348"/>
      <c r="M432" s="348"/>
      <c r="N432" s="348"/>
      <c r="O432" s="353"/>
      <c r="P432" s="348"/>
    </row>
    <row r="433" spans="4:16" ht="40.15" customHeight="1" x14ac:dyDescent="0.25">
      <c r="D433" s="348"/>
      <c r="E433" s="431"/>
      <c r="F433" s="444"/>
      <c r="G433" s="350"/>
      <c r="H433" s="351"/>
      <c r="I433" s="351"/>
      <c r="J433" s="352"/>
      <c r="K433" s="352"/>
      <c r="L433" s="348"/>
      <c r="M433" s="348"/>
      <c r="N433" s="348"/>
      <c r="O433" s="353"/>
      <c r="P433" s="348"/>
    </row>
    <row r="434" spans="4:16" ht="40.15" customHeight="1" x14ac:dyDescent="0.25">
      <c r="D434" s="348"/>
      <c r="E434" s="431"/>
      <c r="F434" s="444"/>
      <c r="G434" s="350"/>
      <c r="H434" s="351"/>
      <c r="I434" s="351"/>
      <c r="J434" s="352"/>
      <c r="K434" s="352"/>
      <c r="L434" s="348"/>
      <c r="M434" s="348"/>
      <c r="N434" s="348"/>
      <c r="O434" s="353"/>
      <c r="P434" s="348"/>
    </row>
    <row r="435" spans="4:16" ht="40.15" customHeight="1" x14ac:dyDescent="0.25">
      <c r="D435" s="348"/>
      <c r="E435" s="431"/>
      <c r="F435" s="444"/>
      <c r="G435" s="350"/>
      <c r="H435" s="351"/>
      <c r="I435" s="351"/>
      <c r="J435" s="352"/>
      <c r="K435" s="352"/>
      <c r="L435" s="348"/>
      <c r="M435" s="348"/>
      <c r="N435" s="348"/>
      <c r="O435" s="353"/>
      <c r="P435" s="348"/>
    </row>
    <row r="436" spans="4:16" ht="40.15" customHeight="1" x14ac:dyDescent="0.25">
      <c r="D436" s="348"/>
      <c r="E436" s="431"/>
      <c r="F436" s="444"/>
      <c r="G436" s="350"/>
      <c r="H436" s="351"/>
      <c r="I436" s="351"/>
      <c r="J436" s="352"/>
      <c r="K436" s="352"/>
      <c r="L436" s="348"/>
      <c r="M436" s="348"/>
      <c r="N436" s="348"/>
      <c r="O436" s="353"/>
      <c r="P436" s="348"/>
    </row>
    <row r="437" spans="4:16" ht="40.15" customHeight="1" x14ac:dyDescent="0.25">
      <c r="D437" s="348"/>
      <c r="E437" s="431"/>
      <c r="F437" s="444"/>
      <c r="G437" s="350"/>
      <c r="H437" s="351"/>
      <c r="I437" s="351"/>
      <c r="J437" s="352"/>
      <c r="K437" s="352"/>
      <c r="L437" s="348"/>
      <c r="M437" s="348"/>
      <c r="N437" s="348"/>
      <c r="O437" s="353"/>
      <c r="P437" s="348"/>
    </row>
    <row r="438" spans="4:16" ht="40.15" customHeight="1" x14ac:dyDescent="0.25">
      <c r="D438" s="348"/>
      <c r="E438" s="431"/>
      <c r="F438" s="444"/>
      <c r="G438" s="350"/>
      <c r="H438" s="351"/>
      <c r="I438" s="351"/>
      <c r="J438" s="352"/>
      <c r="K438" s="352"/>
      <c r="L438" s="348"/>
      <c r="M438" s="348"/>
      <c r="N438" s="348"/>
      <c r="O438" s="353"/>
      <c r="P438" s="348"/>
    </row>
    <row r="439" spans="4:16" ht="40.15" customHeight="1" x14ac:dyDescent="0.25">
      <c r="D439" s="348"/>
      <c r="E439" s="431"/>
      <c r="F439" s="444"/>
      <c r="G439" s="350"/>
      <c r="H439" s="351"/>
      <c r="I439" s="351"/>
      <c r="J439" s="352"/>
      <c r="K439" s="352"/>
      <c r="L439" s="348"/>
      <c r="M439" s="348"/>
      <c r="N439" s="348"/>
      <c r="O439" s="353"/>
      <c r="P439" s="348"/>
    </row>
    <row r="440" spans="4:16" ht="40.15" customHeight="1" x14ac:dyDescent="0.25">
      <c r="D440" s="348"/>
      <c r="E440" s="431"/>
      <c r="F440" s="444"/>
      <c r="G440" s="350"/>
      <c r="H440" s="351"/>
      <c r="I440" s="351"/>
      <c r="J440" s="352"/>
      <c r="K440" s="352"/>
      <c r="L440" s="348"/>
      <c r="M440" s="348"/>
      <c r="N440" s="348"/>
      <c r="O440" s="353"/>
      <c r="P440" s="348"/>
    </row>
    <row r="441" spans="4:16" ht="40.15" customHeight="1" x14ac:dyDescent="0.25">
      <c r="D441" s="348"/>
      <c r="E441" s="431"/>
      <c r="F441" s="444"/>
      <c r="G441" s="350"/>
      <c r="H441" s="351"/>
      <c r="I441" s="351"/>
      <c r="J441" s="352"/>
      <c r="K441" s="352"/>
      <c r="L441" s="348"/>
      <c r="M441" s="348"/>
      <c r="N441" s="348"/>
      <c r="O441" s="353"/>
      <c r="P441" s="348"/>
    </row>
    <row r="442" spans="4:16" ht="40.15" customHeight="1" x14ac:dyDescent="0.25">
      <c r="D442" s="348"/>
      <c r="E442" s="431"/>
      <c r="F442" s="444"/>
      <c r="G442" s="350"/>
      <c r="H442" s="351"/>
      <c r="I442" s="351"/>
      <c r="J442" s="352"/>
      <c r="K442" s="352"/>
      <c r="L442" s="348"/>
      <c r="M442" s="348"/>
      <c r="N442" s="348"/>
      <c r="O442" s="353"/>
      <c r="P442" s="348"/>
    </row>
    <row r="443" spans="4:16" ht="40.15" customHeight="1" x14ac:dyDescent="0.25">
      <c r="D443" s="348"/>
      <c r="E443" s="431"/>
      <c r="F443" s="444"/>
      <c r="G443" s="350"/>
      <c r="H443" s="351"/>
      <c r="I443" s="351"/>
      <c r="J443" s="352"/>
      <c r="K443" s="352"/>
      <c r="L443" s="348"/>
      <c r="M443" s="348"/>
      <c r="N443" s="348"/>
      <c r="O443" s="353"/>
      <c r="P443" s="348"/>
    </row>
    <row r="444" spans="4:16" ht="40.15" customHeight="1" x14ac:dyDescent="0.25">
      <c r="D444" s="348"/>
      <c r="E444" s="431"/>
      <c r="F444" s="444"/>
      <c r="G444" s="350"/>
      <c r="H444" s="351"/>
      <c r="I444" s="351"/>
      <c r="J444" s="352"/>
      <c r="K444" s="352"/>
      <c r="L444" s="348"/>
      <c r="M444" s="348"/>
      <c r="N444" s="348"/>
      <c r="O444" s="353"/>
      <c r="P444" s="348"/>
    </row>
    <row r="445" spans="4:16" ht="40.15" customHeight="1" x14ac:dyDescent="0.25">
      <c r="D445" s="348"/>
      <c r="E445" s="431"/>
      <c r="F445" s="444"/>
      <c r="G445" s="350"/>
      <c r="H445" s="351"/>
      <c r="I445" s="351"/>
      <c r="J445" s="352"/>
      <c r="K445" s="352"/>
      <c r="L445" s="348"/>
      <c r="M445" s="348"/>
      <c r="N445" s="348"/>
      <c r="O445" s="353"/>
      <c r="P445" s="348"/>
    </row>
    <row r="446" spans="4:16" ht="40.15" customHeight="1" x14ac:dyDescent="0.25">
      <c r="D446" s="348"/>
      <c r="E446" s="431"/>
      <c r="F446" s="444"/>
      <c r="G446" s="350"/>
      <c r="H446" s="351"/>
      <c r="I446" s="351"/>
      <c r="J446" s="352"/>
      <c r="K446" s="352"/>
      <c r="L446" s="348"/>
      <c r="M446" s="348"/>
      <c r="N446" s="348"/>
      <c r="O446" s="353"/>
      <c r="P446" s="348"/>
    </row>
    <row r="447" spans="4:16" ht="40.15" customHeight="1" x14ac:dyDescent="0.25">
      <c r="D447" s="348"/>
      <c r="E447" s="431"/>
      <c r="F447" s="444"/>
      <c r="G447" s="350"/>
      <c r="H447" s="351"/>
      <c r="I447" s="351"/>
      <c r="J447" s="352"/>
      <c r="K447" s="352"/>
      <c r="L447" s="348"/>
      <c r="M447" s="348"/>
      <c r="N447" s="348"/>
      <c r="O447" s="353"/>
      <c r="P447" s="348"/>
    </row>
    <row r="448" spans="4:16" ht="40.15" customHeight="1" x14ac:dyDescent="0.25">
      <c r="D448" s="348"/>
      <c r="E448" s="431"/>
      <c r="F448" s="444"/>
      <c r="G448" s="350"/>
      <c r="H448" s="351"/>
      <c r="I448" s="351"/>
      <c r="J448" s="352"/>
      <c r="K448" s="352"/>
      <c r="L448" s="348"/>
      <c r="M448" s="348"/>
      <c r="N448" s="348"/>
      <c r="O448" s="353"/>
      <c r="P448" s="348"/>
    </row>
    <row r="449" spans="4:16" ht="40.15" customHeight="1" x14ac:dyDescent="0.25">
      <c r="D449" s="348"/>
      <c r="E449" s="431"/>
      <c r="F449" s="444"/>
      <c r="G449" s="350"/>
      <c r="H449" s="351"/>
      <c r="I449" s="351"/>
      <c r="J449" s="352"/>
      <c r="K449" s="352"/>
      <c r="L449" s="348"/>
      <c r="M449" s="348"/>
      <c r="N449" s="348"/>
      <c r="O449" s="353"/>
      <c r="P449" s="348"/>
    </row>
    <row r="450" spans="4:16" ht="40.15" customHeight="1" x14ac:dyDescent="0.25">
      <c r="D450" s="348"/>
      <c r="E450" s="431"/>
      <c r="F450" s="444"/>
      <c r="G450" s="350"/>
      <c r="H450" s="351"/>
      <c r="I450" s="351"/>
      <c r="J450" s="352"/>
      <c r="K450" s="352"/>
      <c r="L450" s="348"/>
      <c r="M450" s="348"/>
      <c r="N450" s="348"/>
      <c r="O450" s="353"/>
      <c r="P450" s="348"/>
    </row>
    <row r="451" spans="4:16" ht="40.15" customHeight="1" x14ac:dyDescent="0.25">
      <c r="D451" s="348"/>
      <c r="E451" s="431"/>
      <c r="F451" s="444"/>
      <c r="G451" s="350"/>
      <c r="H451" s="351"/>
      <c r="I451" s="351"/>
      <c r="J451" s="352"/>
      <c r="K451" s="352"/>
      <c r="L451" s="348"/>
      <c r="M451" s="348"/>
      <c r="N451" s="348"/>
      <c r="O451" s="353"/>
      <c r="P451" s="348"/>
    </row>
    <row r="452" spans="4:16" ht="40.15" customHeight="1" x14ac:dyDescent="0.25">
      <c r="D452" s="348"/>
      <c r="E452" s="431"/>
      <c r="F452" s="444"/>
      <c r="G452" s="350"/>
      <c r="H452" s="351"/>
      <c r="I452" s="351"/>
      <c r="J452" s="352"/>
      <c r="K452" s="352"/>
      <c r="L452" s="348"/>
      <c r="M452" s="348"/>
      <c r="N452" s="348"/>
      <c r="O452" s="353"/>
      <c r="P452" s="348"/>
    </row>
    <row r="453" spans="4:16" ht="40.15" customHeight="1" x14ac:dyDescent="0.25">
      <c r="D453" s="348"/>
      <c r="E453" s="431"/>
      <c r="F453" s="444"/>
      <c r="G453" s="350"/>
      <c r="H453" s="351"/>
      <c r="I453" s="351"/>
      <c r="J453" s="352"/>
      <c r="K453" s="352"/>
      <c r="L453" s="348"/>
      <c r="M453" s="348"/>
      <c r="N453" s="348"/>
      <c r="O453" s="353"/>
      <c r="P453" s="348"/>
    </row>
    <row r="454" spans="4:16" ht="40.15" customHeight="1" x14ac:dyDescent="0.25">
      <c r="D454" s="348"/>
      <c r="E454" s="431"/>
      <c r="F454" s="444"/>
      <c r="G454" s="350"/>
      <c r="H454" s="351"/>
      <c r="I454" s="351"/>
      <c r="J454" s="352"/>
      <c r="K454" s="352"/>
      <c r="L454" s="348"/>
      <c r="M454" s="348"/>
      <c r="N454" s="348"/>
      <c r="O454" s="353"/>
      <c r="P454" s="348"/>
    </row>
    <row r="455" spans="4:16" ht="40.15" customHeight="1" x14ac:dyDescent="0.25">
      <c r="D455" s="348"/>
      <c r="E455" s="431"/>
      <c r="F455" s="444"/>
      <c r="G455" s="350"/>
      <c r="H455" s="351"/>
      <c r="I455" s="351"/>
      <c r="J455" s="352"/>
      <c r="K455" s="352"/>
      <c r="L455" s="348"/>
      <c r="M455" s="348"/>
      <c r="N455" s="348"/>
      <c r="O455" s="353"/>
      <c r="P455" s="348"/>
    </row>
    <row r="456" spans="4:16" ht="40.15" customHeight="1" x14ac:dyDescent="0.25">
      <c r="D456" s="348"/>
      <c r="E456" s="431"/>
      <c r="F456" s="444"/>
      <c r="G456" s="350"/>
      <c r="H456" s="351"/>
      <c r="I456" s="351"/>
      <c r="J456" s="352"/>
      <c r="K456" s="352"/>
      <c r="L456" s="348"/>
      <c r="M456" s="348"/>
      <c r="N456" s="348"/>
      <c r="O456" s="353"/>
      <c r="P456" s="348"/>
    </row>
    <row r="457" spans="4:16" ht="40.15" customHeight="1" x14ac:dyDescent="0.25">
      <c r="D457" s="348"/>
      <c r="E457" s="431"/>
      <c r="F457" s="444"/>
      <c r="G457" s="350"/>
      <c r="H457" s="351"/>
      <c r="I457" s="351"/>
      <c r="J457" s="352"/>
      <c r="K457" s="352"/>
      <c r="L457" s="348"/>
      <c r="M457" s="348"/>
      <c r="N457" s="348"/>
      <c r="O457" s="353"/>
      <c r="P457" s="348"/>
    </row>
    <row r="458" spans="4:16" ht="40.15" customHeight="1" x14ac:dyDescent="0.25">
      <c r="D458" s="348"/>
      <c r="E458" s="431"/>
      <c r="F458" s="444"/>
      <c r="G458" s="350"/>
      <c r="H458" s="351"/>
      <c r="I458" s="351"/>
      <c r="J458" s="352"/>
      <c r="K458" s="352"/>
      <c r="L458" s="348"/>
      <c r="M458" s="348"/>
      <c r="N458" s="348"/>
      <c r="O458" s="353"/>
      <c r="P458" s="348"/>
    </row>
    <row r="459" spans="4:16" ht="40.15" customHeight="1" x14ac:dyDescent="0.25">
      <c r="D459" s="348"/>
      <c r="E459" s="431"/>
      <c r="F459" s="444"/>
      <c r="G459" s="350"/>
      <c r="H459" s="351"/>
      <c r="I459" s="351"/>
      <c r="J459" s="352"/>
      <c r="K459" s="352"/>
      <c r="L459" s="348"/>
      <c r="M459" s="348"/>
      <c r="N459" s="348"/>
      <c r="O459" s="353"/>
      <c r="P459" s="348"/>
    </row>
    <row r="460" spans="4:16" ht="40.15" customHeight="1" x14ac:dyDescent="0.25">
      <c r="D460" s="348"/>
      <c r="E460" s="431"/>
      <c r="F460" s="444"/>
      <c r="G460" s="350"/>
      <c r="H460" s="351"/>
      <c r="I460" s="351"/>
      <c r="J460" s="352"/>
      <c r="K460" s="352"/>
      <c r="L460" s="348"/>
      <c r="M460" s="348"/>
      <c r="N460" s="348"/>
      <c r="O460" s="353"/>
      <c r="P460" s="348"/>
    </row>
    <row r="461" spans="4:16" ht="40.15" customHeight="1" x14ac:dyDescent="0.25">
      <c r="D461" s="348"/>
      <c r="E461" s="431"/>
      <c r="F461" s="444"/>
      <c r="G461" s="350"/>
      <c r="H461" s="351"/>
      <c r="I461" s="351"/>
      <c r="J461" s="352"/>
      <c r="K461" s="352"/>
      <c r="L461" s="348"/>
      <c r="M461" s="348"/>
      <c r="N461" s="348"/>
      <c r="O461" s="353"/>
      <c r="P461" s="348"/>
    </row>
    <row r="462" spans="4:16" ht="40.15" customHeight="1" x14ac:dyDescent="0.25">
      <c r="D462" s="348"/>
      <c r="E462" s="431"/>
      <c r="F462" s="444"/>
      <c r="G462" s="350"/>
      <c r="H462" s="351"/>
      <c r="I462" s="351"/>
      <c r="J462" s="352"/>
      <c r="K462" s="352"/>
      <c r="L462" s="348"/>
      <c r="M462" s="348"/>
      <c r="N462" s="348"/>
      <c r="O462" s="353"/>
      <c r="P462" s="348"/>
    </row>
    <row r="463" spans="4:16" ht="40.15" customHeight="1" x14ac:dyDescent="0.25">
      <c r="D463" s="348"/>
      <c r="E463" s="431"/>
      <c r="F463" s="444"/>
      <c r="G463" s="350"/>
      <c r="H463" s="351"/>
      <c r="I463" s="351"/>
      <c r="J463" s="352"/>
      <c r="K463" s="352"/>
      <c r="L463" s="348"/>
      <c r="M463" s="348"/>
      <c r="N463" s="348"/>
      <c r="O463" s="353"/>
      <c r="P463" s="348"/>
    </row>
    <row r="464" spans="4:16" ht="40.15" customHeight="1" x14ac:dyDescent="0.25">
      <c r="D464" s="348"/>
      <c r="E464" s="431"/>
      <c r="F464" s="444"/>
      <c r="G464" s="350"/>
      <c r="H464" s="351"/>
      <c r="I464" s="351"/>
      <c r="J464" s="352"/>
      <c r="K464" s="352"/>
      <c r="L464" s="348"/>
      <c r="M464" s="348"/>
      <c r="N464" s="348"/>
      <c r="O464" s="353"/>
      <c r="P464" s="348"/>
    </row>
    <row r="465" spans="4:16" ht="40.15" customHeight="1" x14ac:dyDescent="0.25">
      <c r="D465" s="348"/>
      <c r="E465" s="431"/>
      <c r="F465" s="444"/>
      <c r="G465" s="350"/>
      <c r="H465" s="351"/>
      <c r="I465" s="351"/>
      <c r="J465" s="352"/>
      <c r="K465" s="352"/>
      <c r="L465" s="348"/>
      <c r="M465" s="348"/>
      <c r="N465" s="348"/>
      <c r="O465" s="353"/>
      <c r="P465" s="348"/>
    </row>
    <row r="466" spans="4:16" ht="40.15" customHeight="1" x14ac:dyDescent="0.25">
      <c r="D466" s="348"/>
      <c r="E466" s="431"/>
      <c r="F466" s="444"/>
      <c r="G466" s="350"/>
      <c r="H466" s="351"/>
      <c r="I466" s="351"/>
      <c r="J466" s="352"/>
      <c r="K466" s="352"/>
      <c r="L466" s="348"/>
      <c r="M466" s="348"/>
      <c r="N466" s="348"/>
      <c r="O466" s="353"/>
      <c r="P466" s="348"/>
    </row>
    <row r="467" spans="4:16" ht="40.15" customHeight="1" x14ac:dyDescent="0.25">
      <c r="D467" s="348"/>
      <c r="E467" s="431"/>
      <c r="F467" s="444"/>
      <c r="G467" s="350"/>
      <c r="H467" s="351"/>
      <c r="I467" s="351"/>
      <c r="J467" s="352"/>
      <c r="K467" s="352"/>
      <c r="L467" s="348"/>
      <c r="M467" s="348"/>
      <c r="N467" s="348"/>
      <c r="O467" s="353"/>
      <c r="P467" s="348"/>
    </row>
    <row r="468" spans="4:16" ht="40.15" customHeight="1" x14ac:dyDescent="0.25">
      <c r="D468" s="348"/>
      <c r="E468" s="431"/>
      <c r="F468" s="444"/>
      <c r="G468" s="350"/>
      <c r="H468" s="351"/>
      <c r="I468" s="351"/>
      <c r="J468" s="352"/>
      <c r="K468" s="352"/>
      <c r="L468" s="348"/>
      <c r="M468" s="348"/>
      <c r="N468" s="348"/>
      <c r="O468" s="353"/>
      <c r="P468" s="348"/>
    </row>
    <row r="469" spans="4:16" ht="40.15" customHeight="1" x14ac:dyDescent="0.25">
      <c r="D469" s="348"/>
      <c r="E469" s="431"/>
      <c r="F469" s="444"/>
      <c r="G469" s="350"/>
      <c r="H469" s="351"/>
      <c r="I469" s="351"/>
      <c r="J469" s="352"/>
      <c r="K469" s="352"/>
      <c r="L469" s="348"/>
      <c r="M469" s="348"/>
      <c r="N469" s="348"/>
      <c r="O469" s="353"/>
      <c r="P469" s="348"/>
    </row>
    <row r="470" spans="4:16" ht="40.15" customHeight="1" x14ac:dyDescent="0.25">
      <c r="D470" s="348"/>
      <c r="E470" s="431"/>
      <c r="F470" s="444"/>
      <c r="G470" s="350"/>
      <c r="H470" s="351"/>
      <c r="I470" s="351"/>
      <c r="J470" s="352"/>
      <c r="K470" s="352"/>
      <c r="L470" s="348"/>
      <c r="M470" s="348"/>
      <c r="N470" s="348"/>
      <c r="O470" s="353"/>
      <c r="P470" s="348"/>
    </row>
    <row r="471" spans="4:16" ht="40.15" customHeight="1" x14ac:dyDescent="0.25">
      <c r="D471" s="348"/>
      <c r="E471" s="431"/>
      <c r="F471" s="444"/>
      <c r="G471" s="350"/>
      <c r="H471" s="351"/>
      <c r="I471" s="351"/>
      <c r="J471" s="352"/>
      <c r="K471" s="352"/>
      <c r="L471" s="348"/>
      <c r="M471" s="348"/>
      <c r="N471" s="348"/>
      <c r="O471" s="353"/>
      <c r="P471" s="348"/>
    </row>
    <row r="472" spans="4:16" ht="40.15" customHeight="1" x14ac:dyDescent="0.25">
      <c r="D472" s="348"/>
      <c r="E472" s="431"/>
      <c r="F472" s="444"/>
      <c r="G472" s="350"/>
      <c r="H472" s="351"/>
      <c r="I472" s="351"/>
      <c r="J472" s="352"/>
      <c r="K472" s="352"/>
      <c r="L472" s="348"/>
      <c r="M472" s="348"/>
      <c r="N472" s="348"/>
      <c r="O472" s="353"/>
      <c r="P472" s="348"/>
    </row>
    <row r="473" spans="4:16" ht="40.15" customHeight="1" x14ac:dyDescent="0.25">
      <c r="D473" s="348"/>
      <c r="E473" s="431"/>
      <c r="F473" s="444"/>
      <c r="G473" s="350"/>
      <c r="H473" s="351"/>
      <c r="I473" s="351"/>
      <c r="J473" s="352"/>
      <c r="K473" s="352"/>
      <c r="L473" s="348"/>
      <c r="M473" s="348"/>
      <c r="N473" s="348"/>
      <c r="O473" s="353"/>
      <c r="P473" s="348"/>
    </row>
    <row r="474" spans="4:16" ht="40.15" customHeight="1" x14ac:dyDescent="0.25">
      <c r="D474" s="348"/>
      <c r="E474" s="431"/>
      <c r="F474" s="444"/>
      <c r="G474" s="350"/>
      <c r="H474" s="351"/>
      <c r="I474" s="351"/>
      <c r="J474" s="352"/>
      <c r="K474" s="352"/>
      <c r="L474" s="348"/>
      <c r="M474" s="348"/>
      <c r="N474" s="348"/>
      <c r="O474" s="353"/>
      <c r="P474" s="348"/>
    </row>
    <row r="475" spans="4:16" ht="40.15" customHeight="1" x14ac:dyDescent="0.25">
      <c r="D475" s="348"/>
      <c r="E475" s="431"/>
      <c r="F475" s="444"/>
      <c r="G475" s="350"/>
      <c r="H475" s="351"/>
      <c r="I475" s="351"/>
      <c r="J475" s="352"/>
      <c r="K475" s="352"/>
      <c r="L475" s="348"/>
      <c r="M475" s="348"/>
      <c r="N475" s="348"/>
      <c r="O475" s="353"/>
      <c r="P475" s="348"/>
    </row>
    <row r="476" spans="4:16" ht="40.15" customHeight="1" x14ac:dyDescent="0.25">
      <c r="D476" s="348"/>
      <c r="E476" s="431"/>
      <c r="F476" s="444"/>
      <c r="G476" s="350"/>
      <c r="H476" s="351"/>
      <c r="I476" s="351"/>
      <c r="J476" s="352"/>
      <c r="K476" s="352"/>
      <c r="L476" s="348"/>
      <c r="M476" s="348"/>
      <c r="N476" s="348"/>
      <c r="O476" s="353"/>
      <c r="P476" s="348"/>
    </row>
    <row r="477" spans="4:16" ht="40.15" customHeight="1" x14ac:dyDescent="0.25">
      <c r="D477" s="348"/>
      <c r="E477" s="431"/>
      <c r="F477" s="444"/>
      <c r="G477" s="350"/>
      <c r="H477" s="351"/>
      <c r="I477" s="351"/>
      <c r="J477" s="352"/>
      <c r="K477" s="352"/>
      <c r="L477" s="348"/>
      <c r="M477" s="348"/>
      <c r="N477" s="348"/>
      <c r="O477" s="353"/>
      <c r="P477" s="348"/>
    </row>
    <row r="478" spans="4:16" ht="40.15" customHeight="1" x14ac:dyDescent="0.25">
      <c r="D478" s="348"/>
      <c r="E478" s="431"/>
      <c r="F478" s="444"/>
      <c r="G478" s="350"/>
      <c r="H478" s="351"/>
      <c r="I478" s="351"/>
      <c r="J478" s="352"/>
      <c r="K478" s="352"/>
      <c r="L478" s="348"/>
      <c r="M478" s="348"/>
      <c r="N478" s="348"/>
      <c r="O478" s="353"/>
      <c r="P478" s="348"/>
    </row>
    <row r="479" spans="4:16" ht="40.15" customHeight="1" x14ac:dyDescent="0.25">
      <c r="D479" s="348"/>
      <c r="E479" s="431"/>
      <c r="F479" s="444"/>
      <c r="G479" s="350"/>
      <c r="H479" s="351"/>
      <c r="I479" s="351"/>
      <c r="J479" s="352"/>
      <c r="K479" s="352"/>
      <c r="L479" s="348"/>
      <c r="M479" s="348"/>
      <c r="N479" s="348"/>
      <c r="O479" s="353"/>
      <c r="P479" s="348"/>
    </row>
    <row r="480" spans="4:16" ht="40.15" customHeight="1" x14ac:dyDescent="0.25">
      <c r="D480" s="348"/>
      <c r="E480" s="431"/>
      <c r="F480" s="444"/>
      <c r="G480" s="350"/>
      <c r="H480" s="351"/>
      <c r="I480" s="351"/>
      <c r="J480" s="352"/>
      <c r="K480" s="352"/>
      <c r="L480" s="348"/>
      <c r="M480" s="348"/>
      <c r="N480" s="348"/>
      <c r="O480" s="353"/>
      <c r="P480" s="348"/>
    </row>
    <row r="481" spans="4:16" ht="40.15" customHeight="1" x14ac:dyDescent="0.25">
      <c r="D481" s="348"/>
      <c r="E481" s="431"/>
      <c r="F481" s="444"/>
      <c r="G481" s="350"/>
      <c r="H481" s="351"/>
      <c r="I481" s="351"/>
      <c r="J481" s="352"/>
      <c r="K481" s="352"/>
      <c r="L481" s="348"/>
      <c r="M481" s="348"/>
      <c r="N481" s="348"/>
      <c r="O481" s="353"/>
      <c r="P481" s="348"/>
    </row>
    <row r="482" spans="4:16" ht="40.15" customHeight="1" x14ac:dyDescent="0.25">
      <c r="D482" s="348"/>
      <c r="E482" s="431"/>
      <c r="F482" s="444"/>
      <c r="G482" s="350"/>
      <c r="H482" s="351"/>
      <c r="I482" s="351"/>
      <c r="J482" s="352"/>
      <c r="K482" s="352"/>
      <c r="L482" s="348"/>
      <c r="M482" s="348"/>
      <c r="N482" s="348"/>
      <c r="O482" s="353"/>
      <c r="P482" s="348"/>
    </row>
    <row r="483" spans="4:16" ht="40.15" customHeight="1" x14ac:dyDescent="0.25">
      <c r="D483" s="348"/>
      <c r="E483" s="431"/>
      <c r="F483" s="444"/>
      <c r="G483" s="350"/>
      <c r="H483" s="351"/>
      <c r="I483" s="351"/>
      <c r="J483" s="352"/>
      <c r="K483" s="352"/>
      <c r="L483" s="348"/>
      <c r="M483" s="348"/>
      <c r="N483" s="348"/>
      <c r="O483" s="353"/>
      <c r="P483" s="348"/>
    </row>
    <row r="484" spans="4:16" ht="40.15" customHeight="1" x14ac:dyDescent="0.25">
      <c r="D484" s="348"/>
      <c r="E484" s="431"/>
      <c r="F484" s="444"/>
      <c r="G484" s="350"/>
      <c r="H484" s="351"/>
      <c r="I484" s="351"/>
      <c r="J484" s="352"/>
      <c r="K484" s="352"/>
      <c r="L484" s="348"/>
      <c r="M484" s="348"/>
      <c r="N484" s="348"/>
      <c r="O484" s="353"/>
      <c r="P484" s="348"/>
    </row>
    <row r="485" spans="4:16" ht="40.15" customHeight="1" x14ac:dyDescent="0.25">
      <c r="D485" s="348"/>
      <c r="E485" s="431"/>
      <c r="F485" s="444"/>
      <c r="G485" s="350"/>
      <c r="H485" s="351"/>
      <c r="I485" s="351"/>
      <c r="J485" s="352"/>
      <c r="K485" s="352"/>
      <c r="L485" s="348"/>
      <c r="M485" s="348"/>
      <c r="N485" s="348"/>
      <c r="O485" s="353"/>
      <c r="P485" s="348"/>
    </row>
    <row r="486" spans="4:16" ht="40.15" customHeight="1" x14ac:dyDescent="0.25">
      <c r="D486" s="348"/>
      <c r="E486" s="431"/>
      <c r="F486" s="444"/>
      <c r="G486" s="350"/>
      <c r="H486" s="351"/>
      <c r="I486" s="351"/>
      <c r="J486" s="352"/>
      <c r="K486" s="352"/>
      <c r="L486" s="348"/>
      <c r="M486" s="348"/>
      <c r="N486" s="348"/>
      <c r="O486" s="353"/>
      <c r="P486" s="348"/>
    </row>
    <row r="487" spans="4:16" ht="40.15" customHeight="1" x14ac:dyDescent="0.25">
      <c r="D487" s="348"/>
      <c r="E487" s="431"/>
      <c r="F487" s="444"/>
      <c r="G487" s="350"/>
      <c r="H487" s="351"/>
      <c r="I487" s="351"/>
      <c r="J487" s="352"/>
      <c r="K487" s="352"/>
      <c r="L487" s="348"/>
      <c r="M487" s="348"/>
      <c r="N487" s="348"/>
      <c r="O487" s="353"/>
      <c r="P487" s="348"/>
    </row>
    <row r="488" spans="4:16" ht="40.15" customHeight="1" x14ac:dyDescent="0.25">
      <c r="D488" s="348"/>
      <c r="E488" s="431"/>
      <c r="F488" s="444"/>
      <c r="G488" s="350"/>
      <c r="H488" s="351"/>
      <c r="I488" s="351"/>
      <c r="J488" s="352"/>
      <c r="K488" s="352"/>
      <c r="L488" s="348"/>
      <c r="M488" s="348"/>
      <c r="N488" s="348"/>
      <c r="O488" s="353"/>
      <c r="P488" s="348"/>
    </row>
    <row r="489" spans="4:16" ht="40.15" customHeight="1" x14ac:dyDescent="0.25">
      <c r="D489" s="348"/>
      <c r="E489" s="431"/>
      <c r="F489" s="444"/>
      <c r="G489" s="350"/>
      <c r="H489" s="351"/>
      <c r="I489" s="351"/>
      <c r="J489" s="352"/>
      <c r="K489" s="352"/>
      <c r="L489" s="348"/>
      <c r="M489" s="348"/>
      <c r="N489" s="348"/>
      <c r="O489" s="353"/>
      <c r="P489" s="348"/>
    </row>
    <row r="490" spans="4:16" ht="40.15" customHeight="1" x14ac:dyDescent="0.25">
      <c r="D490" s="348"/>
      <c r="E490" s="431"/>
      <c r="F490" s="444"/>
      <c r="G490" s="350"/>
      <c r="H490" s="351"/>
      <c r="I490" s="351"/>
      <c r="J490" s="352"/>
      <c r="K490" s="352"/>
      <c r="L490" s="348"/>
      <c r="M490" s="348"/>
      <c r="N490" s="348"/>
      <c r="O490" s="353"/>
      <c r="P490" s="348"/>
    </row>
    <row r="491" spans="4:16" ht="40.15" customHeight="1" x14ac:dyDescent="0.25">
      <c r="D491" s="348"/>
      <c r="E491" s="431"/>
      <c r="F491" s="444"/>
      <c r="G491" s="350"/>
      <c r="H491" s="351"/>
      <c r="I491" s="351"/>
      <c r="J491" s="352"/>
      <c r="K491" s="352"/>
      <c r="L491" s="348"/>
      <c r="M491" s="348"/>
      <c r="N491" s="348"/>
      <c r="O491" s="353"/>
      <c r="P491" s="348"/>
    </row>
    <row r="492" spans="4:16" ht="40.15" customHeight="1" x14ac:dyDescent="0.25">
      <c r="D492" s="348"/>
      <c r="E492" s="431"/>
      <c r="F492" s="444"/>
      <c r="G492" s="350"/>
      <c r="H492" s="351"/>
      <c r="I492" s="351"/>
      <c r="J492" s="352"/>
      <c r="K492" s="352"/>
      <c r="L492" s="348"/>
      <c r="M492" s="348"/>
      <c r="N492" s="348"/>
      <c r="O492" s="353"/>
      <c r="P492" s="348"/>
    </row>
    <row r="493" spans="4:16" ht="40.15" customHeight="1" x14ac:dyDescent="0.25">
      <c r="D493" s="348"/>
      <c r="E493" s="431"/>
      <c r="F493" s="444"/>
      <c r="G493" s="350"/>
      <c r="H493" s="351"/>
      <c r="I493" s="351"/>
      <c r="J493" s="352"/>
      <c r="K493" s="352"/>
      <c r="L493" s="348"/>
      <c r="M493" s="348"/>
      <c r="N493" s="348"/>
      <c r="O493" s="353"/>
      <c r="P493" s="348"/>
    </row>
    <row r="494" spans="4:16" ht="40.15" customHeight="1" x14ac:dyDescent="0.25">
      <c r="D494" s="348"/>
      <c r="E494" s="431"/>
      <c r="F494" s="444"/>
      <c r="G494" s="350"/>
      <c r="H494" s="351"/>
      <c r="I494" s="351"/>
      <c r="J494" s="352"/>
      <c r="K494" s="352"/>
      <c r="L494" s="348"/>
      <c r="M494" s="348"/>
      <c r="N494" s="348"/>
      <c r="O494" s="353"/>
      <c r="P494" s="348"/>
    </row>
    <row r="495" spans="4:16" ht="40.15" customHeight="1" x14ac:dyDescent="0.25">
      <c r="D495" s="348"/>
      <c r="E495" s="431"/>
      <c r="F495" s="444"/>
      <c r="G495" s="350"/>
      <c r="H495" s="351"/>
      <c r="I495" s="351"/>
      <c r="J495" s="352"/>
      <c r="K495" s="352"/>
      <c r="L495" s="348"/>
      <c r="M495" s="348"/>
      <c r="N495" s="348"/>
      <c r="O495" s="353"/>
      <c r="P495" s="348"/>
    </row>
    <row r="496" spans="4:16" ht="40.15" customHeight="1" x14ac:dyDescent="0.25">
      <c r="D496" s="348"/>
      <c r="E496" s="431"/>
      <c r="F496" s="444"/>
      <c r="G496" s="350"/>
      <c r="H496" s="351"/>
      <c r="I496" s="351"/>
      <c r="J496" s="352"/>
      <c r="K496" s="352"/>
      <c r="L496" s="348"/>
      <c r="M496" s="348"/>
      <c r="N496" s="348"/>
      <c r="O496" s="353"/>
      <c r="P496" s="348"/>
    </row>
    <row r="497" spans="4:16" ht="40.15" customHeight="1" x14ac:dyDescent="0.25">
      <c r="D497" s="348"/>
      <c r="E497" s="431"/>
      <c r="F497" s="444"/>
      <c r="G497" s="350"/>
      <c r="H497" s="351"/>
      <c r="I497" s="351"/>
      <c r="J497" s="352"/>
      <c r="K497" s="352"/>
      <c r="L497" s="348"/>
      <c r="M497" s="348"/>
      <c r="N497" s="348"/>
      <c r="O497" s="353"/>
      <c r="P497" s="348"/>
    </row>
    <row r="498" spans="4:16" ht="40.15" customHeight="1" x14ac:dyDescent="0.25">
      <c r="D498" s="348"/>
      <c r="E498" s="431"/>
      <c r="F498" s="444"/>
      <c r="G498" s="350"/>
      <c r="H498" s="351"/>
      <c r="I498" s="351"/>
      <c r="J498" s="352"/>
      <c r="K498" s="352"/>
      <c r="L498" s="348"/>
      <c r="M498" s="348"/>
      <c r="N498" s="348"/>
      <c r="O498" s="353"/>
      <c r="P498" s="348"/>
    </row>
    <row r="499" spans="4:16" ht="40.15" customHeight="1" x14ac:dyDescent="0.25">
      <c r="D499" s="348"/>
      <c r="E499" s="431"/>
      <c r="F499" s="444"/>
      <c r="G499" s="350"/>
      <c r="H499" s="351"/>
      <c r="I499" s="351"/>
      <c r="J499" s="352"/>
      <c r="K499" s="352"/>
      <c r="L499" s="348"/>
      <c r="M499" s="348"/>
      <c r="N499" s="348"/>
      <c r="O499" s="353"/>
      <c r="P499" s="348"/>
    </row>
    <row r="500" spans="4:16" ht="40.15" customHeight="1" x14ac:dyDescent="0.25">
      <c r="D500" s="348"/>
      <c r="E500" s="431"/>
      <c r="F500" s="444"/>
      <c r="G500" s="350"/>
      <c r="H500" s="351"/>
      <c r="I500" s="351"/>
      <c r="J500" s="352"/>
      <c r="K500" s="352"/>
      <c r="L500" s="348"/>
      <c r="M500" s="348"/>
      <c r="N500" s="348"/>
      <c r="O500" s="353"/>
      <c r="P500" s="348"/>
    </row>
    <row r="501" spans="4:16" ht="40.15" customHeight="1" x14ac:dyDescent="0.25">
      <c r="D501" s="348"/>
      <c r="E501" s="431"/>
      <c r="F501" s="444"/>
      <c r="G501" s="350"/>
      <c r="H501" s="351"/>
      <c r="I501" s="351"/>
      <c r="J501" s="352"/>
      <c r="K501" s="352"/>
      <c r="L501" s="348"/>
      <c r="M501" s="348"/>
      <c r="N501" s="348"/>
      <c r="O501" s="353"/>
      <c r="P501" s="348"/>
    </row>
    <row r="502" spans="4:16" ht="40.15" customHeight="1" x14ac:dyDescent="0.25">
      <c r="D502" s="348"/>
      <c r="E502" s="431"/>
      <c r="F502" s="444"/>
      <c r="G502" s="350"/>
      <c r="H502" s="351"/>
      <c r="I502" s="351"/>
      <c r="J502" s="352"/>
      <c r="K502" s="352"/>
      <c r="L502" s="348"/>
      <c r="M502" s="348"/>
      <c r="N502" s="348"/>
      <c r="O502" s="353"/>
      <c r="P502" s="348"/>
    </row>
    <row r="503" spans="4:16" ht="40.15" customHeight="1" x14ac:dyDescent="0.25">
      <c r="D503" s="348"/>
      <c r="E503" s="431"/>
      <c r="F503" s="444"/>
      <c r="G503" s="350"/>
      <c r="H503" s="351"/>
      <c r="I503" s="351"/>
      <c r="J503" s="352"/>
      <c r="K503" s="352"/>
      <c r="L503" s="348"/>
      <c r="M503" s="348"/>
      <c r="N503" s="348"/>
      <c r="O503" s="353"/>
      <c r="P503" s="348"/>
    </row>
    <row r="504" spans="4:16" ht="40.15" customHeight="1" x14ac:dyDescent="0.25">
      <c r="D504" s="348"/>
      <c r="E504" s="431"/>
      <c r="F504" s="444"/>
      <c r="G504" s="350"/>
      <c r="H504" s="351"/>
      <c r="I504" s="351"/>
      <c r="J504" s="352"/>
      <c r="K504" s="352"/>
      <c r="L504" s="348"/>
      <c r="M504" s="348"/>
      <c r="N504" s="348"/>
      <c r="O504" s="353"/>
      <c r="P504" s="348"/>
    </row>
    <row r="505" spans="4:16" ht="40.15" customHeight="1" x14ac:dyDescent="0.25">
      <c r="D505" s="348"/>
      <c r="E505" s="431"/>
      <c r="F505" s="444"/>
      <c r="G505" s="350"/>
      <c r="H505" s="351"/>
      <c r="I505" s="351"/>
      <c r="J505" s="352"/>
      <c r="K505" s="352"/>
      <c r="L505" s="348"/>
      <c r="M505" s="348"/>
      <c r="N505" s="348"/>
      <c r="O505" s="353"/>
      <c r="P505" s="348"/>
    </row>
    <row r="506" spans="4:16" ht="40.15" customHeight="1" x14ac:dyDescent="0.25">
      <c r="D506" s="348"/>
      <c r="E506" s="431"/>
      <c r="F506" s="444"/>
      <c r="G506" s="350"/>
      <c r="H506" s="351"/>
      <c r="I506" s="351"/>
      <c r="J506" s="352"/>
      <c r="K506" s="352"/>
      <c r="L506" s="348"/>
      <c r="M506" s="348"/>
      <c r="N506" s="348"/>
      <c r="O506" s="353"/>
      <c r="P506" s="348"/>
    </row>
    <row r="507" spans="4:16" ht="40.15" customHeight="1" x14ac:dyDescent="0.25">
      <c r="D507" s="348"/>
      <c r="E507" s="431"/>
      <c r="F507" s="444"/>
      <c r="G507" s="350"/>
      <c r="H507" s="351"/>
      <c r="I507" s="351"/>
      <c r="J507" s="352"/>
      <c r="K507" s="352"/>
      <c r="L507" s="348"/>
      <c r="M507" s="348"/>
      <c r="N507" s="348"/>
      <c r="O507" s="353"/>
      <c r="P507" s="348"/>
    </row>
    <row r="508" spans="4:16" ht="40.15" customHeight="1" x14ac:dyDescent="0.25">
      <c r="D508" s="348"/>
      <c r="E508" s="431"/>
      <c r="F508" s="444"/>
      <c r="G508" s="350"/>
      <c r="H508" s="351"/>
      <c r="I508" s="351"/>
      <c r="J508" s="352"/>
      <c r="K508" s="352"/>
      <c r="L508" s="348"/>
      <c r="M508" s="348"/>
      <c r="N508" s="348"/>
      <c r="O508" s="353"/>
      <c r="P508" s="348"/>
    </row>
    <row r="509" spans="4:16" ht="40.15" customHeight="1" x14ac:dyDescent="0.25">
      <c r="D509" s="348"/>
      <c r="E509" s="431"/>
      <c r="F509" s="444"/>
      <c r="G509" s="350"/>
      <c r="H509" s="351"/>
      <c r="I509" s="351"/>
      <c r="J509" s="352"/>
      <c r="K509" s="352"/>
      <c r="L509" s="348"/>
      <c r="M509" s="348"/>
      <c r="N509" s="348"/>
      <c r="O509" s="353"/>
      <c r="P509" s="348"/>
    </row>
    <row r="510" spans="4:16" ht="40.15" customHeight="1" x14ac:dyDescent="0.25">
      <c r="D510" s="348"/>
      <c r="E510" s="431"/>
      <c r="F510" s="444"/>
      <c r="G510" s="350"/>
      <c r="H510" s="351"/>
      <c r="I510" s="351"/>
      <c r="J510" s="352"/>
      <c r="K510" s="352"/>
      <c r="L510" s="348"/>
      <c r="M510" s="348"/>
      <c r="N510" s="348"/>
      <c r="O510" s="353"/>
      <c r="P510" s="348"/>
    </row>
    <row r="511" spans="4:16" ht="40.15" customHeight="1" x14ac:dyDescent="0.25">
      <c r="D511" s="348"/>
      <c r="E511" s="431"/>
      <c r="F511" s="444"/>
      <c r="G511" s="350"/>
      <c r="H511" s="351"/>
      <c r="I511" s="351"/>
      <c r="J511" s="352"/>
      <c r="K511" s="352"/>
      <c r="L511" s="348"/>
      <c r="M511" s="348"/>
      <c r="N511" s="348"/>
      <c r="O511" s="353"/>
      <c r="P511" s="348"/>
    </row>
    <row r="512" spans="4:16" ht="40.15" customHeight="1" x14ac:dyDescent="0.25">
      <c r="D512" s="348"/>
      <c r="E512" s="431"/>
      <c r="F512" s="444"/>
      <c r="G512" s="350"/>
      <c r="H512" s="351"/>
      <c r="I512" s="351"/>
      <c r="J512" s="352"/>
      <c r="K512" s="352"/>
      <c r="L512" s="348"/>
      <c r="M512" s="348"/>
      <c r="N512" s="348"/>
      <c r="O512" s="353"/>
      <c r="P512" s="348"/>
    </row>
    <row r="513" spans="4:16" ht="40.15" customHeight="1" x14ac:dyDescent="0.25">
      <c r="D513" s="348"/>
      <c r="E513" s="431"/>
      <c r="F513" s="444"/>
      <c r="G513" s="350"/>
      <c r="H513" s="351"/>
      <c r="I513" s="351"/>
      <c r="J513" s="352"/>
      <c r="K513" s="352"/>
      <c r="L513" s="348"/>
      <c r="M513" s="348"/>
      <c r="N513" s="348"/>
      <c r="O513" s="353"/>
      <c r="P513" s="348"/>
    </row>
    <row r="514" spans="4:16" ht="40.15" customHeight="1" x14ac:dyDescent="0.25">
      <c r="D514" s="348"/>
      <c r="E514" s="431"/>
      <c r="F514" s="444"/>
      <c r="G514" s="350"/>
      <c r="H514" s="351"/>
      <c r="I514" s="351"/>
      <c r="J514" s="352"/>
      <c r="K514" s="352"/>
      <c r="L514" s="348"/>
      <c r="M514" s="348"/>
      <c r="N514" s="348"/>
      <c r="O514" s="353"/>
      <c r="P514" s="348"/>
    </row>
    <row r="515" spans="4:16" ht="40.15" customHeight="1" x14ac:dyDescent="0.25">
      <c r="D515" s="348"/>
      <c r="E515" s="431"/>
      <c r="F515" s="444"/>
      <c r="G515" s="350"/>
      <c r="H515" s="351"/>
      <c r="I515" s="351"/>
      <c r="J515" s="352"/>
      <c r="K515" s="352"/>
      <c r="L515" s="348"/>
      <c r="M515" s="348"/>
      <c r="N515" s="348"/>
      <c r="O515" s="353"/>
      <c r="P515" s="348"/>
    </row>
    <row r="516" spans="4:16" ht="40.15" customHeight="1" x14ac:dyDescent="0.25">
      <c r="D516" s="348"/>
      <c r="E516" s="431"/>
      <c r="F516" s="444"/>
      <c r="G516" s="350"/>
      <c r="H516" s="351"/>
      <c r="I516" s="351"/>
      <c r="J516" s="352"/>
      <c r="K516" s="352"/>
      <c r="L516" s="348"/>
      <c r="M516" s="348"/>
      <c r="N516" s="348"/>
      <c r="O516" s="353"/>
      <c r="P516" s="348"/>
    </row>
    <row r="517" spans="4:16" ht="40.15" customHeight="1" x14ac:dyDescent="0.25">
      <c r="D517" s="348"/>
      <c r="E517" s="431"/>
      <c r="F517" s="444"/>
      <c r="G517" s="350"/>
      <c r="H517" s="351"/>
      <c r="I517" s="351"/>
      <c r="J517" s="352"/>
      <c r="K517" s="352"/>
      <c r="L517" s="348"/>
      <c r="M517" s="348"/>
      <c r="N517" s="348"/>
      <c r="O517" s="353"/>
      <c r="P517" s="348"/>
    </row>
    <row r="518" spans="4:16" ht="40.15" customHeight="1" x14ac:dyDescent="0.25">
      <c r="D518" s="348"/>
      <c r="E518" s="431"/>
      <c r="F518" s="444"/>
      <c r="G518" s="350"/>
      <c r="H518" s="351"/>
      <c r="I518" s="351"/>
      <c r="J518" s="352"/>
      <c r="K518" s="352"/>
      <c r="L518" s="348"/>
      <c r="M518" s="348"/>
      <c r="N518" s="348"/>
      <c r="O518" s="353"/>
      <c r="P518" s="348"/>
    </row>
    <row r="519" spans="4:16" ht="40.15" customHeight="1" x14ac:dyDescent="0.25">
      <c r="D519" s="348"/>
      <c r="E519" s="431"/>
      <c r="F519" s="444"/>
      <c r="G519" s="350"/>
      <c r="H519" s="351"/>
      <c r="I519" s="351"/>
      <c r="J519" s="352"/>
      <c r="K519" s="352"/>
      <c r="L519" s="348"/>
      <c r="M519" s="348"/>
      <c r="N519" s="348"/>
      <c r="O519" s="353"/>
      <c r="P519" s="348"/>
    </row>
    <row r="520" spans="4:16" ht="40.15" customHeight="1" x14ac:dyDescent="0.25">
      <c r="D520" s="348"/>
      <c r="E520" s="431"/>
      <c r="F520" s="444"/>
      <c r="G520" s="350"/>
      <c r="H520" s="351"/>
      <c r="I520" s="351"/>
      <c r="J520" s="352"/>
      <c r="K520" s="352"/>
      <c r="L520" s="348"/>
      <c r="M520" s="348"/>
      <c r="N520" s="348"/>
      <c r="O520" s="353"/>
      <c r="P520" s="348"/>
    </row>
    <row r="521" spans="4:16" ht="40.15" customHeight="1" x14ac:dyDescent="0.25">
      <c r="D521" s="348"/>
      <c r="E521" s="431"/>
      <c r="F521" s="444"/>
      <c r="G521" s="350"/>
      <c r="H521" s="351"/>
      <c r="I521" s="351"/>
      <c r="J521" s="352"/>
      <c r="K521" s="352"/>
      <c r="L521" s="348"/>
      <c r="M521" s="348"/>
      <c r="N521" s="348"/>
      <c r="O521" s="353"/>
      <c r="P521" s="348"/>
    </row>
    <row r="522" spans="4:16" ht="40.15" customHeight="1" x14ac:dyDescent="0.25">
      <c r="D522" s="348"/>
      <c r="E522" s="431"/>
      <c r="F522" s="444"/>
      <c r="G522" s="350"/>
      <c r="H522" s="351"/>
      <c r="I522" s="351"/>
      <c r="J522" s="352"/>
      <c r="K522" s="352"/>
      <c r="L522" s="348"/>
      <c r="M522" s="348"/>
      <c r="N522" s="348"/>
      <c r="O522" s="353"/>
      <c r="P522" s="348"/>
    </row>
    <row r="523" spans="4:16" ht="40.15" customHeight="1" x14ac:dyDescent="0.25">
      <c r="D523" s="348"/>
      <c r="E523" s="431"/>
      <c r="F523" s="444"/>
      <c r="G523" s="350"/>
      <c r="H523" s="351"/>
      <c r="I523" s="351"/>
      <c r="J523" s="352"/>
      <c r="K523" s="352"/>
      <c r="L523" s="348"/>
      <c r="M523" s="348"/>
      <c r="N523" s="348"/>
      <c r="O523" s="353"/>
      <c r="P523" s="348"/>
    </row>
    <row r="524" spans="4:16" ht="40.15" customHeight="1" x14ac:dyDescent="0.25">
      <c r="D524" s="348"/>
      <c r="E524" s="431"/>
      <c r="F524" s="444"/>
      <c r="G524" s="350"/>
      <c r="H524" s="351"/>
      <c r="I524" s="351"/>
      <c r="J524" s="352"/>
      <c r="K524" s="352"/>
      <c r="L524" s="348"/>
      <c r="M524" s="348"/>
      <c r="N524" s="348"/>
      <c r="O524" s="353"/>
      <c r="P524" s="348"/>
    </row>
    <row r="525" spans="4:16" ht="40.15" customHeight="1" x14ac:dyDescent="0.25">
      <c r="D525" s="348"/>
      <c r="E525" s="431"/>
      <c r="F525" s="444"/>
      <c r="G525" s="350"/>
      <c r="H525" s="351"/>
      <c r="I525" s="351"/>
      <c r="J525" s="352"/>
      <c r="K525" s="352"/>
      <c r="L525" s="348"/>
      <c r="M525" s="348"/>
      <c r="N525" s="348"/>
      <c r="O525" s="353"/>
      <c r="P525" s="348"/>
    </row>
    <row r="526" spans="4:16" ht="40.15" customHeight="1" x14ac:dyDescent="0.25">
      <c r="D526" s="348"/>
      <c r="E526" s="431"/>
      <c r="F526" s="444"/>
      <c r="G526" s="350"/>
      <c r="H526" s="351"/>
      <c r="I526" s="351"/>
      <c r="J526" s="352"/>
      <c r="K526" s="352"/>
      <c r="L526" s="348"/>
      <c r="M526" s="348"/>
      <c r="N526" s="348"/>
      <c r="O526" s="353"/>
      <c r="P526" s="348"/>
    </row>
    <row r="527" spans="4:16" ht="40.15" customHeight="1" x14ac:dyDescent="0.25">
      <c r="D527" s="348"/>
      <c r="E527" s="431"/>
      <c r="F527" s="444"/>
      <c r="G527" s="350"/>
      <c r="H527" s="351"/>
      <c r="I527" s="351"/>
      <c r="J527" s="352"/>
      <c r="K527" s="352"/>
      <c r="L527" s="348"/>
      <c r="M527" s="348"/>
      <c r="N527" s="348"/>
      <c r="O527" s="353"/>
      <c r="P527" s="348"/>
    </row>
    <row r="528" spans="4:16" ht="40.15" customHeight="1" x14ac:dyDescent="0.25">
      <c r="D528" s="348"/>
      <c r="E528" s="431"/>
      <c r="F528" s="444"/>
      <c r="G528" s="350"/>
      <c r="H528" s="351"/>
      <c r="I528" s="351"/>
      <c r="J528" s="352"/>
      <c r="K528" s="352"/>
      <c r="L528" s="348"/>
      <c r="M528" s="348"/>
      <c r="N528" s="348"/>
      <c r="O528" s="353"/>
      <c r="P528" s="348"/>
    </row>
    <row r="529" spans="4:16" ht="40.15" customHeight="1" x14ac:dyDescent="0.25">
      <c r="D529" s="348"/>
      <c r="E529" s="431"/>
      <c r="F529" s="444"/>
      <c r="G529" s="350"/>
      <c r="H529" s="351"/>
      <c r="I529" s="351"/>
      <c r="J529" s="352"/>
      <c r="K529" s="352"/>
      <c r="L529" s="348"/>
      <c r="M529" s="348"/>
      <c r="N529" s="348"/>
      <c r="O529" s="353"/>
      <c r="P529" s="348"/>
    </row>
    <row r="530" spans="4:16" ht="40.15" customHeight="1" x14ac:dyDescent="0.25">
      <c r="D530" s="348"/>
      <c r="E530" s="431"/>
      <c r="F530" s="444"/>
      <c r="G530" s="350"/>
      <c r="H530" s="351"/>
      <c r="I530" s="351"/>
      <c r="J530" s="352"/>
      <c r="K530" s="352"/>
      <c r="L530" s="348"/>
      <c r="M530" s="348"/>
      <c r="N530" s="348"/>
      <c r="O530" s="353"/>
      <c r="P530" s="348"/>
    </row>
    <row r="531" spans="4:16" ht="40.15" customHeight="1" x14ac:dyDescent="0.25">
      <c r="D531" s="348"/>
      <c r="E531" s="431"/>
      <c r="F531" s="444"/>
      <c r="G531" s="350"/>
      <c r="H531" s="351"/>
      <c r="I531" s="351"/>
      <c r="J531" s="352"/>
      <c r="K531" s="352"/>
      <c r="L531" s="348"/>
      <c r="M531" s="348"/>
      <c r="N531" s="348"/>
      <c r="O531" s="353"/>
      <c r="P531" s="348"/>
    </row>
    <row r="532" spans="4:16" ht="40.15" customHeight="1" x14ac:dyDescent="0.25">
      <c r="D532" s="348"/>
      <c r="E532" s="431"/>
      <c r="F532" s="444"/>
      <c r="G532" s="350"/>
      <c r="H532" s="351"/>
      <c r="I532" s="351"/>
      <c r="J532" s="352"/>
      <c r="K532" s="352"/>
      <c r="L532" s="348"/>
      <c r="M532" s="348"/>
      <c r="N532" s="348"/>
      <c r="O532" s="353"/>
      <c r="P532" s="348"/>
    </row>
    <row r="533" spans="4:16" ht="40.15" customHeight="1" x14ac:dyDescent="0.25">
      <c r="D533" s="348"/>
      <c r="E533" s="431"/>
      <c r="F533" s="444"/>
      <c r="G533" s="350"/>
      <c r="H533" s="351"/>
      <c r="I533" s="351"/>
      <c r="J533" s="352"/>
      <c r="K533" s="352"/>
      <c r="L533" s="348"/>
      <c r="M533" s="348"/>
      <c r="N533" s="348"/>
      <c r="O533" s="353"/>
      <c r="P533" s="348"/>
    </row>
    <row r="534" spans="4:16" ht="40.15" customHeight="1" x14ac:dyDescent="0.25">
      <c r="D534" s="348"/>
      <c r="E534" s="431"/>
      <c r="F534" s="444"/>
      <c r="G534" s="350"/>
      <c r="H534" s="351"/>
      <c r="I534" s="351"/>
      <c r="J534" s="352"/>
      <c r="K534" s="352"/>
      <c r="L534" s="348"/>
      <c r="M534" s="348"/>
      <c r="N534" s="348"/>
      <c r="O534" s="353"/>
      <c r="P534" s="348"/>
    </row>
    <row r="535" spans="4:16" ht="40.15" customHeight="1" x14ac:dyDescent="0.25">
      <c r="D535" s="348"/>
      <c r="E535" s="431"/>
      <c r="F535" s="444"/>
      <c r="G535" s="350"/>
      <c r="H535" s="351"/>
      <c r="I535" s="351"/>
      <c r="J535" s="352"/>
      <c r="K535" s="352"/>
      <c r="L535" s="348"/>
      <c r="M535" s="348"/>
      <c r="N535" s="348"/>
      <c r="O535" s="353"/>
      <c r="P535" s="348"/>
    </row>
    <row r="536" spans="4:16" ht="40.15" customHeight="1" x14ac:dyDescent="0.25">
      <c r="D536" s="348"/>
      <c r="E536" s="431"/>
      <c r="F536" s="444"/>
      <c r="G536" s="350"/>
      <c r="H536" s="351"/>
      <c r="I536" s="351"/>
      <c r="J536" s="352"/>
      <c r="K536" s="352"/>
      <c r="L536" s="348"/>
      <c r="M536" s="348"/>
      <c r="N536" s="348"/>
      <c r="O536" s="353"/>
      <c r="P536" s="348"/>
    </row>
    <row r="537" spans="4:16" ht="40.15" customHeight="1" x14ac:dyDescent="0.25">
      <c r="D537" s="348"/>
      <c r="E537" s="431"/>
      <c r="F537" s="444"/>
      <c r="G537" s="350"/>
      <c r="H537" s="351"/>
      <c r="I537" s="351"/>
      <c r="J537" s="352"/>
      <c r="K537" s="352"/>
      <c r="L537" s="348"/>
      <c r="M537" s="348"/>
      <c r="N537" s="348"/>
      <c r="O537" s="353"/>
      <c r="P537" s="348"/>
    </row>
    <row r="538" spans="4:16" ht="40.15" customHeight="1" x14ac:dyDescent="0.25">
      <c r="D538" s="348"/>
      <c r="E538" s="431"/>
      <c r="F538" s="444"/>
      <c r="G538" s="350"/>
      <c r="H538" s="351"/>
      <c r="I538" s="351"/>
      <c r="J538" s="352"/>
      <c r="K538" s="352"/>
      <c r="L538" s="348"/>
      <c r="M538" s="348"/>
      <c r="N538" s="348"/>
      <c r="O538" s="353"/>
      <c r="P538" s="348"/>
    </row>
    <row r="539" spans="4:16" ht="40.15" customHeight="1" x14ac:dyDescent="0.25">
      <c r="D539" s="348"/>
      <c r="E539" s="431"/>
      <c r="F539" s="444"/>
      <c r="G539" s="350"/>
      <c r="H539" s="351"/>
      <c r="I539" s="351"/>
      <c r="J539" s="352"/>
      <c r="K539" s="352"/>
      <c r="L539" s="348"/>
      <c r="M539" s="348"/>
      <c r="N539" s="348"/>
      <c r="O539" s="353"/>
      <c r="P539" s="348"/>
    </row>
    <row r="540" spans="4:16" ht="40.15" customHeight="1" x14ac:dyDescent="0.25">
      <c r="D540" s="348"/>
      <c r="E540" s="431"/>
      <c r="F540" s="444"/>
      <c r="G540" s="350"/>
      <c r="H540" s="351"/>
      <c r="I540" s="351"/>
      <c r="J540" s="352"/>
      <c r="K540" s="352"/>
      <c r="L540" s="348"/>
      <c r="M540" s="348"/>
      <c r="N540" s="348"/>
      <c r="O540" s="353"/>
      <c r="P540" s="348"/>
    </row>
    <row r="541" spans="4:16" ht="40.15" customHeight="1" x14ac:dyDescent="0.25">
      <c r="D541" s="348"/>
      <c r="E541" s="431"/>
      <c r="F541" s="444"/>
      <c r="G541" s="350"/>
      <c r="H541" s="351"/>
      <c r="I541" s="351"/>
      <c r="J541" s="352"/>
      <c r="K541" s="352"/>
      <c r="L541" s="348"/>
      <c r="M541" s="348"/>
      <c r="N541" s="348"/>
      <c r="O541" s="353"/>
      <c r="P541" s="348"/>
    </row>
    <row r="542" spans="4:16" ht="40.15" customHeight="1" x14ac:dyDescent="0.25">
      <c r="D542" s="348"/>
      <c r="E542" s="431"/>
      <c r="F542" s="444"/>
      <c r="G542" s="350"/>
      <c r="H542" s="351"/>
      <c r="I542" s="351"/>
      <c r="J542" s="352"/>
      <c r="K542" s="352"/>
      <c r="L542" s="348"/>
      <c r="M542" s="348"/>
      <c r="N542" s="348"/>
      <c r="O542" s="353"/>
      <c r="P542" s="348"/>
    </row>
    <row r="543" spans="4:16" ht="40.15" customHeight="1" x14ac:dyDescent="0.25">
      <c r="D543" s="348"/>
      <c r="E543" s="431"/>
      <c r="F543" s="444"/>
      <c r="G543" s="350"/>
      <c r="H543" s="351"/>
      <c r="I543" s="351"/>
      <c r="J543" s="352"/>
      <c r="K543" s="352"/>
      <c r="L543" s="348"/>
      <c r="M543" s="348"/>
      <c r="N543" s="348"/>
      <c r="O543" s="353"/>
      <c r="P543" s="348"/>
    </row>
    <row r="544" spans="4:16" ht="40.15" customHeight="1" x14ac:dyDescent="0.25">
      <c r="D544" s="348"/>
      <c r="E544" s="431"/>
      <c r="F544" s="444"/>
      <c r="G544" s="350"/>
      <c r="H544" s="351"/>
      <c r="I544" s="351"/>
      <c r="J544" s="352"/>
      <c r="K544" s="352"/>
      <c r="L544" s="348"/>
      <c r="M544" s="348"/>
      <c r="N544" s="348"/>
      <c r="O544" s="353"/>
      <c r="P544" s="348"/>
    </row>
    <row r="545" spans="4:16" ht="40.15" customHeight="1" x14ac:dyDescent="0.25">
      <c r="D545" s="348"/>
      <c r="E545" s="431"/>
      <c r="F545" s="444"/>
      <c r="G545" s="350"/>
      <c r="H545" s="351"/>
      <c r="I545" s="351"/>
      <c r="J545" s="352"/>
      <c r="K545" s="352"/>
      <c r="L545" s="348"/>
      <c r="M545" s="348"/>
      <c r="N545" s="348"/>
      <c r="O545" s="353"/>
      <c r="P545" s="348"/>
    </row>
    <row r="546" spans="4:16" ht="40.15" customHeight="1" x14ac:dyDescent="0.25">
      <c r="D546" s="348"/>
      <c r="E546" s="431"/>
      <c r="F546" s="444"/>
      <c r="G546" s="350"/>
      <c r="H546" s="351"/>
      <c r="I546" s="351"/>
      <c r="J546" s="352"/>
      <c r="K546" s="352"/>
      <c r="L546" s="348"/>
      <c r="M546" s="348"/>
      <c r="N546" s="348"/>
      <c r="O546" s="353"/>
      <c r="P546" s="348"/>
    </row>
    <row r="547" spans="4:16" ht="40.15" customHeight="1" x14ac:dyDescent="0.25">
      <c r="D547" s="348"/>
      <c r="E547" s="431"/>
      <c r="F547" s="444"/>
      <c r="G547" s="350"/>
      <c r="H547" s="351"/>
      <c r="I547" s="351"/>
      <c r="J547" s="352"/>
      <c r="K547" s="352"/>
      <c r="L547" s="348"/>
      <c r="M547" s="348"/>
      <c r="N547" s="348"/>
      <c r="O547" s="353"/>
      <c r="P547" s="348"/>
    </row>
    <row r="548" spans="4:16" ht="40.15" customHeight="1" x14ac:dyDescent="0.25">
      <c r="D548" s="348"/>
      <c r="E548" s="431"/>
      <c r="F548" s="444"/>
      <c r="G548" s="350"/>
      <c r="H548" s="351"/>
      <c r="I548" s="351"/>
      <c r="J548" s="352"/>
      <c r="K548" s="352"/>
      <c r="L548" s="348"/>
      <c r="M548" s="348"/>
      <c r="N548" s="348"/>
      <c r="O548" s="353"/>
      <c r="P548" s="348"/>
    </row>
    <row r="549" spans="4:16" ht="40.15" customHeight="1" x14ac:dyDescent="0.25">
      <c r="D549" s="348"/>
      <c r="E549" s="431"/>
      <c r="F549" s="444"/>
      <c r="G549" s="350"/>
      <c r="H549" s="351"/>
      <c r="I549" s="351"/>
      <c r="J549" s="352"/>
      <c r="K549" s="352"/>
      <c r="L549" s="348"/>
      <c r="M549" s="348"/>
      <c r="N549" s="348"/>
      <c r="O549" s="353"/>
      <c r="P549" s="348"/>
    </row>
    <row r="550" spans="4:16" ht="40.15" customHeight="1" x14ac:dyDescent="0.25">
      <c r="D550" s="348"/>
      <c r="E550" s="431"/>
      <c r="F550" s="444"/>
      <c r="G550" s="350"/>
      <c r="H550" s="351"/>
      <c r="I550" s="351"/>
      <c r="J550" s="352"/>
      <c r="K550" s="352"/>
      <c r="L550" s="348"/>
      <c r="M550" s="348"/>
      <c r="N550" s="348"/>
      <c r="O550" s="353"/>
      <c r="P550" s="348"/>
    </row>
    <row r="551" spans="4:16" ht="40.15" customHeight="1" x14ac:dyDescent="0.25">
      <c r="D551" s="348"/>
      <c r="E551" s="431"/>
      <c r="F551" s="444"/>
      <c r="G551" s="350"/>
      <c r="H551" s="351"/>
      <c r="I551" s="351"/>
      <c r="J551" s="352"/>
      <c r="K551" s="352"/>
      <c r="L551" s="348"/>
      <c r="M551" s="348"/>
      <c r="N551" s="348"/>
      <c r="O551" s="353"/>
      <c r="P551" s="348"/>
    </row>
    <row r="552" spans="4:16" ht="40.15" customHeight="1" x14ac:dyDescent="0.25">
      <c r="D552" s="348"/>
      <c r="E552" s="431"/>
      <c r="F552" s="444"/>
      <c r="G552" s="350"/>
      <c r="H552" s="351"/>
      <c r="I552" s="351"/>
      <c r="J552" s="352"/>
      <c r="K552" s="352"/>
      <c r="L552" s="348"/>
      <c r="M552" s="348"/>
      <c r="N552" s="348"/>
      <c r="O552" s="353"/>
      <c r="P552" s="348"/>
    </row>
    <row r="553" spans="4:16" ht="40.15" customHeight="1" x14ac:dyDescent="0.25">
      <c r="D553" s="348"/>
      <c r="E553" s="431"/>
      <c r="F553" s="444"/>
      <c r="G553" s="350"/>
      <c r="H553" s="351"/>
      <c r="I553" s="351"/>
      <c r="J553" s="352"/>
      <c r="K553" s="352"/>
      <c r="L553" s="348"/>
      <c r="M553" s="348"/>
      <c r="N553" s="348"/>
      <c r="O553" s="353"/>
      <c r="P553" s="348"/>
    </row>
    <row r="554" spans="4:16" ht="40.15" customHeight="1" x14ac:dyDescent="0.25">
      <c r="D554" s="348"/>
      <c r="E554" s="431"/>
      <c r="F554" s="444"/>
      <c r="G554" s="350"/>
      <c r="H554" s="351"/>
      <c r="I554" s="351"/>
      <c r="J554" s="352"/>
      <c r="K554" s="352"/>
      <c r="L554" s="348"/>
      <c r="M554" s="348"/>
      <c r="N554" s="348"/>
      <c r="O554" s="353"/>
      <c r="P554" s="348"/>
    </row>
    <row r="555" spans="4:16" ht="40.15" customHeight="1" x14ac:dyDescent="0.25">
      <c r="D555" s="348"/>
      <c r="E555" s="431"/>
      <c r="F555" s="444"/>
      <c r="G555" s="350"/>
      <c r="H555" s="351"/>
      <c r="I555" s="351"/>
      <c r="J555" s="352"/>
      <c r="K555" s="352"/>
      <c r="L555" s="348"/>
      <c r="M555" s="348"/>
      <c r="N555" s="348"/>
      <c r="O555" s="353"/>
      <c r="P555" s="348"/>
    </row>
    <row r="556" spans="4:16" ht="40.15" customHeight="1" x14ac:dyDescent="0.25">
      <c r="D556" s="348"/>
      <c r="E556" s="431"/>
      <c r="F556" s="444"/>
      <c r="G556" s="350"/>
      <c r="H556" s="351"/>
      <c r="I556" s="351"/>
      <c r="J556" s="352"/>
      <c r="K556" s="352"/>
      <c r="L556" s="348"/>
      <c r="M556" s="348"/>
      <c r="N556" s="348"/>
      <c r="O556" s="353"/>
      <c r="P556" s="348"/>
    </row>
    <row r="557" spans="4:16" ht="40.15" customHeight="1" x14ac:dyDescent="0.25">
      <c r="D557" s="348"/>
      <c r="E557" s="431"/>
      <c r="F557" s="444"/>
      <c r="G557" s="350"/>
      <c r="H557" s="351"/>
      <c r="I557" s="351"/>
      <c r="J557" s="352"/>
      <c r="K557" s="352"/>
      <c r="L557" s="348"/>
      <c r="M557" s="348"/>
      <c r="N557" s="348"/>
      <c r="O557" s="353"/>
      <c r="P557" s="348"/>
    </row>
    <row r="558" spans="4:16" ht="40.15" customHeight="1" x14ac:dyDescent="0.25">
      <c r="D558" s="348"/>
      <c r="E558" s="431"/>
      <c r="F558" s="444"/>
      <c r="G558" s="350"/>
      <c r="H558" s="351"/>
      <c r="I558" s="351"/>
      <c r="J558" s="352"/>
      <c r="K558" s="352"/>
      <c r="L558" s="348"/>
      <c r="M558" s="348"/>
      <c r="N558" s="348"/>
      <c r="O558" s="353"/>
      <c r="P558" s="348"/>
    </row>
    <row r="559" spans="4:16" ht="40.15" customHeight="1" x14ac:dyDescent="0.25">
      <c r="D559" s="348"/>
      <c r="E559" s="431"/>
      <c r="F559" s="444"/>
      <c r="G559" s="350"/>
      <c r="H559" s="351"/>
      <c r="I559" s="351"/>
      <c r="J559" s="352"/>
      <c r="K559" s="352"/>
      <c r="L559" s="348"/>
      <c r="M559" s="348"/>
      <c r="N559" s="348"/>
      <c r="O559" s="353"/>
      <c r="P559" s="348"/>
    </row>
    <row r="560" spans="4:16" ht="40.15" customHeight="1" x14ac:dyDescent="0.25">
      <c r="D560" s="348"/>
      <c r="E560" s="431"/>
      <c r="F560" s="444"/>
      <c r="G560" s="350"/>
      <c r="H560" s="351"/>
      <c r="I560" s="351"/>
      <c r="J560" s="352"/>
      <c r="K560" s="352"/>
      <c r="L560" s="348"/>
      <c r="M560" s="348"/>
      <c r="N560" s="348"/>
      <c r="O560" s="353"/>
      <c r="P560" s="348"/>
    </row>
    <row r="561" spans="4:16" ht="40.15" customHeight="1" x14ac:dyDescent="0.25">
      <c r="D561" s="348"/>
      <c r="E561" s="431"/>
      <c r="F561" s="444"/>
      <c r="G561" s="350"/>
      <c r="H561" s="351"/>
      <c r="I561" s="351"/>
      <c r="J561" s="352"/>
      <c r="K561" s="352"/>
      <c r="L561" s="348"/>
      <c r="M561" s="348"/>
      <c r="N561" s="348"/>
      <c r="O561" s="353"/>
      <c r="P561" s="348"/>
    </row>
    <row r="562" spans="4:16" ht="40.15" customHeight="1" x14ac:dyDescent="0.25">
      <c r="D562" s="348"/>
      <c r="E562" s="431"/>
      <c r="F562" s="444"/>
      <c r="G562" s="350"/>
      <c r="H562" s="351"/>
      <c r="I562" s="351"/>
      <c r="J562" s="352"/>
      <c r="K562" s="352"/>
      <c r="L562" s="348"/>
      <c r="M562" s="348"/>
      <c r="N562" s="348"/>
      <c r="O562" s="353"/>
      <c r="P562" s="348"/>
    </row>
    <row r="563" spans="4:16" ht="40.15" customHeight="1" x14ac:dyDescent="0.25">
      <c r="D563" s="348"/>
      <c r="E563" s="431"/>
      <c r="F563" s="444"/>
      <c r="G563" s="350"/>
      <c r="H563" s="351"/>
      <c r="I563" s="351"/>
      <c r="J563" s="352"/>
      <c r="K563" s="352"/>
      <c r="L563" s="348"/>
      <c r="M563" s="348"/>
      <c r="N563" s="348"/>
      <c r="O563" s="353"/>
      <c r="P563" s="348"/>
    </row>
    <row r="564" spans="4:16" ht="40.15" customHeight="1" x14ac:dyDescent="0.25">
      <c r="D564" s="348"/>
      <c r="E564" s="431"/>
      <c r="F564" s="444"/>
      <c r="G564" s="350"/>
      <c r="H564" s="351"/>
      <c r="I564" s="351"/>
      <c r="J564" s="352"/>
      <c r="K564" s="352"/>
      <c r="L564" s="348"/>
      <c r="M564" s="348"/>
      <c r="N564" s="348"/>
      <c r="O564" s="353"/>
      <c r="P564" s="348"/>
    </row>
    <row r="565" spans="4:16" ht="40.15" customHeight="1" x14ac:dyDescent="0.25">
      <c r="D565" s="348"/>
      <c r="E565" s="431"/>
      <c r="F565" s="444"/>
      <c r="G565" s="350"/>
      <c r="H565" s="351"/>
      <c r="I565" s="351"/>
      <c r="J565" s="352"/>
      <c r="K565" s="352"/>
      <c r="L565" s="348"/>
      <c r="M565" s="348"/>
      <c r="N565" s="348"/>
      <c r="O565" s="353"/>
      <c r="P565" s="348"/>
    </row>
    <row r="566" spans="4:16" ht="40.15" customHeight="1" x14ac:dyDescent="0.25">
      <c r="D566" s="348"/>
      <c r="E566" s="431"/>
      <c r="F566" s="444"/>
      <c r="G566" s="350"/>
      <c r="H566" s="351"/>
      <c r="I566" s="351"/>
      <c r="J566" s="352"/>
      <c r="K566" s="352"/>
      <c r="L566" s="348"/>
      <c r="M566" s="348"/>
      <c r="N566" s="348"/>
      <c r="O566" s="353"/>
      <c r="P566" s="348"/>
    </row>
    <row r="567" spans="4:16" ht="40.15" customHeight="1" x14ac:dyDescent="0.25">
      <c r="D567" s="348"/>
      <c r="E567" s="431"/>
      <c r="F567" s="444"/>
      <c r="G567" s="350"/>
      <c r="H567" s="351"/>
      <c r="I567" s="351"/>
      <c r="J567" s="352"/>
      <c r="K567" s="352"/>
      <c r="L567" s="348"/>
      <c r="M567" s="348"/>
      <c r="N567" s="348"/>
      <c r="O567" s="353"/>
      <c r="P567" s="348"/>
    </row>
    <row r="568" spans="4:16" ht="40.15" customHeight="1" x14ac:dyDescent="0.25">
      <c r="D568" s="348"/>
      <c r="E568" s="431"/>
      <c r="F568" s="444"/>
      <c r="G568" s="350"/>
      <c r="H568" s="351"/>
      <c r="I568" s="351"/>
      <c r="J568" s="352"/>
      <c r="K568" s="352"/>
      <c r="L568" s="348"/>
      <c r="M568" s="348"/>
      <c r="N568" s="348"/>
      <c r="O568" s="353"/>
      <c r="P568" s="348"/>
    </row>
    <row r="569" spans="4:16" ht="40.15" customHeight="1" x14ac:dyDescent="0.25">
      <c r="D569" s="348"/>
      <c r="E569" s="431"/>
      <c r="F569" s="444"/>
      <c r="G569" s="350"/>
      <c r="H569" s="351"/>
      <c r="I569" s="351"/>
      <c r="J569" s="352"/>
      <c r="K569" s="352"/>
      <c r="L569" s="348"/>
      <c r="M569" s="348"/>
      <c r="N569" s="348"/>
      <c r="O569" s="353"/>
      <c r="P569" s="348"/>
    </row>
    <row r="570" spans="4:16" ht="40.15" customHeight="1" x14ac:dyDescent="0.25">
      <c r="D570" s="348"/>
      <c r="E570" s="431"/>
      <c r="F570" s="444"/>
      <c r="G570" s="350"/>
      <c r="H570" s="351"/>
      <c r="I570" s="351"/>
      <c r="J570" s="352"/>
      <c r="K570" s="352"/>
      <c r="L570" s="348"/>
      <c r="M570" s="348"/>
      <c r="N570" s="348"/>
      <c r="O570" s="353"/>
      <c r="P570" s="348"/>
    </row>
    <row r="571" spans="4:16" ht="40.15" customHeight="1" x14ac:dyDescent="0.25">
      <c r="D571" s="348"/>
      <c r="E571" s="431"/>
      <c r="F571" s="444"/>
      <c r="G571" s="350"/>
      <c r="H571" s="351"/>
      <c r="I571" s="351"/>
      <c r="J571" s="352"/>
      <c r="K571" s="352"/>
      <c r="L571" s="348"/>
      <c r="M571" s="348"/>
      <c r="N571" s="348"/>
      <c r="O571" s="353"/>
      <c r="P571" s="348"/>
    </row>
    <row r="572" spans="4:16" ht="40.15" customHeight="1" x14ac:dyDescent="0.25">
      <c r="D572" s="348"/>
      <c r="E572" s="431"/>
      <c r="F572" s="444"/>
      <c r="G572" s="350"/>
      <c r="H572" s="351"/>
      <c r="I572" s="351"/>
      <c r="J572" s="352"/>
      <c r="K572" s="352"/>
      <c r="L572" s="348"/>
      <c r="M572" s="348"/>
      <c r="N572" s="348"/>
      <c r="O572" s="353"/>
      <c r="P572" s="348"/>
    </row>
    <row r="573" spans="4:16" ht="40.15" customHeight="1" x14ac:dyDescent="0.25">
      <c r="D573" s="348"/>
      <c r="E573" s="431"/>
      <c r="F573" s="444"/>
      <c r="G573" s="350"/>
      <c r="H573" s="351"/>
      <c r="I573" s="351"/>
      <c r="J573" s="352"/>
      <c r="K573" s="352"/>
      <c r="L573" s="348"/>
      <c r="M573" s="348"/>
      <c r="N573" s="348"/>
      <c r="O573" s="353"/>
      <c r="P573" s="348"/>
    </row>
    <row r="574" spans="4:16" ht="40.15" customHeight="1" x14ac:dyDescent="0.25">
      <c r="D574" s="348"/>
      <c r="E574" s="431"/>
      <c r="F574" s="444"/>
      <c r="G574" s="350"/>
      <c r="H574" s="351"/>
      <c r="I574" s="351"/>
      <c r="J574" s="352"/>
      <c r="K574" s="352"/>
      <c r="L574" s="348"/>
      <c r="M574" s="348"/>
      <c r="N574" s="348"/>
      <c r="O574" s="353"/>
      <c r="P574" s="348"/>
    </row>
    <row r="575" spans="4:16" ht="40.15" customHeight="1" x14ac:dyDescent="0.25">
      <c r="D575" s="348"/>
      <c r="E575" s="431"/>
      <c r="F575" s="444"/>
      <c r="G575" s="350"/>
      <c r="H575" s="351"/>
      <c r="I575" s="351"/>
      <c r="J575" s="352"/>
      <c r="K575" s="352"/>
      <c r="L575" s="348"/>
      <c r="M575" s="348"/>
      <c r="N575" s="348"/>
      <c r="O575" s="353"/>
      <c r="P575" s="348"/>
    </row>
    <row r="576" spans="4:16" ht="40.15" customHeight="1" x14ac:dyDescent="0.25">
      <c r="D576" s="348"/>
      <c r="E576" s="431"/>
      <c r="F576" s="444"/>
      <c r="G576" s="350"/>
      <c r="H576" s="351"/>
      <c r="I576" s="351"/>
      <c r="J576" s="352"/>
      <c r="K576" s="352"/>
      <c r="L576" s="348"/>
      <c r="M576" s="348"/>
      <c r="N576" s="348"/>
      <c r="O576" s="353"/>
      <c r="P576" s="348"/>
    </row>
    <row r="577" spans="4:16" ht="40.15" customHeight="1" x14ac:dyDescent="0.25">
      <c r="D577" s="348"/>
      <c r="E577" s="431"/>
      <c r="F577" s="444"/>
      <c r="G577" s="350"/>
      <c r="H577" s="351"/>
      <c r="I577" s="351"/>
      <c r="J577" s="352"/>
      <c r="K577" s="352"/>
      <c r="L577" s="348"/>
      <c r="M577" s="348"/>
      <c r="N577" s="348"/>
      <c r="O577" s="353"/>
      <c r="P577" s="348"/>
    </row>
    <row r="578" spans="4:16" ht="40.15" customHeight="1" x14ac:dyDescent="0.25">
      <c r="D578" s="348"/>
      <c r="E578" s="431"/>
      <c r="F578" s="444"/>
      <c r="G578" s="350"/>
      <c r="H578" s="351"/>
      <c r="I578" s="351"/>
      <c r="J578" s="352"/>
      <c r="K578" s="352"/>
      <c r="L578" s="348"/>
      <c r="M578" s="348"/>
      <c r="N578" s="348"/>
      <c r="O578" s="353"/>
      <c r="P578" s="348"/>
    </row>
    <row r="579" spans="4:16" ht="40.15" customHeight="1" x14ac:dyDescent="0.25">
      <c r="D579" s="348"/>
      <c r="E579" s="431"/>
      <c r="F579" s="444"/>
      <c r="G579" s="350"/>
      <c r="H579" s="351"/>
      <c r="I579" s="351"/>
      <c r="J579" s="352"/>
      <c r="K579" s="352"/>
      <c r="L579" s="348"/>
      <c r="M579" s="348"/>
      <c r="N579" s="348"/>
      <c r="O579" s="353"/>
      <c r="P579" s="348"/>
    </row>
    <row r="580" spans="4:16" ht="40.15" customHeight="1" x14ac:dyDescent="0.25">
      <c r="D580" s="348"/>
      <c r="E580" s="431"/>
      <c r="F580" s="444"/>
      <c r="G580" s="350"/>
      <c r="H580" s="351"/>
      <c r="I580" s="351"/>
      <c r="J580" s="352"/>
      <c r="K580" s="352"/>
      <c r="L580" s="348"/>
      <c r="M580" s="348"/>
      <c r="N580" s="348"/>
      <c r="O580" s="353"/>
      <c r="P580" s="348"/>
    </row>
    <row r="581" spans="4:16" ht="40.15" customHeight="1" x14ac:dyDescent="0.25">
      <c r="D581" s="348"/>
      <c r="E581" s="431"/>
      <c r="F581" s="444"/>
      <c r="G581" s="350"/>
      <c r="H581" s="351"/>
      <c r="I581" s="351"/>
      <c r="J581" s="352"/>
      <c r="K581" s="352"/>
      <c r="L581" s="348"/>
      <c r="M581" s="348"/>
      <c r="N581" s="348"/>
      <c r="O581" s="353"/>
      <c r="P581" s="348"/>
    </row>
    <row r="582" spans="4:16" ht="40.15" customHeight="1" x14ac:dyDescent="0.25">
      <c r="D582" s="348"/>
      <c r="E582" s="431"/>
      <c r="F582" s="444"/>
      <c r="G582" s="350"/>
      <c r="H582" s="351"/>
      <c r="I582" s="351"/>
      <c r="J582" s="352"/>
      <c r="K582" s="352"/>
      <c r="L582" s="348"/>
      <c r="M582" s="348"/>
      <c r="N582" s="348"/>
      <c r="O582" s="353"/>
      <c r="P582" s="348"/>
    </row>
    <row r="583" spans="4:16" ht="40.15" customHeight="1" x14ac:dyDescent="0.25">
      <c r="D583" s="348"/>
      <c r="E583" s="431"/>
      <c r="F583" s="444"/>
      <c r="G583" s="350"/>
      <c r="H583" s="351"/>
      <c r="I583" s="351"/>
      <c r="J583" s="352"/>
      <c r="K583" s="352"/>
      <c r="L583" s="348"/>
      <c r="M583" s="348"/>
      <c r="N583" s="348"/>
      <c r="O583" s="353"/>
      <c r="P583" s="348"/>
    </row>
    <row r="584" spans="4:16" ht="40.15" customHeight="1" x14ac:dyDescent="0.25">
      <c r="D584" s="326"/>
      <c r="E584" s="431"/>
      <c r="F584" s="156"/>
      <c r="G584" s="328"/>
      <c r="H584" s="324"/>
      <c r="I584" s="324"/>
      <c r="J584" s="329"/>
      <c r="K584" s="329"/>
      <c r="L584" s="326"/>
      <c r="M584" s="326"/>
      <c r="N584" s="326"/>
      <c r="O584" s="330"/>
      <c r="P584" s="326"/>
    </row>
    <row r="585" spans="4:16" x14ac:dyDescent="0.25">
      <c r="F585" s="156"/>
    </row>
    <row r="586" spans="4:16" x14ac:dyDescent="0.25">
      <c r="F586" s="156"/>
    </row>
    <row r="587" spans="4:16" x14ac:dyDescent="0.25">
      <c r="F587" s="156"/>
    </row>
    <row r="588" spans="4:16" x14ac:dyDescent="0.25">
      <c r="F588" s="15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row r="597" spans="6:6" x14ac:dyDescent="0.25">
      <c r="F597" s="156"/>
    </row>
    <row r="598" spans="6:6" x14ac:dyDescent="0.25">
      <c r="F598" s="156"/>
    </row>
    <row r="599" spans="6:6" x14ac:dyDescent="0.25">
      <c r="F599" s="156"/>
    </row>
    <row r="600" spans="6:6" x14ac:dyDescent="0.25">
      <c r="F600" s="156"/>
    </row>
    <row r="601" spans="6:6" x14ac:dyDescent="0.25">
      <c r="F601" s="156"/>
    </row>
  </sheetData>
  <mergeCells count="1043">
    <mergeCell ref="Z4:Z5"/>
    <mergeCell ref="AV4:AV5"/>
    <mergeCell ref="AW4:AW5"/>
    <mergeCell ref="AX4:AX5"/>
    <mergeCell ref="AY4:AY5"/>
    <mergeCell ref="T3:X3"/>
    <mergeCell ref="Y3:AF3"/>
    <mergeCell ref="AG3:AG5"/>
    <mergeCell ref="AH3:AH5"/>
    <mergeCell ref="AP4:AP5"/>
    <mergeCell ref="AQ4:AQ5"/>
    <mergeCell ref="AR4:AU4"/>
    <mergeCell ref="Q3:Q5"/>
    <mergeCell ref="R3:R5"/>
    <mergeCell ref="P3:P5"/>
    <mergeCell ref="BU4:BU5"/>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F4:AF5"/>
    <mergeCell ref="BN3:BU3"/>
    <mergeCell ref="AK3:AK5"/>
    <mergeCell ref="AL3:AM3"/>
    <mergeCell ref="AN3:AO3"/>
    <mergeCell ref="AP3:AW3"/>
    <mergeCell ref="AX3:BE3"/>
    <mergeCell ref="BF3:BM3"/>
    <mergeCell ref="AJ3:AJ5"/>
    <mergeCell ref="J9:J12"/>
    <mergeCell ref="K9:K12"/>
    <mergeCell ref="T4:T5"/>
    <mergeCell ref="U4:U5"/>
    <mergeCell ref="V4:V5"/>
    <mergeCell ref="AI3:AI5"/>
    <mergeCell ref="AD9:AD12"/>
    <mergeCell ref="AE9:AE12"/>
    <mergeCell ref="AF9:AF12"/>
    <mergeCell ref="B3:D3"/>
    <mergeCell ref="E3:E5"/>
    <mergeCell ref="F3:I3"/>
    <mergeCell ref="J3:K3"/>
    <mergeCell ref="L3:M3"/>
    <mergeCell ref="N3:O3"/>
    <mergeCell ref="N4:N5"/>
    <mergeCell ref="O4:O5"/>
    <mergeCell ref="C4:D4"/>
    <mergeCell ref="F4:F5"/>
    <mergeCell ref="G4:G5"/>
    <mergeCell ref="H4:H5"/>
    <mergeCell ref="I4:I5"/>
    <mergeCell ref="J4:J5"/>
    <mergeCell ref="K4:K5"/>
    <mergeCell ref="L4:L5"/>
    <mergeCell ref="M4:M5"/>
    <mergeCell ref="W4:W5"/>
    <mergeCell ref="X4:X5"/>
    <mergeCell ref="Y4:Y5"/>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N9:N12"/>
    <mergeCell ref="O9:O12"/>
    <mergeCell ref="P9:P12"/>
    <mergeCell ref="Q9:Q12"/>
    <mergeCell ref="C9:C12"/>
    <mergeCell ref="D9:D12"/>
    <mergeCell ref="E9:E12"/>
    <mergeCell ref="F9:F12"/>
    <mergeCell ref="G9:G12"/>
    <mergeCell ref="H9:H12"/>
    <mergeCell ref="I9:I12"/>
    <mergeCell ref="L17:L20"/>
    <mergeCell ref="M17:M20"/>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L13:L16"/>
    <mergeCell ref="M13:M16"/>
    <mergeCell ref="J21:J24"/>
    <mergeCell ref="K21:K24"/>
    <mergeCell ref="Q17:Q20"/>
    <mergeCell ref="R17:R20"/>
    <mergeCell ref="S17:S20"/>
    <mergeCell ref="H17:H20"/>
    <mergeCell ref="I17:I20"/>
    <mergeCell ref="J17:J20"/>
    <mergeCell ref="K17:K20"/>
    <mergeCell ref="AD21:AD24"/>
    <mergeCell ref="N13:N16"/>
    <mergeCell ref="O13:O16"/>
    <mergeCell ref="AF17:AF20"/>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AE21:AE24"/>
    <mergeCell ref="AF21:AF24"/>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C21:C24"/>
    <mergeCell ref="D21:D24"/>
    <mergeCell ref="E21:E24"/>
    <mergeCell ref="F21:F24"/>
    <mergeCell ref="G21:G24"/>
    <mergeCell ref="H21:H24"/>
    <mergeCell ref="I21:I24"/>
    <mergeCell ref="L30:L33"/>
    <mergeCell ref="M30:M33"/>
    <mergeCell ref="AB25:AB28"/>
    <mergeCell ref="AC25:AC28"/>
    <mergeCell ref="AD25:AD28"/>
    <mergeCell ref="AE25:AE28"/>
    <mergeCell ref="AF25:AF28"/>
    <mergeCell ref="C30:C33"/>
    <mergeCell ref="D30:D33"/>
    <mergeCell ref="E30:E33"/>
    <mergeCell ref="F30:F33"/>
    <mergeCell ref="G30:G33"/>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L25:L28"/>
    <mergeCell ref="M25:M28"/>
    <mergeCell ref="N25:N28"/>
    <mergeCell ref="O25:O28"/>
    <mergeCell ref="AF30:AF33"/>
    <mergeCell ref="Z30:Z33"/>
    <mergeCell ref="AA30:AA33"/>
    <mergeCell ref="AB30:AB33"/>
    <mergeCell ref="AC30:AC33"/>
    <mergeCell ref="AD30:AD33"/>
    <mergeCell ref="AE30:AE33"/>
    <mergeCell ref="T30:T33"/>
    <mergeCell ref="U30:U33"/>
    <mergeCell ref="V30:V33"/>
    <mergeCell ref="W30:W33"/>
    <mergeCell ref="X30:X33"/>
    <mergeCell ref="Y30:Y33"/>
    <mergeCell ref="N30:N33"/>
    <mergeCell ref="O30:O33"/>
    <mergeCell ref="P30:P33"/>
    <mergeCell ref="C34:C37"/>
    <mergeCell ref="D34:D37"/>
    <mergeCell ref="E34:E37"/>
    <mergeCell ref="F34:F37"/>
    <mergeCell ref="G34:G37"/>
    <mergeCell ref="H34:H37"/>
    <mergeCell ref="I34:I37"/>
    <mergeCell ref="J34:J37"/>
    <mergeCell ref="K34:K37"/>
    <mergeCell ref="Q30:Q33"/>
    <mergeCell ref="R30:R33"/>
    <mergeCell ref="S30:S33"/>
    <mergeCell ref="H30:H33"/>
    <mergeCell ref="I30:I33"/>
    <mergeCell ref="J30:J33"/>
    <mergeCell ref="K30:K33"/>
    <mergeCell ref="AD34:AD37"/>
    <mergeCell ref="AE34:AE37"/>
    <mergeCell ref="AF34:AF37"/>
    <mergeCell ref="C38:C41"/>
    <mergeCell ref="D38:D41"/>
    <mergeCell ref="E38:E41"/>
    <mergeCell ref="F38:F41"/>
    <mergeCell ref="G38:G41"/>
    <mergeCell ref="H38:H41"/>
    <mergeCell ref="I38:I41"/>
    <mergeCell ref="X34:X37"/>
    <mergeCell ref="Y34:Y37"/>
    <mergeCell ref="Z34:Z37"/>
    <mergeCell ref="AA34:AA37"/>
    <mergeCell ref="AB34:AB37"/>
    <mergeCell ref="AC34:AC37"/>
    <mergeCell ref="R34:R37"/>
    <mergeCell ref="S34:S37"/>
    <mergeCell ref="T34:T37"/>
    <mergeCell ref="U34:U37"/>
    <mergeCell ref="V34:V37"/>
    <mergeCell ref="W34:W37"/>
    <mergeCell ref="L34:L37"/>
    <mergeCell ref="M34:M37"/>
    <mergeCell ref="N34:N37"/>
    <mergeCell ref="O34:O37"/>
    <mergeCell ref="P34:P37"/>
    <mergeCell ref="Q34:Q37"/>
    <mergeCell ref="L42:L45"/>
    <mergeCell ref="M42:M45"/>
    <mergeCell ref="AB38:AB41"/>
    <mergeCell ref="AC38:AC41"/>
    <mergeCell ref="AD38:AD41"/>
    <mergeCell ref="AE38:AE41"/>
    <mergeCell ref="AF38:AF41"/>
    <mergeCell ref="C42:C45"/>
    <mergeCell ref="D42:D45"/>
    <mergeCell ref="E42:E45"/>
    <mergeCell ref="F42:F45"/>
    <mergeCell ref="G42:G45"/>
    <mergeCell ref="V38:V41"/>
    <mergeCell ref="W38:W41"/>
    <mergeCell ref="X38:X41"/>
    <mergeCell ref="Y38:Y41"/>
    <mergeCell ref="Z38:Z41"/>
    <mergeCell ref="AA38:AA41"/>
    <mergeCell ref="P38:P41"/>
    <mergeCell ref="Q38:Q41"/>
    <mergeCell ref="R38:R41"/>
    <mergeCell ref="S38:S41"/>
    <mergeCell ref="T38:T41"/>
    <mergeCell ref="U38:U41"/>
    <mergeCell ref="J38:J41"/>
    <mergeCell ref="K38:K41"/>
    <mergeCell ref="L38:L41"/>
    <mergeCell ref="M38:M41"/>
    <mergeCell ref="N38:N41"/>
    <mergeCell ref="O38:O41"/>
    <mergeCell ref="AF42:AF45"/>
    <mergeCell ref="Z42:Z45"/>
    <mergeCell ref="AA42:AA45"/>
    <mergeCell ref="AB42:AB45"/>
    <mergeCell ref="AC42:AC45"/>
    <mergeCell ref="AD42:AD45"/>
    <mergeCell ref="AE42:AE45"/>
    <mergeCell ref="T42:T45"/>
    <mergeCell ref="U42:U45"/>
    <mergeCell ref="V42:V45"/>
    <mergeCell ref="W42:W45"/>
    <mergeCell ref="X42:X45"/>
    <mergeCell ref="Y42:Y45"/>
    <mergeCell ref="N42:N45"/>
    <mergeCell ref="O42:O45"/>
    <mergeCell ref="P42:P45"/>
    <mergeCell ref="C47:C54"/>
    <mergeCell ref="D47:D54"/>
    <mergeCell ref="E47:E50"/>
    <mergeCell ref="F47:F50"/>
    <mergeCell ref="G47:G50"/>
    <mergeCell ref="H47:H50"/>
    <mergeCell ref="I47:I50"/>
    <mergeCell ref="J47:J50"/>
    <mergeCell ref="K47:K50"/>
    <mergeCell ref="Q42:Q45"/>
    <mergeCell ref="R42:R45"/>
    <mergeCell ref="S42:S45"/>
    <mergeCell ref="H42:H45"/>
    <mergeCell ref="I42:I45"/>
    <mergeCell ref="J42:J45"/>
    <mergeCell ref="K42:K45"/>
    <mergeCell ref="P51:P54"/>
    <mergeCell ref="Q51:Q54"/>
    <mergeCell ref="AD47:AD50"/>
    <mergeCell ref="AE47:AE50"/>
    <mergeCell ref="AF47:AF50"/>
    <mergeCell ref="E51:E54"/>
    <mergeCell ref="F51:F54"/>
    <mergeCell ref="G51:G54"/>
    <mergeCell ref="H51:H54"/>
    <mergeCell ref="I51:I54"/>
    <mergeCell ref="J51:J54"/>
    <mergeCell ref="K51:K54"/>
    <mergeCell ref="X47:X50"/>
    <mergeCell ref="Y47:Y50"/>
    <mergeCell ref="Z47:Z50"/>
    <mergeCell ref="AA47:AA50"/>
    <mergeCell ref="AB47:AB50"/>
    <mergeCell ref="AC47:AC50"/>
    <mergeCell ref="R47:R50"/>
    <mergeCell ref="S47:S50"/>
    <mergeCell ref="T47:T50"/>
    <mergeCell ref="U47:U50"/>
    <mergeCell ref="V47:V50"/>
    <mergeCell ref="W47:W50"/>
    <mergeCell ref="L47:L50"/>
    <mergeCell ref="M47:M50"/>
    <mergeCell ref="N47:N50"/>
    <mergeCell ref="O47:O50"/>
    <mergeCell ref="P47:P50"/>
    <mergeCell ref="Q47:Q50"/>
    <mergeCell ref="M55:M58"/>
    <mergeCell ref="N55:N58"/>
    <mergeCell ref="O55:O58"/>
    <mergeCell ref="L59:L62"/>
    <mergeCell ref="M59:M62"/>
    <mergeCell ref="N59:N62"/>
    <mergeCell ref="AD51:AD54"/>
    <mergeCell ref="AE51:AE54"/>
    <mergeCell ref="AF51:AF54"/>
    <mergeCell ref="C55:C62"/>
    <mergeCell ref="D55:D62"/>
    <mergeCell ref="E55:E58"/>
    <mergeCell ref="F55:F58"/>
    <mergeCell ref="G55:G58"/>
    <mergeCell ref="H55:H58"/>
    <mergeCell ref="I55:I58"/>
    <mergeCell ref="X51:X54"/>
    <mergeCell ref="Y51:Y54"/>
    <mergeCell ref="Z51:Z54"/>
    <mergeCell ref="AA51:AA54"/>
    <mergeCell ref="AB51:AB54"/>
    <mergeCell ref="AC51:AC54"/>
    <mergeCell ref="R51:R54"/>
    <mergeCell ref="S51:S54"/>
    <mergeCell ref="T51:T54"/>
    <mergeCell ref="U51:U54"/>
    <mergeCell ref="V51:V54"/>
    <mergeCell ref="W51:W54"/>
    <mergeCell ref="L51:L54"/>
    <mergeCell ref="M51:M54"/>
    <mergeCell ref="N51:N54"/>
    <mergeCell ref="O51:O54"/>
    <mergeCell ref="AB55:AB58"/>
    <mergeCell ref="AC55:AC58"/>
    <mergeCell ref="AD55:AD58"/>
    <mergeCell ref="AE55:AE58"/>
    <mergeCell ref="AF55:AF58"/>
    <mergeCell ref="Z55:Z58"/>
    <mergeCell ref="AA55:AA58"/>
    <mergeCell ref="AB59:AB62"/>
    <mergeCell ref="AC59:AC62"/>
    <mergeCell ref="AD59:AD62"/>
    <mergeCell ref="AE59:AE62"/>
    <mergeCell ref="AF59:AF62"/>
    <mergeCell ref="Z59:Z62"/>
    <mergeCell ref="AA59:AA62"/>
    <mergeCell ref="E59:E62"/>
    <mergeCell ref="F59:F62"/>
    <mergeCell ref="G59:G62"/>
    <mergeCell ref="H59:H62"/>
    <mergeCell ref="I59:I62"/>
    <mergeCell ref="V55:V58"/>
    <mergeCell ref="W55:W58"/>
    <mergeCell ref="X55:X58"/>
    <mergeCell ref="Y55:Y58"/>
    <mergeCell ref="P55:P58"/>
    <mergeCell ref="Q55:Q58"/>
    <mergeCell ref="R55:R58"/>
    <mergeCell ref="S55:S58"/>
    <mergeCell ref="T55:T58"/>
    <mergeCell ref="U55:U58"/>
    <mergeCell ref="J55:J58"/>
    <mergeCell ref="K55:K58"/>
    <mergeCell ref="L55:L58"/>
    <mergeCell ref="G67:G70"/>
    <mergeCell ref="H67:H70"/>
    <mergeCell ref="I67:I70"/>
    <mergeCell ref="J67:J70"/>
    <mergeCell ref="K67:K70"/>
    <mergeCell ref="V59:V62"/>
    <mergeCell ref="W59:W62"/>
    <mergeCell ref="X59:X62"/>
    <mergeCell ref="Y59:Y62"/>
    <mergeCell ref="P59:P62"/>
    <mergeCell ref="Q59:Q62"/>
    <mergeCell ref="R59:R62"/>
    <mergeCell ref="S59:S62"/>
    <mergeCell ref="T59:T62"/>
    <mergeCell ref="U59:U62"/>
    <mergeCell ref="J59:J62"/>
    <mergeCell ref="K59:K62"/>
    <mergeCell ref="Q63:Q66"/>
    <mergeCell ref="R63:R66"/>
    <mergeCell ref="S63:S66"/>
    <mergeCell ref="H63:H66"/>
    <mergeCell ref="I63:I66"/>
    <mergeCell ref="J63:J66"/>
    <mergeCell ref="K63:K66"/>
    <mergeCell ref="O59:O62"/>
    <mergeCell ref="L63:L66"/>
    <mergeCell ref="M63:M66"/>
    <mergeCell ref="AF63:AF66"/>
    <mergeCell ref="Z63:Z66"/>
    <mergeCell ref="AA63:AA66"/>
    <mergeCell ref="AB63:AB66"/>
    <mergeCell ref="AC63:AC66"/>
    <mergeCell ref="AD63:AD66"/>
    <mergeCell ref="AE63:AE66"/>
    <mergeCell ref="T63:T66"/>
    <mergeCell ref="U63:U66"/>
    <mergeCell ref="V63:V66"/>
    <mergeCell ref="W63:W66"/>
    <mergeCell ref="X63:X66"/>
    <mergeCell ref="Y63:Y66"/>
    <mergeCell ref="C63:C66"/>
    <mergeCell ref="D63:D66"/>
    <mergeCell ref="E63:E66"/>
    <mergeCell ref="F63:F66"/>
    <mergeCell ref="G63:G66"/>
    <mergeCell ref="N63:N66"/>
    <mergeCell ref="O63:O66"/>
    <mergeCell ref="P63:P66"/>
    <mergeCell ref="AD67:AD70"/>
    <mergeCell ref="AE67:AE70"/>
    <mergeCell ref="AF67:AF70"/>
    <mergeCell ref="C71:C74"/>
    <mergeCell ref="D71:D74"/>
    <mergeCell ref="E71:E74"/>
    <mergeCell ref="F71:F74"/>
    <mergeCell ref="G71:G74"/>
    <mergeCell ref="H71:H74"/>
    <mergeCell ref="I71:I74"/>
    <mergeCell ref="X67:X70"/>
    <mergeCell ref="Y67:Y70"/>
    <mergeCell ref="Z67:Z70"/>
    <mergeCell ref="AA67:AA70"/>
    <mergeCell ref="AB67:AB70"/>
    <mergeCell ref="AC67:AC70"/>
    <mergeCell ref="R67:R70"/>
    <mergeCell ref="S67:S70"/>
    <mergeCell ref="T67:T70"/>
    <mergeCell ref="U67:U70"/>
    <mergeCell ref="V67:V70"/>
    <mergeCell ref="W67:W70"/>
    <mergeCell ref="L67:L70"/>
    <mergeCell ref="M67:M70"/>
    <mergeCell ref="N67:N70"/>
    <mergeCell ref="O67:O70"/>
    <mergeCell ref="P67:P70"/>
    <mergeCell ref="Q67:Q70"/>
    <mergeCell ref="C67:C70"/>
    <mergeCell ref="D67:D70"/>
    <mergeCell ref="E67:E70"/>
    <mergeCell ref="F67:F70"/>
    <mergeCell ref="L75:L78"/>
    <mergeCell ref="M75:M78"/>
    <mergeCell ref="AB71:AB74"/>
    <mergeCell ref="AC71:AC74"/>
    <mergeCell ref="AD71:AD74"/>
    <mergeCell ref="AE71:AE74"/>
    <mergeCell ref="AF71:AF74"/>
    <mergeCell ref="C75:C78"/>
    <mergeCell ref="D75:D78"/>
    <mergeCell ref="E75:E78"/>
    <mergeCell ref="F75:F78"/>
    <mergeCell ref="G75:G78"/>
    <mergeCell ref="V71:V74"/>
    <mergeCell ref="W71:W74"/>
    <mergeCell ref="X71:X74"/>
    <mergeCell ref="Y71:Y74"/>
    <mergeCell ref="Z71:Z74"/>
    <mergeCell ref="AA71:AA74"/>
    <mergeCell ref="P71:P74"/>
    <mergeCell ref="Q71:Q74"/>
    <mergeCell ref="R71:R74"/>
    <mergeCell ref="S71:S74"/>
    <mergeCell ref="T71:T74"/>
    <mergeCell ref="U71:U74"/>
    <mergeCell ref="J71:J74"/>
    <mergeCell ref="K71:K74"/>
    <mergeCell ref="L71:L74"/>
    <mergeCell ref="M71:M74"/>
    <mergeCell ref="N71:N74"/>
    <mergeCell ref="O71:O74"/>
    <mergeCell ref="AF75:AF78"/>
    <mergeCell ref="C79:C82"/>
    <mergeCell ref="D79:D82"/>
    <mergeCell ref="E79:E82"/>
    <mergeCell ref="F79:F82"/>
    <mergeCell ref="G79:G82"/>
    <mergeCell ref="H79:H82"/>
    <mergeCell ref="I79:I82"/>
    <mergeCell ref="J79:J82"/>
    <mergeCell ref="K79:K82"/>
    <mergeCell ref="Z75:Z78"/>
    <mergeCell ref="AA75:AA78"/>
    <mergeCell ref="AB75:AB78"/>
    <mergeCell ref="AC75:AC78"/>
    <mergeCell ref="AD75:AD78"/>
    <mergeCell ref="AE75:AE78"/>
    <mergeCell ref="T75:T78"/>
    <mergeCell ref="U75:U78"/>
    <mergeCell ref="V75:V78"/>
    <mergeCell ref="W75:W78"/>
    <mergeCell ref="X75:X78"/>
    <mergeCell ref="Y75:Y78"/>
    <mergeCell ref="N75:N78"/>
    <mergeCell ref="O75:O78"/>
    <mergeCell ref="P75:P78"/>
    <mergeCell ref="Q75:Q78"/>
    <mergeCell ref="R75:R78"/>
    <mergeCell ref="S75:S78"/>
    <mergeCell ref="H75:H78"/>
    <mergeCell ref="I75:I78"/>
    <mergeCell ref="J75:J78"/>
    <mergeCell ref="K75:K78"/>
    <mergeCell ref="AD79:AD82"/>
    <mergeCell ref="AE79:AE82"/>
    <mergeCell ref="AF79:AF82"/>
    <mergeCell ref="C84:C87"/>
    <mergeCell ref="D84:D87"/>
    <mergeCell ref="E84:E87"/>
    <mergeCell ref="F84:F87"/>
    <mergeCell ref="G84:G87"/>
    <mergeCell ref="H84:H87"/>
    <mergeCell ref="I84:I87"/>
    <mergeCell ref="X79:X82"/>
    <mergeCell ref="Y79:Y82"/>
    <mergeCell ref="Z79:Z82"/>
    <mergeCell ref="AA79:AA82"/>
    <mergeCell ref="AB79:AB82"/>
    <mergeCell ref="AC79:AC82"/>
    <mergeCell ref="R79:R82"/>
    <mergeCell ref="S79:S82"/>
    <mergeCell ref="T79:T82"/>
    <mergeCell ref="U79:U82"/>
    <mergeCell ref="V79:V82"/>
    <mergeCell ref="W79:W82"/>
    <mergeCell ref="L79:L82"/>
    <mergeCell ref="M79:M82"/>
    <mergeCell ref="N79:N82"/>
    <mergeCell ref="O79:O82"/>
    <mergeCell ref="P79:P82"/>
    <mergeCell ref="Q79:Q82"/>
    <mergeCell ref="AE84:AE87"/>
    <mergeCell ref="AF84:AF87"/>
    <mergeCell ref="V84:V87"/>
    <mergeCell ref="W84:W87"/>
    <mergeCell ref="X84:X87"/>
    <mergeCell ref="Y84:Y87"/>
    <mergeCell ref="Z84:Z87"/>
    <mergeCell ref="AA84:AA87"/>
    <mergeCell ref="P84:P87"/>
    <mergeCell ref="Q84:Q87"/>
    <mergeCell ref="R84:R87"/>
    <mergeCell ref="S84:S87"/>
    <mergeCell ref="T84:T87"/>
    <mergeCell ref="U84:U87"/>
    <mergeCell ref="AF89:AF92"/>
    <mergeCell ref="J84:J87"/>
    <mergeCell ref="K84:K87"/>
    <mergeCell ref="L84:L87"/>
    <mergeCell ref="M84:M87"/>
    <mergeCell ref="N84:N87"/>
    <mergeCell ref="E89:E92"/>
    <mergeCell ref="F89:F92"/>
    <mergeCell ref="G89:G92"/>
    <mergeCell ref="AB84:AB87"/>
    <mergeCell ref="AC84:AC87"/>
    <mergeCell ref="AD84:AD87"/>
    <mergeCell ref="O84:O87"/>
    <mergeCell ref="U89:U92"/>
    <mergeCell ref="V89:V92"/>
    <mergeCell ref="W89:W92"/>
    <mergeCell ref="X89:X92"/>
    <mergeCell ref="Y89:Y92"/>
    <mergeCell ref="N89:N92"/>
    <mergeCell ref="O89:O92"/>
    <mergeCell ref="P89:P92"/>
    <mergeCell ref="Q89:Q92"/>
    <mergeCell ref="R89:R92"/>
    <mergeCell ref="S89:S92"/>
    <mergeCell ref="I93:I96"/>
    <mergeCell ref="J93:J96"/>
    <mergeCell ref="K93:K96"/>
    <mergeCell ref="L93:L96"/>
    <mergeCell ref="M93:M96"/>
    <mergeCell ref="Z89:Z92"/>
    <mergeCell ref="AA89:AA92"/>
    <mergeCell ref="AB89:AB92"/>
    <mergeCell ref="AC89:AC92"/>
    <mergeCell ref="AD89:AD92"/>
    <mergeCell ref="AE89:AE92"/>
    <mergeCell ref="T89:T92"/>
    <mergeCell ref="H89:H92"/>
    <mergeCell ref="I89:I92"/>
    <mergeCell ref="J89:J92"/>
    <mergeCell ref="K89:K92"/>
    <mergeCell ref="L89:L92"/>
    <mergeCell ref="M89:M92"/>
    <mergeCell ref="AF93:AF96"/>
    <mergeCell ref="E97:E100"/>
    <mergeCell ref="F97:F100"/>
    <mergeCell ref="G97:G100"/>
    <mergeCell ref="H97:H100"/>
    <mergeCell ref="I97:I100"/>
    <mergeCell ref="J97:J100"/>
    <mergeCell ref="K97:K100"/>
    <mergeCell ref="L97:L100"/>
    <mergeCell ref="M97:M100"/>
    <mergeCell ref="Z93:Z96"/>
    <mergeCell ref="AA93:AA96"/>
    <mergeCell ref="AB93:AB96"/>
    <mergeCell ref="AC93:AC96"/>
    <mergeCell ref="AD93:AD96"/>
    <mergeCell ref="AE93:AE96"/>
    <mergeCell ref="T93:T96"/>
    <mergeCell ref="U93:U96"/>
    <mergeCell ref="V93:V96"/>
    <mergeCell ref="W93:W96"/>
    <mergeCell ref="X93:X96"/>
    <mergeCell ref="Y93:Y96"/>
    <mergeCell ref="N93:N96"/>
    <mergeCell ref="O93:O96"/>
    <mergeCell ref="P93:P96"/>
    <mergeCell ref="Q93:Q96"/>
    <mergeCell ref="R93:R96"/>
    <mergeCell ref="S93:S96"/>
    <mergeCell ref="AF97:AF100"/>
    <mergeCell ref="Z97:Z100"/>
    <mergeCell ref="AA97:AA100"/>
    <mergeCell ref="AB97:AB100"/>
    <mergeCell ref="AC97:AC100"/>
    <mergeCell ref="AD97:AD100"/>
    <mergeCell ref="AE97:AE100"/>
    <mergeCell ref="T97:T100"/>
    <mergeCell ref="U97:U100"/>
    <mergeCell ref="V97:V100"/>
    <mergeCell ref="W97:W100"/>
    <mergeCell ref="X97:X100"/>
    <mergeCell ref="Y97:Y100"/>
    <mergeCell ref="N97:N100"/>
    <mergeCell ref="O97:O100"/>
    <mergeCell ref="P97:P100"/>
    <mergeCell ref="C102:C105"/>
    <mergeCell ref="D102:D105"/>
    <mergeCell ref="E102:E105"/>
    <mergeCell ref="F102:F105"/>
    <mergeCell ref="G102:G105"/>
    <mergeCell ref="H102:H105"/>
    <mergeCell ref="I102:I105"/>
    <mergeCell ref="J102:J105"/>
    <mergeCell ref="K102:K105"/>
    <mergeCell ref="Q97:Q100"/>
    <mergeCell ref="R97:R100"/>
    <mergeCell ref="S97:S100"/>
    <mergeCell ref="C89:C100"/>
    <mergeCell ref="D89:D100"/>
    <mergeCell ref="AD102:AD105"/>
    <mergeCell ref="AE102:AE105"/>
    <mergeCell ref="E93:E96"/>
    <mergeCell ref="F93:F96"/>
    <mergeCell ref="G93:G96"/>
    <mergeCell ref="H93:H96"/>
    <mergeCell ref="AF102:AF105"/>
    <mergeCell ref="C107:C110"/>
    <mergeCell ref="D107:D110"/>
    <mergeCell ref="E107:E110"/>
    <mergeCell ref="F107:F110"/>
    <mergeCell ref="G107:G110"/>
    <mergeCell ref="H107:H110"/>
    <mergeCell ref="I107:I110"/>
    <mergeCell ref="X102:X105"/>
    <mergeCell ref="Y102:Y105"/>
    <mergeCell ref="Z102:Z105"/>
    <mergeCell ref="AA102:AA105"/>
    <mergeCell ref="AB102:AB105"/>
    <mergeCell ref="AC102:AC105"/>
    <mergeCell ref="R102:R105"/>
    <mergeCell ref="S102:S105"/>
    <mergeCell ref="T102:T105"/>
    <mergeCell ref="U102:U105"/>
    <mergeCell ref="V102:V105"/>
    <mergeCell ref="W102:W105"/>
    <mergeCell ref="L102:L105"/>
    <mergeCell ref="M102:M105"/>
    <mergeCell ref="N102:N105"/>
    <mergeCell ref="O102:O105"/>
    <mergeCell ref="P102:P105"/>
    <mergeCell ref="Q102:Q105"/>
    <mergeCell ref="L112:L115"/>
    <mergeCell ref="M112:M115"/>
    <mergeCell ref="AB107:AB110"/>
    <mergeCell ref="AC107:AC110"/>
    <mergeCell ref="AD107:AD110"/>
    <mergeCell ref="AE107:AE110"/>
    <mergeCell ref="AF107:AF110"/>
    <mergeCell ref="C112:C115"/>
    <mergeCell ref="D112:D115"/>
    <mergeCell ref="E112:E115"/>
    <mergeCell ref="F112:F115"/>
    <mergeCell ref="G112:G115"/>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J107:J110"/>
    <mergeCell ref="K107:K110"/>
    <mergeCell ref="L107:L110"/>
    <mergeCell ref="M107:M110"/>
    <mergeCell ref="N107:N110"/>
    <mergeCell ref="O107:O110"/>
    <mergeCell ref="AF112:AF115"/>
    <mergeCell ref="C117:C120"/>
    <mergeCell ref="D117:D120"/>
    <mergeCell ref="E117:E120"/>
    <mergeCell ref="F117:F120"/>
    <mergeCell ref="G117:G120"/>
    <mergeCell ref="H117:H120"/>
    <mergeCell ref="I117:I120"/>
    <mergeCell ref="J117:J120"/>
    <mergeCell ref="K117:K120"/>
    <mergeCell ref="Z112:Z115"/>
    <mergeCell ref="AA112:AA115"/>
    <mergeCell ref="AB112:AB115"/>
    <mergeCell ref="AC112:AC115"/>
    <mergeCell ref="AD112:AD115"/>
    <mergeCell ref="AE112:AE115"/>
    <mergeCell ref="T112:T115"/>
    <mergeCell ref="U112:U115"/>
    <mergeCell ref="V112:V115"/>
    <mergeCell ref="W112:W115"/>
    <mergeCell ref="X112:X115"/>
    <mergeCell ref="Y112:Y115"/>
    <mergeCell ref="N112:N115"/>
    <mergeCell ref="O112:O115"/>
    <mergeCell ref="P112:P115"/>
    <mergeCell ref="Q112:Q115"/>
    <mergeCell ref="R112:R115"/>
    <mergeCell ref="S112:S115"/>
    <mergeCell ref="H112:H115"/>
    <mergeCell ref="I112:I115"/>
    <mergeCell ref="J112:J115"/>
    <mergeCell ref="K112:K115"/>
    <mergeCell ref="AD117:AD120"/>
    <mergeCell ref="AE117:AE120"/>
    <mergeCell ref="AF117:AF120"/>
    <mergeCell ref="X117:X120"/>
    <mergeCell ref="Y117:Y120"/>
    <mergeCell ref="Z117:Z120"/>
    <mergeCell ref="AA117:AA120"/>
    <mergeCell ref="AB117:AB120"/>
    <mergeCell ref="AC117:AC120"/>
    <mergeCell ref="R117:R120"/>
    <mergeCell ref="S117:S120"/>
    <mergeCell ref="T117:T120"/>
    <mergeCell ref="U117:U120"/>
    <mergeCell ref="V117:V120"/>
    <mergeCell ref="W117:W120"/>
    <mergeCell ref="L117:L120"/>
    <mergeCell ref="M117:M120"/>
    <mergeCell ref="N117:N120"/>
    <mergeCell ref="O117:O120"/>
    <mergeCell ref="P117:P120"/>
    <mergeCell ref="Q117:Q120"/>
    <mergeCell ref="AP13:AP16"/>
    <mergeCell ref="AQ13:AQ16"/>
    <mergeCell ref="AX13:AX16"/>
    <mergeCell ref="AY13:AY16"/>
    <mergeCell ref="BF13:BF16"/>
    <mergeCell ref="BG13:BG16"/>
    <mergeCell ref="BN13:BN16"/>
    <mergeCell ref="BO13:BO16"/>
    <mergeCell ref="AP17:AP20"/>
    <mergeCell ref="AQ17:AQ20"/>
    <mergeCell ref="AX17:AX20"/>
    <mergeCell ref="AY17:AY20"/>
    <mergeCell ref="BF17:BF20"/>
    <mergeCell ref="BG17:BG20"/>
    <mergeCell ref="BN17:BN20"/>
    <mergeCell ref="BO17:BO20"/>
    <mergeCell ref="AQ9:AQ12"/>
    <mergeCell ref="AY9:AY12"/>
    <mergeCell ref="BG9:BG12"/>
    <mergeCell ref="BO9:BO12"/>
    <mergeCell ref="AP9:AP12"/>
    <mergeCell ref="AX9:AX12"/>
    <mergeCell ref="BF9:BF12"/>
    <mergeCell ref="BN9:BN12"/>
    <mergeCell ref="AP30:AP33"/>
    <mergeCell ref="AQ30:AQ33"/>
    <mergeCell ref="AX30:AX33"/>
    <mergeCell ref="AY30:AY33"/>
    <mergeCell ref="BF30:BF33"/>
    <mergeCell ref="BG30:BG33"/>
    <mergeCell ref="BN30:BN33"/>
    <mergeCell ref="BO30:BO33"/>
    <mergeCell ref="AP34:AP37"/>
    <mergeCell ref="AQ34:AQ37"/>
    <mergeCell ref="AX34:AX37"/>
    <mergeCell ref="AY34:AY37"/>
    <mergeCell ref="BF34:BF37"/>
    <mergeCell ref="BG34:BG37"/>
    <mergeCell ref="BN34:BN37"/>
    <mergeCell ref="BO34:BO37"/>
    <mergeCell ref="AP21:AP24"/>
    <mergeCell ref="AQ21:AQ24"/>
    <mergeCell ref="AX21:AX24"/>
    <mergeCell ref="AY21:AY24"/>
    <mergeCell ref="BF21:BF24"/>
    <mergeCell ref="BG21:BG24"/>
    <mergeCell ref="BN21:BN24"/>
    <mergeCell ref="BO21:BO24"/>
    <mergeCell ref="AP25:AP28"/>
    <mergeCell ref="AQ25:AQ28"/>
    <mergeCell ref="AX25:AX28"/>
    <mergeCell ref="AY25:AY28"/>
    <mergeCell ref="BF25:BF28"/>
    <mergeCell ref="BG25:BG28"/>
    <mergeCell ref="BN25:BN28"/>
    <mergeCell ref="BO25:BO28"/>
    <mergeCell ref="AP47:AP50"/>
    <mergeCell ref="AQ47:AQ50"/>
    <mergeCell ref="AX47:AX50"/>
    <mergeCell ref="AY47:AY50"/>
    <mergeCell ref="BF47:BF50"/>
    <mergeCell ref="BG47:BG50"/>
    <mergeCell ref="BN47:BN50"/>
    <mergeCell ref="BO47:BO50"/>
    <mergeCell ref="AP51:AP54"/>
    <mergeCell ref="AQ51:AQ54"/>
    <mergeCell ref="AX51:AX54"/>
    <mergeCell ref="AY51:AY54"/>
    <mergeCell ref="BF51:BF54"/>
    <mergeCell ref="BG51:BG54"/>
    <mergeCell ref="BN51:BN54"/>
    <mergeCell ref="BO51:BO54"/>
    <mergeCell ref="AP38:AP41"/>
    <mergeCell ref="AQ38:AQ41"/>
    <mergeCell ref="AX38:AX41"/>
    <mergeCell ref="AY38:AY41"/>
    <mergeCell ref="BF38:BF41"/>
    <mergeCell ref="BG38:BG41"/>
    <mergeCell ref="BN38:BN41"/>
    <mergeCell ref="BO38:BO41"/>
    <mergeCell ref="AP42:AP45"/>
    <mergeCell ref="AQ42:AQ45"/>
    <mergeCell ref="AX42:AX45"/>
    <mergeCell ref="AY42:AY45"/>
    <mergeCell ref="BF42:BF45"/>
    <mergeCell ref="BG42:BG45"/>
    <mergeCell ref="BN42:BN45"/>
    <mergeCell ref="BO42:BO45"/>
    <mergeCell ref="AP63:AP66"/>
    <mergeCell ref="AQ63:AQ66"/>
    <mergeCell ref="AX63:AX66"/>
    <mergeCell ref="AY63:AY66"/>
    <mergeCell ref="BF63:BF66"/>
    <mergeCell ref="BG63:BG66"/>
    <mergeCell ref="BN63:BN66"/>
    <mergeCell ref="BO63:BO66"/>
    <mergeCell ref="AP67:AP70"/>
    <mergeCell ref="AQ67:AQ70"/>
    <mergeCell ref="AX67:AX70"/>
    <mergeCell ref="AY67:AY70"/>
    <mergeCell ref="BF67:BF70"/>
    <mergeCell ref="BG67:BG70"/>
    <mergeCell ref="BN67:BN70"/>
    <mergeCell ref="BO67:BO70"/>
    <mergeCell ref="AP55:AP58"/>
    <mergeCell ref="AQ55:AQ58"/>
    <mergeCell ref="AX55:AX58"/>
    <mergeCell ref="AY55:AY58"/>
    <mergeCell ref="BF55:BF58"/>
    <mergeCell ref="BG55:BG58"/>
    <mergeCell ref="BN55:BN58"/>
    <mergeCell ref="BO55:BO58"/>
    <mergeCell ref="AP59:AP62"/>
    <mergeCell ref="AQ59:AQ62"/>
    <mergeCell ref="AX59:AX62"/>
    <mergeCell ref="AY59:AY62"/>
    <mergeCell ref="BF59:BF62"/>
    <mergeCell ref="BG59:BG62"/>
    <mergeCell ref="BN59:BN62"/>
    <mergeCell ref="BO59:BO62"/>
    <mergeCell ref="AP79:AP82"/>
    <mergeCell ref="AQ79:AQ82"/>
    <mergeCell ref="AX79:AX82"/>
    <mergeCell ref="AY79:AY82"/>
    <mergeCell ref="BF79:BF82"/>
    <mergeCell ref="BG79:BG82"/>
    <mergeCell ref="BN79:BN82"/>
    <mergeCell ref="BO79:BO82"/>
    <mergeCell ref="AP84:AP87"/>
    <mergeCell ref="AQ84:AQ87"/>
    <mergeCell ref="AX84:AX87"/>
    <mergeCell ref="AY84:AY87"/>
    <mergeCell ref="BF84:BF87"/>
    <mergeCell ref="BG84:BG87"/>
    <mergeCell ref="BN84:BN87"/>
    <mergeCell ref="BO84:BO87"/>
    <mergeCell ref="AP71:AP74"/>
    <mergeCell ref="AQ71:AQ74"/>
    <mergeCell ref="AX71:AX74"/>
    <mergeCell ref="AY71:AY74"/>
    <mergeCell ref="BF71:BF74"/>
    <mergeCell ref="BG71:BG74"/>
    <mergeCell ref="BN71:BN74"/>
    <mergeCell ref="BO71:BO74"/>
    <mergeCell ref="AP75:AP78"/>
    <mergeCell ref="AQ75:AQ78"/>
    <mergeCell ref="AX75:AX78"/>
    <mergeCell ref="AY75:AY78"/>
    <mergeCell ref="BF75:BF78"/>
    <mergeCell ref="BG75:BG78"/>
    <mergeCell ref="BN75:BN78"/>
    <mergeCell ref="BO75:BO78"/>
    <mergeCell ref="AP97:AP100"/>
    <mergeCell ref="AQ97:AQ100"/>
    <mergeCell ref="AX97:AX100"/>
    <mergeCell ref="AY97:AY100"/>
    <mergeCell ref="BF97:BF100"/>
    <mergeCell ref="BG97:BG100"/>
    <mergeCell ref="BN97:BN100"/>
    <mergeCell ref="BO97:BO100"/>
    <mergeCell ref="AP102:AP105"/>
    <mergeCell ref="AQ102:AQ105"/>
    <mergeCell ref="AX102:AX105"/>
    <mergeCell ref="AY102:AY105"/>
    <mergeCell ref="BF102:BF105"/>
    <mergeCell ref="BG102:BG105"/>
    <mergeCell ref="BN102:BN105"/>
    <mergeCell ref="BO102:BO105"/>
    <mergeCell ref="AP89:AP92"/>
    <mergeCell ref="AQ89:AQ92"/>
    <mergeCell ref="AX89:AX92"/>
    <mergeCell ref="AY89:AY92"/>
    <mergeCell ref="BF89:BF92"/>
    <mergeCell ref="BG89:BG92"/>
    <mergeCell ref="BN89:BN92"/>
    <mergeCell ref="BO89:BO92"/>
    <mergeCell ref="AP93:AP96"/>
    <mergeCell ref="AQ93:AQ96"/>
    <mergeCell ref="AX93:AX96"/>
    <mergeCell ref="AY93:AY96"/>
    <mergeCell ref="BF93:BF96"/>
    <mergeCell ref="BG93:BG96"/>
    <mergeCell ref="BN93:BN96"/>
    <mergeCell ref="BO93:BO96"/>
    <mergeCell ref="AP117:AP120"/>
    <mergeCell ref="AQ117:AQ120"/>
    <mergeCell ref="AX117:AX120"/>
    <mergeCell ref="AY117:AY120"/>
    <mergeCell ref="BF117:BF120"/>
    <mergeCell ref="BG117:BG120"/>
    <mergeCell ref="BN117:BN120"/>
    <mergeCell ref="BO117:BO120"/>
    <mergeCell ref="AP107:AP110"/>
    <mergeCell ref="AQ107:AQ110"/>
    <mergeCell ref="AX107:AX110"/>
    <mergeCell ref="AY107:AY110"/>
    <mergeCell ref="BF107:BF110"/>
    <mergeCell ref="BG107:BG110"/>
    <mergeCell ref="BN107:BN110"/>
    <mergeCell ref="BO107:BO110"/>
    <mergeCell ref="AP112:AP115"/>
    <mergeCell ref="AQ112:AQ115"/>
    <mergeCell ref="AX112:AX115"/>
    <mergeCell ref="AY112:AY115"/>
    <mergeCell ref="BF112:BF115"/>
    <mergeCell ref="BG112:BG115"/>
    <mergeCell ref="BN112:BN115"/>
    <mergeCell ref="BO112:BO115"/>
  </mergeCells>
  <conditionalFormatting sqref="S9 S13:S14 S17 S21 S25">
    <cfRule type="expression" dxfId="853" priority="61">
      <formula>T9=U9+V9+W9+X9</formula>
    </cfRule>
    <cfRule type="expression" dxfId="852" priority="62">
      <formula>T9&lt;&gt;U9+V9+W9+X9</formula>
    </cfRule>
  </conditionalFormatting>
  <conditionalFormatting sqref="S30 S34 S38 S42:S43">
    <cfRule type="expression" dxfId="851" priority="59">
      <formula>T30&lt;&gt;U30+V30+W30+X30</formula>
    </cfRule>
    <cfRule type="expression" dxfId="850" priority="58">
      <formula>T30=U30+V30+W30+X30</formula>
    </cfRule>
  </conditionalFormatting>
  <conditionalFormatting sqref="S47">
    <cfRule type="expression" dxfId="849" priority="55">
      <formula>T47=U47+V47+W47+X47</formula>
    </cfRule>
    <cfRule type="expression" dxfId="848" priority="56">
      <formula>T47&lt;&gt;U47+V47+W47+X47</formula>
    </cfRule>
  </conditionalFormatting>
  <conditionalFormatting sqref="S51">
    <cfRule type="expression" dxfId="847" priority="53">
      <formula>T51&lt;&gt;U51+V51+W51+X51</formula>
    </cfRule>
    <cfRule type="expression" dxfId="846" priority="52">
      <formula>T51=U51+V51+W51+X51</formula>
    </cfRule>
  </conditionalFormatting>
  <conditionalFormatting sqref="S55">
    <cfRule type="expression" dxfId="845" priority="49">
      <formula>T55=U55+V55+W55+X55</formula>
    </cfRule>
    <cfRule type="expression" dxfId="844" priority="50">
      <formula>T55&lt;&gt;U55+V55+W55+X55</formula>
    </cfRule>
  </conditionalFormatting>
  <conditionalFormatting sqref="S59">
    <cfRule type="expression" dxfId="843" priority="47">
      <formula>T59&lt;&gt;U59+V59+W59+X59</formula>
    </cfRule>
    <cfRule type="expression" dxfId="842" priority="46">
      <formula>T59=U59+V59+W59+X59</formula>
    </cfRule>
  </conditionalFormatting>
  <conditionalFormatting sqref="S63 S67 S71 S75 S79">
    <cfRule type="expression" dxfId="841" priority="44">
      <formula>T63&lt;&gt;U63+V63+W63+X63</formula>
    </cfRule>
    <cfRule type="expression" dxfId="840" priority="43">
      <formula>T63=U63+V63+W63+X63</formula>
    </cfRule>
  </conditionalFormatting>
  <conditionalFormatting sqref="S84">
    <cfRule type="expression" dxfId="839" priority="41">
      <formula>T84&lt;&gt;U84+V84+W84+X84</formula>
    </cfRule>
    <cfRule type="expression" dxfId="838" priority="40">
      <formula>T84=U84+V84+W84+X84</formula>
    </cfRule>
  </conditionalFormatting>
  <conditionalFormatting sqref="S93">
    <cfRule type="expression" dxfId="837" priority="38">
      <formula>T93&lt;&gt;U93+V93+W93+X93</formula>
    </cfRule>
    <cfRule type="expression" dxfId="836" priority="37">
      <formula>T93=U93+V93+W93+X93</formula>
    </cfRule>
  </conditionalFormatting>
  <conditionalFormatting sqref="S97">
    <cfRule type="expression" dxfId="835" priority="35">
      <formula>T97&lt;&gt;U97+V97+W97+X97</formula>
    </cfRule>
    <cfRule type="expression" dxfId="834" priority="34">
      <formula>T97=U97+V97+W97+X97</formula>
    </cfRule>
  </conditionalFormatting>
  <conditionalFormatting sqref="S102">
    <cfRule type="expression" dxfId="833" priority="32">
      <formula>T102&lt;&gt;U102+V102+W102+X102</formula>
    </cfRule>
    <cfRule type="expression" dxfId="832" priority="31">
      <formula>T102=U102+V102+W102+X102</formula>
    </cfRule>
  </conditionalFormatting>
  <conditionalFormatting sqref="S107">
    <cfRule type="expression" dxfId="831" priority="29">
      <formula>T107&lt;&gt;U107+V107+W107+X107</formula>
    </cfRule>
    <cfRule type="expression" dxfId="830" priority="28">
      <formula>T107=U107+V107+W107+X107</formula>
    </cfRule>
  </conditionalFormatting>
  <conditionalFormatting sqref="S112">
    <cfRule type="expression" dxfId="829" priority="26">
      <formula>T112&lt;&gt;U112+V112+W112+X112</formula>
    </cfRule>
    <cfRule type="expression" dxfId="828" priority="25">
      <formula>T112=U112+V112+W112+X112</formula>
    </cfRule>
  </conditionalFormatting>
  <conditionalFormatting sqref="S117">
    <cfRule type="expression" dxfId="827" priority="23">
      <formula>T117&lt;&gt;U117+V117+W117+X117</formula>
    </cfRule>
    <cfRule type="expression" dxfId="826" priority="22">
      <formula>T117=U117+V117+W117+X117</formula>
    </cfRule>
  </conditionalFormatting>
  <conditionalFormatting sqref="Y7:Y9">
    <cfRule type="expression" dxfId="825" priority="9">
      <formula>Y7&lt;&gt;Z7</formula>
    </cfRule>
  </conditionalFormatting>
  <conditionalFormatting sqref="Y13 Y17 Y21 Y25">
    <cfRule type="expression" dxfId="824" priority="20">
      <formula>Y13&lt;&gt;Z13</formula>
    </cfRule>
  </conditionalFormatting>
  <conditionalFormatting sqref="Y29:Y30">
    <cfRule type="expression" dxfId="823" priority="8">
      <formula>Y29&lt;&gt;Z29</formula>
    </cfRule>
  </conditionalFormatting>
  <conditionalFormatting sqref="Y34 Y38 Y42">
    <cfRule type="expression" dxfId="822" priority="19">
      <formula>Y34&lt;&gt;Z34</formula>
    </cfRule>
  </conditionalFormatting>
  <conditionalFormatting sqref="Y46:Y47">
    <cfRule type="expression" dxfId="821" priority="7">
      <formula>Y46&lt;&gt;Z46</formula>
    </cfRule>
  </conditionalFormatting>
  <conditionalFormatting sqref="Y51 Y55 Y59 Y63 Y67 Y71 Y75 Y79">
    <cfRule type="expression" dxfId="820" priority="18">
      <formula>Y51&lt;&gt;Z51</formula>
    </cfRule>
  </conditionalFormatting>
  <conditionalFormatting sqref="Y83:Y84">
    <cfRule type="expression" dxfId="819" priority="6">
      <formula>Y83&lt;&gt;Z83</formula>
    </cfRule>
  </conditionalFormatting>
  <conditionalFormatting sqref="Y88:Y89">
    <cfRule type="expression" dxfId="818" priority="5">
      <formula>Y88&lt;&gt;Z88</formula>
    </cfRule>
  </conditionalFormatting>
  <conditionalFormatting sqref="Y93 Y97">
    <cfRule type="expression" dxfId="817" priority="16">
      <formula>Y93&lt;&gt;Z93</formula>
    </cfRule>
  </conditionalFormatting>
  <conditionalFormatting sqref="Y101:Y102">
    <cfRule type="expression" dxfId="816" priority="4">
      <formula>Y101&lt;&gt;Z101</formula>
    </cfRule>
  </conditionalFormatting>
  <conditionalFormatting sqref="Y106:Y107">
    <cfRule type="expression" dxfId="815" priority="3">
      <formula>Y106&lt;&gt;Z106</formula>
    </cfRule>
  </conditionalFormatting>
  <conditionalFormatting sqref="Y111:Y112">
    <cfRule type="expression" dxfId="814" priority="2">
      <formula>Y111&lt;&gt;Z111</formula>
    </cfRule>
  </conditionalFormatting>
  <conditionalFormatting sqref="Y116:Y117">
    <cfRule type="expression" dxfId="813" priority="1">
      <formula>Y116&lt;&gt;Z116</formula>
    </cfRule>
  </conditionalFormatting>
  <conditionalFormatting sqref="Z7:AO7">
    <cfRule type="expression" dxfId="812" priority="67">
      <formula>Z$4=#REF!</formula>
    </cfRule>
  </conditionalFormatting>
  <conditionalFormatting sqref="AQ7:AW7">
    <cfRule type="expression" dxfId="811" priority="66">
      <formula>AQ$4=#REF!</formula>
    </cfRule>
  </conditionalFormatting>
  <conditionalFormatting sqref="AY7:BE7">
    <cfRule type="expression" dxfId="810" priority="65">
      <formula>AY$4=#REF!</formula>
    </cfRule>
  </conditionalFormatting>
  <conditionalFormatting sqref="BG7:BM7">
    <cfRule type="expression" dxfId="809" priority="64">
      <formula>BG$4=#REF!</formula>
    </cfRule>
  </conditionalFormatting>
  <conditionalFormatting sqref="BO7:BU7">
    <cfRule type="expression" dxfId="808" priority="63">
      <formula>BO$4=#REF!</formula>
    </cfRule>
  </conditionalFormatting>
  <printOptions horizontalCentered="1"/>
  <pageMargins left="0.31496062992125984" right="0.31496062992125984" top="0.35433070866141736" bottom="0.35433070866141736" header="0.31496062992125984" footer="0.31496062992125984"/>
  <pageSetup paperSize="14" scale="70" pageOrder="overThenDown" orientation="landscape" r:id="rId1"/>
  <headerFooter>
    <oddFooter>&amp;L&amp;F&amp;R&amp;P DE &amp;N</oddFooter>
  </headerFooter>
  <rowBreaks count="1" manualBreakCount="1">
    <brk id="110" max="72" man="1"/>
  </rowBreaks>
  <colBreaks count="5" manualBreakCount="5">
    <brk id="13" max="119" man="1"/>
    <brk id="17" max="119" man="1"/>
    <brk id="32" max="119" man="1"/>
    <brk id="41" max="119" man="1"/>
    <brk id="57" max="119"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8F8F"/>
  </sheetPr>
  <dimension ref="A1:BW1000"/>
  <sheetViews>
    <sheetView zoomScale="50" zoomScaleNormal="50" zoomScaleSheetLayoutView="30" workbookViewId="0">
      <pane xSplit="5" ySplit="6" topLeftCell="F7" activePane="bottomRight" state="frozen"/>
      <selection pane="topRight"/>
      <selection pane="bottomLeft"/>
      <selection pane="bottomRight"/>
    </sheetView>
  </sheetViews>
  <sheetFormatPr baseColWidth="10" defaultColWidth="14.42578125" defaultRowHeight="15" x14ac:dyDescent="0.25"/>
  <cols>
    <col min="1" max="2" width="7.7109375" customWidth="1"/>
    <col min="3" max="3" width="8.7109375" customWidth="1"/>
    <col min="4" max="4" width="52.7109375" customWidth="1"/>
    <col min="5" max="5" width="8.7109375" customWidth="1"/>
    <col min="6" max="6" width="12.7109375" customWidth="1"/>
    <col min="7" max="7" width="18.7109375" customWidth="1"/>
    <col min="8" max="10" width="10.7109375" customWidth="1"/>
    <col min="11" max="11" width="20.7109375" customWidth="1"/>
    <col min="12" max="12" width="10.7109375" customWidth="1"/>
    <col min="13" max="13" width="40.7109375" customWidth="1"/>
    <col min="14" max="14" width="20.7109375" customWidth="1"/>
    <col min="15" max="15" width="140.7109375" customWidth="1"/>
    <col min="16" max="16" width="36.7109375" customWidth="1"/>
    <col min="17" max="17" width="14.7109375" customWidth="1"/>
    <col min="18" max="18" width="14.5703125" customWidth="1"/>
    <col min="19" max="19" width="1.7109375" customWidth="1"/>
    <col min="20" max="24" width="15" customWidth="1"/>
    <col min="25" max="32" width="15.140625" customWidth="1"/>
    <col min="33" max="33" width="64.7109375" customWidth="1"/>
    <col min="34" max="36" width="14.7109375" customWidth="1"/>
    <col min="37" max="37" width="50.7109375" customWidth="1"/>
    <col min="38" max="73" width="13.28515625" customWidth="1"/>
    <col min="74" max="75" width="12.7109375" customWidth="1"/>
  </cols>
  <sheetData>
    <row r="1" spans="1:75" s="184" customFormat="1" ht="30" customHeight="1" x14ac:dyDescent="0.25">
      <c r="A1" s="671"/>
      <c r="B1" s="183"/>
      <c r="D1" s="186" t="s">
        <v>2879</v>
      </c>
      <c r="E1" s="185" t="s">
        <v>2880</v>
      </c>
      <c r="F1" s="183" t="s">
        <v>2881</v>
      </c>
      <c r="G1" s="209"/>
      <c r="H1" s="185"/>
      <c r="I1" s="185"/>
      <c r="J1" s="185"/>
      <c r="K1" s="185"/>
      <c r="L1" s="185"/>
      <c r="M1" s="660" t="s">
        <v>2882</v>
      </c>
      <c r="O1" s="222" t="s">
        <v>2995</v>
      </c>
      <c r="Q1" s="660" t="s">
        <v>2882</v>
      </c>
      <c r="R1" s="183"/>
      <c r="S1" s="183"/>
      <c r="T1" s="183" t="s">
        <v>2886</v>
      </c>
      <c r="U1" s="183"/>
      <c r="V1" s="183"/>
      <c r="W1" s="183"/>
      <c r="X1" s="183"/>
      <c r="Y1" s="183"/>
      <c r="Z1" s="183"/>
      <c r="AA1" s="183"/>
      <c r="AB1" s="183"/>
      <c r="AF1" s="660" t="s">
        <v>2882</v>
      </c>
      <c r="AG1" s="182" t="s">
        <v>2885</v>
      </c>
      <c r="AH1" s="186"/>
      <c r="AI1" s="186"/>
      <c r="AJ1" s="186"/>
      <c r="AK1" s="186"/>
      <c r="AL1" s="186"/>
      <c r="AM1" s="186"/>
      <c r="AN1" s="186"/>
      <c r="AO1" s="660" t="s">
        <v>2882</v>
      </c>
      <c r="AP1" s="183"/>
      <c r="AQ1" s="183" t="s">
        <v>3088</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5" ht="30" customHeight="1" thickBot="1" x14ac:dyDescent="0.3">
      <c r="A2" s="518"/>
      <c r="B2" s="519"/>
      <c r="C2" s="180"/>
      <c r="D2" s="180"/>
      <c r="E2" s="180"/>
      <c r="F2" s="519" t="s">
        <v>3141</v>
      </c>
      <c r="G2" s="210"/>
      <c r="H2" s="520"/>
      <c r="I2" s="520"/>
      <c r="J2" s="520"/>
      <c r="K2" s="520"/>
      <c r="L2" s="180"/>
      <c r="M2" s="521"/>
      <c r="N2" s="180"/>
      <c r="O2" s="522" t="str">
        <f>+F2</f>
        <v>SECRETARÍA DE VÍAS</v>
      </c>
      <c r="P2" s="180"/>
      <c r="Q2" s="519"/>
      <c r="R2" s="180"/>
      <c r="S2" s="180"/>
      <c r="T2" s="180"/>
      <c r="U2" s="180"/>
      <c r="V2" s="180"/>
      <c r="W2" s="180"/>
      <c r="X2" s="523" t="str">
        <f>+F2</f>
        <v>SECRETARÍA DE VÍAS</v>
      </c>
      <c r="Y2" s="180"/>
      <c r="Z2" s="180"/>
      <c r="AA2" s="180"/>
      <c r="AB2" s="180"/>
      <c r="AC2" s="180"/>
      <c r="AD2" s="180"/>
      <c r="AE2" s="523"/>
      <c r="AF2" s="523"/>
      <c r="AG2" s="519"/>
      <c r="AH2" s="519" t="str">
        <f>+F2</f>
        <v>SECRETARÍA DE VÍAS</v>
      </c>
      <c r="AI2" s="523"/>
      <c r="AJ2" s="523"/>
      <c r="AK2" s="523"/>
      <c r="AL2" s="523"/>
      <c r="AM2" s="524"/>
      <c r="AN2" s="523"/>
      <c r="AO2" s="523"/>
      <c r="AP2" s="180"/>
      <c r="AQ2" s="180"/>
      <c r="AR2" s="180"/>
      <c r="AS2" s="180"/>
      <c r="AT2" s="180"/>
      <c r="AU2" s="523" t="str">
        <f>+X2</f>
        <v>SECRETARÍA DE VÍAS</v>
      </c>
      <c r="AV2" s="180"/>
      <c r="AW2" s="180"/>
      <c r="AX2" s="180"/>
      <c r="AY2" s="180"/>
      <c r="AZ2" s="180"/>
      <c r="BA2" s="180"/>
      <c r="BB2" s="180"/>
      <c r="BC2" s="523"/>
      <c r="BD2" s="523"/>
      <c r="BE2" s="523"/>
      <c r="BF2" s="180"/>
      <c r="BG2" s="180"/>
      <c r="BH2" s="180"/>
      <c r="BI2" s="523"/>
      <c r="BJ2" s="180"/>
      <c r="BK2" s="523" t="str">
        <f>+AU2</f>
        <v>SECRETARÍA DE VÍAS</v>
      </c>
      <c r="BL2" s="180"/>
      <c r="BM2" s="180"/>
      <c r="BN2" s="180"/>
      <c r="BO2" s="180"/>
      <c r="BP2" s="180"/>
      <c r="BQ2" s="180"/>
      <c r="BR2" s="180"/>
      <c r="BS2" s="523"/>
      <c r="BT2" s="523"/>
      <c r="BU2" s="523"/>
      <c r="BV2" s="180"/>
      <c r="BW2" s="180"/>
    </row>
    <row r="3" spans="1:75" ht="30" customHeight="1" thickBot="1" x14ac:dyDescent="0.3">
      <c r="A3" s="525" t="s">
        <v>2888</v>
      </c>
      <c r="B3" s="1204" t="s">
        <v>2889</v>
      </c>
      <c r="C3" s="1205"/>
      <c r="D3" s="1206"/>
      <c r="E3" s="1207" t="s">
        <v>268</v>
      </c>
      <c r="F3" s="1210" t="s">
        <v>2890</v>
      </c>
      <c r="G3" s="1205"/>
      <c r="H3" s="1205"/>
      <c r="I3" s="1206"/>
      <c r="J3" s="1210" t="s">
        <v>2890</v>
      </c>
      <c r="K3" s="1206"/>
      <c r="L3" s="1210" t="s">
        <v>2890</v>
      </c>
      <c r="M3" s="1206"/>
      <c r="N3" s="1211" t="s">
        <v>2891</v>
      </c>
      <c r="O3" s="1206"/>
      <c r="P3" s="526"/>
      <c r="Q3" s="527"/>
      <c r="R3" s="528"/>
      <c r="S3" s="529"/>
      <c r="T3" s="1236" t="s">
        <v>2895</v>
      </c>
      <c r="U3" s="1205"/>
      <c r="V3" s="1205"/>
      <c r="W3" s="1205"/>
      <c r="X3" s="1206"/>
      <c r="Y3" s="1237" t="s">
        <v>2896</v>
      </c>
      <c r="Z3" s="1205"/>
      <c r="AA3" s="1205"/>
      <c r="AB3" s="1205"/>
      <c r="AC3" s="1205"/>
      <c r="AD3" s="1205"/>
      <c r="AE3" s="1205"/>
      <c r="AF3" s="1206"/>
      <c r="AG3" s="1231" t="s">
        <v>2897</v>
      </c>
      <c r="AH3" s="1218" t="s">
        <v>2864</v>
      </c>
      <c r="AI3" s="1218" t="s">
        <v>2865</v>
      </c>
      <c r="AJ3" s="1218" t="s">
        <v>2898</v>
      </c>
      <c r="AK3" s="1231" t="s">
        <v>2899</v>
      </c>
      <c r="AL3" s="1232" t="s">
        <v>2900</v>
      </c>
      <c r="AM3" s="1206"/>
      <c r="AN3" s="1232" t="s">
        <v>2901</v>
      </c>
      <c r="AO3" s="1206"/>
      <c r="AP3" s="1233" t="s">
        <v>2902</v>
      </c>
      <c r="AQ3" s="1226"/>
      <c r="AR3" s="1226"/>
      <c r="AS3" s="1226"/>
      <c r="AT3" s="1226"/>
      <c r="AU3" s="1226"/>
      <c r="AV3" s="1226"/>
      <c r="AW3" s="1226"/>
      <c r="AX3" s="1234" t="s">
        <v>2903</v>
      </c>
      <c r="AY3" s="1226"/>
      <c r="AZ3" s="1226"/>
      <c r="BA3" s="1226"/>
      <c r="BB3" s="1226"/>
      <c r="BC3" s="1226"/>
      <c r="BD3" s="1226"/>
      <c r="BE3" s="1226"/>
      <c r="BF3" s="1235" t="s">
        <v>2904</v>
      </c>
      <c r="BG3" s="1226"/>
      <c r="BH3" s="1226"/>
      <c r="BI3" s="1226"/>
      <c r="BJ3" s="1226"/>
      <c r="BK3" s="1226"/>
      <c r="BL3" s="1226"/>
      <c r="BM3" s="1226"/>
      <c r="BN3" s="1225" t="s">
        <v>2905</v>
      </c>
      <c r="BO3" s="1226"/>
      <c r="BP3" s="1226"/>
      <c r="BQ3" s="1226"/>
      <c r="BR3" s="1226"/>
      <c r="BS3" s="1226"/>
      <c r="BT3" s="1226"/>
      <c r="BU3" s="1226"/>
      <c r="BV3" s="530"/>
      <c r="BW3" s="530"/>
    </row>
    <row r="4" spans="1:75" ht="30" customHeight="1" x14ac:dyDescent="0.25">
      <c r="A4" s="531"/>
      <c r="B4" s="532" t="s">
        <v>2906</v>
      </c>
      <c r="C4" s="1227" t="s">
        <v>2907</v>
      </c>
      <c r="D4" s="1206"/>
      <c r="E4" s="1208"/>
      <c r="F4" s="1228" t="s">
        <v>2908</v>
      </c>
      <c r="G4" s="1229" t="s">
        <v>277</v>
      </c>
      <c r="H4" s="1230" t="s">
        <v>2909</v>
      </c>
      <c r="I4" s="1230" t="s">
        <v>2910</v>
      </c>
      <c r="J4" s="1228" t="s">
        <v>2911</v>
      </c>
      <c r="K4" s="1228" t="s">
        <v>2912</v>
      </c>
      <c r="L4" s="1228" t="s">
        <v>2913</v>
      </c>
      <c r="M4" s="1228" t="s">
        <v>2914</v>
      </c>
      <c r="N4" s="1212" t="s">
        <v>2915</v>
      </c>
      <c r="O4" s="1213" t="s">
        <v>2916</v>
      </c>
      <c r="P4" s="1214" t="s">
        <v>2892</v>
      </c>
      <c r="Q4" s="1202" t="s">
        <v>2893</v>
      </c>
      <c r="R4" s="1203" t="s">
        <v>2894</v>
      </c>
      <c r="S4" s="533"/>
      <c r="T4" s="1215" t="s">
        <v>2917</v>
      </c>
      <c r="U4" s="1216" t="s">
        <v>2918</v>
      </c>
      <c r="V4" s="1217" t="s">
        <v>2919</v>
      </c>
      <c r="W4" s="1219" t="s">
        <v>2920</v>
      </c>
      <c r="X4" s="1220" t="s">
        <v>2921</v>
      </c>
      <c r="Y4" s="1221" t="s">
        <v>2922</v>
      </c>
      <c r="Z4" s="1221" t="s">
        <v>2923</v>
      </c>
      <c r="AA4" s="1222" t="s">
        <v>2924</v>
      </c>
      <c r="AB4" s="1205"/>
      <c r="AC4" s="1205"/>
      <c r="AD4" s="1206"/>
      <c r="AE4" s="1223" t="s">
        <v>2925</v>
      </c>
      <c r="AF4" s="1224" t="s">
        <v>2926</v>
      </c>
      <c r="AG4" s="1176"/>
      <c r="AH4" s="1176"/>
      <c r="AI4" s="1176"/>
      <c r="AJ4" s="1176"/>
      <c r="AK4" s="1176"/>
      <c r="AL4" s="534" t="s">
        <v>2927</v>
      </c>
      <c r="AM4" s="535" t="s">
        <v>2928</v>
      </c>
      <c r="AN4" s="534" t="s">
        <v>2927</v>
      </c>
      <c r="AO4" s="534" t="s">
        <v>2928</v>
      </c>
      <c r="AP4" s="1197" t="s">
        <v>2929</v>
      </c>
      <c r="AQ4" s="1198" t="s">
        <v>2930</v>
      </c>
      <c r="AR4" s="1199" t="s">
        <v>2924</v>
      </c>
      <c r="AS4" s="1200"/>
      <c r="AT4" s="1200"/>
      <c r="AU4" s="1201"/>
      <c r="AV4" s="1196" t="s">
        <v>2925</v>
      </c>
      <c r="AW4" s="1194" t="s">
        <v>2926</v>
      </c>
      <c r="AX4" s="1197" t="s">
        <v>2931</v>
      </c>
      <c r="AY4" s="1198" t="s">
        <v>2930</v>
      </c>
      <c r="AZ4" s="1199" t="s">
        <v>2924</v>
      </c>
      <c r="BA4" s="1200"/>
      <c r="BB4" s="1200"/>
      <c r="BC4" s="1201"/>
      <c r="BD4" s="1196" t="s">
        <v>2925</v>
      </c>
      <c r="BE4" s="1194" t="s">
        <v>2926</v>
      </c>
      <c r="BF4" s="1197" t="s">
        <v>2932</v>
      </c>
      <c r="BG4" s="1198" t="s">
        <v>2930</v>
      </c>
      <c r="BH4" s="1199" t="s">
        <v>2924</v>
      </c>
      <c r="BI4" s="1200"/>
      <c r="BJ4" s="1200"/>
      <c r="BK4" s="1201"/>
      <c r="BL4" s="1196" t="s">
        <v>2925</v>
      </c>
      <c r="BM4" s="1194" t="s">
        <v>2926</v>
      </c>
      <c r="BN4" s="1197" t="s">
        <v>2933</v>
      </c>
      <c r="BO4" s="1198" t="s">
        <v>2930</v>
      </c>
      <c r="BP4" s="1199" t="s">
        <v>2924</v>
      </c>
      <c r="BQ4" s="1200"/>
      <c r="BR4" s="1200"/>
      <c r="BS4" s="1201"/>
      <c r="BT4" s="1196" t="s">
        <v>2925</v>
      </c>
      <c r="BU4" s="1194" t="s">
        <v>2926</v>
      </c>
      <c r="BV4" s="530"/>
      <c r="BW4" s="530"/>
    </row>
    <row r="5" spans="1:75" ht="30" customHeight="1" x14ac:dyDescent="0.25">
      <c r="A5" s="536"/>
      <c r="B5" s="537"/>
      <c r="C5" s="538" t="s">
        <v>2934</v>
      </c>
      <c r="D5" s="539" t="s">
        <v>267</v>
      </c>
      <c r="E5" s="1209"/>
      <c r="F5" s="1195"/>
      <c r="G5" s="1209"/>
      <c r="H5" s="1195"/>
      <c r="I5" s="1195"/>
      <c r="J5" s="1195"/>
      <c r="K5" s="1195"/>
      <c r="L5" s="1195"/>
      <c r="M5" s="1195"/>
      <c r="N5" s="1195"/>
      <c r="O5" s="1195"/>
      <c r="P5" s="1195"/>
      <c r="Q5" s="1195"/>
      <c r="R5" s="1195"/>
      <c r="S5" s="540"/>
      <c r="T5" s="1195"/>
      <c r="U5" s="1195"/>
      <c r="V5" s="1195"/>
      <c r="W5" s="1195"/>
      <c r="X5" s="1195"/>
      <c r="Y5" s="1195"/>
      <c r="Z5" s="1195"/>
      <c r="AA5" s="541" t="s">
        <v>2935</v>
      </c>
      <c r="AB5" s="541" t="s">
        <v>2936</v>
      </c>
      <c r="AC5" s="541" t="s">
        <v>2937</v>
      </c>
      <c r="AD5" s="541" t="s">
        <v>2938</v>
      </c>
      <c r="AE5" s="1195"/>
      <c r="AF5" s="1195"/>
      <c r="AG5" s="1195"/>
      <c r="AH5" s="1195"/>
      <c r="AI5" s="1195"/>
      <c r="AJ5" s="1195"/>
      <c r="AK5" s="1195"/>
      <c r="AL5" s="534" t="s">
        <v>2939</v>
      </c>
      <c r="AM5" s="535" t="s">
        <v>2939</v>
      </c>
      <c r="AN5" s="534" t="s">
        <v>2939</v>
      </c>
      <c r="AO5" s="534" t="s">
        <v>2939</v>
      </c>
      <c r="AP5" s="1195"/>
      <c r="AQ5" s="1195"/>
      <c r="AR5" s="541" t="s">
        <v>2935</v>
      </c>
      <c r="AS5" s="541" t="s">
        <v>2936</v>
      </c>
      <c r="AT5" s="541" t="s">
        <v>2937</v>
      </c>
      <c r="AU5" s="541" t="s">
        <v>2938</v>
      </c>
      <c r="AV5" s="1195"/>
      <c r="AW5" s="1195"/>
      <c r="AX5" s="1195"/>
      <c r="AY5" s="1195"/>
      <c r="AZ5" s="541" t="s">
        <v>2935</v>
      </c>
      <c r="BA5" s="541" t="s">
        <v>2936</v>
      </c>
      <c r="BB5" s="541" t="s">
        <v>2937</v>
      </c>
      <c r="BC5" s="541" t="s">
        <v>2938</v>
      </c>
      <c r="BD5" s="1195"/>
      <c r="BE5" s="1195"/>
      <c r="BF5" s="1195"/>
      <c r="BG5" s="1195"/>
      <c r="BH5" s="541" t="s">
        <v>2935</v>
      </c>
      <c r="BI5" s="541" t="s">
        <v>2936</v>
      </c>
      <c r="BJ5" s="541" t="s">
        <v>2937</v>
      </c>
      <c r="BK5" s="541" t="s">
        <v>2938</v>
      </c>
      <c r="BL5" s="1195"/>
      <c r="BM5" s="1195"/>
      <c r="BN5" s="1195"/>
      <c r="BO5" s="1195"/>
      <c r="BP5" s="541" t="s">
        <v>2935</v>
      </c>
      <c r="BQ5" s="541" t="s">
        <v>2936</v>
      </c>
      <c r="BR5" s="541" t="s">
        <v>2937</v>
      </c>
      <c r="BS5" s="541" t="s">
        <v>2938</v>
      </c>
      <c r="BT5" s="1195"/>
      <c r="BU5" s="1195"/>
      <c r="BV5" s="530"/>
      <c r="BW5" s="530"/>
    </row>
    <row r="6" spans="1:75" s="305" customFormat="1" ht="9.9499999999999993"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14.2</v>
      </c>
      <c r="U6" s="302">
        <v>14.2</v>
      </c>
      <c r="V6" s="302">
        <v>14.2</v>
      </c>
      <c r="W6" s="302">
        <v>14.2</v>
      </c>
      <c r="X6" s="302">
        <v>14.2</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5" ht="39.950000000000003" customHeight="1" thickBot="1" x14ac:dyDescent="0.3">
      <c r="A7" s="542" t="s">
        <v>3142</v>
      </c>
      <c r="B7" s="543" t="s">
        <v>546</v>
      </c>
      <c r="C7" s="544"/>
      <c r="D7" s="545"/>
      <c r="E7" s="545"/>
      <c r="F7" s="545"/>
      <c r="G7" s="546"/>
      <c r="H7" s="547"/>
      <c r="I7" s="547"/>
      <c r="J7" s="548"/>
      <c r="K7" s="548"/>
      <c r="L7" s="545"/>
      <c r="M7" s="545"/>
      <c r="N7" s="545"/>
      <c r="O7" s="549"/>
      <c r="P7" s="550"/>
      <c r="Q7" s="550"/>
      <c r="R7" s="550"/>
      <c r="S7" s="551"/>
      <c r="T7" s="552"/>
      <c r="U7" s="553"/>
      <c r="V7" s="553"/>
      <c r="W7" s="553"/>
      <c r="X7" s="553"/>
      <c r="Y7" s="554"/>
      <c r="Z7" s="555">
        <f t="shared" ref="Z7:AF7" si="0">+Z8+Z33</f>
        <v>0</v>
      </c>
      <c r="AA7" s="555">
        <f t="shared" si="0"/>
        <v>0</v>
      </c>
      <c r="AB7" s="555">
        <f t="shared" si="0"/>
        <v>0</v>
      </c>
      <c r="AC7" s="555">
        <f t="shared" si="0"/>
        <v>0</v>
      </c>
      <c r="AD7" s="555">
        <f t="shared" si="0"/>
        <v>0</v>
      </c>
      <c r="AE7" s="555">
        <f t="shared" si="0"/>
        <v>0</v>
      </c>
      <c r="AF7" s="555">
        <f t="shared" si="0"/>
        <v>0</v>
      </c>
      <c r="AG7" s="556"/>
      <c r="AH7" s="556"/>
      <c r="AI7" s="556"/>
      <c r="AJ7" s="556"/>
      <c r="AK7" s="556"/>
      <c r="AL7" s="556"/>
      <c r="AM7" s="557"/>
      <c r="AN7" s="556"/>
      <c r="AO7" s="556"/>
      <c r="AP7" s="558"/>
      <c r="AQ7" s="555">
        <f t="shared" ref="AQ7:AW7" si="1">+AQ8+AQ33</f>
        <v>0</v>
      </c>
      <c r="AR7" s="555">
        <f t="shared" si="1"/>
        <v>0</v>
      </c>
      <c r="AS7" s="555">
        <f t="shared" si="1"/>
        <v>0</v>
      </c>
      <c r="AT7" s="555">
        <f t="shared" si="1"/>
        <v>0</v>
      </c>
      <c r="AU7" s="555">
        <f t="shared" si="1"/>
        <v>0</v>
      </c>
      <c r="AV7" s="555">
        <f t="shared" si="1"/>
        <v>0</v>
      </c>
      <c r="AW7" s="555">
        <f t="shared" si="1"/>
        <v>0</v>
      </c>
      <c r="AX7" s="558"/>
      <c r="AY7" s="555">
        <f t="shared" ref="AY7:BE7" si="2">+AY8+AY33</f>
        <v>0</v>
      </c>
      <c r="AZ7" s="555">
        <f t="shared" si="2"/>
        <v>0</v>
      </c>
      <c r="BA7" s="555">
        <f t="shared" si="2"/>
        <v>0</v>
      </c>
      <c r="BB7" s="555">
        <f t="shared" si="2"/>
        <v>0</v>
      </c>
      <c r="BC7" s="555">
        <f t="shared" si="2"/>
        <v>0</v>
      </c>
      <c r="BD7" s="555">
        <f t="shared" si="2"/>
        <v>0</v>
      </c>
      <c r="BE7" s="555">
        <f t="shared" si="2"/>
        <v>0</v>
      </c>
      <c r="BF7" s="558"/>
      <c r="BG7" s="555">
        <f t="shared" ref="BG7:BM7" si="3">+BG8+BG33</f>
        <v>0</v>
      </c>
      <c r="BH7" s="555">
        <f t="shared" si="3"/>
        <v>0</v>
      </c>
      <c r="BI7" s="555">
        <f t="shared" si="3"/>
        <v>0</v>
      </c>
      <c r="BJ7" s="555">
        <f t="shared" si="3"/>
        <v>0</v>
      </c>
      <c r="BK7" s="555">
        <f t="shared" si="3"/>
        <v>0</v>
      </c>
      <c r="BL7" s="555">
        <f t="shared" si="3"/>
        <v>0</v>
      </c>
      <c r="BM7" s="555">
        <f t="shared" si="3"/>
        <v>0</v>
      </c>
      <c r="BN7" s="558"/>
      <c r="BO7" s="555">
        <f t="shared" ref="BO7:BU7" si="4">+BO8+BO33</f>
        <v>0</v>
      </c>
      <c r="BP7" s="555">
        <f t="shared" si="4"/>
        <v>0</v>
      </c>
      <c r="BQ7" s="555">
        <f t="shared" si="4"/>
        <v>0</v>
      </c>
      <c r="BR7" s="555">
        <f t="shared" si="4"/>
        <v>0</v>
      </c>
      <c r="BS7" s="555">
        <f t="shared" si="4"/>
        <v>0</v>
      </c>
      <c r="BT7" s="555">
        <f t="shared" si="4"/>
        <v>0</v>
      </c>
      <c r="BU7" s="555">
        <f t="shared" si="4"/>
        <v>0</v>
      </c>
      <c r="BV7" s="530"/>
      <c r="BW7" s="530"/>
    </row>
    <row r="8" spans="1:75" ht="39.950000000000003" customHeight="1" thickTop="1" thickBot="1" x14ac:dyDescent="0.3">
      <c r="A8" s="171"/>
      <c r="B8" s="559" t="s">
        <v>547</v>
      </c>
      <c r="C8" s="238" t="s">
        <v>548</v>
      </c>
      <c r="D8" s="692"/>
      <c r="E8" s="692"/>
      <c r="F8" s="692"/>
      <c r="G8" s="693"/>
      <c r="H8" s="665"/>
      <c r="I8" s="665"/>
      <c r="J8" s="694"/>
      <c r="K8" s="694"/>
      <c r="L8" s="692"/>
      <c r="M8" s="310"/>
      <c r="N8" s="695"/>
      <c r="O8" s="666"/>
      <c r="P8" s="666"/>
      <c r="Q8" s="666"/>
      <c r="R8" s="666"/>
      <c r="S8" s="698"/>
      <c r="T8" s="699"/>
      <c r="U8" s="668"/>
      <c r="V8" s="668"/>
      <c r="W8" s="668"/>
      <c r="X8" s="668"/>
      <c r="Y8" s="248">
        <v>0</v>
      </c>
      <c r="Z8" s="700">
        <f>AA8+AB8+AC8+AD8+AE8+AF8</f>
        <v>0</v>
      </c>
      <c r="AA8" s="700">
        <f t="shared" ref="AA8:AF8" si="5">+AR8+AZ8+BH8+BP8</f>
        <v>0</v>
      </c>
      <c r="AB8" s="700">
        <f t="shared" si="5"/>
        <v>0</v>
      </c>
      <c r="AC8" s="700">
        <f t="shared" si="5"/>
        <v>0</v>
      </c>
      <c r="AD8" s="700">
        <f t="shared" si="5"/>
        <v>0</v>
      </c>
      <c r="AE8" s="700">
        <f t="shared" si="5"/>
        <v>0</v>
      </c>
      <c r="AF8" s="700">
        <f t="shared" si="5"/>
        <v>0</v>
      </c>
      <c r="AG8" s="246"/>
      <c r="AH8" s="246"/>
      <c r="AI8" s="246"/>
      <c r="AJ8" s="246"/>
      <c r="AK8" s="246"/>
      <c r="AL8" s="246"/>
      <c r="AM8" s="246"/>
      <c r="AN8" s="246"/>
      <c r="AO8" s="246"/>
      <c r="AP8" s="669"/>
      <c r="AQ8" s="670">
        <f t="shared" ref="AQ8:AW8" si="6">SUM(AQ9:AQ29)</f>
        <v>0</v>
      </c>
      <c r="AR8" s="670">
        <f t="shared" si="6"/>
        <v>0</v>
      </c>
      <c r="AS8" s="670">
        <f t="shared" si="6"/>
        <v>0</v>
      </c>
      <c r="AT8" s="670">
        <f t="shared" si="6"/>
        <v>0</v>
      </c>
      <c r="AU8" s="670">
        <f t="shared" si="6"/>
        <v>0</v>
      </c>
      <c r="AV8" s="670">
        <f t="shared" si="6"/>
        <v>0</v>
      </c>
      <c r="AW8" s="670">
        <f t="shared" si="6"/>
        <v>0</v>
      </c>
      <c r="AX8" s="669"/>
      <c r="AY8" s="670">
        <f t="shared" ref="AY8:BE8" si="7">SUM(AY9:AY29)</f>
        <v>0</v>
      </c>
      <c r="AZ8" s="670">
        <f t="shared" si="7"/>
        <v>0</v>
      </c>
      <c r="BA8" s="670">
        <f t="shared" si="7"/>
        <v>0</v>
      </c>
      <c r="BB8" s="670">
        <f t="shared" si="7"/>
        <v>0</v>
      </c>
      <c r="BC8" s="670">
        <f t="shared" si="7"/>
        <v>0</v>
      </c>
      <c r="BD8" s="670">
        <f t="shared" si="7"/>
        <v>0</v>
      </c>
      <c r="BE8" s="670">
        <f t="shared" si="7"/>
        <v>0</v>
      </c>
      <c r="BF8" s="669"/>
      <c r="BG8" s="670">
        <f t="shared" ref="BG8:BM8" si="8">SUM(BG9:BG29)</f>
        <v>0</v>
      </c>
      <c r="BH8" s="670">
        <f t="shared" si="8"/>
        <v>0</v>
      </c>
      <c r="BI8" s="670">
        <f t="shared" si="8"/>
        <v>0</v>
      </c>
      <c r="BJ8" s="670">
        <f t="shared" si="8"/>
        <v>0</v>
      </c>
      <c r="BK8" s="670">
        <f t="shared" si="8"/>
        <v>0</v>
      </c>
      <c r="BL8" s="670">
        <f t="shared" si="8"/>
        <v>0</v>
      </c>
      <c r="BM8" s="670">
        <f t="shared" si="8"/>
        <v>0</v>
      </c>
      <c r="BN8" s="669"/>
      <c r="BO8" s="670">
        <f t="shared" ref="BO8:BU8" si="9">SUM(BO9:BO29)</f>
        <v>0</v>
      </c>
      <c r="BP8" s="670">
        <f t="shared" si="9"/>
        <v>0</v>
      </c>
      <c r="BQ8" s="670">
        <f t="shared" si="9"/>
        <v>0</v>
      </c>
      <c r="BR8" s="670">
        <f t="shared" si="9"/>
        <v>0</v>
      </c>
      <c r="BS8" s="670">
        <f t="shared" si="9"/>
        <v>0</v>
      </c>
      <c r="BT8" s="670">
        <f t="shared" si="9"/>
        <v>0</v>
      </c>
      <c r="BU8" s="670">
        <f t="shared" si="9"/>
        <v>0</v>
      </c>
      <c r="BV8" s="530"/>
      <c r="BW8" s="530"/>
    </row>
    <row r="9" spans="1:75" ht="39.950000000000003" customHeight="1" thickTop="1" thickBot="1" x14ac:dyDescent="0.3">
      <c r="A9" s="171"/>
      <c r="B9" s="572"/>
      <c r="C9" s="1188" t="s">
        <v>549</v>
      </c>
      <c r="D9" s="1189" t="s">
        <v>550</v>
      </c>
      <c r="E9" s="1190">
        <v>87</v>
      </c>
      <c r="F9" s="1191">
        <v>240200600</v>
      </c>
      <c r="G9" s="1193" t="s">
        <v>3143</v>
      </c>
      <c r="H9" s="1180" t="s">
        <v>3044</v>
      </c>
      <c r="I9" s="1180" t="s">
        <v>3144</v>
      </c>
      <c r="J9" s="1182">
        <v>24</v>
      </c>
      <c r="K9" s="1184" t="s">
        <v>3145</v>
      </c>
      <c r="L9" s="1187">
        <v>2402</v>
      </c>
      <c r="M9" s="1184" t="s">
        <v>3146</v>
      </c>
      <c r="N9" s="1187">
        <v>2024004540039</v>
      </c>
      <c r="O9" s="1173" t="s">
        <v>3147</v>
      </c>
      <c r="P9" s="1175" t="s">
        <v>551</v>
      </c>
      <c r="Q9" s="1178">
        <v>80</v>
      </c>
      <c r="R9" s="1179"/>
      <c r="S9" s="1179"/>
      <c r="T9" s="1022"/>
      <c r="U9" s="1007"/>
      <c r="V9" s="1007"/>
      <c r="W9" s="1007"/>
      <c r="X9" s="1007"/>
      <c r="Y9" s="1007"/>
      <c r="Z9" s="1004">
        <f t="shared" ref="Z9:Z29" si="10">+AQ9+AY9+BG9+BO9</f>
        <v>0</v>
      </c>
      <c r="AA9" s="1004">
        <f>SUM(AR9:AR12,AZ9:AZ12,BH9:BH12,BP9:BP12)</f>
        <v>0</v>
      </c>
      <c r="AB9" s="1004">
        <f t="shared" ref="AB9:AF9" si="11">SUM(AS9:AS12,BA9:BA12,BI9:BI12,BQ9:BQ12)</f>
        <v>0</v>
      </c>
      <c r="AC9" s="1004">
        <f t="shared" si="11"/>
        <v>0</v>
      </c>
      <c r="AD9" s="1004">
        <f t="shared" si="11"/>
        <v>0</v>
      </c>
      <c r="AE9" s="1004">
        <f t="shared" si="11"/>
        <v>0</v>
      </c>
      <c r="AF9" s="1004">
        <f t="shared" si="11"/>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c r="BV9" s="530"/>
      <c r="BW9" s="530"/>
    </row>
    <row r="10" spans="1:75" ht="39.950000000000003" customHeight="1" thickTop="1" thickBot="1" x14ac:dyDescent="0.3">
      <c r="A10" s="171"/>
      <c r="B10" s="572"/>
      <c r="C10" s="1176"/>
      <c r="D10" s="1176"/>
      <c r="E10" s="1176"/>
      <c r="F10" s="1181"/>
      <c r="G10" s="1181"/>
      <c r="H10" s="1181"/>
      <c r="I10" s="1181"/>
      <c r="J10" s="1183"/>
      <c r="K10" s="1185"/>
      <c r="L10" s="1185"/>
      <c r="M10" s="1185"/>
      <c r="N10" s="1185"/>
      <c r="O10" s="1174"/>
      <c r="P10" s="1176"/>
      <c r="Q10" s="1176"/>
      <c r="R10" s="1176"/>
      <c r="S10" s="1176"/>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c r="BV10" s="530"/>
      <c r="BW10" s="530"/>
    </row>
    <row r="11" spans="1:75" ht="39.950000000000003" customHeight="1" thickTop="1" thickBot="1" x14ac:dyDescent="0.3">
      <c r="A11" s="171"/>
      <c r="B11" s="572"/>
      <c r="C11" s="1176"/>
      <c r="D11" s="1176"/>
      <c r="E11" s="1176"/>
      <c r="F11" s="1181"/>
      <c r="G11" s="1181"/>
      <c r="H11" s="1181"/>
      <c r="I11" s="1181"/>
      <c r="J11" s="1183"/>
      <c r="K11" s="1185"/>
      <c r="L11" s="1185"/>
      <c r="M11" s="1185"/>
      <c r="N11" s="1185"/>
      <c r="O11" s="1174"/>
      <c r="P11" s="1176"/>
      <c r="Q11" s="1176"/>
      <c r="R11" s="1176"/>
      <c r="S11" s="1176"/>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c r="BV11" s="530"/>
      <c r="BW11" s="530"/>
    </row>
    <row r="12" spans="1:75" ht="39.950000000000003" customHeight="1" thickTop="1" thickBot="1" x14ac:dyDescent="0.3">
      <c r="A12" s="171"/>
      <c r="B12" s="572"/>
      <c r="C12" s="1177"/>
      <c r="D12" s="1177"/>
      <c r="E12" s="1177"/>
      <c r="F12" s="1181"/>
      <c r="G12" s="1181"/>
      <c r="H12" s="1181"/>
      <c r="I12" s="1181"/>
      <c r="J12" s="1183"/>
      <c r="K12" s="1186"/>
      <c r="L12" s="1186"/>
      <c r="M12" s="1186"/>
      <c r="N12" s="1186"/>
      <c r="O12" s="1174"/>
      <c r="P12" s="1177"/>
      <c r="Q12" s="1177"/>
      <c r="R12" s="1177"/>
      <c r="S12" s="1177"/>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c r="BV12" s="530"/>
      <c r="BW12" s="530"/>
    </row>
    <row r="13" spans="1:75" ht="39.950000000000003" customHeight="1" thickTop="1" thickBot="1" x14ac:dyDescent="0.3">
      <c r="A13" s="171"/>
      <c r="B13" s="572"/>
      <c r="C13" s="1188" t="s">
        <v>552</v>
      </c>
      <c r="D13" s="1189" t="s">
        <v>553</v>
      </c>
      <c r="E13" s="1190">
        <v>88</v>
      </c>
      <c r="F13" s="1191">
        <v>240204100</v>
      </c>
      <c r="G13" s="1193" t="s">
        <v>3148</v>
      </c>
      <c r="H13" s="1180" t="s">
        <v>3019</v>
      </c>
      <c r="I13" s="1180" t="s">
        <v>3144</v>
      </c>
      <c r="J13" s="1182">
        <v>24</v>
      </c>
      <c r="K13" s="1184" t="s">
        <v>3145</v>
      </c>
      <c r="L13" s="1187">
        <v>2402</v>
      </c>
      <c r="M13" s="1184" t="s">
        <v>3146</v>
      </c>
      <c r="N13" s="1187">
        <v>2024004540039</v>
      </c>
      <c r="O13" s="1173" t="s">
        <v>3147</v>
      </c>
      <c r="P13" s="1175" t="s">
        <v>551</v>
      </c>
      <c r="Q13" s="1178">
        <v>30</v>
      </c>
      <c r="R13" s="1179"/>
      <c r="S13" s="1179"/>
      <c r="T13" s="1022"/>
      <c r="U13" s="1007"/>
      <c r="V13" s="1007"/>
      <c r="W13" s="1007"/>
      <c r="X13" s="1007"/>
      <c r="Y13" s="1007"/>
      <c r="Z13" s="1004">
        <f t="shared" si="10"/>
        <v>0</v>
      </c>
      <c r="AA13" s="1004">
        <f t="shared" ref="AA13:AF13" si="12">SUM(AR13:AR16,AZ13:AZ16,BH13:BH16,BP13:BP16)</f>
        <v>0</v>
      </c>
      <c r="AB13" s="1004">
        <f t="shared" si="12"/>
        <v>0</v>
      </c>
      <c r="AC13" s="1004">
        <f t="shared" si="12"/>
        <v>0</v>
      </c>
      <c r="AD13" s="1004">
        <f t="shared" si="12"/>
        <v>0</v>
      </c>
      <c r="AE13" s="1004">
        <f t="shared" si="12"/>
        <v>0</v>
      </c>
      <c r="AF13" s="1004">
        <f t="shared" si="12"/>
        <v>0</v>
      </c>
      <c r="AG13" s="714"/>
      <c r="AH13" s="593"/>
      <c r="AI13" s="593"/>
      <c r="AJ13" s="593"/>
      <c r="AK13" s="207"/>
      <c r="AL13" s="208"/>
      <c r="AM13" s="208"/>
      <c r="AN13" s="208"/>
      <c r="AO13" s="208"/>
      <c r="AP13" s="1150">
        <f>+U13</f>
        <v>0</v>
      </c>
      <c r="AQ13" s="1004">
        <f>SUM(AR13:AW16)</f>
        <v>0</v>
      </c>
      <c r="AR13" s="299"/>
      <c r="AS13" s="299"/>
      <c r="AT13" s="299"/>
      <c r="AU13" s="299"/>
      <c r="AV13" s="299"/>
      <c r="AW13" s="299"/>
      <c r="AX13" s="1150">
        <f>+V13</f>
        <v>0</v>
      </c>
      <c r="AY13" s="1004">
        <f>SUM(AZ13:BE16)</f>
        <v>0</v>
      </c>
      <c r="AZ13" s="299"/>
      <c r="BA13" s="299"/>
      <c r="BB13" s="299"/>
      <c r="BC13" s="299"/>
      <c r="BD13" s="299"/>
      <c r="BE13" s="299"/>
      <c r="BF13" s="1150">
        <f>+W13</f>
        <v>0</v>
      </c>
      <c r="BG13" s="1004">
        <f>SUM(BH13:BM16)</f>
        <v>0</v>
      </c>
      <c r="BH13" s="299"/>
      <c r="BI13" s="299"/>
      <c r="BJ13" s="299"/>
      <c r="BK13" s="299"/>
      <c r="BL13" s="299"/>
      <c r="BM13" s="299"/>
      <c r="BN13" s="1150">
        <f>+X13</f>
        <v>0</v>
      </c>
      <c r="BO13" s="1004">
        <f>SUM(BP13:BU16)</f>
        <v>0</v>
      </c>
      <c r="BP13" s="299"/>
      <c r="BQ13" s="299"/>
      <c r="BR13" s="299"/>
      <c r="BS13" s="299"/>
      <c r="BT13" s="299"/>
      <c r="BU13" s="299"/>
      <c r="BV13" s="530"/>
      <c r="BW13" s="530"/>
    </row>
    <row r="14" spans="1:75" ht="39.950000000000003" customHeight="1" thickTop="1" thickBot="1" x14ac:dyDescent="0.3">
      <c r="A14" s="171"/>
      <c r="B14" s="572"/>
      <c r="C14" s="1176"/>
      <c r="D14" s="1176"/>
      <c r="E14" s="1176"/>
      <c r="F14" s="1181"/>
      <c r="G14" s="1181"/>
      <c r="H14" s="1181"/>
      <c r="I14" s="1181"/>
      <c r="J14" s="1183"/>
      <c r="K14" s="1185"/>
      <c r="L14" s="1185"/>
      <c r="M14" s="1185"/>
      <c r="N14" s="1185"/>
      <c r="O14" s="1174"/>
      <c r="P14" s="1176"/>
      <c r="Q14" s="1176"/>
      <c r="R14" s="1176"/>
      <c r="S14" s="1176"/>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c r="BV14" s="530"/>
      <c r="BW14" s="530"/>
    </row>
    <row r="15" spans="1:75" ht="39.950000000000003" customHeight="1" thickTop="1" thickBot="1" x14ac:dyDescent="0.3">
      <c r="A15" s="171"/>
      <c r="B15" s="572"/>
      <c r="C15" s="1176"/>
      <c r="D15" s="1176"/>
      <c r="E15" s="1176"/>
      <c r="F15" s="1181"/>
      <c r="G15" s="1181"/>
      <c r="H15" s="1181"/>
      <c r="I15" s="1181"/>
      <c r="J15" s="1183"/>
      <c r="K15" s="1185"/>
      <c r="L15" s="1185"/>
      <c r="M15" s="1185"/>
      <c r="N15" s="1185"/>
      <c r="O15" s="1174"/>
      <c r="P15" s="1176"/>
      <c r="Q15" s="1176"/>
      <c r="R15" s="1176"/>
      <c r="S15" s="1176"/>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c r="BV15" s="530"/>
      <c r="BW15" s="530"/>
    </row>
    <row r="16" spans="1:75" ht="39.950000000000003" customHeight="1" thickTop="1" thickBot="1" x14ac:dyDescent="0.3">
      <c r="A16" s="171"/>
      <c r="B16" s="572"/>
      <c r="C16" s="1177"/>
      <c r="D16" s="1177"/>
      <c r="E16" s="1177"/>
      <c r="F16" s="1181"/>
      <c r="G16" s="1181"/>
      <c r="H16" s="1181"/>
      <c r="I16" s="1181"/>
      <c r="J16" s="1183"/>
      <c r="K16" s="1186"/>
      <c r="L16" s="1186"/>
      <c r="M16" s="1186"/>
      <c r="N16" s="1186"/>
      <c r="O16" s="1174"/>
      <c r="P16" s="1177"/>
      <c r="Q16" s="1177"/>
      <c r="R16" s="1177"/>
      <c r="S16" s="1177"/>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c r="BV16" s="530"/>
      <c r="BW16" s="530"/>
    </row>
    <row r="17" spans="1:75" ht="39.950000000000003" customHeight="1" thickTop="1" thickBot="1" x14ac:dyDescent="0.3">
      <c r="A17" s="171"/>
      <c r="B17" s="572"/>
      <c r="C17" s="1188" t="s">
        <v>554</v>
      </c>
      <c r="D17" s="1189" t="s">
        <v>555</v>
      </c>
      <c r="E17" s="1190">
        <v>89</v>
      </c>
      <c r="F17" s="1191">
        <v>240201500</v>
      </c>
      <c r="G17" s="1193" t="s">
        <v>3149</v>
      </c>
      <c r="H17" s="1180" t="s">
        <v>3133</v>
      </c>
      <c r="I17" s="1180" t="s">
        <v>3150</v>
      </c>
      <c r="J17" s="1182">
        <v>24</v>
      </c>
      <c r="K17" s="1184" t="s">
        <v>3145</v>
      </c>
      <c r="L17" s="1187">
        <v>2402</v>
      </c>
      <c r="M17" s="1184" t="s">
        <v>3146</v>
      </c>
      <c r="N17" s="1187">
        <v>2024004540039</v>
      </c>
      <c r="O17" s="1173" t="s">
        <v>3147</v>
      </c>
      <c r="P17" s="1175" t="s">
        <v>556</v>
      </c>
      <c r="Q17" s="1178">
        <v>10</v>
      </c>
      <c r="R17" s="1179"/>
      <c r="S17" s="1179"/>
      <c r="T17" s="1022"/>
      <c r="U17" s="1007"/>
      <c r="V17" s="1007"/>
      <c r="W17" s="1007"/>
      <c r="X17" s="1007"/>
      <c r="Y17" s="1007"/>
      <c r="Z17" s="1004">
        <f t="shared" si="10"/>
        <v>0</v>
      </c>
      <c r="AA17" s="1004">
        <f t="shared" ref="AA17:AF17" si="13">SUM(AR17:AR20,AZ17:AZ20,BH17:BH20,BP17:BP20)</f>
        <v>0</v>
      </c>
      <c r="AB17" s="1004">
        <f t="shared" si="13"/>
        <v>0</v>
      </c>
      <c r="AC17" s="1004">
        <f t="shared" si="13"/>
        <v>0</v>
      </c>
      <c r="AD17" s="1004">
        <f t="shared" si="13"/>
        <v>0</v>
      </c>
      <c r="AE17" s="1004">
        <f t="shared" si="13"/>
        <v>0</v>
      </c>
      <c r="AF17" s="1004">
        <f t="shared" si="13"/>
        <v>0</v>
      </c>
      <c r="AG17" s="714"/>
      <c r="AH17" s="593"/>
      <c r="AI17" s="593"/>
      <c r="AJ17" s="593"/>
      <c r="AK17" s="207"/>
      <c r="AL17" s="208"/>
      <c r="AM17" s="208"/>
      <c r="AN17" s="208"/>
      <c r="AO17" s="208"/>
      <c r="AP17" s="1150">
        <f>+U17</f>
        <v>0</v>
      </c>
      <c r="AQ17" s="1004">
        <f>SUM(AR17:AW20)</f>
        <v>0</v>
      </c>
      <c r="AR17" s="299"/>
      <c r="AS17" s="299"/>
      <c r="AT17" s="299"/>
      <c r="AU17" s="299"/>
      <c r="AV17" s="299"/>
      <c r="AW17" s="299"/>
      <c r="AX17" s="1150">
        <f>+V17</f>
        <v>0</v>
      </c>
      <c r="AY17" s="1004">
        <f>SUM(AZ17:BE20)</f>
        <v>0</v>
      </c>
      <c r="AZ17" s="299"/>
      <c r="BA17" s="299"/>
      <c r="BB17" s="299"/>
      <c r="BC17" s="299"/>
      <c r="BD17" s="299"/>
      <c r="BE17" s="299"/>
      <c r="BF17" s="1150">
        <f>+W17</f>
        <v>0</v>
      </c>
      <c r="BG17" s="1004">
        <f>SUM(BH17:BM20)</f>
        <v>0</v>
      </c>
      <c r="BH17" s="299"/>
      <c r="BI17" s="299"/>
      <c r="BJ17" s="299"/>
      <c r="BK17" s="299"/>
      <c r="BL17" s="299"/>
      <c r="BM17" s="299"/>
      <c r="BN17" s="1150">
        <f>+X17</f>
        <v>0</v>
      </c>
      <c r="BO17" s="1004">
        <f>SUM(BP17:BU20)</f>
        <v>0</v>
      </c>
      <c r="BP17" s="299"/>
      <c r="BQ17" s="299"/>
      <c r="BR17" s="299"/>
      <c r="BS17" s="299"/>
      <c r="BT17" s="299"/>
      <c r="BU17" s="299"/>
      <c r="BV17" s="530"/>
      <c r="BW17" s="530"/>
    </row>
    <row r="18" spans="1:75" ht="39.950000000000003" customHeight="1" thickTop="1" thickBot="1" x14ac:dyDescent="0.3">
      <c r="A18" s="171"/>
      <c r="B18" s="572"/>
      <c r="C18" s="1176"/>
      <c r="D18" s="1176"/>
      <c r="E18" s="1176"/>
      <c r="F18" s="1181"/>
      <c r="G18" s="1181"/>
      <c r="H18" s="1181"/>
      <c r="I18" s="1181"/>
      <c r="J18" s="1183"/>
      <c r="K18" s="1185"/>
      <c r="L18" s="1185"/>
      <c r="M18" s="1185"/>
      <c r="N18" s="1185"/>
      <c r="O18" s="1174"/>
      <c r="P18" s="1176"/>
      <c r="Q18" s="1176"/>
      <c r="R18" s="1176"/>
      <c r="S18" s="1176"/>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c r="BV18" s="530"/>
      <c r="BW18" s="530"/>
    </row>
    <row r="19" spans="1:75" ht="39.950000000000003" customHeight="1" thickTop="1" thickBot="1" x14ac:dyDescent="0.3">
      <c r="A19" s="171"/>
      <c r="B19" s="572"/>
      <c r="C19" s="1176"/>
      <c r="D19" s="1176"/>
      <c r="E19" s="1176"/>
      <c r="F19" s="1181"/>
      <c r="G19" s="1181"/>
      <c r="H19" s="1181"/>
      <c r="I19" s="1181"/>
      <c r="J19" s="1183"/>
      <c r="K19" s="1185"/>
      <c r="L19" s="1185"/>
      <c r="M19" s="1185"/>
      <c r="N19" s="1185"/>
      <c r="O19" s="1174"/>
      <c r="P19" s="1176"/>
      <c r="Q19" s="1176"/>
      <c r="R19" s="1176"/>
      <c r="S19" s="1176"/>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c r="BV19" s="530"/>
      <c r="BW19" s="530"/>
    </row>
    <row r="20" spans="1:75" ht="39.950000000000003" customHeight="1" thickTop="1" thickBot="1" x14ac:dyDescent="0.3">
      <c r="A20" s="171"/>
      <c r="B20" s="572"/>
      <c r="C20" s="1177"/>
      <c r="D20" s="1177"/>
      <c r="E20" s="1177"/>
      <c r="F20" s="1181"/>
      <c r="G20" s="1181"/>
      <c r="H20" s="1181"/>
      <c r="I20" s="1181"/>
      <c r="J20" s="1183"/>
      <c r="K20" s="1186"/>
      <c r="L20" s="1186"/>
      <c r="M20" s="1186"/>
      <c r="N20" s="1186"/>
      <c r="O20" s="1174"/>
      <c r="P20" s="1177"/>
      <c r="Q20" s="1177"/>
      <c r="R20" s="1177"/>
      <c r="S20" s="1177"/>
      <c r="T20" s="1024"/>
      <c r="U20" s="1009"/>
      <c r="V20" s="1009"/>
      <c r="W20" s="1009"/>
      <c r="X20" s="1009"/>
      <c r="Y20" s="1009"/>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c r="BV20" s="530"/>
      <c r="BW20" s="530"/>
    </row>
    <row r="21" spans="1:75" ht="39.950000000000003" customHeight="1" thickTop="1" thickBot="1" x14ac:dyDescent="0.3">
      <c r="A21" s="171"/>
      <c r="B21" s="572"/>
      <c r="C21" s="1188" t="s">
        <v>557</v>
      </c>
      <c r="D21" s="1189" t="s">
        <v>558</v>
      </c>
      <c r="E21" s="1190">
        <v>90</v>
      </c>
      <c r="F21" s="1191">
        <v>240202100</v>
      </c>
      <c r="G21" s="1193" t="s">
        <v>3151</v>
      </c>
      <c r="H21" s="1180" t="s">
        <v>3152</v>
      </c>
      <c r="I21" s="1180" t="s">
        <v>3144</v>
      </c>
      <c r="J21" s="1182">
        <v>24</v>
      </c>
      <c r="K21" s="1184" t="s">
        <v>3145</v>
      </c>
      <c r="L21" s="1187">
        <v>2402</v>
      </c>
      <c r="M21" s="1184" t="s">
        <v>3146</v>
      </c>
      <c r="N21" s="1187">
        <v>2024004540039</v>
      </c>
      <c r="O21" s="1173" t="s">
        <v>3147</v>
      </c>
      <c r="P21" s="1175" t="s">
        <v>559</v>
      </c>
      <c r="Q21" s="1178">
        <v>850</v>
      </c>
      <c r="R21" s="1179"/>
      <c r="S21" s="1179"/>
      <c r="T21" s="1022"/>
      <c r="U21" s="1007"/>
      <c r="V21" s="1007"/>
      <c r="W21" s="1007"/>
      <c r="X21" s="1007"/>
      <c r="Y21" s="1007"/>
      <c r="Z21" s="1004">
        <f t="shared" si="10"/>
        <v>0</v>
      </c>
      <c r="AA21" s="1004">
        <f t="shared" ref="AA21:AF21" si="14">SUM(AR21:AR24,AZ21:AZ24,BH21:BH24,BP21:BP24)</f>
        <v>0</v>
      </c>
      <c r="AB21" s="1004">
        <f t="shared" si="14"/>
        <v>0</v>
      </c>
      <c r="AC21" s="1004">
        <f t="shared" si="14"/>
        <v>0</v>
      </c>
      <c r="AD21" s="1004">
        <f t="shared" si="14"/>
        <v>0</v>
      </c>
      <c r="AE21" s="1004">
        <f t="shared" si="14"/>
        <v>0</v>
      </c>
      <c r="AF21" s="1004">
        <f t="shared" si="14"/>
        <v>0</v>
      </c>
      <c r="AG21" s="714"/>
      <c r="AH21" s="593"/>
      <c r="AI21" s="593"/>
      <c r="AJ21" s="593"/>
      <c r="AK21" s="207"/>
      <c r="AL21" s="208"/>
      <c r="AM21" s="208"/>
      <c r="AN21" s="208"/>
      <c r="AO21" s="208"/>
      <c r="AP21" s="1150">
        <f>+U21</f>
        <v>0</v>
      </c>
      <c r="AQ21" s="1004">
        <f>SUM(AR21:AW24)</f>
        <v>0</v>
      </c>
      <c r="AR21" s="299"/>
      <c r="AS21" s="299"/>
      <c r="AT21" s="299"/>
      <c r="AU21" s="299"/>
      <c r="AV21" s="299"/>
      <c r="AW21" s="299"/>
      <c r="AX21" s="1150">
        <f>+V21</f>
        <v>0</v>
      </c>
      <c r="AY21" s="1004">
        <f>SUM(AZ21:BE24)</f>
        <v>0</v>
      </c>
      <c r="AZ21" s="299"/>
      <c r="BA21" s="299"/>
      <c r="BB21" s="299"/>
      <c r="BC21" s="299"/>
      <c r="BD21" s="299"/>
      <c r="BE21" s="299"/>
      <c r="BF21" s="1150">
        <f>+W21</f>
        <v>0</v>
      </c>
      <c r="BG21" s="1004">
        <f>SUM(BH21:BM24)</f>
        <v>0</v>
      </c>
      <c r="BH21" s="299"/>
      <c r="BI21" s="299"/>
      <c r="BJ21" s="299"/>
      <c r="BK21" s="299"/>
      <c r="BL21" s="299"/>
      <c r="BM21" s="299"/>
      <c r="BN21" s="1150">
        <f>+X21</f>
        <v>0</v>
      </c>
      <c r="BO21" s="1004">
        <f>SUM(BP21:BU24)</f>
        <v>0</v>
      </c>
      <c r="BP21" s="299"/>
      <c r="BQ21" s="299"/>
      <c r="BR21" s="299"/>
      <c r="BS21" s="299"/>
      <c r="BT21" s="299"/>
      <c r="BU21" s="299"/>
      <c r="BV21" s="530"/>
      <c r="BW21" s="530"/>
    </row>
    <row r="22" spans="1:75" ht="39.950000000000003" customHeight="1" thickTop="1" thickBot="1" x14ac:dyDescent="0.3">
      <c r="A22" s="171"/>
      <c r="B22" s="572"/>
      <c r="C22" s="1176"/>
      <c r="D22" s="1176"/>
      <c r="E22" s="1176"/>
      <c r="F22" s="1181"/>
      <c r="G22" s="1181"/>
      <c r="H22" s="1181"/>
      <c r="I22" s="1181"/>
      <c r="J22" s="1183"/>
      <c r="K22" s="1185"/>
      <c r="L22" s="1185"/>
      <c r="M22" s="1185"/>
      <c r="N22" s="1185"/>
      <c r="O22" s="1174"/>
      <c r="P22" s="1176"/>
      <c r="Q22" s="1176"/>
      <c r="R22" s="1176"/>
      <c r="S22" s="1176"/>
      <c r="T22" s="1023"/>
      <c r="U22" s="1008"/>
      <c r="V22" s="1008"/>
      <c r="W22" s="1008"/>
      <c r="X22" s="1008"/>
      <c r="Y22" s="1008"/>
      <c r="Z22" s="1005"/>
      <c r="AA22" s="1005"/>
      <c r="AB22" s="1005"/>
      <c r="AC22" s="1005"/>
      <c r="AD22" s="1005"/>
      <c r="AE22" s="1005"/>
      <c r="AF22" s="1005"/>
      <c r="AG22" s="479"/>
      <c r="AH22" s="592"/>
      <c r="AI22" s="592"/>
      <c r="AJ22" s="592"/>
      <c r="AK22" s="196"/>
      <c r="AL22" s="197"/>
      <c r="AM22" s="197"/>
      <c r="AN22" s="197"/>
      <c r="AO22" s="197"/>
      <c r="AP22" s="1151"/>
      <c r="AQ22" s="1005"/>
      <c r="AR22" s="282"/>
      <c r="AS22" s="282"/>
      <c r="AT22" s="282"/>
      <c r="AU22" s="282"/>
      <c r="AV22" s="282"/>
      <c r="AW22" s="282"/>
      <c r="AX22" s="1151"/>
      <c r="AY22" s="1005"/>
      <c r="AZ22" s="282"/>
      <c r="BA22" s="282"/>
      <c r="BB22" s="282"/>
      <c r="BC22" s="282"/>
      <c r="BD22" s="282"/>
      <c r="BE22" s="282"/>
      <c r="BF22" s="1151"/>
      <c r="BG22" s="1005"/>
      <c r="BH22" s="282"/>
      <c r="BI22" s="282"/>
      <c r="BJ22" s="282"/>
      <c r="BK22" s="282"/>
      <c r="BL22" s="282"/>
      <c r="BM22" s="282"/>
      <c r="BN22" s="1151"/>
      <c r="BO22" s="1005"/>
      <c r="BP22" s="282"/>
      <c r="BQ22" s="282"/>
      <c r="BR22" s="282"/>
      <c r="BS22" s="282"/>
      <c r="BT22" s="282"/>
      <c r="BU22" s="282"/>
      <c r="BV22" s="530"/>
      <c r="BW22" s="530"/>
    </row>
    <row r="23" spans="1:75" ht="39.950000000000003" customHeight="1" thickTop="1" thickBot="1" x14ac:dyDescent="0.3">
      <c r="A23" s="171"/>
      <c r="B23" s="572"/>
      <c r="C23" s="1176"/>
      <c r="D23" s="1176"/>
      <c r="E23" s="1176"/>
      <c r="F23" s="1181"/>
      <c r="G23" s="1181"/>
      <c r="H23" s="1181"/>
      <c r="I23" s="1181"/>
      <c r="J23" s="1183"/>
      <c r="K23" s="1185"/>
      <c r="L23" s="1185"/>
      <c r="M23" s="1185"/>
      <c r="N23" s="1185"/>
      <c r="O23" s="1174"/>
      <c r="P23" s="1176"/>
      <c r="Q23" s="1176"/>
      <c r="R23" s="1176"/>
      <c r="S23" s="1176"/>
      <c r="T23" s="1023"/>
      <c r="U23" s="1008"/>
      <c r="V23" s="1008"/>
      <c r="W23" s="1008"/>
      <c r="X23" s="1008"/>
      <c r="Y23" s="1008"/>
      <c r="Z23" s="1005"/>
      <c r="AA23" s="1005"/>
      <c r="AB23" s="1005"/>
      <c r="AC23" s="1005"/>
      <c r="AD23" s="1005"/>
      <c r="AE23" s="1005"/>
      <c r="AF23" s="1005"/>
      <c r="AG23" s="196"/>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c r="BV23" s="530"/>
      <c r="BW23" s="530"/>
    </row>
    <row r="24" spans="1:75" ht="39.950000000000003" customHeight="1" thickTop="1" thickBot="1" x14ac:dyDescent="0.3">
      <c r="A24" s="171"/>
      <c r="B24" s="572"/>
      <c r="C24" s="1177"/>
      <c r="D24" s="1177"/>
      <c r="E24" s="1177"/>
      <c r="F24" s="1181"/>
      <c r="G24" s="1181"/>
      <c r="H24" s="1181"/>
      <c r="I24" s="1181"/>
      <c r="J24" s="1183"/>
      <c r="K24" s="1186"/>
      <c r="L24" s="1186"/>
      <c r="M24" s="1186"/>
      <c r="N24" s="1186"/>
      <c r="O24" s="1174"/>
      <c r="P24" s="1177"/>
      <c r="Q24" s="1177"/>
      <c r="R24" s="1177"/>
      <c r="S24" s="1177"/>
      <c r="T24" s="1024"/>
      <c r="U24" s="1009"/>
      <c r="V24" s="1009"/>
      <c r="W24" s="1009"/>
      <c r="X24" s="1009"/>
      <c r="Y24" s="1009"/>
      <c r="Z24" s="1006"/>
      <c r="AA24" s="1006"/>
      <c r="AB24" s="1006"/>
      <c r="AC24" s="1006"/>
      <c r="AD24" s="1006"/>
      <c r="AE24" s="1006"/>
      <c r="AF24" s="1006"/>
      <c r="AG24" s="715"/>
      <c r="AH24" s="716"/>
      <c r="AI24" s="716"/>
      <c r="AJ24" s="716"/>
      <c r="AK24" s="715"/>
      <c r="AL24" s="717"/>
      <c r="AM24" s="717"/>
      <c r="AN24" s="717"/>
      <c r="AO24" s="717"/>
      <c r="AP24" s="1152"/>
      <c r="AQ24" s="1006"/>
      <c r="AR24" s="718"/>
      <c r="AS24" s="718"/>
      <c r="AT24" s="718"/>
      <c r="AU24" s="718"/>
      <c r="AV24" s="718"/>
      <c r="AW24" s="718"/>
      <c r="AX24" s="1152"/>
      <c r="AY24" s="1006"/>
      <c r="AZ24" s="718"/>
      <c r="BA24" s="718"/>
      <c r="BB24" s="718"/>
      <c r="BC24" s="718"/>
      <c r="BD24" s="718"/>
      <c r="BE24" s="718"/>
      <c r="BF24" s="1152"/>
      <c r="BG24" s="1006"/>
      <c r="BH24" s="718"/>
      <c r="BI24" s="718"/>
      <c r="BJ24" s="718"/>
      <c r="BK24" s="718"/>
      <c r="BL24" s="718"/>
      <c r="BM24" s="718"/>
      <c r="BN24" s="1152"/>
      <c r="BO24" s="1006"/>
      <c r="BP24" s="718"/>
      <c r="BQ24" s="718"/>
      <c r="BR24" s="718"/>
      <c r="BS24" s="718"/>
      <c r="BT24" s="718"/>
      <c r="BU24" s="718"/>
      <c r="BV24" s="530"/>
      <c r="BW24" s="530"/>
    </row>
    <row r="25" spans="1:75" ht="39.950000000000003" customHeight="1" thickTop="1" thickBot="1" x14ac:dyDescent="0.3">
      <c r="A25" s="171"/>
      <c r="B25" s="572"/>
      <c r="C25" s="1188" t="s">
        <v>560</v>
      </c>
      <c r="D25" s="1189" t="s">
        <v>561</v>
      </c>
      <c r="E25" s="1190">
        <v>91</v>
      </c>
      <c r="F25" s="1191">
        <v>240202800</v>
      </c>
      <c r="G25" s="1193" t="s">
        <v>3153</v>
      </c>
      <c r="H25" s="1180" t="s">
        <v>3154</v>
      </c>
      <c r="I25" s="1180" t="s">
        <v>3150</v>
      </c>
      <c r="J25" s="1182">
        <v>24</v>
      </c>
      <c r="K25" s="1184" t="s">
        <v>3145</v>
      </c>
      <c r="L25" s="1187">
        <v>2402</v>
      </c>
      <c r="M25" s="1184" t="s">
        <v>3146</v>
      </c>
      <c r="N25" s="1187">
        <v>2024004540039</v>
      </c>
      <c r="O25" s="1173" t="s">
        <v>3147</v>
      </c>
      <c r="P25" s="1175" t="s">
        <v>562</v>
      </c>
      <c r="Q25" s="1178">
        <v>150</v>
      </c>
      <c r="R25" s="1179"/>
      <c r="S25" s="1179"/>
      <c r="T25" s="1022"/>
      <c r="U25" s="1007"/>
      <c r="V25" s="1007"/>
      <c r="W25" s="1007"/>
      <c r="X25" s="1007"/>
      <c r="Y25" s="1007"/>
      <c r="Z25" s="1004">
        <f>+AQ25+AY25+BG25+BO25</f>
        <v>0</v>
      </c>
      <c r="AA25" s="1004">
        <f>SUM(AR25:AR28,AZ25:AZ28,BH25:BH28,BP25:BP28)</f>
        <v>0</v>
      </c>
      <c r="AB25" s="1004">
        <f t="shared" ref="AB25:AF25" si="15">SUM(AS25:AS28,BA25:BA28,BI25:BI28,BQ25:BQ28)</f>
        <v>0</v>
      </c>
      <c r="AC25" s="1004">
        <f t="shared" si="15"/>
        <v>0</v>
      </c>
      <c r="AD25" s="1004">
        <f t="shared" si="15"/>
        <v>0</v>
      </c>
      <c r="AE25" s="1004">
        <f t="shared" si="15"/>
        <v>0</v>
      </c>
      <c r="AF25" s="1004">
        <f t="shared" si="15"/>
        <v>0</v>
      </c>
      <c r="AG25" s="714"/>
      <c r="AH25" s="593"/>
      <c r="AI25" s="593"/>
      <c r="AJ25" s="593"/>
      <c r="AK25" s="207"/>
      <c r="AL25" s="208"/>
      <c r="AM25" s="208"/>
      <c r="AN25" s="208"/>
      <c r="AO25" s="208"/>
      <c r="AP25" s="1150">
        <f>+U25</f>
        <v>0</v>
      </c>
      <c r="AQ25" s="1004">
        <f>SUM(AR25:AW28)</f>
        <v>0</v>
      </c>
      <c r="AR25" s="299"/>
      <c r="AS25" s="299"/>
      <c r="AT25" s="299"/>
      <c r="AU25" s="299"/>
      <c r="AV25" s="299"/>
      <c r="AW25" s="299"/>
      <c r="AX25" s="1150">
        <f>+V25</f>
        <v>0</v>
      </c>
      <c r="AY25" s="1004">
        <f>SUM(AZ25:BE28)</f>
        <v>0</v>
      </c>
      <c r="AZ25" s="299"/>
      <c r="BA25" s="299"/>
      <c r="BB25" s="299"/>
      <c r="BC25" s="299"/>
      <c r="BD25" s="299"/>
      <c r="BE25" s="299"/>
      <c r="BF25" s="1150">
        <f>+W25</f>
        <v>0</v>
      </c>
      <c r="BG25" s="1004">
        <f>SUM(BH25:BM28)</f>
        <v>0</v>
      </c>
      <c r="BH25" s="299"/>
      <c r="BI25" s="299"/>
      <c r="BJ25" s="299"/>
      <c r="BK25" s="299"/>
      <c r="BL25" s="299"/>
      <c r="BM25" s="299"/>
      <c r="BN25" s="1150">
        <f>+X25</f>
        <v>0</v>
      </c>
      <c r="BO25" s="1004">
        <f>SUM(BP25:BU28)</f>
        <v>0</v>
      </c>
      <c r="BP25" s="299"/>
      <c r="BQ25" s="299"/>
      <c r="BR25" s="299"/>
      <c r="BS25" s="299"/>
      <c r="BT25" s="299"/>
      <c r="BU25" s="299"/>
      <c r="BV25" s="530"/>
      <c r="BW25" s="530"/>
    </row>
    <row r="26" spans="1:75" ht="39.950000000000003" customHeight="1" thickTop="1" thickBot="1" x14ac:dyDescent="0.3">
      <c r="A26" s="171"/>
      <c r="B26" s="572"/>
      <c r="C26" s="1176"/>
      <c r="D26" s="1176"/>
      <c r="E26" s="1176"/>
      <c r="F26" s="1181"/>
      <c r="G26" s="1181"/>
      <c r="H26" s="1181"/>
      <c r="I26" s="1181"/>
      <c r="J26" s="1183"/>
      <c r="K26" s="1185"/>
      <c r="L26" s="1185"/>
      <c r="M26" s="1185"/>
      <c r="N26" s="1185"/>
      <c r="O26" s="1174"/>
      <c r="P26" s="1176"/>
      <c r="Q26" s="1176"/>
      <c r="R26" s="1176"/>
      <c r="S26" s="1176"/>
      <c r="T26" s="1023"/>
      <c r="U26" s="1008"/>
      <c r="V26" s="1008"/>
      <c r="W26" s="1008"/>
      <c r="X26" s="1008"/>
      <c r="Y26" s="1008"/>
      <c r="Z26" s="1005"/>
      <c r="AA26" s="1005"/>
      <c r="AB26" s="1005"/>
      <c r="AC26" s="1005"/>
      <c r="AD26" s="1005"/>
      <c r="AE26" s="1005"/>
      <c r="AF26" s="1005"/>
      <c r="AG26" s="479"/>
      <c r="AH26" s="592"/>
      <c r="AI26" s="592"/>
      <c r="AJ26" s="592"/>
      <c r="AK26" s="196"/>
      <c r="AL26" s="197"/>
      <c r="AM26" s="197"/>
      <c r="AN26" s="197"/>
      <c r="AO26" s="197"/>
      <c r="AP26" s="1151"/>
      <c r="AQ26" s="1005"/>
      <c r="AR26" s="282"/>
      <c r="AS26" s="282"/>
      <c r="AT26" s="282"/>
      <c r="AU26" s="282"/>
      <c r="AV26" s="282"/>
      <c r="AW26" s="282"/>
      <c r="AX26" s="1151"/>
      <c r="AY26" s="1005"/>
      <c r="AZ26" s="282"/>
      <c r="BA26" s="282"/>
      <c r="BB26" s="282"/>
      <c r="BC26" s="282"/>
      <c r="BD26" s="282"/>
      <c r="BE26" s="282"/>
      <c r="BF26" s="1151"/>
      <c r="BG26" s="1005"/>
      <c r="BH26" s="282"/>
      <c r="BI26" s="282"/>
      <c r="BJ26" s="282"/>
      <c r="BK26" s="282"/>
      <c r="BL26" s="282"/>
      <c r="BM26" s="282"/>
      <c r="BN26" s="1151"/>
      <c r="BO26" s="1005"/>
      <c r="BP26" s="282"/>
      <c r="BQ26" s="282"/>
      <c r="BR26" s="282"/>
      <c r="BS26" s="282"/>
      <c r="BT26" s="282"/>
      <c r="BU26" s="282"/>
      <c r="BV26" s="530"/>
      <c r="BW26" s="530"/>
    </row>
    <row r="27" spans="1:75" ht="39.950000000000003" customHeight="1" thickTop="1" thickBot="1" x14ac:dyDescent="0.3">
      <c r="A27" s="171"/>
      <c r="B27" s="572"/>
      <c r="C27" s="1176"/>
      <c r="D27" s="1176"/>
      <c r="E27" s="1176"/>
      <c r="F27" s="1181"/>
      <c r="G27" s="1181"/>
      <c r="H27" s="1181"/>
      <c r="I27" s="1181"/>
      <c r="J27" s="1183"/>
      <c r="K27" s="1185"/>
      <c r="L27" s="1185"/>
      <c r="M27" s="1185"/>
      <c r="N27" s="1185"/>
      <c r="O27" s="1174"/>
      <c r="P27" s="1176"/>
      <c r="Q27" s="1176"/>
      <c r="R27" s="1176"/>
      <c r="S27" s="1176"/>
      <c r="T27" s="1023"/>
      <c r="U27" s="1008"/>
      <c r="V27" s="1008"/>
      <c r="W27" s="1008"/>
      <c r="X27" s="1008"/>
      <c r="Y27" s="1008"/>
      <c r="Z27" s="1005"/>
      <c r="AA27" s="1005"/>
      <c r="AB27" s="1005"/>
      <c r="AC27" s="1005"/>
      <c r="AD27" s="1005"/>
      <c r="AE27" s="1005"/>
      <c r="AF27" s="1005"/>
      <c r="AG27" s="196"/>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c r="BV27" s="530"/>
      <c r="BW27" s="530"/>
    </row>
    <row r="28" spans="1:75" ht="39.950000000000003" customHeight="1" thickTop="1" thickBot="1" x14ac:dyDescent="0.3">
      <c r="A28" s="171"/>
      <c r="B28" s="572"/>
      <c r="C28" s="1177"/>
      <c r="D28" s="1177"/>
      <c r="E28" s="1177"/>
      <c r="F28" s="1181"/>
      <c r="G28" s="1181"/>
      <c r="H28" s="1181"/>
      <c r="I28" s="1181"/>
      <c r="J28" s="1183"/>
      <c r="K28" s="1186"/>
      <c r="L28" s="1186"/>
      <c r="M28" s="1186"/>
      <c r="N28" s="1186"/>
      <c r="O28" s="1174"/>
      <c r="P28" s="1177"/>
      <c r="Q28" s="1177"/>
      <c r="R28" s="1177"/>
      <c r="S28" s="1177"/>
      <c r="T28" s="1024"/>
      <c r="U28" s="1009"/>
      <c r="V28" s="1009"/>
      <c r="W28" s="1009"/>
      <c r="X28" s="1009"/>
      <c r="Y28" s="1009"/>
      <c r="Z28" s="1006"/>
      <c r="AA28" s="1006"/>
      <c r="AB28" s="1006"/>
      <c r="AC28" s="1006"/>
      <c r="AD28" s="1006"/>
      <c r="AE28" s="1006"/>
      <c r="AF28" s="1006"/>
      <c r="AG28" s="715"/>
      <c r="AH28" s="716"/>
      <c r="AI28" s="716"/>
      <c r="AJ28" s="716"/>
      <c r="AK28" s="715"/>
      <c r="AL28" s="717"/>
      <c r="AM28" s="717"/>
      <c r="AN28" s="717"/>
      <c r="AO28" s="717"/>
      <c r="AP28" s="1152"/>
      <c r="AQ28" s="1006"/>
      <c r="AR28" s="718"/>
      <c r="AS28" s="718"/>
      <c r="AT28" s="718"/>
      <c r="AU28" s="718"/>
      <c r="AV28" s="718"/>
      <c r="AW28" s="718"/>
      <c r="AX28" s="1152"/>
      <c r="AY28" s="1006"/>
      <c r="AZ28" s="718"/>
      <c r="BA28" s="718"/>
      <c r="BB28" s="718"/>
      <c r="BC28" s="718"/>
      <c r="BD28" s="718"/>
      <c r="BE28" s="718"/>
      <c r="BF28" s="1152"/>
      <c r="BG28" s="1006"/>
      <c r="BH28" s="718"/>
      <c r="BI28" s="718"/>
      <c r="BJ28" s="718"/>
      <c r="BK28" s="718"/>
      <c r="BL28" s="718"/>
      <c r="BM28" s="718"/>
      <c r="BN28" s="1152"/>
      <c r="BO28" s="1006"/>
      <c r="BP28" s="718"/>
      <c r="BQ28" s="718"/>
      <c r="BR28" s="718"/>
      <c r="BS28" s="718"/>
      <c r="BT28" s="718"/>
      <c r="BU28" s="718"/>
      <c r="BV28" s="530"/>
      <c r="BW28" s="530"/>
    </row>
    <row r="29" spans="1:75" ht="39.950000000000003" customHeight="1" thickTop="1" thickBot="1" x14ac:dyDescent="0.3">
      <c r="A29" s="171"/>
      <c r="B29" s="572"/>
      <c r="C29" s="1188" t="s">
        <v>563</v>
      </c>
      <c r="D29" s="1189" t="s">
        <v>564</v>
      </c>
      <c r="E29" s="1190">
        <v>92</v>
      </c>
      <c r="F29" s="1191">
        <v>240211403</v>
      </c>
      <c r="G29" s="1193" t="s">
        <v>3155</v>
      </c>
      <c r="H29" s="1180" t="s">
        <v>3156</v>
      </c>
      <c r="I29" s="1180" t="s">
        <v>3144</v>
      </c>
      <c r="J29" s="1182">
        <v>24</v>
      </c>
      <c r="K29" s="1184" t="s">
        <v>3145</v>
      </c>
      <c r="L29" s="1187">
        <v>2402</v>
      </c>
      <c r="M29" s="1184" t="s">
        <v>3146</v>
      </c>
      <c r="N29" s="1187">
        <v>2024004540039</v>
      </c>
      <c r="O29" s="1173" t="s">
        <v>3147</v>
      </c>
      <c r="P29" s="1175" t="s">
        <v>565</v>
      </c>
      <c r="Q29" s="1178">
        <v>50</v>
      </c>
      <c r="R29" s="1179"/>
      <c r="S29" s="1179"/>
      <c r="T29" s="1022"/>
      <c r="U29" s="1007"/>
      <c r="V29" s="1007"/>
      <c r="W29" s="1007"/>
      <c r="X29" s="1007"/>
      <c r="Y29" s="1007"/>
      <c r="Z29" s="1004">
        <f t="shared" si="10"/>
        <v>0</v>
      </c>
      <c r="AA29" s="1004">
        <f t="shared" ref="AA29:AF29" si="16">SUM(AR29:AR32,AZ29:AZ32,BH29:BH32,BP29:BP32)</f>
        <v>0</v>
      </c>
      <c r="AB29" s="1004">
        <f t="shared" si="16"/>
        <v>0</v>
      </c>
      <c r="AC29" s="1004">
        <f t="shared" si="16"/>
        <v>0</v>
      </c>
      <c r="AD29" s="1004">
        <f t="shared" si="16"/>
        <v>0</v>
      </c>
      <c r="AE29" s="1004">
        <f t="shared" si="16"/>
        <v>0</v>
      </c>
      <c r="AF29" s="1004">
        <f t="shared" si="16"/>
        <v>0</v>
      </c>
      <c r="AG29" s="714"/>
      <c r="AH29" s="593"/>
      <c r="AI29" s="593"/>
      <c r="AJ29" s="593"/>
      <c r="AK29" s="207"/>
      <c r="AL29" s="208"/>
      <c r="AM29" s="208"/>
      <c r="AN29" s="208"/>
      <c r="AO29" s="208"/>
      <c r="AP29" s="1150">
        <f>+U29</f>
        <v>0</v>
      </c>
      <c r="AQ29" s="1004">
        <f>SUM(AR29:AW32)</f>
        <v>0</v>
      </c>
      <c r="AR29" s="299"/>
      <c r="AS29" s="299"/>
      <c r="AT29" s="299"/>
      <c r="AU29" s="299"/>
      <c r="AV29" s="299"/>
      <c r="AW29" s="299"/>
      <c r="AX29" s="1150">
        <f>+V29</f>
        <v>0</v>
      </c>
      <c r="AY29" s="1004">
        <f>SUM(AZ29:BE32)</f>
        <v>0</v>
      </c>
      <c r="AZ29" s="299"/>
      <c r="BA29" s="299"/>
      <c r="BB29" s="299"/>
      <c r="BC29" s="299"/>
      <c r="BD29" s="299"/>
      <c r="BE29" s="299"/>
      <c r="BF29" s="1150">
        <f>+W29</f>
        <v>0</v>
      </c>
      <c r="BG29" s="1004">
        <f>SUM(BH29:BM32)</f>
        <v>0</v>
      </c>
      <c r="BH29" s="299"/>
      <c r="BI29" s="299"/>
      <c r="BJ29" s="299"/>
      <c r="BK29" s="299"/>
      <c r="BL29" s="299"/>
      <c r="BM29" s="299"/>
      <c r="BN29" s="1150">
        <f>+X29</f>
        <v>0</v>
      </c>
      <c r="BO29" s="1004">
        <f>SUM(BP29:BU32)</f>
        <v>0</v>
      </c>
      <c r="BP29" s="299"/>
      <c r="BQ29" s="299"/>
      <c r="BR29" s="299"/>
      <c r="BS29" s="299"/>
      <c r="BT29" s="299"/>
      <c r="BU29" s="299"/>
      <c r="BV29" s="530"/>
      <c r="BW29" s="530"/>
    </row>
    <row r="30" spans="1:75" ht="39.950000000000003" customHeight="1" thickTop="1" thickBot="1" x14ac:dyDescent="0.3">
      <c r="A30" s="171"/>
      <c r="B30" s="572"/>
      <c r="C30" s="1176"/>
      <c r="D30" s="1176"/>
      <c r="E30" s="1176"/>
      <c r="F30" s="1181"/>
      <c r="G30" s="1181"/>
      <c r="H30" s="1181"/>
      <c r="I30" s="1181"/>
      <c r="J30" s="1183"/>
      <c r="K30" s="1185"/>
      <c r="L30" s="1185"/>
      <c r="M30" s="1185"/>
      <c r="N30" s="1185"/>
      <c r="O30" s="1174"/>
      <c r="P30" s="1176"/>
      <c r="Q30" s="1176"/>
      <c r="R30" s="1176"/>
      <c r="S30" s="1176"/>
      <c r="T30" s="1023"/>
      <c r="U30" s="1008"/>
      <c r="V30" s="1008"/>
      <c r="W30" s="1008"/>
      <c r="X30" s="1008"/>
      <c r="Y30" s="1008"/>
      <c r="Z30" s="1005"/>
      <c r="AA30" s="1005"/>
      <c r="AB30" s="1005"/>
      <c r="AC30" s="1005"/>
      <c r="AD30" s="1005"/>
      <c r="AE30" s="1005"/>
      <c r="AF30" s="1005"/>
      <c r="AG30" s="479"/>
      <c r="AH30" s="592"/>
      <c r="AI30" s="592"/>
      <c r="AJ30" s="592"/>
      <c r="AK30" s="196"/>
      <c r="AL30" s="197"/>
      <c r="AM30" s="197"/>
      <c r="AN30" s="197"/>
      <c r="AO30" s="197"/>
      <c r="AP30" s="1151"/>
      <c r="AQ30" s="1005"/>
      <c r="AR30" s="282"/>
      <c r="AS30" s="282"/>
      <c r="AT30" s="282"/>
      <c r="AU30" s="282"/>
      <c r="AV30" s="282"/>
      <c r="AW30" s="282"/>
      <c r="AX30" s="1151"/>
      <c r="AY30" s="1005"/>
      <c r="AZ30" s="282"/>
      <c r="BA30" s="282"/>
      <c r="BB30" s="282"/>
      <c r="BC30" s="282"/>
      <c r="BD30" s="282"/>
      <c r="BE30" s="282"/>
      <c r="BF30" s="1151"/>
      <c r="BG30" s="1005"/>
      <c r="BH30" s="282"/>
      <c r="BI30" s="282"/>
      <c r="BJ30" s="282"/>
      <c r="BK30" s="282"/>
      <c r="BL30" s="282"/>
      <c r="BM30" s="282"/>
      <c r="BN30" s="1151"/>
      <c r="BO30" s="1005"/>
      <c r="BP30" s="282"/>
      <c r="BQ30" s="282"/>
      <c r="BR30" s="282"/>
      <c r="BS30" s="282"/>
      <c r="BT30" s="282"/>
      <c r="BU30" s="282"/>
      <c r="BV30" s="530"/>
      <c r="BW30" s="530"/>
    </row>
    <row r="31" spans="1:75" ht="39.950000000000003" customHeight="1" thickTop="1" thickBot="1" x14ac:dyDescent="0.3">
      <c r="A31" s="171"/>
      <c r="B31" s="572"/>
      <c r="C31" s="1176"/>
      <c r="D31" s="1176"/>
      <c r="E31" s="1176"/>
      <c r="F31" s="1181"/>
      <c r="G31" s="1181"/>
      <c r="H31" s="1181"/>
      <c r="I31" s="1181"/>
      <c r="J31" s="1183"/>
      <c r="K31" s="1185"/>
      <c r="L31" s="1185"/>
      <c r="M31" s="1185"/>
      <c r="N31" s="1185"/>
      <c r="O31" s="1174"/>
      <c r="P31" s="1176"/>
      <c r="Q31" s="1176"/>
      <c r="R31" s="1176"/>
      <c r="S31" s="1176"/>
      <c r="T31" s="1023"/>
      <c r="U31" s="1008"/>
      <c r="V31" s="1008"/>
      <c r="W31" s="1008"/>
      <c r="X31" s="1008"/>
      <c r="Y31" s="1008"/>
      <c r="Z31" s="1005"/>
      <c r="AA31" s="1005"/>
      <c r="AB31" s="1005"/>
      <c r="AC31" s="1005"/>
      <c r="AD31" s="1005"/>
      <c r="AE31" s="1005"/>
      <c r="AF31" s="1005"/>
      <c r="AG31" s="196"/>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c r="BV31" s="530"/>
      <c r="BW31" s="530"/>
    </row>
    <row r="32" spans="1:75" ht="39.950000000000003" customHeight="1" thickTop="1" thickBot="1" x14ac:dyDescent="0.3">
      <c r="A32" s="171"/>
      <c r="B32" s="572"/>
      <c r="C32" s="1177"/>
      <c r="D32" s="1177"/>
      <c r="E32" s="1177"/>
      <c r="F32" s="1181"/>
      <c r="G32" s="1181"/>
      <c r="H32" s="1181"/>
      <c r="I32" s="1181"/>
      <c r="J32" s="1183"/>
      <c r="K32" s="1186"/>
      <c r="L32" s="1186"/>
      <c r="M32" s="1186"/>
      <c r="N32" s="1186"/>
      <c r="O32" s="1174"/>
      <c r="P32" s="1177"/>
      <c r="Q32" s="1177"/>
      <c r="R32" s="1177"/>
      <c r="S32" s="1177"/>
      <c r="T32" s="1024"/>
      <c r="U32" s="1009"/>
      <c r="V32" s="1009"/>
      <c r="W32" s="1009"/>
      <c r="X32" s="1009"/>
      <c r="Y32" s="1009"/>
      <c r="Z32" s="1006"/>
      <c r="AA32" s="1006"/>
      <c r="AB32" s="1006"/>
      <c r="AC32" s="1006"/>
      <c r="AD32" s="1006"/>
      <c r="AE32" s="1006"/>
      <c r="AF32" s="1006"/>
      <c r="AG32" s="715"/>
      <c r="AH32" s="716"/>
      <c r="AI32" s="716"/>
      <c r="AJ32" s="716"/>
      <c r="AK32" s="715"/>
      <c r="AL32" s="717"/>
      <c r="AM32" s="717"/>
      <c r="AN32" s="717"/>
      <c r="AO32" s="717"/>
      <c r="AP32" s="1152"/>
      <c r="AQ32" s="1006"/>
      <c r="AR32" s="718"/>
      <c r="AS32" s="718"/>
      <c r="AT32" s="718"/>
      <c r="AU32" s="718"/>
      <c r="AV32" s="718"/>
      <c r="AW32" s="718"/>
      <c r="AX32" s="1152"/>
      <c r="AY32" s="1006"/>
      <c r="AZ32" s="718"/>
      <c r="BA32" s="718"/>
      <c r="BB32" s="718"/>
      <c r="BC32" s="718"/>
      <c r="BD32" s="718"/>
      <c r="BE32" s="718"/>
      <c r="BF32" s="1152"/>
      <c r="BG32" s="1006"/>
      <c r="BH32" s="718"/>
      <c r="BI32" s="718"/>
      <c r="BJ32" s="718"/>
      <c r="BK32" s="718"/>
      <c r="BL32" s="718"/>
      <c r="BM32" s="718"/>
      <c r="BN32" s="1152"/>
      <c r="BO32" s="1006"/>
      <c r="BP32" s="718"/>
      <c r="BQ32" s="718"/>
      <c r="BR32" s="718"/>
      <c r="BS32" s="718"/>
      <c r="BT32" s="718"/>
      <c r="BU32" s="718"/>
      <c r="BV32" s="530"/>
      <c r="BW32" s="530"/>
    </row>
    <row r="33" spans="1:75" ht="39.950000000000003" customHeight="1" thickTop="1" thickBot="1" x14ac:dyDescent="0.3">
      <c r="A33" s="171"/>
      <c r="B33" s="559" t="s">
        <v>566</v>
      </c>
      <c r="C33" s="560" t="s">
        <v>567</v>
      </c>
      <c r="D33" s="561"/>
      <c r="E33" s="561"/>
      <c r="F33" s="672"/>
      <c r="G33" s="673"/>
      <c r="H33" s="674"/>
      <c r="I33" s="674"/>
      <c r="J33" s="675"/>
      <c r="K33" s="675"/>
      <c r="L33" s="672"/>
      <c r="M33" s="676"/>
      <c r="N33" s="677"/>
      <c r="O33" s="678"/>
      <c r="P33" s="563"/>
      <c r="Q33" s="562"/>
      <c r="R33" s="564"/>
      <c r="S33" s="574"/>
      <c r="T33" s="575"/>
      <c r="U33" s="565"/>
      <c r="V33" s="565"/>
      <c r="W33" s="565"/>
      <c r="X33" s="565"/>
      <c r="Y33" s="566"/>
      <c r="Z33" s="567">
        <f t="shared" ref="Z33:AA33" si="17">SUM(Z34:Z54)</f>
        <v>0</v>
      </c>
      <c r="AA33" s="567">
        <f t="shared" si="17"/>
        <v>0</v>
      </c>
      <c r="AB33" s="567">
        <f>+AS33+BA33+BI33+BQ33</f>
        <v>0</v>
      </c>
      <c r="AC33" s="567">
        <f>SUM(AC34:AC54)</f>
        <v>0</v>
      </c>
      <c r="AD33" s="567">
        <f t="shared" ref="AD33" si="18">+AU33+BC33+BK33+BS33</f>
        <v>0</v>
      </c>
      <c r="AE33" s="576">
        <f>SUM(AE34:AE54)</f>
        <v>0</v>
      </c>
      <c r="AF33" s="576"/>
      <c r="AG33" s="568"/>
      <c r="AH33" s="568"/>
      <c r="AI33" s="568"/>
      <c r="AJ33" s="568"/>
      <c r="AK33" s="568"/>
      <c r="AL33" s="568"/>
      <c r="AM33" s="569"/>
      <c r="AN33" s="568"/>
      <c r="AO33" s="568"/>
      <c r="AP33" s="570"/>
      <c r="AQ33" s="571">
        <f t="shared" ref="AQ33:AW33" si="19">SUM(AQ34:AQ54)</f>
        <v>0</v>
      </c>
      <c r="AR33" s="571">
        <f t="shared" si="19"/>
        <v>0</v>
      </c>
      <c r="AS33" s="571">
        <f t="shared" si="19"/>
        <v>0</v>
      </c>
      <c r="AT33" s="571">
        <f t="shared" si="19"/>
        <v>0</v>
      </c>
      <c r="AU33" s="571">
        <f t="shared" si="19"/>
        <v>0</v>
      </c>
      <c r="AV33" s="571">
        <f t="shared" si="19"/>
        <v>0</v>
      </c>
      <c r="AW33" s="571">
        <f t="shared" si="19"/>
        <v>0</v>
      </c>
      <c r="AX33" s="570"/>
      <c r="AY33" s="571">
        <f>SUM(AY34:AY54)</f>
        <v>0</v>
      </c>
      <c r="AZ33" s="571"/>
      <c r="BA33" s="571"/>
      <c r="BB33" s="571"/>
      <c r="BC33" s="571"/>
      <c r="BD33" s="571"/>
      <c r="BE33" s="571"/>
      <c r="BF33" s="570"/>
      <c r="BG33" s="571">
        <f>SUM(BG34:BG54)</f>
        <v>0</v>
      </c>
      <c r="BH33" s="571"/>
      <c r="BI33" s="571"/>
      <c r="BJ33" s="571"/>
      <c r="BK33" s="571"/>
      <c r="BL33" s="571"/>
      <c r="BM33" s="571">
        <f>SUM(BM34:BM54)</f>
        <v>0</v>
      </c>
      <c r="BN33" s="570"/>
      <c r="BO33" s="571">
        <f>SUM(BO34:BO54)</f>
        <v>0</v>
      </c>
      <c r="BP33" s="571"/>
      <c r="BQ33" s="571"/>
      <c r="BR33" s="571"/>
      <c r="BS33" s="571"/>
      <c r="BT33" s="571"/>
      <c r="BU33" s="571"/>
      <c r="BV33" s="530"/>
      <c r="BW33" s="530"/>
    </row>
    <row r="34" spans="1:75" ht="39.950000000000003" customHeight="1" thickTop="1" thickBot="1" x14ac:dyDescent="0.3">
      <c r="A34" s="171"/>
      <c r="B34" s="572"/>
      <c r="C34" s="1188" t="s">
        <v>568</v>
      </c>
      <c r="D34" s="1189" t="s">
        <v>569</v>
      </c>
      <c r="E34" s="1190">
        <v>93</v>
      </c>
      <c r="F34" s="1191">
        <v>240211704</v>
      </c>
      <c r="G34" s="1192" t="s">
        <v>3157</v>
      </c>
      <c r="H34" s="1180" t="s">
        <v>3158</v>
      </c>
      <c r="I34" s="1180" t="s">
        <v>3144</v>
      </c>
      <c r="J34" s="1182">
        <v>24</v>
      </c>
      <c r="K34" s="1184" t="s">
        <v>3145</v>
      </c>
      <c r="L34" s="1187">
        <v>2402</v>
      </c>
      <c r="M34" s="1184" t="s">
        <v>3146</v>
      </c>
      <c r="N34" s="1187">
        <v>2024004540039</v>
      </c>
      <c r="O34" s="1173" t="s">
        <v>3147</v>
      </c>
      <c r="P34" s="1175" t="s">
        <v>570</v>
      </c>
      <c r="Q34" s="1178">
        <v>1916</v>
      </c>
      <c r="R34" s="1179"/>
      <c r="S34" s="1179"/>
      <c r="T34" s="1022"/>
      <c r="U34" s="1007"/>
      <c r="V34" s="1007"/>
      <c r="W34" s="1007"/>
      <c r="X34" s="1007"/>
      <c r="Y34" s="1007"/>
      <c r="Z34" s="1004">
        <f t="shared" ref="Z34:Z54" si="20">+AQ34+AY34+BG34+BO34</f>
        <v>0</v>
      </c>
      <c r="AA34" s="1004">
        <f t="shared" ref="AA34:AF34" si="21">SUM(AR34:AR37,AZ34:AZ37,BH34:BH37,BP34:BP37)</f>
        <v>0</v>
      </c>
      <c r="AB34" s="1004">
        <f t="shared" si="21"/>
        <v>0</v>
      </c>
      <c r="AC34" s="1004">
        <f t="shared" si="21"/>
        <v>0</v>
      </c>
      <c r="AD34" s="1004">
        <f t="shared" si="21"/>
        <v>0</v>
      </c>
      <c r="AE34" s="1004">
        <f t="shared" si="21"/>
        <v>0</v>
      </c>
      <c r="AF34" s="1004">
        <f t="shared" si="21"/>
        <v>0</v>
      </c>
      <c r="AG34" s="714"/>
      <c r="AH34" s="593"/>
      <c r="AI34" s="593"/>
      <c r="AJ34" s="593"/>
      <c r="AK34" s="207"/>
      <c r="AL34" s="208"/>
      <c r="AM34" s="208"/>
      <c r="AN34" s="208"/>
      <c r="AO34" s="208"/>
      <c r="AP34" s="1150">
        <f>+U34</f>
        <v>0</v>
      </c>
      <c r="AQ34" s="1004">
        <f>SUM(AR34:AW37)</f>
        <v>0</v>
      </c>
      <c r="AR34" s="299"/>
      <c r="AS34" s="299"/>
      <c r="AT34" s="299"/>
      <c r="AU34" s="299"/>
      <c r="AV34" s="299"/>
      <c r="AW34" s="299"/>
      <c r="AX34" s="1150">
        <f>+V34</f>
        <v>0</v>
      </c>
      <c r="AY34" s="1004">
        <f>SUM(AZ34:BE37)</f>
        <v>0</v>
      </c>
      <c r="AZ34" s="299"/>
      <c r="BA34" s="299"/>
      <c r="BB34" s="299"/>
      <c r="BC34" s="299"/>
      <c r="BD34" s="299"/>
      <c r="BE34" s="299"/>
      <c r="BF34" s="1150">
        <f>+W34</f>
        <v>0</v>
      </c>
      <c r="BG34" s="1004">
        <f>SUM(BH34:BM37)</f>
        <v>0</v>
      </c>
      <c r="BH34" s="299"/>
      <c r="BI34" s="299"/>
      <c r="BJ34" s="299"/>
      <c r="BK34" s="299"/>
      <c r="BL34" s="299"/>
      <c r="BM34" s="299"/>
      <c r="BN34" s="1150">
        <f>+X34</f>
        <v>0</v>
      </c>
      <c r="BO34" s="1004">
        <f>SUM(BP34:BU37)</f>
        <v>0</v>
      </c>
      <c r="BP34" s="299"/>
      <c r="BQ34" s="299"/>
      <c r="BR34" s="299"/>
      <c r="BS34" s="299"/>
      <c r="BT34" s="299"/>
      <c r="BU34" s="299"/>
      <c r="BV34" s="530"/>
      <c r="BW34" s="530"/>
    </row>
    <row r="35" spans="1:75" ht="39.950000000000003" customHeight="1" thickTop="1" thickBot="1" x14ac:dyDescent="0.3">
      <c r="A35" s="171"/>
      <c r="B35" s="572"/>
      <c r="C35" s="1176"/>
      <c r="D35" s="1176"/>
      <c r="E35" s="1176"/>
      <c r="F35" s="1181"/>
      <c r="G35" s="1181"/>
      <c r="H35" s="1181"/>
      <c r="I35" s="1181"/>
      <c r="J35" s="1183"/>
      <c r="K35" s="1185"/>
      <c r="L35" s="1185"/>
      <c r="M35" s="1185"/>
      <c r="N35" s="1185"/>
      <c r="O35" s="1174"/>
      <c r="P35" s="1176"/>
      <c r="Q35" s="1176"/>
      <c r="R35" s="1176"/>
      <c r="S35" s="1176"/>
      <c r="T35" s="1023"/>
      <c r="U35" s="1008"/>
      <c r="V35" s="1008"/>
      <c r="W35" s="1008"/>
      <c r="X35" s="1008"/>
      <c r="Y35" s="1008"/>
      <c r="Z35" s="1005"/>
      <c r="AA35" s="1005"/>
      <c r="AB35" s="1005"/>
      <c r="AC35" s="1005"/>
      <c r="AD35" s="1005"/>
      <c r="AE35" s="1005"/>
      <c r="AF35" s="1005"/>
      <c r="AG35" s="479"/>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c r="BV35" s="530"/>
      <c r="BW35" s="530"/>
    </row>
    <row r="36" spans="1:75" ht="39.950000000000003" customHeight="1" thickTop="1" thickBot="1" x14ac:dyDescent="0.3">
      <c r="A36" s="171"/>
      <c r="B36" s="572"/>
      <c r="C36" s="1176"/>
      <c r="D36" s="1176"/>
      <c r="E36" s="1176"/>
      <c r="F36" s="1181"/>
      <c r="G36" s="1181"/>
      <c r="H36" s="1181"/>
      <c r="I36" s="1181"/>
      <c r="J36" s="1183"/>
      <c r="K36" s="1185"/>
      <c r="L36" s="1185"/>
      <c r="M36" s="1185"/>
      <c r="N36" s="1185"/>
      <c r="O36" s="1174"/>
      <c r="P36" s="1176"/>
      <c r="Q36" s="1176"/>
      <c r="R36" s="1176"/>
      <c r="S36" s="1176"/>
      <c r="T36" s="1023"/>
      <c r="U36" s="1008"/>
      <c r="V36" s="1008"/>
      <c r="W36" s="1008"/>
      <c r="X36" s="1008"/>
      <c r="Y36" s="1008"/>
      <c r="Z36" s="1005"/>
      <c r="AA36" s="1005"/>
      <c r="AB36" s="1005"/>
      <c r="AC36" s="1005"/>
      <c r="AD36" s="1005"/>
      <c r="AE36" s="1005"/>
      <c r="AF36" s="1005"/>
      <c r="AG36" s="196"/>
      <c r="AH36" s="592"/>
      <c r="AI36" s="592"/>
      <c r="AJ36" s="592"/>
      <c r="AK36" s="196"/>
      <c r="AL36" s="197"/>
      <c r="AM36" s="197"/>
      <c r="AN36" s="197"/>
      <c r="AO36" s="197"/>
      <c r="AP36" s="1151"/>
      <c r="AQ36" s="1005"/>
      <c r="AR36" s="282"/>
      <c r="AS36" s="282"/>
      <c r="AT36" s="282"/>
      <c r="AU36" s="282"/>
      <c r="AV36" s="282"/>
      <c r="AW36" s="282"/>
      <c r="AX36" s="1151"/>
      <c r="AY36" s="1005"/>
      <c r="AZ36" s="282"/>
      <c r="BA36" s="282"/>
      <c r="BB36" s="282"/>
      <c r="BC36" s="282"/>
      <c r="BD36" s="282"/>
      <c r="BE36" s="282"/>
      <c r="BF36" s="1151"/>
      <c r="BG36" s="1005"/>
      <c r="BH36" s="282"/>
      <c r="BI36" s="282"/>
      <c r="BJ36" s="282"/>
      <c r="BK36" s="282"/>
      <c r="BL36" s="282"/>
      <c r="BM36" s="282"/>
      <c r="BN36" s="1151"/>
      <c r="BO36" s="1005"/>
      <c r="BP36" s="282"/>
      <c r="BQ36" s="282"/>
      <c r="BR36" s="282"/>
      <c r="BS36" s="282"/>
      <c r="BT36" s="282"/>
      <c r="BU36" s="282"/>
      <c r="BV36" s="530"/>
      <c r="BW36" s="530"/>
    </row>
    <row r="37" spans="1:75" ht="39.950000000000003" customHeight="1" thickTop="1" thickBot="1" x14ac:dyDescent="0.3">
      <c r="A37" s="171"/>
      <c r="B37" s="572"/>
      <c r="C37" s="1177"/>
      <c r="D37" s="1177"/>
      <c r="E37" s="1177"/>
      <c r="F37" s="1181"/>
      <c r="G37" s="1181"/>
      <c r="H37" s="1181"/>
      <c r="I37" s="1181"/>
      <c r="J37" s="1183"/>
      <c r="K37" s="1186"/>
      <c r="L37" s="1186"/>
      <c r="M37" s="1186"/>
      <c r="N37" s="1186"/>
      <c r="O37" s="1174"/>
      <c r="P37" s="1177"/>
      <c r="Q37" s="1177"/>
      <c r="R37" s="1177"/>
      <c r="S37" s="1177"/>
      <c r="T37" s="1024"/>
      <c r="U37" s="1009"/>
      <c r="V37" s="1009"/>
      <c r="W37" s="1009"/>
      <c r="X37" s="1009"/>
      <c r="Y37" s="1009"/>
      <c r="Z37" s="1006"/>
      <c r="AA37" s="1006"/>
      <c r="AB37" s="1006"/>
      <c r="AC37" s="1006"/>
      <c r="AD37" s="1006"/>
      <c r="AE37" s="1006"/>
      <c r="AF37" s="1006"/>
      <c r="AG37" s="715"/>
      <c r="AH37" s="716"/>
      <c r="AI37" s="716"/>
      <c r="AJ37" s="716"/>
      <c r="AK37" s="715"/>
      <c r="AL37" s="717"/>
      <c r="AM37" s="717"/>
      <c r="AN37" s="717"/>
      <c r="AO37" s="717"/>
      <c r="AP37" s="1152"/>
      <c r="AQ37" s="1006"/>
      <c r="AR37" s="718"/>
      <c r="AS37" s="718"/>
      <c r="AT37" s="718"/>
      <c r="AU37" s="718"/>
      <c r="AV37" s="718"/>
      <c r="AW37" s="718"/>
      <c r="AX37" s="1152"/>
      <c r="AY37" s="1006"/>
      <c r="AZ37" s="718"/>
      <c r="BA37" s="718"/>
      <c r="BB37" s="718"/>
      <c r="BC37" s="718"/>
      <c r="BD37" s="718"/>
      <c r="BE37" s="718"/>
      <c r="BF37" s="1152"/>
      <c r="BG37" s="1006"/>
      <c r="BH37" s="718"/>
      <c r="BI37" s="718"/>
      <c r="BJ37" s="718"/>
      <c r="BK37" s="718"/>
      <c r="BL37" s="718"/>
      <c r="BM37" s="718"/>
      <c r="BN37" s="1152"/>
      <c r="BO37" s="1006"/>
      <c r="BP37" s="718"/>
      <c r="BQ37" s="718"/>
      <c r="BR37" s="718"/>
      <c r="BS37" s="718"/>
      <c r="BT37" s="718"/>
      <c r="BU37" s="718"/>
      <c r="BV37" s="530"/>
      <c r="BW37" s="530"/>
    </row>
    <row r="38" spans="1:75" ht="39.950000000000003" customHeight="1" thickTop="1" thickBot="1" x14ac:dyDescent="0.3">
      <c r="A38" s="171"/>
      <c r="B38" s="572"/>
      <c r="C38" s="1188" t="s">
        <v>571</v>
      </c>
      <c r="D38" s="1189" t="s">
        <v>572</v>
      </c>
      <c r="E38" s="1190">
        <v>94</v>
      </c>
      <c r="F38" s="1191">
        <v>240211801</v>
      </c>
      <c r="G38" s="1192" t="s">
        <v>3159</v>
      </c>
      <c r="H38" s="1180" t="s">
        <v>3040</v>
      </c>
      <c r="I38" s="1180" t="s">
        <v>3150</v>
      </c>
      <c r="J38" s="1182">
        <v>24</v>
      </c>
      <c r="K38" s="1184" t="s">
        <v>3145</v>
      </c>
      <c r="L38" s="1187">
        <v>2402</v>
      </c>
      <c r="M38" s="1184" t="s">
        <v>3146</v>
      </c>
      <c r="N38" s="1187">
        <v>2024004540039</v>
      </c>
      <c r="O38" s="1173" t="s">
        <v>3147</v>
      </c>
      <c r="P38" s="1175" t="s">
        <v>573</v>
      </c>
      <c r="Q38" s="1178">
        <v>15</v>
      </c>
      <c r="R38" s="1179"/>
      <c r="S38" s="1179"/>
      <c r="T38" s="1022"/>
      <c r="U38" s="1007"/>
      <c r="V38" s="1007"/>
      <c r="W38" s="1007"/>
      <c r="X38" s="1007"/>
      <c r="Y38" s="1007"/>
      <c r="Z38" s="1004">
        <f t="shared" si="20"/>
        <v>0</v>
      </c>
      <c r="AA38" s="1004">
        <f t="shared" ref="AA38:AF38" si="22">SUM(AR38:AR41,AZ38:AZ41,BH38:BH41,BP38:BP41)</f>
        <v>0</v>
      </c>
      <c r="AB38" s="1004">
        <f t="shared" si="22"/>
        <v>0</v>
      </c>
      <c r="AC38" s="1004">
        <f t="shared" si="22"/>
        <v>0</v>
      </c>
      <c r="AD38" s="1004">
        <f t="shared" si="22"/>
        <v>0</v>
      </c>
      <c r="AE38" s="1004">
        <f t="shared" si="22"/>
        <v>0</v>
      </c>
      <c r="AF38" s="1004">
        <f t="shared" si="22"/>
        <v>0</v>
      </c>
      <c r="AG38" s="714"/>
      <c r="AH38" s="593"/>
      <c r="AI38" s="593"/>
      <c r="AJ38" s="593"/>
      <c r="AK38" s="207"/>
      <c r="AL38" s="208"/>
      <c r="AM38" s="208"/>
      <c r="AN38" s="208"/>
      <c r="AO38" s="208"/>
      <c r="AP38" s="1150">
        <f>+U38</f>
        <v>0</v>
      </c>
      <c r="AQ38" s="1004">
        <f>SUM(AR38:AW41)</f>
        <v>0</v>
      </c>
      <c r="AR38" s="299"/>
      <c r="AS38" s="299"/>
      <c r="AT38" s="299"/>
      <c r="AU38" s="299"/>
      <c r="AV38" s="299"/>
      <c r="AW38" s="299"/>
      <c r="AX38" s="1150">
        <f>+V38</f>
        <v>0</v>
      </c>
      <c r="AY38" s="1004">
        <f>SUM(AZ38:BE41)</f>
        <v>0</v>
      </c>
      <c r="AZ38" s="299"/>
      <c r="BA38" s="299"/>
      <c r="BB38" s="299"/>
      <c r="BC38" s="299"/>
      <c r="BD38" s="299"/>
      <c r="BE38" s="299"/>
      <c r="BF38" s="1150">
        <f>+W38</f>
        <v>0</v>
      </c>
      <c r="BG38" s="1004">
        <f>SUM(BH38:BM41)</f>
        <v>0</v>
      </c>
      <c r="BH38" s="299"/>
      <c r="BI38" s="299"/>
      <c r="BJ38" s="299"/>
      <c r="BK38" s="299"/>
      <c r="BL38" s="299"/>
      <c r="BM38" s="299"/>
      <c r="BN38" s="1150">
        <f>+X38</f>
        <v>0</v>
      </c>
      <c r="BO38" s="1004">
        <f>SUM(BP38:BU41)</f>
        <v>0</v>
      </c>
      <c r="BP38" s="299"/>
      <c r="BQ38" s="299"/>
      <c r="BR38" s="299"/>
      <c r="BS38" s="299"/>
      <c r="BT38" s="299"/>
      <c r="BU38" s="299"/>
      <c r="BV38" s="530"/>
      <c r="BW38" s="530"/>
    </row>
    <row r="39" spans="1:75" ht="39.950000000000003" customHeight="1" thickTop="1" thickBot="1" x14ac:dyDescent="0.3">
      <c r="A39" s="171"/>
      <c r="B39" s="572"/>
      <c r="C39" s="1176"/>
      <c r="D39" s="1176"/>
      <c r="E39" s="1176"/>
      <c r="F39" s="1181"/>
      <c r="G39" s="1181"/>
      <c r="H39" s="1181"/>
      <c r="I39" s="1181"/>
      <c r="J39" s="1183"/>
      <c r="K39" s="1185"/>
      <c r="L39" s="1185"/>
      <c r="M39" s="1185"/>
      <c r="N39" s="1185"/>
      <c r="O39" s="1174"/>
      <c r="P39" s="1176"/>
      <c r="Q39" s="1176"/>
      <c r="R39" s="1176"/>
      <c r="S39" s="1176"/>
      <c r="T39" s="1023"/>
      <c r="U39" s="1008"/>
      <c r="V39" s="1008"/>
      <c r="W39" s="1008"/>
      <c r="X39" s="1008"/>
      <c r="Y39" s="1008"/>
      <c r="Z39" s="1005"/>
      <c r="AA39" s="1005"/>
      <c r="AB39" s="1005"/>
      <c r="AC39" s="1005"/>
      <c r="AD39" s="1005"/>
      <c r="AE39" s="1005"/>
      <c r="AF39" s="1005"/>
      <c r="AG39" s="479"/>
      <c r="AH39" s="592"/>
      <c r="AI39" s="592"/>
      <c r="AJ39" s="592"/>
      <c r="AK39" s="196"/>
      <c r="AL39" s="197"/>
      <c r="AM39" s="197"/>
      <c r="AN39" s="197"/>
      <c r="AO39" s="197"/>
      <c r="AP39" s="1151"/>
      <c r="AQ39" s="1005"/>
      <c r="AR39" s="282"/>
      <c r="AS39" s="282"/>
      <c r="AT39" s="282"/>
      <c r="AU39" s="282"/>
      <c r="AV39" s="282"/>
      <c r="AW39" s="282"/>
      <c r="AX39" s="1151"/>
      <c r="AY39" s="1005"/>
      <c r="AZ39" s="282"/>
      <c r="BA39" s="282"/>
      <c r="BB39" s="282"/>
      <c r="BC39" s="282"/>
      <c r="BD39" s="282"/>
      <c r="BE39" s="282"/>
      <c r="BF39" s="1151"/>
      <c r="BG39" s="1005"/>
      <c r="BH39" s="282"/>
      <c r="BI39" s="282"/>
      <c r="BJ39" s="282"/>
      <c r="BK39" s="282"/>
      <c r="BL39" s="282"/>
      <c r="BM39" s="282"/>
      <c r="BN39" s="1151"/>
      <c r="BO39" s="1005"/>
      <c r="BP39" s="282"/>
      <c r="BQ39" s="282"/>
      <c r="BR39" s="282"/>
      <c r="BS39" s="282"/>
      <c r="BT39" s="282"/>
      <c r="BU39" s="282"/>
      <c r="BV39" s="530"/>
      <c r="BW39" s="530"/>
    </row>
    <row r="40" spans="1:75" ht="39.950000000000003" customHeight="1" thickTop="1" thickBot="1" x14ac:dyDescent="0.3">
      <c r="A40" s="171"/>
      <c r="B40" s="572"/>
      <c r="C40" s="1176"/>
      <c r="D40" s="1176"/>
      <c r="E40" s="1176"/>
      <c r="F40" s="1181"/>
      <c r="G40" s="1181"/>
      <c r="H40" s="1181"/>
      <c r="I40" s="1181"/>
      <c r="J40" s="1183"/>
      <c r="K40" s="1185"/>
      <c r="L40" s="1185"/>
      <c r="M40" s="1185"/>
      <c r="N40" s="1185"/>
      <c r="O40" s="1174"/>
      <c r="P40" s="1176"/>
      <c r="Q40" s="1176"/>
      <c r="R40" s="1176"/>
      <c r="S40" s="1176"/>
      <c r="T40" s="1023"/>
      <c r="U40" s="1008"/>
      <c r="V40" s="1008"/>
      <c r="W40" s="1008"/>
      <c r="X40" s="1008"/>
      <c r="Y40" s="1008"/>
      <c r="Z40" s="1005"/>
      <c r="AA40" s="1005"/>
      <c r="AB40" s="1005"/>
      <c r="AC40" s="1005"/>
      <c r="AD40" s="1005"/>
      <c r="AE40" s="1005"/>
      <c r="AF40" s="1005"/>
      <c r="AG40" s="196"/>
      <c r="AH40" s="592"/>
      <c r="AI40" s="592"/>
      <c r="AJ40" s="592"/>
      <c r="AK40" s="196"/>
      <c r="AL40" s="197"/>
      <c r="AM40" s="197"/>
      <c r="AN40" s="197"/>
      <c r="AO40" s="197"/>
      <c r="AP40" s="1151"/>
      <c r="AQ40" s="1005"/>
      <c r="AR40" s="282"/>
      <c r="AS40" s="282"/>
      <c r="AT40" s="282"/>
      <c r="AU40" s="282"/>
      <c r="AV40" s="282"/>
      <c r="AW40" s="282"/>
      <c r="AX40" s="1151"/>
      <c r="AY40" s="1005"/>
      <c r="AZ40" s="282"/>
      <c r="BA40" s="282"/>
      <c r="BB40" s="282"/>
      <c r="BC40" s="282"/>
      <c r="BD40" s="282"/>
      <c r="BE40" s="282"/>
      <c r="BF40" s="1151"/>
      <c r="BG40" s="1005"/>
      <c r="BH40" s="282"/>
      <c r="BI40" s="282"/>
      <c r="BJ40" s="282"/>
      <c r="BK40" s="282"/>
      <c r="BL40" s="282"/>
      <c r="BM40" s="282"/>
      <c r="BN40" s="1151"/>
      <c r="BO40" s="1005"/>
      <c r="BP40" s="282"/>
      <c r="BQ40" s="282"/>
      <c r="BR40" s="282"/>
      <c r="BS40" s="282"/>
      <c r="BT40" s="282"/>
      <c r="BU40" s="282"/>
      <c r="BV40" s="530"/>
      <c r="BW40" s="530"/>
    </row>
    <row r="41" spans="1:75" ht="39.950000000000003" customHeight="1" thickTop="1" thickBot="1" x14ac:dyDescent="0.3">
      <c r="A41" s="171"/>
      <c r="B41" s="572"/>
      <c r="C41" s="1177"/>
      <c r="D41" s="1177"/>
      <c r="E41" s="1177"/>
      <c r="F41" s="1181"/>
      <c r="G41" s="1181"/>
      <c r="H41" s="1181"/>
      <c r="I41" s="1181"/>
      <c r="J41" s="1183"/>
      <c r="K41" s="1186"/>
      <c r="L41" s="1186"/>
      <c r="M41" s="1186"/>
      <c r="N41" s="1186"/>
      <c r="O41" s="1174"/>
      <c r="P41" s="1177"/>
      <c r="Q41" s="1177"/>
      <c r="R41" s="1177"/>
      <c r="S41" s="1177"/>
      <c r="T41" s="1024"/>
      <c r="U41" s="1009"/>
      <c r="V41" s="1009"/>
      <c r="W41" s="1009"/>
      <c r="X41" s="1009"/>
      <c r="Y41" s="1009"/>
      <c r="Z41" s="1006"/>
      <c r="AA41" s="1006"/>
      <c r="AB41" s="1006"/>
      <c r="AC41" s="1006"/>
      <c r="AD41" s="1006"/>
      <c r="AE41" s="1006"/>
      <c r="AF41" s="1006"/>
      <c r="AG41" s="715"/>
      <c r="AH41" s="716"/>
      <c r="AI41" s="716"/>
      <c r="AJ41" s="716"/>
      <c r="AK41" s="715"/>
      <c r="AL41" s="717"/>
      <c r="AM41" s="717"/>
      <c r="AN41" s="717"/>
      <c r="AO41" s="717"/>
      <c r="AP41" s="1152"/>
      <c r="AQ41" s="1006"/>
      <c r="AR41" s="718"/>
      <c r="AS41" s="718"/>
      <c r="AT41" s="718"/>
      <c r="AU41" s="718"/>
      <c r="AV41" s="718"/>
      <c r="AW41" s="718"/>
      <c r="AX41" s="1152"/>
      <c r="AY41" s="1006"/>
      <c r="AZ41" s="718"/>
      <c r="BA41" s="718"/>
      <c r="BB41" s="718"/>
      <c r="BC41" s="718"/>
      <c r="BD41" s="718"/>
      <c r="BE41" s="718"/>
      <c r="BF41" s="1152"/>
      <c r="BG41" s="1006"/>
      <c r="BH41" s="718"/>
      <c r="BI41" s="718"/>
      <c r="BJ41" s="718"/>
      <c r="BK41" s="718"/>
      <c r="BL41" s="718"/>
      <c r="BM41" s="718"/>
      <c r="BN41" s="1152"/>
      <c r="BO41" s="1006"/>
      <c r="BP41" s="718"/>
      <c r="BQ41" s="718"/>
      <c r="BR41" s="718"/>
      <c r="BS41" s="718"/>
      <c r="BT41" s="718"/>
      <c r="BU41" s="718"/>
      <c r="BV41" s="530"/>
      <c r="BW41" s="530"/>
    </row>
    <row r="42" spans="1:75" ht="39.950000000000003" customHeight="1" thickTop="1" thickBot="1" x14ac:dyDescent="0.3">
      <c r="A42" s="171"/>
      <c r="B42" s="572"/>
      <c r="C42" s="1188" t="s">
        <v>574</v>
      </c>
      <c r="D42" s="1189" t="s">
        <v>575</v>
      </c>
      <c r="E42" s="1190">
        <v>95</v>
      </c>
      <c r="F42" s="1191">
        <v>240211807</v>
      </c>
      <c r="G42" s="1192" t="s">
        <v>3160</v>
      </c>
      <c r="H42" s="1180" t="s">
        <v>3040</v>
      </c>
      <c r="I42" s="1180" t="s">
        <v>3150</v>
      </c>
      <c r="J42" s="1182">
        <v>24</v>
      </c>
      <c r="K42" s="1184" t="s">
        <v>3145</v>
      </c>
      <c r="L42" s="1187">
        <v>2402</v>
      </c>
      <c r="M42" s="1184" t="s">
        <v>3146</v>
      </c>
      <c r="N42" s="1187">
        <v>2024004540039</v>
      </c>
      <c r="O42" s="1173" t="s">
        <v>3147</v>
      </c>
      <c r="P42" s="1175" t="s">
        <v>573</v>
      </c>
      <c r="Q42" s="1178">
        <v>15</v>
      </c>
      <c r="R42" s="1179"/>
      <c r="S42" s="1179"/>
      <c r="T42" s="1022"/>
      <c r="U42" s="1007"/>
      <c r="V42" s="1007"/>
      <c r="W42" s="1007"/>
      <c r="X42" s="1007"/>
      <c r="Y42" s="1007"/>
      <c r="Z42" s="1004">
        <f t="shared" si="20"/>
        <v>0</v>
      </c>
      <c r="AA42" s="1004">
        <f t="shared" ref="AA42:AF42" si="23">SUM(AR42:AR45,AZ42:AZ45,BH42:BH45,BP42:BP45)</f>
        <v>0</v>
      </c>
      <c r="AB42" s="1004">
        <f t="shared" si="23"/>
        <v>0</v>
      </c>
      <c r="AC42" s="1004">
        <f t="shared" si="23"/>
        <v>0</v>
      </c>
      <c r="AD42" s="1004">
        <f t="shared" si="23"/>
        <v>0</v>
      </c>
      <c r="AE42" s="1004">
        <f t="shared" si="23"/>
        <v>0</v>
      </c>
      <c r="AF42" s="1004">
        <f t="shared" si="23"/>
        <v>0</v>
      </c>
      <c r="AG42" s="714"/>
      <c r="AH42" s="593"/>
      <c r="AI42" s="593"/>
      <c r="AJ42" s="593"/>
      <c r="AK42" s="207"/>
      <c r="AL42" s="208"/>
      <c r="AM42" s="208"/>
      <c r="AN42" s="208"/>
      <c r="AO42" s="208"/>
      <c r="AP42" s="1150">
        <f>+U42</f>
        <v>0</v>
      </c>
      <c r="AQ42" s="1004">
        <f>SUM(AR42:AW45)</f>
        <v>0</v>
      </c>
      <c r="AR42" s="299"/>
      <c r="AS42" s="299"/>
      <c r="AT42" s="299"/>
      <c r="AU42" s="299"/>
      <c r="AV42" s="299"/>
      <c r="AW42" s="299"/>
      <c r="AX42" s="1150">
        <f>+V42</f>
        <v>0</v>
      </c>
      <c r="AY42" s="1004">
        <f>SUM(AZ42:BE45)</f>
        <v>0</v>
      </c>
      <c r="AZ42" s="299"/>
      <c r="BA42" s="299"/>
      <c r="BB42" s="299"/>
      <c r="BC42" s="299"/>
      <c r="BD42" s="299"/>
      <c r="BE42" s="299"/>
      <c r="BF42" s="1150">
        <f>+W42</f>
        <v>0</v>
      </c>
      <c r="BG42" s="1004">
        <f>SUM(BH42:BM45)</f>
        <v>0</v>
      </c>
      <c r="BH42" s="299"/>
      <c r="BI42" s="299"/>
      <c r="BJ42" s="299"/>
      <c r="BK42" s="299"/>
      <c r="BL42" s="299"/>
      <c r="BM42" s="299"/>
      <c r="BN42" s="1150">
        <f>+X42</f>
        <v>0</v>
      </c>
      <c r="BO42" s="1004">
        <f>SUM(BP42:BU45)</f>
        <v>0</v>
      </c>
      <c r="BP42" s="299"/>
      <c r="BQ42" s="299"/>
      <c r="BR42" s="299"/>
      <c r="BS42" s="299"/>
      <c r="BT42" s="299"/>
      <c r="BU42" s="299"/>
      <c r="BV42" s="530"/>
      <c r="BW42" s="530"/>
    </row>
    <row r="43" spans="1:75" ht="39.950000000000003" customHeight="1" thickTop="1" thickBot="1" x14ac:dyDescent="0.3">
      <c r="A43" s="171"/>
      <c r="B43" s="572"/>
      <c r="C43" s="1176"/>
      <c r="D43" s="1176"/>
      <c r="E43" s="1176"/>
      <c r="F43" s="1181"/>
      <c r="G43" s="1181"/>
      <c r="H43" s="1181"/>
      <c r="I43" s="1181"/>
      <c r="J43" s="1183"/>
      <c r="K43" s="1185"/>
      <c r="L43" s="1185"/>
      <c r="M43" s="1185"/>
      <c r="N43" s="1185"/>
      <c r="O43" s="1174"/>
      <c r="P43" s="1176"/>
      <c r="Q43" s="1176"/>
      <c r="R43" s="1176"/>
      <c r="S43" s="1176"/>
      <c r="T43" s="1023"/>
      <c r="U43" s="1008"/>
      <c r="V43" s="1008"/>
      <c r="W43" s="1008"/>
      <c r="X43" s="1008"/>
      <c r="Y43" s="1008"/>
      <c r="Z43" s="1005"/>
      <c r="AA43" s="1005"/>
      <c r="AB43" s="1005"/>
      <c r="AC43" s="1005"/>
      <c r="AD43" s="1005"/>
      <c r="AE43" s="1005"/>
      <c r="AF43" s="1005"/>
      <c r="AG43" s="479"/>
      <c r="AH43" s="592"/>
      <c r="AI43" s="592"/>
      <c r="AJ43" s="592"/>
      <c r="AK43" s="196"/>
      <c r="AL43" s="197"/>
      <c r="AM43" s="197"/>
      <c r="AN43" s="197"/>
      <c r="AO43" s="197"/>
      <c r="AP43" s="1151"/>
      <c r="AQ43" s="1005"/>
      <c r="AR43" s="282"/>
      <c r="AS43" s="282"/>
      <c r="AT43" s="282"/>
      <c r="AU43" s="282"/>
      <c r="AV43" s="282"/>
      <c r="AW43" s="282"/>
      <c r="AX43" s="1151"/>
      <c r="AY43" s="1005"/>
      <c r="AZ43" s="282"/>
      <c r="BA43" s="282"/>
      <c r="BB43" s="282"/>
      <c r="BC43" s="282"/>
      <c r="BD43" s="282"/>
      <c r="BE43" s="282"/>
      <c r="BF43" s="1151"/>
      <c r="BG43" s="1005"/>
      <c r="BH43" s="282"/>
      <c r="BI43" s="282"/>
      <c r="BJ43" s="282"/>
      <c r="BK43" s="282"/>
      <c r="BL43" s="282"/>
      <c r="BM43" s="282"/>
      <c r="BN43" s="1151"/>
      <c r="BO43" s="1005"/>
      <c r="BP43" s="282"/>
      <c r="BQ43" s="282"/>
      <c r="BR43" s="282"/>
      <c r="BS43" s="282"/>
      <c r="BT43" s="282"/>
      <c r="BU43" s="282"/>
      <c r="BV43" s="530"/>
      <c r="BW43" s="530"/>
    </row>
    <row r="44" spans="1:75" ht="39.950000000000003" customHeight="1" thickTop="1" thickBot="1" x14ac:dyDescent="0.3">
      <c r="A44" s="171"/>
      <c r="B44" s="572"/>
      <c r="C44" s="1176"/>
      <c r="D44" s="1176"/>
      <c r="E44" s="1176"/>
      <c r="F44" s="1181"/>
      <c r="G44" s="1181"/>
      <c r="H44" s="1181"/>
      <c r="I44" s="1181"/>
      <c r="J44" s="1183"/>
      <c r="K44" s="1185"/>
      <c r="L44" s="1185"/>
      <c r="M44" s="1185"/>
      <c r="N44" s="1185"/>
      <c r="O44" s="1174"/>
      <c r="P44" s="1176"/>
      <c r="Q44" s="1176"/>
      <c r="R44" s="1176"/>
      <c r="S44" s="1176"/>
      <c r="T44" s="1023"/>
      <c r="U44" s="1008"/>
      <c r="V44" s="1008"/>
      <c r="W44" s="1008"/>
      <c r="X44" s="1008"/>
      <c r="Y44" s="1008"/>
      <c r="Z44" s="1005"/>
      <c r="AA44" s="1005"/>
      <c r="AB44" s="1005"/>
      <c r="AC44" s="1005"/>
      <c r="AD44" s="1005"/>
      <c r="AE44" s="1005"/>
      <c r="AF44" s="1005"/>
      <c r="AG44" s="196"/>
      <c r="AH44" s="592"/>
      <c r="AI44" s="592"/>
      <c r="AJ44" s="592"/>
      <c r="AK44" s="196"/>
      <c r="AL44" s="197"/>
      <c r="AM44" s="197"/>
      <c r="AN44" s="197"/>
      <c r="AO44" s="197"/>
      <c r="AP44" s="1151"/>
      <c r="AQ44" s="1005"/>
      <c r="AR44" s="282"/>
      <c r="AS44" s="282"/>
      <c r="AT44" s="282"/>
      <c r="AU44" s="282"/>
      <c r="AV44" s="282"/>
      <c r="AW44" s="282"/>
      <c r="AX44" s="1151"/>
      <c r="AY44" s="1005"/>
      <c r="AZ44" s="282"/>
      <c r="BA44" s="282"/>
      <c r="BB44" s="282"/>
      <c r="BC44" s="282"/>
      <c r="BD44" s="282"/>
      <c r="BE44" s="282"/>
      <c r="BF44" s="1151"/>
      <c r="BG44" s="1005"/>
      <c r="BH44" s="282"/>
      <c r="BI44" s="282"/>
      <c r="BJ44" s="282"/>
      <c r="BK44" s="282"/>
      <c r="BL44" s="282"/>
      <c r="BM44" s="282"/>
      <c r="BN44" s="1151"/>
      <c r="BO44" s="1005"/>
      <c r="BP44" s="282"/>
      <c r="BQ44" s="282"/>
      <c r="BR44" s="282"/>
      <c r="BS44" s="282"/>
      <c r="BT44" s="282"/>
      <c r="BU44" s="282"/>
      <c r="BV44" s="530"/>
      <c r="BW44" s="530"/>
    </row>
    <row r="45" spans="1:75" ht="39.950000000000003" customHeight="1" thickTop="1" thickBot="1" x14ac:dyDescent="0.3">
      <c r="A45" s="171"/>
      <c r="B45" s="572"/>
      <c r="C45" s="1177"/>
      <c r="D45" s="1177"/>
      <c r="E45" s="1177"/>
      <c r="F45" s="1181"/>
      <c r="G45" s="1181"/>
      <c r="H45" s="1181"/>
      <c r="I45" s="1181"/>
      <c r="J45" s="1183"/>
      <c r="K45" s="1186"/>
      <c r="L45" s="1186"/>
      <c r="M45" s="1186"/>
      <c r="N45" s="1186"/>
      <c r="O45" s="1174"/>
      <c r="P45" s="1177"/>
      <c r="Q45" s="1177"/>
      <c r="R45" s="1177"/>
      <c r="S45" s="1177"/>
      <c r="T45" s="1024"/>
      <c r="U45" s="1009"/>
      <c r="V45" s="1009"/>
      <c r="W45" s="1009"/>
      <c r="X45" s="1009"/>
      <c r="Y45" s="1009"/>
      <c r="Z45" s="1006"/>
      <c r="AA45" s="1006"/>
      <c r="AB45" s="1006"/>
      <c r="AC45" s="1006"/>
      <c r="AD45" s="1006"/>
      <c r="AE45" s="1006"/>
      <c r="AF45" s="1006"/>
      <c r="AG45" s="715"/>
      <c r="AH45" s="716"/>
      <c r="AI45" s="716"/>
      <c r="AJ45" s="716"/>
      <c r="AK45" s="715"/>
      <c r="AL45" s="717"/>
      <c r="AM45" s="717"/>
      <c r="AN45" s="717"/>
      <c r="AO45" s="717"/>
      <c r="AP45" s="1152"/>
      <c r="AQ45" s="1006"/>
      <c r="AR45" s="718"/>
      <c r="AS45" s="718"/>
      <c r="AT45" s="718"/>
      <c r="AU45" s="718"/>
      <c r="AV45" s="718"/>
      <c r="AW45" s="718"/>
      <c r="AX45" s="1152"/>
      <c r="AY45" s="1006"/>
      <c r="AZ45" s="718"/>
      <c r="BA45" s="718"/>
      <c r="BB45" s="718"/>
      <c r="BC45" s="718"/>
      <c r="BD45" s="718"/>
      <c r="BE45" s="718"/>
      <c r="BF45" s="1152"/>
      <c r="BG45" s="1006"/>
      <c r="BH45" s="718"/>
      <c r="BI45" s="718"/>
      <c r="BJ45" s="718"/>
      <c r="BK45" s="718"/>
      <c r="BL45" s="718"/>
      <c r="BM45" s="718"/>
      <c r="BN45" s="1152"/>
      <c r="BO45" s="1006"/>
      <c r="BP45" s="718"/>
      <c r="BQ45" s="718"/>
      <c r="BR45" s="718"/>
      <c r="BS45" s="718"/>
      <c r="BT45" s="718"/>
      <c r="BU45" s="718"/>
      <c r="BV45" s="530"/>
      <c r="BW45" s="530"/>
    </row>
    <row r="46" spans="1:75" ht="39.950000000000003" customHeight="1" thickTop="1" thickBot="1" x14ac:dyDescent="0.3">
      <c r="A46" s="171"/>
      <c r="B46" s="572"/>
      <c r="C46" s="1188" t="s">
        <v>576</v>
      </c>
      <c r="D46" s="1189" t="s">
        <v>577</v>
      </c>
      <c r="E46" s="1190">
        <v>96</v>
      </c>
      <c r="F46" s="1191">
        <v>240211819</v>
      </c>
      <c r="G46" s="1192" t="s">
        <v>3161</v>
      </c>
      <c r="H46" s="1180" t="s">
        <v>3004</v>
      </c>
      <c r="I46" s="1180" t="s">
        <v>3150</v>
      </c>
      <c r="J46" s="1182">
        <v>24</v>
      </c>
      <c r="K46" s="1184" t="s">
        <v>3145</v>
      </c>
      <c r="L46" s="1187">
        <v>2402</v>
      </c>
      <c r="M46" s="1184" t="s">
        <v>3146</v>
      </c>
      <c r="N46" s="1187">
        <v>2024004540039</v>
      </c>
      <c r="O46" s="1173" t="s">
        <v>3147</v>
      </c>
      <c r="P46" s="1175" t="s">
        <v>578</v>
      </c>
      <c r="Q46" s="1178">
        <v>20</v>
      </c>
      <c r="R46" s="1179"/>
      <c r="S46" s="1179"/>
      <c r="T46" s="1022"/>
      <c r="U46" s="1007"/>
      <c r="V46" s="1007"/>
      <c r="W46" s="1007"/>
      <c r="X46" s="1007"/>
      <c r="Y46" s="1007"/>
      <c r="Z46" s="1004">
        <f t="shared" si="20"/>
        <v>0</v>
      </c>
      <c r="AA46" s="1004">
        <f t="shared" ref="AA46:AF46" si="24">SUM(AR46:AR49,AZ46:AZ49,BH46:BH49,BP46:BP49)</f>
        <v>0</v>
      </c>
      <c r="AB46" s="1004">
        <f t="shared" si="24"/>
        <v>0</v>
      </c>
      <c r="AC46" s="1004">
        <f t="shared" si="24"/>
        <v>0</v>
      </c>
      <c r="AD46" s="1004">
        <f t="shared" si="24"/>
        <v>0</v>
      </c>
      <c r="AE46" s="1004">
        <f t="shared" si="24"/>
        <v>0</v>
      </c>
      <c r="AF46" s="1004">
        <f t="shared" si="24"/>
        <v>0</v>
      </c>
      <c r="AG46" s="714"/>
      <c r="AH46" s="593"/>
      <c r="AI46" s="593"/>
      <c r="AJ46" s="593"/>
      <c r="AK46" s="207"/>
      <c r="AL46" s="208"/>
      <c r="AM46" s="208"/>
      <c r="AN46" s="208"/>
      <c r="AO46" s="208"/>
      <c r="AP46" s="1150">
        <f>+U46</f>
        <v>0</v>
      </c>
      <c r="AQ46" s="1004">
        <f>SUM(AR46:AW49)</f>
        <v>0</v>
      </c>
      <c r="AR46" s="299"/>
      <c r="AS46" s="299"/>
      <c r="AT46" s="299"/>
      <c r="AU46" s="299"/>
      <c r="AV46" s="299"/>
      <c r="AW46" s="299"/>
      <c r="AX46" s="1150">
        <f>+V46</f>
        <v>0</v>
      </c>
      <c r="AY46" s="1004">
        <f>SUM(AZ46:BE49)</f>
        <v>0</v>
      </c>
      <c r="AZ46" s="299"/>
      <c r="BA46" s="299"/>
      <c r="BB46" s="299"/>
      <c r="BC46" s="299"/>
      <c r="BD46" s="299"/>
      <c r="BE46" s="299"/>
      <c r="BF46" s="1150">
        <f>+W46</f>
        <v>0</v>
      </c>
      <c r="BG46" s="1004">
        <f>SUM(BH46:BM49)</f>
        <v>0</v>
      </c>
      <c r="BH46" s="299"/>
      <c r="BI46" s="299"/>
      <c r="BJ46" s="299"/>
      <c r="BK46" s="299"/>
      <c r="BL46" s="299"/>
      <c r="BM46" s="299"/>
      <c r="BN46" s="1150">
        <f>+X46</f>
        <v>0</v>
      </c>
      <c r="BO46" s="1004">
        <f>SUM(BP46:BU49)</f>
        <v>0</v>
      </c>
      <c r="BP46" s="299"/>
      <c r="BQ46" s="299"/>
      <c r="BR46" s="299"/>
      <c r="BS46" s="299"/>
      <c r="BT46" s="299"/>
      <c r="BU46" s="299"/>
      <c r="BV46" s="530"/>
      <c r="BW46" s="530"/>
    </row>
    <row r="47" spans="1:75" ht="39.950000000000003" customHeight="1" thickTop="1" thickBot="1" x14ac:dyDescent="0.3">
      <c r="A47" s="171"/>
      <c r="B47" s="572"/>
      <c r="C47" s="1176"/>
      <c r="D47" s="1176"/>
      <c r="E47" s="1176"/>
      <c r="F47" s="1181"/>
      <c r="G47" s="1181"/>
      <c r="H47" s="1181"/>
      <c r="I47" s="1181"/>
      <c r="J47" s="1183"/>
      <c r="K47" s="1185"/>
      <c r="L47" s="1185"/>
      <c r="M47" s="1185"/>
      <c r="N47" s="1185"/>
      <c r="O47" s="1174"/>
      <c r="P47" s="1176"/>
      <c r="Q47" s="1176"/>
      <c r="R47" s="1176"/>
      <c r="S47" s="1176"/>
      <c r="T47" s="1023"/>
      <c r="U47" s="1008"/>
      <c r="V47" s="1008"/>
      <c r="W47" s="1008"/>
      <c r="X47" s="1008"/>
      <c r="Y47" s="1008"/>
      <c r="Z47" s="1005"/>
      <c r="AA47" s="1005"/>
      <c r="AB47" s="1005"/>
      <c r="AC47" s="1005"/>
      <c r="AD47" s="1005"/>
      <c r="AE47" s="1005"/>
      <c r="AF47" s="1005"/>
      <c r="AG47" s="479"/>
      <c r="AH47" s="592"/>
      <c r="AI47" s="592"/>
      <c r="AJ47" s="592"/>
      <c r="AK47" s="196"/>
      <c r="AL47" s="197"/>
      <c r="AM47" s="197"/>
      <c r="AN47" s="197"/>
      <c r="AO47" s="197"/>
      <c r="AP47" s="1151"/>
      <c r="AQ47" s="1005"/>
      <c r="AR47" s="282"/>
      <c r="AS47" s="282"/>
      <c r="AT47" s="282"/>
      <c r="AU47" s="282"/>
      <c r="AV47" s="282"/>
      <c r="AW47" s="282"/>
      <c r="AX47" s="1151"/>
      <c r="AY47" s="1005"/>
      <c r="AZ47" s="282"/>
      <c r="BA47" s="282"/>
      <c r="BB47" s="282"/>
      <c r="BC47" s="282"/>
      <c r="BD47" s="282"/>
      <c r="BE47" s="282"/>
      <c r="BF47" s="1151"/>
      <c r="BG47" s="1005"/>
      <c r="BH47" s="282"/>
      <c r="BI47" s="282"/>
      <c r="BJ47" s="282"/>
      <c r="BK47" s="282"/>
      <c r="BL47" s="282"/>
      <c r="BM47" s="282"/>
      <c r="BN47" s="1151"/>
      <c r="BO47" s="1005"/>
      <c r="BP47" s="282"/>
      <c r="BQ47" s="282"/>
      <c r="BR47" s="282"/>
      <c r="BS47" s="282"/>
      <c r="BT47" s="282"/>
      <c r="BU47" s="282"/>
      <c r="BV47" s="530"/>
      <c r="BW47" s="530">
        <f>2125/2</f>
        <v>1062.5</v>
      </c>
    </row>
    <row r="48" spans="1:75" ht="39.950000000000003" customHeight="1" thickTop="1" thickBot="1" x14ac:dyDescent="0.3">
      <c r="A48" s="171"/>
      <c r="B48" s="572"/>
      <c r="C48" s="1176"/>
      <c r="D48" s="1176"/>
      <c r="E48" s="1176"/>
      <c r="F48" s="1181"/>
      <c r="G48" s="1181"/>
      <c r="H48" s="1181"/>
      <c r="I48" s="1181"/>
      <c r="J48" s="1183"/>
      <c r="K48" s="1185"/>
      <c r="L48" s="1185"/>
      <c r="M48" s="1185"/>
      <c r="N48" s="1185"/>
      <c r="O48" s="1174"/>
      <c r="P48" s="1176"/>
      <c r="Q48" s="1176"/>
      <c r="R48" s="1176"/>
      <c r="S48" s="1176"/>
      <c r="T48" s="1023"/>
      <c r="U48" s="1008"/>
      <c r="V48" s="1008"/>
      <c r="W48" s="1008"/>
      <c r="X48" s="1008"/>
      <c r="Y48" s="1008"/>
      <c r="Z48" s="1005"/>
      <c r="AA48" s="1005"/>
      <c r="AB48" s="1005"/>
      <c r="AC48" s="1005"/>
      <c r="AD48" s="1005"/>
      <c r="AE48" s="1005"/>
      <c r="AF48" s="1005"/>
      <c r="AG48" s="196"/>
      <c r="AH48" s="592"/>
      <c r="AI48" s="592"/>
      <c r="AJ48" s="592"/>
      <c r="AK48" s="196"/>
      <c r="AL48" s="197"/>
      <c r="AM48" s="197"/>
      <c r="AN48" s="197"/>
      <c r="AO48" s="197"/>
      <c r="AP48" s="1151"/>
      <c r="AQ48" s="1005"/>
      <c r="AR48" s="282"/>
      <c r="AS48" s="282"/>
      <c r="AT48" s="282"/>
      <c r="AU48" s="282"/>
      <c r="AV48" s="282"/>
      <c r="AW48" s="282"/>
      <c r="AX48" s="1151"/>
      <c r="AY48" s="1005"/>
      <c r="AZ48" s="282"/>
      <c r="BA48" s="282"/>
      <c r="BB48" s="282"/>
      <c r="BC48" s="282"/>
      <c r="BD48" s="282"/>
      <c r="BE48" s="282"/>
      <c r="BF48" s="1151"/>
      <c r="BG48" s="1005"/>
      <c r="BH48" s="282"/>
      <c r="BI48" s="282"/>
      <c r="BJ48" s="282"/>
      <c r="BK48" s="282"/>
      <c r="BL48" s="282"/>
      <c r="BM48" s="282"/>
      <c r="BN48" s="1151"/>
      <c r="BO48" s="1005"/>
      <c r="BP48" s="282"/>
      <c r="BQ48" s="282"/>
      <c r="BR48" s="282"/>
      <c r="BS48" s="282"/>
      <c r="BT48" s="282"/>
      <c r="BU48" s="282"/>
      <c r="BV48" s="530"/>
      <c r="BW48" s="530">
        <f>2250/2</f>
        <v>1125</v>
      </c>
    </row>
    <row r="49" spans="1:75" ht="39.950000000000003" customHeight="1" thickTop="1" thickBot="1" x14ac:dyDescent="0.3">
      <c r="A49" s="171"/>
      <c r="B49" s="572"/>
      <c r="C49" s="1177"/>
      <c r="D49" s="1177"/>
      <c r="E49" s="1177"/>
      <c r="F49" s="1181"/>
      <c r="G49" s="1181"/>
      <c r="H49" s="1181"/>
      <c r="I49" s="1181"/>
      <c r="J49" s="1183"/>
      <c r="K49" s="1186"/>
      <c r="L49" s="1186"/>
      <c r="M49" s="1186"/>
      <c r="N49" s="1186"/>
      <c r="O49" s="1174"/>
      <c r="P49" s="1177"/>
      <c r="Q49" s="1177"/>
      <c r="R49" s="1177"/>
      <c r="S49" s="1177"/>
      <c r="T49" s="1024"/>
      <c r="U49" s="1009"/>
      <c r="V49" s="1009"/>
      <c r="W49" s="1009"/>
      <c r="X49" s="1009"/>
      <c r="Y49" s="1009"/>
      <c r="Z49" s="1006"/>
      <c r="AA49" s="1006"/>
      <c r="AB49" s="1006"/>
      <c r="AC49" s="1006"/>
      <c r="AD49" s="1006"/>
      <c r="AE49" s="1006"/>
      <c r="AF49" s="1006"/>
      <c r="AG49" s="715"/>
      <c r="AH49" s="716"/>
      <c r="AI49" s="716"/>
      <c r="AJ49" s="716"/>
      <c r="AK49" s="715"/>
      <c r="AL49" s="717"/>
      <c r="AM49" s="717"/>
      <c r="AN49" s="717"/>
      <c r="AO49" s="717"/>
      <c r="AP49" s="1152"/>
      <c r="AQ49" s="1006"/>
      <c r="AR49" s="718"/>
      <c r="AS49" s="718"/>
      <c r="AT49" s="718"/>
      <c r="AU49" s="718"/>
      <c r="AV49" s="718"/>
      <c r="AW49" s="718"/>
      <c r="AX49" s="1152"/>
      <c r="AY49" s="1006"/>
      <c r="AZ49" s="718"/>
      <c r="BA49" s="718"/>
      <c r="BB49" s="718"/>
      <c r="BC49" s="718"/>
      <c r="BD49" s="718"/>
      <c r="BE49" s="718"/>
      <c r="BF49" s="1152"/>
      <c r="BG49" s="1006"/>
      <c r="BH49" s="718"/>
      <c r="BI49" s="718"/>
      <c r="BJ49" s="718"/>
      <c r="BK49" s="718"/>
      <c r="BL49" s="718"/>
      <c r="BM49" s="718"/>
      <c r="BN49" s="1152"/>
      <c r="BO49" s="1006"/>
      <c r="BP49" s="718"/>
      <c r="BQ49" s="718"/>
      <c r="BR49" s="718"/>
      <c r="BS49" s="718"/>
      <c r="BT49" s="718"/>
      <c r="BU49" s="718"/>
      <c r="BV49" s="530"/>
      <c r="BW49" s="530"/>
    </row>
    <row r="50" spans="1:75" ht="39.950000000000003" customHeight="1" thickTop="1" thickBot="1" x14ac:dyDescent="0.3">
      <c r="A50" s="171"/>
      <c r="B50" s="572"/>
      <c r="C50" s="1188" t="s">
        <v>579</v>
      </c>
      <c r="D50" s="1189" t="s">
        <v>580</v>
      </c>
      <c r="E50" s="1190">
        <v>97</v>
      </c>
      <c r="F50" s="1191">
        <v>240211819</v>
      </c>
      <c r="G50" s="1192" t="s">
        <v>3161</v>
      </c>
      <c r="H50" s="1180" t="s">
        <v>2952</v>
      </c>
      <c r="I50" s="1180" t="s">
        <v>3150</v>
      </c>
      <c r="J50" s="1182">
        <v>24</v>
      </c>
      <c r="K50" s="1184" t="s">
        <v>3145</v>
      </c>
      <c r="L50" s="1187">
        <v>2402</v>
      </c>
      <c r="M50" s="1184" t="s">
        <v>3146</v>
      </c>
      <c r="N50" s="1187">
        <v>2024004540039</v>
      </c>
      <c r="O50" s="1173" t="s">
        <v>3147</v>
      </c>
      <c r="P50" s="1175" t="s">
        <v>578</v>
      </c>
      <c r="Q50" s="1178">
        <v>3</v>
      </c>
      <c r="R50" s="1179"/>
      <c r="S50" s="1179"/>
      <c r="T50" s="1022"/>
      <c r="U50" s="1007"/>
      <c r="V50" s="1007"/>
      <c r="W50" s="1007"/>
      <c r="X50" s="1007"/>
      <c r="Y50" s="1007"/>
      <c r="Z50" s="1004">
        <f t="shared" si="20"/>
        <v>0</v>
      </c>
      <c r="AA50" s="1004">
        <f t="shared" ref="AA50:AF50" si="25">SUM(AR50:AR53,AZ50:AZ53,BH50:BH53,BP50:BP53)</f>
        <v>0</v>
      </c>
      <c r="AB50" s="1004">
        <f t="shared" si="25"/>
        <v>0</v>
      </c>
      <c r="AC50" s="1004">
        <f t="shared" si="25"/>
        <v>0</v>
      </c>
      <c r="AD50" s="1004">
        <f t="shared" si="25"/>
        <v>0</v>
      </c>
      <c r="AE50" s="1004">
        <f t="shared" si="25"/>
        <v>0</v>
      </c>
      <c r="AF50" s="1004">
        <f t="shared" si="25"/>
        <v>0</v>
      </c>
      <c r="AG50" s="714"/>
      <c r="AH50" s="593"/>
      <c r="AI50" s="593"/>
      <c r="AJ50" s="593"/>
      <c r="AK50" s="207"/>
      <c r="AL50" s="208"/>
      <c r="AM50" s="208"/>
      <c r="AN50" s="208"/>
      <c r="AO50" s="208"/>
      <c r="AP50" s="1150">
        <f>+U50</f>
        <v>0</v>
      </c>
      <c r="AQ50" s="1004">
        <f>SUM(AR50:AW53)</f>
        <v>0</v>
      </c>
      <c r="AR50" s="299"/>
      <c r="AS50" s="299"/>
      <c r="AT50" s="299"/>
      <c r="AU50" s="299"/>
      <c r="AV50" s="299"/>
      <c r="AW50" s="299"/>
      <c r="AX50" s="1150">
        <f>+V50</f>
        <v>0</v>
      </c>
      <c r="AY50" s="1004">
        <f>SUM(AZ50:BE53)</f>
        <v>0</v>
      </c>
      <c r="AZ50" s="299"/>
      <c r="BA50" s="299"/>
      <c r="BB50" s="299"/>
      <c r="BC50" s="299"/>
      <c r="BD50" s="299"/>
      <c r="BE50" s="299"/>
      <c r="BF50" s="1150">
        <f>+W50</f>
        <v>0</v>
      </c>
      <c r="BG50" s="1004">
        <f>SUM(BH50:BM53)</f>
        <v>0</v>
      </c>
      <c r="BH50" s="299"/>
      <c r="BI50" s="299"/>
      <c r="BJ50" s="299"/>
      <c r="BK50" s="299"/>
      <c r="BL50" s="299"/>
      <c r="BM50" s="299"/>
      <c r="BN50" s="1150">
        <f>+X50</f>
        <v>0</v>
      </c>
      <c r="BO50" s="1004">
        <f>SUM(BP50:BU53)</f>
        <v>0</v>
      </c>
      <c r="BP50" s="299"/>
      <c r="BQ50" s="299"/>
      <c r="BR50" s="299"/>
      <c r="BS50" s="299"/>
      <c r="BT50" s="299"/>
      <c r="BU50" s="299"/>
      <c r="BV50" s="530"/>
      <c r="BW50" s="530"/>
    </row>
    <row r="51" spans="1:75" ht="39.950000000000003" customHeight="1" thickTop="1" thickBot="1" x14ac:dyDescent="0.3">
      <c r="A51" s="171"/>
      <c r="B51" s="572"/>
      <c r="C51" s="1176"/>
      <c r="D51" s="1176"/>
      <c r="E51" s="1176"/>
      <c r="F51" s="1181"/>
      <c r="G51" s="1181"/>
      <c r="H51" s="1181"/>
      <c r="I51" s="1181"/>
      <c r="J51" s="1183"/>
      <c r="K51" s="1185"/>
      <c r="L51" s="1185"/>
      <c r="M51" s="1185"/>
      <c r="N51" s="1185"/>
      <c r="O51" s="1174"/>
      <c r="P51" s="1176"/>
      <c r="Q51" s="1176"/>
      <c r="R51" s="1176"/>
      <c r="S51" s="1176"/>
      <c r="T51" s="1023"/>
      <c r="U51" s="1008"/>
      <c r="V51" s="1008"/>
      <c r="W51" s="1008"/>
      <c r="X51" s="1008"/>
      <c r="Y51" s="1008"/>
      <c r="Z51" s="1005"/>
      <c r="AA51" s="1005"/>
      <c r="AB51" s="1005"/>
      <c r="AC51" s="1005"/>
      <c r="AD51" s="1005"/>
      <c r="AE51" s="1005"/>
      <c r="AF51" s="1005"/>
      <c r="AG51" s="479"/>
      <c r="AH51" s="592"/>
      <c r="AI51" s="592"/>
      <c r="AJ51" s="592"/>
      <c r="AK51" s="196"/>
      <c r="AL51" s="197"/>
      <c r="AM51" s="197"/>
      <c r="AN51" s="197"/>
      <c r="AO51" s="197"/>
      <c r="AP51" s="1151"/>
      <c r="AQ51" s="1005"/>
      <c r="AR51" s="282"/>
      <c r="AS51" s="282"/>
      <c r="AT51" s="282"/>
      <c r="AU51" s="282"/>
      <c r="AV51" s="282"/>
      <c r="AW51" s="282"/>
      <c r="AX51" s="1151"/>
      <c r="AY51" s="1005"/>
      <c r="AZ51" s="282"/>
      <c r="BA51" s="282"/>
      <c r="BB51" s="282"/>
      <c r="BC51" s="282"/>
      <c r="BD51" s="282"/>
      <c r="BE51" s="282"/>
      <c r="BF51" s="1151"/>
      <c r="BG51" s="1005"/>
      <c r="BH51" s="282"/>
      <c r="BI51" s="282"/>
      <c r="BJ51" s="282"/>
      <c r="BK51" s="282"/>
      <c r="BL51" s="282"/>
      <c r="BM51" s="282"/>
      <c r="BN51" s="1151"/>
      <c r="BO51" s="1005"/>
      <c r="BP51" s="282"/>
      <c r="BQ51" s="282"/>
      <c r="BR51" s="282"/>
      <c r="BS51" s="282"/>
      <c r="BT51" s="282"/>
      <c r="BU51" s="282"/>
      <c r="BV51" s="530"/>
      <c r="BW51" s="530"/>
    </row>
    <row r="52" spans="1:75" ht="39.950000000000003" customHeight="1" thickTop="1" thickBot="1" x14ac:dyDescent="0.3">
      <c r="A52" s="171"/>
      <c r="B52" s="572"/>
      <c r="C52" s="1176"/>
      <c r="D52" s="1176"/>
      <c r="E52" s="1176"/>
      <c r="F52" s="1181"/>
      <c r="G52" s="1181"/>
      <c r="H52" s="1181"/>
      <c r="I52" s="1181"/>
      <c r="J52" s="1183"/>
      <c r="K52" s="1185"/>
      <c r="L52" s="1185"/>
      <c r="M52" s="1185"/>
      <c r="N52" s="1185"/>
      <c r="O52" s="1174"/>
      <c r="P52" s="1176"/>
      <c r="Q52" s="1176"/>
      <c r="R52" s="1176"/>
      <c r="S52" s="1176"/>
      <c r="T52" s="1023"/>
      <c r="U52" s="1008"/>
      <c r="V52" s="1008"/>
      <c r="W52" s="1008"/>
      <c r="X52" s="1008"/>
      <c r="Y52" s="1008"/>
      <c r="Z52" s="1005"/>
      <c r="AA52" s="1005"/>
      <c r="AB52" s="1005"/>
      <c r="AC52" s="1005"/>
      <c r="AD52" s="1005"/>
      <c r="AE52" s="1005"/>
      <c r="AF52" s="1005"/>
      <c r="AG52" s="196"/>
      <c r="AH52" s="592"/>
      <c r="AI52" s="592"/>
      <c r="AJ52" s="592"/>
      <c r="AK52" s="196"/>
      <c r="AL52" s="197"/>
      <c r="AM52" s="197"/>
      <c r="AN52" s="197"/>
      <c r="AO52" s="197"/>
      <c r="AP52" s="1151"/>
      <c r="AQ52" s="1005"/>
      <c r="AR52" s="282"/>
      <c r="AS52" s="282"/>
      <c r="AT52" s="282"/>
      <c r="AU52" s="282"/>
      <c r="AV52" s="282"/>
      <c r="AW52" s="282"/>
      <c r="AX52" s="1151"/>
      <c r="AY52" s="1005"/>
      <c r="AZ52" s="282"/>
      <c r="BA52" s="282"/>
      <c r="BB52" s="282"/>
      <c r="BC52" s="282"/>
      <c r="BD52" s="282"/>
      <c r="BE52" s="282"/>
      <c r="BF52" s="1151"/>
      <c r="BG52" s="1005"/>
      <c r="BH52" s="282"/>
      <c r="BI52" s="282"/>
      <c r="BJ52" s="282"/>
      <c r="BK52" s="282"/>
      <c r="BL52" s="282"/>
      <c r="BM52" s="282"/>
      <c r="BN52" s="1151"/>
      <c r="BO52" s="1005"/>
      <c r="BP52" s="282"/>
      <c r="BQ52" s="282"/>
      <c r="BR52" s="282"/>
      <c r="BS52" s="282"/>
      <c r="BT52" s="282"/>
      <c r="BU52" s="282"/>
      <c r="BV52" s="530"/>
      <c r="BW52" s="530"/>
    </row>
    <row r="53" spans="1:75" ht="39.950000000000003" customHeight="1" thickTop="1" thickBot="1" x14ac:dyDescent="0.3">
      <c r="A53" s="171"/>
      <c r="B53" s="572"/>
      <c r="C53" s="1177"/>
      <c r="D53" s="1177"/>
      <c r="E53" s="1177"/>
      <c r="F53" s="1181"/>
      <c r="G53" s="1181"/>
      <c r="H53" s="1181"/>
      <c r="I53" s="1181"/>
      <c r="J53" s="1183"/>
      <c r="K53" s="1186"/>
      <c r="L53" s="1186"/>
      <c r="M53" s="1186"/>
      <c r="N53" s="1186"/>
      <c r="O53" s="1174"/>
      <c r="P53" s="1177"/>
      <c r="Q53" s="1177"/>
      <c r="R53" s="1177"/>
      <c r="S53" s="1177"/>
      <c r="T53" s="1024"/>
      <c r="U53" s="1009"/>
      <c r="V53" s="1009"/>
      <c r="W53" s="1009"/>
      <c r="X53" s="1009"/>
      <c r="Y53" s="1009"/>
      <c r="Z53" s="1006"/>
      <c r="AA53" s="1006"/>
      <c r="AB53" s="1006"/>
      <c r="AC53" s="1006"/>
      <c r="AD53" s="1006"/>
      <c r="AE53" s="1006"/>
      <c r="AF53" s="1006"/>
      <c r="AG53" s="715"/>
      <c r="AH53" s="716"/>
      <c r="AI53" s="716"/>
      <c r="AJ53" s="716"/>
      <c r="AK53" s="715"/>
      <c r="AL53" s="717"/>
      <c r="AM53" s="717"/>
      <c r="AN53" s="717"/>
      <c r="AO53" s="717"/>
      <c r="AP53" s="1152"/>
      <c r="AQ53" s="1006"/>
      <c r="AR53" s="718"/>
      <c r="AS53" s="718"/>
      <c r="AT53" s="718"/>
      <c r="AU53" s="718"/>
      <c r="AV53" s="718"/>
      <c r="AW53" s="718"/>
      <c r="AX53" s="1152"/>
      <c r="AY53" s="1006"/>
      <c r="AZ53" s="718"/>
      <c r="BA53" s="718"/>
      <c r="BB53" s="718"/>
      <c r="BC53" s="718"/>
      <c r="BD53" s="718"/>
      <c r="BE53" s="718"/>
      <c r="BF53" s="1152"/>
      <c r="BG53" s="1006"/>
      <c r="BH53" s="718"/>
      <c r="BI53" s="718"/>
      <c r="BJ53" s="718"/>
      <c r="BK53" s="718"/>
      <c r="BL53" s="718"/>
      <c r="BM53" s="718"/>
      <c r="BN53" s="1152"/>
      <c r="BO53" s="1006"/>
      <c r="BP53" s="718"/>
      <c r="BQ53" s="718"/>
      <c r="BR53" s="718"/>
      <c r="BS53" s="718"/>
      <c r="BT53" s="718"/>
      <c r="BU53" s="718"/>
      <c r="BV53" s="530"/>
      <c r="BW53" s="530"/>
    </row>
    <row r="54" spans="1:75" ht="39.950000000000003" customHeight="1" thickTop="1" thickBot="1" x14ac:dyDescent="0.3">
      <c r="A54" s="171"/>
      <c r="B54" s="572"/>
      <c r="C54" s="1188" t="s">
        <v>581</v>
      </c>
      <c r="D54" s="1189" t="s">
        <v>1663</v>
      </c>
      <c r="E54" s="1190">
        <v>98</v>
      </c>
      <c r="F54" s="1191">
        <v>240205600</v>
      </c>
      <c r="G54" s="1192" t="s">
        <v>3162</v>
      </c>
      <c r="H54" s="1180" t="s">
        <v>3133</v>
      </c>
      <c r="I54" s="1180" t="s">
        <v>3144</v>
      </c>
      <c r="J54" s="1182">
        <v>24</v>
      </c>
      <c r="K54" s="1184" t="s">
        <v>3145</v>
      </c>
      <c r="L54" s="1187">
        <v>2402</v>
      </c>
      <c r="M54" s="1184" t="s">
        <v>3146</v>
      </c>
      <c r="N54" s="1187">
        <v>2024004540039</v>
      </c>
      <c r="O54" s="1173" t="s">
        <v>3147</v>
      </c>
      <c r="P54" s="1175" t="s">
        <v>583</v>
      </c>
      <c r="Q54" s="1178">
        <v>10</v>
      </c>
      <c r="R54" s="1179"/>
      <c r="S54" s="1179"/>
      <c r="T54" s="1022"/>
      <c r="U54" s="1007"/>
      <c r="V54" s="1007"/>
      <c r="W54" s="1007"/>
      <c r="X54" s="1007"/>
      <c r="Y54" s="1007"/>
      <c r="Z54" s="1004">
        <f t="shared" si="20"/>
        <v>0</v>
      </c>
      <c r="AA54" s="1004">
        <f t="shared" ref="AA54:AF54" si="26">SUM(AR54:AR57,AZ54:AZ57,BH54:BH57,BP54:BP57)</f>
        <v>0</v>
      </c>
      <c r="AB54" s="1004">
        <f t="shared" si="26"/>
        <v>0</v>
      </c>
      <c r="AC54" s="1004">
        <f t="shared" si="26"/>
        <v>0</v>
      </c>
      <c r="AD54" s="1004">
        <f t="shared" si="26"/>
        <v>0</v>
      </c>
      <c r="AE54" s="1004">
        <f t="shared" si="26"/>
        <v>0</v>
      </c>
      <c r="AF54" s="1004">
        <f t="shared" si="26"/>
        <v>0</v>
      </c>
      <c r="AG54" s="714"/>
      <c r="AH54" s="593"/>
      <c r="AI54" s="593"/>
      <c r="AJ54" s="593"/>
      <c r="AK54" s="207"/>
      <c r="AL54" s="208"/>
      <c r="AM54" s="208"/>
      <c r="AN54" s="208"/>
      <c r="AO54" s="208"/>
      <c r="AP54" s="1150">
        <f>+U54</f>
        <v>0</v>
      </c>
      <c r="AQ54" s="1004">
        <f>SUM(AR54:AW57)</f>
        <v>0</v>
      </c>
      <c r="AR54" s="299"/>
      <c r="AS54" s="299"/>
      <c r="AT54" s="299"/>
      <c r="AU54" s="299"/>
      <c r="AV54" s="299"/>
      <c r="AW54" s="299"/>
      <c r="AX54" s="1150">
        <f>+V54</f>
        <v>0</v>
      </c>
      <c r="AY54" s="1004">
        <f>SUM(AZ54:BE57)</f>
        <v>0</v>
      </c>
      <c r="AZ54" s="299"/>
      <c r="BA54" s="299"/>
      <c r="BB54" s="299"/>
      <c r="BC54" s="299"/>
      <c r="BD54" s="299"/>
      <c r="BE54" s="299"/>
      <c r="BF54" s="1150">
        <f>+W54</f>
        <v>0</v>
      </c>
      <c r="BG54" s="1004">
        <f>SUM(BH54:BM57)</f>
        <v>0</v>
      </c>
      <c r="BH54" s="299"/>
      <c r="BI54" s="299"/>
      <c r="BJ54" s="299"/>
      <c r="BK54" s="299"/>
      <c r="BL54" s="299"/>
      <c r="BM54" s="299"/>
      <c r="BN54" s="1150">
        <f>+X54</f>
        <v>0</v>
      </c>
      <c r="BO54" s="1004">
        <f>SUM(BP54:BU57)</f>
        <v>0</v>
      </c>
      <c r="BP54" s="299"/>
      <c r="BQ54" s="299"/>
      <c r="BR54" s="299"/>
      <c r="BS54" s="299"/>
      <c r="BT54" s="299"/>
      <c r="BU54" s="299"/>
      <c r="BV54" s="530"/>
      <c r="BW54" s="530"/>
    </row>
    <row r="55" spans="1:75" ht="39.950000000000003" customHeight="1" thickTop="1" thickBot="1" x14ac:dyDescent="0.3">
      <c r="A55" s="171"/>
      <c r="B55" s="572"/>
      <c r="C55" s="1176"/>
      <c r="D55" s="1176"/>
      <c r="E55" s="1176"/>
      <c r="F55" s="1181"/>
      <c r="G55" s="1181"/>
      <c r="H55" s="1181"/>
      <c r="I55" s="1181"/>
      <c r="J55" s="1183"/>
      <c r="K55" s="1185"/>
      <c r="L55" s="1185"/>
      <c r="M55" s="1185"/>
      <c r="N55" s="1185"/>
      <c r="O55" s="1174"/>
      <c r="P55" s="1176"/>
      <c r="Q55" s="1176"/>
      <c r="R55" s="1176"/>
      <c r="S55" s="1176"/>
      <c r="T55" s="1023"/>
      <c r="U55" s="1008"/>
      <c r="V55" s="1008"/>
      <c r="W55" s="1008"/>
      <c r="X55" s="1008"/>
      <c r="Y55" s="1008"/>
      <c r="Z55" s="1005"/>
      <c r="AA55" s="1005"/>
      <c r="AB55" s="1005"/>
      <c r="AC55" s="1005"/>
      <c r="AD55" s="1005"/>
      <c r="AE55" s="1005"/>
      <c r="AF55" s="1005"/>
      <c r="AG55" s="479"/>
      <c r="AH55" s="592"/>
      <c r="AI55" s="592"/>
      <c r="AJ55" s="592"/>
      <c r="AK55" s="196"/>
      <c r="AL55" s="197"/>
      <c r="AM55" s="197"/>
      <c r="AN55" s="197"/>
      <c r="AO55" s="197"/>
      <c r="AP55" s="1151"/>
      <c r="AQ55" s="1005"/>
      <c r="AR55" s="282"/>
      <c r="AS55" s="282"/>
      <c r="AT55" s="282"/>
      <c r="AU55" s="282"/>
      <c r="AV55" s="282"/>
      <c r="AW55" s="282"/>
      <c r="AX55" s="1151"/>
      <c r="AY55" s="1005"/>
      <c r="AZ55" s="282"/>
      <c r="BA55" s="282"/>
      <c r="BB55" s="282"/>
      <c r="BC55" s="282"/>
      <c r="BD55" s="282"/>
      <c r="BE55" s="282"/>
      <c r="BF55" s="1151"/>
      <c r="BG55" s="1005"/>
      <c r="BH55" s="282"/>
      <c r="BI55" s="282"/>
      <c r="BJ55" s="282"/>
      <c r="BK55" s="282"/>
      <c r="BL55" s="282"/>
      <c r="BM55" s="282"/>
      <c r="BN55" s="1151"/>
      <c r="BO55" s="1005"/>
      <c r="BP55" s="282"/>
      <c r="BQ55" s="282"/>
      <c r="BR55" s="282"/>
      <c r="BS55" s="282"/>
      <c r="BT55" s="282"/>
      <c r="BU55" s="282"/>
      <c r="BV55" s="530"/>
      <c r="BW55" s="530"/>
    </row>
    <row r="56" spans="1:75" ht="39.950000000000003" customHeight="1" thickTop="1" thickBot="1" x14ac:dyDescent="0.3">
      <c r="A56" s="171"/>
      <c r="B56" s="572"/>
      <c r="C56" s="1176"/>
      <c r="D56" s="1176"/>
      <c r="E56" s="1176"/>
      <c r="F56" s="1181"/>
      <c r="G56" s="1181"/>
      <c r="H56" s="1181"/>
      <c r="I56" s="1181"/>
      <c r="J56" s="1183"/>
      <c r="K56" s="1185"/>
      <c r="L56" s="1185"/>
      <c r="M56" s="1185"/>
      <c r="N56" s="1185"/>
      <c r="O56" s="1174"/>
      <c r="P56" s="1176"/>
      <c r="Q56" s="1176"/>
      <c r="R56" s="1176"/>
      <c r="S56" s="1176"/>
      <c r="T56" s="1023"/>
      <c r="U56" s="1008"/>
      <c r="V56" s="1008"/>
      <c r="W56" s="1008"/>
      <c r="X56" s="1008"/>
      <c r="Y56" s="1008"/>
      <c r="Z56" s="1005"/>
      <c r="AA56" s="1005"/>
      <c r="AB56" s="1005"/>
      <c r="AC56" s="1005"/>
      <c r="AD56" s="1005"/>
      <c r="AE56" s="1005"/>
      <c r="AF56" s="1005"/>
      <c r="AG56" s="196"/>
      <c r="AH56" s="592"/>
      <c r="AI56" s="592"/>
      <c r="AJ56" s="592"/>
      <c r="AK56" s="196"/>
      <c r="AL56" s="197"/>
      <c r="AM56" s="197"/>
      <c r="AN56" s="197"/>
      <c r="AO56" s="197"/>
      <c r="AP56" s="1151"/>
      <c r="AQ56" s="1005"/>
      <c r="AR56" s="282"/>
      <c r="AS56" s="282"/>
      <c r="AT56" s="282"/>
      <c r="AU56" s="282"/>
      <c r="AV56" s="282"/>
      <c r="AW56" s="282"/>
      <c r="AX56" s="1151"/>
      <c r="AY56" s="1005"/>
      <c r="AZ56" s="282"/>
      <c r="BA56" s="282"/>
      <c r="BB56" s="282"/>
      <c r="BC56" s="282"/>
      <c r="BD56" s="282"/>
      <c r="BE56" s="282"/>
      <c r="BF56" s="1151"/>
      <c r="BG56" s="1005"/>
      <c r="BH56" s="282"/>
      <c r="BI56" s="282"/>
      <c r="BJ56" s="282"/>
      <c r="BK56" s="282"/>
      <c r="BL56" s="282"/>
      <c r="BM56" s="282"/>
      <c r="BN56" s="1151"/>
      <c r="BO56" s="1005"/>
      <c r="BP56" s="282"/>
      <c r="BQ56" s="282"/>
      <c r="BR56" s="282"/>
      <c r="BS56" s="282"/>
      <c r="BT56" s="282"/>
      <c r="BU56" s="282"/>
      <c r="BV56" s="530"/>
      <c r="BW56" s="530"/>
    </row>
    <row r="57" spans="1:75" ht="39.950000000000003" customHeight="1" thickTop="1" thickBot="1" x14ac:dyDescent="0.3">
      <c r="A57" s="171"/>
      <c r="B57" s="572"/>
      <c r="C57" s="1177"/>
      <c r="D57" s="1177"/>
      <c r="E57" s="1177"/>
      <c r="F57" s="1181"/>
      <c r="G57" s="1181"/>
      <c r="H57" s="1181"/>
      <c r="I57" s="1181"/>
      <c r="J57" s="1183"/>
      <c r="K57" s="1186"/>
      <c r="L57" s="1186"/>
      <c r="M57" s="1186"/>
      <c r="N57" s="1186"/>
      <c r="O57" s="1174"/>
      <c r="P57" s="1177"/>
      <c r="Q57" s="1177"/>
      <c r="R57" s="1177"/>
      <c r="S57" s="1177"/>
      <c r="T57" s="1024"/>
      <c r="U57" s="1009"/>
      <c r="V57" s="1009"/>
      <c r="W57" s="1009"/>
      <c r="X57" s="1009"/>
      <c r="Y57" s="1009"/>
      <c r="Z57" s="1006"/>
      <c r="AA57" s="1006"/>
      <c r="AB57" s="1006"/>
      <c r="AC57" s="1006"/>
      <c r="AD57" s="1006"/>
      <c r="AE57" s="1006"/>
      <c r="AF57" s="1006"/>
      <c r="AG57" s="715"/>
      <c r="AH57" s="716"/>
      <c r="AI57" s="716"/>
      <c r="AJ57" s="716"/>
      <c r="AK57" s="715"/>
      <c r="AL57" s="717"/>
      <c r="AM57" s="717"/>
      <c r="AN57" s="717"/>
      <c r="AO57" s="717"/>
      <c r="AP57" s="1152"/>
      <c r="AQ57" s="1006"/>
      <c r="AR57" s="718"/>
      <c r="AS57" s="718"/>
      <c r="AT57" s="718"/>
      <c r="AU57" s="718"/>
      <c r="AV57" s="718"/>
      <c r="AW57" s="718"/>
      <c r="AX57" s="1152"/>
      <c r="AY57" s="1006"/>
      <c r="AZ57" s="718"/>
      <c r="BA57" s="718"/>
      <c r="BB57" s="718"/>
      <c r="BC57" s="718"/>
      <c r="BD57" s="718"/>
      <c r="BE57" s="718"/>
      <c r="BF57" s="1152"/>
      <c r="BG57" s="1006"/>
      <c r="BH57" s="718"/>
      <c r="BI57" s="718"/>
      <c r="BJ57" s="718"/>
      <c r="BK57" s="718"/>
      <c r="BL57" s="718"/>
      <c r="BM57" s="718"/>
      <c r="BN57" s="1152"/>
      <c r="BO57" s="1006"/>
      <c r="BP57" s="718"/>
      <c r="BQ57" s="718"/>
      <c r="BR57" s="718"/>
      <c r="BS57" s="718"/>
      <c r="BT57" s="718"/>
      <c r="BU57" s="718"/>
      <c r="BV57" s="530"/>
      <c r="BW57" s="530"/>
    </row>
    <row r="58" spans="1:75" ht="40.5" customHeight="1" thickTop="1" x14ac:dyDescent="0.25">
      <c r="A58" s="171"/>
      <c r="B58" s="577"/>
      <c r="C58" s="578"/>
      <c r="D58" s="579"/>
      <c r="E58" s="579"/>
      <c r="F58" s="579"/>
      <c r="G58" s="580"/>
      <c r="H58" s="581"/>
      <c r="I58" s="581"/>
      <c r="J58" s="582"/>
      <c r="K58" s="582"/>
      <c r="L58" s="579"/>
      <c r="M58" s="579"/>
      <c r="N58" s="579"/>
      <c r="O58" s="579"/>
      <c r="P58" s="579"/>
      <c r="Q58" s="579"/>
      <c r="R58" s="579"/>
      <c r="S58" s="579"/>
      <c r="T58" s="581"/>
      <c r="U58" s="58"/>
      <c r="V58" s="58"/>
      <c r="W58" s="58"/>
      <c r="X58" s="58"/>
      <c r="Y58" s="58"/>
      <c r="Z58" s="103"/>
      <c r="AA58" s="103"/>
      <c r="AB58" s="103"/>
      <c r="AC58" s="103"/>
      <c r="AD58" s="103"/>
      <c r="AE58" s="103"/>
      <c r="AF58" s="103"/>
      <c r="AG58" s="103"/>
      <c r="AH58" s="103"/>
      <c r="AI58" s="103"/>
      <c r="AJ58" s="103"/>
      <c r="AK58" s="103"/>
      <c r="AL58" s="103"/>
      <c r="AM58" s="583"/>
      <c r="AN58" s="103"/>
      <c r="AO58" s="103"/>
      <c r="AP58" s="584"/>
      <c r="AQ58" s="585"/>
      <c r="AR58" s="585"/>
      <c r="AS58" s="585"/>
      <c r="AT58" s="585"/>
      <c r="AU58" s="530"/>
      <c r="AV58" s="530"/>
      <c r="AW58" s="530"/>
      <c r="AX58" s="584"/>
      <c r="AY58" s="585"/>
      <c r="AZ58" s="585"/>
      <c r="BA58" s="585"/>
      <c r="BB58" s="530"/>
      <c r="BC58" s="530"/>
      <c r="BD58" s="530"/>
      <c r="BE58" s="530"/>
      <c r="BF58" s="584"/>
      <c r="BG58" s="585"/>
      <c r="BH58" s="585"/>
      <c r="BI58" s="585"/>
      <c r="BJ58" s="585"/>
      <c r="BK58" s="530"/>
      <c r="BL58" s="530"/>
      <c r="BM58" s="530"/>
      <c r="BN58" s="584"/>
      <c r="BO58" s="585"/>
      <c r="BP58" s="585"/>
      <c r="BQ58" s="585"/>
      <c r="BR58" s="585"/>
      <c r="BS58" s="530"/>
      <c r="BT58" s="530"/>
      <c r="BU58" s="530"/>
      <c r="BV58" s="530"/>
      <c r="BW58" s="530"/>
    </row>
    <row r="59" spans="1:75" ht="40.5" customHeight="1" x14ac:dyDescent="0.25">
      <c r="A59" s="171"/>
      <c r="B59" s="577"/>
      <c r="C59" s="578"/>
      <c r="D59" s="579"/>
      <c r="E59" s="579"/>
      <c r="F59" s="579"/>
      <c r="G59" s="580"/>
      <c r="H59" s="581"/>
      <c r="I59" s="581"/>
      <c r="J59" s="582"/>
      <c r="K59" s="582"/>
      <c r="L59" s="579"/>
      <c r="M59" s="579"/>
      <c r="N59" s="579"/>
      <c r="O59" s="579"/>
      <c r="P59" s="579"/>
      <c r="Q59" s="579"/>
      <c r="R59" s="579"/>
      <c r="S59" s="579"/>
      <c r="T59" s="581"/>
      <c r="U59" s="58"/>
      <c r="V59" s="58"/>
      <c r="W59" s="58"/>
      <c r="X59" s="58"/>
      <c r="Y59" s="58"/>
      <c r="Z59" s="103"/>
      <c r="AA59" s="103"/>
      <c r="AB59" s="103"/>
      <c r="AC59" s="103"/>
      <c r="AD59" s="103"/>
      <c r="AE59" s="103"/>
      <c r="AF59" s="103"/>
      <c r="AG59" s="103"/>
      <c r="AH59" s="103"/>
      <c r="AI59" s="103"/>
      <c r="AJ59" s="103"/>
      <c r="AK59" s="103"/>
      <c r="AL59" s="103"/>
      <c r="AM59" s="583"/>
      <c r="AN59" s="103"/>
      <c r="AO59" s="103"/>
      <c r="AP59" s="584"/>
      <c r="AQ59" s="585"/>
      <c r="AR59" s="585"/>
      <c r="AS59" s="585"/>
      <c r="AT59" s="585"/>
      <c r="AU59" s="530"/>
      <c r="AV59" s="530"/>
      <c r="AW59" s="530"/>
      <c r="AX59" s="584"/>
      <c r="AY59" s="585"/>
      <c r="AZ59" s="585"/>
      <c r="BA59" s="585"/>
      <c r="BB59" s="530"/>
      <c r="BC59" s="530"/>
      <c r="BD59" s="530"/>
      <c r="BE59" s="530"/>
      <c r="BF59" s="584"/>
      <c r="BG59" s="585"/>
      <c r="BH59" s="585"/>
      <c r="BI59" s="585"/>
      <c r="BJ59" s="585"/>
      <c r="BK59" s="530"/>
      <c r="BL59" s="530"/>
      <c r="BM59" s="530"/>
      <c r="BN59" s="584"/>
      <c r="BO59" s="585"/>
      <c r="BP59" s="585"/>
      <c r="BQ59" s="585"/>
      <c r="BR59" s="585"/>
      <c r="BS59" s="530"/>
      <c r="BT59" s="530"/>
      <c r="BU59" s="530"/>
      <c r="BV59" s="530"/>
      <c r="BW59" s="530"/>
    </row>
    <row r="60" spans="1:75" ht="40.5" customHeight="1" x14ac:dyDescent="0.25">
      <c r="A60" s="171"/>
      <c r="B60" s="577"/>
      <c r="C60" s="578"/>
      <c r="D60" s="579"/>
      <c r="E60" s="579"/>
      <c r="F60" s="579"/>
      <c r="G60" s="580"/>
      <c r="H60" s="581"/>
      <c r="I60" s="581"/>
      <c r="J60" s="582"/>
      <c r="K60" s="582"/>
      <c r="L60" s="579"/>
      <c r="M60" s="579"/>
      <c r="N60" s="579"/>
      <c r="O60" s="579"/>
      <c r="P60" s="579"/>
      <c r="Q60" s="579"/>
      <c r="R60" s="579"/>
      <c r="S60" s="579"/>
      <c r="T60" s="581"/>
      <c r="U60" s="58"/>
      <c r="V60" s="58"/>
      <c r="W60" s="58"/>
      <c r="X60" s="58"/>
      <c r="Y60" s="58"/>
      <c r="Z60" s="103"/>
      <c r="AA60" s="103"/>
      <c r="AB60" s="103"/>
      <c r="AC60" s="103"/>
      <c r="AD60" s="103"/>
      <c r="AE60" s="103"/>
      <c r="AF60" s="103"/>
      <c r="AG60" s="103"/>
      <c r="AH60" s="103"/>
      <c r="AI60" s="103"/>
      <c r="AJ60" s="103"/>
      <c r="AK60" s="103"/>
      <c r="AL60" s="103"/>
      <c r="AM60" s="583"/>
      <c r="AN60" s="103"/>
      <c r="AO60" s="103"/>
      <c r="AP60" s="584"/>
      <c r="AQ60" s="585"/>
      <c r="AR60" s="585"/>
      <c r="AS60" s="585"/>
      <c r="AT60" s="585"/>
      <c r="AU60" s="530"/>
      <c r="AV60" s="530"/>
      <c r="AW60" s="530"/>
      <c r="AX60" s="584"/>
      <c r="AY60" s="585"/>
      <c r="AZ60" s="585"/>
      <c r="BA60" s="585"/>
      <c r="BB60" s="530"/>
      <c r="BC60" s="530"/>
      <c r="BD60" s="530"/>
      <c r="BE60" s="530"/>
      <c r="BF60" s="584"/>
      <c r="BG60" s="585"/>
      <c r="BH60" s="585"/>
      <c r="BI60" s="585"/>
      <c r="BJ60" s="585"/>
      <c r="BK60" s="530"/>
      <c r="BL60" s="530"/>
      <c r="BM60" s="530"/>
      <c r="BN60" s="584"/>
      <c r="BO60" s="585"/>
      <c r="BP60" s="585"/>
      <c r="BQ60" s="585"/>
      <c r="BR60" s="585"/>
      <c r="BS60" s="530"/>
      <c r="BT60" s="530"/>
      <c r="BU60" s="530"/>
      <c r="BV60" s="530"/>
      <c r="BW60" s="530"/>
    </row>
    <row r="61" spans="1:75" ht="40.5" customHeight="1" x14ac:dyDescent="0.25">
      <c r="A61" s="171"/>
      <c r="B61" s="577"/>
      <c r="C61" s="578"/>
      <c r="D61" s="579"/>
      <c r="E61" s="579"/>
      <c r="F61" s="579"/>
      <c r="G61" s="580"/>
      <c r="H61" s="581"/>
      <c r="I61" s="581"/>
      <c r="J61" s="582"/>
      <c r="K61" s="582"/>
      <c r="L61" s="579"/>
      <c r="M61" s="579"/>
      <c r="N61" s="579"/>
      <c r="O61" s="579"/>
      <c r="P61" s="579"/>
      <c r="Q61" s="579"/>
      <c r="R61" s="579"/>
      <c r="S61" s="579"/>
      <c r="T61" s="581"/>
      <c r="U61" s="58"/>
      <c r="V61" s="58"/>
      <c r="W61" s="58"/>
      <c r="X61" s="58"/>
      <c r="Y61" s="58"/>
      <c r="Z61" s="103"/>
      <c r="AA61" s="103"/>
      <c r="AB61" s="103"/>
      <c r="AC61" s="103"/>
      <c r="AD61" s="103"/>
      <c r="AE61" s="103"/>
      <c r="AF61" s="103"/>
      <c r="AG61" s="103"/>
      <c r="AH61" s="103"/>
      <c r="AI61" s="103"/>
      <c r="AJ61" s="103"/>
      <c r="AK61" s="103"/>
      <c r="AL61" s="103"/>
      <c r="AM61" s="583"/>
      <c r="AN61" s="103"/>
      <c r="AO61" s="103"/>
      <c r="AP61" s="584"/>
      <c r="AQ61" s="585"/>
      <c r="AR61" s="585"/>
      <c r="AS61" s="585"/>
      <c r="AT61" s="585"/>
      <c r="AU61" s="530"/>
      <c r="AV61" s="530"/>
      <c r="AW61" s="530"/>
      <c r="AX61" s="584"/>
      <c r="AY61" s="585"/>
      <c r="AZ61" s="585"/>
      <c r="BA61" s="585"/>
      <c r="BB61" s="530"/>
      <c r="BC61" s="530"/>
      <c r="BD61" s="530"/>
      <c r="BE61" s="530"/>
      <c r="BF61" s="584"/>
      <c r="BG61" s="585"/>
      <c r="BH61" s="585"/>
      <c r="BI61" s="585"/>
      <c r="BJ61" s="585"/>
      <c r="BK61" s="530"/>
      <c r="BL61" s="530"/>
      <c r="BM61" s="530"/>
      <c r="BN61" s="584"/>
      <c r="BO61" s="585"/>
      <c r="BP61" s="585"/>
      <c r="BQ61" s="585"/>
      <c r="BR61" s="585"/>
      <c r="BS61" s="530"/>
      <c r="BT61" s="530"/>
      <c r="BU61" s="530"/>
      <c r="BV61" s="530"/>
      <c r="BW61" s="530"/>
    </row>
    <row r="62" spans="1:75" ht="40.5" customHeight="1" x14ac:dyDescent="0.25">
      <c r="A62" s="171"/>
      <c r="B62" s="577"/>
      <c r="C62" s="578"/>
      <c r="D62" s="579"/>
      <c r="E62" s="579"/>
      <c r="F62" s="579"/>
      <c r="G62" s="580"/>
      <c r="H62" s="581"/>
      <c r="I62" s="581"/>
      <c r="J62" s="582"/>
      <c r="K62" s="582"/>
      <c r="L62" s="579"/>
      <c r="M62" s="579"/>
      <c r="N62" s="579"/>
      <c r="O62" s="579"/>
      <c r="P62" s="579"/>
      <c r="Q62" s="579"/>
      <c r="R62" s="579"/>
      <c r="S62" s="579"/>
      <c r="T62" s="581"/>
      <c r="U62" s="58"/>
      <c r="V62" s="58"/>
      <c r="W62" s="58"/>
      <c r="X62" s="58"/>
      <c r="Y62" s="58"/>
      <c r="Z62" s="103"/>
      <c r="AA62" s="103"/>
      <c r="AB62" s="103"/>
      <c r="AC62" s="103"/>
      <c r="AD62" s="103"/>
      <c r="AE62" s="103"/>
      <c r="AF62" s="103"/>
      <c r="AG62" s="103"/>
      <c r="AH62" s="103"/>
      <c r="AI62" s="103"/>
      <c r="AJ62" s="103"/>
      <c r="AK62" s="103"/>
      <c r="AL62" s="103"/>
      <c r="AM62" s="583"/>
      <c r="AN62" s="103"/>
      <c r="AO62" s="103"/>
      <c r="AP62" s="584"/>
      <c r="AQ62" s="585"/>
      <c r="AR62" s="585"/>
      <c r="AS62" s="585"/>
      <c r="AT62" s="585"/>
      <c r="AU62" s="530"/>
      <c r="AV62" s="530"/>
      <c r="AW62" s="530"/>
      <c r="AX62" s="584"/>
      <c r="AY62" s="585"/>
      <c r="AZ62" s="585"/>
      <c r="BA62" s="585"/>
      <c r="BB62" s="530"/>
      <c r="BC62" s="530"/>
      <c r="BD62" s="530"/>
      <c r="BE62" s="530"/>
      <c r="BF62" s="584"/>
      <c r="BG62" s="585"/>
      <c r="BH62" s="585"/>
      <c r="BI62" s="585"/>
      <c r="BJ62" s="585"/>
      <c r="BK62" s="530"/>
      <c r="BL62" s="530"/>
      <c r="BM62" s="530"/>
      <c r="BN62" s="584"/>
      <c r="BO62" s="585"/>
      <c r="BP62" s="585"/>
      <c r="BQ62" s="585"/>
      <c r="BR62" s="585"/>
      <c r="BS62" s="530"/>
      <c r="BT62" s="530"/>
      <c r="BU62" s="530"/>
      <c r="BV62" s="530"/>
      <c r="BW62" s="530"/>
    </row>
    <row r="63" spans="1:75" ht="40.5" customHeight="1" x14ac:dyDescent="0.25">
      <c r="A63" s="171"/>
      <c r="B63" s="577"/>
      <c r="C63" s="578"/>
      <c r="D63" s="579"/>
      <c r="E63" s="579"/>
      <c r="F63" s="579"/>
      <c r="G63" s="580"/>
      <c r="H63" s="581"/>
      <c r="I63" s="581"/>
      <c r="J63" s="582"/>
      <c r="K63" s="582"/>
      <c r="L63" s="579"/>
      <c r="M63" s="579"/>
      <c r="N63" s="579"/>
      <c r="O63" s="579"/>
      <c r="P63" s="579"/>
      <c r="Q63" s="579"/>
      <c r="R63" s="579"/>
      <c r="S63" s="579"/>
      <c r="T63" s="581"/>
      <c r="U63" s="58"/>
      <c r="V63" s="58"/>
      <c r="W63" s="58"/>
      <c r="X63" s="58"/>
      <c r="Y63" s="58"/>
      <c r="Z63" s="103"/>
      <c r="AA63" s="103"/>
      <c r="AB63" s="103"/>
      <c r="AC63" s="103"/>
      <c r="AD63" s="103"/>
      <c r="AE63" s="103"/>
      <c r="AF63" s="103"/>
      <c r="AG63" s="103"/>
      <c r="AH63" s="103"/>
      <c r="AI63" s="103"/>
      <c r="AJ63" s="103"/>
      <c r="AK63" s="103"/>
      <c r="AL63" s="103"/>
      <c r="AM63" s="583"/>
      <c r="AN63" s="103"/>
      <c r="AO63" s="103"/>
      <c r="AP63" s="584"/>
      <c r="AQ63" s="585"/>
      <c r="AR63" s="585"/>
      <c r="AS63" s="585"/>
      <c r="AT63" s="585"/>
      <c r="AU63" s="530"/>
      <c r="AV63" s="530"/>
      <c r="AW63" s="530"/>
      <c r="AX63" s="584"/>
      <c r="AY63" s="585"/>
      <c r="AZ63" s="585"/>
      <c r="BA63" s="585"/>
      <c r="BB63" s="530"/>
      <c r="BC63" s="530"/>
      <c r="BD63" s="530"/>
      <c r="BE63" s="530"/>
      <c r="BF63" s="584"/>
      <c r="BG63" s="585"/>
      <c r="BH63" s="585"/>
      <c r="BI63" s="585"/>
      <c r="BJ63" s="585"/>
      <c r="BK63" s="530"/>
      <c r="BL63" s="530"/>
      <c r="BM63" s="530"/>
      <c r="BN63" s="584"/>
      <c r="BO63" s="585"/>
      <c r="BP63" s="585"/>
      <c r="BQ63" s="585"/>
      <c r="BR63" s="585"/>
      <c r="BS63" s="530"/>
      <c r="BT63" s="530"/>
      <c r="BU63" s="530"/>
      <c r="BV63" s="530"/>
      <c r="BW63" s="530"/>
    </row>
    <row r="64" spans="1:75" ht="40.5" customHeight="1" x14ac:dyDescent="0.25">
      <c r="A64" s="171"/>
      <c r="B64" s="577"/>
      <c r="C64" s="578"/>
      <c r="D64" s="579"/>
      <c r="E64" s="579"/>
      <c r="F64" s="579"/>
      <c r="G64" s="580"/>
      <c r="H64" s="581"/>
      <c r="I64" s="581"/>
      <c r="J64" s="582"/>
      <c r="K64" s="582"/>
      <c r="L64" s="579"/>
      <c r="M64" s="579"/>
      <c r="N64" s="579"/>
      <c r="O64" s="579"/>
      <c r="P64" s="579"/>
      <c r="Q64" s="579"/>
      <c r="R64" s="579"/>
      <c r="S64" s="579"/>
      <c r="T64" s="581"/>
      <c r="U64" s="58"/>
      <c r="V64" s="58"/>
      <c r="W64" s="58"/>
      <c r="X64" s="58"/>
      <c r="Y64" s="58"/>
      <c r="Z64" s="103"/>
      <c r="AA64" s="103"/>
      <c r="AB64" s="103"/>
      <c r="AC64" s="103"/>
      <c r="AD64" s="103"/>
      <c r="AE64" s="103"/>
      <c r="AF64" s="103"/>
      <c r="AG64" s="103"/>
      <c r="AH64" s="103"/>
      <c r="AI64" s="103"/>
      <c r="AJ64" s="103"/>
      <c r="AK64" s="103"/>
      <c r="AL64" s="103"/>
      <c r="AM64" s="583"/>
      <c r="AN64" s="103"/>
      <c r="AO64" s="103"/>
      <c r="AP64" s="584"/>
      <c r="AQ64" s="585"/>
      <c r="AR64" s="585"/>
      <c r="AS64" s="585"/>
      <c r="AT64" s="585"/>
      <c r="AU64" s="530"/>
      <c r="AV64" s="530"/>
      <c r="AW64" s="530"/>
      <c r="AX64" s="584"/>
      <c r="AY64" s="585"/>
      <c r="AZ64" s="585"/>
      <c r="BA64" s="585"/>
      <c r="BB64" s="530"/>
      <c r="BC64" s="530"/>
      <c r="BD64" s="530"/>
      <c r="BE64" s="530"/>
      <c r="BF64" s="584"/>
      <c r="BG64" s="585"/>
      <c r="BH64" s="585"/>
      <c r="BI64" s="585"/>
      <c r="BJ64" s="585"/>
      <c r="BK64" s="530"/>
      <c r="BL64" s="530"/>
      <c r="BM64" s="530"/>
      <c r="BN64" s="584"/>
      <c r="BO64" s="585"/>
      <c r="BP64" s="585"/>
      <c r="BQ64" s="585"/>
      <c r="BR64" s="585"/>
      <c r="BS64" s="530"/>
      <c r="BT64" s="530"/>
      <c r="BU64" s="530"/>
      <c r="BV64" s="530"/>
      <c r="BW64" s="530"/>
    </row>
    <row r="65" spans="1:75" ht="40.5" customHeight="1" x14ac:dyDescent="0.25">
      <c r="A65" s="171"/>
      <c r="B65" s="577"/>
      <c r="C65" s="578"/>
      <c r="D65" s="579"/>
      <c r="E65" s="579"/>
      <c r="F65" s="579"/>
      <c r="G65" s="580"/>
      <c r="H65" s="581"/>
      <c r="I65" s="581"/>
      <c r="J65" s="582"/>
      <c r="K65" s="582"/>
      <c r="L65" s="579"/>
      <c r="M65" s="579"/>
      <c r="N65" s="579"/>
      <c r="O65" s="579"/>
      <c r="P65" s="579"/>
      <c r="Q65" s="579"/>
      <c r="R65" s="579"/>
      <c r="S65" s="579"/>
      <c r="T65" s="581"/>
      <c r="U65" s="58"/>
      <c r="V65" s="58"/>
      <c r="W65" s="58"/>
      <c r="X65" s="58"/>
      <c r="Y65" s="58"/>
      <c r="Z65" s="103"/>
      <c r="AA65" s="103"/>
      <c r="AB65" s="103"/>
      <c r="AC65" s="103"/>
      <c r="AD65" s="103"/>
      <c r="AE65" s="103"/>
      <c r="AF65" s="103"/>
      <c r="AG65" s="103"/>
      <c r="AH65" s="103"/>
      <c r="AI65" s="103"/>
      <c r="AJ65" s="103"/>
      <c r="AK65" s="103"/>
      <c r="AL65" s="103"/>
      <c r="AM65" s="583"/>
      <c r="AN65" s="103"/>
      <c r="AO65" s="103"/>
      <c r="AP65" s="584"/>
      <c r="AQ65" s="585"/>
      <c r="AR65" s="585"/>
      <c r="AS65" s="585"/>
      <c r="AT65" s="585"/>
      <c r="AU65" s="530"/>
      <c r="AV65" s="530"/>
      <c r="AW65" s="530"/>
      <c r="AX65" s="584"/>
      <c r="AY65" s="585"/>
      <c r="AZ65" s="585"/>
      <c r="BA65" s="585"/>
      <c r="BB65" s="530"/>
      <c r="BC65" s="530"/>
      <c r="BD65" s="530"/>
      <c r="BE65" s="530"/>
      <c r="BF65" s="584"/>
      <c r="BG65" s="585"/>
      <c r="BH65" s="585"/>
      <c r="BI65" s="585"/>
      <c r="BJ65" s="585"/>
      <c r="BK65" s="530"/>
      <c r="BL65" s="530"/>
      <c r="BM65" s="530"/>
      <c r="BN65" s="584"/>
      <c r="BO65" s="585"/>
      <c r="BP65" s="585"/>
      <c r="BQ65" s="585"/>
      <c r="BR65" s="585"/>
      <c r="BS65" s="530"/>
      <c r="BT65" s="530"/>
      <c r="BU65" s="530"/>
      <c r="BV65" s="530"/>
      <c r="BW65" s="530"/>
    </row>
    <row r="66" spans="1:75" ht="40.5" customHeight="1" x14ac:dyDescent="0.25">
      <c r="A66" s="171"/>
      <c r="B66" s="577"/>
      <c r="C66" s="578"/>
      <c r="D66" s="579"/>
      <c r="E66" s="579"/>
      <c r="F66" s="579"/>
      <c r="G66" s="580"/>
      <c r="H66" s="581"/>
      <c r="I66" s="581"/>
      <c r="J66" s="582"/>
      <c r="K66" s="582"/>
      <c r="L66" s="579"/>
      <c r="M66" s="579"/>
      <c r="N66" s="579"/>
      <c r="O66" s="579"/>
      <c r="P66" s="579"/>
      <c r="Q66" s="579"/>
      <c r="R66" s="579"/>
      <c r="S66" s="579"/>
      <c r="T66" s="581"/>
      <c r="U66" s="58"/>
      <c r="V66" s="58"/>
      <c r="W66" s="58"/>
      <c r="X66" s="58"/>
      <c r="Y66" s="58"/>
      <c r="Z66" s="103"/>
      <c r="AA66" s="103"/>
      <c r="AB66" s="103"/>
      <c r="AC66" s="103"/>
      <c r="AD66" s="103"/>
      <c r="AE66" s="103"/>
      <c r="AF66" s="103"/>
      <c r="AG66" s="103"/>
      <c r="AH66" s="103"/>
      <c r="AI66" s="103"/>
      <c r="AJ66" s="103"/>
      <c r="AK66" s="103"/>
      <c r="AL66" s="103"/>
      <c r="AM66" s="583"/>
      <c r="AN66" s="103"/>
      <c r="AO66" s="103"/>
      <c r="AP66" s="584"/>
      <c r="AQ66" s="585"/>
      <c r="AR66" s="585"/>
      <c r="AS66" s="585"/>
      <c r="AT66" s="585"/>
      <c r="AU66" s="530"/>
      <c r="AV66" s="530"/>
      <c r="AW66" s="530"/>
      <c r="AX66" s="584"/>
      <c r="AY66" s="585"/>
      <c r="AZ66" s="585"/>
      <c r="BA66" s="585"/>
      <c r="BB66" s="530"/>
      <c r="BC66" s="530"/>
      <c r="BD66" s="530"/>
      <c r="BE66" s="530"/>
      <c r="BF66" s="584"/>
      <c r="BG66" s="585"/>
      <c r="BH66" s="585"/>
      <c r="BI66" s="585"/>
      <c r="BJ66" s="585"/>
      <c r="BK66" s="530"/>
      <c r="BL66" s="530"/>
      <c r="BM66" s="530"/>
      <c r="BN66" s="584"/>
      <c r="BO66" s="585"/>
      <c r="BP66" s="585"/>
      <c r="BQ66" s="585"/>
      <c r="BR66" s="585"/>
      <c r="BS66" s="530"/>
      <c r="BT66" s="530"/>
      <c r="BU66" s="530"/>
      <c r="BV66" s="530"/>
      <c r="BW66" s="530"/>
    </row>
    <row r="67" spans="1:75" ht="40.5" customHeight="1" x14ac:dyDescent="0.25">
      <c r="A67" s="171"/>
      <c r="B67" s="577"/>
      <c r="C67" s="578"/>
      <c r="D67" s="579"/>
      <c r="E67" s="579"/>
      <c r="F67" s="579"/>
      <c r="G67" s="580"/>
      <c r="H67" s="581"/>
      <c r="I67" s="581"/>
      <c r="J67" s="582"/>
      <c r="K67" s="582"/>
      <c r="L67" s="579"/>
      <c r="M67" s="579"/>
      <c r="N67" s="579"/>
      <c r="O67" s="579"/>
      <c r="P67" s="579"/>
      <c r="Q67" s="579"/>
      <c r="R67" s="579"/>
      <c r="S67" s="579"/>
      <c r="T67" s="581"/>
      <c r="U67" s="58"/>
      <c r="V67" s="58"/>
      <c r="W67" s="58"/>
      <c r="X67" s="58"/>
      <c r="Y67" s="58"/>
      <c r="Z67" s="103"/>
      <c r="AA67" s="103"/>
      <c r="AB67" s="103"/>
      <c r="AC67" s="103"/>
      <c r="AD67" s="103"/>
      <c r="AE67" s="103"/>
      <c r="AF67" s="103"/>
      <c r="AG67" s="103"/>
      <c r="AH67" s="103"/>
      <c r="AI67" s="103"/>
      <c r="AJ67" s="103"/>
      <c r="AK67" s="103"/>
      <c r="AL67" s="103"/>
      <c r="AM67" s="583"/>
      <c r="AN67" s="103"/>
      <c r="AO67" s="103"/>
      <c r="AP67" s="584"/>
      <c r="AQ67" s="585"/>
      <c r="AR67" s="585"/>
      <c r="AS67" s="585"/>
      <c r="AT67" s="585"/>
      <c r="AU67" s="530"/>
      <c r="AV67" s="530"/>
      <c r="AW67" s="530"/>
      <c r="AX67" s="584"/>
      <c r="AY67" s="585"/>
      <c r="AZ67" s="585"/>
      <c r="BA67" s="585"/>
      <c r="BB67" s="530"/>
      <c r="BC67" s="530"/>
      <c r="BD67" s="530"/>
      <c r="BE67" s="530"/>
      <c r="BF67" s="584"/>
      <c r="BG67" s="585"/>
      <c r="BH67" s="585"/>
      <c r="BI67" s="585"/>
      <c r="BJ67" s="585"/>
      <c r="BK67" s="530"/>
      <c r="BL67" s="530"/>
      <c r="BM67" s="530"/>
      <c r="BN67" s="584"/>
      <c r="BO67" s="585"/>
      <c r="BP67" s="585"/>
      <c r="BQ67" s="585"/>
      <c r="BR67" s="585"/>
      <c r="BS67" s="530"/>
      <c r="BT67" s="530"/>
      <c r="BU67" s="530"/>
      <c r="BV67" s="530"/>
      <c r="BW67" s="530"/>
    </row>
    <row r="68" spans="1:75" ht="40.5" customHeight="1" x14ac:dyDescent="0.25">
      <c r="A68" s="171"/>
      <c r="B68" s="577"/>
      <c r="C68" s="578"/>
      <c r="D68" s="579"/>
      <c r="E68" s="579"/>
      <c r="F68" s="579"/>
      <c r="G68" s="580"/>
      <c r="H68" s="581"/>
      <c r="I68" s="581"/>
      <c r="J68" s="582"/>
      <c r="K68" s="582"/>
      <c r="L68" s="579"/>
      <c r="M68" s="579"/>
      <c r="N68" s="579"/>
      <c r="O68" s="579"/>
      <c r="P68" s="579"/>
      <c r="Q68" s="579"/>
      <c r="R68" s="579"/>
      <c r="S68" s="579"/>
      <c r="T68" s="581"/>
      <c r="U68" s="58"/>
      <c r="V68" s="58"/>
      <c r="W68" s="58"/>
      <c r="X68" s="58"/>
      <c r="Y68" s="58"/>
      <c r="Z68" s="103"/>
      <c r="AA68" s="103"/>
      <c r="AB68" s="103"/>
      <c r="AC68" s="103"/>
      <c r="AD68" s="103"/>
      <c r="AE68" s="103"/>
      <c r="AF68" s="103"/>
      <c r="AG68" s="103"/>
      <c r="AH68" s="103"/>
      <c r="AI68" s="103"/>
      <c r="AJ68" s="103"/>
      <c r="AK68" s="103"/>
      <c r="AL68" s="103"/>
      <c r="AM68" s="583"/>
      <c r="AN68" s="103"/>
      <c r="AO68" s="103"/>
      <c r="AP68" s="584"/>
      <c r="AQ68" s="585"/>
      <c r="AR68" s="585"/>
      <c r="AS68" s="585"/>
      <c r="AT68" s="585"/>
      <c r="AU68" s="530"/>
      <c r="AV68" s="530"/>
      <c r="AW68" s="530"/>
      <c r="AX68" s="584"/>
      <c r="AY68" s="585"/>
      <c r="AZ68" s="585"/>
      <c r="BA68" s="585"/>
      <c r="BB68" s="530"/>
      <c r="BC68" s="530"/>
      <c r="BD68" s="530"/>
      <c r="BE68" s="530"/>
      <c r="BF68" s="584"/>
      <c r="BG68" s="585"/>
      <c r="BH68" s="585"/>
      <c r="BI68" s="585"/>
      <c r="BJ68" s="585"/>
      <c r="BK68" s="530"/>
      <c r="BL68" s="530"/>
      <c r="BM68" s="530"/>
      <c r="BN68" s="584"/>
      <c r="BO68" s="585"/>
      <c r="BP68" s="585"/>
      <c r="BQ68" s="585"/>
      <c r="BR68" s="585"/>
      <c r="BS68" s="530"/>
      <c r="BT68" s="530"/>
      <c r="BU68" s="530"/>
      <c r="BV68" s="530"/>
      <c r="BW68" s="530"/>
    </row>
    <row r="69" spans="1:75" ht="40.5" customHeight="1" x14ac:dyDescent="0.25">
      <c r="A69" s="171"/>
      <c r="B69" s="577"/>
      <c r="C69" s="578"/>
      <c r="D69" s="579"/>
      <c r="E69" s="579"/>
      <c r="F69" s="579"/>
      <c r="G69" s="580"/>
      <c r="H69" s="581"/>
      <c r="I69" s="581"/>
      <c r="J69" s="582"/>
      <c r="K69" s="582"/>
      <c r="L69" s="579"/>
      <c r="M69" s="579"/>
      <c r="N69" s="579"/>
      <c r="O69" s="579"/>
      <c r="P69" s="579"/>
      <c r="Q69" s="579"/>
      <c r="R69" s="579"/>
      <c r="S69" s="579"/>
      <c r="T69" s="581"/>
      <c r="U69" s="58"/>
      <c r="V69" s="58"/>
      <c r="W69" s="58"/>
      <c r="X69" s="58"/>
      <c r="Y69" s="58"/>
      <c r="Z69" s="103"/>
      <c r="AA69" s="103"/>
      <c r="AB69" s="103"/>
      <c r="AC69" s="103"/>
      <c r="AD69" s="103"/>
      <c r="AE69" s="103"/>
      <c r="AF69" s="103"/>
      <c r="AG69" s="103"/>
      <c r="AH69" s="103"/>
      <c r="AI69" s="103"/>
      <c r="AJ69" s="103"/>
      <c r="AK69" s="103"/>
      <c r="AL69" s="103"/>
      <c r="AM69" s="583"/>
      <c r="AN69" s="103"/>
      <c r="AO69" s="103"/>
      <c r="AP69" s="584"/>
      <c r="AQ69" s="585"/>
      <c r="AR69" s="585"/>
      <c r="AS69" s="585"/>
      <c r="AT69" s="585"/>
      <c r="AU69" s="530"/>
      <c r="AV69" s="530"/>
      <c r="AW69" s="530"/>
      <c r="AX69" s="584"/>
      <c r="AY69" s="585"/>
      <c r="AZ69" s="585"/>
      <c r="BA69" s="585"/>
      <c r="BB69" s="530"/>
      <c r="BC69" s="530"/>
      <c r="BD69" s="530"/>
      <c r="BE69" s="530"/>
      <c r="BF69" s="584"/>
      <c r="BG69" s="585"/>
      <c r="BH69" s="585"/>
      <c r="BI69" s="585"/>
      <c r="BJ69" s="585"/>
      <c r="BK69" s="530"/>
      <c r="BL69" s="530"/>
      <c r="BM69" s="530"/>
      <c r="BN69" s="584"/>
      <c r="BO69" s="585"/>
      <c r="BP69" s="585"/>
      <c r="BQ69" s="585"/>
      <c r="BR69" s="585"/>
      <c r="BS69" s="530"/>
      <c r="BT69" s="530"/>
      <c r="BU69" s="530"/>
      <c r="BV69" s="530"/>
      <c r="BW69" s="530"/>
    </row>
    <row r="70" spans="1:75" ht="40.5" customHeight="1" x14ac:dyDescent="0.25">
      <c r="A70" s="171"/>
      <c r="B70" s="577"/>
      <c r="C70" s="578"/>
      <c r="D70" s="579"/>
      <c r="E70" s="579"/>
      <c r="F70" s="579"/>
      <c r="G70" s="580"/>
      <c r="H70" s="581"/>
      <c r="I70" s="581"/>
      <c r="J70" s="582"/>
      <c r="K70" s="582"/>
      <c r="L70" s="579"/>
      <c r="M70" s="579"/>
      <c r="N70" s="579"/>
      <c r="O70" s="579"/>
      <c r="P70" s="579"/>
      <c r="Q70" s="579"/>
      <c r="R70" s="579"/>
      <c r="S70" s="579"/>
      <c r="T70" s="581"/>
      <c r="U70" s="58"/>
      <c r="V70" s="58"/>
      <c r="W70" s="58"/>
      <c r="X70" s="58"/>
      <c r="Y70" s="58"/>
      <c r="Z70" s="103"/>
      <c r="AA70" s="103"/>
      <c r="AB70" s="103"/>
      <c r="AC70" s="103"/>
      <c r="AD70" s="103"/>
      <c r="AE70" s="103"/>
      <c r="AF70" s="103"/>
      <c r="AG70" s="103"/>
      <c r="AH70" s="103"/>
      <c r="AI70" s="103"/>
      <c r="AJ70" s="103"/>
      <c r="AK70" s="103"/>
      <c r="AL70" s="103"/>
      <c r="AM70" s="583"/>
      <c r="AN70" s="103"/>
      <c r="AO70" s="103"/>
      <c r="AP70" s="584"/>
      <c r="AQ70" s="585"/>
      <c r="AR70" s="585"/>
      <c r="AS70" s="585"/>
      <c r="AT70" s="585"/>
      <c r="AU70" s="530"/>
      <c r="AV70" s="530"/>
      <c r="AW70" s="530"/>
      <c r="AX70" s="584"/>
      <c r="AY70" s="585"/>
      <c r="AZ70" s="585"/>
      <c r="BA70" s="585"/>
      <c r="BB70" s="530"/>
      <c r="BC70" s="530"/>
      <c r="BD70" s="530"/>
      <c r="BE70" s="530"/>
      <c r="BF70" s="584"/>
      <c r="BG70" s="585"/>
      <c r="BH70" s="585"/>
      <c r="BI70" s="585"/>
      <c r="BJ70" s="585"/>
      <c r="BK70" s="530"/>
      <c r="BL70" s="530"/>
      <c r="BM70" s="530"/>
      <c r="BN70" s="584"/>
      <c r="BO70" s="585"/>
      <c r="BP70" s="585"/>
      <c r="BQ70" s="585"/>
      <c r="BR70" s="585"/>
      <c r="BS70" s="530"/>
      <c r="BT70" s="530"/>
      <c r="BU70" s="530"/>
      <c r="BV70" s="530"/>
      <c r="BW70" s="530"/>
    </row>
    <row r="71" spans="1:75" ht="40.5" customHeight="1" x14ac:dyDescent="0.25">
      <c r="A71" s="171"/>
      <c r="B71" s="577"/>
      <c r="C71" s="578"/>
      <c r="D71" s="579"/>
      <c r="E71" s="579"/>
      <c r="F71" s="579"/>
      <c r="G71" s="580"/>
      <c r="H71" s="581"/>
      <c r="I71" s="581"/>
      <c r="J71" s="582"/>
      <c r="K71" s="582"/>
      <c r="L71" s="579"/>
      <c r="M71" s="579"/>
      <c r="N71" s="579"/>
      <c r="O71" s="579"/>
      <c r="P71" s="579"/>
      <c r="Q71" s="579"/>
      <c r="R71" s="579"/>
      <c r="S71" s="579"/>
      <c r="T71" s="581"/>
      <c r="U71" s="58"/>
      <c r="V71" s="58"/>
      <c r="W71" s="58"/>
      <c r="X71" s="58"/>
      <c r="Y71" s="58"/>
      <c r="Z71" s="103"/>
      <c r="AA71" s="103"/>
      <c r="AB71" s="103"/>
      <c r="AC71" s="103"/>
      <c r="AD71" s="103"/>
      <c r="AE71" s="103"/>
      <c r="AF71" s="103"/>
      <c r="AG71" s="103"/>
      <c r="AH71" s="103"/>
      <c r="AI71" s="103"/>
      <c r="AJ71" s="103"/>
      <c r="AK71" s="103"/>
      <c r="AL71" s="103"/>
      <c r="AM71" s="583"/>
      <c r="AN71" s="103"/>
      <c r="AO71" s="103"/>
      <c r="AP71" s="584"/>
      <c r="AQ71" s="585"/>
      <c r="AR71" s="585"/>
      <c r="AS71" s="585"/>
      <c r="AT71" s="585"/>
      <c r="AU71" s="530"/>
      <c r="AV71" s="530"/>
      <c r="AW71" s="530"/>
      <c r="AX71" s="584"/>
      <c r="AY71" s="585"/>
      <c r="AZ71" s="585"/>
      <c r="BA71" s="585"/>
      <c r="BB71" s="530"/>
      <c r="BC71" s="530"/>
      <c r="BD71" s="530"/>
      <c r="BE71" s="530"/>
      <c r="BF71" s="584"/>
      <c r="BG71" s="585"/>
      <c r="BH71" s="585"/>
      <c r="BI71" s="585"/>
      <c r="BJ71" s="585"/>
      <c r="BK71" s="530"/>
      <c r="BL71" s="530"/>
      <c r="BM71" s="530"/>
      <c r="BN71" s="584"/>
      <c r="BO71" s="585"/>
      <c r="BP71" s="585"/>
      <c r="BQ71" s="585"/>
      <c r="BR71" s="585"/>
      <c r="BS71" s="530"/>
      <c r="BT71" s="530"/>
      <c r="BU71" s="530"/>
      <c r="BV71" s="530"/>
      <c r="BW71" s="530"/>
    </row>
    <row r="72" spans="1:75" ht="40.5" customHeight="1" x14ac:dyDescent="0.25">
      <c r="A72" s="171"/>
      <c r="B72" s="577"/>
      <c r="C72" s="578"/>
      <c r="D72" s="579"/>
      <c r="E72" s="579"/>
      <c r="F72" s="579"/>
      <c r="G72" s="580"/>
      <c r="H72" s="581"/>
      <c r="I72" s="581"/>
      <c r="J72" s="582"/>
      <c r="K72" s="582"/>
      <c r="L72" s="579"/>
      <c r="M72" s="579"/>
      <c r="N72" s="579"/>
      <c r="O72" s="579"/>
      <c r="P72" s="579"/>
      <c r="Q72" s="579"/>
      <c r="R72" s="579"/>
      <c r="S72" s="579"/>
      <c r="T72" s="581"/>
      <c r="U72" s="58"/>
      <c r="V72" s="58"/>
      <c r="W72" s="58"/>
      <c r="X72" s="58"/>
      <c r="Y72" s="58"/>
      <c r="Z72" s="103"/>
      <c r="AA72" s="103"/>
      <c r="AB72" s="103"/>
      <c r="AC72" s="103"/>
      <c r="AD72" s="103"/>
      <c r="AE72" s="103"/>
      <c r="AF72" s="103"/>
      <c r="AG72" s="103"/>
      <c r="AH72" s="103"/>
      <c r="AI72" s="103"/>
      <c r="AJ72" s="103"/>
      <c r="AK72" s="103"/>
      <c r="AL72" s="103"/>
      <c r="AM72" s="583"/>
      <c r="AN72" s="103"/>
      <c r="AO72" s="103"/>
      <c r="AP72" s="584"/>
      <c r="AQ72" s="585"/>
      <c r="AR72" s="585"/>
      <c r="AS72" s="585"/>
      <c r="AT72" s="585"/>
      <c r="AU72" s="530"/>
      <c r="AV72" s="530"/>
      <c r="AW72" s="530"/>
      <c r="AX72" s="584"/>
      <c r="AY72" s="585"/>
      <c r="AZ72" s="585"/>
      <c r="BA72" s="585"/>
      <c r="BB72" s="530"/>
      <c r="BC72" s="530"/>
      <c r="BD72" s="530"/>
      <c r="BE72" s="530"/>
      <c r="BF72" s="584"/>
      <c r="BG72" s="585"/>
      <c r="BH72" s="585"/>
      <c r="BI72" s="585"/>
      <c r="BJ72" s="585"/>
      <c r="BK72" s="530"/>
      <c r="BL72" s="530"/>
      <c r="BM72" s="530"/>
      <c r="BN72" s="584"/>
      <c r="BO72" s="585"/>
      <c r="BP72" s="585"/>
      <c r="BQ72" s="585"/>
      <c r="BR72" s="585"/>
      <c r="BS72" s="530"/>
      <c r="BT72" s="530"/>
      <c r="BU72" s="530"/>
      <c r="BV72" s="530"/>
      <c r="BW72" s="530"/>
    </row>
    <row r="73" spans="1:75" ht="40.5" customHeight="1" x14ac:dyDescent="0.25">
      <c r="A73" s="171"/>
      <c r="B73" s="577"/>
      <c r="C73" s="578"/>
      <c r="D73" s="579"/>
      <c r="E73" s="579"/>
      <c r="F73" s="579"/>
      <c r="G73" s="580"/>
      <c r="H73" s="581"/>
      <c r="I73" s="581"/>
      <c r="J73" s="582"/>
      <c r="K73" s="582"/>
      <c r="L73" s="579"/>
      <c r="M73" s="579"/>
      <c r="N73" s="579"/>
      <c r="O73" s="579"/>
      <c r="P73" s="579"/>
      <c r="Q73" s="579"/>
      <c r="R73" s="579"/>
      <c r="S73" s="579"/>
      <c r="T73" s="581"/>
      <c r="U73" s="58"/>
      <c r="V73" s="58"/>
      <c r="W73" s="58"/>
      <c r="X73" s="58"/>
      <c r="Y73" s="58"/>
      <c r="Z73" s="103"/>
      <c r="AA73" s="103"/>
      <c r="AB73" s="103"/>
      <c r="AC73" s="103"/>
      <c r="AD73" s="103"/>
      <c r="AE73" s="103"/>
      <c r="AF73" s="103"/>
      <c r="AG73" s="103"/>
      <c r="AH73" s="103"/>
      <c r="AI73" s="103"/>
      <c r="AJ73" s="103"/>
      <c r="AK73" s="103"/>
      <c r="AL73" s="103"/>
      <c r="AM73" s="583"/>
      <c r="AN73" s="103"/>
      <c r="AO73" s="103"/>
      <c r="AP73" s="584"/>
      <c r="AQ73" s="585"/>
      <c r="AR73" s="585"/>
      <c r="AS73" s="585"/>
      <c r="AT73" s="585"/>
      <c r="AU73" s="530"/>
      <c r="AV73" s="530"/>
      <c r="AW73" s="530"/>
      <c r="AX73" s="584"/>
      <c r="AY73" s="585"/>
      <c r="AZ73" s="585"/>
      <c r="BA73" s="585"/>
      <c r="BB73" s="530"/>
      <c r="BC73" s="530"/>
      <c r="BD73" s="530"/>
      <c r="BE73" s="530"/>
      <c r="BF73" s="584"/>
      <c r="BG73" s="585"/>
      <c r="BH73" s="585"/>
      <c r="BI73" s="585"/>
      <c r="BJ73" s="585"/>
      <c r="BK73" s="530"/>
      <c r="BL73" s="530"/>
      <c r="BM73" s="530"/>
      <c r="BN73" s="584"/>
      <c r="BO73" s="585"/>
      <c r="BP73" s="585"/>
      <c r="BQ73" s="585"/>
      <c r="BR73" s="585"/>
      <c r="BS73" s="530"/>
      <c r="BT73" s="530"/>
      <c r="BU73" s="530"/>
      <c r="BV73" s="530"/>
      <c r="BW73" s="530"/>
    </row>
    <row r="74" spans="1:75" ht="40.5" customHeight="1" x14ac:dyDescent="0.25">
      <c r="A74" s="171"/>
      <c r="B74" s="577"/>
      <c r="C74" s="578"/>
      <c r="D74" s="579"/>
      <c r="E74" s="579"/>
      <c r="F74" s="579"/>
      <c r="G74" s="580"/>
      <c r="H74" s="581"/>
      <c r="I74" s="581"/>
      <c r="J74" s="582"/>
      <c r="K74" s="582"/>
      <c r="L74" s="579"/>
      <c r="M74" s="579"/>
      <c r="N74" s="579"/>
      <c r="O74" s="579"/>
      <c r="P74" s="579"/>
      <c r="Q74" s="579"/>
      <c r="R74" s="579"/>
      <c r="S74" s="579"/>
      <c r="T74" s="581"/>
      <c r="U74" s="58"/>
      <c r="V74" s="58"/>
      <c r="W74" s="58"/>
      <c r="X74" s="58"/>
      <c r="Y74" s="58"/>
      <c r="Z74" s="103"/>
      <c r="AA74" s="103"/>
      <c r="AB74" s="103"/>
      <c r="AC74" s="103"/>
      <c r="AD74" s="103"/>
      <c r="AE74" s="103"/>
      <c r="AF74" s="103"/>
      <c r="AG74" s="103"/>
      <c r="AH74" s="103"/>
      <c r="AI74" s="103"/>
      <c r="AJ74" s="103"/>
      <c r="AK74" s="103"/>
      <c r="AL74" s="103"/>
      <c r="AM74" s="583"/>
      <c r="AN74" s="103"/>
      <c r="AO74" s="103"/>
      <c r="AP74" s="584"/>
      <c r="AQ74" s="585"/>
      <c r="AR74" s="585"/>
      <c r="AS74" s="585"/>
      <c r="AT74" s="585"/>
      <c r="AU74" s="530"/>
      <c r="AV74" s="530"/>
      <c r="AW74" s="530"/>
      <c r="AX74" s="584"/>
      <c r="AY74" s="585"/>
      <c r="AZ74" s="585"/>
      <c r="BA74" s="585"/>
      <c r="BB74" s="530"/>
      <c r="BC74" s="530"/>
      <c r="BD74" s="530"/>
      <c r="BE74" s="530"/>
      <c r="BF74" s="584"/>
      <c r="BG74" s="585"/>
      <c r="BH74" s="585"/>
      <c r="BI74" s="585"/>
      <c r="BJ74" s="585"/>
      <c r="BK74" s="530"/>
      <c r="BL74" s="530"/>
      <c r="BM74" s="530"/>
      <c r="BN74" s="584"/>
      <c r="BO74" s="585"/>
      <c r="BP74" s="585"/>
      <c r="BQ74" s="585"/>
      <c r="BR74" s="585"/>
      <c r="BS74" s="530"/>
      <c r="BT74" s="530"/>
      <c r="BU74" s="530"/>
      <c r="BV74" s="530"/>
      <c r="BW74" s="530"/>
    </row>
    <row r="75" spans="1:75" ht="40.5" customHeight="1" x14ac:dyDescent="0.25">
      <c r="A75" s="171"/>
      <c r="B75" s="577"/>
      <c r="C75" s="578"/>
      <c r="D75" s="579"/>
      <c r="E75" s="579"/>
      <c r="F75" s="579"/>
      <c r="G75" s="580"/>
      <c r="H75" s="581"/>
      <c r="I75" s="581"/>
      <c r="J75" s="582"/>
      <c r="K75" s="582"/>
      <c r="L75" s="579"/>
      <c r="M75" s="579"/>
      <c r="N75" s="579"/>
      <c r="O75" s="579"/>
      <c r="P75" s="579"/>
      <c r="Q75" s="579"/>
      <c r="R75" s="579"/>
      <c r="S75" s="579"/>
      <c r="T75" s="581"/>
      <c r="U75" s="58"/>
      <c r="V75" s="58"/>
      <c r="W75" s="58"/>
      <c r="X75" s="58"/>
      <c r="Y75" s="58"/>
      <c r="Z75" s="103"/>
      <c r="AA75" s="103"/>
      <c r="AB75" s="103"/>
      <c r="AC75" s="103"/>
      <c r="AD75" s="103"/>
      <c r="AE75" s="103"/>
      <c r="AF75" s="103"/>
      <c r="AG75" s="103"/>
      <c r="AH75" s="103"/>
      <c r="AI75" s="103"/>
      <c r="AJ75" s="103"/>
      <c r="AK75" s="103"/>
      <c r="AL75" s="103"/>
      <c r="AM75" s="583"/>
      <c r="AN75" s="103"/>
      <c r="AO75" s="103"/>
      <c r="AP75" s="584"/>
      <c r="AQ75" s="585"/>
      <c r="AR75" s="585"/>
      <c r="AS75" s="585"/>
      <c r="AT75" s="585"/>
      <c r="AU75" s="530"/>
      <c r="AV75" s="530"/>
      <c r="AW75" s="530"/>
      <c r="AX75" s="584"/>
      <c r="AY75" s="585"/>
      <c r="AZ75" s="585"/>
      <c r="BA75" s="585"/>
      <c r="BB75" s="530"/>
      <c r="BC75" s="530"/>
      <c r="BD75" s="530"/>
      <c r="BE75" s="530"/>
      <c r="BF75" s="584"/>
      <c r="BG75" s="585"/>
      <c r="BH75" s="585"/>
      <c r="BI75" s="585"/>
      <c r="BJ75" s="585"/>
      <c r="BK75" s="530"/>
      <c r="BL75" s="530"/>
      <c r="BM75" s="530"/>
      <c r="BN75" s="584"/>
      <c r="BO75" s="585"/>
      <c r="BP75" s="585"/>
      <c r="BQ75" s="585"/>
      <c r="BR75" s="585"/>
      <c r="BS75" s="530"/>
      <c r="BT75" s="530"/>
      <c r="BU75" s="530"/>
      <c r="BV75" s="530"/>
      <c r="BW75" s="530"/>
    </row>
    <row r="76" spans="1:75" ht="40.5" customHeight="1" x14ac:dyDescent="0.25">
      <c r="A76" s="171"/>
      <c r="B76" s="577"/>
      <c r="C76" s="578"/>
      <c r="D76" s="579"/>
      <c r="E76" s="579"/>
      <c r="F76" s="579"/>
      <c r="G76" s="580"/>
      <c r="H76" s="581"/>
      <c r="I76" s="581"/>
      <c r="J76" s="582"/>
      <c r="K76" s="582"/>
      <c r="L76" s="579"/>
      <c r="M76" s="579"/>
      <c r="N76" s="579"/>
      <c r="O76" s="579"/>
      <c r="P76" s="579"/>
      <c r="Q76" s="579"/>
      <c r="R76" s="579"/>
      <c r="S76" s="579"/>
      <c r="T76" s="581"/>
      <c r="U76" s="58"/>
      <c r="V76" s="58"/>
      <c r="W76" s="58"/>
      <c r="X76" s="58"/>
      <c r="Y76" s="58"/>
      <c r="Z76" s="103"/>
      <c r="AA76" s="103"/>
      <c r="AB76" s="103"/>
      <c r="AC76" s="103"/>
      <c r="AD76" s="103"/>
      <c r="AE76" s="103"/>
      <c r="AF76" s="103"/>
      <c r="AG76" s="103"/>
      <c r="AH76" s="103"/>
      <c r="AI76" s="103"/>
      <c r="AJ76" s="103"/>
      <c r="AK76" s="103"/>
      <c r="AL76" s="103"/>
      <c r="AM76" s="583"/>
      <c r="AN76" s="103"/>
      <c r="AO76" s="103"/>
      <c r="AP76" s="584"/>
      <c r="AQ76" s="585"/>
      <c r="AR76" s="585"/>
      <c r="AS76" s="585"/>
      <c r="AT76" s="585"/>
      <c r="AU76" s="530"/>
      <c r="AV76" s="530"/>
      <c r="AW76" s="530"/>
      <c r="AX76" s="584"/>
      <c r="AY76" s="585"/>
      <c r="AZ76" s="585"/>
      <c r="BA76" s="585"/>
      <c r="BB76" s="530"/>
      <c r="BC76" s="530"/>
      <c r="BD76" s="530"/>
      <c r="BE76" s="530"/>
      <c r="BF76" s="584"/>
      <c r="BG76" s="585"/>
      <c r="BH76" s="585"/>
      <c r="BI76" s="585"/>
      <c r="BJ76" s="585"/>
      <c r="BK76" s="530"/>
      <c r="BL76" s="530"/>
      <c r="BM76" s="530"/>
      <c r="BN76" s="584"/>
      <c r="BO76" s="585"/>
      <c r="BP76" s="585"/>
      <c r="BQ76" s="585"/>
      <c r="BR76" s="585"/>
      <c r="BS76" s="530"/>
      <c r="BT76" s="530"/>
      <c r="BU76" s="530"/>
      <c r="BV76" s="530"/>
      <c r="BW76" s="530"/>
    </row>
    <row r="77" spans="1:75" ht="40.5" customHeight="1" x14ac:dyDescent="0.25">
      <c r="A77" s="171"/>
      <c r="B77" s="577"/>
      <c r="C77" s="578"/>
      <c r="D77" s="579"/>
      <c r="E77" s="579"/>
      <c r="F77" s="579"/>
      <c r="G77" s="580"/>
      <c r="H77" s="581"/>
      <c r="I77" s="581"/>
      <c r="J77" s="582"/>
      <c r="K77" s="582"/>
      <c r="L77" s="579"/>
      <c r="M77" s="579"/>
      <c r="N77" s="579"/>
      <c r="O77" s="579"/>
      <c r="P77" s="579"/>
      <c r="Q77" s="579"/>
      <c r="R77" s="579"/>
      <c r="S77" s="579"/>
      <c r="T77" s="581"/>
      <c r="U77" s="58"/>
      <c r="V77" s="58"/>
      <c r="W77" s="58"/>
      <c r="X77" s="58"/>
      <c r="Y77" s="58"/>
      <c r="Z77" s="103"/>
      <c r="AA77" s="103"/>
      <c r="AB77" s="103"/>
      <c r="AC77" s="103"/>
      <c r="AD77" s="103"/>
      <c r="AE77" s="103"/>
      <c r="AF77" s="103"/>
      <c r="AG77" s="103"/>
      <c r="AH77" s="103"/>
      <c r="AI77" s="103"/>
      <c r="AJ77" s="103"/>
      <c r="AK77" s="103"/>
      <c r="AL77" s="103"/>
      <c r="AM77" s="583"/>
      <c r="AN77" s="103"/>
      <c r="AO77" s="103"/>
      <c r="AP77" s="584"/>
      <c r="AQ77" s="585"/>
      <c r="AR77" s="585"/>
      <c r="AS77" s="585"/>
      <c r="AT77" s="585"/>
      <c r="AU77" s="530"/>
      <c r="AV77" s="530"/>
      <c r="AW77" s="530"/>
      <c r="AX77" s="584"/>
      <c r="AY77" s="585"/>
      <c r="AZ77" s="585"/>
      <c r="BA77" s="585"/>
      <c r="BB77" s="530"/>
      <c r="BC77" s="530"/>
      <c r="BD77" s="530"/>
      <c r="BE77" s="530"/>
      <c r="BF77" s="584"/>
      <c r="BG77" s="585"/>
      <c r="BH77" s="585"/>
      <c r="BI77" s="585"/>
      <c r="BJ77" s="585"/>
      <c r="BK77" s="530"/>
      <c r="BL77" s="530"/>
      <c r="BM77" s="530"/>
      <c r="BN77" s="584"/>
      <c r="BO77" s="585"/>
      <c r="BP77" s="585"/>
      <c r="BQ77" s="585"/>
      <c r="BR77" s="585"/>
      <c r="BS77" s="530"/>
      <c r="BT77" s="530"/>
      <c r="BU77" s="530"/>
      <c r="BV77" s="530"/>
      <c r="BW77" s="530"/>
    </row>
    <row r="78" spans="1:75" ht="40.5" customHeight="1" x14ac:dyDescent="0.25">
      <c r="A78" s="171"/>
      <c r="B78" s="577"/>
      <c r="C78" s="578"/>
      <c r="D78" s="579"/>
      <c r="E78" s="579"/>
      <c r="F78" s="579"/>
      <c r="G78" s="580"/>
      <c r="H78" s="581"/>
      <c r="I78" s="581"/>
      <c r="J78" s="582"/>
      <c r="K78" s="582"/>
      <c r="L78" s="579"/>
      <c r="M78" s="579"/>
      <c r="N78" s="579"/>
      <c r="O78" s="579"/>
      <c r="P78" s="579"/>
      <c r="Q78" s="579"/>
      <c r="R78" s="579"/>
      <c r="S78" s="579"/>
      <c r="T78" s="581"/>
      <c r="U78" s="58"/>
      <c r="V78" s="58"/>
      <c r="W78" s="58"/>
      <c r="X78" s="58"/>
      <c r="Y78" s="58"/>
      <c r="Z78" s="103"/>
      <c r="AA78" s="103"/>
      <c r="AB78" s="103"/>
      <c r="AC78" s="103"/>
      <c r="AD78" s="103"/>
      <c r="AE78" s="103"/>
      <c r="AF78" s="103"/>
      <c r="AG78" s="103"/>
      <c r="AH78" s="103"/>
      <c r="AI78" s="103"/>
      <c r="AJ78" s="103"/>
      <c r="AK78" s="103"/>
      <c r="AL78" s="103"/>
      <c r="AM78" s="583"/>
      <c r="AN78" s="103"/>
      <c r="AO78" s="103"/>
      <c r="AP78" s="584"/>
      <c r="AQ78" s="585"/>
      <c r="AR78" s="585"/>
      <c r="AS78" s="585"/>
      <c r="AT78" s="585"/>
      <c r="AU78" s="530"/>
      <c r="AV78" s="530"/>
      <c r="AW78" s="530"/>
      <c r="AX78" s="584"/>
      <c r="AY78" s="585"/>
      <c r="AZ78" s="585"/>
      <c r="BA78" s="585"/>
      <c r="BB78" s="530"/>
      <c r="BC78" s="530"/>
      <c r="BD78" s="530"/>
      <c r="BE78" s="530"/>
      <c r="BF78" s="584"/>
      <c r="BG78" s="585"/>
      <c r="BH78" s="585"/>
      <c r="BI78" s="585"/>
      <c r="BJ78" s="585"/>
      <c r="BK78" s="530"/>
      <c r="BL78" s="530"/>
      <c r="BM78" s="530"/>
      <c r="BN78" s="584"/>
      <c r="BO78" s="585"/>
      <c r="BP78" s="585"/>
      <c r="BQ78" s="585"/>
      <c r="BR78" s="585"/>
      <c r="BS78" s="530"/>
      <c r="BT78" s="530"/>
      <c r="BU78" s="530"/>
      <c r="BV78" s="530"/>
      <c r="BW78" s="530"/>
    </row>
    <row r="79" spans="1:75" ht="40.5" customHeight="1" x14ac:dyDescent="0.25">
      <c r="A79" s="171"/>
      <c r="B79" s="577"/>
      <c r="C79" s="578"/>
      <c r="D79" s="579"/>
      <c r="E79" s="579"/>
      <c r="F79" s="579"/>
      <c r="G79" s="580"/>
      <c r="H79" s="581"/>
      <c r="I79" s="581"/>
      <c r="J79" s="582"/>
      <c r="K79" s="582"/>
      <c r="L79" s="579"/>
      <c r="M79" s="579"/>
      <c r="N79" s="579"/>
      <c r="O79" s="579"/>
      <c r="P79" s="579"/>
      <c r="Q79" s="579"/>
      <c r="R79" s="579"/>
      <c r="S79" s="579"/>
      <c r="T79" s="581"/>
      <c r="U79" s="58"/>
      <c r="V79" s="58"/>
      <c r="W79" s="58"/>
      <c r="X79" s="58"/>
      <c r="Y79" s="58"/>
      <c r="Z79" s="103"/>
      <c r="AA79" s="103"/>
      <c r="AB79" s="103"/>
      <c r="AC79" s="103"/>
      <c r="AD79" s="103"/>
      <c r="AE79" s="103"/>
      <c r="AF79" s="103"/>
      <c r="AG79" s="103"/>
      <c r="AH79" s="103"/>
      <c r="AI79" s="103"/>
      <c r="AJ79" s="103"/>
      <c r="AK79" s="103"/>
      <c r="AL79" s="103"/>
      <c r="AM79" s="583"/>
      <c r="AN79" s="103"/>
      <c r="AO79" s="103"/>
      <c r="AP79" s="584"/>
      <c r="AQ79" s="585"/>
      <c r="AR79" s="585"/>
      <c r="AS79" s="585"/>
      <c r="AT79" s="585"/>
      <c r="AU79" s="530"/>
      <c r="AV79" s="530"/>
      <c r="AW79" s="530"/>
      <c r="AX79" s="584"/>
      <c r="AY79" s="585"/>
      <c r="AZ79" s="585"/>
      <c r="BA79" s="585"/>
      <c r="BB79" s="530"/>
      <c r="BC79" s="530"/>
      <c r="BD79" s="530"/>
      <c r="BE79" s="530"/>
      <c r="BF79" s="584"/>
      <c r="BG79" s="585"/>
      <c r="BH79" s="585"/>
      <c r="BI79" s="585"/>
      <c r="BJ79" s="585"/>
      <c r="BK79" s="530"/>
      <c r="BL79" s="530"/>
      <c r="BM79" s="530"/>
      <c r="BN79" s="584"/>
      <c r="BO79" s="585"/>
      <c r="BP79" s="585"/>
      <c r="BQ79" s="585"/>
      <c r="BR79" s="585"/>
      <c r="BS79" s="530"/>
      <c r="BT79" s="530"/>
      <c r="BU79" s="530"/>
      <c r="BV79" s="530"/>
      <c r="BW79" s="530"/>
    </row>
    <row r="80" spans="1:75" ht="40.5" customHeight="1" x14ac:dyDescent="0.25">
      <c r="A80" s="171"/>
      <c r="B80" s="577"/>
      <c r="C80" s="578"/>
      <c r="D80" s="579"/>
      <c r="E80" s="579"/>
      <c r="F80" s="579"/>
      <c r="G80" s="580"/>
      <c r="H80" s="581"/>
      <c r="I80" s="581"/>
      <c r="J80" s="582"/>
      <c r="K80" s="582"/>
      <c r="L80" s="579"/>
      <c r="M80" s="579"/>
      <c r="N80" s="579"/>
      <c r="O80" s="579"/>
      <c r="P80" s="579"/>
      <c r="Q80" s="579"/>
      <c r="R80" s="579"/>
      <c r="S80" s="579"/>
      <c r="T80" s="581"/>
      <c r="U80" s="58"/>
      <c r="V80" s="58"/>
      <c r="W80" s="58"/>
      <c r="X80" s="58"/>
      <c r="Y80" s="58"/>
      <c r="Z80" s="103"/>
      <c r="AA80" s="103"/>
      <c r="AB80" s="103"/>
      <c r="AC80" s="103"/>
      <c r="AD80" s="103"/>
      <c r="AE80" s="103"/>
      <c r="AF80" s="103"/>
      <c r="AG80" s="103"/>
      <c r="AH80" s="103"/>
      <c r="AI80" s="103"/>
      <c r="AJ80" s="103"/>
      <c r="AK80" s="103"/>
      <c r="AL80" s="103"/>
      <c r="AM80" s="583"/>
      <c r="AN80" s="103"/>
      <c r="AO80" s="103"/>
      <c r="AP80" s="584"/>
      <c r="AQ80" s="585"/>
      <c r="AR80" s="585"/>
      <c r="AS80" s="585"/>
      <c r="AT80" s="585"/>
      <c r="AU80" s="530"/>
      <c r="AV80" s="530"/>
      <c r="AW80" s="530"/>
      <c r="AX80" s="584"/>
      <c r="AY80" s="585"/>
      <c r="AZ80" s="585"/>
      <c r="BA80" s="585"/>
      <c r="BB80" s="530"/>
      <c r="BC80" s="530"/>
      <c r="BD80" s="530"/>
      <c r="BE80" s="530"/>
      <c r="BF80" s="584"/>
      <c r="BG80" s="585"/>
      <c r="BH80" s="585"/>
      <c r="BI80" s="585"/>
      <c r="BJ80" s="585"/>
      <c r="BK80" s="530"/>
      <c r="BL80" s="530"/>
      <c r="BM80" s="530"/>
      <c r="BN80" s="584"/>
      <c r="BO80" s="585"/>
      <c r="BP80" s="585"/>
      <c r="BQ80" s="585"/>
      <c r="BR80" s="585"/>
      <c r="BS80" s="530"/>
      <c r="BT80" s="530"/>
      <c r="BU80" s="530"/>
      <c r="BV80" s="530"/>
      <c r="BW80" s="530"/>
    </row>
    <row r="81" spans="1:75" ht="40.5" customHeight="1" x14ac:dyDescent="0.25">
      <c r="A81" s="171"/>
      <c r="B81" s="577"/>
      <c r="C81" s="578"/>
      <c r="D81" s="579"/>
      <c r="E81" s="579"/>
      <c r="F81" s="579"/>
      <c r="G81" s="580"/>
      <c r="H81" s="581"/>
      <c r="I81" s="581"/>
      <c r="J81" s="582"/>
      <c r="K81" s="582"/>
      <c r="L81" s="579"/>
      <c r="M81" s="579"/>
      <c r="N81" s="579"/>
      <c r="O81" s="579"/>
      <c r="P81" s="579"/>
      <c r="Q81" s="579"/>
      <c r="R81" s="579"/>
      <c r="S81" s="579"/>
      <c r="T81" s="581"/>
      <c r="U81" s="58"/>
      <c r="V81" s="58"/>
      <c r="W81" s="58"/>
      <c r="X81" s="58"/>
      <c r="Y81" s="58"/>
      <c r="Z81" s="103"/>
      <c r="AA81" s="103"/>
      <c r="AB81" s="103"/>
      <c r="AC81" s="103"/>
      <c r="AD81" s="103"/>
      <c r="AE81" s="103"/>
      <c r="AF81" s="103"/>
      <c r="AG81" s="103"/>
      <c r="AH81" s="103"/>
      <c r="AI81" s="103"/>
      <c r="AJ81" s="103"/>
      <c r="AK81" s="103"/>
      <c r="AL81" s="103"/>
      <c r="AM81" s="583"/>
      <c r="AN81" s="103"/>
      <c r="AO81" s="103"/>
      <c r="AP81" s="584"/>
      <c r="AQ81" s="585"/>
      <c r="AR81" s="585"/>
      <c r="AS81" s="585"/>
      <c r="AT81" s="585"/>
      <c r="AU81" s="530"/>
      <c r="AV81" s="530"/>
      <c r="AW81" s="530"/>
      <c r="AX81" s="584"/>
      <c r="AY81" s="585"/>
      <c r="AZ81" s="585"/>
      <c r="BA81" s="585"/>
      <c r="BB81" s="530"/>
      <c r="BC81" s="530"/>
      <c r="BD81" s="530"/>
      <c r="BE81" s="530"/>
      <c r="BF81" s="584"/>
      <c r="BG81" s="585"/>
      <c r="BH81" s="585"/>
      <c r="BI81" s="585"/>
      <c r="BJ81" s="585"/>
      <c r="BK81" s="530"/>
      <c r="BL81" s="530"/>
      <c r="BM81" s="530"/>
      <c r="BN81" s="584"/>
      <c r="BO81" s="585"/>
      <c r="BP81" s="585"/>
      <c r="BQ81" s="585"/>
      <c r="BR81" s="585"/>
      <c r="BS81" s="530"/>
      <c r="BT81" s="530"/>
      <c r="BU81" s="530"/>
      <c r="BV81" s="530"/>
      <c r="BW81" s="530"/>
    </row>
    <row r="82" spans="1:75" ht="40.5" customHeight="1" x14ac:dyDescent="0.25">
      <c r="A82" s="171"/>
      <c r="B82" s="577"/>
      <c r="C82" s="578"/>
      <c r="D82" s="579"/>
      <c r="E82" s="579"/>
      <c r="F82" s="579"/>
      <c r="G82" s="580"/>
      <c r="H82" s="581"/>
      <c r="I82" s="581"/>
      <c r="J82" s="582"/>
      <c r="K82" s="582"/>
      <c r="L82" s="579"/>
      <c r="M82" s="579"/>
      <c r="N82" s="579"/>
      <c r="O82" s="579"/>
      <c r="P82" s="579"/>
      <c r="Q82" s="579"/>
      <c r="R82" s="579"/>
      <c r="S82" s="579"/>
      <c r="T82" s="581"/>
      <c r="U82" s="58"/>
      <c r="V82" s="58"/>
      <c r="W82" s="58"/>
      <c r="X82" s="58"/>
      <c r="Y82" s="58"/>
      <c r="Z82" s="103"/>
      <c r="AA82" s="103"/>
      <c r="AB82" s="103"/>
      <c r="AC82" s="103"/>
      <c r="AD82" s="103"/>
      <c r="AE82" s="103"/>
      <c r="AF82" s="103"/>
      <c r="AG82" s="103"/>
      <c r="AH82" s="103"/>
      <c r="AI82" s="103"/>
      <c r="AJ82" s="103"/>
      <c r="AK82" s="103"/>
      <c r="AL82" s="103"/>
      <c r="AM82" s="583"/>
      <c r="AN82" s="103"/>
      <c r="AO82" s="103"/>
      <c r="AP82" s="584"/>
      <c r="AQ82" s="585"/>
      <c r="AR82" s="585"/>
      <c r="AS82" s="585"/>
      <c r="AT82" s="585"/>
      <c r="AU82" s="530"/>
      <c r="AV82" s="530"/>
      <c r="AW82" s="530"/>
      <c r="AX82" s="584"/>
      <c r="AY82" s="585"/>
      <c r="AZ82" s="585"/>
      <c r="BA82" s="585"/>
      <c r="BB82" s="530"/>
      <c r="BC82" s="530"/>
      <c r="BD82" s="530"/>
      <c r="BE82" s="530"/>
      <c r="BF82" s="584"/>
      <c r="BG82" s="585"/>
      <c r="BH82" s="585"/>
      <c r="BI82" s="585"/>
      <c r="BJ82" s="585"/>
      <c r="BK82" s="530"/>
      <c r="BL82" s="530"/>
      <c r="BM82" s="530"/>
      <c r="BN82" s="584"/>
      <c r="BO82" s="585"/>
      <c r="BP82" s="585"/>
      <c r="BQ82" s="585"/>
      <c r="BR82" s="585"/>
      <c r="BS82" s="530"/>
      <c r="BT82" s="530"/>
      <c r="BU82" s="530"/>
      <c r="BV82" s="530"/>
      <c r="BW82" s="530"/>
    </row>
    <row r="83" spans="1:75" ht="40.5" customHeight="1" x14ac:dyDescent="0.25">
      <c r="A83" s="171"/>
      <c r="B83" s="577"/>
      <c r="C83" s="578"/>
      <c r="D83" s="579"/>
      <c r="E83" s="579"/>
      <c r="F83" s="579"/>
      <c r="G83" s="580"/>
      <c r="H83" s="581"/>
      <c r="I83" s="581"/>
      <c r="J83" s="582"/>
      <c r="K83" s="582"/>
      <c r="L83" s="579"/>
      <c r="M83" s="579"/>
      <c r="N83" s="579"/>
      <c r="O83" s="579"/>
      <c r="P83" s="579"/>
      <c r="Q83" s="579"/>
      <c r="R83" s="579"/>
      <c r="S83" s="579"/>
      <c r="T83" s="581"/>
      <c r="U83" s="58"/>
      <c r="V83" s="58"/>
      <c r="W83" s="58"/>
      <c r="X83" s="58"/>
      <c r="Y83" s="58"/>
      <c r="Z83" s="103"/>
      <c r="AA83" s="103"/>
      <c r="AB83" s="103"/>
      <c r="AC83" s="103"/>
      <c r="AD83" s="103"/>
      <c r="AE83" s="103"/>
      <c r="AF83" s="103"/>
      <c r="AG83" s="103"/>
      <c r="AH83" s="103"/>
      <c r="AI83" s="103"/>
      <c r="AJ83" s="103"/>
      <c r="AK83" s="103"/>
      <c r="AL83" s="103"/>
      <c r="AM83" s="583"/>
      <c r="AN83" s="103"/>
      <c r="AO83" s="103"/>
      <c r="AP83" s="584"/>
      <c r="AQ83" s="585"/>
      <c r="AR83" s="585"/>
      <c r="AS83" s="585"/>
      <c r="AT83" s="585"/>
      <c r="AU83" s="530"/>
      <c r="AV83" s="530"/>
      <c r="AW83" s="530"/>
      <c r="AX83" s="584"/>
      <c r="AY83" s="585"/>
      <c r="AZ83" s="585"/>
      <c r="BA83" s="585"/>
      <c r="BB83" s="530"/>
      <c r="BC83" s="530"/>
      <c r="BD83" s="530"/>
      <c r="BE83" s="530"/>
      <c r="BF83" s="584"/>
      <c r="BG83" s="585"/>
      <c r="BH83" s="585"/>
      <c r="BI83" s="585"/>
      <c r="BJ83" s="585"/>
      <c r="BK83" s="530"/>
      <c r="BL83" s="530"/>
      <c r="BM83" s="530"/>
      <c r="BN83" s="584"/>
      <c r="BO83" s="585"/>
      <c r="BP83" s="585"/>
      <c r="BQ83" s="585"/>
      <c r="BR83" s="585"/>
      <c r="BS83" s="530"/>
      <c r="BT83" s="530"/>
      <c r="BU83" s="530"/>
      <c r="BV83" s="530"/>
      <c r="BW83" s="530"/>
    </row>
    <row r="84" spans="1:75" ht="40.5" customHeight="1" x14ac:dyDescent="0.25">
      <c r="A84" s="171"/>
      <c r="B84" s="577"/>
      <c r="C84" s="578"/>
      <c r="D84" s="579"/>
      <c r="E84" s="579"/>
      <c r="F84" s="579"/>
      <c r="G84" s="580"/>
      <c r="H84" s="581"/>
      <c r="I84" s="581"/>
      <c r="J84" s="582"/>
      <c r="K84" s="582"/>
      <c r="L84" s="579"/>
      <c r="M84" s="579"/>
      <c r="N84" s="579"/>
      <c r="O84" s="579"/>
      <c r="P84" s="579"/>
      <c r="Q84" s="579"/>
      <c r="R84" s="579"/>
      <c r="S84" s="579"/>
      <c r="T84" s="581"/>
      <c r="U84" s="58"/>
      <c r="V84" s="58"/>
      <c r="W84" s="58"/>
      <c r="X84" s="58"/>
      <c r="Y84" s="58"/>
      <c r="Z84" s="103"/>
      <c r="AA84" s="103"/>
      <c r="AB84" s="103"/>
      <c r="AC84" s="103"/>
      <c r="AD84" s="103"/>
      <c r="AE84" s="103"/>
      <c r="AF84" s="103"/>
      <c r="AG84" s="103"/>
      <c r="AH84" s="103"/>
      <c r="AI84" s="103"/>
      <c r="AJ84" s="103"/>
      <c r="AK84" s="103"/>
      <c r="AL84" s="103"/>
      <c r="AM84" s="583"/>
      <c r="AN84" s="103"/>
      <c r="AO84" s="103"/>
      <c r="AP84" s="584"/>
      <c r="AQ84" s="585"/>
      <c r="AR84" s="585"/>
      <c r="AS84" s="585"/>
      <c r="AT84" s="585"/>
      <c r="AU84" s="530"/>
      <c r="AV84" s="530"/>
      <c r="AW84" s="530"/>
      <c r="AX84" s="584"/>
      <c r="AY84" s="585"/>
      <c r="AZ84" s="585"/>
      <c r="BA84" s="585"/>
      <c r="BB84" s="530"/>
      <c r="BC84" s="530"/>
      <c r="BD84" s="530"/>
      <c r="BE84" s="530"/>
      <c r="BF84" s="584"/>
      <c r="BG84" s="585"/>
      <c r="BH84" s="585"/>
      <c r="BI84" s="585"/>
      <c r="BJ84" s="585"/>
      <c r="BK84" s="530"/>
      <c r="BL84" s="530"/>
      <c r="BM84" s="530"/>
      <c r="BN84" s="584"/>
      <c r="BO84" s="585"/>
      <c r="BP84" s="585"/>
      <c r="BQ84" s="585"/>
      <c r="BR84" s="585"/>
      <c r="BS84" s="530"/>
      <c r="BT84" s="530"/>
      <c r="BU84" s="530"/>
      <c r="BV84" s="530"/>
      <c r="BW84" s="530"/>
    </row>
    <row r="85" spans="1:75" ht="40.5" customHeight="1" x14ac:dyDescent="0.25">
      <c r="A85" s="171"/>
      <c r="B85" s="577"/>
      <c r="C85" s="578"/>
      <c r="D85" s="579"/>
      <c r="E85" s="579"/>
      <c r="F85" s="579"/>
      <c r="G85" s="580"/>
      <c r="H85" s="581"/>
      <c r="I85" s="581"/>
      <c r="J85" s="582"/>
      <c r="K85" s="582"/>
      <c r="L85" s="579"/>
      <c r="M85" s="579"/>
      <c r="N85" s="579"/>
      <c r="O85" s="579"/>
      <c r="P85" s="579"/>
      <c r="Q85" s="579"/>
      <c r="R85" s="579"/>
      <c r="S85" s="579"/>
      <c r="T85" s="581"/>
      <c r="U85" s="58"/>
      <c r="V85" s="58"/>
      <c r="W85" s="58"/>
      <c r="X85" s="58"/>
      <c r="Y85" s="58"/>
      <c r="Z85" s="103"/>
      <c r="AA85" s="103"/>
      <c r="AB85" s="103"/>
      <c r="AC85" s="103"/>
      <c r="AD85" s="103"/>
      <c r="AE85" s="103"/>
      <c r="AF85" s="103"/>
      <c r="AG85" s="103"/>
      <c r="AH85" s="103"/>
      <c r="AI85" s="103"/>
      <c r="AJ85" s="103"/>
      <c r="AK85" s="103"/>
      <c r="AL85" s="103"/>
      <c r="AM85" s="583"/>
      <c r="AN85" s="103"/>
      <c r="AO85" s="103"/>
      <c r="AP85" s="584"/>
      <c r="AQ85" s="585"/>
      <c r="AR85" s="585"/>
      <c r="AS85" s="585"/>
      <c r="AT85" s="585"/>
      <c r="AU85" s="530"/>
      <c r="AV85" s="530"/>
      <c r="AW85" s="530"/>
      <c r="AX85" s="584"/>
      <c r="AY85" s="585"/>
      <c r="AZ85" s="585"/>
      <c r="BA85" s="585"/>
      <c r="BB85" s="530"/>
      <c r="BC85" s="530"/>
      <c r="BD85" s="530"/>
      <c r="BE85" s="530"/>
      <c r="BF85" s="584"/>
      <c r="BG85" s="585"/>
      <c r="BH85" s="585"/>
      <c r="BI85" s="585"/>
      <c r="BJ85" s="585"/>
      <c r="BK85" s="530"/>
      <c r="BL85" s="530"/>
      <c r="BM85" s="530"/>
      <c r="BN85" s="584"/>
      <c r="BO85" s="585"/>
      <c r="BP85" s="585"/>
      <c r="BQ85" s="585"/>
      <c r="BR85" s="585"/>
      <c r="BS85" s="530"/>
      <c r="BT85" s="530"/>
      <c r="BU85" s="530"/>
      <c r="BV85" s="530"/>
      <c r="BW85" s="530"/>
    </row>
    <row r="86" spans="1:75" ht="40.5" customHeight="1" x14ac:dyDescent="0.25">
      <c r="A86" s="171"/>
      <c r="B86" s="577"/>
      <c r="C86" s="578"/>
      <c r="D86" s="579"/>
      <c r="E86" s="579"/>
      <c r="F86" s="579"/>
      <c r="G86" s="580"/>
      <c r="H86" s="581"/>
      <c r="I86" s="581"/>
      <c r="J86" s="582"/>
      <c r="K86" s="582"/>
      <c r="L86" s="579"/>
      <c r="M86" s="579"/>
      <c r="N86" s="579"/>
      <c r="O86" s="579"/>
      <c r="P86" s="579"/>
      <c r="Q86" s="579"/>
      <c r="R86" s="579"/>
      <c r="S86" s="579"/>
      <c r="T86" s="581"/>
      <c r="U86" s="58"/>
      <c r="V86" s="58"/>
      <c r="W86" s="58"/>
      <c r="X86" s="58"/>
      <c r="Y86" s="58"/>
      <c r="Z86" s="103"/>
      <c r="AA86" s="103"/>
      <c r="AB86" s="103"/>
      <c r="AC86" s="103"/>
      <c r="AD86" s="103"/>
      <c r="AE86" s="103"/>
      <c r="AF86" s="103"/>
      <c r="AG86" s="103"/>
      <c r="AH86" s="103"/>
      <c r="AI86" s="103"/>
      <c r="AJ86" s="103"/>
      <c r="AK86" s="103"/>
      <c r="AL86" s="103"/>
      <c r="AM86" s="583"/>
      <c r="AN86" s="103"/>
      <c r="AO86" s="103"/>
      <c r="AP86" s="584"/>
      <c r="AQ86" s="585"/>
      <c r="AR86" s="585"/>
      <c r="AS86" s="585"/>
      <c r="AT86" s="585"/>
      <c r="AU86" s="530"/>
      <c r="AV86" s="530"/>
      <c r="AW86" s="530"/>
      <c r="AX86" s="584"/>
      <c r="AY86" s="585"/>
      <c r="AZ86" s="585"/>
      <c r="BA86" s="585"/>
      <c r="BB86" s="530"/>
      <c r="BC86" s="530"/>
      <c r="BD86" s="530"/>
      <c r="BE86" s="530"/>
      <c r="BF86" s="584"/>
      <c r="BG86" s="585"/>
      <c r="BH86" s="585"/>
      <c r="BI86" s="585"/>
      <c r="BJ86" s="585"/>
      <c r="BK86" s="530"/>
      <c r="BL86" s="530"/>
      <c r="BM86" s="530"/>
      <c r="BN86" s="584"/>
      <c r="BO86" s="585"/>
      <c r="BP86" s="585"/>
      <c r="BQ86" s="585"/>
      <c r="BR86" s="585"/>
      <c r="BS86" s="530"/>
      <c r="BT86" s="530"/>
      <c r="BU86" s="530"/>
      <c r="BV86" s="530"/>
      <c r="BW86" s="530"/>
    </row>
    <row r="87" spans="1:75" ht="40.5" customHeight="1" x14ac:dyDescent="0.25">
      <c r="A87" s="171"/>
      <c r="B87" s="577"/>
      <c r="C87" s="578"/>
      <c r="D87" s="579"/>
      <c r="E87" s="579"/>
      <c r="F87" s="579"/>
      <c r="G87" s="580"/>
      <c r="H87" s="581"/>
      <c r="I87" s="581"/>
      <c r="J87" s="582"/>
      <c r="K87" s="582"/>
      <c r="L87" s="579"/>
      <c r="M87" s="579"/>
      <c r="N87" s="579"/>
      <c r="O87" s="579"/>
      <c r="P87" s="579"/>
      <c r="Q87" s="579"/>
      <c r="R87" s="579"/>
      <c r="S87" s="579"/>
      <c r="T87" s="581"/>
      <c r="U87" s="58"/>
      <c r="V87" s="58"/>
      <c r="W87" s="58"/>
      <c r="X87" s="58"/>
      <c r="Y87" s="58"/>
      <c r="Z87" s="103"/>
      <c r="AA87" s="103"/>
      <c r="AB87" s="103"/>
      <c r="AC87" s="103"/>
      <c r="AD87" s="103"/>
      <c r="AE87" s="103"/>
      <c r="AF87" s="103"/>
      <c r="AG87" s="103"/>
      <c r="AH87" s="103"/>
      <c r="AI87" s="103"/>
      <c r="AJ87" s="103"/>
      <c r="AK87" s="103"/>
      <c r="AL87" s="103"/>
      <c r="AM87" s="583"/>
      <c r="AN87" s="103"/>
      <c r="AO87" s="103"/>
      <c r="AP87" s="584"/>
      <c r="AQ87" s="585"/>
      <c r="AR87" s="585"/>
      <c r="AS87" s="585"/>
      <c r="AT87" s="585"/>
      <c r="AU87" s="530"/>
      <c r="AV87" s="530"/>
      <c r="AW87" s="530"/>
      <c r="AX87" s="584"/>
      <c r="AY87" s="585"/>
      <c r="AZ87" s="585"/>
      <c r="BA87" s="585"/>
      <c r="BB87" s="530"/>
      <c r="BC87" s="530"/>
      <c r="BD87" s="530"/>
      <c r="BE87" s="530"/>
      <c r="BF87" s="584"/>
      <c r="BG87" s="585"/>
      <c r="BH87" s="585"/>
      <c r="BI87" s="585"/>
      <c r="BJ87" s="585"/>
      <c r="BK87" s="530"/>
      <c r="BL87" s="530"/>
      <c r="BM87" s="530"/>
      <c r="BN87" s="584"/>
      <c r="BO87" s="585"/>
      <c r="BP87" s="585"/>
      <c r="BQ87" s="585"/>
      <c r="BR87" s="585"/>
      <c r="BS87" s="530"/>
      <c r="BT87" s="530"/>
      <c r="BU87" s="530"/>
      <c r="BV87" s="530"/>
      <c r="BW87" s="530"/>
    </row>
    <row r="88" spans="1:75" ht="40.5" customHeight="1" x14ac:dyDescent="0.25">
      <c r="A88" s="171"/>
      <c r="B88" s="577"/>
      <c r="C88" s="578"/>
      <c r="D88" s="579"/>
      <c r="E88" s="579"/>
      <c r="F88" s="579"/>
      <c r="G88" s="580"/>
      <c r="H88" s="581"/>
      <c r="I88" s="581"/>
      <c r="J88" s="582"/>
      <c r="K88" s="582"/>
      <c r="L88" s="579"/>
      <c r="M88" s="579"/>
      <c r="N88" s="579"/>
      <c r="O88" s="579"/>
      <c r="P88" s="579"/>
      <c r="Q88" s="579"/>
      <c r="R88" s="579"/>
      <c r="S88" s="579"/>
      <c r="T88" s="581"/>
      <c r="U88" s="58"/>
      <c r="V88" s="58"/>
      <c r="W88" s="58"/>
      <c r="X88" s="58"/>
      <c r="Y88" s="58"/>
      <c r="Z88" s="103"/>
      <c r="AA88" s="103"/>
      <c r="AB88" s="103"/>
      <c r="AC88" s="103"/>
      <c r="AD88" s="103"/>
      <c r="AE88" s="103"/>
      <c r="AF88" s="103"/>
      <c r="AG88" s="103"/>
      <c r="AH88" s="103"/>
      <c r="AI88" s="103"/>
      <c r="AJ88" s="103"/>
      <c r="AK88" s="103"/>
      <c r="AL88" s="103"/>
      <c r="AM88" s="583"/>
      <c r="AN88" s="103"/>
      <c r="AO88" s="103"/>
      <c r="AP88" s="584"/>
      <c r="AQ88" s="585"/>
      <c r="AR88" s="585"/>
      <c r="AS88" s="585"/>
      <c r="AT88" s="585"/>
      <c r="AU88" s="530"/>
      <c r="AV88" s="530"/>
      <c r="AW88" s="530"/>
      <c r="AX88" s="584"/>
      <c r="AY88" s="585"/>
      <c r="AZ88" s="585"/>
      <c r="BA88" s="585"/>
      <c r="BB88" s="530"/>
      <c r="BC88" s="530"/>
      <c r="BD88" s="530"/>
      <c r="BE88" s="530"/>
      <c r="BF88" s="584"/>
      <c r="BG88" s="585"/>
      <c r="BH88" s="585"/>
      <c r="BI88" s="585"/>
      <c r="BJ88" s="585"/>
      <c r="BK88" s="530"/>
      <c r="BL88" s="530"/>
      <c r="BM88" s="530"/>
      <c r="BN88" s="584"/>
      <c r="BO88" s="585"/>
      <c r="BP88" s="585"/>
      <c r="BQ88" s="585"/>
      <c r="BR88" s="585"/>
      <c r="BS88" s="530"/>
      <c r="BT88" s="530"/>
      <c r="BU88" s="530"/>
      <c r="BV88" s="530"/>
      <c r="BW88" s="530"/>
    </row>
    <row r="89" spans="1:75" ht="40.5" customHeight="1" x14ac:dyDescent="0.25">
      <c r="A89" s="171"/>
      <c r="B89" s="577"/>
      <c r="C89" s="578"/>
      <c r="D89" s="579"/>
      <c r="E89" s="579"/>
      <c r="F89" s="579"/>
      <c r="G89" s="580"/>
      <c r="H89" s="581"/>
      <c r="I89" s="581"/>
      <c r="J89" s="582"/>
      <c r="K89" s="582"/>
      <c r="L89" s="579"/>
      <c r="M89" s="579"/>
      <c r="N89" s="579"/>
      <c r="O89" s="579"/>
      <c r="P89" s="579"/>
      <c r="Q89" s="579"/>
      <c r="R89" s="579"/>
      <c r="S89" s="579"/>
      <c r="T89" s="581"/>
      <c r="U89" s="58"/>
      <c r="V89" s="58"/>
      <c r="W89" s="58"/>
      <c r="X89" s="58"/>
      <c r="Y89" s="58"/>
      <c r="Z89" s="103"/>
      <c r="AA89" s="103"/>
      <c r="AB89" s="103"/>
      <c r="AC89" s="103"/>
      <c r="AD89" s="103"/>
      <c r="AE89" s="103"/>
      <c r="AF89" s="103"/>
      <c r="AG89" s="103"/>
      <c r="AH89" s="103"/>
      <c r="AI89" s="103"/>
      <c r="AJ89" s="103"/>
      <c r="AK89" s="103"/>
      <c r="AL89" s="103"/>
      <c r="AM89" s="583"/>
      <c r="AN89" s="103"/>
      <c r="AO89" s="103"/>
      <c r="AP89" s="584"/>
      <c r="AQ89" s="585"/>
      <c r="AR89" s="585"/>
      <c r="AS89" s="585"/>
      <c r="AT89" s="585"/>
      <c r="AU89" s="530"/>
      <c r="AV89" s="530"/>
      <c r="AW89" s="530"/>
      <c r="AX89" s="584"/>
      <c r="AY89" s="585"/>
      <c r="AZ89" s="585"/>
      <c r="BA89" s="585"/>
      <c r="BB89" s="530"/>
      <c r="BC89" s="530"/>
      <c r="BD89" s="530"/>
      <c r="BE89" s="530"/>
      <c r="BF89" s="584"/>
      <c r="BG89" s="585"/>
      <c r="BH89" s="585"/>
      <c r="BI89" s="585"/>
      <c r="BJ89" s="585"/>
      <c r="BK89" s="530"/>
      <c r="BL89" s="530"/>
      <c r="BM89" s="530"/>
      <c r="BN89" s="584"/>
      <c r="BO89" s="585"/>
      <c r="BP89" s="585"/>
      <c r="BQ89" s="585"/>
      <c r="BR89" s="585"/>
      <c r="BS89" s="530"/>
      <c r="BT89" s="530"/>
      <c r="BU89" s="530"/>
      <c r="BV89" s="530"/>
      <c r="BW89" s="530"/>
    </row>
    <row r="90" spans="1:75" ht="40.5" customHeight="1" x14ac:dyDescent="0.25">
      <c r="A90" s="171"/>
      <c r="B90" s="577"/>
      <c r="C90" s="578"/>
      <c r="D90" s="579"/>
      <c r="E90" s="579"/>
      <c r="F90" s="579"/>
      <c r="G90" s="580"/>
      <c r="H90" s="581"/>
      <c r="I90" s="581"/>
      <c r="J90" s="582"/>
      <c r="K90" s="582"/>
      <c r="L90" s="579"/>
      <c r="M90" s="579"/>
      <c r="N90" s="579"/>
      <c r="O90" s="579"/>
      <c r="P90" s="579"/>
      <c r="Q90" s="579"/>
      <c r="R90" s="579"/>
      <c r="S90" s="579"/>
      <c r="T90" s="581"/>
      <c r="U90" s="58"/>
      <c r="V90" s="58"/>
      <c r="W90" s="58"/>
      <c r="X90" s="58"/>
      <c r="Y90" s="58"/>
      <c r="Z90" s="103"/>
      <c r="AA90" s="103"/>
      <c r="AB90" s="103"/>
      <c r="AC90" s="103"/>
      <c r="AD90" s="103"/>
      <c r="AE90" s="103"/>
      <c r="AF90" s="103"/>
      <c r="AG90" s="573"/>
      <c r="AH90" s="103"/>
      <c r="AI90" s="103"/>
      <c r="AJ90" s="103"/>
      <c r="AK90" s="103"/>
      <c r="AL90" s="103"/>
      <c r="AM90" s="583"/>
      <c r="AN90" s="103"/>
      <c r="AO90" s="103"/>
      <c r="AP90" s="584"/>
      <c r="AQ90" s="585"/>
      <c r="AR90" s="585"/>
      <c r="AS90" s="585"/>
      <c r="AT90" s="585"/>
      <c r="AU90" s="530"/>
      <c r="AV90" s="530"/>
      <c r="AW90" s="530"/>
      <c r="AX90" s="584"/>
      <c r="AY90" s="585"/>
      <c r="AZ90" s="585"/>
      <c r="BA90" s="585"/>
      <c r="BB90" s="530"/>
      <c r="BC90" s="530"/>
      <c r="BD90" s="530"/>
      <c r="BE90" s="530"/>
      <c r="BF90" s="584"/>
      <c r="BG90" s="585"/>
      <c r="BH90" s="585"/>
      <c r="BI90" s="585"/>
      <c r="BJ90" s="585"/>
      <c r="BK90" s="530"/>
      <c r="BL90" s="530"/>
      <c r="BM90" s="530"/>
      <c r="BN90" s="584"/>
      <c r="BO90" s="585"/>
      <c r="BP90" s="585"/>
      <c r="BQ90" s="585"/>
      <c r="BR90" s="585"/>
      <c r="BS90" s="530"/>
      <c r="BT90" s="530"/>
      <c r="BU90" s="530"/>
      <c r="BV90" s="530"/>
      <c r="BW90" s="530"/>
    </row>
    <row r="91" spans="1:75" ht="40.5" customHeight="1" x14ac:dyDescent="0.25">
      <c r="A91" s="171"/>
      <c r="B91" s="577"/>
      <c r="C91" s="578"/>
      <c r="D91" s="579"/>
      <c r="E91" s="579"/>
      <c r="F91" s="579"/>
      <c r="G91" s="580"/>
      <c r="H91" s="581"/>
      <c r="I91" s="581"/>
      <c r="J91" s="582"/>
      <c r="K91" s="582"/>
      <c r="L91" s="579"/>
      <c r="M91" s="579"/>
      <c r="N91" s="579"/>
      <c r="O91" s="579"/>
      <c r="P91" s="579"/>
      <c r="Q91" s="579"/>
      <c r="R91" s="579"/>
      <c r="S91" s="579"/>
      <c r="T91" s="581"/>
      <c r="U91" s="58"/>
      <c r="V91" s="58"/>
      <c r="W91" s="58"/>
      <c r="X91" s="58"/>
      <c r="Y91" s="58"/>
      <c r="Z91" s="103"/>
      <c r="AA91" s="103"/>
      <c r="AB91" s="103"/>
      <c r="AC91" s="103"/>
      <c r="AD91" s="103"/>
      <c r="AE91" s="103"/>
      <c r="AF91" s="103"/>
      <c r="AG91" s="103"/>
      <c r="AH91" s="103"/>
      <c r="AI91" s="103"/>
      <c r="AJ91" s="103"/>
      <c r="AK91" s="103"/>
      <c r="AL91" s="103"/>
      <c r="AM91" s="583"/>
      <c r="AN91" s="103"/>
      <c r="AO91" s="103"/>
      <c r="AP91" s="584"/>
      <c r="AQ91" s="585"/>
      <c r="AR91" s="585"/>
      <c r="AS91" s="585"/>
      <c r="AT91" s="585"/>
      <c r="AU91" s="530"/>
      <c r="AV91" s="530"/>
      <c r="AW91" s="530"/>
      <c r="AX91" s="584"/>
      <c r="AY91" s="585"/>
      <c r="AZ91" s="585"/>
      <c r="BA91" s="585"/>
      <c r="BB91" s="530"/>
      <c r="BC91" s="530"/>
      <c r="BD91" s="530"/>
      <c r="BE91" s="530"/>
      <c r="BF91" s="584"/>
      <c r="BG91" s="585"/>
      <c r="BH91" s="585"/>
      <c r="BI91" s="585"/>
      <c r="BJ91" s="585"/>
      <c r="BK91" s="530"/>
      <c r="BL91" s="530"/>
      <c r="BM91" s="530"/>
      <c r="BN91" s="584"/>
      <c r="BO91" s="585"/>
      <c r="BP91" s="585"/>
      <c r="BQ91" s="585"/>
      <c r="BR91" s="585"/>
      <c r="BS91" s="530"/>
      <c r="BT91" s="530"/>
      <c r="BU91" s="530"/>
      <c r="BV91" s="530"/>
      <c r="BW91" s="530"/>
    </row>
    <row r="92" spans="1:75" ht="40.5" customHeight="1" x14ac:dyDescent="0.25">
      <c r="A92" s="171"/>
      <c r="B92" s="577"/>
      <c r="C92" s="578"/>
      <c r="D92" s="579"/>
      <c r="E92" s="579"/>
      <c r="F92" s="579"/>
      <c r="G92" s="580"/>
      <c r="H92" s="581"/>
      <c r="I92" s="581"/>
      <c r="J92" s="582"/>
      <c r="K92" s="582"/>
      <c r="L92" s="579"/>
      <c r="M92" s="579"/>
      <c r="N92" s="579"/>
      <c r="O92" s="579"/>
      <c r="P92" s="579"/>
      <c r="Q92" s="579"/>
      <c r="R92" s="579"/>
      <c r="S92" s="579"/>
      <c r="T92" s="581"/>
      <c r="U92" s="58"/>
      <c r="V92" s="58"/>
      <c r="W92" s="58"/>
      <c r="X92" s="58"/>
      <c r="Y92" s="58"/>
      <c r="Z92" s="103"/>
      <c r="AA92" s="103"/>
      <c r="AB92" s="103"/>
      <c r="AC92" s="103"/>
      <c r="AD92" s="103"/>
      <c r="AE92" s="103"/>
      <c r="AF92" s="103"/>
      <c r="AG92" s="103"/>
      <c r="AH92" s="103"/>
      <c r="AI92" s="103"/>
      <c r="AJ92" s="103"/>
      <c r="AK92" s="103"/>
      <c r="AL92" s="103"/>
      <c r="AM92" s="583"/>
      <c r="AN92" s="103"/>
      <c r="AO92" s="103"/>
      <c r="AP92" s="584"/>
      <c r="AQ92" s="585"/>
      <c r="AR92" s="585"/>
      <c r="AS92" s="585"/>
      <c r="AT92" s="585"/>
      <c r="AU92" s="530"/>
      <c r="AV92" s="530"/>
      <c r="AW92" s="530"/>
      <c r="AX92" s="584"/>
      <c r="AY92" s="585"/>
      <c r="AZ92" s="585"/>
      <c r="BA92" s="585"/>
      <c r="BB92" s="530"/>
      <c r="BC92" s="530"/>
      <c r="BD92" s="530"/>
      <c r="BE92" s="530"/>
      <c r="BF92" s="584"/>
      <c r="BG92" s="585"/>
      <c r="BH92" s="585"/>
      <c r="BI92" s="585"/>
      <c r="BJ92" s="585"/>
      <c r="BK92" s="530"/>
      <c r="BL92" s="530"/>
      <c r="BM92" s="530"/>
      <c r="BN92" s="584"/>
      <c r="BO92" s="585"/>
      <c r="BP92" s="585"/>
      <c r="BQ92" s="585"/>
      <c r="BR92" s="585"/>
      <c r="BS92" s="530"/>
      <c r="BT92" s="530"/>
      <c r="BU92" s="530"/>
      <c r="BV92" s="530"/>
      <c r="BW92" s="530"/>
    </row>
    <row r="93" spans="1:75" ht="40.5" customHeight="1" x14ac:dyDescent="0.25">
      <c r="A93" s="171"/>
      <c r="B93" s="577"/>
      <c r="C93" s="578"/>
      <c r="D93" s="579"/>
      <c r="E93" s="579"/>
      <c r="F93" s="579"/>
      <c r="G93" s="580"/>
      <c r="H93" s="581"/>
      <c r="I93" s="581"/>
      <c r="J93" s="582"/>
      <c r="K93" s="582"/>
      <c r="L93" s="579"/>
      <c r="M93" s="579"/>
      <c r="N93" s="579"/>
      <c r="O93" s="579"/>
      <c r="P93" s="579"/>
      <c r="Q93" s="579"/>
      <c r="R93" s="579"/>
      <c r="S93" s="579"/>
      <c r="T93" s="581"/>
      <c r="U93" s="58"/>
      <c r="V93" s="58"/>
      <c r="W93" s="58"/>
      <c r="X93" s="58"/>
      <c r="Y93" s="58"/>
      <c r="Z93" s="103"/>
      <c r="AA93" s="103"/>
      <c r="AB93" s="103"/>
      <c r="AC93" s="103"/>
      <c r="AD93" s="103"/>
      <c r="AE93" s="103"/>
      <c r="AF93" s="103"/>
      <c r="AG93" s="103"/>
      <c r="AH93" s="103"/>
      <c r="AI93" s="103"/>
      <c r="AJ93" s="103"/>
      <c r="AK93" s="103"/>
      <c r="AL93" s="103"/>
      <c r="AM93" s="583"/>
      <c r="AN93" s="103"/>
      <c r="AO93" s="103"/>
      <c r="AP93" s="584"/>
      <c r="AQ93" s="585"/>
      <c r="AR93" s="585"/>
      <c r="AS93" s="585"/>
      <c r="AT93" s="585"/>
      <c r="AU93" s="530"/>
      <c r="AV93" s="530"/>
      <c r="AW93" s="530"/>
      <c r="AX93" s="584"/>
      <c r="AY93" s="585"/>
      <c r="AZ93" s="585"/>
      <c r="BA93" s="585"/>
      <c r="BB93" s="530"/>
      <c r="BC93" s="530"/>
      <c r="BD93" s="530"/>
      <c r="BE93" s="530"/>
      <c r="BF93" s="584"/>
      <c r="BG93" s="585"/>
      <c r="BH93" s="585"/>
      <c r="BI93" s="585"/>
      <c r="BJ93" s="585"/>
      <c r="BK93" s="530"/>
      <c r="BL93" s="530"/>
      <c r="BM93" s="530"/>
      <c r="BN93" s="584"/>
      <c r="BO93" s="585"/>
      <c r="BP93" s="585"/>
      <c r="BQ93" s="585"/>
      <c r="BR93" s="585"/>
      <c r="BS93" s="530"/>
      <c r="BT93" s="530"/>
      <c r="BU93" s="530"/>
      <c r="BV93" s="530"/>
      <c r="BW93" s="530"/>
    </row>
    <row r="94" spans="1:75" ht="40.5" customHeight="1" x14ac:dyDescent="0.25">
      <c r="A94" s="171"/>
      <c r="B94" s="577"/>
      <c r="C94" s="578"/>
      <c r="D94" s="579"/>
      <c r="E94" s="579"/>
      <c r="F94" s="579"/>
      <c r="G94" s="580"/>
      <c r="H94" s="581"/>
      <c r="I94" s="581"/>
      <c r="J94" s="582"/>
      <c r="K94" s="582"/>
      <c r="L94" s="579"/>
      <c r="M94" s="579"/>
      <c r="N94" s="579"/>
      <c r="O94" s="579"/>
      <c r="P94" s="579"/>
      <c r="Q94" s="579"/>
      <c r="R94" s="579"/>
      <c r="S94" s="579"/>
      <c r="T94" s="581"/>
      <c r="U94" s="58"/>
      <c r="V94" s="58"/>
      <c r="W94" s="58"/>
      <c r="X94" s="58"/>
      <c r="Y94" s="58"/>
      <c r="Z94" s="103"/>
      <c r="AA94" s="103"/>
      <c r="AB94" s="103"/>
      <c r="AC94" s="103"/>
      <c r="AD94" s="103"/>
      <c r="AE94" s="103"/>
      <c r="AF94" s="103"/>
      <c r="AG94" s="103"/>
      <c r="AH94" s="103"/>
      <c r="AI94" s="103"/>
      <c r="AJ94" s="103"/>
      <c r="AK94" s="103"/>
      <c r="AL94" s="103"/>
      <c r="AM94" s="583"/>
      <c r="AN94" s="103"/>
      <c r="AO94" s="103"/>
      <c r="AP94" s="584"/>
      <c r="AQ94" s="585"/>
      <c r="AR94" s="585"/>
      <c r="AS94" s="585"/>
      <c r="AT94" s="585"/>
      <c r="AU94" s="530"/>
      <c r="AV94" s="530"/>
      <c r="AW94" s="530"/>
      <c r="AX94" s="584"/>
      <c r="AY94" s="585"/>
      <c r="AZ94" s="585"/>
      <c r="BA94" s="585"/>
      <c r="BB94" s="530"/>
      <c r="BC94" s="530"/>
      <c r="BD94" s="530"/>
      <c r="BE94" s="530"/>
      <c r="BF94" s="584"/>
      <c r="BG94" s="585"/>
      <c r="BH94" s="585"/>
      <c r="BI94" s="585"/>
      <c r="BJ94" s="585"/>
      <c r="BK94" s="530"/>
      <c r="BL94" s="530"/>
      <c r="BM94" s="530"/>
      <c r="BN94" s="584"/>
      <c r="BO94" s="585"/>
      <c r="BP94" s="585"/>
      <c r="BQ94" s="585"/>
      <c r="BR94" s="585"/>
      <c r="BS94" s="530"/>
      <c r="BT94" s="530"/>
      <c r="BU94" s="530"/>
      <c r="BV94" s="530"/>
      <c r="BW94" s="530"/>
    </row>
    <row r="95" spans="1:75" ht="40.5" customHeight="1" x14ac:dyDescent="0.25">
      <c r="A95" s="171"/>
      <c r="B95" s="577"/>
      <c r="C95" s="578"/>
      <c r="D95" s="579"/>
      <c r="E95" s="579"/>
      <c r="F95" s="579"/>
      <c r="G95" s="580"/>
      <c r="H95" s="581"/>
      <c r="I95" s="581"/>
      <c r="J95" s="582"/>
      <c r="K95" s="582"/>
      <c r="L95" s="579"/>
      <c r="M95" s="579"/>
      <c r="N95" s="579"/>
      <c r="O95" s="579"/>
      <c r="P95" s="579"/>
      <c r="Q95" s="579"/>
      <c r="R95" s="579"/>
      <c r="S95" s="579"/>
      <c r="T95" s="581"/>
      <c r="U95" s="58"/>
      <c r="V95" s="58"/>
      <c r="W95" s="58"/>
      <c r="X95" s="58"/>
      <c r="Y95" s="58"/>
      <c r="Z95" s="103"/>
      <c r="AA95" s="103"/>
      <c r="AB95" s="103"/>
      <c r="AC95" s="103"/>
      <c r="AD95" s="103"/>
      <c r="AE95" s="103"/>
      <c r="AF95" s="103"/>
      <c r="AG95" s="103"/>
      <c r="AH95" s="103"/>
      <c r="AI95" s="103"/>
      <c r="AJ95" s="103"/>
      <c r="AK95" s="103"/>
      <c r="AL95" s="103"/>
      <c r="AM95" s="583"/>
      <c r="AN95" s="103"/>
      <c r="AO95" s="103"/>
      <c r="AP95" s="584"/>
      <c r="AQ95" s="585"/>
      <c r="AR95" s="585"/>
      <c r="AS95" s="585"/>
      <c r="AT95" s="585"/>
      <c r="AU95" s="530"/>
      <c r="AV95" s="530"/>
      <c r="AW95" s="530"/>
      <c r="AX95" s="584"/>
      <c r="AY95" s="585"/>
      <c r="AZ95" s="585"/>
      <c r="BA95" s="585"/>
      <c r="BB95" s="530"/>
      <c r="BC95" s="530"/>
      <c r="BD95" s="530"/>
      <c r="BE95" s="530"/>
      <c r="BF95" s="584"/>
      <c r="BG95" s="585"/>
      <c r="BH95" s="585"/>
      <c r="BI95" s="585"/>
      <c r="BJ95" s="585"/>
      <c r="BK95" s="530"/>
      <c r="BL95" s="530"/>
      <c r="BM95" s="530"/>
      <c r="BN95" s="584"/>
      <c r="BO95" s="585"/>
      <c r="BP95" s="585"/>
      <c r="BQ95" s="585"/>
      <c r="BR95" s="585"/>
      <c r="BS95" s="530"/>
      <c r="BT95" s="530"/>
      <c r="BU95" s="530"/>
      <c r="BV95" s="530"/>
      <c r="BW95" s="530"/>
    </row>
    <row r="96" spans="1:75" ht="40.5" customHeight="1" x14ac:dyDescent="0.25">
      <c r="A96" s="171"/>
      <c r="B96" s="577"/>
      <c r="C96" s="578"/>
      <c r="D96" s="579"/>
      <c r="E96" s="579"/>
      <c r="F96" s="579"/>
      <c r="G96" s="580"/>
      <c r="H96" s="581"/>
      <c r="I96" s="581"/>
      <c r="J96" s="582"/>
      <c r="K96" s="582"/>
      <c r="L96" s="579"/>
      <c r="M96" s="579"/>
      <c r="N96" s="579"/>
      <c r="O96" s="579"/>
      <c r="P96" s="579"/>
      <c r="Q96" s="579"/>
      <c r="R96" s="579"/>
      <c r="S96" s="579"/>
      <c r="T96" s="581"/>
      <c r="U96" s="58"/>
      <c r="V96" s="58"/>
      <c r="W96" s="58"/>
      <c r="X96" s="58"/>
      <c r="Y96" s="58"/>
      <c r="Z96" s="103"/>
      <c r="AA96" s="103"/>
      <c r="AB96" s="103"/>
      <c r="AC96" s="103"/>
      <c r="AD96" s="103"/>
      <c r="AE96" s="103"/>
      <c r="AF96" s="103"/>
      <c r="AG96" s="103"/>
      <c r="AH96" s="103"/>
      <c r="AI96" s="103"/>
      <c r="AJ96" s="103"/>
      <c r="AK96" s="103"/>
      <c r="AL96" s="103"/>
      <c r="AM96" s="583"/>
      <c r="AN96" s="103"/>
      <c r="AO96" s="103"/>
      <c r="AP96" s="584"/>
      <c r="AQ96" s="585"/>
      <c r="AR96" s="585"/>
      <c r="AS96" s="585"/>
      <c r="AT96" s="585"/>
      <c r="AU96" s="530"/>
      <c r="AV96" s="530"/>
      <c r="AW96" s="530"/>
      <c r="AX96" s="584"/>
      <c r="AY96" s="585"/>
      <c r="AZ96" s="585"/>
      <c r="BA96" s="585"/>
      <c r="BB96" s="530"/>
      <c r="BC96" s="530"/>
      <c r="BD96" s="530"/>
      <c r="BE96" s="530"/>
      <c r="BF96" s="584"/>
      <c r="BG96" s="585"/>
      <c r="BH96" s="585"/>
      <c r="BI96" s="585"/>
      <c r="BJ96" s="585"/>
      <c r="BK96" s="530"/>
      <c r="BL96" s="530"/>
      <c r="BM96" s="530"/>
      <c r="BN96" s="584"/>
      <c r="BO96" s="585"/>
      <c r="BP96" s="585"/>
      <c r="BQ96" s="585"/>
      <c r="BR96" s="585"/>
      <c r="BS96" s="530"/>
      <c r="BT96" s="530"/>
      <c r="BU96" s="530"/>
      <c r="BV96" s="530"/>
      <c r="BW96" s="530"/>
    </row>
    <row r="97" spans="1:75" ht="40.5" customHeight="1" x14ac:dyDescent="0.25">
      <c r="A97" s="171"/>
      <c r="B97" s="577"/>
      <c r="C97" s="578"/>
      <c r="D97" s="579"/>
      <c r="E97" s="579"/>
      <c r="F97" s="579"/>
      <c r="G97" s="580"/>
      <c r="H97" s="581"/>
      <c r="I97" s="581"/>
      <c r="J97" s="582"/>
      <c r="K97" s="582"/>
      <c r="L97" s="579"/>
      <c r="M97" s="579"/>
      <c r="N97" s="579"/>
      <c r="O97" s="579"/>
      <c r="P97" s="579"/>
      <c r="Q97" s="579"/>
      <c r="R97" s="579"/>
      <c r="S97" s="579"/>
      <c r="T97" s="581"/>
      <c r="U97" s="58"/>
      <c r="V97" s="58"/>
      <c r="W97" s="58"/>
      <c r="X97" s="58"/>
      <c r="Y97" s="58"/>
      <c r="Z97" s="103"/>
      <c r="AA97" s="103"/>
      <c r="AB97" s="103"/>
      <c r="AC97" s="103"/>
      <c r="AD97" s="103"/>
      <c r="AE97" s="103"/>
      <c r="AF97" s="103"/>
      <c r="AG97" s="103"/>
      <c r="AH97" s="103"/>
      <c r="AI97" s="103"/>
      <c r="AJ97" s="103"/>
      <c r="AK97" s="103"/>
      <c r="AL97" s="103"/>
      <c r="AM97" s="583"/>
      <c r="AN97" s="103"/>
      <c r="AO97" s="103"/>
      <c r="AP97" s="584"/>
      <c r="AQ97" s="585"/>
      <c r="AR97" s="585"/>
      <c r="AS97" s="585"/>
      <c r="AT97" s="585"/>
      <c r="AU97" s="530"/>
      <c r="AV97" s="530"/>
      <c r="AW97" s="530"/>
      <c r="AX97" s="584"/>
      <c r="AY97" s="585"/>
      <c r="AZ97" s="585"/>
      <c r="BA97" s="585"/>
      <c r="BB97" s="530"/>
      <c r="BC97" s="530"/>
      <c r="BD97" s="530"/>
      <c r="BE97" s="530"/>
      <c r="BF97" s="584"/>
      <c r="BG97" s="585"/>
      <c r="BH97" s="585"/>
      <c r="BI97" s="585"/>
      <c r="BJ97" s="585"/>
      <c r="BK97" s="530"/>
      <c r="BL97" s="530"/>
      <c r="BM97" s="530"/>
      <c r="BN97" s="584"/>
      <c r="BO97" s="585"/>
      <c r="BP97" s="585"/>
      <c r="BQ97" s="585"/>
      <c r="BR97" s="585"/>
      <c r="BS97" s="530"/>
      <c r="BT97" s="530"/>
      <c r="BU97" s="530"/>
      <c r="BV97" s="530"/>
      <c r="BW97" s="530"/>
    </row>
    <row r="98" spans="1:75" ht="40.5" customHeight="1" x14ac:dyDescent="0.25">
      <c r="A98" s="171"/>
      <c r="B98" s="577"/>
      <c r="C98" s="578"/>
      <c r="D98" s="579"/>
      <c r="E98" s="579"/>
      <c r="F98" s="579"/>
      <c r="G98" s="580"/>
      <c r="H98" s="581"/>
      <c r="I98" s="581"/>
      <c r="J98" s="582"/>
      <c r="K98" s="582"/>
      <c r="L98" s="579"/>
      <c r="M98" s="579"/>
      <c r="N98" s="579"/>
      <c r="O98" s="579"/>
      <c r="P98" s="579"/>
      <c r="Q98" s="579"/>
      <c r="R98" s="579"/>
      <c r="S98" s="579"/>
      <c r="T98" s="581"/>
      <c r="U98" s="58"/>
      <c r="V98" s="58"/>
      <c r="W98" s="58"/>
      <c r="X98" s="58"/>
      <c r="Y98" s="58"/>
      <c r="Z98" s="103"/>
      <c r="AA98" s="103"/>
      <c r="AB98" s="103"/>
      <c r="AC98" s="103"/>
      <c r="AD98" s="103"/>
      <c r="AE98" s="103"/>
      <c r="AF98" s="103"/>
      <c r="AG98" s="103"/>
      <c r="AH98" s="103"/>
      <c r="AI98" s="103"/>
      <c r="AJ98" s="103"/>
      <c r="AK98" s="103"/>
      <c r="AL98" s="103"/>
      <c r="AM98" s="583"/>
      <c r="AN98" s="103"/>
      <c r="AO98" s="103"/>
      <c r="AP98" s="584"/>
      <c r="AQ98" s="585"/>
      <c r="AR98" s="585"/>
      <c r="AS98" s="585"/>
      <c r="AT98" s="585"/>
      <c r="AU98" s="530"/>
      <c r="AV98" s="530"/>
      <c r="AW98" s="530"/>
      <c r="AX98" s="584"/>
      <c r="AY98" s="585"/>
      <c r="AZ98" s="585"/>
      <c r="BA98" s="585"/>
      <c r="BB98" s="530"/>
      <c r="BC98" s="530"/>
      <c r="BD98" s="530"/>
      <c r="BE98" s="530"/>
      <c r="BF98" s="584"/>
      <c r="BG98" s="585"/>
      <c r="BH98" s="585"/>
      <c r="BI98" s="585"/>
      <c r="BJ98" s="585"/>
      <c r="BK98" s="530"/>
      <c r="BL98" s="530"/>
      <c r="BM98" s="530"/>
      <c r="BN98" s="584"/>
      <c r="BO98" s="585"/>
      <c r="BP98" s="585"/>
      <c r="BQ98" s="585"/>
      <c r="BR98" s="585"/>
      <c r="BS98" s="530"/>
      <c r="BT98" s="530"/>
      <c r="BU98" s="530"/>
      <c r="BV98" s="530"/>
      <c r="BW98" s="530"/>
    </row>
    <row r="99" spans="1:75" ht="40.5" customHeight="1" x14ac:dyDescent="0.25">
      <c r="A99" s="171"/>
      <c r="B99" s="577"/>
      <c r="C99" s="578"/>
      <c r="D99" s="579"/>
      <c r="E99" s="579"/>
      <c r="F99" s="579"/>
      <c r="G99" s="580"/>
      <c r="H99" s="581"/>
      <c r="I99" s="581"/>
      <c r="J99" s="582"/>
      <c r="K99" s="582"/>
      <c r="L99" s="579"/>
      <c r="M99" s="579"/>
      <c r="N99" s="579"/>
      <c r="O99" s="579"/>
      <c r="P99" s="579"/>
      <c r="Q99" s="579"/>
      <c r="R99" s="579"/>
      <c r="S99" s="579"/>
      <c r="T99" s="581"/>
      <c r="U99" s="58"/>
      <c r="V99" s="58"/>
      <c r="W99" s="58"/>
      <c r="X99" s="58"/>
      <c r="Y99" s="58"/>
      <c r="Z99" s="103"/>
      <c r="AA99" s="103"/>
      <c r="AB99" s="103"/>
      <c r="AC99" s="103"/>
      <c r="AD99" s="103"/>
      <c r="AE99" s="103"/>
      <c r="AF99" s="103"/>
      <c r="AG99" s="103"/>
      <c r="AH99" s="103"/>
      <c r="AI99" s="103"/>
      <c r="AJ99" s="103"/>
      <c r="AK99" s="103"/>
      <c r="AL99" s="103"/>
      <c r="AM99" s="583"/>
      <c r="AN99" s="103"/>
      <c r="AO99" s="103"/>
      <c r="AP99" s="584"/>
      <c r="AQ99" s="585"/>
      <c r="AR99" s="585"/>
      <c r="AS99" s="585"/>
      <c r="AT99" s="585"/>
      <c r="AU99" s="530"/>
      <c r="AV99" s="530"/>
      <c r="AW99" s="530"/>
      <c r="AX99" s="584"/>
      <c r="AY99" s="585"/>
      <c r="AZ99" s="585"/>
      <c r="BA99" s="585"/>
      <c r="BB99" s="530"/>
      <c r="BC99" s="530"/>
      <c r="BD99" s="530"/>
      <c r="BE99" s="530"/>
      <c r="BF99" s="584"/>
      <c r="BG99" s="585"/>
      <c r="BH99" s="585"/>
      <c r="BI99" s="585"/>
      <c r="BJ99" s="585"/>
      <c r="BK99" s="530"/>
      <c r="BL99" s="530"/>
      <c r="BM99" s="530"/>
      <c r="BN99" s="584"/>
      <c r="BO99" s="585"/>
      <c r="BP99" s="585"/>
      <c r="BQ99" s="585"/>
      <c r="BR99" s="585"/>
      <c r="BS99" s="530"/>
      <c r="BT99" s="530"/>
      <c r="BU99" s="530"/>
      <c r="BV99" s="530"/>
      <c r="BW99" s="530"/>
    </row>
    <row r="100" spans="1:75" ht="40.5" customHeight="1" x14ac:dyDescent="0.25">
      <c r="A100" s="171"/>
      <c r="B100" s="577"/>
      <c r="C100" s="578"/>
      <c r="D100" s="579"/>
      <c r="E100" s="579"/>
      <c r="F100" s="579"/>
      <c r="G100" s="580"/>
      <c r="H100" s="581"/>
      <c r="I100" s="581"/>
      <c r="J100" s="582"/>
      <c r="K100" s="582"/>
      <c r="L100" s="579"/>
      <c r="M100" s="579"/>
      <c r="N100" s="579"/>
      <c r="O100" s="579"/>
      <c r="P100" s="579"/>
      <c r="Q100" s="579"/>
      <c r="R100" s="579"/>
      <c r="S100" s="579"/>
      <c r="T100" s="581"/>
      <c r="U100" s="58"/>
      <c r="V100" s="58"/>
      <c r="W100" s="58"/>
      <c r="X100" s="58"/>
      <c r="Y100" s="58"/>
      <c r="Z100" s="103"/>
      <c r="AA100" s="103"/>
      <c r="AB100" s="103"/>
      <c r="AC100" s="103"/>
      <c r="AD100" s="103"/>
      <c r="AE100" s="103"/>
      <c r="AF100" s="103"/>
      <c r="AG100" s="103"/>
      <c r="AH100" s="103"/>
      <c r="AI100" s="103"/>
      <c r="AJ100" s="103"/>
      <c r="AK100" s="103"/>
      <c r="AL100" s="103"/>
      <c r="AM100" s="583"/>
      <c r="AN100" s="103"/>
      <c r="AO100" s="103"/>
      <c r="AP100" s="584"/>
      <c r="AQ100" s="585"/>
      <c r="AR100" s="585"/>
      <c r="AS100" s="585"/>
      <c r="AT100" s="585"/>
      <c r="AU100" s="530"/>
      <c r="AV100" s="530"/>
      <c r="AW100" s="530"/>
      <c r="AX100" s="584"/>
      <c r="AY100" s="585"/>
      <c r="AZ100" s="585"/>
      <c r="BA100" s="585"/>
      <c r="BB100" s="530"/>
      <c r="BC100" s="530"/>
      <c r="BD100" s="530"/>
      <c r="BE100" s="530"/>
      <c r="BF100" s="584"/>
      <c r="BG100" s="585"/>
      <c r="BH100" s="585"/>
      <c r="BI100" s="585"/>
      <c r="BJ100" s="585"/>
      <c r="BK100" s="530"/>
      <c r="BL100" s="530"/>
      <c r="BM100" s="530"/>
      <c r="BN100" s="584"/>
      <c r="BO100" s="585"/>
      <c r="BP100" s="585"/>
      <c r="BQ100" s="585"/>
      <c r="BR100" s="585"/>
      <c r="BS100" s="530"/>
      <c r="BT100" s="530"/>
      <c r="BU100" s="530"/>
      <c r="BV100" s="530"/>
      <c r="BW100" s="530"/>
    </row>
    <row r="101" spans="1:75" ht="15.75" customHeight="1" x14ac:dyDescent="0.25">
      <c r="A101" s="171"/>
      <c r="B101" s="577"/>
      <c r="C101" s="578"/>
      <c r="D101" s="579"/>
      <c r="E101" s="579"/>
      <c r="F101" s="579"/>
      <c r="G101" s="580"/>
      <c r="H101" s="581"/>
      <c r="I101" s="581"/>
      <c r="J101" s="582"/>
      <c r="K101" s="582"/>
      <c r="L101" s="579"/>
      <c r="M101" s="579"/>
      <c r="N101" s="579"/>
      <c r="O101" s="579"/>
      <c r="P101" s="579"/>
      <c r="Q101" s="579"/>
      <c r="R101" s="579"/>
      <c r="S101" s="579"/>
      <c r="T101" s="581"/>
      <c r="U101" s="58"/>
      <c r="V101" s="58"/>
      <c r="W101" s="58"/>
      <c r="X101" s="58"/>
      <c r="Y101" s="58"/>
      <c r="Z101" s="103"/>
      <c r="AA101" s="103"/>
      <c r="AB101" s="103"/>
      <c r="AC101" s="103"/>
      <c r="AD101" s="103"/>
      <c r="AE101" s="103"/>
      <c r="AF101" s="103"/>
      <c r="AG101" s="103"/>
      <c r="AH101" s="103"/>
      <c r="AI101" s="103"/>
      <c r="AJ101" s="103"/>
      <c r="AK101" s="103"/>
      <c r="AL101" s="103"/>
      <c r="AM101" s="583"/>
      <c r="AN101" s="103"/>
      <c r="AO101" s="103"/>
      <c r="AP101" s="584"/>
      <c r="AQ101" s="585"/>
      <c r="AR101" s="585"/>
      <c r="AS101" s="585"/>
      <c r="AT101" s="585"/>
      <c r="AU101" s="530"/>
      <c r="AV101" s="530"/>
      <c r="AW101" s="530"/>
      <c r="AX101" s="584"/>
      <c r="AY101" s="585"/>
      <c r="AZ101" s="585"/>
      <c r="BA101" s="585"/>
      <c r="BB101" s="530"/>
      <c r="BC101" s="530"/>
      <c r="BD101" s="530"/>
      <c r="BE101" s="530"/>
      <c r="BF101" s="584"/>
      <c r="BG101" s="585"/>
      <c r="BH101" s="585"/>
      <c r="BI101" s="585"/>
      <c r="BJ101" s="585"/>
      <c r="BK101" s="530"/>
      <c r="BL101" s="530"/>
      <c r="BM101" s="530"/>
      <c r="BN101" s="584"/>
      <c r="BO101" s="585"/>
      <c r="BP101" s="585"/>
      <c r="BQ101" s="585"/>
      <c r="BR101" s="585"/>
      <c r="BS101" s="530"/>
      <c r="BT101" s="530"/>
      <c r="BU101" s="530"/>
      <c r="BV101" s="530"/>
      <c r="BW101" s="530"/>
    </row>
    <row r="102" spans="1:75" ht="15.75" customHeight="1" x14ac:dyDescent="0.25">
      <c r="A102" s="171"/>
      <c r="B102" s="577"/>
      <c r="C102" s="578"/>
      <c r="D102" s="579"/>
      <c r="E102" s="579"/>
      <c r="F102" s="579"/>
      <c r="G102" s="580"/>
      <c r="H102" s="581"/>
      <c r="I102" s="581"/>
      <c r="J102" s="582"/>
      <c r="K102" s="582"/>
      <c r="L102" s="579"/>
      <c r="M102" s="579"/>
      <c r="N102" s="579"/>
      <c r="O102" s="579"/>
      <c r="P102" s="579"/>
      <c r="Q102" s="579"/>
      <c r="R102" s="579"/>
      <c r="S102" s="579"/>
      <c r="T102" s="581"/>
      <c r="U102" s="58"/>
      <c r="V102" s="58"/>
      <c r="W102" s="58"/>
      <c r="X102" s="58"/>
      <c r="Y102" s="58"/>
      <c r="Z102" s="103"/>
      <c r="AA102" s="103"/>
      <c r="AB102" s="103"/>
      <c r="AC102" s="103"/>
      <c r="AD102" s="103"/>
      <c r="AE102" s="103"/>
      <c r="AF102" s="103"/>
      <c r="AG102" s="103"/>
      <c r="AH102" s="103"/>
      <c r="AI102" s="103"/>
      <c r="AJ102" s="103"/>
      <c r="AK102" s="103"/>
      <c r="AL102" s="103"/>
      <c r="AM102" s="583"/>
      <c r="AN102" s="103"/>
      <c r="AO102" s="103"/>
      <c r="AP102" s="584"/>
      <c r="AQ102" s="585"/>
      <c r="AR102" s="585"/>
      <c r="AS102" s="585"/>
      <c r="AT102" s="585"/>
      <c r="AU102" s="530"/>
      <c r="AV102" s="530"/>
      <c r="AW102" s="530"/>
      <c r="AX102" s="584"/>
      <c r="AY102" s="585"/>
      <c r="AZ102" s="585"/>
      <c r="BA102" s="585"/>
      <c r="BB102" s="530"/>
      <c r="BC102" s="530"/>
      <c r="BD102" s="530"/>
      <c r="BE102" s="530"/>
      <c r="BF102" s="584"/>
      <c r="BG102" s="585"/>
      <c r="BH102" s="585"/>
      <c r="BI102" s="585"/>
      <c r="BJ102" s="585"/>
      <c r="BK102" s="530"/>
      <c r="BL102" s="530"/>
      <c r="BM102" s="530"/>
      <c r="BN102" s="584"/>
      <c r="BO102" s="585"/>
      <c r="BP102" s="585"/>
      <c r="BQ102" s="585"/>
      <c r="BR102" s="585"/>
      <c r="BS102" s="530"/>
      <c r="BT102" s="530"/>
      <c r="BU102" s="530"/>
      <c r="BV102" s="530"/>
      <c r="BW102" s="530"/>
    </row>
    <row r="103" spans="1:75" ht="15.75" customHeight="1" x14ac:dyDescent="0.25">
      <c r="A103" s="171"/>
      <c r="B103" s="577"/>
      <c r="C103" s="578"/>
      <c r="D103" s="579"/>
      <c r="E103" s="579"/>
      <c r="F103" s="579"/>
      <c r="G103" s="580"/>
      <c r="H103" s="581"/>
      <c r="I103" s="581"/>
      <c r="J103" s="582"/>
      <c r="K103" s="582"/>
      <c r="L103" s="579"/>
      <c r="M103" s="579"/>
      <c r="N103" s="579"/>
      <c r="O103" s="579"/>
      <c r="P103" s="579"/>
      <c r="Q103" s="579"/>
      <c r="R103" s="579"/>
      <c r="S103" s="579"/>
      <c r="T103" s="581"/>
      <c r="U103" s="58"/>
      <c r="V103" s="58"/>
      <c r="W103" s="58"/>
      <c r="X103" s="58"/>
      <c r="Y103" s="58"/>
      <c r="Z103" s="103"/>
      <c r="AA103" s="103"/>
      <c r="AB103" s="103"/>
      <c r="AC103" s="103"/>
      <c r="AD103" s="103"/>
      <c r="AE103" s="103"/>
      <c r="AF103" s="103"/>
      <c r="AG103" s="103"/>
      <c r="AH103" s="103"/>
      <c r="AI103" s="103"/>
      <c r="AJ103" s="103"/>
      <c r="AK103" s="103"/>
      <c r="AL103" s="103"/>
      <c r="AM103" s="583"/>
      <c r="AN103" s="103"/>
      <c r="AO103" s="103"/>
      <c r="AP103" s="584"/>
      <c r="AQ103" s="585"/>
      <c r="AR103" s="585"/>
      <c r="AS103" s="585"/>
      <c r="AT103" s="585"/>
      <c r="AU103" s="530"/>
      <c r="AV103" s="530"/>
      <c r="AW103" s="530"/>
      <c r="AX103" s="584"/>
      <c r="AY103" s="585"/>
      <c r="AZ103" s="585"/>
      <c r="BA103" s="585"/>
      <c r="BB103" s="530"/>
      <c r="BC103" s="530"/>
      <c r="BD103" s="530"/>
      <c r="BE103" s="530"/>
      <c r="BF103" s="584"/>
      <c r="BG103" s="585"/>
      <c r="BH103" s="585"/>
      <c r="BI103" s="585"/>
      <c r="BJ103" s="585"/>
      <c r="BK103" s="530"/>
      <c r="BL103" s="530"/>
      <c r="BM103" s="530"/>
      <c r="BN103" s="584"/>
      <c r="BO103" s="585"/>
      <c r="BP103" s="585"/>
      <c r="BQ103" s="585"/>
      <c r="BR103" s="585"/>
      <c r="BS103" s="530"/>
      <c r="BT103" s="530"/>
      <c r="BU103" s="530"/>
      <c r="BV103" s="530"/>
      <c r="BW103" s="530"/>
    </row>
    <row r="104" spans="1:75" ht="15.75" customHeight="1" x14ac:dyDescent="0.25">
      <c r="A104" s="171"/>
      <c r="B104" s="577"/>
      <c r="C104" s="578"/>
      <c r="D104" s="579"/>
      <c r="E104" s="579"/>
      <c r="F104" s="579"/>
      <c r="G104" s="580"/>
      <c r="H104" s="581"/>
      <c r="I104" s="581"/>
      <c r="J104" s="582"/>
      <c r="K104" s="582"/>
      <c r="L104" s="579"/>
      <c r="M104" s="579"/>
      <c r="N104" s="579"/>
      <c r="O104" s="579"/>
      <c r="P104" s="579"/>
      <c r="Q104" s="579"/>
      <c r="R104" s="579"/>
      <c r="S104" s="579"/>
      <c r="T104" s="581"/>
      <c r="U104" s="58"/>
      <c r="V104" s="58"/>
      <c r="W104" s="58"/>
      <c r="X104" s="58"/>
      <c r="Y104" s="58"/>
      <c r="Z104" s="103"/>
      <c r="AA104" s="103"/>
      <c r="AB104" s="103"/>
      <c r="AC104" s="103"/>
      <c r="AD104" s="103"/>
      <c r="AE104" s="103"/>
      <c r="AF104" s="103"/>
      <c r="AG104" s="103"/>
      <c r="AH104" s="103"/>
      <c r="AI104" s="103"/>
      <c r="AJ104" s="103"/>
      <c r="AK104" s="103"/>
      <c r="AL104" s="103"/>
      <c r="AM104" s="583"/>
      <c r="AN104" s="103"/>
      <c r="AO104" s="103"/>
      <c r="AP104" s="584"/>
      <c r="AQ104" s="585"/>
      <c r="AR104" s="585"/>
      <c r="AS104" s="585"/>
      <c r="AT104" s="585"/>
      <c r="AU104" s="530"/>
      <c r="AV104" s="530"/>
      <c r="AW104" s="530"/>
      <c r="AX104" s="584"/>
      <c r="AY104" s="585"/>
      <c r="AZ104" s="585"/>
      <c r="BA104" s="585"/>
      <c r="BB104" s="530"/>
      <c r="BC104" s="530"/>
      <c r="BD104" s="530"/>
      <c r="BE104" s="530"/>
      <c r="BF104" s="584"/>
      <c r="BG104" s="585"/>
      <c r="BH104" s="585"/>
      <c r="BI104" s="585"/>
      <c r="BJ104" s="585"/>
      <c r="BK104" s="530"/>
      <c r="BL104" s="530"/>
      <c r="BM104" s="530"/>
      <c r="BN104" s="584"/>
      <c r="BO104" s="585"/>
      <c r="BP104" s="585"/>
      <c r="BQ104" s="585"/>
      <c r="BR104" s="585"/>
      <c r="BS104" s="530"/>
      <c r="BT104" s="530"/>
      <c r="BU104" s="530"/>
      <c r="BV104" s="530"/>
      <c r="BW104" s="530"/>
    </row>
    <row r="105" spans="1:75" ht="15.75" customHeight="1" x14ac:dyDescent="0.25">
      <c r="A105" s="171"/>
      <c r="B105" s="577"/>
      <c r="C105" s="578"/>
      <c r="D105" s="579"/>
      <c r="E105" s="579"/>
      <c r="F105" s="579"/>
      <c r="G105" s="580"/>
      <c r="H105" s="581"/>
      <c r="I105" s="581"/>
      <c r="J105" s="582"/>
      <c r="K105" s="582"/>
      <c r="L105" s="579"/>
      <c r="M105" s="579"/>
      <c r="N105" s="579"/>
      <c r="O105" s="579"/>
      <c r="P105" s="579"/>
      <c r="Q105" s="579"/>
      <c r="R105" s="579"/>
      <c r="S105" s="579"/>
      <c r="T105" s="581"/>
      <c r="U105" s="58"/>
      <c r="V105" s="58"/>
      <c r="W105" s="58"/>
      <c r="X105" s="58"/>
      <c r="Y105" s="58"/>
      <c r="Z105" s="103"/>
      <c r="AA105" s="103"/>
      <c r="AB105" s="103"/>
      <c r="AC105" s="103"/>
      <c r="AD105" s="103"/>
      <c r="AE105" s="103"/>
      <c r="AF105" s="103"/>
      <c r="AG105" s="103"/>
      <c r="AH105" s="103"/>
      <c r="AI105" s="103"/>
      <c r="AJ105" s="103"/>
      <c r="AK105" s="103"/>
      <c r="AL105" s="103"/>
      <c r="AM105" s="583"/>
      <c r="AN105" s="103"/>
      <c r="AO105" s="103"/>
      <c r="AP105" s="584"/>
      <c r="AQ105" s="585"/>
      <c r="AR105" s="585"/>
      <c r="AS105" s="585"/>
      <c r="AT105" s="585"/>
      <c r="AU105" s="530"/>
      <c r="AV105" s="530"/>
      <c r="AW105" s="530"/>
      <c r="AX105" s="584"/>
      <c r="AY105" s="585"/>
      <c r="AZ105" s="585"/>
      <c r="BA105" s="585"/>
      <c r="BB105" s="530"/>
      <c r="BC105" s="530"/>
      <c r="BD105" s="530"/>
      <c r="BE105" s="530"/>
      <c r="BF105" s="584"/>
      <c r="BG105" s="585"/>
      <c r="BH105" s="585"/>
      <c r="BI105" s="585"/>
      <c r="BJ105" s="585"/>
      <c r="BK105" s="530"/>
      <c r="BL105" s="530"/>
      <c r="BM105" s="530"/>
      <c r="BN105" s="584"/>
      <c r="BO105" s="585"/>
      <c r="BP105" s="585"/>
      <c r="BQ105" s="585"/>
      <c r="BR105" s="585"/>
      <c r="BS105" s="530"/>
      <c r="BT105" s="530"/>
      <c r="BU105" s="530"/>
      <c r="BV105" s="530"/>
      <c r="BW105" s="530"/>
    </row>
    <row r="106" spans="1:75" ht="15.75" customHeight="1" x14ac:dyDescent="0.25">
      <c r="A106" s="171"/>
      <c r="B106" s="577"/>
      <c r="C106" s="578"/>
      <c r="D106" s="579"/>
      <c r="E106" s="579"/>
      <c r="F106" s="579"/>
      <c r="G106" s="580"/>
      <c r="H106" s="581"/>
      <c r="I106" s="581"/>
      <c r="J106" s="582"/>
      <c r="K106" s="582"/>
      <c r="L106" s="579"/>
      <c r="M106" s="579"/>
      <c r="N106" s="579"/>
      <c r="O106" s="579"/>
      <c r="P106" s="579"/>
      <c r="Q106" s="579"/>
      <c r="R106" s="579"/>
      <c r="S106" s="579"/>
      <c r="T106" s="581"/>
      <c r="U106" s="58"/>
      <c r="V106" s="58"/>
      <c r="W106" s="58"/>
      <c r="X106" s="58"/>
      <c r="Y106" s="58"/>
      <c r="Z106" s="103"/>
      <c r="AA106" s="103"/>
      <c r="AB106" s="103"/>
      <c r="AC106" s="103"/>
      <c r="AD106" s="103"/>
      <c r="AE106" s="103"/>
      <c r="AF106" s="103"/>
      <c r="AG106" s="103"/>
      <c r="AH106" s="103"/>
      <c r="AI106" s="103"/>
      <c r="AJ106" s="103"/>
      <c r="AK106" s="103"/>
      <c r="AL106" s="103"/>
      <c r="AM106" s="583"/>
      <c r="AN106" s="103"/>
      <c r="AO106" s="103"/>
      <c r="AP106" s="584"/>
      <c r="AQ106" s="585"/>
      <c r="AR106" s="585"/>
      <c r="AS106" s="585"/>
      <c r="AT106" s="585"/>
      <c r="AU106" s="530"/>
      <c r="AV106" s="530"/>
      <c r="AW106" s="530"/>
      <c r="AX106" s="584"/>
      <c r="AY106" s="585"/>
      <c r="AZ106" s="585"/>
      <c r="BA106" s="585"/>
      <c r="BB106" s="530"/>
      <c r="BC106" s="530"/>
      <c r="BD106" s="530"/>
      <c r="BE106" s="530"/>
      <c r="BF106" s="584"/>
      <c r="BG106" s="585"/>
      <c r="BH106" s="585"/>
      <c r="BI106" s="585"/>
      <c r="BJ106" s="585"/>
      <c r="BK106" s="530"/>
      <c r="BL106" s="530"/>
      <c r="BM106" s="530"/>
      <c r="BN106" s="584"/>
      <c r="BO106" s="585"/>
      <c r="BP106" s="585"/>
      <c r="BQ106" s="585"/>
      <c r="BR106" s="585"/>
      <c r="BS106" s="530"/>
      <c r="BT106" s="530"/>
      <c r="BU106" s="530"/>
      <c r="BV106" s="530"/>
      <c r="BW106" s="530"/>
    </row>
    <row r="107" spans="1:75" ht="15.75" customHeight="1" x14ac:dyDescent="0.25">
      <c r="A107" s="171"/>
      <c r="B107" s="577"/>
      <c r="C107" s="578"/>
      <c r="D107" s="579"/>
      <c r="E107" s="579"/>
      <c r="F107" s="579"/>
      <c r="G107" s="580"/>
      <c r="H107" s="581"/>
      <c r="I107" s="581"/>
      <c r="J107" s="582"/>
      <c r="K107" s="582"/>
      <c r="L107" s="579"/>
      <c r="M107" s="579"/>
      <c r="N107" s="579"/>
      <c r="O107" s="579"/>
      <c r="P107" s="579"/>
      <c r="Q107" s="579"/>
      <c r="R107" s="579"/>
      <c r="S107" s="579"/>
      <c r="T107" s="581"/>
      <c r="U107" s="58"/>
      <c r="V107" s="58"/>
      <c r="W107" s="58"/>
      <c r="X107" s="58"/>
      <c r="Y107" s="58"/>
      <c r="Z107" s="103"/>
      <c r="AA107" s="103"/>
      <c r="AB107" s="103"/>
      <c r="AC107" s="103"/>
      <c r="AD107" s="103"/>
      <c r="AE107" s="103"/>
      <c r="AF107" s="103"/>
      <c r="AG107" s="103"/>
      <c r="AH107" s="103"/>
      <c r="AI107" s="103"/>
      <c r="AJ107" s="103"/>
      <c r="AK107" s="103"/>
      <c r="AL107" s="103"/>
      <c r="AM107" s="583"/>
      <c r="AN107" s="103"/>
      <c r="AO107" s="103"/>
      <c r="AP107" s="584"/>
      <c r="AQ107" s="585"/>
      <c r="AR107" s="585"/>
      <c r="AS107" s="585"/>
      <c r="AT107" s="585"/>
      <c r="AU107" s="530"/>
      <c r="AV107" s="530"/>
      <c r="AW107" s="530"/>
      <c r="AX107" s="584"/>
      <c r="AY107" s="585"/>
      <c r="AZ107" s="585"/>
      <c r="BA107" s="585"/>
      <c r="BB107" s="530"/>
      <c r="BC107" s="530"/>
      <c r="BD107" s="530"/>
      <c r="BE107" s="530"/>
      <c r="BF107" s="584"/>
      <c r="BG107" s="585"/>
      <c r="BH107" s="585"/>
      <c r="BI107" s="585"/>
      <c r="BJ107" s="585"/>
      <c r="BK107" s="530"/>
      <c r="BL107" s="530"/>
      <c r="BM107" s="530"/>
      <c r="BN107" s="584"/>
      <c r="BO107" s="585"/>
      <c r="BP107" s="585"/>
      <c r="BQ107" s="585"/>
      <c r="BR107" s="585"/>
      <c r="BS107" s="530"/>
      <c r="BT107" s="530"/>
      <c r="BU107" s="530"/>
      <c r="BV107" s="530"/>
      <c r="BW107" s="530"/>
    </row>
    <row r="108" spans="1:75" ht="15.75" customHeight="1" x14ac:dyDescent="0.25">
      <c r="A108" s="171"/>
      <c r="B108" s="577"/>
      <c r="C108" s="578"/>
      <c r="D108" s="579"/>
      <c r="E108" s="579"/>
      <c r="F108" s="579"/>
      <c r="G108" s="580"/>
      <c r="H108" s="581"/>
      <c r="I108" s="581"/>
      <c r="J108" s="582"/>
      <c r="K108" s="582"/>
      <c r="L108" s="579"/>
      <c r="M108" s="579"/>
      <c r="N108" s="579"/>
      <c r="O108" s="579"/>
      <c r="P108" s="579"/>
      <c r="Q108" s="579"/>
      <c r="R108" s="579"/>
      <c r="S108" s="579"/>
      <c r="T108" s="581"/>
      <c r="U108" s="58"/>
      <c r="V108" s="58"/>
      <c r="W108" s="58"/>
      <c r="X108" s="58"/>
      <c r="Y108" s="58"/>
      <c r="Z108" s="103"/>
      <c r="AA108" s="103"/>
      <c r="AB108" s="103"/>
      <c r="AC108" s="103"/>
      <c r="AD108" s="103"/>
      <c r="AE108" s="103"/>
      <c r="AF108" s="103"/>
      <c r="AG108" s="103"/>
      <c r="AH108" s="103"/>
      <c r="AI108" s="103"/>
      <c r="AJ108" s="103"/>
      <c r="AK108" s="103"/>
      <c r="AL108" s="103"/>
      <c r="AM108" s="583"/>
      <c r="AN108" s="103"/>
      <c r="AO108" s="103"/>
      <c r="AP108" s="584"/>
      <c r="AQ108" s="585"/>
      <c r="AR108" s="585"/>
      <c r="AS108" s="585"/>
      <c r="AT108" s="585"/>
      <c r="AU108" s="530"/>
      <c r="AV108" s="530"/>
      <c r="AW108" s="530"/>
      <c r="AX108" s="584"/>
      <c r="AY108" s="585"/>
      <c r="AZ108" s="585"/>
      <c r="BA108" s="585"/>
      <c r="BB108" s="530"/>
      <c r="BC108" s="530"/>
      <c r="BD108" s="530"/>
      <c r="BE108" s="530"/>
      <c r="BF108" s="584"/>
      <c r="BG108" s="585"/>
      <c r="BH108" s="585"/>
      <c r="BI108" s="585"/>
      <c r="BJ108" s="585"/>
      <c r="BK108" s="530"/>
      <c r="BL108" s="530"/>
      <c r="BM108" s="530"/>
      <c r="BN108" s="584"/>
      <c r="BO108" s="585"/>
      <c r="BP108" s="585"/>
      <c r="BQ108" s="585"/>
      <c r="BR108" s="585"/>
      <c r="BS108" s="530"/>
      <c r="BT108" s="530"/>
      <c r="BU108" s="530"/>
      <c r="BV108" s="530"/>
      <c r="BW108" s="530"/>
    </row>
    <row r="109" spans="1:75" ht="15.75" customHeight="1" x14ac:dyDescent="0.25">
      <c r="A109" s="171"/>
      <c r="B109" s="577"/>
      <c r="C109" s="578"/>
      <c r="D109" s="579"/>
      <c r="E109" s="579"/>
      <c r="F109" s="579"/>
      <c r="G109" s="580"/>
      <c r="H109" s="581"/>
      <c r="I109" s="581"/>
      <c r="J109" s="582"/>
      <c r="K109" s="582"/>
      <c r="L109" s="579"/>
      <c r="M109" s="579"/>
      <c r="N109" s="579"/>
      <c r="O109" s="579"/>
      <c r="P109" s="579"/>
      <c r="Q109" s="579"/>
      <c r="R109" s="579"/>
      <c r="S109" s="579"/>
      <c r="T109" s="581"/>
      <c r="U109" s="58"/>
      <c r="V109" s="58"/>
      <c r="W109" s="58"/>
      <c r="X109" s="58"/>
      <c r="Y109" s="58"/>
      <c r="Z109" s="103"/>
      <c r="AA109" s="103"/>
      <c r="AB109" s="103"/>
      <c r="AC109" s="103"/>
      <c r="AD109" s="103"/>
      <c r="AE109" s="103"/>
      <c r="AF109" s="103"/>
      <c r="AG109" s="103"/>
      <c r="AH109" s="103"/>
      <c r="AI109" s="103"/>
      <c r="AJ109" s="103"/>
      <c r="AK109" s="103"/>
      <c r="AL109" s="103"/>
      <c r="AM109" s="583"/>
      <c r="AN109" s="103"/>
      <c r="AO109" s="103"/>
      <c r="AP109" s="584"/>
      <c r="AQ109" s="585"/>
      <c r="AR109" s="585"/>
      <c r="AS109" s="585"/>
      <c r="AT109" s="585"/>
      <c r="AU109" s="530"/>
      <c r="AV109" s="530"/>
      <c r="AW109" s="530"/>
      <c r="AX109" s="584"/>
      <c r="AY109" s="585"/>
      <c r="AZ109" s="585"/>
      <c r="BA109" s="585"/>
      <c r="BB109" s="530"/>
      <c r="BC109" s="530"/>
      <c r="BD109" s="530"/>
      <c r="BE109" s="530"/>
      <c r="BF109" s="584"/>
      <c r="BG109" s="585"/>
      <c r="BH109" s="585"/>
      <c r="BI109" s="585"/>
      <c r="BJ109" s="585"/>
      <c r="BK109" s="530"/>
      <c r="BL109" s="530"/>
      <c r="BM109" s="530"/>
      <c r="BN109" s="584"/>
      <c r="BO109" s="585"/>
      <c r="BP109" s="585"/>
      <c r="BQ109" s="585"/>
      <c r="BR109" s="585"/>
      <c r="BS109" s="530"/>
      <c r="BT109" s="530"/>
      <c r="BU109" s="530"/>
      <c r="BV109" s="530"/>
      <c r="BW109" s="530"/>
    </row>
    <row r="110" spans="1:75" ht="15.75" customHeight="1" x14ac:dyDescent="0.25">
      <c r="A110" s="171"/>
      <c r="B110" s="577"/>
      <c r="C110" s="578"/>
      <c r="D110" s="579"/>
      <c r="E110" s="579"/>
      <c r="F110" s="579"/>
      <c r="G110" s="580"/>
      <c r="H110" s="581"/>
      <c r="I110" s="581"/>
      <c r="J110" s="582"/>
      <c r="K110" s="582"/>
      <c r="L110" s="579"/>
      <c r="M110" s="579"/>
      <c r="N110" s="579"/>
      <c r="O110" s="579"/>
      <c r="P110" s="579"/>
      <c r="Q110" s="579"/>
      <c r="R110" s="579"/>
      <c r="S110" s="579"/>
      <c r="T110" s="581"/>
      <c r="U110" s="58"/>
      <c r="V110" s="58"/>
      <c r="W110" s="58"/>
      <c r="X110" s="58"/>
      <c r="Y110" s="58"/>
      <c r="Z110" s="103"/>
      <c r="AA110" s="103"/>
      <c r="AB110" s="103"/>
      <c r="AC110" s="103"/>
      <c r="AD110" s="103"/>
      <c r="AE110" s="103"/>
      <c r="AF110" s="103"/>
      <c r="AG110" s="103"/>
      <c r="AH110" s="103"/>
      <c r="AI110" s="103"/>
      <c r="AJ110" s="103"/>
      <c r="AK110" s="103"/>
      <c r="AL110" s="103"/>
      <c r="AM110" s="583"/>
      <c r="AN110" s="103"/>
      <c r="AO110" s="103"/>
      <c r="AP110" s="584"/>
      <c r="AQ110" s="585"/>
      <c r="AR110" s="585"/>
      <c r="AS110" s="585"/>
      <c r="AT110" s="585"/>
      <c r="AU110" s="530"/>
      <c r="AV110" s="530"/>
      <c r="AW110" s="530"/>
      <c r="AX110" s="584"/>
      <c r="AY110" s="585"/>
      <c r="AZ110" s="585"/>
      <c r="BA110" s="585"/>
      <c r="BB110" s="530"/>
      <c r="BC110" s="530"/>
      <c r="BD110" s="530"/>
      <c r="BE110" s="530"/>
      <c r="BF110" s="584"/>
      <c r="BG110" s="585"/>
      <c r="BH110" s="585"/>
      <c r="BI110" s="585"/>
      <c r="BJ110" s="585"/>
      <c r="BK110" s="530"/>
      <c r="BL110" s="530"/>
      <c r="BM110" s="530"/>
      <c r="BN110" s="584"/>
      <c r="BO110" s="585"/>
      <c r="BP110" s="585"/>
      <c r="BQ110" s="585"/>
      <c r="BR110" s="585"/>
      <c r="BS110" s="530"/>
      <c r="BT110" s="530"/>
      <c r="BU110" s="530"/>
      <c r="BV110" s="530"/>
      <c r="BW110" s="530"/>
    </row>
    <row r="111" spans="1:75" ht="15.75" customHeight="1" x14ac:dyDescent="0.25">
      <c r="A111" s="171"/>
      <c r="B111" s="577"/>
      <c r="C111" s="578"/>
      <c r="D111" s="579"/>
      <c r="E111" s="579"/>
      <c r="F111" s="579"/>
      <c r="G111" s="580"/>
      <c r="H111" s="581"/>
      <c r="I111" s="581"/>
      <c r="J111" s="582"/>
      <c r="K111" s="582"/>
      <c r="L111" s="579"/>
      <c r="M111" s="579"/>
      <c r="N111" s="579"/>
      <c r="O111" s="579"/>
      <c r="P111" s="579"/>
      <c r="Q111" s="579"/>
      <c r="R111" s="579"/>
      <c r="S111" s="579"/>
      <c r="T111" s="581"/>
      <c r="U111" s="58"/>
      <c r="V111" s="58"/>
      <c r="W111" s="58"/>
      <c r="X111" s="58"/>
      <c r="Y111" s="58"/>
      <c r="Z111" s="103"/>
      <c r="AA111" s="103"/>
      <c r="AB111" s="103"/>
      <c r="AC111" s="103"/>
      <c r="AD111" s="103"/>
      <c r="AE111" s="103"/>
      <c r="AF111" s="103"/>
      <c r="AG111" s="103"/>
      <c r="AH111" s="103"/>
      <c r="AI111" s="103"/>
      <c r="AJ111" s="103"/>
      <c r="AK111" s="103"/>
      <c r="AL111" s="103"/>
      <c r="AM111" s="583"/>
      <c r="AN111" s="103"/>
      <c r="AO111" s="103"/>
      <c r="AP111" s="584"/>
      <c r="AQ111" s="585"/>
      <c r="AR111" s="585"/>
      <c r="AS111" s="585"/>
      <c r="AT111" s="585"/>
      <c r="AU111" s="530"/>
      <c r="AV111" s="530"/>
      <c r="AW111" s="530"/>
      <c r="AX111" s="584"/>
      <c r="AY111" s="585"/>
      <c r="AZ111" s="585"/>
      <c r="BA111" s="585"/>
      <c r="BB111" s="530"/>
      <c r="BC111" s="530"/>
      <c r="BD111" s="530"/>
      <c r="BE111" s="530"/>
      <c r="BF111" s="584"/>
      <c r="BG111" s="585"/>
      <c r="BH111" s="585"/>
      <c r="BI111" s="585"/>
      <c r="BJ111" s="585"/>
      <c r="BK111" s="530"/>
      <c r="BL111" s="530"/>
      <c r="BM111" s="530"/>
      <c r="BN111" s="584"/>
      <c r="BO111" s="585"/>
      <c r="BP111" s="585"/>
      <c r="BQ111" s="585"/>
      <c r="BR111" s="585"/>
      <c r="BS111" s="530"/>
      <c r="BT111" s="530"/>
      <c r="BU111" s="530"/>
      <c r="BV111" s="530"/>
      <c r="BW111" s="530"/>
    </row>
    <row r="112" spans="1:75" ht="15.75" customHeight="1" x14ac:dyDescent="0.25">
      <c r="A112" s="171"/>
      <c r="B112" s="577"/>
      <c r="C112" s="578"/>
      <c r="D112" s="579"/>
      <c r="E112" s="579"/>
      <c r="F112" s="579"/>
      <c r="G112" s="580"/>
      <c r="H112" s="581"/>
      <c r="I112" s="581"/>
      <c r="J112" s="582"/>
      <c r="K112" s="582"/>
      <c r="L112" s="579"/>
      <c r="M112" s="579"/>
      <c r="N112" s="579"/>
      <c r="O112" s="579"/>
      <c r="P112" s="579"/>
      <c r="Q112" s="579"/>
      <c r="R112" s="579"/>
      <c r="S112" s="579"/>
      <c r="T112" s="581"/>
      <c r="U112" s="58"/>
      <c r="V112" s="58"/>
      <c r="W112" s="58"/>
      <c r="X112" s="58"/>
      <c r="Y112" s="58"/>
      <c r="Z112" s="103"/>
      <c r="AA112" s="103"/>
      <c r="AB112" s="103"/>
      <c r="AC112" s="103"/>
      <c r="AD112" s="103"/>
      <c r="AE112" s="103"/>
      <c r="AF112" s="103"/>
      <c r="AG112" s="103"/>
      <c r="AH112" s="103"/>
      <c r="AI112" s="103"/>
      <c r="AJ112" s="103"/>
      <c r="AK112" s="103"/>
      <c r="AL112" s="103"/>
      <c r="AM112" s="583"/>
      <c r="AN112" s="103"/>
      <c r="AO112" s="103"/>
      <c r="AP112" s="584"/>
      <c r="AQ112" s="585"/>
      <c r="AR112" s="585"/>
      <c r="AS112" s="585"/>
      <c r="AT112" s="585"/>
      <c r="AU112" s="530"/>
      <c r="AV112" s="530"/>
      <c r="AW112" s="530"/>
      <c r="AX112" s="584"/>
      <c r="AY112" s="585"/>
      <c r="AZ112" s="585"/>
      <c r="BA112" s="585"/>
      <c r="BB112" s="530"/>
      <c r="BC112" s="530"/>
      <c r="BD112" s="530"/>
      <c r="BE112" s="530"/>
      <c r="BF112" s="584"/>
      <c r="BG112" s="585"/>
      <c r="BH112" s="585"/>
      <c r="BI112" s="585"/>
      <c r="BJ112" s="585"/>
      <c r="BK112" s="530"/>
      <c r="BL112" s="530"/>
      <c r="BM112" s="530"/>
      <c r="BN112" s="584"/>
      <c r="BO112" s="585"/>
      <c r="BP112" s="585"/>
      <c r="BQ112" s="585"/>
      <c r="BR112" s="585"/>
      <c r="BS112" s="530"/>
      <c r="BT112" s="530"/>
      <c r="BU112" s="530"/>
      <c r="BV112" s="530"/>
      <c r="BW112" s="530"/>
    </row>
    <row r="113" spans="1:75" ht="15.75" customHeight="1" x14ac:dyDescent="0.25">
      <c r="A113" s="171"/>
      <c r="B113" s="577"/>
      <c r="C113" s="578"/>
      <c r="D113" s="579"/>
      <c r="E113" s="579"/>
      <c r="F113" s="579"/>
      <c r="G113" s="580"/>
      <c r="H113" s="581"/>
      <c r="I113" s="581"/>
      <c r="J113" s="582"/>
      <c r="K113" s="582"/>
      <c r="L113" s="579"/>
      <c r="M113" s="579"/>
      <c r="N113" s="579"/>
      <c r="O113" s="579"/>
      <c r="P113" s="579"/>
      <c r="Q113" s="579"/>
      <c r="R113" s="579"/>
      <c r="S113" s="579"/>
      <c r="T113" s="581"/>
      <c r="U113" s="58"/>
      <c r="V113" s="58"/>
      <c r="W113" s="58"/>
      <c r="X113" s="58"/>
      <c r="Y113" s="58"/>
      <c r="Z113" s="103"/>
      <c r="AA113" s="103"/>
      <c r="AB113" s="103"/>
      <c r="AC113" s="103"/>
      <c r="AD113" s="103"/>
      <c r="AE113" s="103"/>
      <c r="AF113" s="103"/>
      <c r="AG113" s="103"/>
      <c r="AH113" s="103"/>
      <c r="AI113" s="103"/>
      <c r="AJ113" s="103"/>
      <c r="AK113" s="103"/>
      <c r="AL113" s="103"/>
      <c r="AM113" s="583"/>
      <c r="AN113" s="103"/>
      <c r="AO113" s="103"/>
      <c r="AP113" s="584"/>
      <c r="AQ113" s="585"/>
      <c r="AR113" s="585"/>
      <c r="AS113" s="585"/>
      <c r="AT113" s="585"/>
      <c r="AU113" s="530"/>
      <c r="AV113" s="530"/>
      <c r="AW113" s="530"/>
      <c r="AX113" s="584"/>
      <c r="AY113" s="585"/>
      <c r="AZ113" s="585"/>
      <c r="BA113" s="585"/>
      <c r="BB113" s="530"/>
      <c r="BC113" s="530"/>
      <c r="BD113" s="530"/>
      <c r="BE113" s="530"/>
      <c r="BF113" s="584"/>
      <c r="BG113" s="585"/>
      <c r="BH113" s="585"/>
      <c r="BI113" s="585"/>
      <c r="BJ113" s="585"/>
      <c r="BK113" s="530"/>
      <c r="BL113" s="530"/>
      <c r="BM113" s="530"/>
      <c r="BN113" s="584"/>
      <c r="BO113" s="585"/>
      <c r="BP113" s="585"/>
      <c r="BQ113" s="585"/>
      <c r="BR113" s="585"/>
      <c r="BS113" s="530"/>
      <c r="BT113" s="530"/>
      <c r="BU113" s="530"/>
      <c r="BV113" s="530"/>
      <c r="BW113" s="530"/>
    </row>
    <row r="114" spans="1:75" ht="15.75" customHeight="1" x14ac:dyDescent="0.25">
      <c r="A114" s="171"/>
      <c r="B114" s="577"/>
      <c r="C114" s="578"/>
      <c r="D114" s="579"/>
      <c r="E114" s="579"/>
      <c r="F114" s="579"/>
      <c r="G114" s="580"/>
      <c r="H114" s="581"/>
      <c r="I114" s="581"/>
      <c r="J114" s="582"/>
      <c r="K114" s="582"/>
      <c r="L114" s="579"/>
      <c r="M114" s="579"/>
      <c r="N114" s="579"/>
      <c r="O114" s="579"/>
      <c r="P114" s="579"/>
      <c r="Q114" s="579"/>
      <c r="R114" s="579"/>
      <c r="S114" s="579"/>
      <c r="T114" s="581"/>
      <c r="U114" s="58"/>
      <c r="V114" s="58"/>
      <c r="W114" s="58"/>
      <c r="X114" s="58"/>
      <c r="Y114" s="58"/>
      <c r="Z114" s="103"/>
      <c r="AA114" s="103"/>
      <c r="AB114" s="103"/>
      <c r="AC114" s="103"/>
      <c r="AD114" s="103"/>
      <c r="AE114" s="103"/>
      <c r="AF114" s="103"/>
      <c r="AG114" s="103"/>
      <c r="AH114" s="103"/>
      <c r="AI114" s="103"/>
      <c r="AJ114" s="103"/>
      <c r="AK114" s="103"/>
      <c r="AL114" s="103"/>
      <c r="AM114" s="583"/>
      <c r="AN114" s="103"/>
      <c r="AO114" s="103"/>
      <c r="AP114" s="584"/>
      <c r="AQ114" s="585"/>
      <c r="AR114" s="585"/>
      <c r="AS114" s="585"/>
      <c r="AT114" s="585"/>
      <c r="AU114" s="530"/>
      <c r="AV114" s="530"/>
      <c r="AW114" s="530"/>
      <c r="AX114" s="584"/>
      <c r="AY114" s="585"/>
      <c r="AZ114" s="585"/>
      <c r="BA114" s="585"/>
      <c r="BB114" s="530"/>
      <c r="BC114" s="530"/>
      <c r="BD114" s="530"/>
      <c r="BE114" s="530"/>
      <c r="BF114" s="584"/>
      <c r="BG114" s="585"/>
      <c r="BH114" s="585"/>
      <c r="BI114" s="585"/>
      <c r="BJ114" s="585"/>
      <c r="BK114" s="530"/>
      <c r="BL114" s="530"/>
      <c r="BM114" s="530"/>
      <c r="BN114" s="584"/>
      <c r="BO114" s="585"/>
      <c r="BP114" s="585"/>
      <c r="BQ114" s="585"/>
      <c r="BR114" s="585"/>
      <c r="BS114" s="530"/>
      <c r="BT114" s="530"/>
      <c r="BU114" s="530"/>
      <c r="BV114" s="530"/>
      <c r="BW114" s="530"/>
    </row>
    <row r="115" spans="1:75" ht="15.75" customHeight="1" x14ac:dyDescent="0.25">
      <c r="A115" s="171"/>
      <c r="B115" s="577"/>
      <c r="C115" s="578"/>
      <c r="D115" s="579"/>
      <c r="E115" s="579"/>
      <c r="F115" s="579"/>
      <c r="G115" s="580"/>
      <c r="H115" s="581"/>
      <c r="I115" s="581"/>
      <c r="J115" s="582"/>
      <c r="K115" s="582"/>
      <c r="L115" s="579"/>
      <c r="M115" s="579"/>
      <c r="N115" s="579"/>
      <c r="O115" s="579"/>
      <c r="P115" s="579"/>
      <c r="Q115" s="579"/>
      <c r="R115" s="579"/>
      <c r="S115" s="579"/>
      <c r="T115" s="581"/>
      <c r="U115" s="58"/>
      <c r="V115" s="58"/>
      <c r="W115" s="58"/>
      <c r="X115" s="58"/>
      <c r="Y115" s="58"/>
      <c r="Z115" s="103"/>
      <c r="AA115" s="103"/>
      <c r="AB115" s="103"/>
      <c r="AC115" s="103"/>
      <c r="AD115" s="103"/>
      <c r="AE115" s="103"/>
      <c r="AF115" s="103"/>
      <c r="AG115" s="103"/>
      <c r="AH115" s="103"/>
      <c r="AI115" s="103"/>
      <c r="AJ115" s="103"/>
      <c r="AK115" s="103"/>
      <c r="AL115" s="103"/>
      <c r="AM115" s="583"/>
      <c r="AN115" s="103"/>
      <c r="AO115" s="103"/>
      <c r="AP115" s="584"/>
      <c r="AQ115" s="585"/>
      <c r="AR115" s="585"/>
      <c r="AS115" s="585"/>
      <c r="AT115" s="585"/>
      <c r="AU115" s="530"/>
      <c r="AV115" s="530"/>
      <c r="AW115" s="530"/>
      <c r="AX115" s="584"/>
      <c r="AY115" s="585"/>
      <c r="AZ115" s="585"/>
      <c r="BA115" s="585"/>
      <c r="BB115" s="530"/>
      <c r="BC115" s="530"/>
      <c r="BD115" s="530"/>
      <c r="BE115" s="530"/>
      <c r="BF115" s="584"/>
      <c r="BG115" s="585"/>
      <c r="BH115" s="585"/>
      <c r="BI115" s="585"/>
      <c r="BJ115" s="585"/>
      <c r="BK115" s="530"/>
      <c r="BL115" s="530"/>
      <c r="BM115" s="530"/>
      <c r="BN115" s="584"/>
      <c r="BO115" s="585"/>
      <c r="BP115" s="585"/>
      <c r="BQ115" s="585"/>
      <c r="BR115" s="585"/>
      <c r="BS115" s="530"/>
      <c r="BT115" s="530"/>
      <c r="BU115" s="530"/>
      <c r="BV115" s="530"/>
      <c r="BW115" s="530"/>
    </row>
    <row r="116" spans="1:75" ht="15.75" customHeight="1" x14ac:dyDescent="0.25">
      <c r="A116" s="171"/>
      <c r="B116" s="577"/>
      <c r="C116" s="578"/>
      <c r="D116" s="579"/>
      <c r="E116" s="579"/>
      <c r="F116" s="579"/>
      <c r="G116" s="580"/>
      <c r="H116" s="581"/>
      <c r="I116" s="581"/>
      <c r="J116" s="582"/>
      <c r="K116" s="582"/>
      <c r="L116" s="579"/>
      <c r="M116" s="579"/>
      <c r="N116" s="579"/>
      <c r="O116" s="579"/>
      <c r="P116" s="579"/>
      <c r="Q116" s="579"/>
      <c r="R116" s="579"/>
      <c r="S116" s="579"/>
      <c r="T116" s="581"/>
      <c r="U116" s="58"/>
      <c r="V116" s="58"/>
      <c r="W116" s="58"/>
      <c r="X116" s="58"/>
      <c r="Y116" s="58"/>
      <c r="Z116" s="103"/>
      <c r="AA116" s="103"/>
      <c r="AB116" s="103"/>
      <c r="AC116" s="103"/>
      <c r="AD116" s="103"/>
      <c r="AE116" s="103"/>
      <c r="AF116" s="103"/>
      <c r="AG116" s="103"/>
      <c r="AH116" s="103"/>
      <c r="AI116" s="103"/>
      <c r="AJ116" s="103"/>
      <c r="AK116" s="103"/>
      <c r="AL116" s="103"/>
      <c r="AM116" s="583"/>
      <c r="AN116" s="103"/>
      <c r="AO116" s="103"/>
      <c r="AP116" s="584"/>
      <c r="AQ116" s="585"/>
      <c r="AR116" s="585"/>
      <c r="AS116" s="585"/>
      <c r="AT116" s="585"/>
      <c r="AU116" s="530"/>
      <c r="AV116" s="530"/>
      <c r="AW116" s="530"/>
      <c r="AX116" s="584"/>
      <c r="AY116" s="585"/>
      <c r="AZ116" s="585"/>
      <c r="BA116" s="585"/>
      <c r="BB116" s="530"/>
      <c r="BC116" s="530"/>
      <c r="BD116" s="530"/>
      <c r="BE116" s="530"/>
      <c r="BF116" s="584"/>
      <c r="BG116" s="585"/>
      <c r="BH116" s="585"/>
      <c r="BI116" s="585"/>
      <c r="BJ116" s="585"/>
      <c r="BK116" s="530"/>
      <c r="BL116" s="530"/>
      <c r="BM116" s="530"/>
      <c r="BN116" s="584"/>
      <c r="BO116" s="585"/>
      <c r="BP116" s="585"/>
      <c r="BQ116" s="585"/>
      <c r="BR116" s="585"/>
      <c r="BS116" s="530"/>
      <c r="BT116" s="530"/>
      <c r="BU116" s="530"/>
      <c r="BV116" s="530"/>
      <c r="BW116" s="530"/>
    </row>
    <row r="117" spans="1:75" ht="15.75" customHeight="1" x14ac:dyDescent="0.25">
      <c r="A117" s="171"/>
      <c r="B117" s="577"/>
      <c r="C117" s="578"/>
      <c r="D117" s="579"/>
      <c r="E117" s="579"/>
      <c r="F117" s="579"/>
      <c r="G117" s="580"/>
      <c r="H117" s="581"/>
      <c r="I117" s="581"/>
      <c r="J117" s="582"/>
      <c r="K117" s="582"/>
      <c r="L117" s="579"/>
      <c r="M117" s="579"/>
      <c r="N117" s="579"/>
      <c r="O117" s="579"/>
      <c r="P117" s="579"/>
      <c r="Q117" s="579"/>
      <c r="R117" s="579"/>
      <c r="S117" s="579"/>
      <c r="T117" s="581"/>
      <c r="U117" s="58"/>
      <c r="V117" s="58"/>
      <c r="W117" s="58"/>
      <c r="X117" s="58"/>
      <c r="Y117" s="58"/>
      <c r="Z117" s="103"/>
      <c r="AA117" s="103"/>
      <c r="AB117" s="103"/>
      <c r="AC117" s="103"/>
      <c r="AD117" s="103"/>
      <c r="AE117" s="103"/>
      <c r="AF117" s="103"/>
      <c r="AG117" s="103"/>
      <c r="AH117" s="103"/>
      <c r="AI117" s="103"/>
      <c r="AJ117" s="103"/>
      <c r="AK117" s="103"/>
      <c r="AL117" s="103"/>
      <c r="AM117" s="583"/>
      <c r="AN117" s="103"/>
      <c r="AO117" s="103"/>
      <c r="AP117" s="584"/>
      <c r="AQ117" s="585"/>
      <c r="AR117" s="585"/>
      <c r="AS117" s="585"/>
      <c r="AT117" s="585"/>
      <c r="AU117" s="530"/>
      <c r="AV117" s="530"/>
      <c r="AW117" s="530"/>
      <c r="AX117" s="584"/>
      <c r="AY117" s="585"/>
      <c r="AZ117" s="585"/>
      <c r="BA117" s="585"/>
      <c r="BB117" s="530"/>
      <c r="BC117" s="530"/>
      <c r="BD117" s="530"/>
      <c r="BE117" s="530"/>
      <c r="BF117" s="584"/>
      <c r="BG117" s="585"/>
      <c r="BH117" s="585"/>
      <c r="BI117" s="585"/>
      <c r="BJ117" s="585"/>
      <c r="BK117" s="530"/>
      <c r="BL117" s="530"/>
      <c r="BM117" s="530"/>
      <c r="BN117" s="584"/>
      <c r="BO117" s="585"/>
      <c r="BP117" s="585"/>
      <c r="BQ117" s="585"/>
      <c r="BR117" s="585"/>
      <c r="BS117" s="530"/>
      <c r="BT117" s="530"/>
      <c r="BU117" s="530"/>
      <c r="BV117" s="530"/>
      <c r="BW117" s="530"/>
    </row>
    <row r="118" spans="1:75" ht="15.75" customHeight="1" x14ac:dyDescent="0.25">
      <c r="A118" s="171"/>
      <c r="B118" s="577"/>
      <c r="C118" s="578"/>
      <c r="D118" s="579"/>
      <c r="E118" s="579"/>
      <c r="F118" s="579"/>
      <c r="G118" s="580"/>
      <c r="H118" s="581"/>
      <c r="I118" s="581"/>
      <c r="J118" s="582"/>
      <c r="K118" s="582"/>
      <c r="L118" s="579"/>
      <c r="M118" s="579"/>
      <c r="N118" s="579"/>
      <c r="O118" s="579"/>
      <c r="P118" s="579"/>
      <c r="Q118" s="579"/>
      <c r="R118" s="579"/>
      <c r="S118" s="579"/>
      <c r="T118" s="581"/>
      <c r="U118" s="58"/>
      <c r="V118" s="58"/>
      <c r="W118" s="58"/>
      <c r="X118" s="58"/>
      <c r="Y118" s="58"/>
      <c r="Z118" s="103"/>
      <c r="AA118" s="103"/>
      <c r="AB118" s="103"/>
      <c r="AC118" s="103"/>
      <c r="AD118" s="103"/>
      <c r="AE118" s="103"/>
      <c r="AF118" s="103"/>
      <c r="AG118" s="103"/>
      <c r="AH118" s="103"/>
      <c r="AI118" s="103"/>
      <c r="AJ118" s="103"/>
      <c r="AK118" s="103"/>
      <c r="AL118" s="103"/>
      <c r="AM118" s="583"/>
      <c r="AN118" s="103"/>
      <c r="AO118" s="103"/>
      <c r="AP118" s="584"/>
      <c r="AQ118" s="585"/>
      <c r="AR118" s="585"/>
      <c r="AS118" s="585"/>
      <c r="AT118" s="585"/>
      <c r="AU118" s="530"/>
      <c r="AV118" s="530"/>
      <c r="AW118" s="530"/>
      <c r="AX118" s="584"/>
      <c r="AY118" s="585"/>
      <c r="AZ118" s="585"/>
      <c r="BA118" s="585"/>
      <c r="BB118" s="530"/>
      <c r="BC118" s="530"/>
      <c r="BD118" s="530"/>
      <c r="BE118" s="530"/>
      <c r="BF118" s="584"/>
      <c r="BG118" s="585"/>
      <c r="BH118" s="585"/>
      <c r="BI118" s="585"/>
      <c r="BJ118" s="585"/>
      <c r="BK118" s="530"/>
      <c r="BL118" s="530"/>
      <c r="BM118" s="530"/>
      <c r="BN118" s="584"/>
      <c r="BO118" s="585"/>
      <c r="BP118" s="585"/>
      <c r="BQ118" s="585"/>
      <c r="BR118" s="585"/>
      <c r="BS118" s="530"/>
      <c r="BT118" s="530"/>
      <c r="BU118" s="530"/>
      <c r="BV118" s="530"/>
      <c r="BW118" s="530"/>
    </row>
    <row r="119" spans="1:75" ht="15.75" customHeight="1" x14ac:dyDescent="0.25">
      <c r="A119" s="171"/>
      <c r="B119" s="577"/>
      <c r="C119" s="578"/>
      <c r="D119" s="579"/>
      <c r="E119" s="579"/>
      <c r="F119" s="579"/>
      <c r="G119" s="580"/>
      <c r="H119" s="581"/>
      <c r="I119" s="581"/>
      <c r="J119" s="582"/>
      <c r="K119" s="582"/>
      <c r="L119" s="579"/>
      <c r="M119" s="579"/>
      <c r="N119" s="579"/>
      <c r="O119" s="579"/>
      <c r="P119" s="579"/>
      <c r="Q119" s="579"/>
      <c r="R119" s="579"/>
      <c r="S119" s="579"/>
      <c r="T119" s="581"/>
      <c r="U119" s="58"/>
      <c r="V119" s="58"/>
      <c r="W119" s="58"/>
      <c r="X119" s="58"/>
      <c r="Y119" s="58"/>
      <c r="Z119" s="103"/>
      <c r="AA119" s="103"/>
      <c r="AB119" s="103"/>
      <c r="AC119" s="103"/>
      <c r="AD119" s="103"/>
      <c r="AE119" s="103"/>
      <c r="AF119" s="103"/>
      <c r="AG119" s="103"/>
      <c r="AH119" s="103"/>
      <c r="AI119" s="103"/>
      <c r="AJ119" s="103"/>
      <c r="AK119" s="103"/>
      <c r="AL119" s="103"/>
      <c r="AM119" s="583"/>
      <c r="AN119" s="103"/>
      <c r="AO119" s="103"/>
      <c r="AP119" s="584"/>
      <c r="AQ119" s="585"/>
      <c r="AR119" s="585"/>
      <c r="AS119" s="585"/>
      <c r="AT119" s="585"/>
      <c r="AU119" s="530"/>
      <c r="AV119" s="530"/>
      <c r="AW119" s="530"/>
      <c r="AX119" s="584"/>
      <c r="AY119" s="585"/>
      <c r="AZ119" s="585"/>
      <c r="BA119" s="585"/>
      <c r="BB119" s="530"/>
      <c r="BC119" s="530"/>
      <c r="BD119" s="530"/>
      <c r="BE119" s="530"/>
      <c r="BF119" s="584"/>
      <c r="BG119" s="585"/>
      <c r="BH119" s="585"/>
      <c r="BI119" s="585"/>
      <c r="BJ119" s="585"/>
      <c r="BK119" s="530"/>
      <c r="BL119" s="530"/>
      <c r="BM119" s="530"/>
      <c r="BN119" s="584"/>
      <c r="BO119" s="585"/>
      <c r="BP119" s="585"/>
      <c r="BQ119" s="585"/>
      <c r="BR119" s="585"/>
      <c r="BS119" s="530"/>
      <c r="BT119" s="530"/>
      <c r="BU119" s="530"/>
      <c r="BV119" s="530"/>
      <c r="BW119" s="530"/>
    </row>
    <row r="120" spans="1:75" ht="15.75" customHeight="1" x14ac:dyDescent="0.25">
      <c r="A120" s="171"/>
      <c r="B120" s="577"/>
      <c r="C120" s="578"/>
      <c r="D120" s="579"/>
      <c r="E120" s="579"/>
      <c r="F120" s="579"/>
      <c r="G120" s="580"/>
      <c r="H120" s="581"/>
      <c r="I120" s="581"/>
      <c r="J120" s="582"/>
      <c r="K120" s="582"/>
      <c r="L120" s="579"/>
      <c r="M120" s="579"/>
      <c r="N120" s="579"/>
      <c r="O120" s="579"/>
      <c r="P120" s="579"/>
      <c r="Q120" s="579"/>
      <c r="R120" s="579"/>
      <c r="S120" s="579"/>
      <c r="T120" s="581"/>
      <c r="U120" s="58"/>
      <c r="V120" s="58"/>
      <c r="W120" s="58"/>
      <c r="X120" s="58"/>
      <c r="Y120" s="58"/>
      <c r="Z120" s="103"/>
      <c r="AA120" s="103"/>
      <c r="AB120" s="103"/>
      <c r="AC120" s="103"/>
      <c r="AD120" s="103"/>
      <c r="AE120" s="103"/>
      <c r="AF120" s="103"/>
      <c r="AG120" s="103"/>
      <c r="AH120" s="103"/>
      <c r="AI120" s="103"/>
      <c r="AJ120" s="103"/>
      <c r="AK120" s="103"/>
      <c r="AL120" s="103"/>
      <c r="AM120" s="583"/>
      <c r="AN120" s="103"/>
      <c r="AO120" s="103"/>
      <c r="AP120" s="584"/>
      <c r="AQ120" s="585"/>
      <c r="AR120" s="585"/>
      <c r="AS120" s="585"/>
      <c r="AT120" s="585"/>
      <c r="AU120" s="530"/>
      <c r="AV120" s="530"/>
      <c r="AW120" s="530"/>
      <c r="AX120" s="584"/>
      <c r="AY120" s="585"/>
      <c r="AZ120" s="585"/>
      <c r="BA120" s="585"/>
      <c r="BB120" s="530"/>
      <c r="BC120" s="530"/>
      <c r="BD120" s="530"/>
      <c r="BE120" s="530"/>
      <c r="BF120" s="584"/>
      <c r="BG120" s="585"/>
      <c r="BH120" s="585"/>
      <c r="BI120" s="585"/>
      <c r="BJ120" s="585"/>
      <c r="BK120" s="530"/>
      <c r="BL120" s="530"/>
      <c r="BM120" s="530"/>
      <c r="BN120" s="584"/>
      <c r="BO120" s="585"/>
      <c r="BP120" s="585"/>
      <c r="BQ120" s="585"/>
      <c r="BR120" s="585"/>
      <c r="BS120" s="530"/>
      <c r="BT120" s="530"/>
      <c r="BU120" s="530"/>
      <c r="BV120" s="530"/>
      <c r="BW120" s="530"/>
    </row>
    <row r="121" spans="1:75" ht="15.75" customHeight="1" x14ac:dyDescent="0.25">
      <c r="A121" s="171"/>
      <c r="B121" s="577"/>
      <c r="C121" s="578"/>
      <c r="D121" s="579"/>
      <c r="E121" s="579"/>
      <c r="F121" s="579"/>
      <c r="G121" s="580"/>
      <c r="H121" s="581"/>
      <c r="I121" s="581"/>
      <c r="J121" s="582"/>
      <c r="K121" s="582"/>
      <c r="L121" s="579"/>
      <c r="M121" s="579"/>
      <c r="N121" s="579"/>
      <c r="O121" s="579"/>
      <c r="P121" s="579"/>
      <c r="Q121" s="579"/>
      <c r="R121" s="579"/>
      <c r="S121" s="579"/>
      <c r="T121" s="581"/>
      <c r="U121" s="58"/>
      <c r="V121" s="58"/>
      <c r="W121" s="58"/>
      <c r="X121" s="58"/>
      <c r="Y121" s="58"/>
      <c r="Z121" s="103"/>
      <c r="AA121" s="103"/>
      <c r="AB121" s="103"/>
      <c r="AC121" s="103"/>
      <c r="AD121" s="103"/>
      <c r="AE121" s="103"/>
      <c r="AF121" s="103"/>
      <c r="AG121" s="103"/>
      <c r="AH121" s="103"/>
      <c r="AI121" s="103"/>
      <c r="AJ121" s="103"/>
      <c r="AK121" s="103"/>
      <c r="AL121" s="103"/>
      <c r="AM121" s="583"/>
      <c r="AN121" s="103"/>
      <c r="AO121" s="103"/>
      <c r="AP121" s="584"/>
      <c r="AQ121" s="585"/>
      <c r="AR121" s="585"/>
      <c r="AS121" s="585"/>
      <c r="AT121" s="585"/>
      <c r="AU121" s="530"/>
      <c r="AV121" s="530"/>
      <c r="AW121" s="530"/>
      <c r="AX121" s="584"/>
      <c r="AY121" s="585"/>
      <c r="AZ121" s="585"/>
      <c r="BA121" s="585"/>
      <c r="BB121" s="530"/>
      <c r="BC121" s="530"/>
      <c r="BD121" s="530"/>
      <c r="BE121" s="530"/>
      <c r="BF121" s="584"/>
      <c r="BG121" s="585"/>
      <c r="BH121" s="585"/>
      <c r="BI121" s="585"/>
      <c r="BJ121" s="585"/>
      <c r="BK121" s="530"/>
      <c r="BL121" s="530"/>
      <c r="BM121" s="530"/>
      <c r="BN121" s="584"/>
      <c r="BO121" s="585"/>
      <c r="BP121" s="585"/>
      <c r="BQ121" s="585"/>
      <c r="BR121" s="585"/>
      <c r="BS121" s="530"/>
      <c r="BT121" s="530"/>
      <c r="BU121" s="530"/>
      <c r="BV121" s="530"/>
      <c r="BW121" s="530"/>
    </row>
    <row r="122" spans="1:75" ht="15.75" customHeight="1" x14ac:dyDescent="0.25">
      <c r="A122" s="171"/>
      <c r="B122" s="577"/>
      <c r="C122" s="578"/>
      <c r="D122" s="579"/>
      <c r="E122" s="579"/>
      <c r="F122" s="579"/>
      <c r="G122" s="580"/>
      <c r="H122" s="581"/>
      <c r="I122" s="581"/>
      <c r="J122" s="582"/>
      <c r="K122" s="582"/>
      <c r="L122" s="579"/>
      <c r="M122" s="579"/>
      <c r="N122" s="579"/>
      <c r="O122" s="579"/>
      <c r="P122" s="579"/>
      <c r="Q122" s="579"/>
      <c r="R122" s="579"/>
      <c r="S122" s="579"/>
      <c r="T122" s="581"/>
      <c r="U122" s="58"/>
      <c r="V122" s="58"/>
      <c r="W122" s="58"/>
      <c r="X122" s="58"/>
      <c r="Y122" s="58"/>
      <c r="Z122" s="103"/>
      <c r="AA122" s="103"/>
      <c r="AB122" s="103"/>
      <c r="AC122" s="103"/>
      <c r="AD122" s="103"/>
      <c r="AE122" s="103"/>
      <c r="AF122" s="103"/>
      <c r="AG122" s="103"/>
      <c r="AH122" s="103"/>
      <c r="AI122" s="103"/>
      <c r="AJ122" s="103"/>
      <c r="AK122" s="103"/>
      <c r="AL122" s="103"/>
      <c r="AM122" s="583"/>
      <c r="AN122" s="103"/>
      <c r="AO122" s="103"/>
      <c r="AP122" s="584"/>
      <c r="AQ122" s="585"/>
      <c r="AR122" s="585"/>
      <c r="AS122" s="585"/>
      <c r="AT122" s="585"/>
      <c r="AU122" s="530"/>
      <c r="AV122" s="530"/>
      <c r="AW122" s="530"/>
      <c r="AX122" s="584"/>
      <c r="AY122" s="585"/>
      <c r="AZ122" s="585"/>
      <c r="BA122" s="585"/>
      <c r="BB122" s="530"/>
      <c r="BC122" s="530"/>
      <c r="BD122" s="530"/>
      <c r="BE122" s="530"/>
      <c r="BF122" s="584"/>
      <c r="BG122" s="585"/>
      <c r="BH122" s="585"/>
      <c r="BI122" s="585"/>
      <c r="BJ122" s="585"/>
      <c r="BK122" s="530"/>
      <c r="BL122" s="530"/>
      <c r="BM122" s="530"/>
      <c r="BN122" s="584"/>
      <c r="BO122" s="585"/>
      <c r="BP122" s="585"/>
      <c r="BQ122" s="585"/>
      <c r="BR122" s="585"/>
      <c r="BS122" s="530"/>
      <c r="BT122" s="530"/>
      <c r="BU122" s="530"/>
      <c r="BV122" s="530"/>
      <c r="BW122" s="530"/>
    </row>
    <row r="123" spans="1:75" ht="15.75" customHeight="1" x14ac:dyDescent="0.25">
      <c r="A123" s="171"/>
      <c r="B123" s="577"/>
      <c r="C123" s="578"/>
      <c r="D123" s="579"/>
      <c r="E123" s="579"/>
      <c r="F123" s="579"/>
      <c r="G123" s="580"/>
      <c r="H123" s="581"/>
      <c r="I123" s="581"/>
      <c r="J123" s="582"/>
      <c r="K123" s="582"/>
      <c r="L123" s="579"/>
      <c r="M123" s="579"/>
      <c r="N123" s="579"/>
      <c r="O123" s="579"/>
      <c r="P123" s="579"/>
      <c r="Q123" s="579"/>
      <c r="R123" s="579"/>
      <c r="S123" s="579"/>
      <c r="T123" s="581"/>
      <c r="U123" s="58"/>
      <c r="V123" s="58"/>
      <c r="W123" s="58"/>
      <c r="X123" s="58"/>
      <c r="Y123" s="58"/>
      <c r="Z123" s="103"/>
      <c r="AA123" s="103"/>
      <c r="AB123" s="103"/>
      <c r="AC123" s="103"/>
      <c r="AD123" s="103"/>
      <c r="AE123" s="103"/>
      <c r="AF123" s="103"/>
      <c r="AG123" s="103"/>
      <c r="AH123" s="103"/>
      <c r="AI123" s="103"/>
      <c r="AJ123" s="103"/>
      <c r="AK123" s="103"/>
      <c r="AL123" s="103"/>
      <c r="AM123" s="583"/>
      <c r="AN123" s="103"/>
      <c r="AO123" s="103"/>
      <c r="AP123" s="584"/>
      <c r="AQ123" s="585"/>
      <c r="AR123" s="585"/>
      <c r="AS123" s="585"/>
      <c r="AT123" s="585"/>
      <c r="AU123" s="530"/>
      <c r="AV123" s="530"/>
      <c r="AW123" s="530"/>
      <c r="AX123" s="584"/>
      <c r="AY123" s="585"/>
      <c r="AZ123" s="585"/>
      <c r="BA123" s="585"/>
      <c r="BB123" s="530"/>
      <c r="BC123" s="530"/>
      <c r="BD123" s="530"/>
      <c r="BE123" s="530"/>
      <c r="BF123" s="584"/>
      <c r="BG123" s="585"/>
      <c r="BH123" s="585"/>
      <c r="BI123" s="585"/>
      <c r="BJ123" s="585"/>
      <c r="BK123" s="530"/>
      <c r="BL123" s="530"/>
      <c r="BM123" s="530"/>
      <c r="BN123" s="584"/>
      <c r="BO123" s="585"/>
      <c r="BP123" s="585"/>
      <c r="BQ123" s="585"/>
      <c r="BR123" s="585"/>
      <c r="BS123" s="530"/>
      <c r="BT123" s="530"/>
      <c r="BU123" s="530"/>
      <c r="BV123" s="530"/>
      <c r="BW123" s="530"/>
    </row>
    <row r="124" spans="1:75" ht="15.75" customHeight="1" x14ac:dyDescent="0.25">
      <c r="A124" s="171"/>
      <c r="B124" s="577"/>
      <c r="C124" s="578"/>
      <c r="D124" s="579"/>
      <c r="E124" s="579"/>
      <c r="F124" s="579"/>
      <c r="G124" s="580"/>
      <c r="H124" s="581"/>
      <c r="I124" s="581"/>
      <c r="J124" s="582"/>
      <c r="K124" s="582"/>
      <c r="L124" s="579"/>
      <c r="M124" s="579"/>
      <c r="N124" s="579"/>
      <c r="O124" s="579"/>
      <c r="P124" s="579"/>
      <c r="Q124" s="579"/>
      <c r="R124" s="579"/>
      <c r="S124" s="579"/>
      <c r="T124" s="581"/>
      <c r="U124" s="58"/>
      <c r="V124" s="58"/>
      <c r="W124" s="58"/>
      <c r="X124" s="58"/>
      <c r="Y124" s="58"/>
      <c r="Z124" s="103"/>
      <c r="AA124" s="103"/>
      <c r="AB124" s="103"/>
      <c r="AC124" s="103"/>
      <c r="AD124" s="103"/>
      <c r="AE124" s="103"/>
      <c r="AF124" s="103"/>
      <c r="AG124" s="103"/>
      <c r="AH124" s="103"/>
      <c r="AI124" s="103"/>
      <c r="AJ124" s="103"/>
      <c r="AK124" s="103"/>
      <c r="AL124" s="103"/>
      <c r="AM124" s="583"/>
      <c r="AN124" s="103"/>
      <c r="AO124" s="103"/>
      <c r="AP124" s="584"/>
      <c r="AQ124" s="585"/>
      <c r="AR124" s="585"/>
      <c r="AS124" s="585"/>
      <c r="AT124" s="585"/>
      <c r="AU124" s="530"/>
      <c r="AV124" s="530"/>
      <c r="AW124" s="530"/>
      <c r="AX124" s="584"/>
      <c r="AY124" s="585"/>
      <c r="AZ124" s="585"/>
      <c r="BA124" s="585"/>
      <c r="BB124" s="530"/>
      <c r="BC124" s="530"/>
      <c r="BD124" s="530"/>
      <c r="BE124" s="530"/>
      <c r="BF124" s="584"/>
      <c r="BG124" s="585"/>
      <c r="BH124" s="585"/>
      <c r="BI124" s="585"/>
      <c r="BJ124" s="585"/>
      <c r="BK124" s="530"/>
      <c r="BL124" s="530"/>
      <c r="BM124" s="530"/>
      <c r="BN124" s="584"/>
      <c r="BO124" s="585"/>
      <c r="BP124" s="585"/>
      <c r="BQ124" s="585"/>
      <c r="BR124" s="585"/>
      <c r="BS124" s="530"/>
      <c r="BT124" s="530"/>
      <c r="BU124" s="530"/>
      <c r="BV124" s="530"/>
      <c r="BW124" s="530"/>
    </row>
    <row r="125" spans="1:75" ht="15.75" customHeight="1" x14ac:dyDescent="0.25">
      <c r="A125" s="171"/>
      <c r="B125" s="577"/>
      <c r="C125" s="578"/>
      <c r="D125" s="579"/>
      <c r="E125" s="579"/>
      <c r="F125" s="579"/>
      <c r="G125" s="580"/>
      <c r="H125" s="581"/>
      <c r="I125" s="581"/>
      <c r="J125" s="582"/>
      <c r="K125" s="582"/>
      <c r="L125" s="579"/>
      <c r="M125" s="579"/>
      <c r="N125" s="579"/>
      <c r="O125" s="579"/>
      <c r="P125" s="579"/>
      <c r="Q125" s="579"/>
      <c r="R125" s="579"/>
      <c r="S125" s="579"/>
      <c r="T125" s="581"/>
      <c r="U125" s="58"/>
      <c r="V125" s="58"/>
      <c r="W125" s="58"/>
      <c r="X125" s="58"/>
      <c r="Y125" s="58"/>
      <c r="Z125" s="103"/>
      <c r="AA125" s="103"/>
      <c r="AB125" s="103"/>
      <c r="AC125" s="103"/>
      <c r="AD125" s="103"/>
      <c r="AE125" s="103"/>
      <c r="AF125" s="103"/>
      <c r="AG125" s="103"/>
      <c r="AH125" s="103"/>
      <c r="AI125" s="103"/>
      <c r="AJ125" s="103"/>
      <c r="AK125" s="103"/>
      <c r="AL125" s="103"/>
      <c r="AM125" s="583"/>
      <c r="AN125" s="103"/>
      <c r="AO125" s="103"/>
      <c r="AP125" s="584"/>
      <c r="AQ125" s="585"/>
      <c r="AR125" s="585"/>
      <c r="AS125" s="585"/>
      <c r="AT125" s="585"/>
      <c r="AU125" s="530"/>
      <c r="AV125" s="530"/>
      <c r="AW125" s="530"/>
      <c r="AX125" s="584"/>
      <c r="AY125" s="585"/>
      <c r="AZ125" s="585"/>
      <c r="BA125" s="585"/>
      <c r="BB125" s="530"/>
      <c r="BC125" s="530"/>
      <c r="BD125" s="530"/>
      <c r="BE125" s="530"/>
      <c r="BF125" s="584"/>
      <c r="BG125" s="585"/>
      <c r="BH125" s="585"/>
      <c r="BI125" s="585"/>
      <c r="BJ125" s="585"/>
      <c r="BK125" s="530"/>
      <c r="BL125" s="530"/>
      <c r="BM125" s="530"/>
      <c r="BN125" s="584"/>
      <c r="BO125" s="585"/>
      <c r="BP125" s="585"/>
      <c r="BQ125" s="585"/>
      <c r="BR125" s="585"/>
      <c r="BS125" s="530"/>
      <c r="BT125" s="530"/>
      <c r="BU125" s="530"/>
      <c r="BV125" s="530"/>
      <c r="BW125" s="530"/>
    </row>
    <row r="126" spans="1:75" ht="15.75" customHeight="1" x14ac:dyDescent="0.25">
      <c r="A126" s="171"/>
      <c r="B126" s="577"/>
      <c r="C126" s="578"/>
      <c r="D126" s="579"/>
      <c r="E126" s="579"/>
      <c r="F126" s="579"/>
      <c r="G126" s="580"/>
      <c r="H126" s="581"/>
      <c r="I126" s="581"/>
      <c r="J126" s="582"/>
      <c r="K126" s="582"/>
      <c r="L126" s="579"/>
      <c r="M126" s="579"/>
      <c r="N126" s="579"/>
      <c r="O126" s="579"/>
      <c r="P126" s="579"/>
      <c r="Q126" s="579"/>
      <c r="R126" s="579"/>
      <c r="S126" s="579"/>
      <c r="T126" s="581"/>
      <c r="U126" s="58"/>
      <c r="V126" s="58"/>
      <c r="W126" s="58"/>
      <c r="X126" s="58"/>
      <c r="Y126" s="58"/>
      <c r="Z126" s="103"/>
      <c r="AA126" s="103"/>
      <c r="AB126" s="103"/>
      <c r="AC126" s="103"/>
      <c r="AD126" s="103"/>
      <c r="AE126" s="103"/>
      <c r="AF126" s="103"/>
      <c r="AG126" s="103"/>
      <c r="AH126" s="103"/>
      <c r="AI126" s="103"/>
      <c r="AJ126" s="103"/>
      <c r="AK126" s="103"/>
      <c r="AL126" s="103"/>
      <c r="AM126" s="583"/>
      <c r="AN126" s="103"/>
      <c r="AO126" s="103"/>
      <c r="AP126" s="584"/>
      <c r="AQ126" s="585"/>
      <c r="AR126" s="585"/>
      <c r="AS126" s="585"/>
      <c r="AT126" s="585"/>
      <c r="AU126" s="530"/>
      <c r="AV126" s="530"/>
      <c r="AW126" s="530"/>
      <c r="AX126" s="584"/>
      <c r="AY126" s="585"/>
      <c r="AZ126" s="585"/>
      <c r="BA126" s="585"/>
      <c r="BB126" s="530"/>
      <c r="BC126" s="530"/>
      <c r="BD126" s="530"/>
      <c r="BE126" s="530"/>
      <c r="BF126" s="584"/>
      <c r="BG126" s="585"/>
      <c r="BH126" s="585"/>
      <c r="BI126" s="585"/>
      <c r="BJ126" s="585"/>
      <c r="BK126" s="530"/>
      <c r="BL126" s="530"/>
      <c r="BM126" s="530"/>
      <c r="BN126" s="584"/>
      <c r="BO126" s="585"/>
      <c r="BP126" s="585"/>
      <c r="BQ126" s="585"/>
      <c r="BR126" s="585"/>
      <c r="BS126" s="530"/>
      <c r="BT126" s="530"/>
      <c r="BU126" s="530"/>
      <c r="BV126" s="530"/>
      <c r="BW126" s="530"/>
    </row>
    <row r="127" spans="1:75" ht="15.75" customHeight="1" x14ac:dyDescent="0.25">
      <c r="A127" s="171"/>
      <c r="B127" s="577"/>
      <c r="C127" s="578"/>
      <c r="D127" s="579"/>
      <c r="E127" s="579"/>
      <c r="F127" s="579"/>
      <c r="G127" s="580"/>
      <c r="H127" s="581"/>
      <c r="I127" s="581"/>
      <c r="J127" s="582"/>
      <c r="K127" s="582"/>
      <c r="L127" s="579"/>
      <c r="M127" s="579"/>
      <c r="N127" s="579"/>
      <c r="O127" s="579"/>
      <c r="P127" s="579"/>
      <c r="Q127" s="579"/>
      <c r="R127" s="579"/>
      <c r="S127" s="579"/>
      <c r="T127" s="581"/>
      <c r="U127" s="58"/>
      <c r="V127" s="58"/>
      <c r="W127" s="58"/>
      <c r="X127" s="58"/>
      <c r="Y127" s="58"/>
      <c r="Z127" s="103"/>
      <c r="AA127" s="103"/>
      <c r="AB127" s="103"/>
      <c r="AC127" s="103"/>
      <c r="AD127" s="103"/>
      <c r="AE127" s="103"/>
      <c r="AF127" s="103"/>
      <c r="AG127" s="103"/>
      <c r="AH127" s="103"/>
      <c r="AI127" s="103"/>
      <c r="AJ127" s="103"/>
      <c r="AK127" s="103"/>
      <c r="AL127" s="103"/>
      <c r="AM127" s="583"/>
      <c r="AN127" s="103"/>
      <c r="AO127" s="103"/>
      <c r="AP127" s="584"/>
      <c r="AQ127" s="585"/>
      <c r="AR127" s="585"/>
      <c r="AS127" s="585"/>
      <c r="AT127" s="585"/>
      <c r="AU127" s="530"/>
      <c r="AV127" s="530"/>
      <c r="AW127" s="530"/>
      <c r="AX127" s="584"/>
      <c r="AY127" s="585"/>
      <c r="AZ127" s="585"/>
      <c r="BA127" s="585"/>
      <c r="BB127" s="530"/>
      <c r="BC127" s="530"/>
      <c r="BD127" s="530"/>
      <c r="BE127" s="530"/>
      <c r="BF127" s="584"/>
      <c r="BG127" s="585"/>
      <c r="BH127" s="585"/>
      <c r="BI127" s="585"/>
      <c r="BJ127" s="585"/>
      <c r="BK127" s="530"/>
      <c r="BL127" s="530"/>
      <c r="BM127" s="530"/>
      <c r="BN127" s="584"/>
      <c r="BO127" s="585"/>
      <c r="BP127" s="585"/>
      <c r="BQ127" s="585"/>
      <c r="BR127" s="585"/>
      <c r="BS127" s="530"/>
      <c r="BT127" s="530"/>
      <c r="BU127" s="530"/>
      <c r="BV127" s="530"/>
      <c r="BW127" s="530"/>
    </row>
    <row r="128" spans="1:75" ht="15.75" customHeight="1" x14ac:dyDescent="0.25">
      <c r="A128" s="171"/>
      <c r="B128" s="577"/>
      <c r="C128" s="578"/>
      <c r="D128" s="579"/>
      <c r="E128" s="579"/>
      <c r="F128" s="579"/>
      <c r="G128" s="580"/>
      <c r="H128" s="581"/>
      <c r="I128" s="581"/>
      <c r="J128" s="582"/>
      <c r="K128" s="582"/>
      <c r="L128" s="579"/>
      <c r="M128" s="579"/>
      <c r="N128" s="579"/>
      <c r="O128" s="579"/>
      <c r="P128" s="579"/>
      <c r="Q128" s="579"/>
      <c r="R128" s="579"/>
      <c r="S128" s="579"/>
      <c r="T128" s="581"/>
      <c r="U128" s="58"/>
      <c r="V128" s="58"/>
      <c r="W128" s="58"/>
      <c r="X128" s="58"/>
      <c r="Y128" s="58"/>
      <c r="Z128" s="103"/>
      <c r="AA128" s="103"/>
      <c r="AB128" s="103"/>
      <c r="AC128" s="103"/>
      <c r="AD128" s="103"/>
      <c r="AE128" s="103"/>
      <c r="AF128" s="103"/>
      <c r="AG128" s="103"/>
      <c r="AH128" s="103"/>
      <c r="AI128" s="103"/>
      <c r="AJ128" s="103"/>
      <c r="AK128" s="103"/>
      <c r="AL128" s="103"/>
      <c r="AM128" s="583"/>
      <c r="AN128" s="103"/>
      <c r="AO128" s="103"/>
      <c r="AP128" s="584"/>
      <c r="AQ128" s="585"/>
      <c r="AR128" s="585"/>
      <c r="AS128" s="585"/>
      <c r="AT128" s="585"/>
      <c r="AU128" s="530"/>
      <c r="AV128" s="530"/>
      <c r="AW128" s="530"/>
      <c r="AX128" s="584"/>
      <c r="AY128" s="585"/>
      <c r="AZ128" s="585"/>
      <c r="BA128" s="585"/>
      <c r="BB128" s="530"/>
      <c r="BC128" s="530"/>
      <c r="BD128" s="530"/>
      <c r="BE128" s="530"/>
      <c r="BF128" s="584"/>
      <c r="BG128" s="585"/>
      <c r="BH128" s="585"/>
      <c r="BI128" s="585"/>
      <c r="BJ128" s="585"/>
      <c r="BK128" s="530"/>
      <c r="BL128" s="530"/>
      <c r="BM128" s="530"/>
      <c r="BN128" s="584"/>
      <c r="BO128" s="585"/>
      <c r="BP128" s="585"/>
      <c r="BQ128" s="585"/>
      <c r="BR128" s="585"/>
      <c r="BS128" s="530"/>
      <c r="BT128" s="530"/>
      <c r="BU128" s="530"/>
      <c r="BV128" s="530"/>
      <c r="BW128" s="530"/>
    </row>
    <row r="129" spans="1:75" ht="15.75" customHeight="1" x14ac:dyDescent="0.25">
      <c r="A129" s="171"/>
      <c r="B129" s="577"/>
      <c r="C129" s="578"/>
      <c r="D129" s="579"/>
      <c r="E129" s="579"/>
      <c r="F129" s="579"/>
      <c r="G129" s="580"/>
      <c r="H129" s="581"/>
      <c r="I129" s="581"/>
      <c r="J129" s="582"/>
      <c r="K129" s="582"/>
      <c r="L129" s="579"/>
      <c r="M129" s="579"/>
      <c r="N129" s="579"/>
      <c r="O129" s="579"/>
      <c r="P129" s="579"/>
      <c r="Q129" s="579"/>
      <c r="R129" s="579"/>
      <c r="S129" s="579"/>
      <c r="T129" s="581"/>
      <c r="U129" s="58"/>
      <c r="V129" s="58"/>
      <c r="W129" s="58"/>
      <c r="X129" s="58"/>
      <c r="Y129" s="58"/>
      <c r="Z129" s="103"/>
      <c r="AA129" s="103"/>
      <c r="AB129" s="103"/>
      <c r="AC129" s="103"/>
      <c r="AD129" s="103"/>
      <c r="AE129" s="103"/>
      <c r="AF129" s="103"/>
      <c r="AG129" s="103"/>
      <c r="AH129" s="103"/>
      <c r="AI129" s="103"/>
      <c r="AJ129" s="103"/>
      <c r="AK129" s="103"/>
      <c r="AL129" s="103"/>
      <c r="AM129" s="583"/>
      <c r="AN129" s="103"/>
      <c r="AO129" s="103"/>
      <c r="AP129" s="584"/>
      <c r="AQ129" s="585"/>
      <c r="AR129" s="585"/>
      <c r="AS129" s="585"/>
      <c r="AT129" s="585"/>
      <c r="AU129" s="530"/>
      <c r="AV129" s="530"/>
      <c r="AW129" s="530"/>
      <c r="AX129" s="584"/>
      <c r="AY129" s="585"/>
      <c r="AZ129" s="585"/>
      <c r="BA129" s="585"/>
      <c r="BB129" s="530"/>
      <c r="BC129" s="530"/>
      <c r="BD129" s="530"/>
      <c r="BE129" s="530"/>
      <c r="BF129" s="584"/>
      <c r="BG129" s="585"/>
      <c r="BH129" s="585"/>
      <c r="BI129" s="585"/>
      <c r="BJ129" s="585"/>
      <c r="BK129" s="530"/>
      <c r="BL129" s="530"/>
      <c r="BM129" s="530"/>
      <c r="BN129" s="584"/>
      <c r="BO129" s="585"/>
      <c r="BP129" s="585"/>
      <c r="BQ129" s="585"/>
      <c r="BR129" s="585"/>
      <c r="BS129" s="530"/>
      <c r="BT129" s="530"/>
      <c r="BU129" s="530"/>
      <c r="BV129" s="530"/>
      <c r="BW129" s="530"/>
    </row>
    <row r="130" spans="1:75" ht="15.75" customHeight="1" x14ac:dyDescent="0.25">
      <c r="A130" s="171"/>
      <c r="B130" s="577"/>
      <c r="C130" s="578"/>
      <c r="D130" s="579"/>
      <c r="E130" s="579"/>
      <c r="F130" s="579"/>
      <c r="G130" s="580"/>
      <c r="H130" s="581"/>
      <c r="I130" s="581"/>
      <c r="J130" s="582"/>
      <c r="K130" s="582"/>
      <c r="L130" s="579"/>
      <c r="M130" s="579"/>
      <c r="N130" s="579"/>
      <c r="O130" s="579"/>
      <c r="P130" s="579"/>
      <c r="Q130" s="579"/>
      <c r="R130" s="579"/>
      <c r="S130" s="579"/>
      <c r="T130" s="581"/>
      <c r="U130" s="58"/>
      <c r="V130" s="58"/>
      <c r="W130" s="58"/>
      <c r="X130" s="58"/>
      <c r="Y130" s="58"/>
      <c r="Z130" s="103"/>
      <c r="AA130" s="103"/>
      <c r="AB130" s="103"/>
      <c r="AC130" s="103"/>
      <c r="AD130" s="103"/>
      <c r="AE130" s="103"/>
      <c r="AF130" s="103"/>
      <c r="AG130" s="103"/>
      <c r="AH130" s="103"/>
      <c r="AI130" s="103"/>
      <c r="AJ130" s="103"/>
      <c r="AK130" s="103"/>
      <c r="AL130" s="103"/>
      <c r="AM130" s="583"/>
      <c r="AN130" s="103"/>
      <c r="AO130" s="103"/>
      <c r="AP130" s="584"/>
      <c r="AQ130" s="585"/>
      <c r="AR130" s="585"/>
      <c r="AS130" s="585"/>
      <c r="AT130" s="585"/>
      <c r="AU130" s="530"/>
      <c r="AV130" s="530"/>
      <c r="AW130" s="530"/>
      <c r="AX130" s="584"/>
      <c r="AY130" s="585"/>
      <c r="AZ130" s="585"/>
      <c r="BA130" s="585"/>
      <c r="BB130" s="530"/>
      <c r="BC130" s="530"/>
      <c r="BD130" s="530"/>
      <c r="BE130" s="530"/>
      <c r="BF130" s="584"/>
      <c r="BG130" s="585"/>
      <c r="BH130" s="585"/>
      <c r="BI130" s="585"/>
      <c r="BJ130" s="585"/>
      <c r="BK130" s="530"/>
      <c r="BL130" s="530"/>
      <c r="BM130" s="530"/>
      <c r="BN130" s="584"/>
      <c r="BO130" s="585"/>
      <c r="BP130" s="585"/>
      <c r="BQ130" s="585"/>
      <c r="BR130" s="585"/>
      <c r="BS130" s="530"/>
      <c r="BT130" s="530"/>
      <c r="BU130" s="530"/>
      <c r="BV130" s="530"/>
      <c r="BW130" s="530"/>
    </row>
    <row r="131" spans="1:75" ht="15.75" customHeight="1" x14ac:dyDescent="0.25">
      <c r="A131" s="171"/>
      <c r="B131" s="577"/>
      <c r="C131" s="578"/>
      <c r="D131" s="579"/>
      <c r="E131" s="579"/>
      <c r="F131" s="579"/>
      <c r="G131" s="580"/>
      <c r="H131" s="581"/>
      <c r="I131" s="581"/>
      <c r="J131" s="582"/>
      <c r="K131" s="582"/>
      <c r="L131" s="579"/>
      <c r="M131" s="579"/>
      <c r="N131" s="579"/>
      <c r="O131" s="579"/>
      <c r="P131" s="579"/>
      <c r="Q131" s="579"/>
      <c r="R131" s="579"/>
      <c r="S131" s="579"/>
      <c r="T131" s="581"/>
      <c r="U131" s="58"/>
      <c r="V131" s="58"/>
      <c r="W131" s="58"/>
      <c r="X131" s="58"/>
      <c r="Y131" s="58"/>
      <c r="Z131" s="103"/>
      <c r="AA131" s="103"/>
      <c r="AB131" s="103"/>
      <c r="AC131" s="103"/>
      <c r="AD131" s="103"/>
      <c r="AE131" s="103"/>
      <c r="AF131" s="103"/>
      <c r="AG131" s="103"/>
      <c r="AH131" s="103"/>
      <c r="AI131" s="103"/>
      <c r="AJ131" s="103"/>
      <c r="AK131" s="103"/>
      <c r="AL131" s="103"/>
      <c r="AM131" s="583"/>
      <c r="AN131" s="103"/>
      <c r="AO131" s="103"/>
      <c r="AP131" s="584"/>
      <c r="AQ131" s="585"/>
      <c r="AR131" s="585"/>
      <c r="AS131" s="585"/>
      <c r="AT131" s="585"/>
      <c r="AU131" s="530"/>
      <c r="AV131" s="530"/>
      <c r="AW131" s="530"/>
      <c r="AX131" s="584"/>
      <c r="AY131" s="585"/>
      <c r="AZ131" s="585"/>
      <c r="BA131" s="585"/>
      <c r="BB131" s="530"/>
      <c r="BC131" s="530"/>
      <c r="BD131" s="530"/>
      <c r="BE131" s="530"/>
      <c r="BF131" s="584"/>
      <c r="BG131" s="585"/>
      <c r="BH131" s="585"/>
      <c r="BI131" s="585"/>
      <c r="BJ131" s="585"/>
      <c r="BK131" s="530"/>
      <c r="BL131" s="530"/>
      <c r="BM131" s="530"/>
      <c r="BN131" s="584"/>
      <c r="BO131" s="585"/>
      <c r="BP131" s="585"/>
      <c r="BQ131" s="585"/>
      <c r="BR131" s="585"/>
      <c r="BS131" s="530"/>
      <c r="BT131" s="530"/>
      <c r="BU131" s="530"/>
      <c r="BV131" s="530"/>
      <c r="BW131" s="530"/>
    </row>
    <row r="132" spans="1:75" ht="15.75" customHeight="1" x14ac:dyDescent="0.25">
      <c r="A132" s="171"/>
      <c r="B132" s="577"/>
      <c r="C132" s="578"/>
      <c r="D132" s="579"/>
      <c r="E132" s="579"/>
      <c r="F132" s="579"/>
      <c r="G132" s="580"/>
      <c r="H132" s="581"/>
      <c r="I132" s="581"/>
      <c r="J132" s="582"/>
      <c r="K132" s="582"/>
      <c r="L132" s="579"/>
      <c r="M132" s="579"/>
      <c r="N132" s="579"/>
      <c r="O132" s="579"/>
      <c r="P132" s="579"/>
      <c r="Q132" s="579"/>
      <c r="R132" s="579"/>
      <c r="S132" s="579"/>
      <c r="T132" s="581"/>
      <c r="U132" s="58"/>
      <c r="V132" s="58"/>
      <c r="W132" s="58"/>
      <c r="X132" s="58"/>
      <c r="Y132" s="58"/>
      <c r="Z132" s="103"/>
      <c r="AA132" s="103"/>
      <c r="AB132" s="103"/>
      <c r="AC132" s="103"/>
      <c r="AD132" s="103"/>
      <c r="AE132" s="103"/>
      <c r="AF132" s="103"/>
      <c r="AG132" s="103"/>
      <c r="AH132" s="103"/>
      <c r="AI132" s="103"/>
      <c r="AJ132" s="103"/>
      <c r="AK132" s="103"/>
      <c r="AL132" s="103"/>
      <c r="AM132" s="583"/>
      <c r="AN132" s="103"/>
      <c r="AO132" s="103"/>
      <c r="AP132" s="584"/>
      <c r="AQ132" s="585"/>
      <c r="AR132" s="585"/>
      <c r="AS132" s="585"/>
      <c r="AT132" s="585"/>
      <c r="AU132" s="530"/>
      <c r="AV132" s="530"/>
      <c r="AW132" s="530"/>
      <c r="AX132" s="584"/>
      <c r="AY132" s="585"/>
      <c r="AZ132" s="585"/>
      <c r="BA132" s="585"/>
      <c r="BB132" s="530"/>
      <c r="BC132" s="530"/>
      <c r="BD132" s="530"/>
      <c r="BE132" s="530"/>
      <c r="BF132" s="584"/>
      <c r="BG132" s="585"/>
      <c r="BH132" s="585"/>
      <c r="BI132" s="585"/>
      <c r="BJ132" s="585"/>
      <c r="BK132" s="530"/>
      <c r="BL132" s="530"/>
      <c r="BM132" s="530"/>
      <c r="BN132" s="584"/>
      <c r="BO132" s="585"/>
      <c r="BP132" s="585"/>
      <c r="BQ132" s="585"/>
      <c r="BR132" s="585"/>
      <c r="BS132" s="530"/>
      <c r="BT132" s="530"/>
      <c r="BU132" s="530"/>
      <c r="BV132" s="530"/>
      <c r="BW132" s="530"/>
    </row>
    <row r="133" spans="1:75" ht="15.75" customHeight="1" x14ac:dyDescent="0.25">
      <c r="A133" s="171"/>
      <c r="B133" s="577"/>
      <c r="C133" s="578"/>
      <c r="D133" s="579"/>
      <c r="E133" s="579"/>
      <c r="F133" s="579"/>
      <c r="G133" s="580"/>
      <c r="H133" s="581"/>
      <c r="I133" s="581"/>
      <c r="J133" s="582"/>
      <c r="K133" s="582"/>
      <c r="L133" s="579"/>
      <c r="M133" s="579"/>
      <c r="N133" s="579"/>
      <c r="O133" s="579"/>
      <c r="P133" s="579"/>
      <c r="Q133" s="579"/>
      <c r="R133" s="579"/>
      <c r="S133" s="579"/>
      <c r="T133" s="581"/>
      <c r="U133" s="58"/>
      <c r="V133" s="58"/>
      <c r="W133" s="58"/>
      <c r="X133" s="58"/>
      <c r="Y133" s="58"/>
      <c r="Z133" s="103"/>
      <c r="AA133" s="103"/>
      <c r="AB133" s="103"/>
      <c r="AC133" s="103"/>
      <c r="AD133" s="103"/>
      <c r="AE133" s="103"/>
      <c r="AF133" s="103"/>
      <c r="AG133" s="103"/>
      <c r="AH133" s="103"/>
      <c r="AI133" s="103"/>
      <c r="AJ133" s="103"/>
      <c r="AK133" s="103"/>
      <c r="AL133" s="103"/>
      <c r="AM133" s="583"/>
      <c r="AN133" s="103"/>
      <c r="AO133" s="103"/>
      <c r="AP133" s="584"/>
      <c r="AQ133" s="585"/>
      <c r="AR133" s="585"/>
      <c r="AS133" s="585"/>
      <c r="AT133" s="585"/>
      <c r="AU133" s="530"/>
      <c r="AV133" s="530"/>
      <c r="AW133" s="530"/>
      <c r="AX133" s="584"/>
      <c r="AY133" s="585"/>
      <c r="AZ133" s="585"/>
      <c r="BA133" s="585"/>
      <c r="BB133" s="530"/>
      <c r="BC133" s="530"/>
      <c r="BD133" s="530"/>
      <c r="BE133" s="530"/>
      <c r="BF133" s="584"/>
      <c r="BG133" s="585"/>
      <c r="BH133" s="585"/>
      <c r="BI133" s="585"/>
      <c r="BJ133" s="585"/>
      <c r="BK133" s="530"/>
      <c r="BL133" s="530"/>
      <c r="BM133" s="530"/>
      <c r="BN133" s="584"/>
      <c r="BO133" s="585"/>
      <c r="BP133" s="585"/>
      <c r="BQ133" s="585"/>
      <c r="BR133" s="585"/>
      <c r="BS133" s="530"/>
      <c r="BT133" s="530"/>
      <c r="BU133" s="530"/>
      <c r="BV133" s="530"/>
      <c r="BW133" s="530"/>
    </row>
    <row r="134" spans="1:75" ht="15.75" customHeight="1" x14ac:dyDescent="0.25">
      <c r="A134" s="171"/>
      <c r="B134" s="577"/>
      <c r="C134" s="578"/>
      <c r="D134" s="579"/>
      <c r="E134" s="579"/>
      <c r="F134" s="579"/>
      <c r="G134" s="580"/>
      <c r="H134" s="581"/>
      <c r="I134" s="581"/>
      <c r="J134" s="582"/>
      <c r="K134" s="582"/>
      <c r="L134" s="579"/>
      <c r="M134" s="579"/>
      <c r="N134" s="579"/>
      <c r="O134" s="579"/>
      <c r="P134" s="579"/>
      <c r="Q134" s="579"/>
      <c r="R134" s="579"/>
      <c r="S134" s="579"/>
      <c r="T134" s="581"/>
      <c r="U134" s="58"/>
      <c r="V134" s="58"/>
      <c r="W134" s="58"/>
      <c r="X134" s="58"/>
      <c r="Y134" s="58"/>
      <c r="Z134" s="103"/>
      <c r="AA134" s="103"/>
      <c r="AB134" s="103"/>
      <c r="AC134" s="103"/>
      <c r="AD134" s="103"/>
      <c r="AE134" s="103"/>
      <c r="AF134" s="103"/>
      <c r="AG134" s="103"/>
      <c r="AH134" s="103"/>
      <c r="AI134" s="103"/>
      <c r="AJ134" s="103"/>
      <c r="AK134" s="103"/>
      <c r="AL134" s="103"/>
      <c r="AM134" s="583"/>
      <c r="AN134" s="103"/>
      <c r="AO134" s="103"/>
      <c r="AP134" s="584"/>
      <c r="AQ134" s="585"/>
      <c r="AR134" s="585"/>
      <c r="AS134" s="585"/>
      <c r="AT134" s="585"/>
      <c r="AU134" s="530"/>
      <c r="AV134" s="530"/>
      <c r="AW134" s="530"/>
      <c r="AX134" s="584"/>
      <c r="AY134" s="585"/>
      <c r="AZ134" s="585"/>
      <c r="BA134" s="585"/>
      <c r="BB134" s="530"/>
      <c r="BC134" s="530"/>
      <c r="BD134" s="530"/>
      <c r="BE134" s="530"/>
      <c r="BF134" s="584"/>
      <c r="BG134" s="585"/>
      <c r="BH134" s="585"/>
      <c r="BI134" s="585"/>
      <c r="BJ134" s="585"/>
      <c r="BK134" s="530"/>
      <c r="BL134" s="530"/>
      <c r="BM134" s="530"/>
      <c r="BN134" s="584"/>
      <c r="BO134" s="585"/>
      <c r="BP134" s="585"/>
      <c r="BQ134" s="585"/>
      <c r="BR134" s="585"/>
      <c r="BS134" s="530"/>
      <c r="BT134" s="530"/>
      <c r="BU134" s="530"/>
      <c r="BV134" s="530"/>
      <c r="BW134" s="530"/>
    </row>
    <row r="135" spans="1:75" ht="15.75" customHeight="1" x14ac:dyDescent="0.25">
      <c r="A135" s="171"/>
      <c r="B135" s="577"/>
      <c r="C135" s="578"/>
      <c r="D135" s="579"/>
      <c r="E135" s="579"/>
      <c r="F135" s="579"/>
      <c r="G135" s="580"/>
      <c r="H135" s="581"/>
      <c r="I135" s="581"/>
      <c r="J135" s="582"/>
      <c r="K135" s="582"/>
      <c r="L135" s="579"/>
      <c r="M135" s="579"/>
      <c r="N135" s="579"/>
      <c r="O135" s="579"/>
      <c r="P135" s="579"/>
      <c r="Q135" s="579"/>
      <c r="R135" s="579"/>
      <c r="S135" s="579"/>
      <c r="T135" s="581"/>
      <c r="U135" s="58"/>
      <c r="V135" s="58"/>
      <c r="W135" s="58"/>
      <c r="X135" s="58"/>
      <c r="Y135" s="58"/>
      <c r="Z135" s="103"/>
      <c r="AA135" s="103"/>
      <c r="AB135" s="103"/>
      <c r="AC135" s="103"/>
      <c r="AD135" s="103"/>
      <c r="AE135" s="103"/>
      <c r="AF135" s="103"/>
      <c r="AG135" s="103"/>
      <c r="AH135" s="103"/>
      <c r="AI135" s="103"/>
      <c r="AJ135" s="103"/>
      <c r="AK135" s="103"/>
      <c r="AL135" s="103"/>
      <c r="AM135" s="583"/>
      <c r="AN135" s="103"/>
      <c r="AO135" s="103"/>
      <c r="AP135" s="584"/>
      <c r="AQ135" s="585"/>
      <c r="AR135" s="585"/>
      <c r="AS135" s="585"/>
      <c r="AT135" s="585"/>
      <c r="AU135" s="530"/>
      <c r="AV135" s="530"/>
      <c r="AW135" s="530"/>
      <c r="AX135" s="584"/>
      <c r="AY135" s="585"/>
      <c r="AZ135" s="585"/>
      <c r="BA135" s="585"/>
      <c r="BB135" s="530"/>
      <c r="BC135" s="530"/>
      <c r="BD135" s="530"/>
      <c r="BE135" s="530"/>
      <c r="BF135" s="584"/>
      <c r="BG135" s="585"/>
      <c r="BH135" s="585"/>
      <c r="BI135" s="585"/>
      <c r="BJ135" s="585"/>
      <c r="BK135" s="530"/>
      <c r="BL135" s="530"/>
      <c r="BM135" s="530"/>
      <c r="BN135" s="584"/>
      <c r="BO135" s="585"/>
      <c r="BP135" s="585"/>
      <c r="BQ135" s="585"/>
      <c r="BR135" s="585"/>
      <c r="BS135" s="530"/>
      <c r="BT135" s="530"/>
      <c r="BU135" s="530"/>
      <c r="BV135" s="530"/>
      <c r="BW135" s="530"/>
    </row>
    <row r="136" spans="1:75" ht="15.75" customHeight="1" x14ac:dyDescent="0.25">
      <c r="A136" s="171"/>
      <c r="B136" s="577"/>
      <c r="C136" s="578"/>
      <c r="D136" s="579"/>
      <c r="E136" s="579"/>
      <c r="F136" s="579"/>
      <c r="G136" s="580"/>
      <c r="H136" s="581"/>
      <c r="I136" s="581"/>
      <c r="J136" s="582"/>
      <c r="K136" s="582"/>
      <c r="L136" s="579"/>
      <c r="M136" s="579"/>
      <c r="N136" s="579"/>
      <c r="O136" s="579"/>
      <c r="P136" s="579"/>
      <c r="Q136" s="579"/>
      <c r="R136" s="579"/>
      <c r="S136" s="579"/>
      <c r="T136" s="581"/>
      <c r="U136" s="58"/>
      <c r="V136" s="58"/>
      <c r="W136" s="58"/>
      <c r="X136" s="58"/>
      <c r="Y136" s="58"/>
      <c r="Z136" s="103"/>
      <c r="AA136" s="103"/>
      <c r="AB136" s="103"/>
      <c r="AC136" s="103"/>
      <c r="AD136" s="103"/>
      <c r="AE136" s="103"/>
      <c r="AF136" s="103"/>
      <c r="AG136" s="103"/>
      <c r="AH136" s="103"/>
      <c r="AI136" s="103"/>
      <c r="AJ136" s="103"/>
      <c r="AK136" s="103"/>
      <c r="AL136" s="103"/>
      <c r="AM136" s="583"/>
      <c r="AN136" s="103"/>
      <c r="AO136" s="103"/>
      <c r="AP136" s="584"/>
      <c r="AQ136" s="585"/>
      <c r="AR136" s="585"/>
      <c r="AS136" s="585"/>
      <c r="AT136" s="585"/>
      <c r="AU136" s="530"/>
      <c r="AV136" s="530"/>
      <c r="AW136" s="530"/>
      <c r="AX136" s="584"/>
      <c r="AY136" s="585"/>
      <c r="AZ136" s="585"/>
      <c r="BA136" s="585"/>
      <c r="BB136" s="530"/>
      <c r="BC136" s="530"/>
      <c r="BD136" s="530"/>
      <c r="BE136" s="530"/>
      <c r="BF136" s="584"/>
      <c r="BG136" s="585"/>
      <c r="BH136" s="585"/>
      <c r="BI136" s="585"/>
      <c r="BJ136" s="585"/>
      <c r="BK136" s="530"/>
      <c r="BL136" s="530"/>
      <c r="BM136" s="530"/>
      <c r="BN136" s="584"/>
      <c r="BO136" s="585"/>
      <c r="BP136" s="585"/>
      <c r="BQ136" s="585"/>
      <c r="BR136" s="585"/>
      <c r="BS136" s="530"/>
      <c r="BT136" s="530"/>
      <c r="BU136" s="530"/>
      <c r="BV136" s="530"/>
      <c r="BW136" s="530"/>
    </row>
    <row r="137" spans="1:75" ht="15.75" customHeight="1" x14ac:dyDescent="0.25">
      <c r="A137" s="171"/>
      <c r="B137" s="577"/>
      <c r="C137" s="578"/>
      <c r="D137" s="579"/>
      <c r="E137" s="579"/>
      <c r="F137" s="579"/>
      <c r="G137" s="580"/>
      <c r="H137" s="581"/>
      <c r="I137" s="581"/>
      <c r="J137" s="582"/>
      <c r="K137" s="582"/>
      <c r="L137" s="579"/>
      <c r="M137" s="579"/>
      <c r="N137" s="579"/>
      <c r="O137" s="579"/>
      <c r="P137" s="579"/>
      <c r="Q137" s="579"/>
      <c r="R137" s="579"/>
      <c r="S137" s="579"/>
      <c r="T137" s="581"/>
      <c r="U137" s="58"/>
      <c r="V137" s="58"/>
      <c r="W137" s="58"/>
      <c r="X137" s="58"/>
      <c r="Y137" s="58"/>
      <c r="Z137" s="103"/>
      <c r="AA137" s="103"/>
      <c r="AB137" s="103"/>
      <c r="AC137" s="103"/>
      <c r="AD137" s="103"/>
      <c r="AE137" s="103"/>
      <c r="AF137" s="103"/>
      <c r="AG137" s="103"/>
      <c r="AH137" s="103"/>
      <c r="AI137" s="103"/>
      <c r="AJ137" s="103"/>
      <c r="AK137" s="103"/>
      <c r="AL137" s="103"/>
      <c r="AM137" s="583"/>
      <c r="AN137" s="103"/>
      <c r="AO137" s="103"/>
      <c r="AP137" s="584"/>
      <c r="AQ137" s="585"/>
      <c r="AR137" s="585"/>
      <c r="AS137" s="585"/>
      <c r="AT137" s="585"/>
      <c r="AU137" s="530"/>
      <c r="AV137" s="530"/>
      <c r="AW137" s="530"/>
      <c r="AX137" s="584"/>
      <c r="AY137" s="585"/>
      <c r="AZ137" s="585"/>
      <c r="BA137" s="585"/>
      <c r="BB137" s="530"/>
      <c r="BC137" s="530"/>
      <c r="BD137" s="530"/>
      <c r="BE137" s="530"/>
      <c r="BF137" s="584"/>
      <c r="BG137" s="585"/>
      <c r="BH137" s="585"/>
      <c r="BI137" s="585"/>
      <c r="BJ137" s="585"/>
      <c r="BK137" s="530"/>
      <c r="BL137" s="530"/>
      <c r="BM137" s="530"/>
      <c r="BN137" s="584"/>
      <c r="BO137" s="585"/>
      <c r="BP137" s="585"/>
      <c r="BQ137" s="585"/>
      <c r="BR137" s="585"/>
      <c r="BS137" s="530"/>
      <c r="BT137" s="530"/>
      <c r="BU137" s="530"/>
      <c r="BV137" s="530"/>
      <c r="BW137" s="530"/>
    </row>
    <row r="138" spans="1:75" ht="15.75" customHeight="1" x14ac:dyDescent="0.25">
      <c r="A138" s="171"/>
      <c r="B138" s="577"/>
      <c r="C138" s="578"/>
      <c r="D138" s="579"/>
      <c r="E138" s="579"/>
      <c r="F138" s="579"/>
      <c r="G138" s="580"/>
      <c r="H138" s="581"/>
      <c r="I138" s="581"/>
      <c r="J138" s="582"/>
      <c r="K138" s="582"/>
      <c r="L138" s="579"/>
      <c r="M138" s="579"/>
      <c r="N138" s="579"/>
      <c r="O138" s="579"/>
      <c r="P138" s="579"/>
      <c r="Q138" s="579"/>
      <c r="R138" s="579"/>
      <c r="S138" s="579"/>
      <c r="T138" s="581"/>
      <c r="U138" s="58"/>
      <c r="V138" s="58"/>
      <c r="W138" s="58"/>
      <c r="X138" s="58"/>
      <c r="Y138" s="58"/>
      <c r="Z138" s="103"/>
      <c r="AA138" s="103"/>
      <c r="AB138" s="103"/>
      <c r="AC138" s="103"/>
      <c r="AD138" s="103"/>
      <c r="AE138" s="103"/>
      <c r="AF138" s="103"/>
      <c r="AG138" s="103"/>
      <c r="AH138" s="103"/>
      <c r="AI138" s="103"/>
      <c r="AJ138" s="103"/>
      <c r="AK138" s="103"/>
      <c r="AL138" s="103"/>
      <c r="AM138" s="583"/>
      <c r="AN138" s="103"/>
      <c r="AO138" s="103"/>
      <c r="AP138" s="584"/>
      <c r="AQ138" s="585"/>
      <c r="AR138" s="585"/>
      <c r="AS138" s="585"/>
      <c r="AT138" s="585"/>
      <c r="AU138" s="530"/>
      <c r="AV138" s="530"/>
      <c r="AW138" s="530"/>
      <c r="AX138" s="584"/>
      <c r="AY138" s="585"/>
      <c r="AZ138" s="585"/>
      <c r="BA138" s="585"/>
      <c r="BB138" s="530"/>
      <c r="BC138" s="530"/>
      <c r="BD138" s="530"/>
      <c r="BE138" s="530"/>
      <c r="BF138" s="584"/>
      <c r="BG138" s="585"/>
      <c r="BH138" s="585"/>
      <c r="BI138" s="585"/>
      <c r="BJ138" s="585"/>
      <c r="BK138" s="530"/>
      <c r="BL138" s="530"/>
      <c r="BM138" s="530"/>
      <c r="BN138" s="584"/>
      <c r="BO138" s="585"/>
      <c r="BP138" s="585"/>
      <c r="BQ138" s="585"/>
      <c r="BR138" s="585"/>
      <c r="BS138" s="530"/>
      <c r="BT138" s="530"/>
      <c r="BU138" s="530"/>
      <c r="BV138" s="530"/>
      <c r="BW138" s="530"/>
    </row>
    <row r="139" spans="1:75" ht="15.75" customHeight="1" x14ac:dyDescent="0.25">
      <c r="A139" s="171"/>
      <c r="B139" s="577"/>
      <c r="C139" s="578"/>
      <c r="D139" s="579"/>
      <c r="E139" s="579"/>
      <c r="F139" s="579"/>
      <c r="G139" s="580"/>
      <c r="H139" s="581"/>
      <c r="I139" s="581"/>
      <c r="J139" s="582"/>
      <c r="K139" s="582"/>
      <c r="L139" s="579"/>
      <c r="M139" s="579"/>
      <c r="N139" s="579"/>
      <c r="O139" s="579"/>
      <c r="P139" s="579"/>
      <c r="Q139" s="579"/>
      <c r="R139" s="579"/>
      <c r="S139" s="579"/>
      <c r="T139" s="581"/>
      <c r="U139" s="58"/>
      <c r="V139" s="58"/>
      <c r="W139" s="58"/>
      <c r="X139" s="58"/>
      <c r="Y139" s="58"/>
      <c r="Z139" s="103"/>
      <c r="AA139" s="103"/>
      <c r="AB139" s="103"/>
      <c r="AC139" s="103"/>
      <c r="AD139" s="103"/>
      <c r="AE139" s="103"/>
      <c r="AF139" s="103"/>
      <c r="AG139" s="103"/>
      <c r="AH139" s="103"/>
      <c r="AI139" s="103"/>
      <c r="AJ139" s="103"/>
      <c r="AK139" s="103"/>
      <c r="AL139" s="103"/>
      <c r="AM139" s="583"/>
      <c r="AN139" s="103"/>
      <c r="AO139" s="103"/>
      <c r="AP139" s="584"/>
      <c r="AQ139" s="585"/>
      <c r="AR139" s="585"/>
      <c r="AS139" s="585"/>
      <c r="AT139" s="585"/>
      <c r="AU139" s="530"/>
      <c r="AV139" s="530"/>
      <c r="AW139" s="530"/>
      <c r="AX139" s="584"/>
      <c r="AY139" s="585"/>
      <c r="AZ139" s="585"/>
      <c r="BA139" s="585"/>
      <c r="BB139" s="530"/>
      <c r="BC139" s="530"/>
      <c r="BD139" s="530"/>
      <c r="BE139" s="530"/>
      <c r="BF139" s="584"/>
      <c r="BG139" s="585"/>
      <c r="BH139" s="585"/>
      <c r="BI139" s="585"/>
      <c r="BJ139" s="585"/>
      <c r="BK139" s="530"/>
      <c r="BL139" s="530"/>
      <c r="BM139" s="530"/>
      <c r="BN139" s="584"/>
      <c r="BO139" s="585"/>
      <c r="BP139" s="585"/>
      <c r="BQ139" s="585"/>
      <c r="BR139" s="585"/>
      <c r="BS139" s="530"/>
      <c r="BT139" s="530"/>
      <c r="BU139" s="530"/>
      <c r="BV139" s="530"/>
      <c r="BW139" s="530"/>
    </row>
    <row r="140" spans="1:75" ht="15.75" customHeight="1" x14ac:dyDescent="0.25">
      <c r="A140" s="171"/>
      <c r="B140" s="577"/>
      <c r="C140" s="578"/>
      <c r="D140" s="579"/>
      <c r="E140" s="579"/>
      <c r="F140" s="579"/>
      <c r="G140" s="580"/>
      <c r="H140" s="581"/>
      <c r="I140" s="581"/>
      <c r="J140" s="582"/>
      <c r="K140" s="582"/>
      <c r="L140" s="579"/>
      <c r="M140" s="579"/>
      <c r="N140" s="579"/>
      <c r="O140" s="579"/>
      <c r="P140" s="579"/>
      <c r="Q140" s="579"/>
      <c r="R140" s="579"/>
      <c r="S140" s="579"/>
      <c r="T140" s="581"/>
      <c r="U140" s="58"/>
      <c r="V140" s="58"/>
      <c r="W140" s="58"/>
      <c r="X140" s="58"/>
      <c r="Y140" s="58"/>
      <c r="Z140" s="103"/>
      <c r="AA140" s="103"/>
      <c r="AB140" s="103"/>
      <c r="AC140" s="103"/>
      <c r="AD140" s="103"/>
      <c r="AE140" s="103"/>
      <c r="AF140" s="103"/>
      <c r="AG140" s="103"/>
      <c r="AH140" s="103"/>
      <c r="AI140" s="103"/>
      <c r="AJ140" s="103"/>
      <c r="AK140" s="103"/>
      <c r="AL140" s="103"/>
      <c r="AM140" s="583"/>
      <c r="AN140" s="103"/>
      <c r="AO140" s="103"/>
      <c r="AP140" s="584"/>
      <c r="AQ140" s="585"/>
      <c r="AR140" s="585"/>
      <c r="AS140" s="585"/>
      <c r="AT140" s="585"/>
      <c r="AU140" s="530"/>
      <c r="AV140" s="530"/>
      <c r="AW140" s="530"/>
      <c r="AX140" s="584"/>
      <c r="AY140" s="585"/>
      <c r="AZ140" s="585"/>
      <c r="BA140" s="585"/>
      <c r="BB140" s="530"/>
      <c r="BC140" s="530"/>
      <c r="BD140" s="530"/>
      <c r="BE140" s="530"/>
      <c r="BF140" s="584"/>
      <c r="BG140" s="585"/>
      <c r="BH140" s="585"/>
      <c r="BI140" s="585"/>
      <c r="BJ140" s="585"/>
      <c r="BK140" s="530"/>
      <c r="BL140" s="530"/>
      <c r="BM140" s="530"/>
      <c r="BN140" s="584"/>
      <c r="BO140" s="585"/>
      <c r="BP140" s="585"/>
      <c r="BQ140" s="585"/>
      <c r="BR140" s="585"/>
      <c r="BS140" s="530"/>
      <c r="BT140" s="530"/>
      <c r="BU140" s="530"/>
      <c r="BV140" s="530"/>
      <c r="BW140" s="530"/>
    </row>
    <row r="141" spans="1:75" ht="15.75" customHeight="1" x14ac:dyDescent="0.25">
      <c r="A141" s="171"/>
      <c r="B141" s="577"/>
      <c r="C141" s="578"/>
      <c r="D141" s="579"/>
      <c r="E141" s="579"/>
      <c r="F141" s="579"/>
      <c r="G141" s="580"/>
      <c r="H141" s="581"/>
      <c r="I141" s="581"/>
      <c r="J141" s="582"/>
      <c r="K141" s="582"/>
      <c r="L141" s="579"/>
      <c r="M141" s="579"/>
      <c r="N141" s="579"/>
      <c r="O141" s="579"/>
      <c r="P141" s="579"/>
      <c r="Q141" s="579"/>
      <c r="R141" s="579"/>
      <c r="S141" s="579"/>
      <c r="T141" s="581"/>
      <c r="U141" s="58"/>
      <c r="V141" s="58"/>
      <c r="W141" s="58"/>
      <c r="X141" s="58"/>
      <c r="Y141" s="58"/>
      <c r="Z141" s="103"/>
      <c r="AA141" s="103"/>
      <c r="AB141" s="103"/>
      <c r="AC141" s="103"/>
      <c r="AD141" s="103"/>
      <c r="AE141" s="103"/>
      <c r="AF141" s="103"/>
      <c r="AG141" s="103"/>
      <c r="AH141" s="103"/>
      <c r="AI141" s="103"/>
      <c r="AJ141" s="103"/>
      <c r="AK141" s="103"/>
      <c r="AL141" s="103"/>
      <c r="AM141" s="583"/>
      <c r="AN141" s="103"/>
      <c r="AO141" s="103"/>
      <c r="AP141" s="584"/>
      <c r="AQ141" s="585"/>
      <c r="AR141" s="585"/>
      <c r="AS141" s="585"/>
      <c r="AT141" s="585"/>
      <c r="AU141" s="530"/>
      <c r="AV141" s="530"/>
      <c r="AW141" s="530"/>
      <c r="AX141" s="584"/>
      <c r="AY141" s="585"/>
      <c r="AZ141" s="585"/>
      <c r="BA141" s="585"/>
      <c r="BB141" s="530"/>
      <c r="BC141" s="530"/>
      <c r="BD141" s="530"/>
      <c r="BE141" s="530"/>
      <c r="BF141" s="584"/>
      <c r="BG141" s="585"/>
      <c r="BH141" s="585"/>
      <c r="BI141" s="585"/>
      <c r="BJ141" s="585"/>
      <c r="BK141" s="530"/>
      <c r="BL141" s="530"/>
      <c r="BM141" s="530"/>
      <c r="BN141" s="584"/>
      <c r="BO141" s="585"/>
      <c r="BP141" s="585"/>
      <c r="BQ141" s="585"/>
      <c r="BR141" s="585"/>
      <c r="BS141" s="530"/>
      <c r="BT141" s="530"/>
      <c r="BU141" s="530"/>
      <c r="BV141" s="530"/>
      <c r="BW141" s="530"/>
    </row>
    <row r="142" spans="1:75" ht="15.75" customHeight="1" x14ac:dyDescent="0.25">
      <c r="A142" s="171"/>
      <c r="B142" s="577"/>
      <c r="C142" s="578"/>
      <c r="D142" s="579"/>
      <c r="E142" s="579"/>
      <c r="F142" s="579"/>
      <c r="G142" s="580"/>
      <c r="H142" s="581"/>
      <c r="I142" s="581"/>
      <c r="J142" s="582"/>
      <c r="K142" s="582"/>
      <c r="L142" s="579"/>
      <c r="M142" s="579"/>
      <c r="N142" s="579"/>
      <c r="O142" s="579"/>
      <c r="P142" s="579"/>
      <c r="Q142" s="579"/>
      <c r="R142" s="579"/>
      <c r="S142" s="579"/>
      <c r="T142" s="581"/>
      <c r="U142" s="58"/>
      <c r="V142" s="58"/>
      <c r="W142" s="58"/>
      <c r="X142" s="58"/>
      <c r="Y142" s="58"/>
      <c r="Z142" s="103"/>
      <c r="AA142" s="103"/>
      <c r="AB142" s="103"/>
      <c r="AC142" s="103"/>
      <c r="AD142" s="103"/>
      <c r="AE142" s="103"/>
      <c r="AF142" s="103"/>
      <c r="AG142" s="103"/>
      <c r="AH142" s="103"/>
      <c r="AI142" s="103"/>
      <c r="AJ142" s="103"/>
      <c r="AK142" s="103"/>
      <c r="AL142" s="103"/>
      <c r="AM142" s="583"/>
      <c r="AN142" s="103"/>
      <c r="AO142" s="103"/>
      <c r="AP142" s="584"/>
      <c r="AQ142" s="585"/>
      <c r="AR142" s="585"/>
      <c r="AS142" s="585"/>
      <c r="AT142" s="585"/>
      <c r="AU142" s="530"/>
      <c r="AV142" s="530"/>
      <c r="AW142" s="530"/>
      <c r="AX142" s="584"/>
      <c r="AY142" s="585"/>
      <c r="AZ142" s="585"/>
      <c r="BA142" s="585"/>
      <c r="BB142" s="530"/>
      <c r="BC142" s="530"/>
      <c r="BD142" s="530"/>
      <c r="BE142" s="530"/>
      <c r="BF142" s="584"/>
      <c r="BG142" s="585"/>
      <c r="BH142" s="585"/>
      <c r="BI142" s="585"/>
      <c r="BJ142" s="585"/>
      <c r="BK142" s="530"/>
      <c r="BL142" s="530"/>
      <c r="BM142" s="530"/>
      <c r="BN142" s="584"/>
      <c r="BO142" s="585"/>
      <c r="BP142" s="585"/>
      <c r="BQ142" s="585"/>
      <c r="BR142" s="585"/>
      <c r="BS142" s="530"/>
      <c r="BT142" s="530"/>
      <c r="BU142" s="530"/>
      <c r="BV142" s="530"/>
      <c r="BW142" s="530"/>
    </row>
    <row r="143" spans="1:75" ht="15.75" customHeight="1" x14ac:dyDescent="0.25">
      <c r="A143" s="171"/>
      <c r="B143" s="577"/>
      <c r="C143" s="578"/>
      <c r="D143" s="579"/>
      <c r="E143" s="579"/>
      <c r="F143" s="579"/>
      <c r="G143" s="580"/>
      <c r="H143" s="581"/>
      <c r="I143" s="581"/>
      <c r="J143" s="582"/>
      <c r="K143" s="582"/>
      <c r="L143" s="579"/>
      <c r="M143" s="579"/>
      <c r="N143" s="579"/>
      <c r="O143" s="579"/>
      <c r="P143" s="579"/>
      <c r="Q143" s="579"/>
      <c r="R143" s="579"/>
      <c r="S143" s="579"/>
      <c r="T143" s="581"/>
      <c r="U143" s="58"/>
      <c r="V143" s="58"/>
      <c r="W143" s="58"/>
      <c r="X143" s="58"/>
      <c r="Y143" s="58"/>
      <c r="Z143" s="103"/>
      <c r="AA143" s="103"/>
      <c r="AB143" s="103"/>
      <c r="AC143" s="103"/>
      <c r="AD143" s="103"/>
      <c r="AE143" s="103"/>
      <c r="AF143" s="103"/>
      <c r="AG143" s="103"/>
      <c r="AH143" s="103"/>
      <c r="AI143" s="103"/>
      <c r="AJ143" s="103"/>
      <c r="AK143" s="103"/>
      <c r="AL143" s="103"/>
      <c r="AM143" s="583"/>
      <c r="AN143" s="103"/>
      <c r="AO143" s="103"/>
      <c r="AP143" s="584"/>
      <c r="AQ143" s="585"/>
      <c r="AR143" s="585"/>
      <c r="AS143" s="585"/>
      <c r="AT143" s="585"/>
      <c r="AU143" s="530"/>
      <c r="AV143" s="530"/>
      <c r="AW143" s="530"/>
      <c r="AX143" s="584"/>
      <c r="AY143" s="585"/>
      <c r="AZ143" s="585"/>
      <c r="BA143" s="585"/>
      <c r="BB143" s="530"/>
      <c r="BC143" s="530"/>
      <c r="BD143" s="530"/>
      <c r="BE143" s="530"/>
      <c r="BF143" s="584"/>
      <c r="BG143" s="585"/>
      <c r="BH143" s="585"/>
      <c r="BI143" s="585"/>
      <c r="BJ143" s="585"/>
      <c r="BK143" s="530"/>
      <c r="BL143" s="530"/>
      <c r="BM143" s="530"/>
      <c r="BN143" s="584"/>
      <c r="BO143" s="585"/>
      <c r="BP143" s="585"/>
      <c r="BQ143" s="585"/>
      <c r="BR143" s="585"/>
      <c r="BS143" s="530"/>
      <c r="BT143" s="530"/>
      <c r="BU143" s="530"/>
      <c r="BV143" s="530"/>
      <c r="BW143" s="530"/>
    </row>
    <row r="144" spans="1:75" ht="15.75" customHeight="1" x14ac:dyDescent="0.25">
      <c r="A144" s="171"/>
      <c r="B144" s="577"/>
      <c r="C144" s="578"/>
      <c r="D144" s="579"/>
      <c r="E144" s="579"/>
      <c r="F144" s="579"/>
      <c r="G144" s="580"/>
      <c r="H144" s="581"/>
      <c r="I144" s="581"/>
      <c r="J144" s="582"/>
      <c r="K144" s="582"/>
      <c r="L144" s="579"/>
      <c r="M144" s="579"/>
      <c r="N144" s="579"/>
      <c r="O144" s="579"/>
      <c r="P144" s="579"/>
      <c r="Q144" s="579"/>
      <c r="R144" s="579"/>
      <c r="S144" s="579"/>
      <c r="T144" s="581"/>
      <c r="U144" s="58"/>
      <c r="V144" s="58"/>
      <c r="W144" s="58"/>
      <c r="X144" s="58"/>
      <c r="Y144" s="58"/>
      <c r="Z144" s="103"/>
      <c r="AA144" s="103"/>
      <c r="AB144" s="103"/>
      <c r="AC144" s="103"/>
      <c r="AD144" s="103"/>
      <c r="AE144" s="103"/>
      <c r="AF144" s="103"/>
      <c r="AG144" s="103"/>
      <c r="AH144" s="103"/>
      <c r="AI144" s="103"/>
      <c r="AJ144" s="103"/>
      <c r="AK144" s="103"/>
      <c r="AL144" s="103"/>
      <c r="AM144" s="583"/>
      <c r="AN144" s="103"/>
      <c r="AO144" s="103"/>
      <c r="AP144" s="584"/>
      <c r="AQ144" s="585"/>
      <c r="AR144" s="585"/>
      <c r="AS144" s="585"/>
      <c r="AT144" s="585"/>
      <c r="AU144" s="530"/>
      <c r="AV144" s="530"/>
      <c r="AW144" s="530"/>
      <c r="AX144" s="584"/>
      <c r="AY144" s="585"/>
      <c r="AZ144" s="585"/>
      <c r="BA144" s="585"/>
      <c r="BB144" s="530"/>
      <c r="BC144" s="530"/>
      <c r="BD144" s="530"/>
      <c r="BE144" s="530"/>
      <c r="BF144" s="584"/>
      <c r="BG144" s="585"/>
      <c r="BH144" s="585"/>
      <c r="BI144" s="585"/>
      <c r="BJ144" s="585"/>
      <c r="BK144" s="530"/>
      <c r="BL144" s="530"/>
      <c r="BM144" s="530"/>
      <c r="BN144" s="584"/>
      <c r="BO144" s="585"/>
      <c r="BP144" s="585"/>
      <c r="BQ144" s="585"/>
      <c r="BR144" s="585"/>
      <c r="BS144" s="530"/>
      <c r="BT144" s="530"/>
      <c r="BU144" s="530"/>
      <c r="BV144" s="530"/>
      <c r="BW144" s="530"/>
    </row>
    <row r="145" spans="1:75" ht="15.75" customHeight="1" x14ac:dyDescent="0.25">
      <c r="A145" s="171"/>
      <c r="B145" s="577"/>
      <c r="C145" s="578"/>
      <c r="D145" s="579"/>
      <c r="E145" s="579"/>
      <c r="F145" s="579"/>
      <c r="G145" s="580"/>
      <c r="H145" s="581"/>
      <c r="I145" s="581"/>
      <c r="J145" s="582"/>
      <c r="K145" s="582"/>
      <c r="L145" s="579"/>
      <c r="M145" s="579"/>
      <c r="N145" s="579"/>
      <c r="O145" s="579"/>
      <c r="P145" s="579"/>
      <c r="Q145" s="579"/>
      <c r="R145" s="579"/>
      <c r="S145" s="579"/>
      <c r="T145" s="581"/>
      <c r="U145" s="58"/>
      <c r="V145" s="58"/>
      <c r="W145" s="58"/>
      <c r="X145" s="58"/>
      <c r="Y145" s="58"/>
      <c r="Z145" s="103"/>
      <c r="AA145" s="103"/>
      <c r="AB145" s="103"/>
      <c r="AC145" s="103"/>
      <c r="AD145" s="103"/>
      <c r="AE145" s="103"/>
      <c r="AF145" s="103"/>
      <c r="AG145" s="103"/>
      <c r="AH145" s="103"/>
      <c r="AI145" s="103"/>
      <c r="AJ145" s="103"/>
      <c r="AK145" s="103"/>
      <c r="AL145" s="103"/>
      <c r="AM145" s="583"/>
      <c r="AN145" s="103"/>
      <c r="AO145" s="103"/>
      <c r="AP145" s="584"/>
      <c r="AQ145" s="585"/>
      <c r="AR145" s="585"/>
      <c r="AS145" s="585"/>
      <c r="AT145" s="585"/>
      <c r="AU145" s="530"/>
      <c r="AV145" s="530"/>
      <c r="AW145" s="530"/>
      <c r="AX145" s="584"/>
      <c r="AY145" s="585"/>
      <c r="AZ145" s="585"/>
      <c r="BA145" s="585"/>
      <c r="BB145" s="530"/>
      <c r="BC145" s="530"/>
      <c r="BD145" s="530"/>
      <c r="BE145" s="530"/>
      <c r="BF145" s="584"/>
      <c r="BG145" s="585"/>
      <c r="BH145" s="585"/>
      <c r="BI145" s="585"/>
      <c r="BJ145" s="585"/>
      <c r="BK145" s="530"/>
      <c r="BL145" s="530"/>
      <c r="BM145" s="530"/>
      <c r="BN145" s="584"/>
      <c r="BO145" s="585"/>
      <c r="BP145" s="585"/>
      <c r="BQ145" s="585"/>
      <c r="BR145" s="585"/>
      <c r="BS145" s="530"/>
      <c r="BT145" s="530"/>
      <c r="BU145" s="530"/>
      <c r="BV145" s="530"/>
      <c r="BW145" s="530"/>
    </row>
    <row r="146" spans="1:75" ht="15.75" customHeight="1" x14ac:dyDescent="0.25">
      <c r="A146" s="171"/>
      <c r="B146" s="577"/>
      <c r="C146" s="578"/>
      <c r="D146" s="579"/>
      <c r="E146" s="579"/>
      <c r="F146" s="579"/>
      <c r="G146" s="580"/>
      <c r="H146" s="581"/>
      <c r="I146" s="581"/>
      <c r="J146" s="582"/>
      <c r="K146" s="582"/>
      <c r="L146" s="579"/>
      <c r="M146" s="579"/>
      <c r="N146" s="579"/>
      <c r="O146" s="579"/>
      <c r="P146" s="579"/>
      <c r="Q146" s="579"/>
      <c r="R146" s="579"/>
      <c r="S146" s="579"/>
      <c r="T146" s="581"/>
      <c r="U146" s="58"/>
      <c r="V146" s="58"/>
      <c r="W146" s="58"/>
      <c r="X146" s="58"/>
      <c r="Y146" s="58"/>
      <c r="Z146" s="103"/>
      <c r="AA146" s="103"/>
      <c r="AB146" s="103"/>
      <c r="AC146" s="103"/>
      <c r="AD146" s="103"/>
      <c r="AE146" s="103"/>
      <c r="AF146" s="103"/>
      <c r="AG146" s="103"/>
      <c r="AH146" s="103"/>
      <c r="AI146" s="103"/>
      <c r="AJ146" s="103"/>
      <c r="AK146" s="103"/>
      <c r="AL146" s="103"/>
      <c r="AM146" s="583"/>
      <c r="AN146" s="103"/>
      <c r="AO146" s="103"/>
      <c r="AP146" s="584"/>
      <c r="AQ146" s="585"/>
      <c r="AR146" s="585"/>
      <c r="AS146" s="585"/>
      <c r="AT146" s="585"/>
      <c r="AU146" s="530"/>
      <c r="AV146" s="530"/>
      <c r="AW146" s="530"/>
      <c r="AX146" s="584"/>
      <c r="AY146" s="585"/>
      <c r="AZ146" s="585"/>
      <c r="BA146" s="585"/>
      <c r="BB146" s="530"/>
      <c r="BC146" s="530"/>
      <c r="BD146" s="530"/>
      <c r="BE146" s="530"/>
      <c r="BF146" s="584"/>
      <c r="BG146" s="585"/>
      <c r="BH146" s="585"/>
      <c r="BI146" s="585"/>
      <c r="BJ146" s="585"/>
      <c r="BK146" s="530"/>
      <c r="BL146" s="530"/>
      <c r="BM146" s="530"/>
      <c r="BN146" s="584"/>
      <c r="BO146" s="585"/>
      <c r="BP146" s="585"/>
      <c r="BQ146" s="585"/>
      <c r="BR146" s="585"/>
      <c r="BS146" s="530"/>
      <c r="BT146" s="530"/>
      <c r="BU146" s="530"/>
      <c r="BV146" s="530"/>
      <c r="BW146" s="530"/>
    </row>
    <row r="147" spans="1:75" ht="15.75" customHeight="1" x14ac:dyDescent="0.25">
      <c r="A147" s="171"/>
      <c r="B147" s="577"/>
      <c r="C147" s="578"/>
      <c r="D147" s="579"/>
      <c r="E147" s="579"/>
      <c r="F147" s="579"/>
      <c r="G147" s="580"/>
      <c r="H147" s="581"/>
      <c r="I147" s="581"/>
      <c r="J147" s="582"/>
      <c r="K147" s="582"/>
      <c r="L147" s="579"/>
      <c r="M147" s="579"/>
      <c r="N147" s="579"/>
      <c r="O147" s="579"/>
      <c r="P147" s="579"/>
      <c r="Q147" s="579"/>
      <c r="R147" s="579"/>
      <c r="S147" s="579"/>
      <c r="T147" s="581"/>
      <c r="U147" s="58"/>
      <c r="V147" s="58"/>
      <c r="W147" s="58"/>
      <c r="X147" s="58"/>
      <c r="Y147" s="58"/>
      <c r="Z147" s="103"/>
      <c r="AA147" s="103"/>
      <c r="AB147" s="103"/>
      <c r="AC147" s="103"/>
      <c r="AD147" s="103"/>
      <c r="AE147" s="103"/>
      <c r="AF147" s="103"/>
      <c r="AG147" s="103"/>
      <c r="AH147" s="103"/>
      <c r="AI147" s="103"/>
      <c r="AJ147" s="103"/>
      <c r="AK147" s="103"/>
      <c r="AL147" s="103"/>
      <c r="AM147" s="583"/>
      <c r="AN147" s="103"/>
      <c r="AO147" s="103"/>
      <c r="AP147" s="584"/>
      <c r="AQ147" s="585"/>
      <c r="AR147" s="585"/>
      <c r="AS147" s="585"/>
      <c r="AT147" s="585"/>
      <c r="AU147" s="530"/>
      <c r="AV147" s="530"/>
      <c r="AW147" s="530"/>
      <c r="AX147" s="584"/>
      <c r="AY147" s="585"/>
      <c r="AZ147" s="585"/>
      <c r="BA147" s="585"/>
      <c r="BB147" s="530"/>
      <c r="BC147" s="530"/>
      <c r="BD147" s="530"/>
      <c r="BE147" s="530"/>
      <c r="BF147" s="584"/>
      <c r="BG147" s="585"/>
      <c r="BH147" s="585"/>
      <c r="BI147" s="585"/>
      <c r="BJ147" s="585"/>
      <c r="BK147" s="530"/>
      <c r="BL147" s="530"/>
      <c r="BM147" s="530"/>
      <c r="BN147" s="584"/>
      <c r="BO147" s="585"/>
      <c r="BP147" s="585"/>
      <c r="BQ147" s="585"/>
      <c r="BR147" s="585"/>
      <c r="BS147" s="530"/>
      <c r="BT147" s="530"/>
      <c r="BU147" s="530"/>
      <c r="BV147" s="530"/>
      <c r="BW147" s="530"/>
    </row>
    <row r="148" spans="1:75" ht="15.75" customHeight="1" x14ac:dyDescent="0.25">
      <c r="A148" s="171"/>
      <c r="B148" s="577"/>
      <c r="C148" s="578"/>
      <c r="D148" s="579"/>
      <c r="E148" s="579"/>
      <c r="F148" s="579"/>
      <c r="G148" s="580"/>
      <c r="H148" s="581"/>
      <c r="I148" s="581"/>
      <c r="J148" s="582"/>
      <c r="K148" s="582"/>
      <c r="L148" s="579"/>
      <c r="M148" s="579"/>
      <c r="N148" s="579"/>
      <c r="O148" s="579"/>
      <c r="P148" s="579"/>
      <c r="Q148" s="579"/>
      <c r="R148" s="579"/>
      <c r="S148" s="579"/>
      <c r="T148" s="581"/>
      <c r="U148" s="58"/>
      <c r="V148" s="58"/>
      <c r="W148" s="58"/>
      <c r="X148" s="58"/>
      <c r="Y148" s="58"/>
      <c r="Z148" s="103"/>
      <c r="AA148" s="103"/>
      <c r="AB148" s="103"/>
      <c r="AC148" s="103"/>
      <c r="AD148" s="103"/>
      <c r="AE148" s="103"/>
      <c r="AF148" s="103"/>
      <c r="AG148" s="103"/>
      <c r="AH148" s="103"/>
      <c r="AI148" s="103"/>
      <c r="AJ148" s="103"/>
      <c r="AK148" s="103"/>
      <c r="AL148" s="103"/>
      <c r="AM148" s="583"/>
      <c r="AN148" s="103"/>
      <c r="AO148" s="103"/>
      <c r="AP148" s="584"/>
      <c r="AQ148" s="585"/>
      <c r="AR148" s="585"/>
      <c r="AS148" s="585"/>
      <c r="AT148" s="585"/>
      <c r="AU148" s="530"/>
      <c r="AV148" s="530"/>
      <c r="AW148" s="530"/>
      <c r="AX148" s="584"/>
      <c r="AY148" s="585"/>
      <c r="AZ148" s="585"/>
      <c r="BA148" s="585"/>
      <c r="BB148" s="530"/>
      <c r="BC148" s="530"/>
      <c r="BD148" s="530"/>
      <c r="BE148" s="530"/>
      <c r="BF148" s="584"/>
      <c r="BG148" s="585"/>
      <c r="BH148" s="585"/>
      <c r="BI148" s="585"/>
      <c r="BJ148" s="585"/>
      <c r="BK148" s="530"/>
      <c r="BL148" s="530"/>
      <c r="BM148" s="530"/>
      <c r="BN148" s="584"/>
      <c r="BO148" s="585"/>
      <c r="BP148" s="585"/>
      <c r="BQ148" s="585"/>
      <c r="BR148" s="585"/>
      <c r="BS148" s="530"/>
      <c r="BT148" s="530"/>
      <c r="BU148" s="530"/>
      <c r="BV148" s="530"/>
      <c r="BW148" s="530"/>
    </row>
    <row r="149" spans="1:75" ht="15.75" customHeight="1" x14ac:dyDescent="0.25">
      <c r="A149" s="171"/>
      <c r="B149" s="577"/>
      <c r="C149" s="578"/>
      <c r="D149" s="579"/>
      <c r="E149" s="579"/>
      <c r="F149" s="579"/>
      <c r="G149" s="580"/>
      <c r="H149" s="581"/>
      <c r="I149" s="581"/>
      <c r="J149" s="582"/>
      <c r="K149" s="582"/>
      <c r="L149" s="579"/>
      <c r="M149" s="579"/>
      <c r="N149" s="579"/>
      <c r="O149" s="579"/>
      <c r="P149" s="579"/>
      <c r="Q149" s="579"/>
      <c r="R149" s="579"/>
      <c r="S149" s="579"/>
      <c r="T149" s="581"/>
      <c r="U149" s="58"/>
      <c r="V149" s="58"/>
      <c r="W149" s="58"/>
      <c r="X149" s="58"/>
      <c r="Y149" s="58"/>
      <c r="Z149" s="103"/>
      <c r="AA149" s="103"/>
      <c r="AB149" s="103"/>
      <c r="AC149" s="103"/>
      <c r="AD149" s="103"/>
      <c r="AE149" s="103"/>
      <c r="AF149" s="103"/>
      <c r="AG149" s="103"/>
      <c r="AH149" s="103"/>
      <c r="AI149" s="103"/>
      <c r="AJ149" s="103"/>
      <c r="AK149" s="103"/>
      <c r="AL149" s="103"/>
      <c r="AM149" s="583"/>
      <c r="AN149" s="103"/>
      <c r="AO149" s="103"/>
      <c r="AP149" s="584"/>
      <c r="AQ149" s="585"/>
      <c r="AR149" s="585"/>
      <c r="AS149" s="585"/>
      <c r="AT149" s="585"/>
      <c r="AU149" s="530"/>
      <c r="AV149" s="530"/>
      <c r="AW149" s="530"/>
      <c r="AX149" s="584"/>
      <c r="AY149" s="585"/>
      <c r="AZ149" s="585"/>
      <c r="BA149" s="585"/>
      <c r="BB149" s="530"/>
      <c r="BC149" s="530"/>
      <c r="BD149" s="530"/>
      <c r="BE149" s="530"/>
      <c r="BF149" s="584"/>
      <c r="BG149" s="585"/>
      <c r="BH149" s="585"/>
      <c r="BI149" s="585"/>
      <c r="BJ149" s="585"/>
      <c r="BK149" s="530"/>
      <c r="BL149" s="530"/>
      <c r="BM149" s="530"/>
      <c r="BN149" s="584"/>
      <c r="BO149" s="585"/>
      <c r="BP149" s="585"/>
      <c r="BQ149" s="585"/>
      <c r="BR149" s="585"/>
      <c r="BS149" s="530"/>
      <c r="BT149" s="530"/>
      <c r="BU149" s="530"/>
      <c r="BV149" s="530"/>
      <c r="BW149" s="530"/>
    </row>
    <row r="150" spans="1:75" ht="15.75" customHeight="1" x14ac:dyDescent="0.25">
      <c r="A150" s="171"/>
      <c r="B150" s="577"/>
      <c r="C150" s="578"/>
      <c r="D150" s="579"/>
      <c r="E150" s="579"/>
      <c r="F150" s="579"/>
      <c r="G150" s="580"/>
      <c r="H150" s="581"/>
      <c r="I150" s="581"/>
      <c r="J150" s="582"/>
      <c r="K150" s="582"/>
      <c r="L150" s="579"/>
      <c r="M150" s="579"/>
      <c r="N150" s="579"/>
      <c r="O150" s="579"/>
      <c r="P150" s="579"/>
      <c r="Q150" s="579"/>
      <c r="R150" s="579"/>
      <c r="S150" s="579"/>
      <c r="T150" s="581"/>
      <c r="U150" s="58"/>
      <c r="V150" s="58"/>
      <c r="W150" s="58"/>
      <c r="X150" s="58"/>
      <c r="Y150" s="58"/>
      <c r="Z150" s="103"/>
      <c r="AA150" s="103"/>
      <c r="AB150" s="103"/>
      <c r="AC150" s="103"/>
      <c r="AD150" s="103"/>
      <c r="AE150" s="103"/>
      <c r="AF150" s="103"/>
      <c r="AG150" s="103"/>
      <c r="AH150" s="103"/>
      <c r="AI150" s="103"/>
      <c r="AJ150" s="103"/>
      <c r="AK150" s="103"/>
      <c r="AL150" s="103"/>
      <c r="AM150" s="583"/>
      <c r="AN150" s="103"/>
      <c r="AO150" s="103"/>
      <c r="AP150" s="584"/>
      <c r="AQ150" s="585"/>
      <c r="AR150" s="585"/>
      <c r="AS150" s="585"/>
      <c r="AT150" s="585"/>
      <c r="AU150" s="530"/>
      <c r="AV150" s="530"/>
      <c r="AW150" s="530"/>
      <c r="AX150" s="584"/>
      <c r="AY150" s="585"/>
      <c r="AZ150" s="585"/>
      <c r="BA150" s="585"/>
      <c r="BB150" s="530"/>
      <c r="BC150" s="530"/>
      <c r="BD150" s="530"/>
      <c r="BE150" s="530"/>
      <c r="BF150" s="584"/>
      <c r="BG150" s="585"/>
      <c r="BH150" s="585"/>
      <c r="BI150" s="585"/>
      <c r="BJ150" s="585"/>
      <c r="BK150" s="530"/>
      <c r="BL150" s="530"/>
      <c r="BM150" s="530"/>
      <c r="BN150" s="584"/>
      <c r="BO150" s="585"/>
      <c r="BP150" s="585"/>
      <c r="BQ150" s="585"/>
      <c r="BR150" s="585"/>
      <c r="BS150" s="530"/>
      <c r="BT150" s="530"/>
      <c r="BU150" s="530"/>
      <c r="BV150" s="530"/>
      <c r="BW150" s="530"/>
    </row>
    <row r="151" spans="1:75" ht="15.75" customHeight="1" x14ac:dyDescent="0.25">
      <c r="A151" s="171"/>
      <c r="B151" s="577"/>
      <c r="C151" s="578"/>
      <c r="D151" s="579"/>
      <c r="E151" s="579"/>
      <c r="F151" s="579"/>
      <c r="G151" s="580"/>
      <c r="H151" s="581"/>
      <c r="I151" s="581"/>
      <c r="J151" s="582"/>
      <c r="K151" s="582"/>
      <c r="L151" s="579"/>
      <c r="M151" s="579"/>
      <c r="N151" s="579"/>
      <c r="O151" s="579"/>
      <c r="P151" s="579"/>
      <c r="Q151" s="579"/>
      <c r="R151" s="579"/>
      <c r="S151" s="579"/>
      <c r="T151" s="581"/>
      <c r="U151" s="58"/>
      <c r="V151" s="58"/>
      <c r="W151" s="58"/>
      <c r="X151" s="58"/>
      <c r="Y151" s="58"/>
      <c r="Z151" s="103"/>
      <c r="AA151" s="103"/>
      <c r="AB151" s="103"/>
      <c r="AC151" s="103"/>
      <c r="AD151" s="103"/>
      <c r="AE151" s="103"/>
      <c r="AF151" s="103"/>
      <c r="AG151" s="103"/>
      <c r="AH151" s="103"/>
      <c r="AI151" s="103"/>
      <c r="AJ151" s="103"/>
      <c r="AK151" s="103"/>
      <c r="AL151" s="103"/>
      <c r="AM151" s="583"/>
      <c r="AN151" s="103"/>
      <c r="AO151" s="103"/>
      <c r="AP151" s="584"/>
      <c r="AQ151" s="585"/>
      <c r="AR151" s="585"/>
      <c r="AS151" s="585"/>
      <c r="AT151" s="585"/>
      <c r="AU151" s="530"/>
      <c r="AV151" s="530"/>
      <c r="AW151" s="530"/>
      <c r="AX151" s="584"/>
      <c r="AY151" s="585"/>
      <c r="AZ151" s="585"/>
      <c r="BA151" s="585"/>
      <c r="BB151" s="530"/>
      <c r="BC151" s="530"/>
      <c r="BD151" s="530"/>
      <c r="BE151" s="530"/>
      <c r="BF151" s="584"/>
      <c r="BG151" s="585"/>
      <c r="BH151" s="585"/>
      <c r="BI151" s="585"/>
      <c r="BJ151" s="585"/>
      <c r="BK151" s="530"/>
      <c r="BL151" s="530"/>
      <c r="BM151" s="530"/>
      <c r="BN151" s="584"/>
      <c r="BO151" s="585"/>
      <c r="BP151" s="585"/>
      <c r="BQ151" s="585"/>
      <c r="BR151" s="585"/>
      <c r="BS151" s="530"/>
      <c r="BT151" s="530"/>
      <c r="BU151" s="530"/>
      <c r="BV151" s="530"/>
      <c r="BW151" s="530"/>
    </row>
    <row r="152" spans="1:75" ht="15.75" customHeight="1" x14ac:dyDescent="0.25">
      <c r="A152" s="171"/>
      <c r="B152" s="577"/>
      <c r="C152" s="578"/>
      <c r="D152" s="579"/>
      <c r="E152" s="579"/>
      <c r="F152" s="579"/>
      <c r="G152" s="580"/>
      <c r="H152" s="581"/>
      <c r="I152" s="581"/>
      <c r="J152" s="582"/>
      <c r="K152" s="582"/>
      <c r="L152" s="579"/>
      <c r="M152" s="579"/>
      <c r="N152" s="579"/>
      <c r="O152" s="579"/>
      <c r="P152" s="579"/>
      <c r="Q152" s="579"/>
      <c r="R152" s="579"/>
      <c r="S152" s="579"/>
      <c r="T152" s="581"/>
      <c r="U152" s="58"/>
      <c r="V152" s="58"/>
      <c r="W152" s="58"/>
      <c r="X152" s="58"/>
      <c r="Y152" s="58"/>
      <c r="Z152" s="103"/>
      <c r="AA152" s="103"/>
      <c r="AB152" s="103"/>
      <c r="AC152" s="103"/>
      <c r="AD152" s="103"/>
      <c r="AE152" s="103"/>
      <c r="AF152" s="103"/>
      <c r="AG152" s="103"/>
      <c r="AH152" s="103"/>
      <c r="AI152" s="103"/>
      <c r="AJ152" s="103"/>
      <c r="AK152" s="103"/>
      <c r="AL152" s="103"/>
      <c r="AM152" s="583"/>
      <c r="AN152" s="103"/>
      <c r="AO152" s="103"/>
      <c r="AP152" s="584"/>
      <c r="AQ152" s="585"/>
      <c r="AR152" s="585"/>
      <c r="AS152" s="585"/>
      <c r="AT152" s="585"/>
      <c r="AU152" s="530"/>
      <c r="AV152" s="530"/>
      <c r="AW152" s="530"/>
      <c r="AX152" s="584"/>
      <c r="AY152" s="585"/>
      <c r="AZ152" s="585"/>
      <c r="BA152" s="585"/>
      <c r="BB152" s="530"/>
      <c r="BC152" s="530"/>
      <c r="BD152" s="530"/>
      <c r="BE152" s="530"/>
      <c r="BF152" s="584"/>
      <c r="BG152" s="585"/>
      <c r="BH152" s="585"/>
      <c r="BI152" s="585"/>
      <c r="BJ152" s="585"/>
      <c r="BK152" s="530"/>
      <c r="BL152" s="530"/>
      <c r="BM152" s="530"/>
      <c r="BN152" s="584"/>
      <c r="BO152" s="585"/>
      <c r="BP152" s="585"/>
      <c r="BQ152" s="585"/>
      <c r="BR152" s="585"/>
      <c r="BS152" s="530"/>
      <c r="BT152" s="530"/>
      <c r="BU152" s="530"/>
      <c r="BV152" s="530"/>
      <c r="BW152" s="530"/>
    </row>
    <row r="153" spans="1:75" ht="15.75" customHeight="1" x14ac:dyDescent="0.25">
      <c r="A153" s="171"/>
      <c r="B153" s="577"/>
      <c r="C153" s="578"/>
      <c r="D153" s="579"/>
      <c r="E153" s="579"/>
      <c r="F153" s="579"/>
      <c r="G153" s="580"/>
      <c r="H153" s="581"/>
      <c r="I153" s="581"/>
      <c r="J153" s="582"/>
      <c r="K153" s="582"/>
      <c r="L153" s="579"/>
      <c r="M153" s="579"/>
      <c r="N153" s="579"/>
      <c r="O153" s="579"/>
      <c r="P153" s="579"/>
      <c r="Q153" s="579"/>
      <c r="R153" s="579"/>
      <c r="S153" s="579"/>
      <c r="T153" s="581"/>
      <c r="U153" s="58"/>
      <c r="V153" s="58"/>
      <c r="W153" s="58"/>
      <c r="X153" s="58"/>
      <c r="Y153" s="58"/>
      <c r="Z153" s="103"/>
      <c r="AA153" s="103"/>
      <c r="AB153" s="103"/>
      <c r="AC153" s="103"/>
      <c r="AD153" s="103"/>
      <c r="AE153" s="103"/>
      <c r="AF153" s="103"/>
      <c r="AG153" s="103"/>
      <c r="AH153" s="103"/>
      <c r="AI153" s="103"/>
      <c r="AJ153" s="103"/>
      <c r="AK153" s="103"/>
      <c r="AL153" s="103"/>
      <c r="AM153" s="583"/>
      <c r="AN153" s="103"/>
      <c r="AO153" s="103"/>
      <c r="AP153" s="584"/>
      <c r="AQ153" s="585"/>
      <c r="AR153" s="585"/>
      <c r="AS153" s="585"/>
      <c r="AT153" s="585"/>
      <c r="AU153" s="530"/>
      <c r="AV153" s="530"/>
      <c r="AW153" s="530"/>
      <c r="AX153" s="584"/>
      <c r="AY153" s="585"/>
      <c r="AZ153" s="585"/>
      <c r="BA153" s="585"/>
      <c r="BB153" s="530"/>
      <c r="BC153" s="530"/>
      <c r="BD153" s="530"/>
      <c r="BE153" s="530"/>
      <c r="BF153" s="584"/>
      <c r="BG153" s="585"/>
      <c r="BH153" s="585"/>
      <c r="BI153" s="585"/>
      <c r="BJ153" s="585"/>
      <c r="BK153" s="530"/>
      <c r="BL153" s="530"/>
      <c r="BM153" s="530"/>
      <c r="BN153" s="584"/>
      <c r="BO153" s="585"/>
      <c r="BP153" s="585"/>
      <c r="BQ153" s="585"/>
      <c r="BR153" s="585"/>
      <c r="BS153" s="530"/>
      <c r="BT153" s="530"/>
      <c r="BU153" s="530"/>
      <c r="BV153" s="530"/>
      <c r="BW153" s="530"/>
    </row>
    <row r="154" spans="1:75" ht="15.75" customHeight="1" x14ac:dyDescent="0.25">
      <c r="A154" s="171"/>
      <c r="B154" s="577"/>
      <c r="C154" s="578"/>
      <c r="D154" s="579"/>
      <c r="E154" s="579"/>
      <c r="F154" s="579"/>
      <c r="G154" s="580"/>
      <c r="H154" s="581"/>
      <c r="I154" s="581"/>
      <c r="J154" s="582"/>
      <c r="K154" s="582"/>
      <c r="L154" s="579"/>
      <c r="M154" s="579"/>
      <c r="N154" s="579"/>
      <c r="O154" s="579"/>
      <c r="P154" s="579"/>
      <c r="Q154" s="579"/>
      <c r="R154" s="579"/>
      <c r="S154" s="579"/>
      <c r="T154" s="581"/>
      <c r="U154" s="58"/>
      <c r="V154" s="58"/>
      <c r="W154" s="58"/>
      <c r="X154" s="58"/>
      <c r="Y154" s="58"/>
      <c r="Z154" s="103"/>
      <c r="AA154" s="103"/>
      <c r="AB154" s="103"/>
      <c r="AC154" s="103"/>
      <c r="AD154" s="103"/>
      <c r="AE154" s="103"/>
      <c r="AF154" s="103"/>
      <c r="AG154" s="103"/>
      <c r="AH154" s="103"/>
      <c r="AI154" s="103"/>
      <c r="AJ154" s="103"/>
      <c r="AK154" s="103"/>
      <c r="AL154" s="103"/>
      <c r="AM154" s="583"/>
      <c r="AN154" s="103"/>
      <c r="AO154" s="103"/>
      <c r="AP154" s="584"/>
      <c r="AQ154" s="585"/>
      <c r="AR154" s="585"/>
      <c r="AS154" s="585"/>
      <c r="AT154" s="585"/>
      <c r="AU154" s="530"/>
      <c r="AV154" s="530"/>
      <c r="AW154" s="530"/>
      <c r="AX154" s="584"/>
      <c r="AY154" s="585"/>
      <c r="AZ154" s="585"/>
      <c r="BA154" s="585"/>
      <c r="BB154" s="530"/>
      <c r="BC154" s="530"/>
      <c r="BD154" s="530"/>
      <c r="BE154" s="530"/>
      <c r="BF154" s="584"/>
      <c r="BG154" s="585"/>
      <c r="BH154" s="585"/>
      <c r="BI154" s="585"/>
      <c r="BJ154" s="585"/>
      <c r="BK154" s="530"/>
      <c r="BL154" s="530"/>
      <c r="BM154" s="530"/>
      <c r="BN154" s="584"/>
      <c r="BO154" s="585"/>
      <c r="BP154" s="585"/>
      <c r="BQ154" s="585"/>
      <c r="BR154" s="585"/>
      <c r="BS154" s="530"/>
      <c r="BT154" s="530"/>
      <c r="BU154" s="530"/>
      <c r="BV154" s="530"/>
      <c r="BW154" s="530"/>
    </row>
    <row r="155" spans="1:75" ht="15.75" customHeight="1" x14ac:dyDescent="0.25">
      <c r="A155" s="171"/>
      <c r="B155" s="577"/>
      <c r="C155" s="578"/>
      <c r="D155" s="579"/>
      <c r="E155" s="579"/>
      <c r="F155" s="579"/>
      <c r="G155" s="580"/>
      <c r="H155" s="581"/>
      <c r="I155" s="581"/>
      <c r="J155" s="582"/>
      <c r="K155" s="582"/>
      <c r="L155" s="579"/>
      <c r="M155" s="579"/>
      <c r="N155" s="579"/>
      <c r="O155" s="579"/>
      <c r="P155" s="579"/>
      <c r="Q155" s="579"/>
      <c r="R155" s="579"/>
      <c r="S155" s="579"/>
      <c r="T155" s="581"/>
      <c r="U155" s="58"/>
      <c r="V155" s="58"/>
      <c r="W155" s="58"/>
      <c r="X155" s="58"/>
      <c r="Y155" s="58"/>
      <c r="Z155" s="103"/>
      <c r="AA155" s="103"/>
      <c r="AB155" s="103"/>
      <c r="AC155" s="103"/>
      <c r="AD155" s="103"/>
      <c r="AE155" s="103"/>
      <c r="AF155" s="103"/>
      <c r="AG155" s="103"/>
      <c r="AH155" s="103"/>
      <c r="AI155" s="103"/>
      <c r="AJ155" s="103"/>
      <c r="AK155" s="103"/>
      <c r="AL155" s="103"/>
      <c r="AM155" s="583"/>
      <c r="AN155" s="103"/>
      <c r="AO155" s="103"/>
      <c r="AP155" s="584"/>
      <c r="AQ155" s="585"/>
      <c r="AR155" s="585"/>
      <c r="AS155" s="585"/>
      <c r="AT155" s="585"/>
      <c r="AU155" s="530"/>
      <c r="AV155" s="530"/>
      <c r="AW155" s="530"/>
      <c r="AX155" s="584"/>
      <c r="AY155" s="585"/>
      <c r="AZ155" s="585"/>
      <c r="BA155" s="585"/>
      <c r="BB155" s="530"/>
      <c r="BC155" s="530"/>
      <c r="BD155" s="530"/>
      <c r="BE155" s="530"/>
      <c r="BF155" s="584"/>
      <c r="BG155" s="585"/>
      <c r="BH155" s="585"/>
      <c r="BI155" s="585"/>
      <c r="BJ155" s="585"/>
      <c r="BK155" s="530"/>
      <c r="BL155" s="530"/>
      <c r="BM155" s="530"/>
      <c r="BN155" s="584"/>
      <c r="BO155" s="585"/>
      <c r="BP155" s="585"/>
      <c r="BQ155" s="585"/>
      <c r="BR155" s="585"/>
      <c r="BS155" s="530"/>
      <c r="BT155" s="530"/>
      <c r="BU155" s="530"/>
      <c r="BV155" s="530"/>
      <c r="BW155" s="530"/>
    </row>
    <row r="156" spans="1:75" ht="15.75" customHeight="1" x14ac:dyDescent="0.25">
      <c r="A156" s="171"/>
      <c r="B156" s="577"/>
      <c r="C156" s="578"/>
      <c r="D156" s="579"/>
      <c r="E156" s="579"/>
      <c r="F156" s="579"/>
      <c r="G156" s="580"/>
      <c r="H156" s="581"/>
      <c r="I156" s="581"/>
      <c r="J156" s="582"/>
      <c r="K156" s="582"/>
      <c r="L156" s="579"/>
      <c r="M156" s="579"/>
      <c r="N156" s="579"/>
      <c r="O156" s="579"/>
      <c r="P156" s="579"/>
      <c r="Q156" s="579"/>
      <c r="R156" s="579"/>
      <c r="S156" s="579"/>
      <c r="T156" s="581"/>
      <c r="U156" s="58"/>
      <c r="V156" s="58"/>
      <c r="W156" s="58"/>
      <c r="X156" s="58"/>
      <c r="Y156" s="58"/>
      <c r="Z156" s="103"/>
      <c r="AA156" s="103"/>
      <c r="AB156" s="103"/>
      <c r="AC156" s="103"/>
      <c r="AD156" s="103"/>
      <c r="AE156" s="103"/>
      <c r="AF156" s="103"/>
      <c r="AG156" s="103"/>
      <c r="AH156" s="103"/>
      <c r="AI156" s="103"/>
      <c r="AJ156" s="103"/>
      <c r="AK156" s="103"/>
      <c r="AL156" s="103"/>
      <c r="AM156" s="583"/>
      <c r="AN156" s="103"/>
      <c r="AO156" s="103"/>
      <c r="AP156" s="584"/>
      <c r="AQ156" s="585"/>
      <c r="AR156" s="585"/>
      <c r="AS156" s="585"/>
      <c r="AT156" s="585"/>
      <c r="AU156" s="530"/>
      <c r="AV156" s="530"/>
      <c r="AW156" s="530"/>
      <c r="AX156" s="584"/>
      <c r="AY156" s="585"/>
      <c r="AZ156" s="585"/>
      <c r="BA156" s="585"/>
      <c r="BB156" s="530"/>
      <c r="BC156" s="530"/>
      <c r="BD156" s="530"/>
      <c r="BE156" s="530"/>
      <c r="BF156" s="584"/>
      <c r="BG156" s="585"/>
      <c r="BH156" s="585"/>
      <c r="BI156" s="585"/>
      <c r="BJ156" s="585"/>
      <c r="BK156" s="530"/>
      <c r="BL156" s="530"/>
      <c r="BM156" s="530"/>
      <c r="BN156" s="584"/>
      <c r="BO156" s="585"/>
      <c r="BP156" s="585"/>
      <c r="BQ156" s="585"/>
      <c r="BR156" s="585"/>
      <c r="BS156" s="530"/>
      <c r="BT156" s="530"/>
      <c r="BU156" s="530"/>
      <c r="BV156" s="530"/>
      <c r="BW156" s="530"/>
    </row>
    <row r="157" spans="1:75" ht="15.75" customHeight="1" x14ac:dyDescent="0.25">
      <c r="A157" s="171"/>
      <c r="B157" s="577"/>
      <c r="C157" s="578"/>
      <c r="D157" s="579"/>
      <c r="E157" s="579"/>
      <c r="F157" s="579"/>
      <c r="G157" s="580"/>
      <c r="H157" s="581"/>
      <c r="I157" s="581"/>
      <c r="J157" s="582"/>
      <c r="K157" s="582"/>
      <c r="L157" s="579"/>
      <c r="M157" s="579"/>
      <c r="N157" s="579"/>
      <c r="O157" s="579"/>
      <c r="P157" s="579"/>
      <c r="Q157" s="579"/>
      <c r="R157" s="579"/>
      <c r="S157" s="579"/>
      <c r="T157" s="581"/>
      <c r="U157" s="58"/>
      <c r="V157" s="58"/>
      <c r="W157" s="58"/>
      <c r="X157" s="58"/>
      <c r="Y157" s="58"/>
      <c r="Z157" s="103"/>
      <c r="AA157" s="103"/>
      <c r="AB157" s="103"/>
      <c r="AC157" s="103"/>
      <c r="AD157" s="103"/>
      <c r="AE157" s="103"/>
      <c r="AF157" s="103"/>
      <c r="AG157" s="103"/>
      <c r="AH157" s="103"/>
      <c r="AI157" s="103"/>
      <c r="AJ157" s="103"/>
      <c r="AK157" s="103"/>
      <c r="AL157" s="103"/>
      <c r="AM157" s="583"/>
      <c r="AN157" s="103"/>
      <c r="AO157" s="103"/>
      <c r="AP157" s="584"/>
      <c r="AQ157" s="585"/>
      <c r="AR157" s="585"/>
      <c r="AS157" s="585"/>
      <c r="AT157" s="585"/>
      <c r="AU157" s="530"/>
      <c r="AV157" s="530"/>
      <c r="AW157" s="530"/>
      <c r="AX157" s="584"/>
      <c r="AY157" s="585"/>
      <c r="AZ157" s="585"/>
      <c r="BA157" s="585"/>
      <c r="BB157" s="530"/>
      <c r="BC157" s="530"/>
      <c r="BD157" s="530"/>
      <c r="BE157" s="530"/>
      <c r="BF157" s="584"/>
      <c r="BG157" s="585"/>
      <c r="BH157" s="585"/>
      <c r="BI157" s="585"/>
      <c r="BJ157" s="585"/>
      <c r="BK157" s="530"/>
      <c r="BL157" s="530"/>
      <c r="BM157" s="530"/>
      <c r="BN157" s="584"/>
      <c r="BO157" s="585"/>
      <c r="BP157" s="585"/>
      <c r="BQ157" s="585"/>
      <c r="BR157" s="585"/>
      <c r="BS157" s="530"/>
      <c r="BT157" s="530"/>
      <c r="BU157" s="530"/>
      <c r="BV157" s="530"/>
      <c r="BW157" s="530"/>
    </row>
    <row r="158" spans="1:75" ht="15.75" customHeight="1" x14ac:dyDescent="0.25">
      <c r="A158" s="171"/>
      <c r="B158" s="577"/>
      <c r="C158" s="578"/>
      <c r="D158" s="579"/>
      <c r="E158" s="579"/>
      <c r="F158" s="579"/>
      <c r="G158" s="580"/>
      <c r="H158" s="581"/>
      <c r="I158" s="581"/>
      <c r="J158" s="582"/>
      <c r="K158" s="582"/>
      <c r="L158" s="579"/>
      <c r="M158" s="579"/>
      <c r="N158" s="579"/>
      <c r="O158" s="579"/>
      <c r="P158" s="579"/>
      <c r="Q158" s="579"/>
      <c r="R158" s="579"/>
      <c r="S158" s="579"/>
      <c r="T158" s="581"/>
      <c r="U158" s="58"/>
      <c r="V158" s="58"/>
      <c r="W158" s="58"/>
      <c r="X158" s="58"/>
      <c r="Y158" s="58"/>
      <c r="Z158" s="103"/>
      <c r="AA158" s="103"/>
      <c r="AB158" s="103"/>
      <c r="AC158" s="103"/>
      <c r="AD158" s="103"/>
      <c r="AE158" s="103"/>
      <c r="AF158" s="103"/>
      <c r="AG158" s="103"/>
      <c r="AH158" s="103"/>
      <c r="AI158" s="103"/>
      <c r="AJ158" s="103"/>
      <c r="AK158" s="103"/>
      <c r="AL158" s="103"/>
      <c r="AM158" s="583"/>
      <c r="AN158" s="103"/>
      <c r="AO158" s="103"/>
      <c r="AP158" s="584"/>
      <c r="AQ158" s="585"/>
      <c r="AR158" s="585"/>
      <c r="AS158" s="585"/>
      <c r="AT158" s="585"/>
      <c r="AU158" s="530"/>
      <c r="AV158" s="530"/>
      <c r="AW158" s="530"/>
      <c r="AX158" s="584"/>
      <c r="AY158" s="585"/>
      <c r="AZ158" s="585"/>
      <c r="BA158" s="585"/>
      <c r="BB158" s="530"/>
      <c r="BC158" s="530"/>
      <c r="BD158" s="530"/>
      <c r="BE158" s="530"/>
      <c r="BF158" s="584"/>
      <c r="BG158" s="585"/>
      <c r="BH158" s="585"/>
      <c r="BI158" s="585"/>
      <c r="BJ158" s="585"/>
      <c r="BK158" s="530"/>
      <c r="BL158" s="530"/>
      <c r="BM158" s="530"/>
      <c r="BN158" s="584"/>
      <c r="BO158" s="585"/>
      <c r="BP158" s="585"/>
      <c r="BQ158" s="585"/>
      <c r="BR158" s="585"/>
      <c r="BS158" s="530"/>
      <c r="BT158" s="530"/>
      <c r="BU158" s="530"/>
      <c r="BV158" s="530"/>
      <c r="BW158" s="530"/>
    </row>
    <row r="159" spans="1:75" ht="15.75" customHeight="1" x14ac:dyDescent="0.25">
      <c r="A159" s="171"/>
      <c r="B159" s="577"/>
      <c r="C159" s="578"/>
      <c r="D159" s="579"/>
      <c r="E159" s="579"/>
      <c r="F159" s="579"/>
      <c r="G159" s="580"/>
      <c r="H159" s="581"/>
      <c r="I159" s="581"/>
      <c r="J159" s="582"/>
      <c r="K159" s="582"/>
      <c r="L159" s="579"/>
      <c r="M159" s="579"/>
      <c r="N159" s="579"/>
      <c r="O159" s="579"/>
      <c r="P159" s="579"/>
      <c r="Q159" s="579"/>
      <c r="R159" s="579"/>
      <c r="S159" s="579"/>
      <c r="T159" s="581"/>
      <c r="U159" s="58"/>
      <c r="V159" s="58"/>
      <c r="W159" s="58"/>
      <c r="X159" s="58"/>
      <c r="Y159" s="58"/>
      <c r="Z159" s="103"/>
      <c r="AA159" s="103"/>
      <c r="AB159" s="103"/>
      <c r="AC159" s="103"/>
      <c r="AD159" s="103"/>
      <c r="AE159" s="103"/>
      <c r="AF159" s="103"/>
      <c r="AG159" s="103"/>
      <c r="AH159" s="103"/>
      <c r="AI159" s="103"/>
      <c r="AJ159" s="103"/>
      <c r="AK159" s="103"/>
      <c r="AL159" s="103"/>
      <c r="AM159" s="583"/>
      <c r="AN159" s="103"/>
      <c r="AO159" s="103"/>
      <c r="AP159" s="584"/>
      <c r="AQ159" s="585"/>
      <c r="AR159" s="585"/>
      <c r="AS159" s="585"/>
      <c r="AT159" s="585"/>
      <c r="AU159" s="530"/>
      <c r="AV159" s="530"/>
      <c r="AW159" s="530"/>
      <c r="AX159" s="584"/>
      <c r="AY159" s="585"/>
      <c r="AZ159" s="585"/>
      <c r="BA159" s="585"/>
      <c r="BB159" s="530"/>
      <c r="BC159" s="530"/>
      <c r="BD159" s="530"/>
      <c r="BE159" s="530"/>
      <c r="BF159" s="584"/>
      <c r="BG159" s="585"/>
      <c r="BH159" s="585"/>
      <c r="BI159" s="585"/>
      <c r="BJ159" s="585"/>
      <c r="BK159" s="530"/>
      <c r="BL159" s="530"/>
      <c r="BM159" s="530"/>
      <c r="BN159" s="584"/>
      <c r="BO159" s="585"/>
      <c r="BP159" s="585"/>
      <c r="BQ159" s="585"/>
      <c r="BR159" s="585"/>
      <c r="BS159" s="530"/>
      <c r="BT159" s="530"/>
      <c r="BU159" s="530"/>
      <c r="BV159" s="530"/>
      <c r="BW159" s="530"/>
    </row>
    <row r="160" spans="1:75" ht="15.75" customHeight="1" x14ac:dyDescent="0.25">
      <c r="A160" s="171"/>
      <c r="B160" s="577"/>
      <c r="C160" s="578"/>
      <c r="D160" s="579"/>
      <c r="E160" s="579"/>
      <c r="F160" s="579"/>
      <c r="G160" s="580"/>
      <c r="H160" s="581"/>
      <c r="I160" s="581"/>
      <c r="J160" s="582"/>
      <c r="K160" s="582"/>
      <c r="L160" s="579"/>
      <c r="M160" s="579"/>
      <c r="N160" s="579"/>
      <c r="O160" s="579"/>
      <c r="P160" s="579"/>
      <c r="Q160" s="579"/>
      <c r="R160" s="579"/>
      <c r="S160" s="579"/>
      <c r="T160" s="581"/>
      <c r="U160" s="58"/>
      <c r="V160" s="58"/>
      <c r="W160" s="58"/>
      <c r="X160" s="58"/>
      <c r="Y160" s="58"/>
      <c r="Z160" s="103"/>
      <c r="AA160" s="103"/>
      <c r="AB160" s="103"/>
      <c r="AC160" s="103"/>
      <c r="AD160" s="103"/>
      <c r="AE160" s="103"/>
      <c r="AF160" s="103"/>
      <c r="AG160" s="103"/>
      <c r="AH160" s="103"/>
      <c r="AI160" s="103"/>
      <c r="AJ160" s="103"/>
      <c r="AK160" s="103"/>
      <c r="AL160" s="103"/>
      <c r="AM160" s="583"/>
      <c r="AN160" s="103"/>
      <c r="AO160" s="103"/>
      <c r="AP160" s="584"/>
      <c r="AQ160" s="585"/>
      <c r="AR160" s="585"/>
      <c r="AS160" s="585"/>
      <c r="AT160" s="585"/>
      <c r="AU160" s="530"/>
      <c r="AV160" s="530"/>
      <c r="AW160" s="530"/>
      <c r="AX160" s="584"/>
      <c r="AY160" s="585"/>
      <c r="AZ160" s="585"/>
      <c r="BA160" s="585"/>
      <c r="BB160" s="530"/>
      <c r="BC160" s="530"/>
      <c r="BD160" s="530"/>
      <c r="BE160" s="530"/>
      <c r="BF160" s="584"/>
      <c r="BG160" s="585"/>
      <c r="BH160" s="585"/>
      <c r="BI160" s="585"/>
      <c r="BJ160" s="585"/>
      <c r="BK160" s="530"/>
      <c r="BL160" s="530"/>
      <c r="BM160" s="530"/>
      <c r="BN160" s="584"/>
      <c r="BO160" s="585"/>
      <c r="BP160" s="585"/>
      <c r="BQ160" s="585"/>
      <c r="BR160" s="585"/>
      <c r="BS160" s="530"/>
      <c r="BT160" s="530"/>
      <c r="BU160" s="530"/>
      <c r="BV160" s="530"/>
      <c r="BW160" s="530"/>
    </row>
    <row r="161" spans="1:75" ht="15.75" customHeight="1" x14ac:dyDescent="0.25">
      <c r="A161" s="171"/>
      <c r="B161" s="577"/>
      <c r="C161" s="578"/>
      <c r="D161" s="579"/>
      <c r="E161" s="579"/>
      <c r="F161" s="579"/>
      <c r="G161" s="580"/>
      <c r="H161" s="581"/>
      <c r="I161" s="581"/>
      <c r="J161" s="582"/>
      <c r="K161" s="582"/>
      <c r="L161" s="579"/>
      <c r="M161" s="579"/>
      <c r="N161" s="579"/>
      <c r="O161" s="579"/>
      <c r="P161" s="579"/>
      <c r="Q161" s="579"/>
      <c r="R161" s="579"/>
      <c r="S161" s="579"/>
      <c r="T161" s="581"/>
      <c r="U161" s="58"/>
      <c r="V161" s="58"/>
      <c r="W161" s="58"/>
      <c r="X161" s="58"/>
      <c r="Y161" s="58"/>
      <c r="Z161" s="103"/>
      <c r="AA161" s="103"/>
      <c r="AB161" s="103"/>
      <c r="AC161" s="103"/>
      <c r="AD161" s="103"/>
      <c r="AE161" s="103"/>
      <c r="AF161" s="103"/>
      <c r="AG161" s="103"/>
      <c r="AH161" s="103"/>
      <c r="AI161" s="103"/>
      <c r="AJ161" s="103"/>
      <c r="AK161" s="103"/>
      <c r="AL161" s="103"/>
      <c r="AM161" s="583"/>
      <c r="AN161" s="103"/>
      <c r="AO161" s="103"/>
      <c r="AP161" s="584"/>
      <c r="AQ161" s="585"/>
      <c r="AR161" s="585"/>
      <c r="AS161" s="585"/>
      <c r="AT161" s="585"/>
      <c r="AU161" s="530"/>
      <c r="AV161" s="530"/>
      <c r="AW161" s="530"/>
      <c r="AX161" s="584"/>
      <c r="AY161" s="585"/>
      <c r="AZ161" s="585"/>
      <c r="BA161" s="585"/>
      <c r="BB161" s="530"/>
      <c r="BC161" s="530"/>
      <c r="BD161" s="530"/>
      <c r="BE161" s="530"/>
      <c r="BF161" s="584"/>
      <c r="BG161" s="585"/>
      <c r="BH161" s="585"/>
      <c r="BI161" s="585"/>
      <c r="BJ161" s="585"/>
      <c r="BK161" s="530"/>
      <c r="BL161" s="530"/>
      <c r="BM161" s="530"/>
      <c r="BN161" s="584"/>
      <c r="BO161" s="585"/>
      <c r="BP161" s="585"/>
      <c r="BQ161" s="585"/>
      <c r="BR161" s="585"/>
      <c r="BS161" s="530"/>
      <c r="BT161" s="530"/>
      <c r="BU161" s="530"/>
      <c r="BV161" s="530"/>
      <c r="BW161" s="530"/>
    </row>
    <row r="162" spans="1:75" ht="15.75" customHeight="1" x14ac:dyDescent="0.25">
      <c r="A162" s="171"/>
      <c r="B162" s="577"/>
      <c r="C162" s="578"/>
      <c r="D162" s="579"/>
      <c r="E162" s="579"/>
      <c r="F162" s="579"/>
      <c r="G162" s="580"/>
      <c r="H162" s="581"/>
      <c r="I162" s="581"/>
      <c r="J162" s="582"/>
      <c r="K162" s="582"/>
      <c r="L162" s="579"/>
      <c r="M162" s="579"/>
      <c r="N162" s="579"/>
      <c r="O162" s="579"/>
      <c r="P162" s="579"/>
      <c r="Q162" s="579"/>
      <c r="R162" s="579"/>
      <c r="S162" s="579"/>
      <c r="T162" s="581"/>
      <c r="U162" s="58"/>
      <c r="V162" s="58"/>
      <c r="W162" s="58"/>
      <c r="X162" s="58"/>
      <c r="Y162" s="58"/>
      <c r="Z162" s="103"/>
      <c r="AA162" s="103"/>
      <c r="AB162" s="103"/>
      <c r="AC162" s="103"/>
      <c r="AD162" s="103"/>
      <c r="AE162" s="103"/>
      <c r="AF162" s="103"/>
      <c r="AG162" s="103"/>
      <c r="AH162" s="103"/>
      <c r="AI162" s="103"/>
      <c r="AJ162" s="103"/>
      <c r="AK162" s="103"/>
      <c r="AL162" s="103"/>
      <c r="AM162" s="583"/>
      <c r="AN162" s="103"/>
      <c r="AO162" s="103"/>
      <c r="AP162" s="584"/>
      <c r="AQ162" s="585"/>
      <c r="AR162" s="585"/>
      <c r="AS162" s="585"/>
      <c r="AT162" s="585"/>
      <c r="AU162" s="530"/>
      <c r="AV162" s="530"/>
      <c r="AW162" s="530"/>
      <c r="AX162" s="584"/>
      <c r="AY162" s="585"/>
      <c r="AZ162" s="585"/>
      <c r="BA162" s="585"/>
      <c r="BB162" s="530"/>
      <c r="BC162" s="530"/>
      <c r="BD162" s="530"/>
      <c r="BE162" s="530"/>
      <c r="BF162" s="584"/>
      <c r="BG162" s="585"/>
      <c r="BH162" s="585"/>
      <c r="BI162" s="585"/>
      <c r="BJ162" s="585"/>
      <c r="BK162" s="530"/>
      <c r="BL162" s="530"/>
      <c r="BM162" s="530"/>
      <c r="BN162" s="584"/>
      <c r="BO162" s="585"/>
      <c r="BP162" s="585"/>
      <c r="BQ162" s="585"/>
      <c r="BR162" s="585"/>
      <c r="BS162" s="530"/>
      <c r="BT162" s="530"/>
      <c r="BU162" s="530"/>
      <c r="BV162" s="530"/>
      <c r="BW162" s="530"/>
    </row>
    <row r="163" spans="1:75" ht="15.75" customHeight="1" x14ac:dyDescent="0.25">
      <c r="A163" s="171"/>
      <c r="B163" s="577"/>
      <c r="C163" s="578"/>
      <c r="D163" s="579"/>
      <c r="E163" s="579"/>
      <c r="F163" s="579"/>
      <c r="G163" s="580"/>
      <c r="H163" s="581"/>
      <c r="I163" s="581"/>
      <c r="J163" s="582"/>
      <c r="K163" s="582"/>
      <c r="L163" s="579"/>
      <c r="M163" s="579"/>
      <c r="N163" s="579"/>
      <c r="O163" s="579"/>
      <c r="P163" s="579"/>
      <c r="Q163" s="579"/>
      <c r="R163" s="579"/>
      <c r="S163" s="579"/>
      <c r="T163" s="581"/>
      <c r="U163" s="58"/>
      <c r="V163" s="58"/>
      <c r="W163" s="58"/>
      <c r="X163" s="58"/>
      <c r="Y163" s="58"/>
      <c r="Z163" s="103"/>
      <c r="AA163" s="103"/>
      <c r="AB163" s="103"/>
      <c r="AC163" s="103"/>
      <c r="AD163" s="103"/>
      <c r="AE163" s="103"/>
      <c r="AF163" s="103"/>
      <c r="AG163" s="103"/>
      <c r="AH163" s="103"/>
      <c r="AI163" s="103"/>
      <c r="AJ163" s="103"/>
      <c r="AK163" s="103"/>
      <c r="AL163" s="103"/>
      <c r="AM163" s="583"/>
      <c r="AN163" s="103"/>
      <c r="AO163" s="103"/>
      <c r="AP163" s="584"/>
      <c r="AQ163" s="585"/>
      <c r="AR163" s="585"/>
      <c r="AS163" s="585"/>
      <c r="AT163" s="585"/>
      <c r="AU163" s="530"/>
      <c r="AV163" s="530"/>
      <c r="AW163" s="530"/>
      <c r="AX163" s="584"/>
      <c r="AY163" s="585"/>
      <c r="AZ163" s="585"/>
      <c r="BA163" s="585"/>
      <c r="BB163" s="530"/>
      <c r="BC163" s="530"/>
      <c r="BD163" s="530"/>
      <c r="BE163" s="530"/>
      <c r="BF163" s="584"/>
      <c r="BG163" s="585"/>
      <c r="BH163" s="585"/>
      <c r="BI163" s="585"/>
      <c r="BJ163" s="585"/>
      <c r="BK163" s="530"/>
      <c r="BL163" s="530"/>
      <c r="BM163" s="530"/>
      <c r="BN163" s="584"/>
      <c r="BO163" s="585"/>
      <c r="BP163" s="585"/>
      <c r="BQ163" s="585"/>
      <c r="BR163" s="585"/>
      <c r="BS163" s="530"/>
      <c r="BT163" s="530"/>
      <c r="BU163" s="530"/>
      <c r="BV163" s="530"/>
      <c r="BW163" s="530"/>
    </row>
    <row r="164" spans="1:75" ht="15.75" customHeight="1" x14ac:dyDescent="0.25">
      <c r="A164" s="171"/>
      <c r="B164" s="577"/>
      <c r="C164" s="578"/>
      <c r="D164" s="579"/>
      <c r="E164" s="579"/>
      <c r="F164" s="579"/>
      <c r="G164" s="580"/>
      <c r="H164" s="581"/>
      <c r="I164" s="581"/>
      <c r="J164" s="582"/>
      <c r="K164" s="582"/>
      <c r="L164" s="579"/>
      <c r="M164" s="579"/>
      <c r="N164" s="579"/>
      <c r="O164" s="579"/>
      <c r="P164" s="579"/>
      <c r="Q164" s="579"/>
      <c r="R164" s="579"/>
      <c r="S164" s="579"/>
      <c r="T164" s="581"/>
      <c r="U164" s="58"/>
      <c r="V164" s="58"/>
      <c r="W164" s="58"/>
      <c r="X164" s="58"/>
      <c r="Y164" s="58"/>
      <c r="Z164" s="103"/>
      <c r="AA164" s="103"/>
      <c r="AB164" s="103"/>
      <c r="AC164" s="103"/>
      <c r="AD164" s="103"/>
      <c r="AE164" s="103"/>
      <c r="AF164" s="103"/>
      <c r="AG164" s="103"/>
      <c r="AH164" s="103"/>
      <c r="AI164" s="103"/>
      <c r="AJ164" s="103"/>
      <c r="AK164" s="103"/>
      <c r="AL164" s="103"/>
      <c r="AM164" s="583"/>
      <c r="AN164" s="103"/>
      <c r="AO164" s="103"/>
      <c r="AP164" s="584"/>
      <c r="AQ164" s="585"/>
      <c r="AR164" s="585"/>
      <c r="AS164" s="585"/>
      <c r="AT164" s="585"/>
      <c r="AU164" s="530"/>
      <c r="AV164" s="530"/>
      <c r="AW164" s="530"/>
      <c r="AX164" s="584"/>
      <c r="AY164" s="585"/>
      <c r="AZ164" s="585"/>
      <c r="BA164" s="585"/>
      <c r="BB164" s="530"/>
      <c r="BC164" s="530"/>
      <c r="BD164" s="530"/>
      <c r="BE164" s="530"/>
      <c r="BF164" s="584"/>
      <c r="BG164" s="585"/>
      <c r="BH164" s="585"/>
      <c r="BI164" s="585"/>
      <c r="BJ164" s="585"/>
      <c r="BK164" s="530"/>
      <c r="BL164" s="530"/>
      <c r="BM164" s="530"/>
      <c r="BN164" s="584"/>
      <c r="BO164" s="585"/>
      <c r="BP164" s="585"/>
      <c r="BQ164" s="585"/>
      <c r="BR164" s="585"/>
      <c r="BS164" s="530"/>
      <c r="BT164" s="530"/>
      <c r="BU164" s="530"/>
      <c r="BV164" s="530"/>
      <c r="BW164" s="530"/>
    </row>
    <row r="165" spans="1:75" ht="15.75" customHeight="1" x14ac:dyDescent="0.25">
      <c r="A165" s="171"/>
      <c r="B165" s="577"/>
      <c r="C165" s="578"/>
      <c r="D165" s="579"/>
      <c r="E165" s="579"/>
      <c r="F165" s="579"/>
      <c r="G165" s="580"/>
      <c r="H165" s="581"/>
      <c r="I165" s="581"/>
      <c r="J165" s="582"/>
      <c r="K165" s="582"/>
      <c r="L165" s="579"/>
      <c r="M165" s="579"/>
      <c r="N165" s="579"/>
      <c r="O165" s="579"/>
      <c r="P165" s="579"/>
      <c r="Q165" s="579"/>
      <c r="R165" s="579"/>
      <c r="S165" s="579"/>
      <c r="T165" s="581"/>
      <c r="U165" s="58"/>
      <c r="V165" s="58"/>
      <c r="W165" s="58"/>
      <c r="X165" s="58"/>
      <c r="Y165" s="58"/>
      <c r="Z165" s="103"/>
      <c r="AA165" s="103"/>
      <c r="AB165" s="103"/>
      <c r="AC165" s="103"/>
      <c r="AD165" s="103"/>
      <c r="AE165" s="103"/>
      <c r="AF165" s="103"/>
      <c r="AG165" s="103"/>
      <c r="AH165" s="103"/>
      <c r="AI165" s="103"/>
      <c r="AJ165" s="103"/>
      <c r="AK165" s="103"/>
      <c r="AL165" s="103"/>
      <c r="AM165" s="583"/>
      <c r="AN165" s="103"/>
      <c r="AO165" s="103"/>
      <c r="AP165" s="584"/>
      <c r="AQ165" s="585"/>
      <c r="AR165" s="585"/>
      <c r="AS165" s="585"/>
      <c r="AT165" s="585"/>
      <c r="AU165" s="530"/>
      <c r="AV165" s="530"/>
      <c r="AW165" s="530"/>
      <c r="AX165" s="584"/>
      <c r="AY165" s="585"/>
      <c r="AZ165" s="585"/>
      <c r="BA165" s="585"/>
      <c r="BB165" s="530"/>
      <c r="BC165" s="530"/>
      <c r="BD165" s="530"/>
      <c r="BE165" s="530"/>
      <c r="BF165" s="584"/>
      <c r="BG165" s="585"/>
      <c r="BH165" s="585"/>
      <c r="BI165" s="585"/>
      <c r="BJ165" s="585"/>
      <c r="BK165" s="530"/>
      <c r="BL165" s="530"/>
      <c r="BM165" s="530"/>
      <c r="BN165" s="584"/>
      <c r="BO165" s="585"/>
      <c r="BP165" s="585"/>
      <c r="BQ165" s="585"/>
      <c r="BR165" s="585"/>
      <c r="BS165" s="530"/>
      <c r="BT165" s="530"/>
      <c r="BU165" s="530"/>
      <c r="BV165" s="530"/>
      <c r="BW165" s="530"/>
    </row>
    <row r="166" spans="1:75" ht="15.75" customHeight="1" x14ac:dyDescent="0.25">
      <c r="A166" s="171"/>
      <c r="B166" s="577"/>
      <c r="C166" s="578"/>
      <c r="D166" s="579"/>
      <c r="E166" s="579"/>
      <c r="F166" s="579"/>
      <c r="G166" s="580"/>
      <c r="H166" s="581"/>
      <c r="I166" s="581"/>
      <c r="J166" s="582"/>
      <c r="K166" s="582"/>
      <c r="L166" s="579"/>
      <c r="M166" s="579"/>
      <c r="N166" s="579"/>
      <c r="O166" s="579"/>
      <c r="P166" s="579"/>
      <c r="Q166" s="579"/>
      <c r="R166" s="579"/>
      <c r="S166" s="579"/>
      <c r="T166" s="581"/>
      <c r="U166" s="58"/>
      <c r="V166" s="58"/>
      <c r="W166" s="58"/>
      <c r="X166" s="58"/>
      <c r="Y166" s="58"/>
      <c r="Z166" s="103"/>
      <c r="AA166" s="103"/>
      <c r="AB166" s="103"/>
      <c r="AC166" s="103"/>
      <c r="AD166" s="103"/>
      <c r="AE166" s="103"/>
      <c r="AF166" s="103"/>
      <c r="AG166" s="103"/>
      <c r="AH166" s="103"/>
      <c r="AI166" s="103"/>
      <c r="AJ166" s="103"/>
      <c r="AK166" s="103"/>
      <c r="AL166" s="103"/>
      <c r="AM166" s="583"/>
      <c r="AN166" s="103"/>
      <c r="AO166" s="103"/>
      <c r="AP166" s="584"/>
      <c r="AQ166" s="585"/>
      <c r="AR166" s="585"/>
      <c r="AS166" s="585"/>
      <c r="AT166" s="585"/>
      <c r="AU166" s="530"/>
      <c r="AV166" s="530"/>
      <c r="AW166" s="530"/>
      <c r="AX166" s="584"/>
      <c r="AY166" s="585"/>
      <c r="AZ166" s="585"/>
      <c r="BA166" s="585"/>
      <c r="BB166" s="530"/>
      <c r="BC166" s="530"/>
      <c r="BD166" s="530"/>
      <c r="BE166" s="530"/>
      <c r="BF166" s="584"/>
      <c r="BG166" s="585"/>
      <c r="BH166" s="585"/>
      <c r="BI166" s="585"/>
      <c r="BJ166" s="585"/>
      <c r="BK166" s="530"/>
      <c r="BL166" s="530"/>
      <c r="BM166" s="530"/>
      <c r="BN166" s="584"/>
      <c r="BO166" s="585"/>
      <c r="BP166" s="585"/>
      <c r="BQ166" s="585"/>
      <c r="BR166" s="585"/>
      <c r="BS166" s="530"/>
      <c r="BT166" s="530"/>
      <c r="BU166" s="530"/>
      <c r="BV166" s="530"/>
      <c r="BW166" s="530"/>
    </row>
    <row r="167" spans="1:75" ht="15.75" customHeight="1" x14ac:dyDescent="0.25">
      <c r="A167" s="171"/>
      <c r="B167" s="577"/>
      <c r="C167" s="578"/>
      <c r="D167" s="579"/>
      <c r="E167" s="579"/>
      <c r="F167" s="579"/>
      <c r="G167" s="580"/>
      <c r="H167" s="581"/>
      <c r="I167" s="581"/>
      <c r="J167" s="582"/>
      <c r="K167" s="582"/>
      <c r="L167" s="579"/>
      <c r="M167" s="579"/>
      <c r="N167" s="579"/>
      <c r="O167" s="579"/>
      <c r="P167" s="579"/>
      <c r="Q167" s="579"/>
      <c r="R167" s="579"/>
      <c r="S167" s="579"/>
      <c r="T167" s="581"/>
      <c r="U167" s="58"/>
      <c r="V167" s="58"/>
      <c r="W167" s="58"/>
      <c r="X167" s="58"/>
      <c r="Y167" s="58"/>
      <c r="Z167" s="103"/>
      <c r="AA167" s="103"/>
      <c r="AB167" s="103"/>
      <c r="AC167" s="103"/>
      <c r="AD167" s="103"/>
      <c r="AE167" s="103"/>
      <c r="AF167" s="103"/>
      <c r="AG167" s="103"/>
      <c r="AH167" s="103"/>
      <c r="AI167" s="103"/>
      <c r="AJ167" s="103"/>
      <c r="AK167" s="103"/>
      <c r="AL167" s="103"/>
      <c r="AM167" s="583"/>
      <c r="AN167" s="103"/>
      <c r="AO167" s="103"/>
      <c r="AP167" s="584"/>
      <c r="AQ167" s="585"/>
      <c r="AR167" s="585"/>
      <c r="AS167" s="585"/>
      <c r="AT167" s="585"/>
      <c r="AU167" s="530"/>
      <c r="AV167" s="530"/>
      <c r="AW167" s="530"/>
      <c r="AX167" s="584"/>
      <c r="AY167" s="585"/>
      <c r="AZ167" s="585"/>
      <c r="BA167" s="585"/>
      <c r="BB167" s="530"/>
      <c r="BC167" s="530"/>
      <c r="BD167" s="530"/>
      <c r="BE167" s="530"/>
      <c r="BF167" s="584"/>
      <c r="BG167" s="585"/>
      <c r="BH167" s="585"/>
      <c r="BI167" s="585"/>
      <c r="BJ167" s="585"/>
      <c r="BK167" s="530"/>
      <c r="BL167" s="530"/>
      <c r="BM167" s="530"/>
      <c r="BN167" s="584"/>
      <c r="BO167" s="585"/>
      <c r="BP167" s="585"/>
      <c r="BQ167" s="585"/>
      <c r="BR167" s="585"/>
      <c r="BS167" s="530"/>
      <c r="BT167" s="530"/>
      <c r="BU167" s="530"/>
      <c r="BV167" s="530"/>
      <c r="BW167" s="530"/>
    </row>
    <row r="168" spans="1:75" ht="15.75" customHeight="1" x14ac:dyDescent="0.25">
      <c r="A168" s="171"/>
      <c r="B168" s="577"/>
      <c r="C168" s="578"/>
      <c r="D168" s="579"/>
      <c r="E168" s="579"/>
      <c r="F168" s="579"/>
      <c r="G168" s="580"/>
      <c r="H168" s="581"/>
      <c r="I168" s="581"/>
      <c r="J168" s="582"/>
      <c r="K168" s="582"/>
      <c r="L168" s="579"/>
      <c r="M168" s="579"/>
      <c r="N168" s="579"/>
      <c r="O168" s="579"/>
      <c r="P168" s="579"/>
      <c r="Q168" s="579"/>
      <c r="R168" s="579"/>
      <c r="S168" s="579"/>
      <c r="T168" s="581"/>
      <c r="U168" s="58"/>
      <c r="V168" s="58"/>
      <c r="W168" s="58"/>
      <c r="X168" s="58"/>
      <c r="Y168" s="58"/>
      <c r="Z168" s="103"/>
      <c r="AA168" s="103"/>
      <c r="AB168" s="103"/>
      <c r="AC168" s="103"/>
      <c r="AD168" s="103"/>
      <c r="AE168" s="103"/>
      <c r="AF168" s="103"/>
      <c r="AG168" s="103"/>
      <c r="AH168" s="103"/>
      <c r="AI168" s="103"/>
      <c r="AJ168" s="103"/>
      <c r="AK168" s="103"/>
      <c r="AL168" s="103"/>
      <c r="AM168" s="583"/>
      <c r="AN168" s="103"/>
      <c r="AO168" s="103"/>
      <c r="AP168" s="584"/>
      <c r="AQ168" s="585"/>
      <c r="AR168" s="585"/>
      <c r="AS168" s="585"/>
      <c r="AT168" s="585"/>
      <c r="AU168" s="530"/>
      <c r="AV168" s="530"/>
      <c r="AW168" s="530"/>
      <c r="AX168" s="584"/>
      <c r="AY168" s="585"/>
      <c r="AZ168" s="585"/>
      <c r="BA168" s="585"/>
      <c r="BB168" s="530"/>
      <c r="BC168" s="530"/>
      <c r="BD168" s="530"/>
      <c r="BE168" s="530"/>
      <c r="BF168" s="584"/>
      <c r="BG168" s="585"/>
      <c r="BH168" s="585"/>
      <c r="BI168" s="585"/>
      <c r="BJ168" s="585"/>
      <c r="BK168" s="530"/>
      <c r="BL168" s="530"/>
      <c r="BM168" s="530"/>
      <c r="BN168" s="584"/>
      <c r="BO168" s="585"/>
      <c r="BP168" s="585"/>
      <c r="BQ168" s="585"/>
      <c r="BR168" s="585"/>
      <c r="BS168" s="530"/>
      <c r="BT168" s="530"/>
      <c r="BU168" s="530"/>
      <c r="BV168" s="530"/>
      <c r="BW168" s="530"/>
    </row>
    <row r="169" spans="1:75" ht="15.75" customHeight="1" x14ac:dyDescent="0.25">
      <c r="A169" s="171"/>
      <c r="B169" s="577"/>
      <c r="C169" s="578"/>
      <c r="D169" s="579"/>
      <c r="E169" s="579"/>
      <c r="F169" s="579"/>
      <c r="G169" s="580"/>
      <c r="H169" s="581"/>
      <c r="I169" s="581"/>
      <c r="J169" s="582"/>
      <c r="K169" s="582"/>
      <c r="L169" s="579"/>
      <c r="M169" s="579"/>
      <c r="N169" s="579"/>
      <c r="O169" s="579"/>
      <c r="P169" s="579"/>
      <c r="Q169" s="579"/>
      <c r="R169" s="579"/>
      <c r="S169" s="579"/>
      <c r="T169" s="581"/>
      <c r="U169" s="58"/>
      <c r="V169" s="58"/>
      <c r="W169" s="58"/>
      <c r="X169" s="58"/>
      <c r="Y169" s="58"/>
      <c r="Z169" s="103"/>
      <c r="AA169" s="103"/>
      <c r="AB169" s="103"/>
      <c r="AC169" s="103"/>
      <c r="AD169" s="103"/>
      <c r="AE169" s="103"/>
      <c r="AF169" s="103"/>
      <c r="AG169" s="103"/>
      <c r="AH169" s="103"/>
      <c r="AI169" s="103"/>
      <c r="AJ169" s="103"/>
      <c r="AK169" s="103"/>
      <c r="AL169" s="103"/>
      <c r="AM169" s="583"/>
      <c r="AN169" s="103"/>
      <c r="AO169" s="103"/>
      <c r="AP169" s="584"/>
      <c r="AQ169" s="585"/>
      <c r="AR169" s="585"/>
      <c r="AS169" s="585"/>
      <c r="AT169" s="585"/>
      <c r="AU169" s="530"/>
      <c r="AV169" s="530"/>
      <c r="AW169" s="530"/>
      <c r="AX169" s="584"/>
      <c r="AY169" s="585"/>
      <c r="AZ169" s="585"/>
      <c r="BA169" s="585"/>
      <c r="BB169" s="530"/>
      <c r="BC169" s="530"/>
      <c r="BD169" s="530"/>
      <c r="BE169" s="530"/>
      <c r="BF169" s="584"/>
      <c r="BG169" s="585"/>
      <c r="BH169" s="585"/>
      <c r="BI169" s="585"/>
      <c r="BJ169" s="585"/>
      <c r="BK169" s="530"/>
      <c r="BL169" s="530"/>
      <c r="BM169" s="530"/>
      <c r="BN169" s="584"/>
      <c r="BO169" s="585"/>
      <c r="BP169" s="585"/>
      <c r="BQ169" s="585"/>
      <c r="BR169" s="585"/>
      <c r="BS169" s="530"/>
      <c r="BT169" s="530"/>
      <c r="BU169" s="530"/>
      <c r="BV169" s="530"/>
      <c r="BW169" s="530"/>
    </row>
    <row r="170" spans="1:75" ht="15.75" customHeight="1" x14ac:dyDescent="0.25">
      <c r="A170" s="171"/>
      <c r="B170" s="577"/>
      <c r="C170" s="578"/>
      <c r="D170" s="579"/>
      <c r="E170" s="579"/>
      <c r="F170" s="579"/>
      <c r="G170" s="580"/>
      <c r="H170" s="581"/>
      <c r="I170" s="581"/>
      <c r="J170" s="582"/>
      <c r="K170" s="582"/>
      <c r="L170" s="579"/>
      <c r="M170" s="579"/>
      <c r="N170" s="579"/>
      <c r="O170" s="579"/>
      <c r="P170" s="579"/>
      <c r="Q170" s="579"/>
      <c r="R170" s="579"/>
      <c r="S170" s="579"/>
      <c r="T170" s="581"/>
      <c r="U170" s="58"/>
      <c r="V170" s="58"/>
      <c r="W170" s="58"/>
      <c r="X170" s="58"/>
      <c r="Y170" s="58"/>
      <c r="Z170" s="103"/>
      <c r="AA170" s="103"/>
      <c r="AB170" s="103"/>
      <c r="AC170" s="103"/>
      <c r="AD170" s="103"/>
      <c r="AE170" s="103"/>
      <c r="AF170" s="103"/>
      <c r="AG170" s="103"/>
      <c r="AH170" s="103"/>
      <c r="AI170" s="103"/>
      <c r="AJ170" s="103"/>
      <c r="AK170" s="103"/>
      <c r="AL170" s="103"/>
      <c r="AM170" s="583"/>
      <c r="AN170" s="103"/>
      <c r="AO170" s="103"/>
      <c r="AP170" s="584"/>
      <c r="AQ170" s="585"/>
      <c r="AR170" s="585"/>
      <c r="AS170" s="585"/>
      <c r="AT170" s="585"/>
      <c r="AU170" s="530"/>
      <c r="AV170" s="530"/>
      <c r="AW170" s="530"/>
      <c r="AX170" s="584"/>
      <c r="AY170" s="585"/>
      <c r="AZ170" s="585"/>
      <c r="BA170" s="585"/>
      <c r="BB170" s="530"/>
      <c r="BC170" s="530"/>
      <c r="BD170" s="530"/>
      <c r="BE170" s="530"/>
      <c r="BF170" s="584"/>
      <c r="BG170" s="585"/>
      <c r="BH170" s="585"/>
      <c r="BI170" s="585"/>
      <c r="BJ170" s="585"/>
      <c r="BK170" s="530"/>
      <c r="BL170" s="530"/>
      <c r="BM170" s="530"/>
      <c r="BN170" s="584"/>
      <c r="BO170" s="585"/>
      <c r="BP170" s="585"/>
      <c r="BQ170" s="585"/>
      <c r="BR170" s="585"/>
      <c r="BS170" s="530"/>
      <c r="BT170" s="530"/>
      <c r="BU170" s="530"/>
      <c r="BV170" s="530"/>
      <c r="BW170" s="530"/>
    </row>
    <row r="171" spans="1:75" ht="15.75" customHeight="1" x14ac:dyDescent="0.25">
      <c r="A171" s="171"/>
      <c r="B171" s="577"/>
      <c r="C171" s="578"/>
      <c r="D171" s="579"/>
      <c r="E171" s="579"/>
      <c r="F171" s="579"/>
      <c r="G171" s="580"/>
      <c r="H171" s="581"/>
      <c r="I171" s="581"/>
      <c r="J171" s="582"/>
      <c r="K171" s="582"/>
      <c r="L171" s="579"/>
      <c r="M171" s="579"/>
      <c r="N171" s="579"/>
      <c r="O171" s="579"/>
      <c r="P171" s="579"/>
      <c r="Q171" s="579"/>
      <c r="R171" s="579"/>
      <c r="S171" s="579"/>
      <c r="T171" s="581"/>
      <c r="U171" s="58"/>
      <c r="V171" s="58"/>
      <c r="W171" s="58"/>
      <c r="X171" s="58"/>
      <c r="Y171" s="58"/>
      <c r="Z171" s="103"/>
      <c r="AA171" s="103"/>
      <c r="AB171" s="103"/>
      <c r="AC171" s="103"/>
      <c r="AD171" s="103"/>
      <c r="AE171" s="103"/>
      <c r="AF171" s="103"/>
      <c r="AG171" s="103"/>
      <c r="AH171" s="103"/>
      <c r="AI171" s="103"/>
      <c r="AJ171" s="103"/>
      <c r="AK171" s="103"/>
      <c r="AL171" s="103"/>
      <c r="AM171" s="583"/>
      <c r="AN171" s="103"/>
      <c r="AO171" s="103"/>
      <c r="AP171" s="584"/>
      <c r="AQ171" s="585"/>
      <c r="AR171" s="585"/>
      <c r="AS171" s="585"/>
      <c r="AT171" s="585"/>
      <c r="AU171" s="530"/>
      <c r="AV171" s="530"/>
      <c r="AW171" s="530"/>
      <c r="AX171" s="584"/>
      <c r="AY171" s="585"/>
      <c r="AZ171" s="585"/>
      <c r="BA171" s="585"/>
      <c r="BB171" s="530"/>
      <c r="BC171" s="530"/>
      <c r="BD171" s="530"/>
      <c r="BE171" s="530"/>
      <c r="BF171" s="584"/>
      <c r="BG171" s="585"/>
      <c r="BH171" s="585"/>
      <c r="BI171" s="585"/>
      <c r="BJ171" s="585"/>
      <c r="BK171" s="530"/>
      <c r="BL171" s="530"/>
      <c r="BM171" s="530"/>
      <c r="BN171" s="584"/>
      <c r="BO171" s="585"/>
      <c r="BP171" s="585"/>
      <c r="BQ171" s="585"/>
      <c r="BR171" s="585"/>
      <c r="BS171" s="530"/>
      <c r="BT171" s="530"/>
      <c r="BU171" s="530"/>
      <c r="BV171" s="530"/>
      <c r="BW171" s="530"/>
    </row>
    <row r="172" spans="1:75" ht="15.75" customHeight="1" x14ac:dyDescent="0.25">
      <c r="A172" s="171"/>
      <c r="B172" s="577"/>
      <c r="C172" s="578"/>
      <c r="D172" s="579"/>
      <c r="E172" s="579"/>
      <c r="F172" s="579"/>
      <c r="G172" s="580"/>
      <c r="H172" s="581"/>
      <c r="I172" s="581"/>
      <c r="J172" s="582"/>
      <c r="K172" s="582"/>
      <c r="L172" s="579"/>
      <c r="M172" s="579"/>
      <c r="N172" s="579"/>
      <c r="O172" s="579"/>
      <c r="P172" s="579"/>
      <c r="Q172" s="579"/>
      <c r="R172" s="579"/>
      <c r="S172" s="579"/>
      <c r="T172" s="581"/>
      <c r="U172" s="58"/>
      <c r="V172" s="58"/>
      <c r="W172" s="58"/>
      <c r="X172" s="58"/>
      <c r="Y172" s="58"/>
      <c r="Z172" s="103"/>
      <c r="AA172" s="103"/>
      <c r="AB172" s="103"/>
      <c r="AC172" s="103"/>
      <c r="AD172" s="103"/>
      <c r="AE172" s="103"/>
      <c r="AF172" s="103"/>
      <c r="AG172" s="103"/>
      <c r="AH172" s="103"/>
      <c r="AI172" s="103"/>
      <c r="AJ172" s="103"/>
      <c r="AK172" s="103"/>
      <c r="AL172" s="103"/>
      <c r="AM172" s="583"/>
      <c r="AN172" s="103"/>
      <c r="AO172" s="103"/>
      <c r="AP172" s="584"/>
      <c r="AQ172" s="585"/>
      <c r="AR172" s="585"/>
      <c r="AS172" s="585"/>
      <c r="AT172" s="585"/>
      <c r="AU172" s="530"/>
      <c r="AV172" s="530"/>
      <c r="AW172" s="530"/>
      <c r="AX172" s="584"/>
      <c r="AY172" s="585"/>
      <c r="AZ172" s="585"/>
      <c r="BA172" s="585"/>
      <c r="BB172" s="530"/>
      <c r="BC172" s="530"/>
      <c r="BD172" s="530"/>
      <c r="BE172" s="530"/>
      <c r="BF172" s="584"/>
      <c r="BG172" s="585"/>
      <c r="BH172" s="585"/>
      <c r="BI172" s="585"/>
      <c r="BJ172" s="585"/>
      <c r="BK172" s="530"/>
      <c r="BL172" s="530"/>
      <c r="BM172" s="530"/>
      <c r="BN172" s="584"/>
      <c r="BO172" s="585"/>
      <c r="BP172" s="585"/>
      <c r="BQ172" s="585"/>
      <c r="BR172" s="585"/>
      <c r="BS172" s="530"/>
      <c r="BT172" s="530"/>
      <c r="BU172" s="530"/>
      <c r="BV172" s="530"/>
      <c r="BW172" s="530"/>
    </row>
    <row r="173" spans="1:75" ht="15.75" customHeight="1" x14ac:dyDescent="0.25">
      <c r="A173" s="171"/>
      <c r="B173" s="577"/>
      <c r="C173" s="578"/>
      <c r="D173" s="579"/>
      <c r="E173" s="579"/>
      <c r="F173" s="579"/>
      <c r="G173" s="580"/>
      <c r="H173" s="581"/>
      <c r="I173" s="581"/>
      <c r="J173" s="582"/>
      <c r="K173" s="582"/>
      <c r="L173" s="579"/>
      <c r="M173" s="579"/>
      <c r="N173" s="579"/>
      <c r="O173" s="579"/>
      <c r="P173" s="579"/>
      <c r="Q173" s="579"/>
      <c r="R173" s="579"/>
      <c r="S173" s="579"/>
      <c r="T173" s="581"/>
      <c r="U173" s="58"/>
      <c r="V173" s="58"/>
      <c r="W173" s="58"/>
      <c r="X173" s="58"/>
      <c r="Y173" s="58"/>
      <c r="Z173" s="103"/>
      <c r="AA173" s="103"/>
      <c r="AB173" s="103"/>
      <c r="AC173" s="103"/>
      <c r="AD173" s="103"/>
      <c r="AE173" s="103"/>
      <c r="AF173" s="103"/>
      <c r="AG173" s="103"/>
      <c r="AH173" s="103"/>
      <c r="AI173" s="103"/>
      <c r="AJ173" s="103"/>
      <c r="AK173" s="103"/>
      <c r="AL173" s="103"/>
      <c r="AM173" s="583"/>
      <c r="AN173" s="103"/>
      <c r="AO173" s="103"/>
      <c r="AP173" s="584"/>
      <c r="AQ173" s="585"/>
      <c r="AR173" s="585"/>
      <c r="AS173" s="585"/>
      <c r="AT173" s="585"/>
      <c r="AU173" s="530"/>
      <c r="AV173" s="530"/>
      <c r="AW173" s="530"/>
      <c r="AX173" s="584"/>
      <c r="AY173" s="585"/>
      <c r="AZ173" s="585"/>
      <c r="BA173" s="585"/>
      <c r="BB173" s="530"/>
      <c r="BC173" s="530"/>
      <c r="BD173" s="530"/>
      <c r="BE173" s="530"/>
      <c r="BF173" s="584"/>
      <c r="BG173" s="585"/>
      <c r="BH173" s="585"/>
      <c r="BI173" s="585"/>
      <c r="BJ173" s="585"/>
      <c r="BK173" s="530"/>
      <c r="BL173" s="530"/>
      <c r="BM173" s="530"/>
      <c r="BN173" s="584"/>
      <c r="BO173" s="585"/>
      <c r="BP173" s="585"/>
      <c r="BQ173" s="585"/>
      <c r="BR173" s="585"/>
      <c r="BS173" s="530"/>
      <c r="BT173" s="530"/>
      <c r="BU173" s="530"/>
      <c r="BV173" s="530"/>
      <c r="BW173" s="530"/>
    </row>
    <row r="174" spans="1:75" ht="15.75" customHeight="1" x14ac:dyDescent="0.25">
      <c r="A174" s="171"/>
      <c r="B174" s="577"/>
      <c r="C174" s="578"/>
      <c r="D174" s="579"/>
      <c r="E174" s="579"/>
      <c r="F174" s="579"/>
      <c r="G174" s="580"/>
      <c r="H174" s="581"/>
      <c r="I174" s="581"/>
      <c r="J174" s="582"/>
      <c r="K174" s="582"/>
      <c r="L174" s="579"/>
      <c r="M174" s="579"/>
      <c r="N174" s="579"/>
      <c r="O174" s="579"/>
      <c r="P174" s="579"/>
      <c r="Q174" s="579"/>
      <c r="R174" s="579"/>
      <c r="S174" s="579"/>
      <c r="T174" s="581"/>
      <c r="U174" s="58"/>
      <c r="V174" s="58"/>
      <c r="W174" s="58"/>
      <c r="X174" s="58"/>
      <c r="Y174" s="58"/>
      <c r="Z174" s="103"/>
      <c r="AA174" s="103"/>
      <c r="AB174" s="103"/>
      <c r="AC174" s="103"/>
      <c r="AD174" s="103"/>
      <c r="AE174" s="103"/>
      <c r="AF174" s="103"/>
      <c r="AG174" s="103"/>
      <c r="AH174" s="103"/>
      <c r="AI174" s="103"/>
      <c r="AJ174" s="103"/>
      <c r="AK174" s="103"/>
      <c r="AL174" s="103"/>
      <c r="AM174" s="583"/>
      <c r="AN174" s="103"/>
      <c r="AO174" s="103"/>
      <c r="AP174" s="584"/>
      <c r="AQ174" s="585"/>
      <c r="AR174" s="585"/>
      <c r="AS174" s="585"/>
      <c r="AT174" s="585"/>
      <c r="AU174" s="530"/>
      <c r="AV174" s="530"/>
      <c r="AW174" s="530"/>
      <c r="AX174" s="584"/>
      <c r="AY174" s="585"/>
      <c r="AZ174" s="585"/>
      <c r="BA174" s="585"/>
      <c r="BB174" s="530"/>
      <c r="BC174" s="530"/>
      <c r="BD174" s="530"/>
      <c r="BE174" s="530"/>
      <c r="BF174" s="584"/>
      <c r="BG174" s="585"/>
      <c r="BH174" s="585"/>
      <c r="BI174" s="585"/>
      <c r="BJ174" s="585"/>
      <c r="BK174" s="530"/>
      <c r="BL174" s="530"/>
      <c r="BM174" s="530"/>
      <c r="BN174" s="584"/>
      <c r="BO174" s="585"/>
      <c r="BP174" s="585"/>
      <c r="BQ174" s="585"/>
      <c r="BR174" s="585"/>
      <c r="BS174" s="530"/>
      <c r="BT174" s="530"/>
      <c r="BU174" s="530"/>
      <c r="BV174" s="530"/>
      <c r="BW174" s="530"/>
    </row>
    <row r="175" spans="1:75" ht="15.75" customHeight="1" x14ac:dyDescent="0.25">
      <c r="A175" s="171"/>
      <c r="B175" s="577"/>
      <c r="C175" s="578"/>
      <c r="D175" s="579"/>
      <c r="E175" s="579"/>
      <c r="F175" s="579"/>
      <c r="G175" s="580"/>
      <c r="H175" s="581"/>
      <c r="I175" s="581"/>
      <c r="J175" s="582"/>
      <c r="K175" s="582"/>
      <c r="L175" s="579"/>
      <c r="M175" s="579"/>
      <c r="N175" s="579"/>
      <c r="O175" s="579"/>
      <c r="P175" s="579"/>
      <c r="Q175" s="579"/>
      <c r="R175" s="579"/>
      <c r="S175" s="579"/>
      <c r="T175" s="581"/>
      <c r="U175" s="58"/>
      <c r="V175" s="58"/>
      <c r="W175" s="58"/>
      <c r="X175" s="58"/>
      <c r="Y175" s="58"/>
      <c r="Z175" s="103"/>
      <c r="AA175" s="103"/>
      <c r="AB175" s="103"/>
      <c r="AC175" s="103"/>
      <c r="AD175" s="103"/>
      <c r="AE175" s="103"/>
      <c r="AF175" s="103"/>
      <c r="AG175" s="103"/>
      <c r="AH175" s="103"/>
      <c r="AI175" s="103"/>
      <c r="AJ175" s="103"/>
      <c r="AK175" s="103"/>
      <c r="AL175" s="103"/>
      <c r="AM175" s="583"/>
      <c r="AN175" s="103"/>
      <c r="AO175" s="103"/>
      <c r="AP175" s="584"/>
      <c r="AQ175" s="585"/>
      <c r="AR175" s="585"/>
      <c r="AS175" s="585"/>
      <c r="AT175" s="585"/>
      <c r="AU175" s="530"/>
      <c r="AV175" s="530"/>
      <c r="AW175" s="530"/>
      <c r="AX175" s="584"/>
      <c r="AY175" s="585"/>
      <c r="AZ175" s="585"/>
      <c r="BA175" s="585"/>
      <c r="BB175" s="530"/>
      <c r="BC175" s="530"/>
      <c r="BD175" s="530"/>
      <c r="BE175" s="530"/>
      <c r="BF175" s="584"/>
      <c r="BG175" s="585"/>
      <c r="BH175" s="585"/>
      <c r="BI175" s="585"/>
      <c r="BJ175" s="585"/>
      <c r="BK175" s="530"/>
      <c r="BL175" s="530"/>
      <c r="BM175" s="530"/>
      <c r="BN175" s="584"/>
      <c r="BO175" s="585"/>
      <c r="BP175" s="585"/>
      <c r="BQ175" s="585"/>
      <c r="BR175" s="585"/>
      <c r="BS175" s="530"/>
      <c r="BT175" s="530"/>
      <c r="BU175" s="530"/>
      <c r="BV175" s="530"/>
      <c r="BW175" s="530"/>
    </row>
    <row r="176" spans="1:75" ht="15.75" customHeight="1" x14ac:dyDescent="0.25">
      <c r="A176" s="171"/>
      <c r="B176" s="577"/>
      <c r="C176" s="578"/>
      <c r="D176" s="579"/>
      <c r="E176" s="579"/>
      <c r="F176" s="579"/>
      <c r="G176" s="580"/>
      <c r="H176" s="581"/>
      <c r="I176" s="581"/>
      <c r="J176" s="582"/>
      <c r="K176" s="582"/>
      <c r="L176" s="579"/>
      <c r="M176" s="579"/>
      <c r="N176" s="579"/>
      <c r="O176" s="579"/>
      <c r="P176" s="579"/>
      <c r="Q176" s="579"/>
      <c r="R176" s="579"/>
      <c r="S176" s="579"/>
      <c r="T176" s="581"/>
      <c r="U176" s="58"/>
      <c r="V176" s="58"/>
      <c r="W176" s="58"/>
      <c r="X176" s="58"/>
      <c r="Y176" s="58"/>
      <c r="Z176" s="103"/>
      <c r="AA176" s="103"/>
      <c r="AB176" s="103"/>
      <c r="AC176" s="103"/>
      <c r="AD176" s="103"/>
      <c r="AE176" s="103"/>
      <c r="AF176" s="103"/>
      <c r="AG176" s="103"/>
      <c r="AH176" s="103"/>
      <c r="AI176" s="103"/>
      <c r="AJ176" s="103"/>
      <c r="AK176" s="103"/>
      <c r="AL176" s="103"/>
      <c r="AM176" s="583"/>
      <c r="AN176" s="103"/>
      <c r="AO176" s="103"/>
      <c r="AP176" s="584"/>
      <c r="AQ176" s="585"/>
      <c r="AR176" s="585"/>
      <c r="AS176" s="585"/>
      <c r="AT176" s="585"/>
      <c r="AU176" s="530"/>
      <c r="AV176" s="530"/>
      <c r="AW176" s="530"/>
      <c r="AX176" s="584"/>
      <c r="AY176" s="585"/>
      <c r="AZ176" s="585"/>
      <c r="BA176" s="585"/>
      <c r="BB176" s="530"/>
      <c r="BC176" s="530"/>
      <c r="BD176" s="530"/>
      <c r="BE176" s="530"/>
      <c r="BF176" s="584"/>
      <c r="BG176" s="585"/>
      <c r="BH176" s="585"/>
      <c r="BI176" s="585"/>
      <c r="BJ176" s="585"/>
      <c r="BK176" s="530"/>
      <c r="BL176" s="530"/>
      <c r="BM176" s="530"/>
      <c r="BN176" s="584"/>
      <c r="BO176" s="585"/>
      <c r="BP176" s="585"/>
      <c r="BQ176" s="585"/>
      <c r="BR176" s="585"/>
      <c r="BS176" s="530"/>
      <c r="BT176" s="530"/>
      <c r="BU176" s="530"/>
      <c r="BV176" s="530"/>
      <c r="BW176" s="530"/>
    </row>
    <row r="177" spans="1:75" ht="15.75" customHeight="1" x14ac:dyDescent="0.25">
      <c r="A177" s="171"/>
      <c r="B177" s="577"/>
      <c r="C177" s="578"/>
      <c r="D177" s="579"/>
      <c r="E177" s="579"/>
      <c r="F177" s="579"/>
      <c r="G177" s="580"/>
      <c r="H177" s="581"/>
      <c r="I177" s="581"/>
      <c r="J177" s="582"/>
      <c r="K177" s="582"/>
      <c r="L177" s="579"/>
      <c r="M177" s="579"/>
      <c r="N177" s="579"/>
      <c r="O177" s="579"/>
      <c r="P177" s="579"/>
      <c r="Q177" s="579"/>
      <c r="R177" s="579"/>
      <c r="S177" s="579"/>
      <c r="T177" s="581"/>
      <c r="U177" s="58"/>
      <c r="V177" s="58"/>
      <c r="W177" s="58"/>
      <c r="X177" s="58"/>
      <c r="Y177" s="58"/>
      <c r="Z177" s="103"/>
      <c r="AA177" s="103"/>
      <c r="AB177" s="103"/>
      <c r="AC177" s="103"/>
      <c r="AD177" s="103"/>
      <c r="AE177" s="103"/>
      <c r="AF177" s="103"/>
      <c r="AG177" s="103"/>
      <c r="AH177" s="103"/>
      <c r="AI177" s="103"/>
      <c r="AJ177" s="103"/>
      <c r="AK177" s="103"/>
      <c r="AL177" s="103"/>
      <c r="AM177" s="583"/>
      <c r="AN177" s="103"/>
      <c r="AO177" s="103"/>
      <c r="AP177" s="584"/>
      <c r="AQ177" s="585"/>
      <c r="AR177" s="585"/>
      <c r="AS177" s="585"/>
      <c r="AT177" s="585"/>
      <c r="AU177" s="530"/>
      <c r="AV177" s="530"/>
      <c r="AW177" s="530"/>
      <c r="AX177" s="584"/>
      <c r="AY177" s="585"/>
      <c r="AZ177" s="585"/>
      <c r="BA177" s="585"/>
      <c r="BB177" s="530"/>
      <c r="BC177" s="530"/>
      <c r="BD177" s="530"/>
      <c r="BE177" s="530"/>
      <c r="BF177" s="584"/>
      <c r="BG177" s="585"/>
      <c r="BH177" s="585"/>
      <c r="BI177" s="585"/>
      <c r="BJ177" s="585"/>
      <c r="BK177" s="530"/>
      <c r="BL177" s="530"/>
      <c r="BM177" s="530"/>
      <c r="BN177" s="584"/>
      <c r="BO177" s="585"/>
      <c r="BP177" s="585"/>
      <c r="BQ177" s="585"/>
      <c r="BR177" s="585"/>
      <c r="BS177" s="530"/>
      <c r="BT177" s="530"/>
      <c r="BU177" s="530"/>
      <c r="BV177" s="530"/>
      <c r="BW177" s="530"/>
    </row>
    <row r="178" spans="1:75" ht="15.75" customHeight="1" x14ac:dyDescent="0.25">
      <c r="A178" s="171"/>
      <c r="B178" s="577"/>
      <c r="C178" s="578"/>
      <c r="D178" s="579"/>
      <c r="E178" s="579"/>
      <c r="F178" s="579"/>
      <c r="G178" s="580"/>
      <c r="H178" s="581"/>
      <c r="I178" s="581"/>
      <c r="J178" s="582"/>
      <c r="K178" s="582"/>
      <c r="L178" s="579"/>
      <c r="M178" s="579"/>
      <c r="N178" s="579"/>
      <c r="O178" s="579"/>
      <c r="P178" s="579"/>
      <c r="Q178" s="579"/>
      <c r="R178" s="579"/>
      <c r="S178" s="579"/>
      <c r="T178" s="581"/>
      <c r="U178" s="58"/>
      <c r="V178" s="58"/>
      <c r="W178" s="58"/>
      <c r="X178" s="58"/>
      <c r="Y178" s="58"/>
      <c r="Z178" s="103"/>
      <c r="AA178" s="103"/>
      <c r="AB178" s="103"/>
      <c r="AC178" s="103"/>
      <c r="AD178" s="103"/>
      <c r="AE178" s="103"/>
      <c r="AF178" s="103"/>
      <c r="AG178" s="103"/>
      <c r="AH178" s="103"/>
      <c r="AI178" s="103"/>
      <c r="AJ178" s="103"/>
      <c r="AK178" s="103"/>
      <c r="AL178" s="103"/>
      <c r="AM178" s="583"/>
      <c r="AN178" s="103"/>
      <c r="AO178" s="103"/>
      <c r="AP178" s="584"/>
      <c r="AQ178" s="585"/>
      <c r="AR178" s="585"/>
      <c r="AS178" s="585"/>
      <c r="AT178" s="585"/>
      <c r="AU178" s="530"/>
      <c r="AV178" s="530"/>
      <c r="AW178" s="530"/>
      <c r="AX178" s="584"/>
      <c r="AY178" s="585"/>
      <c r="AZ178" s="585"/>
      <c r="BA178" s="585"/>
      <c r="BB178" s="530"/>
      <c r="BC178" s="530"/>
      <c r="BD178" s="530"/>
      <c r="BE178" s="530"/>
      <c r="BF178" s="584"/>
      <c r="BG178" s="585"/>
      <c r="BH178" s="585"/>
      <c r="BI178" s="585"/>
      <c r="BJ178" s="585"/>
      <c r="BK178" s="530"/>
      <c r="BL178" s="530"/>
      <c r="BM178" s="530"/>
      <c r="BN178" s="584"/>
      <c r="BO178" s="585"/>
      <c r="BP178" s="585"/>
      <c r="BQ178" s="585"/>
      <c r="BR178" s="585"/>
      <c r="BS178" s="530"/>
      <c r="BT178" s="530"/>
      <c r="BU178" s="530"/>
      <c r="BV178" s="530"/>
      <c r="BW178" s="530"/>
    </row>
    <row r="179" spans="1:75" ht="15.75" customHeight="1" x14ac:dyDescent="0.25">
      <c r="A179" s="171"/>
      <c r="B179" s="577"/>
      <c r="C179" s="578"/>
      <c r="D179" s="579"/>
      <c r="E179" s="579"/>
      <c r="F179" s="579"/>
      <c r="G179" s="580"/>
      <c r="H179" s="581"/>
      <c r="I179" s="581"/>
      <c r="J179" s="582"/>
      <c r="K179" s="582"/>
      <c r="L179" s="579"/>
      <c r="M179" s="579"/>
      <c r="N179" s="579"/>
      <c r="O179" s="579"/>
      <c r="P179" s="579"/>
      <c r="Q179" s="579"/>
      <c r="R179" s="579"/>
      <c r="S179" s="579"/>
      <c r="T179" s="581"/>
      <c r="U179" s="58"/>
      <c r="V179" s="58"/>
      <c r="W179" s="58"/>
      <c r="X179" s="58"/>
      <c r="Y179" s="58"/>
      <c r="Z179" s="103"/>
      <c r="AA179" s="103"/>
      <c r="AB179" s="103"/>
      <c r="AC179" s="103"/>
      <c r="AD179" s="103"/>
      <c r="AE179" s="103"/>
      <c r="AF179" s="103"/>
      <c r="AG179" s="103"/>
      <c r="AH179" s="103"/>
      <c r="AI179" s="103"/>
      <c r="AJ179" s="103"/>
      <c r="AK179" s="103"/>
      <c r="AL179" s="103"/>
      <c r="AM179" s="583"/>
      <c r="AN179" s="103"/>
      <c r="AO179" s="103"/>
      <c r="AP179" s="584"/>
      <c r="AQ179" s="585"/>
      <c r="AR179" s="585"/>
      <c r="AS179" s="585"/>
      <c r="AT179" s="585"/>
      <c r="AU179" s="530"/>
      <c r="AV179" s="530"/>
      <c r="AW179" s="530"/>
      <c r="AX179" s="584"/>
      <c r="AY179" s="585"/>
      <c r="AZ179" s="585"/>
      <c r="BA179" s="585"/>
      <c r="BB179" s="530"/>
      <c r="BC179" s="530"/>
      <c r="BD179" s="530"/>
      <c r="BE179" s="530"/>
      <c r="BF179" s="584"/>
      <c r="BG179" s="585"/>
      <c r="BH179" s="585"/>
      <c r="BI179" s="585"/>
      <c r="BJ179" s="585"/>
      <c r="BK179" s="530"/>
      <c r="BL179" s="530"/>
      <c r="BM179" s="530"/>
      <c r="BN179" s="584"/>
      <c r="BO179" s="585"/>
      <c r="BP179" s="585"/>
      <c r="BQ179" s="585"/>
      <c r="BR179" s="585"/>
      <c r="BS179" s="530"/>
      <c r="BT179" s="530"/>
      <c r="BU179" s="530"/>
      <c r="BV179" s="530"/>
      <c r="BW179" s="530"/>
    </row>
    <row r="180" spans="1:75" ht="15.75" customHeight="1" x14ac:dyDescent="0.25">
      <c r="A180" s="171"/>
      <c r="B180" s="577"/>
      <c r="C180" s="578"/>
      <c r="D180" s="579"/>
      <c r="E180" s="579"/>
      <c r="F180" s="579"/>
      <c r="G180" s="580"/>
      <c r="H180" s="581"/>
      <c r="I180" s="581"/>
      <c r="J180" s="582"/>
      <c r="K180" s="582"/>
      <c r="L180" s="579"/>
      <c r="M180" s="579"/>
      <c r="N180" s="579"/>
      <c r="O180" s="579"/>
      <c r="P180" s="579"/>
      <c r="Q180" s="579"/>
      <c r="R180" s="579"/>
      <c r="S180" s="579"/>
      <c r="T180" s="581"/>
      <c r="U180" s="58"/>
      <c r="V180" s="58"/>
      <c r="W180" s="58"/>
      <c r="X180" s="58"/>
      <c r="Y180" s="58"/>
      <c r="Z180" s="103"/>
      <c r="AA180" s="103"/>
      <c r="AB180" s="103"/>
      <c r="AC180" s="103"/>
      <c r="AD180" s="103"/>
      <c r="AE180" s="103"/>
      <c r="AF180" s="103"/>
      <c r="AG180" s="103"/>
      <c r="AH180" s="103"/>
      <c r="AI180" s="103"/>
      <c r="AJ180" s="103"/>
      <c r="AK180" s="103"/>
      <c r="AL180" s="103"/>
      <c r="AM180" s="583"/>
      <c r="AN180" s="103"/>
      <c r="AO180" s="103"/>
      <c r="AP180" s="584"/>
      <c r="AQ180" s="585"/>
      <c r="AR180" s="585"/>
      <c r="AS180" s="585"/>
      <c r="AT180" s="585"/>
      <c r="AU180" s="530"/>
      <c r="AV180" s="530"/>
      <c r="AW180" s="530"/>
      <c r="AX180" s="584"/>
      <c r="AY180" s="585"/>
      <c r="AZ180" s="585"/>
      <c r="BA180" s="585"/>
      <c r="BB180" s="530"/>
      <c r="BC180" s="530"/>
      <c r="BD180" s="530"/>
      <c r="BE180" s="530"/>
      <c r="BF180" s="584"/>
      <c r="BG180" s="585"/>
      <c r="BH180" s="585"/>
      <c r="BI180" s="585"/>
      <c r="BJ180" s="585"/>
      <c r="BK180" s="530"/>
      <c r="BL180" s="530"/>
      <c r="BM180" s="530"/>
      <c r="BN180" s="584"/>
      <c r="BO180" s="585"/>
      <c r="BP180" s="585"/>
      <c r="BQ180" s="585"/>
      <c r="BR180" s="585"/>
      <c r="BS180" s="530"/>
      <c r="BT180" s="530"/>
      <c r="BU180" s="530"/>
      <c r="BV180" s="530"/>
      <c r="BW180" s="530"/>
    </row>
    <row r="181" spans="1:75" ht="15.75" customHeight="1" x14ac:dyDescent="0.25">
      <c r="A181" s="171"/>
      <c r="B181" s="577"/>
      <c r="C181" s="578"/>
      <c r="D181" s="579"/>
      <c r="E181" s="579"/>
      <c r="F181" s="579"/>
      <c r="G181" s="580"/>
      <c r="H181" s="581"/>
      <c r="I181" s="581"/>
      <c r="J181" s="582"/>
      <c r="K181" s="582"/>
      <c r="L181" s="579"/>
      <c r="M181" s="579"/>
      <c r="N181" s="579"/>
      <c r="O181" s="579"/>
      <c r="P181" s="579"/>
      <c r="Q181" s="579"/>
      <c r="R181" s="579"/>
      <c r="S181" s="579"/>
      <c r="T181" s="581"/>
      <c r="U181" s="58"/>
      <c r="V181" s="58"/>
      <c r="W181" s="58"/>
      <c r="X181" s="58"/>
      <c r="Y181" s="58"/>
      <c r="Z181" s="103"/>
      <c r="AA181" s="103"/>
      <c r="AB181" s="103"/>
      <c r="AC181" s="103"/>
      <c r="AD181" s="103"/>
      <c r="AE181" s="103"/>
      <c r="AF181" s="103"/>
      <c r="AG181" s="103"/>
      <c r="AH181" s="103"/>
      <c r="AI181" s="103"/>
      <c r="AJ181" s="103"/>
      <c r="AK181" s="103"/>
      <c r="AL181" s="103"/>
      <c r="AM181" s="583"/>
      <c r="AN181" s="103"/>
      <c r="AO181" s="103"/>
      <c r="AP181" s="584"/>
      <c r="AQ181" s="585"/>
      <c r="AR181" s="585"/>
      <c r="AS181" s="585"/>
      <c r="AT181" s="585"/>
      <c r="AU181" s="530"/>
      <c r="AV181" s="530"/>
      <c r="AW181" s="530"/>
      <c r="AX181" s="584"/>
      <c r="AY181" s="585"/>
      <c r="AZ181" s="585"/>
      <c r="BA181" s="585"/>
      <c r="BB181" s="530"/>
      <c r="BC181" s="530"/>
      <c r="BD181" s="530"/>
      <c r="BE181" s="530"/>
      <c r="BF181" s="584"/>
      <c r="BG181" s="585"/>
      <c r="BH181" s="585"/>
      <c r="BI181" s="585"/>
      <c r="BJ181" s="585"/>
      <c r="BK181" s="530"/>
      <c r="BL181" s="530"/>
      <c r="BM181" s="530"/>
      <c r="BN181" s="584"/>
      <c r="BO181" s="585"/>
      <c r="BP181" s="585"/>
      <c r="BQ181" s="585"/>
      <c r="BR181" s="585"/>
      <c r="BS181" s="530"/>
      <c r="BT181" s="530"/>
      <c r="BU181" s="530"/>
      <c r="BV181" s="530"/>
      <c r="BW181" s="530"/>
    </row>
    <row r="182" spans="1:75" ht="15.75" customHeight="1" x14ac:dyDescent="0.25">
      <c r="A182" s="171"/>
      <c r="B182" s="577"/>
      <c r="C182" s="578"/>
      <c r="D182" s="579"/>
      <c r="E182" s="579"/>
      <c r="F182" s="579"/>
      <c r="G182" s="580"/>
      <c r="H182" s="581"/>
      <c r="I182" s="581"/>
      <c r="J182" s="582"/>
      <c r="K182" s="582"/>
      <c r="L182" s="579"/>
      <c r="M182" s="579"/>
      <c r="N182" s="579"/>
      <c r="O182" s="579"/>
      <c r="P182" s="579"/>
      <c r="Q182" s="579"/>
      <c r="R182" s="579"/>
      <c r="S182" s="579"/>
      <c r="T182" s="581"/>
      <c r="U182" s="58"/>
      <c r="V182" s="58"/>
      <c r="W182" s="58"/>
      <c r="X182" s="58"/>
      <c r="Y182" s="58"/>
      <c r="Z182" s="103"/>
      <c r="AA182" s="103"/>
      <c r="AB182" s="103"/>
      <c r="AC182" s="103"/>
      <c r="AD182" s="103"/>
      <c r="AE182" s="103"/>
      <c r="AF182" s="103"/>
      <c r="AG182" s="103"/>
      <c r="AH182" s="103"/>
      <c r="AI182" s="103"/>
      <c r="AJ182" s="103"/>
      <c r="AK182" s="103"/>
      <c r="AL182" s="103"/>
      <c r="AM182" s="583"/>
      <c r="AN182" s="103"/>
      <c r="AO182" s="103"/>
      <c r="AP182" s="584"/>
      <c r="AQ182" s="585"/>
      <c r="AR182" s="585"/>
      <c r="AS182" s="585"/>
      <c r="AT182" s="585"/>
      <c r="AU182" s="530"/>
      <c r="AV182" s="530"/>
      <c r="AW182" s="530"/>
      <c r="AX182" s="584"/>
      <c r="AY182" s="585"/>
      <c r="AZ182" s="585"/>
      <c r="BA182" s="585"/>
      <c r="BB182" s="530"/>
      <c r="BC182" s="530"/>
      <c r="BD182" s="530"/>
      <c r="BE182" s="530"/>
      <c r="BF182" s="584"/>
      <c r="BG182" s="585"/>
      <c r="BH182" s="585"/>
      <c r="BI182" s="585"/>
      <c r="BJ182" s="585"/>
      <c r="BK182" s="530"/>
      <c r="BL182" s="530"/>
      <c r="BM182" s="530"/>
      <c r="BN182" s="584"/>
      <c r="BO182" s="585"/>
      <c r="BP182" s="585"/>
      <c r="BQ182" s="585"/>
      <c r="BR182" s="585"/>
      <c r="BS182" s="530"/>
      <c r="BT182" s="530"/>
      <c r="BU182" s="530"/>
      <c r="BV182" s="530"/>
      <c r="BW182" s="530"/>
    </row>
    <row r="183" spans="1:75" ht="15.75" customHeight="1" x14ac:dyDescent="0.25">
      <c r="A183" s="171"/>
      <c r="B183" s="577"/>
      <c r="C183" s="578"/>
      <c r="D183" s="579"/>
      <c r="E183" s="579"/>
      <c r="F183" s="579"/>
      <c r="G183" s="580"/>
      <c r="H183" s="581"/>
      <c r="I183" s="581"/>
      <c r="J183" s="582"/>
      <c r="K183" s="582"/>
      <c r="L183" s="579"/>
      <c r="M183" s="579"/>
      <c r="N183" s="579"/>
      <c r="O183" s="579"/>
      <c r="P183" s="579"/>
      <c r="Q183" s="579"/>
      <c r="R183" s="579"/>
      <c r="S183" s="579"/>
      <c r="T183" s="581"/>
      <c r="U183" s="58"/>
      <c r="V183" s="58"/>
      <c r="W183" s="58"/>
      <c r="X183" s="58"/>
      <c r="Y183" s="58"/>
      <c r="Z183" s="103"/>
      <c r="AA183" s="103"/>
      <c r="AB183" s="103"/>
      <c r="AC183" s="103"/>
      <c r="AD183" s="103"/>
      <c r="AE183" s="103"/>
      <c r="AF183" s="103"/>
      <c r="AG183" s="103"/>
      <c r="AH183" s="103"/>
      <c r="AI183" s="103"/>
      <c r="AJ183" s="103"/>
      <c r="AK183" s="103"/>
      <c r="AL183" s="103"/>
      <c r="AM183" s="583"/>
      <c r="AN183" s="103"/>
      <c r="AO183" s="103"/>
      <c r="AP183" s="584"/>
      <c r="AQ183" s="585"/>
      <c r="AR183" s="585"/>
      <c r="AS183" s="585"/>
      <c r="AT183" s="585"/>
      <c r="AU183" s="530"/>
      <c r="AV183" s="530"/>
      <c r="AW183" s="530"/>
      <c r="AX183" s="584"/>
      <c r="AY183" s="585"/>
      <c r="AZ183" s="585"/>
      <c r="BA183" s="585"/>
      <c r="BB183" s="530"/>
      <c r="BC183" s="530"/>
      <c r="BD183" s="530"/>
      <c r="BE183" s="530"/>
      <c r="BF183" s="584"/>
      <c r="BG183" s="585"/>
      <c r="BH183" s="585"/>
      <c r="BI183" s="585"/>
      <c r="BJ183" s="585"/>
      <c r="BK183" s="530"/>
      <c r="BL183" s="530"/>
      <c r="BM183" s="530"/>
      <c r="BN183" s="584"/>
      <c r="BO183" s="585"/>
      <c r="BP183" s="585"/>
      <c r="BQ183" s="585"/>
      <c r="BR183" s="585"/>
      <c r="BS183" s="530"/>
      <c r="BT183" s="530"/>
      <c r="BU183" s="530"/>
      <c r="BV183" s="530"/>
      <c r="BW183" s="530"/>
    </row>
    <row r="184" spans="1:75" ht="15.75" customHeight="1" x14ac:dyDescent="0.25">
      <c r="A184" s="171"/>
      <c r="B184" s="577"/>
      <c r="C184" s="578"/>
      <c r="D184" s="579"/>
      <c r="E184" s="579"/>
      <c r="F184" s="579"/>
      <c r="G184" s="580"/>
      <c r="H184" s="581"/>
      <c r="I184" s="581"/>
      <c r="J184" s="582"/>
      <c r="K184" s="582"/>
      <c r="L184" s="579"/>
      <c r="M184" s="579"/>
      <c r="N184" s="579"/>
      <c r="O184" s="579"/>
      <c r="P184" s="579"/>
      <c r="Q184" s="579"/>
      <c r="R184" s="579"/>
      <c r="S184" s="579"/>
      <c r="T184" s="581"/>
      <c r="U184" s="58"/>
      <c r="V184" s="58"/>
      <c r="W184" s="58"/>
      <c r="X184" s="58"/>
      <c r="Y184" s="58"/>
      <c r="Z184" s="103"/>
      <c r="AA184" s="103"/>
      <c r="AB184" s="103"/>
      <c r="AC184" s="103"/>
      <c r="AD184" s="103"/>
      <c r="AE184" s="103"/>
      <c r="AF184" s="103"/>
      <c r="AG184" s="103"/>
      <c r="AH184" s="103"/>
      <c r="AI184" s="103"/>
      <c r="AJ184" s="103"/>
      <c r="AK184" s="103"/>
      <c r="AL184" s="103"/>
      <c r="AM184" s="583"/>
      <c r="AN184" s="103"/>
      <c r="AO184" s="103"/>
      <c r="AP184" s="584"/>
      <c r="AQ184" s="585"/>
      <c r="AR184" s="585"/>
      <c r="AS184" s="585"/>
      <c r="AT184" s="585"/>
      <c r="AU184" s="530"/>
      <c r="AV184" s="530"/>
      <c r="AW184" s="530"/>
      <c r="AX184" s="584"/>
      <c r="AY184" s="585"/>
      <c r="AZ184" s="585"/>
      <c r="BA184" s="585"/>
      <c r="BB184" s="530"/>
      <c r="BC184" s="530"/>
      <c r="BD184" s="530"/>
      <c r="BE184" s="530"/>
      <c r="BF184" s="584"/>
      <c r="BG184" s="585"/>
      <c r="BH184" s="585"/>
      <c r="BI184" s="585"/>
      <c r="BJ184" s="585"/>
      <c r="BK184" s="530"/>
      <c r="BL184" s="530"/>
      <c r="BM184" s="530"/>
      <c r="BN184" s="584"/>
      <c r="BO184" s="585"/>
      <c r="BP184" s="585"/>
      <c r="BQ184" s="585"/>
      <c r="BR184" s="585"/>
      <c r="BS184" s="530"/>
      <c r="BT184" s="530"/>
      <c r="BU184" s="530"/>
      <c r="BV184" s="530"/>
      <c r="BW184" s="530"/>
    </row>
    <row r="185" spans="1:75" ht="15.75" customHeight="1" x14ac:dyDescent="0.25">
      <c r="A185" s="171"/>
      <c r="B185" s="577"/>
      <c r="C185" s="578"/>
      <c r="D185" s="579"/>
      <c r="E185" s="579"/>
      <c r="F185" s="579"/>
      <c r="G185" s="580"/>
      <c r="H185" s="581"/>
      <c r="I185" s="581"/>
      <c r="J185" s="582"/>
      <c r="K185" s="582"/>
      <c r="L185" s="579"/>
      <c r="M185" s="579"/>
      <c r="N185" s="579"/>
      <c r="O185" s="579"/>
      <c r="P185" s="579"/>
      <c r="Q185" s="579"/>
      <c r="R185" s="579"/>
      <c r="S185" s="579"/>
      <c r="T185" s="581"/>
      <c r="U185" s="58"/>
      <c r="V185" s="58"/>
      <c r="W185" s="58"/>
      <c r="X185" s="58"/>
      <c r="Y185" s="58"/>
      <c r="Z185" s="103"/>
      <c r="AA185" s="103"/>
      <c r="AB185" s="103"/>
      <c r="AC185" s="103"/>
      <c r="AD185" s="103"/>
      <c r="AE185" s="103"/>
      <c r="AF185" s="103"/>
      <c r="AG185" s="103"/>
      <c r="AH185" s="103"/>
      <c r="AI185" s="103"/>
      <c r="AJ185" s="103"/>
      <c r="AK185" s="103"/>
      <c r="AL185" s="103"/>
      <c r="AM185" s="583"/>
      <c r="AN185" s="103"/>
      <c r="AO185" s="103"/>
      <c r="AP185" s="584"/>
      <c r="AQ185" s="585"/>
      <c r="AR185" s="585"/>
      <c r="AS185" s="585"/>
      <c r="AT185" s="585"/>
      <c r="AU185" s="530"/>
      <c r="AV185" s="530"/>
      <c r="AW185" s="530"/>
      <c r="AX185" s="584"/>
      <c r="AY185" s="585"/>
      <c r="AZ185" s="585"/>
      <c r="BA185" s="585"/>
      <c r="BB185" s="530"/>
      <c r="BC185" s="530"/>
      <c r="BD185" s="530"/>
      <c r="BE185" s="530"/>
      <c r="BF185" s="584"/>
      <c r="BG185" s="585"/>
      <c r="BH185" s="585"/>
      <c r="BI185" s="585"/>
      <c r="BJ185" s="585"/>
      <c r="BK185" s="530"/>
      <c r="BL185" s="530"/>
      <c r="BM185" s="530"/>
      <c r="BN185" s="584"/>
      <c r="BO185" s="585"/>
      <c r="BP185" s="585"/>
      <c r="BQ185" s="585"/>
      <c r="BR185" s="585"/>
      <c r="BS185" s="530"/>
      <c r="BT185" s="530"/>
      <c r="BU185" s="530"/>
      <c r="BV185" s="530"/>
      <c r="BW185" s="530"/>
    </row>
    <row r="186" spans="1:75" ht="15.75" customHeight="1" x14ac:dyDescent="0.25">
      <c r="A186" s="171"/>
      <c r="B186" s="577"/>
      <c r="C186" s="578"/>
      <c r="D186" s="579"/>
      <c r="E186" s="579"/>
      <c r="F186" s="579"/>
      <c r="G186" s="580"/>
      <c r="H186" s="581"/>
      <c r="I186" s="581"/>
      <c r="J186" s="582"/>
      <c r="K186" s="582"/>
      <c r="L186" s="579"/>
      <c r="M186" s="579"/>
      <c r="N186" s="579"/>
      <c r="O186" s="579"/>
      <c r="P186" s="579"/>
      <c r="Q186" s="579"/>
      <c r="R186" s="579"/>
      <c r="S186" s="579"/>
      <c r="T186" s="581"/>
      <c r="U186" s="58"/>
      <c r="V186" s="58"/>
      <c r="W186" s="58"/>
      <c r="X186" s="58"/>
      <c r="Y186" s="58"/>
      <c r="Z186" s="103"/>
      <c r="AA186" s="103"/>
      <c r="AB186" s="103"/>
      <c r="AC186" s="103"/>
      <c r="AD186" s="103"/>
      <c r="AE186" s="103"/>
      <c r="AF186" s="103"/>
      <c r="AG186" s="103"/>
      <c r="AH186" s="103"/>
      <c r="AI186" s="103"/>
      <c r="AJ186" s="103"/>
      <c r="AK186" s="103"/>
      <c r="AL186" s="103"/>
      <c r="AM186" s="583"/>
      <c r="AN186" s="103"/>
      <c r="AO186" s="103"/>
      <c r="AP186" s="584"/>
      <c r="AQ186" s="585"/>
      <c r="AR186" s="585"/>
      <c r="AS186" s="585"/>
      <c r="AT186" s="585"/>
      <c r="AU186" s="530"/>
      <c r="AV186" s="530"/>
      <c r="AW186" s="530"/>
      <c r="AX186" s="584"/>
      <c r="AY186" s="585"/>
      <c r="AZ186" s="585"/>
      <c r="BA186" s="585"/>
      <c r="BB186" s="530"/>
      <c r="BC186" s="530"/>
      <c r="BD186" s="530"/>
      <c r="BE186" s="530"/>
      <c r="BF186" s="584"/>
      <c r="BG186" s="585"/>
      <c r="BH186" s="585"/>
      <c r="BI186" s="585"/>
      <c r="BJ186" s="585"/>
      <c r="BK186" s="530"/>
      <c r="BL186" s="530"/>
      <c r="BM186" s="530"/>
      <c r="BN186" s="584"/>
      <c r="BO186" s="585"/>
      <c r="BP186" s="585"/>
      <c r="BQ186" s="585"/>
      <c r="BR186" s="585"/>
      <c r="BS186" s="530"/>
      <c r="BT186" s="530"/>
      <c r="BU186" s="530"/>
      <c r="BV186" s="530"/>
      <c r="BW186" s="530"/>
    </row>
    <row r="187" spans="1:75" ht="15.75" customHeight="1" x14ac:dyDescent="0.25">
      <c r="A187" s="171"/>
      <c r="B187" s="577"/>
      <c r="C187" s="578"/>
      <c r="D187" s="579"/>
      <c r="E187" s="579"/>
      <c r="F187" s="579"/>
      <c r="G187" s="580"/>
      <c r="H187" s="581"/>
      <c r="I187" s="581"/>
      <c r="J187" s="582"/>
      <c r="K187" s="582"/>
      <c r="L187" s="579"/>
      <c r="M187" s="579"/>
      <c r="N187" s="579"/>
      <c r="O187" s="579"/>
      <c r="P187" s="579"/>
      <c r="Q187" s="579"/>
      <c r="R187" s="579"/>
      <c r="S187" s="579"/>
      <c r="T187" s="581"/>
      <c r="U187" s="58"/>
      <c r="V187" s="58"/>
      <c r="W187" s="58"/>
      <c r="X187" s="58"/>
      <c r="Y187" s="58"/>
      <c r="Z187" s="103"/>
      <c r="AA187" s="103"/>
      <c r="AB187" s="103"/>
      <c r="AC187" s="103"/>
      <c r="AD187" s="103"/>
      <c r="AE187" s="103"/>
      <c r="AF187" s="103"/>
      <c r="AG187" s="103"/>
      <c r="AH187" s="103"/>
      <c r="AI187" s="103"/>
      <c r="AJ187" s="103"/>
      <c r="AK187" s="103"/>
      <c r="AL187" s="103"/>
      <c r="AM187" s="583"/>
      <c r="AN187" s="103"/>
      <c r="AO187" s="103"/>
      <c r="AP187" s="584"/>
      <c r="AQ187" s="585"/>
      <c r="AR187" s="585"/>
      <c r="AS187" s="585"/>
      <c r="AT187" s="585"/>
      <c r="AU187" s="530"/>
      <c r="AV187" s="530"/>
      <c r="AW187" s="530"/>
      <c r="AX187" s="584"/>
      <c r="AY187" s="585"/>
      <c r="AZ187" s="585"/>
      <c r="BA187" s="585"/>
      <c r="BB187" s="530"/>
      <c r="BC187" s="530"/>
      <c r="BD187" s="530"/>
      <c r="BE187" s="530"/>
      <c r="BF187" s="584"/>
      <c r="BG187" s="585"/>
      <c r="BH187" s="585"/>
      <c r="BI187" s="585"/>
      <c r="BJ187" s="585"/>
      <c r="BK187" s="530"/>
      <c r="BL187" s="530"/>
      <c r="BM187" s="530"/>
      <c r="BN187" s="584"/>
      <c r="BO187" s="585"/>
      <c r="BP187" s="585"/>
      <c r="BQ187" s="585"/>
      <c r="BR187" s="585"/>
      <c r="BS187" s="530"/>
      <c r="BT187" s="530"/>
      <c r="BU187" s="530"/>
      <c r="BV187" s="530"/>
      <c r="BW187" s="530"/>
    </row>
    <row r="188" spans="1:75" ht="15.75" customHeight="1" x14ac:dyDescent="0.25">
      <c r="A188" s="171"/>
      <c r="B188" s="577"/>
      <c r="C188" s="578"/>
      <c r="D188" s="579"/>
      <c r="E188" s="579"/>
      <c r="F188" s="579"/>
      <c r="G188" s="580"/>
      <c r="H188" s="581"/>
      <c r="I188" s="581"/>
      <c r="J188" s="582"/>
      <c r="K188" s="582"/>
      <c r="L188" s="579"/>
      <c r="M188" s="579"/>
      <c r="N188" s="579"/>
      <c r="O188" s="579"/>
      <c r="P188" s="579"/>
      <c r="Q188" s="579"/>
      <c r="R188" s="579"/>
      <c r="S188" s="579"/>
      <c r="T188" s="581"/>
      <c r="U188" s="58"/>
      <c r="V188" s="58"/>
      <c r="W188" s="58"/>
      <c r="X188" s="58"/>
      <c r="Y188" s="58"/>
      <c r="Z188" s="103"/>
      <c r="AA188" s="103"/>
      <c r="AB188" s="103"/>
      <c r="AC188" s="103"/>
      <c r="AD188" s="103"/>
      <c r="AE188" s="103"/>
      <c r="AF188" s="103"/>
      <c r="AG188" s="103"/>
      <c r="AH188" s="103"/>
      <c r="AI188" s="103"/>
      <c r="AJ188" s="103"/>
      <c r="AK188" s="103"/>
      <c r="AL188" s="103"/>
      <c r="AM188" s="583"/>
      <c r="AN188" s="103"/>
      <c r="AO188" s="103"/>
      <c r="AP188" s="584"/>
      <c r="AQ188" s="585"/>
      <c r="AR188" s="585"/>
      <c r="AS188" s="585"/>
      <c r="AT188" s="585"/>
      <c r="AU188" s="530"/>
      <c r="AV188" s="530"/>
      <c r="AW188" s="530"/>
      <c r="AX188" s="584"/>
      <c r="AY188" s="585"/>
      <c r="AZ188" s="585"/>
      <c r="BA188" s="585"/>
      <c r="BB188" s="530"/>
      <c r="BC188" s="530"/>
      <c r="BD188" s="530"/>
      <c r="BE188" s="530"/>
      <c r="BF188" s="584"/>
      <c r="BG188" s="585"/>
      <c r="BH188" s="585"/>
      <c r="BI188" s="585"/>
      <c r="BJ188" s="585"/>
      <c r="BK188" s="530"/>
      <c r="BL188" s="530"/>
      <c r="BM188" s="530"/>
      <c r="BN188" s="584"/>
      <c r="BO188" s="585"/>
      <c r="BP188" s="585"/>
      <c r="BQ188" s="585"/>
      <c r="BR188" s="585"/>
      <c r="BS188" s="530"/>
      <c r="BT188" s="530"/>
      <c r="BU188" s="530"/>
      <c r="BV188" s="530"/>
      <c r="BW188" s="530"/>
    </row>
    <row r="189" spans="1:75" ht="15.75" customHeight="1" x14ac:dyDescent="0.25">
      <c r="A189" s="171"/>
      <c r="B189" s="577"/>
      <c r="C189" s="578"/>
      <c r="D189" s="579"/>
      <c r="E189" s="579"/>
      <c r="F189" s="579"/>
      <c r="G189" s="580"/>
      <c r="H189" s="581"/>
      <c r="I189" s="581"/>
      <c r="J189" s="582"/>
      <c r="K189" s="582"/>
      <c r="L189" s="579"/>
      <c r="M189" s="579"/>
      <c r="N189" s="579"/>
      <c r="O189" s="579"/>
      <c r="P189" s="579"/>
      <c r="Q189" s="579"/>
      <c r="R189" s="579"/>
      <c r="S189" s="579"/>
      <c r="T189" s="581"/>
      <c r="U189" s="58"/>
      <c r="V189" s="58"/>
      <c r="W189" s="58"/>
      <c r="X189" s="58"/>
      <c r="Y189" s="58"/>
      <c r="Z189" s="103"/>
      <c r="AA189" s="103"/>
      <c r="AB189" s="103"/>
      <c r="AC189" s="103"/>
      <c r="AD189" s="103"/>
      <c r="AE189" s="103"/>
      <c r="AF189" s="103"/>
      <c r="AG189" s="103"/>
      <c r="AH189" s="103"/>
      <c r="AI189" s="103"/>
      <c r="AJ189" s="103"/>
      <c r="AK189" s="103"/>
      <c r="AL189" s="103"/>
      <c r="AM189" s="583"/>
      <c r="AN189" s="103"/>
      <c r="AO189" s="103"/>
      <c r="AP189" s="584"/>
      <c r="AQ189" s="585"/>
      <c r="AR189" s="585"/>
      <c r="AS189" s="585"/>
      <c r="AT189" s="585"/>
      <c r="AU189" s="530"/>
      <c r="AV189" s="530"/>
      <c r="AW189" s="530"/>
      <c r="AX189" s="584"/>
      <c r="AY189" s="585"/>
      <c r="AZ189" s="585"/>
      <c r="BA189" s="585"/>
      <c r="BB189" s="530"/>
      <c r="BC189" s="530"/>
      <c r="BD189" s="530"/>
      <c r="BE189" s="530"/>
      <c r="BF189" s="584"/>
      <c r="BG189" s="585"/>
      <c r="BH189" s="585"/>
      <c r="BI189" s="585"/>
      <c r="BJ189" s="585"/>
      <c r="BK189" s="530"/>
      <c r="BL189" s="530"/>
      <c r="BM189" s="530"/>
      <c r="BN189" s="584"/>
      <c r="BO189" s="585"/>
      <c r="BP189" s="585"/>
      <c r="BQ189" s="585"/>
      <c r="BR189" s="585"/>
      <c r="BS189" s="530"/>
      <c r="BT189" s="530"/>
      <c r="BU189" s="530"/>
      <c r="BV189" s="530"/>
      <c r="BW189" s="530"/>
    </row>
    <row r="190" spans="1:75" ht="15.75" customHeight="1" x14ac:dyDescent="0.25">
      <c r="A190" s="171"/>
      <c r="B190" s="577"/>
      <c r="C190" s="578"/>
      <c r="D190" s="579"/>
      <c r="E190" s="579"/>
      <c r="F190" s="579"/>
      <c r="G190" s="580"/>
      <c r="H190" s="581"/>
      <c r="I190" s="581"/>
      <c r="J190" s="582"/>
      <c r="K190" s="582"/>
      <c r="L190" s="579"/>
      <c r="M190" s="579"/>
      <c r="N190" s="579"/>
      <c r="O190" s="579"/>
      <c r="P190" s="579"/>
      <c r="Q190" s="579"/>
      <c r="R190" s="579"/>
      <c r="S190" s="579"/>
      <c r="T190" s="581"/>
      <c r="U190" s="58"/>
      <c r="V190" s="58"/>
      <c r="W190" s="58"/>
      <c r="X190" s="58"/>
      <c r="Y190" s="58"/>
      <c r="Z190" s="103"/>
      <c r="AA190" s="103"/>
      <c r="AB190" s="103"/>
      <c r="AC190" s="103"/>
      <c r="AD190" s="103"/>
      <c r="AE190" s="103"/>
      <c r="AF190" s="103"/>
      <c r="AG190" s="103"/>
      <c r="AH190" s="103"/>
      <c r="AI190" s="103"/>
      <c r="AJ190" s="103"/>
      <c r="AK190" s="103"/>
      <c r="AL190" s="103"/>
      <c r="AM190" s="583"/>
      <c r="AN190" s="103"/>
      <c r="AO190" s="103"/>
      <c r="AP190" s="584"/>
      <c r="AQ190" s="585"/>
      <c r="AR190" s="585"/>
      <c r="AS190" s="585"/>
      <c r="AT190" s="585"/>
      <c r="AU190" s="530"/>
      <c r="AV190" s="530"/>
      <c r="AW190" s="530"/>
      <c r="AX190" s="584"/>
      <c r="AY190" s="585"/>
      <c r="AZ190" s="585"/>
      <c r="BA190" s="585"/>
      <c r="BB190" s="530"/>
      <c r="BC190" s="530"/>
      <c r="BD190" s="530"/>
      <c r="BE190" s="530"/>
      <c r="BF190" s="584"/>
      <c r="BG190" s="585"/>
      <c r="BH190" s="585"/>
      <c r="BI190" s="585"/>
      <c r="BJ190" s="585"/>
      <c r="BK190" s="530"/>
      <c r="BL190" s="530"/>
      <c r="BM190" s="530"/>
      <c r="BN190" s="584"/>
      <c r="BO190" s="585"/>
      <c r="BP190" s="585"/>
      <c r="BQ190" s="585"/>
      <c r="BR190" s="585"/>
      <c r="BS190" s="530"/>
      <c r="BT190" s="530"/>
      <c r="BU190" s="530"/>
      <c r="BV190" s="530"/>
      <c r="BW190" s="530"/>
    </row>
    <row r="191" spans="1:75" ht="15.75" customHeight="1" x14ac:dyDescent="0.25">
      <c r="A191" s="171"/>
      <c r="B191" s="577"/>
      <c r="C191" s="578"/>
      <c r="D191" s="579"/>
      <c r="E191" s="579"/>
      <c r="F191" s="579"/>
      <c r="G191" s="580"/>
      <c r="H191" s="581"/>
      <c r="I191" s="581"/>
      <c r="J191" s="582"/>
      <c r="K191" s="582"/>
      <c r="L191" s="579"/>
      <c r="M191" s="579"/>
      <c r="N191" s="579"/>
      <c r="O191" s="579"/>
      <c r="P191" s="579"/>
      <c r="Q191" s="579"/>
      <c r="R191" s="579"/>
      <c r="S191" s="579"/>
      <c r="T191" s="581"/>
      <c r="U191" s="58"/>
      <c r="V191" s="58"/>
      <c r="W191" s="58"/>
      <c r="X191" s="58"/>
      <c r="Y191" s="58"/>
      <c r="Z191" s="103"/>
      <c r="AA191" s="103"/>
      <c r="AB191" s="103"/>
      <c r="AC191" s="103"/>
      <c r="AD191" s="103"/>
      <c r="AE191" s="103"/>
      <c r="AF191" s="103"/>
      <c r="AG191" s="103"/>
      <c r="AH191" s="103"/>
      <c r="AI191" s="103"/>
      <c r="AJ191" s="103"/>
      <c r="AK191" s="103"/>
      <c r="AL191" s="103"/>
      <c r="AM191" s="583"/>
      <c r="AN191" s="103"/>
      <c r="AO191" s="103"/>
      <c r="AP191" s="584"/>
      <c r="AQ191" s="585"/>
      <c r="AR191" s="585"/>
      <c r="AS191" s="585"/>
      <c r="AT191" s="585"/>
      <c r="AU191" s="530"/>
      <c r="AV191" s="530"/>
      <c r="AW191" s="530"/>
      <c r="AX191" s="584"/>
      <c r="AY191" s="585"/>
      <c r="AZ191" s="585"/>
      <c r="BA191" s="585"/>
      <c r="BB191" s="530"/>
      <c r="BC191" s="530"/>
      <c r="BD191" s="530"/>
      <c r="BE191" s="530"/>
      <c r="BF191" s="584"/>
      <c r="BG191" s="585"/>
      <c r="BH191" s="585"/>
      <c r="BI191" s="585"/>
      <c r="BJ191" s="585"/>
      <c r="BK191" s="530"/>
      <c r="BL191" s="530"/>
      <c r="BM191" s="530"/>
      <c r="BN191" s="584"/>
      <c r="BO191" s="585"/>
      <c r="BP191" s="585"/>
      <c r="BQ191" s="585"/>
      <c r="BR191" s="585"/>
      <c r="BS191" s="530"/>
      <c r="BT191" s="530"/>
      <c r="BU191" s="530"/>
      <c r="BV191" s="530"/>
      <c r="BW191" s="530"/>
    </row>
    <row r="192" spans="1:75" ht="15.75" customHeight="1" x14ac:dyDescent="0.25">
      <c r="A192" s="171"/>
      <c r="B192" s="577"/>
      <c r="C192" s="578"/>
      <c r="D192" s="579"/>
      <c r="E192" s="579"/>
      <c r="F192" s="579"/>
      <c r="G192" s="580"/>
      <c r="H192" s="581"/>
      <c r="I192" s="581"/>
      <c r="J192" s="582"/>
      <c r="K192" s="582"/>
      <c r="L192" s="579"/>
      <c r="M192" s="579"/>
      <c r="N192" s="579"/>
      <c r="O192" s="579"/>
      <c r="P192" s="579"/>
      <c r="Q192" s="579"/>
      <c r="R192" s="579"/>
      <c r="S192" s="579"/>
      <c r="T192" s="581"/>
      <c r="U192" s="58"/>
      <c r="V192" s="58"/>
      <c r="W192" s="58"/>
      <c r="X192" s="58"/>
      <c r="Y192" s="58"/>
      <c r="Z192" s="103"/>
      <c r="AA192" s="103"/>
      <c r="AB192" s="103"/>
      <c r="AC192" s="103"/>
      <c r="AD192" s="103"/>
      <c r="AE192" s="103"/>
      <c r="AF192" s="103"/>
      <c r="AG192" s="103"/>
      <c r="AH192" s="103"/>
      <c r="AI192" s="103"/>
      <c r="AJ192" s="103"/>
      <c r="AK192" s="103"/>
      <c r="AL192" s="103"/>
      <c r="AM192" s="583"/>
      <c r="AN192" s="103"/>
      <c r="AO192" s="103"/>
      <c r="AP192" s="584"/>
      <c r="AQ192" s="585"/>
      <c r="AR192" s="585"/>
      <c r="AS192" s="585"/>
      <c r="AT192" s="585"/>
      <c r="AU192" s="530"/>
      <c r="AV192" s="530"/>
      <c r="AW192" s="530"/>
      <c r="AX192" s="584"/>
      <c r="AY192" s="585"/>
      <c r="AZ192" s="585"/>
      <c r="BA192" s="585"/>
      <c r="BB192" s="530"/>
      <c r="BC192" s="530"/>
      <c r="BD192" s="530"/>
      <c r="BE192" s="530"/>
      <c r="BF192" s="584"/>
      <c r="BG192" s="585"/>
      <c r="BH192" s="585"/>
      <c r="BI192" s="585"/>
      <c r="BJ192" s="585"/>
      <c r="BK192" s="530"/>
      <c r="BL192" s="530"/>
      <c r="BM192" s="530"/>
      <c r="BN192" s="584"/>
      <c r="BO192" s="585"/>
      <c r="BP192" s="585"/>
      <c r="BQ192" s="585"/>
      <c r="BR192" s="585"/>
      <c r="BS192" s="530"/>
      <c r="BT192" s="530"/>
      <c r="BU192" s="530"/>
      <c r="BV192" s="530"/>
      <c r="BW192" s="530"/>
    </row>
    <row r="193" spans="1:75" ht="15.75" customHeight="1" x14ac:dyDescent="0.25">
      <c r="A193" s="171"/>
      <c r="B193" s="577"/>
      <c r="C193" s="578"/>
      <c r="D193" s="579"/>
      <c r="E193" s="579"/>
      <c r="F193" s="579"/>
      <c r="G193" s="580"/>
      <c r="H193" s="581"/>
      <c r="I193" s="581"/>
      <c r="J193" s="582"/>
      <c r="K193" s="582"/>
      <c r="L193" s="579"/>
      <c r="M193" s="579"/>
      <c r="N193" s="579"/>
      <c r="O193" s="579"/>
      <c r="P193" s="579"/>
      <c r="Q193" s="579"/>
      <c r="R193" s="579"/>
      <c r="S193" s="579"/>
      <c r="T193" s="581"/>
      <c r="U193" s="58"/>
      <c r="V193" s="58"/>
      <c r="W193" s="58"/>
      <c r="X193" s="58"/>
      <c r="Y193" s="58"/>
      <c r="Z193" s="103"/>
      <c r="AA193" s="103"/>
      <c r="AB193" s="103"/>
      <c r="AC193" s="103"/>
      <c r="AD193" s="103"/>
      <c r="AE193" s="103"/>
      <c r="AF193" s="103"/>
      <c r="AG193" s="103"/>
      <c r="AH193" s="103"/>
      <c r="AI193" s="103"/>
      <c r="AJ193" s="103"/>
      <c r="AK193" s="103"/>
      <c r="AL193" s="103"/>
      <c r="AM193" s="583"/>
      <c r="AN193" s="103"/>
      <c r="AO193" s="103"/>
      <c r="AP193" s="584"/>
      <c r="AQ193" s="585"/>
      <c r="AR193" s="585"/>
      <c r="AS193" s="585"/>
      <c r="AT193" s="585"/>
      <c r="AU193" s="530"/>
      <c r="AV193" s="530"/>
      <c r="AW193" s="530"/>
      <c r="AX193" s="584"/>
      <c r="AY193" s="585"/>
      <c r="AZ193" s="585"/>
      <c r="BA193" s="585"/>
      <c r="BB193" s="530"/>
      <c r="BC193" s="530"/>
      <c r="BD193" s="530"/>
      <c r="BE193" s="530"/>
      <c r="BF193" s="584"/>
      <c r="BG193" s="585"/>
      <c r="BH193" s="585"/>
      <c r="BI193" s="585"/>
      <c r="BJ193" s="585"/>
      <c r="BK193" s="530"/>
      <c r="BL193" s="530"/>
      <c r="BM193" s="530"/>
      <c r="BN193" s="584"/>
      <c r="BO193" s="585"/>
      <c r="BP193" s="585"/>
      <c r="BQ193" s="585"/>
      <c r="BR193" s="585"/>
      <c r="BS193" s="530"/>
      <c r="BT193" s="530"/>
      <c r="BU193" s="530"/>
      <c r="BV193" s="530"/>
      <c r="BW193" s="530"/>
    </row>
    <row r="194" spans="1:75" ht="15.75" customHeight="1" x14ac:dyDescent="0.25">
      <c r="A194" s="171"/>
      <c r="B194" s="577"/>
      <c r="C194" s="578"/>
      <c r="D194" s="579"/>
      <c r="E194" s="579"/>
      <c r="F194" s="579"/>
      <c r="G194" s="580"/>
      <c r="H194" s="581"/>
      <c r="I194" s="581"/>
      <c r="J194" s="582"/>
      <c r="K194" s="582"/>
      <c r="L194" s="579"/>
      <c r="M194" s="579"/>
      <c r="N194" s="579"/>
      <c r="O194" s="579"/>
      <c r="P194" s="579"/>
      <c r="Q194" s="579"/>
      <c r="R194" s="579"/>
      <c r="S194" s="579"/>
      <c r="T194" s="581"/>
      <c r="U194" s="58"/>
      <c r="V194" s="58"/>
      <c r="W194" s="58"/>
      <c r="X194" s="58"/>
      <c r="Y194" s="58"/>
      <c r="Z194" s="103"/>
      <c r="AA194" s="103"/>
      <c r="AB194" s="103"/>
      <c r="AC194" s="103"/>
      <c r="AD194" s="103"/>
      <c r="AE194" s="103"/>
      <c r="AF194" s="103"/>
      <c r="AG194" s="103"/>
      <c r="AH194" s="103"/>
      <c r="AI194" s="103"/>
      <c r="AJ194" s="103"/>
      <c r="AK194" s="103"/>
      <c r="AL194" s="103"/>
      <c r="AM194" s="583"/>
      <c r="AN194" s="103"/>
      <c r="AO194" s="103"/>
      <c r="AP194" s="584"/>
      <c r="AQ194" s="585"/>
      <c r="AR194" s="585"/>
      <c r="AS194" s="585"/>
      <c r="AT194" s="585"/>
      <c r="AU194" s="530"/>
      <c r="AV194" s="530"/>
      <c r="AW194" s="530"/>
      <c r="AX194" s="584"/>
      <c r="AY194" s="585"/>
      <c r="AZ194" s="585"/>
      <c r="BA194" s="585"/>
      <c r="BB194" s="530"/>
      <c r="BC194" s="530"/>
      <c r="BD194" s="530"/>
      <c r="BE194" s="530"/>
      <c r="BF194" s="584"/>
      <c r="BG194" s="585"/>
      <c r="BH194" s="585"/>
      <c r="BI194" s="585"/>
      <c r="BJ194" s="585"/>
      <c r="BK194" s="530"/>
      <c r="BL194" s="530"/>
      <c r="BM194" s="530"/>
      <c r="BN194" s="584"/>
      <c r="BO194" s="585"/>
      <c r="BP194" s="585"/>
      <c r="BQ194" s="585"/>
      <c r="BR194" s="585"/>
      <c r="BS194" s="530"/>
      <c r="BT194" s="530"/>
      <c r="BU194" s="530"/>
      <c r="BV194" s="530"/>
      <c r="BW194" s="530"/>
    </row>
    <row r="195" spans="1:75" ht="15.75" customHeight="1" x14ac:dyDescent="0.25">
      <c r="A195" s="171"/>
      <c r="B195" s="577"/>
      <c r="C195" s="578"/>
      <c r="D195" s="579"/>
      <c r="E195" s="579"/>
      <c r="F195" s="579"/>
      <c r="G195" s="580"/>
      <c r="H195" s="581"/>
      <c r="I195" s="581"/>
      <c r="J195" s="582"/>
      <c r="K195" s="582"/>
      <c r="L195" s="579"/>
      <c r="M195" s="579"/>
      <c r="N195" s="579"/>
      <c r="O195" s="579"/>
      <c r="P195" s="579"/>
      <c r="Q195" s="579"/>
      <c r="R195" s="579"/>
      <c r="S195" s="579"/>
      <c r="T195" s="581"/>
      <c r="U195" s="58"/>
      <c r="V195" s="58"/>
      <c r="W195" s="58"/>
      <c r="X195" s="58"/>
      <c r="Y195" s="58"/>
      <c r="Z195" s="103"/>
      <c r="AA195" s="103"/>
      <c r="AB195" s="103"/>
      <c r="AC195" s="103"/>
      <c r="AD195" s="103"/>
      <c r="AE195" s="103"/>
      <c r="AF195" s="103"/>
      <c r="AG195" s="103"/>
      <c r="AH195" s="103"/>
      <c r="AI195" s="103"/>
      <c r="AJ195" s="103"/>
      <c r="AK195" s="103"/>
      <c r="AL195" s="103"/>
      <c r="AM195" s="583"/>
      <c r="AN195" s="103"/>
      <c r="AO195" s="103"/>
      <c r="AP195" s="584"/>
      <c r="AQ195" s="585"/>
      <c r="AR195" s="585"/>
      <c r="AS195" s="585"/>
      <c r="AT195" s="585"/>
      <c r="AU195" s="530"/>
      <c r="AV195" s="530"/>
      <c r="AW195" s="530"/>
      <c r="AX195" s="584"/>
      <c r="AY195" s="585"/>
      <c r="AZ195" s="585"/>
      <c r="BA195" s="585"/>
      <c r="BB195" s="530"/>
      <c r="BC195" s="530"/>
      <c r="BD195" s="530"/>
      <c r="BE195" s="530"/>
      <c r="BF195" s="584"/>
      <c r="BG195" s="585"/>
      <c r="BH195" s="585"/>
      <c r="BI195" s="585"/>
      <c r="BJ195" s="585"/>
      <c r="BK195" s="530"/>
      <c r="BL195" s="530"/>
      <c r="BM195" s="530"/>
      <c r="BN195" s="584"/>
      <c r="BO195" s="585"/>
      <c r="BP195" s="585"/>
      <c r="BQ195" s="585"/>
      <c r="BR195" s="585"/>
      <c r="BS195" s="530"/>
      <c r="BT195" s="530"/>
      <c r="BU195" s="530"/>
      <c r="BV195" s="530"/>
      <c r="BW195" s="530"/>
    </row>
    <row r="196" spans="1:75" ht="15.75" customHeight="1" x14ac:dyDescent="0.25">
      <c r="A196" s="171"/>
      <c r="B196" s="577"/>
      <c r="C196" s="578"/>
      <c r="D196" s="579"/>
      <c r="E196" s="579"/>
      <c r="F196" s="579"/>
      <c r="G196" s="580"/>
      <c r="H196" s="581"/>
      <c r="I196" s="581"/>
      <c r="J196" s="582"/>
      <c r="K196" s="582"/>
      <c r="L196" s="579"/>
      <c r="M196" s="579"/>
      <c r="N196" s="579"/>
      <c r="O196" s="579"/>
      <c r="P196" s="579"/>
      <c r="Q196" s="579"/>
      <c r="R196" s="579"/>
      <c r="S196" s="579"/>
      <c r="T196" s="581"/>
      <c r="U196" s="58"/>
      <c r="V196" s="58"/>
      <c r="W196" s="58"/>
      <c r="X196" s="58"/>
      <c r="Y196" s="58"/>
      <c r="Z196" s="103"/>
      <c r="AA196" s="103"/>
      <c r="AB196" s="103"/>
      <c r="AC196" s="103"/>
      <c r="AD196" s="103"/>
      <c r="AE196" s="103"/>
      <c r="AF196" s="103"/>
      <c r="AG196" s="103"/>
      <c r="AH196" s="103"/>
      <c r="AI196" s="103"/>
      <c r="AJ196" s="103"/>
      <c r="AK196" s="103"/>
      <c r="AL196" s="103"/>
      <c r="AM196" s="583"/>
      <c r="AN196" s="103"/>
      <c r="AO196" s="103"/>
      <c r="AP196" s="584"/>
      <c r="AQ196" s="585"/>
      <c r="AR196" s="585"/>
      <c r="AS196" s="585"/>
      <c r="AT196" s="585"/>
      <c r="AU196" s="530"/>
      <c r="AV196" s="530"/>
      <c r="AW196" s="530"/>
      <c r="AX196" s="584"/>
      <c r="AY196" s="585"/>
      <c r="AZ196" s="585"/>
      <c r="BA196" s="585"/>
      <c r="BB196" s="530"/>
      <c r="BC196" s="530"/>
      <c r="BD196" s="530"/>
      <c r="BE196" s="530"/>
      <c r="BF196" s="584"/>
      <c r="BG196" s="585"/>
      <c r="BH196" s="585"/>
      <c r="BI196" s="585"/>
      <c r="BJ196" s="585"/>
      <c r="BK196" s="530"/>
      <c r="BL196" s="530"/>
      <c r="BM196" s="530"/>
      <c r="BN196" s="584"/>
      <c r="BO196" s="585"/>
      <c r="BP196" s="585"/>
      <c r="BQ196" s="585"/>
      <c r="BR196" s="585"/>
      <c r="BS196" s="530"/>
      <c r="BT196" s="530"/>
      <c r="BU196" s="530"/>
      <c r="BV196" s="530"/>
      <c r="BW196" s="530"/>
    </row>
    <row r="197" spans="1:75" ht="15.75" customHeight="1" x14ac:dyDescent="0.25">
      <c r="A197" s="171"/>
      <c r="B197" s="577"/>
      <c r="C197" s="578"/>
      <c r="D197" s="579"/>
      <c r="E197" s="579"/>
      <c r="F197" s="579"/>
      <c r="G197" s="580"/>
      <c r="H197" s="581"/>
      <c r="I197" s="581"/>
      <c r="J197" s="582"/>
      <c r="K197" s="582"/>
      <c r="L197" s="579"/>
      <c r="M197" s="579"/>
      <c r="N197" s="579"/>
      <c r="O197" s="579"/>
      <c r="P197" s="579"/>
      <c r="Q197" s="579"/>
      <c r="R197" s="579"/>
      <c r="S197" s="579"/>
      <c r="T197" s="581"/>
      <c r="U197" s="58"/>
      <c r="V197" s="58"/>
      <c r="W197" s="58"/>
      <c r="X197" s="58"/>
      <c r="Y197" s="58"/>
      <c r="Z197" s="103"/>
      <c r="AA197" s="103"/>
      <c r="AB197" s="103"/>
      <c r="AC197" s="103"/>
      <c r="AD197" s="103"/>
      <c r="AE197" s="103"/>
      <c r="AF197" s="103"/>
      <c r="AG197" s="103"/>
      <c r="AH197" s="103"/>
      <c r="AI197" s="103"/>
      <c r="AJ197" s="103"/>
      <c r="AK197" s="103"/>
      <c r="AL197" s="103"/>
      <c r="AM197" s="583"/>
      <c r="AN197" s="103"/>
      <c r="AO197" s="103"/>
      <c r="AP197" s="584"/>
      <c r="AQ197" s="585"/>
      <c r="AR197" s="585"/>
      <c r="AS197" s="585"/>
      <c r="AT197" s="585"/>
      <c r="AU197" s="530"/>
      <c r="AV197" s="530"/>
      <c r="AW197" s="530"/>
      <c r="AX197" s="584"/>
      <c r="AY197" s="585"/>
      <c r="AZ197" s="585"/>
      <c r="BA197" s="585"/>
      <c r="BB197" s="530"/>
      <c r="BC197" s="530"/>
      <c r="BD197" s="530"/>
      <c r="BE197" s="530"/>
      <c r="BF197" s="584"/>
      <c r="BG197" s="585"/>
      <c r="BH197" s="585"/>
      <c r="BI197" s="585"/>
      <c r="BJ197" s="585"/>
      <c r="BK197" s="530"/>
      <c r="BL197" s="530"/>
      <c r="BM197" s="530"/>
      <c r="BN197" s="584"/>
      <c r="BO197" s="585"/>
      <c r="BP197" s="585"/>
      <c r="BQ197" s="585"/>
      <c r="BR197" s="585"/>
      <c r="BS197" s="530"/>
      <c r="BT197" s="530"/>
      <c r="BU197" s="530"/>
      <c r="BV197" s="530"/>
      <c r="BW197" s="530"/>
    </row>
    <row r="198" spans="1:75" ht="15.75" customHeight="1" x14ac:dyDescent="0.25">
      <c r="A198" s="171"/>
      <c r="B198" s="577"/>
      <c r="C198" s="578"/>
      <c r="D198" s="579"/>
      <c r="E198" s="579"/>
      <c r="F198" s="579"/>
      <c r="G198" s="580"/>
      <c r="H198" s="581"/>
      <c r="I198" s="581"/>
      <c r="J198" s="582"/>
      <c r="K198" s="582"/>
      <c r="L198" s="579"/>
      <c r="M198" s="579"/>
      <c r="N198" s="579"/>
      <c r="O198" s="579"/>
      <c r="P198" s="579"/>
      <c r="Q198" s="579"/>
      <c r="R198" s="579"/>
      <c r="S198" s="579"/>
      <c r="T198" s="581"/>
      <c r="U198" s="58"/>
      <c r="V198" s="58"/>
      <c r="W198" s="58"/>
      <c r="X198" s="58"/>
      <c r="Y198" s="58"/>
      <c r="Z198" s="103"/>
      <c r="AA198" s="103"/>
      <c r="AB198" s="103"/>
      <c r="AC198" s="103"/>
      <c r="AD198" s="103"/>
      <c r="AE198" s="103"/>
      <c r="AF198" s="103"/>
      <c r="AG198" s="103"/>
      <c r="AH198" s="103"/>
      <c r="AI198" s="103"/>
      <c r="AJ198" s="103"/>
      <c r="AK198" s="103"/>
      <c r="AL198" s="103"/>
      <c r="AM198" s="583"/>
      <c r="AN198" s="103"/>
      <c r="AO198" s="103"/>
      <c r="AP198" s="584"/>
      <c r="AQ198" s="585"/>
      <c r="AR198" s="585"/>
      <c r="AS198" s="585"/>
      <c r="AT198" s="585"/>
      <c r="AU198" s="530"/>
      <c r="AV198" s="530"/>
      <c r="AW198" s="530"/>
      <c r="AX198" s="584"/>
      <c r="AY198" s="585"/>
      <c r="AZ198" s="585"/>
      <c r="BA198" s="585"/>
      <c r="BB198" s="530"/>
      <c r="BC198" s="530"/>
      <c r="BD198" s="530"/>
      <c r="BE198" s="530"/>
      <c r="BF198" s="584"/>
      <c r="BG198" s="585"/>
      <c r="BH198" s="585"/>
      <c r="BI198" s="585"/>
      <c r="BJ198" s="585"/>
      <c r="BK198" s="530"/>
      <c r="BL198" s="530"/>
      <c r="BM198" s="530"/>
      <c r="BN198" s="584"/>
      <c r="BO198" s="585"/>
      <c r="BP198" s="585"/>
      <c r="BQ198" s="585"/>
      <c r="BR198" s="585"/>
      <c r="BS198" s="530"/>
      <c r="BT198" s="530"/>
      <c r="BU198" s="530"/>
      <c r="BV198" s="530"/>
      <c r="BW198" s="530"/>
    </row>
    <row r="199" spans="1:75" ht="15.75" customHeight="1" x14ac:dyDescent="0.25">
      <c r="A199" s="171"/>
      <c r="B199" s="577"/>
      <c r="C199" s="578"/>
      <c r="D199" s="579"/>
      <c r="E199" s="579"/>
      <c r="F199" s="579"/>
      <c r="G199" s="580"/>
      <c r="H199" s="581"/>
      <c r="I199" s="581"/>
      <c r="J199" s="582"/>
      <c r="K199" s="582"/>
      <c r="L199" s="579"/>
      <c r="M199" s="579"/>
      <c r="N199" s="579"/>
      <c r="O199" s="579"/>
      <c r="P199" s="579"/>
      <c r="Q199" s="579"/>
      <c r="R199" s="579"/>
      <c r="S199" s="579"/>
      <c r="T199" s="581"/>
      <c r="U199" s="58"/>
      <c r="V199" s="58"/>
      <c r="W199" s="58"/>
      <c r="X199" s="58"/>
      <c r="Y199" s="58"/>
      <c r="Z199" s="103"/>
      <c r="AA199" s="103"/>
      <c r="AB199" s="103"/>
      <c r="AC199" s="103"/>
      <c r="AD199" s="103"/>
      <c r="AE199" s="103"/>
      <c r="AF199" s="103"/>
      <c r="AG199" s="103"/>
      <c r="AH199" s="103"/>
      <c r="AI199" s="103"/>
      <c r="AJ199" s="103"/>
      <c r="AK199" s="103"/>
      <c r="AL199" s="103"/>
      <c r="AM199" s="583"/>
      <c r="AN199" s="103"/>
      <c r="AO199" s="103"/>
      <c r="AP199" s="584"/>
      <c r="AQ199" s="585"/>
      <c r="AR199" s="585"/>
      <c r="AS199" s="585"/>
      <c r="AT199" s="585"/>
      <c r="AU199" s="530"/>
      <c r="AV199" s="530"/>
      <c r="AW199" s="530"/>
      <c r="AX199" s="584"/>
      <c r="AY199" s="585"/>
      <c r="AZ199" s="585"/>
      <c r="BA199" s="585"/>
      <c r="BB199" s="530"/>
      <c r="BC199" s="530"/>
      <c r="BD199" s="530"/>
      <c r="BE199" s="530"/>
      <c r="BF199" s="584"/>
      <c r="BG199" s="585"/>
      <c r="BH199" s="585"/>
      <c r="BI199" s="585"/>
      <c r="BJ199" s="585"/>
      <c r="BK199" s="530"/>
      <c r="BL199" s="530"/>
      <c r="BM199" s="530"/>
      <c r="BN199" s="584"/>
      <c r="BO199" s="585"/>
      <c r="BP199" s="585"/>
      <c r="BQ199" s="585"/>
      <c r="BR199" s="585"/>
      <c r="BS199" s="530"/>
      <c r="BT199" s="530"/>
      <c r="BU199" s="530"/>
      <c r="BV199" s="530"/>
      <c r="BW199" s="530"/>
    </row>
    <row r="200" spans="1:75" ht="15.75" customHeight="1" x14ac:dyDescent="0.25">
      <c r="A200" s="171"/>
      <c r="B200" s="577"/>
      <c r="C200" s="578"/>
      <c r="D200" s="579"/>
      <c r="E200" s="579"/>
      <c r="F200" s="579"/>
      <c r="G200" s="580"/>
      <c r="H200" s="581"/>
      <c r="I200" s="581"/>
      <c r="J200" s="582"/>
      <c r="K200" s="582"/>
      <c r="L200" s="579"/>
      <c r="M200" s="579"/>
      <c r="N200" s="579"/>
      <c r="O200" s="579"/>
      <c r="P200" s="579"/>
      <c r="Q200" s="579"/>
      <c r="R200" s="579"/>
      <c r="S200" s="579"/>
      <c r="T200" s="581"/>
      <c r="U200" s="58"/>
      <c r="V200" s="58"/>
      <c r="W200" s="58"/>
      <c r="X200" s="58"/>
      <c r="Y200" s="58"/>
      <c r="Z200" s="103"/>
      <c r="AA200" s="103"/>
      <c r="AB200" s="103"/>
      <c r="AC200" s="103"/>
      <c r="AD200" s="103"/>
      <c r="AE200" s="103"/>
      <c r="AF200" s="103"/>
      <c r="AG200" s="103"/>
      <c r="AH200" s="103"/>
      <c r="AI200" s="103"/>
      <c r="AJ200" s="103"/>
      <c r="AK200" s="103"/>
      <c r="AL200" s="103"/>
      <c r="AM200" s="583"/>
      <c r="AN200" s="103"/>
      <c r="AO200" s="103"/>
      <c r="AP200" s="584"/>
      <c r="AQ200" s="585"/>
      <c r="AR200" s="585"/>
      <c r="AS200" s="585"/>
      <c r="AT200" s="585"/>
      <c r="AU200" s="530"/>
      <c r="AV200" s="530"/>
      <c r="AW200" s="530"/>
      <c r="AX200" s="584"/>
      <c r="AY200" s="585"/>
      <c r="AZ200" s="585"/>
      <c r="BA200" s="585"/>
      <c r="BB200" s="530"/>
      <c r="BC200" s="530"/>
      <c r="BD200" s="530"/>
      <c r="BE200" s="530"/>
      <c r="BF200" s="584"/>
      <c r="BG200" s="585"/>
      <c r="BH200" s="585"/>
      <c r="BI200" s="585"/>
      <c r="BJ200" s="585"/>
      <c r="BK200" s="530"/>
      <c r="BL200" s="530"/>
      <c r="BM200" s="530"/>
      <c r="BN200" s="584"/>
      <c r="BO200" s="585"/>
      <c r="BP200" s="585"/>
      <c r="BQ200" s="585"/>
      <c r="BR200" s="585"/>
      <c r="BS200" s="530"/>
      <c r="BT200" s="530"/>
      <c r="BU200" s="530"/>
      <c r="BV200" s="530"/>
      <c r="BW200" s="530"/>
    </row>
    <row r="201" spans="1:75" ht="15.75" customHeight="1" x14ac:dyDescent="0.25">
      <c r="A201" s="171"/>
      <c r="B201" s="577"/>
      <c r="C201" s="578"/>
      <c r="D201" s="579"/>
      <c r="E201" s="579"/>
      <c r="F201" s="579"/>
      <c r="G201" s="580"/>
      <c r="H201" s="581"/>
      <c r="I201" s="581"/>
      <c r="J201" s="582"/>
      <c r="K201" s="582"/>
      <c r="L201" s="579"/>
      <c r="M201" s="579"/>
      <c r="N201" s="579"/>
      <c r="O201" s="579"/>
      <c r="P201" s="579"/>
      <c r="Q201" s="579"/>
      <c r="R201" s="579"/>
      <c r="S201" s="579"/>
      <c r="T201" s="581"/>
      <c r="U201" s="58"/>
      <c r="V201" s="58"/>
      <c r="W201" s="58"/>
      <c r="X201" s="58"/>
      <c r="Y201" s="58"/>
      <c r="Z201" s="103"/>
      <c r="AA201" s="103"/>
      <c r="AB201" s="103"/>
      <c r="AC201" s="103"/>
      <c r="AD201" s="103"/>
      <c r="AE201" s="103"/>
      <c r="AF201" s="103"/>
      <c r="AG201" s="103"/>
      <c r="AH201" s="103"/>
      <c r="AI201" s="103"/>
      <c r="AJ201" s="103"/>
      <c r="AK201" s="103"/>
      <c r="AL201" s="103"/>
      <c r="AM201" s="583"/>
      <c r="AN201" s="103"/>
      <c r="AO201" s="103"/>
      <c r="AP201" s="584"/>
      <c r="AQ201" s="585"/>
      <c r="AR201" s="585"/>
      <c r="AS201" s="585"/>
      <c r="AT201" s="585"/>
      <c r="AU201" s="530"/>
      <c r="AV201" s="530"/>
      <c r="AW201" s="530"/>
      <c r="AX201" s="584"/>
      <c r="AY201" s="585"/>
      <c r="AZ201" s="585"/>
      <c r="BA201" s="585"/>
      <c r="BB201" s="530"/>
      <c r="BC201" s="530"/>
      <c r="BD201" s="530"/>
      <c r="BE201" s="530"/>
      <c r="BF201" s="584"/>
      <c r="BG201" s="585"/>
      <c r="BH201" s="585"/>
      <c r="BI201" s="585"/>
      <c r="BJ201" s="585"/>
      <c r="BK201" s="530"/>
      <c r="BL201" s="530"/>
      <c r="BM201" s="530"/>
      <c r="BN201" s="584"/>
      <c r="BO201" s="585"/>
      <c r="BP201" s="585"/>
      <c r="BQ201" s="585"/>
      <c r="BR201" s="585"/>
      <c r="BS201" s="530"/>
      <c r="BT201" s="530"/>
      <c r="BU201" s="530"/>
      <c r="BV201" s="530"/>
      <c r="BW201" s="530"/>
    </row>
    <row r="202" spans="1:75" ht="15.75" customHeight="1" x14ac:dyDescent="0.25">
      <c r="A202" s="171"/>
      <c r="B202" s="577"/>
      <c r="C202" s="578"/>
      <c r="D202" s="579"/>
      <c r="E202" s="579"/>
      <c r="F202" s="579"/>
      <c r="G202" s="580"/>
      <c r="H202" s="581"/>
      <c r="I202" s="581"/>
      <c r="J202" s="582"/>
      <c r="K202" s="582"/>
      <c r="L202" s="579"/>
      <c r="M202" s="579"/>
      <c r="N202" s="579"/>
      <c r="O202" s="579"/>
      <c r="P202" s="579"/>
      <c r="Q202" s="579"/>
      <c r="R202" s="579"/>
      <c r="S202" s="579"/>
      <c r="T202" s="581"/>
      <c r="U202" s="58"/>
      <c r="V202" s="58"/>
      <c r="W202" s="58"/>
      <c r="X202" s="58"/>
      <c r="Y202" s="58"/>
      <c r="Z202" s="103"/>
      <c r="AA202" s="103"/>
      <c r="AB202" s="103"/>
      <c r="AC202" s="103"/>
      <c r="AD202" s="103"/>
      <c r="AE202" s="103"/>
      <c r="AF202" s="103"/>
      <c r="AG202" s="103"/>
      <c r="AH202" s="103"/>
      <c r="AI202" s="103"/>
      <c r="AJ202" s="103"/>
      <c r="AK202" s="103"/>
      <c r="AL202" s="103"/>
      <c r="AM202" s="583"/>
      <c r="AN202" s="103"/>
      <c r="AO202" s="103"/>
      <c r="AP202" s="584"/>
      <c r="AQ202" s="585"/>
      <c r="AR202" s="585"/>
      <c r="AS202" s="585"/>
      <c r="AT202" s="585"/>
      <c r="AU202" s="530"/>
      <c r="AV202" s="530"/>
      <c r="AW202" s="530"/>
      <c r="AX202" s="584"/>
      <c r="AY202" s="585"/>
      <c r="AZ202" s="585"/>
      <c r="BA202" s="585"/>
      <c r="BB202" s="530"/>
      <c r="BC202" s="530"/>
      <c r="BD202" s="530"/>
      <c r="BE202" s="530"/>
      <c r="BF202" s="584"/>
      <c r="BG202" s="585"/>
      <c r="BH202" s="585"/>
      <c r="BI202" s="585"/>
      <c r="BJ202" s="585"/>
      <c r="BK202" s="530"/>
      <c r="BL202" s="530"/>
      <c r="BM202" s="530"/>
      <c r="BN202" s="584"/>
      <c r="BO202" s="585"/>
      <c r="BP202" s="585"/>
      <c r="BQ202" s="585"/>
      <c r="BR202" s="585"/>
      <c r="BS202" s="530"/>
      <c r="BT202" s="530"/>
      <c r="BU202" s="530"/>
      <c r="BV202" s="530"/>
      <c r="BW202" s="530"/>
    </row>
    <row r="203" spans="1:75" ht="15.75" customHeight="1" x14ac:dyDescent="0.25">
      <c r="A203" s="171"/>
      <c r="B203" s="577"/>
      <c r="C203" s="578"/>
      <c r="D203" s="579"/>
      <c r="E203" s="579"/>
      <c r="F203" s="579"/>
      <c r="G203" s="580"/>
      <c r="H203" s="581"/>
      <c r="I203" s="581"/>
      <c r="J203" s="582"/>
      <c r="K203" s="582"/>
      <c r="L203" s="579"/>
      <c r="M203" s="579"/>
      <c r="N203" s="579"/>
      <c r="O203" s="579"/>
      <c r="P203" s="579"/>
      <c r="Q203" s="579"/>
      <c r="R203" s="579"/>
      <c r="S203" s="579"/>
      <c r="T203" s="581"/>
      <c r="U203" s="58"/>
      <c r="V203" s="58"/>
      <c r="W203" s="58"/>
      <c r="X203" s="58"/>
      <c r="Y203" s="58"/>
      <c r="Z203" s="103"/>
      <c r="AA203" s="103"/>
      <c r="AB203" s="103"/>
      <c r="AC203" s="103"/>
      <c r="AD203" s="103"/>
      <c r="AE203" s="103"/>
      <c r="AF203" s="103"/>
      <c r="AG203" s="103"/>
      <c r="AH203" s="103"/>
      <c r="AI203" s="103"/>
      <c r="AJ203" s="103"/>
      <c r="AK203" s="103"/>
      <c r="AL203" s="103"/>
      <c r="AM203" s="583"/>
      <c r="AN203" s="103"/>
      <c r="AO203" s="103"/>
      <c r="AP203" s="584"/>
      <c r="AQ203" s="585"/>
      <c r="AR203" s="585"/>
      <c r="AS203" s="585"/>
      <c r="AT203" s="585"/>
      <c r="AU203" s="530"/>
      <c r="AV203" s="530"/>
      <c r="AW203" s="530"/>
      <c r="AX203" s="584"/>
      <c r="AY203" s="585"/>
      <c r="AZ203" s="585"/>
      <c r="BA203" s="585"/>
      <c r="BB203" s="530"/>
      <c r="BC203" s="530"/>
      <c r="BD203" s="530"/>
      <c r="BE203" s="530"/>
      <c r="BF203" s="584"/>
      <c r="BG203" s="585"/>
      <c r="BH203" s="585"/>
      <c r="BI203" s="585"/>
      <c r="BJ203" s="585"/>
      <c r="BK203" s="530"/>
      <c r="BL203" s="530"/>
      <c r="BM203" s="530"/>
      <c r="BN203" s="584"/>
      <c r="BO203" s="585"/>
      <c r="BP203" s="585"/>
      <c r="BQ203" s="585"/>
      <c r="BR203" s="585"/>
      <c r="BS203" s="530"/>
      <c r="BT203" s="530"/>
      <c r="BU203" s="530"/>
      <c r="BV203" s="530"/>
      <c r="BW203" s="530"/>
    </row>
    <row r="204" spans="1:75" ht="15.75" customHeight="1" x14ac:dyDescent="0.25">
      <c r="A204" s="171"/>
      <c r="B204" s="577"/>
      <c r="C204" s="578"/>
      <c r="D204" s="579"/>
      <c r="E204" s="579"/>
      <c r="F204" s="579"/>
      <c r="G204" s="580"/>
      <c r="H204" s="581"/>
      <c r="I204" s="581"/>
      <c r="J204" s="582"/>
      <c r="K204" s="582"/>
      <c r="L204" s="579"/>
      <c r="M204" s="579"/>
      <c r="N204" s="579"/>
      <c r="O204" s="579"/>
      <c r="P204" s="579"/>
      <c r="Q204" s="579"/>
      <c r="R204" s="579"/>
      <c r="S204" s="579"/>
      <c r="T204" s="581"/>
      <c r="U204" s="58"/>
      <c r="V204" s="58"/>
      <c r="W204" s="58"/>
      <c r="X204" s="58"/>
      <c r="Y204" s="58"/>
      <c r="Z204" s="103"/>
      <c r="AA204" s="103"/>
      <c r="AB204" s="103"/>
      <c r="AC204" s="103"/>
      <c r="AD204" s="103"/>
      <c r="AE204" s="103"/>
      <c r="AF204" s="103"/>
      <c r="AG204" s="103"/>
      <c r="AH204" s="103"/>
      <c r="AI204" s="103"/>
      <c r="AJ204" s="103"/>
      <c r="AK204" s="103"/>
      <c r="AL204" s="103"/>
      <c r="AM204" s="583"/>
      <c r="AN204" s="103"/>
      <c r="AO204" s="103"/>
      <c r="AP204" s="584"/>
      <c r="AQ204" s="585"/>
      <c r="AR204" s="585"/>
      <c r="AS204" s="585"/>
      <c r="AT204" s="585"/>
      <c r="AU204" s="530"/>
      <c r="AV204" s="530"/>
      <c r="AW204" s="530"/>
      <c r="AX204" s="584"/>
      <c r="AY204" s="585"/>
      <c r="AZ204" s="585"/>
      <c r="BA204" s="585"/>
      <c r="BB204" s="530"/>
      <c r="BC204" s="530"/>
      <c r="BD204" s="530"/>
      <c r="BE204" s="530"/>
      <c r="BF204" s="584"/>
      <c r="BG204" s="585"/>
      <c r="BH204" s="585"/>
      <c r="BI204" s="585"/>
      <c r="BJ204" s="585"/>
      <c r="BK204" s="530"/>
      <c r="BL204" s="530"/>
      <c r="BM204" s="530"/>
      <c r="BN204" s="584"/>
      <c r="BO204" s="585"/>
      <c r="BP204" s="585"/>
      <c r="BQ204" s="585"/>
      <c r="BR204" s="585"/>
      <c r="BS204" s="530"/>
      <c r="BT204" s="530"/>
      <c r="BU204" s="530"/>
      <c r="BV204" s="530"/>
      <c r="BW204" s="530"/>
    </row>
    <row r="205" spans="1:75" ht="15.75" customHeight="1" x14ac:dyDescent="0.25">
      <c r="A205" s="171"/>
      <c r="B205" s="577"/>
      <c r="C205" s="578"/>
      <c r="D205" s="579"/>
      <c r="E205" s="579"/>
      <c r="F205" s="579"/>
      <c r="G205" s="580"/>
      <c r="H205" s="581"/>
      <c r="I205" s="581"/>
      <c r="J205" s="582"/>
      <c r="K205" s="582"/>
      <c r="L205" s="579"/>
      <c r="M205" s="579"/>
      <c r="N205" s="579"/>
      <c r="O205" s="579"/>
      <c r="P205" s="579"/>
      <c r="Q205" s="579"/>
      <c r="R205" s="579"/>
      <c r="S205" s="579"/>
      <c r="T205" s="581"/>
      <c r="U205" s="58"/>
      <c r="V205" s="58"/>
      <c r="W205" s="58"/>
      <c r="X205" s="58"/>
      <c r="Y205" s="58"/>
      <c r="Z205" s="103"/>
      <c r="AA205" s="103"/>
      <c r="AB205" s="103"/>
      <c r="AC205" s="103"/>
      <c r="AD205" s="103"/>
      <c r="AE205" s="103"/>
      <c r="AF205" s="103"/>
      <c r="AG205" s="103"/>
      <c r="AH205" s="103"/>
      <c r="AI205" s="103"/>
      <c r="AJ205" s="103"/>
      <c r="AK205" s="103"/>
      <c r="AL205" s="103"/>
      <c r="AM205" s="583"/>
      <c r="AN205" s="103"/>
      <c r="AO205" s="103"/>
      <c r="AP205" s="584"/>
      <c r="AQ205" s="585"/>
      <c r="AR205" s="585"/>
      <c r="AS205" s="585"/>
      <c r="AT205" s="585"/>
      <c r="AU205" s="530"/>
      <c r="AV205" s="530"/>
      <c r="AW205" s="530"/>
      <c r="AX205" s="584"/>
      <c r="AY205" s="585"/>
      <c r="AZ205" s="585"/>
      <c r="BA205" s="585"/>
      <c r="BB205" s="530"/>
      <c r="BC205" s="530"/>
      <c r="BD205" s="530"/>
      <c r="BE205" s="530"/>
      <c r="BF205" s="584"/>
      <c r="BG205" s="585"/>
      <c r="BH205" s="585"/>
      <c r="BI205" s="585"/>
      <c r="BJ205" s="585"/>
      <c r="BK205" s="530"/>
      <c r="BL205" s="530"/>
      <c r="BM205" s="530"/>
      <c r="BN205" s="584"/>
      <c r="BO205" s="585"/>
      <c r="BP205" s="585"/>
      <c r="BQ205" s="585"/>
      <c r="BR205" s="585"/>
      <c r="BS205" s="530"/>
      <c r="BT205" s="530"/>
      <c r="BU205" s="530"/>
      <c r="BV205" s="530"/>
      <c r="BW205" s="530"/>
    </row>
    <row r="206" spans="1:75" ht="15.75" customHeight="1" x14ac:dyDescent="0.25">
      <c r="A206" s="171"/>
      <c r="B206" s="577"/>
      <c r="C206" s="578"/>
      <c r="D206" s="579"/>
      <c r="E206" s="579"/>
      <c r="F206" s="579"/>
      <c r="G206" s="580"/>
      <c r="H206" s="581"/>
      <c r="I206" s="581"/>
      <c r="J206" s="582"/>
      <c r="K206" s="582"/>
      <c r="L206" s="579"/>
      <c r="M206" s="579"/>
      <c r="N206" s="579"/>
      <c r="O206" s="579"/>
      <c r="P206" s="579"/>
      <c r="Q206" s="579"/>
      <c r="R206" s="579"/>
      <c r="S206" s="579"/>
      <c r="T206" s="581"/>
      <c r="U206" s="58"/>
      <c r="V206" s="58"/>
      <c r="W206" s="58"/>
      <c r="X206" s="58"/>
      <c r="Y206" s="58"/>
      <c r="Z206" s="103"/>
      <c r="AA206" s="103"/>
      <c r="AB206" s="103"/>
      <c r="AC206" s="103"/>
      <c r="AD206" s="103"/>
      <c r="AE206" s="103"/>
      <c r="AF206" s="103"/>
      <c r="AG206" s="103"/>
      <c r="AH206" s="103"/>
      <c r="AI206" s="103"/>
      <c r="AJ206" s="103"/>
      <c r="AK206" s="103"/>
      <c r="AL206" s="103"/>
      <c r="AM206" s="583"/>
      <c r="AN206" s="103"/>
      <c r="AO206" s="103"/>
      <c r="AP206" s="584"/>
      <c r="AQ206" s="585"/>
      <c r="AR206" s="585"/>
      <c r="AS206" s="585"/>
      <c r="AT206" s="585"/>
      <c r="AU206" s="530"/>
      <c r="AV206" s="530"/>
      <c r="AW206" s="530"/>
      <c r="AX206" s="584"/>
      <c r="AY206" s="585"/>
      <c r="AZ206" s="585"/>
      <c r="BA206" s="585"/>
      <c r="BB206" s="530"/>
      <c r="BC206" s="530"/>
      <c r="BD206" s="530"/>
      <c r="BE206" s="530"/>
      <c r="BF206" s="584"/>
      <c r="BG206" s="585"/>
      <c r="BH206" s="585"/>
      <c r="BI206" s="585"/>
      <c r="BJ206" s="585"/>
      <c r="BK206" s="530"/>
      <c r="BL206" s="530"/>
      <c r="BM206" s="530"/>
      <c r="BN206" s="584"/>
      <c r="BO206" s="585"/>
      <c r="BP206" s="585"/>
      <c r="BQ206" s="585"/>
      <c r="BR206" s="585"/>
      <c r="BS206" s="530"/>
      <c r="BT206" s="530"/>
      <c r="BU206" s="530"/>
      <c r="BV206" s="530"/>
      <c r="BW206" s="530"/>
    </row>
    <row r="207" spans="1:75" ht="15.75" customHeight="1" x14ac:dyDescent="0.25">
      <c r="A207" s="171"/>
      <c r="B207" s="577"/>
      <c r="C207" s="578"/>
      <c r="D207" s="579"/>
      <c r="E207" s="579"/>
      <c r="F207" s="579"/>
      <c r="G207" s="580"/>
      <c r="H207" s="581"/>
      <c r="I207" s="581"/>
      <c r="J207" s="582"/>
      <c r="K207" s="582"/>
      <c r="L207" s="579"/>
      <c r="M207" s="579"/>
      <c r="N207" s="579"/>
      <c r="O207" s="579"/>
      <c r="P207" s="579"/>
      <c r="Q207" s="579"/>
      <c r="R207" s="579"/>
      <c r="S207" s="579"/>
      <c r="T207" s="581"/>
      <c r="U207" s="58"/>
      <c r="V207" s="58"/>
      <c r="W207" s="58"/>
      <c r="X207" s="58"/>
      <c r="Y207" s="58"/>
      <c r="Z207" s="103"/>
      <c r="AA207" s="103"/>
      <c r="AB207" s="103"/>
      <c r="AC207" s="103"/>
      <c r="AD207" s="103"/>
      <c r="AE207" s="103"/>
      <c r="AF207" s="103"/>
      <c r="AG207" s="103"/>
      <c r="AH207" s="103"/>
      <c r="AI207" s="103"/>
      <c r="AJ207" s="103"/>
      <c r="AK207" s="103"/>
      <c r="AL207" s="103"/>
      <c r="AM207" s="583"/>
      <c r="AN207" s="103"/>
      <c r="AO207" s="103"/>
      <c r="AP207" s="584"/>
      <c r="AQ207" s="585"/>
      <c r="AR207" s="585"/>
      <c r="AS207" s="585"/>
      <c r="AT207" s="585"/>
      <c r="AU207" s="530"/>
      <c r="AV207" s="530"/>
      <c r="AW207" s="530"/>
      <c r="AX207" s="584"/>
      <c r="AY207" s="585"/>
      <c r="AZ207" s="585"/>
      <c r="BA207" s="585"/>
      <c r="BB207" s="530"/>
      <c r="BC207" s="530"/>
      <c r="BD207" s="530"/>
      <c r="BE207" s="530"/>
      <c r="BF207" s="584"/>
      <c r="BG207" s="585"/>
      <c r="BH207" s="585"/>
      <c r="BI207" s="585"/>
      <c r="BJ207" s="585"/>
      <c r="BK207" s="530"/>
      <c r="BL207" s="530"/>
      <c r="BM207" s="530"/>
      <c r="BN207" s="584"/>
      <c r="BO207" s="585"/>
      <c r="BP207" s="585"/>
      <c r="BQ207" s="585"/>
      <c r="BR207" s="585"/>
      <c r="BS207" s="530"/>
      <c r="BT207" s="530"/>
      <c r="BU207" s="530"/>
      <c r="BV207" s="530"/>
      <c r="BW207" s="530"/>
    </row>
    <row r="208" spans="1:75" ht="15.75" customHeight="1" x14ac:dyDescent="0.25">
      <c r="A208" s="171"/>
      <c r="B208" s="577"/>
      <c r="C208" s="578"/>
      <c r="D208" s="579"/>
      <c r="E208" s="579"/>
      <c r="F208" s="579"/>
      <c r="G208" s="580"/>
      <c r="H208" s="581"/>
      <c r="I208" s="581"/>
      <c r="J208" s="582"/>
      <c r="K208" s="582"/>
      <c r="L208" s="579"/>
      <c r="M208" s="579"/>
      <c r="N208" s="579"/>
      <c r="O208" s="579"/>
      <c r="P208" s="579"/>
      <c r="Q208" s="579"/>
      <c r="R208" s="579"/>
      <c r="S208" s="579"/>
      <c r="T208" s="581"/>
      <c r="U208" s="58"/>
      <c r="V208" s="58"/>
      <c r="W208" s="58"/>
      <c r="X208" s="58"/>
      <c r="Y208" s="58"/>
      <c r="Z208" s="103"/>
      <c r="AA208" s="103"/>
      <c r="AB208" s="103"/>
      <c r="AC208" s="103"/>
      <c r="AD208" s="103"/>
      <c r="AE208" s="103"/>
      <c r="AF208" s="103"/>
      <c r="AG208" s="103"/>
      <c r="AH208" s="103"/>
      <c r="AI208" s="103"/>
      <c r="AJ208" s="103"/>
      <c r="AK208" s="103"/>
      <c r="AL208" s="103"/>
      <c r="AM208" s="583"/>
      <c r="AN208" s="103"/>
      <c r="AO208" s="103"/>
      <c r="AP208" s="584"/>
      <c r="AQ208" s="585"/>
      <c r="AR208" s="585"/>
      <c r="AS208" s="585"/>
      <c r="AT208" s="585"/>
      <c r="AU208" s="530"/>
      <c r="AV208" s="530"/>
      <c r="AW208" s="530"/>
      <c r="AX208" s="584"/>
      <c r="AY208" s="585"/>
      <c r="AZ208" s="585"/>
      <c r="BA208" s="585"/>
      <c r="BB208" s="530"/>
      <c r="BC208" s="530"/>
      <c r="BD208" s="530"/>
      <c r="BE208" s="530"/>
      <c r="BF208" s="584"/>
      <c r="BG208" s="585"/>
      <c r="BH208" s="585"/>
      <c r="BI208" s="585"/>
      <c r="BJ208" s="585"/>
      <c r="BK208" s="530"/>
      <c r="BL208" s="530"/>
      <c r="BM208" s="530"/>
      <c r="BN208" s="584"/>
      <c r="BO208" s="585"/>
      <c r="BP208" s="585"/>
      <c r="BQ208" s="585"/>
      <c r="BR208" s="585"/>
      <c r="BS208" s="530"/>
      <c r="BT208" s="530"/>
      <c r="BU208" s="530"/>
      <c r="BV208" s="530"/>
      <c r="BW208" s="530"/>
    </row>
    <row r="209" spans="1:75" ht="15.75" customHeight="1" x14ac:dyDescent="0.25">
      <c r="A209" s="171"/>
      <c r="B209" s="577"/>
      <c r="C209" s="578"/>
      <c r="D209" s="579"/>
      <c r="E209" s="579"/>
      <c r="F209" s="579"/>
      <c r="G209" s="580"/>
      <c r="H209" s="581"/>
      <c r="I209" s="581"/>
      <c r="J209" s="582"/>
      <c r="K209" s="582"/>
      <c r="L209" s="579"/>
      <c r="M209" s="579"/>
      <c r="N209" s="579"/>
      <c r="O209" s="579"/>
      <c r="P209" s="579"/>
      <c r="Q209" s="579"/>
      <c r="R209" s="579"/>
      <c r="S209" s="579"/>
      <c r="T209" s="581"/>
      <c r="U209" s="58"/>
      <c r="V209" s="58"/>
      <c r="W209" s="58"/>
      <c r="X209" s="58"/>
      <c r="Y209" s="58"/>
      <c r="Z209" s="103"/>
      <c r="AA209" s="103"/>
      <c r="AB209" s="103"/>
      <c r="AC209" s="103"/>
      <c r="AD209" s="103"/>
      <c r="AE209" s="103"/>
      <c r="AF209" s="103"/>
      <c r="AG209" s="103"/>
      <c r="AH209" s="103"/>
      <c r="AI209" s="103"/>
      <c r="AJ209" s="103"/>
      <c r="AK209" s="103"/>
      <c r="AL209" s="103"/>
      <c r="AM209" s="583"/>
      <c r="AN209" s="103"/>
      <c r="AO209" s="103"/>
      <c r="AP209" s="584"/>
      <c r="AQ209" s="585"/>
      <c r="AR209" s="585"/>
      <c r="AS209" s="585"/>
      <c r="AT209" s="585"/>
      <c r="AU209" s="530"/>
      <c r="AV209" s="530"/>
      <c r="AW209" s="530"/>
      <c r="AX209" s="584"/>
      <c r="AY209" s="585"/>
      <c r="AZ209" s="585"/>
      <c r="BA209" s="585"/>
      <c r="BB209" s="530"/>
      <c r="BC209" s="530"/>
      <c r="BD209" s="530"/>
      <c r="BE209" s="530"/>
      <c r="BF209" s="584"/>
      <c r="BG209" s="585"/>
      <c r="BH209" s="585"/>
      <c r="BI209" s="585"/>
      <c r="BJ209" s="585"/>
      <c r="BK209" s="530"/>
      <c r="BL209" s="530"/>
      <c r="BM209" s="530"/>
      <c r="BN209" s="584"/>
      <c r="BO209" s="585"/>
      <c r="BP209" s="585"/>
      <c r="BQ209" s="585"/>
      <c r="BR209" s="585"/>
      <c r="BS209" s="530"/>
      <c r="BT209" s="530"/>
      <c r="BU209" s="530"/>
      <c r="BV209" s="530"/>
      <c r="BW209" s="530"/>
    </row>
    <row r="210" spans="1:75" ht="15.75" customHeight="1" x14ac:dyDescent="0.25">
      <c r="A210" s="171"/>
      <c r="B210" s="577"/>
      <c r="C210" s="578"/>
      <c r="D210" s="579"/>
      <c r="E210" s="579"/>
      <c r="F210" s="579"/>
      <c r="G210" s="580"/>
      <c r="H210" s="581"/>
      <c r="I210" s="581"/>
      <c r="J210" s="582"/>
      <c r="K210" s="582"/>
      <c r="L210" s="579"/>
      <c r="M210" s="579"/>
      <c r="N210" s="579"/>
      <c r="O210" s="579"/>
      <c r="P210" s="579"/>
      <c r="Q210" s="579"/>
      <c r="R210" s="579"/>
      <c r="S210" s="579"/>
      <c r="T210" s="581"/>
      <c r="U210" s="58"/>
      <c r="V210" s="58"/>
      <c r="W210" s="58"/>
      <c r="X210" s="58"/>
      <c r="Y210" s="58"/>
      <c r="Z210" s="103"/>
      <c r="AA210" s="103"/>
      <c r="AB210" s="103"/>
      <c r="AC210" s="103"/>
      <c r="AD210" s="103"/>
      <c r="AE210" s="103"/>
      <c r="AF210" s="103"/>
      <c r="AG210" s="103"/>
      <c r="AH210" s="103"/>
      <c r="AI210" s="103"/>
      <c r="AJ210" s="103"/>
      <c r="AK210" s="103"/>
      <c r="AL210" s="103"/>
      <c r="AM210" s="583"/>
      <c r="AN210" s="103"/>
      <c r="AO210" s="103"/>
      <c r="AP210" s="584"/>
      <c r="AQ210" s="585"/>
      <c r="AR210" s="585"/>
      <c r="AS210" s="585"/>
      <c r="AT210" s="585"/>
      <c r="AU210" s="530"/>
      <c r="AV210" s="530"/>
      <c r="AW210" s="530"/>
      <c r="AX210" s="584"/>
      <c r="AY210" s="585"/>
      <c r="AZ210" s="585"/>
      <c r="BA210" s="585"/>
      <c r="BB210" s="530"/>
      <c r="BC210" s="530"/>
      <c r="BD210" s="530"/>
      <c r="BE210" s="530"/>
      <c r="BF210" s="584"/>
      <c r="BG210" s="585"/>
      <c r="BH210" s="585"/>
      <c r="BI210" s="585"/>
      <c r="BJ210" s="585"/>
      <c r="BK210" s="530"/>
      <c r="BL210" s="530"/>
      <c r="BM210" s="530"/>
      <c r="BN210" s="584"/>
      <c r="BO210" s="585"/>
      <c r="BP210" s="585"/>
      <c r="BQ210" s="585"/>
      <c r="BR210" s="585"/>
      <c r="BS210" s="530"/>
      <c r="BT210" s="530"/>
      <c r="BU210" s="530"/>
      <c r="BV210" s="530"/>
      <c r="BW210" s="530"/>
    </row>
    <row r="211" spans="1:75" ht="15.75" customHeight="1" x14ac:dyDescent="0.25">
      <c r="A211" s="171"/>
      <c r="B211" s="577"/>
      <c r="C211" s="578"/>
      <c r="D211" s="579"/>
      <c r="E211" s="579"/>
      <c r="F211" s="579"/>
      <c r="G211" s="580"/>
      <c r="H211" s="581"/>
      <c r="I211" s="581"/>
      <c r="J211" s="582"/>
      <c r="K211" s="582"/>
      <c r="L211" s="579"/>
      <c r="M211" s="579"/>
      <c r="N211" s="579"/>
      <c r="O211" s="579"/>
      <c r="P211" s="579"/>
      <c r="Q211" s="579"/>
      <c r="R211" s="579"/>
      <c r="S211" s="579"/>
      <c r="T211" s="581"/>
      <c r="U211" s="58"/>
      <c r="V211" s="58"/>
      <c r="W211" s="58"/>
      <c r="X211" s="58"/>
      <c r="Y211" s="58"/>
      <c r="Z211" s="103"/>
      <c r="AA211" s="103"/>
      <c r="AB211" s="103"/>
      <c r="AC211" s="103"/>
      <c r="AD211" s="103"/>
      <c r="AE211" s="103"/>
      <c r="AF211" s="103"/>
      <c r="AG211" s="103"/>
      <c r="AH211" s="103"/>
      <c r="AI211" s="103"/>
      <c r="AJ211" s="103"/>
      <c r="AK211" s="103"/>
      <c r="AL211" s="103"/>
      <c r="AM211" s="583"/>
      <c r="AN211" s="103"/>
      <c r="AO211" s="103"/>
      <c r="AP211" s="584"/>
      <c r="AQ211" s="585"/>
      <c r="AR211" s="585"/>
      <c r="AS211" s="585"/>
      <c r="AT211" s="585"/>
      <c r="AU211" s="530"/>
      <c r="AV211" s="530"/>
      <c r="AW211" s="530"/>
      <c r="AX211" s="584"/>
      <c r="AY211" s="585"/>
      <c r="AZ211" s="585"/>
      <c r="BA211" s="585"/>
      <c r="BB211" s="530"/>
      <c r="BC211" s="530"/>
      <c r="BD211" s="530"/>
      <c r="BE211" s="530"/>
      <c r="BF211" s="584"/>
      <c r="BG211" s="585"/>
      <c r="BH211" s="585"/>
      <c r="BI211" s="585"/>
      <c r="BJ211" s="585"/>
      <c r="BK211" s="530"/>
      <c r="BL211" s="530"/>
      <c r="BM211" s="530"/>
      <c r="BN211" s="584"/>
      <c r="BO211" s="585"/>
      <c r="BP211" s="585"/>
      <c r="BQ211" s="585"/>
      <c r="BR211" s="585"/>
      <c r="BS211" s="530"/>
      <c r="BT211" s="530"/>
      <c r="BU211" s="530"/>
      <c r="BV211" s="530"/>
      <c r="BW211" s="530"/>
    </row>
    <row r="212" spans="1:75" ht="15.75" customHeight="1" x14ac:dyDescent="0.25">
      <c r="A212" s="171"/>
      <c r="B212" s="577"/>
      <c r="C212" s="578"/>
      <c r="D212" s="579"/>
      <c r="E212" s="579"/>
      <c r="F212" s="579"/>
      <c r="G212" s="580"/>
      <c r="H212" s="581"/>
      <c r="I212" s="581"/>
      <c r="J212" s="582"/>
      <c r="K212" s="582"/>
      <c r="L212" s="579"/>
      <c r="M212" s="579"/>
      <c r="N212" s="579"/>
      <c r="O212" s="579"/>
      <c r="P212" s="579"/>
      <c r="Q212" s="579"/>
      <c r="R212" s="579"/>
      <c r="S212" s="579"/>
      <c r="T212" s="581"/>
      <c r="U212" s="58"/>
      <c r="V212" s="58"/>
      <c r="W212" s="58"/>
      <c r="X212" s="58"/>
      <c r="Y212" s="58"/>
      <c r="Z212" s="103"/>
      <c r="AA212" s="103"/>
      <c r="AB212" s="103"/>
      <c r="AC212" s="103"/>
      <c r="AD212" s="103"/>
      <c r="AE212" s="103"/>
      <c r="AF212" s="103"/>
      <c r="AG212" s="103"/>
      <c r="AH212" s="103"/>
      <c r="AI212" s="103"/>
      <c r="AJ212" s="103"/>
      <c r="AK212" s="103"/>
      <c r="AL212" s="103"/>
      <c r="AM212" s="583"/>
      <c r="AN212" s="103"/>
      <c r="AO212" s="103"/>
      <c r="AP212" s="584"/>
      <c r="AQ212" s="585"/>
      <c r="AR212" s="585"/>
      <c r="AS212" s="585"/>
      <c r="AT212" s="585"/>
      <c r="AU212" s="530"/>
      <c r="AV212" s="530"/>
      <c r="AW212" s="530"/>
      <c r="AX212" s="584"/>
      <c r="AY212" s="585"/>
      <c r="AZ212" s="585"/>
      <c r="BA212" s="585"/>
      <c r="BB212" s="530"/>
      <c r="BC212" s="530"/>
      <c r="BD212" s="530"/>
      <c r="BE212" s="530"/>
      <c r="BF212" s="584"/>
      <c r="BG212" s="585"/>
      <c r="BH212" s="585"/>
      <c r="BI212" s="585"/>
      <c r="BJ212" s="585"/>
      <c r="BK212" s="530"/>
      <c r="BL212" s="530"/>
      <c r="BM212" s="530"/>
      <c r="BN212" s="584"/>
      <c r="BO212" s="585"/>
      <c r="BP212" s="585"/>
      <c r="BQ212" s="585"/>
      <c r="BR212" s="585"/>
      <c r="BS212" s="530"/>
      <c r="BT212" s="530"/>
      <c r="BU212" s="530"/>
      <c r="BV212" s="530"/>
      <c r="BW212" s="530"/>
    </row>
    <row r="213" spans="1:75" ht="15.75" customHeight="1" x14ac:dyDescent="0.25">
      <c r="A213" s="171"/>
      <c r="B213" s="577"/>
      <c r="C213" s="578"/>
      <c r="D213" s="579"/>
      <c r="E213" s="579"/>
      <c r="F213" s="579"/>
      <c r="G213" s="580"/>
      <c r="H213" s="581"/>
      <c r="I213" s="581"/>
      <c r="J213" s="582"/>
      <c r="K213" s="582"/>
      <c r="L213" s="579"/>
      <c r="M213" s="579"/>
      <c r="N213" s="579"/>
      <c r="O213" s="579"/>
      <c r="P213" s="579"/>
      <c r="Q213" s="579"/>
      <c r="R213" s="579"/>
      <c r="S213" s="579"/>
      <c r="T213" s="581"/>
      <c r="U213" s="58"/>
      <c r="V213" s="58"/>
      <c r="W213" s="58"/>
      <c r="X213" s="58"/>
      <c r="Y213" s="58"/>
      <c r="Z213" s="103"/>
      <c r="AA213" s="103"/>
      <c r="AB213" s="103"/>
      <c r="AC213" s="103"/>
      <c r="AD213" s="103"/>
      <c r="AE213" s="103"/>
      <c r="AF213" s="103"/>
      <c r="AG213" s="103"/>
      <c r="AH213" s="103"/>
      <c r="AI213" s="103"/>
      <c r="AJ213" s="103"/>
      <c r="AK213" s="103"/>
      <c r="AL213" s="103"/>
      <c r="AM213" s="583"/>
      <c r="AN213" s="103"/>
      <c r="AO213" s="103"/>
      <c r="AP213" s="584"/>
      <c r="AQ213" s="585"/>
      <c r="AR213" s="585"/>
      <c r="AS213" s="585"/>
      <c r="AT213" s="585"/>
      <c r="AU213" s="530"/>
      <c r="AV213" s="530"/>
      <c r="AW213" s="530"/>
      <c r="AX213" s="584"/>
      <c r="AY213" s="585"/>
      <c r="AZ213" s="585"/>
      <c r="BA213" s="585"/>
      <c r="BB213" s="530"/>
      <c r="BC213" s="530"/>
      <c r="BD213" s="530"/>
      <c r="BE213" s="530"/>
      <c r="BF213" s="584"/>
      <c r="BG213" s="585"/>
      <c r="BH213" s="585"/>
      <c r="BI213" s="585"/>
      <c r="BJ213" s="585"/>
      <c r="BK213" s="530"/>
      <c r="BL213" s="530"/>
      <c r="BM213" s="530"/>
      <c r="BN213" s="584"/>
      <c r="BO213" s="585"/>
      <c r="BP213" s="585"/>
      <c r="BQ213" s="585"/>
      <c r="BR213" s="585"/>
      <c r="BS213" s="530"/>
      <c r="BT213" s="530"/>
      <c r="BU213" s="530"/>
      <c r="BV213" s="530"/>
      <c r="BW213" s="530"/>
    </row>
    <row r="214" spans="1:75" ht="15.75" customHeight="1" x14ac:dyDescent="0.25">
      <c r="A214" s="171"/>
      <c r="B214" s="577"/>
      <c r="C214" s="578"/>
      <c r="D214" s="579"/>
      <c r="E214" s="579"/>
      <c r="F214" s="579"/>
      <c r="G214" s="580"/>
      <c r="H214" s="581"/>
      <c r="I214" s="581"/>
      <c r="J214" s="582"/>
      <c r="K214" s="582"/>
      <c r="L214" s="579"/>
      <c r="M214" s="579"/>
      <c r="N214" s="579"/>
      <c r="O214" s="579"/>
      <c r="P214" s="579"/>
      <c r="Q214" s="579"/>
      <c r="R214" s="579"/>
      <c r="S214" s="579"/>
      <c r="T214" s="581"/>
      <c r="U214" s="58"/>
      <c r="V214" s="58"/>
      <c r="W214" s="58"/>
      <c r="X214" s="58"/>
      <c r="Y214" s="58"/>
      <c r="Z214" s="103"/>
      <c r="AA214" s="103"/>
      <c r="AB214" s="103"/>
      <c r="AC214" s="103"/>
      <c r="AD214" s="103"/>
      <c r="AE214" s="103"/>
      <c r="AF214" s="103"/>
      <c r="AG214" s="103"/>
      <c r="AH214" s="103"/>
      <c r="AI214" s="103"/>
      <c r="AJ214" s="103"/>
      <c r="AK214" s="103"/>
      <c r="AL214" s="103"/>
      <c r="AM214" s="583"/>
      <c r="AN214" s="103"/>
      <c r="AO214" s="103"/>
      <c r="AP214" s="584"/>
      <c r="AQ214" s="585"/>
      <c r="AR214" s="585"/>
      <c r="AS214" s="585"/>
      <c r="AT214" s="585"/>
      <c r="AU214" s="530"/>
      <c r="AV214" s="530"/>
      <c r="AW214" s="530"/>
      <c r="AX214" s="584"/>
      <c r="AY214" s="585"/>
      <c r="AZ214" s="585"/>
      <c r="BA214" s="585"/>
      <c r="BB214" s="530"/>
      <c r="BC214" s="530"/>
      <c r="BD214" s="530"/>
      <c r="BE214" s="530"/>
      <c r="BF214" s="584"/>
      <c r="BG214" s="585"/>
      <c r="BH214" s="585"/>
      <c r="BI214" s="585"/>
      <c r="BJ214" s="585"/>
      <c r="BK214" s="530"/>
      <c r="BL214" s="530"/>
      <c r="BM214" s="530"/>
      <c r="BN214" s="584"/>
      <c r="BO214" s="585"/>
      <c r="BP214" s="585"/>
      <c r="BQ214" s="585"/>
      <c r="BR214" s="585"/>
      <c r="BS214" s="530"/>
      <c r="BT214" s="530"/>
      <c r="BU214" s="530"/>
      <c r="BV214" s="530"/>
      <c r="BW214" s="530"/>
    </row>
    <row r="215" spans="1:75" ht="15.75" customHeight="1" x14ac:dyDescent="0.25">
      <c r="A215" s="171"/>
      <c r="B215" s="577"/>
      <c r="C215" s="578"/>
      <c r="D215" s="579"/>
      <c r="E215" s="579"/>
      <c r="F215" s="579"/>
      <c r="G215" s="580"/>
      <c r="H215" s="581"/>
      <c r="I215" s="581"/>
      <c r="J215" s="582"/>
      <c r="K215" s="582"/>
      <c r="L215" s="579"/>
      <c r="M215" s="579"/>
      <c r="N215" s="579"/>
      <c r="O215" s="579"/>
      <c r="P215" s="579"/>
      <c r="Q215" s="579"/>
      <c r="R215" s="579"/>
      <c r="S215" s="579"/>
      <c r="T215" s="581"/>
      <c r="U215" s="58"/>
      <c r="V215" s="58"/>
      <c r="W215" s="58"/>
      <c r="X215" s="58"/>
      <c r="Y215" s="58"/>
      <c r="Z215" s="103"/>
      <c r="AA215" s="103"/>
      <c r="AB215" s="103"/>
      <c r="AC215" s="103"/>
      <c r="AD215" s="103"/>
      <c r="AE215" s="103"/>
      <c r="AF215" s="103"/>
      <c r="AG215" s="103"/>
      <c r="AH215" s="103"/>
      <c r="AI215" s="103"/>
      <c r="AJ215" s="103"/>
      <c r="AK215" s="103"/>
      <c r="AL215" s="103"/>
      <c r="AM215" s="583"/>
      <c r="AN215" s="103"/>
      <c r="AO215" s="103"/>
      <c r="AP215" s="584"/>
      <c r="AQ215" s="585"/>
      <c r="AR215" s="585"/>
      <c r="AS215" s="585"/>
      <c r="AT215" s="585"/>
      <c r="AU215" s="530"/>
      <c r="AV215" s="530"/>
      <c r="AW215" s="530"/>
      <c r="AX215" s="584"/>
      <c r="AY215" s="585"/>
      <c r="AZ215" s="585"/>
      <c r="BA215" s="585"/>
      <c r="BB215" s="530"/>
      <c r="BC215" s="530"/>
      <c r="BD215" s="530"/>
      <c r="BE215" s="530"/>
      <c r="BF215" s="584"/>
      <c r="BG215" s="585"/>
      <c r="BH215" s="585"/>
      <c r="BI215" s="585"/>
      <c r="BJ215" s="585"/>
      <c r="BK215" s="530"/>
      <c r="BL215" s="530"/>
      <c r="BM215" s="530"/>
      <c r="BN215" s="584"/>
      <c r="BO215" s="585"/>
      <c r="BP215" s="585"/>
      <c r="BQ215" s="585"/>
      <c r="BR215" s="585"/>
      <c r="BS215" s="530"/>
      <c r="BT215" s="530"/>
      <c r="BU215" s="530"/>
      <c r="BV215" s="530"/>
      <c r="BW215" s="530"/>
    </row>
    <row r="216" spans="1:75" ht="15.75" customHeight="1" x14ac:dyDescent="0.25">
      <c r="A216" s="171"/>
      <c r="B216" s="577"/>
      <c r="C216" s="578"/>
      <c r="D216" s="579"/>
      <c r="E216" s="579"/>
      <c r="F216" s="579"/>
      <c r="G216" s="580"/>
      <c r="H216" s="581"/>
      <c r="I216" s="581"/>
      <c r="J216" s="582"/>
      <c r="K216" s="582"/>
      <c r="L216" s="579"/>
      <c r="M216" s="579"/>
      <c r="N216" s="579"/>
      <c r="O216" s="579"/>
      <c r="P216" s="579"/>
      <c r="Q216" s="579"/>
      <c r="R216" s="579"/>
      <c r="S216" s="579"/>
      <c r="T216" s="581"/>
      <c r="U216" s="58"/>
      <c r="V216" s="58"/>
      <c r="W216" s="58"/>
      <c r="X216" s="58"/>
      <c r="Y216" s="58"/>
      <c r="Z216" s="103"/>
      <c r="AA216" s="103"/>
      <c r="AB216" s="103"/>
      <c r="AC216" s="103"/>
      <c r="AD216" s="103"/>
      <c r="AE216" s="103"/>
      <c r="AF216" s="103"/>
      <c r="AG216" s="103"/>
      <c r="AH216" s="103"/>
      <c r="AI216" s="103"/>
      <c r="AJ216" s="103"/>
      <c r="AK216" s="103"/>
      <c r="AL216" s="103"/>
      <c r="AM216" s="583"/>
      <c r="AN216" s="103"/>
      <c r="AO216" s="103"/>
      <c r="AP216" s="584"/>
      <c r="AQ216" s="585"/>
      <c r="AR216" s="585"/>
      <c r="AS216" s="585"/>
      <c r="AT216" s="585"/>
      <c r="AU216" s="530"/>
      <c r="AV216" s="530"/>
      <c r="AW216" s="530"/>
      <c r="AX216" s="584"/>
      <c r="AY216" s="585"/>
      <c r="AZ216" s="585"/>
      <c r="BA216" s="585"/>
      <c r="BB216" s="530"/>
      <c r="BC216" s="530"/>
      <c r="BD216" s="530"/>
      <c r="BE216" s="530"/>
      <c r="BF216" s="584"/>
      <c r="BG216" s="585"/>
      <c r="BH216" s="585"/>
      <c r="BI216" s="585"/>
      <c r="BJ216" s="585"/>
      <c r="BK216" s="530"/>
      <c r="BL216" s="530"/>
      <c r="BM216" s="530"/>
      <c r="BN216" s="584"/>
      <c r="BO216" s="585"/>
      <c r="BP216" s="585"/>
      <c r="BQ216" s="585"/>
      <c r="BR216" s="585"/>
      <c r="BS216" s="530"/>
      <c r="BT216" s="530"/>
      <c r="BU216" s="530"/>
      <c r="BV216" s="530"/>
      <c r="BW216" s="530"/>
    </row>
    <row r="217" spans="1:75" ht="15.75" customHeight="1" x14ac:dyDescent="0.25">
      <c r="A217" s="171"/>
      <c r="B217" s="577"/>
      <c r="C217" s="578"/>
      <c r="D217" s="579"/>
      <c r="E217" s="579"/>
      <c r="F217" s="579"/>
      <c r="G217" s="580"/>
      <c r="H217" s="581"/>
      <c r="I217" s="581"/>
      <c r="J217" s="582"/>
      <c r="K217" s="582"/>
      <c r="L217" s="579"/>
      <c r="M217" s="579"/>
      <c r="N217" s="579"/>
      <c r="O217" s="579"/>
      <c r="P217" s="579"/>
      <c r="Q217" s="579"/>
      <c r="R217" s="579"/>
      <c r="S217" s="579"/>
      <c r="T217" s="581"/>
      <c r="U217" s="58"/>
      <c r="V217" s="58"/>
      <c r="W217" s="58"/>
      <c r="X217" s="58"/>
      <c r="Y217" s="58"/>
      <c r="Z217" s="103"/>
      <c r="AA217" s="103"/>
      <c r="AB217" s="103"/>
      <c r="AC217" s="103"/>
      <c r="AD217" s="103"/>
      <c r="AE217" s="103"/>
      <c r="AF217" s="103"/>
      <c r="AG217" s="103"/>
      <c r="AH217" s="103"/>
      <c r="AI217" s="103"/>
      <c r="AJ217" s="103"/>
      <c r="AK217" s="103"/>
      <c r="AL217" s="103"/>
      <c r="AM217" s="583"/>
      <c r="AN217" s="103"/>
      <c r="AO217" s="103"/>
      <c r="AP217" s="584"/>
      <c r="AQ217" s="585"/>
      <c r="AR217" s="585"/>
      <c r="AS217" s="585"/>
      <c r="AT217" s="585"/>
      <c r="AU217" s="530"/>
      <c r="AV217" s="530"/>
      <c r="AW217" s="530"/>
      <c r="AX217" s="584"/>
      <c r="AY217" s="585"/>
      <c r="AZ217" s="585"/>
      <c r="BA217" s="585"/>
      <c r="BB217" s="530"/>
      <c r="BC217" s="530"/>
      <c r="BD217" s="530"/>
      <c r="BE217" s="530"/>
      <c r="BF217" s="584"/>
      <c r="BG217" s="585"/>
      <c r="BH217" s="585"/>
      <c r="BI217" s="585"/>
      <c r="BJ217" s="585"/>
      <c r="BK217" s="530"/>
      <c r="BL217" s="530"/>
      <c r="BM217" s="530"/>
      <c r="BN217" s="584"/>
      <c r="BO217" s="585"/>
      <c r="BP217" s="585"/>
      <c r="BQ217" s="585"/>
      <c r="BR217" s="585"/>
      <c r="BS217" s="530"/>
      <c r="BT217" s="530"/>
      <c r="BU217" s="530"/>
      <c r="BV217" s="530"/>
      <c r="BW217" s="530"/>
    </row>
    <row r="218" spans="1:75" ht="15.75" customHeight="1" x14ac:dyDescent="0.25">
      <c r="A218" s="171"/>
      <c r="B218" s="577"/>
      <c r="C218" s="578"/>
      <c r="D218" s="579"/>
      <c r="E218" s="579"/>
      <c r="F218" s="579"/>
      <c r="G218" s="580"/>
      <c r="H218" s="581"/>
      <c r="I218" s="581"/>
      <c r="J218" s="582"/>
      <c r="K218" s="582"/>
      <c r="L218" s="579"/>
      <c r="M218" s="579"/>
      <c r="N218" s="579"/>
      <c r="O218" s="579"/>
      <c r="P218" s="579"/>
      <c r="Q218" s="579"/>
      <c r="R218" s="579"/>
      <c r="S218" s="579"/>
      <c r="T218" s="581"/>
      <c r="U218" s="58"/>
      <c r="V218" s="58"/>
      <c r="W218" s="58"/>
      <c r="X218" s="58"/>
      <c r="Y218" s="58"/>
      <c r="Z218" s="103"/>
      <c r="AA218" s="103"/>
      <c r="AB218" s="103"/>
      <c r="AC218" s="103"/>
      <c r="AD218" s="103"/>
      <c r="AE218" s="103"/>
      <c r="AF218" s="103"/>
      <c r="AG218" s="103"/>
      <c r="AH218" s="103"/>
      <c r="AI218" s="103"/>
      <c r="AJ218" s="103"/>
      <c r="AK218" s="103"/>
      <c r="AL218" s="103"/>
      <c r="AM218" s="583"/>
      <c r="AN218" s="103"/>
      <c r="AO218" s="103"/>
      <c r="AP218" s="584"/>
      <c r="AQ218" s="585"/>
      <c r="AR218" s="585"/>
      <c r="AS218" s="585"/>
      <c r="AT218" s="585"/>
      <c r="AU218" s="530"/>
      <c r="AV218" s="530"/>
      <c r="AW218" s="530"/>
      <c r="AX218" s="584"/>
      <c r="AY218" s="585"/>
      <c r="AZ218" s="585"/>
      <c r="BA218" s="585"/>
      <c r="BB218" s="530"/>
      <c r="BC218" s="530"/>
      <c r="BD218" s="530"/>
      <c r="BE218" s="530"/>
      <c r="BF218" s="584"/>
      <c r="BG218" s="585"/>
      <c r="BH218" s="585"/>
      <c r="BI218" s="585"/>
      <c r="BJ218" s="585"/>
      <c r="BK218" s="530"/>
      <c r="BL218" s="530"/>
      <c r="BM218" s="530"/>
      <c r="BN218" s="584"/>
      <c r="BO218" s="585"/>
      <c r="BP218" s="585"/>
      <c r="BQ218" s="585"/>
      <c r="BR218" s="585"/>
      <c r="BS218" s="530"/>
      <c r="BT218" s="530"/>
      <c r="BU218" s="530"/>
      <c r="BV218" s="530"/>
      <c r="BW218" s="530"/>
    </row>
    <row r="219" spans="1:75" ht="15.75" customHeight="1" x14ac:dyDescent="0.25">
      <c r="A219" s="171"/>
      <c r="B219" s="577"/>
      <c r="C219" s="578"/>
      <c r="D219" s="579"/>
      <c r="E219" s="579"/>
      <c r="F219" s="579"/>
      <c r="G219" s="580"/>
      <c r="H219" s="581"/>
      <c r="I219" s="581"/>
      <c r="J219" s="582"/>
      <c r="K219" s="582"/>
      <c r="L219" s="579"/>
      <c r="M219" s="579"/>
      <c r="N219" s="579"/>
      <c r="O219" s="579"/>
      <c r="P219" s="579"/>
      <c r="Q219" s="579"/>
      <c r="R219" s="579"/>
      <c r="S219" s="579"/>
      <c r="T219" s="581"/>
      <c r="U219" s="58"/>
      <c r="V219" s="58"/>
      <c r="W219" s="58"/>
      <c r="X219" s="58"/>
      <c r="Y219" s="58"/>
      <c r="Z219" s="103"/>
      <c r="AA219" s="103"/>
      <c r="AB219" s="103"/>
      <c r="AC219" s="103"/>
      <c r="AD219" s="103"/>
      <c r="AE219" s="103"/>
      <c r="AF219" s="103"/>
      <c r="AG219" s="103"/>
      <c r="AH219" s="103"/>
      <c r="AI219" s="103"/>
      <c r="AJ219" s="103"/>
      <c r="AK219" s="103"/>
      <c r="AL219" s="103"/>
      <c r="AM219" s="583"/>
      <c r="AN219" s="103"/>
      <c r="AO219" s="103"/>
      <c r="AP219" s="584"/>
      <c r="AQ219" s="585"/>
      <c r="AR219" s="585"/>
      <c r="AS219" s="585"/>
      <c r="AT219" s="585"/>
      <c r="AU219" s="530"/>
      <c r="AV219" s="530"/>
      <c r="AW219" s="530"/>
      <c r="AX219" s="584"/>
      <c r="AY219" s="585"/>
      <c r="AZ219" s="585"/>
      <c r="BA219" s="585"/>
      <c r="BB219" s="530"/>
      <c r="BC219" s="530"/>
      <c r="BD219" s="530"/>
      <c r="BE219" s="530"/>
      <c r="BF219" s="584"/>
      <c r="BG219" s="585"/>
      <c r="BH219" s="585"/>
      <c r="BI219" s="585"/>
      <c r="BJ219" s="585"/>
      <c r="BK219" s="530"/>
      <c r="BL219" s="530"/>
      <c r="BM219" s="530"/>
      <c r="BN219" s="584"/>
      <c r="BO219" s="585"/>
      <c r="BP219" s="585"/>
      <c r="BQ219" s="585"/>
      <c r="BR219" s="585"/>
      <c r="BS219" s="530"/>
      <c r="BT219" s="530"/>
      <c r="BU219" s="530"/>
      <c r="BV219" s="530"/>
      <c r="BW219" s="530"/>
    </row>
    <row r="220" spans="1:75" ht="15.75" customHeight="1" x14ac:dyDescent="0.25">
      <c r="A220" s="171"/>
      <c r="B220" s="577"/>
      <c r="C220" s="578"/>
      <c r="D220" s="579"/>
      <c r="E220" s="579"/>
      <c r="F220" s="579"/>
      <c r="G220" s="580"/>
      <c r="H220" s="581"/>
      <c r="I220" s="581"/>
      <c r="J220" s="582"/>
      <c r="K220" s="582"/>
      <c r="L220" s="579"/>
      <c r="M220" s="579"/>
      <c r="N220" s="579"/>
      <c r="O220" s="579"/>
      <c r="P220" s="579"/>
      <c r="Q220" s="579"/>
      <c r="R220" s="579"/>
      <c r="S220" s="579"/>
      <c r="T220" s="581"/>
      <c r="U220" s="58"/>
      <c r="V220" s="58"/>
      <c r="W220" s="58"/>
      <c r="X220" s="58"/>
      <c r="Y220" s="58"/>
      <c r="Z220" s="103"/>
      <c r="AA220" s="103"/>
      <c r="AB220" s="103"/>
      <c r="AC220" s="103"/>
      <c r="AD220" s="103"/>
      <c r="AE220" s="103"/>
      <c r="AF220" s="103"/>
      <c r="AG220" s="103"/>
      <c r="AH220" s="103"/>
      <c r="AI220" s="103"/>
      <c r="AJ220" s="103"/>
      <c r="AK220" s="103"/>
      <c r="AL220" s="103"/>
      <c r="AM220" s="583"/>
      <c r="AN220" s="103"/>
      <c r="AO220" s="103"/>
      <c r="AP220" s="584"/>
      <c r="AQ220" s="585"/>
      <c r="AR220" s="585"/>
      <c r="AS220" s="585"/>
      <c r="AT220" s="585"/>
      <c r="AU220" s="530"/>
      <c r="AV220" s="530"/>
      <c r="AW220" s="530"/>
      <c r="AX220" s="584"/>
      <c r="AY220" s="585"/>
      <c r="AZ220" s="585"/>
      <c r="BA220" s="585"/>
      <c r="BB220" s="530"/>
      <c r="BC220" s="530"/>
      <c r="BD220" s="530"/>
      <c r="BE220" s="530"/>
      <c r="BF220" s="584"/>
      <c r="BG220" s="585"/>
      <c r="BH220" s="585"/>
      <c r="BI220" s="585"/>
      <c r="BJ220" s="585"/>
      <c r="BK220" s="530"/>
      <c r="BL220" s="530"/>
      <c r="BM220" s="530"/>
      <c r="BN220" s="584"/>
      <c r="BO220" s="585"/>
      <c r="BP220" s="585"/>
      <c r="BQ220" s="585"/>
      <c r="BR220" s="585"/>
      <c r="BS220" s="530"/>
      <c r="BT220" s="530"/>
      <c r="BU220" s="530"/>
      <c r="BV220" s="530"/>
      <c r="BW220" s="530"/>
    </row>
    <row r="221" spans="1:75" ht="15.75" customHeight="1" x14ac:dyDescent="0.25">
      <c r="A221" s="171"/>
      <c r="B221" s="577"/>
      <c r="C221" s="578"/>
      <c r="D221" s="579"/>
      <c r="E221" s="579"/>
      <c r="F221" s="579"/>
      <c r="G221" s="580"/>
      <c r="H221" s="581"/>
      <c r="I221" s="581"/>
      <c r="J221" s="582"/>
      <c r="K221" s="582"/>
      <c r="L221" s="579"/>
      <c r="M221" s="579"/>
      <c r="N221" s="579"/>
      <c r="O221" s="579"/>
      <c r="P221" s="579"/>
      <c r="Q221" s="579"/>
      <c r="R221" s="579"/>
      <c r="S221" s="579"/>
      <c r="T221" s="581"/>
      <c r="U221" s="58"/>
      <c r="V221" s="58"/>
      <c r="W221" s="58"/>
      <c r="X221" s="58"/>
      <c r="Y221" s="58"/>
      <c r="Z221" s="103"/>
      <c r="AA221" s="103"/>
      <c r="AB221" s="103"/>
      <c r="AC221" s="103"/>
      <c r="AD221" s="103"/>
      <c r="AE221" s="103"/>
      <c r="AF221" s="103"/>
      <c r="AG221" s="103"/>
      <c r="AH221" s="103"/>
      <c r="AI221" s="103"/>
      <c r="AJ221" s="103"/>
      <c r="AK221" s="103"/>
      <c r="AL221" s="103"/>
      <c r="AM221" s="583"/>
      <c r="AN221" s="103"/>
      <c r="AO221" s="103"/>
      <c r="AP221" s="584"/>
      <c r="AQ221" s="585"/>
      <c r="AR221" s="585"/>
      <c r="AS221" s="585"/>
      <c r="AT221" s="585"/>
      <c r="AU221" s="530"/>
      <c r="AV221" s="530"/>
      <c r="AW221" s="530"/>
      <c r="AX221" s="584"/>
      <c r="AY221" s="585"/>
      <c r="AZ221" s="585"/>
      <c r="BA221" s="585"/>
      <c r="BB221" s="530"/>
      <c r="BC221" s="530"/>
      <c r="BD221" s="530"/>
      <c r="BE221" s="530"/>
      <c r="BF221" s="584"/>
      <c r="BG221" s="585"/>
      <c r="BH221" s="585"/>
      <c r="BI221" s="585"/>
      <c r="BJ221" s="585"/>
      <c r="BK221" s="530"/>
      <c r="BL221" s="530"/>
      <c r="BM221" s="530"/>
      <c r="BN221" s="584"/>
      <c r="BO221" s="585"/>
      <c r="BP221" s="585"/>
      <c r="BQ221" s="585"/>
      <c r="BR221" s="585"/>
      <c r="BS221" s="530"/>
      <c r="BT221" s="530"/>
      <c r="BU221" s="530"/>
      <c r="BV221" s="530"/>
      <c r="BW221" s="530"/>
    </row>
    <row r="222" spans="1:75" ht="15.75" customHeight="1" x14ac:dyDescent="0.25">
      <c r="A222" s="171"/>
      <c r="B222" s="577"/>
      <c r="C222" s="578"/>
      <c r="D222" s="579"/>
      <c r="E222" s="579"/>
      <c r="F222" s="579"/>
      <c r="G222" s="580"/>
      <c r="H222" s="581"/>
      <c r="I222" s="581"/>
      <c r="J222" s="582"/>
      <c r="K222" s="582"/>
      <c r="L222" s="579"/>
      <c r="M222" s="579"/>
      <c r="N222" s="579"/>
      <c r="O222" s="579"/>
      <c r="P222" s="579"/>
      <c r="Q222" s="579"/>
      <c r="R222" s="579"/>
      <c r="S222" s="579"/>
      <c r="T222" s="581"/>
      <c r="U222" s="58"/>
      <c r="V222" s="58"/>
      <c r="W222" s="58"/>
      <c r="X222" s="58"/>
      <c r="Y222" s="58"/>
      <c r="Z222" s="103"/>
      <c r="AA222" s="103"/>
      <c r="AB222" s="103"/>
      <c r="AC222" s="103"/>
      <c r="AD222" s="103"/>
      <c r="AE222" s="103"/>
      <c r="AF222" s="103"/>
      <c r="AG222" s="103"/>
      <c r="AH222" s="103"/>
      <c r="AI222" s="103"/>
      <c r="AJ222" s="103"/>
      <c r="AK222" s="103"/>
      <c r="AL222" s="103"/>
      <c r="AM222" s="583"/>
      <c r="AN222" s="103"/>
      <c r="AO222" s="103"/>
      <c r="AP222" s="584"/>
      <c r="AQ222" s="585"/>
      <c r="AR222" s="585"/>
      <c r="AS222" s="585"/>
      <c r="AT222" s="585"/>
      <c r="AU222" s="530"/>
      <c r="AV222" s="530"/>
      <c r="AW222" s="530"/>
      <c r="AX222" s="584"/>
      <c r="AY222" s="585"/>
      <c r="AZ222" s="585"/>
      <c r="BA222" s="585"/>
      <c r="BB222" s="530"/>
      <c r="BC222" s="530"/>
      <c r="BD222" s="530"/>
      <c r="BE222" s="530"/>
      <c r="BF222" s="584"/>
      <c r="BG222" s="585"/>
      <c r="BH222" s="585"/>
      <c r="BI222" s="585"/>
      <c r="BJ222" s="585"/>
      <c r="BK222" s="530"/>
      <c r="BL222" s="530"/>
      <c r="BM222" s="530"/>
      <c r="BN222" s="584"/>
      <c r="BO222" s="585"/>
      <c r="BP222" s="585"/>
      <c r="BQ222" s="585"/>
      <c r="BR222" s="585"/>
      <c r="BS222" s="530"/>
      <c r="BT222" s="530"/>
      <c r="BU222" s="530"/>
      <c r="BV222" s="530"/>
      <c r="BW222" s="530"/>
    </row>
    <row r="223" spans="1:75" ht="15.75" customHeight="1" x14ac:dyDescent="0.25">
      <c r="A223" s="171"/>
      <c r="B223" s="577"/>
      <c r="C223" s="578"/>
      <c r="D223" s="579"/>
      <c r="E223" s="579"/>
      <c r="F223" s="579"/>
      <c r="G223" s="580"/>
      <c r="H223" s="581"/>
      <c r="I223" s="581"/>
      <c r="J223" s="582"/>
      <c r="K223" s="582"/>
      <c r="L223" s="579"/>
      <c r="M223" s="579"/>
      <c r="N223" s="579"/>
      <c r="O223" s="579"/>
      <c r="P223" s="579"/>
      <c r="Q223" s="579"/>
      <c r="R223" s="579"/>
      <c r="S223" s="579"/>
      <c r="T223" s="581"/>
      <c r="U223" s="58"/>
      <c r="V223" s="58"/>
      <c r="W223" s="58"/>
      <c r="X223" s="58"/>
      <c r="Y223" s="58"/>
      <c r="Z223" s="103"/>
      <c r="AA223" s="103"/>
      <c r="AB223" s="103"/>
      <c r="AC223" s="103"/>
      <c r="AD223" s="103"/>
      <c r="AE223" s="103"/>
      <c r="AF223" s="103"/>
      <c r="AG223" s="103"/>
      <c r="AH223" s="103"/>
      <c r="AI223" s="103"/>
      <c r="AJ223" s="103"/>
      <c r="AK223" s="103"/>
      <c r="AL223" s="103"/>
      <c r="AM223" s="583"/>
      <c r="AN223" s="103"/>
      <c r="AO223" s="103"/>
      <c r="AP223" s="584"/>
      <c r="AQ223" s="585"/>
      <c r="AR223" s="585"/>
      <c r="AS223" s="585"/>
      <c r="AT223" s="585"/>
      <c r="AU223" s="530"/>
      <c r="AV223" s="530"/>
      <c r="AW223" s="530"/>
      <c r="AX223" s="584"/>
      <c r="AY223" s="585"/>
      <c r="AZ223" s="585"/>
      <c r="BA223" s="585"/>
      <c r="BB223" s="530"/>
      <c r="BC223" s="530"/>
      <c r="BD223" s="530"/>
      <c r="BE223" s="530"/>
      <c r="BF223" s="584"/>
      <c r="BG223" s="585"/>
      <c r="BH223" s="585"/>
      <c r="BI223" s="585"/>
      <c r="BJ223" s="585"/>
      <c r="BK223" s="530"/>
      <c r="BL223" s="530"/>
      <c r="BM223" s="530"/>
      <c r="BN223" s="584"/>
      <c r="BO223" s="585"/>
      <c r="BP223" s="585"/>
      <c r="BQ223" s="585"/>
      <c r="BR223" s="585"/>
      <c r="BS223" s="530"/>
      <c r="BT223" s="530"/>
      <c r="BU223" s="530"/>
      <c r="BV223" s="530"/>
      <c r="BW223" s="530"/>
    </row>
    <row r="224" spans="1:75" ht="15.75" customHeight="1" x14ac:dyDescent="0.25">
      <c r="A224" s="171"/>
      <c r="B224" s="577"/>
      <c r="C224" s="578"/>
      <c r="D224" s="579"/>
      <c r="E224" s="579"/>
      <c r="F224" s="579"/>
      <c r="G224" s="580"/>
      <c r="H224" s="581"/>
      <c r="I224" s="581"/>
      <c r="J224" s="582"/>
      <c r="K224" s="582"/>
      <c r="L224" s="579"/>
      <c r="M224" s="579"/>
      <c r="N224" s="579"/>
      <c r="O224" s="579"/>
      <c r="P224" s="579"/>
      <c r="Q224" s="579"/>
      <c r="R224" s="579"/>
      <c r="S224" s="579"/>
      <c r="T224" s="581"/>
      <c r="U224" s="58"/>
      <c r="V224" s="58"/>
      <c r="W224" s="58"/>
      <c r="X224" s="58"/>
      <c r="Y224" s="58"/>
      <c r="Z224" s="103"/>
      <c r="AA224" s="103"/>
      <c r="AB224" s="103"/>
      <c r="AC224" s="103"/>
      <c r="AD224" s="103"/>
      <c r="AE224" s="103"/>
      <c r="AF224" s="103"/>
      <c r="AG224" s="103"/>
      <c r="AH224" s="103"/>
      <c r="AI224" s="103"/>
      <c r="AJ224" s="103"/>
      <c r="AK224" s="103"/>
      <c r="AL224" s="103"/>
      <c r="AM224" s="583"/>
      <c r="AN224" s="103"/>
      <c r="AO224" s="103"/>
      <c r="AP224" s="584"/>
      <c r="AQ224" s="585"/>
      <c r="AR224" s="585"/>
      <c r="AS224" s="585"/>
      <c r="AT224" s="585"/>
      <c r="AU224" s="530"/>
      <c r="AV224" s="530"/>
      <c r="AW224" s="530"/>
      <c r="AX224" s="584"/>
      <c r="AY224" s="585"/>
      <c r="AZ224" s="585"/>
      <c r="BA224" s="585"/>
      <c r="BB224" s="530"/>
      <c r="BC224" s="530"/>
      <c r="BD224" s="530"/>
      <c r="BE224" s="530"/>
      <c r="BF224" s="584"/>
      <c r="BG224" s="585"/>
      <c r="BH224" s="585"/>
      <c r="BI224" s="585"/>
      <c r="BJ224" s="585"/>
      <c r="BK224" s="530"/>
      <c r="BL224" s="530"/>
      <c r="BM224" s="530"/>
      <c r="BN224" s="584"/>
      <c r="BO224" s="585"/>
      <c r="BP224" s="585"/>
      <c r="BQ224" s="585"/>
      <c r="BR224" s="585"/>
      <c r="BS224" s="530"/>
      <c r="BT224" s="530"/>
      <c r="BU224" s="530"/>
      <c r="BV224" s="530"/>
      <c r="BW224" s="530"/>
    </row>
    <row r="225" spans="1:75" ht="15.75" customHeight="1" x14ac:dyDescent="0.25">
      <c r="A225" s="171"/>
      <c r="B225" s="577"/>
      <c r="C225" s="578"/>
      <c r="D225" s="579"/>
      <c r="E225" s="579"/>
      <c r="F225" s="579"/>
      <c r="G225" s="580"/>
      <c r="H225" s="581"/>
      <c r="I225" s="581"/>
      <c r="J225" s="582"/>
      <c r="K225" s="582"/>
      <c r="L225" s="579"/>
      <c r="M225" s="579"/>
      <c r="N225" s="579"/>
      <c r="O225" s="579"/>
      <c r="P225" s="579"/>
      <c r="Q225" s="579"/>
      <c r="R225" s="579"/>
      <c r="S225" s="579"/>
      <c r="T225" s="581"/>
      <c r="U225" s="58"/>
      <c r="V225" s="58"/>
      <c r="W225" s="58"/>
      <c r="X225" s="58"/>
      <c r="Y225" s="58"/>
      <c r="Z225" s="103"/>
      <c r="AA225" s="103"/>
      <c r="AB225" s="103"/>
      <c r="AC225" s="103"/>
      <c r="AD225" s="103"/>
      <c r="AE225" s="103"/>
      <c r="AF225" s="103"/>
      <c r="AG225" s="103"/>
      <c r="AH225" s="103"/>
      <c r="AI225" s="103"/>
      <c r="AJ225" s="103"/>
      <c r="AK225" s="103"/>
      <c r="AL225" s="103"/>
      <c r="AM225" s="583"/>
      <c r="AN225" s="103"/>
      <c r="AO225" s="103"/>
      <c r="AP225" s="584"/>
      <c r="AQ225" s="585"/>
      <c r="AR225" s="585"/>
      <c r="AS225" s="585"/>
      <c r="AT225" s="585"/>
      <c r="AU225" s="530"/>
      <c r="AV225" s="530"/>
      <c r="AW225" s="530"/>
      <c r="AX225" s="584"/>
      <c r="AY225" s="585"/>
      <c r="AZ225" s="585"/>
      <c r="BA225" s="585"/>
      <c r="BB225" s="530"/>
      <c r="BC225" s="530"/>
      <c r="BD225" s="530"/>
      <c r="BE225" s="530"/>
      <c r="BF225" s="584"/>
      <c r="BG225" s="585"/>
      <c r="BH225" s="585"/>
      <c r="BI225" s="585"/>
      <c r="BJ225" s="585"/>
      <c r="BK225" s="530"/>
      <c r="BL225" s="530"/>
      <c r="BM225" s="530"/>
      <c r="BN225" s="584"/>
      <c r="BO225" s="585"/>
      <c r="BP225" s="585"/>
      <c r="BQ225" s="585"/>
      <c r="BR225" s="585"/>
      <c r="BS225" s="530"/>
      <c r="BT225" s="530"/>
      <c r="BU225" s="530"/>
      <c r="BV225" s="530"/>
      <c r="BW225" s="530"/>
    </row>
    <row r="226" spans="1:75" ht="15.75" customHeight="1" x14ac:dyDescent="0.25">
      <c r="A226" s="171"/>
      <c r="B226" s="577"/>
      <c r="C226" s="578"/>
      <c r="D226" s="579"/>
      <c r="E226" s="579"/>
      <c r="F226" s="579"/>
      <c r="G226" s="580"/>
      <c r="H226" s="581"/>
      <c r="I226" s="581"/>
      <c r="J226" s="582"/>
      <c r="K226" s="582"/>
      <c r="L226" s="579"/>
      <c r="M226" s="579"/>
      <c r="N226" s="579"/>
      <c r="O226" s="579"/>
      <c r="P226" s="579"/>
      <c r="Q226" s="579"/>
      <c r="R226" s="579"/>
      <c r="S226" s="579"/>
      <c r="T226" s="581"/>
      <c r="U226" s="58"/>
      <c r="V226" s="58"/>
      <c r="W226" s="58"/>
      <c r="X226" s="58"/>
      <c r="Y226" s="58"/>
      <c r="Z226" s="103"/>
      <c r="AA226" s="103"/>
      <c r="AB226" s="103"/>
      <c r="AC226" s="103"/>
      <c r="AD226" s="103"/>
      <c r="AE226" s="103"/>
      <c r="AF226" s="103"/>
      <c r="AG226" s="103"/>
      <c r="AH226" s="103"/>
      <c r="AI226" s="103"/>
      <c r="AJ226" s="103"/>
      <c r="AK226" s="103"/>
      <c r="AL226" s="103"/>
      <c r="AM226" s="583"/>
      <c r="AN226" s="103"/>
      <c r="AO226" s="103"/>
      <c r="AP226" s="584"/>
      <c r="AQ226" s="585"/>
      <c r="AR226" s="585"/>
      <c r="AS226" s="585"/>
      <c r="AT226" s="585"/>
      <c r="AU226" s="530"/>
      <c r="AV226" s="530"/>
      <c r="AW226" s="530"/>
      <c r="AX226" s="584"/>
      <c r="AY226" s="585"/>
      <c r="AZ226" s="585"/>
      <c r="BA226" s="585"/>
      <c r="BB226" s="530"/>
      <c r="BC226" s="530"/>
      <c r="BD226" s="530"/>
      <c r="BE226" s="530"/>
      <c r="BF226" s="584"/>
      <c r="BG226" s="585"/>
      <c r="BH226" s="585"/>
      <c r="BI226" s="585"/>
      <c r="BJ226" s="585"/>
      <c r="BK226" s="530"/>
      <c r="BL226" s="530"/>
      <c r="BM226" s="530"/>
      <c r="BN226" s="584"/>
      <c r="BO226" s="585"/>
      <c r="BP226" s="585"/>
      <c r="BQ226" s="585"/>
      <c r="BR226" s="585"/>
      <c r="BS226" s="530"/>
      <c r="BT226" s="530"/>
      <c r="BU226" s="530"/>
      <c r="BV226" s="530"/>
      <c r="BW226" s="530"/>
    </row>
    <row r="227" spans="1:75" ht="15.75" customHeight="1" x14ac:dyDescent="0.25">
      <c r="A227" s="171"/>
      <c r="B227" s="577"/>
      <c r="C227" s="578"/>
      <c r="D227" s="579"/>
      <c r="E227" s="579"/>
      <c r="F227" s="579"/>
      <c r="G227" s="580"/>
      <c r="H227" s="581"/>
      <c r="I227" s="581"/>
      <c r="J227" s="582"/>
      <c r="K227" s="582"/>
      <c r="L227" s="579"/>
      <c r="M227" s="579"/>
      <c r="N227" s="579"/>
      <c r="O227" s="579"/>
      <c r="P227" s="579"/>
      <c r="Q227" s="579"/>
      <c r="R227" s="579"/>
      <c r="S227" s="579"/>
      <c r="T227" s="581"/>
      <c r="U227" s="58"/>
      <c r="V227" s="58"/>
      <c r="W227" s="58"/>
      <c r="X227" s="58"/>
      <c r="Y227" s="58"/>
      <c r="Z227" s="103"/>
      <c r="AA227" s="103"/>
      <c r="AB227" s="103"/>
      <c r="AC227" s="103"/>
      <c r="AD227" s="103"/>
      <c r="AE227" s="103"/>
      <c r="AF227" s="103"/>
      <c r="AG227" s="103"/>
      <c r="AH227" s="103"/>
      <c r="AI227" s="103"/>
      <c r="AJ227" s="103"/>
      <c r="AK227" s="103"/>
      <c r="AL227" s="103"/>
      <c r="AM227" s="583"/>
      <c r="AN227" s="103"/>
      <c r="AO227" s="103"/>
      <c r="AP227" s="584"/>
      <c r="AQ227" s="585"/>
      <c r="AR227" s="585"/>
      <c r="AS227" s="585"/>
      <c r="AT227" s="585"/>
      <c r="AU227" s="530"/>
      <c r="AV227" s="530"/>
      <c r="AW227" s="530"/>
      <c r="AX227" s="584"/>
      <c r="AY227" s="585"/>
      <c r="AZ227" s="585"/>
      <c r="BA227" s="585"/>
      <c r="BB227" s="530"/>
      <c r="BC227" s="530"/>
      <c r="BD227" s="530"/>
      <c r="BE227" s="530"/>
      <c r="BF227" s="584"/>
      <c r="BG227" s="585"/>
      <c r="BH227" s="585"/>
      <c r="BI227" s="585"/>
      <c r="BJ227" s="585"/>
      <c r="BK227" s="530"/>
      <c r="BL227" s="530"/>
      <c r="BM227" s="530"/>
      <c r="BN227" s="584"/>
      <c r="BO227" s="585"/>
      <c r="BP227" s="585"/>
      <c r="BQ227" s="585"/>
      <c r="BR227" s="585"/>
      <c r="BS227" s="530"/>
      <c r="BT227" s="530"/>
      <c r="BU227" s="530"/>
      <c r="BV227" s="530"/>
      <c r="BW227" s="530"/>
    </row>
    <row r="228" spans="1:75" ht="15.75" customHeight="1" x14ac:dyDescent="0.25">
      <c r="A228" s="171"/>
      <c r="B228" s="577"/>
      <c r="C228" s="578"/>
      <c r="D228" s="579"/>
      <c r="E228" s="579"/>
      <c r="F228" s="579"/>
      <c r="G228" s="580"/>
      <c r="H228" s="581"/>
      <c r="I228" s="581"/>
      <c r="J228" s="582"/>
      <c r="K228" s="582"/>
      <c r="L228" s="579"/>
      <c r="M228" s="579"/>
      <c r="N228" s="579"/>
      <c r="O228" s="579"/>
      <c r="P228" s="579"/>
      <c r="Q228" s="579"/>
      <c r="R228" s="579"/>
      <c r="S228" s="579"/>
      <c r="T228" s="581"/>
      <c r="U228" s="58"/>
      <c r="V228" s="58"/>
      <c r="W228" s="58"/>
      <c r="X228" s="58"/>
      <c r="Y228" s="58"/>
      <c r="Z228" s="103"/>
      <c r="AA228" s="103"/>
      <c r="AB228" s="103"/>
      <c r="AC228" s="103"/>
      <c r="AD228" s="103"/>
      <c r="AE228" s="103"/>
      <c r="AF228" s="103"/>
      <c r="AG228" s="103"/>
      <c r="AH228" s="103"/>
      <c r="AI228" s="103"/>
      <c r="AJ228" s="103"/>
      <c r="AK228" s="103"/>
      <c r="AL228" s="103"/>
      <c r="AM228" s="583"/>
      <c r="AN228" s="103"/>
      <c r="AO228" s="103"/>
      <c r="AP228" s="584"/>
      <c r="AQ228" s="585"/>
      <c r="AR228" s="585"/>
      <c r="AS228" s="585"/>
      <c r="AT228" s="585"/>
      <c r="AU228" s="530"/>
      <c r="AV228" s="530"/>
      <c r="AW228" s="530"/>
      <c r="AX228" s="584"/>
      <c r="AY228" s="585"/>
      <c r="AZ228" s="585"/>
      <c r="BA228" s="585"/>
      <c r="BB228" s="530"/>
      <c r="BC228" s="530"/>
      <c r="BD228" s="530"/>
      <c r="BE228" s="530"/>
      <c r="BF228" s="584"/>
      <c r="BG228" s="585"/>
      <c r="BH228" s="585"/>
      <c r="BI228" s="585"/>
      <c r="BJ228" s="585"/>
      <c r="BK228" s="530"/>
      <c r="BL228" s="530"/>
      <c r="BM228" s="530"/>
      <c r="BN228" s="584"/>
      <c r="BO228" s="585"/>
      <c r="BP228" s="585"/>
      <c r="BQ228" s="585"/>
      <c r="BR228" s="585"/>
      <c r="BS228" s="530"/>
      <c r="BT228" s="530"/>
      <c r="BU228" s="530"/>
      <c r="BV228" s="530"/>
      <c r="BW228" s="530"/>
    </row>
    <row r="229" spans="1:75" ht="15.75" customHeight="1" x14ac:dyDescent="0.25">
      <c r="A229" s="171"/>
      <c r="B229" s="577"/>
      <c r="C229" s="578"/>
      <c r="D229" s="579"/>
      <c r="E229" s="579"/>
      <c r="F229" s="579"/>
      <c r="G229" s="580"/>
      <c r="H229" s="581"/>
      <c r="I229" s="581"/>
      <c r="J229" s="582"/>
      <c r="K229" s="582"/>
      <c r="L229" s="579"/>
      <c r="M229" s="579"/>
      <c r="N229" s="579"/>
      <c r="O229" s="579"/>
      <c r="P229" s="579"/>
      <c r="Q229" s="579"/>
      <c r="R229" s="579"/>
      <c r="S229" s="579"/>
      <c r="T229" s="581"/>
      <c r="U229" s="58"/>
      <c r="V229" s="58"/>
      <c r="W229" s="58"/>
      <c r="X229" s="58"/>
      <c r="Y229" s="58"/>
      <c r="Z229" s="103"/>
      <c r="AA229" s="103"/>
      <c r="AB229" s="103"/>
      <c r="AC229" s="103"/>
      <c r="AD229" s="103"/>
      <c r="AE229" s="103"/>
      <c r="AF229" s="103"/>
      <c r="AG229" s="103"/>
      <c r="AH229" s="103"/>
      <c r="AI229" s="103"/>
      <c r="AJ229" s="103"/>
      <c r="AK229" s="103"/>
      <c r="AL229" s="103"/>
      <c r="AM229" s="583"/>
      <c r="AN229" s="103"/>
      <c r="AO229" s="103"/>
      <c r="AP229" s="584"/>
      <c r="AQ229" s="585"/>
      <c r="AR229" s="585"/>
      <c r="AS229" s="585"/>
      <c r="AT229" s="585"/>
      <c r="AU229" s="530"/>
      <c r="AV229" s="530"/>
      <c r="AW229" s="530"/>
      <c r="AX229" s="584"/>
      <c r="AY229" s="585"/>
      <c r="AZ229" s="585"/>
      <c r="BA229" s="585"/>
      <c r="BB229" s="530"/>
      <c r="BC229" s="530"/>
      <c r="BD229" s="530"/>
      <c r="BE229" s="530"/>
      <c r="BF229" s="584"/>
      <c r="BG229" s="585"/>
      <c r="BH229" s="585"/>
      <c r="BI229" s="585"/>
      <c r="BJ229" s="585"/>
      <c r="BK229" s="530"/>
      <c r="BL229" s="530"/>
      <c r="BM229" s="530"/>
      <c r="BN229" s="584"/>
      <c r="BO229" s="585"/>
      <c r="BP229" s="585"/>
      <c r="BQ229" s="585"/>
      <c r="BR229" s="585"/>
      <c r="BS229" s="530"/>
      <c r="BT229" s="530"/>
      <c r="BU229" s="530"/>
      <c r="BV229" s="530"/>
      <c r="BW229" s="530"/>
    </row>
    <row r="230" spans="1:75" ht="15.75" customHeight="1" x14ac:dyDescent="0.25">
      <c r="A230" s="171"/>
      <c r="B230" s="577"/>
      <c r="C230" s="578"/>
      <c r="D230" s="579"/>
      <c r="E230" s="579"/>
      <c r="F230" s="579"/>
      <c r="G230" s="580"/>
      <c r="H230" s="581"/>
      <c r="I230" s="581"/>
      <c r="J230" s="582"/>
      <c r="K230" s="582"/>
      <c r="L230" s="579"/>
      <c r="M230" s="579"/>
      <c r="N230" s="579"/>
      <c r="O230" s="579"/>
      <c r="P230" s="579"/>
      <c r="Q230" s="579"/>
      <c r="R230" s="579"/>
      <c r="S230" s="579"/>
      <c r="T230" s="581"/>
      <c r="U230" s="58"/>
      <c r="V230" s="58"/>
      <c r="W230" s="58"/>
      <c r="X230" s="58"/>
      <c r="Y230" s="58"/>
      <c r="Z230" s="103"/>
      <c r="AA230" s="103"/>
      <c r="AB230" s="103"/>
      <c r="AC230" s="103"/>
      <c r="AD230" s="103"/>
      <c r="AE230" s="103"/>
      <c r="AF230" s="103"/>
      <c r="AG230" s="103"/>
      <c r="AH230" s="103"/>
      <c r="AI230" s="103"/>
      <c r="AJ230" s="103"/>
      <c r="AK230" s="103"/>
      <c r="AL230" s="103"/>
      <c r="AM230" s="583"/>
      <c r="AN230" s="103"/>
      <c r="AO230" s="103"/>
      <c r="AP230" s="584"/>
      <c r="AQ230" s="585"/>
      <c r="AR230" s="585"/>
      <c r="AS230" s="585"/>
      <c r="AT230" s="585"/>
      <c r="AU230" s="530"/>
      <c r="AV230" s="530"/>
      <c r="AW230" s="530"/>
      <c r="AX230" s="584"/>
      <c r="AY230" s="585"/>
      <c r="AZ230" s="585"/>
      <c r="BA230" s="585"/>
      <c r="BB230" s="530"/>
      <c r="BC230" s="530"/>
      <c r="BD230" s="530"/>
      <c r="BE230" s="530"/>
      <c r="BF230" s="584"/>
      <c r="BG230" s="585"/>
      <c r="BH230" s="585"/>
      <c r="BI230" s="585"/>
      <c r="BJ230" s="585"/>
      <c r="BK230" s="530"/>
      <c r="BL230" s="530"/>
      <c r="BM230" s="530"/>
      <c r="BN230" s="584"/>
      <c r="BO230" s="585"/>
      <c r="BP230" s="585"/>
      <c r="BQ230" s="585"/>
      <c r="BR230" s="585"/>
      <c r="BS230" s="530"/>
      <c r="BT230" s="530"/>
      <c r="BU230" s="530"/>
      <c r="BV230" s="530"/>
      <c r="BW230" s="530"/>
    </row>
    <row r="231" spans="1:75" ht="15.75" customHeight="1" x14ac:dyDescent="0.25">
      <c r="A231" s="171"/>
      <c r="B231" s="577"/>
      <c r="C231" s="578"/>
      <c r="D231" s="579"/>
      <c r="E231" s="579"/>
      <c r="F231" s="579"/>
      <c r="G231" s="580"/>
      <c r="H231" s="581"/>
      <c r="I231" s="581"/>
      <c r="J231" s="582"/>
      <c r="K231" s="582"/>
      <c r="L231" s="579"/>
      <c r="M231" s="579"/>
      <c r="N231" s="579"/>
      <c r="O231" s="579"/>
      <c r="P231" s="579"/>
      <c r="Q231" s="579"/>
      <c r="R231" s="579"/>
      <c r="S231" s="579"/>
      <c r="T231" s="581"/>
      <c r="U231" s="58"/>
      <c r="V231" s="58"/>
      <c r="W231" s="58"/>
      <c r="X231" s="58"/>
      <c r="Y231" s="58"/>
      <c r="Z231" s="103"/>
      <c r="AA231" s="103"/>
      <c r="AB231" s="103"/>
      <c r="AC231" s="103"/>
      <c r="AD231" s="103"/>
      <c r="AE231" s="103"/>
      <c r="AF231" s="103"/>
      <c r="AG231" s="103"/>
      <c r="AH231" s="103"/>
      <c r="AI231" s="103"/>
      <c r="AJ231" s="103"/>
      <c r="AK231" s="103"/>
      <c r="AL231" s="103"/>
      <c r="AM231" s="583"/>
      <c r="AN231" s="103"/>
      <c r="AO231" s="103"/>
      <c r="AP231" s="584"/>
      <c r="AQ231" s="585"/>
      <c r="AR231" s="585"/>
      <c r="AS231" s="585"/>
      <c r="AT231" s="585"/>
      <c r="AU231" s="530"/>
      <c r="AV231" s="530"/>
      <c r="AW231" s="530"/>
      <c r="AX231" s="584"/>
      <c r="AY231" s="585"/>
      <c r="AZ231" s="585"/>
      <c r="BA231" s="585"/>
      <c r="BB231" s="530"/>
      <c r="BC231" s="530"/>
      <c r="BD231" s="530"/>
      <c r="BE231" s="530"/>
      <c r="BF231" s="584"/>
      <c r="BG231" s="585"/>
      <c r="BH231" s="585"/>
      <c r="BI231" s="585"/>
      <c r="BJ231" s="585"/>
      <c r="BK231" s="530"/>
      <c r="BL231" s="530"/>
      <c r="BM231" s="530"/>
      <c r="BN231" s="584"/>
      <c r="BO231" s="585"/>
      <c r="BP231" s="585"/>
      <c r="BQ231" s="585"/>
      <c r="BR231" s="585"/>
      <c r="BS231" s="530"/>
      <c r="BT231" s="530"/>
      <c r="BU231" s="530"/>
      <c r="BV231" s="530"/>
      <c r="BW231" s="530"/>
    </row>
    <row r="232" spans="1:75" ht="15.75" customHeight="1" x14ac:dyDescent="0.25">
      <c r="A232" s="171"/>
      <c r="B232" s="577"/>
      <c r="C232" s="578"/>
      <c r="D232" s="579"/>
      <c r="E232" s="579"/>
      <c r="F232" s="579"/>
      <c r="G232" s="580"/>
      <c r="H232" s="581"/>
      <c r="I232" s="581"/>
      <c r="J232" s="582"/>
      <c r="K232" s="582"/>
      <c r="L232" s="579"/>
      <c r="M232" s="579"/>
      <c r="N232" s="579"/>
      <c r="O232" s="579"/>
      <c r="P232" s="579"/>
      <c r="Q232" s="579"/>
      <c r="R232" s="579"/>
      <c r="S232" s="579"/>
      <c r="T232" s="581"/>
      <c r="U232" s="58"/>
      <c r="V232" s="58"/>
      <c r="W232" s="58"/>
      <c r="X232" s="58"/>
      <c r="Y232" s="58"/>
      <c r="Z232" s="103"/>
      <c r="AA232" s="103"/>
      <c r="AB232" s="103"/>
      <c r="AC232" s="103"/>
      <c r="AD232" s="103"/>
      <c r="AE232" s="103"/>
      <c r="AF232" s="103"/>
      <c r="AG232" s="103"/>
      <c r="AH232" s="103"/>
      <c r="AI232" s="103"/>
      <c r="AJ232" s="103"/>
      <c r="AK232" s="103"/>
      <c r="AL232" s="103"/>
      <c r="AM232" s="583"/>
      <c r="AN232" s="103"/>
      <c r="AO232" s="103"/>
      <c r="AP232" s="584"/>
      <c r="AQ232" s="585"/>
      <c r="AR232" s="585"/>
      <c r="AS232" s="585"/>
      <c r="AT232" s="585"/>
      <c r="AU232" s="530"/>
      <c r="AV232" s="530"/>
      <c r="AW232" s="530"/>
      <c r="AX232" s="584"/>
      <c r="AY232" s="585"/>
      <c r="AZ232" s="585"/>
      <c r="BA232" s="585"/>
      <c r="BB232" s="530"/>
      <c r="BC232" s="530"/>
      <c r="BD232" s="530"/>
      <c r="BE232" s="530"/>
      <c r="BF232" s="584"/>
      <c r="BG232" s="585"/>
      <c r="BH232" s="585"/>
      <c r="BI232" s="585"/>
      <c r="BJ232" s="585"/>
      <c r="BK232" s="530"/>
      <c r="BL232" s="530"/>
      <c r="BM232" s="530"/>
      <c r="BN232" s="584"/>
      <c r="BO232" s="585"/>
      <c r="BP232" s="585"/>
      <c r="BQ232" s="585"/>
      <c r="BR232" s="585"/>
      <c r="BS232" s="530"/>
      <c r="BT232" s="530"/>
      <c r="BU232" s="530"/>
      <c r="BV232" s="530"/>
      <c r="BW232" s="530"/>
    </row>
    <row r="233" spans="1:75" ht="15.75" customHeight="1" x14ac:dyDescent="0.25">
      <c r="A233" s="171"/>
      <c r="B233" s="577"/>
      <c r="C233" s="578"/>
      <c r="D233" s="579"/>
      <c r="E233" s="579"/>
      <c r="F233" s="579"/>
      <c r="G233" s="580"/>
      <c r="H233" s="581"/>
      <c r="I233" s="581"/>
      <c r="J233" s="582"/>
      <c r="K233" s="582"/>
      <c r="L233" s="579"/>
      <c r="M233" s="579"/>
      <c r="N233" s="579"/>
      <c r="O233" s="579"/>
      <c r="P233" s="579"/>
      <c r="Q233" s="579"/>
      <c r="R233" s="579"/>
      <c r="S233" s="579"/>
      <c r="T233" s="581"/>
      <c r="U233" s="58"/>
      <c r="V233" s="58"/>
      <c r="W233" s="58"/>
      <c r="X233" s="58"/>
      <c r="Y233" s="58"/>
      <c r="Z233" s="103"/>
      <c r="AA233" s="103"/>
      <c r="AB233" s="103"/>
      <c r="AC233" s="103"/>
      <c r="AD233" s="103"/>
      <c r="AE233" s="103"/>
      <c r="AF233" s="103"/>
      <c r="AG233" s="103"/>
      <c r="AH233" s="103"/>
      <c r="AI233" s="103"/>
      <c r="AJ233" s="103"/>
      <c r="AK233" s="103"/>
      <c r="AL233" s="103"/>
      <c r="AM233" s="583"/>
      <c r="AN233" s="103"/>
      <c r="AO233" s="103"/>
      <c r="AP233" s="584"/>
      <c r="AQ233" s="585"/>
      <c r="AR233" s="585"/>
      <c r="AS233" s="585"/>
      <c r="AT233" s="585"/>
      <c r="AU233" s="530"/>
      <c r="AV233" s="530"/>
      <c r="AW233" s="530"/>
      <c r="AX233" s="584"/>
      <c r="AY233" s="585"/>
      <c r="AZ233" s="585"/>
      <c r="BA233" s="585"/>
      <c r="BB233" s="530"/>
      <c r="BC233" s="530"/>
      <c r="BD233" s="530"/>
      <c r="BE233" s="530"/>
      <c r="BF233" s="584"/>
      <c r="BG233" s="585"/>
      <c r="BH233" s="585"/>
      <c r="BI233" s="585"/>
      <c r="BJ233" s="585"/>
      <c r="BK233" s="530"/>
      <c r="BL233" s="530"/>
      <c r="BM233" s="530"/>
      <c r="BN233" s="584"/>
      <c r="BO233" s="585"/>
      <c r="BP233" s="585"/>
      <c r="BQ233" s="585"/>
      <c r="BR233" s="585"/>
      <c r="BS233" s="530"/>
      <c r="BT233" s="530"/>
      <c r="BU233" s="530"/>
      <c r="BV233" s="530"/>
      <c r="BW233" s="530"/>
    </row>
    <row r="234" spans="1:75" ht="15.75" customHeight="1" x14ac:dyDescent="0.25">
      <c r="A234" s="171"/>
      <c r="B234" s="577"/>
      <c r="C234" s="578"/>
      <c r="D234" s="579"/>
      <c r="E234" s="579"/>
      <c r="F234" s="579"/>
      <c r="G234" s="580"/>
      <c r="H234" s="581"/>
      <c r="I234" s="581"/>
      <c r="J234" s="582"/>
      <c r="K234" s="582"/>
      <c r="L234" s="579"/>
      <c r="M234" s="579"/>
      <c r="N234" s="579"/>
      <c r="O234" s="579"/>
      <c r="P234" s="579"/>
      <c r="Q234" s="579"/>
      <c r="R234" s="579"/>
      <c r="S234" s="579"/>
      <c r="T234" s="581"/>
      <c r="U234" s="58"/>
      <c r="V234" s="58"/>
      <c r="W234" s="58"/>
      <c r="X234" s="58"/>
      <c r="Y234" s="58"/>
      <c r="Z234" s="103"/>
      <c r="AA234" s="103"/>
      <c r="AB234" s="103"/>
      <c r="AC234" s="103"/>
      <c r="AD234" s="103"/>
      <c r="AE234" s="103"/>
      <c r="AF234" s="103"/>
      <c r="AG234" s="103"/>
      <c r="AH234" s="103"/>
      <c r="AI234" s="103"/>
      <c r="AJ234" s="103"/>
      <c r="AK234" s="103"/>
      <c r="AL234" s="103"/>
      <c r="AM234" s="583"/>
      <c r="AN234" s="103"/>
      <c r="AO234" s="103"/>
      <c r="AP234" s="584"/>
      <c r="AQ234" s="585"/>
      <c r="AR234" s="585"/>
      <c r="AS234" s="585"/>
      <c r="AT234" s="585"/>
      <c r="AU234" s="530"/>
      <c r="AV234" s="530"/>
      <c r="AW234" s="530"/>
      <c r="AX234" s="584"/>
      <c r="AY234" s="585"/>
      <c r="AZ234" s="585"/>
      <c r="BA234" s="585"/>
      <c r="BB234" s="530"/>
      <c r="BC234" s="530"/>
      <c r="BD234" s="530"/>
      <c r="BE234" s="530"/>
      <c r="BF234" s="584"/>
      <c r="BG234" s="585"/>
      <c r="BH234" s="585"/>
      <c r="BI234" s="585"/>
      <c r="BJ234" s="585"/>
      <c r="BK234" s="530"/>
      <c r="BL234" s="530"/>
      <c r="BM234" s="530"/>
      <c r="BN234" s="584"/>
      <c r="BO234" s="585"/>
      <c r="BP234" s="585"/>
      <c r="BQ234" s="585"/>
      <c r="BR234" s="585"/>
      <c r="BS234" s="530"/>
      <c r="BT234" s="530"/>
      <c r="BU234" s="530"/>
      <c r="BV234" s="530"/>
      <c r="BW234" s="530"/>
    </row>
    <row r="235" spans="1:75" ht="15.75" customHeight="1" x14ac:dyDescent="0.25">
      <c r="A235" s="171"/>
      <c r="B235" s="577"/>
      <c r="C235" s="578"/>
      <c r="D235" s="579"/>
      <c r="E235" s="579"/>
      <c r="F235" s="579"/>
      <c r="G235" s="580"/>
      <c r="H235" s="581"/>
      <c r="I235" s="581"/>
      <c r="J235" s="582"/>
      <c r="K235" s="582"/>
      <c r="L235" s="579"/>
      <c r="M235" s="579"/>
      <c r="N235" s="579"/>
      <c r="O235" s="579"/>
      <c r="P235" s="579"/>
      <c r="Q235" s="579"/>
      <c r="R235" s="579"/>
      <c r="S235" s="579"/>
      <c r="T235" s="581"/>
      <c r="U235" s="58"/>
      <c r="V235" s="58"/>
      <c r="W235" s="58"/>
      <c r="X235" s="58"/>
      <c r="Y235" s="58"/>
      <c r="Z235" s="103"/>
      <c r="AA235" s="103"/>
      <c r="AB235" s="103"/>
      <c r="AC235" s="103"/>
      <c r="AD235" s="103"/>
      <c r="AE235" s="103"/>
      <c r="AF235" s="103"/>
      <c r="AG235" s="103"/>
      <c r="AH235" s="103"/>
      <c r="AI235" s="103"/>
      <c r="AJ235" s="103"/>
      <c r="AK235" s="103"/>
      <c r="AL235" s="103"/>
      <c r="AM235" s="583"/>
      <c r="AN235" s="103"/>
      <c r="AO235" s="103"/>
      <c r="AP235" s="584"/>
      <c r="AQ235" s="585"/>
      <c r="AR235" s="585"/>
      <c r="AS235" s="585"/>
      <c r="AT235" s="585"/>
      <c r="AU235" s="530"/>
      <c r="AV235" s="530"/>
      <c r="AW235" s="530"/>
      <c r="AX235" s="584"/>
      <c r="AY235" s="585"/>
      <c r="AZ235" s="585"/>
      <c r="BA235" s="585"/>
      <c r="BB235" s="530"/>
      <c r="BC235" s="530"/>
      <c r="BD235" s="530"/>
      <c r="BE235" s="530"/>
      <c r="BF235" s="584"/>
      <c r="BG235" s="585"/>
      <c r="BH235" s="585"/>
      <c r="BI235" s="585"/>
      <c r="BJ235" s="585"/>
      <c r="BK235" s="530"/>
      <c r="BL235" s="530"/>
      <c r="BM235" s="530"/>
      <c r="BN235" s="584"/>
      <c r="BO235" s="585"/>
      <c r="BP235" s="585"/>
      <c r="BQ235" s="585"/>
      <c r="BR235" s="585"/>
      <c r="BS235" s="530"/>
      <c r="BT235" s="530"/>
      <c r="BU235" s="530"/>
      <c r="BV235" s="530"/>
      <c r="BW235" s="530"/>
    </row>
    <row r="236" spans="1:75" ht="15.75" customHeight="1" x14ac:dyDescent="0.25">
      <c r="A236" s="171"/>
      <c r="B236" s="577"/>
      <c r="C236" s="578"/>
      <c r="D236" s="579"/>
      <c r="E236" s="579"/>
      <c r="F236" s="579"/>
      <c r="G236" s="580"/>
      <c r="H236" s="581"/>
      <c r="I236" s="581"/>
      <c r="J236" s="582"/>
      <c r="K236" s="582"/>
      <c r="L236" s="579"/>
      <c r="M236" s="579"/>
      <c r="N236" s="579"/>
      <c r="O236" s="579"/>
      <c r="P236" s="579"/>
      <c r="Q236" s="579"/>
      <c r="R236" s="579"/>
      <c r="S236" s="579"/>
      <c r="T236" s="581"/>
      <c r="U236" s="58"/>
      <c r="V236" s="58"/>
      <c r="W236" s="58"/>
      <c r="X236" s="58"/>
      <c r="Y236" s="58"/>
      <c r="Z236" s="103"/>
      <c r="AA236" s="103"/>
      <c r="AB236" s="103"/>
      <c r="AC236" s="103"/>
      <c r="AD236" s="103"/>
      <c r="AE236" s="103"/>
      <c r="AF236" s="103"/>
      <c r="AG236" s="103"/>
      <c r="AH236" s="103"/>
      <c r="AI236" s="103"/>
      <c r="AJ236" s="103"/>
      <c r="AK236" s="103"/>
      <c r="AL236" s="103"/>
      <c r="AM236" s="583"/>
      <c r="AN236" s="103"/>
      <c r="AO236" s="103"/>
      <c r="AP236" s="584"/>
      <c r="AQ236" s="585"/>
      <c r="AR236" s="585"/>
      <c r="AS236" s="585"/>
      <c r="AT236" s="585"/>
      <c r="AU236" s="530"/>
      <c r="AV236" s="530"/>
      <c r="AW236" s="530"/>
      <c r="AX236" s="584"/>
      <c r="AY236" s="585"/>
      <c r="AZ236" s="585"/>
      <c r="BA236" s="585"/>
      <c r="BB236" s="530"/>
      <c r="BC236" s="530"/>
      <c r="BD236" s="530"/>
      <c r="BE236" s="530"/>
      <c r="BF236" s="584"/>
      <c r="BG236" s="585"/>
      <c r="BH236" s="585"/>
      <c r="BI236" s="585"/>
      <c r="BJ236" s="585"/>
      <c r="BK236" s="530"/>
      <c r="BL236" s="530"/>
      <c r="BM236" s="530"/>
      <c r="BN236" s="584"/>
      <c r="BO236" s="585"/>
      <c r="BP236" s="585"/>
      <c r="BQ236" s="585"/>
      <c r="BR236" s="585"/>
      <c r="BS236" s="530"/>
      <c r="BT236" s="530"/>
      <c r="BU236" s="530"/>
      <c r="BV236" s="530"/>
      <c r="BW236" s="530"/>
    </row>
    <row r="237" spans="1:75" ht="15.75" customHeight="1" x14ac:dyDescent="0.25">
      <c r="A237" s="171"/>
      <c r="B237" s="577"/>
      <c r="C237" s="578"/>
      <c r="D237" s="579"/>
      <c r="E237" s="579"/>
      <c r="F237" s="579"/>
      <c r="G237" s="580"/>
      <c r="H237" s="581"/>
      <c r="I237" s="581"/>
      <c r="J237" s="582"/>
      <c r="K237" s="582"/>
      <c r="L237" s="579"/>
      <c r="M237" s="579"/>
      <c r="N237" s="579"/>
      <c r="O237" s="579"/>
      <c r="P237" s="579"/>
      <c r="Q237" s="579"/>
      <c r="R237" s="579"/>
      <c r="S237" s="579"/>
      <c r="T237" s="581"/>
      <c r="U237" s="58"/>
      <c r="V237" s="58"/>
      <c r="W237" s="58"/>
      <c r="X237" s="58"/>
      <c r="Y237" s="58"/>
      <c r="Z237" s="103"/>
      <c r="AA237" s="103"/>
      <c r="AB237" s="103"/>
      <c r="AC237" s="103"/>
      <c r="AD237" s="103"/>
      <c r="AE237" s="103"/>
      <c r="AF237" s="103"/>
      <c r="AG237" s="103"/>
      <c r="AH237" s="103"/>
      <c r="AI237" s="103"/>
      <c r="AJ237" s="103"/>
      <c r="AK237" s="103"/>
      <c r="AL237" s="103"/>
      <c r="AM237" s="583"/>
      <c r="AN237" s="103"/>
      <c r="AO237" s="103"/>
      <c r="AP237" s="584"/>
      <c r="AQ237" s="585"/>
      <c r="AR237" s="585"/>
      <c r="AS237" s="585"/>
      <c r="AT237" s="585"/>
      <c r="AU237" s="530"/>
      <c r="AV237" s="530"/>
      <c r="AW237" s="530"/>
      <c r="AX237" s="584"/>
      <c r="AY237" s="585"/>
      <c r="AZ237" s="585"/>
      <c r="BA237" s="585"/>
      <c r="BB237" s="530"/>
      <c r="BC237" s="530"/>
      <c r="BD237" s="530"/>
      <c r="BE237" s="530"/>
      <c r="BF237" s="584"/>
      <c r="BG237" s="585"/>
      <c r="BH237" s="585"/>
      <c r="BI237" s="585"/>
      <c r="BJ237" s="585"/>
      <c r="BK237" s="530"/>
      <c r="BL237" s="530"/>
      <c r="BM237" s="530"/>
      <c r="BN237" s="584"/>
      <c r="BO237" s="585"/>
      <c r="BP237" s="585"/>
      <c r="BQ237" s="585"/>
      <c r="BR237" s="585"/>
      <c r="BS237" s="530"/>
      <c r="BT237" s="530"/>
      <c r="BU237" s="530"/>
      <c r="BV237" s="530"/>
      <c r="BW237" s="530"/>
    </row>
    <row r="238" spans="1:75" ht="15.75" customHeight="1" x14ac:dyDescent="0.25">
      <c r="A238" s="171"/>
      <c r="B238" s="577"/>
      <c r="C238" s="578"/>
      <c r="D238" s="579"/>
      <c r="E238" s="579"/>
      <c r="F238" s="579"/>
      <c r="G238" s="580"/>
      <c r="H238" s="581"/>
      <c r="I238" s="581"/>
      <c r="J238" s="582"/>
      <c r="K238" s="582"/>
      <c r="L238" s="579"/>
      <c r="M238" s="579"/>
      <c r="N238" s="579"/>
      <c r="O238" s="579"/>
      <c r="P238" s="579"/>
      <c r="Q238" s="579"/>
      <c r="R238" s="579"/>
      <c r="S238" s="579"/>
      <c r="T238" s="581"/>
      <c r="U238" s="58"/>
      <c r="V238" s="58"/>
      <c r="W238" s="58"/>
      <c r="X238" s="58"/>
      <c r="Y238" s="58"/>
      <c r="Z238" s="103"/>
      <c r="AA238" s="103"/>
      <c r="AB238" s="103"/>
      <c r="AC238" s="103"/>
      <c r="AD238" s="103"/>
      <c r="AE238" s="103"/>
      <c r="AF238" s="103"/>
      <c r="AG238" s="103"/>
      <c r="AH238" s="103"/>
      <c r="AI238" s="103"/>
      <c r="AJ238" s="103"/>
      <c r="AK238" s="103"/>
      <c r="AL238" s="103"/>
      <c r="AM238" s="583"/>
      <c r="AN238" s="103"/>
      <c r="AO238" s="103"/>
      <c r="AP238" s="584"/>
      <c r="AQ238" s="585"/>
      <c r="AR238" s="585"/>
      <c r="AS238" s="585"/>
      <c r="AT238" s="585"/>
      <c r="AU238" s="530"/>
      <c r="AV238" s="530"/>
      <c r="AW238" s="530"/>
      <c r="AX238" s="584"/>
      <c r="AY238" s="585"/>
      <c r="AZ238" s="585"/>
      <c r="BA238" s="585"/>
      <c r="BB238" s="530"/>
      <c r="BC238" s="530"/>
      <c r="BD238" s="530"/>
      <c r="BE238" s="530"/>
      <c r="BF238" s="584"/>
      <c r="BG238" s="585"/>
      <c r="BH238" s="585"/>
      <c r="BI238" s="585"/>
      <c r="BJ238" s="585"/>
      <c r="BK238" s="530"/>
      <c r="BL238" s="530"/>
      <c r="BM238" s="530"/>
      <c r="BN238" s="584"/>
      <c r="BO238" s="585"/>
      <c r="BP238" s="585"/>
      <c r="BQ238" s="585"/>
      <c r="BR238" s="585"/>
      <c r="BS238" s="530"/>
      <c r="BT238" s="530"/>
      <c r="BU238" s="530"/>
      <c r="BV238" s="530"/>
      <c r="BW238" s="530"/>
    </row>
    <row r="239" spans="1:75" ht="15.75" customHeight="1" x14ac:dyDescent="0.25">
      <c r="A239" s="171"/>
      <c r="B239" s="577"/>
      <c r="C239" s="578"/>
      <c r="D239" s="579"/>
      <c r="E239" s="579"/>
      <c r="F239" s="579"/>
      <c r="G239" s="580"/>
      <c r="H239" s="581"/>
      <c r="I239" s="581"/>
      <c r="J239" s="582"/>
      <c r="K239" s="582"/>
      <c r="L239" s="579"/>
      <c r="M239" s="579"/>
      <c r="N239" s="579"/>
      <c r="O239" s="579"/>
      <c r="P239" s="579"/>
      <c r="Q239" s="579"/>
      <c r="R239" s="579"/>
      <c r="S239" s="579"/>
      <c r="T239" s="581"/>
      <c r="U239" s="58"/>
      <c r="V239" s="58"/>
      <c r="W239" s="58"/>
      <c r="X239" s="58"/>
      <c r="Y239" s="58"/>
      <c r="Z239" s="103"/>
      <c r="AA239" s="103"/>
      <c r="AB239" s="103"/>
      <c r="AC239" s="103"/>
      <c r="AD239" s="103"/>
      <c r="AE239" s="103"/>
      <c r="AF239" s="103"/>
      <c r="AG239" s="103"/>
      <c r="AH239" s="103"/>
      <c r="AI239" s="103"/>
      <c r="AJ239" s="103"/>
      <c r="AK239" s="103"/>
      <c r="AL239" s="103"/>
      <c r="AM239" s="583"/>
      <c r="AN239" s="103"/>
      <c r="AO239" s="103"/>
      <c r="AP239" s="584"/>
      <c r="AQ239" s="585"/>
      <c r="AR239" s="585"/>
      <c r="AS239" s="585"/>
      <c r="AT239" s="585"/>
      <c r="AU239" s="530"/>
      <c r="AV239" s="530"/>
      <c r="AW239" s="530"/>
      <c r="AX239" s="584"/>
      <c r="AY239" s="585"/>
      <c r="AZ239" s="585"/>
      <c r="BA239" s="585"/>
      <c r="BB239" s="530"/>
      <c r="BC239" s="530"/>
      <c r="BD239" s="530"/>
      <c r="BE239" s="530"/>
      <c r="BF239" s="584"/>
      <c r="BG239" s="585"/>
      <c r="BH239" s="585"/>
      <c r="BI239" s="585"/>
      <c r="BJ239" s="585"/>
      <c r="BK239" s="530"/>
      <c r="BL239" s="530"/>
      <c r="BM239" s="530"/>
      <c r="BN239" s="584"/>
      <c r="BO239" s="585"/>
      <c r="BP239" s="585"/>
      <c r="BQ239" s="585"/>
      <c r="BR239" s="585"/>
      <c r="BS239" s="530"/>
      <c r="BT239" s="530"/>
      <c r="BU239" s="530"/>
      <c r="BV239" s="530"/>
      <c r="BW239" s="530"/>
    </row>
    <row r="240" spans="1:75" ht="15.75" customHeight="1" x14ac:dyDescent="0.25">
      <c r="A240" s="171"/>
      <c r="B240" s="577"/>
      <c r="C240" s="578"/>
      <c r="D240" s="579"/>
      <c r="E240" s="579"/>
      <c r="F240" s="579"/>
      <c r="G240" s="580"/>
      <c r="H240" s="581"/>
      <c r="I240" s="581"/>
      <c r="J240" s="582"/>
      <c r="K240" s="582"/>
      <c r="L240" s="579"/>
      <c r="M240" s="579"/>
      <c r="N240" s="579"/>
      <c r="O240" s="579"/>
      <c r="P240" s="579"/>
      <c r="Q240" s="579"/>
      <c r="R240" s="579"/>
      <c r="S240" s="579"/>
      <c r="T240" s="581"/>
      <c r="U240" s="58"/>
      <c r="V240" s="58"/>
      <c r="W240" s="58"/>
      <c r="X240" s="58"/>
      <c r="Y240" s="58"/>
      <c r="Z240" s="103"/>
      <c r="AA240" s="103"/>
      <c r="AB240" s="103"/>
      <c r="AC240" s="103"/>
      <c r="AD240" s="103"/>
      <c r="AE240" s="103"/>
      <c r="AF240" s="103"/>
      <c r="AG240" s="103"/>
      <c r="AH240" s="103"/>
      <c r="AI240" s="103"/>
      <c r="AJ240" s="103"/>
      <c r="AK240" s="103"/>
      <c r="AL240" s="103"/>
      <c r="AM240" s="583"/>
      <c r="AN240" s="103"/>
      <c r="AO240" s="103"/>
      <c r="AP240" s="584"/>
      <c r="AQ240" s="585"/>
      <c r="AR240" s="585"/>
      <c r="AS240" s="585"/>
      <c r="AT240" s="585"/>
      <c r="AU240" s="530"/>
      <c r="AV240" s="530"/>
      <c r="AW240" s="530"/>
      <c r="AX240" s="584"/>
      <c r="AY240" s="585"/>
      <c r="AZ240" s="585"/>
      <c r="BA240" s="585"/>
      <c r="BB240" s="530"/>
      <c r="BC240" s="530"/>
      <c r="BD240" s="530"/>
      <c r="BE240" s="530"/>
      <c r="BF240" s="584"/>
      <c r="BG240" s="585"/>
      <c r="BH240" s="585"/>
      <c r="BI240" s="585"/>
      <c r="BJ240" s="585"/>
      <c r="BK240" s="530"/>
      <c r="BL240" s="530"/>
      <c r="BM240" s="530"/>
      <c r="BN240" s="584"/>
      <c r="BO240" s="585"/>
      <c r="BP240" s="585"/>
      <c r="BQ240" s="585"/>
      <c r="BR240" s="585"/>
      <c r="BS240" s="530"/>
      <c r="BT240" s="530"/>
      <c r="BU240" s="530"/>
      <c r="BV240" s="530"/>
      <c r="BW240" s="530"/>
    </row>
    <row r="241" spans="1:75" ht="15.75" customHeight="1" x14ac:dyDescent="0.25">
      <c r="A241" s="171"/>
      <c r="B241" s="577"/>
      <c r="C241" s="578"/>
      <c r="D241" s="579"/>
      <c r="E241" s="579"/>
      <c r="F241" s="579"/>
      <c r="G241" s="580"/>
      <c r="H241" s="581"/>
      <c r="I241" s="581"/>
      <c r="J241" s="582"/>
      <c r="K241" s="582"/>
      <c r="L241" s="579"/>
      <c r="M241" s="579"/>
      <c r="N241" s="579"/>
      <c r="O241" s="579"/>
      <c r="P241" s="579"/>
      <c r="Q241" s="579"/>
      <c r="R241" s="579"/>
      <c r="S241" s="579"/>
      <c r="T241" s="581"/>
      <c r="U241" s="58"/>
      <c r="V241" s="58"/>
      <c r="W241" s="58"/>
      <c r="X241" s="58"/>
      <c r="Y241" s="58"/>
      <c r="Z241" s="103"/>
      <c r="AA241" s="103"/>
      <c r="AB241" s="103"/>
      <c r="AC241" s="103"/>
      <c r="AD241" s="103"/>
      <c r="AE241" s="103"/>
      <c r="AF241" s="103"/>
      <c r="AG241" s="103"/>
      <c r="AH241" s="103"/>
      <c r="AI241" s="103"/>
      <c r="AJ241" s="103"/>
      <c r="AK241" s="103"/>
      <c r="AL241" s="103"/>
      <c r="AM241" s="583"/>
      <c r="AN241" s="103"/>
      <c r="AO241" s="103"/>
      <c r="AP241" s="584"/>
      <c r="AQ241" s="585"/>
      <c r="AR241" s="585"/>
      <c r="AS241" s="585"/>
      <c r="AT241" s="585"/>
      <c r="AU241" s="530"/>
      <c r="AV241" s="530"/>
      <c r="AW241" s="530"/>
      <c r="AX241" s="584"/>
      <c r="AY241" s="585"/>
      <c r="AZ241" s="585"/>
      <c r="BA241" s="585"/>
      <c r="BB241" s="530"/>
      <c r="BC241" s="530"/>
      <c r="BD241" s="530"/>
      <c r="BE241" s="530"/>
      <c r="BF241" s="584"/>
      <c r="BG241" s="585"/>
      <c r="BH241" s="585"/>
      <c r="BI241" s="585"/>
      <c r="BJ241" s="585"/>
      <c r="BK241" s="530"/>
      <c r="BL241" s="530"/>
      <c r="BM241" s="530"/>
      <c r="BN241" s="584"/>
      <c r="BO241" s="585"/>
      <c r="BP241" s="585"/>
      <c r="BQ241" s="585"/>
      <c r="BR241" s="585"/>
      <c r="BS241" s="530"/>
      <c r="BT241" s="530"/>
      <c r="BU241" s="530"/>
      <c r="BV241" s="530"/>
      <c r="BW241" s="530"/>
    </row>
    <row r="242" spans="1:75" ht="15.75" customHeight="1" x14ac:dyDescent="0.25">
      <c r="A242" s="171"/>
      <c r="B242" s="577"/>
      <c r="C242" s="578"/>
      <c r="D242" s="579"/>
      <c r="E242" s="579"/>
      <c r="F242" s="579"/>
      <c r="G242" s="580"/>
      <c r="H242" s="581"/>
      <c r="I242" s="581"/>
      <c r="J242" s="582"/>
      <c r="K242" s="582"/>
      <c r="L242" s="579"/>
      <c r="M242" s="579"/>
      <c r="N242" s="579"/>
      <c r="O242" s="579"/>
      <c r="P242" s="579"/>
      <c r="Q242" s="579"/>
      <c r="R242" s="579"/>
      <c r="S242" s="579"/>
      <c r="T242" s="581"/>
      <c r="U242" s="58"/>
      <c r="V242" s="58"/>
      <c r="W242" s="58"/>
      <c r="X242" s="58"/>
      <c r="Y242" s="58"/>
      <c r="Z242" s="103"/>
      <c r="AA242" s="103"/>
      <c r="AB242" s="103"/>
      <c r="AC242" s="103"/>
      <c r="AD242" s="103"/>
      <c r="AE242" s="103"/>
      <c r="AF242" s="103"/>
      <c r="AG242" s="103"/>
      <c r="AH242" s="103"/>
      <c r="AI242" s="103"/>
      <c r="AJ242" s="103"/>
      <c r="AK242" s="103"/>
      <c r="AL242" s="103"/>
      <c r="AM242" s="583"/>
      <c r="AN242" s="103"/>
      <c r="AO242" s="103"/>
      <c r="AP242" s="584"/>
      <c r="AQ242" s="585"/>
      <c r="AR242" s="585"/>
      <c r="AS242" s="585"/>
      <c r="AT242" s="585"/>
      <c r="AU242" s="530"/>
      <c r="AV242" s="530"/>
      <c r="AW242" s="530"/>
      <c r="AX242" s="584"/>
      <c r="AY242" s="585"/>
      <c r="AZ242" s="585"/>
      <c r="BA242" s="585"/>
      <c r="BB242" s="530"/>
      <c r="BC242" s="530"/>
      <c r="BD242" s="530"/>
      <c r="BE242" s="530"/>
      <c r="BF242" s="584"/>
      <c r="BG242" s="585"/>
      <c r="BH242" s="585"/>
      <c r="BI242" s="585"/>
      <c r="BJ242" s="585"/>
      <c r="BK242" s="530"/>
      <c r="BL242" s="530"/>
      <c r="BM242" s="530"/>
      <c r="BN242" s="584"/>
      <c r="BO242" s="585"/>
      <c r="BP242" s="585"/>
      <c r="BQ242" s="585"/>
      <c r="BR242" s="585"/>
      <c r="BS242" s="530"/>
      <c r="BT242" s="530"/>
      <c r="BU242" s="530"/>
      <c r="BV242" s="530"/>
      <c r="BW242" s="530"/>
    </row>
    <row r="243" spans="1:75" ht="15.75" customHeight="1" x14ac:dyDescent="0.25">
      <c r="A243" s="171"/>
      <c r="B243" s="577"/>
      <c r="C243" s="578"/>
      <c r="D243" s="579"/>
      <c r="E243" s="579"/>
      <c r="F243" s="579"/>
      <c r="G243" s="580"/>
      <c r="H243" s="581"/>
      <c r="I243" s="581"/>
      <c r="J243" s="582"/>
      <c r="K243" s="582"/>
      <c r="L243" s="579"/>
      <c r="M243" s="579"/>
      <c r="N243" s="579"/>
      <c r="O243" s="579"/>
      <c r="P243" s="579"/>
      <c r="Q243" s="579"/>
      <c r="R243" s="579"/>
      <c r="S243" s="579"/>
      <c r="T243" s="581"/>
      <c r="U243" s="58"/>
      <c r="V243" s="58"/>
      <c r="W243" s="58"/>
      <c r="X243" s="58"/>
      <c r="Y243" s="58"/>
      <c r="Z243" s="103"/>
      <c r="AA243" s="103"/>
      <c r="AB243" s="103"/>
      <c r="AC243" s="103"/>
      <c r="AD243" s="103"/>
      <c r="AE243" s="103"/>
      <c r="AF243" s="103"/>
      <c r="AG243" s="103"/>
      <c r="AH243" s="103"/>
      <c r="AI243" s="103"/>
      <c r="AJ243" s="103"/>
      <c r="AK243" s="103"/>
      <c r="AL243" s="103"/>
      <c r="AM243" s="583"/>
      <c r="AN243" s="103"/>
      <c r="AO243" s="103"/>
      <c r="AP243" s="584"/>
      <c r="AQ243" s="585"/>
      <c r="AR243" s="585"/>
      <c r="AS243" s="585"/>
      <c r="AT243" s="585"/>
      <c r="AU243" s="530"/>
      <c r="AV243" s="530"/>
      <c r="AW243" s="530"/>
      <c r="AX243" s="584"/>
      <c r="AY243" s="585"/>
      <c r="AZ243" s="585"/>
      <c r="BA243" s="585"/>
      <c r="BB243" s="530"/>
      <c r="BC243" s="530"/>
      <c r="BD243" s="530"/>
      <c r="BE243" s="530"/>
      <c r="BF243" s="584"/>
      <c r="BG243" s="585"/>
      <c r="BH243" s="585"/>
      <c r="BI243" s="585"/>
      <c r="BJ243" s="585"/>
      <c r="BK243" s="530"/>
      <c r="BL243" s="530"/>
      <c r="BM243" s="530"/>
      <c r="BN243" s="584"/>
      <c r="BO243" s="585"/>
      <c r="BP243" s="585"/>
      <c r="BQ243" s="585"/>
      <c r="BR243" s="585"/>
      <c r="BS243" s="530"/>
      <c r="BT243" s="530"/>
      <c r="BU243" s="530"/>
      <c r="BV243" s="530"/>
      <c r="BW243" s="530"/>
    </row>
    <row r="244" spans="1:75" ht="15.75" customHeight="1" x14ac:dyDescent="0.25">
      <c r="A244" s="171"/>
      <c r="B244" s="577"/>
      <c r="C244" s="578"/>
      <c r="D244" s="579"/>
      <c r="E244" s="579"/>
      <c r="F244" s="579"/>
      <c r="G244" s="580"/>
      <c r="H244" s="581"/>
      <c r="I244" s="581"/>
      <c r="J244" s="582"/>
      <c r="K244" s="582"/>
      <c r="L244" s="579"/>
      <c r="M244" s="579"/>
      <c r="N244" s="579"/>
      <c r="O244" s="579"/>
      <c r="P244" s="579"/>
      <c r="Q244" s="579"/>
      <c r="R244" s="579"/>
      <c r="S244" s="579"/>
      <c r="T244" s="581"/>
      <c r="U244" s="58"/>
      <c r="V244" s="58"/>
      <c r="W244" s="58"/>
      <c r="X244" s="58"/>
      <c r="Y244" s="58"/>
      <c r="Z244" s="103"/>
      <c r="AA244" s="103"/>
      <c r="AB244" s="103"/>
      <c r="AC244" s="103"/>
      <c r="AD244" s="103"/>
      <c r="AE244" s="103"/>
      <c r="AF244" s="103"/>
      <c r="AG244" s="103"/>
      <c r="AH244" s="103"/>
      <c r="AI244" s="103"/>
      <c r="AJ244" s="103"/>
      <c r="AK244" s="103"/>
      <c r="AL244" s="103"/>
      <c r="AM244" s="583"/>
      <c r="AN244" s="103"/>
      <c r="AO244" s="103"/>
      <c r="AP244" s="584"/>
      <c r="AQ244" s="585"/>
      <c r="AR244" s="585"/>
      <c r="AS244" s="585"/>
      <c r="AT244" s="585"/>
      <c r="AU244" s="530"/>
      <c r="AV244" s="530"/>
      <c r="AW244" s="530"/>
      <c r="AX244" s="584"/>
      <c r="AY244" s="585"/>
      <c r="AZ244" s="585"/>
      <c r="BA244" s="585"/>
      <c r="BB244" s="530"/>
      <c r="BC244" s="530"/>
      <c r="BD244" s="530"/>
      <c r="BE244" s="530"/>
      <c r="BF244" s="584"/>
      <c r="BG244" s="585"/>
      <c r="BH244" s="585"/>
      <c r="BI244" s="585"/>
      <c r="BJ244" s="585"/>
      <c r="BK244" s="530"/>
      <c r="BL244" s="530"/>
      <c r="BM244" s="530"/>
      <c r="BN244" s="584"/>
      <c r="BO244" s="585"/>
      <c r="BP244" s="585"/>
      <c r="BQ244" s="585"/>
      <c r="BR244" s="585"/>
      <c r="BS244" s="530"/>
      <c r="BT244" s="530"/>
      <c r="BU244" s="530"/>
      <c r="BV244" s="530"/>
      <c r="BW244" s="530"/>
    </row>
    <row r="245" spans="1:75" ht="15.75" customHeight="1" x14ac:dyDescent="0.25">
      <c r="A245" s="171"/>
      <c r="B245" s="577"/>
      <c r="C245" s="578"/>
      <c r="D245" s="579"/>
      <c r="E245" s="579"/>
      <c r="F245" s="579"/>
      <c r="G245" s="580"/>
      <c r="H245" s="581"/>
      <c r="I245" s="581"/>
      <c r="J245" s="582"/>
      <c r="K245" s="582"/>
      <c r="L245" s="579"/>
      <c r="M245" s="579"/>
      <c r="N245" s="579"/>
      <c r="O245" s="579"/>
      <c r="P245" s="579"/>
      <c r="Q245" s="579"/>
      <c r="R245" s="579"/>
      <c r="S245" s="579"/>
      <c r="T245" s="581"/>
      <c r="U245" s="58"/>
      <c r="V245" s="58"/>
      <c r="W245" s="58"/>
      <c r="X245" s="58"/>
      <c r="Y245" s="58"/>
      <c r="Z245" s="103"/>
      <c r="AA245" s="103"/>
      <c r="AB245" s="103"/>
      <c r="AC245" s="103"/>
      <c r="AD245" s="103"/>
      <c r="AE245" s="103"/>
      <c r="AF245" s="103"/>
      <c r="AG245" s="103"/>
      <c r="AH245" s="103"/>
      <c r="AI245" s="103"/>
      <c r="AJ245" s="103"/>
      <c r="AK245" s="103"/>
      <c r="AL245" s="103"/>
      <c r="AM245" s="583"/>
      <c r="AN245" s="103"/>
      <c r="AO245" s="103"/>
      <c r="AP245" s="584"/>
      <c r="AQ245" s="585"/>
      <c r="AR245" s="585"/>
      <c r="AS245" s="585"/>
      <c r="AT245" s="585"/>
      <c r="AU245" s="530"/>
      <c r="AV245" s="530"/>
      <c r="AW245" s="530"/>
      <c r="AX245" s="584"/>
      <c r="AY245" s="585"/>
      <c r="AZ245" s="585"/>
      <c r="BA245" s="585"/>
      <c r="BB245" s="530"/>
      <c r="BC245" s="530"/>
      <c r="BD245" s="530"/>
      <c r="BE245" s="530"/>
      <c r="BF245" s="584"/>
      <c r="BG245" s="585"/>
      <c r="BH245" s="585"/>
      <c r="BI245" s="585"/>
      <c r="BJ245" s="585"/>
      <c r="BK245" s="530"/>
      <c r="BL245" s="530"/>
      <c r="BM245" s="530"/>
      <c r="BN245" s="584"/>
      <c r="BO245" s="585"/>
      <c r="BP245" s="585"/>
      <c r="BQ245" s="585"/>
      <c r="BR245" s="585"/>
      <c r="BS245" s="530"/>
      <c r="BT245" s="530"/>
      <c r="BU245" s="530"/>
      <c r="BV245" s="530"/>
      <c r="BW245" s="530"/>
    </row>
    <row r="246" spans="1:75" ht="15.75" customHeight="1" x14ac:dyDescent="0.25">
      <c r="A246" s="171"/>
      <c r="B246" s="577"/>
      <c r="C246" s="578"/>
      <c r="D246" s="579"/>
      <c r="E246" s="579"/>
      <c r="F246" s="579"/>
      <c r="G246" s="580"/>
      <c r="H246" s="581"/>
      <c r="I246" s="581"/>
      <c r="J246" s="582"/>
      <c r="K246" s="582"/>
      <c r="L246" s="579"/>
      <c r="M246" s="579"/>
      <c r="N246" s="579"/>
      <c r="O246" s="579"/>
      <c r="P246" s="579"/>
      <c r="Q246" s="579"/>
      <c r="R246" s="579"/>
      <c r="S246" s="579"/>
      <c r="T246" s="581"/>
      <c r="U246" s="58"/>
      <c r="V246" s="58"/>
      <c r="W246" s="58"/>
      <c r="X246" s="58"/>
      <c r="Y246" s="58"/>
      <c r="Z246" s="103"/>
      <c r="AA246" s="103"/>
      <c r="AB246" s="103"/>
      <c r="AC246" s="103"/>
      <c r="AD246" s="103"/>
      <c r="AE246" s="103"/>
      <c r="AF246" s="103"/>
      <c r="AG246" s="103"/>
      <c r="AH246" s="103"/>
      <c r="AI246" s="103"/>
      <c r="AJ246" s="103"/>
      <c r="AK246" s="103"/>
      <c r="AL246" s="103"/>
      <c r="AM246" s="583"/>
      <c r="AN246" s="103"/>
      <c r="AO246" s="103"/>
      <c r="AP246" s="584"/>
      <c r="AQ246" s="585"/>
      <c r="AR246" s="585"/>
      <c r="AS246" s="585"/>
      <c r="AT246" s="585"/>
      <c r="AU246" s="530"/>
      <c r="AV246" s="530"/>
      <c r="AW246" s="530"/>
      <c r="AX246" s="584"/>
      <c r="AY246" s="585"/>
      <c r="AZ246" s="585"/>
      <c r="BA246" s="585"/>
      <c r="BB246" s="530"/>
      <c r="BC246" s="530"/>
      <c r="BD246" s="530"/>
      <c r="BE246" s="530"/>
      <c r="BF246" s="584"/>
      <c r="BG246" s="585"/>
      <c r="BH246" s="585"/>
      <c r="BI246" s="585"/>
      <c r="BJ246" s="585"/>
      <c r="BK246" s="530"/>
      <c r="BL246" s="530"/>
      <c r="BM246" s="530"/>
      <c r="BN246" s="584"/>
      <c r="BO246" s="585"/>
      <c r="BP246" s="585"/>
      <c r="BQ246" s="585"/>
      <c r="BR246" s="585"/>
      <c r="BS246" s="530"/>
      <c r="BT246" s="530"/>
      <c r="BU246" s="530"/>
      <c r="BV246" s="530"/>
      <c r="BW246" s="530"/>
    </row>
    <row r="247" spans="1:75" ht="15.75" customHeight="1" x14ac:dyDescent="0.25">
      <c r="A247" s="171"/>
      <c r="B247" s="577"/>
      <c r="C247" s="578"/>
      <c r="D247" s="579"/>
      <c r="E247" s="579"/>
      <c r="F247" s="579"/>
      <c r="G247" s="580"/>
      <c r="H247" s="581"/>
      <c r="I247" s="581"/>
      <c r="J247" s="582"/>
      <c r="K247" s="582"/>
      <c r="L247" s="579"/>
      <c r="M247" s="579"/>
      <c r="N247" s="579"/>
      <c r="O247" s="579"/>
      <c r="P247" s="579"/>
      <c r="Q247" s="579"/>
      <c r="R247" s="579"/>
      <c r="S247" s="579"/>
      <c r="T247" s="581"/>
      <c r="U247" s="58"/>
      <c r="V247" s="58"/>
      <c r="W247" s="58"/>
      <c r="X247" s="58"/>
      <c r="Y247" s="58"/>
      <c r="Z247" s="103"/>
      <c r="AA247" s="103"/>
      <c r="AB247" s="103"/>
      <c r="AC247" s="103"/>
      <c r="AD247" s="103"/>
      <c r="AE247" s="103"/>
      <c r="AF247" s="103"/>
      <c r="AG247" s="103"/>
      <c r="AH247" s="103"/>
      <c r="AI247" s="103"/>
      <c r="AJ247" s="103"/>
      <c r="AK247" s="103"/>
      <c r="AL247" s="103"/>
      <c r="AM247" s="583"/>
      <c r="AN247" s="103"/>
      <c r="AO247" s="103"/>
      <c r="AP247" s="584"/>
      <c r="AQ247" s="585"/>
      <c r="AR247" s="585"/>
      <c r="AS247" s="585"/>
      <c r="AT247" s="585"/>
      <c r="AU247" s="530"/>
      <c r="AV247" s="530"/>
      <c r="AW247" s="530"/>
      <c r="AX247" s="584"/>
      <c r="AY247" s="585"/>
      <c r="AZ247" s="585"/>
      <c r="BA247" s="585"/>
      <c r="BB247" s="530"/>
      <c r="BC247" s="530"/>
      <c r="BD247" s="530"/>
      <c r="BE247" s="530"/>
      <c r="BF247" s="584"/>
      <c r="BG247" s="585"/>
      <c r="BH247" s="585"/>
      <c r="BI247" s="585"/>
      <c r="BJ247" s="585"/>
      <c r="BK247" s="530"/>
      <c r="BL247" s="530"/>
      <c r="BM247" s="530"/>
      <c r="BN247" s="584"/>
      <c r="BO247" s="585"/>
      <c r="BP247" s="585"/>
      <c r="BQ247" s="585"/>
      <c r="BR247" s="585"/>
      <c r="BS247" s="530"/>
      <c r="BT247" s="530"/>
      <c r="BU247" s="530"/>
      <c r="BV247" s="530"/>
      <c r="BW247" s="530"/>
    </row>
    <row r="248" spans="1:75" ht="15.75" customHeight="1" x14ac:dyDescent="0.25">
      <c r="A248" s="171"/>
      <c r="B248" s="577"/>
      <c r="C248" s="578"/>
      <c r="D248" s="579"/>
      <c r="E248" s="579"/>
      <c r="F248" s="579"/>
      <c r="G248" s="580"/>
      <c r="H248" s="581"/>
      <c r="I248" s="581"/>
      <c r="J248" s="582"/>
      <c r="K248" s="582"/>
      <c r="L248" s="579"/>
      <c r="M248" s="579"/>
      <c r="N248" s="579"/>
      <c r="O248" s="579"/>
      <c r="P248" s="579"/>
      <c r="Q248" s="579"/>
      <c r="R248" s="579"/>
      <c r="S248" s="579"/>
      <c r="T248" s="581"/>
      <c r="U248" s="58"/>
      <c r="V248" s="58"/>
      <c r="W248" s="58"/>
      <c r="X248" s="58"/>
      <c r="Y248" s="58"/>
      <c r="Z248" s="103"/>
      <c r="AA248" s="103"/>
      <c r="AB248" s="103"/>
      <c r="AC248" s="103"/>
      <c r="AD248" s="103"/>
      <c r="AE248" s="103"/>
      <c r="AF248" s="103"/>
      <c r="AG248" s="103"/>
      <c r="AH248" s="103"/>
      <c r="AI248" s="103"/>
      <c r="AJ248" s="103"/>
      <c r="AK248" s="103"/>
      <c r="AL248" s="103"/>
      <c r="AM248" s="583"/>
      <c r="AN248" s="103"/>
      <c r="AO248" s="103"/>
      <c r="AP248" s="584"/>
      <c r="AQ248" s="585"/>
      <c r="AR248" s="585"/>
      <c r="AS248" s="585"/>
      <c r="AT248" s="585"/>
      <c r="AU248" s="530"/>
      <c r="AV248" s="530"/>
      <c r="AW248" s="530"/>
      <c r="AX248" s="584"/>
      <c r="AY248" s="585"/>
      <c r="AZ248" s="585"/>
      <c r="BA248" s="585"/>
      <c r="BB248" s="530"/>
      <c r="BC248" s="530"/>
      <c r="BD248" s="530"/>
      <c r="BE248" s="530"/>
      <c r="BF248" s="584"/>
      <c r="BG248" s="585"/>
      <c r="BH248" s="585"/>
      <c r="BI248" s="585"/>
      <c r="BJ248" s="585"/>
      <c r="BK248" s="530"/>
      <c r="BL248" s="530"/>
      <c r="BM248" s="530"/>
      <c r="BN248" s="584"/>
      <c r="BO248" s="585"/>
      <c r="BP248" s="585"/>
      <c r="BQ248" s="585"/>
      <c r="BR248" s="585"/>
      <c r="BS248" s="530"/>
      <c r="BT248" s="530"/>
      <c r="BU248" s="530"/>
      <c r="BV248" s="530"/>
      <c r="BW248" s="530"/>
    </row>
    <row r="249" spans="1:75" ht="15.75" customHeight="1" x14ac:dyDescent="0.25">
      <c r="A249" s="171"/>
      <c r="B249" s="577"/>
      <c r="C249" s="578"/>
      <c r="D249" s="579"/>
      <c r="E249" s="579"/>
      <c r="F249" s="579"/>
      <c r="G249" s="580"/>
      <c r="H249" s="581"/>
      <c r="I249" s="581"/>
      <c r="J249" s="582"/>
      <c r="K249" s="582"/>
      <c r="L249" s="579"/>
      <c r="M249" s="579"/>
      <c r="N249" s="579"/>
      <c r="O249" s="579"/>
      <c r="P249" s="579"/>
      <c r="Q249" s="579"/>
      <c r="R249" s="579"/>
      <c r="S249" s="579"/>
      <c r="T249" s="581"/>
      <c r="U249" s="58"/>
      <c r="V249" s="58"/>
      <c r="W249" s="58"/>
      <c r="X249" s="58"/>
      <c r="Y249" s="58"/>
      <c r="Z249" s="103"/>
      <c r="AA249" s="103"/>
      <c r="AB249" s="103"/>
      <c r="AC249" s="103"/>
      <c r="AD249" s="103"/>
      <c r="AE249" s="103"/>
      <c r="AF249" s="103"/>
      <c r="AG249" s="103"/>
      <c r="AH249" s="103"/>
      <c r="AI249" s="103"/>
      <c r="AJ249" s="103"/>
      <c r="AK249" s="103"/>
      <c r="AL249" s="103"/>
      <c r="AM249" s="583"/>
      <c r="AN249" s="103"/>
      <c r="AO249" s="103"/>
      <c r="AP249" s="584"/>
      <c r="AQ249" s="585"/>
      <c r="AR249" s="585"/>
      <c r="AS249" s="585"/>
      <c r="AT249" s="585"/>
      <c r="AU249" s="530"/>
      <c r="AV249" s="530"/>
      <c r="AW249" s="530"/>
      <c r="AX249" s="584"/>
      <c r="AY249" s="585"/>
      <c r="AZ249" s="585"/>
      <c r="BA249" s="585"/>
      <c r="BB249" s="530"/>
      <c r="BC249" s="530"/>
      <c r="BD249" s="530"/>
      <c r="BE249" s="530"/>
      <c r="BF249" s="584"/>
      <c r="BG249" s="585"/>
      <c r="BH249" s="585"/>
      <c r="BI249" s="585"/>
      <c r="BJ249" s="585"/>
      <c r="BK249" s="530"/>
      <c r="BL249" s="530"/>
      <c r="BM249" s="530"/>
      <c r="BN249" s="584"/>
      <c r="BO249" s="585"/>
      <c r="BP249" s="585"/>
      <c r="BQ249" s="585"/>
      <c r="BR249" s="585"/>
      <c r="BS249" s="530"/>
      <c r="BT249" s="530"/>
      <c r="BU249" s="530"/>
      <c r="BV249" s="530"/>
      <c r="BW249" s="530"/>
    </row>
    <row r="250" spans="1:75" ht="15.75" customHeight="1" x14ac:dyDescent="0.25">
      <c r="A250" s="171"/>
      <c r="B250" s="577"/>
      <c r="C250" s="578"/>
      <c r="D250" s="579"/>
      <c r="E250" s="579"/>
      <c r="F250" s="579"/>
      <c r="G250" s="580"/>
      <c r="H250" s="581"/>
      <c r="I250" s="581"/>
      <c r="J250" s="582"/>
      <c r="K250" s="582"/>
      <c r="L250" s="579"/>
      <c r="M250" s="579"/>
      <c r="N250" s="579"/>
      <c r="O250" s="579"/>
      <c r="P250" s="579"/>
      <c r="Q250" s="579"/>
      <c r="R250" s="579"/>
      <c r="S250" s="579"/>
      <c r="T250" s="581"/>
      <c r="U250" s="58"/>
      <c r="V250" s="58"/>
      <c r="W250" s="58"/>
      <c r="X250" s="58"/>
      <c r="Y250" s="58"/>
      <c r="Z250" s="103"/>
      <c r="AA250" s="103"/>
      <c r="AB250" s="103"/>
      <c r="AC250" s="103"/>
      <c r="AD250" s="103"/>
      <c r="AE250" s="103"/>
      <c r="AF250" s="103"/>
      <c r="AG250" s="103"/>
      <c r="AH250" s="103"/>
      <c r="AI250" s="103"/>
      <c r="AJ250" s="103"/>
      <c r="AK250" s="103"/>
      <c r="AL250" s="103"/>
      <c r="AM250" s="583"/>
      <c r="AN250" s="103"/>
      <c r="AO250" s="103"/>
      <c r="AP250" s="584"/>
      <c r="AQ250" s="585"/>
      <c r="AR250" s="585"/>
      <c r="AS250" s="585"/>
      <c r="AT250" s="585"/>
      <c r="AU250" s="530"/>
      <c r="AV250" s="530"/>
      <c r="AW250" s="530"/>
      <c r="AX250" s="584"/>
      <c r="AY250" s="585"/>
      <c r="AZ250" s="585"/>
      <c r="BA250" s="585"/>
      <c r="BB250" s="530"/>
      <c r="BC250" s="530"/>
      <c r="BD250" s="530"/>
      <c r="BE250" s="530"/>
      <c r="BF250" s="584"/>
      <c r="BG250" s="585"/>
      <c r="BH250" s="585"/>
      <c r="BI250" s="585"/>
      <c r="BJ250" s="585"/>
      <c r="BK250" s="530"/>
      <c r="BL250" s="530"/>
      <c r="BM250" s="530"/>
      <c r="BN250" s="584"/>
      <c r="BO250" s="585"/>
      <c r="BP250" s="585"/>
      <c r="BQ250" s="585"/>
      <c r="BR250" s="585"/>
      <c r="BS250" s="530"/>
      <c r="BT250" s="530"/>
      <c r="BU250" s="530"/>
      <c r="BV250" s="530"/>
      <c r="BW250" s="530"/>
    </row>
    <row r="251" spans="1:75" ht="15.75" customHeight="1" x14ac:dyDescent="0.25">
      <c r="A251" s="171"/>
      <c r="B251" s="577"/>
      <c r="C251" s="578"/>
      <c r="D251" s="579"/>
      <c r="E251" s="579"/>
      <c r="F251" s="579"/>
      <c r="G251" s="580"/>
      <c r="H251" s="581"/>
      <c r="I251" s="581"/>
      <c r="J251" s="582"/>
      <c r="K251" s="582"/>
      <c r="L251" s="579"/>
      <c r="M251" s="579"/>
      <c r="N251" s="579"/>
      <c r="O251" s="579"/>
      <c r="P251" s="579"/>
      <c r="Q251" s="579"/>
      <c r="R251" s="579"/>
      <c r="S251" s="579"/>
      <c r="T251" s="581"/>
      <c r="U251" s="58"/>
      <c r="V251" s="58"/>
      <c r="W251" s="58"/>
      <c r="X251" s="58"/>
      <c r="Y251" s="58"/>
      <c r="Z251" s="103"/>
      <c r="AA251" s="103"/>
      <c r="AB251" s="103"/>
      <c r="AC251" s="103"/>
      <c r="AD251" s="103"/>
      <c r="AE251" s="103"/>
      <c r="AF251" s="103"/>
      <c r="AG251" s="103"/>
      <c r="AH251" s="103"/>
      <c r="AI251" s="103"/>
      <c r="AJ251" s="103"/>
      <c r="AK251" s="103"/>
      <c r="AL251" s="103"/>
      <c r="AM251" s="583"/>
      <c r="AN251" s="103"/>
      <c r="AO251" s="103"/>
      <c r="AP251" s="584"/>
      <c r="AQ251" s="585"/>
      <c r="AR251" s="585"/>
      <c r="AS251" s="585"/>
      <c r="AT251" s="585"/>
      <c r="AU251" s="530"/>
      <c r="AV251" s="530"/>
      <c r="AW251" s="530"/>
      <c r="AX251" s="584"/>
      <c r="AY251" s="585"/>
      <c r="AZ251" s="585"/>
      <c r="BA251" s="585"/>
      <c r="BB251" s="530"/>
      <c r="BC251" s="530"/>
      <c r="BD251" s="530"/>
      <c r="BE251" s="530"/>
      <c r="BF251" s="584"/>
      <c r="BG251" s="585"/>
      <c r="BH251" s="585"/>
      <c r="BI251" s="585"/>
      <c r="BJ251" s="585"/>
      <c r="BK251" s="530"/>
      <c r="BL251" s="530"/>
      <c r="BM251" s="530"/>
      <c r="BN251" s="584"/>
      <c r="BO251" s="585"/>
      <c r="BP251" s="585"/>
      <c r="BQ251" s="585"/>
      <c r="BR251" s="585"/>
      <c r="BS251" s="530"/>
      <c r="BT251" s="530"/>
      <c r="BU251" s="530"/>
      <c r="BV251" s="530"/>
      <c r="BW251" s="530"/>
    </row>
    <row r="252" spans="1:75" ht="15.75" customHeight="1" x14ac:dyDescent="0.25">
      <c r="A252" s="171"/>
      <c r="B252" s="577"/>
      <c r="C252" s="578"/>
      <c r="D252" s="579"/>
      <c r="E252" s="579"/>
      <c r="F252" s="579"/>
      <c r="G252" s="580"/>
      <c r="H252" s="581"/>
      <c r="I252" s="581"/>
      <c r="J252" s="582"/>
      <c r="K252" s="582"/>
      <c r="L252" s="579"/>
      <c r="M252" s="579"/>
      <c r="N252" s="579"/>
      <c r="O252" s="579"/>
      <c r="P252" s="579"/>
      <c r="Q252" s="579"/>
      <c r="R252" s="579"/>
      <c r="S252" s="579"/>
      <c r="T252" s="581"/>
      <c r="U252" s="58"/>
      <c r="V252" s="58"/>
      <c r="W252" s="58"/>
      <c r="X252" s="58"/>
      <c r="Y252" s="58"/>
      <c r="Z252" s="103"/>
      <c r="AA252" s="103"/>
      <c r="AB252" s="103"/>
      <c r="AC252" s="103"/>
      <c r="AD252" s="103"/>
      <c r="AE252" s="103"/>
      <c r="AF252" s="103"/>
      <c r="AG252" s="103"/>
      <c r="AH252" s="103"/>
      <c r="AI252" s="103"/>
      <c r="AJ252" s="103"/>
      <c r="AK252" s="103"/>
      <c r="AL252" s="103"/>
      <c r="AM252" s="583"/>
      <c r="AN252" s="103"/>
      <c r="AO252" s="103"/>
      <c r="AP252" s="584"/>
      <c r="AQ252" s="585"/>
      <c r="AR252" s="585"/>
      <c r="AS252" s="585"/>
      <c r="AT252" s="585"/>
      <c r="AU252" s="530"/>
      <c r="AV252" s="530"/>
      <c r="AW252" s="530"/>
      <c r="AX252" s="584"/>
      <c r="AY252" s="585"/>
      <c r="AZ252" s="585"/>
      <c r="BA252" s="585"/>
      <c r="BB252" s="530"/>
      <c r="BC252" s="530"/>
      <c r="BD252" s="530"/>
      <c r="BE252" s="530"/>
      <c r="BF252" s="584"/>
      <c r="BG252" s="585"/>
      <c r="BH252" s="585"/>
      <c r="BI252" s="585"/>
      <c r="BJ252" s="585"/>
      <c r="BK252" s="530"/>
      <c r="BL252" s="530"/>
      <c r="BM252" s="530"/>
      <c r="BN252" s="584"/>
      <c r="BO252" s="585"/>
      <c r="BP252" s="585"/>
      <c r="BQ252" s="585"/>
      <c r="BR252" s="585"/>
      <c r="BS252" s="530"/>
      <c r="BT252" s="530"/>
      <c r="BU252" s="530"/>
      <c r="BV252" s="530"/>
      <c r="BW252" s="530"/>
    </row>
    <row r="253" spans="1:75" ht="15.75" customHeight="1" x14ac:dyDescent="0.25">
      <c r="A253" s="171"/>
      <c r="B253" s="577"/>
      <c r="C253" s="578"/>
      <c r="D253" s="579"/>
      <c r="E253" s="579"/>
      <c r="F253" s="579"/>
      <c r="G253" s="580"/>
      <c r="H253" s="581"/>
      <c r="I253" s="581"/>
      <c r="J253" s="582"/>
      <c r="K253" s="582"/>
      <c r="L253" s="579"/>
      <c r="M253" s="579"/>
      <c r="N253" s="579"/>
      <c r="O253" s="579"/>
      <c r="P253" s="579"/>
      <c r="Q253" s="579"/>
      <c r="R253" s="579"/>
      <c r="S253" s="579"/>
      <c r="T253" s="581"/>
      <c r="U253" s="58"/>
      <c r="V253" s="58"/>
      <c r="W253" s="58"/>
      <c r="X253" s="58"/>
      <c r="Y253" s="58"/>
      <c r="Z253" s="103"/>
      <c r="AA253" s="103"/>
      <c r="AB253" s="103"/>
      <c r="AC253" s="103"/>
      <c r="AD253" s="103"/>
      <c r="AE253" s="103"/>
      <c r="AF253" s="103"/>
      <c r="AG253" s="103"/>
      <c r="AH253" s="103"/>
      <c r="AI253" s="103"/>
      <c r="AJ253" s="103"/>
      <c r="AK253" s="103"/>
      <c r="AL253" s="103"/>
      <c r="AM253" s="583"/>
      <c r="AN253" s="103"/>
      <c r="AO253" s="103"/>
      <c r="AP253" s="584"/>
      <c r="AQ253" s="585"/>
      <c r="AR253" s="585"/>
      <c r="AS253" s="585"/>
      <c r="AT253" s="585"/>
      <c r="AU253" s="530"/>
      <c r="AV253" s="530"/>
      <c r="AW253" s="530"/>
      <c r="AX253" s="584"/>
      <c r="AY253" s="585"/>
      <c r="AZ253" s="585"/>
      <c r="BA253" s="585"/>
      <c r="BB253" s="530"/>
      <c r="BC253" s="530"/>
      <c r="BD253" s="530"/>
      <c r="BE253" s="530"/>
      <c r="BF253" s="584"/>
      <c r="BG253" s="585"/>
      <c r="BH253" s="585"/>
      <c r="BI253" s="585"/>
      <c r="BJ253" s="585"/>
      <c r="BK253" s="530"/>
      <c r="BL253" s="530"/>
      <c r="BM253" s="530"/>
      <c r="BN253" s="584"/>
      <c r="BO253" s="585"/>
      <c r="BP253" s="585"/>
      <c r="BQ253" s="585"/>
      <c r="BR253" s="585"/>
      <c r="BS253" s="530"/>
      <c r="BT253" s="530"/>
      <c r="BU253" s="530"/>
      <c r="BV253" s="530"/>
      <c r="BW253" s="530"/>
    </row>
    <row r="254" spans="1:75" ht="15.75" customHeight="1" x14ac:dyDescent="0.25">
      <c r="A254" s="171"/>
      <c r="B254" s="577"/>
      <c r="C254" s="578"/>
      <c r="D254" s="579"/>
      <c r="E254" s="579"/>
      <c r="F254" s="579"/>
      <c r="G254" s="580"/>
      <c r="H254" s="581"/>
      <c r="I254" s="581"/>
      <c r="J254" s="582"/>
      <c r="K254" s="582"/>
      <c r="L254" s="579"/>
      <c r="M254" s="579"/>
      <c r="N254" s="579"/>
      <c r="O254" s="579"/>
      <c r="P254" s="579"/>
      <c r="Q254" s="579"/>
      <c r="R254" s="579"/>
      <c r="S254" s="579"/>
      <c r="T254" s="581"/>
      <c r="U254" s="58"/>
      <c r="V254" s="58"/>
      <c r="W254" s="58"/>
      <c r="X254" s="58"/>
      <c r="Y254" s="58"/>
      <c r="Z254" s="103"/>
      <c r="AA254" s="103"/>
      <c r="AB254" s="103"/>
      <c r="AC254" s="103"/>
      <c r="AD254" s="103"/>
      <c r="AE254" s="103"/>
      <c r="AF254" s="103"/>
      <c r="AG254" s="103"/>
      <c r="AH254" s="103"/>
      <c r="AI254" s="103"/>
      <c r="AJ254" s="103"/>
      <c r="AK254" s="103"/>
      <c r="AL254" s="103"/>
      <c r="AM254" s="583"/>
      <c r="AN254" s="103"/>
      <c r="AO254" s="103"/>
      <c r="AP254" s="584"/>
      <c r="AQ254" s="585"/>
      <c r="AR254" s="585"/>
      <c r="AS254" s="585"/>
      <c r="AT254" s="585"/>
      <c r="AU254" s="530"/>
      <c r="AV254" s="530"/>
      <c r="AW254" s="530"/>
      <c r="AX254" s="584"/>
      <c r="AY254" s="585"/>
      <c r="AZ254" s="585"/>
      <c r="BA254" s="585"/>
      <c r="BB254" s="530"/>
      <c r="BC254" s="530"/>
      <c r="BD254" s="530"/>
      <c r="BE254" s="530"/>
      <c r="BF254" s="584"/>
      <c r="BG254" s="585"/>
      <c r="BH254" s="585"/>
      <c r="BI254" s="585"/>
      <c r="BJ254" s="585"/>
      <c r="BK254" s="530"/>
      <c r="BL254" s="530"/>
      <c r="BM254" s="530"/>
      <c r="BN254" s="584"/>
      <c r="BO254" s="585"/>
      <c r="BP254" s="585"/>
      <c r="BQ254" s="585"/>
      <c r="BR254" s="585"/>
      <c r="BS254" s="530"/>
      <c r="BT254" s="530"/>
      <c r="BU254" s="530"/>
      <c r="BV254" s="530"/>
      <c r="BW254" s="530"/>
    </row>
    <row r="255" spans="1:75" ht="15.75" customHeight="1" x14ac:dyDescent="0.25">
      <c r="A255" s="171"/>
      <c r="B255" s="577"/>
      <c r="C255" s="578"/>
      <c r="D255" s="579"/>
      <c r="E255" s="579"/>
      <c r="F255" s="579"/>
      <c r="G255" s="580"/>
      <c r="H255" s="581"/>
      <c r="I255" s="581"/>
      <c r="J255" s="582"/>
      <c r="K255" s="582"/>
      <c r="L255" s="579"/>
      <c r="M255" s="579"/>
      <c r="N255" s="579"/>
      <c r="O255" s="579"/>
      <c r="P255" s="579"/>
      <c r="Q255" s="579"/>
      <c r="R255" s="579"/>
      <c r="S255" s="579"/>
      <c r="T255" s="581"/>
      <c r="U255" s="58"/>
      <c r="V255" s="58"/>
      <c r="W255" s="58"/>
      <c r="X255" s="58"/>
      <c r="Y255" s="58"/>
      <c r="Z255" s="103"/>
      <c r="AA255" s="103"/>
      <c r="AB255" s="103"/>
      <c r="AC255" s="103"/>
      <c r="AD255" s="103"/>
      <c r="AE255" s="103"/>
      <c r="AF255" s="103"/>
      <c r="AG255" s="103"/>
      <c r="AH255" s="103"/>
      <c r="AI255" s="103"/>
      <c r="AJ255" s="103"/>
      <c r="AK255" s="103"/>
      <c r="AL255" s="103"/>
      <c r="AM255" s="583"/>
      <c r="AN255" s="103"/>
      <c r="AO255" s="103"/>
      <c r="AP255" s="584"/>
      <c r="AQ255" s="585"/>
      <c r="AR255" s="585"/>
      <c r="AS255" s="585"/>
      <c r="AT255" s="585"/>
      <c r="AU255" s="530"/>
      <c r="AV255" s="530"/>
      <c r="AW255" s="530"/>
      <c r="AX255" s="584"/>
      <c r="AY255" s="585"/>
      <c r="AZ255" s="585"/>
      <c r="BA255" s="585"/>
      <c r="BB255" s="530"/>
      <c r="BC255" s="530"/>
      <c r="BD255" s="530"/>
      <c r="BE255" s="530"/>
      <c r="BF255" s="584"/>
      <c r="BG255" s="585"/>
      <c r="BH255" s="585"/>
      <c r="BI255" s="585"/>
      <c r="BJ255" s="585"/>
      <c r="BK255" s="530"/>
      <c r="BL255" s="530"/>
      <c r="BM255" s="530"/>
      <c r="BN255" s="584"/>
      <c r="BO255" s="585"/>
      <c r="BP255" s="585"/>
      <c r="BQ255" s="585"/>
      <c r="BR255" s="585"/>
      <c r="BS255" s="530"/>
      <c r="BT255" s="530"/>
      <c r="BU255" s="530"/>
      <c r="BV255" s="530"/>
      <c r="BW255" s="530"/>
    </row>
    <row r="256" spans="1:75" ht="15.75" customHeight="1" x14ac:dyDescent="0.25">
      <c r="A256" s="171"/>
      <c r="B256" s="577"/>
      <c r="C256" s="578"/>
      <c r="D256" s="579"/>
      <c r="E256" s="579"/>
      <c r="F256" s="579"/>
      <c r="G256" s="580"/>
      <c r="H256" s="581"/>
      <c r="I256" s="581"/>
      <c r="J256" s="582"/>
      <c r="K256" s="582"/>
      <c r="L256" s="579"/>
      <c r="M256" s="579"/>
      <c r="N256" s="579"/>
      <c r="O256" s="579"/>
      <c r="P256" s="579"/>
      <c r="Q256" s="579"/>
      <c r="R256" s="579"/>
      <c r="S256" s="579"/>
      <c r="T256" s="581"/>
      <c r="U256" s="58"/>
      <c r="V256" s="58"/>
      <c r="W256" s="58"/>
      <c r="X256" s="58"/>
      <c r="Y256" s="58"/>
      <c r="Z256" s="103"/>
      <c r="AA256" s="103"/>
      <c r="AB256" s="103"/>
      <c r="AC256" s="103"/>
      <c r="AD256" s="103"/>
      <c r="AE256" s="103"/>
      <c r="AF256" s="103"/>
      <c r="AG256" s="103"/>
      <c r="AH256" s="103"/>
      <c r="AI256" s="103"/>
      <c r="AJ256" s="103"/>
      <c r="AK256" s="103"/>
      <c r="AL256" s="103"/>
      <c r="AM256" s="583"/>
      <c r="AN256" s="103"/>
      <c r="AO256" s="103"/>
      <c r="AP256" s="584"/>
      <c r="AQ256" s="585"/>
      <c r="AR256" s="585"/>
      <c r="AS256" s="585"/>
      <c r="AT256" s="585"/>
      <c r="AU256" s="530"/>
      <c r="AV256" s="530"/>
      <c r="AW256" s="530"/>
      <c r="AX256" s="584"/>
      <c r="AY256" s="585"/>
      <c r="AZ256" s="585"/>
      <c r="BA256" s="585"/>
      <c r="BB256" s="530"/>
      <c r="BC256" s="530"/>
      <c r="BD256" s="530"/>
      <c r="BE256" s="530"/>
      <c r="BF256" s="584"/>
      <c r="BG256" s="585"/>
      <c r="BH256" s="585"/>
      <c r="BI256" s="585"/>
      <c r="BJ256" s="585"/>
      <c r="BK256" s="530"/>
      <c r="BL256" s="530"/>
      <c r="BM256" s="530"/>
      <c r="BN256" s="584"/>
      <c r="BO256" s="585"/>
      <c r="BP256" s="585"/>
      <c r="BQ256" s="585"/>
      <c r="BR256" s="585"/>
      <c r="BS256" s="530"/>
      <c r="BT256" s="530"/>
      <c r="BU256" s="530"/>
      <c r="BV256" s="530"/>
      <c r="BW256" s="530"/>
    </row>
    <row r="257" spans="1:75" ht="15.75" customHeight="1" x14ac:dyDescent="0.25">
      <c r="A257" s="171"/>
      <c r="B257" s="577"/>
      <c r="C257" s="578"/>
      <c r="D257" s="579"/>
      <c r="E257" s="579"/>
      <c r="F257" s="579"/>
      <c r="G257" s="580"/>
      <c r="H257" s="581"/>
      <c r="I257" s="581"/>
      <c r="J257" s="582"/>
      <c r="K257" s="582"/>
      <c r="L257" s="579"/>
      <c r="M257" s="579"/>
      <c r="N257" s="579"/>
      <c r="O257" s="579"/>
      <c r="P257" s="579"/>
      <c r="Q257" s="579"/>
      <c r="R257" s="579"/>
      <c r="S257" s="579"/>
      <c r="T257" s="581"/>
      <c r="U257" s="58"/>
      <c r="V257" s="58"/>
      <c r="W257" s="58"/>
      <c r="X257" s="58"/>
      <c r="Y257" s="58"/>
      <c r="Z257" s="103"/>
      <c r="AA257" s="103"/>
      <c r="AB257" s="103"/>
      <c r="AC257" s="103"/>
      <c r="AD257" s="103"/>
      <c r="AE257" s="103"/>
      <c r="AF257" s="103"/>
      <c r="AG257" s="103"/>
      <c r="AH257" s="103"/>
      <c r="AI257" s="103"/>
      <c r="AJ257" s="103"/>
      <c r="AK257" s="103"/>
      <c r="AL257" s="103"/>
      <c r="AM257" s="583"/>
      <c r="AN257" s="103"/>
      <c r="AO257" s="103"/>
      <c r="AP257" s="584"/>
      <c r="AQ257" s="585"/>
      <c r="AR257" s="585"/>
      <c r="AS257" s="585"/>
      <c r="AT257" s="585"/>
      <c r="AU257" s="530"/>
      <c r="AV257" s="530"/>
      <c r="AW257" s="530"/>
      <c r="AX257" s="584"/>
      <c r="AY257" s="585"/>
      <c r="AZ257" s="585"/>
      <c r="BA257" s="585"/>
      <c r="BB257" s="530"/>
      <c r="BC257" s="530"/>
      <c r="BD257" s="530"/>
      <c r="BE257" s="530"/>
      <c r="BF257" s="584"/>
      <c r="BG257" s="585"/>
      <c r="BH257" s="585"/>
      <c r="BI257" s="585"/>
      <c r="BJ257" s="585"/>
      <c r="BK257" s="530"/>
      <c r="BL257" s="530"/>
      <c r="BM257" s="530"/>
      <c r="BN257" s="584"/>
      <c r="BO257" s="585"/>
      <c r="BP257" s="585"/>
      <c r="BQ257" s="585"/>
      <c r="BR257" s="585"/>
      <c r="BS257" s="530"/>
      <c r="BT257" s="530"/>
      <c r="BU257" s="530"/>
      <c r="BV257" s="530"/>
      <c r="BW257" s="530"/>
    </row>
    <row r="258" spans="1:75" ht="15.75" customHeight="1" x14ac:dyDescent="0.25"/>
    <row r="259" spans="1:75" ht="15.75" customHeight="1" x14ac:dyDescent="0.25"/>
    <row r="260" spans="1:75" ht="15.75" customHeight="1" x14ac:dyDescent="0.25"/>
    <row r="261" spans="1:75" ht="15.75" customHeight="1" x14ac:dyDescent="0.25"/>
    <row r="262" spans="1:75" ht="15.75" customHeight="1" x14ac:dyDescent="0.25"/>
    <row r="263" spans="1:75" ht="15.75" customHeight="1" x14ac:dyDescent="0.25"/>
    <row r="264" spans="1:75" ht="15.75" customHeight="1" x14ac:dyDescent="0.25"/>
    <row r="265" spans="1:75" ht="15.75" customHeight="1" x14ac:dyDescent="0.25"/>
    <row r="266" spans="1:75" ht="15.75" customHeight="1" x14ac:dyDescent="0.25"/>
    <row r="267" spans="1:75" ht="15.75" customHeight="1" x14ac:dyDescent="0.25"/>
    <row r="268" spans="1:75" ht="15.75" customHeight="1" x14ac:dyDescent="0.25"/>
    <row r="269" spans="1:75" ht="15.75" customHeight="1" x14ac:dyDescent="0.25"/>
    <row r="270" spans="1:75" ht="15.75" customHeight="1" x14ac:dyDescent="0.25"/>
    <row r="271" spans="1:75" ht="15.75" customHeight="1" x14ac:dyDescent="0.25"/>
    <row r="272" spans="1:75"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19">
    <mergeCell ref="BN50:BN53"/>
    <mergeCell ref="BO50:BO53"/>
    <mergeCell ref="BN54:BN57"/>
    <mergeCell ref="BO54:BO57"/>
    <mergeCell ref="BF46:BF49"/>
    <mergeCell ref="BG46:BG49"/>
    <mergeCell ref="BF50:BF53"/>
    <mergeCell ref="BG50:BG53"/>
    <mergeCell ref="BF54:BF57"/>
    <mergeCell ref="BG54:BG57"/>
    <mergeCell ref="BO9:BO12"/>
    <mergeCell ref="BN13:BN16"/>
    <mergeCell ref="BO13:BO16"/>
    <mergeCell ref="BN17:BN20"/>
    <mergeCell ref="BO17:BO20"/>
    <mergeCell ref="BN21:BN24"/>
    <mergeCell ref="BO21:BO24"/>
    <mergeCell ref="BN25:BN28"/>
    <mergeCell ref="BO25:BO28"/>
    <mergeCell ref="BN29:BN32"/>
    <mergeCell ref="BO29:BO32"/>
    <mergeCell ref="BN34:BN37"/>
    <mergeCell ref="BO34:BO37"/>
    <mergeCell ref="BN38:BN41"/>
    <mergeCell ref="BO38:BO41"/>
    <mergeCell ref="BN42:BN45"/>
    <mergeCell ref="BO42:BO45"/>
    <mergeCell ref="BN46:BN49"/>
    <mergeCell ref="BO46:BO49"/>
    <mergeCell ref="AY42:AY45"/>
    <mergeCell ref="AX46:AX49"/>
    <mergeCell ref="AY46:AY49"/>
    <mergeCell ref="AX50:AX53"/>
    <mergeCell ref="AY50:AY53"/>
    <mergeCell ref="AX54:AX57"/>
    <mergeCell ref="AY54:AY57"/>
    <mergeCell ref="BG9:BG12"/>
    <mergeCell ref="BF13:BF16"/>
    <mergeCell ref="BG13:BG16"/>
    <mergeCell ref="BF17:BF20"/>
    <mergeCell ref="BG17:BG20"/>
    <mergeCell ref="BF21:BF24"/>
    <mergeCell ref="BG21:BG24"/>
    <mergeCell ref="BF25:BF28"/>
    <mergeCell ref="BG25:BG28"/>
    <mergeCell ref="BF29:BF32"/>
    <mergeCell ref="BG29:BG32"/>
    <mergeCell ref="BF34:BF37"/>
    <mergeCell ref="BG34:BG37"/>
    <mergeCell ref="BF38:BF41"/>
    <mergeCell ref="BG38:BG41"/>
    <mergeCell ref="BF42:BF45"/>
    <mergeCell ref="BG42:BG45"/>
    <mergeCell ref="AP42:AP45"/>
    <mergeCell ref="AQ42:AQ45"/>
    <mergeCell ref="AP46:AP49"/>
    <mergeCell ref="AQ46:AQ49"/>
    <mergeCell ref="AP50:AP53"/>
    <mergeCell ref="AQ50:AQ53"/>
    <mergeCell ref="AP54:AP57"/>
    <mergeCell ref="AQ54:AQ57"/>
    <mergeCell ref="AY9:AY12"/>
    <mergeCell ref="AX13:AX16"/>
    <mergeCell ref="AY13:AY16"/>
    <mergeCell ref="AX17:AX20"/>
    <mergeCell ref="AY17:AY20"/>
    <mergeCell ref="AX21:AX24"/>
    <mergeCell ref="AY21:AY24"/>
    <mergeCell ref="AX25:AX28"/>
    <mergeCell ref="AY25:AY28"/>
    <mergeCell ref="AX29:AX32"/>
    <mergeCell ref="AY29:AY32"/>
    <mergeCell ref="AX34:AX37"/>
    <mergeCell ref="AY34:AY37"/>
    <mergeCell ref="AX38:AX41"/>
    <mergeCell ref="AY38:AY41"/>
    <mergeCell ref="AX42:AX45"/>
    <mergeCell ref="AP21:AP24"/>
    <mergeCell ref="AQ21:AQ24"/>
    <mergeCell ref="AP25:AP28"/>
    <mergeCell ref="AQ25:AQ28"/>
    <mergeCell ref="AP29:AP32"/>
    <mergeCell ref="AQ29:AQ32"/>
    <mergeCell ref="AP34:AP37"/>
    <mergeCell ref="AQ34:AQ37"/>
    <mergeCell ref="AP38:AP41"/>
    <mergeCell ref="AQ38:AQ41"/>
    <mergeCell ref="AP9:AP12"/>
    <mergeCell ref="AQ9:AQ12"/>
    <mergeCell ref="AX9:AX12"/>
    <mergeCell ref="BF9:BF12"/>
    <mergeCell ref="BN9:BN12"/>
    <mergeCell ref="AP13:AP16"/>
    <mergeCell ref="AQ13:AQ16"/>
    <mergeCell ref="AP17:AP20"/>
    <mergeCell ref="AQ17:AQ20"/>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 ref="AV4:AV5"/>
    <mergeCell ref="AW4:AW5"/>
    <mergeCell ref="AX4:AX5"/>
    <mergeCell ref="AY4:AY5"/>
    <mergeCell ref="T3:X3"/>
    <mergeCell ref="Y3:AF3"/>
    <mergeCell ref="AG3:AG5"/>
    <mergeCell ref="AH3:AH5"/>
    <mergeCell ref="AP4:AP5"/>
    <mergeCell ref="AQ4:AQ5"/>
    <mergeCell ref="AR4:AU4"/>
    <mergeCell ref="T4:T5"/>
    <mergeCell ref="U4:U5"/>
    <mergeCell ref="V4:V5"/>
    <mergeCell ref="AI3:AI5"/>
    <mergeCell ref="AJ3:AJ5"/>
    <mergeCell ref="W4:W5"/>
    <mergeCell ref="X4:X5"/>
    <mergeCell ref="Y4:Y5"/>
    <mergeCell ref="Z4:Z5"/>
    <mergeCell ref="AA4:AD4"/>
    <mergeCell ref="AE4:AE5"/>
    <mergeCell ref="AF4:AF5"/>
    <mergeCell ref="C9:C12"/>
    <mergeCell ref="D9:D12"/>
    <mergeCell ref="E9:E12"/>
    <mergeCell ref="F9:F12"/>
    <mergeCell ref="G9:G12"/>
    <mergeCell ref="H9:H12"/>
    <mergeCell ref="I9:I12"/>
    <mergeCell ref="J9:J12"/>
    <mergeCell ref="K9:K12"/>
    <mergeCell ref="B3:D3"/>
    <mergeCell ref="E3:E5"/>
    <mergeCell ref="F3:I3"/>
    <mergeCell ref="J3:K3"/>
    <mergeCell ref="L3:M3"/>
    <mergeCell ref="N3:O3"/>
    <mergeCell ref="N4:N5"/>
    <mergeCell ref="O4:O5"/>
    <mergeCell ref="P4:P5"/>
    <mergeCell ref="Q4:Q5"/>
    <mergeCell ref="R4:R5"/>
    <mergeCell ref="V9:V12"/>
    <mergeCell ref="W9:W12"/>
    <mergeCell ref="L9:L12"/>
    <mergeCell ref="M9:M12"/>
    <mergeCell ref="N9:N12"/>
    <mergeCell ref="O9:O12"/>
    <mergeCell ref="P9:P12"/>
    <mergeCell ref="Q9:Q12"/>
    <mergeCell ref="BU4:BU5"/>
    <mergeCell ref="BL4:BL5"/>
    <mergeCell ref="BM4:BM5"/>
    <mergeCell ref="BN4:BN5"/>
    <mergeCell ref="BO4:BO5"/>
    <mergeCell ref="BP4:BS4"/>
    <mergeCell ref="BT4:BT5"/>
    <mergeCell ref="AZ4:BC4"/>
    <mergeCell ref="BD4:BD5"/>
    <mergeCell ref="BE4:BE5"/>
    <mergeCell ref="BF4:BF5"/>
    <mergeCell ref="BG4:BG5"/>
    <mergeCell ref="BH4:BK4"/>
    <mergeCell ref="L13:L16"/>
    <mergeCell ref="M13:M16"/>
    <mergeCell ref="N13:N16"/>
    <mergeCell ref="O13:O16"/>
    <mergeCell ref="AD9:AD12"/>
    <mergeCell ref="AE9:AE12"/>
    <mergeCell ref="AF9:AF12"/>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Q17:Q20"/>
    <mergeCell ref="R17:R20"/>
    <mergeCell ref="S17:S20"/>
    <mergeCell ref="H17:H20"/>
    <mergeCell ref="I17:I20"/>
    <mergeCell ref="J17:J20"/>
    <mergeCell ref="K17:K20"/>
    <mergeCell ref="L17:L20"/>
    <mergeCell ref="M17:M20"/>
    <mergeCell ref="C21:C24"/>
    <mergeCell ref="D21:D24"/>
    <mergeCell ref="E21:E24"/>
    <mergeCell ref="F21:F24"/>
    <mergeCell ref="G21:G24"/>
    <mergeCell ref="H21:H24"/>
    <mergeCell ref="I21:I24"/>
    <mergeCell ref="J21:J24"/>
    <mergeCell ref="K21:K24"/>
    <mergeCell ref="V21:V24"/>
    <mergeCell ref="W21:W24"/>
    <mergeCell ref="L21:L24"/>
    <mergeCell ref="M21:M24"/>
    <mergeCell ref="N21:N24"/>
    <mergeCell ref="O21:O24"/>
    <mergeCell ref="P21:P24"/>
    <mergeCell ref="Q21:Q24"/>
    <mergeCell ref="AF17:AF20"/>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L25:L28"/>
    <mergeCell ref="M25:M28"/>
    <mergeCell ref="N25:N28"/>
    <mergeCell ref="O25:O28"/>
    <mergeCell ref="AD21:AD24"/>
    <mergeCell ref="AE21:AE24"/>
    <mergeCell ref="AF21:AF24"/>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AB25:AB28"/>
    <mergeCell ref="AC25:AC28"/>
    <mergeCell ref="AD25:AD28"/>
    <mergeCell ref="AE25:AE28"/>
    <mergeCell ref="AF25:AF28"/>
    <mergeCell ref="C29:C32"/>
    <mergeCell ref="D29:D32"/>
    <mergeCell ref="E29:E32"/>
    <mergeCell ref="F29:F32"/>
    <mergeCell ref="G29:G32"/>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Y29:Y32"/>
    <mergeCell ref="N29:N32"/>
    <mergeCell ref="O29:O32"/>
    <mergeCell ref="P29:P32"/>
    <mergeCell ref="Q29:Q32"/>
    <mergeCell ref="R29:R32"/>
    <mergeCell ref="S29:S32"/>
    <mergeCell ref="H29:H32"/>
    <mergeCell ref="I29:I32"/>
    <mergeCell ref="J29:J32"/>
    <mergeCell ref="K29:K32"/>
    <mergeCell ref="L29:L32"/>
    <mergeCell ref="M29:M32"/>
    <mergeCell ref="O34:O37"/>
    <mergeCell ref="P34:P37"/>
    <mergeCell ref="Q34:Q37"/>
    <mergeCell ref="AF29:AF32"/>
    <mergeCell ref="C34:C37"/>
    <mergeCell ref="D34:D37"/>
    <mergeCell ref="E34:E37"/>
    <mergeCell ref="F34:F37"/>
    <mergeCell ref="G34:G37"/>
    <mergeCell ref="H34:H37"/>
    <mergeCell ref="I34:I37"/>
    <mergeCell ref="J34:J37"/>
    <mergeCell ref="K34:K37"/>
    <mergeCell ref="Z29:Z32"/>
    <mergeCell ref="AA29:AA32"/>
    <mergeCell ref="AB29:AB32"/>
    <mergeCell ref="AC29:AC32"/>
    <mergeCell ref="AD29:AD32"/>
    <mergeCell ref="AE29:AE32"/>
    <mergeCell ref="T29:T32"/>
    <mergeCell ref="U29:U32"/>
    <mergeCell ref="V29:V32"/>
    <mergeCell ref="W29:W32"/>
    <mergeCell ref="X29:X32"/>
    <mergeCell ref="AD34:AD37"/>
    <mergeCell ref="AE34:AE37"/>
    <mergeCell ref="AF34:AF37"/>
    <mergeCell ref="C38:C41"/>
    <mergeCell ref="D38:D41"/>
    <mergeCell ref="E38:E41"/>
    <mergeCell ref="F38:F41"/>
    <mergeCell ref="G38:G41"/>
    <mergeCell ref="H38:H41"/>
    <mergeCell ref="X34:X37"/>
    <mergeCell ref="Y34:Y37"/>
    <mergeCell ref="Z34:Z37"/>
    <mergeCell ref="AA34:AA37"/>
    <mergeCell ref="AB34:AB37"/>
    <mergeCell ref="AC34:AC37"/>
    <mergeCell ref="R34:R37"/>
    <mergeCell ref="S34:S37"/>
    <mergeCell ref="T34:T37"/>
    <mergeCell ref="U34:U37"/>
    <mergeCell ref="V34:V37"/>
    <mergeCell ref="W34:W37"/>
    <mergeCell ref="L34:L37"/>
    <mergeCell ref="M34:M37"/>
    <mergeCell ref="N34:N37"/>
    <mergeCell ref="AD38:AD41"/>
    <mergeCell ref="AE38:AE41"/>
    <mergeCell ref="AF38:AF41"/>
    <mergeCell ref="U38:U41"/>
    <mergeCell ref="V38:V41"/>
    <mergeCell ref="W38:W41"/>
    <mergeCell ref="X38:X41"/>
    <mergeCell ref="Y38:Y41"/>
    <mergeCell ref="Z38:Z41"/>
    <mergeCell ref="C42:C45"/>
    <mergeCell ref="D42:D45"/>
    <mergeCell ref="E42:E45"/>
    <mergeCell ref="F42:F45"/>
    <mergeCell ref="G42:G45"/>
    <mergeCell ref="H42:H45"/>
    <mergeCell ref="AA38:AA41"/>
    <mergeCell ref="AB38:AB41"/>
    <mergeCell ref="AC38:AC41"/>
    <mergeCell ref="O38:O41"/>
    <mergeCell ref="P38:P41"/>
    <mergeCell ref="Q38:Q41"/>
    <mergeCell ref="R38:R41"/>
    <mergeCell ref="S38:S41"/>
    <mergeCell ref="T38:T41"/>
    <mergeCell ref="I38:I41"/>
    <mergeCell ref="J38:J41"/>
    <mergeCell ref="K38:K41"/>
    <mergeCell ref="L38:L41"/>
    <mergeCell ref="M38:M41"/>
    <mergeCell ref="N38:N41"/>
    <mergeCell ref="O42:O45"/>
    <mergeCell ref="P42:P45"/>
    <mergeCell ref="Q42:Q45"/>
    <mergeCell ref="R42:R45"/>
    <mergeCell ref="S42:S45"/>
    <mergeCell ref="T42:T45"/>
    <mergeCell ref="I42:I45"/>
    <mergeCell ref="J42:J45"/>
    <mergeCell ref="K42:K45"/>
    <mergeCell ref="L42:L45"/>
    <mergeCell ref="M42:M45"/>
    <mergeCell ref="N42:N45"/>
    <mergeCell ref="AA42:AA45"/>
    <mergeCell ref="AB42:AB45"/>
    <mergeCell ref="AC42:AC45"/>
    <mergeCell ref="AD42:AD45"/>
    <mergeCell ref="AE42:AE45"/>
    <mergeCell ref="AF42:AF45"/>
    <mergeCell ref="U42:U45"/>
    <mergeCell ref="V42:V45"/>
    <mergeCell ref="W42:W45"/>
    <mergeCell ref="X42:X45"/>
    <mergeCell ref="Y42:Y45"/>
    <mergeCell ref="Z42:Z45"/>
    <mergeCell ref="L46:L49"/>
    <mergeCell ref="M46:M49"/>
    <mergeCell ref="N46:N49"/>
    <mergeCell ref="C46:C49"/>
    <mergeCell ref="D46:D49"/>
    <mergeCell ref="E46:E49"/>
    <mergeCell ref="F46:F49"/>
    <mergeCell ref="G46:G49"/>
    <mergeCell ref="H46:H49"/>
    <mergeCell ref="F50:F53"/>
    <mergeCell ref="G50:G53"/>
    <mergeCell ref="H50:H53"/>
    <mergeCell ref="AA46:AA49"/>
    <mergeCell ref="AB46:AB49"/>
    <mergeCell ref="AC46:AC49"/>
    <mergeCell ref="AD46:AD49"/>
    <mergeCell ref="AE46:AE49"/>
    <mergeCell ref="AF46:AF49"/>
    <mergeCell ref="U46:U49"/>
    <mergeCell ref="V46:V49"/>
    <mergeCell ref="W46:W49"/>
    <mergeCell ref="X46:X49"/>
    <mergeCell ref="Y46:Y49"/>
    <mergeCell ref="Z46:Z49"/>
    <mergeCell ref="O46:O49"/>
    <mergeCell ref="P46:P49"/>
    <mergeCell ref="Q46:Q49"/>
    <mergeCell ref="R46:R49"/>
    <mergeCell ref="S46:S49"/>
    <mergeCell ref="T46:T49"/>
    <mergeCell ref="I46:I49"/>
    <mergeCell ref="J46:J49"/>
    <mergeCell ref="K46:K49"/>
    <mergeCell ref="AD50:AD53"/>
    <mergeCell ref="AE50:AE53"/>
    <mergeCell ref="AF50:AF53"/>
    <mergeCell ref="U50:U53"/>
    <mergeCell ref="V50:V53"/>
    <mergeCell ref="W50:W53"/>
    <mergeCell ref="X50:X53"/>
    <mergeCell ref="Y50:Y53"/>
    <mergeCell ref="Z50:Z53"/>
    <mergeCell ref="C54:C57"/>
    <mergeCell ref="D54:D57"/>
    <mergeCell ref="E54:E57"/>
    <mergeCell ref="F54:F57"/>
    <mergeCell ref="G54:G57"/>
    <mergeCell ref="H54:H57"/>
    <mergeCell ref="AA50:AA53"/>
    <mergeCell ref="AB50:AB53"/>
    <mergeCell ref="AC50:AC53"/>
    <mergeCell ref="O50:O53"/>
    <mergeCell ref="P50:P53"/>
    <mergeCell ref="Q50:Q53"/>
    <mergeCell ref="R50:R53"/>
    <mergeCell ref="S50:S53"/>
    <mergeCell ref="T50:T53"/>
    <mergeCell ref="I50:I53"/>
    <mergeCell ref="J50:J53"/>
    <mergeCell ref="K50:K53"/>
    <mergeCell ref="L50:L53"/>
    <mergeCell ref="M50:M53"/>
    <mergeCell ref="N50:N53"/>
    <mergeCell ref="C50:C53"/>
    <mergeCell ref="D50:D53"/>
    <mergeCell ref="E50:E53"/>
    <mergeCell ref="O54:O57"/>
    <mergeCell ref="P54:P57"/>
    <mergeCell ref="Q54:Q57"/>
    <mergeCell ref="R54:R57"/>
    <mergeCell ref="S54:S57"/>
    <mergeCell ref="T54:T57"/>
    <mergeCell ref="I54:I57"/>
    <mergeCell ref="J54:J57"/>
    <mergeCell ref="K54:K57"/>
    <mergeCell ref="L54:L57"/>
    <mergeCell ref="M54:M57"/>
    <mergeCell ref="N54:N57"/>
    <mergeCell ref="AA54:AA57"/>
    <mergeCell ref="AB54:AB57"/>
    <mergeCell ref="AC54:AC57"/>
    <mergeCell ref="AD54:AD57"/>
    <mergeCell ref="AE54:AE57"/>
    <mergeCell ref="AF54:AF57"/>
    <mergeCell ref="U54:U57"/>
    <mergeCell ref="V54:V57"/>
    <mergeCell ref="W54:W57"/>
    <mergeCell ref="X54:X57"/>
    <mergeCell ref="Y54:Y57"/>
    <mergeCell ref="Z54:Z57"/>
  </mergeCells>
  <conditionalFormatting sqref="S9">
    <cfRule type="expression" dxfId="807" priority="7">
      <formula>T9=U9+V9+W9+X9</formula>
    </cfRule>
    <cfRule type="expression" dxfId="806" priority="8">
      <formula>T9&lt;&gt;U9+V9+W9+X9</formula>
    </cfRule>
  </conditionalFormatting>
  <conditionalFormatting sqref="S13 S17 S21 S25 S29">
    <cfRule type="expression" dxfId="805" priority="9">
      <formula>T13=U13+V13+W13+X13</formula>
    </cfRule>
    <cfRule type="expression" dxfId="804" priority="10">
      <formula>T13&lt;&gt;U13+V13+W13+X13</formula>
    </cfRule>
  </conditionalFormatting>
  <conditionalFormatting sqref="S34 S38 S42 S46 S50 S54">
    <cfRule type="expression" dxfId="803" priority="11">
      <formula>T34=U34+V34+W34+X34</formula>
    </cfRule>
    <cfRule type="expression" dxfId="802" priority="12">
      <formula>T34&lt;&gt;U34+V34+W34+X34</formula>
    </cfRule>
  </conditionalFormatting>
  <conditionalFormatting sqref="Y7">
    <cfRule type="expression" dxfId="801" priority="13">
      <formula>Y7&lt;&gt;Z7</formula>
    </cfRule>
  </conditionalFormatting>
  <conditionalFormatting sqref="Y8:Y9">
    <cfRule type="expression" dxfId="800" priority="1">
      <formula>Y8&lt;&gt;Z8</formula>
    </cfRule>
  </conditionalFormatting>
  <conditionalFormatting sqref="Y13 Y17 Y21 Y25 Y29">
    <cfRule type="expression" dxfId="799" priority="4">
      <formula>Y13&lt;&gt;Z13</formula>
    </cfRule>
  </conditionalFormatting>
  <conditionalFormatting sqref="Y33">
    <cfRule type="expression" dxfId="798" priority="18">
      <formula>Y33&lt;&gt;Z33</formula>
    </cfRule>
  </conditionalFormatting>
  <conditionalFormatting sqref="Y34 Y38 Y42 Y46 Y50 Y54">
    <cfRule type="expression" dxfId="797" priority="3">
      <formula>Y34&lt;&gt;Z34</formula>
    </cfRule>
  </conditionalFormatting>
  <conditionalFormatting sqref="Z7:AO7">
    <cfRule type="expression" dxfId="796" priority="20">
      <formula>Z$4=#REF!</formula>
    </cfRule>
  </conditionalFormatting>
  <conditionalFormatting sqref="AQ7:AW7">
    <cfRule type="expression" dxfId="795" priority="21">
      <formula>AQ$4=#REF!</formula>
    </cfRule>
  </conditionalFormatting>
  <conditionalFormatting sqref="AY7:BE7">
    <cfRule type="expression" dxfId="794" priority="22">
      <formula>AY$4=#REF!</formula>
    </cfRule>
  </conditionalFormatting>
  <conditionalFormatting sqref="BG7:BM7">
    <cfRule type="expression" dxfId="793" priority="23">
      <formula>BG$4=#REF!</formula>
    </cfRule>
  </conditionalFormatting>
  <conditionalFormatting sqref="BO7:BU7">
    <cfRule type="expression" dxfId="792" priority="24">
      <formula>BO$4=#REF!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colBreaks count="5" manualBreakCount="5">
    <brk id="13" max="56" man="1"/>
    <brk id="17" max="56" man="1"/>
    <brk id="32" max="56" man="1"/>
    <brk id="41" max="56" man="1"/>
    <brk id="57" max="56" man="1"/>
  </col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8F8F"/>
  </sheetPr>
  <dimension ref="A1:BU601"/>
  <sheetViews>
    <sheetView zoomScale="50" zoomScaleNormal="50" workbookViewId="0">
      <pane xSplit="5" ySplit="6" topLeftCell="F7" activePane="bottomRight" state="frozen"/>
      <selection pane="topRight"/>
      <selection pane="bottomLeft"/>
      <selection pane="bottomRight"/>
    </sheetView>
  </sheetViews>
  <sheetFormatPr baseColWidth="10" defaultColWidth="11.42578125" defaultRowHeight="15.75" x14ac:dyDescent="0.25"/>
  <cols>
    <col min="1" max="1" width="7.7109375" style="153" customWidth="1"/>
    <col min="2" max="2" width="7.7109375" style="5" customWidth="1"/>
    <col min="3" max="3" width="8.7109375" style="156" customWidth="1"/>
    <col min="4" max="4" width="52.7109375" style="20" customWidth="1"/>
    <col min="5" max="5" width="8.7109375" style="20" customWidth="1"/>
    <col min="6" max="6" width="12.7109375" style="20" customWidth="1"/>
    <col min="7" max="7" width="18.7109375" style="193" customWidth="1"/>
    <col min="8" max="9" width="10.7109375" style="7" customWidth="1"/>
    <col min="10" max="10" width="10.7109375" style="21" customWidth="1"/>
    <col min="11" max="11" width="20.7109375" style="21" customWidth="1"/>
    <col min="12" max="12" width="10.7109375" style="20" customWidth="1"/>
    <col min="13" max="13" width="40.7109375" style="20" customWidth="1"/>
    <col min="14" max="14" width="20.7109375" style="20" customWidth="1"/>
    <col min="15" max="15" width="140.7109375" style="230" customWidth="1"/>
    <col min="16" max="16" width="36.7109375" style="20" customWidth="1"/>
    <col min="17" max="17" width="14.7109375" style="20" customWidth="1"/>
    <col min="18" max="18" width="14.5703125" style="20" customWidth="1"/>
    <col min="19" max="19" width="1.7109375" style="20" customWidth="1"/>
    <col min="20" max="20" width="15" style="7" customWidth="1"/>
    <col min="21" max="24" width="15" style="6" customWidth="1"/>
    <col min="25" max="25" width="15.140625" style="6" customWidth="1"/>
    <col min="26" max="32" width="15.140625" style="2" customWidth="1"/>
    <col min="33" max="33" width="64.7109375" style="2" customWidth="1"/>
    <col min="34" max="36" width="14.7109375" style="2" customWidth="1"/>
    <col min="37" max="37" width="50.7109375" style="2" customWidth="1"/>
    <col min="38" max="41" width="13.28515625" style="2" customWidth="1"/>
    <col min="42" max="42" width="13.28515625" style="3" customWidth="1"/>
    <col min="43" max="46" width="13.28515625" style="4" customWidth="1"/>
    <col min="47" max="49" width="13.28515625" style="1" customWidth="1"/>
    <col min="50" max="50" width="13.28515625" style="3" customWidth="1"/>
    <col min="51" max="53" width="13.28515625" style="4" customWidth="1"/>
    <col min="54" max="57" width="13.28515625" style="1" customWidth="1"/>
    <col min="58" max="58" width="13.28515625" style="3" customWidth="1"/>
    <col min="59" max="62" width="13.28515625" style="4" customWidth="1"/>
    <col min="63" max="65" width="13.28515625" style="1" customWidth="1"/>
    <col min="66" max="66" width="13.28515625" style="3" customWidth="1"/>
    <col min="67" max="70" width="13.28515625" style="4" customWidth="1"/>
    <col min="71" max="73" width="13.28515625" style="1" customWidth="1"/>
    <col min="74" max="109" width="12.7109375" style="1" customWidth="1"/>
    <col min="110" max="16384" width="11.42578125" style="1"/>
  </cols>
  <sheetData>
    <row r="1" spans="1:73" s="184" customFormat="1" ht="30" customHeight="1" x14ac:dyDescent="0.25">
      <c r="A1" s="671"/>
      <c r="B1" s="183"/>
      <c r="D1" s="186" t="s">
        <v>2879</v>
      </c>
      <c r="E1" s="185" t="s">
        <v>2880</v>
      </c>
      <c r="F1" s="183" t="s">
        <v>2881</v>
      </c>
      <c r="G1" s="209"/>
      <c r="H1" s="185"/>
      <c r="I1" s="185"/>
      <c r="J1" s="185"/>
      <c r="K1" s="185"/>
      <c r="L1" s="185"/>
      <c r="M1" s="660" t="s">
        <v>2882</v>
      </c>
      <c r="O1" s="222" t="s">
        <v>2995</v>
      </c>
      <c r="Q1" s="660" t="s">
        <v>2882</v>
      </c>
      <c r="R1" s="183"/>
      <c r="S1" s="183"/>
      <c r="T1" s="183" t="s">
        <v>2886</v>
      </c>
      <c r="U1" s="183"/>
      <c r="V1" s="183"/>
      <c r="W1" s="183"/>
      <c r="X1" s="183"/>
      <c r="Y1" s="183"/>
      <c r="Z1" s="183"/>
      <c r="AA1" s="183"/>
      <c r="AB1" s="183"/>
      <c r="AF1" s="660" t="s">
        <v>2882</v>
      </c>
      <c r="AG1" s="182" t="s">
        <v>2885</v>
      </c>
      <c r="AH1" s="186"/>
      <c r="AI1" s="186"/>
      <c r="AJ1" s="186"/>
      <c r="AK1" s="186"/>
      <c r="AL1" s="186"/>
      <c r="AM1" s="186"/>
      <c r="AN1" s="186"/>
      <c r="AO1" s="660" t="s">
        <v>2882</v>
      </c>
      <c r="AP1" s="183"/>
      <c r="AQ1" s="183" t="s">
        <v>2886</v>
      </c>
      <c r="AR1" s="183"/>
      <c r="AS1" s="183"/>
      <c r="AT1" s="183"/>
      <c r="AU1" s="183"/>
      <c r="AV1" s="183"/>
      <c r="AW1" s="183"/>
      <c r="AX1" s="183"/>
      <c r="AY1" s="183"/>
      <c r="AZ1" s="183"/>
      <c r="BA1" s="183"/>
      <c r="BE1" s="660" t="s">
        <v>2882</v>
      </c>
      <c r="BF1" s="183"/>
      <c r="BG1" s="183" t="s">
        <v>2886</v>
      </c>
      <c r="BH1" s="183"/>
      <c r="BI1" s="183"/>
      <c r="BJ1" s="183"/>
      <c r="BK1" s="183"/>
      <c r="BL1" s="183"/>
      <c r="BM1" s="183"/>
      <c r="BN1" s="183"/>
      <c r="BO1" s="183"/>
      <c r="BP1" s="183"/>
      <c r="BQ1" s="183"/>
      <c r="BU1" s="660" t="s">
        <v>2882</v>
      </c>
    </row>
    <row r="2" spans="1:73" s="180" customFormat="1" ht="30" customHeight="1" thickBot="1" x14ac:dyDescent="0.3">
      <c r="A2" s="148"/>
      <c r="B2" s="106"/>
      <c r="F2" s="106" t="s">
        <v>3163</v>
      </c>
      <c r="G2" s="210"/>
      <c r="H2" s="216"/>
      <c r="I2" s="216"/>
      <c r="J2" s="216"/>
      <c r="K2" s="216"/>
      <c r="O2" s="224" t="str">
        <f>+F2</f>
        <v>SECRETARÍA DE TRÁNSITO</v>
      </c>
      <c r="Q2" s="106"/>
      <c r="R2" s="181"/>
      <c r="S2" s="181"/>
      <c r="T2" s="181"/>
      <c r="U2" s="181"/>
      <c r="V2" s="181"/>
      <c r="X2" s="106" t="str">
        <f>+F2</f>
        <v>SECRETARÍA DE TRÁNSITO</v>
      </c>
      <c r="Y2" s="181"/>
      <c r="Z2" s="181"/>
      <c r="AA2" s="181"/>
      <c r="AB2" s="181"/>
      <c r="AE2" s="106"/>
      <c r="AF2" s="106"/>
      <c r="AG2" s="106"/>
      <c r="AH2" s="106" t="str">
        <f>+F2</f>
        <v>SECRETARÍA DE TRÁNSITO</v>
      </c>
      <c r="AI2" s="106"/>
      <c r="AJ2" s="106"/>
      <c r="AK2" s="106"/>
      <c r="AL2" s="106"/>
      <c r="AM2" s="106"/>
      <c r="AN2" s="106"/>
      <c r="AO2" s="106"/>
      <c r="AP2" s="181"/>
      <c r="AQ2" s="181"/>
      <c r="AR2" s="181"/>
      <c r="AT2" s="181"/>
      <c r="AU2" s="106" t="str">
        <f>+X2</f>
        <v>SECRETARÍA DE TRÁNSITO</v>
      </c>
      <c r="AV2" s="181"/>
      <c r="AW2" s="181"/>
      <c r="AX2" s="181"/>
      <c r="AY2" s="181"/>
      <c r="AZ2" s="181"/>
      <c r="BA2" s="181"/>
      <c r="BC2" s="106"/>
      <c r="BD2" s="106"/>
      <c r="BE2" s="106"/>
      <c r="BF2" s="181"/>
      <c r="BG2" s="181"/>
      <c r="BH2" s="181"/>
      <c r="BI2" s="106"/>
      <c r="BJ2" s="181"/>
      <c r="BK2" s="106" t="str">
        <f>+AU2</f>
        <v>SECRETARÍA DE TRÁNSITO</v>
      </c>
      <c r="BL2" s="181"/>
      <c r="BM2" s="181"/>
      <c r="BN2" s="181"/>
      <c r="BO2" s="181"/>
      <c r="BP2" s="181"/>
      <c r="BQ2" s="181"/>
      <c r="BS2" s="106"/>
      <c r="BT2" s="106"/>
      <c r="BU2" s="106"/>
    </row>
    <row r="3" spans="1:73" ht="30" customHeight="1" thickBot="1" x14ac:dyDescent="0.3">
      <c r="A3" s="105" t="s">
        <v>2888</v>
      </c>
      <c r="B3" s="1113" t="s">
        <v>2889</v>
      </c>
      <c r="C3" s="1114"/>
      <c r="D3" s="1115"/>
      <c r="E3" s="1116" t="s">
        <v>268</v>
      </c>
      <c r="F3" s="1119" t="s">
        <v>2890</v>
      </c>
      <c r="G3" s="1120"/>
      <c r="H3" s="1120"/>
      <c r="I3" s="1121"/>
      <c r="J3" s="1119" t="s">
        <v>2890</v>
      </c>
      <c r="K3" s="1121"/>
      <c r="L3" s="1119" t="s">
        <v>2890</v>
      </c>
      <c r="M3" s="1121"/>
      <c r="N3" s="1122" t="s">
        <v>2891</v>
      </c>
      <c r="O3" s="1123"/>
      <c r="P3" s="1147" t="s">
        <v>2892</v>
      </c>
      <c r="Q3" s="1144" t="s">
        <v>2893</v>
      </c>
      <c r="R3" s="1141" t="s">
        <v>2894</v>
      </c>
      <c r="S3" s="919"/>
      <c r="T3" s="1078" t="s">
        <v>2895</v>
      </c>
      <c r="U3" s="1079"/>
      <c r="V3" s="1079"/>
      <c r="W3" s="1079"/>
      <c r="X3" s="1080"/>
      <c r="Y3" s="1089" t="s">
        <v>2896</v>
      </c>
      <c r="Z3" s="1090"/>
      <c r="AA3" s="1090"/>
      <c r="AB3" s="1090"/>
      <c r="AC3" s="1090"/>
      <c r="AD3" s="1090"/>
      <c r="AE3" s="1090"/>
      <c r="AF3" s="1091"/>
      <c r="AG3" s="1067" t="s">
        <v>2897</v>
      </c>
      <c r="AH3" s="1084" t="s">
        <v>2864</v>
      </c>
      <c r="AI3" s="1084" t="s">
        <v>2865</v>
      </c>
      <c r="AJ3" s="1084" t="s">
        <v>2898</v>
      </c>
      <c r="AK3" s="1067" t="s">
        <v>2899</v>
      </c>
      <c r="AL3" s="1087" t="s">
        <v>2900</v>
      </c>
      <c r="AM3" s="1088"/>
      <c r="AN3" s="1087" t="s">
        <v>2901</v>
      </c>
      <c r="AO3" s="1088"/>
      <c r="AP3" s="1092" t="s">
        <v>2902</v>
      </c>
      <c r="AQ3" s="1093"/>
      <c r="AR3" s="1093"/>
      <c r="AS3" s="1093"/>
      <c r="AT3" s="1093"/>
      <c r="AU3" s="1093"/>
      <c r="AV3" s="1093"/>
      <c r="AW3" s="1094"/>
      <c r="AX3" s="1095" t="s">
        <v>2903</v>
      </c>
      <c r="AY3" s="1096"/>
      <c r="AZ3" s="1096"/>
      <c r="BA3" s="1096"/>
      <c r="BB3" s="1096"/>
      <c r="BC3" s="1096"/>
      <c r="BD3" s="1096"/>
      <c r="BE3" s="1097"/>
      <c r="BF3" s="1098" t="s">
        <v>2904</v>
      </c>
      <c r="BG3" s="1099"/>
      <c r="BH3" s="1099"/>
      <c r="BI3" s="1099"/>
      <c r="BJ3" s="1099"/>
      <c r="BK3" s="1099"/>
      <c r="BL3" s="1099"/>
      <c r="BM3" s="1100"/>
      <c r="BN3" s="1101" t="s">
        <v>2905</v>
      </c>
      <c r="BO3" s="1102"/>
      <c r="BP3" s="1102"/>
      <c r="BQ3" s="1102"/>
      <c r="BR3" s="1102"/>
      <c r="BS3" s="1102"/>
      <c r="BT3" s="1102"/>
      <c r="BU3" s="1102"/>
    </row>
    <row r="4" spans="1:73" ht="30" customHeight="1" x14ac:dyDescent="0.25">
      <c r="A4" s="149"/>
      <c r="B4" s="320" t="s">
        <v>2906</v>
      </c>
      <c r="C4" s="1124" t="s">
        <v>2907</v>
      </c>
      <c r="D4" s="1125"/>
      <c r="E4" s="1117"/>
      <c r="F4" s="1074" t="s">
        <v>2908</v>
      </c>
      <c r="G4" s="1126" t="s">
        <v>277</v>
      </c>
      <c r="H4" s="1072" t="s">
        <v>2909</v>
      </c>
      <c r="I4" s="1072" t="s">
        <v>2910</v>
      </c>
      <c r="J4" s="1074" t="s">
        <v>2911</v>
      </c>
      <c r="K4" s="1074" t="s">
        <v>2912</v>
      </c>
      <c r="L4" s="1074" t="s">
        <v>2913</v>
      </c>
      <c r="M4" s="1074" t="s">
        <v>2914</v>
      </c>
      <c r="N4" s="1076" t="s">
        <v>2915</v>
      </c>
      <c r="O4" s="1137" t="s">
        <v>2916</v>
      </c>
      <c r="P4" s="1148"/>
      <c r="Q4" s="1145"/>
      <c r="R4" s="1142"/>
      <c r="S4" s="109"/>
      <c r="T4" s="1139" t="s">
        <v>2917</v>
      </c>
      <c r="U4" s="1070" t="s">
        <v>2918</v>
      </c>
      <c r="V4" s="1128" t="s">
        <v>2919</v>
      </c>
      <c r="W4" s="1130" t="s">
        <v>2920</v>
      </c>
      <c r="X4" s="1132" t="s">
        <v>2921</v>
      </c>
      <c r="Y4" s="1133" t="s">
        <v>2922</v>
      </c>
      <c r="Z4" s="1133" t="s">
        <v>2923</v>
      </c>
      <c r="AA4" s="1134" t="s">
        <v>2924</v>
      </c>
      <c r="AB4" s="1135"/>
      <c r="AC4" s="1135"/>
      <c r="AD4" s="1136"/>
      <c r="AE4" s="1103" t="s">
        <v>2925</v>
      </c>
      <c r="AF4" s="1105" t="s">
        <v>2926</v>
      </c>
      <c r="AG4" s="1068"/>
      <c r="AH4" s="1085"/>
      <c r="AI4" s="1085"/>
      <c r="AJ4" s="1085"/>
      <c r="AK4" s="1068"/>
      <c r="AL4" s="920" t="s">
        <v>2927</v>
      </c>
      <c r="AM4" s="920" t="s">
        <v>2928</v>
      </c>
      <c r="AN4" s="920" t="s">
        <v>2927</v>
      </c>
      <c r="AO4" s="920" t="s">
        <v>2928</v>
      </c>
      <c r="AP4" s="1107" t="s">
        <v>2929</v>
      </c>
      <c r="AQ4" s="1109" t="s">
        <v>2930</v>
      </c>
      <c r="AR4" s="1081" t="s">
        <v>2924</v>
      </c>
      <c r="AS4" s="1082"/>
      <c r="AT4" s="1082"/>
      <c r="AU4" s="1083"/>
      <c r="AV4" s="1111" t="s">
        <v>2925</v>
      </c>
      <c r="AW4" s="1112" t="s">
        <v>2926</v>
      </c>
      <c r="AX4" s="1107" t="s">
        <v>2931</v>
      </c>
      <c r="AY4" s="1109" t="s">
        <v>2930</v>
      </c>
      <c r="AZ4" s="1081" t="s">
        <v>2924</v>
      </c>
      <c r="BA4" s="1082"/>
      <c r="BB4" s="1082"/>
      <c r="BC4" s="1083"/>
      <c r="BD4" s="1111" t="s">
        <v>2925</v>
      </c>
      <c r="BE4" s="1112" t="s">
        <v>2926</v>
      </c>
      <c r="BF4" s="1107" t="s">
        <v>2932</v>
      </c>
      <c r="BG4" s="1109" t="s">
        <v>2930</v>
      </c>
      <c r="BH4" s="1081" t="s">
        <v>2924</v>
      </c>
      <c r="BI4" s="1082"/>
      <c r="BJ4" s="1082"/>
      <c r="BK4" s="1083"/>
      <c r="BL4" s="1111" t="s">
        <v>2925</v>
      </c>
      <c r="BM4" s="1112" t="s">
        <v>2926</v>
      </c>
      <c r="BN4" s="1107" t="s">
        <v>2933</v>
      </c>
      <c r="BO4" s="1109" t="s">
        <v>2930</v>
      </c>
      <c r="BP4" s="1081" t="s">
        <v>2924</v>
      </c>
      <c r="BQ4" s="1082"/>
      <c r="BR4" s="1082"/>
      <c r="BS4" s="1083"/>
      <c r="BT4" s="1111" t="s">
        <v>2925</v>
      </c>
      <c r="BU4" s="1112" t="s">
        <v>2926</v>
      </c>
    </row>
    <row r="5" spans="1:73" ht="30" customHeight="1" x14ac:dyDescent="0.25">
      <c r="A5" s="150"/>
      <c r="B5" s="104"/>
      <c r="C5" s="921" t="s">
        <v>2934</v>
      </c>
      <c r="D5" s="321" t="s">
        <v>267</v>
      </c>
      <c r="E5" s="1118"/>
      <c r="F5" s="1075"/>
      <c r="G5" s="1127"/>
      <c r="H5" s="1073"/>
      <c r="I5" s="1073"/>
      <c r="J5" s="1075"/>
      <c r="K5" s="1075"/>
      <c r="L5" s="1075"/>
      <c r="M5" s="1075"/>
      <c r="N5" s="1077"/>
      <c r="O5" s="1138"/>
      <c r="P5" s="1149"/>
      <c r="Q5" s="1146"/>
      <c r="R5" s="1143"/>
      <c r="S5" s="110"/>
      <c r="T5" s="1140"/>
      <c r="U5" s="1071"/>
      <c r="V5" s="1129"/>
      <c r="W5" s="1131"/>
      <c r="X5" s="1108"/>
      <c r="Y5" s="1110"/>
      <c r="Z5" s="1110"/>
      <c r="AA5" s="922" t="s">
        <v>2935</v>
      </c>
      <c r="AB5" s="922" t="s">
        <v>2936</v>
      </c>
      <c r="AC5" s="922" t="s">
        <v>2937</v>
      </c>
      <c r="AD5" s="922" t="s">
        <v>2938</v>
      </c>
      <c r="AE5" s="1104"/>
      <c r="AF5" s="1106"/>
      <c r="AG5" s="1069"/>
      <c r="AH5" s="1086"/>
      <c r="AI5" s="1086"/>
      <c r="AJ5" s="1086"/>
      <c r="AK5" s="1069"/>
      <c r="AL5" s="923" t="s">
        <v>2939</v>
      </c>
      <c r="AM5" s="923" t="s">
        <v>2939</v>
      </c>
      <c r="AN5" s="923" t="s">
        <v>2939</v>
      </c>
      <c r="AO5" s="923" t="s">
        <v>2939</v>
      </c>
      <c r="AP5" s="1108"/>
      <c r="AQ5" s="1110"/>
      <c r="AR5" s="922" t="s">
        <v>2935</v>
      </c>
      <c r="AS5" s="922" t="s">
        <v>2936</v>
      </c>
      <c r="AT5" s="922" t="s">
        <v>2937</v>
      </c>
      <c r="AU5" s="922" t="s">
        <v>2938</v>
      </c>
      <c r="AV5" s="1104"/>
      <c r="AW5" s="1106"/>
      <c r="AX5" s="1108"/>
      <c r="AY5" s="1110"/>
      <c r="AZ5" s="922" t="s">
        <v>2935</v>
      </c>
      <c r="BA5" s="922" t="s">
        <v>2936</v>
      </c>
      <c r="BB5" s="922" t="s">
        <v>2937</v>
      </c>
      <c r="BC5" s="922" t="s">
        <v>2938</v>
      </c>
      <c r="BD5" s="1104"/>
      <c r="BE5" s="1106"/>
      <c r="BF5" s="1108"/>
      <c r="BG5" s="1110"/>
      <c r="BH5" s="922" t="s">
        <v>2935</v>
      </c>
      <c r="BI5" s="922" t="s">
        <v>2936</v>
      </c>
      <c r="BJ5" s="922" t="s">
        <v>2937</v>
      </c>
      <c r="BK5" s="922" t="s">
        <v>2938</v>
      </c>
      <c r="BL5" s="1104"/>
      <c r="BM5" s="1106"/>
      <c r="BN5" s="1108"/>
      <c r="BO5" s="1110"/>
      <c r="BP5" s="922" t="s">
        <v>2935</v>
      </c>
      <c r="BQ5" s="922" t="s">
        <v>2936</v>
      </c>
      <c r="BR5" s="922" t="s">
        <v>2937</v>
      </c>
      <c r="BS5" s="922" t="s">
        <v>2938</v>
      </c>
      <c r="BT5" s="1104"/>
      <c r="BU5" s="1106"/>
    </row>
    <row r="6" spans="1:73" s="305" customFormat="1" ht="9.9499999999999993" customHeight="1" x14ac:dyDescent="0.25">
      <c r="A6" s="301">
        <v>7</v>
      </c>
      <c r="B6" s="301">
        <v>7</v>
      </c>
      <c r="C6" s="301">
        <v>8</v>
      </c>
      <c r="D6" s="302">
        <v>52</v>
      </c>
      <c r="E6" s="302">
        <v>8</v>
      </c>
      <c r="F6" s="302">
        <v>12</v>
      </c>
      <c r="G6" s="303">
        <v>18</v>
      </c>
      <c r="H6" s="302">
        <v>10</v>
      </c>
      <c r="I6" s="302">
        <v>10</v>
      </c>
      <c r="J6" s="302">
        <v>10</v>
      </c>
      <c r="K6" s="302">
        <v>20</v>
      </c>
      <c r="L6" s="302">
        <v>10</v>
      </c>
      <c r="M6" s="302">
        <v>40</v>
      </c>
      <c r="N6" s="302">
        <v>20</v>
      </c>
      <c r="O6" s="303">
        <v>140</v>
      </c>
      <c r="P6" s="302">
        <v>36</v>
      </c>
      <c r="Q6" s="302">
        <v>14</v>
      </c>
      <c r="R6" s="302">
        <v>13.8</v>
      </c>
      <c r="S6" s="304">
        <v>1</v>
      </c>
      <c r="T6" s="302">
        <v>14.2</v>
      </c>
      <c r="U6" s="302">
        <v>14.2</v>
      </c>
      <c r="V6" s="302">
        <v>14.2</v>
      </c>
      <c r="W6" s="302">
        <v>14.2</v>
      </c>
      <c r="X6" s="302">
        <v>14.2</v>
      </c>
      <c r="Y6" s="302">
        <v>14.4</v>
      </c>
      <c r="Z6" s="302">
        <v>14.4</v>
      </c>
      <c r="AA6" s="302">
        <v>14.4</v>
      </c>
      <c r="AB6" s="302">
        <v>14.4</v>
      </c>
      <c r="AC6" s="302">
        <v>14.4</v>
      </c>
      <c r="AD6" s="302">
        <v>14.4</v>
      </c>
      <c r="AE6" s="302">
        <v>14.4</v>
      </c>
      <c r="AF6" s="302">
        <v>14.4</v>
      </c>
      <c r="AG6" s="302">
        <v>64</v>
      </c>
      <c r="AH6" s="306">
        <v>14</v>
      </c>
      <c r="AI6" s="306">
        <v>14</v>
      </c>
      <c r="AJ6" s="306">
        <v>14</v>
      </c>
      <c r="AK6" s="302">
        <v>50</v>
      </c>
      <c r="AL6" s="302">
        <v>12.5</v>
      </c>
      <c r="AM6" s="302">
        <v>12.5</v>
      </c>
      <c r="AN6" s="302">
        <v>12.5</v>
      </c>
      <c r="AO6" s="302">
        <v>12.5</v>
      </c>
      <c r="AP6" s="302">
        <v>12.5</v>
      </c>
      <c r="AQ6" s="302">
        <v>12.5</v>
      </c>
      <c r="AR6" s="302">
        <v>12.5</v>
      </c>
      <c r="AS6" s="302">
        <v>12.5</v>
      </c>
      <c r="AT6" s="302">
        <v>12.5</v>
      </c>
      <c r="AU6" s="302">
        <v>12.5</v>
      </c>
      <c r="AV6" s="302">
        <v>12.5</v>
      </c>
      <c r="AW6" s="302">
        <v>12.5</v>
      </c>
      <c r="AX6" s="302">
        <v>12.5</v>
      </c>
      <c r="AY6" s="302">
        <v>12.5</v>
      </c>
      <c r="AZ6" s="302">
        <v>12.5</v>
      </c>
      <c r="BA6" s="302">
        <v>12.5</v>
      </c>
      <c r="BB6" s="302">
        <v>12.5</v>
      </c>
      <c r="BC6" s="302">
        <v>12.5</v>
      </c>
      <c r="BD6" s="302">
        <v>12.5</v>
      </c>
      <c r="BE6" s="302">
        <v>12.5</v>
      </c>
      <c r="BF6" s="302">
        <v>12.5</v>
      </c>
      <c r="BG6" s="302">
        <v>12.5</v>
      </c>
      <c r="BH6" s="302">
        <v>12.5</v>
      </c>
      <c r="BI6" s="302">
        <v>12.5</v>
      </c>
      <c r="BJ6" s="302">
        <v>12.5</v>
      </c>
      <c r="BK6" s="302">
        <v>12.5</v>
      </c>
      <c r="BL6" s="302">
        <v>12.5</v>
      </c>
      <c r="BM6" s="302">
        <v>12.5</v>
      </c>
      <c r="BN6" s="302">
        <v>12.5</v>
      </c>
      <c r="BO6" s="302">
        <v>12.5</v>
      </c>
      <c r="BP6" s="302">
        <v>12.5</v>
      </c>
      <c r="BQ6" s="302">
        <v>12.5</v>
      </c>
      <c r="BR6" s="302">
        <v>12.5</v>
      </c>
      <c r="BS6" s="302">
        <v>12.5</v>
      </c>
      <c r="BT6" s="302">
        <v>12.5</v>
      </c>
      <c r="BU6" s="302">
        <v>12.5</v>
      </c>
    </row>
    <row r="7" spans="1:73" ht="39.950000000000003" customHeight="1" thickBot="1" x14ac:dyDescent="0.3">
      <c r="A7" s="679" t="s">
        <v>3164</v>
      </c>
      <c r="B7" s="8" t="s">
        <v>66</v>
      </c>
      <c r="C7" s="155"/>
      <c r="D7" s="46"/>
      <c r="E7" s="46"/>
      <c r="F7" s="46"/>
      <c r="G7" s="192"/>
      <c r="H7" s="121"/>
      <c r="I7" s="121"/>
      <c r="J7" s="108"/>
      <c r="K7" s="108"/>
      <c r="L7" s="46"/>
      <c r="M7" s="46"/>
      <c r="N7" s="46"/>
      <c r="O7" s="227"/>
      <c r="P7" s="179"/>
      <c r="Q7" s="179"/>
      <c r="R7" s="179"/>
      <c r="S7" s="144"/>
      <c r="T7" s="680"/>
      <c r="U7" s="12"/>
      <c r="V7" s="12"/>
      <c r="W7" s="12"/>
      <c r="X7" s="12"/>
      <c r="Y7" s="681">
        <f>Y8+Y29+Y42+Y59+Y72+Y77</f>
        <v>0</v>
      </c>
      <c r="Z7" s="682">
        <f>+Z8+Z29+Z42+Z72+Z77+Z59</f>
        <v>0</v>
      </c>
      <c r="AA7" s="682">
        <f t="shared" ref="AA7:AF7" si="0">+AA8+AA29+AA42+AA72+AA77</f>
        <v>0</v>
      </c>
      <c r="AB7" s="682">
        <f t="shared" si="0"/>
        <v>0</v>
      </c>
      <c r="AC7" s="682">
        <f t="shared" si="0"/>
        <v>0</v>
      </c>
      <c r="AD7" s="682">
        <f t="shared" si="0"/>
        <v>0</v>
      </c>
      <c r="AE7" s="682">
        <f t="shared" si="0"/>
        <v>0</v>
      </c>
      <c r="AF7" s="682">
        <f t="shared" si="0"/>
        <v>0</v>
      </c>
      <c r="AG7" s="194"/>
      <c r="AH7" s="194"/>
      <c r="AI7" s="194"/>
      <c r="AJ7" s="194"/>
      <c r="AK7" s="194"/>
      <c r="AL7" s="194"/>
      <c r="AM7" s="194"/>
      <c r="AN7" s="194"/>
      <c r="AO7" s="194"/>
      <c r="AP7" s="17"/>
      <c r="AQ7" s="682">
        <f t="shared" ref="AQ7:AW7" si="1">+AQ8+AQ29+AQ42+AQ72+AQ77</f>
        <v>0</v>
      </c>
      <c r="AR7" s="682">
        <f t="shared" si="1"/>
        <v>0</v>
      </c>
      <c r="AS7" s="682">
        <f t="shared" si="1"/>
        <v>0</v>
      </c>
      <c r="AT7" s="682">
        <f t="shared" si="1"/>
        <v>0</v>
      </c>
      <c r="AU7" s="682">
        <f t="shared" si="1"/>
        <v>0</v>
      </c>
      <c r="AV7" s="682">
        <f t="shared" si="1"/>
        <v>0</v>
      </c>
      <c r="AW7" s="682">
        <f t="shared" si="1"/>
        <v>0</v>
      </c>
      <c r="AX7" s="17"/>
      <c r="AY7" s="682">
        <f t="shared" ref="AY7:BE7" si="2">+AY8+AY29+AY42+AY72+AY77</f>
        <v>0</v>
      </c>
      <c r="AZ7" s="682">
        <f t="shared" si="2"/>
        <v>0</v>
      </c>
      <c r="BA7" s="682">
        <f t="shared" si="2"/>
        <v>0</v>
      </c>
      <c r="BB7" s="682">
        <f t="shared" si="2"/>
        <v>0</v>
      </c>
      <c r="BC7" s="682">
        <f t="shared" si="2"/>
        <v>0</v>
      </c>
      <c r="BD7" s="682">
        <f t="shared" si="2"/>
        <v>0</v>
      </c>
      <c r="BE7" s="682">
        <f t="shared" si="2"/>
        <v>0</v>
      </c>
      <c r="BF7" s="17"/>
      <c r="BG7" s="682">
        <f t="shared" ref="BG7:BM7" si="3">+BG8+BG29+BG42+BG72+BG77</f>
        <v>0</v>
      </c>
      <c r="BH7" s="682">
        <f t="shared" si="3"/>
        <v>0</v>
      </c>
      <c r="BI7" s="682">
        <f t="shared" si="3"/>
        <v>0</v>
      </c>
      <c r="BJ7" s="682">
        <f t="shared" si="3"/>
        <v>0</v>
      </c>
      <c r="BK7" s="682">
        <f t="shared" si="3"/>
        <v>0</v>
      </c>
      <c r="BL7" s="682">
        <f t="shared" si="3"/>
        <v>0</v>
      </c>
      <c r="BM7" s="682">
        <f t="shared" si="3"/>
        <v>0</v>
      </c>
      <c r="BN7" s="17"/>
      <c r="BO7" s="682">
        <f t="shared" ref="BO7:BU7" si="4">+BO8+BO29+BO42+BO72+BO77</f>
        <v>0</v>
      </c>
      <c r="BP7" s="682">
        <f t="shared" si="4"/>
        <v>0</v>
      </c>
      <c r="BQ7" s="682">
        <f t="shared" si="4"/>
        <v>0</v>
      </c>
      <c r="BR7" s="682">
        <f t="shared" si="4"/>
        <v>0</v>
      </c>
      <c r="BS7" s="682">
        <f t="shared" si="4"/>
        <v>0</v>
      </c>
      <c r="BT7" s="682">
        <f t="shared" si="4"/>
        <v>0</v>
      </c>
      <c r="BU7" s="682">
        <f t="shared" si="4"/>
        <v>0</v>
      </c>
    </row>
    <row r="8" spans="1:73" ht="39.950000000000003" customHeight="1" thickTop="1" thickBot="1" x14ac:dyDescent="0.3">
      <c r="A8" s="151"/>
      <c r="B8" s="924" t="s">
        <v>584</v>
      </c>
      <c r="C8" s="238" t="s">
        <v>585</v>
      </c>
      <c r="D8" s="692"/>
      <c r="E8" s="692"/>
      <c r="F8" s="692"/>
      <c r="G8" s="693"/>
      <c r="H8" s="665"/>
      <c r="I8" s="665"/>
      <c r="J8" s="694"/>
      <c r="K8" s="694"/>
      <c r="L8" s="692"/>
      <c r="M8" s="310"/>
      <c r="N8" s="695"/>
      <c r="O8" s="666"/>
      <c r="P8" s="666"/>
      <c r="Q8" s="666"/>
      <c r="R8" s="666"/>
      <c r="S8" s="698"/>
      <c r="T8" s="699"/>
      <c r="U8" s="668"/>
      <c r="V8" s="668"/>
      <c r="W8" s="668"/>
      <c r="X8" s="668"/>
      <c r="Y8" s="248">
        <f>SUM(Y9:Y28)</f>
        <v>0</v>
      </c>
      <c r="Z8" s="700">
        <f t="shared" ref="Z8:AF59" si="5">+AQ8+AY8+BG8+BO8</f>
        <v>0</v>
      </c>
      <c r="AA8" s="700">
        <f t="shared" si="5"/>
        <v>0</v>
      </c>
      <c r="AB8" s="700">
        <f t="shared" si="5"/>
        <v>0</v>
      </c>
      <c r="AC8" s="700">
        <f t="shared" si="5"/>
        <v>0</v>
      </c>
      <c r="AD8" s="700">
        <f t="shared" si="5"/>
        <v>0</v>
      </c>
      <c r="AE8" s="700">
        <f t="shared" si="5"/>
        <v>0</v>
      </c>
      <c r="AF8" s="700">
        <f t="shared" si="5"/>
        <v>0</v>
      </c>
      <c r="AG8" s="246"/>
      <c r="AH8" s="246"/>
      <c r="AI8" s="246"/>
      <c r="AJ8" s="246"/>
      <c r="AK8" s="246"/>
      <c r="AL8" s="246"/>
      <c r="AM8" s="246"/>
      <c r="AN8" s="246"/>
      <c r="AO8" s="246"/>
      <c r="AP8" s="669"/>
      <c r="AQ8" s="670">
        <f t="shared" ref="AQ8" si="6">SUM(AQ9:AQ28)</f>
        <v>0</v>
      </c>
      <c r="AR8" s="670">
        <f>SUM(AR9:AR28)</f>
        <v>0</v>
      </c>
      <c r="AS8" s="670">
        <f t="shared" ref="AS8:AW8" si="7">SUM(AS9:AS28)</f>
        <v>0</v>
      </c>
      <c r="AT8" s="670">
        <f t="shared" si="7"/>
        <v>0</v>
      </c>
      <c r="AU8" s="670">
        <f t="shared" si="7"/>
        <v>0</v>
      </c>
      <c r="AV8" s="670">
        <f t="shared" si="7"/>
        <v>0</v>
      </c>
      <c r="AW8" s="670">
        <f t="shared" si="7"/>
        <v>0</v>
      </c>
      <c r="AX8" s="669"/>
      <c r="AY8" s="670">
        <f t="shared" ref="AY8" si="8">SUM(AY9:AY28)</f>
        <v>0</v>
      </c>
      <c r="AZ8" s="670">
        <f>SUM(AZ9:AZ28)</f>
        <v>0</v>
      </c>
      <c r="BA8" s="670">
        <f t="shared" ref="BA8:BE8" si="9">SUM(BA9:BA28)</f>
        <v>0</v>
      </c>
      <c r="BB8" s="670">
        <f t="shared" si="9"/>
        <v>0</v>
      </c>
      <c r="BC8" s="670">
        <f t="shared" si="9"/>
        <v>0</v>
      </c>
      <c r="BD8" s="670">
        <f t="shared" si="9"/>
        <v>0</v>
      </c>
      <c r="BE8" s="670">
        <f t="shared" si="9"/>
        <v>0</v>
      </c>
      <c r="BF8" s="669"/>
      <c r="BG8" s="670">
        <f t="shared" ref="BG8" si="10">SUM(BG9:BG28)</f>
        <v>0</v>
      </c>
      <c r="BH8" s="670">
        <f>SUM(BH9:BH28)</f>
        <v>0</v>
      </c>
      <c r="BI8" s="670">
        <f t="shared" ref="BI8:BM8" si="11">SUM(BI9:BI28)</f>
        <v>0</v>
      </c>
      <c r="BJ8" s="670">
        <f t="shared" si="11"/>
        <v>0</v>
      </c>
      <c r="BK8" s="670">
        <f t="shared" si="11"/>
        <v>0</v>
      </c>
      <c r="BL8" s="670">
        <f t="shared" si="11"/>
        <v>0</v>
      </c>
      <c r="BM8" s="670">
        <f t="shared" si="11"/>
        <v>0</v>
      </c>
      <c r="BN8" s="669"/>
      <c r="BO8" s="670">
        <f t="shared" ref="BO8" si="12">SUM(BO9:BO28)</f>
        <v>0</v>
      </c>
      <c r="BP8" s="670">
        <f>SUM(BP9:BP28)</f>
        <v>0</v>
      </c>
      <c r="BQ8" s="670">
        <f t="shared" ref="BQ8:BU8" si="13">SUM(BQ9:BQ28)</f>
        <v>0</v>
      </c>
      <c r="BR8" s="670">
        <f t="shared" si="13"/>
        <v>0</v>
      </c>
      <c r="BS8" s="670">
        <f t="shared" si="13"/>
        <v>0</v>
      </c>
      <c r="BT8" s="670">
        <f t="shared" si="13"/>
        <v>0</v>
      </c>
      <c r="BU8" s="670">
        <f t="shared" si="13"/>
        <v>0</v>
      </c>
    </row>
    <row r="9" spans="1:73" ht="39.950000000000003" customHeight="1" thickTop="1" thickBot="1" x14ac:dyDescent="0.3">
      <c r="A9" s="151"/>
      <c r="B9" s="24"/>
      <c r="C9" s="1238" t="s">
        <v>586</v>
      </c>
      <c r="D9" s="1239" t="s">
        <v>587</v>
      </c>
      <c r="E9" s="1240">
        <v>99</v>
      </c>
      <c r="F9" s="1241" t="s">
        <v>3165</v>
      </c>
      <c r="G9" s="1239" t="s">
        <v>3166</v>
      </c>
      <c r="H9" s="1242" t="s">
        <v>272</v>
      </c>
      <c r="I9" s="1242" t="s">
        <v>3167</v>
      </c>
      <c r="J9" s="1242" t="s">
        <v>3030</v>
      </c>
      <c r="K9" s="1242" t="s">
        <v>3145</v>
      </c>
      <c r="L9" s="1243">
        <v>2409</v>
      </c>
      <c r="M9" s="1243" t="s">
        <v>3168</v>
      </c>
      <c r="N9" s="1244">
        <v>2026004540063</v>
      </c>
      <c r="O9" s="1239" t="s">
        <v>3169</v>
      </c>
      <c r="P9" s="1052" t="s">
        <v>588</v>
      </c>
      <c r="Q9" s="1055">
        <v>1</v>
      </c>
      <c r="R9" s="1040" t="s">
        <v>2867</v>
      </c>
      <c r="S9" s="1040"/>
      <c r="T9" s="1022"/>
      <c r="U9" s="1007"/>
      <c r="V9" s="1007"/>
      <c r="W9" s="1007"/>
      <c r="X9" s="1007"/>
      <c r="Y9" s="1007"/>
      <c r="Z9" s="1004">
        <f t="shared" si="5"/>
        <v>0</v>
      </c>
      <c r="AA9" s="1004">
        <f t="shared" ref="AA9:AF9" si="14">SUM(AR9:AR12,AZ9:AZ12,BH9:BH12,BP9:BP12)</f>
        <v>0</v>
      </c>
      <c r="AB9" s="1004">
        <f t="shared" si="14"/>
        <v>0</v>
      </c>
      <c r="AC9" s="1004">
        <f t="shared" si="14"/>
        <v>0</v>
      </c>
      <c r="AD9" s="1004">
        <f t="shared" si="14"/>
        <v>0</v>
      </c>
      <c r="AE9" s="1004">
        <f t="shared" si="14"/>
        <v>0</v>
      </c>
      <c r="AF9" s="1004">
        <f t="shared" si="14"/>
        <v>0</v>
      </c>
      <c r="AG9" s="714"/>
      <c r="AH9" s="593"/>
      <c r="AI9" s="593"/>
      <c r="AJ9" s="593"/>
      <c r="AK9" s="207"/>
      <c r="AL9" s="208"/>
      <c r="AM9" s="208"/>
      <c r="AN9" s="208"/>
      <c r="AO9" s="208"/>
      <c r="AP9" s="1150">
        <f>+U9</f>
        <v>0</v>
      </c>
      <c r="AQ9" s="1004">
        <f>SUM(AR9:AW12)</f>
        <v>0</v>
      </c>
      <c r="AR9" s="299"/>
      <c r="AS9" s="299"/>
      <c r="AT9" s="299"/>
      <c r="AU9" s="299"/>
      <c r="AV9" s="299"/>
      <c r="AW9" s="299"/>
      <c r="AX9" s="1150">
        <f>+V9</f>
        <v>0</v>
      </c>
      <c r="AY9" s="1004">
        <f>SUM(AZ9:BE12)</f>
        <v>0</v>
      </c>
      <c r="AZ9" s="299"/>
      <c r="BA9" s="299"/>
      <c r="BB9" s="299"/>
      <c r="BC9" s="299"/>
      <c r="BD9" s="299"/>
      <c r="BE9" s="299"/>
      <c r="BF9" s="1150">
        <f>+W9</f>
        <v>0</v>
      </c>
      <c r="BG9" s="1004">
        <f>SUM(BH9:BM12)</f>
        <v>0</v>
      </c>
      <c r="BH9" s="299"/>
      <c r="BI9" s="299"/>
      <c r="BJ9" s="299"/>
      <c r="BK9" s="299"/>
      <c r="BL9" s="299"/>
      <c r="BM9" s="299"/>
      <c r="BN9" s="1150">
        <f>+X9</f>
        <v>0</v>
      </c>
      <c r="BO9" s="1004">
        <f>SUM(BP9:BU12)</f>
        <v>0</v>
      </c>
      <c r="BP9" s="299"/>
      <c r="BQ9" s="299"/>
      <c r="BR9" s="299"/>
      <c r="BS9" s="299"/>
      <c r="BT9" s="299"/>
      <c r="BU9" s="299"/>
    </row>
    <row r="10" spans="1:73" ht="39.950000000000003" customHeight="1" thickTop="1" thickBot="1" x14ac:dyDescent="0.3">
      <c r="A10" s="151"/>
      <c r="B10" s="24"/>
      <c r="C10" s="1238"/>
      <c r="D10" s="1239"/>
      <c r="E10" s="1240"/>
      <c r="F10" s="1241"/>
      <c r="G10" s="1239"/>
      <c r="H10" s="1242"/>
      <c r="I10" s="1242"/>
      <c r="J10" s="1242"/>
      <c r="K10" s="1242"/>
      <c r="L10" s="1243"/>
      <c r="M10" s="1243"/>
      <c r="N10" s="1244"/>
      <c r="O10" s="1239"/>
      <c r="P10" s="1053"/>
      <c r="Q10" s="1056"/>
      <c r="R10" s="1041"/>
      <c r="S10" s="1041"/>
      <c r="T10" s="1023"/>
      <c r="U10" s="1008"/>
      <c r="V10" s="1008"/>
      <c r="W10" s="1008"/>
      <c r="X10" s="1008"/>
      <c r="Y10" s="1008"/>
      <c r="Z10" s="1005"/>
      <c r="AA10" s="1005"/>
      <c r="AB10" s="1005"/>
      <c r="AC10" s="1005"/>
      <c r="AD10" s="1005"/>
      <c r="AE10" s="1005"/>
      <c r="AF10" s="1005"/>
      <c r="AG10" s="479"/>
      <c r="AH10" s="592"/>
      <c r="AI10" s="592"/>
      <c r="AJ10" s="592"/>
      <c r="AK10" s="196"/>
      <c r="AL10" s="197"/>
      <c r="AM10" s="197"/>
      <c r="AN10" s="197"/>
      <c r="AO10" s="197"/>
      <c r="AP10" s="1151"/>
      <c r="AQ10" s="1005"/>
      <c r="AR10" s="282"/>
      <c r="AS10" s="282"/>
      <c r="AT10" s="282"/>
      <c r="AU10" s="282"/>
      <c r="AV10" s="282"/>
      <c r="AW10" s="282"/>
      <c r="AX10" s="1151"/>
      <c r="AY10" s="1005"/>
      <c r="AZ10" s="282"/>
      <c r="BA10" s="282"/>
      <c r="BB10" s="282"/>
      <c r="BC10" s="282"/>
      <c r="BD10" s="282"/>
      <c r="BE10" s="282"/>
      <c r="BF10" s="1151"/>
      <c r="BG10" s="1005"/>
      <c r="BH10" s="282"/>
      <c r="BI10" s="282"/>
      <c r="BJ10" s="282"/>
      <c r="BK10" s="282"/>
      <c r="BL10" s="282"/>
      <c r="BM10" s="282"/>
      <c r="BN10" s="1151"/>
      <c r="BO10" s="1005"/>
      <c r="BP10" s="282"/>
      <c r="BQ10" s="282"/>
      <c r="BR10" s="282"/>
      <c r="BS10" s="282"/>
      <c r="BT10" s="282"/>
      <c r="BU10" s="282"/>
    </row>
    <row r="11" spans="1:73" ht="39.950000000000003" customHeight="1" thickTop="1" thickBot="1" x14ac:dyDescent="0.3">
      <c r="A11" s="151"/>
      <c r="B11" s="24"/>
      <c r="C11" s="1238"/>
      <c r="D11" s="1239"/>
      <c r="E11" s="1240"/>
      <c r="F11" s="1241"/>
      <c r="G11" s="1239"/>
      <c r="H11" s="1242"/>
      <c r="I11" s="1242"/>
      <c r="J11" s="1242"/>
      <c r="K11" s="1242"/>
      <c r="L11" s="1243"/>
      <c r="M11" s="1243"/>
      <c r="N11" s="1244"/>
      <c r="O11" s="1239"/>
      <c r="P11" s="1053"/>
      <c r="Q11" s="1056"/>
      <c r="R11" s="1041"/>
      <c r="S11" s="1041"/>
      <c r="T11" s="1023"/>
      <c r="U11" s="1008"/>
      <c r="V11" s="1008"/>
      <c r="W11" s="1008"/>
      <c r="X11" s="1008"/>
      <c r="Y11" s="1008"/>
      <c r="Z11" s="1005"/>
      <c r="AA11" s="1005"/>
      <c r="AB11" s="1005"/>
      <c r="AC11" s="1005"/>
      <c r="AD11" s="1005"/>
      <c r="AE11" s="1005"/>
      <c r="AF11" s="1005"/>
      <c r="AG11" s="196"/>
      <c r="AH11" s="592"/>
      <c r="AI11" s="592"/>
      <c r="AJ11" s="592"/>
      <c r="AK11" s="196"/>
      <c r="AL11" s="197"/>
      <c r="AM11" s="197"/>
      <c r="AN11" s="197"/>
      <c r="AO11" s="197"/>
      <c r="AP11" s="1151"/>
      <c r="AQ11" s="1005"/>
      <c r="AR11" s="282"/>
      <c r="AS11" s="282"/>
      <c r="AT11" s="282"/>
      <c r="AU11" s="282"/>
      <c r="AV11" s="282"/>
      <c r="AW11" s="282"/>
      <c r="AX11" s="1151"/>
      <c r="AY11" s="1005"/>
      <c r="AZ11" s="282"/>
      <c r="BA11" s="282"/>
      <c r="BB11" s="282"/>
      <c r="BC11" s="282"/>
      <c r="BD11" s="282"/>
      <c r="BE11" s="282"/>
      <c r="BF11" s="1151"/>
      <c r="BG11" s="1005"/>
      <c r="BH11" s="282"/>
      <c r="BI11" s="282"/>
      <c r="BJ11" s="282"/>
      <c r="BK11" s="282"/>
      <c r="BL11" s="282"/>
      <c r="BM11" s="282"/>
      <c r="BN11" s="1151"/>
      <c r="BO11" s="1005"/>
      <c r="BP11" s="282"/>
      <c r="BQ11" s="282"/>
      <c r="BR11" s="282"/>
      <c r="BS11" s="282"/>
      <c r="BT11" s="282"/>
      <c r="BU11" s="282"/>
    </row>
    <row r="12" spans="1:73" ht="39.950000000000003" customHeight="1" thickTop="1" thickBot="1" x14ac:dyDescent="0.3">
      <c r="A12" s="151"/>
      <c r="B12" s="24"/>
      <c r="C12" s="1238"/>
      <c r="D12" s="1239"/>
      <c r="E12" s="1240"/>
      <c r="F12" s="1241"/>
      <c r="G12" s="1239"/>
      <c r="H12" s="1242"/>
      <c r="I12" s="1242"/>
      <c r="J12" s="1242"/>
      <c r="K12" s="1242"/>
      <c r="L12" s="1243"/>
      <c r="M12" s="1243"/>
      <c r="N12" s="1244"/>
      <c r="O12" s="1239"/>
      <c r="P12" s="1054"/>
      <c r="Q12" s="1057"/>
      <c r="R12" s="1042"/>
      <c r="S12" s="1042"/>
      <c r="T12" s="1024"/>
      <c r="U12" s="1009"/>
      <c r="V12" s="1009"/>
      <c r="W12" s="1009"/>
      <c r="X12" s="1009"/>
      <c r="Y12" s="1009"/>
      <c r="Z12" s="1006"/>
      <c r="AA12" s="1006"/>
      <c r="AB12" s="1006"/>
      <c r="AC12" s="1006"/>
      <c r="AD12" s="1006"/>
      <c r="AE12" s="1006"/>
      <c r="AF12" s="1006"/>
      <c r="AG12" s="715"/>
      <c r="AH12" s="716"/>
      <c r="AI12" s="716"/>
      <c r="AJ12" s="716"/>
      <c r="AK12" s="715"/>
      <c r="AL12" s="717"/>
      <c r="AM12" s="717"/>
      <c r="AN12" s="717"/>
      <c r="AO12" s="717"/>
      <c r="AP12" s="1152"/>
      <c r="AQ12" s="1006"/>
      <c r="AR12" s="718"/>
      <c r="AS12" s="718"/>
      <c r="AT12" s="718"/>
      <c r="AU12" s="718"/>
      <c r="AV12" s="718"/>
      <c r="AW12" s="718"/>
      <c r="AX12" s="1152"/>
      <c r="AY12" s="1006"/>
      <c r="AZ12" s="718"/>
      <c r="BA12" s="718"/>
      <c r="BB12" s="718"/>
      <c r="BC12" s="718"/>
      <c r="BD12" s="718"/>
      <c r="BE12" s="718"/>
      <c r="BF12" s="1152"/>
      <c r="BG12" s="1006"/>
      <c r="BH12" s="718"/>
      <c r="BI12" s="718"/>
      <c r="BJ12" s="718"/>
      <c r="BK12" s="718"/>
      <c r="BL12" s="718"/>
      <c r="BM12" s="718"/>
      <c r="BN12" s="1152"/>
      <c r="BO12" s="1006"/>
      <c r="BP12" s="718"/>
      <c r="BQ12" s="718"/>
      <c r="BR12" s="718"/>
      <c r="BS12" s="718"/>
      <c r="BT12" s="718"/>
      <c r="BU12" s="718"/>
    </row>
    <row r="13" spans="1:73" ht="39.950000000000003" customHeight="1" thickTop="1" thickBot="1" x14ac:dyDescent="0.3">
      <c r="A13" s="151"/>
      <c r="B13" s="24"/>
      <c r="C13" s="1238" t="s">
        <v>589</v>
      </c>
      <c r="D13" s="1239" t="s">
        <v>590</v>
      </c>
      <c r="E13" s="1240">
        <v>100</v>
      </c>
      <c r="F13" s="1245">
        <v>240901304</v>
      </c>
      <c r="G13" s="1246" t="s">
        <v>3170</v>
      </c>
      <c r="H13" s="1247">
        <v>6</v>
      </c>
      <c r="I13" s="1247" t="s">
        <v>2982</v>
      </c>
      <c r="J13" s="1243">
        <v>24</v>
      </c>
      <c r="K13" s="1243" t="s">
        <v>3145</v>
      </c>
      <c r="L13" s="1243">
        <v>2409</v>
      </c>
      <c r="M13" s="1243" t="s">
        <v>3168</v>
      </c>
      <c r="N13" s="1244">
        <v>2024004540113</v>
      </c>
      <c r="O13" s="1239" t="s">
        <v>3171</v>
      </c>
      <c r="P13" s="1052" t="s">
        <v>591</v>
      </c>
      <c r="Q13" s="1055">
        <v>6</v>
      </c>
      <c r="R13" s="1040" t="s">
        <v>2871</v>
      </c>
      <c r="S13" s="1040"/>
      <c r="T13" s="1022"/>
      <c r="U13" s="1007"/>
      <c r="V13" s="1007"/>
      <c r="W13" s="1007"/>
      <c r="X13" s="1007"/>
      <c r="Y13" s="1007"/>
      <c r="Z13" s="1004">
        <f t="shared" ref="Z13" si="15">+AQ13+AY13+BG13+BO13</f>
        <v>0</v>
      </c>
      <c r="AA13" s="1004">
        <f t="shared" ref="AA13:AF13" si="16">SUM(AR13:AR16,AZ13:AZ16,BH13:BH16,BP13:BP16)</f>
        <v>0</v>
      </c>
      <c r="AB13" s="1004">
        <f t="shared" si="16"/>
        <v>0</v>
      </c>
      <c r="AC13" s="1004">
        <f t="shared" si="16"/>
        <v>0</v>
      </c>
      <c r="AD13" s="1004">
        <f t="shared" si="16"/>
        <v>0</v>
      </c>
      <c r="AE13" s="1004">
        <f t="shared" si="16"/>
        <v>0</v>
      </c>
      <c r="AF13" s="1004">
        <f t="shared" si="16"/>
        <v>0</v>
      </c>
      <c r="AG13" s="714"/>
      <c r="AH13" s="593"/>
      <c r="AI13" s="593"/>
      <c r="AJ13" s="593"/>
      <c r="AK13" s="207"/>
      <c r="AL13" s="208"/>
      <c r="AM13" s="208"/>
      <c r="AN13" s="208"/>
      <c r="AO13" s="208"/>
      <c r="AP13" s="1150">
        <f t="shared" ref="AP13" si="17">+U13</f>
        <v>0</v>
      </c>
      <c r="AQ13" s="1004">
        <f t="shared" ref="AQ13" si="18">SUM(AR13:AW16)</f>
        <v>0</v>
      </c>
      <c r="AR13" s="299"/>
      <c r="AS13" s="299"/>
      <c r="AT13" s="299"/>
      <c r="AU13" s="299"/>
      <c r="AV13" s="299"/>
      <c r="AW13" s="299"/>
      <c r="AX13" s="1150">
        <f t="shared" ref="AX13" si="19">+V13</f>
        <v>0</v>
      </c>
      <c r="AY13" s="1004">
        <f t="shared" ref="AY13" si="20">SUM(AZ13:BE16)</f>
        <v>0</v>
      </c>
      <c r="AZ13" s="299"/>
      <c r="BA13" s="299"/>
      <c r="BB13" s="299"/>
      <c r="BC13" s="299"/>
      <c r="BD13" s="299"/>
      <c r="BE13" s="299"/>
      <c r="BF13" s="1150">
        <f t="shared" ref="BF13" si="21">+W13</f>
        <v>0</v>
      </c>
      <c r="BG13" s="1004">
        <f t="shared" ref="BG13" si="22">SUM(BH13:BM16)</f>
        <v>0</v>
      </c>
      <c r="BH13" s="299"/>
      <c r="BI13" s="299"/>
      <c r="BJ13" s="299"/>
      <c r="BK13" s="299"/>
      <c r="BL13" s="299"/>
      <c r="BM13" s="299"/>
      <c r="BN13" s="1150">
        <f t="shared" ref="BN13" si="23">+X13</f>
        <v>0</v>
      </c>
      <c r="BO13" s="1004">
        <f t="shared" ref="BO13" si="24">SUM(BP13:BU16)</f>
        <v>0</v>
      </c>
      <c r="BP13" s="299"/>
      <c r="BQ13" s="299"/>
      <c r="BR13" s="299"/>
      <c r="BS13" s="299"/>
      <c r="BT13" s="299"/>
      <c r="BU13" s="299"/>
    </row>
    <row r="14" spans="1:73" ht="39.950000000000003" customHeight="1" thickTop="1" thickBot="1" x14ac:dyDescent="0.3">
      <c r="A14" s="151"/>
      <c r="B14" s="24"/>
      <c r="C14" s="1238"/>
      <c r="D14" s="1239"/>
      <c r="E14" s="1240"/>
      <c r="F14" s="1245"/>
      <c r="G14" s="1246"/>
      <c r="H14" s="1247"/>
      <c r="I14" s="1247"/>
      <c r="J14" s="1243"/>
      <c r="K14" s="1243"/>
      <c r="L14" s="1243"/>
      <c r="M14" s="1243"/>
      <c r="N14" s="1244"/>
      <c r="O14" s="1239"/>
      <c r="P14" s="1053"/>
      <c r="Q14" s="1056"/>
      <c r="R14" s="1041"/>
      <c r="S14" s="1041"/>
      <c r="T14" s="1023"/>
      <c r="U14" s="1008"/>
      <c r="V14" s="1008"/>
      <c r="W14" s="1008"/>
      <c r="X14" s="1008"/>
      <c r="Y14" s="1008"/>
      <c r="Z14" s="1005"/>
      <c r="AA14" s="1005"/>
      <c r="AB14" s="1005"/>
      <c r="AC14" s="1005"/>
      <c r="AD14" s="1005"/>
      <c r="AE14" s="1005"/>
      <c r="AF14" s="1005"/>
      <c r="AG14" s="479"/>
      <c r="AH14" s="592"/>
      <c r="AI14" s="592"/>
      <c r="AJ14" s="592"/>
      <c r="AK14" s="196"/>
      <c r="AL14" s="197"/>
      <c r="AM14" s="197"/>
      <c r="AN14" s="197"/>
      <c r="AO14" s="197"/>
      <c r="AP14" s="1151"/>
      <c r="AQ14" s="1005"/>
      <c r="AR14" s="282"/>
      <c r="AS14" s="282"/>
      <c r="AT14" s="282"/>
      <c r="AU14" s="282"/>
      <c r="AV14" s="282"/>
      <c r="AW14" s="282"/>
      <c r="AX14" s="1151"/>
      <c r="AY14" s="1005"/>
      <c r="AZ14" s="282"/>
      <c r="BA14" s="282"/>
      <c r="BB14" s="282"/>
      <c r="BC14" s="282"/>
      <c r="BD14" s="282"/>
      <c r="BE14" s="282"/>
      <c r="BF14" s="1151"/>
      <c r="BG14" s="1005"/>
      <c r="BH14" s="282"/>
      <c r="BI14" s="282"/>
      <c r="BJ14" s="282"/>
      <c r="BK14" s="282"/>
      <c r="BL14" s="282"/>
      <c r="BM14" s="282"/>
      <c r="BN14" s="1151"/>
      <c r="BO14" s="1005"/>
      <c r="BP14" s="282"/>
      <c r="BQ14" s="282"/>
      <c r="BR14" s="282"/>
      <c r="BS14" s="282"/>
      <c r="BT14" s="282"/>
      <c r="BU14" s="282"/>
    </row>
    <row r="15" spans="1:73" ht="39.950000000000003" customHeight="1" thickTop="1" thickBot="1" x14ac:dyDescent="0.3">
      <c r="A15" s="151"/>
      <c r="B15" s="24"/>
      <c r="C15" s="1238"/>
      <c r="D15" s="1239"/>
      <c r="E15" s="1240"/>
      <c r="F15" s="1245"/>
      <c r="G15" s="1246"/>
      <c r="H15" s="1247"/>
      <c r="I15" s="1247"/>
      <c r="J15" s="1243"/>
      <c r="K15" s="1243"/>
      <c r="L15" s="1243"/>
      <c r="M15" s="1243"/>
      <c r="N15" s="1244"/>
      <c r="O15" s="1239"/>
      <c r="P15" s="1053"/>
      <c r="Q15" s="1056"/>
      <c r="R15" s="1041"/>
      <c r="S15" s="1041"/>
      <c r="T15" s="1023"/>
      <c r="U15" s="1008"/>
      <c r="V15" s="1008"/>
      <c r="W15" s="1008"/>
      <c r="X15" s="1008"/>
      <c r="Y15" s="1008"/>
      <c r="Z15" s="1005"/>
      <c r="AA15" s="1005"/>
      <c r="AB15" s="1005"/>
      <c r="AC15" s="1005"/>
      <c r="AD15" s="1005"/>
      <c r="AE15" s="1005"/>
      <c r="AF15" s="1005"/>
      <c r="AG15" s="196"/>
      <c r="AH15" s="592"/>
      <c r="AI15" s="592"/>
      <c r="AJ15" s="592"/>
      <c r="AK15" s="196"/>
      <c r="AL15" s="197"/>
      <c r="AM15" s="197"/>
      <c r="AN15" s="197"/>
      <c r="AO15" s="197"/>
      <c r="AP15" s="1151"/>
      <c r="AQ15" s="1005"/>
      <c r="AR15" s="282"/>
      <c r="AS15" s="282"/>
      <c r="AT15" s="282"/>
      <c r="AU15" s="282"/>
      <c r="AV15" s="282"/>
      <c r="AW15" s="282"/>
      <c r="AX15" s="1151"/>
      <c r="AY15" s="1005"/>
      <c r="AZ15" s="282"/>
      <c r="BA15" s="282"/>
      <c r="BB15" s="282"/>
      <c r="BC15" s="282"/>
      <c r="BD15" s="282"/>
      <c r="BE15" s="282"/>
      <c r="BF15" s="1151"/>
      <c r="BG15" s="1005"/>
      <c r="BH15" s="282"/>
      <c r="BI15" s="282"/>
      <c r="BJ15" s="282"/>
      <c r="BK15" s="282"/>
      <c r="BL15" s="282"/>
      <c r="BM15" s="282"/>
      <c r="BN15" s="1151"/>
      <c r="BO15" s="1005"/>
      <c r="BP15" s="282"/>
      <c r="BQ15" s="282"/>
      <c r="BR15" s="282"/>
      <c r="BS15" s="282"/>
      <c r="BT15" s="282"/>
      <c r="BU15" s="282"/>
    </row>
    <row r="16" spans="1:73" ht="39.950000000000003" customHeight="1" thickTop="1" thickBot="1" x14ac:dyDescent="0.3">
      <c r="A16" s="151"/>
      <c r="B16" s="24"/>
      <c r="C16" s="1238"/>
      <c r="D16" s="1239"/>
      <c r="E16" s="1240"/>
      <c r="F16" s="1245"/>
      <c r="G16" s="1246"/>
      <c r="H16" s="1247"/>
      <c r="I16" s="1247"/>
      <c r="J16" s="1243"/>
      <c r="K16" s="1243"/>
      <c r="L16" s="1243"/>
      <c r="M16" s="1243"/>
      <c r="N16" s="1244"/>
      <c r="O16" s="1239"/>
      <c r="P16" s="1054"/>
      <c r="Q16" s="1057"/>
      <c r="R16" s="1042"/>
      <c r="S16" s="1042"/>
      <c r="T16" s="1024"/>
      <c r="U16" s="1009"/>
      <c r="V16" s="1009"/>
      <c r="W16" s="1009"/>
      <c r="X16" s="1009"/>
      <c r="Y16" s="1009"/>
      <c r="Z16" s="1006"/>
      <c r="AA16" s="1006"/>
      <c r="AB16" s="1006"/>
      <c r="AC16" s="1006"/>
      <c r="AD16" s="1006"/>
      <c r="AE16" s="1006"/>
      <c r="AF16" s="1006"/>
      <c r="AG16" s="715"/>
      <c r="AH16" s="716"/>
      <c r="AI16" s="716"/>
      <c r="AJ16" s="716"/>
      <c r="AK16" s="715"/>
      <c r="AL16" s="717"/>
      <c r="AM16" s="717"/>
      <c r="AN16" s="717"/>
      <c r="AO16" s="717"/>
      <c r="AP16" s="1152"/>
      <c r="AQ16" s="1006"/>
      <c r="AR16" s="718"/>
      <c r="AS16" s="718"/>
      <c r="AT16" s="718"/>
      <c r="AU16" s="718"/>
      <c r="AV16" s="718"/>
      <c r="AW16" s="718"/>
      <c r="AX16" s="1152"/>
      <c r="AY16" s="1006"/>
      <c r="AZ16" s="718"/>
      <c r="BA16" s="718"/>
      <c r="BB16" s="718"/>
      <c r="BC16" s="718"/>
      <c r="BD16" s="718"/>
      <c r="BE16" s="718"/>
      <c r="BF16" s="1152"/>
      <c r="BG16" s="1006"/>
      <c r="BH16" s="718"/>
      <c r="BI16" s="718"/>
      <c r="BJ16" s="718"/>
      <c r="BK16" s="718"/>
      <c r="BL16" s="718"/>
      <c r="BM16" s="718"/>
      <c r="BN16" s="1152"/>
      <c r="BO16" s="1006"/>
      <c r="BP16" s="718"/>
      <c r="BQ16" s="718"/>
      <c r="BR16" s="718"/>
      <c r="BS16" s="718"/>
      <c r="BT16" s="718"/>
      <c r="BU16" s="718"/>
    </row>
    <row r="17" spans="1:73" ht="39.950000000000003" customHeight="1" thickTop="1" thickBot="1" x14ac:dyDescent="0.3">
      <c r="A17" s="151"/>
      <c r="B17" s="24"/>
      <c r="C17" s="1238" t="s">
        <v>592</v>
      </c>
      <c r="D17" s="1239" t="s">
        <v>593</v>
      </c>
      <c r="E17" s="1240">
        <v>101</v>
      </c>
      <c r="F17" s="1245">
        <v>240902900</v>
      </c>
      <c r="G17" s="1246" t="s">
        <v>3172</v>
      </c>
      <c r="H17" s="1247">
        <v>1</v>
      </c>
      <c r="I17" s="1247" t="s">
        <v>2982</v>
      </c>
      <c r="J17" s="1243">
        <v>24</v>
      </c>
      <c r="K17" s="1243" t="s">
        <v>3145</v>
      </c>
      <c r="L17" s="1243">
        <v>2409</v>
      </c>
      <c r="M17" s="1243" t="s">
        <v>3168</v>
      </c>
      <c r="N17" s="1244">
        <v>2026004540063</v>
      </c>
      <c r="O17" s="1239" t="s">
        <v>3169</v>
      </c>
      <c r="P17" s="1052" t="s">
        <v>594</v>
      </c>
      <c r="Q17" s="1055">
        <v>1</v>
      </c>
      <c r="R17" s="1040" t="s">
        <v>2867</v>
      </c>
      <c r="S17" s="1040"/>
      <c r="T17" s="1022"/>
      <c r="U17" s="1007"/>
      <c r="V17" s="1007"/>
      <c r="W17" s="1007"/>
      <c r="X17" s="1007"/>
      <c r="Y17" s="1007"/>
      <c r="Z17" s="1004">
        <f t="shared" ref="Z17" si="25">+AQ17+AY17+BG17+BO17</f>
        <v>0</v>
      </c>
      <c r="AA17" s="1004">
        <f t="shared" ref="AA17:AF17" si="26">SUM(AR17:AR20,AZ17:AZ20,BH17:BH20,BP17:BP20)</f>
        <v>0</v>
      </c>
      <c r="AB17" s="1004">
        <f t="shared" si="26"/>
        <v>0</v>
      </c>
      <c r="AC17" s="1004">
        <f t="shared" si="26"/>
        <v>0</v>
      </c>
      <c r="AD17" s="1004">
        <f t="shared" si="26"/>
        <v>0</v>
      </c>
      <c r="AE17" s="1004">
        <f t="shared" si="26"/>
        <v>0</v>
      </c>
      <c r="AF17" s="1004">
        <f t="shared" si="26"/>
        <v>0</v>
      </c>
      <c r="AG17" s="714"/>
      <c r="AH17" s="593"/>
      <c r="AI17" s="593"/>
      <c r="AJ17" s="593"/>
      <c r="AK17" s="207"/>
      <c r="AL17" s="208"/>
      <c r="AM17" s="208"/>
      <c r="AN17" s="208"/>
      <c r="AO17" s="208"/>
      <c r="AP17" s="1150">
        <f t="shared" ref="AP17" si="27">+U17</f>
        <v>0</v>
      </c>
      <c r="AQ17" s="1004">
        <f t="shared" ref="AQ17" si="28">SUM(AR17:AW20)</f>
        <v>0</v>
      </c>
      <c r="AR17" s="299"/>
      <c r="AS17" s="299"/>
      <c r="AT17" s="299"/>
      <c r="AU17" s="299"/>
      <c r="AV17" s="299"/>
      <c r="AW17" s="299"/>
      <c r="AX17" s="1150">
        <f t="shared" ref="AX17" si="29">+V17</f>
        <v>0</v>
      </c>
      <c r="AY17" s="1004">
        <f t="shared" ref="AY17" si="30">SUM(AZ17:BE20)</f>
        <v>0</v>
      </c>
      <c r="AZ17" s="299"/>
      <c r="BA17" s="299"/>
      <c r="BB17" s="299"/>
      <c r="BC17" s="299"/>
      <c r="BD17" s="299"/>
      <c r="BE17" s="299"/>
      <c r="BF17" s="1150">
        <f t="shared" ref="BF17" si="31">+W17</f>
        <v>0</v>
      </c>
      <c r="BG17" s="1004">
        <f t="shared" ref="BG17" si="32">SUM(BH17:BM20)</f>
        <v>0</v>
      </c>
      <c r="BH17" s="299"/>
      <c r="BI17" s="299"/>
      <c r="BJ17" s="299"/>
      <c r="BK17" s="299"/>
      <c r="BL17" s="299"/>
      <c r="BM17" s="299"/>
      <c r="BN17" s="1150">
        <f t="shared" ref="BN17" si="33">+X17</f>
        <v>0</v>
      </c>
      <c r="BO17" s="1004">
        <f t="shared" ref="BO17" si="34">SUM(BP17:BU20)</f>
        <v>0</v>
      </c>
      <c r="BP17" s="299"/>
      <c r="BQ17" s="299"/>
      <c r="BR17" s="299"/>
      <c r="BS17" s="299"/>
      <c r="BT17" s="299"/>
      <c r="BU17" s="299"/>
    </row>
    <row r="18" spans="1:73" ht="39.950000000000003" customHeight="1" thickTop="1" thickBot="1" x14ac:dyDescent="0.3">
      <c r="A18" s="151"/>
      <c r="B18" s="24"/>
      <c r="C18" s="1238"/>
      <c r="D18" s="1239"/>
      <c r="E18" s="1240"/>
      <c r="F18" s="1245"/>
      <c r="G18" s="1246"/>
      <c r="H18" s="1247"/>
      <c r="I18" s="1247"/>
      <c r="J18" s="1243"/>
      <c r="K18" s="1243"/>
      <c r="L18" s="1243"/>
      <c r="M18" s="1243"/>
      <c r="N18" s="1244"/>
      <c r="O18" s="1239"/>
      <c r="P18" s="1053"/>
      <c r="Q18" s="1056"/>
      <c r="R18" s="1041"/>
      <c r="S18" s="1041"/>
      <c r="T18" s="1023"/>
      <c r="U18" s="1008"/>
      <c r="V18" s="1008"/>
      <c r="W18" s="1008"/>
      <c r="X18" s="1008"/>
      <c r="Y18" s="1008"/>
      <c r="Z18" s="1005"/>
      <c r="AA18" s="1005"/>
      <c r="AB18" s="1005"/>
      <c r="AC18" s="1005"/>
      <c r="AD18" s="1005"/>
      <c r="AE18" s="1005"/>
      <c r="AF18" s="1005"/>
      <c r="AG18" s="479"/>
      <c r="AH18" s="592"/>
      <c r="AI18" s="592"/>
      <c r="AJ18" s="592"/>
      <c r="AK18" s="196"/>
      <c r="AL18" s="197"/>
      <c r="AM18" s="197"/>
      <c r="AN18" s="197"/>
      <c r="AO18" s="197"/>
      <c r="AP18" s="1151"/>
      <c r="AQ18" s="1005"/>
      <c r="AR18" s="282"/>
      <c r="AS18" s="282"/>
      <c r="AT18" s="282"/>
      <c r="AU18" s="282"/>
      <c r="AV18" s="282"/>
      <c r="AW18" s="282"/>
      <c r="AX18" s="1151"/>
      <c r="AY18" s="1005"/>
      <c r="AZ18" s="282"/>
      <c r="BA18" s="282"/>
      <c r="BB18" s="282"/>
      <c r="BC18" s="282"/>
      <c r="BD18" s="282"/>
      <c r="BE18" s="282"/>
      <c r="BF18" s="1151"/>
      <c r="BG18" s="1005"/>
      <c r="BH18" s="282"/>
      <c r="BI18" s="282"/>
      <c r="BJ18" s="282"/>
      <c r="BK18" s="282"/>
      <c r="BL18" s="282"/>
      <c r="BM18" s="282"/>
      <c r="BN18" s="1151"/>
      <c r="BO18" s="1005"/>
      <c r="BP18" s="282"/>
      <c r="BQ18" s="282"/>
      <c r="BR18" s="282"/>
      <c r="BS18" s="282"/>
      <c r="BT18" s="282"/>
      <c r="BU18" s="282"/>
    </row>
    <row r="19" spans="1:73" ht="39.950000000000003" customHeight="1" thickTop="1" thickBot="1" x14ac:dyDescent="0.3">
      <c r="A19" s="151"/>
      <c r="B19" s="24"/>
      <c r="C19" s="1238"/>
      <c r="D19" s="1239"/>
      <c r="E19" s="1240"/>
      <c r="F19" s="1245"/>
      <c r="G19" s="1246"/>
      <c r="H19" s="1247"/>
      <c r="I19" s="1247"/>
      <c r="J19" s="1243"/>
      <c r="K19" s="1243"/>
      <c r="L19" s="1243"/>
      <c r="M19" s="1243"/>
      <c r="N19" s="1244"/>
      <c r="O19" s="1239"/>
      <c r="P19" s="1053"/>
      <c r="Q19" s="1056"/>
      <c r="R19" s="1041"/>
      <c r="S19" s="1041"/>
      <c r="T19" s="1023"/>
      <c r="U19" s="1008"/>
      <c r="V19" s="1008"/>
      <c r="W19" s="1008"/>
      <c r="X19" s="1008"/>
      <c r="Y19" s="1008"/>
      <c r="Z19" s="1005"/>
      <c r="AA19" s="1005"/>
      <c r="AB19" s="1005"/>
      <c r="AC19" s="1005"/>
      <c r="AD19" s="1005"/>
      <c r="AE19" s="1005"/>
      <c r="AF19" s="1005"/>
      <c r="AG19" s="196"/>
      <c r="AH19" s="592"/>
      <c r="AI19" s="592"/>
      <c r="AJ19" s="592"/>
      <c r="AK19" s="196"/>
      <c r="AL19" s="197"/>
      <c r="AM19" s="197"/>
      <c r="AN19" s="197"/>
      <c r="AO19" s="197"/>
      <c r="AP19" s="1151"/>
      <c r="AQ19" s="1005"/>
      <c r="AR19" s="282"/>
      <c r="AS19" s="282"/>
      <c r="AT19" s="282"/>
      <c r="AU19" s="282"/>
      <c r="AV19" s="282"/>
      <c r="AW19" s="282"/>
      <c r="AX19" s="1151"/>
      <c r="AY19" s="1005"/>
      <c r="AZ19" s="282"/>
      <c r="BA19" s="282"/>
      <c r="BB19" s="282"/>
      <c r="BC19" s="282"/>
      <c r="BD19" s="282"/>
      <c r="BE19" s="282"/>
      <c r="BF19" s="1151"/>
      <c r="BG19" s="1005"/>
      <c r="BH19" s="282"/>
      <c r="BI19" s="282"/>
      <c r="BJ19" s="282"/>
      <c r="BK19" s="282"/>
      <c r="BL19" s="282"/>
      <c r="BM19" s="282"/>
      <c r="BN19" s="1151"/>
      <c r="BO19" s="1005"/>
      <c r="BP19" s="282"/>
      <c r="BQ19" s="282"/>
      <c r="BR19" s="282"/>
      <c r="BS19" s="282"/>
      <c r="BT19" s="282"/>
      <c r="BU19" s="282"/>
    </row>
    <row r="20" spans="1:73" ht="39.950000000000003" customHeight="1" thickTop="1" thickBot="1" x14ac:dyDescent="0.3">
      <c r="A20" s="151"/>
      <c r="B20" s="24"/>
      <c r="C20" s="1238"/>
      <c r="D20" s="1239"/>
      <c r="E20" s="1240"/>
      <c r="F20" s="1245"/>
      <c r="G20" s="1246"/>
      <c r="H20" s="1247"/>
      <c r="I20" s="1247"/>
      <c r="J20" s="1243"/>
      <c r="K20" s="1243"/>
      <c r="L20" s="1243"/>
      <c r="M20" s="1243"/>
      <c r="N20" s="1244"/>
      <c r="O20" s="1239"/>
      <c r="P20" s="1054"/>
      <c r="Q20" s="1057"/>
      <c r="R20" s="1042"/>
      <c r="S20" s="1042"/>
      <c r="T20" s="1024"/>
      <c r="U20" s="1009"/>
      <c r="V20" s="1009"/>
      <c r="W20" s="1009"/>
      <c r="X20" s="1009"/>
      <c r="Y20" s="1009"/>
      <c r="Z20" s="1006"/>
      <c r="AA20" s="1006"/>
      <c r="AB20" s="1006"/>
      <c r="AC20" s="1006"/>
      <c r="AD20" s="1006"/>
      <c r="AE20" s="1006"/>
      <c r="AF20" s="1006"/>
      <c r="AG20" s="715"/>
      <c r="AH20" s="716"/>
      <c r="AI20" s="716"/>
      <c r="AJ20" s="716"/>
      <c r="AK20" s="715"/>
      <c r="AL20" s="717"/>
      <c r="AM20" s="717"/>
      <c r="AN20" s="717"/>
      <c r="AO20" s="717"/>
      <c r="AP20" s="1152"/>
      <c r="AQ20" s="1006"/>
      <c r="AR20" s="718"/>
      <c r="AS20" s="718"/>
      <c r="AT20" s="718"/>
      <c r="AU20" s="718"/>
      <c r="AV20" s="718"/>
      <c r="AW20" s="718"/>
      <c r="AX20" s="1152"/>
      <c r="AY20" s="1006"/>
      <c r="AZ20" s="718"/>
      <c r="BA20" s="718"/>
      <c r="BB20" s="718"/>
      <c r="BC20" s="718"/>
      <c r="BD20" s="718"/>
      <c r="BE20" s="718"/>
      <c r="BF20" s="1152"/>
      <c r="BG20" s="1006"/>
      <c r="BH20" s="718"/>
      <c r="BI20" s="718"/>
      <c r="BJ20" s="718"/>
      <c r="BK20" s="718"/>
      <c r="BL20" s="718"/>
      <c r="BM20" s="718"/>
      <c r="BN20" s="1152"/>
      <c r="BO20" s="1006"/>
      <c r="BP20" s="718"/>
      <c r="BQ20" s="718"/>
      <c r="BR20" s="718"/>
      <c r="BS20" s="718"/>
      <c r="BT20" s="718"/>
      <c r="BU20" s="718"/>
    </row>
    <row r="21" spans="1:73" ht="39.950000000000003" customHeight="1" thickTop="1" thickBot="1" x14ac:dyDescent="0.3">
      <c r="A21" s="151"/>
      <c r="B21" s="24"/>
      <c r="C21" s="1238" t="s">
        <v>595</v>
      </c>
      <c r="D21" s="1239" t="s">
        <v>596</v>
      </c>
      <c r="E21" s="1240">
        <v>102</v>
      </c>
      <c r="F21" s="1245">
        <v>240901602</v>
      </c>
      <c r="G21" s="1246" t="s">
        <v>597</v>
      </c>
      <c r="H21" s="1247">
        <v>1</v>
      </c>
      <c r="I21" s="1247" t="s">
        <v>2982</v>
      </c>
      <c r="J21" s="1248">
        <v>24</v>
      </c>
      <c r="K21" s="1243" t="s">
        <v>3145</v>
      </c>
      <c r="L21" s="1243">
        <v>2409</v>
      </c>
      <c r="M21" s="1243" t="s">
        <v>3168</v>
      </c>
      <c r="N21" s="1244">
        <v>2024004540113</v>
      </c>
      <c r="O21" s="1239" t="s">
        <v>3171</v>
      </c>
      <c r="P21" s="1052" t="s">
        <v>597</v>
      </c>
      <c r="Q21" s="1055">
        <v>1</v>
      </c>
      <c r="R21" s="1040" t="s">
        <v>2871</v>
      </c>
      <c r="S21" s="1040"/>
      <c r="T21" s="1022"/>
      <c r="U21" s="1007"/>
      <c r="V21" s="1007"/>
      <c r="W21" s="1007"/>
      <c r="X21" s="1007"/>
      <c r="Y21" s="1007"/>
      <c r="Z21" s="1004">
        <f t="shared" ref="Z21" si="35">+AQ21+AY21+BG21+BO21</f>
        <v>0</v>
      </c>
      <c r="AA21" s="1004">
        <f t="shared" ref="AA21:AF21" si="36">SUM(AR21:AR24,AZ21:AZ24,BH21:BH24,BP21:BP24)</f>
        <v>0</v>
      </c>
      <c r="AB21" s="1004">
        <f t="shared" si="36"/>
        <v>0</v>
      </c>
      <c r="AC21" s="1004">
        <f t="shared" si="36"/>
        <v>0</v>
      </c>
      <c r="AD21" s="1004">
        <f t="shared" si="36"/>
        <v>0</v>
      </c>
      <c r="AE21" s="1004">
        <f t="shared" si="36"/>
        <v>0</v>
      </c>
      <c r="AF21" s="1004">
        <f t="shared" si="36"/>
        <v>0</v>
      </c>
      <c r="AG21" s="714"/>
      <c r="AH21" s="593"/>
      <c r="AI21" s="593"/>
      <c r="AJ21" s="593"/>
      <c r="AK21" s="207"/>
      <c r="AL21" s="208"/>
      <c r="AM21" s="208"/>
      <c r="AN21" s="208"/>
      <c r="AO21" s="208"/>
      <c r="AP21" s="1150">
        <f t="shared" ref="AP21" si="37">+U21</f>
        <v>0</v>
      </c>
      <c r="AQ21" s="1004">
        <f t="shared" ref="AQ21" si="38">SUM(AR21:AW24)</f>
        <v>0</v>
      </c>
      <c r="AR21" s="299"/>
      <c r="AS21" s="299"/>
      <c r="AT21" s="299"/>
      <c r="AU21" s="299"/>
      <c r="AV21" s="299"/>
      <c r="AW21" s="299"/>
      <c r="AX21" s="1150">
        <f t="shared" ref="AX21" si="39">+V21</f>
        <v>0</v>
      </c>
      <c r="AY21" s="1004">
        <f t="shared" ref="AY21" si="40">SUM(AZ21:BE24)</f>
        <v>0</v>
      </c>
      <c r="AZ21" s="299"/>
      <c r="BA21" s="299"/>
      <c r="BB21" s="299"/>
      <c r="BC21" s="299"/>
      <c r="BD21" s="299"/>
      <c r="BE21" s="299"/>
      <c r="BF21" s="1150">
        <f t="shared" ref="BF21" si="41">+W21</f>
        <v>0</v>
      </c>
      <c r="BG21" s="1004">
        <f t="shared" ref="BG21" si="42">SUM(BH21:BM24)</f>
        <v>0</v>
      </c>
      <c r="BH21" s="299"/>
      <c r="BI21" s="299"/>
      <c r="BJ21" s="299"/>
      <c r="BK21" s="299"/>
      <c r="BL21" s="299"/>
      <c r="BM21" s="299"/>
      <c r="BN21" s="1150">
        <f t="shared" ref="BN21" si="43">+X21</f>
        <v>0</v>
      </c>
      <c r="BO21" s="1004">
        <f t="shared" ref="BO21" si="44">SUM(BP21:BU24)</f>
        <v>0</v>
      </c>
      <c r="BP21" s="299"/>
      <c r="BQ21" s="299"/>
      <c r="BR21" s="299"/>
      <c r="BS21" s="299"/>
      <c r="BT21" s="299"/>
      <c r="BU21" s="299"/>
    </row>
    <row r="22" spans="1:73" ht="39.950000000000003" customHeight="1" thickTop="1" thickBot="1" x14ac:dyDescent="0.3">
      <c r="A22" s="151"/>
      <c r="B22" s="24"/>
      <c r="C22" s="1238"/>
      <c r="D22" s="1239"/>
      <c r="E22" s="1240"/>
      <c r="F22" s="1245"/>
      <c r="G22" s="1246"/>
      <c r="H22" s="1247"/>
      <c r="I22" s="1247"/>
      <c r="J22" s="1248"/>
      <c r="K22" s="1243"/>
      <c r="L22" s="1243"/>
      <c r="M22" s="1243"/>
      <c r="N22" s="1244"/>
      <c r="O22" s="1239"/>
      <c r="P22" s="1053"/>
      <c r="Q22" s="1056"/>
      <c r="R22" s="1041"/>
      <c r="S22" s="1041"/>
      <c r="T22" s="1023"/>
      <c r="U22" s="1008"/>
      <c r="V22" s="1008"/>
      <c r="W22" s="1008"/>
      <c r="X22" s="1008"/>
      <c r="Y22" s="1008"/>
      <c r="Z22" s="1005"/>
      <c r="AA22" s="1005"/>
      <c r="AB22" s="1005"/>
      <c r="AC22" s="1005"/>
      <c r="AD22" s="1005"/>
      <c r="AE22" s="1005"/>
      <c r="AF22" s="1005"/>
      <c r="AG22" s="479"/>
      <c r="AH22" s="592"/>
      <c r="AI22" s="592"/>
      <c r="AJ22" s="592"/>
      <c r="AK22" s="196"/>
      <c r="AL22" s="197"/>
      <c r="AM22" s="197"/>
      <c r="AN22" s="197"/>
      <c r="AO22" s="197"/>
      <c r="AP22" s="1151"/>
      <c r="AQ22" s="1005"/>
      <c r="AR22" s="282"/>
      <c r="AS22" s="282"/>
      <c r="AT22" s="282"/>
      <c r="AU22" s="282"/>
      <c r="AV22" s="282"/>
      <c r="AW22" s="282"/>
      <c r="AX22" s="1151"/>
      <c r="AY22" s="1005"/>
      <c r="AZ22" s="282"/>
      <c r="BA22" s="282"/>
      <c r="BB22" s="282"/>
      <c r="BC22" s="282"/>
      <c r="BD22" s="282"/>
      <c r="BE22" s="282"/>
      <c r="BF22" s="1151"/>
      <c r="BG22" s="1005"/>
      <c r="BH22" s="282"/>
      <c r="BI22" s="282"/>
      <c r="BJ22" s="282"/>
      <c r="BK22" s="282"/>
      <c r="BL22" s="282"/>
      <c r="BM22" s="282"/>
      <c r="BN22" s="1151"/>
      <c r="BO22" s="1005"/>
      <c r="BP22" s="282"/>
      <c r="BQ22" s="282"/>
      <c r="BR22" s="282"/>
      <c r="BS22" s="282"/>
      <c r="BT22" s="282"/>
      <c r="BU22" s="282"/>
    </row>
    <row r="23" spans="1:73" ht="39.950000000000003" customHeight="1" thickTop="1" thickBot="1" x14ac:dyDescent="0.3">
      <c r="A23" s="151"/>
      <c r="B23" s="24"/>
      <c r="C23" s="1238"/>
      <c r="D23" s="1239"/>
      <c r="E23" s="1240"/>
      <c r="F23" s="1245"/>
      <c r="G23" s="1246"/>
      <c r="H23" s="1247"/>
      <c r="I23" s="1247"/>
      <c r="J23" s="1248"/>
      <c r="K23" s="1243"/>
      <c r="L23" s="1243"/>
      <c r="M23" s="1243"/>
      <c r="N23" s="1244"/>
      <c r="O23" s="1239"/>
      <c r="P23" s="1053"/>
      <c r="Q23" s="1056"/>
      <c r="R23" s="1041"/>
      <c r="S23" s="1041"/>
      <c r="T23" s="1023"/>
      <c r="U23" s="1008"/>
      <c r="V23" s="1008"/>
      <c r="W23" s="1008"/>
      <c r="X23" s="1008"/>
      <c r="Y23" s="1008"/>
      <c r="Z23" s="1005"/>
      <c r="AA23" s="1005"/>
      <c r="AB23" s="1005"/>
      <c r="AC23" s="1005"/>
      <c r="AD23" s="1005"/>
      <c r="AE23" s="1005"/>
      <c r="AF23" s="1005"/>
      <c r="AG23" s="196"/>
      <c r="AH23" s="592"/>
      <c r="AI23" s="592"/>
      <c r="AJ23" s="592"/>
      <c r="AK23" s="196"/>
      <c r="AL23" s="197"/>
      <c r="AM23" s="197"/>
      <c r="AN23" s="197"/>
      <c r="AO23" s="197"/>
      <c r="AP23" s="1151"/>
      <c r="AQ23" s="1005"/>
      <c r="AR23" s="282"/>
      <c r="AS23" s="282"/>
      <c r="AT23" s="282"/>
      <c r="AU23" s="282"/>
      <c r="AV23" s="282"/>
      <c r="AW23" s="282"/>
      <c r="AX23" s="1151"/>
      <c r="AY23" s="1005"/>
      <c r="AZ23" s="282"/>
      <c r="BA23" s="282"/>
      <c r="BB23" s="282"/>
      <c r="BC23" s="282"/>
      <c r="BD23" s="282"/>
      <c r="BE23" s="282"/>
      <c r="BF23" s="1151"/>
      <c r="BG23" s="1005"/>
      <c r="BH23" s="282"/>
      <c r="BI23" s="282"/>
      <c r="BJ23" s="282"/>
      <c r="BK23" s="282"/>
      <c r="BL23" s="282"/>
      <c r="BM23" s="282"/>
      <c r="BN23" s="1151"/>
      <c r="BO23" s="1005"/>
      <c r="BP23" s="282"/>
      <c r="BQ23" s="282"/>
      <c r="BR23" s="282"/>
      <c r="BS23" s="282"/>
      <c r="BT23" s="282"/>
      <c r="BU23" s="282"/>
    </row>
    <row r="24" spans="1:73" ht="39.950000000000003" customHeight="1" thickTop="1" thickBot="1" x14ac:dyDescent="0.3">
      <c r="A24" s="151"/>
      <c r="B24" s="24"/>
      <c r="C24" s="1238"/>
      <c r="D24" s="1239"/>
      <c r="E24" s="1240"/>
      <c r="F24" s="1245"/>
      <c r="G24" s="1246"/>
      <c r="H24" s="1247"/>
      <c r="I24" s="1247"/>
      <c r="J24" s="1248"/>
      <c r="K24" s="1243"/>
      <c r="L24" s="1243"/>
      <c r="M24" s="1243"/>
      <c r="N24" s="1244"/>
      <c r="O24" s="1239"/>
      <c r="P24" s="1054"/>
      <c r="Q24" s="1057"/>
      <c r="R24" s="1042"/>
      <c r="S24" s="1042"/>
      <c r="T24" s="1024"/>
      <c r="U24" s="1009"/>
      <c r="V24" s="1009"/>
      <c r="W24" s="1009"/>
      <c r="X24" s="1009"/>
      <c r="Y24" s="1009"/>
      <c r="Z24" s="1006"/>
      <c r="AA24" s="1006"/>
      <c r="AB24" s="1006"/>
      <c r="AC24" s="1006"/>
      <c r="AD24" s="1006"/>
      <c r="AE24" s="1006"/>
      <c r="AF24" s="1006"/>
      <c r="AG24" s="715"/>
      <c r="AH24" s="716"/>
      <c r="AI24" s="716"/>
      <c r="AJ24" s="716"/>
      <c r="AK24" s="715"/>
      <c r="AL24" s="717"/>
      <c r="AM24" s="717"/>
      <c r="AN24" s="717"/>
      <c r="AO24" s="717"/>
      <c r="AP24" s="1152"/>
      <c r="AQ24" s="1006"/>
      <c r="AR24" s="718"/>
      <c r="AS24" s="718"/>
      <c r="AT24" s="718"/>
      <c r="AU24" s="718"/>
      <c r="AV24" s="718"/>
      <c r="AW24" s="718"/>
      <c r="AX24" s="1152"/>
      <c r="AY24" s="1006"/>
      <c r="AZ24" s="718"/>
      <c r="BA24" s="718"/>
      <c r="BB24" s="718"/>
      <c r="BC24" s="718"/>
      <c r="BD24" s="718"/>
      <c r="BE24" s="718"/>
      <c r="BF24" s="1152"/>
      <c r="BG24" s="1006"/>
      <c r="BH24" s="718"/>
      <c r="BI24" s="718"/>
      <c r="BJ24" s="718"/>
      <c r="BK24" s="718"/>
      <c r="BL24" s="718"/>
      <c r="BM24" s="718"/>
      <c r="BN24" s="1152"/>
      <c r="BO24" s="1006"/>
      <c r="BP24" s="718"/>
      <c r="BQ24" s="718"/>
      <c r="BR24" s="718"/>
      <c r="BS24" s="718"/>
      <c r="BT24" s="718"/>
      <c r="BU24" s="718"/>
    </row>
    <row r="25" spans="1:73" ht="39.950000000000003" customHeight="1" thickTop="1" thickBot="1" x14ac:dyDescent="0.3">
      <c r="A25" s="151"/>
      <c r="B25" s="24"/>
      <c r="C25" s="1238" t="s">
        <v>598</v>
      </c>
      <c r="D25" s="1239" t="s">
        <v>599</v>
      </c>
      <c r="E25" s="1240">
        <v>103</v>
      </c>
      <c r="F25" s="1245">
        <v>240902900</v>
      </c>
      <c r="G25" s="1246" t="s">
        <v>3172</v>
      </c>
      <c r="H25" s="1247">
        <v>1</v>
      </c>
      <c r="I25" s="1247" t="s">
        <v>2982</v>
      </c>
      <c r="J25" s="1248">
        <v>24</v>
      </c>
      <c r="K25" s="1243" t="s">
        <v>3145</v>
      </c>
      <c r="L25" s="1243">
        <v>2409</v>
      </c>
      <c r="M25" s="1243" t="s">
        <v>3168</v>
      </c>
      <c r="N25" s="1244">
        <v>2026004540063</v>
      </c>
      <c r="O25" s="1239" t="s">
        <v>3169</v>
      </c>
      <c r="P25" s="1052" t="s">
        <v>597</v>
      </c>
      <c r="Q25" s="1055">
        <v>1</v>
      </c>
      <c r="R25" s="1040" t="s">
        <v>2867</v>
      </c>
      <c r="S25" s="1040"/>
      <c r="T25" s="1022"/>
      <c r="U25" s="1007"/>
      <c r="V25" s="1007"/>
      <c r="W25" s="1007"/>
      <c r="X25" s="1007"/>
      <c r="Y25" s="1007"/>
      <c r="Z25" s="1004">
        <f t="shared" ref="Z25" si="45">+AQ25+AY25+BG25+BO25</f>
        <v>0</v>
      </c>
      <c r="AA25" s="1004">
        <f t="shared" ref="AA25:AF25" si="46">SUM(AR25:AR28,AZ25:AZ28,BH25:BH28,BP25:BP28)</f>
        <v>0</v>
      </c>
      <c r="AB25" s="1004">
        <f t="shared" si="46"/>
        <v>0</v>
      </c>
      <c r="AC25" s="1004">
        <f t="shared" si="46"/>
        <v>0</v>
      </c>
      <c r="AD25" s="1004">
        <f t="shared" si="46"/>
        <v>0</v>
      </c>
      <c r="AE25" s="1004">
        <f t="shared" si="46"/>
        <v>0</v>
      </c>
      <c r="AF25" s="1004">
        <f t="shared" si="46"/>
        <v>0</v>
      </c>
      <c r="AG25" s="714"/>
      <c r="AH25" s="593"/>
      <c r="AI25" s="593"/>
      <c r="AJ25" s="593"/>
      <c r="AK25" s="207"/>
      <c r="AL25" s="208"/>
      <c r="AM25" s="208"/>
      <c r="AN25" s="208"/>
      <c r="AO25" s="208"/>
      <c r="AP25" s="1150">
        <f t="shared" ref="AP25" si="47">+U25</f>
        <v>0</v>
      </c>
      <c r="AQ25" s="1004">
        <f t="shared" ref="AQ25" si="48">SUM(AR25:AW28)</f>
        <v>0</v>
      </c>
      <c r="AR25" s="299"/>
      <c r="AS25" s="299"/>
      <c r="AT25" s="299"/>
      <c r="AU25" s="299"/>
      <c r="AV25" s="299"/>
      <c r="AW25" s="299"/>
      <c r="AX25" s="1150">
        <f t="shared" ref="AX25" si="49">+V25</f>
        <v>0</v>
      </c>
      <c r="AY25" s="1004">
        <f t="shared" ref="AY25" si="50">SUM(AZ25:BE28)</f>
        <v>0</v>
      </c>
      <c r="AZ25" s="299"/>
      <c r="BA25" s="299"/>
      <c r="BB25" s="299"/>
      <c r="BC25" s="299"/>
      <c r="BD25" s="299"/>
      <c r="BE25" s="299"/>
      <c r="BF25" s="1150">
        <f t="shared" ref="BF25" si="51">+W25</f>
        <v>0</v>
      </c>
      <c r="BG25" s="1004">
        <f t="shared" ref="BG25" si="52">SUM(BH25:BM28)</f>
        <v>0</v>
      </c>
      <c r="BH25" s="299"/>
      <c r="BI25" s="299"/>
      <c r="BJ25" s="299"/>
      <c r="BK25" s="299"/>
      <c r="BL25" s="299"/>
      <c r="BM25" s="299"/>
      <c r="BN25" s="1150">
        <f t="shared" ref="BN25" si="53">+X25</f>
        <v>0</v>
      </c>
      <c r="BO25" s="1004">
        <f t="shared" ref="BO25" si="54">SUM(BP25:BU28)</f>
        <v>0</v>
      </c>
      <c r="BP25" s="299"/>
      <c r="BQ25" s="299"/>
      <c r="BR25" s="299"/>
      <c r="BS25" s="299"/>
      <c r="BT25" s="299"/>
      <c r="BU25" s="299"/>
    </row>
    <row r="26" spans="1:73" ht="39.950000000000003" customHeight="1" thickTop="1" thickBot="1" x14ac:dyDescent="0.3">
      <c r="A26" s="151"/>
      <c r="B26" s="24"/>
      <c r="C26" s="1238"/>
      <c r="D26" s="1239"/>
      <c r="E26" s="1240"/>
      <c r="F26" s="1245"/>
      <c r="G26" s="1246"/>
      <c r="H26" s="1247"/>
      <c r="I26" s="1247"/>
      <c r="J26" s="1248"/>
      <c r="K26" s="1243"/>
      <c r="L26" s="1243"/>
      <c r="M26" s="1243"/>
      <c r="N26" s="1244"/>
      <c r="O26" s="1239"/>
      <c r="P26" s="1053"/>
      <c r="Q26" s="1056"/>
      <c r="R26" s="1041"/>
      <c r="S26" s="1041"/>
      <c r="T26" s="1023"/>
      <c r="U26" s="1008"/>
      <c r="V26" s="1008"/>
      <c r="W26" s="1008"/>
      <c r="X26" s="1008"/>
      <c r="Y26" s="1008"/>
      <c r="Z26" s="1005"/>
      <c r="AA26" s="1005"/>
      <c r="AB26" s="1005"/>
      <c r="AC26" s="1005"/>
      <c r="AD26" s="1005"/>
      <c r="AE26" s="1005"/>
      <c r="AF26" s="1005"/>
      <c r="AG26" s="479"/>
      <c r="AH26" s="592"/>
      <c r="AI26" s="592"/>
      <c r="AJ26" s="592"/>
      <c r="AK26" s="196"/>
      <c r="AL26" s="197"/>
      <c r="AM26" s="197"/>
      <c r="AN26" s="197"/>
      <c r="AO26" s="197"/>
      <c r="AP26" s="1151"/>
      <c r="AQ26" s="1005"/>
      <c r="AR26" s="282"/>
      <c r="AS26" s="282"/>
      <c r="AT26" s="282"/>
      <c r="AU26" s="282"/>
      <c r="AV26" s="282"/>
      <c r="AW26" s="282"/>
      <c r="AX26" s="1151"/>
      <c r="AY26" s="1005"/>
      <c r="AZ26" s="282"/>
      <c r="BA26" s="282"/>
      <c r="BB26" s="282"/>
      <c r="BC26" s="282"/>
      <c r="BD26" s="282"/>
      <c r="BE26" s="282"/>
      <c r="BF26" s="1151"/>
      <c r="BG26" s="1005"/>
      <c r="BH26" s="282"/>
      <c r="BI26" s="282"/>
      <c r="BJ26" s="282"/>
      <c r="BK26" s="282"/>
      <c r="BL26" s="282"/>
      <c r="BM26" s="282"/>
      <c r="BN26" s="1151"/>
      <c r="BO26" s="1005"/>
      <c r="BP26" s="282"/>
      <c r="BQ26" s="282"/>
      <c r="BR26" s="282"/>
      <c r="BS26" s="282"/>
      <c r="BT26" s="282"/>
      <c r="BU26" s="282"/>
    </row>
    <row r="27" spans="1:73" ht="39.950000000000003" customHeight="1" thickTop="1" thickBot="1" x14ac:dyDescent="0.3">
      <c r="A27" s="151"/>
      <c r="B27" s="24"/>
      <c r="C27" s="1238"/>
      <c r="D27" s="1239"/>
      <c r="E27" s="1240"/>
      <c r="F27" s="1245"/>
      <c r="G27" s="1246"/>
      <c r="H27" s="1247"/>
      <c r="I27" s="1247"/>
      <c r="J27" s="1248"/>
      <c r="K27" s="1243"/>
      <c r="L27" s="1243"/>
      <c r="M27" s="1243"/>
      <c r="N27" s="1244"/>
      <c r="O27" s="1239"/>
      <c r="P27" s="1053"/>
      <c r="Q27" s="1056"/>
      <c r="R27" s="1041"/>
      <c r="S27" s="1041"/>
      <c r="T27" s="1023"/>
      <c r="U27" s="1008"/>
      <c r="V27" s="1008"/>
      <c r="W27" s="1008"/>
      <c r="X27" s="1008"/>
      <c r="Y27" s="1008"/>
      <c r="Z27" s="1005"/>
      <c r="AA27" s="1005"/>
      <c r="AB27" s="1005"/>
      <c r="AC27" s="1005"/>
      <c r="AD27" s="1005"/>
      <c r="AE27" s="1005"/>
      <c r="AF27" s="1005"/>
      <c r="AG27" s="196"/>
      <c r="AH27" s="592"/>
      <c r="AI27" s="592"/>
      <c r="AJ27" s="592"/>
      <c r="AK27" s="196"/>
      <c r="AL27" s="197"/>
      <c r="AM27" s="197"/>
      <c r="AN27" s="197"/>
      <c r="AO27" s="197"/>
      <c r="AP27" s="1151"/>
      <c r="AQ27" s="1005"/>
      <c r="AR27" s="282"/>
      <c r="AS27" s="282"/>
      <c r="AT27" s="282"/>
      <c r="AU27" s="282"/>
      <c r="AV27" s="282"/>
      <c r="AW27" s="282"/>
      <c r="AX27" s="1151"/>
      <c r="AY27" s="1005"/>
      <c r="AZ27" s="282"/>
      <c r="BA27" s="282"/>
      <c r="BB27" s="282"/>
      <c r="BC27" s="282"/>
      <c r="BD27" s="282"/>
      <c r="BE27" s="282"/>
      <c r="BF27" s="1151"/>
      <c r="BG27" s="1005"/>
      <c r="BH27" s="282"/>
      <c r="BI27" s="282"/>
      <c r="BJ27" s="282"/>
      <c r="BK27" s="282"/>
      <c r="BL27" s="282"/>
      <c r="BM27" s="282"/>
      <c r="BN27" s="1151"/>
      <c r="BO27" s="1005"/>
      <c r="BP27" s="282"/>
      <c r="BQ27" s="282"/>
      <c r="BR27" s="282"/>
      <c r="BS27" s="282"/>
      <c r="BT27" s="282"/>
      <c r="BU27" s="282"/>
    </row>
    <row r="28" spans="1:73" ht="39.950000000000003" customHeight="1" thickTop="1" thickBot="1" x14ac:dyDescent="0.3">
      <c r="A28" s="151"/>
      <c r="B28" s="24"/>
      <c r="C28" s="1238"/>
      <c r="D28" s="1239"/>
      <c r="E28" s="1240"/>
      <c r="F28" s="1245"/>
      <c r="G28" s="1246"/>
      <c r="H28" s="1247"/>
      <c r="I28" s="1247"/>
      <c r="J28" s="1248"/>
      <c r="K28" s="1243"/>
      <c r="L28" s="1243"/>
      <c r="M28" s="1243"/>
      <c r="N28" s="1244"/>
      <c r="O28" s="1239"/>
      <c r="P28" s="1054"/>
      <c r="Q28" s="1057"/>
      <c r="R28" s="1042"/>
      <c r="S28" s="1042"/>
      <c r="T28" s="1024"/>
      <c r="U28" s="1009"/>
      <c r="V28" s="1009"/>
      <c r="W28" s="1009"/>
      <c r="X28" s="1009"/>
      <c r="Y28" s="1009"/>
      <c r="Z28" s="1006"/>
      <c r="AA28" s="1006"/>
      <c r="AB28" s="1006"/>
      <c r="AC28" s="1006"/>
      <c r="AD28" s="1006"/>
      <c r="AE28" s="1006"/>
      <c r="AF28" s="1006"/>
      <c r="AG28" s="715"/>
      <c r="AH28" s="716"/>
      <c r="AI28" s="716"/>
      <c r="AJ28" s="716"/>
      <c r="AK28" s="715"/>
      <c r="AL28" s="717"/>
      <c r="AM28" s="717"/>
      <c r="AN28" s="717"/>
      <c r="AO28" s="717"/>
      <c r="AP28" s="1152"/>
      <c r="AQ28" s="1006"/>
      <c r="AR28" s="718"/>
      <c r="AS28" s="718"/>
      <c r="AT28" s="718"/>
      <c r="AU28" s="718"/>
      <c r="AV28" s="718"/>
      <c r="AW28" s="718"/>
      <c r="AX28" s="1152"/>
      <c r="AY28" s="1006"/>
      <c r="AZ28" s="718"/>
      <c r="BA28" s="718"/>
      <c r="BB28" s="718"/>
      <c r="BC28" s="718"/>
      <c r="BD28" s="718"/>
      <c r="BE28" s="718"/>
      <c r="BF28" s="1152"/>
      <c r="BG28" s="1006"/>
      <c r="BH28" s="718"/>
      <c r="BI28" s="718"/>
      <c r="BJ28" s="718"/>
      <c r="BK28" s="718"/>
      <c r="BL28" s="718"/>
      <c r="BM28" s="718"/>
      <c r="BN28" s="1152"/>
      <c r="BO28" s="1006"/>
      <c r="BP28" s="718"/>
      <c r="BQ28" s="718"/>
      <c r="BR28" s="718"/>
      <c r="BS28" s="718"/>
      <c r="BT28" s="718"/>
      <c r="BU28" s="718"/>
    </row>
    <row r="29" spans="1:73" ht="39.950000000000003" customHeight="1" thickTop="1" thickBot="1" x14ac:dyDescent="0.3">
      <c r="B29" s="924" t="s">
        <v>600</v>
      </c>
      <c r="C29" s="202" t="s">
        <v>601</v>
      </c>
      <c r="D29" s="333"/>
      <c r="E29" s="429"/>
      <c r="F29" s="442"/>
      <c r="G29" s="334"/>
      <c r="H29" s="335"/>
      <c r="I29" s="335"/>
      <c r="J29" s="336"/>
      <c r="K29" s="336"/>
      <c r="L29" s="333"/>
      <c r="M29" s="337"/>
      <c r="N29" s="338"/>
      <c r="O29" s="339"/>
      <c r="P29" s="339"/>
      <c r="Q29" s="187"/>
      <c r="R29" s="187"/>
      <c r="S29" s="27"/>
      <c r="T29" s="28"/>
      <c r="U29" s="13"/>
      <c r="V29" s="13"/>
      <c r="W29" s="13"/>
      <c r="X29" s="13"/>
      <c r="Y29" s="927"/>
      <c r="Z29" s="932">
        <f t="shared" ref="Z29:AF77" si="55">+AQ29+AY29+BG29+BO29</f>
        <v>0</v>
      </c>
      <c r="AA29" s="932">
        <f t="shared" si="5"/>
        <v>0</v>
      </c>
      <c r="AB29" s="932">
        <f t="shared" si="5"/>
        <v>0</v>
      </c>
      <c r="AC29" s="932">
        <f t="shared" si="5"/>
        <v>0</v>
      </c>
      <c r="AD29" s="932">
        <f t="shared" si="5"/>
        <v>0</v>
      </c>
      <c r="AE29" s="932">
        <f t="shared" si="5"/>
        <v>0</v>
      </c>
      <c r="AF29" s="932">
        <f t="shared" si="5"/>
        <v>0</v>
      </c>
      <c r="AG29" s="195"/>
      <c r="AH29" s="195"/>
      <c r="AI29" s="195"/>
      <c r="AJ29" s="195"/>
      <c r="AK29" s="195"/>
      <c r="AL29" s="195"/>
      <c r="AM29" s="195"/>
      <c r="AN29" s="195"/>
      <c r="AO29" s="195"/>
      <c r="AP29" s="18"/>
      <c r="AQ29" s="929">
        <f t="shared" ref="AQ29" si="56">SUM(AQ30:AQ41)</f>
        <v>0</v>
      </c>
      <c r="AR29" s="929">
        <f>SUM(AR30:AR41)</f>
        <v>0</v>
      </c>
      <c r="AS29" s="929">
        <f t="shared" ref="AS29:AW29" si="57">SUM(AS30:AS41)</f>
        <v>0</v>
      </c>
      <c r="AT29" s="929">
        <f t="shared" si="57"/>
        <v>0</v>
      </c>
      <c r="AU29" s="929">
        <f t="shared" si="57"/>
        <v>0</v>
      </c>
      <c r="AV29" s="929">
        <f t="shared" si="57"/>
        <v>0</v>
      </c>
      <c r="AW29" s="929">
        <f t="shared" si="57"/>
        <v>0</v>
      </c>
      <c r="AX29" s="18"/>
      <c r="AY29" s="929">
        <f t="shared" ref="AY29" si="58">SUM(AY30:AY41)</f>
        <v>0</v>
      </c>
      <c r="AZ29" s="929">
        <f>SUM(AZ30:AZ41)</f>
        <v>0</v>
      </c>
      <c r="BA29" s="929">
        <f t="shared" ref="BA29:BE29" si="59">SUM(BA30:BA41)</f>
        <v>0</v>
      </c>
      <c r="BB29" s="929">
        <f t="shared" si="59"/>
        <v>0</v>
      </c>
      <c r="BC29" s="929">
        <f t="shared" si="59"/>
        <v>0</v>
      </c>
      <c r="BD29" s="929">
        <f t="shared" si="59"/>
        <v>0</v>
      </c>
      <c r="BE29" s="929">
        <f t="shared" si="59"/>
        <v>0</v>
      </c>
      <c r="BF29" s="18"/>
      <c r="BG29" s="929">
        <f t="shared" ref="BG29" si="60">SUM(BG30:BG41)</f>
        <v>0</v>
      </c>
      <c r="BH29" s="929">
        <f>SUM(BH30:BH41)</f>
        <v>0</v>
      </c>
      <c r="BI29" s="929">
        <f t="shared" ref="BI29:BM29" si="61">SUM(BI30:BI41)</f>
        <v>0</v>
      </c>
      <c r="BJ29" s="929">
        <f t="shared" si="61"/>
        <v>0</v>
      </c>
      <c r="BK29" s="929">
        <f t="shared" si="61"/>
        <v>0</v>
      </c>
      <c r="BL29" s="929">
        <f t="shared" si="61"/>
        <v>0</v>
      </c>
      <c r="BM29" s="929">
        <f t="shared" si="61"/>
        <v>0</v>
      </c>
      <c r="BN29" s="18"/>
      <c r="BO29" s="929">
        <f t="shared" ref="BO29" si="62">SUM(BO30:BO41)</f>
        <v>0</v>
      </c>
      <c r="BP29" s="929">
        <f>SUM(BP30:BP41)</f>
        <v>0</v>
      </c>
      <c r="BQ29" s="929">
        <f t="shared" ref="BQ29:BU29" si="63">SUM(BQ30:BQ41)</f>
        <v>0</v>
      </c>
      <c r="BR29" s="929">
        <f t="shared" si="63"/>
        <v>0</v>
      </c>
      <c r="BS29" s="929">
        <f t="shared" si="63"/>
        <v>0</v>
      </c>
      <c r="BT29" s="929">
        <f t="shared" si="63"/>
        <v>0</v>
      </c>
      <c r="BU29" s="929">
        <f t="shared" si="63"/>
        <v>0</v>
      </c>
    </row>
    <row r="30" spans="1:73" ht="39.950000000000003" customHeight="1" thickTop="1" thickBot="1" x14ac:dyDescent="0.3">
      <c r="A30" s="151"/>
      <c r="B30" s="24"/>
      <c r="C30" s="1238" t="s">
        <v>602</v>
      </c>
      <c r="D30" s="1239" t="s">
        <v>603</v>
      </c>
      <c r="E30" s="1240">
        <v>104</v>
      </c>
      <c r="F30" s="1245">
        <v>240902300</v>
      </c>
      <c r="G30" s="1246" t="s">
        <v>3173</v>
      </c>
      <c r="H30" s="1249">
        <v>12800</v>
      </c>
      <c r="I30" s="1247" t="s">
        <v>2982</v>
      </c>
      <c r="J30" s="1243">
        <v>24</v>
      </c>
      <c r="K30" s="1243" t="s">
        <v>3145</v>
      </c>
      <c r="L30" s="1243">
        <v>2409</v>
      </c>
      <c r="M30" s="1243" t="s">
        <v>3168</v>
      </c>
      <c r="N30" s="1244">
        <v>2026004540063</v>
      </c>
      <c r="O30" s="1239" t="s">
        <v>3169</v>
      </c>
      <c r="P30" s="1052" t="s">
        <v>604</v>
      </c>
      <c r="Q30" s="1055">
        <v>12</v>
      </c>
      <c r="R30" s="1040" t="s">
        <v>2871</v>
      </c>
      <c r="S30" s="1040"/>
      <c r="T30" s="1022"/>
      <c r="U30" s="1007"/>
      <c r="V30" s="1007"/>
      <c r="W30" s="1007"/>
      <c r="X30" s="1007"/>
      <c r="Y30" s="1007"/>
      <c r="Z30" s="1004">
        <f t="shared" si="55"/>
        <v>0</v>
      </c>
      <c r="AA30" s="1004">
        <f t="shared" ref="AA30" si="64">SUM(AR30:AR33,AZ30:AZ33,BH30:BH33,BP30:BP33)</f>
        <v>0</v>
      </c>
      <c r="AB30" s="1004">
        <f t="shared" ref="AB30" si="65">SUM(AS30:AS33,BA30:BA33,BI30:BI33,BQ30:BQ33)</f>
        <v>0</v>
      </c>
      <c r="AC30" s="1004">
        <f t="shared" ref="AC30" si="66">SUM(AT30:AT33,BB30:BB33,BJ30:BJ33,BR30:BR33)</f>
        <v>0</v>
      </c>
      <c r="AD30" s="1004">
        <f t="shared" ref="AD30" si="67">SUM(AU30:AU33,BC30:BC33,BK30:BK33,BS30:BS33)</f>
        <v>0</v>
      </c>
      <c r="AE30" s="1004">
        <f t="shared" ref="AE30" si="68">SUM(AV30:AV33,BD30:BD33,BL30:BL33,BT30:BT33)</f>
        <v>0</v>
      </c>
      <c r="AF30" s="1004">
        <f t="shared" ref="AF30" si="69">SUM(AW30:AW33,BE30:BE33,BM30:BM33,BU30:BU33)</f>
        <v>0</v>
      </c>
      <c r="AG30" s="714"/>
      <c r="AH30" s="593"/>
      <c r="AI30" s="593"/>
      <c r="AJ30" s="593"/>
      <c r="AK30" s="207"/>
      <c r="AL30" s="208"/>
      <c r="AM30" s="208"/>
      <c r="AN30" s="208"/>
      <c r="AO30" s="208"/>
      <c r="AP30" s="1150">
        <f t="shared" ref="AP30" si="70">+U30</f>
        <v>0</v>
      </c>
      <c r="AQ30" s="1004">
        <f t="shared" ref="AQ30" si="71">SUM(AR30:AW33)</f>
        <v>0</v>
      </c>
      <c r="AR30" s="299"/>
      <c r="AS30" s="299"/>
      <c r="AT30" s="299"/>
      <c r="AU30" s="299"/>
      <c r="AV30" s="299"/>
      <c r="AW30" s="299"/>
      <c r="AX30" s="1150">
        <f t="shared" ref="AX30" si="72">+V30</f>
        <v>0</v>
      </c>
      <c r="AY30" s="1004">
        <f t="shared" ref="AY30" si="73">SUM(AZ30:BE33)</f>
        <v>0</v>
      </c>
      <c r="AZ30" s="299"/>
      <c r="BA30" s="299"/>
      <c r="BB30" s="299"/>
      <c r="BC30" s="299"/>
      <c r="BD30" s="299"/>
      <c r="BE30" s="299"/>
      <c r="BF30" s="1150">
        <f t="shared" ref="BF30" si="74">+W30</f>
        <v>0</v>
      </c>
      <c r="BG30" s="1004">
        <f t="shared" ref="BG30" si="75">SUM(BH30:BM33)</f>
        <v>0</v>
      </c>
      <c r="BH30" s="299"/>
      <c r="BI30" s="299"/>
      <c r="BJ30" s="299"/>
      <c r="BK30" s="299"/>
      <c r="BL30" s="299"/>
      <c r="BM30" s="299"/>
      <c r="BN30" s="1150">
        <f t="shared" ref="BN30" si="76">+X30</f>
        <v>0</v>
      </c>
      <c r="BO30" s="1004">
        <f t="shared" ref="BO30" si="77">SUM(BP30:BU33)</f>
        <v>0</v>
      </c>
      <c r="BP30" s="299"/>
      <c r="BQ30" s="299"/>
      <c r="BR30" s="299"/>
      <c r="BS30" s="299"/>
      <c r="BT30" s="299"/>
      <c r="BU30" s="299"/>
    </row>
    <row r="31" spans="1:73" ht="39.950000000000003" customHeight="1" thickTop="1" thickBot="1" x14ac:dyDescent="0.3">
      <c r="A31" s="151"/>
      <c r="B31" s="24"/>
      <c r="C31" s="1238"/>
      <c r="D31" s="1239"/>
      <c r="E31" s="1240"/>
      <c r="F31" s="1245"/>
      <c r="G31" s="1246"/>
      <c r="H31" s="1249"/>
      <c r="I31" s="1247"/>
      <c r="J31" s="1243"/>
      <c r="K31" s="1243"/>
      <c r="L31" s="1243"/>
      <c r="M31" s="1243"/>
      <c r="N31" s="1244"/>
      <c r="O31" s="1239"/>
      <c r="P31" s="1053"/>
      <c r="Q31" s="1056"/>
      <c r="R31" s="1041"/>
      <c r="S31" s="1041"/>
      <c r="T31" s="1023"/>
      <c r="U31" s="1008"/>
      <c r="V31" s="1008"/>
      <c r="W31" s="1008"/>
      <c r="X31" s="1008"/>
      <c r="Y31" s="1008"/>
      <c r="Z31" s="1005"/>
      <c r="AA31" s="1005"/>
      <c r="AB31" s="1005"/>
      <c r="AC31" s="1005"/>
      <c r="AD31" s="1005"/>
      <c r="AE31" s="1005"/>
      <c r="AF31" s="1005"/>
      <c r="AG31" s="479"/>
      <c r="AH31" s="592"/>
      <c r="AI31" s="592"/>
      <c r="AJ31" s="592"/>
      <c r="AK31" s="196"/>
      <c r="AL31" s="197"/>
      <c r="AM31" s="197"/>
      <c r="AN31" s="197"/>
      <c r="AO31" s="197"/>
      <c r="AP31" s="1151"/>
      <c r="AQ31" s="1005"/>
      <c r="AR31" s="282"/>
      <c r="AS31" s="282"/>
      <c r="AT31" s="282"/>
      <c r="AU31" s="282"/>
      <c r="AV31" s="282"/>
      <c r="AW31" s="282"/>
      <c r="AX31" s="1151"/>
      <c r="AY31" s="1005"/>
      <c r="AZ31" s="282"/>
      <c r="BA31" s="282"/>
      <c r="BB31" s="282"/>
      <c r="BC31" s="282"/>
      <c r="BD31" s="282"/>
      <c r="BE31" s="282"/>
      <c r="BF31" s="1151"/>
      <c r="BG31" s="1005"/>
      <c r="BH31" s="282"/>
      <c r="BI31" s="282"/>
      <c r="BJ31" s="282"/>
      <c r="BK31" s="282"/>
      <c r="BL31" s="282"/>
      <c r="BM31" s="282"/>
      <c r="BN31" s="1151"/>
      <c r="BO31" s="1005"/>
      <c r="BP31" s="282"/>
      <c r="BQ31" s="282"/>
      <c r="BR31" s="282"/>
      <c r="BS31" s="282"/>
      <c r="BT31" s="282"/>
      <c r="BU31" s="282"/>
    </row>
    <row r="32" spans="1:73" ht="39.950000000000003" customHeight="1" thickTop="1" thickBot="1" x14ac:dyDescent="0.3">
      <c r="A32" s="151"/>
      <c r="B32" s="24"/>
      <c r="C32" s="1238"/>
      <c r="D32" s="1239"/>
      <c r="E32" s="1240"/>
      <c r="F32" s="1245"/>
      <c r="G32" s="1246"/>
      <c r="H32" s="1249"/>
      <c r="I32" s="1247"/>
      <c r="J32" s="1243"/>
      <c r="K32" s="1243"/>
      <c r="L32" s="1243"/>
      <c r="M32" s="1243"/>
      <c r="N32" s="1244"/>
      <c r="O32" s="1239"/>
      <c r="P32" s="1053"/>
      <c r="Q32" s="1056"/>
      <c r="R32" s="1041"/>
      <c r="S32" s="1041"/>
      <c r="T32" s="1023"/>
      <c r="U32" s="1008"/>
      <c r="V32" s="1008"/>
      <c r="W32" s="1008"/>
      <c r="X32" s="1008"/>
      <c r="Y32" s="1008"/>
      <c r="Z32" s="1005"/>
      <c r="AA32" s="1005"/>
      <c r="AB32" s="1005"/>
      <c r="AC32" s="1005"/>
      <c r="AD32" s="1005"/>
      <c r="AE32" s="1005"/>
      <c r="AF32" s="1005"/>
      <c r="AG32" s="196"/>
      <c r="AH32" s="592"/>
      <c r="AI32" s="592"/>
      <c r="AJ32" s="592"/>
      <c r="AK32" s="196"/>
      <c r="AL32" s="197"/>
      <c r="AM32" s="197"/>
      <c r="AN32" s="197"/>
      <c r="AO32" s="197"/>
      <c r="AP32" s="1151"/>
      <c r="AQ32" s="1005"/>
      <c r="AR32" s="282"/>
      <c r="AS32" s="282"/>
      <c r="AT32" s="282"/>
      <c r="AU32" s="282"/>
      <c r="AV32" s="282"/>
      <c r="AW32" s="282"/>
      <c r="AX32" s="1151"/>
      <c r="AY32" s="1005"/>
      <c r="AZ32" s="282"/>
      <c r="BA32" s="282"/>
      <c r="BB32" s="282"/>
      <c r="BC32" s="282"/>
      <c r="BD32" s="282"/>
      <c r="BE32" s="282"/>
      <c r="BF32" s="1151"/>
      <c r="BG32" s="1005"/>
      <c r="BH32" s="282"/>
      <c r="BI32" s="282"/>
      <c r="BJ32" s="282"/>
      <c r="BK32" s="282"/>
      <c r="BL32" s="282"/>
      <c r="BM32" s="282"/>
      <c r="BN32" s="1151"/>
      <c r="BO32" s="1005"/>
      <c r="BP32" s="282"/>
      <c r="BQ32" s="282"/>
      <c r="BR32" s="282"/>
      <c r="BS32" s="282"/>
      <c r="BT32" s="282"/>
      <c r="BU32" s="282"/>
    </row>
    <row r="33" spans="1:73" ht="39.950000000000003" customHeight="1" thickTop="1" thickBot="1" x14ac:dyDescent="0.3">
      <c r="A33" s="151"/>
      <c r="B33" s="24"/>
      <c r="C33" s="1238"/>
      <c r="D33" s="1239"/>
      <c r="E33" s="1240"/>
      <c r="F33" s="1245"/>
      <c r="G33" s="1246"/>
      <c r="H33" s="1249"/>
      <c r="I33" s="1247"/>
      <c r="J33" s="1243"/>
      <c r="K33" s="1243"/>
      <c r="L33" s="1243"/>
      <c r="M33" s="1243"/>
      <c r="N33" s="1244"/>
      <c r="O33" s="1239"/>
      <c r="P33" s="1054"/>
      <c r="Q33" s="1057"/>
      <c r="R33" s="1042"/>
      <c r="S33" s="1042"/>
      <c r="T33" s="1024"/>
      <c r="U33" s="1009"/>
      <c r="V33" s="1009"/>
      <c r="W33" s="1009"/>
      <c r="X33" s="1009"/>
      <c r="Y33" s="1009"/>
      <c r="Z33" s="1006"/>
      <c r="AA33" s="1006"/>
      <c r="AB33" s="1006"/>
      <c r="AC33" s="1006"/>
      <c r="AD33" s="1006"/>
      <c r="AE33" s="1006"/>
      <c r="AF33" s="1006"/>
      <c r="AG33" s="715"/>
      <c r="AH33" s="716"/>
      <c r="AI33" s="716"/>
      <c r="AJ33" s="716"/>
      <c r="AK33" s="715"/>
      <c r="AL33" s="717"/>
      <c r="AM33" s="717"/>
      <c r="AN33" s="717"/>
      <c r="AO33" s="717"/>
      <c r="AP33" s="1152"/>
      <c r="AQ33" s="1006"/>
      <c r="AR33" s="718"/>
      <c r="AS33" s="718"/>
      <c r="AT33" s="718"/>
      <c r="AU33" s="718"/>
      <c r="AV33" s="718"/>
      <c r="AW33" s="718"/>
      <c r="AX33" s="1152"/>
      <c r="AY33" s="1006"/>
      <c r="AZ33" s="718"/>
      <c r="BA33" s="718"/>
      <c r="BB33" s="718"/>
      <c r="BC33" s="718"/>
      <c r="BD33" s="718"/>
      <c r="BE33" s="718"/>
      <c r="BF33" s="1152"/>
      <c r="BG33" s="1006"/>
      <c r="BH33" s="718"/>
      <c r="BI33" s="718"/>
      <c r="BJ33" s="718"/>
      <c r="BK33" s="718"/>
      <c r="BL33" s="718"/>
      <c r="BM33" s="718"/>
      <c r="BN33" s="1152"/>
      <c r="BO33" s="1006"/>
      <c r="BP33" s="718"/>
      <c r="BQ33" s="718"/>
      <c r="BR33" s="718"/>
      <c r="BS33" s="718"/>
      <c r="BT33" s="718"/>
      <c r="BU33" s="718"/>
    </row>
    <row r="34" spans="1:73" ht="39.950000000000003" customHeight="1" thickTop="1" thickBot="1" x14ac:dyDescent="0.3">
      <c r="A34" s="151"/>
      <c r="B34" s="24"/>
      <c r="C34" s="1238" t="s">
        <v>605</v>
      </c>
      <c r="D34" s="1239" t="s">
        <v>606</v>
      </c>
      <c r="E34" s="1240">
        <v>105</v>
      </c>
      <c r="F34" s="1245">
        <v>240900801</v>
      </c>
      <c r="G34" s="1246" t="s">
        <v>3174</v>
      </c>
      <c r="H34" s="1249">
        <v>40</v>
      </c>
      <c r="I34" s="1247" t="s">
        <v>2982</v>
      </c>
      <c r="J34" s="1243">
        <v>24</v>
      </c>
      <c r="K34" s="1243" t="s">
        <v>3145</v>
      </c>
      <c r="L34" s="1243">
        <v>2409</v>
      </c>
      <c r="M34" s="1243" t="s">
        <v>3168</v>
      </c>
      <c r="N34" s="1244">
        <v>2026004540063</v>
      </c>
      <c r="O34" s="1239" t="s">
        <v>3169</v>
      </c>
      <c r="P34" s="1052" t="s">
        <v>607</v>
      </c>
      <c r="Q34" s="1055">
        <v>40</v>
      </c>
      <c r="R34" s="1040" t="s">
        <v>2867</v>
      </c>
      <c r="S34" s="1040"/>
      <c r="T34" s="1022"/>
      <c r="U34" s="1007"/>
      <c r="V34" s="1007"/>
      <c r="W34" s="1007"/>
      <c r="X34" s="1007"/>
      <c r="Y34" s="1007"/>
      <c r="Z34" s="1004">
        <f t="shared" ref="Z34" si="78">+AQ34+AY34+BG34+BO34</f>
        <v>0</v>
      </c>
      <c r="AA34" s="1004">
        <f t="shared" ref="AA34" si="79">SUM(AR34:AR37,AZ34:AZ37,BH34:BH37,BP34:BP37)</f>
        <v>0</v>
      </c>
      <c r="AB34" s="1004">
        <f t="shared" ref="AB34" si="80">SUM(AS34:AS37,BA34:BA37,BI34:BI37,BQ34:BQ37)</f>
        <v>0</v>
      </c>
      <c r="AC34" s="1004">
        <f t="shared" ref="AC34" si="81">SUM(AT34:AT37,BB34:BB37,BJ34:BJ37,BR34:BR37)</f>
        <v>0</v>
      </c>
      <c r="AD34" s="1004">
        <f t="shared" ref="AD34" si="82">SUM(AU34:AU37,BC34:BC37,BK34:BK37,BS34:BS37)</f>
        <v>0</v>
      </c>
      <c r="AE34" s="1004">
        <f t="shared" ref="AE34" si="83">SUM(AV34:AV37,BD34:BD37,BL34:BL37,BT34:BT37)</f>
        <v>0</v>
      </c>
      <c r="AF34" s="1004">
        <f t="shared" ref="AF34" si="84">SUM(AW34:AW37,BE34:BE37,BM34:BM37,BU34:BU37)</f>
        <v>0</v>
      </c>
      <c r="AG34" s="714"/>
      <c r="AH34" s="593"/>
      <c r="AI34" s="593"/>
      <c r="AJ34" s="593"/>
      <c r="AK34" s="207"/>
      <c r="AL34" s="208"/>
      <c r="AM34" s="208"/>
      <c r="AN34" s="208"/>
      <c r="AO34" s="208"/>
      <c r="AP34" s="1150">
        <f t="shared" ref="AP34" si="85">+U34</f>
        <v>0</v>
      </c>
      <c r="AQ34" s="1004">
        <f t="shared" ref="AQ34" si="86">SUM(AR34:AW37)</f>
        <v>0</v>
      </c>
      <c r="AR34" s="299"/>
      <c r="AS34" s="299"/>
      <c r="AT34" s="299"/>
      <c r="AU34" s="299"/>
      <c r="AV34" s="299"/>
      <c r="AW34" s="299"/>
      <c r="AX34" s="1150">
        <f t="shared" ref="AX34" si="87">+V34</f>
        <v>0</v>
      </c>
      <c r="AY34" s="1004">
        <f t="shared" ref="AY34" si="88">SUM(AZ34:BE37)</f>
        <v>0</v>
      </c>
      <c r="AZ34" s="299"/>
      <c r="BA34" s="299"/>
      <c r="BB34" s="299"/>
      <c r="BC34" s="299"/>
      <c r="BD34" s="299"/>
      <c r="BE34" s="299"/>
      <c r="BF34" s="1150">
        <f t="shared" ref="BF34" si="89">+W34</f>
        <v>0</v>
      </c>
      <c r="BG34" s="1004">
        <f t="shared" ref="BG34" si="90">SUM(BH34:BM37)</f>
        <v>0</v>
      </c>
      <c r="BH34" s="299"/>
      <c r="BI34" s="299"/>
      <c r="BJ34" s="299"/>
      <c r="BK34" s="299"/>
      <c r="BL34" s="299"/>
      <c r="BM34" s="299"/>
      <c r="BN34" s="1150">
        <f t="shared" ref="BN34" si="91">+X34</f>
        <v>0</v>
      </c>
      <c r="BO34" s="1004">
        <f t="shared" ref="BO34" si="92">SUM(BP34:BU37)</f>
        <v>0</v>
      </c>
      <c r="BP34" s="299"/>
      <c r="BQ34" s="299"/>
      <c r="BR34" s="299"/>
      <c r="BS34" s="299"/>
      <c r="BT34" s="299"/>
      <c r="BU34" s="299"/>
    </row>
    <row r="35" spans="1:73" ht="39.950000000000003" customHeight="1" thickTop="1" thickBot="1" x14ac:dyDescent="0.3">
      <c r="A35" s="151"/>
      <c r="B35" s="24"/>
      <c r="C35" s="1238"/>
      <c r="D35" s="1239"/>
      <c r="E35" s="1240"/>
      <c r="F35" s="1245"/>
      <c r="G35" s="1246"/>
      <c r="H35" s="1249"/>
      <c r="I35" s="1247"/>
      <c r="J35" s="1243"/>
      <c r="K35" s="1243"/>
      <c r="L35" s="1243"/>
      <c r="M35" s="1243"/>
      <c r="N35" s="1244"/>
      <c r="O35" s="1239"/>
      <c r="P35" s="1053"/>
      <c r="Q35" s="1056"/>
      <c r="R35" s="1041"/>
      <c r="S35" s="1041"/>
      <c r="T35" s="1023"/>
      <c r="U35" s="1008"/>
      <c r="V35" s="1008"/>
      <c r="W35" s="1008"/>
      <c r="X35" s="1008"/>
      <c r="Y35" s="1008"/>
      <c r="Z35" s="1005"/>
      <c r="AA35" s="1005"/>
      <c r="AB35" s="1005"/>
      <c r="AC35" s="1005"/>
      <c r="AD35" s="1005"/>
      <c r="AE35" s="1005"/>
      <c r="AF35" s="1005"/>
      <c r="AG35" s="479"/>
      <c r="AH35" s="592"/>
      <c r="AI35" s="592"/>
      <c r="AJ35" s="592"/>
      <c r="AK35" s="196"/>
      <c r="AL35" s="197"/>
      <c r="AM35" s="197"/>
      <c r="AN35" s="197"/>
      <c r="AO35" s="197"/>
      <c r="AP35" s="1151"/>
      <c r="AQ35" s="1005"/>
      <c r="AR35" s="282"/>
      <c r="AS35" s="282"/>
      <c r="AT35" s="282"/>
      <c r="AU35" s="282"/>
      <c r="AV35" s="282"/>
      <c r="AW35" s="282"/>
      <c r="AX35" s="1151"/>
      <c r="AY35" s="1005"/>
      <c r="AZ35" s="282"/>
      <c r="BA35" s="282"/>
      <c r="BB35" s="282"/>
      <c r="BC35" s="282"/>
      <c r="BD35" s="282"/>
      <c r="BE35" s="282"/>
      <c r="BF35" s="1151"/>
      <c r="BG35" s="1005"/>
      <c r="BH35" s="282"/>
      <c r="BI35" s="282"/>
      <c r="BJ35" s="282"/>
      <c r="BK35" s="282"/>
      <c r="BL35" s="282"/>
      <c r="BM35" s="282"/>
      <c r="BN35" s="1151"/>
      <c r="BO35" s="1005"/>
      <c r="BP35" s="282"/>
      <c r="BQ35" s="282"/>
      <c r="BR35" s="282"/>
      <c r="BS35" s="282"/>
      <c r="BT35" s="282"/>
      <c r="BU35" s="282"/>
    </row>
    <row r="36" spans="1:73" ht="39.950000000000003" customHeight="1" thickTop="1" thickBot="1" x14ac:dyDescent="0.3">
      <c r="A36" s="151"/>
      <c r="B36" s="24"/>
      <c r="C36" s="1238"/>
      <c r="D36" s="1239"/>
      <c r="E36" s="1240"/>
      <c r="F36" s="1245"/>
      <c r="G36" s="1246"/>
      <c r="H36" s="1249"/>
      <c r="I36" s="1247"/>
      <c r="J36" s="1243"/>
      <c r="K36" s="1243"/>
      <c r="L36" s="1243"/>
      <c r="M36" s="1243"/>
      <c r="N36" s="1244"/>
      <c r="O36" s="1239"/>
      <c r="P36" s="1053"/>
      <c r="Q36" s="1056"/>
      <c r="R36" s="1041"/>
      <c r="S36" s="1041"/>
      <c r="T36" s="1023"/>
      <c r="U36" s="1008"/>
      <c r="V36" s="1008"/>
      <c r="W36" s="1008"/>
      <c r="X36" s="1008"/>
      <c r="Y36" s="1008"/>
      <c r="Z36" s="1005"/>
      <c r="AA36" s="1005"/>
      <c r="AB36" s="1005"/>
      <c r="AC36" s="1005"/>
      <c r="AD36" s="1005"/>
      <c r="AE36" s="1005"/>
      <c r="AF36" s="1005"/>
      <c r="AG36" s="196"/>
      <c r="AH36" s="592"/>
      <c r="AI36" s="592"/>
      <c r="AJ36" s="592"/>
      <c r="AK36" s="196"/>
      <c r="AL36" s="197"/>
      <c r="AM36" s="197"/>
      <c r="AN36" s="197"/>
      <c r="AO36" s="197"/>
      <c r="AP36" s="1151"/>
      <c r="AQ36" s="1005"/>
      <c r="AR36" s="282"/>
      <c r="AS36" s="282"/>
      <c r="AT36" s="282"/>
      <c r="AU36" s="282"/>
      <c r="AV36" s="282"/>
      <c r="AW36" s="282"/>
      <c r="AX36" s="1151"/>
      <c r="AY36" s="1005"/>
      <c r="AZ36" s="282"/>
      <c r="BA36" s="282"/>
      <c r="BB36" s="282"/>
      <c r="BC36" s="282"/>
      <c r="BD36" s="282"/>
      <c r="BE36" s="282"/>
      <c r="BF36" s="1151"/>
      <c r="BG36" s="1005"/>
      <c r="BH36" s="282"/>
      <c r="BI36" s="282"/>
      <c r="BJ36" s="282"/>
      <c r="BK36" s="282"/>
      <c r="BL36" s="282"/>
      <c r="BM36" s="282"/>
      <c r="BN36" s="1151"/>
      <c r="BO36" s="1005"/>
      <c r="BP36" s="282"/>
      <c r="BQ36" s="282"/>
      <c r="BR36" s="282"/>
      <c r="BS36" s="282"/>
      <c r="BT36" s="282"/>
      <c r="BU36" s="282"/>
    </row>
    <row r="37" spans="1:73" ht="39.950000000000003" customHeight="1" thickTop="1" thickBot="1" x14ac:dyDescent="0.3">
      <c r="A37" s="151"/>
      <c r="B37" s="24"/>
      <c r="C37" s="1238"/>
      <c r="D37" s="1239"/>
      <c r="E37" s="1240"/>
      <c r="F37" s="1245"/>
      <c r="G37" s="1246"/>
      <c r="H37" s="1249"/>
      <c r="I37" s="1247"/>
      <c r="J37" s="1243"/>
      <c r="K37" s="1243"/>
      <c r="L37" s="1243"/>
      <c r="M37" s="1243"/>
      <c r="N37" s="1244"/>
      <c r="O37" s="1239"/>
      <c r="P37" s="1054"/>
      <c r="Q37" s="1057"/>
      <c r="R37" s="1042"/>
      <c r="S37" s="1042"/>
      <c r="T37" s="1024"/>
      <c r="U37" s="1009"/>
      <c r="V37" s="1009"/>
      <c r="W37" s="1009"/>
      <c r="X37" s="1009"/>
      <c r="Y37" s="1009"/>
      <c r="Z37" s="1006"/>
      <c r="AA37" s="1006"/>
      <c r="AB37" s="1006"/>
      <c r="AC37" s="1006"/>
      <c r="AD37" s="1006"/>
      <c r="AE37" s="1006"/>
      <c r="AF37" s="1006"/>
      <c r="AG37" s="715"/>
      <c r="AH37" s="716"/>
      <c r="AI37" s="716"/>
      <c r="AJ37" s="716"/>
      <c r="AK37" s="715"/>
      <c r="AL37" s="717"/>
      <c r="AM37" s="717"/>
      <c r="AN37" s="717"/>
      <c r="AO37" s="717"/>
      <c r="AP37" s="1152"/>
      <c r="AQ37" s="1006"/>
      <c r="AR37" s="718"/>
      <c r="AS37" s="718"/>
      <c r="AT37" s="718"/>
      <c r="AU37" s="718"/>
      <c r="AV37" s="718"/>
      <c r="AW37" s="718"/>
      <c r="AX37" s="1152"/>
      <c r="AY37" s="1006"/>
      <c r="AZ37" s="718"/>
      <c r="BA37" s="718"/>
      <c r="BB37" s="718"/>
      <c r="BC37" s="718"/>
      <c r="BD37" s="718"/>
      <c r="BE37" s="718"/>
      <c r="BF37" s="1152"/>
      <c r="BG37" s="1006"/>
      <c r="BH37" s="718"/>
      <c r="BI37" s="718"/>
      <c r="BJ37" s="718"/>
      <c r="BK37" s="718"/>
      <c r="BL37" s="718"/>
      <c r="BM37" s="718"/>
      <c r="BN37" s="1152"/>
      <c r="BO37" s="1006"/>
      <c r="BP37" s="718"/>
      <c r="BQ37" s="718"/>
      <c r="BR37" s="718"/>
      <c r="BS37" s="718"/>
      <c r="BT37" s="718"/>
      <c r="BU37" s="718"/>
    </row>
    <row r="38" spans="1:73" ht="39.950000000000003" customHeight="1" thickTop="1" thickBot="1" x14ac:dyDescent="0.3">
      <c r="A38" s="151"/>
      <c r="B38" s="24"/>
      <c r="C38" s="1238" t="s">
        <v>608</v>
      </c>
      <c r="D38" s="1239" t="s">
        <v>609</v>
      </c>
      <c r="E38" s="1240">
        <v>106</v>
      </c>
      <c r="F38" s="1245">
        <v>240901600</v>
      </c>
      <c r="G38" s="1246" t="s">
        <v>3175</v>
      </c>
      <c r="H38" s="1249">
        <v>1</v>
      </c>
      <c r="I38" s="1247" t="s">
        <v>2982</v>
      </c>
      <c r="J38" s="1243">
        <v>24</v>
      </c>
      <c r="K38" s="1243" t="s">
        <v>3145</v>
      </c>
      <c r="L38" s="1243">
        <v>2409</v>
      </c>
      <c r="M38" s="1243" t="s">
        <v>3168</v>
      </c>
      <c r="N38" s="1244">
        <v>2024004540113</v>
      </c>
      <c r="O38" s="1239" t="s">
        <v>3171</v>
      </c>
      <c r="P38" s="1052" t="s">
        <v>597</v>
      </c>
      <c r="Q38" s="1055">
        <v>1</v>
      </c>
      <c r="R38" s="1040" t="s">
        <v>2867</v>
      </c>
      <c r="S38" s="1040"/>
      <c r="T38" s="1022"/>
      <c r="U38" s="1007"/>
      <c r="V38" s="1007"/>
      <c r="W38" s="1007"/>
      <c r="X38" s="1007"/>
      <c r="Y38" s="1007"/>
      <c r="Z38" s="1004">
        <f t="shared" ref="Z38" si="93">+AQ38+AY38+BG38+BO38</f>
        <v>0</v>
      </c>
      <c r="AA38" s="1004">
        <f t="shared" ref="AA38" si="94">SUM(AR38:AR41,AZ38:AZ41,BH38:BH41,BP38:BP41)</f>
        <v>0</v>
      </c>
      <c r="AB38" s="1004">
        <f t="shared" ref="AB38" si="95">SUM(AS38:AS41,BA38:BA41,BI38:BI41,BQ38:BQ41)</f>
        <v>0</v>
      </c>
      <c r="AC38" s="1004">
        <f t="shared" ref="AC38" si="96">SUM(AT38:AT41,BB38:BB41,BJ38:BJ41,BR38:BR41)</f>
        <v>0</v>
      </c>
      <c r="AD38" s="1004">
        <f t="shared" ref="AD38" si="97">SUM(AU38:AU41,BC38:BC41,BK38:BK41,BS38:BS41)</f>
        <v>0</v>
      </c>
      <c r="AE38" s="1004">
        <f t="shared" ref="AE38" si="98">SUM(AV38:AV41,BD38:BD41,BL38:BL41,BT38:BT41)</f>
        <v>0</v>
      </c>
      <c r="AF38" s="1004">
        <f t="shared" ref="AF38" si="99">SUM(AW38:AW41,BE38:BE41,BM38:BM41,BU38:BU41)</f>
        <v>0</v>
      </c>
      <c r="AG38" s="714"/>
      <c r="AH38" s="593"/>
      <c r="AI38" s="593"/>
      <c r="AJ38" s="593"/>
      <c r="AK38" s="207"/>
      <c r="AL38" s="208"/>
      <c r="AM38" s="208"/>
      <c r="AN38" s="208"/>
      <c r="AO38" s="208"/>
      <c r="AP38" s="1150">
        <f t="shared" ref="AP38" si="100">+U38</f>
        <v>0</v>
      </c>
      <c r="AQ38" s="1004">
        <f t="shared" ref="AQ38" si="101">SUM(AR38:AW41)</f>
        <v>0</v>
      </c>
      <c r="AR38" s="299"/>
      <c r="AS38" s="299"/>
      <c r="AT38" s="299"/>
      <c r="AU38" s="299"/>
      <c r="AV38" s="299"/>
      <c r="AW38" s="299"/>
      <c r="AX38" s="1150">
        <f t="shared" ref="AX38" si="102">+V38</f>
        <v>0</v>
      </c>
      <c r="AY38" s="1004">
        <f t="shared" ref="AY38" si="103">SUM(AZ38:BE41)</f>
        <v>0</v>
      </c>
      <c r="AZ38" s="299"/>
      <c r="BA38" s="299"/>
      <c r="BB38" s="299"/>
      <c r="BC38" s="299"/>
      <c r="BD38" s="299"/>
      <c r="BE38" s="299"/>
      <c r="BF38" s="1150">
        <f t="shared" ref="BF38" si="104">+W38</f>
        <v>0</v>
      </c>
      <c r="BG38" s="1004">
        <f t="shared" ref="BG38" si="105">SUM(BH38:BM41)</f>
        <v>0</v>
      </c>
      <c r="BH38" s="299"/>
      <c r="BI38" s="299"/>
      <c r="BJ38" s="299"/>
      <c r="BK38" s="299"/>
      <c r="BL38" s="299"/>
      <c r="BM38" s="299"/>
      <c r="BN38" s="1150">
        <f t="shared" ref="BN38" si="106">+X38</f>
        <v>0</v>
      </c>
      <c r="BO38" s="1004">
        <f t="shared" ref="BO38" si="107">SUM(BP38:BU41)</f>
        <v>0</v>
      </c>
      <c r="BP38" s="299"/>
      <c r="BQ38" s="299"/>
      <c r="BR38" s="299"/>
      <c r="BS38" s="299"/>
      <c r="BT38" s="299"/>
      <c r="BU38" s="299"/>
    </row>
    <row r="39" spans="1:73" ht="39.950000000000003" customHeight="1" thickTop="1" thickBot="1" x14ac:dyDescent="0.3">
      <c r="A39" s="151"/>
      <c r="B39" s="24"/>
      <c r="C39" s="1238"/>
      <c r="D39" s="1239"/>
      <c r="E39" s="1240"/>
      <c r="F39" s="1245"/>
      <c r="G39" s="1246"/>
      <c r="H39" s="1249"/>
      <c r="I39" s="1247"/>
      <c r="J39" s="1243"/>
      <c r="K39" s="1243"/>
      <c r="L39" s="1243"/>
      <c r="M39" s="1243"/>
      <c r="N39" s="1244"/>
      <c r="O39" s="1239"/>
      <c r="P39" s="1053"/>
      <c r="Q39" s="1056"/>
      <c r="R39" s="1041"/>
      <c r="S39" s="1041"/>
      <c r="T39" s="1023"/>
      <c r="U39" s="1008"/>
      <c r="V39" s="1008"/>
      <c r="W39" s="1008"/>
      <c r="X39" s="1008"/>
      <c r="Y39" s="1008"/>
      <c r="Z39" s="1005"/>
      <c r="AA39" s="1005"/>
      <c r="AB39" s="1005"/>
      <c r="AC39" s="1005"/>
      <c r="AD39" s="1005"/>
      <c r="AE39" s="1005"/>
      <c r="AF39" s="1005"/>
      <c r="AG39" s="479"/>
      <c r="AH39" s="592"/>
      <c r="AI39" s="592"/>
      <c r="AJ39" s="592"/>
      <c r="AK39" s="196"/>
      <c r="AL39" s="197"/>
      <c r="AM39" s="197"/>
      <c r="AN39" s="197"/>
      <c r="AO39" s="197"/>
      <c r="AP39" s="1151"/>
      <c r="AQ39" s="1005"/>
      <c r="AR39" s="282"/>
      <c r="AS39" s="282"/>
      <c r="AT39" s="282"/>
      <c r="AU39" s="282"/>
      <c r="AV39" s="282"/>
      <c r="AW39" s="282"/>
      <c r="AX39" s="1151"/>
      <c r="AY39" s="1005"/>
      <c r="AZ39" s="282"/>
      <c r="BA39" s="282"/>
      <c r="BB39" s="282"/>
      <c r="BC39" s="282"/>
      <c r="BD39" s="282"/>
      <c r="BE39" s="282"/>
      <c r="BF39" s="1151"/>
      <c r="BG39" s="1005"/>
      <c r="BH39" s="282"/>
      <c r="BI39" s="282"/>
      <c r="BJ39" s="282"/>
      <c r="BK39" s="282"/>
      <c r="BL39" s="282"/>
      <c r="BM39" s="282"/>
      <c r="BN39" s="1151"/>
      <c r="BO39" s="1005"/>
      <c r="BP39" s="282"/>
      <c r="BQ39" s="282"/>
      <c r="BR39" s="282"/>
      <c r="BS39" s="282"/>
      <c r="BT39" s="282"/>
      <c r="BU39" s="282"/>
    </row>
    <row r="40" spans="1:73" ht="39.950000000000003" customHeight="1" thickTop="1" thickBot="1" x14ac:dyDescent="0.3">
      <c r="A40" s="151"/>
      <c r="B40" s="24"/>
      <c r="C40" s="1238"/>
      <c r="D40" s="1239"/>
      <c r="E40" s="1240"/>
      <c r="F40" s="1245"/>
      <c r="G40" s="1246"/>
      <c r="H40" s="1249"/>
      <c r="I40" s="1247"/>
      <c r="J40" s="1243"/>
      <c r="K40" s="1243"/>
      <c r="L40" s="1243"/>
      <c r="M40" s="1243"/>
      <c r="N40" s="1244"/>
      <c r="O40" s="1239"/>
      <c r="P40" s="1053"/>
      <c r="Q40" s="1056"/>
      <c r="R40" s="1041"/>
      <c r="S40" s="1041"/>
      <c r="T40" s="1023"/>
      <c r="U40" s="1008"/>
      <c r="V40" s="1008"/>
      <c r="W40" s="1008"/>
      <c r="X40" s="1008"/>
      <c r="Y40" s="1008"/>
      <c r="Z40" s="1005"/>
      <c r="AA40" s="1005"/>
      <c r="AB40" s="1005"/>
      <c r="AC40" s="1005"/>
      <c r="AD40" s="1005"/>
      <c r="AE40" s="1005"/>
      <c r="AF40" s="1005"/>
      <c r="AG40" s="196"/>
      <c r="AH40" s="592"/>
      <c r="AI40" s="592"/>
      <c r="AJ40" s="592"/>
      <c r="AK40" s="196"/>
      <c r="AL40" s="197"/>
      <c r="AM40" s="197"/>
      <c r="AN40" s="197"/>
      <c r="AO40" s="197"/>
      <c r="AP40" s="1151"/>
      <c r="AQ40" s="1005"/>
      <c r="AR40" s="282"/>
      <c r="AS40" s="282"/>
      <c r="AT40" s="282"/>
      <c r="AU40" s="282"/>
      <c r="AV40" s="282"/>
      <c r="AW40" s="282"/>
      <c r="AX40" s="1151"/>
      <c r="AY40" s="1005"/>
      <c r="AZ40" s="282"/>
      <c r="BA40" s="282"/>
      <c r="BB40" s="282"/>
      <c r="BC40" s="282"/>
      <c r="BD40" s="282"/>
      <c r="BE40" s="282"/>
      <c r="BF40" s="1151"/>
      <c r="BG40" s="1005"/>
      <c r="BH40" s="282"/>
      <c r="BI40" s="282"/>
      <c r="BJ40" s="282"/>
      <c r="BK40" s="282"/>
      <c r="BL40" s="282"/>
      <c r="BM40" s="282"/>
      <c r="BN40" s="1151"/>
      <c r="BO40" s="1005"/>
      <c r="BP40" s="282"/>
      <c r="BQ40" s="282"/>
      <c r="BR40" s="282"/>
      <c r="BS40" s="282"/>
      <c r="BT40" s="282"/>
      <c r="BU40" s="282"/>
    </row>
    <row r="41" spans="1:73" ht="39.950000000000003" customHeight="1" thickTop="1" thickBot="1" x14ac:dyDescent="0.3">
      <c r="A41" s="151"/>
      <c r="B41" s="24"/>
      <c r="C41" s="1238"/>
      <c r="D41" s="1239"/>
      <c r="E41" s="1240"/>
      <c r="F41" s="1245"/>
      <c r="G41" s="1246"/>
      <c r="H41" s="1249"/>
      <c r="I41" s="1247"/>
      <c r="J41" s="1243"/>
      <c r="K41" s="1243"/>
      <c r="L41" s="1243"/>
      <c r="M41" s="1243"/>
      <c r="N41" s="1244"/>
      <c r="O41" s="1239"/>
      <c r="P41" s="1054"/>
      <c r="Q41" s="1057"/>
      <c r="R41" s="1042"/>
      <c r="S41" s="1042"/>
      <c r="T41" s="1024"/>
      <c r="U41" s="1009"/>
      <c r="V41" s="1009"/>
      <c r="W41" s="1009"/>
      <c r="X41" s="1009"/>
      <c r="Y41" s="1009"/>
      <c r="Z41" s="1006"/>
      <c r="AA41" s="1006"/>
      <c r="AB41" s="1006"/>
      <c r="AC41" s="1006"/>
      <c r="AD41" s="1006"/>
      <c r="AE41" s="1006"/>
      <c r="AF41" s="1006"/>
      <c r="AG41" s="715"/>
      <c r="AH41" s="716"/>
      <c r="AI41" s="716"/>
      <c r="AJ41" s="716"/>
      <c r="AK41" s="715"/>
      <c r="AL41" s="717"/>
      <c r="AM41" s="717"/>
      <c r="AN41" s="717"/>
      <c r="AO41" s="717"/>
      <c r="AP41" s="1152"/>
      <c r="AQ41" s="1006"/>
      <c r="AR41" s="718"/>
      <c r="AS41" s="718"/>
      <c r="AT41" s="718"/>
      <c r="AU41" s="718"/>
      <c r="AV41" s="718"/>
      <c r="AW41" s="718"/>
      <c r="AX41" s="1152"/>
      <c r="AY41" s="1006"/>
      <c r="AZ41" s="718"/>
      <c r="BA41" s="718"/>
      <c r="BB41" s="718"/>
      <c r="BC41" s="718"/>
      <c r="BD41" s="718"/>
      <c r="BE41" s="718"/>
      <c r="BF41" s="1152"/>
      <c r="BG41" s="1006"/>
      <c r="BH41" s="718"/>
      <c r="BI41" s="718"/>
      <c r="BJ41" s="718"/>
      <c r="BK41" s="718"/>
      <c r="BL41" s="718"/>
      <c r="BM41" s="718"/>
      <c r="BN41" s="1152"/>
      <c r="BO41" s="1006"/>
      <c r="BP41" s="718"/>
      <c r="BQ41" s="718"/>
      <c r="BR41" s="718"/>
      <c r="BS41" s="718"/>
      <c r="BT41" s="718"/>
      <c r="BU41" s="718"/>
    </row>
    <row r="42" spans="1:73" ht="39.950000000000003" customHeight="1" thickTop="1" thickBot="1" x14ac:dyDescent="0.3">
      <c r="B42" s="924" t="s">
        <v>610</v>
      </c>
      <c r="C42" s="202" t="s">
        <v>611</v>
      </c>
      <c r="D42" s="333"/>
      <c r="E42" s="429"/>
      <c r="F42" s="442"/>
      <c r="G42" s="334"/>
      <c r="H42" s="335"/>
      <c r="I42" s="335"/>
      <c r="J42" s="336"/>
      <c r="K42" s="336"/>
      <c r="L42" s="333"/>
      <c r="M42" s="337"/>
      <c r="N42" s="338"/>
      <c r="O42" s="339"/>
      <c r="P42" s="339"/>
      <c r="Q42" s="187"/>
      <c r="R42" s="187"/>
      <c r="S42" s="27"/>
      <c r="T42" s="28"/>
      <c r="U42" s="13"/>
      <c r="V42" s="13"/>
      <c r="W42" s="13"/>
      <c r="X42" s="13"/>
      <c r="Y42" s="927"/>
      <c r="Z42" s="932">
        <f t="shared" si="55"/>
        <v>0</v>
      </c>
      <c r="AA42" s="932">
        <f t="shared" si="5"/>
        <v>0</v>
      </c>
      <c r="AB42" s="932">
        <f t="shared" si="5"/>
        <v>0</v>
      </c>
      <c r="AC42" s="932">
        <f t="shared" si="5"/>
        <v>0</v>
      </c>
      <c r="AD42" s="932">
        <f t="shared" si="5"/>
        <v>0</v>
      </c>
      <c r="AE42" s="932">
        <f t="shared" si="5"/>
        <v>0</v>
      </c>
      <c r="AF42" s="932">
        <f t="shared" si="5"/>
        <v>0</v>
      </c>
      <c r="AG42" s="195"/>
      <c r="AH42" s="195"/>
      <c r="AI42" s="195"/>
      <c r="AJ42" s="195"/>
      <c r="AK42" s="195"/>
      <c r="AL42" s="195"/>
      <c r="AM42" s="195"/>
      <c r="AN42" s="195"/>
      <c r="AO42" s="195"/>
      <c r="AP42" s="18"/>
      <c r="AQ42" s="929">
        <f t="shared" ref="AQ42" si="108">SUM(AQ43:AQ58)</f>
        <v>0</v>
      </c>
      <c r="AR42" s="929">
        <f>SUM(AR43:AR58)</f>
        <v>0</v>
      </c>
      <c r="AS42" s="929">
        <f t="shared" ref="AS42:AW42" si="109">SUM(AS43:AS58)</f>
        <v>0</v>
      </c>
      <c r="AT42" s="929">
        <f t="shared" si="109"/>
        <v>0</v>
      </c>
      <c r="AU42" s="929">
        <f t="shared" si="109"/>
        <v>0</v>
      </c>
      <c r="AV42" s="929">
        <f t="shared" si="109"/>
        <v>0</v>
      </c>
      <c r="AW42" s="929">
        <f t="shared" si="109"/>
        <v>0</v>
      </c>
      <c r="AX42" s="18"/>
      <c r="AY42" s="929">
        <f t="shared" ref="AY42" si="110">SUM(AY43:AY58)</f>
        <v>0</v>
      </c>
      <c r="AZ42" s="929">
        <f>SUM(AZ43:AZ58)</f>
        <v>0</v>
      </c>
      <c r="BA42" s="929">
        <f t="shared" ref="BA42:BE42" si="111">SUM(BA43:BA58)</f>
        <v>0</v>
      </c>
      <c r="BB42" s="929">
        <f t="shared" si="111"/>
        <v>0</v>
      </c>
      <c r="BC42" s="929">
        <f t="shared" si="111"/>
        <v>0</v>
      </c>
      <c r="BD42" s="929">
        <f t="shared" si="111"/>
        <v>0</v>
      </c>
      <c r="BE42" s="929">
        <f t="shared" si="111"/>
        <v>0</v>
      </c>
      <c r="BF42" s="18"/>
      <c r="BG42" s="929">
        <f t="shared" ref="BG42" si="112">SUM(BG43:BG58)</f>
        <v>0</v>
      </c>
      <c r="BH42" s="929">
        <f>SUM(BH43:BH58)</f>
        <v>0</v>
      </c>
      <c r="BI42" s="929">
        <f t="shared" ref="BI42:BM42" si="113">SUM(BI43:BI58)</f>
        <v>0</v>
      </c>
      <c r="BJ42" s="929">
        <f t="shared" si="113"/>
        <v>0</v>
      </c>
      <c r="BK42" s="929">
        <f t="shared" si="113"/>
        <v>0</v>
      </c>
      <c r="BL42" s="929">
        <f t="shared" si="113"/>
        <v>0</v>
      </c>
      <c r="BM42" s="929">
        <f t="shared" si="113"/>
        <v>0</v>
      </c>
      <c r="BN42" s="18"/>
      <c r="BO42" s="929">
        <f t="shared" ref="BO42" si="114">SUM(BO43:BO58)</f>
        <v>0</v>
      </c>
      <c r="BP42" s="929">
        <f>SUM(BP43:BP58)</f>
        <v>0</v>
      </c>
      <c r="BQ42" s="929">
        <f t="shared" ref="BQ42:BU42" si="115">SUM(BQ43:BQ58)</f>
        <v>0</v>
      </c>
      <c r="BR42" s="929">
        <f t="shared" si="115"/>
        <v>0</v>
      </c>
      <c r="BS42" s="929">
        <f t="shared" si="115"/>
        <v>0</v>
      </c>
      <c r="BT42" s="929">
        <f t="shared" si="115"/>
        <v>0</v>
      </c>
      <c r="BU42" s="929">
        <f t="shared" si="115"/>
        <v>0</v>
      </c>
    </row>
    <row r="43" spans="1:73" ht="39.950000000000003" customHeight="1" thickTop="1" thickBot="1" x14ac:dyDescent="0.3">
      <c r="A43" s="151"/>
      <c r="B43" s="24"/>
      <c r="C43" s="1238" t="s">
        <v>612</v>
      </c>
      <c r="D43" s="1239" t="s">
        <v>613</v>
      </c>
      <c r="E43" s="1240">
        <v>107</v>
      </c>
      <c r="F43" s="1250">
        <v>240901003</v>
      </c>
      <c r="G43" s="1246" t="s">
        <v>614</v>
      </c>
      <c r="H43" s="1249">
        <v>1</v>
      </c>
      <c r="I43" s="1247" t="s">
        <v>2982</v>
      </c>
      <c r="J43" s="1243">
        <v>24</v>
      </c>
      <c r="K43" s="1243" t="s">
        <v>3145</v>
      </c>
      <c r="L43" s="1243">
        <v>2409</v>
      </c>
      <c r="M43" s="1243" t="s">
        <v>3168</v>
      </c>
      <c r="N43" s="1244">
        <v>2026004540063</v>
      </c>
      <c r="O43" s="1239" t="s">
        <v>3169</v>
      </c>
      <c r="P43" s="1052" t="s">
        <v>614</v>
      </c>
      <c r="Q43" s="1055">
        <v>1</v>
      </c>
      <c r="R43" s="1040" t="s">
        <v>2871</v>
      </c>
      <c r="S43" s="1040"/>
      <c r="T43" s="1022"/>
      <c r="U43" s="1007"/>
      <c r="V43" s="1007"/>
      <c r="W43" s="1007"/>
      <c r="X43" s="1007"/>
      <c r="Y43" s="1007"/>
      <c r="Z43" s="1004">
        <f t="shared" si="55"/>
        <v>0</v>
      </c>
      <c r="AA43" s="1004">
        <f t="shared" ref="AA43" si="116">SUM(AR43:AR46,AZ43:AZ46,BH43:BH46,BP43:BP46)</f>
        <v>0</v>
      </c>
      <c r="AB43" s="1004">
        <f t="shared" ref="AB43" si="117">SUM(AS43:AS46,BA43:BA46,BI43:BI46,BQ43:BQ46)</f>
        <v>0</v>
      </c>
      <c r="AC43" s="1004">
        <f t="shared" ref="AC43" si="118">SUM(AT43:AT46,BB43:BB46,BJ43:BJ46,BR43:BR46)</f>
        <v>0</v>
      </c>
      <c r="AD43" s="1004">
        <f t="shared" ref="AD43" si="119">SUM(AU43:AU46,BC43:BC46,BK43:BK46,BS43:BS46)</f>
        <v>0</v>
      </c>
      <c r="AE43" s="1004">
        <f t="shared" ref="AE43" si="120">SUM(AV43:AV46,BD43:BD46,BL43:BL46,BT43:BT46)</f>
        <v>0</v>
      </c>
      <c r="AF43" s="1004">
        <f t="shared" ref="AF43" si="121">SUM(AW43:AW46,BE43:BE46,BM43:BM46,BU43:BU46)</f>
        <v>0</v>
      </c>
      <c r="AG43" s="714"/>
      <c r="AH43" s="593"/>
      <c r="AI43" s="593"/>
      <c r="AJ43" s="593"/>
      <c r="AK43" s="207"/>
      <c r="AL43" s="208"/>
      <c r="AM43" s="208"/>
      <c r="AN43" s="208"/>
      <c r="AO43" s="208"/>
      <c r="AP43" s="1150">
        <f t="shared" ref="AP43" si="122">+U43</f>
        <v>0</v>
      </c>
      <c r="AQ43" s="1004">
        <f t="shared" ref="AQ43" si="123">SUM(AR43:AW46)</f>
        <v>0</v>
      </c>
      <c r="AR43" s="299"/>
      <c r="AS43" s="299"/>
      <c r="AT43" s="299"/>
      <c r="AU43" s="299"/>
      <c r="AV43" s="299"/>
      <c r="AW43" s="299"/>
      <c r="AX43" s="1150">
        <f t="shared" ref="AX43" si="124">+V43</f>
        <v>0</v>
      </c>
      <c r="AY43" s="1004">
        <f t="shared" ref="AY43" si="125">SUM(AZ43:BE46)</f>
        <v>0</v>
      </c>
      <c r="AZ43" s="299"/>
      <c r="BA43" s="299"/>
      <c r="BB43" s="299"/>
      <c r="BC43" s="299"/>
      <c r="BD43" s="299"/>
      <c r="BE43" s="299"/>
      <c r="BF43" s="1150">
        <f t="shared" ref="BF43" si="126">+W43</f>
        <v>0</v>
      </c>
      <c r="BG43" s="1004">
        <f t="shared" ref="BG43" si="127">SUM(BH43:BM46)</f>
        <v>0</v>
      </c>
      <c r="BH43" s="299"/>
      <c r="BI43" s="299"/>
      <c r="BJ43" s="299"/>
      <c r="BK43" s="299"/>
      <c r="BL43" s="299"/>
      <c r="BM43" s="299"/>
      <c r="BN43" s="1150">
        <f t="shared" ref="BN43" si="128">+X43</f>
        <v>0</v>
      </c>
      <c r="BO43" s="1004">
        <f t="shared" ref="BO43" si="129">SUM(BP43:BU46)</f>
        <v>0</v>
      </c>
      <c r="BP43" s="299"/>
      <c r="BQ43" s="299"/>
      <c r="BR43" s="299"/>
      <c r="BS43" s="299"/>
      <c r="BT43" s="299"/>
      <c r="BU43" s="299"/>
    </row>
    <row r="44" spans="1:73" ht="39.950000000000003" customHeight="1" thickTop="1" thickBot="1" x14ac:dyDescent="0.3">
      <c r="A44" s="151"/>
      <c r="B44" s="24"/>
      <c r="C44" s="1238"/>
      <c r="D44" s="1239"/>
      <c r="E44" s="1240"/>
      <c r="F44" s="1250"/>
      <c r="G44" s="1246"/>
      <c r="H44" s="1249"/>
      <c r="I44" s="1247"/>
      <c r="J44" s="1243"/>
      <c r="K44" s="1243"/>
      <c r="L44" s="1243"/>
      <c r="M44" s="1243"/>
      <c r="N44" s="1244"/>
      <c r="O44" s="1239"/>
      <c r="P44" s="1053"/>
      <c r="Q44" s="1056"/>
      <c r="R44" s="1041"/>
      <c r="S44" s="1041"/>
      <c r="T44" s="1023"/>
      <c r="U44" s="1008"/>
      <c r="V44" s="1008"/>
      <c r="W44" s="1008"/>
      <c r="X44" s="1008"/>
      <c r="Y44" s="1008"/>
      <c r="Z44" s="1005"/>
      <c r="AA44" s="1005"/>
      <c r="AB44" s="1005"/>
      <c r="AC44" s="1005"/>
      <c r="AD44" s="1005"/>
      <c r="AE44" s="1005"/>
      <c r="AF44" s="1005"/>
      <c r="AG44" s="479"/>
      <c r="AH44" s="592"/>
      <c r="AI44" s="592"/>
      <c r="AJ44" s="592"/>
      <c r="AK44" s="196"/>
      <c r="AL44" s="197"/>
      <c r="AM44" s="197"/>
      <c r="AN44" s="197"/>
      <c r="AO44" s="197"/>
      <c r="AP44" s="1151"/>
      <c r="AQ44" s="1005"/>
      <c r="AR44" s="282"/>
      <c r="AS44" s="282"/>
      <c r="AT44" s="282"/>
      <c r="AU44" s="282"/>
      <c r="AV44" s="282"/>
      <c r="AW44" s="282"/>
      <c r="AX44" s="1151"/>
      <c r="AY44" s="1005"/>
      <c r="AZ44" s="282"/>
      <c r="BA44" s="282"/>
      <c r="BB44" s="282"/>
      <c r="BC44" s="282"/>
      <c r="BD44" s="282"/>
      <c r="BE44" s="282"/>
      <c r="BF44" s="1151"/>
      <c r="BG44" s="1005"/>
      <c r="BH44" s="282"/>
      <c r="BI44" s="282"/>
      <c r="BJ44" s="282"/>
      <c r="BK44" s="282"/>
      <c r="BL44" s="282"/>
      <c r="BM44" s="282"/>
      <c r="BN44" s="1151"/>
      <c r="BO44" s="1005"/>
      <c r="BP44" s="282"/>
      <c r="BQ44" s="282"/>
      <c r="BR44" s="282"/>
      <c r="BS44" s="282"/>
      <c r="BT44" s="282"/>
      <c r="BU44" s="282"/>
    </row>
    <row r="45" spans="1:73" ht="39.950000000000003" customHeight="1" thickTop="1" thickBot="1" x14ac:dyDescent="0.3">
      <c r="A45" s="151"/>
      <c r="B45" s="24"/>
      <c r="C45" s="1238"/>
      <c r="D45" s="1239"/>
      <c r="E45" s="1240"/>
      <c r="F45" s="1250"/>
      <c r="G45" s="1246"/>
      <c r="H45" s="1249"/>
      <c r="I45" s="1247"/>
      <c r="J45" s="1243"/>
      <c r="K45" s="1243"/>
      <c r="L45" s="1243"/>
      <c r="M45" s="1243"/>
      <c r="N45" s="1244"/>
      <c r="O45" s="1239"/>
      <c r="P45" s="1053"/>
      <c r="Q45" s="1056"/>
      <c r="R45" s="1041"/>
      <c r="S45" s="1041"/>
      <c r="T45" s="1023"/>
      <c r="U45" s="1008"/>
      <c r="V45" s="1008"/>
      <c r="W45" s="1008"/>
      <c r="X45" s="1008"/>
      <c r="Y45" s="1008"/>
      <c r="Z45" s="1005"/>
      <c r="AA45" s="1005"/>
      <c r="AB45" s="1005"/>
      <c r="AC45" s="1005"/>
      <c r="AD45" s="1005"/>
      <c r="AE45" s="1005"/>
      <c r="AF45" s="1005"/>
      <c r="AG45" s="196"/>
      <c r="AH45" s="592"/>
      <c r="AI45" s="592"/>
      <c r="AJ45" s="592"/>
      <c r="AK45" s="196"/>
      <c r="AL45" s="197"/>
      <c r="AM45" s="197"/>
      <c r="AN45" s="197"/>
      <c r="AO45" s="197"/>
      <c r="AP45" s="1151"/>
      <c r="AQ45" s="1005"/>
      <c r="AR45" s="282"/>
      <c r="AS45" s="282"/>
      <c r="AT45" s="282"/>
      <c r="AU45" s="282"/>
      <c r="AV45" s="282"/>
      <c r="AW45" s="282"/>
      <c r="AX45" s="1151"/>
      <c r="AY45" s="1005"/>
      <c r="AZ45" s="282"/>
      <c r="BA45" s="282"/>
      <c r="BB45" s="282"/>
      <c r="BC45" s="282"/>
      <c r="BD45" s="282"/>
      <c r="BE45" s="282"/>
      <c r="BF45" s="1151"/>
      <c r="BG45" s="1005"/>
      <c r="BH45" s="282"/>
      <c r="BI45" s="282"/>
      <c r="BJ45" s="282"/>
      <c r="BK45" s="282"/>
      <c r="BL45" s="282"/>
      <c r="BM45" s="282"/>
      <c r="BN45" s="1151"/>
      <c r="BO45" s="1005"/>
      <c r="BP45" s="282"/>
      <c r="BQ45" s="282"/>
      <c r="BR45" s="282"/>
      <c r="BS45" s="282"/>
      <c r="BT45" s="282"/>
      <c r="BU45" s="282"/>
    </row>
    <row r="46" spans="1:73" ht="39.950000000000003" customHeight="1" thickTop="1" thickBot="1" x14ac:dyDescent="0.3">
      <c r="A46" s="151"/>
      <c r="B46" s="24"/>
      <c r="C46" s="1238"/>
      <c r="D46" s="1239"/>
      <c r="E46" s="1240"/>
      <c r="F46" s="1250"/>
      <c r="G46" s="1246"/>
      <c r="H46" s="1249"/>
      <c r="I46" s="1247"/>
      <c r="J46" s="1243"/>
      <c r="K46" s="1243"/>
      <c r="L46" s="1243"/>
      <c r="M46" s="1243"/>
      <c r="N46" s="1244"/>
      <c r="O46" s="1239"/>
      <c r="P46" s="1054"/>
      <c r="Q46" s="1057"/>
      <c r="R46" s="1042"/>
      <c r="S46" s="1042"/>
      <c r="T46" s="1024"/>
      <c r="U46" s="1009"/>
      <c r="V46" s="1009"/>
      <c r="W46" s="1009"/>
      <c r="X46" s="1009"/>
      <c r="Y46" s="1009"/>
      <c r="Z46" s="1006"/>
      <c r="AA46" s="1006"/>
      <c r="AB46" s="1006"/>
      <c r="AC46" s="1006"/>
      <c r="AD46" s="1006"/>
      <c r="AE46" s="1006"/>
      <c r="AF46" s="1006"/>
      <c r="AG46" s="715"/>
      <c r="AH46" s="716"/>
      <c r="AI46" s="716"/>
      <c r="AJ46" s="716"/>
      <c r="AK46" s="715"/>
      <c r="AL46" s="717"/>
      <c r="AM46" s="717"/>
      <c r="AN46" s="717"/>
      <c r="AO46" s="717"/>
      <c r="AP46" s="1152"/>
      <c r="AQ46" s="1006"/>
      <c r="AR46" s="718"/>
      <c r="AS46" s="718"/>
      <c r="AT46" s="718"/>
      <c r="AU46" s="718"/>
      <c r="AV46" s="718"/>
      <c r="AW46" s="718"/>
      <c r="AX46" s="1152"/>
      <c r="AY46" s="1006"/>
      <c r="AZ46" s="718"/>
      <c r="BA46" s="718"/>
      <c r="BB46" s="718"/>
      <c r="BC46" s="718"/>
      <c r="BD46" s="718"/>
      <c r="BE46" s="718"/>
      <c r="BF46" s="1152"/>
      <c r="BG46" s="1006"/>
      <c r="BH46" s="718"/>
      <c r="BI46" s="718"/>
      <c r="BJ46" s="718"/>
      <c r="BK46" s="718"/>
      <c r="BL46" s="718"/>
      <c r="BM46" s="718"/>
      <c r="BN46" s="1152"/>
      <c r="BO46" s="1006"/>
      <c r="BP46" s="718"/>
      <c r="BQ46" s="718"/>
      <c r="BR46" s="718"/>
      <c r="BS46" s="718"/>
      <c r="BT46" s="718"/>
      <c r="BU46" s="718"/>
    </row>
    <row r="47" spans="1:73" ht="39.950000000000003" customHeight="1" thickTop="1" thickBot="1" x14ac:dyDescent="0.3">
      <c r="A47" s="151"/>
      <c r="B47" s="24"/>
      <c r="C47" s="1238" t="s">
        <v>615</v>
      </c>
      <c r="D47" s="1239" t="s">
        <v>616</v>
      </c>
      <c r="E47" s="1240">
        <v>108</v>
      </c>
      <c r="F47" s="1245">
        <v>240900900</v>
      </c>
      <c r="G47" s="1246" t="s">
        <v>2146</v>
      </c>
      <c r="H47" s="1249">
        <v>40</v>
      </c>
      <c r="I47" s="1247" t="s">
        <v>2982</v>
      </c>
      <c r="J47" s="1243">
        <v>24</v>
      </c>
      <c r="K47" s="1243" t="s">
        <v>3145</v>
      </c>
      <c r="L47" s="1243">
        <v>2409</v>
      </c>
      <c r="M47" s="1243" t="s">
        <v>3168</v>
      </c>
      <c r="N47" s="1244">
        <v>2026004540063</v>
      </c>
      <c r="O47" s="1239" t="s">
        <v>3169</v>
      </c>
      <c r="P47" s="1052" t="s">
        <v>617</v>
      </c>
      <c r="Q47" s="1055">
        <v>40</v>
      </c>
      <c r="R47" s="1040" t="s">
        <v>2871</v>
      </c>
      <c r="S47" s="1040"/>
      <c r="T47" s="1022"/>
      <c r="U47" s="1007"/>
      <c r="V47" s="1007"/>
      <c r="W47" s="1007"/>
      <c r="X47" s="1007"/>
      <c r="Y47" s="1007"/>
      <c r="Z47" s="1004">
        <f t="shared" ref="Z47" si="130">+AQ47+AY47+BG47+BO47</f>
        <v>0</v>
      </c>
      <c r="AA47" s="1004">
        <f t="shared" ref="AA47" si="131">SUM(AR47:AR50,AZ47:AZ50,BH47:BH50,BP47:BP50)</f>
        <v>0</v>
      </c>
      <c r="AB47" s="1004">
        <f t="shared" ref="AB47" si="132">SUM(AS47:AS50,BA47:BA50,BI47:BI50,BQ47:BQ50)</f>
        <v>0</v>
      </c>
      <c r="AC47" s="1004">
        <f t="shared" ref="AC47" si="133">SUM(AT47:AT50,BB47:BB50,BJ47:BJ50,BR47:BR50)</f>
        <v>0</v>
      </c>
      <c r="AD47" s="1004">
        <f t="shared" ref="AD47" si="134">SUM(AU47:AU50,BC47:BC50,BK47:BK50,BS47:BS50)</f>
        <v>0</v>
      </c>
      <c r="AE47" s="1004">
        <f t="shared" ref="AE47" si="135">SUM(AV47:AV50,BD47:BD50,BL47:BL50,BT47:BT50)</f>
        <v>0</v>
      </c>
      <c r="AF47" s="1004">
        <f t="shared" ref="AF47" si="136">SUM(AW47:AW50,BE47:BE50,BM47:BM50,BU47:BU50)</f>
        <v>0</v>
      </c>
      <c r="AG47" s="714"/>
      <c r="AH47" s="593"/>
      <c r="AI47" s="593"/>
      <c r="AJ47" s="593"/>
      <c r="AK47" s="207"/>
      <c r="AL47" s="208"/>
      <c r="AM47" s="208"/>
      <c r="AN47" s="208"/>
      <c r="AO47" s="208"/>
      <c r="AP47" s="1150">
        <f t="shared" ref="AP47" si="137">+U47</f>
        <v>0</v>
      </c>
      <c r="AQ47" s="1004">
        <f t="shared" ref="AQ47" si="138">SUM(AR47:AW50)</f>
        <v>0</v>
      </c>
      <c r="AR47" s="299"/>
      <c r="AS47" s="299"/>
      <c r="AT47" s="299"/>
      <c r="AU47" s="299"/>
      <c r="AV47" s="299"/>
      <c r="AW47" s="299"/>
      <c r="AX47" s="1150">
        <f t="shared" ref="AX47" si="139">+V47</f>
        <v>0</v>
      </c>
      <c r="AY47" s="1004">
        <f t="shared" ref="AY47" si="140">SUM(AZ47:BE50)</f>
        <v>0</v>
      </c>
      <c r="AZ47" s="299"/>
      <c r="BA47" s="299"/>
      <c r="BB47" s="299"/>
      <c r="BC47" s="299"/>
      <c r="BD47" s="299"/>
      <c r="BE47" s="299"/>
      <c r="BF47" s="1150">
        <f t="shared" ref="BF47" si="141">+W47</f>
        <v>0</v>
      </c>
      <c r="BG47" s="1004">
        <f t="shared" ref="BG47" si="142">SUM(BH47:BM50)</f>
        <v>0</v>
      </c>
      <c r="BH47" s="299"/>
      <c r="BI47" s="299"/>
      <c r="BJ47" s="299"/>
      <c r="BK47" s="299"/>
      <c r="BL47" s="299"/>
      <c r="BM47" s="299"/>
      <c r="BN47" s="1150">
        <f t="shared" ref="BN47" si="143">+X47</f>
        <v>0</v>
      </c>
      <c r="BO47" s="1004">
        <f t="shared" ref="BO47" si="144">SUM(BP47:BU50)</f>
        <v>0</v>
      </c>
      <c r="BP47" s="299"/>
      <c r="BQ47" s="299"/>
      <c r="BR47" s="299"/>
      <c r="BS47" s="299"/>
      <c r="BT47" s="299"/>
      <c r="BU47" s="299"/>
    </row>
    <row r="48" spans="1:73" ht="39.950000000000003" customHeight="1" thickTop="1" thickBot="1" x14ac:dyDescent="0.3">
      <c r="A48" s="151"/>
      <c r="B48" s="24"/>
      <c r="C48" s="1238"/>
      <c r="D48" s="1239"/>
      <c r="E48" s="1240"/>
      <c r="F48" s="1245"/>
      <c r="G48" s="1246"/>
      <c r="H48" s="1249"/>
      <c r="I48" s="1247"/>
      <c r="J48" s="1243"/>
      <c r="K48" s="1243"/>
      <c r="L48" s="1243"/>
      <c r="M48" s="1243"/>
      <c r="N48" s="1244"/>
      <c r="O48" s="1239"/>
      <c r="P48" s="1053"/>
      <c r="Q48" s="1056"/>
      <c r="R48" s="1041"/>
      <c r="S48" s="1041"/>
      <c r="T48" s="1023"/>
      <c r="U48" s="1008"/>
      <c r="V48" s="1008"/>
      <c r="W48" s="1008"/>
      <c r="X48" s="1008"/>
      <c r="Y48" s="1008"/>
      <c r="Z48" s="1005"/>
      <c r="AA48" s="1005"/>
      <c r="AB48" s="1005"/>
      <c r="AC48" s="1005"/>
      <c r="AD48" s="1005"/>
      <c r="AE48" s="1005"/>
      <c r="AF48" s="1005"/>
      <c r="AG48" s="479"/>
      <c r="AH48" s="592"/>
      <c r="AI48" s="592"/>
      <c r="AJ48" s="592"/>
      <c r="AK48" s="196"/>
      <c r="AL48" s="197"/>
      <c r="AM48" s="197"/>
      <c r="AN48" s="197"/>
      <c r="AO48" s="197"/>
      <c r="AP48" s="1151"/>
      <c r="AQ48" s="1005"/>
      <c r="AR48" s="282"/>
      <c r="AS48" s="282"/>
      <c r="AT48" s="282"/>
      <c r="AU48" s="282"/>
      <c r="AV48" s="282"/>
      <c r="AW48" s="282"/>
      <c r="AX48" s="1151"/>
      <c r="AY48" s="1005"/>
      <c r="AZ48" s="282"/>
      <c r="BA48" s="282"/>
      <c r="BB48" s="282"/>
      <c r="BC48" s="282"/>
      <c r="BD48" s="282"/>
      <c r="BE48" s="282"/>
      <c r="BF48" s="1151"/>
      <c r="BG48" s="1005"/>
      <c r="BH48" s="282"/>
      <c r="BI48" s="282"/>
      <c r="BJ48" s="282"/>
      <c r="BK48" s="282"/>
      <c r="BL48" s="282"/>
      <c r="BM48" s="282"/>
      <c r="BN48" s="1151"/>
      <c r="BO48" s="1005"/>
      <c r="BP48" s="282"/>
      <c r="BQ48" s="282"/>
      <c r="BR48" s="282"/>
      <c r="BS48" s="282"/>
      <c r="BT48" s="282"/>
      <c r="BU48" s="282"/>
    </row>
    <row r="49" spans="1:73" ht="39.950000000000003" customHeight="1" thickTop="1" thickBot="1" x14ac:dyDescent="0.3">
      <c r="A49" s="151"/>
      <c r="B49" s="24"/>
      <c r="C49" s="1238"/>
      <c r="D49" s="1239"/>
      <c r="E49" s="1240"/>
      <c r="F49" s="1245"/>
      <c r="G49" s="1246"/>
      <c r="H49" s="1249"/>
      <c r="I49" s="1247"/>
      <c r="J49" s="1243"/>
      <c r="K49" s="1243"/>
      <c r="L49" s="1243"/>
      <c r="M49" s="1243"/>
      <c r="N49" s="1244"/>
      <c r="O49" s="1239"/>
      <c r="P49" s="1053"/>
      <c r="Q49" s="1056"/>
      <c r="R49" s="1041"/>
      <c r="S49" s="1041"/>
      <c r="T49" s="1023"/>
      <c r="U49" s="1008"/>
      <c r="V49" s="1008"/>
      <c r="W49" s="1008"/>
      <c r="X49" s="1008"/>
      <c r="Y49" s="1008"/>
      <c r="Z49" s="1005"/>
      <c r="AA49" s="1005"/>
      <c r="AB49" s="1005"/>
      <c r="AC49" s="1005"/>
      <c r="AD49" s="1005"/>
      <c r="AE49" s="1005"/>
      <c r="AF49" s="1005"/>
      <c r="AG49" s="196"/>
      <c r="AH49" s="592"/>
      <c r="AI49" s="592"/>
      <c r="AJ49" s="592"/>
      <c r="AK49" s="196"/>
      <c r="AL49" s="197"/>
      <c r="AM49" s="197"/>
      <c r="AN49" s="197"/>
      <c r="AO49" s="197"/>
      <c r="AP49" s="1151"/>
      <c r="AQ49" s="1005"/>
      <c r="AR49" s="282"/>
      <c r="AS49" s="282"/>
      <c r="AT49" s="282"/>
      <c r="AU49" s="282"/>
      <c r="AV49" s="282"/>
      <c r="AW49" s="282"/>
      <c r="AX49" s="1151"/>
      <c r="AY49" s="1005"/>
      <c r="AZ49" s="282"/>
      <c r="BA49" s="282"/>
      <c r="BB49" s="282"/>
      <c r="BC49" s="282"/>
      <c r="BD49" s="282"/>
      <c r="BE49" s="282"/>
      <c r="BF49" s="1151"/>
      <c r="BG49" s="1005"/>
      <c r="BH49" s="282"/>
      <c r="BI49" s="282"/>
      <c r="BJ49" s="282"/>
      <c r="BK49" s="282"/>
      <c r="BL49" s="282"/>
      <c r="BM49" s="282"/>
      <c r="BN49" s="1151"/>
      <c r="BO49" s="1005"/>
      <c r="BP49" s="282"/>
      <c r="BQ49" s="282"/>
      <c r="BR49" s="282"/>
      <c r="BS49" s="282"/>
      <c r="BT49" s="282"/>
      <c r="BU49" s="282"/>
    </row>
    <row r="50" spans="1:73" ht="39.950000000000003" customHeight="1" thickTop="1" thickBot="1" x14ac:dyDescent="0.3">
      <c r="A50" s="151"/>
      <c r="B50" s="24"/>
      <c r="C50" s="1238"/>
      <c r="D50" s="1239"/>
      <c r="E50" s="1240"/>
      <c r="F50" s="1245"/>
      <c r="G50" s="1246"/>
      <c r="H50" s="1249"/>
      <c r="I50" s="1247"/>
      <c r="J50" s="1243"/>
      <c r="K50" s="1243"/>
      <c r="L50" s="1243"/>
      <c r="M50" s="1243"/>
      <c r="N50" s="1244"/>
      <c r="O50" s="1239"/>
      <c r="P50" s="1054"/>
      <c r="Q50" s="1057"/>
      <c r="R50" s="1042"/>
      <c r="S50" s="1042"/>
      <c r="T50" s="1024"/>
      <c r="U50" s="1009"/>
      <c r="V50" s="1009"/>
      <c r="W50" s="1009"/>
      <c r="X50" s="1009"/>
      <c r="Y50" s="1009"/>
      <c r="Z50" s="1006"/>
      <c r="AA50" s="1006"/>
      <c r="AB50" s="1006"/>
      <c r="AC50" s="1006"/>
      <c r="AD50" s="1006"/>
      <c r="AE50" s="1006"/>
      <c r="AF50" s="1006"/>
      <c r="AG50" s="715"/>
      <c r="AH50" s="716"/>
      <c r="AI50" s="716"/>
      <c r="AJ50" s="716"/>
      <c r="AK50" s="715"/>
      <c r="AL50" s="717"/>
      <c r="AM50" s="717"/>
      <c r="AN50" s="717"/>
      <c r="AO50" s="717"/>
      <c r="AP50" s="1152"/>
      <c r="AQ50" s="1006"/>
      <c r="AR50" s="718"/>
      <c r="AS50" s="718"/>
      <c r="AT50" s="718"/>
      <c r="AU50" s="718"/>
      <c r="AV50" s="718"/>
      <c r="AW50" s="718"/>
      <c r="AX50" s="1152"/>
      <c r="AY50" s="1006"/>
      <c r="AZ50" s="718"/>
      <c r="BA50" s="718"/>
      <c r="BB50" s="718"/>
      <c r="BC50" s="718"/>
      <c r="BD50" s="718"/>
      <c r="BE50" s="718"/>
      <c r="BF50" s="1152"/>
      <c r="BG50" s="1006"/>
      <c r="BH50" s="718"/>
      <c r="BI50" s="718"/>
      <c r="BJ50" s="718"/>
      <c r="BK50" s="718"/>
      <c r="BL50" s="718"/>
      <c r="BM50" s="718"/>
      <c r="BN50" s="1152"/>
      <c r="BO50" s="1006"/>
      <c r="BP50" s="718"/>
      <c r="BQ50" s="718"/>
      <c r="BR50" s="718"/>
      <c r="BS50" s="718"/>
      <c r="BT50" s="718"/>
      <c r="BU50" s="718"/>
    </row>
    <row r="51" spans="1:73" ht="39.950000000000003" customHeight="1" thickTop="1" thickBot="1" x14ac:dyDescent="0.3">
      <c r="A51" s="151"/>
      <c r="B51" s="24"/>
      <c r="C51" s="1238" t="s">
        <v>618</v>
      </c>
      <c r="D51" s="1239" t="s">
        <v>619</v>
      </c>
      <c r="E51" s="1240">
        <v>109</v>
      </c>
      <c r="F51" s="1245">
        <v>240901200</v>
      </c>
      <c r="G51" s="1243" t="s">
        <v>3176</v>
      </c>
      <c r="H51" s="1247">
        <v>2</v>
      </c>
      <c r="I51" s="1247" t="s">
        <v>2982</v>
      </c>
      <c r="J51" s="1243">
        <v>24</v>
      </c>
      <c r="K51" s="1243" t="s">
        <v>3145</v>
      </c>
      <c r="L51" s="1243">
        <v>2409</v>
      </c>
      <c r="M51" s="1243" t="s">
        <v>3168</v>
      </c>
      <c r="N51" s="1244">
        <v>2026004540063</v>
      </c>
      <c r="O51" s="1239" t="s">
        <v>3169</v>
      </c>
      <c r="P51" s="1052" t="s">
        <v>620</v>
      </c>
      <c r="Q51" s="1055">
        <v>2</v>
      </c>
      <c r="R51" s="1040" t="s">
        <v>2871</v>
      </c>
      <c r="S51" s="1040"/>
      <c r="T51" s="1022"/>
      <c r="U51" s="1007"/>
      <c r="V51" s="1007"/>
      <c r="W51" s="1007"/>
      <c r="X51" s="1007"/>
      <c r="Y51" s="1007"/>
      <c r="Z51" s="1004">
        <f t="shared" ref="Z51" si="145">+AQ51+AY51+BG51+BO51</f>
        <v>0</v>
      </c>
      <c r="AA51" s="1004">
        <f t="shared" ref="AA51" si="146">SUM(AR51:AR54,AZ51:AZ54,BH51:BH54,BP51:BP54)</f>
        <v>0</v>
      </c>
      <c r="AB51" s="1004">
        <f t="shared" ref="AB51" si="147">SUM(AS51:AS54,BA51:BA54,BI51:BI54,BQ51:BQ54)</f>
        <v>0</v>
      </c>
      <c r="AC51" s="1004">
        <f t="shared" ref="AC51" si="148">SUM(AT51:AT54,BB51:BB54,BJ51:BJ54,BR51:BR54)</f>
        <v>0</v>
      </c>
      <c r="AD51" s="1004">
        <f t="shared" ref="AD51" si="149">SUM(AU51:AU54,BC51:BC54,BK51:BK54,BS51:BS54)</f>
        <v>0</v>
      </c>
      <c r="AE51" s="1004">
        <f t="shared" ref="AE51" si="150">SUM(AV51:AV54,BD51:BD54,BL51:BL54,BT51:BT54)</f>
        <v>0</v>
      </c>
      <c r="AF51" s="1004">
        <f t="shared" ref="AF51" si="151">SUM(AW51:AW54,BE51:BE54,BM51:BM54,BU51:BU54)</f>
        <v>0</v>
      </c>
      <c r="AG51" s="714"/>
      <c r="AH51" s="593"/>
      <c r="AI51" s="593"/>
      <c r="AJ51" s="593"/>
      <c r="AK51" s="207"/>
      <c r="AL51" s="208"/>
      <c r="AM51" s="208"/>
      <c r="AN51" s="208"/>
      <c r="AO51" s="208"/>
      <c r="AP51" s="1150">
        <f t="shared" ref="AP51" si="152">+U51</f>
        <v>0</v>
      </c>
      <c r="AQ51" s="1004">
        <f t="shared" ref="AQ51" si="153">SUM(AR51:AW54)</f>
        <v>0</v>
      </c>
      <c r="AR51" s="299"/>
      <c r="AS51" s="299"/>
      <c r="AT51" s="299"/>
      <c r="AU51" s="299"/>
      <c r="AV51" s="299"/>
      <c r="AW51" s="299"/>
      <c r="AX51" s="1150">
        <f t="shared" ref="AX51" si="154">+V51</f>
        <v>0</v>
      </c>
      <c r="AY51" s="1004">
        <f t="shared" ref="AY51" si="155">SUM(AZ51:BE54)</f>
        <v>0</v>
      </c>
      <c r="AZ51" s="299"/>
      <c r="BA51" s="299"/>
      <c r="BB51" s="299"/>
      <c r="BC51" s="299"/>
      <c r="BD51" s="299"/>
      <c r="BE51" s="299"/>
      <c r="BF51" s="1150">
        <f t="shared" ref="BF51" si="156">+W51</f>
        <v>0</v>
      </c>
      <c r="BG51" s="1004">
        <f t="shared" ref="BG51" si="157">SUM(BH51:BM54)</f>
        <v>0</v>
      </c>
      <c r="BH51" s="299"/>
      <c r="BI51" s="299"/>
      <c r="BJ51" s="299"/>
      <c r="BK51" s="299"/>
      <c r="BL51" s="299"/>
      <c r="BM51" s="299"/>
      <c r="BN51" s="1150">
        <f t="shared" ref="BN51" si="158">+X51</f>
        <v>0</v>
      </c>
      <c r="BO51" s="1004">
        <f t="shared" ref="BO51" si="159">SUM(BP51:BU54)</f>
        <v>0</v>
      </c>
      <c r="BP51" s="299"/>
      <c r="BQ51" s="299"/>
      <c r="BR51" s="299"/>
      <c r="BS51" s="299"/>
      <c r="BT51" s="299"/>
      <c r="BU51" s="299"/>
    </row>
    <row r="52" spans="1:73" ht="39.950000000000003" customHeight="1" thickTop="1" thickBot="1" x14ac:dyDescent="0.3">
      <c r="A52" s="151"/>
      <c r="B52" s="24"/>
      <c r="C52" s="1238"/>
      <c r="D52" s="1239"/>
      <c r="E52" s="1240"/>
      <c r="F52" s="1245"/>
      <c r="G52" s="1243"/>
      <c r="H52" s="1247"/>
      <c r="I52" s="1247"/>
      <c r="J52" s="1243"/>
      <c r="K52" s="1243"/>
      <c r="L52" s="1243"/>
      <c r="M52" s="1243"/>
      <c r="N52" s="1244"/>
      <c r="O52" s="1239"/>
      <c r="P52" s="1053"/>
      <c r="Q52" s="1056"/>
      <c r="R52" s="1041"/>
      <c r="S52" s="1041"/>
      <c r="T52" s="1023"/>
      <c r="U52" s="1008"/>
      <c r="V52" s="1008"/>
      <c r="W52" s="1008"/>
      <c r="X52" s="1008"/>
      <c r="Y52" s="1008"/>
      <c r="Z52" s="1005"/>
      <c r="AA52" s="1005"/>
      <c r="AB52" s="1005"/>
      <c r="AC52" s="1005"/>
      <c r="AD52" s="1005"/>
      <c r="AE52" s="1005"/>
      <c r="AF52" s="1005"/>
      <c r="AG52" s="479"/>
      <c r="AH52" s="592"/>
      <c r="AI52" s="592"/>
      <c r="AJ52" s="592"/>
      <c r="AK52" s="196"/>
      <c r="AL52" s="197"/>
      <c r="AM52" s="197"/>
      <c r="AN52" s="197"/>
      <c r="AO52" s="197"/>
      <c r="AP52" s="1151"/>
      <c r="AQ52" s="1005"/>
      <c r="AR52" s="282"/>
      <c r="AS52" s="282"/>
      <c r="AT52" s="282"/>
      <c r="AU52" s="282"/>
      <c r="AV52" s="282"/>
      <c r="AW52" s="282"/>
      <c r="AX52" s="1151"/>
      <c r="AY52" s="1005"/>
      <c r="AZ52" s="282"/>
      <c r="BA52" s="282"/>
      <c r="BB52" s="282"/>
      <c r="BC52" s="282"/>
      <c r="BD52" s="282"/>
      <c r="BE52" s="282"/>
      <c r="BF52" s="1151"/>
      <c r="BG52" s="1005"/>
      <c r="BH52" s="282"/>
      <c r="BI52" s="282"/>
      <c r="BJ52" s="282"/>
      <c r="BK52" s="282"/>
      <c r="BL52" s="282"/>
      <c r="BM52" s="282"/>
      <c r="BN52" s="1151"/>
      <c r="BO52" s="1005"/>
      <c r="BP52" s="282"/>
      <c r="BQ52" s="282"/>
      <c r="BR52" s="282"/>
      <c r="BS52" s="282"/>
      <c r="BT52" s="282"/>
      <c r="BU52" s="282"/>
    </row>
    <row r="53" spans="1:73" ht="39.950000000000003" customHeight="1" thickTop="1" thickBot="1" x14ac:dyDescent="0.3">
      <c r="A53" s="151"/>
      <c r="B53" s="24"/>
      <c r="C53" s="1238"/>
      <c r="D53" s="1239"/>
      <c r="E53" s="1240"/>
      <c r="F53" s="1245"/>
      <c r="G53" s="1243"/>
      <c r="H53" s="1247"/>
      <c r="I53" s="1247"/>
      <c r="J53" s="1243"/>
      <c r="K53" s="1243"/>
      <c r="L53" s="1243"/>
      <c r="M53" s="1243"/>
      <c r="N53" s="1244"/>
      <c r="O53" s="1239"/>
      <c r="P53" s="1053"/>
      <c r="Q53" s="1056"/>
      <c r="R53" s="1041"/>
      <c r="S53" s="1041"/>
      <c r="T53" s="1023"/>
      <c r="U53" s="1008"/>
      <c r="V53" s="1008"/>
      <c r="W53" s="1008"/>
      <c r="X53" s="1008"/>
      <c r="Y53" s="1008"/>
      <c r="Z53" s="1005"/>
      <c r="AA53" s="1005"/>
      <c r="AB53" s="1005"/>
      <c r="AC53" s="1005"/>
      <c r="AD53" s="1005"/>
      <c r="AE53" s="1005"/>
      <c r="AF53" s="1005"/>
      <c r="AG53" s="196"/>
      <c r="AH53" s="592"/>
      <c r="AI53" s="592"/>
      <c r="AJ53" s="592"/>
      <c r="AK53" s="196"/>
      <c r="AL53" s="197"/>
      <c r="AM53" s="197"/>
      <c r="AN53" s="197"/>
      <c r="AO53" s="197"/>
      <c r="AP53" s="1151"/>
      <c r="AQ53" s="1005"/>
      <c r="AR53" s="282"/>
      <c r="AS53" s="282"/>
      <c r="AT53" s="282"/>
      <c r="AU53" s="282"/>
      <c r="AV53" s="282"/>
      <c r="AW53" s="282"/>
      <c r="AX53" s="1151"/>
      <c r="AY53" s="1005"/>
      <c r="AZ53" s="282"/>
      <c r="BA53" s="282"/>
      <c r="BB53" s="282"/>
      <c r="BC53" s="282"/>
      <c r="BD53" s="282"/>
      <c r="BE53" s="282"/>
      <c r="BF53" s="1151"/>
      <c r="BG53" s="1005"/>
      <c r="BH53" s="282"/>
      <c r="BI53" s="282"/>
      <c r="BJ53" s="282"/>
      <c r="BK53" s="282"/>
      <c r="BL53" s="282"/>
      <c r="BM53" s="282"/>
      <c r="BN53" s="1151"/>
      <c r="BO53" s="1005"/>
      <c r="BP53" s="282"/>
      <c r="BQ53" s="282"/>
      <c r="BR53" s="282"/>
      <c r="BS53" s="282"/>
      <c r="BT53" s="282"/>
      <c r="BU53" s="282"/>
    </row>
    <row r="54" spans="1:73" ht="39.950000000000003" customHeight="1" thickTop="1" thickBot="1" x14ac:dyDescent="0.3">
      <c r="A54" s="151"/>
      <c r="B54" s="24"/>
      <c r="C54" s="1238"/>
      <c r="D54" s="1239"/>
      <c r="E54" s="1240"/>
      <c r="F54" s="1245"/>
      <c r="G54" s="1243"/>
      <c r="H54" s="1247"/>
      <c r="I54" s="1247"/>
      <c r="J54" s="1243"/>
      <c r="K54" s="1243"/>
      <c r="L54" s="1243"/>
      <c r="M54" s="1243"/>
      <c r="N54" s="1244"/>
      <c r="O54" s="1239"/>
      <c r="P54" s="1054"/>
      <c r="Q54" s="1057"/>
      <c r="R54" s="1042"/>
      <c r="S54" s="1042"/>
      <c r="T54" s="1024"/>
      <c r="U54" s="1009"/>
      <c r="V54" s="1009"/>
      <c r="W54" s="1009"/>
      <c r="X54" s="1009"/>
      <c r="Y54" s="1009"/>
      <c r="Z54" s="1006"/>
      <c r="AA54" s="1006"/>
      <c r="AB54" s="1006"/>
      <c r="AC54" s="1006"/>
      <c r="AD54" s="1006"/>
      <c r="AE54" s="1006"/>
      <c r="AF54" s="1006"/>
      <c r="AG54" s="715"/>
      <c r="AH54" s="716"/>
      <c r="AI54" s="716"/>
      <c r="AJ54" s="716"/>
      <c r="AK54" s="715"/>
      <c r="AL54" s="717"/>
      <c r="AM54" s="717"/>
      <c r="AN54" s="717"/>
      <c r="AO54" s="717"/>
      <c r="AP54" s="1152"/>
      <c r="AQ54" s="1006"/>
      <c r="AR54" s="718"/>
      <c r="AS54" s="718"/>
      <c r="AT54" s="718"/>
      <c r="AU54" s="718"/>
      <c r="AV54" s="718"/>
      <c r="AW54" s="718"/>
      <c r="AX54" s="1152"/>
      <c r="AY54" s="1006"/>
      <c r="AZ54" s="718"/>
      <c r="BA54" s="718"/>
      <c r="BB54" s="718"/>
      <c r="BC54" s="718"/>
      <c r="BD54" s="718"/>
      <c r="BE54" s="718"/>
      <c r="BF54" s="1152"/>
      <c r="BG54" s="1006"/>
      <c r="BH54" s="718"/>
      <c r="BI54" s="718"/>
      <c r="BJ54" s="718"/>
      <c r="BK54" s="718"/>
      <c r="BL54" s="718"/>
      <c r="BM54" s="718"/>
      <c r="BN54" s="1152"/>
      <c r="BO54" s="1006"/>
      <c r="BP54" s="718"/>
      <c r="BQ54" s="718"/>
      <c r="BR54" s="718"/>
      <c r="BS54" s="718"/>
      <c r="BT54" s="718"/>
      <c r="BU54" s="718"/>
    </row>
    <row r="55" spans="1:73" ht="39.950000000000003" customHeight="1" thickTop="1" thickBot="1" x14ac:dyDescent="0.3">
      <c r="A55" s="151"/>
      <c r="B55" s="24"/>
      <c r="C55" s="1238" t="s">
        <v>621</v>
      </c>
      <c r="D55" s="1239" t="s">
        <v>622</v>
      </c>
      <c r="E55" s="1240">
        <v>110</v>
      </c>
      <c r="F55" s="1251">
        <v>240901001</v>
      </c>
      <c r="G55" s="1246" t="s">
        <v>623</v>
      </c>
      <c r="H55" s="1249">
        <v>4</v>
      </c>
      <c r="I55" s="1247" t="s">
        <v>2982</v>
      </c>
      <c r="J55" s="1243">
        <v>24</v>
      </c>
      <c r="K55" s="1243" t="s">
        <v>3145</v>
      </c>
      <c r="L55" s="1243">
        <v>2409</v>
      </c>
      <c r="M55" s="1243" t="s">
        <v>3168</v>
      </c>
      <c r="N55" s="1244">
        <v>2026004540063</v>
      </c>
      <c r="O55" s="1239" t="s">
        <v>3169</v>
      </c>
      <c r="P55" s="1052" t="s">
        <v>623</v>
      </c>
      <c r="Q55" s="1055">
        <v>4</v>
      </c>
      <c r="R55" s="1040" t="s">
        <v>2871</v>
      </c>
      <c r="S55" s="1040"/>
      <c r="T55" s="1022"/>
      <c r="U55" s="1007"/>
      <c r="V55" s="1007"/>
      <c r="W55" s="1007"/>
      <c r="X55" s="1007"/>
      <c r="Y55" s="1007"/>
      <c r="Z55" s="1004">
        <f t="shared" ref="Z55" si="160">+AQ55+AY55+BG55+BO55</f>
        <v>0</v>
      </c>
      <c r="AA55" s="1004">
        <f t="shared" ref="AA55" si="161">SUM(AR55:AR58,AZ55:AZ58,BH55:BH58,BP55:BP58)</f>
        <v>0</v>
      </c>
      <c r="AB55" s="1004">
        <f t="shared" ref="AB55" si="162">SUM(AS55:AS58,BA55:BA58,BI55:BI58,BQ55:BQ58)</f>
        <v>0</v>
      </c>
      <c r="AC55" s="1004">
        <f t="shared" ref="AC55" si="163">SUM(AT55:AT58,BB55:BB58,BJ55:BJ58,BR55:BR58)</f>
        <v>0</v>
      </c>
      <c r="AD55" s="1004">
        <f t="shared" ref="AD55" si="164">SUM(AU55:AU58,BC55:BC58,BK55:BK58,BS55:BS58)</f>
        <v>0</v>
      </c>
      <c r="AE55" s="1004">
        <f t="shared" ref="AE55" si="165">SUM(AV55:AV58,BD55:BD58,BL55:BL58,BT55:BT58)</f>
        <v>0</v>
      </c>
      <c r="AF55" s="1004">
        <f>SUM(AW55:AW58,BE55:BE58,BM55:BM58,BU55:BU58)</f>
        <v>0</v>
      </c>
      <c r="AG55" s="714"/>
      <c r="AH55" s="593"/>
      <c r="AI55" s="593"/>
      <c r="AJ55" s="593"/>
      <c r="AK55" s="207"/>
      <c r="AL55" s="208"/>
      <c r="AM55" s="208"/>
      <c r="AN55" s="208"/>
      <c r="AO55" s="208"/>
      <c r="AP55" s="1150">
        <f t="shared" ref="AP55" si="166">+U55</f>
        <v>0</v>
      </c>
      <c r="AQ55" s="1004">
        <f t="shared" ref="AQ55" si="167">SUM(AR55:AW58)</f>
        <v>0</v>
      </c>
      <c r="AR55" s="299"/>
      <c r="AS55" s="299"/>
      <c r="AT55" s="299"/>
      <c r="AU55" s="299"/>
      <c r="AV55" s="299"/>
      <c r="AW55" s="299"/>
      <c r="AX55" s="1150">
        <f t="shared" ref="AX55" si="168">+V55</f>
        <v>0</v>
      </c>
      <c r="AY55" s="1004">
        <f t="shared" ref="AY55" si="169">SUM(AZ55:BE58)</f>
        <v>0</v>
      </c>
      <c r="AZ55" s="299"/>
      <c r="BA55" s="299"/>
      <c r="BB55" s="299"/>
      <c r="BC55" s="299"/>
      <c r="BD55" s="299"/>
      <c r="BE55" s="299"/>
      <c r="BF55" s="1150">
        <f t="shared" ref="BF55" si="170">+W55</f>
        <v>0</v>
      </c>
      <c r="BG55" s="1004">
        <f t="shared" ref="BG55" si="171">SUM(BH55:BM58)</f>
        <v>0</v>
      </c>
      <c r="BH55" s="299"/>
      <c r="BI55" s="299"/>
      <c r="BJ55" s="299"/>
      <c r="BK55" s="299"/>
      <c r="BL55" s="299"/>
      <c r="BM55" s="299"/>
      <c r="BN55" s="1150">
        <f t="shared" ref="BN55" si="172">+X55</f>
        <v>0</v>
      </c>
      <c r="BO55" s="1004">
        <f>SUM(BP55:BU58)</f>
        <v>0</v>
      </c>
      <c r="BP55" s="299"/>
      <c r="BQ55" s="299"/>
      <c r="BR55" s="299"/>
      <c r="BS55" s="299"/>
      <c r="BT55" s="299"/>
      <c r="BU55" s="299"/>
    </row>
    <row r="56" spans="1:73" ht="39.950000000000003" customHeight="1" thickTop="1" thickBot="1" x14ac:dyDescent="0.3">
      <c r="A56" s="151"/>
      <c r="B56" s="24"/>
      <c r="C56" s="1238"/>
      <c r="D56" s="1239"/>
      <c r="E56" s="1240"/>
      <c r="F56" s="1251"/>
      <c r="G56" s="1246"/>
      <c r="H56" s="1249"/>
      <c r="I56" s="1247"/>
      <c r="J56" s="1243"/>
      <c r="K56" s="1243"/>
      <c r="L56" s="1243"/>
      <c r="M56" s="1243"/>
      <c r="N56" s="1244"/>
      <c r="O56" s="1239"/>
      <c r="P56" s="1053"/>
      <c r="Q56" s="1056"/>
      <c r="R56" s="1041"/>
      <c r="S56" s="1041"/>
      <c r="T56" s="1023"/>
      <c r="U56" s="1008"/>
      <c r="V56" s="1008"/>
      <c r="W56" s="1008"/>
      <c r="X56" s="1008"/>
      <c r="Y56" s="1008"/>
      <c r="Z56" s="1005"/>
      <c r="AA56" s="1005"/>
      <c r="AB56" s="1005"/>
      <c r="AC56" s="1005"/>
      <c r="AD56" s="1005"/>
      <c r="AE56" s="1005"/>
      <c r="AF56" s="1005"/>
      <c r="AG56" s="479"/>
      <c r="AH56" s="592"/>
      <c r="AI56" s="592"/>
      <c r="AJ56" s="592"/>
      <c r="AK56" s="196"/>
      <c r="AL56" s="197"/>
      <c r="AM56" s="197"/>
      <c r="AN56" s="197"/>
      <c r="AO56" s="197"/>
      <c r="AP56" s="1151"/>
      <c r="AQ56" s="1005"/>
      <c r="AR56" s="282"/>
      <c r="AS56" s="282"/>
      <c r="AT56" s="282"/>
      <c r="AU56" s="282"/>
      <c r="AV56" s="282"/>
      <c r="AW56" s="282"/>
      <c r="AX56" s="1151"/>
      <c r="AY56" s="1005"/>
      <c r="AZ56" s="282"/>
      <c r="BA56" s="282"/>
      <c r="BB56" s="282"/>
      <c r="BC56" s="282"/>
      <c r="BD56" s="282"/>
      <c r="BE56" s="282"/>
      <c r="BF56" s="1151"/>
      <c r="BG56" s="1005"/>
      <c r="BH56" s="282"/>
      <c r="BI56" s="282"/>
      <c r="BJ56" s="282"/>
      <c r="BK56" s="282"/>
      <c r="BL56" s="282"/>
      <c r="BM56" s="282"/>
      <c r="BN56" s="1151"/>
      <c r="BO56" s="1005"/>
      <c r="BP56" s="282"/>
      <c r="BQ56" s="282"/>
      <c r="BR56" s="282"/>
      <c r="BS56" s="282"/>
      <c r="BT56" s="282"/>
      <c r="BU56" s="282"/>
    </row>
    <row r="57" spans="1:73" ht="39.950000000000003" customHeight="1" thickTop="1" thickBot="1" x14ac:dyDescent="0.3">
      <c r="A57" s="151"/>
      <c r="B57" s="24"/>
      <c r="C57" s="1238"/>
      <c r="D57" s="1239"/>
      <c r="E57" s="1240"/>
      <c r="F57" s="1251"/>
      <c r="G57" s="1246"/>
      <c r="H57" s="1249"/>
      <c r="I57" s="1247"/>
      <c r="J57" s="1243"/>
      <c r="K57" s="1243"/>
      <c r="L57" s="1243"/>
      <c r="M57" s="1243"/>
      <c r="N57" s="1244"/>
      <c r="O57" s="1239"/>
      <c r="P57" s="1053"/>
      <c r="Q57" s="1056"/>
      <c r="R57" s="1041"/>
      <c r="S57" s="1041"/>
      <c r="T57" s="1023"/>
      <c r="U57" s="1008"/>
      <c r="V57" s="1008"/>
      <c r="W57" s="1008"/>
      <c r="X57" s="1008"/>
      <c r="Y57" s="1008"/>
      <c r="Z57" s="1005"/>
      <c r="AA57" s="1005"/>
      <c r="AB57" s="1005"/>
      <c r="AC57" s="1005"/>
      <c r="AD57" s="1005"/>
      <c r="AE57" s="1005"/>
      <c r="AF57" s="1005"/>
      <c r="AG57" s="196"/>
      <c r="AH57" s="592"/>
      <c r="AI57" s="592"/>
      <c r="AJ57" s="592"/>
      <c r="AK57" s="196"/>
      <c r="AL57" s="197"/>
      <c r="AM57" s="197"/>
      <c r="AN57" s="197"/>
      <c r="AO57" s="197"/>
      <c r="AP57" s="1151"/>
      <c r="AQ57" s="1005"/>
      <c r="AR57" s="282"/>
      <c r="AS57" s="282"/>
      <c r="AT57" s="282"/>
      <c r="AU57" s="282"/>
      <c r="AV57" s="282"/>
      <c r="AW57" s="282"/>
      <c r="AX57" s="1151"/>
      <c r="AY57" s="1005"/>
      <c r="AZ57" s="282"/>
      <c r="BA57" s="282"/>
      <c r="BB57" s="282"/>
      <c r="BC57" s="282"/>
      <c r="BD57" s="282"/>
      <c r="BE57" s="282"/>
      <c r="BF57" s="1151"/>
      <c r="BG57" s="1005"/>
      <c r="BH57" s="282"/>
      <c r="BI57" s="282"/>
      <c r="BJ57" s="282"/>
      <c r="BK57" s="282"/>
      <c r="BL57" s="282"/>
      <c r="BM57" s="282"/>
      <c r="BN57" s="1151"/>
      <c r="BO57" s="1005"/>
      <c r="BP57" s="282"/>
      <c r="BQ57" s="282"/>
      <c r="BR57" s="282"/>
      <c r="BS57" s="282"/>
      <c r="BT57" s="282"/>
      <c r="BU57" s="282"/>
    </row>
    <row r="58" spans="1:73" ht="39.950000000000003" customHeight="1" thickTop="1" thickBot="1" x14ac:dyDescent="0.3">
      <c r="A58" s="151"/>
      <c r="B58" s="24"/>
      <c r="C58" s="1238"/>
      <c r="D58" s="1239"/>
      <c r="E58" s="1240"/>
      <c r="F58" s="1251"/>
      <c r="G58" s="1246"/>
      <c r="H58" s="1249"/>
      <c r="I58" s="1247"/>
      <c r="J58" s="1243"/>
      <c r="K58" s="1243"/>
      <c r="L58" s="1243"/>
      <c r="M58" s="1243"/>
      <c r="N58" s="1244"/>
      <c r="O58" s="1239"/>
      <c r="P58" s="1054"/>
      <c r="Q58" s="1057"/>
      <c r="R58" s="1042"/>
      <c r="S58" s="1042"/>
      <c r="T58" s="1024"/>
      <c r="U58" s="1009"/>
      <c r="V58" s="1009"/>
      <c r="W58" s="1009"/>
      <c r="X58" s="1009"/>
      <c r="Y58" s="1009"/>
      <c r="Z58" s="1006"/>
      <c r="AA58" s="1006"/>
      <c r="AB58" s="1006"/>
      <c r="AC58" s="1006"/>
      <c r="AD58" s="1006"/>
      <c r="AE58" s="1006"/>
      <c r="AF58" s="1006"/>
      <c r="AG58" s="715"/>
      <c r="AH58" s="716"/>
      <c r="AI58" s="716"/>
      <c r="AJ58" s="716"/>
      <c r="AK58" s="715"/>
      <c r="AL58" s="717"/>
      <c r="AM58" s="717"/>
      <c r="AN58" s="717"/>
      <c r="AO58" s="717"/>
      <c r="AP58" s="1152"/>
      <c r="AQ58" s="1006"/>
      <c r="AR58" s="718"/>
      <c r="AS58" s="718"/>
      <c r="AT58" s="718"/>
      <c r="AU58" s="718"/>
      <c r="AV58" s="718"/>
      <c r="AW58" s="718"/>
      <c r="AX58" s="1152"/>
      <c r="AY58" s="1006"/>
      <c r="AZ58" s="718"/>
      <c r="BA58" s="718"/>
      <c r="BB58" s="718"/>
      <c r="BC58" s="718"/>
      <c r="BD58" s="718"/>
      <c r="BE58" s="718"/>
      <c r="BF58" s="1152"/>
      <c r="BG58" s="1006"/>
      <c r="BH58" s="718"/>
      <c r="BI58" s="718"/>
      <c r="BJ58" s="718"/>
      <c r="BK58" s="718"/>
      <c r="BL58" s="718"/>
      <c r="BM58" s="718"/>
      <c r="BN58" s="1152"/>
      <c r="BO58" s="1006"/>
      <c r="BP58" s="718"/>
      <c r="BQ58" s="718"/>
      <c r="BR58" s="718"/>
      <c r="BS58" s="718"/>
      <c r="BT58" s="718"/>
      <c r="BU58" s="718"/>
    </row>
    <row r="59" spans="1:73" ht="39.950000000000003" customHeight="1" thickTop="1" thickBot="1" x14ac:dyDescent="0.3">
      <c r="B59" s="924" t="s">
        <v>624</v>
      </c>
      <c r="C59" s="202" t="s">
        <v>625</v>
      </c>
      <c r="D59" s="333"/>
      <c r="E59" s="429"/>
      <c r="F59" s="442"/>
      <c r="G59" s="334"/>
      <c r="H59" s="335"/>
      <c r="I59" s="335"/>
      <c r="J59" s="336"/>
      <c r="K59" s="336"/>
      <c r="L59" s="333"/>
      <c r="M59" s="337"/>
      <c r="N59" s="338"/>
      <c r="O59" s="339"/>
      <c r="P59" s="339"/>
      <c r="Q59" s="187"/>
      <c r="R59" s="187"/>
      <c r="S59" s="27"/>
      <c r="T59" s="28"/>
      <c r="U59" s="13"/>
      <c r="V59" s="13"/>
      <c r="W59" s="13"/>
      <c r="X59" s="13"/>
      <c r="Y59" s="927"/>
      <c r="Z59" s="932">
        <f t="shared" si="55"/>
        <v>0</v>
      </c>
      <c r="AA59" s="932">
        <f t="shared" si="5"/>
        <v>0</v>
      </c>
      <c r="AB59" s="932">
        <f t="shared" si="5"/>
        <v>0</v>
      </c>
      <c r="AC59" s="932">
        <f t="shared" si="5"/>
        <v>0</v>
      </c>
      <c r="AD59" s="932">
        <f t="shared" si="5"/>
        <v>0</v>
      </c>
      <c r="AE59" s="932">
        <f t="shared" si="5"/>
        <v>0</v>
      </c>
      <c r="AF59" s="932">
        <f t="shared" si="5"/>
        <v>0</v>
      </c>
      <c r="AG59" s="195"/>
      <c r="AH59" s="195"/>
      <c r="AI59" s="195"/>
      <c r="AJ59" s="195"/>
      <c r="AK59" s="195"/>
      <c r="AL59" s="195"/>
      <c r="AM59" s="195"/>
      <c r="AN59" s="195"/>
      <c r="AO59" s="195"/>
      <c r="AP59" s="18"/>
      <c r="AQ59" s="929">
        <f t="shared" ref="AQ59" si="173">SUM(AQ60:AQ71)</f>
        <v>0</v>
      </c>
      <c r="AR59" s="929">
        <f>SUM(AR60:AR71)</f>
        <v>0</v>
      </c>
      <c r="AS59" s="929">
        <f t="shared" ref="AS59:AW59" si="174">SUM(AS60:AS71)</f>
        <v>0</v>
      </c>
      <c r="AT59" s="929">
        <f t="shared" si="174"/>
        <v>0</v>
      </c>
      <c r="AU59" s="929">
        <f t="shared" si="174"/>
        <v>0</v>
      </c>
      <c r="AV59" s="929">
        <f t="shared" si="174"/>
        <v>0</v>
      </c>
      <c r="AW59" s="929">
        <f t="shared" si="174"/>
        <v>0</v>
      </c>
      <c r="AX59" s="18"/>
      <c r="AY59" s="929">
        <f t="shared" ref="AY59" si="175">SUM(AY60:AY71)</f>
        <v>0</v>
      </c>
      <c r="AZ59" s="929">
        <f>SUM(AZ60:AZ71)</f>
        <v>0</v>
      </c>
      <c r="BA59" s="929">
        <f t="shared" ref="BA59:BE59" si="176">SUM(BA60:BA71)</f>
        <v>0</v>
      </c>
      <c r="BB59" s="929">
        <f t="shared" si="176"/>
        <v>0</v>
      </c>
      <c r="BC59" s="929">
        <f t="shared" si="176"/>
        <v>0</v>
      </c>
      <c r="BD59" s="929">
        <f t="shared" si="176"/>
        <v>0</v>
      </c>
      <c r="BE59" s="929">
        <f t="shared" si="176"/>
        <v>0</v>
      </c>
      <c r="BF59" s="18"/>
      <c r="BG59" s="929">
        <f t="shared" ref="BG59" si="177">SUM(BG60:BG71)</f>
        <v>0</v>
      </c>
      <c r="BH59" s="929">
        <f>SUM(BH60:BH71)</f>
        <v>0</v>
      </c>
      <c r="BI59" s="929">
        <f t="shared" ref="BI59:BM59" si="178">SUM(BI60:BI71)</f>
        <v>0</v>
      </c>
      <c r="BJ59" s="929">
        <f t="shared" si="178"/>
        <v>0</v>
      </c>
      <c r="BK59" s="929">
        <f t="shared" si="178"/>
        <v>0</v>
      </c>
      <c r="BL59" s="929">
        <f t="shared" si="178"/>
        <v>0</v>
      </c>
      <c r="BM59" s="929">
        <f t="shared" si="178"/>
        <v>0</v>
      </c>
      <c r="BN59" s="18"/>
      <c r="BO59" s="929">
        <f t="shared" ref="BO59" si="179">SUM(BO60:BO71)</f>
        <v>0</v>
      </c>
      <c r="BP59" s="929">
        <f>SUM(BP60:BP71)</f>
        <v>0</v>
      </c>
      <c r="BQ59" s="929">
        <f t="shared" ref="BQ59:BU59" si="180">SUM(BQ60:BQ71)</f>
        <v>0</v>
      </c>
      <c r="BR59" s="929">
        <f t="shared" si="180"/>
        <v>0</v>
      </c>
      <c r="BS59" s="929">
        <f t="shared" si="180"/>
        <v>0</v>
      </c>
      <c r="BT59" s="929">
        <f t="shared" si="180"/>
        <v>0</v>
      </c>
      <c r="BU59" s="929">
        <f t="shared" si="180"/>
        <v>0</v>
      </c>
    </row>
    <row r="60" spans="1:73" ht="39.950000000000003" customHeight="1" thickTop="1" thickBot="1" x14ac:dyDescent="0.3">
      <c r="A60" s="151"/>
      <c r="B60" s="24"/>
      <c r="C60" s="1238" t="s">
        <v>626</v>
      </c>
      <c r="D60" s="1239" t="s">
        <v>627</v>
      </c>
      <c r="E60" s="1240">
        <v>111</v>
      </c>
      <c r="F60" s="1251">
        <v>240905900</v>
      </c>
      <c r="G60" s="1243" t="s">
        <v>742</v>
      </c>
      <c r="H60" s="1247">
        <v>1</v>
      </c>
      <c r="I60" s="1247" t="s">
        <v>2982</v>
      </c>
      <c r="J60" s="1243">
        <v>24</v>
      </c>
      <c r="K60" s="1243" t="s">
        <v>3145</v>
      </c>
      <c r="L60" s="1243">
        <v>2409</v>
      </c>
      <c r="M60" s="1243" t="s">
        <v>3168</v>
      </c>
      <c r="N60" s="1244">
        <v>2026004540063</v>
      </c>
      <c r="O60" s="1239" t="s">
        <v>3169</v>
      </c>
      <c r="P60" s="1052" t="s">
        <v>628</v>
      </c>
      <c r="Q60" s="1055">
        <v>1</v>
      </c>
      <c r="R60" s="1040" t="s">
        <v>2867</v>
      </c>
      <c r="S60" s="1040"/>
      <c r="T60" s="1022"/>
      <c r="U60" s="1007"/>
      <c r="V60" s="1007"/>
      <c r="W60" s="1007"/>
      <c r="X60" s="1007"/>
      <c r="Y60" s="1007"/>
      <c r="Z60" s="1004">
        <f t="shared" si="55"/>
        <v>0</v>
      </c>
      <c r="AA60" s="1004">
        <f t="shared" ref="AA60" si="181">SUM(AR60:AR63,AZ60:AZ63,BH60:BH63,BP60:BP63)</f>
        <v>0</v>
      </c>
      <c r="AB60" s="1004">
        <f t="shared" ref="AB60" si="182">SUM(AS60:AS63,BA60:BA63,BI60:BI63,BQ60:BQ63)</f>
        <v>0</v>
      </c>
      <c r="AC60" s="1004">
        <f t="shared" ref="AC60" si="183">SUM(AT60:AT63,BB60:BB63,BJ60:BJ63,BR60:BR63)</f>
        <v>0</v>
      </c>
      <c r="AD60" s="1004">
        <f t="shared" ref="AD60" si="184">SUM(AU60:AU63,BC60:BC63,BK60:BK63,BS60:BS63)</f>
        <v>0</v>
      </c>
      <c r="AE60" s="1004">
        <f t="shared" ref="AE60" si="185">SUM(AV60:AV63,BD60:BD63,BL60:BL63,BT60:BT63)</f>
        <v>0</v>
      </c>
      <c r="AF60" s="1004">
        <f t="shared" ref="AF60" si="186">SUM(AW60:AW63,BE60:BE63,BM60:BM63,BU60:BU63)</f>
        <v>0</v>
      </c>
      <c r="AG60" s="714"/>
      <c r="AH60" s="593"/>
      <c r="AI60" s="593"/>
      <c r="AJ60" s="593"/>
      <c r="AK60" s="207"/>
      <c r="AL60" s="208"/>
      <c r="AM60" s="208"/>
      <c r="AN60" s="208"/>
      <c r="AO60" s="208"/>
      <c r="AP60" s="1150">
        <f t="shared" ref="AP60" si="187">+U60</f>
        <v>0</v>
      </c>
      <c r="AQ60" s="1004">
        <f t="shared" ref="AQ60" si="188">SUM(AR60:AW63)</f>
        <v>0</v>
      </c>
      <c r="AR60" s="299"/>
      <c r="AS60" s="299"/>
      <c r="AT60" s="299"/>
      <c r="AU60" s="299"/>
      <c r="AV60" s="299"/>
      <c r="AW60" s="299"/>
      <c r="AX60" s="1150">
        <f t="shared" ref="AX60" si="189">+V60</f>
        <v>0</v>
      </c>
      <c r="AY60" s="1004">
        <f t="shared" ref="AY60" si="190">SUM(AZ60:BE63)</f>
        <v>0</v>
      </c>
      <c r="AZ60" s="299"/>
      <c r="BA60" s="299"/>
      <c r="BB60" s="299"/>
      <c r="BC60" s="299"/>
      <c r="BD60" s="299"/>
      <c r="BE60" s="299"/>
      <c r="BF60" s="1150">
        <f t="shared" ref="BF60" si="191">+W60</f>
        <v>0</v>
      </c>
      <c r="BG60" s="1004">
        <f t="shared" ref="BG60" si="192">SUM(BH60:BM63)</f>
        <v>0</v>
      </c>
      <c r="BH60" s="299"/>
      <c r="BI60" s="299"/>
      <c r="BJ60" s="299"/>
      <c r="BK60" s="299"/>
      <c r="BL60" s="299"/>
      <c r="BM60" s="299"/>
      <c r="BN60" s="1150">
        <f t="shared" ref="BN60" si="193">+X60</f>
        <v>0</v>
      </c>
      <c r="BO60" s="1004">
        <f t="shared" ref="BO60" si="194">SUM(BP60:BU63)</f>
        <v>0</v>
      </c>
      <c r="BP60" s="299"/>
      <c r="BQ60" s="299"/>
      <c r="BR60" s="299"/>
      <c r="BS60" s="299"/>
      <c r="BT60" s="299"/>
      <c r="BU60" s="299"/>
    </row>
    <row r="61" spans="1:73" ht="39.950000000000003" customHeight="1" thickTop="1" thickBot="1" x14ac:dyDescent="0.3">
      <c r="A61" s="151"/>
      <c r="B61" s="24"/>
      <c r="C61" s="1238"/>
      <c r="D61" s="1239"/>
      <c r="E61" s="1240"/>
      <c r="F61" s="1251"/>
      <c r="G61" s="1243"/>
      <c r="H61" s="1247"/>
      <c r="I61" s="1247"/>
      <c r="J61" s="1243"/>
      <c r="K61" s="1243"/>
      <c r="L61" s="1243"/>
      <c r="M61" s="1243"/>
      <c r="N61" s="1244"/>
      <c r="O61" s="1239"/>
      <c r="P61" s="1053"/>
      <c r="Q61" s="1056"/>
      <c r="R61" s="1041"/>
      <c r="S61" s="1041"/>
      <c r="T61" s="1023"/>
      <c r="U61" s="1008"/>
      <c r="V61" s="1008"/>
      <c r="W61" s="1008"/>
      <c r="X61" s="1008"/>
      <c r="Y61" s="1008"/>
      <c r="Z61" s="1005"/>
      <c r="AA61" s="1005"/>
      <c r="AB61" s="1005"/>
      <c r="AC61" s="1005"/>
      <c r="AD61" s="1005"/>
      <c r="AE61" s="1005"/>
      <c r="AF61" s="1005"/>
      <c r="AG61" s="479"/>
      <c r="AH61" s="592"/>
      <c r="AI61" s="592"/>
      <c r="AJ61" s="592"/>
      <c r="AK61" s="196"/>
      <c r="AL61" s="197"/>
      <c r="AM61" s="197"/>
      <c r="AN61" s="197"/>
      <c r="AO61" s="197"/>
      <c r="AP61" s="1151"/>
      <c r="AQ61" s="1005"/>
      <c r="AR61" s="282"/>
      <c r="AS61" s="282"/>
      <c r="AT61" s="282"/>
      <c r="AU61" s="282"/>
      <c r="AV61" s="282"/>
      <c r="AW61" s="282"/>
      <c r="AX61" s="1151"/>
      <c r="AY61" s="1005"/>
      <c r="AZ61" s="282"/>
      <c r="BA61" s="282"/>
      <c r="BB61" s="282"/>
      <c r="BC61" s="282"/>
      <c r="BD61" s="282"/>
      <c r="BE61" s="282"/>
      <c r="BF61" s="1151"/>
      <c r="BG61" s="1005"/>
      <c r="BH61" s="282"/>
      <c r="BI61" s="282"/>
      <c r="BJ61" s="282"/>
      <c r="BK61" s="282"/>
      <c r="BL61" s="282"/>
      <c r="BM61" s="282"/>
      <c r="BN61" s="1151"/>
      <c r="BO61" s="1005"/>
      <c r="BP61" s="282"/>
      <c r="BQ61" s="282"/>
      <c r="BR61" s="282"/>
      <c r="BS61" s="282"/>
      <c r="BT61" s="282"/>
      <c r="BU61" s="282"/>
    </row>
    <row r="62" spans="1:73" ht="39.950000000000003" customHeight="1" thickTop="1" thickBot="1" x14ac:dyDescent="0.3">
      <c r="A62" s="151"/>
      <c r="B62" s="24"/>
      <c r="C62" s="1238"/>
      <c r="D62" s="1239"/>
      <c r="E62" s="1240"/>
      <c r="F62" s="1251"/>
      <c r="G62" s="1243"/>
      <c r="H62" s="1247"/>
      <c r="I62" s="1247"/>
      <c r="J62" s="1243"/>
      <c r="K62" s="1243"/>
      <c r="L62" s="1243"/>
      <c r="M62" s="1243"/>
      <c r="N62" s="1244"/>
      <c r="O62" s="1239"/>
      <c r="P62" s="1053"/>
      <c r="Q62" s="1056"/>
      <c r="R62" s="1041"/>
      <c r="S62" s="1041"/>
      <c r="T62" s="1023"/>
      <c r="U62" s="1008"/>
      <c r="V62" s="1008"/>
      <c r="W62" s="1008"/>
      <c r="X62" s="1008"/>
      <c r="Y62" s="1008"/>
      <c r="Z62" s="1005"/>
      <c r="AA62" s="1005"/>
      <c r="AB62" s="1005"/>
      <c r="AC62" s="1005"/>
      <c r="AD62" s="1005"/>
      <c r="AE62" s="1005"/>
      <c r="AF62" s="1005"/>
      <c r="AG62" s="196"/>
      <c r="AH62" s="592"/>
      <c r="AI62" s="592"/>
      <c r="AJ62" s="592"/>
      <c r="AK62" s="196"/>
      <c r="AL62" s="197"/>
      <c r="AM62" s="197"/>
      <c r="AN62" s="197"/>
      <c r="AO62" s="197"/>
      <c r="AP62" s="1151"/>
      <c r="AQ62" s="1005"/>
      <c r="AR62" s="282"/>
      <c r="AS62" s="282"/>
      <c r="AT62" s="282"/>
      <c r="AU62" s="282"/>
      <c r="AV62" s="282"/>
      <c r="AW62" s="282"/>
      <c r="AX62" s="1151"/>
      <c r="AY62" s="1005"/>
      <c r="AZ62" s="282"/>
      <c r="BA62" s="282"/>
      <c r="BB62" s="282"/>
      <c r="BC62" s="282"/>
      <c r="BD62" s="282"/>
      <c r="BE62" s="282"/>
      <c r="BF62" s="1151"/>
      <c r="BG62" s="1005"/>
      <c r="BH62" s="282"/>
      <c r="BI62" s="282"/>
      <c r="BJ62" s="282"/>
      <c r="BK62" s="282"/>
      <c r="BL62" s="282"/>
      <c r="BM62" s="282"/>
      <c r="BN62" s="1151"/>
      <c r="BO62" s="1005"/>
      <c r="BP62" s="282"/>
      <c r="BQ62" s="282"/>
      <c r="BR62" s="282"/>
      <c r="BS62" s="282"/>
      <c r="BT62" s="282"/>
      <c r="BU62" s="282"/>
    </row>
    <row r="63" spans="1:73" ht="39.950000000000003" customHeight="1" thickTop="1" thickBot="1" x14ac:dyDescent="0.3">
      <c r="A63" s="151"/>
      <c r="B63" s="24"/>
      <c r="C63" s="1238"/>
      <c r="D63" s="1239"/>
      <c r="E63" s="1240"/>
      <c r="F63" s="1251"/>
      <c r="G63" s="1243"/>
      <c r="H63" s="1247"/>
      <c r="I63" s="1247"/>
      <c r="J63" s="1243"/>
      <c r="K63" s="1243"/>
      <c r="L63" s="1243"/>
      <c r="M63" s="1243"/>
      <c r="N63" s="1244"/>
      <c r="O63" s="1239"/>
      <c r="P63" s="1054"/>
      <c r="Q63" s="1057"/>
      <c r="R63" s="1042"/>
      <c r="S63" s="1042"/>
      <c r="T63" s="1024"/>
      <c r="U63" s="1009"/>
      <c r="V63" s="1009"/>
      <c r="W63" s="1009"/>
      <c r="X63" s="1009"/>
      <c r="Y63" s="1009"/>
      <c r="Z63" s="1006"/>
      <c r="AA63" s="1006"/>
      <c r="AB63" s="1006"/>
      <c r="AC63" s="1006"/>
      <c r="AD63" s="1006"/>
      <c r="AE63" s="1006"/>
      <c r="AF63" s="1006"/>
      <c r="AG63" s="715"/>
      <c r="AH63" s="716"/>
      <c r="AI63" s="716"/>
      <c r="AJ63" s="716"/>
      <c r="AK63" s="715"/>
      <c r="AL63" s="717"/>
      <c r="AM63" s="717"/>
      <c r="AN63" s="717"/>
      <c r="AO63" s="717"/>
      <c r="AP63" s="1152"/>
      <c r="AQ63" s="1006"/>
      <c r="AR63" s="718"/>
      <c r="AS63" s="718"/>
      <c r="AT63" s="718"/>
      <c r="AU63" s="718"/>
      <c r="AV63" s="718"/>
      <c r="AW63" s="718"/>
      <c r="AX63" s="1152"/>
      <c r="AY63" s="1006"/>
      <c r="AZ63" s="718"/>
      <c r="BA63" s="718"/>
      <c r="BB63" s="718"/>
      <c r="BC63" s="718"/>
      <c r="BD63" s="718"/>
      <c r="BE63" s="718"/>
      <c r="BF63" s="1152"/>
      <c r="BG63" s="1006"/>
      <c r="BH63" s="718"/>
      <c r="BI63" s="718"/>
      <c r="BJ63" s="718"/>
      <c r="BK63" s="718"/>
      <c r="BL63" s="718"/>
      <c r="BM63" s="718"/>
      <c r="BN63" s="1152"/>
      <c r="BO63" s="1006"/>
      <c r="BP63" s="718"/>
      <c r="BQ63" s="718"/>
      <c r="BR63" s="718"/>
      <c r="BS63" s="718"/>
      <c r="BT63" s="718"/>
      <c r="BU63" s="718"/>
    </row>
    <row r="64" spans="1:73" ht="39.950000000000003" customHeight="1" thickTop="1" thickBot="1" x14ac:dyDescent="0.3">
      <c r="A64" s="151"/>
      <c r="B64" s="24"/>
      <c r="C64" s="1238" t="s">
        <v>629</v>
      </c>
      <c r="D64" s="1239" t="s">
        <v>630</v>
      </c>
      <c r="E64" s="1240">
        <v>112</v>
      </c>
      <c r="F64" s="1251">
        <v>240903904</v>
      </c>
      <c r="G64" s="1243" t="s">
        <v>3177</v>
      </c>
      <c r="H64" s="1252">
        <v>600</v>
      </c>
      <c r="I64" s="1247" t="s">
        <v>2982</v>
      </c>
      <c r="J64" s="1243">
        <v>24</v>
      </c>
      <c r="K64" s="1243" t="s">
        <v>3145</v>
      </c>
      <c r="L64" s="1243">
        <v>2409</v>
      </c>
      <c r="M64" s="1243" t="s">
        <v>3168</v>
      </c>
      <c r="N64" s="1244">
        <v>2024004540113</v>
      </c>
      <c r="O64" s="1239" t="s">
        <v>3171</v>
      </c>
      <c r="P64" s="1052" t="s">
        <v>631</v>
      </c>
      <c r="Q64" s="1055">
        <v>600</v>
      </c>
      <c r="R64" s="1040" t="s">
        <v>2871</v>
      </c>
      <c r="S64" s="1040"/>
      <c r="T64" s="1022"/>
      <c r="U64" s="1007"/>
      <c r="V64" s="1007"/>
      <c r="W64" s="1007"/>
      <c r="X64" s="1007"/>
      <c r="Y64" s="1007"/>
      <c r="Z64" s="1004">
        <f t="shared" ref="Z64" si="195">+AQ64+AY64+BG64+BO64</f>
        <v>0</v>
      </c>
      <c r="AA64" s="1004">
        <f t="shared" ref="AA64" si="196">SUM(AR64:AR67,AZ64:AZ67,BH64:BH67,BP64:BP67)</f>
        <v>0</v>
      </c>
      <c r="AB64" s="1004">
        <f t="shared" ref="AB64" si="197">SUM(AS64:AS67,BA64:BA67,BI64:BI67,BQ64:BQ67)</f>
        <v>0</v>
      </c>
      <c r="AC64" s="1004">
        <f t="shared" ref="AC64" si="198">SUM(AT64:AT67,BB64:BB67,BJ64:BJ67,BR64:BR67)</f>
        <v>0</v>
      </c>
      <c r="AD64" s="1004">
        <f t="shared" ref="AD64" si="199">SUM(AU64:AU67,BC64:BC67,BK64:BK67,BS64:BS67)</f>
        <v>0</v>
      </c>
      <c r="AE64" s="1004">
        <f t="shared" ref="AE64" si="200">SUM(AV64:AV67,BD64:BD67,BL64:BL67,BT64:BT67)</f>
        <v>0</v>
      </c>
      <c r="AF64" s="1004">
        <f t="shared" ref="AF64" si="201">SUM(AW64:AW67,BE64:BE67,BM64:BM67,BU64:BU67)</f>
        <v>0</v>
      </c>
      <c r="AG64" s="714"/>
      <c r="AH64" s="593"/>
      <c r="AI64" s="593"/>
      <c r="AJ64" s="593"/>
      <c r="AK64" s="207"/>
      <c r="AL64" s="208"/>
      <c r="AM64" s="208"/>
      <c r="AN64" s="208"/>
      <c r="AO64" s="208"/>
      <c r="AP64" s="1150">
        <f t="shared" ref="AP64" si="202">+U64</f>
        <v>0</v>
      </c>
      <c r="AQ64" s="1004">
        <f t="shared" ref="AQ64" si="203">SUM(AR64:AW67)</f>
        <v>0</v>
      </c>
      <c r="AR64" s="299"/>
      <c r="AS64" s="299"/>
      <c r="AT64" s="299"/>
      <c r="AU64" s="299"/>
      <c r="AV64" s="299"/>
      <c r="AW64" s="299"/>
      <c r="AX64" s="1150">
        <f t="shared" ref="AX64" si="204">+V64</f>
        <v>0</v>
      </c>
      <c r="AY64" s="1004">
        <f t="shared" ref="AY64" si="205">SUM(AZ64:BE67)</f>
        <v>0</v>
      </c>
      <c r="AZ64" s="299"/>
      <c r="BA64" s="299"/>
      <c r="BB64" s="299"/>
      <c r="BC64" s="299"/>
      <c r="BD64" s="299"/>
      <c r="BE64" s="299"/>
      <c r="BF64" s="1150">
        <f t="shared" ref="BF64" si="206">+W64</f>
        <v>0</v>
      </c>
      <c r="BG64" s="1004">
        <f t="shared" ref="BG64" si="207">SUM(BH64:BM67)</f>
        <v>0</v>
      </c>
      <c r="BH64" s="299"/>
      <c r="BI64" s="299"/>
      <c r="BJ64" s="299"/>
      <c r="BK64" s="299"/>
      <c r="BL64" s="299"/>
      <c r="BM64" s="299"/>
      <c r="BN64" s="1150">
        <f t="shared" ref="BN64" si="208">+X64</f>
        <v>0</v>
      </c>
      <c r="BO64" s="1004">
        <f t="shared" ref="BO64" si="209">SUM(BP64:BU67)</f>
        <v>0</v>
      </c>
      <c r="BP64" s="299"/>
      <c r="BQ64" s="299"/>
      <c r="BR64" s="299"/>
      <c r="BS64" s="299"/>
      <c r="BT64" s="299"/>
      <c r="BU64" s="299"/>
    </row>
    <row r="65" spans="1:73" ht="39.950000000000003" customHeight="1" thickTop="1" thickBot="1" x14ac:dyDescent="0.3">
      <c r="A65" s="151"/>
      <c r="B65" s="24"/>
      <c r="C65" s="1238"/>
      <c r="D65" s="1239"/>
      <c r="E65" s="1240"/>
      <c r="F65" s="1251"/>
      <c r="G65" s="1243"/>
      <c r="H65" s="1252"/>
      <c r="I65" s="1247"/>
      <c r="J65" s="1243"/>
      <c r="K65" s="1243"/>
      <c r="L65" s="1243"/>
      <c r="M65" s="1243"/>
      <c r="N65" s="1244"/>
      <c r="O65" s="1239"/>
      <c r="P65" s="1053"/>
      <c r="Q65" s="1056"/>
      <c r="R65" s="1041"/>
      <c r="S65" s="1041"/>
      <c r="T65" s="1023"/>
      <c r="U65" s="1008"/>
      <c r="V65" s="1008"/>
      <c r="W65" s="1008"/>
      <c r="X65" s="1008"/>
      <c r="Y65" s="1008"/>
      <c r="Z65" s="1005"/>
      <c r="AA65" s="1005"/>
      <c r="AB65" s="1005"/>
      <c r="AC65" s="1005"/>
      <c r="AD65" s="1005"/>
      <c r="AE65" s="1005"/>
      <c r="AF65" s="1005"/>
      <c r="AG65" s="479"/>
      <c r="AH65" s="592"/>
      <c r="AI65" s="592"/>
      <c r="AJ65" s="592"/>
      <c r="AK65" s="196"/>
      <c r="AL65" s="197"/>
      <c r="AM65" s="197"/>
      <c r="AN65" s="197"/>
      <c r="AO65" s="197"/>
      <c r="AP65" s="1151"/>
      <c r="AQ65" s="1005"/>
      <c r="AR65" s="282"/>
      <c r="AS65" s="282"/>
      <c r="AT65" s="282"/>
      <c r="AU65" s="282"/>
      <c r="AV65" s="282"/>
      <c r="AW65" s="282"/>
      <c r="AX65" s="1151"/>
      <c r="AY65" s="1005"/>
      <c r="AZ65" s="282"/>
      <c r="BA65" s="282"/>
      <c r="BB65" s="282"/>
      <c r="BC65" s="282"/>
      <c r="BD65" s="282"/>
      <c r="BE65" s="282"/>
      <c r="BF65" s="1151"/>
      <c r="BG65" s="1005"/>
      <c r="BH65" s="282"/>
      <c r="BI65" s="282"/>
      <c r="BJ65" s="282"/>
      <c r="BK65" s="282"/>
      <c r="BL65" s="282"/>
      <c r="BM65" s="282"/>
      <c r="BN65" s="1151"/>
      <c r="BO65" s="1005"/>
      <c r="BP65" s="282"/>
      <c r="BQ65" s="282"/>
      <c r="BR65" s="282"/>
      <c r="BS65" s="282"/>
      <c r="BT65" s="282"/>
      <c r="BU65" s="282"/>
    </row>
    <row r="66" spans="1:73" ht="39.950000000000003" customHeight="1" thickTop="1" thickBot="1" x14ac:dyDescent="0.3">
      <c r="A66" s="151"/>
      <c r="B66" s="24"/>
      <c r="C66" s="1238"/>
      <c r="D66" s="1239"/>
      <c r="E66" s="1240"/>
      <c r="F66" s="1251"/>
      <c r="G66" s="1243"/>
      <c r="H66" s="1252"/>
      <c r="I66" s="1247"/>
      <c r="J66" s="1243"/>
      <c r="K66" s="1243"/>
      <c r="L66" s="1243"/>
      <c r="M66" s="1243"/>
      <c r="N66" s="1244"/>
      <c r="O66" s="1239"/>
      <c r="P66" s="1053"/>
      <c r="Q66" s="1056"/>
      <c r="R66" s="1041"/>
      <c r="S66" s="1041"/>
      <c r="T66" s="1023"/>
      <c r="U66" s="1008"/>
      <c r="V66" s="1008"/>
      <c r="W66" s="1008"/>
      <c r="X66" s="1008"/>
      <c r="Y66" s="1008"/>
      <c r="Z66" s="1005"/>
      <c r="AA66" s="1005"/>
      <c r="AB66" s="1005"/>
      <c r="AC66" s="1005"/>
      <c r="AD66" s="1005"/>
      <c r="AE66" s="1005"/>
      <c r="AF66" s="1005"/>
      <c r="AG66" s="196"/>
      <c r="AH66" s="592"/>
      <c r="AI66" s="592"/>
      <c r="AJ66" s="592"/>
      <c r="AK66" s="196"/>
      <c r="AL66" s="197"/>
      <c r="AM66" s="197"/>
      <c r="AN66" s="197"/>
      <c r="AO66" s="197"/>
      <c r="AP66" s="1151"/>
      <c r="AQ66" s="1005"/>
      <c r="AR66" s="282"/>
      <c r="AS66" s="282"/>
      <c r="AT66" s="282"/>
      <c r="AU66" s="282"/>
      <c r="AV66" s="282"/>
      <c r="AW66" s="282"/>
      <c r="AX66" s="1151"/>
      <c r="AY66" s="1005"/>
      <c r="AZ66" s="282"/>
      <c r="BA66" s="282"/>
      <c r="BB66" s="282"/>
      <c r="BC66" s="282"/>
      <c r="BD66" s="282"/>
      <c r="BE66" s="282"/>
      <c r="BF66" s="1151"/>
      <c r="BG66" s="1005"/>
      <c r="BH66" s="282"/>
      <c r="BI66" s="282"/>
      <c r="BJ66" s="282"/>
      <c r="BK66" s="282"/>
      <c r="BL66" s="282"/>
      <c r="BM66" s="282"/>
      <c r="BN66" s="1151"/>
      <c r="BO66" s="1005"/>
      <c r="BP66" s="282"/>
      <c r="BQ66" s="282"/>
      <c r="BR66" s="282"/>
      <c r="BS66" s="282"/>
      <c r="BT66" s="282"/>
      <c r="BU66" s="282"/>
    </row>
    <row r="67" spans="1:73" ht="39.950000000000003" customHeight="1" thickTop="1" thickBot="1" x14ac:dyDescent="0.3">
      <c r="A67" s="151"/>
      <c r="B67" s="24"/>
      <c r="C67" s="1238"/>
      <c r="D67" s="1239"/>
      <c r="E67" s="1240"/>
      <c r="F67" s="1251"/>
      <c r="G67" s="1243"/>
      <c r="H67" s="1252"/>
      <c r="I67" s="1247"/>
      <c r="J67" s="1243"/>
      <c r="K67" s="1243"/>
      <c r="L67" s="1243"/>
      <c r="M67" s="1243"/>
      <c r="N67" s="1244"/>
      <c r="O67" s="1239"/>
      <c r="P67" s="1054"/>
      <c r="Q67" s="1057"/>
      <c r="R67" s="1042"/>
      <c r="S67" s="1042"/>
      <c r="T67" s="1024"/>
      <c r="U67" s="1009"/>
      <c r="V67" s="1009"/>
      <c r="W67" s="1009"/>
      <c r="X67" s="1009"/>
      <c r="Y67" s="1009"/>
      <c r="Z67" s="1006"/>
      <c r="AA67" s="1006"/>
      <c r="AB67" s="1006"/>
      <c r="AC67" s="1006"/>
      <c r="AD67" s="1006"/>
      <c r="AE67" s="1006"/>
      <c r="AF67" s="1006"/>
      <c r="AG67" s="715"/>
      <c r="AH67" s="716"/>
      <c r="AI67" s="716"/>
      <c r="AJ67" s="716"/>
      <c r="AK67" s="715"/>
      <c r="AL67" s="717"/>
      <c r="AM67" s="717"/>
      <c r="AN67" s="717"/>
      <c r="AO67" s="717"/>
      <c r="AP67" s="1152"/>
      <c r="AQ67" s="1006"/>
      <c r="AR67" s="718"/>
      <c r="AS67" s="718"/>
      <c r="AT67" s="718"/>
      <c r="AU67" s="718"/>
      <c r="AV67" s="718"/>
      <c r="AW67" s="718"/>
      <c r="AX67" s="1152"/>
      <c r="AY67" s="1006"/>
      <c r="AZ67" s="718"/>
      <c r="BA67" s="718"/>
      <c r="BB67" s="718"/>
      <c r="BC67" s="718"/>
      <c r="BD67" s="718"/>
      <c r="BE67" s="718"/>
      <c r="BF67" s="1152"/>
      <c r="BG67" s="1006"/>
      <c r="BH67" s="718"/>
      <c r="BI67" s="718"/>
      <c r="BJ67" s="718"/>
      <c r="BK67" s="718"/>
      <c r="BL67" s="718"/>
      <c r="BM67" s="718"/>
      <c r="BN67" s="1152"/>
      <c r="BO67" s="1006"/>
      <c r="BP67" s="718"/>
      <c r="BQ67" s="718"/>
      <c r="BR67" s="718"/>
      <c r="BS67" s="718"/>
      <c r="BT67" s="718"/>
      <c r="BU67" s="718"/>
    </row>
    <row r="68" spans="1:73" ht="39.950000000000003" customHeight="1" thickTop="1" thickBot="1" x14ac:dyDescent="0.3">
      <c r="A68" s="151"/>
      <c r="B68" s="24"/>
      <c r="C68" s="1238" t="s">
        <v>632</v>
      </c>
      <c r="D68" s="1239" t="s">
        <v>633</v>
      </c>
      <c r="E68" s="1240">
        <v>113</v>
      </c>
      <c r="F68" s="1251">
        <v>240900300</v>
      </c>
      <c r="G68" s="1243" t="s">
        <v>3178</v>
      </c>
      <c r="H68" s="1247">
        <v>300</v>
      </c>
      <c r="I68" s="1247" t="s">
        <v>2982</v>
      </c>
      <c r="J68" s="1243">
        <v>24</v>
      </c>
      <c r="K68" s="1243" t="s">
        <v>3145</v>
      </c>
      <c r="L68" s="1243">
        <v>2409</v>
      </c>
      <c r="M68" s="1243" t="s">
        <v>3168</v>
      </c>
      <c r="N68" s="1244">
        <v>2024004540113</v>
      </c>
      <c r="O68" s="1239" t="s">
        <v>3171</v>
      </c>
      <c r="P68" s="1052" t="s">
        <v>631</v>
      </c>
      <c r="Q68" s="1055">
        <v>300</v>
      </c>
      <c r="R68" s="1040" t="s">
        <v>2871</v>
      </c>
      <c r="S68" s="1040"/>
      <c r="T68" s="1022"/>
      <c r="U68" s="1007"/>
      <c r="V68" s="1007"/>
      <c r="W68" s="1007"/>
      <c r="X68" s="1007"/>
      <c r="Y68" s="1007"/>
      <c r="Z68" s="1004">
        <f t="shared" ref="Z68" si="210">+AQ68+AY68+BG68+BO68</f>
        <v>0</v>
      </c>
      <c r="AA68" s="1004">
        <f t="shared" ref="AA68" si="211">SUM(AR68:AR71,AZ68:AZ71,BH68:BH71,BP68:BP71)</f>
        <v>0</v>
      </c>
      <c r="AB68" s="1004">
        <f t="shared" ref="AB68" si="212">SUM(AS68:AS71,BA68:BA71,BI68:BI71,BQ68:BQ71)</f>
        <v>0</v>
      </c>
      <c r="AC68" s="1004">
        <f t="shared" ref="AC68" si="213">SUM(AT68:AT71,BB68:BB71,BJ68:BJ71,BR68:BR71)</f>
        <v>0</v>
      </c>
      <c r="AD68" s="1004">
        <f t="shared" ref="AD68" si="214">SUM(AU68:AU71,BC68:BC71,BK68:BK71,BS68:BS71)</f>
        <v>0</v>
      </c>
      <c r="AE68" s="1004">
        <f t="shared" ref="AE68" si="215">SUM(AV68:AV71,BD68:BD71,BL68:BL71,BT68:BT71)</f>
        <v>0</v>
      </c>
      <c r="AF68" s="1004">
        <f t="shared" ref="AF68" si="216">SUM(AW68:AW71,BE68:BE71,BM68:BM71,BU68:BU71)</f>
        <v>0</v>
      </c>
      <c r="AG68" s="714"/>
      <c r="AH68" s="593"/>
      <c r="AI68" s="593"/>
      <c r="AJ68" s="593"/>
      <c r="AK68" s="207"/>
      <c r="AL68" s="208"/>
      <c r="AM68" s="208"/>
      <c r="AN68" s="208"/>
      <c r="AO68" s="208"/>
      <c r="AP68" s="1150">
        <f t="shared" ref="AP68" si="217">+U68</f>
        <v>0</v>
      </c>
      <c r="AQ68" s="1004">
        <f t="shared" ref="AQ68" si="218">SUM(AR68:AW71)</f>
        <v>0</v>
      </c>
      <c r="AR68" s="299"/>
      <c r="AS68" s="299"/>
      <c r="AT68" s="299"/>
      <c r="AU68" s="299"/>
      <c r="AV68" s="299"/>
      <c r="AW68" s="299"/>
      <c r="AX68" s="1150">
        <f t="shared" ref="AX68" si="219">+V68</f>
        <v>0</v>
      </c>
      <c r="AY68" s="1004">
        <f t="shared" ref="AY68" si="220">SUM(AZ68:BE71)</f>
        <v>0</v>
      </c>
      <c r="AZ68" s="299"/>
      <c r="BA68" s="299"/>
      <c r="BB68" s="299"/>
      <c r="BC68" s="299"/>
      <c r="BD68" s="299"/>
      <c r="BE68" s="299"/>
      <c r="BF68" s="1150">
        <f t="shared" ref="BF68" si="221">+W68</f>
        <v>0</v>
      </c>
      <c r="BG68" s="1004">
        <f t="shared" ref="BG68" si="222">SUM(BH68:BM71)</f>
        <v>0</v>
      </c>
      <c r="BH68" s="299"/>
      <c r="BI68" s="299"/>
      <c r="BJ68" s="299"/>
      <c r="BK68" s="299"/>
      <c r="BL68" s="299"/>
      <c r="BM68" s="299"/>
      <c r="BN68" s="1150">
        <f t="shared" ref="BN68" si="223">+X68</f>
        <v>0</v>
      </c>
      <c r="BO68" s="1004">
        <f t="shared" ref="BO68" si="224">SUM(BP68:BU71)</f>
        <v>0</v>
      </c>
      <c r="BP68" s="299"/>
      <c r="BQ68" s="299"/>
      <c r="BR68" s="299"/>
      <c r="BS68" s="299"/>
      <c r="BT68" s="299"/>
      <c r="BU68" s="299"/>
    </row>
    <row r="69" spans="1:73" ht="39.950000000000003" customHeight="1" thickTop="1" thickBot="1" x14ac:dyDescent="0.3">
      <c r="A69" s="151"/>
      <c r="B69" s="24"/>
      <c r="C69" s="1238"/>
      <c r="D69" s="1239"/>
      <c r="E69" s="1240"/>
      <c r="F69" s="1251"/>
      <c r="G69" s="1243"/>
      <c r="H69" s="1247"/>
      <c r="I69" s="1247"/>
      <c r="J69" s="1243"/>
      <c r="K69" s="1243"/>
      <c r="L69" s="1243"/>
      <c r="M69" s="1243"/>
      <c r="N69" s="1244"/>
      <c r="O69" s="1239"/>
      <c r="P69" s="1053"/>
      <c r="Q69" s="1056"/>
      <c r="R69" s="1041"/>
      <c r="S69" s="1041"/>
      <c r="T69" s="1023"/>
      <c r="U69" s="1008"/>
      <c r="V69" s="1008"/>
      <c r="W69" s="1008"/>
      <c r="X69" s="1008"/>
      <c r="Y69" s="1008"/>
      <c r="Z69" s="1005"/>
      <c r="AA69" s="1005"/>
      <c r="AB69" s="1005"/>
      <c r="AC69" s="1005"/>
      <c r="AD69" s="1005"/>
      <c r="AE69" s="1005"/>
      <c r="AF69" s="1005"/>
      <c r="AG69" s="479"/>
      <c r="AH69" s="592"/>
      <c r="AI69" s="592"/>
      <c r="AJ69" s="592"/>
      <c r="AK69" s="196"/>
      <c r="AL69" s="197"/>
      <c r="AM69" s="197"/>
      <c r="AN69" s="197"/>
      <c r="AO69" s="197"/>
      <c r="AP69" s="1151"/>
      <c r="AQ69" s="1005"/>
      <c r="AR69" s="282"/>
      <c r="AS69" s="282"/>
      <c r="AT69" s="282"/>
      <c r="AU69" s="282"/>
      <c r="AV69" s="282"/>
      <c r="AW69" s="282"/>
      <c r="AX69" s="1151"/>
      <c r="AY69" s="1005"/>
      <c r="AZ69" s="282"/>
      <c r="BA69" s="282"/>
      <c r="BB69" s="282"/>
      <c r="BC69" s="282"/>
      <c r="BD69" s="282"/>
      <c r="BE69" s="282"/>
      <c r="BF69" s="1151"/>
      <c r="BG69" s="1005"/>
      <c r="BH69" s="282"/>
      <c r="BI69" s="282"/>
      <c r="BJ69" s="282"/>
      <c r="BK69" s="282"/>
      <c r="BL69" s="282"/>
      <c r="BM69" s="282"/>
      <c r="BN69" s="1151"/>
      <c r="BO69" s="1005"/>
      <c r="BP69" s="282"/>
      <c r="BQ69" s="282"/>
      <c r="BR69" s="282"/>
      <c r="BS69" s="282"/>
      <c r="BT69" s="282"/>
      <c r="BU69" s="282"/>
    </row>
    <row r="70" spans="1:73" ht="39.950000000000003" customHeight="1" thickTop="1" thickBot="1" x14ac:dyDescent="0.3">
      <c r="A70" s="151"/>
      <c r="B70" s="24"/>
      <c r="C70" s="1238"/>
      <c r="D70" s="1239"/>
      <c r="E70" s="1240"/>
      <c r="F70" s="1251"/>
      <c r="G70" s="1243"/>
      <c r="H70" s="1247"/>
      <c r="I70" s="1247"/>
      <c r="J70" s="1243"/>
      <c r="K70" s="1243"/>
      <c r="L70" s="1243"/>
      <c r="M70" s="1243"/>
      <c r="N70" s="1244"/>
      <c r="O70" s="1239"/>
      <c r="P70" s="1053"/>
      <c r="Q70" s="1056"/>
      <c r="R70" s="1041"/>
      <c r="S70" s="1041"/>
      <c r="T70" s="1023"/>
      <c r="U70" s="1008"/>
      <c r="V70" s="1008"/>
      <c r="W70" s="1008"/>
      <c r="X70" s="1008"/>
      <c r="Y70" s="1008"/>
      <c r="Z70" s="1005"/>
      <c r="AA70" s="1005"/>
      <c r="AB70" s="1005"/>
      <c r="AC70" s="1005"/>
      <c r="AD70" s="1005"/>
      <c r="AE70" s="1005"/>
      <c r="AF70" s="1005"/>
      <c r="AG70" s="196"/>
      <c r="AH70" s="592"/>
      <c r="AI70" s="592"/>
      <c r="AJ70" s="592"/>
      <c r="AK70" s="196"/>
      <c r="AL70" s="197"/>
      <c r="AM70" s="197"/>
      <c r="AN70" s="197"/>
      <c r="AO70" s="197"/>
      <c r="AP70" s="1151"/>
      <c r="AQ70" s="1005"/>
      <c r="AR70" s="282"/>
      <c r="AS70" s="282"/>
      <c r="AT70" s="282"/>
      <c r="AU70" s="282"/>
      <c r="AV70" s="282"/>
      <c r="AW70" s="282"/>
      <c r="AX70" s="1151"/>
      <c r="AY70" s="1005"/>
      <c r="AZ70" s="282"/>
      <c r="BA70" s="282"/>
      <c r="BB70" s="282"/>
      <c r="BC70" s="282"/>
      <c r="BD70" s="282"/>
      <c r="BE70" s="282"/>
      <c r="BF70" s="1151"/>
      <c r="BG70" s="1005"/>
      <c r="BH70" s="282"/>
      <c r="BI70" s="282"/>
      <c r="BJ70" s="282"/>
      <c r="BK70" s="282"/>
      <c r="BL70" s="282"/>
      <c r="BM70" s="282"/>
      <c r="BN70" s="1151"/>
      <c r="BO70" s="1005"/>
      <c r="BP70" s="282"/>
      <c r="BQ70" s="282"/>
      <c r="BR70" s="282"/>
      <c r="BS70" s="282"/>
      <c r="BT70" s="282"/>
      <c r="BU70" s="282"/>
    </row>
    <row r="71" spans="1:73" ht="39.950000000000003" customHeight="1" thickTop="1" thickBot="1" x14ac:dyDescent="0.3">
      <c r="A71" s="151"/>
      <c r="B71" s="24"/>
      <c r="C71" s="1238"/>
      <c r="D71" s="1239"/>
      <c r="E71" s="1240"/>
      <c r="F71" s="1251"/>
      <c r="G71" s="1243"/>
      <c r="H71" s="1247"/>
      <c r="I71" s="1247"/>
      <c r="J71" s="1243"/>
      <c r="K71" s="1243"/>
      <c r="L71" s="1243"/>
      <c r="M71" s="1243"/>
      <c r="N71" s="1244"/>
      <c r="O71" s="1239"/>
      <c r="P71" s="1054"/>
      <c r="Q71" s="1057"/>
      <c r="R71" s="1042"/>
      <c r="S71" s="1042"/>
      <c r="T71" s="1024"/>
      <c r="U71" s="1009"/>
      <c r="V71" s="1009"/>
      <c r="W71" s="1009"/>
      <c r="X71" s="1009"/>
      <c r="Y71" s="1009"/>
      <c r="Z71" s="1006"/>
      <c r="AA71" s="1006"/>
      <c r="AB71" s="1006"/>
      <c r="AC71" s="1006"/>
      <c r="AD71" s="1006"/>
      <c r="AE71" s="1006"/>
      <c r="AF71" s="1006"/>
      <c r="AG71" s="715"/>
      <c r="AH71" s="716"/>
      <c r="AI71" s="716"/>
      <c r="AJ71" s="716"/>
      <c r="AK71" s="715"/>
      <c r="AL71" s="717"/>
      <c r="AM71" s="717"/>
      <c r="AN71" s="717"/>
      <c r="AO71" s="717"/>
      <c r="AP71" s="1152"/>
      <c r="AQ71" s="1006"/>
      <c r="AR71" s="718"/>
      <c r="AS71" s="718"/>
      <c r="AT71" s="718"/>
      <c r="AU71" s="718"/>
      <c r="AV71" s="718"/>
      <c r="AW71" s="718"/>
      <c r="AX71" s="1152"/>
      <c r="AY71" s="1006"/>
      <c r="AZ71" s="718"/>
      <c r="BA71" s="718"/>
      <c r="BB71" s="718"/>
      <c r="BC71" s="718"/>
      <c r="BD71" s="718"/>
      <c r="BE71" s="718"/>
      <c r="BF71" s="1152"/>
      <c r="BG71" s="1006"/>
      <c r="BH71" s="718"/>
      <c r="BI71" s="718"/>
      <c r="BJ71" s="718"/>
      <c r="BK71" s="718"/>
      <c r="BL71" s="718"/>
      <c r="BM71" s="718"/>
      <c r="BN71" s="1152"/>
      <c r="BO71" s="1006"/>
      <c r="BP71" s="718"/>
      <c r="BQ71" s="718"/>
      <c r="BR71" s="718"/>
      <c r="BS71" s="718"/>
      <c r="BT71" s="718"/>
      <c r="BU71" s="718"/>
    </row>
    <row r="72" spans="1:73" ht="39.950000000000003" customHeight="1" thickTop="1" thickBot="1" x14ac:dyDescent="0.3">
      <c r="B72" s="924" t="s">
        <v>634</v>
      </c>
      <c r="C72" s="202" t="s">
        <v>635</v>
      </c>
      <c r="D72" s="333"/>
      <c r="E72" s="429"/>
      <c r="F72" s="442"/>
      <c r="G72" s="334"/>
      <c r="H72" s="335"/>
      <c r="I72" s="335"/>
      <c r="J72" s="336"/>
      <c r="K72" s="336"/>
      <c r="L72" s="333"/>
      <c r="M72" s="337"/>
      <c r="N72" s="338"/>
      <c r="O72" s="339"/>
      <c r="P72" s="339"/>
      <c r="Q72" s="187"/>
      <c r="R72" s="187"/>
      <c r="S72" s="27"/>
      <c r="T72" s="28"/>
      <c r="U72" s="13"/>
      <c r="V72" s="13"/>
      <c r="W72" s="13"/>
      <c r="X72" s="13"/>
      <c r="Y72" s="927"/>
      <c r="Z72" s="932">
        <f t="shared" si="55"/>
        <v>0</v>
      </c>
      <c r="AA72" s="932">
        <f t="shared" si="55"/>
        <v>0</v>
      </c>
      <c r="AB72" s="932">
        <f t="shared" si="55"/>
        <v>0</v>
      </c>
      <c r="AC72" s="932">
        <f t="shared" si="55"/>
        <v>0</v>
      </c>
      <c r="AD72" s="932">
        <f t="shared" si="55"/>
        <v>0</v>
      </c>
      <c r="AE72" s="932">
        <f t="shared" si="55"/>
        <v>0</v>
      </c>
      <c r="AF72" s="932">
        <f t="shared" si="55"/>
        <v>0</v>
      </c>
      <c r="AG72" s="195"/>
      <c r="AH72" s="195"/>
      <c r="AI72" s="195"/>
      <c r="AJ72" s="195"/>
      <c r="AK72" s="195"/>
      <c r="AL72" s="195"/>
      <c r="AM72" s="195"/>
      <c r="AN72" s="195"/>
      <c r="AO72" s="195"/>
      <c r="AP72" s="18"/>
      <c r="AQ72" s="929">
        <f t="shared" ref="AQ72" si="225">SUM(AQ73:AQ76)</f>
        <v>0</v>
      </c>
      <c r="AR72" s="929">
        <f>SUM(AR73:AR76)</f>
        <v>0</v>
      </c>
      <c r="AS72" s="929">
        <f t="shared" ref="AS72:AW72" si="226">SUM(AS73:AS76)</f>
        <v>0</v>
      </c>
      <c r="AT72" s="929">
        <f t="shared" si="226"/>
        <v>0</v>
      </c>
      <c r="AU72" s="929">
        <f t="shared" si="226"/>
        <v>0</v>
      </c>
      <c r="AV72" s="929">
        <f t="shared" si="226"/>
        <v>0</v>
      </c>
      <c r="AW72" s="929">
        <f t="shared" si="226"/>
        <v>0</v>
      </c>
      <c r="AX72" s="18"/>
      <c r="AY72" s="929">
        <f t="shared" ref="AY72" si="227">SUM(AY73:AY76)</f>
        <v>0</v>
      </c>
      <c r="AZ72" s="929">
        <f>SUM(AZ73:AZ76)</f>
        <v>0</v>
      </c>
      <c r="BA72" s="929">
        <f t="shared" ref="BA72:BE72" si="228">SUM(BA73:BA76)</f>
        <v>0</v>
      </c>
      <c r="BB72" s="929">
        <f t="shared" si="228"/>
        <v>0</v>
      </c>
      <c r="BC72" s="929">
        <f t="shared" si="228"/>
        <v>0</v>
      </c>
      <c r="BD72" s="929">
        <f t="shared" si="228"/>
        <v>0</v>
      </c>
      <c r="BE72" s="929">
        <f t="shared" si="228"/>
        <v>0</v>
      </c>
      <c r="BF72" s="18"/>
      <c r="BG72" s="929">
        <f t="shared" ref="BG72" si="229">SUM(BG73:BG76)</f>
        <v>0</v>
      </c>
      <c r="BH72" s="929">
        <f>SUM(BH73:BH76)</f>
        <v>0</v>
      </c>
      <c r="BI72" s="929">
        <f t="shared" ref="BI72:BM72" si="230">SUM(BI73:BI76)</f>
        <v>0</v>
      </c>
      <c r="BJ72" s="929">
        <f t="shared" si="230"/>
        <v>0</v>
      </c>
      <c r="BK72" s="929">
        <f t="shared" si="230"/>
        <v>0</v>
      </c>
      <c r="BL72" s="929">
        <f t="shared" si="230"/>
        <v>0</v>
      </c>
      <c r="BM72" s="929">
        <f t="shared" si="230"/>
        <v>0</v>
      </c>
      <c r="BN72" s="18"/>
      <c r="BO72" s="929">
        <f t="shared" ref="BO72" si="231">SUM(BO73:BO76)</f>
        <v>0</v>
      </c>
      <c r="BP72" s="929">
        <f>SUM(BP73:BP76)</f>
        <v>0</v>
      </c>
      <c r="BQ72" s="929">
        <f t="shared" ref="BQ72:BU72" si="232">SUM(BQ73:BQ76)</f>
        <v>0</v>
      </c>
      <c r="BR72" s="929">
        <f t="shared" si="232"/>
        <v>0</v>
      </c>
      <c r="BS72" s="929">
        <f t="shared" si="232"/>
        <v>0</v>
      </c>
      <c r="BT72" s="929">
        <f t="shared" si="232"/>
        <v>0</v>
      </c>
      <c r="BU72" s="929">
        <f t="shared" si="232"/>
        <v>0</v>
      </c>
    </row>
    <row r="73" spans="1:73" ht="39.950000000000003" customHeight="1" thickTop="1" x14ac:dyDescent="0.25">
      <c r="A73" s="151"/>
      <c r="B73" s="24"/>
      <c r="C73" s="1058" t="s">
        <v>636</v>
      </c>
      <c r="D73" s="1049" t="s">
        <v>637</v>
      </c>
      <c r="E73" s="1061">
        <v>114</v>
      </c>
      <c r="F73" s="1037">
        <v>240906301</v>
      </c>
      <c r="G73" s="1253" t="s">
        <v>3179</v>
      </c>
      <c r="H73" s="1256">
        <v>4</v>
      </c>
      <c r="I73" s="1259" t="s">
        <v>2982</v>
      </c>
      <c r="J73" s="1161">
        <v>24</v>
      </c>
      <c r="K73" s="1161" t="s">
        <v>3145</v>
      </c>
      <c r="L73" s="1161">
        <v>2409</v>
      </c>
      <c r="M73" s="1161" t="s">
        <v>3168</v>
      </c>
      <c r="N73" s="1262">
        <v>2026004540063</v>
      </c>
      <c r="O73" s="1049" t="s">
        <v>3169</v>
      </c>
      <c r="P73" s="1052" t="s">
        <v>638</v>
      </c>
      <c r="Q73" s="1055">
        <v>4</v>
      </c>
      <c r="R73" s="1040" t="s">
        <v>2871</v>
      </c>
      <c r="S73" s="1040"/>
      <c r="T73" s="1022"/>
      <c r="U73" s="1007"/>
      <c r="V73" s="1007"/>
      <c r="W73" s="1007"/>
      <c r="X73" s="1007"/>
      <c r="Y73" s="1007"/>
      <c r="Z73" s="1004">
        <f t="shared" si="55"/>
        <v>0</v>
      </c>
      <c r="AA73" s="1004">
        <f t="shared" ref="AA73" si="233">SUM(AR73:AR76,AZ73:AZ76,BH73:BH76,BP73:BP76)</f>
        <v>0</v>
      </c>
      <c r="AB73" s="1004">
        <f t="shared" ref="AB73" si="234">SUM(AS73:AS76,BA73:BA76,BI73:BI76,BQ73:BQ76)</f>
        <v>0</v>
      </c>
      <c r="AC73" s="1004">
        <f t="shared" ref="AC73" si="235">SUM(AT73:AT76,BB73:BB76,BJ73:BJ76,BR73:BR76)</f>
        <v>0</v>
      </c>
      <c r="AD73" s="1004">
        <f t="shared" ref="AD73" si="236">SUM(AU73:AU76,BC73:BC76,BK73:BK76,BS73:BS76)</f>
        <v>0</v>
      </c>
      <c r="AE73" s="1004">
        <f t="shared" ref="AE73" si="237">SUM(AV73:AV76,BD73:BD76,BL73:BL76,BT73:BT76)</f>
        <v>0</v>
      </c>
      <c r="AF73" s="1004">
        <f t="shared" ref="AF73" si="238">SUM(AW73:AW76,BE73:BE76,BM73:BM76,BU73:BU76)</f>
        <v>0</v>
      </c>
      <c r="AG73" s="714"/>
      <c r="AH73" s="593"/>
      <c r="AI73" s="593"/>
      <c r="AJ73" s="593"/>
      <c r="AK73" s="207"/>
      <c r="AL73" s="208"/>
      <c r="AM73" s="208"/>
      <c r="AN73" s="208"/>
      <c r="AO73" s="208"/>
      <c r="AP73" s="1150">
        <f t="shared" ref="AP73" si="239">+U73</f>
        <v>0</v>
      </c>
      <c r="AQ73" s="1004">
        <f t="shared" ref="AQ73" si="240">SUM(AR73:AW76)</f>
        <v>0</v>
      </c>
      <c r="AR73" s="299"/>
      <c r="AS73" s="299"/>
      <c r="AT73" s="299"/>
      <c r="AU73" s="299"/>
      <c r="AV73" s="299"/>
      <c r="AW73" s="299"/>
      <c r="AX73" s="1150">
        <f t="shared" ref="AX73" si="241">+V73</f>
        <v>0</v>
      </c>
      <c r="AY73" s="1004">
        <f t="shared" ref="AY73" si="242">SUM(AZ73:BE76)</f>
        <v>0</v>
      </c>
      <c r="AZ73" s="299"/>
      <c r="BA73" s="299"/>
      <c r="BB73" s="299"/>
      <c r="BC73" s="299"/>
      <c r="BD73" s="299"/>
      <c r="BE73" s="299"/>
      <c r="BF73" s="1150">
        <f t="shared" ref="BF73" si="243">+W73</f>
        <v>0</v>
      </c>
      <c r="BG73" s="1004">
        <f t="shared" ref="BG73" si="244">SUM(BH73:BM76)</f>
        <v>0</v>
      </c>
      <c r="BH73" s="299"/>
      <c r="BI73" s="299"/>
      <c r="BJ73" s="299"/>
      <c r="BK73" s="299"/>
      <c r="BL73" s="299"/>
      <c r="BM73" s="299"/>
      <c r="BN73" s="1150">
        <f t="shared" ref="BN73" si="245">+X73</f>
        <v>0</v>
      </c>
      <c r="BO73" s="1004">
        <f t="shared" ref="BO73" si="246">SUM(BP73:BU76)</f>
        <v>0</v>
      </c>
      <c r="BP73" s="299"/>
      <c r="BQ73" s="299"/>
      <c r="BR73" s="299"/>
      <c r="BS73" s="299"/>
      <c r="BT73" s="299"/>
      <c r="BU73" s="299"/>
    </row>
    <row r="74" spans="1:73" ht="39.950000000000003" customHeight="1" x14ac:dyDescent="0.25">
      <c r="A74" s="151"/>
      <c r="B74" s="24"/>
      <c r="C74" s="1059"/>
      <c r="D74" s="1050"/>
      <c r="E74" s="1062"/>
      <c r="F74" s="1038"/>
      <c r="G74" s="1254"/>
      <c r="H74" s="1257"/>
      <c r="I74" s="1260"/>
      <c r="J74" s="1162"/>
      <c r="K74" s="1162"/>
      <c r="L74" s="1162"/>
      <c r="M74" s="1162"/>
      <c r="N74" s="1263"/>
      <c r="O74" s="1050"/>
      <c r="P74" s="1053"/>
      <c r="Q74" s="1056"/>
      <c r="R74" s="1041"/>
      <c r="S74" s="1041"/>
      <c r="T74" s="1023"/>
      <c r="U74" s="1008"/>
      <c r="V74" s="1008"/>
      <c r="W74" s="1008"/>
      <c r="X74" s="1008"/>
      <c r="Y74" s="1008"/>
      <c r="Z74" s="1005"/>
      <c r="AA74" s="1005"/>
      <c r="AB74" s="1005"/>
      <c r="AC74" s="1005"/>
      <c r="AD74" s="1005"/>
      <c r="AE74" s="1005"/>
      <c r="AF74" s="1005"/>
      <c r="AG74" s="479"/>
      <c r="AH74" s="592"/>
      <c r="AI74" s="592"/>
      <c r="AJ74" s="592"/>
      <c r="AK74" s="196"/>
      <c r="AL74" s="197"/>
      <c r="AM74" s="197"/>
      <c r="AN74" s="197"/>
      <c r="AO74" s="197"/>
      <c r="AP74" s="1151"/>
      <c r="AQ74" s="1005"/>
      <c r="AR74" s="282"/>
      <c r="AS74" s="282"/>
      <c r="AT74" s="282"/>
      <c r="AU74" s="282"/>
      <c r="AV74" s="282"/>
      <c r="AW74" s="282"/>
      <c r="AX74" s="1151"/>
      <c r="AY74" s="1005"/>
      <c r="AZ74" s="282"/>
      <c r="BA74" s="282"/>
      <c r="BB74" s="282"/>
      <c r="BC74" s="282"/>
      <c r="BD74" s="282"/>
      <c r="BE74" s="282"/>
      <c r="BF74" s="1151"/>
      <c r="BG74" s="1005"/>
      <c r="BH74" s="282"/>
      <c r="BI74" s="282"/>
      <c r="BJ74" s="282"/>
      <c r="BK74" s="282"/>
      <c r="BL74" s="282"/>
      <c r="BM74" s="282"/>
      <c r="BN74" s="1151"/>
      <c r="BO74" s="1005"/>
      <c r="BP74" s="282"/>
      <c r="BQ74" s="282"/>
      <c r="BR74" s="282"/>
      <c r="BS74" s="282"/>
      <c r="BT74" s="282"/>
      <c r="BU74" s="282"/>
    </row>
    <row r="75" spans="1:73" ht="39.950000000000003" customHeight="1" x14ac:dyDescent="0.25">
      <c r="A75" s="151"/>
      <c r="B75" s="24"/>
      <c r="C75" s="1059"/>
      <c r="D75" s="1050"/>
      <c r="E75" s="1062"/>
      <c r="F75" s="1038"/>
      <c r="G75" s="1254"/>
      <c r="H75" s="1257"/>
      <c r="I75" s="1260"/>
      <c r="J75" s="1162"/>
      <c r="K75" s="1162"/>
      <c r="L75" s="1162"/>
      <c r="M75" s="1162"/>
      <c r="N75" s="1263"/>
      <c r="O75" s="1050"/>
      <c r="P75" s="1053"/>
      <c r="Q75" s="1056"/>
      <c r="R75" s="1041"/>
      <c r="S75" s="1041"/>
      <c r="T75" s="1023"/>
      <c r="U75" s="1008"/>
      <c r="V75" s="1008"/>
      <c r="W75" s="1008"/>
      <c r="X75" s="1008"/>
      <c r="Y75" s="1008"/>
      <c r="Z75" s="1005"/>
      <c r="AA75" s="1005"/>
      <c r="AB75" s="1005"/>
      <c r="AC75" s="1005"/>
      <c r="AD75" s="1005"/>
      <c r="AE75" s="1005"/>
      <c r="AF75" s="1005"/>
      <c r="AG75" s="196"/>
      <c r="AH75" s="592"/>
      <c r="AI75" s="592"/>
      <c r="AJ75" s="592"/>
      <c r="AK75" s="196"/>
      <c r="AL75" s="197"/>
      <c r="AM75" s="197"/>
      <c r="AN75" s="197"/>
      <c r="AO75" s="197"/>
      <c r="AP75" s="1151"/>
      <c r="AQ75" s="1005"/>
      <c r="AR75" s="282"/>
      <c r="AS75" s="282"/>
      <c r="AT75" s="282"/>
      <c r="AU75" s="282"/>
      <c r="AV75" s="282"/>
      <c r="AW75" s="282"/>
      <c r="AX75" s="1151"/>
      <c r="AY75" s="1005"/>
      <c r="AZ75" s="282"/>
      <c r="BA75" s="282"/>
      <c r="BB75" s="282"/>
      <c r="BC75" s="282"/>
      <c r="BD75" s="282"/>
      <c r="BE75" s="282"/>
      <c r="BF75" s="1151"/>
      <c r="BG75" s="1005"/>
      <c r="BH75" s="282"/>
      <c r="BI75" s="282"/>
      <c r="BJ75" s="282"/>
      <c r="BK75" s="282"/>
      <c r="BL75" s="282"/>
      <c r="BM75" s="282"/>
      <c r="BN75" s="1151"/>
      <c r="BO75" s="1005"/>
      <c r="BP75" s="282"/>
      <c r="BQ75" s="282"/>
      <c r="BR75" s="282"/>
      <c r="BS75" s="282"/>
      <c r="BT75" s="282"/>
      <c r="BU75" s="282"/>
    </row>
    <row r="76" spans="1:73" ht="39.950000000000003" customHeight="1" thickBot="1" x14ac:dyDescent="0.3">
      <c r="A76" s="151"/>
      <c r="B76" s="24"/>
      <c r="C76" s="1060"/>
      <c r="D76" s="1051"/>
      <c r="E76" s="1063"/>
      <c r="F76" s="1039"/>
      <c r="G76" s="1255"/>
      <c r="H76" s="1258"/>
      <c r="I76" s="1261"/>
      <c r="J76" s="1163"/>
      <c r="K76" s="1163"/>
      <c r="L76" s="1163"/>
      <c r="M76" s="1163"/>
      <c r="N76" s="1264"/>
      <c r="O76" s="1051"/>
      <c r="P76" s="1054"/>
      <c r="Q76" s="1057"/>
      <c r="R76" s="1042"/>
      <c r="S76" s="1042"/>
      <c r="T76" s="1024"/>
      <c r="U76" s="1009"/>
      <c r="V76" s="1009"/>
      <c r="W76" s="1009"/>
      <c r="X76" s="1009"/>
      <c r="Y76" s="1009"/>
      <c r="Z76" s="1006"/>
      <c r="AA76" s="1006"/>
      <c r="AB76" s="1006"/>
      <c r="AC76" s="1006"/>
      <c r="AD76" s="1006"/>
      <c r="AE76" s="1006"/>
      <c r="AF76" s="1006"/>
      <c r="AG76" s="715"/>
      <c r="AH76" s="716"/>
      <c r="AI76" s="716"/>
      <c r="AJ76" s="716"/>
      <c r="AK76" s="715"/>
      <c r="AL76" s="717"/>
      <c r="AM76" s="717"/>
      <c r="AN76" s="717"/>
      <c r="AO76" s="717"/>
      <c r="AP76" s="1152"/>
      <c r="AQ76" s="1006"/>
      <c r="AR76" s="718"/>
      <c r="AS76" s="718"/>
      <c r="AT76" s="718"/>
      <c r="AU76" s="718"/>
      <c r="AV76" s="718"/>
      <c r="AW76" s="718"/>
      <c r="AX76" s="1152"/>
      <c r="AY76" s="1006"/>
      <c r="AZ76" s="718"/>
      <c r="BA76" s="718"/>
      <c r="BB76" s="718"/>
      <c r="BC76" s="718"/>
      <c r="BD76" s="718"/>
      <c r="BE76" s="718"/>
      <c r="BF76" s="1152"/>
      <c r="BG76" s="1006"/>
      <c r="BH76" s="718"/>
      <c r="BI76" s="718"/>
      <c r="BJ76" s="718"/>
      <c r="BK76" s="718"/>
      <c r="BL76" s="718"/>
      <c r="BM76" s="718"/>
      <c r="BN76" s="1152"/>
      <c r="BO76" s="1006"/>
      <c r="BP76" s="718"/>
      <c r="BQ76" s="718"/>
      <c r="BR76" s="718"/>
      <c r="BS76" s="718"/>
      <c r="BT76" s="718"/>
      <c r="BU76" s="718"/>
    </row>
    <row r="77" spans="1:73" ht="39.950000000000003" customHeight="1" thickTop="1" thickBot="1" x14ac:dyDescent="0.3">
      <c r="B77" s="924" t="s">
        <v>639</v>
      </c>
      <c r="C77" s="202" t="s">
        <v>640</v>
      </c>
      <c r="D77" s="333"/>
      <c r="E77" s="429"/>
      <c r="F77" s="442"/>
      <c r="G77" s="334"/>
      <c r="H77" s="335"/>
      <c r="I77" s="335"/>
      <c r="J77" s="336"/>
      <c r="K77" s="336"/>
      <c r="L77" s="333"/>
      <c r="M77" s="337"/>
      <c r="N77" s="338"/>
      <c r="O77" s="339"/>
      <c r="P77" s="339"/>
      <c r="Q77" s="187"/>
      <c r="R77" s="187"/>
      <c r="S77" s="27"/>
      <c r="T77" s="28"/>
      <c r="U77" s="13"/>
      <c r="V77" s="13"/>
      <c r="W77" s="13"/>
      <c r="X77" s="13"/>
      <c r="Y77" s="927"/>
      <c r="Z77" s="932">
        <f t="shared" si="55"/>
        <v>0</v>
      </c>
      <c r="AA77" s="932">
        <f t="shared" si="55"/>
        <v>0</v>
      </c>
      <c r="AB77" s="932">
        <f t="shared" si="55"/>
        <v>0</v>
      </c>
      <c r="AC77" s="932">
        <f t="shared" si="55"/>
        <v>0</v>
      </c>
      <c r="AD77" s="932">
        <f t="shared" si="55"/>
        <v>0</v>
      </c>
      <c r="AE77" s="932">
        <f t="shared" si="55"/>
        <v>0</v>
      </c>
      <c r="AF77" s="932">
        <f t="shared" si="55"/>
        <v>0</v>
      </c>
      <c r="AG77" s="195"/>
      <c r="AH77" s="195"/>
      <c r="AI77" s="195"/>
      <c r="AJ77" s="195"/>
      <c r="AK77" s="195"/>
      <c r="AL77" s="195"/>
      <c r="AM77" s="195"/>
      <c r="AN77" s="195"/>
      <c r="AO77" s="195"/>
      <c r="AP77" s="18"/>
      <c r="AQ77" s="929">
        <f t="shared" ref="AQ77" si="247">SUM(AQ78:AQ85)</f>
        <v>0</v>
      </c>
      <c r="AR77" s="929">
        <f>SUM(AR78:AR85)</f>
        <v>0</v>
      </c>
      <c r="AS77" s="929">
        <f t="shared" ref="AS77:AW77" si="248">SUM(AS78:AS85)</f>
        <v>0</v>
      </c>
      <c r="AT77" s="929">
        <f t="shared" si="248"/>
        <v>0</v>
      </c>
      <c r="AU77" s="929">
        <f t="shared" si="248"/>
        <v>0</v>
      </c>
      <c r="AV77" s="929">
        <f t="shared" si="248"/>
        <v>0</v>
      </c>
      <c r="AW77" s="929">
        <f t="shared" si="248"/>
        <v>0</v>
      </c>
      <c r="AX77" s="18"/>
      <c r="AY77" s="929">
        <f t="shared" ref="AY77" si="249">SUM(AY78:AY85)</f>
        <v>0</v>
      </c>
      <c r="AZ77" s="929">
        <f>SUM(AZ78:AZ85)</f>
        <v>0</v>
      </c>
      <c r="BA77" s="929">
        <f t="shared" ref="BA77:BE77" si="250">SUM(BA78:BA85)</f>
        <v>0</v>
      </c>
      <c r="BB77" s="929">
        <f t="shared" si="250"/>
        <v>0</v>
      </c>
      <c r="BC77" s="929">
        <f t="shared" si="250"/>
        <v>0</v>
      </c>
      <c r="BD77" s="929">
        <f t="shared" si="250"/>
        <v>0</v>
      </c>
      <c r="BE77" s="929">
        <f t="shared" si="250"/>
        <v>0</v>
      </c>
      <c r="BF77" s="18"/>
      <c r="BG77" s="929">
        <f t="shared" ref="BG77" si="251">SUM(BG78:BG85)</f>
        <v>0</v>
      </c>
      <c r="BH77" s="929">
        <f>SUM(BH78:BH85)</f>
        <v>0</v>
      </c>
      <c r="BI77" s="929">
        <f t="shared" ref="BI77:BM77" si="252">SUM(BI78:BI85)</f>
        <v>0</v>
      </c>
      <c r="BJ77" s="929">
        <f t="shared" si="252"/>
        <v>0</v>
      </c>
      <c r="BK77" s="929">
        <f t="shared" si="252"/>
        <v>0</v>
      </c>
      <c r="BL77" s="929">
        <f t="shared" si="252"/>
        <v>0</v>
      </c>
      <c r="BM77" s="929">
        <f t="shared" si="252"/>
        <v>0</v>
      </c>
      <c r="BN77" s="18"/>
      <c r="BO77" s="929">
        <f t="shared" ref="BO77" si="253">SUM(BO78:BO85)</f>
        <v>0</v>
      </c>
      <c r="BP77" s="929">
        <f>SUM(BP78:BP85)</f>
        <v>0</v>
      </c>
      <c r="BQ77" s="929">
        <f t="shared" ref="BQ77:BU77" si="254">SUM(BQ78:BQ85)</f>
        <v>0</v>
      </c>
      <c r="BR77" s="929">
        <f t="shared" si="254"/>
        <v>0</v>
      </c>
      <c r="BS77" s="929">
        <f t="shared" si="254"/>
        <v>0</v>
      </c>
      <c r="BT77" s="929">
        <f t="shared" si="254"/>
        <v>0</v>
      </c>
      <c r="BU77" s="929">
        <f t="shared" si="254"/>
        <v>0</v>
      </c>
    </row>
    <row r="78" spans="1:73" ht="39.950000000000003" customHeight="1" thickTop="1" thickBot="1" x14ac:dyDescent="0.3">
      <c r="A78" s="151"/>
      <c r="B78" s="24"/>
      <c r="C78" s="1238" t="s">
        <v>641</v>
      </c>
      <c r="D78" s="1239" t="s">
        <v>642</v>
      </c>
      <c r="E78" s="1240">
        <v>115</v>
      </c>
      <c r="F78" s="1251">
        <v>240901900</v>
      </c>
      <c r="G78" s="1246" t="s">
        <v>3180</v>
      </c>
      <c r="H78" s="1247">
        <v>1</v>
      </c>
      <c r="I78" s="1247" t="s">
        <v>2982</v>
      </c>
      <c r="J78" s="1243">
        <v>24</v>
      </c>
      <c r="K78" s="1243" t="s">
        <v>3145</v>
      </c>
      <c r="L78" s="1243">
        <v>2409</v>
      </c>
      <c r="M78" s="1243" t="s">
        <v>3168</v>
      </c>
      <c r="N78" s="1244">
        <v>2026004540063</v>
      </c>
      <c r="O78" s="1239" t="s">
        <v>3169</v>
      </c>
      <c r="P78" s="1052" t="s">
        <v>643</v>
      </c>
      <c r="Q78" s="1055">
        <v>1</v>
      </c>
      <c r="R78" s="1040" t="s">
        <v>2871</v>
      </c>
      <c r="S78" s="1040"/>
      <c r="T78" s="1022"/>
      <c r="U78" s="1007"/>
      <c r="V78" s="1007"/>
      <c r="W78" s="1007"/>
      <c r="X78" s="1007"/>
      <c r="Y78" s="1007"/>
      <c r="Z78" s="1004">
        <f t="shared" ref="Z78" si="255">+AQ78+AY78+BG78+BO78</f>
        <v>0</v>
      </c>
      <c r="AA78" s="1004">
        <f t="shared" ref="AA78" si="256">SUM(AR78:AR81,AZ78:AZ81,BH78:BH81,BP78:BP81)</f>
        <v>0</v>
      </c>
      <c r="AB78" s="1004">
        <f t="shared" ref="AB78" si="257">SUM(AS78:AS81,BA78:BA81,BI78:BI81,BQ78:BQ81)</f>
        <v>0</v>
      </c>
      <c r="AC78" s="1004">
        <f t="shared" ref="AC78" si="258">SUM(AT78:AT81,BB78:BB81,BJ78:BJ81,BR78:BR81)</f>
        <v>0</v>
      </c>
      <c r="AD78" s="1004">
        <f t="shared" ref="AD78" si="259">SUM(AU78:AU81,BC78:BC81,BK78:BK81,BS78:BS81)</f>
        <v>0</v>
      </c>
      <c r="AE78" s="1004">
        <f t="shared" ref="AE78" si="260">SUM(AV78:AV81,BD78:BD81,BL78:BL81,BT78:BT81)</f>
        <v>0</v>
      </c>
      <c r="AF78" s="1004">
        <f t="shared" ref="AF78" si="261">SUM(AW78:AW81,BE78:BE81,BM78:BM81,BU78:BU81)</f>
        <v>0</v>
      </c>
      <c r="AG78" s="714"/>
      <c r="AH78" s="593"/>
      <c r="AI78" s="593"/>
      <c r="AJ78" s="593"/>
      <c r="AK78" s="207"/>
      <c r="AL78" s="208"/>
      <c r="AM78" s="208"/>
      <c r="AN78" s="208"/>
      <c r="AO78" s="208"/>
      <c r="AP78" s="1150">
        <f t="shared" ref="AP78" si="262">+U78</f>
        <v>0</v>
      </c>
      <c r="AQ78" s="1004">
        <f t="shared" ref="AQ78" si="263">SUM(AR78:AW81)</f>
        <v>0</v>
      </c>
      <c r="AR78" s="299"/>
      <c r="AS78" s="299"/>
      <c r="AT78" s="299"/>
      <c r="AU78" s="299"/>
      <c r="AV78" s="299"/>
      <c r="AW78" s="299"/>
      <c r="AX78" s="1150">
        <f t="shared" ref="AX78" si="264">+V78</f>
        <v>0</v>
      </c>
      <c r="AY78" s="1004">
        <f t="shared" ref="AY78" si="265">SUM(AZ78:BE81)</f>
        <v>0</v>
      </c>
      <c r="AZ78" s="299"/>
      <c r="BA78" s="299"/>
      <c r="BB78" s="299"/>
      <c r="BC78" s="299"/>
      <c r="BD78" s="299"/>
      <c r="BE78" s="299"/>
      <c r="BF78" s="1150">
        <f t="shared" ref="BF78" si="266">+W78</f>
        <v>0</v>
      </c>
      <c r="BG78" s="1004">
        <f t="shared" ref="BG78" si="267">SUM(BH78:BM81)</f>
        <v>0</v>
      </c>
      <c r="BH78" s="299"/>
      <c r="BI78" s="299"/>
      <c r="BJ78" s="299"/>
      <c r="BK78" s="299"/>
      <c r="BL78" s="299"/>
      <c r="BM78" s="299"/>
      <c r="BN78" s="1150">
        <f t="shared" ref="BN78" si="268">+X78</f>
        <v>0</v>
      </c>
      <c r="BO78" s="1004">
        <f t="shared" ref="BO78" si="269">SUM(BP78:BU81)</f>
        <v>0</v>
      </c>
      <c r="BP78" s="299"/>
      <c r="BQ78" s="299"/>
      <c r="BR78" s="299"/>
      <c r="BS78" s="299"/>
      <c r="BT78" s="299"/>
      <c r="BU78" s="299"/>
    </row>
    <row r="79" spans="1:73" ht="39.950000000000003" customHeight="1" thickTop="1" thickBot="1" x14ac:dyDescent="0.3">
      <c r="A79" s="151"/>
      <c r="B79" s="24"/>
      <c r="C79" s="1238"/>
      <c r="D79" s="1239"/>
      <c r="E79" s="1240"/>
      <c r="F79" s="1251"/>
      <c r="G79" s="1246"/>
      <c r="H79" s="1247"/>
      <c r="I79" s="1247"/>
      <c r="J79" s="1243"/>
      <c r="K79" s="1243"/>
      <c r="L79" s="1243"/>
      <c r="M79" s="1243"/>
      <c r="N79" s="1244"/>
      <c r="O79" s="1239"/>
      <c r="P79" s="1053"/>
      <c r="Q79" s="1056"/>
      <c r="R79" s="1041"/>
      <c r="S79" s="1041"/>
      <c r="T79" s="1023"/>
      <c r="U79" s="1008"/>
      <c r="V79" s="1008"/>
      <c r="W79" s="1008"/>
      <c r="X79" s="1008"/>
      <c r="Y79" s="1008"/>
      <c r="Z79" s="1005"/>
      <c r="AA79" s="1005"/>
      <c r="AB79" s="1005"/>
      <c r="AC79" s="1005"/>
      <c r="AD79" s="1005"/>
      <c r="AE79" s="1005"/>
      <c r="AF79" s="1005"/>
      <c r="AG79" s="479"/>
      <c r="AH79" s="592"/>
      <c r="AI79" s="592"/>
      <c r="AJ79" s="592"/>
      <c r="AK79" s="196"/>
      <c r="AL79" s="197"/>
      <c r="AM79" s="197"/>
      <c r="AN79" s="197"/>
      <c r="AO79" s="197"/>
      <c r="AP79" s="1151"/>
      <c r="AQ79" s="1005"/>
      <c r="AR79" s="282"/>
      <c r="AS79" s="282"/>
      <c r="AT79" s="282"/>
      <c r="AU79" s="282"/>
      <c r="AV79" s="282"/>
      <c r="AW79" s="282"/>
      <c r="AX79" s="1151"/>
      <c r="AY79" s="1005"/>
      <c r="AZ79" s="282"/>
      <c r="BA79" s="282"/>
      <c r="BB79" s="282"/>
      <c r="BC79" s="282"/>
      <c r="BD79" s="282"/>
      <c r="BE79" s="282"/>
      <c r="BF79" s="1151"/>
      <c r="BG79" s="1005"/>
      <c r="BH79" s="282"/>
      <c r="BI79" s="282"/>
      <c r="BJ79" s="282"/>
      <c r="BK79" s="282"/>
      <c r="BL79" s="282"/>
      <c r="BM79" s="282"/>
      <c r="BN79" s="1151"/>
      <c r="BO79" s="1005"/>
      <c r="BP79" s="282"/>
      <c r="BQ79" s="282"/>
      <c r="BR79" s="282"/>
      <c r="BS79" s="282"/>
      <c r="BT79" s="282"/>
      <c r="BU79" s="282"/>
    </row>
    <row r="80" spans="1:73" ht="39.950000000000003" customHeight="1" thickTop="1" thickBot="1" x14ac:dyDescent="0.3">
      <c r="A80" s="151"/>
      <c r="B80" s="24"/>
      <c r="C80" s="1238"/>
      <c r="D80" s="1239"/>
      <c r="E80" s="1240"/>
      <c r="F80" s="1251"/>
      <c r="G80" s="1246"/>
      <c r="H80" s="1247"/>
      <c r="I80" s="1247"/>
      <c r="J80" s="1243"/>
      <c r="K80" s="1243"/>
      <c r="L80" s="1243"/>
      <c r="M80" s="1243"/>
      <c r="N80" s="1244"/>
      <c r="O80" s="1239"/>
      <c r="P80" s="1053"/>
      <c r="Q80" s="1056"/>
      <c r="R80" s="1041"/>
      <c r="S80" s="1041"/>
      <c r="T80" s="1023"/>
      <c r="U80" s="1008"/>
      <c r="V80" s="1008"/>
      <c r="W80" s="1008"/>
      <c r="X80" s="1008"/>
      <c r="Y80" s="1008"/>
      <c r="Z80" s="1005"/>
      <c r="AA80" s="1005"/>
      <c r="AB80" s="1005"/>
      <c r="AC80" s="1005"/>
      <c r="AD80" s="1005"/>
      <c r="AE80" s="1005"/>
      <c r="AF80" s="1005"/>
      <c r="AG80" s="196"/>
      <c r="AH80" s="592"/>
      <c r="AI80" s="592"/>
      <c r="AJ80" s="592"/>
      <c r="AK80" s="196"/>
      <c r="AL80" s="197"/>
      <c r="AM80" s="197"/>
      <c r="AN80" s="197"/>
      <c r="AO80" s="197"/>
      <c r="AP80" s="1151"/>
      <c r="AQ80" s="1005"/>
      <c r="AR80" s="282"/>
      <c r="AS80" s="282"/>
      <c r="AT80" s="282"/>
      <c r="AU80" s="282"/>
      <c r="AV80" s="282"/>
      <c r="AW80" s="282"/>
      <c r="AX80" s="1151"/>
      <c r="AY80" s="1005"/>
      <c r="AZ80" s="282"/>
      <c r="BA80" s="282"/>
      <c r="BB80" s="282"/>
      <c r="BC80" s="282"/>
      <c r="BD80" s="282"/>
      <c r="BE80" s="282"/>
      <c r="BF80" s="1151"/>
      <c r="BG80" s="1005"/>
      <c r="BH80" s="282"/>
      <c r="BI80" s="282"/>
      <c r="BJ80" s="282"/>
      <c r="BK80" s="282"/>
      <c r="BL80" s="282"/>
      <c r="BM80" s="282"/>
      <c r="BN80" s="1151"/>
      <c r="BO80" s="1005"/>
      <c r="BP80" s="282"/>
      <c r="BQ80" s="282"/>
      <c r="BR80" s="282"/>
      <c r="BS80" s="282"/>
      <c r="BT80" s="282"/>
      <c r="BU80" s="282"/>
    </row>
    <row r="81" spans="1:73" ht="39.950000000000003" customHeight="1" thickTop="1" thickBot="1" x14ac:dyDescent="0.3">
      <c r="A81" s="151"/>
      <c r="B81" s="24"/>
      <c r="C81" s="1238"/>
      <c r="D81" s="1239"/>
      <c r="E81" s="1240"/>
      <c r="F81" s="1251"/>
      <c r="G81" s="1246"/>
      <c r="H81" s="1247"/>
      <c r="I81" s="1247"/>
      <c r="J81" s="1243"/>
      <c r="K81" s="1243"/>
      <c r="L81" s="1243"/>
      <c r="M81" s="1243"/>
      <c r="N81" s="1244"/>
      <c r="O81" s="1239"/>
      <c r="P81" s="1054"/>
      <c r="Q81" s="1057"/>
      <c r="R81" s="1042"/>
      <c r="S81" s="1042"/>
      <c r="T81" s="1024"/>
      <c r="U81" s="1009"/>
      <c r="V81" s="1009"/>
      <c r="W81" s="1009"/>
      <c r="X81" s="1009"/>
      <c r="Y81" s="1009"/>
      <c r="Z81" s="1006"/>
      <c r="AA81" s="1006"/>
      <c r="AB81" s="1006"/>
      <c r="AC81" s="1006"/>
      <c r="AD81" s="1006"/>
      <c r="AE81" s="1006"/>
      <c r="AF81" s="1006"/>
      <c r="AG81" s="715"/>
      <c r="AH81" s="716"/>
      <c r="AI81" s="716"/>
      <c r="AJ81" s="716"/>
      <c r="AK81" s="715"/>
      <c r="AL81" s="717"/>
      <c r="AM81" s="717"/>
      <c r="AN81" s="717"/>
      <c r="AO81" s="717"/>
      <c r="AP81" s="1152"/>
      <c r="AQ81" s="1006"/>
      <c r="AR81" s="718"/>
      <c r="AS81" s="718"/>
      <c r="AT81" s="718"/>
      <c r="AU81" s="718"/>
      <c r="AV81" s="718"/>
      <c r="AW81" s="718"/>
      <c r="AX81" s="1152"/>
      <c r="AY81" s="1006"/>
      <c r="AZ81" s="718"/>
      <c r="BA81" s="718"/>
      <c r="BB81" s="718"/>
      <c r="BC81" s="718"/>
      <c r="BD81" s="718"/>
      <c r="BE81" s="718"/>
      <c r="BF81" s="1152"/>
      <c r="BG81" s="1006"/>
      <c r="BH81" s="718"/>
      <c r="BI81" s="718"/>
      <c r="BJ81" s="718"/>
      <c r="BK81" s="718"/>
      <c r="BL81" s="718"/>
      <c r="BM81" s="718"/>
      <c r="BN81" s="1152"/>
      <c r="BO81" s="1006"/>
      <c r="BP81" s="718"/>
      <c r="BQ81" s="718"/>
      <c r="BR81" s="718"/>
      <c r="BS81" s="718"/>
      <c r="BT81" s="718"/>
      <c r="BU81" s="718"/>
    </row>
    <row r="82" spans="1:73" ht="39.950000000000003" customHeight="1" thickTop="1" thickBot="1" x14ac:dyDescent="0.3">
      <c r="A82" s="151"/>
      <c r="B82" s="24"/>
      <c r="C82" s="1238" t="s">
        <v>644</v>
      </c>
      <c r="D82" s="1239" t="s">
        <v>645</v>
      </c>
      <c r="E82" s="1240">
        <v>116</v>
      </c>
      <c r="F82" s="1251">
        <v>240902200</v>
      </c>
      <c r="G82" s="1246" t="s">
        <v>646</v>
      </c>
      <c r="H82" s="1247">
        <v>4000</v>
      </c>
      <c r="I82" s="1247" t="s">
        <v>2982</v>
      </c>
      <c r="J82" s="1243">
        <v>24</v>
      </c>
      <c r="K82" s="1243" t="s">
        <v>3145</v>
      </c>
      <c r="L82" s="1243">
        <v>2409</v>
      </c>
      <c r="M82" s="1243" t="s">
        <v>3168</v>
      </c>
      <c r="N82" s="1244">
        <v>2026004540063</v>
      </c>
      <c r="O82" s="1239" t="s">
        <v>3169</v>
      </c>
      <c r="P82" s="1052" t="s">
        <v>646</v>
      </c>
      <c r="Q82" s="1055">
        <v>4000</v>
      </c>
      <c r="R82" s="1040" t="s">
        <v>2871</v>
      </c>
      <c r="S82" s="1040"/>
      <c r="T82" s="1022"/>
      <c r="U82" s="1007"/>
      <c r="V82" s="1007"/>
      <c r="W82" s="1007"/>
      <c r="X82" s="1007"/>
      <c r="Y82" s="1007"/>
      <c r="Z82" s="1004">
        <f t="shared" ref="Z82" si="270">+AQ82+AY82+BG82+BO82</f>
        <v>0</v>
      </c>
      <c r="AA82" s="1004">
        <f t="shared" ref="AA82" si="271">SUM(AR82:AR85,AZ82:AZ85,BH82:BH85,BP82:BP85)</f>
        <v>0</v>
      </c>
      <c r="AB82" s="1004">
        <f t="shared" ref="AB82" si="272">SUM(AS82:AS85,BA82:BA85,BI82:BI85,BQ82:BQ85)</f>
        <v>0</v>
      </c>
      <c r="AC82" s="1004">
        <f t="shared" ref="AC82" si="273">SUM(AT82:AT85,BB82:BB85,BJ82:BJ85,BR82:BR85)</f>
        <v>0</v>
      </c>
      <c r="AD82" s="1004">
        <f t="shared" ref="AD82" si="274">SUM(AU82:AU85,BC82:BC85,BK82:BK85,BS82:BS85)</f>
        <v>0</v>
      </c>
      <c r="AE82" s="1004">
        <f t="shared" ref="AE82" si="275">SUM(AV82:AV85,BD82:BD85,BL82:BL85,BT82:BT85)</f>
        <v>0</v>
      </c>
      <c r="AF82" s="1004">
        <f t="shared" ref="AF82" si="276">SUM(AW82:AW85,BE82:BE85,BM82:BM85,BU82:BU85)</f>
        <v>0</v>
      </c>
      <c r="AG82" s="714"/>
      <c r="AH82" s="593"/>
      <c r="AI82" s="593"/>
      <c r="AJ82" s="593"/>
      <c r="AK82" s="207"/>
      <c r="AL82" s="208"/>
      <c r="AM82" s="208"/>
      <c r="AN82" s="208"/>
      <c r="AO82" s="208"/>
      <c r="AP82" s="1150">
        <f t="shared" ref="AP82" si="277">+U82</f>
        <v>0</v>
      </c>
      <c r="AQ82" s="1004">
        <f t="shared" ref="AQ82" si="278">SUM(AR82:AW85)</f>
        <v>0</v>
      </c>
      <c r="AR82" s="299"/>
      <c r="AS82" s="299"/>
      <c r="AT82" s="299"/>
      <c r="AU82" s="299"/>
      <c r="AV82" s="299"/>
      <c r="AW82" s="299"/>
      <c r="AX82" s="1150">
        <f t="shared" ref="AX82" si="279">+V82</f>
        <v>0</v>
      </c>
      <c r="AY82" s="1004">
        <f t="shared" ref="AY82" si="280">SUM(AZ82:BE85)</f>
        <v>0</v>
      </c>
      <c r="AZ82" s="299"/>
      <c r="BA82" s="299"/>
      <c r="BB82" s="299"/>
      <c r="BC82" s="299"/>
      <c r="BD82" s="299"/>
      <c r="BE82" s="299"/>
      <c r="BF82" s="1150">
        <f t="shared" ref="BF82" si="281">+W82</f>
        <v>0</v>
      </c>
      <c r="BG82" s="1004">
        <f t="shared" ref="BG82" si="282">SUM(BH82:BM85)</f>
        <v>0</v>
      </c>
      <c r="BH82" s="299"/>
      <c r="BI82" s="299"/>
      <c r="BJ82" s="299"/>
      <c r="BK82" s="299"/>
      <c r="BL82" s="299"/>
      <c r="BM82" s="299"/>
      <c r="BN82" s="1150">
        <f t="shared" ref="BN82" si="283">+X82</f>
        <v>0</v>
      </c>
      <c r="BO82" s="1004">
        <f t="shared" ref="BO82" si="284">SUM(BP82:BU85)</f>
        <v>0</v>
      </c>
      <c r="BP82" s="299"/>
      <c r="BQ82" s="299"/>
      <c r="BR82" s="299"/>
      <c r="BS82" s="299"/>
      <c r="BT82" s="299"/>
      <c r="BU82" s="299"/>
    </row>
    <row r="83" spans="1:73" ht="39.950000000000003" customHeight="1" thickTop="1" thickBot="1" x14ac:dyDescent="0.3">
      <c r="A83" s="151"/>
      <c r="B83" s="24"/>
      <c r="C83" s="1238"/>
      <c r="D83" s="1239"/>
      <c r="E83" s="1240"/>
      <c r="F83" s="1251"/>
      <c r="G83" s="1246"/>
      <c r="H83" s="1247"/>
      <c r="I83" s="1247"/>
      <c r="J83" s="1243"/>
      <c r="K83" s="1243"/>
      <c r="L83" s="1243"/>
      <c r="M83" s="1243"/>
      <c r="N83" s="1244"/>
      <c r="O83" s="1239"/>
      <c r="P83" s="1053"/>
      <c r="Q83" s="1056"/>
      <c r="R83" s="1041"/>
      <c r="S83" s="1041"/>
      <c r="T83" s="1023"/>
      <c r="U83" s="1008"/>
      <c r="V83" s="1008"/>
      <c r="W83" s="1008"/>
      <c r="X83" s="1008"/>
      <c r="Y83" s="1008"/>
      <c r="Z83" s="1005"/>
      <c r="AA83" s="1005"/>
      <c r="AB83" s="1005"/>
      <c r="AC83" s="1005"/>
      <c r="AD83" s="1005"/>
      <c r="AE83" s="1005"/>
      <c r="AF83" s="1005"/>
      <c r="AG83" s="479"/>
      <c r="AH83" s="592"/>
      <c r="AI83" s="592"/>
      <c r="AJ83" s="592"/>
      <c r="AK83" s="196"/>
      <c r="AL83" s="197"/>
      <c r="AM83" s="197"/>
      <c r="AN83" s="197"/>
      <c r="AO83" s="197"/>
      <c r="AP83" s="1151"/>
      <c r="AQ83" s="1005"/>
      <c r="AR83" s="282"/>
      <c r="AS83" s="282"/>
      <c r="AT83" s="282"/>
      <c r="AU83" s="282"/>
      <c r="AV83" s="282"/>
      <c r="AW83" s="282"/>
      <c r="AX83" s="1151"/>
      <c r="AY83" s="1005"/>
      <c r="AZ83" s="282"/>
      <c r="BA83" s="282"/>
      <c r="BB83" s="282"/>
      <c r="BC83" s="282"/>
      <c r="BD83" s="282"/>
      <c r="BE83" s="282"/>
      <c r="BF83" s="1151"/>
      <c r="BG83" s="1005"/>
      <c r="BH83" s="282"/>
      <c r="BI83" s="282"/>
      <c r="BJ83" s="282"/>
      <c r="BK83" s="282"/>
      <c r="BL83" s="282"/>
      <c r="BM83" s="282"/>
      <c r="BN83" s="1151"/>
      <c r="BO83" s="1005"/>
      <c r="BP83" s="282"/>
      <c r="BQ83" s="282"/>
      <c r="BR83" s="282"/>
      <c r="BS83" s="282"/>
      <c r="BT83" s="282"/>
      <c r="BU83" s="282"/>
    </row>
    <row r="84" spans="1:73" ht="39.950000000000003" customHeight="1" thickTop="1" thickBot="1" x14ac:dyDescent="0.3">
      <c r="A84" s="151"/>
      <c r="B84" s="24"/>
      <c r="C84" s="1238"/>
      <c r="D84" s="1239"/>
      <c r="E84" s="1240"/>
      <c r="F84" s="1251"/>
      <c r="G84" s="1246"/>
      <c r="H84" s="1247"/>
      <c r="I84" s="1247"/>
      <c r="J84" s="1243"/>
      <c r="K84" s="1243"/>
      <c r="L84" s="1243"/>
      <c r="M84" s="1243"/>
      <c r="N84" s="1244"/>
      <c r="O84" s="1239"/>
      <c r="P84" s="1053"/>
      <c r="Q84" s="1056"/>
      <c r="R84" s="1041"/>
      <c r="S84" s="1041"/>
      <c r="T84" s="1023"/>
      <c r="U84" s="1008"/>
      <c r="V84" s="1008"/>
      <c r="W84" s="1008"/>
      <c r="X84" s="1008"/>
      <c r="Y84" s="1008"/>
      <c r="Z84" s="1005"/>
      <c r="AA84" s="1005"/>
      <c r="AB84" s="1005"/>
      <c r="AC84" s="1005"/>
      <c r="AD84" s="1005"/>
      <c r="AE84" s="1005"/>
      <c r="AF84" s="1005"/>
      <c r="AG84" s="196"/>
      <c r="AH84" s="592"/>
      <c r="AI84" s="592"/>
      <c r="AJ84" s="592"/>
      <c r="AK84" s="196"/>
      <c r="AL84" s="197"/>
      <c r="AM84" s="197"/>
      <c r="AN84" s="197"/>
      <c r="AO84" s="197"/>
      <c r="AP84" s="1151"/>
      <c r="AQ84" s="1005"/>
      <c r="AR84" s="282"/>
      <c r="AS84" s="282"/>
      <c r="AT84" s="282"/>
      <c r="AU84" s="282"/>
      <c r="AV84" s="282"/>
      <c r="AW84" s="282"/>
      <c r="AX84" s="1151"/>
      <c r="AY84" s="1005"/>
      <c r="AZ84" s="282"/>
      <c r="BA84" s="282"/>
      <c r="BB84" s="282"/>
      <c r="BC84" s="282"/>
      <c r="BD84" s="282"/>
      <c r="BE84" s="282"/>
      <c r="BF84" s="1151"/>
      <c r="BG84" s="1005"/>
      <c r="BH84" s="282"/>
      <c r="BI84" s="282"/>
      <c r="BJ84" s="282"/>
      <c r="BK84" s="282"/>
      <c r="BL84" s="282"/>
      <c r="BM84" s="282"/>
      <c r="BN84" s="1151"/>
      <c r="BO84" s="1005"/>
      <c r="BP84" s="282"/>
      <c r="BQ84" s="282"/>
      <c r="BR84" s="282"/>
      <c r="BS84" s="282"/>
      <c r="BT84" s="282"/>
      <c r="BU84" s="282"/>
    </row>
    <row r="85" spans="1:73" ht="39.950000000000003" customHeight="1" thickTop="1" thickBot="1" x14ac:dyDescent="0.3">
      <c r="A85" s="151"/>
      <c r="B85" s="24"/>
      <c r="C85" s="1238"/>
      <c r="D85" s="1239"/>
      <c r="E85" s="1240"/>
      <c r="F85" s="1251"/>
      <c r="G85" s="1246"/>
      <c r="H85" s="1247"/>
      <c r="I85" s="1247"/>
      <c r="J85" s="1243"/>
      <c r="K85" s="1243"/>
      <c r="L85" s="1243"/>
      <c r="M85" s="1243"/>
      <c r="N85" s="1244"/>
      <c r="O85" s="1239"/>
      <c r="P85" s="1054"/>
      <c r="Q85" s="1057"/>
      <c r="R85" s="1042"/>
      <c r="S85" s="1042"/>
      <c r="T85" s="1024"/>
      <c r="U85" s="1009"/>
      <c r="V85" s="1009"/>
      <c r="W85" s="1009"/>
      <c r="X85" s="1009"/>
      <c r="Y85" s="1009"/>
      <c r="Z85" s="1006"/>
      <c r="AA85" s="1006"/>
      <c r="AB85" s="1006"/>
      <c r="AC85" s="1006"/>
      <c r="AD85" s="1006"/>
      <c r="AE85" s="1006"/>
      <c r="AF85" s="1006"/>
      <c r="AG85" s="715"/>
      <c r="AH85" s="716"/>
      <c r="AI85" s="716"/>
      <c r="AJ85" s="716"/>
      <c r="AK85" s="715"/>
      <c r="AL85" s="717"/>
      <c r="AM85" s="717"/>
      <c r="AN85" s="717"/>
      <c r="AO85" s="717"/>
      <c r="AP85" s="1152"/>
      <c r="AQ85" s="1006"/>
      <c r="AR85" s="718"/>
      <c r="AS85" s="718"/>
      <c r="AT85" s="718"/>
      <c r="AU85" s="718"/>
      <c r="AV85" s="718"/>
      <c r="AW85" s="718"/>
      <c r="AX85" s="1152"/>
      <c r="AY85" s="1006"/>
      <c r="AZ85" s="718"/>
      <c r="BA85" s="718"/>
      <c r="BB85" s="718"/>
      <c r="BC85" s="718"/>
      <c r="BD85" s="718"/>
      <c r="BE85" s="718"/>
      <c r="BF85" s="1152"/>
      <c r="BG85" s="1006"/>
      <c r="BH85" s="718"/>
      <c r="BI85" s="718"/>
      <c r="BJ85" s="718"/>
      <c r="BK85" s="718"/>
      <c r="BL85" s="718"/>
      <c r="BM85" s="718"/>
      <c r="BN85" s="1152"/>
      <c r="BO85" s="1006"/>
      <c r="BP85" s="718"/>
      <c r="BQ85" s="718"/>
      <c r="BR85" s="718"/>
      <c r="BS85" s="718"/>
      <c r="BT85" s="718"/>
      <c r="BU85" s="718"/>
    </row>
    <row r="86" spans="1:73" ht="39.950000000000003" customHeight="1" thickTop="1" x14ac:dyDescent="0.25">
      <c r="D86" s="348"/>
      <c r="E86" s="431"/>
      <c r="F86" s="444"/>
      <c r="G86" s="350"/>
      <c r="H86" s="351"/>
      <c r="I86" s="351"/>
      <c r="J86" s="352"/>
      <c r="K86" s="352"/>
      <c r="L86" s="348"/>
      <c r="M86" s="348"/>
      <c r="N86" s="348"/>
      <c r="O86" s="353"/>
      <c r="P86" s="348"/>
    </row>
    <row r="87" spans="1:73" ht="40.15" customHeight="1" x14ac:dyDescent="0.25">
      <c r="D87" s="348"/>
      <c r="E87" s="431"/>
      <c r="F87" s="444"/>
      <c r="G87" s="350"/>
      <c r="H87" s="351"/>
      <c r="I87" s="351"/>
      <c r="J87" s="352"/>
      <c r="K87" s="352"/>
      <c r="L87" s="348"/>
      <c r="M87" s="348"/>
      <c r="N87" s="348"/>
      <c r="O87" s="353"/>
      <c r="P87" s="348"/>
    </row>
    <row r="88" spans="1:73" ht="40.15" customHeight="1" x14ac:dyDescent="0.25">
      <c r="D88" s="348"/>
      <c r="E88" s="431"/>
      <c r="F88" s="444"/>
      <c r="G88" s="350"/>
      <c r="H88" s="351"/>
      <c r="I88" s="351"/>
      <c r="J88" s="352"/>
      <c r="K88" s="352"/>
      <c r="L88" s="348"/>
      <c r="M88" s="348"/>
      <c r="N88" s="348"/>
      <c r="O88" s="353"/>
      <c r="P88" s="348"/>
    </row>
    <row r="89" spans="1:73" ht="40.15" customHeight="1" x14ac:dyDescent="0.25">
      <c r="D89" s="348"/>
      <c r="E89" s="431"/>
      <c r="F89" s="444"/>
      <c r="G89" s="350"/>
      <c r="H89" s="351"/>
      <c r="I89" s="351"/>
      <c r="J89" s="352"/>
      <c r="K89" s="352"/>
      <c r="L89" s="348"/>
      <c r="M89" s="348"/>
      <c r="N89" s="348"/>
      <c r="O89" s="353"/>
      <c r="P89" s="348"/>
    </row>
    <row r="90" spans="1:73" ht="40.15" customHeight="1" x14ac:dyDescent="0.25">
      <c r="D90" s="348"/>
      <c r="E90" s="431"/>
      <c r="F90" s="444"/>
      <c r="G90" s="350"/>
      <c r="H90" s="351"/>
      <c r="I90" s="351"/>
      <c r="J90" s="352"/>
      <c r="K90" s="352"/>
      <c r="L90" s="348"/>
      <c r="M90" s="348"/>
      <c r="N90" s="348"/>
      <c r="O90" s="353"/>
      <c r="P90" s="348"/>
    </row>
    <row r="91" spans="1:73" ht="40.15" customHeight="1" x14ac:dyDescent="0.25">
      <c r="D91" s="348"/>
      <c r="E91" s="431"/>
      <c r="F91" s="444"/>
      <c r="G91" s="350"/>
      <c r="H91" s="351"/>
      <c r="I91" s="351"/>
      <c r="J91" s="352"/>
      <c r="K91" s="352"/>
      <c r="L91" s="348"/>
      <c r="M91" s="348"/>
      <c r="N91" s="348"/>
      <c r="O91" s="353"/>
      <c r="P91" s="348"/>
    </row>
    <row r="92" spans="1:73" ht="40.15" customHeight="1" x14ac:dyDescent="0.25">
      <c r="D92" s="348"/>
      <c r="E92" s="431"/>
      <c r="F92" s="444"/>
      <c r="G92" s="350"/>
      <c r="H92" s="351"/>
      <c r="I92" s="351"/>
      <c r="J92" s="352"/>
      <c r="K92" s="352"/>
      <c r="L92" s="348"/>
      <c r="M92" s="348"/>
      <c r="N92" s="348"/>
      <c r="O92" s="353"/>
      <c r="P92" s="348"/>
    </row>
    <row r="93" spans="1:73" ht="40.15" customHeight="1" x14ac:dyDescent="0.25">
      <c r="D93" s="348"/>
      <c r="E93" s="431"/>
      <c r="F93" s="444"/>
      <c r="G93" s="350"/>
      <c r="H93" s="351"/>
      <c r="I93" s="351"/>
      <c r="J93" s="352"/>
      <c r="K93" s="352"/>
      <c r="L93" s="348"/>
      <c r="M93" s="348"/>
      <c r="N93" s="348"/>
      <c r="O93" s="353"/>
      <c r="P93" s="348"/>
    </row>
    <row r="94" spans="1:73" ht="40.15" customHeight="1" x14ac:dyDescent="0.25">
      <c r="D94" s="348"/>
      <c r="E94" s="431"/>
      <c r="F94" s="444"/>
      <c r="G94" s="350"/>
      <c r="H94" s="351"/>
      <c r="I94" s="351"/>
      <c r="J94" s="352"/>
      <c r="K94" s="352"/>
      <c r="L94" s="348"/>
      <c r="M94" s="348"/>
      <c r="N94" s="348"/>
      <c r="O94" s="353"/>
      <c r="P94" s="348"/>
    </row>
    <row r="95" spans="1:73" ht="40.15" customHeight="1" x14ac:dyDescent="0.25">
      <c r="D95" s="348"/>
      <c r="E95" s="431"/>
      <c r="F95" s="444"/>
      <c r="G95" s="350"/>
      <c r="H95" s="351"/>
      <c r="I95" s="351"/>
      <c r="J95" s="352"/>
      <c r="K95" s="352"/>
      <c r="L95" s="348"/>
      <c r="M95" s="348"/>
      <c r="N95" s="348"/>
      <c r="O95" s="353"/>
      <c r="P95" s="348"/>
    </row>
    <row r="96" spans="1:73" ht="40.15" customHeight="1" x14ac:dyDescent="0.25">
      <c r="D96" s="348"/>
      <c r="E96" s="431"/>
      <c r="F96" s="444"/>
      <c r="G96" s="350"/>
      <c r="H96" s="351"/>
      <c r="I96" s="351"/>
      <c r="J96" s="352"/>
      <c r="K96" s="352"/>
      <c r="L96" s="348"/>
      <c r="M96" s="348"/>
      <c r="N96" s="348"/>
      <c r="O96" s="353"/>
      <c r="P96" s="348"/>
    </row>
    <row r="97" spans="4:16" ht="40.15" customHeight="1" x14ac:dyDescent="0.25">
      <c r="D97" s="348"/>
      <c r="E97" s="431"/>
      <c r="F97" s="444"/>
      <c r="G97" s="350"/>
      <c r="H97" s="351"/>
      <c r="I97" s="351"/>
      <c r="J97" s="352"/>
      <c r="K97" s="352"/>
      <c r="L97" s="348"/>
      <c r="M97" s="348"/>
      <c r="N97" s="348"/>
      <c r="O97" s="353"/>
      <c r="P97" s="348"/>
    </row>
    <row r="98" spans="4:16" ht="40.15" customHeight="1" x14ac:dyDescent="0.25">
      <c r="D98" s="348"/>
      <c r="E98" s="431"/>
      <c r="F98" s="444"/>
      <c r="G98" s="350"/>
      <c r="H98" s="351"/>
      <c r="I98" s="351"/>
      <c r="J98" s="352"/>
      <c r="K98" s="352"/>
      <c r="L98" s="348"/>
      <c r="M98" s="348"/>
      <c r="N98" s="348"/>
      <c r="O98" s="353"/>
      <c r="P98" s="348"/>
    </row>
    <row r="99" spans="4:16" ht="40.15" customHeight="1" x14ac:dyDescent="0.25">
      <c r="D99" s="348"/>
      <c r="E99" s="431"/>
      <c r="F99" s="444"/>
      <c r="G99" s="350"/>
      <c r="H99" s="351"/>
      <c r="I99" s="351"/>
      <c r="J99" s="352"/>
      <c r="K99" s="352"/>
      <c r="L99" s="348"/>
      <c r="M99" s="348"/>
      <c r="N99" s="348"/>
      <c r="O99" s="353"/>
      <c r="P99" s="348"/>
    </row>
    <row r="100" spans="4:16" ht="40.15" customHeight="1" x14ac:dyDescent="0.25">
      <c r="D100" s="348"/>
      <c r="E100" s="431"/>
      <c r="F100" s="444"/>
      <c r="G100" s="350"/>
      <c r="H100" s="351"/>
      <c r="I100" s="351"/>
      <c r="J100" s="352"/>
      <c r="K100" s="352"/>
      <c r="L100" s="348"/>
      <c r="M100" s="348"/>
      <c r="N100" s="348"/>
      <c r="O100" s="353"/>
      <c r="P100" s="348"/>
    </row>
    <row r="101" spans="4:16" ht="40.15" customHeight="1" x14ac:dyDescent="0.25">
      <c r="D101" s="348"/>
      <c r="E101" s="431"/>
      <c r="F101" s="444"/>
      <c r="G101" s="350"/>
      <c r="H101" s="351"/>
      <c r="I101" s="351"/>
      <c r="J101" s="352"/>
      <c r="K101" s="352"/>
      <c r="L101" s="348"/>
      <c r="M101" s="348"/>
      <c r="N101" s="348"/>
      <c r="O101" s="353"/>
      <c r="P101" s="348"/>
    </row>
    <row r="102" spans="4:16" ht="40.15" customHeight="1" x14ac:dyDescent="0.25">
      <c r="D102" s="348"/>
      <c r="E102" s="431"/>
      <c r="F102" s="444"/>
      <c r="G102" s="350"/>
      <c r="H102" s="351"/>
      <c r="I102" s="351"/>
      <c r="J102" s="352"/>
      <c r="K102" s="352"/>
      <c r="L102" s="348"/>
      <c r="M102" s="348"/>
      <c r="N102" s="348"/>
      <c r="O102" s="353"/>
      <c r="P102" s="348"/>
    </row>
    <row r="103" spans="4:16" ht="40.15" customHeight="1" x14ac:dyDescent="0.25">
      <c r="D103" s="348"/>
      <c r="E103" s="431"/>
      <c r="F103" s="444"/>
      <c r="G103" s="350"/>
      <c r="H103" s="351"/>
      <c r="I103" s="351"/>
      <c r="J103" s="352"/>
      <c r="K103" s="352"/>
      <c r="L103" s="348"/>
      <c r="M103" s="348"/>
      <c r="N103" s="348"/>
      <c r="O103" s="353"/>
      <c r="P103" s="348"/>
    </row>
    <row r="104" spans="4:16" ht="40.15" customHeight="1" x14ac:dyDescent="0.25">
      <c r="D104" s="348"/>
      <c r="E104" s="431"/>
      <c r="F104" s="444"/>
      <c r="G104" s="350"/>
      <c r="H104" s="351"/>
      <c r="I104" s="351"/>
      <c r="J104" s="352"/>
      <c r="K104" s="352"/>
      <c r="L104" s="348"/>
      <c r="M104" s="348"/>
      <c r="N104" s="348"/>
      <c r="O104" s="353"/>
      <c r="P104" s="348"/>
    </row>
    <row r="105" spans="4:16" ht="40.15" customHeight="1" x14ac:dyDescent="0.25">
      <c r="D105" s="348"/>
      <c r="E105" s="431"/>
      <c r="F105" s="444"/>
      <c r="G105" s="350"/>
      <c r="H105" s="351"/>
      <c r="I105" s="351"/>
      <c r="J105" s="352"/>
      <c r="K105" s="352"/>
      <c r="L105" s="348"/>
      <c r="M105" s="348"/>
      <c r="N105" s="348"/>
      <c r="O105" s="353"/>
      <c r="P105" s="348"/>
    </row>
    <row r="106" spans="4:16" ht="40.15" customHeight="1" x14ac:dyDescent="0.25">
      <c r="D106" s="348"/>
      <c r="E106" s="431"/>
      <c r="F106" s="444"/>
      <c r="G106" s="350"/>
      <c r="H106" s="351"/>
      <c r="I106" s="351"/>
      <c r="J106" s="352"/>
      <c r="K106" s="352"/>
      <c r="L106" s="348"/>
      <c r="M106" s="348"/>
      <c r="N106" s="348"/>
      <c r="O106" s="353"/>
      <c r="P106" s="348"/>
    </row>
    <row r="107" spans="4:16" ht="40.15" customHeight="1" x14ac:dyDescent="0.25">
      <c r="D107" s="348"/>
      <c r="E107" s="431"/>
      <c r="F107" s="444"/>
      <c r="G107" s="350"/>
      <c r="H107" s="351"/>
      <c r="I107" s="351"/>
      <c r="J107" s="352"/>
      <c r="K107" s="352"/>
      <c r="L107" s="348"/>
      <c r="M107" s="348"/>
      <c r="N107" s="348"/>
      <c r="O107" s="353"/>
      <c r="P107" s="348"/>
    </row>
    <row r="108" spans="4:16" ht="40.15" customHeight="1" x14ac:dyDescent="0.25">
      <c r="D108" s="348"/>
      <c r="E108" s="431"/>
      <c r="F108" s="444"/>
      <c r="G108" s="350"/>
      <c r="H108" s="351"/>
      <c r="I108" s="351"/>
      <c r="J108" s="352"/>
      <c r="K108" s="352"/>
      <c r="L108" s="348"/>
      <c r="M108" s="348"/>
      <c r="N108" s="348"/>
      <c r="O108" s="353"/>
      <c r="P108" s="348"/>
    </row>
    <row r="109" spans="4:16" ht="40.15" customHeight="1" x14ac:dyDescent="0.25">
      <c r="D109" s="348"/>
      <c r="E109" s="431"/>
      <c r="F109" s="444"/>
      <c r="G109" s="350"/>
      <c r="H109" s="351"/>
      <c r="I109" s="351"/>
      <c r="J109" s="352"/>
      <c r="K109" s="352"/>
      <c r="L109" s="348"/>
      <c r="M109" s="348"/>
      <c r="N109" s="348"/>
      <c r="O109" s="353"/>
      <c r="P109" s="348"/>
    </row>
    <row r="110" spans="4:16" ht="40.15" customHeight="1" x14ac:dyDescent="0.25">
      <c r="D110" s="348"/>
      <c r="E110" s="431"/>
      <c r="F110" s="444"/>
      <c r="G110" s="350"/>
      <c r="H110" s="351"/>
      <c r="I110" s="351"/>
      <c r="J110" s="352"/>
      <c r="K110" s="352"/>
      <c r="L110" s="348"/>
      <c r="M110" s="348"/>
      <c r="N110" s="348"/>
      <c r="O110" s="353"/>
      <c r="P110" s="348"/>
    </row>
    <row r="111" spans="4:16" ht="40.15" customHeight="1" x14ac:dyDescent="0.25">
      <c r="D111" s="348"/>
      <c r="E111" s="431"/>
      <c r="F111" s="444"/>
      <c r="G111" s="350"/>
      <c r="H111" s="351"/>
      <c r="I111" s="351"/>
      <c r="J111" s="352"/>
      <c r="K111" s="352"/>
      <c r="L111" s="348"/>
      <c r="M111" s="348"/>
      <c r="N111" s="348"/>
      <c r="O111" s="353"/>
      <c r="P111" s="348"/>
    </row>
    <row r="112" spans="4:16" ht="40.15" customHeight="1" x14ac:dyDescent="0.25">
      <c r="D112" s="348"/>
      <c r="E112" s="431"/>
      <c r="F112" s="444"/>
      <c r="G112" s="350"/>
      <c r="H112" s="351"/>
      <c r="I112" s="351"/>
      <c r="J112" s="352"/>
      <c r="K112" s="352"/>
      <c r="L112" s="348"/>
      <c r="M112" s="348"/>
      <c r="N112" s="348"/>
      <c r="O112" s="353"/>
      <c r="P112" s="348"/>
    </row>
    <row r="113" spans="4:16" ht="40.15" customHeight="1" x14ac:dyDescent="0.25">
      <c r="D113" s="348"/>
      <c r="E113" s="431"/>
      <c r="F113" s="444"/>
      <c r="G113" s="350"/>
      <c r="H113" s="351"/>
      <c r="I113" s="351"/>
      <c r="J113" s="352"/>
      <c r="K113" s="352"/>
      <c r="L113" s="348"/>
      <c r="M113" s="348"/>
      <c r="N113" s="348"/>
      <c r="O113" s="353"/>
      <c r="P113" s="348"/>
    </row>
    <row r="114" spans="4:16" ht="40.15" customHeight="1" x14ac:dyDescent="0.25">
      <c r="D114" s="348"/>
      <c r="E114" s="431"/>
      <c r="F114" s="444"/>
      <c r="G114" s="350"/>
      <c r="H114" s="351"/>
      <c r="I114" s="351"/>
      <c r="J114" s="352"/>
      <c r="K114" s="352"/>
      <c r="L114" s="348"/>
      <c r="M114" s="348"/>
      <c r="N114" s="348"/>
      <c r="O114" s="353"/>
      <c r="P114" s="348"/>
    </row>
    <row r="115" spans="4:16" ht="40.15" customHeight="1" x14ac:dyDescent="0.25">
      <c r="D115" s="348"/>
      <c r="E115" s="431"/>
      <c r="F115" s="444"/>
      <c r="G115" s="350"/>
      <c r="H115" s="351"/>
      <c r="I115" s="351"/>
      <c r="J115" s="352"/>
      <c r="K115" s="352"/>
      <c r="L115" s="348"/>
      <c r="M115" s="348"/>
      <c r="N115" s="348"/>
      <c r="O115" s="353"/>
      <c r="P115" s="348"/>
    </row>
    <row r="116" spans="4:16" ht="40.15" customHeight="1" x14ac:dyDescent="0.25">
      <c r="D116" s="348"/>
      <c r="E116" s="431"/>
      <c r="F116" s="444"/>
      <c r="G116" s="350"/>
      <c r="H116" s="351"/>
      <c r="I116" s="351"/>
      <c r="J116" s="352"/>
      <c r="K116" s="352"/>
      <c r="L116" s="348"/>
      <c r="M116" s="348"/>
      <c r="N116" s="348"/>
      <c r="O116" s="353"/>
      <c r="P116" s="348"/>
    </row>
    <row r="117" spans="4:16" ht="40.15" customHeight="1" x14ac:dyDescent="0.25">
      <c r="D117" s="348"/>
      <c r="E117" s="431"/>
      <c r="F117" s="444"/>
      <c r="G117" s="350"/>
      <c r="H117" s="351"/>
      <c r="I117" s="351"/>
      <c r="J117" s="352"/>
      <c r="K117" s="352"/>
      <c r="L117" s="348"/>
      <c r="M117" s="348"/>
      <c r="N117" s="348"/>
      <c r="O117" s="353"/>
      <c r="P117" s="348"/>
    </row>
    <row r="118" spans="4:16" ht="40.15" customHeight="1" x14ac:dyDescent="0.25">
      <c r="D118" s="348"/>
      <c r="E118" s="431"/>
      <c r="F118" s="444"/>
      <c r="G118" s="350"/>
      <c r="H118" s="351"/>
      <c r="I118" s="351"/>
      <c r="J118" s="352"/>
      <c r="K118" s="352"/>
      <c r="L118" s="348"/>
      <c r="M118" s="348"/>
      <c r="N118" s="348"/>
      <c r="O118" s="353"/>
      <c r="P118" s="348"/>
    </row>
    <row r="119" spans="4:16" ht="40.15" customHeight="1" x14ac:dyDescent="0.25">
      <c r="D119" s="348"/>
      <c r="E119" s="431"/>
      <c r="F119" s="444"/>
      <c r="G119" s="350"/>
      <c r="H119" s="351"/>
      <c r="I119" s="351"/>
      <c r="J119" s="352"/>
      <c r="K119" s="352"/>
      <c r="L119" s="348"/>
      <c r="M119" s="348"/>
      <c r="N119" s="348"/>
      <c r="O119" s="353"/>
      <c r="P119" s="348"/>
    </row>
    <row r="120" spans="4:16" ht="40.15" customHeight="1" x14ac:dyDescent="0.25">
      <c r="D120" s="348"/>
      <c r="E120" s="431"/>
      <c r="F120" s="444"/>
      <c r="G120" s="350"/>
      <c r="H120" s="351"/>
      <c r="I120" s="351"/>
      <c r="J120" s="352"/>
      <c r="K120" s="352"/>
      <c r="L120" s="348"/>
      <c r="M120" s="348"/>
      <c r="N120" s="348"/>
      <c r="O120" s="353"/>
      <c r="P120" s="348"/>
    </row>
    <row r="121" spans="4:16" ht="40.15" customHeight="1" x14ac:dyDescent="0.25">
      <c r="D121" s="348"/>
      <c r="E121" s="431"/>
      <c r="F121" s="444"/>
      <c r="G121" s="350"/>
      <c r="H121" s="351"/>
      <c r="I121" s="351"/>
      <c r="J121" s="352"/>
      <c r="K121" s="352"/>
      <c r="L121" s="348"/>
      <c r="M121" s="348"/>
      <c r="N121" s="348"/>
      <c r="O121" s="353"/>
      <c r="P121" s="348"/>
    </row>
    <row r="122" spans="4:16" ht="40.15" customHeight="1" x14ac:dyDescent="0.25">
      <c r="D122" s="348"/>
      <c r="E122" s="431"/>
      <c r="F122" s="444"/>
      <c r="G122" s="350"/>
      <c r="H122" s="351"/>
      <c r="I122" s="351"/>
      <c r="J122" s="352"/>
      <c r="K122" s="352"/>
      <c r="L122" s="348"/>
      <c r="M122" s="348"/>
      <c r="N122" s="348"/>
      <c r="O122" s="353"/>
      <c r="P122" s="348"/>
    </row>
    <row r="123" spans="4:16" ht="40.15" customHeight="1" x14ac:dyDescent="0.25">
      <c r="D123" s="348"/>
      <c r="E123" s="431"/>
      <c r="F123" s="444"/>
      <c r="G123" s="350"/>
      <c r="H123" s="351"/>
      <c r="I123" s="351"/>
      <c r="J123" s="352"/>
      <c r="K123" s="352"/>
      <c r="L123" s="348"/>
      <c r="M123" s="348"/>
      <c r="N123" s="348"/>
      <c r="O123" s="353"/>
      <c r="P123" s="348"/>
    </row>
    <row r="124" spans="4:16" ht="40.15" customHeight="1" x14ac:dyDescent="0.25">
      <c r="D124" s="348"/>
      <c r="E124" s="431"/>
      <c r="F124" s="444"/>
      <c r="G124" s="350"/>
      <c r="H124" s="351"/>
      <c r="I124" s="351"/>
      <c r="J124" s="352"/>
      <c r="K124" s="352"/>
      <c r="L124" s="348"/>
      <c r="M124" s="348"/>
      <c r="N124" s="348"/>
      <c r="O124" s="353"/>
      <c r="P124" s="348"/>
    </row>
    <row r="125" spans="4:16" ht="40.15" customHeight="1" x14ac:dyDescent="0.25">
      <c r="D125" s="348"/>
      <c r="E125" s="431"/>
      <c r="F125" s="444"/>
      <c r="G125" s="350"/>
      <c r="H125" s="351"/>
      <c r="I125" s="351"/>
      <c r="J125" s="352"/>
      <c r="K125" s="352"/>
      <c r="L125" s="348"/>
      <c r="M125" s="348"/>
      <c r="N125" s="348"/>
      <c r="O125" s="353"/>
      <c r="P125" s="348"/>
    </row>
    <row r="126" spans="4:16" ht="40.15" customHeight="1" x14ac:dyDescent="0.25">
      <c r="D126" s="348"/>
      <c r="E126" s="431"/>
      <c r="F126" s="444"/>
      <c r="G126" s="350"/>
      <c r="H126" s="351"/>
      <c r="I126" s="351"/>
      <c r="J126" s="352"/>
      <c r="K126" s="352"/>
      <c r="L126" s="348"/>
      <c r="M126" s="348"/>
      <c r="N126" s="348"/>
      <c r="O126" s="353"/>
      <c r="P126" s="348"/>
    </row>
    <row r="127" spans="4:16" ht="40.15" customHeight="1" x14ac:dyDescent="0.25">
      <c r="D127" s="348"/>
      <c r="E127" s="431"/>
      <c r="F127" s="444"/>
      <c r="G127" s="350"/>
      <c r="H127" s="351"/>
      <c r="I127" s="351"/>
      <c r="J127" s="352"/>
      <c r="K127" s="352"/>
      <c r="L127" s="348"/>
      <c r="M127" s="348"/>
      <c r="N127" s="348"/>
      <c r="O127" s="353"/>
      <c r="P127" s="348"/>
    </row>
    <row r="128" spans="4:16" ht="40.15" customHeight="1" x14ac:dyDescent="0.25">
      <c r="D128" s="348"/>
      <c r="E128" s="431"/>
      <c r="F128" s="444"/>
      <c r="G128" s="350"/>
      <c r="H128" s="351"/>
      <c r="I128" s="351"/>
      <c r="J128" s="352"/>
      <c r="K128" s="352"/>
      <c r="L128" s="348"/>
      <c r="M128" s="348"/>
      <c r="N128" s="348"/>
      <c r="O128" s="353"/>
      <c r="P128" s="348"/>
    </row>
    <row r="129" spans="4:16" ht="40.15" customHeight="1" x14ac:dyDescent="0.25">
      <c r="D129" s="348"/>
      <c r="E129" s="431"/>
      <c r="F129" s="444"/>
      <c r="G129" s="350"/>
      <c r="H129" s="351"/>
      <c r="I129" s="351"/>
      <c r="J129" s="352"/>
      <c r="K129" s="352"/>
      <c r="L129" s="348"/>
      <c r="M129" s="348"/>
      <c r="N129" s="348"/>
      <c r="O129" s="353"/>
      <c r="P129" s="348"/>
    </row>
    <row r="130" spans="4:16" ht="40.15" customHeight="1" x14ac:dyDescent="0.25">
      <c r="D130" s="348"/>
      <c r="E130" s="431"/>
      <c r="F130" s="444"/>
      <c r="G130" s="350"/>
      <c r="H130" s="351"/>
      <c r="I130" s="351"/>
      <c r="J130" s="352"/>
      <c r="K130" s="352"/>
      <c r="L130" s="348"/>
      <c r="M130" s="348"/>
      <c r="N130" s="348"/>
      <c r="O130" s="353"/>
      <c r="P130" s="348"/>
    </row>
    <row r="131" spans="4:16" ht="40.15" customHeight="1" x14ac:dyDescent="0.25">
      <c r="D131" s="348"/>
      <c r="E131" s="431"/>
      <c r="F131" s="444"/>
      <c r="G131" s="350"/>
      <c r="H131" s="351"/>
      <c r="I131" s="351"/>
      <c r="J131" s="352"/>
      <c r="K131" s="352"/>
      <c r="L131" s="348"/>
      <c r="M131" s="348"/>
      <c r="N131" s="348"/>
      <c r="O131" s="353"/>
      <c r="P131" s="348"/>
    </row>
    <row r="132" spans="4:16" ht="40.15" customHeight="1" x14ac:dyDescent="0.25">
      <c r="D132" s="348"/>
      <c r="E132" s="431"/>
      <c r="F132" s="444"/>
      <c r="G132" s="350"/>
      <c r="H132" s="351"/>
      <c r="I132" s="351"/>
      <c r="J132" s="352"/>
      <c r="K132" s="352"/>
      <c r="L132" s="348"/>
      <c r="M132" s="348"/>
      <c r="N132" s="348"/>
      <c r="O132" s="353"/>
      <c r="P132" s="348"/>
    </row>
    <row r="133" spans="4:16" ht="40.15" customHeight="1" x14ac:dyDescent="0.25">
      <c r="D133" s="348"/>
      <c r="E133" s="431"/>
      <c r="F133" s="444"/>
      <c r="G133" s="350"/>
      <c r="H133" s="351"/>
      <c r="I133" s="351"/>
      <c r="J133" s="352"/>
      <c r="K133" s="352"/>
      <c r="L133" s="348"/>
      <c r="M133" s="348"/>
      <c r="N133" s="348"/>
      <c r="O133" s="353"/>
      <c r="P133" s="348"/>
    </row>
    <row r="134" spans="4:16" ht="40.15" customHeight="1" x14ac:dyDescent="0.25">
      <c r="D134" s="348"/>
      <c r="E134" s="431"/>
      <c r="F134" s="444"/>
      <c r="G134" s="350"/>
      <c r="H134" s="351"/>
      <c r="I134" s="351"/>
      <c r="J134" s="352"/>
      <c r="K134" s="352"/>
      <c r="L134" s="348"/>
      <c r="M134" s="348"/>
      <c r="N134" s="348"/>
      <c r="O134" s="353"/>
      <c r="P134" s="348"/>
    </row>
    <row r="135" spans="4:16" ht="40.15" customHeight="1" x14ac:dyDescent="0.25">
      <c r="D135" s="348"/>
      <c r="E135" s="431"/>
      <c r="F135" s="444"/>
      <c r="G135" s="350"/>
      <c r="H135" s="351"/>
      <c r="I135" s="351"/>
      <c r="J135" s="352"/>
      <c r="K135" s="352"/>
      <c r="L135" s="348"/>
      <c r="M135" s="348"/>
      <c r="N135" s="348"/>
      <c r="O135" s="353"/>
      <c r="P135" s="348"/>
    </row>
    <row r="136" spans="4:16" ht="40.15" customHeight="1" x14ac:dyDescent="0.25">
      <c r="D136" s="348"/>
      <c r="E136" s="431"/>
      <c r="F136" s="444"/>
      <c r="G136" s="350"/>
      <c r="H136" s="351"/>
      <c r="I136" s="351"/>
      <c r="J136" s="352"/>
      <c r="K136" s="352"/>
      <c r="L136" s="348"/>
      <c r="M136" s="348"/>
      <c r="N136" s="348"/>
      <c r="O136" s="353"/>
      <c r="P136" s="348"/>
    </row>
    <row r="137" spans="4:16" ht="40.15" customHeight="1" x14ac:dyDescent="0.25">
      <c r="D137" s="348"/>
      <c r="E137" s="431"/>
      <c r="F137" s="444"/>
      <c r="G137" s="350"/>
      <c r="H137" s="351"/>
      <c r="I137" s="351"/>
      <c r="J137" s="352"/>
      <c r="K137" s="352"/>
      <c r="L137" s="348"/>
      <c r="M137" s="348"/>
      <c r="N137" s="348"/>
      <c r="O137" s="353"/>
      <c r="P137" s="348"/>
    </row>
    <row r="138" spans="4:16" ht="40.15" customHeight="1" x14ac:dyDescent="0.25">
      <c r="D138" s="348"/>
      <c r="E138" s="431"/>
      <c r="F138" s="444"/>
      <c r="G138" s="350"/>
      <c r="H138" s="351"/>
      <c r="I138" s="351"/>
      <c r="J138" s="352"/>
      <c r="K138" s="352"/>
      <c r="L138" s="348"/>
      <c r="M138" s="348"/>
      <c r="N138" s="348"/>
      <c r="O138" s="353"/>
      <c r="P138" s="348"/>
    </row>
    <row r="139" spans="4:16" ht="40.15" customHeight="1" x14ac:dyDescent="0.25">
      <c r="D139" s="348"/>
      <c r="E139" s="431"/>
      <c r="F139" s="444"/>
      <c r="G139" s="350"/>
      <c r="H139" s="351"/>
      <c r="I139" s="351"/>
      <c r="J139" s="352"/>
      <c r="K139" s="352"/>
      <c r="L139" s="348"/>
      <c r="M139" s="348"/>
      <c r="N139" s="348"/>
      <c r="O139" s="353"/>
      <c r="P139" s="348"/>
    </row>
    <row r="140" spans="4:16" ht="40.15" customHeight="1" x14ac:dyDescent="0.25">
      <c r="D140" s="348"/>
      <c r="E140" s="431"/>
      <c r="F140" s="444"/>
      <c r="G140" s="350"/>
      <c r="H140" s="351"/>
      <c r="I140" s="351"/>
      <c r="J140" s="352"/>
      <c r="K140" s="352"/>
      <c r="L140" s="348"/>
      <c r="M140" s="348"/>
      <c r="N140" s="348"/>
      <c r="O140" s="353"/>
      <c r="P140" s="348"/>
    </row>
    <row r="141" spans="4:16" ht="40.15" customHeight="1" x14ac:dyDescent="0.25">
      <c r="D141" s="348"/>
      <c r="E141" s="431"/>
      <c r="F141" s="444"/>
      <c r="G141" s="350"/>
      <c r="H141" s="351"/>
      <c r="I141" s="351"/>
      <c r="J141" s="352"/>
      <c r="K141" s="352"/>
      <c r="L141" s="348"/>
      <c r="M141" s="348"/>
      <c r="N141" s="348"/>
      <c r="O141" s="353"/>
      <c r="P141" s="348"/>
    </row>
    <row r="142" spans="4:16" ht="40.15" customHeight="1" x14ac:dyDescent="0.25">
      <c r="D142" s="348"/>
      <c r="E142" s="431"/>
      <c r="F142" s="444"/>
      <c r="G142" s="350"/>
      <c r="H142" s="351"/>
      <c r="I142" s="351"/>
      <c r="J142" s="352"/>
      <c r="K142" s="352"/>
      <c r="L142" s="348"/>
      <c r="M142" s="348"/>
      <c r="N142" s="348"/>
      <c r="O142" s="353"/>
      <c r="P142" s="348"/>
    </row>
    <row r="143" spans="4:16" ht="40.15" customHeight="1" x14ac:dyDescent="0.25">
      <c r="D143" s="348"/>
      <c r="E143" s="431"/>
      <c r="F143" s="444"/>
      <c r="G143" s="350"/>
      <c r="H143" s="351"/>
      <c r="I143" s="351"/>
      <c r="J143" s="352"/>
      <c r="K143" s="352"/>
      <c r="L143" s="348"/>
      <c r="M143" s="348"/>
      <c r="N143" s="348"/>
      <c r="O143" s="353"/>
      <c r="P143" s="348"/>
    </row>
    <row r="144" spans="4:16" ht="40.15" customHeight="1" x14ac:dyDescent="0.25">
      <c r="D144" s="348"/>
      <c r="E144" s="431"/>
      <c r="F144" s="444"/>
      <c r="G144" s="350"/>
      <c r="H144" s="351"/>
      <c r="I144" s="351"/>
      <c r="J144" s="352"/>
      <c r="K144" s="352"/>
      <c r="L144" s="348"/>
      <c r="M144" s="348"/>
      <c r="N144" s="348"/>
      <c r="O144" s="353"/>
      <c r="P144" s="348"/>
    </row>
    <row r="145" spans="4:16" ht="40.15" customHeight="1" x14ac:dyDescent="0.25">
      <c r="D145" s="348"/>
      <c r="E145" s="431"/>
      <c r="F145" s="444"/>
      <c r="G145" s="350"/>
      <c r="H145" s="351"/>
      <c r="I145" s="351"/>
      <c r="J145" s="352"/>
      <c r="K145" s="352"/>
      <c r="L145" s="348"/>
      <c r="M145" s="348"/>
      <c r="N145" s="348"/>
      <c r="O145" s="353"/>
      <c r="P145" s="348"/>
    </row>
    <row r="146" spans="4:16" ht="40.15" customHeight="1" x14ac:dyDescent="0.25">
      <c r="D146" s="348"/>
      <c r="E146" s="431"/>
      <c r="F146" s="444"/>
      <c r="G146" s="350"/>
      <c r="H146" s="351"/>
      <c r="I146" s="351"/>
      <c r="J146" s="352"/>
      <c r="K146" s="352"/>
      <c r="L146" s="348"/>
      <c r="M146" s="348"/>
      <c r="N146" s="348"/>
      <c r="O146" s="353"/>
      <c r="P146" s="348"/>
    </row>
    <row r="147" spans="4:16" ht="40.15" customHeight="1" x14ac:dyDescent="0.25">
      <c r="D147" s="348"/>
      <c r="E147" s="431"/>
      <c r="F147" s="444"/>
      <c r="G147" s="350"/>
      <c r="H147" s="351"/>
      <c r="I147" s="351"/>
      <c r="J147" s="352"/>
      <c r="K147" s="352"/>
      <c r="L147" s="348"/>
      <c r="M147" s="348"/>
      <c r="N147" s="348"/>
      <c r="O147" s="353"/>
      <c r="P147" s="348"/>
    </row>
    <row r="148" spans="4:16" ht="40.15" customHeight="1" x14ac:dyDescent="0.25">
      <c r="D148" s="348"/>
      <c r="E148" s="431"/>
      <c r="F148" s="444"/>
      <c r="G148" s="350"/>
      <c r="H148" s="351"/>
      <c r="I148" s="351"/>
      <c r="J148" s="352"/>
      <c r="K148" s="352"/>
      <c r="L148" s="348"/>
      <c r="M148" s="348"/>
      <c r="N148" s="348"/>
      <c r="O148" s="353"/>
      <c r="P148" s="348"/>
    </row>
    <row r="149" spans="4:16" ht="40.15" customHeight="1" x14ac:dyDescent="0.25">
      <c r="D149" s="348"/>
      <c r="E149" s="431"/>
      <c r="F149" s="444"/>
      <c r="G149" s="350"/>
      <c r="H149" s="351"/>
      <c r="I149" s="351"/>
      <c r="J149" s="352"/>
      <c r="K149" s="352"/>
      <c r="L149" s="348"/>
      <c r="M149" s="348"/>
      <c r="N149" s="348"/>
      <c r="O149" s="353"/>
      <c r="P149" s="348"/>
    </row>
    <row r="150" spans="4:16" ht="40.15" customHeight="1" x14ac:dyDescent="0.25">
      <c r="D150" s="348"/>
      <c r="E150" s="431"/>
      <c r="F150" s="444"/>
      <c r="G150" s="350"/>
      <c r="H150" s="351"/>
      <c r="I150" s="351"/>
      <c r="J150" s="352"/>
      <c r="K150" s="352"/>
      <c r="L150" s="348"/>
      <c r="M150" s="348"/>
      <c r="N150" s="348"/>
      <c r="O150" s="353"/>
      <c r="P150" s="348"/>
    </row>
    <row r="151" spans="4:16" ht="40.15" customHeight="1" x14ac:dyDescent="0.25">
      <c r="D151" s="348"/>
      <c r="E151" s="431"/>
      <c r="F151" s="444"/>
      <c r="G151" s="350"/>
      <c r="H151" s="351"/>
      <c r="I151" s="351"/>
      <c r="J151" s="352"/>
      <c r="K151" s="352"/>
      <c r="L151" s="348"/>
      <c r="M151" s="348"/>
      <c r="N151" s="348"/>
      <c r="O151" s="353"/>
      <c r="P151" s="348"/>
    </row>
    <row r="152" spans="4:16" ht="40.15" customHeight="1" x14ac:dyDescent="0.25">
      <c r="D152" s="348"/>
      <c r="E152" s="431"/>
      <c r="F152" s="444"/>
      <c r="G152" s="350"/>
      <c r="H152" s="351"/>
      <c r="I152" s="351"/>
      <c r="J152" s="352"/>
      <c r="K152" s="352"/>
      <c r="L152" s="348"/>
      <c r="M152" s="348"/>
      <c r="N152" s="348"/>
      <c r="O152" s="353"/>
      <c r="P152" s="348"/>
    </row>
    <row r="153" spans="4:16" ht="40.15" customHeight="1" x14ac:dyDescent="0.25">
      <c r="D153" s="348"/>
      <c r="E153" s="431"/>
      <c r="F153" s="444"/>
      <c r="G153" s="350"/>
      <c r="H153" s="351"/>
      <c r="I153" s="351"/>
      <c r="J153" s="352"/>
      <c r="K153" s="352"/>
      <c r="L153" s="348"/>
      <c r="M153" s="348"/>
      <c r="N153" s="348"/>
      <c r="O153" s="353"/>
      <c r="P153" s="348"/>
    </row>
    <row r="154" spans="4:16" ht="40.15" customHeight="1" x14ac:dyDescent="0.25">
      <c r="D154" s="348"/>
      <c r="E154" s="431"/>
      <c r="F154" s="444"/>
      <c r="G154" s="350"/>
      <c r="H154" s="351"/>
      <c r="I154" s="351"/>
      <c r="J154" s="352"/>
      <c r="K154" s="352"/>
      <c r="L154" s="348"/>
      <c r="M154" s="348"/>
      <c r="N154" s="348"/>
      <c r="O154" s="353"/>
      <c r="P154" s="348"/>
    </row>
    <row r="155" spans="4:16" ht="40.15" customHeight="1" x14ac:dyDescent="0.25">
      <c r="D155" s="348"/>
      <c r="E155" s="431"/>
      <c r="F155" s="444"/>
      <c r="G155" s="350"/>
      <c r="H155" s="351"/>
      <c r="I155" s="351"/>
      <c r="J155" s="352"/>
      <c r="K155" s="352"/>
      <c r="L155" s="348"/>
      <c r="M155" s="348"/>
      <c r="N155" s="348"/>
      <c r="O155" s="353"/>
      <c r="P155" s="348"/>
    </row>
    <row r="156" spans="4:16" ht="40.15" customHeight="1" x14ac:dyDescent="0.25">
      <c r="D156" s="348"/>
      <c r="E156" s="431"/>
      <c r="F156" s="444"/>
      <c r="G156" s="350"/>
      <c r="H156" s="351"/>
      <c r="I156" s="351"/>
      <c r="J156" s="352"/>
      <c r="K156" s="352"/>
      <c r="L156" s="348"/>
      <c r="M156" s="348"/>
      <c r="N156" s="348"/>
      <c r="O156" s="353"/>
      <c r="P156" s="348"/>
    </row>
    <row r="157" spans="4:16" ht="40.15" customHeight="1" x14ac:dyDescent="0.25">
      <c r="D157" s="348"/>
      <c r="E157" s="431"/>
      <c r="F157" s="444"/>
      <c r="G157" s="350"/>
      <c r="H157" s="351"/>
      <c r="I157" s="351"/>
      <c r="J157" s="352"/>
      <c r="K157" s="352"/>
      <c r="L157" s="348"/>
      <c r="M157" s="348"/>
      <c r="N157" s="348"/>
      <c r="O157" s="353"/>
      <c r="P157" s="348"/>
    </row>
    <row r="158" spans="4:16" ht="40.15" customHeight="1" x14ac:dyDescent="0.25">
      <c r="D158" s="348"/>
      <c r="E158" s="431"/>
      <c r="F158" s="444"/>
      <c r="G158" s="350"/>
      <c r="H158" s="351"/>
      <c r="I158" s="351"/>
      <c r="J158" s="352"/>
      <c r="K158" s="352"/>
      <c r="L158" s="348"/>
      <c r="M158" s="348"/>
      <c r="N158" s="348"/>
      <c r="O158" s="353"/>
      <c r="P158" s="348"/>
    </row>
    <row r="159" spans="4:16" ht="40.15" customHeight="1" x14ac:dyDescent="0.25">
      <c r="D159" s="348"/>
      <c r="E159" s="431"/>
      <c r="F159" s="444"/>
      <c r="G159" s="350"/>
      <c r="H159" s="351"/>
      <c r="I159" s="351"/>
      <c r="J159" s="352"/>
      <c r="K159" s="352"/>
      <c r="L159" s="348"/>
      <c r="M159" s="348"/>
      <c r="N159" s="348"/>
      <c r="O159" s="353"/>
      <c r="P159" s="348"/>
    </row>
    <row r="160" spans="4:16" ht="40.15" customHeight="1" x14ac:dyDescent="0.25">
      <c r="D160" s="348"/>
      <c r="E160" s="431"/>
      <c r="F160" s="444"/>
      <c r="G160" s="350"/>
      <c r="H160" s="351"/>
      <c r="I160" s="351"/>
      <c r="J160" s="352"/>
      <c r="K160" s="352"/>
      <c r="L160" s="348"/>
      <c r="M160" s="348"/>
      <c r="N160" s="348"/>
      <c r="O160" s="353"/>
      <c r="P160" s="348"/>
    </row>
    <row r="161" spans="4:16" ht="40.15" customHeight="1" x14ac:dyDescent="0.25">
      <c r="D161" s="348"/>
      <c r="E161" s="431"/>
      <c r="F161" s="444"/>
      <c r="G161" s="350"/>
      <c r="H161" s="351"/>
      <c r="I161" s="351"/>
      <c r="J161" s="352"/>
      <c r="K161" s="352"/>
      <c r="L161" s="348"/>
      <c r="M161" s="348"/>
      <c r="N161" s="348"/>
      <c r="O161" s="353"/>
      <c r="P161" s="348"/>
    </row>
    <row r="162" spans="4:16" ht="40.15" customHeight="1" x14ac:dyDescent="0.25">
      <c r="D162" s="348"/>
      <c r="E162" s="431"/>
      <c r="F162" s="444"/>
      <c r="G162" s="350"/>
      <c r="H162" s="351"/>
      <c r="I162" s="351"/>
      <c r="J162" s="352"/>
      <c r="K162" s="352"/>
      <c r="L162" s="348"/>
      <c r="M162" s="348"/>
      <c r="N162" s="348"/>
      <c r="O162" s="353"/>
      <c r="P162" s="348"/>
    </row>
    <row r="163" spans="4:16" ht="40.15" customHeight="1" x14ac:dyDescent="0.25">
      <c r="D163" s="348"/>
      <c r="E163" s="431"/>
      <c r="F163" s="444"/>
      <c r="G163" s="350"/>
      <c r="H163" s="351"/>
      <c r="I163" s="351"/>
      <c r="J163" s="352"/>
      <c r="K163" s="352"/>
      <c r="L163" s="348"/>
      <c r="M163" s="348"/>
      <c r="N163" s="348"/>
      <c r="O163" s="353"/>
      <c r="P163" s="348"/>
    </row>
    <row r="164" spans="4:16" ht="40.15" customHeight="1" x14ac:dyDescent="0.25">
      <c r="D164" s="348"/>
      <c r="E164" s="431"/>
      <c r="F164" s="444"/>
      <c r="G164" s="350"/>
      <c r="H164" s="351"/>
      <c r="I164" s="351"/>
      <c r="J164" s="352"/>
      <c r="K164" s="352"/>
      <c r="L164" s="348"/>
      <c r="M164" s="348"/>
      <c r="N164" s="348"/>
      <c r="O164" s="353"/>
      <c r="P164" s="348"/>
    </row>
    <row r="165" spans="4:16" ht="40.15" customHeight="1" x14ac:dyDescent="0.25">
      <c r="D165" s="348"/>
      <c r="E165" s="431"/>
      <c r="F165" s="444"/>
      <c r="G165" s="350"/>
      <c r="H165" s="351"/>
      <c r="I165" s="351"/>
      <c r="J165" s="352"/>
      <c r="K165" s="352"/>
      <c r="L165" s="348"/>
      <c r="M165" s="348"/>
      <c r="N165" s="348"/>
      <c r="O165" s="353"/>
      <c r="P165" s="348"/>
    </row>
    <row r="166" spans="4:16" ht="40.15" customHeight="1" x14ac:dyDescent="0.25">
      <c r="D166" s="348"/>
      <c r="E166" s="431"/>
      <c r="F166" s="444"/>
      <c r="G166" s="350"/>
      <c r="H166" s="351"/>
      <c r="I166" s="351"/>
      <c r="J166" s="352"/>
      <c r="K166" s="352"/>
      <c r="L166" s="348"/>
      <c r="M166" s="348"/>
      <c r="N166" s="348"/>
      <c r="O166" s="353"/>
      <c r="P166" s="348"/>
    </row>
    <row r="167" spans="4:16" ht="40.15" customHeight="1" x14ac:dyDescent="0.25">
      <c r="D167" s="348"/>
      <c r="E167" s="431"/>
      <c r="F167" s="444"/>
      <c r="G167" s="350"/>
      <c r="H167" s="351"/>
      <c r="I167" s="351"/>
      <c r="J167" s="352"/>
      <c r="K167" s="352"/>
      <c r="L167" s="348"/>
      <c r="M167" s="348"/>
      <c r="N167" s="348"/>
      <c r="O167" s="353"/>
      <c r="P167" s="348"/>
    </row>
    <row r="168" spans="4:16" ht="40.15" customHeight="1" x14ac:dyDescent="0.25">
      <c r="D168" s="348"/>
      <c r="E168" s="431"/>
      <c r="F168" s="444"/>
      <c r="G168" s="350"/>
      <c r="H168" s="351"/>
      <c r="I168" s="351"/>
      <c r="J168" s="352"/>
      <c r="K168" s="352"/>
      <c r="L168" s="348"/>
      <c r="M168" s="348"/>
      <c r="N168" s="348"/>
      <c r="O168" s="353"/>
      <c r="P168" s="348"/>
    </row>
    <row r="169" spans="4:16" ht="40.15" customHeight="1" x14ac:dyDescent="0.25">
      <c r="D169" s="348"/>
      <c r="E169" s="431"/>
      <c r="F169" s="444"/>
      <c r="G169" s="350"/>
      <c r="H169" s="351"/>
      <c r="I169" s="351"/>
      <c r="J169" s="352"/>
      <c r="K169" s="352"/>
      <c r="L169" s="348"/>
      <c r="M169" s="348"/>
      <c r="N169" s="348"/>
      <c r="O169" s="353"/>
      <c r="P169" s="348"/>
    </row>
    <row r="170" spans="4:16" ht="40.15" customHeight="1" x14ac:dyDescent="0.25">
      <c r="D170" s="348"/>
      <c r="E170" s="431"/>
      <c r="F170" s="444"/>
      <c r="G170" s="350"/>
      <c r="H170" s="351"/>
      <c r="I170" s="351"/>
      <c r="J170" s="352"/>
      <c r="K170" s="352"/>
      <c r="L170" s="348"/>
      <c r="M170" s="348"/>
      <c r="N170" s="348"/>
      <c r="O170" s="353"/>
      <c r="P170" s="348"/>
    </row>
    <row r="171" spans="4:16" ht="40.15" customHeight="1" x14ac:dyDescent="0.25">
      <c r="D171" s="348"/>
      <c r="E171" s="431"/>
      <c r="F171" s="444"/>
      <c r="G171" s="350"/>
      <c r="H171" s="351"/>
      <c r="I171" s="351"/>
      <c r="J171" s="352"/>
      <c r="K171" s="352"/>
      <c r="L171" s="348"/>
      <c r="M171" s="348"/>
      <c r="N171" s="348"/>
      <c r="O171" s="353"/>
      <c r="P171" s="348"/>
    </row>
    <row r="172" spans="4:16" ht="40.15" customHeight="1" x14ac:dyDescent="0.25">
      <c r="D172" s="348"/>
      <c r="E172" s="431"/>
      <c r="F172" s="444"/>
      <c r="G172" s="350"/>
      <c r="H172" s="351"/>
      <c r="I172" s="351"/>
      <c r="J172" s="352"/>
      <c r="K172" s="352"/>
      <c r="L172" s="348"/>
      <c r="M172" s="348"/>
      <c r="N172" s="348"/>
      <c r="O172" s="353"/>
      <c r="P172" s="348"/>
    </row>
    <row r="173" spans="4:16" ht="40.15" customHeight="1" x14ac:dyDescent="0.25">
      <c r="D173" s="348"/>
      <c r="E173" s="431"/>
      <c r="F173" s="444"/>
      <c r="G173" s="350"/>
      <c r="H173" s="351"/>
      <c r="I173" s="351"/>
      <c r="J173" s="352"/>
      <c r="K173" s="352"/>
      <c r="L173" s="348"/>
      <c r="M173" s="348"/>
      <c r="N173" s="348"/>
      <c r="O173" s="353"/>
      <c r="P173" s="348"/>
    </row>
    <row r="174" spans="4:16" ht="40.15" customHeight="1" x14ac:dyDescent="0.25">
      <c r="D174" s="348"/>
      <c r="E174" s="431"/>
      <c r="F174" s="444"/>
      <c r="G174" s="350"/>
      <c r="H174" s="351"/>
      <c r="I174" s="351"/>
      <c r="J174" s="352"/>
      <c r="K174" s="352"/>
      <c r="L174" s="348"/>
      <c r="M174" s="348"/>
      <c r="N174" s="348"/>
      <c r="O174" s="353"/>
      <c r="P174" s="348"/>
    </row>
    <row r="175" spans="4:16" ht="40.15" customHeight="1" x14ac:dyDescent="0.25">
      <c r="D175" s="348"/>
      <c r="E175" s="431"/>
      <c r="F175" s="444"/>
      <c r="G175" s="350"/>
      <c r="H175" s="351"/>
      <c r="I175" s="351"/>
      <c r="J175" s="352"/>
      <c r="K175" s="352"/>
      <c r="L175" s="348"/>
      <c r="M175" s="348"/>
      <c r="N175" s="348"/>
      <c r="O175" s="353"/>
      <c r="P175" s="348"/>
    </row>
    <row r="176" spans="4:16" ht="40.15" customHeight="1" x14ac:dyDescent="0.25">
      <c r="D176" s="348"/>
      <c r="E176" s="431"/>
      <c r="F176" s="444"/>
      <c r="G176" s="350"/>
      <c r="H176" s="351"/>
      <c r="I176" s="351"/>
      <c r="J176" s="352"/>
      <c r="K176" s="352"/>
      <c r="L176" s="348"/>
      <c r="M176" s="348"/>
      <c r="N176" s="348"/>
      <c r="O176" s="353"/>
      <c r="P176" s="348"/>
    </row>
    <row r="177" spans="4:16" ht="40.15" customHeight="1" x14ac:dyDescent="0.25">
      <c r="D177" s="348"/>
      <c r="E177" s="431"/>
      <c r="F177" s="444"/>
      <c r="G177" s="350"/>
      <c r="H177" s="351"/>
      <c r="I177" s="351"/>
      <c r="J177" s="352"/>
      <c r="K177" s="352"/>
      <c r="L177" s="348"/>
      <c r="M177" s="348"/>
      <c r="N177" s="348"/>
      <c r="O177" s="353"/>
      <c r="P177" s="348"/>
    </row>
    <row r="178" spans="4:16" ht="40.15" customHeight="1" x14ac:dyDescent="0.25">
      <c r="D178" s="348"/>
      <c r="E178" s="431"/>
      <c r="F178" s="444"/>
      <c r="G178" s="350"/>
      <c r="H178" s="351"/>
      <c r="I178" s="351"/>
      <c r="J178" s="352"/>
      <c r="K178" s="352"/>
      <c r="L178" s="348"/>
      <c r="M178" s="348"/>
      <c r="N178" s="348"/>
      <c r="O178" s="353"/>
      <c r="P178" s="348"/>
    </row>
    <row r="179" spans="4:16" ht="40.15" customHeight="1" x14ac:dyDescent="0.25">
      <c r="D179" s="348"/>
      <c r="E179" s="431"/>
      <c r="F179" s="444"/>
      <c r="G179" s="350"/>
      <c r="H179" s="351"/>
      <c r="I179" s="351"/>
      <c r="J179" s="352"/>
      <c r="K179" s="352"/>
      <c r="L179" s="348"/>
      <c r="M179" s="348"/>
      <c r="N179" s="348"/>
      <c r="O179" s="353"/>
      <c r="P179" s="348"/>
    </row>
    <row r="180" spans="4:16" ht="40.15" customHeight="1" x14ac:dyDescent="0.25">
      <c r="D180" s="348"/>
      <c r="E180" s="431"/>
      <c r="F180" s="444"/>
      <c r="G180" s="350"/>
      <c r="H180" s="351"/>
      <c r="I180" s="351"/>
      <c r="J180" s="352"/>
      <c r="K180" s="352"/>
      <c r="L180" s="348"/>
      <c r="M180" s="348"/>
      <c r="N180" s="348"/>
      <c r="O180" s="353"/>
      <c r="P180" s="348"/>
    </row>
    <row r="181" spans="4:16" ht="40.15" customHeight="1" x14ac:dyDescent="0.25">
      <c r="D181" s="348"/>
      <c r="E181" s="431"/>
      <c r="F181" s="444"/>
      <c r="G181" s="350"/>
      <c r="H181" s="351"/>
      <c r="I181" s="351"/>
      <c r="J181" s="352"/>
      <c r="K181" s="352"/>
      <c r="L181" s="348"/>
      <c r="M181" s="348"/>
      <c r="N181" s="348"/>
      <c r="O181" s="353"/>
      <c r="P181" s="348"/>
    </row>
    <row r="182" spans="4:16" ht="40.15" customHeight="1" x14ac:dyDescent="0.25">
      <c r="D182" s="348"/>
      <c r="E182" s="431"/>
      <c r="F182" s="444"/>
      <c r="G182" s="350"/>
      <c r="H182" s="351"/>
      <c r="I182" s="351"/>
      <c r="J182" s="352"/>
      <c r="K182" s="352"/>
      <c r="L182" s="348"/>
      <c r="M182" s="348"/>
      <c r="N182" s="348"/>
      <c r="O182" s="353"/>
      <c r="P182" s="348"/>
    </row>
    <row r="183" spans="4:16" ht="40.15" customHeight="1" x14ac:dyDescent="0.25">
      <c r="D183" s="348"/>
      <c r="E183" s="431"/>
      <c r="F183" s="444"/>
      <c r="G183" s="350"/>
      <c r="H183" s="351"/>
      <c r="I183" s="351"/>
      <c r="J183" s="352"/>
      <c r="K183" s="352"/>
      <c r="L183" s="348"/>
      <c r="M183" s="348"/>
      <c r="N183" s="348"/>
      <c r="O183" s="353"/>
      <c r="P183" s="348"/>
    </row>
    <row r="184" spans="4:16" ht="40.15" customHeight="1" x14ac:dyDescent="0.25">
      <c r="D184" s="348"/>
      <c r="E184" s="431"/>
      <c r="F184" s="444"/>
      <c r="G184" s="350"/>
      <c r="H184" s="351"/>
      <c r="I184" s="351"/>
      <c r="J184" s="352"/>
      <c r="K184" s="352"/>
      <c r="L184" s="348"/>
      <c r="M184" s="348"/>
      <c r="N184" s="348"/>
      <c r="O184" s="353"/>
      <c r="P184" s="348"/>
    </row>
    <row r="185" spans="4:16" ht="40.15" customHeight="1" x14ac:dyDescent="0.25">
      <c r="D185" s="348"/>
      <c r="E185" s="431"/>
      <c r="F185" s="444"/>
      <c r="G185" s="350"/>
      <c r="H185" s="351"/>
      <c r="I185" s="351"/>
      <c r="J185" s="352"/>
      <c r="K185" s="352"/>
      <c r="L185" s="348"/>
      <c r="M185" s="348"/>
      <c r="N185" s="348"/>
      <c r="O185" s="353"/>
      <c r="P185" s="348"/>
    </row>
    <row r="186" spans="4:16" ht="40.15" customHeight="1" x14ac:dyDescent="0.25">
      <c r="D186" s="348"/>
      <c r="E186" s="431"/>
      <c r="F186" s="444"/>
      <c r="G186" s="350"/>
      <c r="H186" s="351"/>
      <c r="I186" s="351"/>
      <c r="J186" s="352"/>
      <c r="K186" s="352"/>
      <c r="L186" s="348"/>
      <c r="M186" s="348"/>
      <c r="N186" s="348"/>
      <c r="O186" s="353"/>
      <c r="P186" s="348"/>
    </row>
    <row r="187" spans="4:16" ht="40.15" customHeight="1" x14ac:dyDescent="0.25">
      <c r="D187" s="348"/>
      <c r="E187" s="431"/>
      <c r="F187" s="444"/>
      <c r="G187" s="350"/>
      <c r="H187" s="351"/>
      <c r="I187" s="351"/>
      <c r="J187" s="352"/>
      <c r="K187" s="352"/>
      <c r="L187" s="348"/>
      <c r="M187" s="348"/>
      <c r="N187" s="348"/>
      <c r="O187" s="353"/>
      <c r="P187" s="348"/>
    </row>
    <row r="188" spans="4:16" ht="40.15" customHeight="1" x14ac:dyDescent="0.25">
      <c r="D188" s="348"/>
      <c r="E188" s="431"/>
      <c r="F188" s="444"/>
      <c r="G188" s="350"/>
      <c r="H188" s="351"/>
      <c r="I188" s="351"/>
      <c r="J188" s="352"/>
      <c r="K188" s="352"/>
      <c r="L188" s="348"/>
      <c r="M188" s="348"/>
      <c r="N188" s="348"/>
      <c r="O188" s="353"/>
      <c r="P188" s="348"/>
    </row>
    <row r="189" spans="4:16" ht="40.15" customHeight="1" x14ac:dyDescent="0.25">
      <c r="D189" s="348"/>
      <c r="E189" s="431"/>
      <c r="F189" s="444"/>
      <c r="G189" s="350"/>
      <c r="H189" s="351"/>
      <c r="I189" s="351"/>
      <c r="J189" s="352"/>
      <c r="K189" s="352"/>
      <c r="L189" s="348"/>
      <c r="M189" s="348"/>
      <c r="N189" s="348"/>
      <c r="O189" s="353"/>
      <c r="P189" s="348"/>
    </row>
    <row r="190" spans="4:16" ht="40.15" customHeight="1" x14ac:dyDescent="0.25">
      <c r="D190" s="348"/>
      <c r="E190" s="431"/>
      <c r="F190" s="444"/>
      <c r="G190" s="350"/>
      <c r="H190" s="351"/>
      <c r="I190" s="351"/>
      <c r="J190" s="352"/>
      <c r="K190" s="352"/>
      <c r="L190" s="348"/>
      <c r="M190" s="348"/>
      <c r="N190" s="348"/>
      <c r="O190" s="353"/>
      <c r="P190" s="348"/>
    </row>
    <row r="191" spans="4:16" ht="40.15" customHeight="1" x14ac:dyDescent="0.25">
      <c r="D191" s="348"/>
      <c r="E191" s="431"/>
      <c r="F191" s="444"/>
      <c r="G191" s="350"/>
      <c r="H191" s="351"/>
      <c r="I191" s="351"/>
      <c r="J191" s="352"/>
      <c r="K191" s="352"/>
      <c r="L191" s="348"/>
      <c r="M191" s="348"/>
      <c r="N191" s="348"/>
      <c r="O191" s="353"/>
      <c r="P191" s="348"/>
    </row>
    <row r="192" spans="4:16" ht="40.15" customHeight="1" x14ac:dyDescent="0.25">
      <c r="D192" s="348"/>
      <c r="E192" s="431"/>
      <c r="F192" s="444"/>
      <c r="G192" s="350"/>
      <c r="H192" s="351"/>
      <c r="I192" s="351"/>
      <c r="J192" s="352"/>
      <c r="K192" s="352"/>
      <c r="L192" s="348"/>
      <c r="M192" s="348"/>
      <c r="N192" s="348"/>
      <c r="O192" s="353"/>
      <c r="P192" s="348"/>
    </row>
    <row r="193" spans="4:16" ht="40.15" customHeight="1" x14ac:dyDescent="0.25">
      <c r="D193" s="348"/>
      <c r="E193" s="431"/>
      <c r="F193" s="444"/>
      <c r="G193" s="350"/>
      <c r="H193" s="351"/>
      <c r="I193" s="351"/>
      <c r="J193" s="352"/>
      <c r="K193" s="352"/>
      <c r="L193" s="348"/>
      <c r="M193" s="348"/>
      <c r="N193" s="348"/>
      <c r="O193" s="353"/>
      <c r="P193" s="348"/>
    </row>
    <row r="194" spans="4:16" ht="40.15" customHeight="1" x14ac:dyDescent="0.25">
      <c r="D194" s="348"/>
      <c r="E194" s="431"/>
      <c r="F194" s="444"/>
      <c r="G194" s="350"/>
      <c r="H194" s="351"/>
      <c r="I194" s="351"/>
      <c r="J194" s="352"/>
      <c r="K194" s="352"/>
      <c r="L194" s="348"/>
      <c r="M194" s="348"/>
      <c r="N194" s="348"/>
      <c r="O194" s="353"/>
      <c r="P194" s="348"/>
    </row>
    <row r="195" spans="4:16" ht="40.15" customHeight="1" x14ac:dyDescent="0.25">
      <c r="D195" s="348"/>
      <c r="E195" s="431"/>
      <c r="F195" s="444"/>
      <c r="G195" s="350"/>
      <c r="H195" s="351"/>
      <c r="I195" s="351"/>
      <c r="J195" s="352"/>
      <c r="K195" s="352"/>
      <c r="L195" s="348"/>
      <c r="M195" s="348"/>
      <c r="N195" s="348"/>
      <c r="O195" s="353"/>
      <c r="P195" s="348"/>
    </row>
    <row r="196" spans="4:16" ht="40.15" customHeight="1" x14ac:dyDescent="0.25">
      <c r="D196" s="348"/>
      <c r="E196" s="431"/>
      <c r="F196" s="444"/>
      <c r="G196" s="350"/>
      <c r="H196" s="351"/>
      <c r="I196" s="351"/>
      <c r="J196" s="352"/>
      <c r="K196" s="352"/>
      <c r="L196" s="348"/>
      <c r="M196" s="348"/>
      <c r="N196" s="348"/>
      <c r="O196" s="353"/>
      <c r="P196" s="348"/>
    </row>
    <row r="197" spans="4:16" ht="40.15" customHeight="1" x14ac:dyDescent="0.25">
      <c r="D197" s="348"/>
      <c r="E197" s="431"/>
      <c r="F197" s="444"/>
      <c r="G197" s="350"/>
      <c r="H197" s="351"/>
      <c r="I197" s="351"/>
      <c r="J197" s="352"/>
      <c r="K197" s="352"/>
      <c r="L197" s="348"/>
      <c r="M197" s="348"/>
      <c r="N197" s="348"/>
      <c r="O197" s="353"/>
      <c r="P197" s="348"/>
    </row>
    <row r="198" spans="4:16" ht="40.15" customHeight="1" x14ac:dyDescent="0.25">
      <c r="D198" s="348"/>
      <c r="E198" s="431"/>
      <c r="F198" s="444"/>
      <c r="G198" s="350"/>
      <c r="H198" s="351"/>
      <c r="I198" s="351"/>
      <c r="J198" s="352"/>
      <c r="K198" s="352"/>
      <c r="L198" s="348"/>
      <c r="M198" s="348"/>
      <c r="N198" s="348"/>
      <c r="O198" s="353"/>
      <c r="P198" s="348"/>
    </row>
    <row r="199" spans="4:16" ht="40.15" customHeight="1" x14ac:dyDescent="0.25">
      <c r="D199" s="348"/>
      <c r="E199" s="431"/>
      <c r="F199" s="444"/>
      <c r="G199" s="350"/>
      <c r="H199" s="351"/>
      <c r="I199" s="351"/>
      <c r="J199" s="352"/>
      <c r="K199" s="352"/>
      <c r="L199" s="348"/>
      <c r="M199" s="348"/>
      <c r="N199" s="348"/>
      <c r="O199" s="353"/>
      <c r="P199" s="348"/>
    </row>
    <row r="200" spans="4:16" ht="40.15" customHeight="1" x14ac:dyDescent="0.25">
      <c r="D200" s="348"/>
      <c r="E200" s="431"/>
      <c r="F200" s="444"/>
      <c r="G200" s="350"/>
      <c r="H200" s="351"/>
      <c r="I200" s="351"/>
      <c r="J200" s="352"/>
      <c r="K200" s="352"/>
      <c r="L200" s="348"/>
      <c r="M200" s="348"/>
      <c r="N200" s="348"/>
      <c r="O200" s="353"/>
      <c r="P200" s="348"/>
    </row>
    <row r="201" spans="4:16" ht="40.15" customHeight="1" x14ac:dyDescent="0.25">
      <c r="D201" s="348"/>
      <c r="E201" s="431"/>
      <c r="F201" s="444"/>
      <c r="G201" s="350"/>
      <c r="H201" s="351"/>
      <c r="I201" s="351"/>
      <c r="J201" s="352"/>
      <c r="K201" s="352"/>
      <c r="L201" s="348"/>
      <c r="M201" s="348"/>
      <c r="N201" s="348"/>
      <c r="O201" s="353"/>
      <c r="P201" s="348"/>
    </row>
    <row r="202" spans="4:16" ht="40.15" customHeight="1" x14ac:dyDescent="0.25">
      <c r="D202" s="348"/>
      <c r="E202" s="431"/>
      <c r="F202" s="444"/>
      <c r="G202" s="350"/>
      <c r="H202" s="351"/>
      <c r="I202" s="351"/>
      <c r="J202" s="352"/>
      <c r="K202" s="352"/>
      <c r="L202" s="348"/>
      <c r="M202" s="348"/>
      <c r="N202" s="348"/>
      <c r="O202" s="353"/>
      <c r="P202" s="348"/>
    </row>
    <row r="203" spans="4:16" ht="40.15" customHeight="1" x14ac:dyDescent="0.25">
      <c r="D203" s="348"/>
      <c r="E203" s="431"/>
      <c r="F203" s="444"/>
      <c r="G203" s="350"/>
      <c r="H203" s="351"/>
      <c r="I203" s="351"/>
      <c r="J203" s="352"/>
      <c r="K203" s="352"/>
      <c r="L203" s="348"/>
      <c r="M203" s="348"/>
      <c r="N203" s="348"/>
      <c r="O203" s="353"/>
      <c r="P203" s="348"/>
    </row>
    <row r="204" spans="4:16" ht="40.15" customHeight="1" x14ac:dyDescent="0.25">
      <c r="D204" s="348"/>
      <c r="E204" s="431"/>
      <c r="F204" s="444"/>
      <c r="G204" s="350"/>
      <c r="H204" s="351"/>
      <c r="I204" s="351"/>
      <c r="J204" s="352"/>
      <c r="K204" s="352"/>
      <c r="L204" s="348"/>
      <c r="M204" s="348"/>
      <c r="N204" s="348"/>
      <c r="O204" s="353"/>
      <c r="P204" s="348"/>
    </row>
    <row r="205" spans="4:16" ht="40.15" customHeight="1" x14ac:dyDescent="0.25">
      <c r="D205" s="348"/>
      <c r="E205" s="431"/>
      <c r="F205" s="444"/>
      <c r="G205" s="350"/>
      <c r="H205" s="351"/>
      <c r="I205" s="351"/>
      <c r="J205" s="352"/>
      <c r="K205" s="352"/>
      <c r="L205" s="348"/>
      <c r="M205" s="348"/>
      <c r="N205" s="348"/>
      <c r="O205" s="353"/>
      <c r="P205" s="348"/>
    </row>
    <row r="206" spans="4:16" ht="40.15" customHeight="1" x14ac:dyDescent="0.25">
      <c r="D206" s="348"/>
      <c r="E206" s="431"/>
      <c r="F206" s="444"/>
      <c r="G206" s="350"/>
      <c r="H206" s="351"/>
      <c r="I206" s="351"/>
      <c r="J206" s="352"/>
      <c r="K206" s="352"/>
      <c r="L206" s="348"/>
      <c r="M206" s="348"/>
      <c r="N206" s="348"/>
      <c r="O206" s="353"/>
      <c r="P206" s="348"/>
    </row>
    <row r="207" spans="4:16" ht="40.15" customHeight="1" x14ac:dyDescent="0.25">
      <c r="D207" s="348"/>
      <c r="E207" s="431"/>
      <c r="F207" s="444"/>
      <c r="G207" s="350"/>
      <c r="H207" s="351"/>
      <c r="I207" s="351"/>
      <c r="J207" s="352"/>
      <c r="K207" s="352"/>
      <c r="L207" s="348"/>
      <c r="M207" s="348"/>
      <c r="N207" s="348"/>
      <c r="O207" s="353"/>
      <c r="P207" s="348"/>
    </row>
    <row r="208" spans="4:16" ht="40.15" customHeight="1" x14ac:dyDescent="0.25">
      <c r="D208" s="348"/>
      <c r="E208" s="431"/>
      <c r="F208" s="444"/>
      <c r="G208" s="350"/>
      <c r="H208" s="351"/>
      <c r="I208" s="351"/>
      <c r="J208" s="352"/>
      <c r="K208" s="352"/>
      <c r="L208" s="348"/>
      <c r="M208" s="348"/>
      <c r="N208" s="348"/>
      <c r="O208" s="353"/>
      <c r="P208" s="348"/>
    </row>
    <row r="209" spans="4:16" ht="40.15" customHeight="1" x14ac:dyDescent="0.25">
      <c r="D209" s="348"/>
      <c r="E209" s="431"/>
      <c r="F209" s="444"/>
      <c r="G209" s="350"/>
      <c r="H209" s="351"/>
      <c r="I209" s="351"/>
      <c r="J209" s="352"/>
      <c r="K209" s="352"/>
      <c r="L209" s="348"/>
      <c r="M209" s="348"/>
      <c r="N209" s="348"/>
      <c r="O209" s="353"/>
      <c r="P209" s="348"/>
    </row>
    <row r="210" spans="4:16" ht="40.15" customHeight="1" x14ac:dyDescent="0.25">
      <c r="D210" s="348"/>
      <c r="E210" s="431"/>
      <c r="F210" s="444"/>
      <c r="G210" s="350"/>
      <c r="H210" s="351"/>
      <c r="I210" s="351"/>
      <c r="J210" s="352"/>
      <c r="K210" s="352"/>
      <c r="L210" s="348"/>
      <c r="M210" s="348"/>
      <c r="N210" s="348"/>
      <c r="O210" s="353"/>
      <c r="P210" s="348"/>
    </row>
    <row r="211" spans="4:16" ht="40.15" customHeight="1" x14ac:dyDescent="0.25">
      <c r="D211" s="348"/>
      <c r="E211" s="431"/>
      <c r="F211" s="444"/>
      <c r="G211" s="350"/>
      <c r="H211" s="351"/>
      <c r="I211" s="351"/>
      <c r="J211" s="352"/>
      <c r="K211" s="352"/>
      <c r="L211" s="348"/>
      <c r="M211" s="348"/>
      <c r="N211" s="348"/>
      <c r="O211" s="353"/>
      <c r="P211" s="348"/>
    </row>
    <row r="212" spans="4:16" ht="40.15" customHeight="1" x14ac:dyDescent="0.25">
      <c r="D212" s="348"/>
      <c r="E212" s="431"/>
      <c r="F212" s="444"/>
      <c r="G212" s="350"/>
      <c r="H212" s="351"/>
      <c r="I212" s="351"/>
      <c r="J212" s="352"/>
      <c r="K212" s="352"/>
      <c r="L212" s="348"/>
      <c r="M212" s="348"/>
      <c r="N212" s="348"/>
      <c r="O212" s="353"/>
      <c r="P212" s="348"/>
    </row>
    <row r="213" spans="4:16" ht="40.15" customHeight="1" x14ac:dyDescent="0.25">
      <c r="D213" s="348"/>
      <c r="E213" s="431"/>
      <c r="F213" s="444"/>
      <c r="G213" s="350"/>
      <c r="H213" s="351"/>
      <c r="I213" s="351"/>
      <c r="J213" s="352"/>
      <c r="K213" s="352"/>
      <c r="L213" s="348"/>
      <c r="M213" s="348"/>
      <c r="N213" s="348"/>
      <c r="O213" s="353"/>
      <c r="P213" s="348"/>
    </row>
    <row r="214" spans="4:16" ht="40.15" customHeight="1" x14ac:dyDescent="0.25">
      <c r="D214" s="348"/>
      <c r="E214" s="431"/>
      <c r="F214" s="444"/>
      <c r="G214" s="350"/>
      <c r="H214" s="351"/>
      <c r="I214" s="351"/>
      <c r="J214" s="352"/>
      <c r="K214" s="352"/>
      <c r="L214" s="348"/>
      <c r="M214" s="348"/>
      <c r="N214" s="348"/>
      <c r="O214" s="353"/>
      <c r="P214" s="348"/>
    </row>
    <row r="215" spans="4:16" ht="40.15" customHeight="1" x14ac:dyDescent="0.25">
      <c r="D215" s="348"/>
      <c r="E215" s="431"/>
      <c r="F215" s="444"/>
      <c r="G215" s="350"/>
      <c r="H215" s="351"/>
      <c r="I215" s="351"/>
      <c r="J215" s="352"/>
      <c r="K215" s="352"/>
      <c r="L215" s="348"/>
      <c r="M215" s="348"/>
      <c r="N215" s="348"/>
      <c r="O215" s="353"/>
      <c r="P215" s="348"/>
    </row>
    <row r="216" spans="4:16" ht="40.15" customHeight="1" x14ac:dyDescent="0.25">
      <c r="D216" s="348"/>
      <c r="E216" s="431"/>
      <c r="F216" s="444"/>
      <c r="G216" s="350"/>
      <c r="H216" s="351"/>
      <c r="I216" s="351"/>
      <c r="J216" s="352"/>
      <c r="K216" s="352"/>
      <c r="L216" s="348"/>
      <c r="M216" s="348"/>
      <c r="N216" s="348"/>
      <c r="O216" s="353"/>
      <c r="P216" s="348"/>
    </row>
    <row r="217" spans="4:16" ht="40.15" customHeight="1" x14ac:dyDescent="0.25">
      <c r="D217" s="348"/>
      <c r="E217" s="431"/>
      <c r="F217" s="444"/>
      <c r="G217" s="350"/>
      <c r="H217" s="351"/>
      <c r="I217" s="351"/>
      <c r="J217" s="352"/>
      <c r="K217" s="352"/>
      <c r="L217" s="348"/>
      <c r="M217" s="348"/>
      <c r="N217" s="348"/>
      <c r="O217" s="353"/>
      <c r="P217" s="348"/>
    </row>
    <row r="218" spans="4:16" ht="40.15" customHeight="1" x14ac:dyDescent="0.25">
      <c r="D218" s="348"/>
      <c r="E218" s="431"/>
      <c r="F218" s="444"/>
      <c r="G218" s="350"/>
      <c r="H218" s="351"/>
      <c r="I218" s="351"/>
      <c r="J218" s="352"/>
      <c r="K218" s="352"/>
      <c r="L218" s="348"/>
      <c r="M218" s="348"/>
      <c r="N218" s="348"/>
      <c r="O218" s="353"/>
      <c r="P218" s="348"/>
    </row>
    <row r="219" spans="4:16" ht="40.15" customHeight="1" x14ac:dyDescent="0.25">
      <c r="D219" s="348"/>
      <c r="E219" s="431"/>
      <c r="F219" s="444"/>
      <c r="G219" s="350"/>
      <c r="H219" s="351"/>
      <c r="I219" s="351"/>
      <c r="J219" s="352"/>
      <c r="K219" s="352"/>
      <c r="L219" s="348"/>
      <c r="M219" s="348"/>
      <c r="N219" s="348"/>
      <c r="O219" s="353"/>
      <c r="P219" s="348"/>
    </row>
    <row r="220" spans="4:16" ht="40.15" customHeight="1" x14ac:dyDescent="0.25">
      <c r="D220" s="348"/>
      <c r="E220" s="431"/>
      <c r="F220" s="444"/>
      <c r="G220" s="350"/>
      <c r="H220" s="351"/>
      <c r="I220" s="351"/>
      <c r="J220" s="352"/>
      <c r="K220" s="352"/>
      <c r="L220" s="348"/>
      <c r="M220" s="348"/>
      <c r="N220" s="348"/>
      <c r="O220" s="353"/>
      <c r="P220" s="348"/>
    </row>
    <row r="221" spans="4:16" ht="40.15" customHeight="1" x14ac:dyDescent="0.25">
      <c r="D221" s="348"/>
      <c r="E221" s="431"/>
      <c r="F221" s="444"/>
      <c r="G221" s="350"/>
      <c r="H221" s="351"/>
      <c r="I221" s="351"/>
      <c r="J221" s="352"/>
      <c r="K221" s="352"/>
      <c r="L221" s="348"/>
      <c r="M221" s="348"/>
      <c r="N221" s="348"/>
      <c r="O221" s="353"/>
      <c r="P221" s="348"/>
    </row>
    <row r="222" spans="4:16" ht="40.15" customHeight="1" x14ac:dyDescent="0.25">
      <c r="D222" s="348"/>
      <c r="E222" s="431"/>
      <c r="F222" s="444"/>
      <c r="G222" s="350"/>
      <c r="H222" s="351"/>
      <c r="I222" s="351"/>
      <c r="J222" s="352"/>
      <c r="K222" s="352"/>
      <c r="L222" s="348"/>
      <c r="M222" s="348"/>
      <c r="N222" s="348"/>
      <c r="O222" s="353"/>
      <c r="P222" s="348"/>
    </row>
    <row r="223" spans="4:16" ht="40.15" customHeight="1" x14ac:dyDescent="0.25">
      <c r="D223" s="348"/>
      <c r="E223" s="431"/>
      <c r="F223" s="444"/>
      <c r="G223" s="350"/>
      <c r="H223" s="351"/>
      <c r="I223" s="351"/>
      <c r="J223" s="352"/>
      <c r="K223" s="352"/>
      <c r="L223" s="348"/>
      <c r="M223" s="348"/>
      <c r="N223" s="348"/>
      <c r="O223" s="353"/>
      <c r="P223" s="348"/>
    </row>
    <row r="224" spans="4:16" ht="40.15" customHeight="1" x14ac:dyDescent="0.25">
      <c r="D224" s="348"/>
      <c r="E224" s="431"/>
      <c r="F224" s="444"/>
      <c r="G224" s="350"/>
      <c r="H224" s="351"/>
      <c r="I224" s="351"/>
      <c r="J224" s="352"/>
      <c r="K224" s="352"/>
      <c r="L224" s="348"/>
      <c r="M224" s="348"/>
      <c r="N224" s="348"/>
      <c r="O224" s="353"/>
      <c r="P224" s="348"/>
    </row>
    <row r="225" spans="4:16" ht="40.15" customHeight="1" x14ac:dyDescent="0.25">
      <c r="D225" s="348"/>
      <c r="E225" s="431"/>
      <c r="F225" s="444"/>
      <c r="G225" s="350"/>
      <c r="H225" s="351"/>
      <c r="I225" s="351"/>
      <c r="J225" s="352"/>
      <c r="K225" s="352"/>
      <c r="L225" s="348"/>
      <c r="M225" s="348"/>
      <c r="N225" s="348"/>
      <c r="O225" s="353"/>
      <c r="P225" s="348"/>
    </row>
    <row r="226" spans="4:16" ht="40.15" customHeight="1" x14ac:dyDescent="0.25">
      <c r="D226" s="348"/>
      <c r="E226" s="431"/>
      <c r="F226" s="444"/>
      <c r="G226" s="350"/>
      <c r="H226" s="351"/>
      <c r="I226" s="351"/>
      <c r="J226" s="352"/>
      <c r="K226" s="352"/>
      <c r="L226" s="348"/>
      <c r="M226" s="348"/>
      <c r="N226" s="348"/>
      <c r="O226" s="353"/>
      <c r="P226" s="348"/>
    </row>
    <row r="227" spans="4:16" ht="40.15" customHeight="1" x14ac:dyDescent="0.25">
      <c r="D227" s="348"/>
      <c r="E227" s="431"/>
      <c r="F227" s="444"/>
      <c r="G227" s="350"/>
      <c r="H227" s="351"/>
      <c r="I227" s="351"/>
      <c r="J227" s="352"/>
      <c r="K227" s="352"/>
      <c r="L227" s="348"/>
      <c r="M227" s="348"/>
      <c r="N227" s="348"/>
      <c r="O227" s="353"/>
      <c r="P227" s="348"/>
    </row>
    <row r="228" spans="4:16" ht="40.15" customHeight="1" x14ac:dyDescent="0.25">
      <c r="D228" s="348"/>
      <c r="E228" s="431"/>
      <c r="F228" s="444"/>
      <c r="G228" s="350"/>
      <c r="H228" s="351"/>
      <c r="I228" s="351"/>
      <c r="J228" s="352"/>
      <c r="K228" s="352"/>
      <c r="L228" s="348"/>
      <c r="M228" s="348"/>
      <c r="N228" s="348"/>
      <c r="O228" s="353"/>
      <c r="P228" s="348"/>
    </row>
    <row r="229" spans="4:16" ht="40.15" customHeight="1" x14ac:dyDescent="0.25">
      <c r="D229" s="348"/>
      <c r="E229" s="431"/>
      <c r="F229" s="444"/>
      <c r="G229" s="350"/>
      <c r="H229" s="351"/>
      <c r="I229" s="351"/>
      <c r="J229" s="352"/>
      <c r="K229" s="352"/>
      <c r="L229" s="348"/>
      <c r="M229" s="348"/>
      <c r="N229" s="348"/>
      <c r="O229" s="353"/>
      <c r="P229" s="348"/>
    </row>
    <row r="230" spans="4:16" ht="40.15" customHeight="1" x14ac:dyDescent="0.25">
      <c r="D230" s="348"/>
      <c r="E230" s="431"/>
      <c r="F230" s="444"/>
      <c r="G230" s="350"/>
      <c r="H230" s="351"/>
      <c r="I230" s="351"/>
      <c r="J230" s="352"/>
      <c r="K230" s="352"/>
      <c r="L230" s="348"/>
      <c r="M230" s="348"/>
      <c r="N230" s="348"/>
      <c r="O230" s="353"/>
      <c r="P230" s="348"/>
    </row>
    <row r="231" spans="4:16" ht="40.15" customHeight="1" x14ac:dyDescent="0.25">
      <c r="D231" s="348"/>
      <c r="E231" s="431"/>
      <c r="F231" s="444"/>
      <c r="G231" s="350"/>
      <c r="H231" s="351"/>
      <c r="I231" s="351"/>
      <c r="J231" s="352"/>
      <c r="K231" s="352"/>
      <c r="L231" s="348"/>
      <c r="M231" s="348"/>
      <c r="N231" s="348"/>
      <c r="O231" s="353"/>
      <c r="P231" s="348"/>
    </row>
    <row r="232" spans="4:16" ht="40.15" customHeight="1" x14ac:dyDescent="0.25">
      <c r="D232" s="348"/>
      <c r="E232" s="431"/>
      <c r="F232" s="444"/>
      <c r="G232" s="350"/>
      <c r="H232" s="351"/>
      <c r="I232" s="351"/>
      <c r="J232" s="352"/>
      <c r="K232" s="352"/>
      <c r="L232" s="348"/>
      <c r="M232" s="348"/>
      <c r="N232" s="348"/>
      <c r="O232" s="353"/>
      <c r="P232" s="348"/>
    </row>
    <row r="233" spans="4:16" ht="40.15" customHeight="1" x14ac:dyDescent="0.25">
      <c r="D233" s="348"/>
      <c r="E233" s="431"/>
      <c r="F233" s="444"/>
      <c r="G233" s="350"/>
      <c r="H233" s="351"/>
      <c r="I233" s="351"/>
      <c r="J233" s="352"/>
      <c r="K233" s="352"/>
      <c r="L233" s="348"/>
      <c r="M233" s="348"/>
      <c r="N233" s="348"/>
      <c r="O233" s="353"/>
      <c r="P233" s="348"/>
    </row>
    <row r="234" spans="4:16" ht="40.15" customHeight="1" x14ac:dyDescent="0.25">
      <c r="D234" s="348"/>
      <c r="E234" s="431"/>
      <c r="F234" s="444"/>
      <c r="G234" s="350"/>
      <c r="H234" s="351"/>
      <c r="I234" s="351"/>
      <c r="J234" s="352"/>
      <c r="K234" s="352"/>
      <c r="L234" s="348"/>
      <c r="M234" s="348"/>
      <c r="N234" s="348"/>
      <c r="O234" s="353"/>
      <c r="P234" s="348"/>
    </row>
    <row r="235" spans="4:16" ht="40.15" customHeight="1" x14ac:dyDescent="0.25">
      <c r="D235" s="348"/>
      <c r="E235" s="431"/>
      <c r="F235" s="444"/>
      <c r="G235" s="350"/>
      <c r="H235" s="351"/>
      <c r="I235" s="351"/>
      <c r="J235" s="352"/>
      <c r="K235" s="352"/>
      <c r="L235" s="348"/>
      <c r="M235" s="348"/>
      <c r="N235" s="348"/>
      <c r="O235" s="353"/>
      <c r="P235" s="348"/>
    </row>
    <row r="236" spans="4:16" ht="40.15" customHeight="1" x14ac:dyDescent="0.25">
      <c r="D236" s="348"/>
      <c r="E236" s="431"/>
      <c r="F236" s="444"/>
      <c r="G236" s="350"/>
      <c r="H236" s="351"/>
      <c r="I236" s="351"/>
      <c r="J236" s="352"/>
      <c r="K236" s="352"/>
      <c r="L236" s="348"/>
      <c r="M236" s="348"/>
      <c r="N236" s="348"/>
      <c r="O236" s="353"/>
      <c r="P236" s="348"/>
    </row>
    <row r="237" spans="4:16" ht="40.15" customHeight="1" x14ac:dyDescent="0.25">
      <c r="D237" s="348"/>
      <c r="E237" s="431"/>
      <c r="F237" s="444"/>
      <c r="G237" s="350"/>
      <c r="H237" s="351"/>
      <c r="I237" s="351"/>
      <c r="J237" s="352"/>
      <c r="K237" s="352"/>
      <c r="L237" s="348"/>
      <c r="M237" s="348"/>
      <c r="N237" s="348"/>
      <c r="O237" s="353"/>
      <c r="P237" s="348"/>
    </row>
    <row r="238" spans="4:16" ht="40.15" customHeight="1" x14ac:dyDescent="0.25">
      <c r="D238" s="348"/>
      <c r="E238" s="431"/>
      <c r="F238" s="444"/>
      <c r="G238" s="350"/>
      <c r="H238" s="351"/>
      <c r="I238" s="351"/>
      <c r="J238" s="352"/>
      <c r="K238" s="352"/>
      <c r="L238" s="348"/>
      <c r="M238" s="348"/>
      <c r="N238" s="348"/>
      <c r="O238" s="353"/>
      <c r="P238" s="348"/>
    </row>
    <row r="239" spans="4:16" ht="40.15" customHeight="1" x14ac:dyDescent="0.25">
      <c r="D239" s="348"/>
      <c r="E239" s="431"/>
      <c r="F239" s="444"/>
      <c r="G239" s="350"/>
      <c r="H239" s="351"/>
      <c r="I239" s="351"/>
      <c r="J239" s="352"/>
      <c r="K239" s="352"/>
      <c r="L239" s="348"/>
      <c r="M239" s="348"/>
      <c r="N239" s="348"/>
      <c r="O239" s="353"/>
      <c r="P239" s="348"/>
    </row>
    <row r="240" spans="4:16" ht="40.15" customHeight="1" x14ac:dyDescent="0.25">
      <c r="D240" s="348"/>
      <c r="E240" s="431"/>
      <c r="F240" s="444"/>
      <c r="G240" s="350"/>
      <c r="H240" s="351"/>
      <c r="I240" s="351"/>
      <c r="J240" s="352"/>
      <c r="K240" s="352"/>
      <c r="L240" s="348"/>
      <c r="M240" s="348"/>
      <c r="N240" s="348"/>
      <c r="O240" s="353"/>
      <c r="P240" s="348"/>
    </row>
    <row r="241" spans="4:16" ht="40.15" customHeight="1" x14ac:dyDescent="0.25">
      <c r="D241" s="348"/>
      <c r="E241" s="431"/>
      <c r="F241" s="444"/>
      <c r="G241" s="350"/>
      <c r="H241" s="351"/>
      <c r="I241" s="351"/>
      <c r="J241" s="352"/>
      <c r="K241" s="352"/>
      <c r="L241" s="348"/>
      <c r="M241" s="348"/>
      <c r="N241" s="348"/>
      <c r="O241" s="353"/>
      <c r="P241" s="348"/>
    </row>
    <row r="242" spans="4:16" ht="40.15" customHeight="1" x14ac:dyDescent="0.25">
      <c r="D242" s="348"/>
      <c r="E242" s="431"/>
      <c r="F242" s="444"/>
      <c r="G242" s="350"/>
      <c r="H242" s="351"/>
      <c r="I242" s="351"/>
      <c r="J242" s="352"/>
      <c r="K242" s="352"/>
      <c r="L242" s="348"/>
      <c r="M242" s="348"/>
      <c r="N242" s="348"/>
      <c r="O242" s="353"/>
      <c r="P242" s="348"/>
    </row>
    <row r="243" spans="4:16" ht="40.15" customHeight="1" x14ac:dyDescent="0.25">
      <c r="D243" s="348"/>
      <c r="E243" s="431"/>
      <c r="F243" s="444"/>
      <c r="G243" s="350"/>
      <c r="H243" s="351"/>
      <c r="I243" s="351"/>
      <c r="J243" s="352"/>
      <c r="K243" s="352"/>
      <c r="L243" s="348"/>
      <c r="M243" s="348"/>
      <c r="N243" s="348"/>
      <c r="O243" s="353"/>
      <c r="P243" s="348"/>
    </row>
    <row r="244" spans="4:16" ht="40.15" customHeight="1" x14ac:dyDescent="0.25">
      <c r="D244" s="348"/>
      <c r="E244" s="431"/>
      <c r="F244" s="444"/>
      <c r="G244" s="350"/>
      <c r="H244" s="351"/>
      <c r="I244" s="351"/>
      <c r="J244" s="352"/>
      <c r="K244" s="352"/>
      <c r="L244" s="348"/>
      <c r="M244" s="348"/>
      <c r="N244" s="348"/>
      <c r="O244" s="353"/>
      <c r="P244" s="348"/>
    </row>
    <row r="245" spans="4:16" ht="40.15" customHeight="1" x14ac:dyDescent="0.25">
      <c r="D245" s="348"/>
      <c r="E245" s="431"/>
      <c r="F245" s="444"/>
      <c r="G245" s="350"/>
      <c r="H245" s="351"/>
      <c r="I245" s="351"/>
      <c r="J245" s="352"/>
      <c r="K245" s="352"/>
      <c r="L245" s="348"/>
      <c r="M245" s="348"/>
      <c r="N245" s="348"/>
      <c r="O245" s="353"/>
      <c r="P245" s="348"/>
    </row>
    <row r="246" spans="4:16" ht="40.15" customHeight="1" x14ac:dyDescent="0.25">
      <c r="D246" s="348"/>
      <c r="E246" s="431"/>
      <c r="F246" s="444"/>
      <c r="G246" s="350"/>
      <c r="H246" s="351"/>
      <c r="I246" s="351"/>
      <c r="J246" s="352"/>
      <c r="K246" s="352"/>
      <c r="L246" s="348"/>
      <c r="M246" s="348"/>
      <c r="N246" s="348"/>
      <c r="O246" s="353"/>
      <c r="P246" s="348"/>
    </row>
    <row r="247" spans="4:16" ht="40.15" customHeight="1" x14ac:dyDescent="0.25">
      <c r="D247" s="348"/>
      <c r="E247" s="431"/>
      <c r="F247" s="444"/>
      <c r="G247" s="350"/>
      <c r="H247" s="351"/>
      <c r="I247" s="351"/>
      <c r="J247" s="352"/>
      <c r="K247" s="352"/>
      <c r="L247" s="348"/>
      <c r="M247" s="348"/>
      <c r="N247" s="348"/>
      <c r="O247" s="353"/>
      <c r="P247" s="348"/>
    </row>
    <row r="248" spans="4:16" ht="40.15" customHeight="1" x14ac:dyDescent="0.25">
      <c r="D248" s="348"/>
      <c r="E248" s="431"/>
      <c r="F248" s="444"/>
      <c r="G248" s="350"/>
      <c r="H248" s="351"/>
      <c r="I248" s="351"/>
      <c r="J248" s="352"/>
      <c r="K248" s="352"/>
      <c r="L248" s="348"/>
      <c r="M248" s="348"/>
      <c r="N248" s="348"/>
      <c r="O248" s="353"/>
      <c r="P248" s="348"/>
    </row>
    <row r="249" spans="4:16" ht="40.15" customHeight="1" x14ac:dyDescent="0.25">
      <c r="D249" s="348"/>
      <c r="E249" s="431"/>
      <c r="F249" s="444"/>
      <c r="G249" s="350"/>
      <c r="H249" s="351"/>
      <c r="I249" s="351"/>
      <c r="J249" s="352"/>
      <c r="K249" s="352"/>
      <c r="L249" s="348"/>
      <c r="M249" s="348"/>
      <c r="N249" s="348"/>
      <c r="O249" s="353"/>
      <c r="P249" s="348"/>
    </row>
    <row r="250" spans="4:16" ht="40.15" customHeight="1" x14ac:dyDescent="0.25">
      <c r="D250" s="348"/>
      <c r="E250" s="431"/>
      <c r="F250" s="444"/>
      <c r="G250" s="350"/>
      <c r="H250" s="351"/>
      <c r="I250" s="351"/>
      <c r="J250" s="352"/>
      <c r="K250" s="352"/>
      <c r="L250" s="348"/>
      <c r="M250" s="348"/>
      <c r="N250" s="348"/>
      <c r="O250" s="353"/>
      <c r="P250" s="348"/>
    </row>
    <row r="251" spans="4:16" ht="40.15" customHeight="1" x14ac:dyDescent="0.25">
      <c r="D251" s="348"/>
      <c r="E251" s="431"/>
      <c r="F251" s="444"/>
      <c r="G251" s="350"/>
      <c r="H251" s="351"/>
      <c r="I251" s="351"/>
      <c r="J251" s="352"/>
      <c r="K251" s="352"/>
      <c r="L251" s="348"/>
      <c r="M251" s="348"/>
      <c r="N251" s="348"/>
      <c r="O251" s="353"/>
      <c r="P251" s="348"/>
    </row>
    <row r="252" spans="4:16" ht="40.15" customHeight="1" x14ac:dyDescent="0.25">
      <c r="D252" s="348"/>
      <c r="E252" s="431"/>
      <c r="F252" s="444"/>
      <c r="G252" s="350"/>
      <c r="H252" s="351"/>
      <c r="I252" s="351"/>
      <c r="J252" s="352"/>
      <c r="K252" s="352"/>
      <c r="L252" s="348"/>
      <c r="M252" s="348"/>
      <c r="N252" s="348"/>
      <c r="O252" s="353"/>
      <c r="P252" s="348"/>
    </row>
    <row r="253" spans="4:16" ht="40.15" customHeight="1" x14ac:dyDescent="0.25">
      <c r="D253" s="348"/>
      <c r="E253" s="431"/>
      <c r="F253" s="444"/>
      <c r="G253" s="350"/>
      <c r="H253" s="351"/>
      <c r="I253" s="351"/>
      <c r="J253" s="352"/>
      <c r="K253" s="352"/>
      <c r="L253" s="348"/>
      <c r="M253" s="348"/>
      <c r="N253" s="348"/>
      <c r="O253" s="353"/>
      <c r="P253" s="348"/>
    </row>
    <row r="254" spans="4:16" ht="40.15" customHeight="1" x14ac:dyDescent="0.25">
      <c r="D254" s="348"/>
      <c r="E254" s="431"/>
      <c r="F254" s="444"/>
      <c r="G254" s="350"/>
      <c r="H254" s="351"/>
      <c r="I254" s="351"/>
      <c r="J254" s="352"/>
      <c r="K254" s="352"/>
      <c r="L254" s="348"/>
      <c r="M254" s="348"/>
      <c r="N254" s="348"/>
      <c r="O254" s="353"/>
      <c r="P254" s="348"/>
    </row>
    <row r="255" spans="4:16" ht="40.15" customHeight="1" x14ac:dyDescent="0.25">
      <c r="D255" s="348"/>
      <c r="E255" s="431"/>
      <c r="F255" s="444"/>
      <c r="G255" s="350"/>
      <c r="H255" s="351"/>
      <c r="I255" s="351"/>
      <c r="J255" s="352"/>
      <c r="K255" s="352"/>
      <c r="L255" s="348"/>
      <c r="M255" s="348"/>
      <c r="N255" s="348"/>
      <c r="O255" s="353"/>
      <c r="P255" s="348"/>
    </row>
    <row r="256" spans="4:16" ht="40.15" customHeight="1" x14ac:dyDescent="0.25">
      <c r="D256" s="348"/>
      <c r="E256" s="431"/>
      <c r="F256" s="444"/>
      <c r="G256" s="350"/>
      <c r="H256" s="351"/>
      <c r="I256" s="351"/>
      <c r="J256" s="352"/>
      <c r="K256" s="352"/>
      <c r="L256" s="348"/>
      <c r="M256" s="348"/>
      <c r="N256" s="348"/>
      <c r="O256" s="353"/>
      <c r="P256" s="348"/>
    </row>
    <row r="257" spans="4:16" ht="40.15" customHeight="1" x14ac:dyDescent="0.25">
      <c r="D257" s="348"/>
      <c r="E257" s="431"/>
      <c r="F257" s="444"/>
      <c r="G257" s="350"/>
      <c r="H257" s="351"/>
      <c r="I257" s="351"/>
      <c r="J257" s="352"/>
      <c r="K257" s="352"/>
      <c r="L257" s="348"/>
      <c r="M257" s="348"/>
      <c r="N257" s="348"/>
      <c r="O257" s="353"/>
      <c r="P257" s="348"/>
    </row>
    <row r="258" spans="4:16" ht="40.15" customHeight="1" x14ac:dyDescent="0.25">
      <c r="D258" s="348"/>
      <c r="E258" s="431"/>
      <c r="F258" s="444"/>
      <c r="G258" s="350"/>
      <c r="H258" s="351"/>
      <c r="I258" s="351"/>
      <c r="J258" s="352"/>
      <c r="K258" s="352"/>
      <c r="L258" s="348"/>
      <c r="M258" s="348"/>
      <c r="N258" s="348"/>
      <c r="O258" s="353"/>
      <c r="P258" s="348"/>
    </row>
    <row r="259" spans="4:16" ht="40.15" customHeight="1" x14ac:dyDescent="0.25">
      <c r="D259" s="348"/>
      <c r="E259" s="431"/>
      <c r="F259" s="444"/>
      <c r="G259" s="350"/>
      <c r="H259" s="351"/>
      <c r="I259" s="351"/>
      <c r="J259" s="352"/>
      <c r="K259" s="352"/>
      <c r="L259" s="348"/>
      <c r="M259" s="348"/>
      <c r="N259" s="348"/>
      <c r="O259" s="353"/>
      <c r="P259" s="348"/>
    </row>
    <row r="260" spans="4:16" ht="40.15" customHeight="1" x14ac:dyDescent="0.25">
      <c r="D260" s="348"/>
      <c r="E260" s="431"/>
      <c r="F260" s="444"/>
      <c r="G260" s="350"/>
      <c r="H260" s="351"/>
      <c r="I260" s="351"/>
      <c r="J260" s="352"/>
      <c r="K260" s="352"/>
      <c r="L260" s="348"/>
      <c r="M260" s="348"/>
      <c r="N260" s="348"/>
      <c r="O260" s="353"/>
      <c r="P260" s="348"/>
    </row>
    <row r="261" spans="4:16" ht="40.15" customHeight="1" x14ac:dyDescent="0.25">
      <c r="D261" s="348"/>
      <c r="E261" s="431"/>
      <c r="F261" s="444"/>
      <c r="G261" s="350"/>
      <c r="H261" s="351"/>
      <c r="I261" s="351"/>
      <c r="J261" s="352"/>
      <c r="K261" s="352"/>
      <c r="L261" s="348"/>
      <c r="M261" s="348"/>
      <c r="N261" s="348"/>
      <c r="O261" s="353"/>
      <c r="P261" s="348"/>
    </row>
    <row r="262" spans="4:16" ht="40.15" customHeight="1" x14ac:dyDescent="0.25">
      <c r="D262" s="348"/>
      <c r="E262" s="431"/>
      <c r="F262" s="444"/>
      <c r="G262" s="350"/>
      <c r="H262" s="351"/>
      <c r="I262" s="351"/>
      <c r="J262" s="352"/>
      <c r="K262" s="352"/>
      <c r="L262" s="348"/>
      <c r="M262" s="348"/>
      <c r="N262" s="348"/>
      <c r="O262" s="353"/>
      <c r="P262" s="348"/>
    </row>
    <row r="263" spans="4:16" ht="40.15" customHeight="1" x14ac:dyDescent="0.25">
      <c r="D263" s="348"/>
      <c r="E263" s="431"/>
      <c r="F263" s="444"/>
      <c r="G263" s="350"/>
      <c r="H263" s="351"/>
      <c r="I263" s="351"/>
      <c r="J263" s="352"/>
      <c r="K263" s="352"/>
      <c r="L263" s="348"/>
      <c r="M263" s="348"/>
      <c r="N263" s="348"/>
      <c r="O263" s="353"/>
      <c r="P263" s="348"/>
    </row>
    <row r="264" spans="4:16" ht="40.15" customHeight="1" x14ac:dyDescent="0.25">
      <c r="D264" s="348"/>
      <c r="E264" s="431"/>
      <c r="F264" s="444"/>
      <c r="G264" s="350"/>
      <c r="H264" s="351"/>
      <c r="I264" s="351"/>
      <c r="J264" s="352"/>
      <c r="K264" s="352"/>
      <c r="L264" s="348"/>
      <c r="M264" s="348"/>
      <c r="N264" s="348"/>
      <c r="O264" s="353"/>
      <c r="P264" s="348"/>
    </row>
    <row r="265" spans="4:16" ht="40.15" customHeight="1" x14ac:dyDescent="0.25">
      <c r="D265" s="348"/>
      <c r="E265" s="431"/>
      <c r="F265" s="444"/>
      <c r="G265" s="350"/>
      <c r="H265" s="351"/>
      <c r="I265" s="351"/>
      <c r="J265" s="352"/>
      <c r="K265" s="352"/>
      <c r="L265" s="348"/>
      <c r="M265" s="348"/>
      <c r="N265" s="348"/>
      <c r="O265" s="353"/>
      <c r="P265" s="348"/>
    </row>
    <row r="266" spans="4:16" ht="40.15" customHeight="1" x14ac:dyDescent="0.25">
      <c r="D266" s="348"/>
      <c r="E266" s="431"/>
      <c r="F266" s="444"/>
      <c r="G266" s="350"/>
      <c r="H266" s="351"/>
      <c r="I266" s="351"/>
      <c r="J266" s="352"/>
      <c r="K266" s="352"/>
      <c r="L266" s="348"/>
      <c r="M266" s="348"/>
      <c r="N266" s="348"/>
      <c r="O266" s="353"/>
      <c r="P266" s="348"/>
    </row>
    <row r="267" spans="4:16" ht="40.15" customHeight="1" x14ac:dyDescent="0.25">
      <c r="D267" s="348"/>
      <c r="E267" s="431"/>
      <c r="F267" s="444"/>
      <c r="G267" s="350"/>
      <c r="H267" s="351"/>
      <c r="I267" s="351"/>
      <c r="J267" s="352"/>
      <c r="K267" s="352"/>
      <c r="L267" s="348"/>
      <c r="M267" s="348"/>
      <c r="N267" s="348"/>
      <c r="O267" s="353"/>
      <c r="P267" s="348"/>
    </row>
    <row r="268" spans="4:16" ht="40.15" customHeight="1" x14ac:dyDescent="0.25">
      <c r="D268" s="348"/>
      <c r="E268" s="431"/>
      <c r="F268" s="444"/>
      <c r="G268" s="350"/>
      <c r="H268" s="351"/>
      <c r="I268" s="351"/>
      <c r="J268" s="352"/>
      <c r="K268" s="352"/>
      <c r="L268" s="348"/>
      <c r="M268" s="348"/>
      <c r="N268" s="348"/>
      <c r="O268" s="353"/>
      <c r="P268" s="348"/>
    </row>
    <row r="269" spans="4:16" ht="40.15" customHeight="1" x14ac:dyDescent="0.25">
      <c r="D269" s="348"/>
      <c r="E269" s="431"/>
      <c r="F269" s="444"/>
      <c r="G269" s="350"/>
      <c r="H269" s="351"/>
      <c r="I269" s="351"/>
      <c r="J269" s="352"/>
      <c r="K269" s="352"/>
      <c r="L269" s="348"/>
      <c r="M269" s="348"/>
      <c r="N269" s="348"/>
      <c r="O269" s="353"/>
      <c r="P269" s="348"/>
    </row>
    <row r="270" spans="4:16" ht="40.15" customHeight="1" x14ac:dyDescent="0.25">
      <c r="D270" s="348"/>
      <c r="E270" s="431"/>
      <c r="F270" s="444"/>
      <c r="G270" s="350"/>
      <c r="H270" s="351"/>
      <c r="I270" s="351"/>
      <c r="J270" s="352"/>
      <c r="K270" s="352"/>
      <c r="L270" s="348"/>
      <c r="M270" s="348"/>
      <c r="N270" s="348"/>
      <c r="O270" s="353"/>
      <c r="P270" s="348"/>
    </row>
    <row r="271" spans="4:16" ht="40.15" customHeight="1" x14ac:dyDescent="0.25">
      <c r="D271" s="348"/>
      <c r="E271" s="431"/>
      <c r="F271" s="444"/>
      <c r="G271" s="350"/>
      <c r="H271" s="351"/>
      <c r="I271" s="351"/>
      <c r="J271" s="352"/>
      <c r="K271" s="352"/>
      <c r="L271" s="348"/>
      <c r="M271" s="348"/>
      <c r="N271" s="348"/>
      <c r="O271" s="353"/>
      <c r="P271" s="348"/>
    </row>
    <row r="272" spans="4:16" ht="40.15" customHeight="1" x14ac:dyDescent="0.25">
      <c r="D272" s="348"/>
      <c r="E272" s="431"/>
      <c r="F272" s="444"/>
      <c r="G272" s="350"/>
      <c r="H272" s="351"/>
      <c r="I272" s="351"/>
      <c r="J272" s="352"/>
      <c r="K272" s="352"/>
      <c r="L272" s="348"/>
      <c r="M272" s="348"/>
      <c r="N272" s="348"/>
      <c r="O272" s="353"/>
      <c r="P272" s="348"/>
    </row>
    <row r="273" spans="4:16" ht="40.15" customHeight="1" x14ac:dyDescent="0.25">
      <c r="D273" s="348"/>
      <c r="E273" s="431"/>
      <c r="F273" s="444"/>
      <c r="G273" s="350"/>
      <c r="H273" s="351"/>
      <c r="I273" s="351"/>
      <c r="J273" s="352"/>
      <c r="K273" s="352"/>
      <c r="L273" s="348"/>
      <c r="M273" s="348"/>
      <c r="N273" s="348"/>
      <c r="O273" s="353"/>
      <c r="P273" s="348"/>
    </row>
    <row r="274" spans="4:16" ht="40.15" customHeight="1" x14ac:dyDescent="0.25">
      <c r="D274" s="348"/>
      <c r="E274" s="431"/>
      <c r="F274" s="444"/>
      <c r="G274" s="350"/>
      <c r="H274" s="351"/>
      <c r="I274" s="351"/>
      <c r="J274" s="352"/>
      <c r="K274" s="352"/>
      <c r="L274" s="348"/>
      <c r="M274" s="348"/>
      <c r="N274" s="348"/>
      <c r="O274" s="353"/>
      <c r="P274" s="348"/>
    </row>
    <row r="275" spans="4:16" ht="40.15" customHeight="1" x14ac:dyDescent="0.25">
      <c r="D275" s="348"/>
      <c r="E275" s="431"/>
      <c r="F275" s="444"/>
      <c r="G275" s="350"/>
      <c r="H275" s="351"/>
      <c r="I275" s="351"/>
      <c r="J275" s="352"/>
      <c r="K275" s="352"/>
      <c r="L275" s="348"/>
      <c r="M275" s="348"/>
      <c r="N275" s="348"/>
      <c r="O275" s="353"/>
      <c r="P275" s="348"/>
    </row>
    <row r="276" spans="4:16" ht="40.15" customHeight="1" x14ac:dyDescent="0.25">
      <c r="D276" s="348"/>
      <c r="E276" s="431"/>
      <c r="F276" s="444"/>
      <c r="G276" s="350"/>
      <c r="H276" s="351"/>
      <c r="I276" s="351"/>
      <c r="J276" s="352"/>
      <c r="K276" s="352"/>
      <c r="L276" s="348"/>
      <c r="M276" s="348"/>
      <c r="N276" s="348"/>
      <c r="O276" s="353"/>
      <c r="P276" s="348"/>
    </row>
    <row r="277" spans="4:16" ht="40.15" customHeight="1" x14ac:dyDescent="0.25">
      <c r="D277" s="348"/>
      <c r="E277" s="431"/>
      <c r="F277" s="444"/>
      <c r="G277" s="350"/>
      <c r="H277" s="351"/>
      <c r="I277" s="351"/>
      <c r="J277" s="352"/>
      <c r="K277" s="352"/>
      <c r="L277" s="348"/>
      <c r="M277" s="348"/>
      <c r="N277" s="348"/>
      <c r="O277" s="353"/>
      <c r="P277" s="348"/>
    </row>
    <row r="278" spans="4:16" ht="40.15" customHeight="1" x14ac:dyDescent="0.25">
      <c r="D278" s="348"/>
      <c r="E278" s="431"/>
      <c r="F278" s="444"/>
      <c r="G278" s="350"/>
      <c r="H278" s="351"/>
      <c r="I278" s="351"/>
      <c r="J278" s="352"/>
      <c r="K278" s="352"/>
      <c r="L278" s="348"/>
      <c r="M278" s="348"/>
      <c r="N278" s="348"/>
      <c r="O278" s="353"/>
      <c r="P278" s="348"/>
    </row>
    <row r="279" spans="4:16" ht="40.15" customHeight="1" x14ac:dyDescent="0.25">
      <c r="D279" s="348"/>
      <c r="E279" s="431"/>
      <c r="F279" s="444"/>
      <c r="G279" s="350"/>
      <c r="H279" s="351"/>
      <c r="I279" s="351"/>
      <c r="J279" s="352"/>
      <c r="K279" s="352"/>
      <c r="L279" s="348"/>
      <c r="M279" s="348"/>
      <c r="N279" s="348"/>
      <c r="O279" s="353"/>
      <c r="P279" s="348"/>
    </row>
    <row r="280" spans="4:16" ht="40.15" customHeight="1" x14ac:dyDescent="0.25">
      <c r="D280" s="348"/>
      <c r="E280" s="431"/>
      <c r="F280" s="444"/>
      <c r="G280" s="350"/>
      <c r="H280" s="351"/>
      <c r="I280" s="351"/>
      <c r="J280" s="352"/>
      <c r="K280" s="352"/>
      <c r="L280" s="348"/>
      <c r="M280" s="348"/>
      <c r="N280" s="348"/>
      <c r="O280" s="353"/>
      <c r="P280" s="348"/>
    </row>
    <row r="281" spans="4:16" ht="40.15" customHeight="1" x14ac:dyDescent="0.25">
      <c r="D281" s="348"/>
      <c r="E281" s="431"/>
      <c r="F281" s="444"/>
      <c r="G281" s="350"/>
      <c r="H281" s="351"/>
      <c r="I281" s="351"/>
      <c r="J281" s="352"/>
      <c r="K281" s="352"/>
      <c r="L281" s="348"/>
      <c r="M281" s="348"/>
      <c r="N281" s="348"/>
      <c r="O281" s="353"/>
      <c r="P281" s="348"/>
    </row>
    <row r="282" spans="4:16" ht="40.15" customHeight="1" x14ac:dyDescent="0.25">
      <c r="D282" s="348"/>
      <c r="E282" s="431"/>
      <c r="F282" s="444"/>
      <c r="G282" s="350"/>
      <c r="H282" s="351"/>
      <c r="I282" s="351"/>
      <c r="J282" s="352"/>
      <c r="K282" s="352"/>
      <c r="L282" s="348"/>
      <c r="M282" s="348"/>
      <c r="N282" s="348"/>
      <c r="O282" s="353"/>
      <c r="P282" s="348"/>
    </row>
    <row r="283" spans="4:16" ht="40.15" customHeight="1" x14ac:dyDescent="0.25">
      <c r="D283" s="348"/>
      <c r="E283" s="431"/>
      <c r="F283" s="444"/>
      <c r="G283" s="350"/>
      <c r="H283" s="351"/>
      <c r="I283" s="351"/>
      <c r="J283" s="352"/>
      <c r="K283" s="352"/>
      <c r="L283" s="348"/>
      <c r="M283" s="348"/>
      <c r="N283" s="348"/>
      <c r="O283" s="353"/>
      <c r="P283" s="348"/>
    </row>
    <row r="284" spans="4:16" ht="40.15" customHeight="1" x14ac:dyDescent="0.25">
      <c r="D284" s="348"/>
      <c r="E284" s="431"/>
      <c r="F284" s="444"/>
      <c r="G284" s="350"/>
      <c r="H284" s="351"/>
      <c r="I284" s="351"/>
      <c r="J284" s="352"/>
      <c r="K284" s="352"/>
      <c r="L284" s="348"/>
      <c r="M284" s="348"/>
      <c r="N284" s="348"/>
      <c r="O284" s="353"/>
      <c r="P284" s="348"/>
    </row>
    <row r="285" spans="4:16" ht="40.15" customHeight="1" x14ac:dyDescent="0.25">
      <c r="D285" s="348"/>
      <c r="E285" s="431"/>
      <c r="F285" s="444"/>
      <c r="G285" s="350"/>
      <c r="H285" s="351"/>
      <c r="I285" s="351"/>
      <c r="J285" s="352"/>
      <c r="K285" s="352"/>
      <c r="L285" s="348"/>
      <c r="M285" s="348"/>
      <c r="N285" s="348"/>
      <c r="O285" s="353"/>
      <c r="P285" s="348"/>
    </row>
    <row r="286" spans="4:16" ht="40.15" customHeight="1" x14ac:dyDescent="0.25">
      <c r="D286" s="348"/>
      <c r="E286" s="431"/>
      <c r="F286" s="444"/>
      <c r="G286" s="350"/>
      <c r="H286" s="351"/>
      <c r="I286" s="351"/>
      <c r="J286" s="352"/>
      <c r="K286" s="352"/>
      <c r="L286" s="348"/>
      <c r="M286" s="348"/>
      <c r="N286" s="348"/>
      <c r="O286" s="353"/>
      <c r="P286" s="348"/>
    </row>
    <row r="287" spans="4:16" ht="40.15" customHeight="1" x14ac:dyDescent="0.25">
      <c r="D287" s="348"/>
      <c r="E287" s="431"/>
      <c r="F287" s="444"/>
      <c r="G287" s="350"/>
      <c r="H287" s="351"/>
      <c r="I287" s="351"/>
      <c r="J287" s="352"/>
      <c r="K287" s="352"/>
      <c r="L287" s="348"/>
      <c r="M287" s="348"/>
      <c r="N287" s="348"/>
      <c r="O287" s="353"/>
      <c r="P287" s="348"/>
    </row>
    <row r="288" spans="4:16" ht="40.15" customHeight="1" x14ac:dyDescent="0.25">
      <c r="D288" s="348"/>
      <c r="E288" s="431"/>
      <c r="F288" s="444"/>
      <c r="G288" s="350"/>
      <c r="H288" s="351"/>
      <c r="I288" s="351"/>
      <c r="J288" s="352"/>
      <c r="K288" s="352"/>
      <c r="L288" s="348"/>
      <c r="M288" s="348"/>
      <c r="N288" s="348"/>
      <c r="O288" s="353"/>
      <c r="P288" s="348"/>
    </row>
    <row r="289" spans="4:16" ht="40.15" customHeight="1" x14ac:dyDescent="0.25">
      <c r="D289" s="348"/>
      <c r="E289" s="431"/>
      <c r="F289" s="444"/>
      <c r="G289" s="350"/>
      <c r="H289" s="351"/>
      <c r="I289" s="351"/>
      <c r="J289" s="352"/>
      <c r="K289" s="352"/>
      <c r="L289" s="348"/>
      <c r="M289" s="348"/>
      <c r="N289" s="348"/>
      <c r="O289" s="353"/>
      <c r="P289" s="348"/>
    </row>
    <row r="290" spans="4:16" ht="40.15" customHeight="1" x14ac:dyDescent="0.25">
      <c r="D290" s="348"/>
      <c r="E290" s="431"/>
      <c r="F290" s="444"/>
      <c r="G290" s="350"/>
      <c r="H290" s="351"/>
      <c r="I290" s="351"/>
      <c r="J290" s="352"/>
      <c r="K290" s="352"/>
      <c r="L290" s="348"/>
      <c r="M290" s="348"/>
      <c r="N290" s="348"/>
      <c r="O290" s="353"/>
      <c r="P290" s="348"/>
    </row>
    <row r="291" spans="4:16" ht="40.15" customHeight="1" x14ac:dyDescent="0.25">
      <c r="D291" s="348"/>
      <c r="E291" s="431"/>
      <c r="F291" s="444"/>
      <c r="G291" s="350"/>
      <c r="H291" s="351"/>
      <c r="I291" s="351"/>
      <c r="J291" s="352"/>
      <c r="K291" s="352"/>
      <c r="L291" s="348"/>
      <c r="M291" s="348"/>
      <c r="N291" s="348"/>
      <c r="O291" s="353"/>
      <c r="P291" s="348"/>
    </row>
    <row r="292" spans="4:16" ht="40.15" customHeight="1" x14ac:dyDescent="0.25">
      <c r="D292" s="348"/>
      <c r="E292" s="431"/>
      <c r="F292" s="444"/>
      <c r="G292" s="350"/>
      <c r="H292" s="351"/>
      <c r="I292" s="351"/>
      <c r="J292" s="352"/>
      <c r="K292" s="352"/>
      <c r="L292" s="348"/>
      <c r="M292" s="348"/>
      <c r="N292" s="348"/>
      <c r="O292" s="353"/>
      <c r="P292" s="348"/>
    </row>
    <row r="293" spans="4:16" ht="40.15" customHeight="1" x14ac:dyDescent="0.25">
      <c r="D293" s="348"/>
      <c r="E293" s="431"/>
      <c r="F293" s="444"/>
      <c r="G293" s="350"/>
      <c r="H293" s="351"/>
      <c r="I293" s="351"/>
      <c r="J293" s="352"/>
      <c r="K293" s="352"/>
      <c r="L293" s="348"/>
      <c r="M293" s="348"/>
      <c r="N293" s="348"/>
      <c r="O293" s="353"/>
      <c r="P293" s="348"/>
    </row>
    <row r="294" spans="4:16" ht="40.15" customHeight="1" x14ac:dyDescent="0.25">
      <c r="D294" s="348"/>
      <c r="E294" s="431"/>
      <c r="F294" s="444"/>
      <c r="G294" s="350"/>
      <c r="H294" s="351"/>
      <c r="I294" s="351"/>
      <c r="J294" s="352"/>
      <c r="K294" s="352"/>
      <c r="L294" s="348"/>
      <c r="M294" s="348"/>
      <c r="N294" s="348"/>
      <c r="O294" s="353"/>
      <c r="P294" s="348"/>
    </row>
    <row r="295" spans="4:16" ht="40.15" customHeight="1" x14ac:dyDescent="0.25">
      <c r="D295" s="348"/>
      <c r="E295" s="431"/>
      <c r="F295" s="444"/>
      <c r="G295" s="350"/>
      <c r="H295" s="351"/>
      <c r="I295" s="351"/>
      <c r="J295" s="352"/>
      <c r="K295" s="352"/>
      <c r="L295" s="348"/>
      <c r="M295" s="348"/>
      <c r="N295" s="348"/>
      <c r="O295" s="353"/>
      <c r="P295" s="348"/>
    </row>
    <row r="296" spans="4:16" ht="40.15" customHeight="1" x14ac:dyDescent="0.25">
      <c r="D296" s="348"/>
      <c r="E296" s="431"/>
      <c r="F296" s="444"/>
      <c r="G296" s="350"/>
      <c r="H296" s="351"/>
      <c r="I296" s="351"/>
      <c r="J296" s="352"/>
      <c r="K296" s="352"/>
      <c r="L296" s="348"/>
      <c r="M296" s="348"/>
      <c r="N296" s="348"/>
      <c r="O296" s="353"/>
      <c r="P296" s="348"/>
    </row>
    <row r="297" spans="4:16" ht="40.15" customHeight="1" x14ac:dyDescent="0.25">
      <c r="D297" s="348"/>
      <c r="E297" s="431"/>
      <c r="F297" s="444"/>
      <c r="G297" s="350"/>
      <c r="H297" s="351"/>
      <c r="I297" s="351"/>
      <c r="J297" s="352"/>
      <c r="K297" s="352"/>
      <c r="L297" s="348"/>
      <c r="M297" s="348"/>
      <c r="N297" s="348"/>
      <c r="O297" s="353"/>
      <c r="P297" s="348"/>
    </row>
    <row r="298" spans="4:16" ht="40.15" customHeight="1" x14ac:dyDescent="0.25">
      <c r="D298" s="348"/>
      <c r="E298" s="431"/>
      <c r="F298" s="444"/>
      <c r="G298" s="350"/>
      <c r="H298" s="351"/>
      <c r="I298" s="351"/>
      <c r="J298" s="352"/>
      <c r="K298" s="352"/>
      <c r="L298" s="348"/>
      <c r="M298" s="348"/>
      <c r="N298" s="348"/>
      <c r="O298" s="353"/>
      <c r="P298" s="348"/>
    </row>
    <row r="299" spans="4:16" ht="40.15" customHeight="1" x14ac:dyDescent="0.25">
      <c r="D299" s="348"/>
      <c r="E299" s="431"/>
      <c r="F299" s="444"/>
      <c r="G299" s="350"/>
      <c r="H299" s="351"/>
      <c r="I299" s="351"/>
      <c r="J299" s="352"/>
      <c r="K299" s="352"/>
      <c r="L299" s="348"/>
      <c r="M299" s="348"/>
      <c r="N299" s="348"/>
      <c r="O299" s="353"/>
      <c r="P299" s="348"/>
    </row>
    <row r="300" spans="4:16" ht="40.15" customHeight="1" x14ac:dyDescent="0.25">
      <c r="D300" s="348"/>
      <c r="E300" s="431"/>
      <c r="F300" s="444"/>
      <c r="G300" s="350"/>
      <c r="H300" s="351"/>
      <c r="I300" s="351"/>
      <c r="J300" s="352"/>
      <c r="K300" s="352"/>
      <c r="L300" s="348"/>
      <c r="M300" s="348"/>
      <c r="N300" s="348"/>
      <c r="O300" s="353"/>
      <c r="P300" s="348"/>
    </row>
    <row r="301" spans="4:16" ht="40.15" customHeight="1" x14ac:dyDescent="0.25">
      <c r="D301" s="348"/>
      <c r="E301" s="431"/>
      <c r="F301" s="444"/>
      <c r="G301" s="350"/>
      <c r="H301" s="351"/>
      <c r="I301" s="351"/>
      <c r="J301" s="352"/>
      <c r="K301" s="352"/>
      <c r="L301" s="348"/>
      <c r="M301" s="348"/>
      <c r="N301" s="348"/>
      <c r="O301" s="353"/>
      <c r="P301" s="348"/>
    </row>
    <row r="302" spans="4:16" ht="40.15" customHeight="1" x14ac:dyDescent="0.25">
      <c r="D302" s="348"/>
      <c r="E302" s="431"/>
      <c r="F302" s="444"/>
      <c r="G302" s="350"/>
      <c r="H302" s="351"/>
      <c r="I302" s="351"/>
      <c r="J302" s="352"/>
      <c r="K302" s="352"/>
      <c r="L302" s="348"/>
      <c r="M302" s="348"/>
      <c r="N302" s="348"/>
      <c r="O302" s="353"/>
      <c r="P302" s="348"/>
    </row>
    <row r="303" spans="4:16" ht="40.15" customHeight="1" x14ac:dyDescent="0.25">
      <c r="D303" s="348"/>
      <c r="E303" s="431"/>
      <c r="F303" s="444"/>
      <c r="G303" s="350"/>
      <c r="H303" s="351"/>
      <c r="I303" s="351"/>
      <c r="J303" s="352"/>
      <c r="K303" s="352"/>
      <c r="L303" s="348"/>
      <c r="M303" s="348"/>
      <c r="N303" s="348"/>
      <c r="O303" s="353"/>
      <c r="P303" s="348"/>
    </row>
    <row r="304" spans="4:16" ht="40.15" customHeight="1" x14ac:dyDescent="0.25">
      <c r="D304" s="348"/>
      <c r="E304" s="431"/>
      <c r="F304" s="444"/>
      <c r="G304" s="350"/>
      <c r="H304" s="351"/>
      <c r="I304" s="351"/>
      <c r="J304" s="352"/>
      <c r="K304" s="352"/>
      <c r="L304" s="348"/>
      <c r="M304" s="348"/>
      <c r="N304" s="348"/>
      <c r="O304" s="353"/>
      <c r="P304" s="348"/>
    </row>
    <row r="305" spans="4:16" ht="40.15" customHeight="1" x14ac:dyDescent="0.25">
      <c r="D305" s="348"/>
      <c r="E305" s="431"/>
      <c r="F305" s="444"/>
      <c r="G305" s="350"/>
      <c r="H305" s="351"/>
      <c r="I305" s="351"/>
      <c r="J305" s="352"/>
      <c r="K305" s="352"/>
      <c r="L305" s="348"/>
      <c r="M305" s="348"/>
      <c r="N305" s="348"/>
      <c r="O305" s="353"/>
      <c r="P305" s="348"/>
    </row>
    <row r="306" spans="4:16" ht="40.15" customHeight="1" x14ac:dyDescent="0.25">
      <c r="D306" s="348"/>
      <c r="E306" s="431"/>
      <c r="F306" s="444"/>
      <c r="G306" s="350"/>
      <c r="H306" s="351"/>
      <c r="I306" s="351"/>
      <c r="J306" s="352"/>
      <c r="K306" s="352"/>
      <c r="L306" s="348"/>
      <c r="M306" s="348"/>
      <c r="N306" s="348"/>
      <c r="O306" s="353"/>
      <c r="P306" s="348"/>
    </row>
    <row r="307" spans="4:16" ht="40.15" customHeight="1" x14ac:dyDescent="0.25">
      <c r="D307" s="348"/>
      <c r="E307" s="431"/>
      <c r="F307" s="444"/>
      <c r="G307" s="350"/>
      <c r="H307" s="351"/>
      <c r="I307" s="351"/>
      <c r="J307" s="352"/>
      <c r="K307" s="352"/>
      <c r="L307" s="348"/>
      <c r="M307" s="348"/>
      <c r="N307" s="348"/>
      <c r="O307" s="353"/>
      <c r="P307" s="348"/>
    </row>
    <row r="308" spans="4:16" ht="40.15" customHeight="1" x14ac:dyDescent="0.25">
      <c r="D308" s="348"/>
      <c r="E308" s="431"/>
      <c r="F308" s="444"/>
      <c r="G308" s="350"/>
      <c r="H308" s="351"/>
      <c r="I308" s="351"/>
      <c r="J308" s="352"/>
      <c r="K308" s="352"/>
      <c r="L308" s="348"/>
      <c r="M308" s="348"/>
      <c r="N308" s="348"/>
      <c r="O308" s="353"/>
      <c r="P308" s="348"/>
    </row>
    <row r="309" spans="4:16" ht="40.15" customHeight="1" x14ac:dyDescent="0.25">
      <c r="D309" s="348"/>
      <c r="E309" s="431"/>
      <c r="F309" s="444"/>
      <c r="G309" s="350"/>
      <c r="H309" s="351"/>
      <c r="I309" s="351"/>
      <c r="J309" s="352"/>
      <c r="K309" s="352"/>
      <c r="L309" s="348"/>
      <c r="M309" s="348"/>
      <c r="N309" s="348"/>
      <c r="O309" s="353"/>
      <c r="P309" s="348"/>
    </row>
    <row r="310" spans="4:16" ht="40.15" customHeight="1" x14ac:dyDescent="0.25">
      <c r="D310" s="348"/>
      <c r="E310" s="431"/>
      <c r="F310" s="444"/>
      <c r="G310" s="350"/>
      <c r="H310" s="351"/>
      <c r="I310" s="351"/>
      <c r="J310" s="352"/>
      <c r="K310" s="352"/>
      <c r="L310" s="348"/>
      <c r="M310" s="348"/>
      <c r="N310" s="348"/>
      <c r="O310" s="353"/>
      <c r="P310" s="348"/>
    </row>
    <row r="311" spans="4:16" ht="40.15" customHeight="1" x14ac:dyDescent="0.25">
      <c r="D311" s="348"/>
      <c r="E311" s="431"/>
      <c r="F311" s="444"/>
      <c r="G311" s="350"/>
      <c r="H311" s="351"/>
      <c r="I311" s="351"/>
      <c r="J311" s="352"/>
      <c r="K311" s="352"/>
      <c r="L311" s="348"/>
      <c r="M311" s="348"/>
      <c r="N311" s="348"/>
      <c r="O311" s="353"/>
      <c r="P311" s="348"/>
    </row>
    <row r="312" spans="4:16" ht="40.15" customHeight="1" x14ac:dyDescent="0.25">
      <c r="D312" s="348"/>
      <c r="E312" s="431"/>
      <c r="F312" s="444"/>
      <c r="G312" s="350"/>
      <c r="H312" s="351"/>
      <c r="I312" s="351"/>
      <c r="J312" s="352"/>
      <c r="K312" s="352"/>
      <c r="L312" s="348"/>
      <c r="M312" s="348"/>
      <c r="N312" s="348"/>
      <c r="O312" s="353"/>
      <c r="P312" s="348"/>
    </row>
    <row r="313" spans="4:16" ht="40.15" customHeight="1" x14ac:dyDescent="0.25">
      <c r="D313" s="348"/>
      <c r="E313" s="431"/>
      <c r="F313" s="444"/>
      <c r="G313" s="350"/>
      <c r="H313" s="351"/>
      <c r="I313" s="351"/>
      <c r="J313" s="352"/>
      <c r="K313" s="352"/>
      <c r="L313" s="348"/>
      <c r="M313" s="348"/>
      <c r="N313" s="348"/>
      <c r="O313" s="353"/>
      <c r="P313" s="348"/>
    </row>
    <row r="314" spans="4:16" ht="40.15" customHeight="1" x14ac:dyDescent="0.25">
      <c r="D314" s="348"/>
      <c r="E314" s="431"/>
      <c r="F314" s="444"/>
      <c r="G314" s="350"/>
      <c r="H314" s="351"/>
      <c r="I314" s="351"/>
      <c r="J314" s="352"/>
      <c r="K314" s="352"/>
      <c r="L314" s="348"/>
      <c r="M314" s="348"/>
      <c r="N314" s="348"/>
      <c r="O314" s="353"/>
      <c r="P314" s="348"/>
    </row>
    <row r="315" spans="4:16" ht="40.15" customHeight="1" x14ac:dyDescent="0.25">
      <c r="D315" s="348"/>
      <c r="E315" s="431"/>
      <c r="F315" s="444"/>
      <c r="G315" s="350"/>
      <c r="H315" s="351"/>
      <c r="I315" s="351"/>
      <c r="J315" s="352"/>
      <c r="K315" s="352"/>
      <c r="L315" s="348"/>
      <c r="M315" s="348"/>
      <c r="N315" s="348"/>
      <c r="O315" s="353"/>
      <c r="P315" s="348"/>
    </row>
    <row r="316" spans="4:16" ht="40.15" customHeight="1" x14ac:dyDescent="0.25">
      <c r="D316" s="348"/>
      <c r="E316" s="431"/>
      <c r="F316" s="444"/>
      <c r="G316" s="350"/>
      <c r="H316" s="351"/>
      <c r="I316" s="351"/>
      <c r="J316" s="352"/>
      <c r="K316" s="352"/>
      <c r="L316" s="348"/>
      <c r="M316" s="348"/>
      <c r="N316" s="348"/>
      <c r="O316" s="353"/>
      <c r="P316" s="348"/>
    </row>
    <row r="317" spans="4:16" ht="40.15" customHeight="1" x14ac:dyDescent="0.25">
      <c r="D317" s="348"/>
      <c r="E317" s="431"/>
      <c r="F317" s="444"/>
      <c r="G317" s="350"/>
      <c r="H317" s="351"/>
      <c r="I317" s="351"/>
      <c r="J317" s="352"/>
      <c r="K317" s="352"/>
      <c r="L317" s="348"/>
      <c r="M317" s="348"/>
      <c r="N317" s="348"/>
      <c r="O317" s="353"/>
      <c r="P317" s="348"/>
    </row>
    <row r="318" spans="4:16" ht="40.15" customHeight="1" x14ac:dyDescent="0.25">
      <c r="D318" s="348"/>
      <c r="E318" s="431"/>
      <c r="F318" s="444"/>
      <c r="G318" s="350"/>
      <c r="H318" s="351"/>
      <c r="I318" s="351"/>
      <c r="J318" s="352"/>
      <c r="K318" s="352"/>
      <c r="L318" s="348"/>
      <c r="M318" s="348"/>
      <c r="N318" s="348"/>
      <c r="O318" s="353"/>
      <c r="P318" s="348"/>
    </row>
    <row r="319" spans="4:16" ht="40.15" customHeight="1" x14ac:dyDescent="0.25">
      <c r="D319" s="348"/>
      <c r="E319" s="431"/>
      <c r="F319" s="444"/>
      <c r="G319" s="350"/>
      <c r="H319" s="351"/>
      <c r="I319" s="351"/>
      <c r="J319" s="352"/>
      <c r="K319" s="352"/>
      <c r="L319" s="348"/>
      <c r="M319" s="348"/>
      <c r="N319" s="348"/>
      <c r="O319" s="353"/>
      <c r="P319" s="348"/>
    </row>
    <row r="320" spans="4:16" ht="40.15" customHeight="1" x14ac:dyDescent="0.25">
      <c r="D320" s="348"/>
      <c r="E320" s="431"/>
      <c r="F320" s="444"/>
      <c r="G320" s="350"/>
      <c r="H320" s="351"/>
      <c r="I320" s="351"/>
      <c r="J320" s="352"/>
      <c r="K320" s="352"/>
      <c r="L320" s="348"/>
      <c r="M320" s="348"/>
      <c r="N320" s="348"/>
      <c r="O320" s="353"/>
      <c r="P320" s="348"/>
    </row>
    <row r="321" spans="4:16" ht="40.15" customHeight="1" x14ac:dyDescent="0.25">
      <c r="D321" s="348"/>
      <c r="E321" s="431"/>
      <c r="F321" s="444"/>
      <c r="G321" s="350"/>
      <c r="H321" s="351"/>
      <c r="I321" s="351"/>
      <c r="J321" s="352"/>
      <c r="K321" s="352"/>
      <c r="L321" s="348"/>
      <c r="M321" s="348"/>
      <c r="N321" s="348"/>
      <c r="O321" s="353"/>
      <c r="P321" s="348"/>
    </row>
    <row r="322" spans="4:16" ht="40.15" customHeight="1" x14ac:dyDescent="0.25">
      <c r="D322" s="348"/>
      <c r="E322" s="431"/>
      <c r="F322" s="444"/>
      <c r="G322" s="350"/>
      <c r="H322" s="351"/>
      <c r="I322" s="351"/>
      <c r="J322" s="352"/>
      <c r="K322" s="352"/>
      <c r="L322" s="348"/>
      <c r="M322" s="348"/>
      <c r="N322" s="348"/>
      <c r="O322" s="353"/>
      <c r="P322" s="348"/>
    </row>
    <row r="323" spans="4:16" ht="40.15" customHeight="1" x14ac:dyDescent="0.25">
      <c r="D323" s="348"/>
      <c r="E323" s="431"/>
      <c r="F323" s="444"/>
      <c r="G323" s="350"/>
      <c r="H323" s="351"/>
      <c r="I323" s="351"/>
      <c r="J323" s="352"/>
      <c r="K323" s="352"/>
      <c r="L323" s="348"/>
      <c r="M323" s="348"/>
      <c r="N323" s="348"/>
      <c r="O323" s="353"/>
      <c r="P323" s="348"/>
    </row>
    <row r="324" spans="4:16" ht="40.15" customHeight="1" x14ac:dyDescent="0.25">
      <c r="D324" s="348"/>
      <c r="E324" s="431"/>
      <c r="F324" s="444"/>
      <c r="G324" s="350"/>
      <c r="H324" s="351"/>
      <c r="I324" s="351"/>
      <c r="J324" s="352"/>
      <c r="K324" s="352"/>
      <c r="L324" s="348"/>
      <c r="M324" s="348"/>
      <c r="N324" s="348"/>
      <c r="O324" s="353"/>
      <c r="P324" s="348"/>
    </row>
    <row r="325" spans="4:16" ht="40.15" customHeight="1" x14ac:dyDescent="0.25">
      <c r="D325" s="348"/>
      <c r="E325" s="431"/>
      <c r="F325" s="444"/>
      <c r="G325" s="350"/>
      <c r="H325" s="351"/>
      <c r="I325" s="351"/>
      <c r="J325" s="352"/>
      <c r="K325" s="352"/>
      <c r="L325" s="348"/>
      <c r="M325" s="348"/>
      <c r="N325" s="348"/>
      <c r="O325" s="353"/>
      <c r="P325" s="348"/>
    </row>
    <row r="326" spans="4:16" ht="40.15" customHeight="1" x14ac:dyDescent="0.25">
      <c r="D326" s="348"/>
      <c r="E326" s="431"/>
      <c r="F326" s="444"/>
      <c r="G326" s="350"/>
      <c r="H326" s="351"/>
      <c r="I326" s="351"/>
      <c r="J326" s="352"/>
      <c r="K326" s="352"/>
      <c r="L326" s="348"/>
      <c r="M326" s="348"/>
      <c r="N326" s="348"/>
      <c r="O326" s="353"/>
      <c r="P326" s="348"/>
    </row>
    <row r="327" spans="4:16" ht="40.15" customHeight="1" x14ac:dyDescent="0.25">
      <c r="D327" s="348"/>
      <c r="E327" s="431"/>
      <c r="F327" s="444"/>
      <c r="G327" s="350"/>
      <c r="H327" s="351"/>
      <c r="I327" s="351"/>
      <c r="J327" s="352"/>
      <c r="K327" s="352"/>
      <c r="L327" s="348"/>
      <c r="M327" s="348"/>
      <c r="N327" s="348"/>
      <c r="O327" s="353"/>
      <c r="P327" s="348"/>
    </row>
    <row r="328" spans="4:16" ht="40.15" customHeight="1" x14ac:dyDescent="0.25">
      <c r="D328" s="348"/>
      <c r="E328" s="431"/>
      <c r="F328" s="444"/>
      <c r="G328" s="350"/>
      <c r="H328" s="351"/>
      <c r="I328" s="351"/>
      <c r="J328" s="352"/>
      <c r="K328" s="352"/>
      <c r="L328" s="348"/>
      <c r="M328" s="348"/>
      <c r="N328" s="348"/>
      <c r="O328" s="353"/>
      <c r="P328" s="348"/>
    </row>
    <row r="329" spans="4:16" ht="40.15" customHeight="1" x14ac:dyDescent="0.25">
      <c r="D329" s="348"/>
      <c r="E329" s="431"/>
      <c r="F329" s="444"/>
      <c r="G329" s="350"/>
      <c r="H329" s="351"/>
      <c r="I329" s="351"/>
      <c r="J329" s="352"/>
      <c r="K329" s="352"/>
      <c r="L329" s="348"/>
      <c r="M329" s="348"/>
      <c r="N329" s="348"/>
      <c r="O329" s="353"/>
      <c r="P329" s="348"/>
    </row>
    <row r="330" spans="4:16" ht="40.15" customHeight="1" x14ac:dyDescent="0.25">
      <c r="D330" s="348"/>
      <c r="E330" s="431"/>
      <c r="F330" s="444"/>
      <c r="G330" s="350"/>
      <c r="H330" s="351"/>
      <c r="I330" s="351"/>
      <c r="J330" s="352"/>
      <c r="K330" s="352"/>
      <c r="L330" s="348"/>
      <c r="M330" s="348"/>
      <c r="N330" s="348"/>
      <c r="O330" s="353"/>
      <c r="P330" s="348"/>
    </row>
    <row r="331" spans="4:16" ht="40.15" customHeight="1" x14ac:dyDescent="0.25">
      <c r="D331" s="348"/>
      <c r="E331" s="431"/>
      <c r="F331" s="444"/>
      <c r="G331" s="350"/>
      <c r="H331" s="351"/>
      <c r="I331" s="351"/>
      <c r="J331" s="352"/>
      <c r="K331" s="352"/>
      <c r="L331" s="348"/>
      <c r="M331" s="348"/>
      <c r="N331" s="348"/>
      <c r="O331" s="353"/>
      <c r="P331" s="348"/>
    </row>
    <row r="332" spans="4:16" ht="40.15" customHeight="1" x14ac:dyDescent="0.25">
      <c r="D332" s="348"/>
      <c r="E332" s="431"/>
      <c r="F332" s="444"/>
      <c r="G332" s="350"/>
      <c r="H332" s="351"/>
      <c r="I332" s="351"/>
      <c r="J332" s="352"/>
      <c r="K332" s="352"/>
      <c r="L332" s="348"/>
      <c r="M332" s="348"/>
      <c r="N332" s="348"/>
      <c r="O332" s="353"/>
      <c r="P332" s="348"/>
    </row>
    <row r="333" spans="4:16" ht="40.15" customHeight="1" x14ac:dyDescent="0.25">
      <c r="D333" s="348"/>
      <c r="E333" s="431"/>
      <c r="F333" s="444"/>
      <c r="G333" s="350"/>
      <c r="H333" s="351"/>
      <c r="I333" s="351"/>
      <c r="J333" s="352"/>
      <c r="K333" s="352"/>
      <c r="L333" s="348"/>
      <c r="M333" s="348"/>
      <c r="N333" s="348"/>
      <c r="O333" s="353"/>
      <c r="P333" s="348"/>
    </row>
    <row r="334" spans="4:16" ht="40.15" customHeight="1" x14ac:dyDescent="0.25">
      <c r="D334" s="348"/>
      <c r="E334" s="431"/>
      <c r="F334" s="444"/>
      <c r="G334" s="350"/>
      <c r="H334" s="351"/>
      <c r="I334" s="351"/>
      <c r="J334" s="352"/>
      <c r="K334" s="352"/>
      <c r="L334" s="348"/>
      <c r="M334" s="348"/>
      <c r="N334" s="348"/>
      <c r="O334" s="353"/>
      <c r="P334" s="348"/>
    </row>
    <row r="335" spans="4:16" ht="40.15" customHeight="1" x14ac:dyDescent="0.25">
      <c r="D335" s="348"/>
      <c r="E335" s="431"/>
      <c r="F335" s="444"/>
      <c r="G335" s="350"/>
      <c r="H335" s="351"/>
      <c r="I335" s="351"/>
      <c r="J335" s="352"/>
      <c r="K335" s="352"/>
      <c r="L335" s="348"/>
      <c r="M335" s="348"/>
      <c r="N335" s="348"/>
      <c r="O335" s="353"/>
      <c r="P335" s="348"/>
    </row>
    <row r="336" spans="4:16" ht="40.15" customHeight="1" x14ac:dyDescent="0.25">
      <c r="D336" s="348"/>
      <c r="E336" s="431"/>
      <c r="F336" s="444"/>
      <c r="G336" s="350"/>
      <c r="H336" s="351"/>
      <c r="I336" s="351"/>
      <c r="J336" s="352"/>
      <c r="K336" s="352"/>
      <c r="L336" s="348"/>
      <c r="M336" s="348"/>
      <c r="N336" s="348"/>
      <c r="O336" s="353"/>
      <c r="P336" s="348"/>
    </row>
    <row r="337" spans="4:16" ht="40.15" customHeight="1" x14ac:dyDescent="0.25">
      <c r="D337" s="348"/>
      <c r="E337" s="431"/>
      <c r="F337" s="444"/>
      <c r="G337" s="350"/>
      <c r="H337" s="351"/>
      <c r="I337" s="351"/>
      <c r="J337" s="352"/>
      <c r="K337" s="352"/>
      <c r="L337" s="348"/>
      <c r="M337" s="348"/>
      <c r="N337" s="348"/>
      <c r="O337" s="353"/>
      <c r="P337" s="348"/>
    </row>
    <row r="338" spans="4:16" ht="40.15" customHeight="1" x14ac:dyDescent="0.25">
      <c r="D338" s="348"/>
      <c r="E338" s="431"/>
      <c r="F338" s="444"/>
      <c r="G338" s="350"/>
      <c r="H338" s="351"/>
      <c r="I338" s="351"/>
      <c r="J338" s="352"/>
      <c r="K338" s="352"/>
      <c r="L338" s="348"/>
      <c r="M338" s="348"/>
      <c r="N338" s="348"/>
      <c r="O338" s="353"/>
      <c r="P338" s="348"/>
    </row>
    <row r="339" spans="4:16" ht="40.15" customHeight="1" x14ac:dyDescent="0.25">
      <c r="D339" s="348"/>
      <c r="E339" s="431"/>
      <c r="F339" s="444"/>
      <c r="G339" s="350"/>
      <c r="H339" s="351"/>
      <c r="I339" s="351"/>
      <c r="J339" s="352"/>
      <c r="K339" s="352"/>
      <c r="L339" s="348"/>
      <c r="M339" s="348"/>
      <c r="N339" s="348"/>
      <c r="O339" s="353"/>
      <c r="P339" s="348"/>
    </row>
    <row r="340" spans="4:16" ht="40.15" customHeight="1" x14ac:dyDescent="0.25">
      <c r="D340" s="348"/>
      <c r="E340" s="431"/>
      <c r="F340" s="444"/>
      <c r="G340" s="350"/>
      <c r="H340" s="351"/>
      <c r="I340" s="351"/>
      <c r="J340" s="352"/>
      <c r="K340" s="352"/>
      <c r="L340" s="348"/>
      <c r="M340" s="348"/>
      <c r="N340" s="348"/>
      <c r="O340" s="353"/>
      <c r="P340" s="348"/>
    </row>
    <row r="341" spans="4:16" ht="40.15" customHeight="1" x14ac:dyDescent="0.25">
      <c r="D341" s="348"/>
      <c r="E341" s="431"/>
      <c r="F341" s="444"/>
      <c r="G341" s="350"/>
      <c r="H341" s="351"/>
      <c r="I341" s="351"/>
      <c r="J341" s="352"/>
      <c r="K341" s="352"/>
      <c r="L341" s="348"/>
      <c r="M341" s="348"/>
      <c r="N341" s="348"/>
      <c r="O341" s="353"/>
      <c r="P341" s="348"/>
    </row>
    <row r="342" spans="4:16" ht="40.15" customHeight="1" x14ac:dyDescent="0.25">
      <c r="D342" s="348"/>
      <c r="E342" s="431"/>
      <c r="F342" s="444"/>
      <c r="G342" s="350"/>
      <c r="H342" s="351"/>
      <c r="I342" s="351"/>
      <c r="J342" s="352"/>
      <c r="K342" s="352"/>
      <c r="L342" s="348"/>
      <c r="M342" s="348"/>
      <c r="N342" s="348"/>
      <c r="O342" s="353"/>
      <c r="P342" s="348"/>
    </row>
    <row r="343" spans="4:16" ht="40.15" customHeight="1" x14ac:dyDescent="0.25">
      <c r="D343" s="348"/>
      <c r="E343" s="431"/>
      <c r="F343" s="444"/>
      <c r="G343" s="350"/>
      <c r="H343" s="351"/>
      <c r="I343" s="351"/>
      <c r="J343" s="352"/>
      <c r="K343" s="352"/>
      <c r="L343" s="348"/>
      <c r="M343" s="348"/>
      <c r="N343" s="348"/>
      <c r="O343" s="353"/>
      <c r="P343" s="348"/>
    </row>
    <row r="344" spans="4:16" ht="40.15" customHeight="1" x14ac:dyDescent="0.25">
      <c r="D344" s="348"/>
      <c r="E344" s="431"/>
      <c r="F344" s="444"/>
      <c r="G344" s="350"/>
      <c r="H344" s="351"/>
      <c r="I344" s="351"/>
      <c r="J344" s="352"/>
      <c r="K344" s="352"/>
      <c r="L344" s="348"/>
      <c r="M344" s="348"/>
      <c r="N344" s="348"/>
      <c r="O344" s="353"/>
      <c r="P344" s="348"/>
    </row>
    <row r="345" spans="4:16" ht="40.15" customHeight="1" x14ac:dyDescent="0.25">
      <c r="D345" s="348"/>
      <c r="E345" s="431"/>
      <c r="F345" s="444"/>
      <c r="G345" s="350"/>
      <c r="H345" s="351"/>
      <c r="I345" s="351"/>
      <c r="J345" s="352"/>
      <c r="K345" s="352"/>
      <c r="L345" s="348"/>
      <c r="M345" s="348"/>
      <c r="N345" s="348"/>
      <c r="O345" s="353"/>
      <c r="P345" s="348"/>
    </row>
    <row r="346" spans="4:16" ht="40.15" customHeight="1" x14ac:dyDescent="0.25">
      <c r="D346" s="348"/>
      <c r="E346" s="431"/>
      <c r="F346" s="444"/>
      <c r="G346" s="350"/>
      <c r="H346" s="351"/>
      <c r="I346" s="351"/>
      <c r="J346" s="352"/>
      <c r="K346" s="352"/>
      <c r="L346" s="348"/>
      <c r="M346" s="348"/>
      <c r="N346" s="348"/>
      <c r="O346" s="353"/>
      <c r="P346" s="348"/>
    </row>
    <row r="347" spans="4:16" ht="40.15" customHeight="1" x14ac:dyDescent="0.25">
      <c r="D347" s="348"/>
      <c r="E347" s="431"/>
      <c r="F347" s="444"/>
      <c r="G347" s="350"/>
      <c r="H347" s="351"/>
      <c r="I347" s="351"/>
      <c r="J347" s="352"/>
      <c r="K347" s="352"/>
      <c r="L347" s="348"/>
      <c r="M347" s="348"/>
      <c r="N347" s="348"/>
      <c r="O347" s="353"/>
      <c r="P347" s="348"/>
    </row>
    <row r="348" spans="4:16" ht="40.15" customHeight="1" x14ac:dyDescent="0.25">
      <c r="D348" s="348"/>
      <c r="E348" s="431"/>
      <c r="F348" s="444"/>
      <c r="G348" s="350"/>
      <c r="H348" s="351"/>
      <c r="I348" s="351"/>
      <c r="J348" s="352"/>
      <c r="K348" s="352"/>
      <c r="L348" s="348"/>
      <c r="M348" s="348"/>
      <c r="N348" s="348"/>
      <c r="O348" s="353"/>
      <c r="P348" s="348"/>
    </row>
    <row r="349" spans="4:16" ht="40.15" customHeight="1" x14ac:dyDescent="0.25">
      <c r="D349" s="348"/>
      <c r="E349" s="431"/>
      <c r="F349" s="444"/>
      <c r="G349" s="350"/>
      <c r="H349" s="351"/>
      <c r="I349" s="351"/>
      <c r="J349" s="352"/>
      <c r="K349" s="352"/>
      <c r="L349" s="348"/>
      <c r="M349" s="348"/>
      <c r="N349" s="348"/>
      <c r="O349" s="353"/>
      <c r="P349" s="348"/>
    </row>
    <row r="350" spans="4:16" ht="40.15" customHeight="1" x14ac:dyDescent="0.25">
      <c r="D350" s="348"/>
      <c r="E350" s="431"/>
      <c r="F350" s="444"/>
      <c r="G350" s="350"/>
      <c r="H350" s="351"/>
      <c r="I350" s="351"/>
      <c r="J350" s="352"/>
      <c r="K350" s="352"/>
      <c r="L350" s="348"/>
      <c r="M350" s="348"/>
      <c r="N350" s="348"/>
      <c r="O350" s="353"/>
      <c r="P350" s="348"/>
    </row>
    <row r="351" spans="4:16" ht="40.15" customHeight="1" x14ac:dyDescent="0.25">
      <c r="D351" s="348"/>
      <c r="E351" s="431"/>
      <c r="F351" s="444"/>
      <c r="G351" s="350"/>
      <c r="H351" s="351"/>
      <c r="I351" s="351"/>
      <c r="J351" s="352"/>
      <c r="K351" s="352"/>
      <c r="L351" s="348"/>
      <c r="M351" s="348"/>
      <c r="N351" s="348"/>
      <c r="O351" s="353"/>
      <c r="P351" s="348"/>
    </row>
    <row r="352" spans="4:16" ht="40.15" customHeight="1" x14ac:dyDescent="0.25">
      <c r="D352" s="348"/>
      <c r="E352" s="431"/>
      <c r="F352" s="444"/>
      <c r="G352" s="350"/>
      <c r="H352" s="351"/>
      <c r="I352" s="351"/>
      <c r="J352" s="352"/>
      <c r="K352" s="352"/>
      <c r="L352" s="348"/>
      <c r="M352" s="348"/>
      <c r="N352" s="348"/>
      <c r="O352" s="353"/>
      <c r="P352" s="348"/>
    </row>
    <row r="353" spans="4:16" ht="40.15" customHeight="1" x14ac:dyDescent="0.25">
      <c r="D353" s="348"/>
      <c r="E353" s="431"/>
      <c r="F353" s="444"/>
      <c r="G353" s="350"/>
      <c r="H353" s="351"/>
      <c r="I353" s="351"/>
      <c r="J353" s="352"/>
      <c r="K353" s="352"/>
      <c r="L353" s="348"/>
      <c r="M353" s="348"/>
      <c r="N353" s="348"/>
      <c r="O353" s="353"/>
      <c r="P353" s="348"/>
    </row>
    <row r="354" spans="4:16" ht="40.15" customHeight="1" x14ac:dyDescent="0.25">
      <c r="D354" s="348"/>
      <c r="E354" s="431"/>
      <c r="F354" s="444"/>
      <c r="G354" s="350"/>
      <c r="H354" s="351"/>
      <c r="I354" s="351"/>
      <c r="J354" s="352"/>
      <c r="K354" s="352"/>
      <c r="L354" s="348"/>
      <c r="M354" s="348"/>
      <c r="N354" s="348"/>
      <c r="O354" s="353"/>
      <c r="P354" s="348"/>
    </row>
    <row r="355" spans="4:16" ht="40.15" customHeight="1" x14ac:dyDescent="0.25">
      <c r="D355" s="348"/>
      <c r="E355" s="431"/>
      <c r="F355" s="444"/>
      <c r="G355" s="350"/>
      <c r="H355" s="351"/>
      <c r="I355" s="351"/>
      <c r="J355" s="352"/>
      <c r="K355" s="352"/>
      <c r="L355" s="348"/>
      <c r="M355" s="348"/>
      <c r="N355" s="348"/>
      <c r="O355" s="353"/>
      <c r="P355" s="348"/>
    </row>
    <row r="356" spans="4:16" ht="40.15" customHeight="1" x14ac:dyDescent="0.25">
      <c r="D356" s="348"/>
      <c r="E356" s="431"/>
      <c r="F356" s="444"/>
      <c r="G356" s="350"/>
      <c r="H356" s="351"/>
      <c r="I356" s="351"/>
      <c r="J356" s="352"/>
      <c r="K356" s="352"/>
      <c r="L356" s="348"/>
      <c r="M356" s="348"/>
      <c r="N356" s="348"/>
      <c r="O356" s="353"/>
      <c r="P356" s="348"/>
    </row>
    <row r="357" spans="4:16" ht="40.15" customHeight="1" x14ac:dyDescent="0.25">
      <c r="D357" s="348"/>
      <c r="E357" s="431"/>
      <c r="F357" s="444"/>
      <c r="G357" s="350"/>
      <c r="H357" s="351"/>
      <c r="I357" s="351"/>
      <c r="J357" s="352"/>
      <c r="K357" s="352"/>
      <c r="L357" s="348"/>
      <c r="M357" s="348"/>
      <c r="N357" s="348"/>
      <c r="O357" s="353"/>
      <c r="P357" s="348"/>
    </row>
    <row r="358" spans="4:16" ht="40.15" customHeight="1" x14ac:dyDescent="0.25">
      <c r="D358" s="348"/>
      <c r="E358" s="431"/>
      <c r="F358" s="444"/>
      <c r="G358" s="350"/>
      <c r="H358" s="351"/>
      <c r="I358" s="351"/>
      <c r="J358" s="352"/>
      <c r="K358" s="352"/>
      <c r="L358" s="348"/>
      <c r="M358" s="348"/>
      <c r="N358" s="348"/>
      <c r="O358" s="353"/>
      <c r="P358" s="348"/>
    </row>
    <row r="359" spans="4:16" ht="40.15" customHeight="1" x14ac:dyDescent="0.25">
      <c r="D359" s="348"/>
      <c r="E359" s="431"/>
      <c r="F359" s="444"/>
      <c r="G359" s="350"/>
      <c r="H359" s="351"/>
      <c r="I359" s="351"/>
      <c r="J359" s="352"/>
      <c r="K359" s="352"/>
      <c r="L359" s="348"/>
      <c r="M359" s="348"/>
      <c r="N359" s="348"/>
      <c r="O359" s="353"/>
      <c r="P359" s="348"/>
    </row>
    <row r="360" spans="4:16" ht="40.15" customHeight="1" x14ac:dyDescent="0.25">
      <c r="D360" s="348"/>
      <c r="E360" s="431"/>
      <c r="F360" s="444"/>
      <c r="G360" s="350"/>
      <c r="H360" s="351"/>
      <c r="I360" s="351"/>
      <c r="J360" s="352"/>
      <c r="K360" s="352"/>
      <c r="L360" s="348"/>
      <c r="M360" s="348"/>
      <c r="N360" s="348"/>
      <c r="O360" s="353"/>
      <c r="P360" s="348"/>
    </row>
    <row r="361" spans="4:16" ht="40.15" customHeight="1" x14ac:dyDescent="0.25">
      <c r="D361" s="348"/>
      <c r="E361" s="431"/>
      <c r="F361" s="444"/>
      <c r="G361" s="350"/>
      <c r="H361" s="351"/>
      <c r="I361" s="351"/>
      <c r="J361" s="352"/>
      <c r="K361" s="352"/>
      <c r="L361" s="348"/>
      <c r="M361" s="348"/>
      <c r="N361" s="348"/>
      <c r="O361" s="353"/>
      <c r="P361" s="348"/>
    </row>
    <row r="362" spans="4:16" ht="40.15" customHeight="1" x14ac:dyDescent="0.25">
      <c r="D362" s="348"/>
      <c r="E362" s="431"/>
      <c r="F362" s="444"/>
      <c r="G362" s="350"/>
      <c r="H362" s="351"/>
      <c r="I362" s="351"/>
      <c r="J362" s="352"/>
      <c r="K362" s="352"/>
      <c r="L362" s="348"/>
      <c r="M362" s="348"/>
      <c r="N362" s="348"/>
      <c r="O362" s="353"/>
      <c r="P362" s="348"/>
    </row>
    <row r="363" spans="4:16" ht="40.15" customHeight="1" x14ac:dyDescent="0.25">
      <c r="D363" s="348"/>
      <c r="E363" s="431"/>
      <c r="F363" s="444"/>
      <c r="G363" s="350"/>
      <c r="H363" s="351"/>
      <c r="I363" s="351"/>
      <c r="J363" s="352"/>
      <c r="K363" s="352"/>
      <c r="L363" s="348"/>
      <c r="M363" s="348"/>
      <c r="N363" s="348"/>
      <c r="O363" s="353"/>
      <c r="P363" s="348"/>
    </row>
    <row r="364" spans="4:16" ht="40.15" customHeight="1" x14ac:dyDescent="0.25">
      <c r="D364" s="348"/>
      <c r="E364" s="431"/>
      <c r="F364" s="444"/>
      <c r="G364" s="350"/>
      <c r="H364" s="351"/>
      <c r="I364" s="351"/>
      <c r="J364" s="352"/>
      <c r="K364" s="352"/>
      <c r="L364" s="348"/>
      <c r="M364" s="348"/>
      <c r="N364" s="348"/>
      <c r="O364" s="353"/>
      <c r="P364" s="348"/>
    </row>
    <row r="365" spans="4:16" ht="40.15" customHeight="1" x14ac:dyDescent="0.25">
      <c r="D365" s="348"/>
      <c r="E365" s="431"/>
      <c r="F365" s="444"/>
      <c r="G365" s="350"/>
      <c r="H365" s="351"/>
      <c r="I365" s="351"/>
      <c r="J365" s="352"/>
      <c r="K365" s="352"/>
      <c r="L365" s="348"/>
      <c r="M365" s="348"/>
      <c r="N365" s="348"/>
      <c r="O365" s="353"/>
      <c r="P365" s="348"/>
    </row>
    <row r="366" spans="4:16" ht="40.15" customHeight="1" x14ac:dyDescent="0.25">
      <c r="D366" s="348"/>
      <c r="E366" s="431"/>
      <c r="F366" s="444"/>
      <c r="G366" s="350"/>
      <c r="H366" s="351"/>
      <c r="I366" s="351"/>
      <c r="J366" s="352"/>
      <c r="K366" s="352"/>
      <c r="L366" s="348"/>
      <c r="M366" s="348"/>
      <c r="N366" s="348"/>
      <c r="O366" s="353"/>
      <c r="P366" s="348"/>
    </row>
    <row r="367" spans="4:16" ht="40.15" customHeight="1" x14ac:dyDescent="0.25">
      <c r="D367" s="348"/>
      <c r="E367" s="431"/>
      <c r="F367" s="444"/>
      <c r="G367" s="350"/>
      <c r="H367" s="351"/>
      <c r="I367" s="351"/>
      <c r="J367" s="352"/>
      <c r="K367" s="352"/>
      <c r="L367" s="348"/>
      <c r="M367" s="348"/>
      <c r="N367" s="348"/>
      <c r="O367" s="353"/>
      <c r="P367" s="348"/>
    </row>
    <row r="368" spans="4:16" ht="40.15" customHeight="1" x14ac:dyDescent="0.25">
      <c r="D368" s="348"/>
      <c r="E368" s="431"/>
      <c r="F368" s="444"/>
      <c r="G368" s="350"/>
      <c r="H368" s="351"/>
      <c r="I368" s="351"/>
      <c r="J368" s="352"/>
      <c r="K368" s="352"/>
      <c r="L368" s="348"/>
      <c r="M368" s="348"/>
      <c r="N368" s="348"/>
      <c r="O368" s="353"/>
      <c r="P368" s="348"/>
    </row>
    <row r="369" spans="4:16" ht="40.15" customHeight="1" x14ac:dyDescent="0.25">
      <c r="D369" s="348"/>
      <c r="E369" s="431"/>
      <c r="F369" s="444"/>
      <c r="G369" s="350"/>
      <c r="H369" s="351"/>
      <c r="I369" s="351"/>
      <c r="J369" s="352"/>
      <c r="K369" s="352"/>
      <c r="L369" s="348"/>
      <c r="M369" s="348"/>
      <c r="N369" s="348"/>
      <c r="O369" s="353"/>
      <c r="P369" s="348"/>
    </row>
    <row r="370" spans="4:16" ht="40.15" customHeight="1" x14ac:dyDescent="0.25">
      <c r="D370" s="348"/>
      <c r="E370" s="431"/>
      <c r="F370" s="444"/>
      <c r="G370" s="350"/>
      <c r="H370" s="351"/>
      <c r="I370" s="351"/>
      <c r="J370" s="352"/>
      <c r="K370" s="352"/>
      <c r="L370" s="348"/>
      <c r="M370" s="348"/>
      <c r="N370" s="348"/>
      <c r="O370" s="353"/>
      <c r="P370" s="348"/>
    </row>
    <row r="371" spans="4:16" ht="40.15" customHeight="1" x14ac:dyDescent="0.25">
      <c r="D371" s="348"/>
      <c r="E371" s="431"/>
      <c r="F371" s="444"/>
      <c r="G371" s="350"/>
      <c r="H371" s="351"/>
      <c r="I371" s="351"/>
      <c r="J371" s="352"/>
      <c r="K371" s="352"/>
      <c r="L371" s="348"/>
      <c r="M371" s="348"/>
      <c r="N371" s="348"/>
      <c r="O371" s="353"/>
      <c r="P371" s="348"/>
    </row>
    <row r="372" spans="4:16" ht="40.15" customHeight="1" x14ac:dyDescent="0.25">
      <c r="D372" s="348"/>
      <c r="E372" s="431"/>
      <c r="F372" s="444"/>
      <c r="G372" s="350"/>
      <c r="H372" s="351"/>
      <c r="I372" s="351"/>
      <c r="J372" s="352"/>
      <c r="K372" s="352"/>
      <c r="L372" s="348"/>
      <c r="M372" s="348"/>
      <c r="N372" s="348"/>
      <c r="O372" s="353"/>
      <c r="P372" s="348"/>
    </row>
    <row r="373" spans="4:16" ht="40.15" customHeight="1" x14ac:dyDescent="0.25">
      <c r="D373" s="348"/>
      <c r="E373" s="431"/>
      <c r="F373" s="444"/>
      <c r="G373" s="350"/>
      <c r="H373" s="351"/>
      <c r="I373" s="351"/>
      <c r="J373" s="352"/>
      <c r="K373" s="352"/>
      <c r="L373" s="348"/>
      <c r="M373" s="348"/>
      <c r="N373" s="348"/>
      <c r="O373" s="353"/>
      <c r="P373" s="348"/>
    </row>
    <row r="374" spans="4:16" ht="40.15" customHeight="1" x14ac:dyDescent="0.25">
      <c r="D374" s="348"/>
      <c r="E374" s="431"/>
      <c r="F374" s="444"/>
      <c r="G374" s="350"/>
      <c r="H374" s="351"/>
      <c r="I374" s="351"/>
      <c r="J374" s="352"/>
      <c r="K374" s="352"/>
      <c r="L374" s="348"/>
      <c r="M374" s="348"/>
      <c r="N374" s="348"/>
      <c r="O374" s="353"/>
      <c r="P374" s="348"/>
    </row>
    <row r="375" spans="4:16" ht="40.15" customHeight="1" x14ac:dyDescent="0.25">
      <c r="D375" s="348"/>
      <c r="E375" s="431"/>
      <c r="F375" s="444"/>
      <c r="G375" s="350"/>
      <c r="H375" s="351"/>
      <c r="I375" s="351"/>
      <c r="J375" s="352"/>
      <c r="K375" s="352"/>
      <c r="L375" s="348"/>
      <c r="M375" s="348"/>
      <c r="N375" s="348"/>
      <c r="O375" s="353"/>
      <c r="P375" s="348"/>
    </row>
    <row r="376" spans="4:16" ht="40.15" customHeight="1" x14ac:dyDescent="0.25">
      <c r="D376" s="348"/>
      <c r="E376" s="431"/>
      <c r="F376" s="444"/>
      <c r="G376" s="350"/>
      <c r="H376" s="351"/>
      <c r="I376" s="351"/>
      <c r="J376" s="352"/>
      <c r="K376" s="352"/>
      <c r="L376" s="348"/>
      <c r="M376" s="348"/>
      <c r="N376" s="348"/>
      <c r="O376" s="353"/>
      <c r="P376" s="348"/>
    </row>
    <row r="377" spans="4:16" ht="40.15" customHeight="1" x14ac:dyDescent="0.25">
      <c r="D377" s="348"/>
      <c r="E377" s="431"/>
      <c r="F377" s="444"/>
      <c r="G377" s="350"/>
      <c r="H377" s="351"/>
      <c r="I377" s="351"/>
      <c r="J377" s="352"/>
      <c r="K377" s="352"/>
      <c r="L377" s="348"/>
      <c r="M377" s="348"/>
      <c r="N377" s="348"/>
      <c r="O377" s="353"/>
      <c r="P377" s="348"/>
    </row>
    <row r="378" spans="4:16" ht="40.15" customHeight="1" x14ac:dyDescent="0.25">
      <c r="D378" s="348"/>
      <c r="E378" s="431"/>
      <c r="F378" s="444"/>
      <c r="G378" s="350"/>
      <c r="H378" s="351"/>
      <c r="I378" s="351"/>
      <c r="J378" s="352"/>
      <c r="K378" s="352"/>
      <c r="L378" s="348"/>
      <c r="M378" s="348"/>
      <c r="N378" s="348"/>
      <c r="O378" s="353"/>
      <c r="P378" s="348"/>
    </row>
    <row r="379" spans="4:16" ht="40.15" customHeight="1" x14ac:dyDescent="0.25">
      <c r="D379" s="348"/>
      <c r="E379" s="431"/>
      <c r="F379" s="444"/>
      <c r="G379" s="350"/>
      <c r="H379" s="351"/>
      <c r="I379" s="351"/>
      <c r="J379" s="352"/>
      <c r="K379" s="352"/>
      <c r="L379" s="348"/>
      <c r="M379" s="348"/>
      <c r="N379" s="348"/>
      <c r="O379" s="353"/>
      <c r="P379" s="348"/>
    </row>
    <row r="380" spans="4:16" ht="40.15" customHeight="1" x14ac:dyDescent="0.25">
      <c r="D380" s="348"/>
      <c r="E380" s="431"/>
      <c r="F380" s="444"/>
      <c r="G380" s="350"/>
      <c r="H380" s="351"/>
      <c r="I380" s="351"/>
      <c r="J380" s="352"/>
      <c r="K380" s="352"/>
      <c r="L380" s="348"/>
      <c r="M380" s="348"/>
      <c r="N380" s="348"/>
      <c r="O380" s="353"/>
      <c r="P380" s="348"/>
    </row>
    <row r="381" spans="4:16" ht="40.15" customHeight="1" x14ac:dyDescent="0.25">
      <c r="D381" s="348"/>
      <c r="E381" s="431"/>
      <c r="F381" s="444"/>
      <c r="G381" s="350"/>
      <c r="H381" s="351"/>
      <c r="I381" s="351"/>
      <c r="J381" s="352"/>
      <c r="K381" s="352"/>
      <c r="L381" s="348"/>
      <c r="M381" s="348"/>
      <c r="N381" s="348"/>
      <c r="O381" s="353"/>
      <c r="P381" s="348"/>
    </row>
    <row r="382" spans="4:16" ht="40.15" customHeight="1" x14ac:dyDescent="0.25">
      <c r="D382" s="348"/>
      <c r="E382" s="431"/>
      <c r="F382" s="444"/>
      <c r="G382" s="350"/>
      <c r="H382" s="351"/>
      <c r="I382" s="351"/>
      <c r="J382" s="352"/>
      <c r="K382" s="352"/>
      <c r="L382" s="348"/>
      <c r="M382" s="348"/>
      <c r="N382" s="348"/>
      <c r="O382" s="353"/>
      <c r="P382" s="348"/>
    </row>
    <row r="383" spans="4:16" ht="40.15" customHeight="1" x14ac:dyDescent="0.25">
      <c r="D383" s="348"/>
      <c r="E383" s="431"/>
      <c r="F383" s="444"/>
      <c r="G383" s="350"/>
      <c r="H383" s="351"/>
      <c r="I383" s="351"/>
      <c r="J383" s="352"/>
      <c r="K383" s="352"/>
      <c r="L383" s="348"/>
      <c r="M383" s="348"/>
      <c r="N383" s="348"/>
      <c r="O383" s="353"/>
      <c r="P383" s="348"/>
    </row>
    <row r="384" spans="4:16" ht="40.15" customHeight="1" x14ac:dyDescent="0.25">
      <c r="D384" s="348"/>
      <c r="E384" s="431"/>
      <c r="F384" s="444"/>
      <c r="G384" s="350"/>
      <c r="H384" s="351"/>
      <c r="I384" s="351"/>
      <c r="J384" s="352"/>
      <c r="K384" s="352"/>
      <c r="L384" s="348"/>
      <c r="M384" s="348"/>
      <c r="N384" s="348"/>
      <c r="O384" s="353"/>
      <c r="P384" s="348"/>
    </row>
    <row r="385" spans="4:16" ht="40.15" customHeight="1" x14ac:dyDescent="0.25">
      <c r="D385" s="348"/>
      <c r="E385" s="431"/>
      <c r="F385" s="444"/>
      <c r="G385" s="350"/>
      <c r="H385" s="351"/>
      <c r="I385" s="351"/>
      <c r="J385" s="352"/>
      <c r="K385" s="352"/>
      <c r="L385" s="348"/>
      <c r="M385" s="348"/>
      <c r="N385" s="348"/>
      <c r="O385" s="353"/>
      <c r="P385" s="348"/>
    </row>
    <row r="386" spans="4:16" ht="40.15" customHeight="1" x14ac:dyDescent="0.25">
      <c r="D386" s="348"/>
      <c r="E386" s="431"/>
      <c r="F386" s="444"/>
      <c r="G386" s="350"/>
      <c r="H386" s="351"/>
      <c r="I386" s="351"/>
      <c r="J386" s="352"/>
      <c r="K386" s="352"/>
      <c r="L386" s="348"/>
      <c r="M386" s="348"/>
      <c r="N386" s="348"/>
      <c r="O386" s="353"/>
      <c r="P386" s="348"/>
    </row>
    <row r="387" spans="4:16" ht="40.15" customHeight="1" x14ac:dyDescent="0.25">
      <c r="D387" s="348"/>
      <c r="E387" s="431"/>
      <c r="F387" s="444"/>
      <c r="G387" s="350"/>
      <c r="H387" s="351"/>
      <c r="I387" s="351"/>
      <c r="J387" s="352"/>
      <c r="K387" s="352"/>
      <c r="L387" s="348"/>
      <c r="M387" s="348"/>
      <c r="N387" s="348"/>
      <c r="O387" s="353"/>
      <c r="P387" s="348"/>
    </row>
    <row r="388" spans="4:16" ht="40.15" customHeight="1" x14ac:dyDescent="0.25">
      <c r="D388" s="348"/>
      <c r="E388" s="431"/>
      <c r="F388" s="444"/>
      <c r="G388" s="350"/>
      <c r="H388" s="351"/>
      <c r="I388" s="351"/>
      <c r="J388" s="352"/>
      <c r="K388" s="352"/>
      <c r="L388" s="348"/>
      <c r="M388" s="348"/>
      <c r="N388" s="348"/>
      <c r="O388" s="353"/>
      <c r="P388" s="348"/>
    </row>
    <row r="389" spans="4:16" ht="40.15" customHeight="1" x14ac:dyDescent="0.25">
      <c r="D389" s="348"/>
      <c r="E389" s="431"/>
      <c r="F389" s="444"/>
      <c r="G389" s="350"/>
      <c r="H389" s="351"/>
      <c r="I389" s="351"/>
      <c r="J389" s="352"/>
      <c r="K389" s="352"/>
      <c r="L389" s="348"/>
      <c r="M389" s="348"/>
      <c r="N389" s="348"/>
      <c r="O389" s="353"/>
      <c r="P389" s="348"/>
    </row>
    <row r="390" spans="4:16" ht="40.15" customHeight="1" x14ac:dyDescent="0.25">
      <c r="D390" s="348"/>
      <c r="E390" s="431"/>
      <c r="F390" s="444"/>
      <c r="G390" s="350"/>
      <c r="H390" s="351"/>
      <c r="I390" s="351"/>
      <c r="J390" s="352"/>
      <c r="K390" s="352"/>
      <c r="L390" s="348"/>
      <c r="M390" s="348"/>
      <c r="N390" s="348"/>
      <c r="O390" s="353"/>
      <c r="P390" s="348"/>
    </row>
    <row r="391" spans="4:16" ht="40.15" customHeight="1" x14ac:dyDescent="0.25">
      <c r="D391" s="348"/>
      <c r="E391" s="431"/>
      <c r="F391" s="444"/>
      <c r="G391" s="350"/>
      <c r="H391" s="351"/>
      <c r="I391" s="351"/>
      <c r="J391" s="352"/>
      <c r="K391" s="352"/>
      <c r="L391" s="348"/>
      <c r="M391" s="348"/>
      <c r="N391" s="348"/>
      <c r="O391" s="353"/>
      <c r="P391" s="348"/>
    </row>
    <row r="392" spans="4:16" ht="40.15" customHeight="1" x14ac:dyDescent="0.25">
      <c r="D392" s="348"/>
      <c r="E392" s="431"/>
      <c r="F392" s="444"/>
      <c r="G392" s="350"/>
      <c r="H392" s="351"/>
      <c r="I392" s="351"/>
      <c r="J392" s="352"/>
      <c r="K392" s="352"/>
      <c r="L392" s="348"/>
      <c r="M392" s="348"/>
      <c r="N392" s="348"/>
      <c r="O392" s="353"/>
      <c r="P392" s="348"/>
    </row>
    <row r="393" spans="4:16" ht="40.15" customHeight="1" x14ac:dyDescent="0.25">
      <c r="D393" s="348"/>
      <c r="E393" s="431"/>
      <c r="F393" s="444"/>
      <c r="G393" s="350"/>
      <c r="H393" s="351"/>
      <c r="I393" s="351"/>
      <c r="J393" s="352"/>
      <c r="K393" s="352"/>
      <c r="L393" s="348"/>
      <c r="M393" s="348"/>
      <c r="N393" s="348"/>
      <c r="O393" s="353"/>
      <c r="P393" s="348"/>
    </row>
    <row r="394" spans="4:16" ht="40.15" customHeight="1" x14ac:dyDescent="0.25">
      <c r="D394" s="348"/>
      <c r="E394" s="431"/>
      <c r="F394" s="444"/>
      <c r="G394" s="350"/>
      <c r="H394" s="351"/>
      <c r="I394" s="351"/>
      <c r="J394" s="352"/>
      <c r="K394" s="352"/>
      <c r="L394" s="348"/>
      <c r="M394" s="348"/>
      <c r="N394" s="348"/>
      <c r="O394" s="353"/>
      <c r="P394" s="348"/>
    </row>
    <row r="395" spans="4:16" ht="40.15" customHeight="1" x14ac:dyDescent="0.25">
      <c r="D395" s="348"/>
      <c r="E395" s="431"/>
      <c r="F395" s="444"/>
      <c r="G395" s="350"/>
      <c r="H395" s="351"/>
      <c r="I395" s="351"/>
      <c r="J395" s="352"/>
      <c r="K395" s="352"/>
      <c r="L395" s="348"/>
      <c r="M395" s="348"/>
      <c r="N395" s="348"/>
      <c r="O395" s="353"/>
      <c r="P395" s="348"/>
    </row>
    <row r="396" spans="4:16" ht="40.15" customHeight="1" x14ac:dyDescent="0.25">
      <c r="D396" s="348"/>
      <c r="E396" s="431"/>
      <c r="F396" s="444"/>
      <c r="G396" s="350"/>
      <c r="H396" s="351"/>
      <c r="I396" s="351"/>
      <c r="J396" s="352"/>
      <c r="K396" s="352"/>
      <c r="L396" s="348"/>
      <c r="M396" s="348"/>
      <c r="N396" s="348"/>
      <c r="O396" s="353"/>
      <c r="P396" s="348"/>
    </row>
    <row r="397" spans="4:16" ht="40.15" customHeight="1" x14ac:dyDescent="0.25">
      <c r="D397" s="348"/>
      <c r="E397" s="431"/>
      <c r="F397" s="444"/>
      <c r="G397" s="350"/>
      <c r="H397" s="351"/>
      <c r="I397" s="351"/>
      <c r="J397" s="352"/>
      <c r="K397" s="352"/>
      <c r="L397" s="348"/>
      <c r="M397" s="348"/>
      <c r="N397" s="348"/>
      <c r="O397" s="353"/>
      <c r="P397" s="348"/>
    </row>
    <row r="398" spans="4:16" ht="40.15" customHeight="1" x14ac:dyDescent="0.25">
      <c r="D398" s="348"/>
      <c r="E398" s="431"/>
      <c r="F398" s="444"/>
      <c r="G398" s="350"/>
      <c r="H398" s="351"/>
      <c r="I398" s="351"/>
      <c r="J398" s="352"/>
      <c r="K398" s="352"/>
      <c r="L398" s="348"/>
      <c r="M398" s="348"/>
      <c r="N398" s="348"/>
      <c r="O398" s="353"/>
      <c r="P398" s="348"/>
    </row>
    <row r="399" spans="4:16" ht="40.15" customHeight="1" x14ac:dyDescent="0.25">
      <c r="D399" s="348"/>
      <c r="E399" s="431"/>
      <c r="F399" s="444"/>
      <c r="G399" s="350"/>
      <c r="H399" s="351"/>
      <c r="I399" s="351"/>
      <c r="J399" s="352"/>
      <c r="K399" s="352"/>
      <c r="L399" s="348"/>
      <c r="M399" s="348"/>
      <c r="N399" s="348"/>
      <c r="O399" s="353"/>
      <c r="P399" s="348"/>
    </row>
    <row r="400" spans="4:16" ht="40.15" customHeight="1" x14ac:dyDescent="0.25">
      <c r="D400" s="348"/>
      <c r="E400" s="431"/>
      <c r="F400" s="444"/>
      <c r="G400" s="350"/>
      <c r="H400" s="351"/>
      <c r="I400" s="351"/>
      <c r="J400" s="352"/>
      <c r="K400" s="352"/>
      <c r="L400" s="348"/>
      <c r="M400" s="348"/>
      <c r="N400" s="348"/>
      <c r="O400" s="353"/>
      <c r="P400" s="348"/>
    </row>
    <row r="401" spans="4:16" ht="40.15" customHeight="1" x14ac:dyDescent="0.25">
      <c r="D401" s="348"/>
      <c r="E401" s="431"/>
      <c r="F401" s="444"/>
      <c r="G401" s="350"/>
      <c r="H401" s="351"/>
      <c r="I401" s="351"/>
      <c r="J401" s="352"/>
      <c r="K401" s="352"/>
      <c r="L401" s="348"/>
      <c r="M401" s="348"/>
      <c r="N401" s="348"/>
      <c r="O401" s="353"/>
      <c r="P401" s="348"/>
    </row>
    <row r="402" spans="4:16" ht="40.15" customHeight="1" x14ac:dyDescent="0.25">
      <c r="D402" s="348"/>
      <c r="E402" s="431"/>
      <c r="F402" s="444"/>
      <c r="G402" s="350"/>
      <c r="H402" s="351"/>
      <c r="I402" s="351"/>
      <c r="J402" s="352"/>
      <c r="K402" s="352"/>
      <c r="L402" s="348"/>
      <c r="M402" s="348"/>
      <c r="N402" s="348"/>
      <c r="O402" s="353"/>
      <c r="P402" s="348"/>
    </row>
    <row r="403" spans="4:16" ht="40.15" customHeight="1" x14ac:dyDescent="0.25">
      <c r="D403" s="348"/>
      <c r="E403" s="431"/>
      <c r="F403" s="444"/>
      <c r="G403" s="350"/>
      <c r="H403" s="351"/>
      <c r="I403" s="351"/>
      <c r="J403" s="352"/>
      <c r="K403" s="352"/>
      <c r="L403" s="348"/>
      <c r="M403" s="348"/>
      <c r="N403" s="348"/>
      <c r="O403" s="353"/>
      <c r="P403" s="348"/>
    </row>
    <row r="404" spans="4:16" ht="40.15" customHeight="1" x14ac:dyDescent="0.25">
      <c r="D404" s="348"/>
      <c r="E404" s="431"/>
      <c r="F404" s="444"/>
      <c r="G404" s="350"/>
      <c r="H404" s="351"/>
      <c r="I404" s="351"/>
      <c r="J404" s="352"/>
      <c r="K404" s="352"/>
      <c r="L404" s="348"/>
      <c r="M404" s="348"/>
      <c r="N404" s="348"/>
      <c r="O404" s="353"/>
      <c r="P404" s="348"/>
    </row>
    <row r="405" spans="4:16" ht="40.15" customHeight="1" x14ac:dyDescent="0.25">
      <c r="D405" s="348"/>
      <c r="E405" s="431"/>
      <c r="F405" s="444"/>
      <c r="G405" s="350"/>
      <c r="H405" s="351"/>
      <c r="I405" s="351"/>
      <c r="J405" s="352"/>
      <c r="K405" s="352"/>
      <c r="L405" s="348"/>
      <c r="M405" s="348"/>
      <c r="N405" s="348"/>
      <c r="O405" s="353"/>
      <c r="P405" s="348"/>
    </row>
    <row r="406" spans="4:16" ht="40.15" customHeight="1" x14ac:dyDescent="0.25">
      <c r="D406" s="348"/>
      <c r="E406" s="431"/>
      <c r="F406" s="444"/>
      <c r="G406" s="350"/>
      <c r="H406" s="351"/>
      <c r="I406" s="351"/>
      <c r="J406" s="352"/>
      <c r="K406" s="352"/>
      <c r="L406" s="348"/>
      <c r="M406" s="348"/>
      <c r="N406" s="348"/>
      <c r="O406" s="353"/>
      <c r="P406" s="348"/>
    </row>
    <row r="407" spans="4:16" ht="40.15" customHeight="1" x14ac:dyDescent="0.25">
      <c r="D407" s="348"/>
      <c r="E407" s="431"/>
      <c r="F407" s="444"/>
      <c r="G407" s="350"/>
      <c r="H407" s="351"/>
      <c r="I407" s="351"/>
      <c r="J407" s="352"/>
      <c r="K407" s="352"/>
      <c r="L407" s="348"/>
      <c r="M407" s="348"/>
      <c r="N407" s="348"/>
      <c r="O407" s="353"/>
      <c r="P407" s="348"/>
    </row>
    <row r="408" spans="4:16" ht="40.15" customHeight="1" x14ac:dyDescent="0.25">
      <c r="D408" s="348"/>
      <c r="E408" s="431"/>
      <c r="F408" s="444"/>
      <c r="G408" s="350"/>
      <c r="H408" s="351"/>
      <c r="I408" s="351"/>
      <c r="J408" s="352"/>
      <c r="K408" s="352"/>
      <c r="L408" s="348"/>
      <c r="M408" s="348"/>
      <c r="N408" s="348"/>
      <c r="O408" s="353"/>
      <c r="P408" s="348"/>
    </row>
    <row r="409" spans="4:16" ht="40.15" customHeight="1" x14ac:dyDescent="0.25">
      <c r="D409" s="348"/>
      <c r="E409" s="431"/>
      <c r="F409" s="444"/>
      <c r="G409" s="350"/>
      <c r="H409" s="351"/>
      <c r="I409" s="351"/>
      <c r="J409" s="352"/>
      <c r="K409" s="352"/>
      <c r="L409" s="348"/>
      <c r="M409" s="348"/>
      <c r="N409" s="348"/>
      <c r="O409" s="353"/>
      <c r="P409" s="348"/>
    </row>
    <row r="410" spans="4:16" ht="40.15" customHeight="1" x14ac:dyDescent="0.25">
      <c r="D410" s="348"/>
      <c r="E410" s="431"/>
      <c r="F410" s="444"/>
      <c r="G410" s="350"/>
      <c r="H410" s="351"/>
      <c r="I410" s="351"/>
      <c r="J410" s="352"/>
      <c r="K410" s="352"/>
      <c r="L410" s="348"/>
      <c r="M410" s="348"/>
      <c r="N410" s="348"/>
      <c r="O410" s="353"/>
      <c r="P410" s="348"/>
    </row>
    <row r="411" spans="4:16" ht="40.15" customHeight="1" x14ac:dyDescent="0.25">
      <c r="D411" s="348"/>
      <c r="E411" s="431"/>
      <c r="F411" s="444"/>
      <c r="G411" s="350"/>
      <c r="H411" s="351"/>
      <c r="I411" s="351"/>
      <c r="J411" s="352"/>
      <c r="K411" s="352"/>
      <c r="L411" s="348"/>
      <c r="M411" s="348"/>
      <c r="N411" s="348"/>
      <c r="O411" s="353"/>
      <c r="P411" s="348"/>
    </row>
    <row r="412" spans="4:16" ht="40.15" customHeight="1" x14ac:dyDescent="0.25">
      <c r="D412" s="348"/>
      <c r="E412" s="431"/>
      <c r="F412" s="444"/>
      <c r="G412" s="350"/>
      <c r="H412" s="351"/>
      <c r="I412" s="351"/>
      <c r="J412" s="352"/>
      <c r="K412" s="352"/>
      <c r="L412" s="348"/>
      <c r="M412" s="348"/>
      <c r="N412" s="348"/>
      <c r="O412" s="353"/>
      <c r="P412" s="348"/>
    </row>
    <row r="413" spans="4:16" ht="40.15" customHeight="1" x14ac:dyDescent="0.25">
      <c r="D413" s="348"/>
      <c r="E413" s="431"/>
      <c r="F413" s="444"/>
      <c r="G413" s="350"/>
      <c r="H413" s="351"/>
      <c r="I413" s="351"/>
      <c r="J413" s="352"/>
      <c r="K413" s="352"/>
      <c r="L413" s="348"/>
      <c r="M413" s="348"/>
      <c r="N413" s="348"/>
      <c r="O413" s="353"/>
      <c r="P413" s="348"/>
    </row>
    <row r="414" spans="4:16" ht="40.15" customHeight="1" x14ac:dyDescent="0.25">
      <c r="D414" s="348"/>
      <c r="E414" s="431"/>
      <c r="F414" s="444"/>
      <c r="G414" s="350"/>
      <c r="H414" s="351"/>
      <c r="I414" s="351"/>
      <c r="J414" s="352"/>
      <c r="K414" s="352"/>
      <c r="L414" s="348"/>
      <c r="M414" s="348"/>
      <c r="N414" s="348"/>
      <c r="O414" s="353"/>
      <c r="P414" s="348"/>
    </row>
    <row r="415" spans="4:16" ht="40.15" customHeight="1" x14ac:dyDescent="0.25">
      <c r="D415" s="348"/>
      <c r="E415" s="431"/>
      <c r="F415" s="444"/>
      <c r="G415" s="350"/>
      <c r="H415" s="351"/>
      <c r="I415" s="351"/>
      <c r="J415" s="352"/>
      <c r="K415" s="352"/>
      <c r="L415" s="348"/>
      <c r="M415" s="348"/>
      <c r="N415" s="348"/>
      <c r="O415" s="353"/>
      <c r="P415" s="348"/>
    </row>
    <row r="416" spans="4:16" ht="40.15" customHeight="1" x14ac:dyDescent="0.25">
      <c r="D416" s="348"/>
      <c r="E416" s="431"/>
      <c r="F416" s="444"/>
      <c r="G416" s="350"/>
      <c r="H416" s="351"/>
      <c r="I416" s="351"/>
      <c r="J416" s="352"/>
      <c r="K416" s="352"/>
      <c r="L416" s="348"/>
      <c r="M416" s="348"/>
      <c r="N416" s="348"/>
      <c r="O416" s="353"/>
      <c r="P416" s="348"/>
    </row>
    <row r="417" spans="4:16" ht="40.15" customHeight="1" x14ac:dyDescent="0.25">
      <c r="D417" s="348"/>
      <c r="E417" s="431"/>
      <c r="F417" s="444"/>
      <c r="G417" s="350"/>
      <c r="H417" s="351"/>
      <c r="I417" s="351"/>
      <c r="J417" s="352"/>
      <c r="K417" s="352"/>
      <c r="L417" s="348"/>
      <c r="M417" s="348"/>
      <c r="N417" s="348"/>
      <c r="O417" s="353"/>
      <c r="P417" s="348"/>
    </row>
    <row r="418" spans="4:16" ht="40.15" customHeight="1" x14ac:dyDescent="0.25">
      <c r="D418" s="348"/>
      <c r="E418" s="431"/>
      <c r="F418" s="444"/>
      <c r="G418" s="350"/>
      <c r="H418" s="351"/>
      <c r="I418" s="351"/>
      <c r="J418" s="352"/>
      <c r="K418" s="352"/>
      <c r="L418" s="348"/>
      <c r="M418" s="348"/>
      <c r="N418" s="348"/>
      <c r="O418" s="353"/>
      <c r="P418" s="348"/>
    </row>
    <row r="419" spans="4:16" ht="40.15" customHeight="1" x14ac:dyDescent="0.25">
      <c r="D419" s="348"/>
      <c r="E419" s="431"/>
      <c r="F419" s="444"/>
      <c r="G419" s="350"/>
      <c r="H419" s="351"/>
      <c r="I419" s="351"/>
      <c r="J419" s="352"/>
      <c r="K419" s="352"/>
      <c r="L419" s="348"/>
      <c r="M419" s="348"/>
      <c r="N419" s="348"/>
      <c r="O419" s="353"/>
      <c r="P419" s="348"/>
    </row>
    <row r="420" spans="4:16" ht="40.15" customHeight="1" x14ac:dyDescent="0.25">
      <c r="D420" s="348"/>
      <c r="E420" s="431"/>
      <c r="F420" s="444"/>
      <c r="G420" s="350"/>
      <c r="H420" s="351"/>
      <c r="I420" s="351"/>
      <c r="J420" s="352"/>
      <c r="K420" s="352"/>
      <c r="L420" s="348"/>
      <c r="M420" s="348"/>
      <c r="N420" s="348"/>
      <c r="O420" s="353"/>
      <c r="P420" s="348"/>
    </row>
    <row r="421" spans="4:16" ht="40.15" customHeight="1" x14ac:dyDescent="0.25">
      <c r="D421" s="348"/>
      <c r="E421" s="431"/>
      <c r="F421" s="444"/>
      <c r="G421" s="350"/>
      <c r="H421" s="351"/>
      <c r="I421" s="351"/>
      <c r="J421" s="352"/>
      <c r="K421" s="352"/>
      <c r="L421" s="348"/>
      <c r="M421" s="348"/>
      <c r="N421" s="348"/>
      <c r="O421" s="353"/>
      <c r="P421" s="348"/>
    </row>
    <row r="422" spans="4:16" ht="40.15" customHeight="1" x14ac:dyDescent="0.25">
      <c r="D422" s="348"/>
      <c r="E422" s="431"/>
      <c r="F422" s="444"/>
      <c r="G422" s="350"/>
      <c r="H422" s="351"/>
      <c r="I422" s="351"/>
      <c r="J422" s="352"/>
      <c r="K422" s="352"/>
      <c r="L422" s="348"/>
      <c r="M422" s="348"/>
      <c r="N422" s="348"/>
      <c r="O422" s="353"/>
      <c r="P422" s="348"/>
    </row>
    <row r="423" spans="4:16" ht="40.15" customHeight="1" x14ac:dyDescent="0.25">
      <c r="D423" s="348"/>
      <c r="E423" s="431"/>
      <c r="F423" s="444"/>
      <c r="G423" s="350"/>
      <c r="H423" s="351"/>
      <c r="I423" s="351"/>
      <c r="J423" s="352"/>
      <c r="K423" s="352"/>
      <c r="L423" s="348"/>
      <c r="M423" s="348"/>
      <c r="N423" s="348"/>
      <c r="O423" s="353"/>
      <c r="P423" s="348"/>
    </row>
    <row r="424" spans="4:16" ht="40.15" customHeight="1" x14ac:dyDescent="0.25">
      <c r="D424" s="348"/>
      <c r="E424" s="431"/>
      <c r="F424" s="444"/>
      <c r="G424" s="350"/>
      <c r="H424" s="351"/>
      <c r="I424" s="351"/>
      <c r="J424" s="352"/>
      <c r="K424" s="352"/>
      <c r="L424" s="348"/>
      <c r="M424" s="348"/>
      <c r="N424" s="348"/>
      <c r="O424" s="353"/>
      <c r="P424" s="348"/>
    </row>
    <row r="425" spans="4:16" ht="40.15" customHeight="1" x14ac:dyDescent="0.25">
      <c r="D425" s="348"/>
      <c r="E425" s="431"/>
      <c r="F425" s="444"/>
      <c r="G425" s="350"/>
      <c r="H425" s="351"/>
      <c r="I425" s="351"/>
      <c r="J425" s="352"/>
      <c r="K425" s="352"/>
      <c r="L425" s="348"/>
      <c r="M425" s="348"/>
      <c r="N425" s="348"/>
      <c r="O425" s="353"/>
      <c r="P425" s="348"/>
    </row>
    <row r="426" spans="4:16" ht="40.15" customHeight="1" x14ac:dyDescent="0.25">
      <c r="D426" s="348"/>
      <c r="E426" s="431"/>
      <c r="F426" s="444"/>
      <c r="G426" s="350"/>
      <c r="H426" s="351"/>
      <c r="I426" s="351"/>
      <c r="J426" s="352"/>
      <c r="K426" s="352"/>
      <c r="L426" s="348"/>
      <c r="M426" s="348"/>
      <c r="N426" s="348"/>
      <c r="O426" s="353"/>
      <c r="P426" s="348"/>
    </row>
    <row r="427" spans="4:16" ht="40.15" customHeight="1" x14ac:dyDescent="0.25">
      <c r="D427" s="348"/>
      <c r="E427" s="431"/>
      <c r="F427" s="444"/>
      <c r="G427" s="350"/>
      <c r="H427" s="351"/>
      <c r="I427" s="351"/>
      <c r="J427" s="352"/>
      <c r="K427" s="352"/>
      <c r="L427" s="348"/>
      <c r="M427" s="348"/>
      <c r="N427" s="348"/>
      <c r="O427" s="353"/>
      <c r="P427" s="348"/>
    </row>
    <row r="428" spans="4:16" ht="40.15" customHeight="1" x14ac:dyDescent="0.25">
      <c r="D428" s="348"/>
      <c r="E428" s="431"/>
      <c r="F428" s="444"/>
      <c r="G428" s="350"/>
      <c r="H428" s="351"/>
      <c r="I428" s="351"/>
      <c r="J428" s="352"/>
      <c r="K428" s="352"/>
      <c r="L428" s="348"/>
      <c r="M428" s="348"/>
      <c r="N428" s="348"/>
      <c r="O428" s="353"/>
      <c r="P428" s="348"/>
    </row>
    <row r="429" spans="4:16" ht="40.15" customHeight="1" x14ac:dyDescent="0.25">
      <c r="D429" s="348"/>
      <c r="E429" s="431"/>
      <c r="F429" s="444"/>
      <c r="G429" s="350"/>
      <c r="H429" s="351"/>
      <c r="I429" s="351"/>
      <c r="J429" s="352"/>
      <c r="K429" s="352"/>
      <c r="L429" s="348"/>
      <c r="M429" s="348"/>
      <c r="N429" s="348"/>
      <c r="O429" s="353"/>
      <c r="P429" s="348"/>
    </row>
    <row r="430" spans="4:16" ht="40.15" customHeight="1" x14ac:dyDescent="0.25">
      <c r="D430" s="348"/>
      <c r="E430" s="431"/>
      <c r="F430" s="444"/>
      <c r="G430" s="350"/>
      <c r="H430" s="351"/>
      <c r="I430" s="351"/>
      <c r="J430" s="352"/>
      <c r="K430" s="352"/>
      <c r="L430" s="348"/>
      <c r="M430" s="348"/>
      <c r="N430" s="348"/>
      <c r="O430" s="353"/>
      <c r="P430" s="348"/>
    </row>
    <row r="431" spans="4:16" ht="40.15" customHeight="1" x14ac:dyDescent="0.25">
      <c r="D431" s="348"/>
      <c r="E431" s="431"/>
      <c r="F431" s="444"/>
      <c r="G431" s="350"/>
      <c r="H431" s="351"/>
      <c r="I431" s="351"/>
      <c r="J431" s="352"/>
      <c r="K431" s="352"/>
      <c r="L431" s="348"/>
      <c r="M431" s="348"/>
      <c r="N431" s="348"/>
      <c r="O431" s="353"/>
      <c r="P431" s="348"/>
    </row>
    <row r="432" spans="4:16" ht="40.15" customHeight="1" x14ac:dyDescent="0.25">
      <c r="D432" s="348"/>
      <c r="E432" s="431"/>
      <c r="F432" s="444"/>
      <c r="G432" s="350"/>
      <c r="H432" s="351"/>
      <c r="I432" s="351"/>
      <c r="J432" s="352"/>
      <c r="K432" s="352"/>
      <c r="L432" s="348"/>
      <c r="M432" s="348"/>
      <c r="N432" s="348"/>
      <c r="O432" s="353"/>
      <c r="P432" s="348"/>
    </row>
    <row r="433" spans="4:16" ht="40.15" customHeight="1" x14ac:dyDescent="0.25">
      <c r="D433" s="348"/>
      <c r="E433" s="431"/>
      <c r="F433" s="444"/>
      <c r="G433" s="350"/>
      <c r="H433" s="351"/>
      <c r="I433" s="351"/>
      <c r="J433" s="352"/>
      <c r="K433" s="352"/>
      <c r="L433" s="348"/>
      <c r="M433" s="348"/>
      <c r="N433" s="348"/>
      <c r="O433" s="353"/>
      <c r="P433" s="348"/>
    </row>
    <row r="434" spans="4:16" ht="40.15" customHeight="1" x14ac:dyDescent="0.25">
      <c r="D434" s="348"/>
      <c r="E434" s="431"/>
      <c r="F434" s="444"/>
      <c r="G434" s="350"/>
      <c r="H434" s="351"/>
      <c r="I434" s="351"/>
      <c r="J434" s="352"/>
      <c r="K434" s="352"/>
      <c r="L434" s="348"/>
      <c r="M434" s="348"/>
      <c r="N434" s="348"/>
      <c r="O434" s="353"/>
      <c r="P434" s="348"/>
    </row>
    <row r="435" spans="4:16" ht="40.15" customHeight="1" x14ac:dyDescent="0.25">
      <c r="D435" s="348"/>
      <c r="E435" s="431"/>
      <c r="F435" s="444"/>
      <c r="G435" s="350"/>
      <c r="H435" s="351"/>
      <c r="I435" s="351"/>
      <c r="J435" s="352"/>
      <c r="K435" s="352"/>
      <c r="L435" s="348"/>
      <c r="M435" s="348"/>
      <c r="N435" s="348"/>
      <c r="O435" s="353"/>
      <c r="P435" s="348"/>
    </row>
    <row r="436" spans="4:16" ht="40.15" customHeight="1" x14ac:dyDescent="0.25">
      <c r="D436" s="348"/>
      <c r="E436" s="431"/>
      <c r="F436" s="444"/>
      <c r="G436" s="350"/>
      <c r="H436" s="351"/>
      <c r="I436" s="351"/>
      <c r="J436" s="352"/>
      <c r="K436" s="352"/>
      <c r="L436" s="348"/>
      <c r="M436" s="348"/>
      <c r="N436" s="348"/>
      <c r="O436" s="353"/>
      <c r="P436" s="348"/>
    </row>
    <row r="437" spans="4:16" ht="40.15" customHeight="1" x14ac:dyDescent="0.25">
      <c r="D437" s="348"/>
      <c r="E437" s="431"/>
      <c r="F437" s="444"/>
      <c r="G437" s="350"/>
      <c r="H437" s="351"/>
      <c r="I437" s="351"/>
      <c r="J437" s="352"/>
      <c r="K437" s="352"/>
      <c r="L437" s="348"/>
      <c r="M437" s="348"/>
      <c r="N437" s="348"/>
      <c r="O437" s="353"/>
      <c r="P437" s="348"/>
    </row>
    <row r="438" spans="4:16" ht="40.15" customHeight="1" x14ac:dyDescent="0.25">
      <c r="D438" s="348"/>
      <c r="E438" s="431"/>
      <c r="F438" s="444"/>
      <c r="G438" s="350"/>
      <c r="H438" s="351"/>
      <c r="I438" s="351"/>
      <c r="J438" s="352"/>
      <c r="K438" s="352"/>
      <c r="L438" s="348"/>
      <c r="M438" s="348"/>
      <c r="N438" s="348"/>
      <c r="O438" s="353"/>
      <c r="P438" s="348"/>
    </row>
    <row r="439" spans="4:16" ht="40.15" customHeight="1" x14ac:dyDescent="0.25">
      <c r="D439" s="348"/>
      <c r="E439" s="431"/>
      <c r="F439" s="444"/>
      <c r="G439" s="350"/>
      <c r="H439" s="351"/>
      <c r="I439" s="351"/>
      <c r="J439" s="352"/>
      <c r="K439" s="352"/>
      <c r="L439" s="348"/>
      <c r="M439" s="348"/>
      <c r="N439" s="348"/>
      <c r="O439" s="353"/>
      <c r="P439" s="348"/>
    </row>
    <row r="440" spans="4:16" ht="40.15" customHeight="1" x14ac:dyDescent="0.25">
      <c r="D440" s="348"/>
      <c r="E440" s="431"/>
      <c r="F440" s="444"/>
      <c r="G440" s="350"/>
      <c r="H440" s="351"/>
      <c r="I440" s="351"/>
      <c r="J440" s="352"/>
      <c r="K440" s="352"/>
      <c r="L440" s="348"/>
      <c r="M440" s="348"/>
      <c r="N440" s="348"/>
      <c r="O440" s="353"/>
      <c r="P440" s="348"/>
    </row>
    <row r="441" spans="4:16" ht="40.15" customHeight="1" x14ac:dyDescent="0.25">
      <c r="D441" s="348"/>
      <c r="E441" s="431"/>
      <c r="F441" s="444"/>
      <c r="G441" s="350"/>
      <c r="H441" s="351"/>
      <c r="I441" s="351"/>
      <c r="J441" s="352"/>
      <c r="K441" s="352"/>
      <c r="L441" s="348"/>
      <c r="M441" s="348"/>
      <c r="N441" s="348"/>
      <c r="O441" s="353"/>
      <c r="P441" s="348"/>
    </row>
    <row r="442" spans="4:16" ht="40.15" customHeight="1" x14ac:dyDescent="0.25">
      <c r="D442" s="348"/>
      <c r="E442" s="431"/>
      <c r="F442" s="444"/>
      <c r="G442" s="350"/>
      <c r="H442" s="351"/>
      <c r="I442" s="351"/>
      <c r="J442" s="352"/>
      <c r="K442" s="352"/>
      <c r="L442" s="348"/>
      <c r="M442" s="348"/>
      <c r="N442" s="348"/>
      <c r="O442" s="353"/>
      <c r="P442" s="348"/>
    </row>
    <row r="443" spans="4:16" ht="40.15" customHeight="1" x14ac:dyDescent="0.25">
      <c r="D443" s="348"/>
      <c r="E443" s="431"/>
      <c r="F443" s="444"/>
      <c r="G443" s="350"/>
      <c r="H443" s="351"/>
      <c r="I443" s="351"/>
      <c r="J443" s="352"/>
      <c r="K443" s="352"/>
      <c r="L443" s="348"/>
      <c r="M443" s="348"/>
      <c r="N443" s="348"/>
      <c r="O443" s="353"/>
      <c r="P443" s="348"/>
    </row>
    <row r="444" spans="4:16" ht="40.15" customHeight="1" x14ac:dyDescent="0.25">
      <c r="D444" s="348"/>
      <c r="E444" s="431"/>
      <c r="F444" s="444"/>
      <c r="G444" s="350"/>
      <c r="H444" s="351"/>
      <c r="I444" s="351"/>
      <c r="J444" s="352"/>
      <c r="K444" s="352"/>
      <c r="L444" s="348"/>
      <c r="M444" s="348"/>
      <c r="N444" s="348"/>
      <c r="O444" s="353"/>
      <c r="P444" s="348"/>
    </row>
    <row r="445" spans="4:16" ht="40.15" customHeight="1" x14ac:dyDescent="0.25">
      <c r="D445" s="348"/>
      <c r="E445" s="431"/>
      <c r="F445" s="444"/>
      <c r="G445" s="350"/>
      <c r="H445" s="351"/>
      <c r="I445" s="351"/>
      <c r="J445" s="352"/>
      <c r="K445" s="352"/>
      <c r="L445" s="348"/>
      <c r="M445" s="348"/>
      <c r="N445" s="348"/>
      <c r="O445" s="353"/>
      <c r="P445" s="348"/>
    </row>
    <row r="446" spans="4:16" ht="40.15" customHeight="1" x14ac:dyDescent="0.25">
      <c r="D446" s="348"/>
      <c r="E446" s="431"/>
      <c r="F446" s="444"/>
      <c r="G446" s="350"/>
      <c r="H446" s="351"/>
      <c r="I446" s="351"/>
      <c r="J446" s="352"/>
      <c r="K446" s="352"/>
      <c r="L446" s="348"/>
      <c r="M446" s="348"/>
      <c r="N446" s="348"/>
      <c r="O446" s="353"/>
      <c r="P446" s="348"/>
    </row>
    <row r="447" spans="4:16" ht="40.15" customHeight="1" x14ac:dyDescent="0.25">
      <c r="D447" s="348"/>
      <c r="E447" s="431"/>
      <c r="F447" s="444"/>
      <c r="G447" s="350"/>
      <c r="H447" s="351"/>
      <c r="I447" s="351"/>
      <c r="J447" s="352"/>
      <c r="K447" s="352"/>
      <c r="L447" s="348"/>
      <c r="M447" s="348"/>
      <c r="N447" s="348"/>
      <c r="O447" s="353"/>
      <c r="P447" s="348"/>
    </row>
    <row r="448" spans="4:16" ht="40.15" customHeight="1" x14ac:dyDescent="0.25">
      <c r="D448" s="348"/>
      <c r="E448" s="431"/>
      <c r="F448" s="444"/>
      <c r="G448" s="350"/>
      <c r="H448" s="351"/>
      <c r="I448" s="351"/>
      <c r="J448" s="352"/>
      <c r="K448" s="352"/>
      <c r="L448" s="348"/>
      <c r="M448" s="348"/>
      <c r="N448" s="348"/>
      <c r="O448" s="353"/>
      <c r="P448" s="348"/>
    </row>
    <row r="449" spans="4:16" ht="40.15" customHeight="1" x14ac:dyDescent="0.25">
      <c r="D449" s="348"/>
      <c r="E449" s="431"/>
      <c r="F449" s="444"/>
      <c r="G449" s="350"/>
      <c r="H449" s="351"/>
      <c r="I449" s="351"/>
      <c r="J449" s="352"/>
      <c r="K449" s="352"/>
      <c r="L449" s="348"/>
      <c r="M449" s="348"/>
      <c r="N449" s="348"/>
      <c r="O449" s="353"/>
      <c r="P449" s="348"/>
    </row>
    <row r="450" spans="4:16" ht="40.15" customHeight="1" x14ac:dyDescent="0.25">
      <c r="D450" s="348"/>
      <c r="E450" s="431"/>
      <c r="F450" s="444"/>
      <c r="G450" s="350"/>
      <c r="H450" s="351"/>
      <c r="I450" s="351"/>
      <c r="J450" s="352"/>
      <c r="K450" s="352"/>
      <c r="L450" s="348"/>
      <c r="M450" s="348"/>
      <c r="N450" s="348"/>
      <c r="O450" s="353"/>
      <c r="P450" s="348"/>
    </row>
    <row r="451" spans="4:16" ht="40.15" customHeight="1" x14ac:dyDescent="0.25">
      <c r="D451" s="348"/>
      <c r="E451" s="431"/>
      <c r="F451" s="444"/>
      <c r="G451" s="350"/>
      <c r="H451" s="351"/>
      <c r="I451" s="351"/>
      <c r="J451" s="352"/>
      <c r="K451" s="352"/>
      <c r="L451" s="348"/>
      <c r="M451" s="348"/>
      <c r="N451" s="348"/>
      <c r="O451" s="353"/>
      <c r="P451" s="348"/>
    </row>
    <row r="452" spans="4:16" ht="40.15" customHeight="1" x14ac:dyDescent="0.25">
      <c r="D452" s="348"/>
      <c r="E452" s="431"/>
      <c r="F452" s="444"/>
      <c r="G452" s="350"/>
      <c r="H452" s="351"/>
      <c r="I452" s="351"/>
      <c r="J452" s="352"/>
      <c r="K452" s="352"/>
      <c r="L452" s="348"/>
      <c r="M452" s="348"/>
      <c r="N452" s="348"/>
      <c r="O452" s="353"/>
      <c r="P452" s="348"/>
    </row>
    <row r="453" spans="4:16" ht="40.15" customHeight="1" x14ac:dyDescent="0.25">
      <c r="D453" s="348"/>
      <c r="E453" s="431"/>
      <c r="F453" s="444"/>
      <c r="G453" s="350"/>
      <c r="H453" s="351"/>
      <c r="I453" s="351"/>
      <c r="J453" s="352"/>
      <c r="K453" s="352"/>
      <c r="L453" s="348"/>
      <c r="M453" s="348"/>
      <c r="N453" s="348"/>
      <c r="O453" s="353"/>
      <c r="P453" s="348"/>
    </row>
    <row r="454" spans="4:16" ht="40.15" customHeight="1" x14ac:dyDescent="0.25">
      <c r="D454" s="348"/>
      <c r="E454" s="431"/>
      <c r="F454" s="444"/>
      <c r="G454" s="350"/>
      <c r="H454" s="351"/>
      <c r="I454" s="351"/>
      <c r="J454" s="352"/>
      <c r="K454" s="352"/>
      <c r="L454" s="348"/>
      <c r="M454" s="348"/>
      <c r="N454" s="348"/>
      <c r="O454" s="353"/>
      <c r="P454" s="348"/>
    </row>
    <row r="455" spans="4:16" ht="40.15" customHeight="1" x14ac:dyDescent="0.25">
      <c r="D455" s="348"/>
      <c r="E455" s="431"/>
      <c r="F455" s="444"/>
      <c r="G455" s="350"/>
      <c r="H455" s="351"/>
      <c r="I455" s="351"/>
      <c r="J455" s="352"/>
      <c r="K455" s="352"/>
      <c r="L455" s="348"/>
      <c r="M455" s="348"/>
      <c r="N455" s="348"/>
      <c r="O455" s="353"/>
      <c r="P455" s="348"/>
    </row>
    <row r="456" spans="4:16" ht="40.15" customHeight="1" x14ac:dyDescent="0.25">
      <c r="D456" s="348"/>
      <c r="E456" s="431"/>
      <c r="F456" s="444"/>
      <c r="G456" s="350"/>
      <c r="H456" s="351"/>
      <c r="I456" s="351"/>
      <c r="J456" s="352"/>
      <c r="K456" s="352"/>
      <c r="L456" s="348"/>
      <c r="M456" s="348"/>
      <c r="N456" s="348"/>
      <c r="O456" s="353"/>
      <c r="P456" s="348"/>
    </row>
    <row r="457" spans="4:16" ht="40.15" customHeight="1" x14ac:dyDescent="0.25">
      <c r="D457" s="348"/>
      <c r="E457" s="431"/>
      <c r="F457" s="444"/>
      <c r="G457" s="350"/>
      <c r="H457" s="351"/>
      <c r="I457" s="351"/>
      <c r="J457" s="352"/>
      <c r="K457" s="352"/>
      <c r="L457" s="348"/>
      <c r="M457" s="348"/>
      <c r="N457" s="348"/>
      <c r="O457" s="353"/>
      <c r="P457" s="348"/>
    </row>
    <row r="458" spans="4:16" ht="40.15" customHeight="1" x14ac:dyDescent="0.25">
      <c r="D458" s="348"/>
      <c r="E458" s="431"/>
      <c r="F458" s="444"/>
      <c r="G458" s="350"/>
      <c r="H458" s="351"/>
      <c r="I458" s="351"/>
      <c r="J458" s="352"/>
      <c r="K458" s="352"/>
      <c r="L458" s="348"/>
      <c r="M458" s="348"/>
      <c r="N458" s="348"/>
      <c r="O458" s="353"/>
      <c r="P458" s="348"/>
    </row>
    <row r="459" spans="4:16" ht="40.15" customHeight="1" x14ac:dyDescent="0.25">
      <c r="D459" s="348"/>
      <c r="E459" s="431"/>
      <c r="F459" s="444"/>
      <c r="G459" s="350"/>
      <c r="H459" s="351"/>
      <c r="I459" s="351"/>
      <c r="J459" s="352"/>
      <c r="K459" s="352"/>
      <c r="L459" s="348"/>
      <c r="M459" s="348"/>
      <c r="N459" s="348"/>
      <c r="O459" s="353"/>
      <c r="P459" s="348"/>
    </row>
    <row r="460" spans="4:16" ht="40.15" customHeight="1" x14ac:dyDescent="0.25">
      <c r="D460" s="348"/>
      <c r="E460" s="431"/>
      <c r="F460" s="444"/>
      <c r="G460" s="350"/>
      <c r="H460" s="351"/>
      <c r="I460" s="351"/>
      <c r="J460" s="352"/>
      <c r="K460" s="352"/>
      <c r="L460" s="348"/>
      <c r="M460" s="348"/>
      <c r="N460" s="348"/>
      <c r="O460" s="353"/>
      <c r="P460" s="348"/>
    </row>
    <row r="461" spans="4:16" ht="40.15" customHeight="1" x14ac:dyDescent="0.25">
      <c r="D461" s="348"/>
      <c r="E461" s="431"/>
      <c r="F461" s="444"/>
      <c r="G461" s="350"/>
      <c r="H461" s="351"/>
      <c r="I461" s="351"/>
      <c r="J461" s="352"/>
      <c r="K461" s="352"/>
      <c r="L461" s="348"/>
      <c r="M461" s="348"/>
      <c r="N461" s="348"/>
      <c r="O461" s="353"/>
      <c r="P461" s="348"/>
    </row>
    <row r="462" spans="4:16" ht="40.15" customHeight="1" x14ac:dyDescent="0.25">
      <c r="D462" s="348"/>
      <c r="E462" s="431"/>
      <c r="F462" s="444"/>
      <c r="G462" s="350"/>
      <c r="H462" s="351"/>
      <c r="I462" s="351"/>
      <c r="J462" s="352"/>
      <c r="K462" s="352"/>
      <c r="L462" s="348"/>
      <c r="M462" s="348"/>
      <c r="N462" s="348"/>
      <c r="O462" s="353"/>
      <c r="P462" s="348"/>
    </row>
    <row r="463" spans="4:16" ht="40.15" customHeight="1" x14ac:dyDescent="0.25">
      <c r="D463" s="348"/>
      <c r="E463" s="431"/>
      <c r="F463" s="444"/>
      <c r="G463" s="350"/>
      <c r="H463" s="351"/>
      <c r="I463" s="351"/>
      <c r="J463" s="352"/>
      <c r="K463" s="352"/>
      <c r="L463" s="348"/>
      <c r="M463" s="348"/>
      <c r="N463" s="348"/>
      <c r="O463" s="353"/>
      <c r="P463" s="348"/>
    </row>
    <row r="464" spans="4:16" ht="40.15" customHeight="1" x14ac:dyDescent="0.25">
      <c r="D464" s="348"/>
      <c r="E464" s="431"/>
      <c r="F464" s="444"/>
      <c r="G464" s="350"/>
      <c r="H464" s="351"/>
      <c r="I464" s="351"/>
      <c r="J464" s="352"/>
      <c r="K464" s="352"/>
      <c r="L464" s="348"/>
      <c r="M464" s="348"/>
      <c r="N464" s="348"/>
      <c r="O464" s="353"/>
      <c r="P464" s="348"/>
    </row>
    <row r="465" spans="4:16" ht="40.15" customHeight="1" x14ac:dyDescent="0.25">
      <c r="D465" s="348"/>
      <c r="E465" s="431"/>
      <c r="F465" s="444"/>
      <c r="G465" s="350"/>
      <c r="H465" s="351"/>
      <c r="I465" s="351"/>
      <c r="J465" s="352"/>
      <c r="K465" s="352"/>
      <c r="L465" s="348"/>
      <c r="M465" s="348"/>
      <c r="N465" s="348"/>
      <c r="O465" s="353"/>
      <c r="P465" s="348"/>
    </row>
    <row r="466" spans="4:16" ht="40.15" customHeight="1" x14ac:dyDescent="0.25">
      <c r="D466" s="348"/>
      <c r="E466" s="431"/>
      <c r="F466" s="444"/>
      <c r="G466" s="350"/>
      <c r="H466" s="351"/>
      <c r="I466" s="351"/>
      <c r="J466" s="352"/>
      <c r="K466" s="352"/>
      <c r="L466" s="348"/>
      <c r="M466" s="348"/>
      <c r="N466" s="348"/>
      <c r="O466" s="353"/>
      <c r="P466" s="348"/>
    </row>
    <row r="467" spans="4:16" ht="40.15" customHeight="1" x14ac:dyDescent="0.25">
      <c r="D467" s="348"/>
      <c r="E467" s="431"/>
      <c r="F467" s="444"/>
      <c r="G467" s="350"/>
      <c r="H467" s="351"/>
      <c r="I467" s="351"/>
      <c r="J467" s="352"/>
      <c r="K467" s="352"/>
      <c r="L467" s="348"/>
      <c r="M467" s="348"/>
      <c r="N467" s="348"/>
      <c r="O467" s="353"/>
      <c r="P467" s="348"/>
    </row>
    <row r="468" spans="4:16" ht="40.15" customHeight="1" x14ac:dyDescent="0.25">
      <c r="D468" s="348"/>
      <c r="E468" s="431"/>
      <c r="F468" s="444"/>
      <c r="G468" s="350"/>
      <c r="H468" s="351"/>
      <c r="I468" s="351"/>
      <c r="J468" s="352"/>
      <c r="K468" s="352"/>
      <c r="L468" s="348"/>
      <c r="M468" s="348"/>
      <c r="N468" s="348"/>
      <c r="O468" s="353"/>
      <c r="P468" s="348"/>
    </row>
    <row r="469" spans="4:16" ht="40.15" customHeight="1" x14ac:dyDescent="0.25">
      <c r="D469" s="348"/>
      <c r="E469" s="431"/>
      <c r="F469" s="444"/>
      <c r="G469" s="350"/>
      <c r="H469" s="351"/>
      <c r="I469" s="351"/>
      <c r="J469" s="352"/>
      <c r="K469" s="352"/>
      <c r="L469" s="348"/>
      <c r="M469" s="348"/>
      <c r="N469" s="348"/>
      <c r="O469" s="353"/>
      <c r="P469" s="348"/>
    </row>
    <row r="470" spans="4:16" ht="40.15" customHeight="1" x14ac:dyDescent="0.25">
      <c r="D470" s="348"/>
      <c r="E470" s="431"/>
      <c r="F470" s="444"/>
      <c r="G470" s="350"/>
      <c r="H470" s="351"/>
      <c r="I470" s="351"/>
      <c r="J470" s="352"/>
      <c r="K470" s="352"/>
      <c r="L470" s="348"/>
      <c r="M470" s="348"/>
      <c r="N470" s="348"/>
      <c r="O470" s="353"/>
      <c r="P470" s="348"/>
    </row>
    <row r="471" spans="4:16" ht="40.15" customHeight="1" x14ac:dyDescent="0.25">
      <c r="D471" s="348"/>
      <c r="E471" s="431"/>
      <c r="F471" s="444"/>
      <c r="G471" s="350"/>
      <c r="H471" s="351"/>
      <c r="I471" s="351"/>
      <c r="J471" s="352"/>
      <c r="K471" s="352"/>
      <c r="L471" s="348"/>
      <c r="M471" s="348"/>
      <c r="N471" s="348"/>
      <c r="O471" s="353"/>
      <c r="P471" s="348"/>
    </row>
    <row r="472" spans="4:16" ht="40.15" customHeight="1" x14ac:dyDescent="0.25">
      <c r="D472" s="348"/>
      <c r="E472" s="431"/>
      <c r="F472" s="444"/>
      <c r="G472" s="350"/>
      <c r="H472" s="351"/>
      <c r="I472" s="351"/>
      <c r="J472" s="352"/>
      <c r="K472" s="352"/>
      <c r="L472" s="348"/>
      <c r="M472" s="348"/>
      <c r="N472" s="348"/>
      <c r="O472" s="353"/>
      <c r="P472" s="348"/>
    </row>
    <row r="473" spans="4:16" ht="40.15" customHeight="1" x14ac:dyDescent="0.25">
      <c r="D473" s="348"/>
      <c r="E473" s="431"/>
      <c r="F473" s="444"/>
      <c r="G473" s="350"/>
      <c r="H473" s="351"/>
      <c r="I473" s="351"/>
      <c r="J473" s="352"/>
      <c r="K473" s="352"/>
      <c r="L473" s="348"/>
      <c r="M473" s="348"/>
      <c r="N473" s="348"/>
      <c r="O473" s="353"/>
      <c r="P473" s="348"/>
    </row>
    <row r="474" spans="4:16" ht="40.15" customHeight="1" x14ac:dyDescent="0.25">
      <c r="D474" s="348"/>
      <c r="E474" s="431"/>
      <c r="F474" s="444"/>
      <c r="G474" s="350"/>
      <c r="H474" s="351"/>
      <c r="I474" s="351"/>
      <c r="J474" s="352"/>
      <c r="K474" s="352"/>
      <c r="L474" s="348"/>
      <c r="M474" s="348"/>
      <c r="N474" s="348"/>
      <c r="O474" s="353"/>
      <c r="P474" s="348"/>
    </row>
    <row r="475" spans="4:16" ht="40.15" customHeight="1" x14ac:dyDescent="0.25">
      <c r="D475" s="348"/>
      <c r="E475" s="431"/>
      <c r="F475" s="444"/>
      <c r="G475" s="350"/>
      <c r="H475" s="351"/>
      <c r="I475" s="351"/>
      <c r="J475" s="352"/>
      <c r="K475" s="352"/>
      <c r="L475" s="348"/>
      <c r="M475" s="348"/>
      <c r="N475" s="348"/>
      <c r="O475" s="353"/>
      <c r="P475" s="348"/>
    </row>
    <row r="476" spans="4:16" ht="40.15" customHeight="1" x14ac:dyDescent="0.25">
      <c r="D476" s="348"/>
      <c r="E476" s="431"/>
      <c r="F476" s="444"/>
      <c r="G476" s="350"/>
      <c r="H476" s="351"/>
      <c r="I476" s="351"/>
      <c r="J476" s="352"/>
      <c r="K476" s="352"/>
      <c r="L476" s="348"/>
      <c r="M476" s="348"/>
      <c r="N476" s="348"/>
      <c r="O476" s="353"/>
      <c r="P476" s="348"/>
    </row>
    <row r="477" spans="4:16" ht="40.15" customHeight="1" x14ac:dyDescent="0.25">
      <c r="D477" s="348"/>
      <c r="E477" s="431"/>
      <c r="F477" s="444"/>
      <c r="G477" s="350"/>
      <c r="H477" s="351"/>
      <c r="I477" s="351"/>
      <c r="J477" s="352"/>
      <c r="K477" s="352"/>
      <c r="L477" s="348"/>
      <c r="M477" s="348"/>
      <c r="N477" s="348"/>
      <c r="O477" s="353"/>
      <c r="P477" s="348"/>
    </row>
    <row r="478" spans="4:16" ht="40.15" customHeight="1" x14ac:dyDescent="0.25">
      <c r="D478" s="348"/>
      <c r="E478" s="431"/>
      <c r="F478" s="444"/>
      <c r="G478" s="350"/>
      <c r="H478" s="351"/>
      <c r="I478" s="351"/>
      <c r="J478" s="352"/>
      <c r="K478" s="352"/>
      <c r="L478" s="348"/>
      <c r="M478" s="348"/>
      <c r="N478" s="348"/>
      <c r="O478" s="353"/>
      <c r="P478" s="348"/>
    </row>
    <row r="479" spans="4:16" ht="40.15" customHeight="1" x14ac:dyDescent="0.25">
      <c r="D479" s="348"/>
      <c r="E479" s="431"/>
      <c r="F479" s="444"/>
      <c r="G479" s="350"/>
      <c r="H479" s="351"/>
      <c r="I479" s="351"/>
      <c r="J479" s="352"/>
      <c r="K479" s="352"/>
      <c r="L479" s="348"/>
      <c r="M479" s="348"/>
      <c r="N479" s="348"/>
      <c r="O479" s="353"/>
      <c r="P479" s="348"/>
    </row>
    <row r="480" spans="4:16" ht="40.15" customHeight="1" x14ac:dyDescent="0.25">
      <c r="D480" s="348"/>
      <c r="E480" s="431"/>
      <c r="F480" s="444"/>
      <c r="G480" s="350"/>
      <c r="H480" s="351"/>
      <c r="I480" s="351"/>
      <c r="J480" s="352"/>
      <c r="K480" s="352"/>
      <c r="L480" s="348"/>
      <c r="M480" s="348"/>
      <c r="N480" s="348"/>
      <c r="O480" s="353"/>
      <c r="P480" s="348"/>
    </row>
    <row r="481" spans="4:16" ht="40.15" customHeight="1" x14ac:dyDescent="0.25">
      <c r="D481" s="348"/>
      <c r="E481" s="431"/>
      <c r="F481" s="444"/>
      <c r="G481" s="350"/>
      <c r="H481" s="351"/>
      <c r="I481" s="351"/>
      <c r="J481" s="352"/>
      <c r="K481" s="352"/>
      <c r="L481" s="348"/>
      <c r="M481" s="348"/>
      <c r="N481" s="348"/>
      <c r="O481" s="353"/>
      <c r="P481" s="348"/>
    </row>
    <row r="482" spans="4:16" ht="40.15" customHeight="1" x14ac:dyDescent="0.25">
      <c r="D482" s="348"/>
      <c r="E482" s="431"/>
      <c r="F482" s="444"/>
      <c r="G482" s="350"/>
      <c r="H482" s="351"/>
      <c r="I482" s="351"/>
      <c r="J482" s="352"/>
      <c r="K482" s="352"/>
      <c r="L482" s="348"/>
      <c r="M482" s="348"/>
      <c r="N482" s="348"/>
      <c r="O482" s="353"/>
      <c r="P482" s="348"/>
    </row>
    <row r="483" spans="4:16" ht="40.15" customHeight="1" x14ac:dyDescent="0.25">
      <c r="D483" s="348"/>
      <c r="E483" s="431"/>
      <c r="F483" s="444"/>
      <c r="G483" s="350"/>
      <c r="H483" s="351"/>
      <c r="I483" s="351"/>
      <c r="J483" s="352"/>
      <c r="K483" s="352"/>
      <c r="L483" s="348"/>
      <c r="M483" s="348"/>
      <c r="N483" s="348"/>
      <c r="O483" s="353"/>
      <c r="P483" s="348"/>
    </row>
    <row r="484" spans="4:16" ht="40.15" customHeight="1" x14ac:dyDescent="0.25">
      <c r="D484" s="348"/>
      <c r="E484" s="431"/>
      <c r="F484" s="444"/>
      <c r="G484" s="350"/>
      <c r="H484" s="351"/>
      <c r="I484" s="351"/>
      <c r="J484" s="352"/>
      <c r="K484" s="352"/>
      <c r="L484" s="348"/>
      <c r="M484" s="348"/>
      <c r="N484" s="348"/>
      <c r="O484" s="353"/>
      <c r="P484" s="348"/>
    </row>
    <row r="485" spans="4:16" ht="40.15" customHeight="1" x14ac:dyDescent="0.25">
      <c r="D485" s="348"/>
      <c r="E485" s="431"/>
      <c r="F485" s="444"/>
      <c r="G485" s="350"/>
      <c r="H485" s="351"/>
      <c r="I485" s="351"/>
      <c r="J485" s="352"/>
      <c r="K485" s="352"/>
      <c r="L485" s="348"/>
      <c r="M485" s="348"/>
      <c r="N485" s="348"/>
      <c r="O485" s="353"/>
      <c r="P485" s="348"/>
    </row>
    <row r="486" spans="4:16" ht="40.15" customHeight="1" x14ac:dyDescent="0.25">
      <c r="D486" s="348"/>
      <c r="E486" s="431"/>
      <c r="F486" s="444"/>
      <c r="G486" s="350"/>
      <c r="H486" s="351"/>
      <c r="I486" s="351"/>
      <c r="J486" s="352"/>
      <c r="K486" s="352"/>
      <c r="L486" s="348"/>
      <c r="M486" s="348"/>
      <c r="N486" s="348"/>
      <c r="O486" s="353"/>
      <c r="P486" s="348"/>
    </row>
    <row r="487" spans="4:16" ht="40.15" customHeight="1" x14ac:dyDescent="0.25">
      <c r="D487" s="348"/>
      <c r="E487" s="431"/>
      <c r="F487" s="444"/>
      <c r="G487" s="350"/>
      <c r="H487" s="351"/>
      <c r="I487" s="351"/>
      <c r="J487" s="352"/>
      <c r="K487" s="352"/>
      <c r="L487" s="348"/>
      <c r="M487" s="348"/>
      <c r="N487" s="348"/>
      <c r="O487" s="353"/>
      <c r="P487" s="348"/>
    </row>
    <row r="488" spans="4:16" ht="40.15" customHeight="1" x14ac:dyDescent="0.25">
      <c r="D488" s="348"/>
      <c r="E488" s="431"/>
      <c r="F488" s="444"/>
      <c r="G488" s="350"/>
      <c r="H488" s="351"/>
      <c r="I488" s="351"/>
      <c r="J488" s="352"/>
      <c r="K488" s="352"/>
      <c r="L488" s="348"/>
      <c r="M488" s="348"/>
      <c r="N488" s="348"/>
      <c r="O488" s="353"/>
      <c r="P488" s="348"/>
    </row>
    <row r="489" spans="4:16" ht="40.15" customHeight="1" x14ac:dyDescent="0.25">
      <c r="D489" s="348"/>
      <c r="E489" s="431"/>
      <c r="F489" s="444"/>
      <c r="G489" s="350"/>
      <c r="H489" s="351"/>
      <c r="I489" s="351"/>
      <c r="J489" s="352"/>
      <c r="K489" s="352"/>
      <c r="L489" s="348"/>
      <c r="M489" s="348"/>
      <c r="N489" s="348"/>
      <c r="O489" s="353"/>
      <c r="P489" s="348"/>
    </row>
    <row r="490" spans="4:16" ht="40.15" customHeight="1" x14ac:dyDescent="0.25">
      <c r="D490" s="348"/>
      <c r="E490" s="431"/>
      <c r="F490" s="444"/>
      <c r="G490" s="350"/>
      <c r="H490" s="351"/>
      <c r="I490" s="351"/>
      <c r="J490" s="352"/>
      <c r="K490" s="352"/>
      <c r="L490" s="348"/>
      <c r="M490" s="348"/>
      <c r="N490" s="348"/>
      <c r="O490" s="353"/>
      <c r="P490" s="348"/>
    </row>
    <row r="491" spans="4:16" ht="40.15" customHeight="1" x14ac:dyDescent="0.25">
      <c r="D491" s="348"/>
      <c r="E491" s="431"/>
      <c r="F491" s="444"/>
      <c r="G491" s="350"/>
      <c r="H491" s="351"/>
      <c r="I491" s="351"/>
      <c r="J491" s="352"/>
      <c r="K491" s="352"/>
      <c r="L491" s="348"/>
      <c r="M491" s="348"/>
      <c r="N491" s="348"/>
      <c r="O491" s="353"/>
      <c r="P491" s="348"/>
    </row>
    <row r="492" spans="4:16" ht="40.15" customHeight="1" x14ac:dyDescent="0.25">
      <c r="D492" s="348"/>
      <c r="E492" s="431"/>
      <c r="F492" s="444"/>
      <c r="G492" s="350"/>
      <c r="H492" s="351"/>
      <c r="I492" s="351"/>
      <c r="J492" s="352"/>
      <c r="K492" s="352"/>
      <c r="L492" s="348"/>
      <c r="M492" s="348"/>
      <c r="N492" s="348"/>
      <c r="O492" s="353"/>
      <c r="P492" s="348"/>
    </row>
    <row r="493" spans="4:16" ht="40.15" customHeight="1" x14ac:dyDescent="0.25">
      <c r="D493" s="348"/>
      <c r="E493" s="431"/>
      <c r="F493" s="444"/>
      <c r="G493" s="350"/>
      <c r="H493" s="351"/>
      <c r="I493" s="351"/>
      <c r="J493" s="352"/>
      <c r="K493" s="352"/>
      <c r="L493" s="348"/>
      <c r="M493" s="348"/>
      <c r="N493" s="348"/>
      <c r="O493" s="353"/>
      <c r="P493" s="348"/>
    </row>
    <row r="494" spans="4:16" ht="40.15" customHeight="1" x14ac:dyDescent="0.25">
      <c r="D494" s="348"/>
      <c r="E494" s="431"/>
      <c r="F494" s="444"/>
      <c r="G494" s="350"/>
      <c r="H494" s="351"/>
      <c r="I494" s="351"/>
      <c r="J494" s="352"/>
      <c r="K494" s="352"/>
      <c r="L494" s="348"/>
      <c r="M494" s="348"/>
      <c r="N494" s="348"/>
      <c r="O494" s="353"/>
      <c r="P494" s="348"/>
    </row>
    <row r="495" spans="4:16" ht="40.15" customHeight="1" x14ac:dyDescent="0.25">
      <c r="D495" s="348"/>
      <c r="E495" s="431"/>
      <c r="F495" s="444"/>
      <c r="G495" s="350"/>
      <c r="H495" s="351"/>
      <c r="I495" s="351"/>
      <c r="J495" s="352"/>
      <c r="K495" s="352"/>
      <c r="L495" s="348"/>
      <c r="M495" s="348"/>
      <c r="N495" s="348"/>
      <c r="O495" s="353"/>
      <c r="P495" s="348"/>
    </row>
    <row r="496" spans="4:16" ht="40.15" customHeight="1" x14ac:dyDescent="0.25">
      <c r="D496" s="348"/>
      <c r="E496" s="431"/>
      <c r="F496" s="444"/>
      <c r="G496" s="350"/>
      <c r="H496" s="351"/>
      <c r="I496" s="351"/>
      <c r="J496" s="352"/>
      <c r="K496" s="352"/>
      <c r="L496" s="348"/>
      <c r="M496" s="348"/>
      <c r="N496" s="348"/>
      <c r="O496" s="353"/>
      <c r="P496" s="348"/>
    </row>
    <row r="497" spans="4:16" ht="40.15" customHeight="1" x14ac:dyDescent="0.25">
      <c r="D497" s="348"/>
      <c r="E497" s="431"/>
      <c r="F497" s="444"/>
      <c r="G497" s="350"/>
      <c r="H497" s="351"/>
      <c r="I497" s="351"/>
      <c r="J497" s="352"/>
      <c r="K497" s="352"/>
      <c r="L497" s="348"/>
      <c r="M497" s="348"/>
      <c r="N497" s="348"/>
      <c r="O497" s="353"/>
      <c r="P497" s="348"/>
    </row>
    <row r="498" spans="4:16" ht="40.15" customHeight="1" x14ac:dyDescent="0.25">
      <c r="D498" s="348"/>
      <c r="E498" s="431"/>
      <c r="F498" s="444"/>
      <c r="G498" s="350"/>
      <c r="H498" s="351"/>
      <c r="I498" s="351"/>
      <c r="J498" s="352"/>
      <c r="K498" s="352"/>
      <c r="L498" s="348"/>
      <c r="M498" s="348"/>
      <c r="N498" s="348"/>
      <c r="O498" s="353"/>
      <c r="P498" s="348"/>
    </row>
    <row r="499" spans="4:16" ht="40.15" customHeight="1" x14ac:dyDescent="0.25">
      <c r="D499" s="348"/>
      <c r="E499" s="431"/>
      <c r="F499" s="444"/>
      <c r="G499" s="350"/>
      <c r="H499" s="351"/>
      <c r="I499" s="351"/>
      <c r="J499" s="352"/>
      <c r="K499" s="352"/>
      <c r="L499" s="348"/>
      <c r="M499" s="348"/>
      <c r="N499" s="348"/>
      <c r="O499" s="353"/>
      <c r="P499" s="348"/>
    </row>
    <row r="500" spans="4:16" ht="40.15" customHeight="1" x14ac:dyDescent="0.25">
      <c r="D500" s="348"/>
      <c r="E500" s="431"/>
      <c r="F500" s="444"/>
      <c r="G500" s="350"/>
      <c r="H500" s="351"/>
      <c r="I500" s="351"/>
      <c r="J500" s="352"/>
      <c r="K500" s="352"/>
      <c r="L500" s="348"/>
      <c r="M500" s="348"/>
      <c r="N500" s="348"/>
      <c r="O500" s="353"/>
      <c r="P500" s="348"/>
    </row>
    <row r="501" spans="4:16" ht="40.15" customHeight="1" x14ac:dyDescent="0.25">
      <c r="D501" s="348"/>
      <c r="E501" s="431"/>
      <c r="F501" s="444"/>
      <c r="G501" s="350"/>
      <c r="H501" s="351"/>
      <c r="I501" s="351"/>
      <c r="J501" s="352"/>
      <c r="K501" s="352"/>
      <c r="L501" s="348"/>
      <c r="M501" s="348"/>
      <c r="N501" s="348"/>
      <c r="O501" s="353"/>
      <c r="P501" s="348"/>
    </row>
    <row r="502" spans="4:16" ht="40.15" customHeight="1" x14ac:dyDescent="0.25">
      <c r="D502" s="348"/>
      <c r="E502" s="431"/>
      <c r="F502" s="444"/>
      <c r="G502" s="350"/>
      <c r="H502" s="351"/>
      <c r="I502" s="351"/>
      <c r="J502" s="352"/>
      <c r="K502" s="352"/>
      <c r="L502" s="348"/>
      <c r="M502" s="348"/>
      <c r="N502" s="348"/>
      <c r="O502" s="353"/>
      <c r="P502" s="348"/>
    </row>
    <row r="503" spans="4:16" ht="40.15" customHeight="1" x14ac:dyDescent="0.25">
      <c r="D503" s="348"/>
      <c r="E503" s="431"/>
      <c r="F503" s="444"/>
      <c r="G503" s="350"/>
      <c r="H503" s="351"/>
      <c r="I503" s="351"/>
      <c r="J503" s="352"/>
      <c r="K503" s="352"/>
      <c r="L503" s="348"/>
      <c r="M503" s="348"/>
      <c r="N503" s="348"/>
      <c r="O503" s="353"/>
      <c r="P503" s="348"/>
    </row>
    <row r="504" spans="4:16" ht="40.15" customHeight="1" x14ac:dyDescent="0.25">
      <c r="D504" s="348"/>
      <c r="E504" s="431"/>
      <c r="F504" s="444"/>
      <c r="G504" s="350"/>
      <c r="H504" s="351"/>
      <c r="I504" s="351"/>
      <c r="J504" s="352"/>
      <c r="K504" s="352"/>
      <c r="L504" s="348"/>
      <c r="M504" s="348"/>
      <c r="N504" s="348"/>
      <c r="O504" s="353"/>
      <c r="P504" s="348"/>
    </row>
    <row r="505" spans="4:16" ht="40.15" customHeight="1" x14ac:dyDescent="0.25">
      <c r="D505" s="348"/>
      <c r="E505" s="431"/>
      <c r="F505" s="444"/>
      <c r="G505" s="350"/>
      <c r="H505" s="351"/>
      <c r="I505" s="351"/>
      <c r="J505" s="352"/>
      <c r="K505" s="352"/>
      <c r="L505" s="348"/>
      <c r="M505" s="348"/>
      <c r="N505" s="348"/>
      <c r="O505" s="353"/>
      <c r="P505" s="348"/>
    </row>
    <row r="506" spans="4:16" ht="40.15" customHeight="1" x14ac:dyDescent="0.25">
      <c r="D506" s="348"/>
      <c r="E506" s="431"/>
      <c r="F506" s="444"/>
      <c r="G506" s="350"/>
      <c r="H506" s="351"/>
      <c r="I506" s="351"/>
      <c r="J506" s="352"/>
      <c r="K506" s="352"/>
      <c r="L506" s="348"/>
      <c r="M506" s="348"/>
      <c r="N506" s="348"/>
      <c r="O506" s="353"/>
      <c r="P506" s="348"/>
    </row>
    <row r="507" spans="4:16" ht="40.15" customHeight="1" x14ac:dyDescent="0.25">
      <c r="D507" s="348"/>
      <c r="E507" s="431"/>
      <c r="F507" s="444"/>
      <c r="G507" s="350"/>
      <c r="H507" s="351"/>
      <c r="I507" s="351"/>
      <c r="J507" s="352"/>
      <c r="K507" s="352"/>
      <c r="L507" s="348"/>
      <c r="M507" s="348"/>
      <c r="N507" s="348"/>
      <c r="O507" s="353"/>
      <c r="P507" s="348"/>
    </row>
    <row r="508" spans="4:16" ht="40.15" customHeight="1" x14ac:dyDescent="0.25">
      <c r="D508" s="348"/>
      <c r="E508" s="431"/>
      <c r="F508" s="444"/>
      <c r="G508" s="350"/>
      <c r="H508" s="351"/>
      <c r="I508" s="351"/>
      <c r="J508" s="352"/>
      <c r="K508" s="352"/>
      <c r="L508" s="348"/>
      <c r="M508" s="348"/>
      <c r="N508" s="348"/>
      <c r="O508" s="353"/>
      <c r="P508" s="348"/>
    </row>
    <row r="509" spans="4:16" ht="40.15" customHeight="1" x14ac:dyDescent="0.25">
      <c r="D509" s="348"/>
      <c r="E509" s="431"/>
      <c r="F509" s="444"/>
      <c r="G509" s="350"/>
      <c r="H509" s="351"/>
      <c r="I509" s="351"/>
      <c r="J509" s="352"/>
      <c r="K509" s="352"/>
      <c r="L509" s="348"/>
      <c r="M509" s="348"/>
      <c r="N509" s="348"/>
      <c r="O509" s="353"/>
      <c r="P509" s="348"/>
    </row>
    <row r="510" spans="4:16" ht="40.15" customHeight="1" x14ac:dyDescent="0.25">
      <c r="D510" s="348"/>
      <c r="E510" s="431"/>
      <c r="F510" s="444"/>
      <c r="G510" s="350"/>
      <c r="H510" s="351"/>
      <c r="I510" s="351"/>
      <c r="J510" s="352"/>
      <c r="K510" s="352"/>
      <c r="L510" s="348"/>
      <c r="M510" s="348"/>
      <c r="N510" s="348"/>
      <c r="O510" s="353"/>
      <c r="P510" s="348"/>
    </row>
    <row r="511" spans="4:16" ht="40.15" customHeight="1" x14ac:dyDescent="0.25">
      <c r="D511" s="348"/>
      <c r="E511" s="431"/>
      <c r="F511" s="444"/>
      <c r="G511" s="350"/>
      <c r="H511" s="351"/>
      <c r="I511" s="351"/>
      <c r="J511" s="352"/>
      <c r="K511" s="352"/>
      <c r="L511" s="348"/>
      <c r="M511" s="348"/>
      <c r="N511" s="348"/>
      <c r="O511" s="353"/>
      <c r="P511" s="348"/>
    </row>
    <row r="512" spans="4:16" ht="40.15" customHeight="1" x14ac:dyDescent="0.25">
      <c r="D512" s="348"/>
      <c r="E512" s="431"/>
      <c r="F512" s="444"/>
      <c r="G512" s="350"/>
      <c r="H512" s="351"/>
      <c r="I512" s="351"/>
      <c r="J512" s="352"/>
      <c r="K512" s="352"/>
      <c r="L512" s="348"/>
      <c r="M512" s="348"/>
      <c r="N512" s="348"/>
      <c r="O512" s="353"/>
      <c r="P512" s="348"/>
    </row>
    <row r="513" spans="4:16" ht="40.15" customHeight="1" x14ac:dyDescent="0.25">
      <c r="D513" s="348"/>
      <c r="E513" s="431"/>
      <c r="F513" s="444"/>
      <c r="G513" s="350"/>
      <c r="H513" s="351"/>
      <c r="I513" s="351"/>
      <c r="J513" s="352"/>
      <c r="K513" s="352"/>
      <c r="L513" s="348"/>
      <c r="M513" s="348"/>
      <c r="N513" s="348"/>
      <c r="O513" s="353"/>
      <c r="P513" s="348"/>
    </row>
    <row r="514" spans="4:16" ht="40.15" customHeight="1" x14ac:dyDescent="0.25">
      <c r="D514" s="348"/>
      <c r="E514" s="431"/>
      <c r="F514" s="444"/>
      <c r="G514" s="350"/>
      <c r="H514" s="351"/>
      <c r="I514" s="351"/>
      <c r="J514" s="352"/>
      <c r="K514" s="352"/>
      <c r="L514" s="348"/>
      <c r="M514" s="348"/>
      <c r="N514" s="348"/>
      <c r="O514" s="353"/>
      <c r="P514" s="348"/>
    </row>
    <row r="515" spans="4:16" ht="40.15" customHeight="1" x14ac:dyDescent="0.25">
      <c r="D515" s="348"/>
      <c r="E515" s="431"/>
      <c r="F515" s="444"/>
      <c r="G515" s="350"/>
      <c r="H515" s="351"/>
      <c r="I515" s="351"/>
      <c r="J515" s="352"/>
      <c r="K515" s="352"/>
      <c r="L515" s="348"/>
      <c r="M515" s="348"/>
      <c r="N515" s="348"/>
      <c r="O515" s="353"/>
      <c r="P515" s="348"/>
    </row>
    <row r="516" spans="4:16" ht="40.15" customHeight="1" x14ac:dyDescent="0.25">
      <c r="D516" s="348"/>
      <c r="E516" s="431"/>
      <c r="F516" s="444"/>
      <c r="G516" s="350"/>
      <c r="H516" s="351"/>
      <c r="I516" s="351"/>
      <c r="J516" s="352"/>
      <c r="K516" s="352"/>
      <c r="L516" s="348"/>
      <c r="M516" s="348"/>
      <c r="N516" s="348"/>
      <c r="O516" s="353"/>
      <c r="P516" s="348"/>
    </row>
    <row r="517" spans="4:16" ht="40.15" customHeight="1" x14ac:dyDescent="0.25">
      <c r="D517" s="348"/>
      <c r="E517" s="431"/>
      <c r="F517" s="444"/>
      <c r="G517" s="350"/>
      <c r="H517" s="351"/>
      <c r="I517" s="351"/>
      <c r="J517" s="352"/>
      <c r="K517" s="352"/>
      <c r="L517" s="348"/>
      <c r="M517" s="348"/>
      <c r="N517" s="348"/>
      <c r="O517" s="353"/>
      <c r="P517" s="348"/>
    </row>
    <row r="518" spans="4:16" ht="40.15" customHeight="1" x14ac:dyDescent="0.25">
      <c r="D518" s="348"/>
      <c r="E518" s="431"/>
      <c r="F518" s="444"/>
      <c r="G518" s="350"/>
      <c r="H518" s="351"/>
      <c r="I518" s="351"/>
      <c r="J518" s="352"/>
      <c r="K518" s="352"/>
      <c r="L518" s="348"/>
      <c r="M518" s="348"/>
      <c r="N518" s="348"/>
      <c r="O518" s="353"/>
      <c r="P518" s="348"/>
    </row>
    <row r="519" spans="4:16" ht="40.15" customHeight="1" x14ac:dyDescent="0.25">
      <c r="D519" s="348"/>
      <c r="E519" s="431"/>
      <c r="F519" s="444"/>
      <c r="G519" s="350"/>
      <c r="H519" s="351"/>
      <c r="I519" s="351"/>
      <c r="J519" s="352"/>
      <c r="K519" s="352"/>
      <c r="L519" s="348"/>
      <c r="M519" s="348"/>
      <c r="N519" s="348"/>
      <c r="O519" s="353"/>
      <c r="P519" s="348"/>
    </row>
    <row r="520" spans="4:16" ht="40.15" customHeight="1" x14ac:dyDescent="0.25">
      <c r="D520" s="348"/>
      <c r="E520" s="431"/>
      <c r="F520" s="444"/>
      <c r="G520" s="350"/>
      <c r="H520" s="351"/>
      <c r="I520" s="351"/>
      <c r="J520" s="352"/>
      <c r="K520" s="352"/>
      <c r="L520" s="348"/>
      <c r="M520" s="348"/>
      <c r="N520" s="348"/>
      <c r="O520" s="353"/>
      <c r="P520" s="348"/>
    </row>
    <row r="521" spans="4:16" ht="40.15" customHeight="1" x14ac:dyDescent="0.25">
      <c r="D521" s="348"/>
      <c r="E521" s="431"/>
      <c r="F521" s="444"/>
      <c r="G521" s="350"/>
      <c r="H521" s="351"/>
      <c r="I521" s="351"/>
      <c r="J521" s="352"/>
      <c r="K521" s="352"/>
      <c r="L521" s="348"/>
      <c r="M521" s="348"/>
      <c r="N521" s="348"/>
      <c r="O521" s="353"/>
      <c r="P521" s="348"/>
    </row>
    <row r="522" spans="4:16" ht="40.15" customHeight="1" x14ac:dyDescent="0.25">
      <c r="D522" s="348"/>
      <c r="E522" s="431"/>
      <c r="F522" s="444"/>
      <c r="G522" s="350"/>
      <c r="H522" s="351"/>
      <c r="I522" s="351"/>
      <c r="J522" s="352"/>
      <c r="K522" s="352"/>
      <c r="L522" s="348"/>
      <c r="M522" s="348"/>
      <c r="N522" s="348"/>
      <c r="O522" s="353"/>
      <c r="P522" s="348"/>
    </row>
    <row r="523" spans="4:16" ht="40.15" customHeight="1" x14ac:dyDescent="0.25">
      <c r="D523" s="348"/>
      <c r="E523" s="431"/>
      <c r="F523" s="444"/>
      <c r="G523" s="350"/>
      <c r="H523" s="351"/>
      <c r="I523" s="351"/>
      <c r="J523" s="352"/>
      <c r="K523" s="352"/>
      <c r="L523" s="348"/>
      <c r="M523" s="348"/>
      <c r="N523" s="348"/>
      <c r="O523" s="353"/>
      <c r="P523" s="348"/>
    </row>
    <row r="524" spans="4:16" ht="40.15" customHeight="1" x14ac:dyDescent="0.25">
      <c r="D524" s="348"/>
      <c r="E524" s="431"/>
      <c r="F524" s="444"/>
      <c r="G524" s="350"/>
      <c r="H524" s="351"/>
      <c r="I524" s="351"/>
      <c r="J524" s="352"/>
      <c r="K524" s="352"/>
      <c r="L524" s="348"/>
      <c r="M524" s="348"/>
      <c r="N524" s="348"/>
      <c r="O524" s="353"/>
      <c r="P524" s="348"/>
    </row>
    <row r="525" spans="4:16" ht="40.15" customHeight="1" x14ac:dyDescent="0.25">
      <c r="D525" s="348"/>
      <c r="E525" s="431"/>
      <c r="F525" s="444"/>
      <c r="G525" s="350"/>
      <c r="H525" s="351"/>
      <c r="I525" s="351"/>
      <c r="J525" s="352"/>
      <c r="K525" s="352"/>
      <c r="L525" s="348"/>
      <c r="M525" s="348"/>
      <c r="N525" s="348"/>
      <c r="O525" s="353"/>
      <c r="P525" s="348"/>
    </row>
    <row r="526" spans="4:16" ht="40.15" customHeight="1" x14ac:dyDescent="0.25">
      <c r="D526" s="348"/>
      <c r="E526" s="431"/>
      <c r="F526" s="444"/>
      <c r="G526" s="350"/>
      <c r="H526" s="351"/>
      <c r="I526" s="351"/>
      <c r="J526" s="352"/>
      <c r="K526" s="352"/>
      <c r="L526" s="348"/>
      <c r="M526" s="348"/>
      <c r="N526" s="348"/>
      <c r="O526" s="353"/>
      <c r="P526" s="348"/>
    </row>
    <row r="527" spans="4:16" ht="40.15" customHeight="1" x14ac:dyDescent="0.25">
      <c r="D527" s="348"/>
      <c r="E527" s="431"/>
      <c r="F527" s="444"/>
      <c r="G527" s="350"/>
      <c r="H527" s="351"/>
      <c r="I527" s="351"/>
      <c r="J527" s="352"/>
      <c r="K527" s="352"/>
      <c r="L527" s="348"/>
      <c r="M527" s="348"/>
      <c r="N527" s="348"/>
      <c r="O527" s="353"/>
      <c r="P527" s="348"/>
    </row>
    <row r="528" spans="4:16" ht="40.15" customHeight="1" x14ac:dyDescent="0.25">
      <c r="D528" s="348"/>
      <c r="E528" s="431"/>
      <c r="F528" s="444"/>
      <c r="G528" s="350"/>
      <c r="H528" s="351"/>
      <c r="I528" s="351"/>
      <c r="J528" s="352"/>
      <c r="K528" s="352"/>
      <c r="L528" s="348"/>
      <c r="M528" s="348"/>
      <c r="N528" s="348"/>
      <c r="O528" s="353"/>
      <c r="P528" s="348"/>
    </row>
    <row r="529" spans="4:16" ht="40.15" customHeight="1" x14ac:dyDescent="0.25">
      <c r="D529" s="348"/>
      <c r="E529" s="431"/>
      <c r="F529" s="444"/>
      <c r="G529" s="350"/>
      <c r="H529" s="351"/>
      <c r="I529" s="351"/>
      <c r="J529" s="352"/>
      <c r="K529" s="352"/>
      <c r="L529" s="348"/>
      <c r="M529" s="348"/>
      <c r="N529" s="348"/>
      <c r="O529" s="353"/>
      <c r="P529" s="348"/>
    </row>
    <row r="530" spans="4:16" ht="40.15" customHeight="1" x14ac:dyDescent="0.25">
      <c r="D530" s="348"/>
      <c r="E530" s="431"/>
      <c r="F530" s="444"/>
      <c r="G530" s="350"/>
      <c r="H530" s="351"/>
      <c r="I530" s="351"/>
      <c r="J530" s="352"/>
      <c r="K530" s="352"/>
      <c r="L530" s="348"/>
      <c r="M530" s="348"/>
      <c r="N530" s="348"/>
      <c r="O530" s="353"/>
      <c r="P530" s="348"/>
    </row>
    <row r="531" spans="4:16" ht="40.15" customHeight="1" x14ac:dyDescent="0.25">
      <c r="D531" s="348"/>
      <c r="E531" s="431"/>
      <c r="F531" s="444"/>
      <c r="G531" s="350"/>
      <c r="H531" s="351"/>
      <c r="I531" s="351"/>
      <c r="J531" s="352"/>
      <c r="K531" s="352"/>
      <c r="L531" s="348"/>
      <c r="M531" s="348"/>
      <c r="N531" s="348"/>
      <c r="O531" s="353"/>
      <c r="P531" s="348"/>
    </row>
    <row r="532" spans="4:16" ht="40.15" customHeight="1" x14ac:dyDescent="0.25">
      <c r="D532" s="348"/>
      <c r="E532" s="431"/>
      <c r="F532" s="444"/>
      <c r="G532" s="350"/>
      <c r="H532" s="351"/>
      <c r="I532" s="351"/>
      <c r="J532" s="352"/>
      <c r="K532" s="352"/>
      <c r="L532" s="348"/>
      <c r="M532" s="348"/>
      <c r="N532" s="348"/>
      <c r="O532" s="353"/>
      <c r="P532" s="348"/>
    </row>
    <row r="533" spans="4:16" ht="40.15" customHeight="1" x14ac:dyDescent="0.25">
      <c r="D533" s="348"/>
      <c r="E533" s="431"/>
      <c r="F533" s="444"/>
      <c r="G533" s="350"/>
      <c r="H533" s="351"/>
      <c r="I533" s="351"/>
      <c r="J533" s="352"/>
      <c r="K533" s="352"/>
      <c r="L533" s="348"/>
      <c r="M533" s="348"/>
      <c r="N533" s="348"/>
      <c r="O533" s="353"/>
      <c r="P533" s="348"/>
    </row>
    <row r="534" spans="4:16" ht="40.15" customHeight="1" x14ac:dyDescent="0.25">
      <c r="D534" s="348"/>
      <c r="E534" s="431"/>
      <c r="F534" s="444"/>
      <c r="G534" s="350"/>
      <c r="H534" s="351"/>
      <c r="I534" s="351"/>
      <c r="J534" s="352"/>
      <c r="K534" s="352"/>
      <c r="L534" s="348"/>
      <c r="M534" s="348"/>
      <c r="N534" s="348"/>
      <c r="O534" s="353"/>
      <c r="P534" s="348"/>
    </row>
    <row r="535" spans="4:16" ht="40.15" customHeight="1" x14ac:dyDescent="0.25">
      <c r="D535" s="348"/>
      <c r="E535" s="431"/>
      <c r="F535" s="444"/>
      <c r="G535" s="350"/>
      <c r="H535" s="351"/>
      <c r="I535" s="351"/>
      <c r="J535" s="352"/>
      <c r="K535" s="352"/>
      <c r="L535" s="348"/>
      <c r="M535" s="348"/>
      <c r="N535" s="348"/>
      <c r="O535" s="353"/>
      <c r="P535" s="348"/>
    </row>
    <row r="536" spans="4:16" ht="40.15" customHeight="1" x14ac:dyDescent="0.25">
      <c r="D536" s="348"/>
      <c r="E536" s="431"/>
      <c r="F536" s="444"/>
      <c r="G536" s="350"/>
      <c r="H536" s="351"/>
      <c r="I536" s="351"/>
      <c r="J536" s="352"/>
      <c r="K536" s="352"/>
      <c r="L536" s="348"/>
      <c r="M536" s="348"/>
      <c r="N536" s="348"/>
      <c r="O536" s="353"/>
      <c r="P536" s="348"/>
    </row>
    <row r="537" spans="4:16" ht="40.15" customHeight="1" x14ac:dyDescent="0.25">
      <c r="D537" s="348"/>
      <c r="E537" s="431"/>
      <c r="F537" s="444"/>
      <c r="G537" s="350"/>
      <c r="H537" s="351"/>
      <c r="I537" s="351"/>
      <c r="J537" s="352"/>
      <c r="K537" s="352"/>
      <c r="L537" s="348"/>
      <c r="M537" s="348"/>
      <c r="N537" s="348"/>
      <c r="O537" s="353"/>
      <c r="P537" s="348"/>
    </row>
    <row r="538" spans="4:16" ht="40.15" customHeight="1" x14ac:dyDescent="0.25">
      <c r="D538" s="348"/>
      <c r="E538" s="431"/>
      <c r="F538" s="444"/>
      <c r="G538" s="350"/>
      <c r="H538" s="351"/>
      <c r="I538" s="351"/>
      <c r="J538" s="352"/>
      <c r="K538" s="352"/>
      <c r="L538" s="348"/>
      <c r="M538" s="348"/>
      <c r="N538" s="348"/>
      <c r="O538" s="353"/>
      <c r="P538" s="348"/>
    </row>
    <row r="539" spans="4:16" ht="40.15" customHeight="1" x14ac:dyDescent="0.25">
      <c r="D539" s="348"/>
      <c r="E539" s="431"/>
      <c r="F539" s="444"/>
      <c r="G539" s="350"/>
      <c r="H539" s="351"/>
      <c r="I539" s="351"/>
      <c r="J539" s="352"/>
      <c r="K539" s="352"/>
      <c r="L539" s="348"/>
      <c r="M539" s="348"/>
      <c r="N539" s="348"/>
      <c r="O539" s="353"/>
      <c r="P539" s="348"/>
    </row>
    <row r="540" spans="4:16" ht="40.15" customHeight="1" x14ac:dyDescent="0.25">
      <c r="D540" s="348"/>
      <c r="E540" s="431"/>
      <c r="F540" s="444"/>
      <c r="G540" s="350"/>
      <c r="H540" s="351"/>
      <c r="I540" s="351"/>
      <c r="J540" s="352"/>
      <c r="K540" s="352"/>
      <c r="L540" s="348"/>
      <c r="M540" s="348"/>
      <c r="N540" s="348"/>
      <c r="O540" s="353"/>
      <c r="P540" s="348"/>
    </row>
    <row r="541" spans="4:16" ht="40.15" customHeight="1" x14ac:dyDescent="0.25">
      <c r="D541" s="348"/>
      <c r="E541" s="431"/>
      <c r="F541" s="444"/>
      <c r="G541" s="350"/>
      <c r="H541" s="351"/>
      <c r="I541" s="351"/>
      <c r="J541" s="352"/>
      <c r="K541" s="352"/>
      <c r="L541" s="348"/>
      <c r="M541" s="348"/>
      <c r="N541" s="348"/>
      <c r="O541" s="353"/>
      <c r="P541" s="348"/>
    </row>
    <row r="542" spans="4:16" ht="40.15" customHeight="1" x14ac:dyDescent="0.25">
      <c r="D542" s="348"/>
      <c r="E542" s="431"/>
      <c r="F542" s="444"/>
      <c r="G542" s="350"/>
      <c r="H542" s="351"/>
      <c r="I542" s="351"/>
      <c r="J542" s="352"/>
      <c r="K542" s="352"/>
      <c r="L542" s="348"/>
      <c r="M542" s="348"/>
      <c r="N542" s="348"/>
      <c r="O542" s="353"/>
      <c r="P542" s="348"/>
    </row>
    <row r="543" spans="4:16" ht="40.15" customHeight="1" x14ac:dyDescent="0.25">
      <c r="D543" s="348"/>
      <c r="E543" s="431"/>
      <c r="F543" s="444"/>
      <c r="G543" s="350"/>
      <c r="H543" s="351"/>
      <c r="I543" s="351"/>
      <c r="J543" s="352"/>
      <c r="K543" s="352"/>
      <c r="L543" s="348"/>
      <c r="M543" s="348"/>
      <c r="N543" s="348"/>
      <c r="O543" s="353"/>
      <c r="P543" s="348"/>
    </row>
    <row r="544" spans="4:16" ht="40.15" customHeight="1" x14ac:dyDescent="0.25">
      <c r="D544" s="348"/>
      <c r="E544" s="431"/>
      <c r="F544" s="444"/>
      <c r="G544" s="350"/>
      <c r="H544" s="351"/>
      <c r="I544" s="351"/>
      <c r="J544" s="352"/>
      <c r="K544" s="352"/>
      <c r="L544" s="348"/>
      <c r="M544" s="348"/>
      <c r="N544" s="348"/>
      <c r="O544" s="353"/>
      <c r="P544" s="348"/>
    </row>
    <row r="545" spans="4:16" ht="40.15" customHeight="1" x14ac:dyDescent="0.25">
      <c r="D545" s="348"/>
      <c r="E545" s="431"/>
      <c r="F545" s="444"/>
      <c r="G545" s="350"/>
      <c r="H545" s="351"/>
      <c r="I545" s="351"/>
      <c r="J545" s="352"/>
      <c r="K545" s="352"/>
      <c r="L545" s="348"/>
      <c r="M545" s="348"/>
      <c r="N545" s="348"/>
      <c r="O545" s="353"/>
      <c r="P545" s="348"/>
    </row>
    <row r="546" spans="4:16" ht="40.15" customHeight="1" x14ac:dyDescent="0.25">
      <c r="D546" s="348"/>
      <c r="E546" s="431"/>
      <c r="F546" s="444"/>
      <c r="G546" s="350"/>
      <c r="H546" s="351"/>
      <c r="I546" s="351"/>
      <c r="J546" s="352"/>
      <c r="K546" s="352"/>
      <c r="L546" s="348"/>
      <c r="M546" s="348"/>
      <c r="N546" s="348"/>
      <c r="O546" s="353"/>
      <c r="P546" s="348"/>
    </row>
    <row r="547" spans="4:16" ht="40.15" customHeight="1" x14ac:dyDescent="0.25">
      <c r="D547" s="348"/>
      <c r="E547" s="431"/>
      <c r="F547" s="444"/>
      <c r="G547" s="350"/>
      <c r="H547" s="351"/>
      <c r="I547" s="351"/>
      <c r="J547" s="352"/>
      <c r="K547" s="352"/>
      <c r="L547" s="348"/>
      <c r="M547" s="348"/>
      <c r="N547" s="348"/>
      <c r="O547" s="353"/>
      <c r="P547" s="348"/>
    </row>
    <row r="548" spans="4:16" ht="40.15" customHeight="1" x14ac:dyDescent="0.25">
      <c r="D548" s="348"/>
      <c r="E548" s="431"/>
      <c r="F548" s="444"/>
      <c r="G548" s="350"/>
      <c r="H548" s="351"/>
      <c r="I548" s="351"/>
      <c r="J548" s="352"/>
      <c r="K548" s="352"/>
      <c r="L548" s="348"/>
      <c r="M548" s="348"/>
      <c r="N548" s="348"/>
      <c r="O548" s="353"/>
      <c r="P548" s="348"/>
    </row>
    <row r="549" spans="4:16" ht="40.15" customHeight="1" x14ac:dyDescent="0.25">
      <c r="D549" s="348"/>
      <c r="E549" s="431"/>
      <c r="F549" s="444"/>
      <c r="G549" s="350"/>
      <c r="H549" s="351"/>
      <c r="I549" s="351"/>
      <c r="J549" s="352"/>
      <c r="K549" s="352"/>
      <c r="L549" s="348"/>
      <c r="M549" s="348"/>
      <c r="N549" s="348"/>
      <c r="O549" s="353"/>
      <c r="P549" s="348"/>
    </row>
    <row r="550" spans="4:16" ht="40.15" customHeight="1" x14ac:dyDescent="0.25">
      <c r="D550" s="348"/>
      <c r="E550" s="431"/>
      <c r="F550" s="444"/>
      <c r="G550" s="350"/>
      <c r="H550" s="351"/>
      <c r="I550" s="351"/>
      <c r="J550" s="352"/>
      <c r="K550" s="352"/>
      <c r="L550" s="348"/>
      <c r="M550" s="348"/>
      <c r="N550" s="348"/>
      <c r="O550" s="353"/>
      <c r="P550" s="348"/>
    </row>
    <row r="551" spans="4:16" ht="40.15" customHeight="1" x14ac:dyDescent="0.25">
      <c r="D551" s="348"/>
      <c r="E551" s="431"/>
      <c r="F551" s="444"/>
      <c r="G551" s="350"/>
      <c r="H551" s="351"/>
      <c r="I551" s="351"/>
      <c r="J551" s="352"/>
      <c r="K551" s="352"/>
      <c r="L551" s="348"/>
      <c r="M551" s="348"/>
      <c r="N551" s="348"/>
      <c r="O551" s="353"/>
      <c r="P551" s="348"/>
    </row>
    <row r="552" spans="4:16" ht="40.15" customHeight="1" x14ac:dyDescent="0.25">
      <c r="D552" s="348"/>
      <c r="E552" s="431"/>
      <c r="F552" s="444"/>
      <c r="G552" s="350"/>
      <c r="H552" s="351"/>
      <c r="I552" s="351"/>
      <c r="J552" s="352"/>
      <c r="K552" s="352"/>
      <c r="L552" s="348"/>
      <c r="M552" s="348"/>
      <c r="N552" s="348"/>
      <c r="O552" s="353"/>
      <c r="P552" s="348"/>
    </row>
    <row r="553" spans="4:16" ht="40.15" customHeight="1" x14ac:dyDescent="0.25">
      <c r="D553" s="348"/>
      <c r="E553" s="431"/>
      <c r="F553" s="444"/>
      <c r="G553" s="350"/>
      <c r="H553" s="351"/>
      <c r="I553" s="351"/>
      <c r="J553" s="352"/>
      <c r="K553" s="352"/>
      <c r="L553" s="348"/>
      <c r="M553" s="348"/>
      <c r="N553" s="348"/>
      <c r="O553" s="353"/>
      <c r="P553" s="348"/>
    </row>
    <row r="554" spans="4:16" ht="40.15" customHeight="1" x14ac:dyDescent="0.25">
      <c r="D554" s="348"/>
      <c r="E554" s="431"/>
      <c r="F554" s="444"/>
      <c r="G554" s="350"/>
      <c r="H554" s="351"/>
      <c r="I554" s="351"/>
      <c r="J554" s="352"/>
      <c r="K554" s="352"/>
      <c r="L554" s="348"/>
      <c r="M554" s="348"/>
      <c r="N554" s="348"/>
      <c r="O554" s="353"/>
      <c r="P554" s="348"/>
    </row>
    <row r="555" spans="4:16" ht="40.15" customHeight="1" x14ac:dyDescent="0.25">
      <c r="D555" s="348"/>
      <c r="E555" s="431"/>
      <c r="F555" s="444"/>
      <c r="G555" s="350"/>
      <c r="H555" s="351"/>
      <c r="I555" s="351"/>
      <c r="J555" s="352"/>
      <c r="K555" s="352"/>
      <c r="L555" s="348"/>
      <c r="M555" s="348"/>
      <c r="N555" s="348"/>
      <c r="O555" s="353"/>
      <c r="P555" s="348"/>
    </row>
    <row r="556" spans="4:16" ht="40.15" customHeight="1" x14ac:dyDescent="0.25">
      <c r="D556" s="348"/>
      <c r="E556" s="431"/>
      <c r="F556" s="444"/>
      <c r="G556" s="350"/>
      <c r="H556" s="351"/>
      <c r="I556" s="351"/>
      <c r="J556" s="352"/>
      <c r="K556" s="352"/>
      <c r="L556" s="348"/>
      <c r="M556" s="348"/>
      <c r="N556" s="348"/>
      <c r="O556" s="353"/>
      <c r="P556" s="348"/>
    </row>
    <row r="557" spans="4:16" ht="40.15" customHeight="1" x14ac:dyDescent="0.25">
      <c r="D557" s="348"/>
      <c r="E557" s="431"/>
      <c r="F557" s="444"/>
      <c r="G557" s="350"/>
      <c r="H557" s="351"/>
      <c r="I557" s="351"/>
      <c r="J557" s="352"/>
      <c r="K557" s="352"/>
      <c r="L557" s="348"/>
      <c r="M557" s="348"/>
      <c r="N557" s="348"/>
      <c r="O557" s="353"/>
      <c r="P557" s="348"/>
    </row>
    <row r="558" spans="4:16" ht="40.15" customHeight="1" x14ac:dyDescent="0.25">
      <c r="D558" s="348"/>
      <c r="E558" s="431"/>
      <c r="F558" s="444"/>
      <c r="G558" s="350"/>
      <c r="H558" s="351"/>
      <c r="I558" s="351"/>
      <c r="J558" s="352"/>
      <c r="K558" s="352"/>
      <c r="L558" s="348"/>
      <c r="M558" s="348"/>
      <c r="N558" s="348"/>
      <c r="O558" s="353"/>
      <c r="P558" s="348"/>
    </row>
    <row r="559" spans="4:16" ht="40.15" customHeight="1" x14ac:dyDescent="0.25">
      <c r="D559" s="348"/>
      <c r="E559" s="431"/>
      <c r="F559" s="444"/>
      <c r="G559" s="350"/>
      <c r="H559" s="351"/>
      <c r="I559" s="351"/>
      <c r="J559" s="352"/>
      <c r="K559" s="352"/>
      <c r="L559" s="348"/>
      <c r="M559" s="348"/>
      <c r="N559" s="348"/>
      <c r="O559" s="353"/>
      <c r="P559" s="348"/>
    </row>
    <row r="560" spans="4:16" ht="40.15" customHeight="1" x14ac:dyDescent="0.25">
      <c r="D560" s="348"/>
      <c r="E560" s="431"/>
      <c r="F560" s="444"/>
      <c r="G560" s="350"/>
      <c r="H560" s="351"/>
      <c r="I560" s="351"/>
      <c r="J560" s="352"/>
      <c r="K560" s="352"/>
      <c r="L560" s="348"/>
      <c r="M560" s="348"/>
      <c r="N560" s="348"/>
      <c r="O560" s="353"/>
      <c r="P560" s="348"/>
    </row>
    <row r="561" spans="4:16" ht="40.15" customHeight="1" x14ac:dyDescent="0.25">
      <c r="D561" s="348"/>
      <c r="E561" s="431"/>
      <c r="F561" s="444"/>
      <c r="G561" s="350"/>
      <c r="H561" s="351"/>
      <c r="I561" s="351"/>
      <c r="J561" s="352"/>
      <c r="K561" s="352"/>
      <c r="L561" s="348"/>
      <c r="M561" s="348"/>
      <c r="N561" s="348"/>
      <c r="O561" s="353"/>
      <c r="P561" s="348"/>
    </row>
    <row r="562" spans="4:16" ht="40.15" customHeight="1" x14ac:dyDescent="0.25">
      <c r="D562" s="348"/>
      <c r="E562" s="431"/>
      <c r="F562" s="444"/>
      <c r="G562" s="350"/>
      <c r="H562" s="351"/>
      <c r="I562" s="351"/>
      <c r="J562" s="352"/>
      <c r="K562" s="352"/>
      <c r="L562" s="348"/>
      <c r="M562" s="348"/>
      <c r="N562" s="348"/>
      <c r="O562" s="353"/>
      <c r="P562" s="348"/>
    </row>
    <row r="563" spans="4:16" ht="40.15" customHeight="1" x14ac:dyDescent="0.25">
      <c r="D563" s="348"/>
      <c r="E563" s="431"/>
      <c r="F563" s="444"/>
      <c r="G563" s="350"/>
      <c r="H563" s="351"/>
      <c r="I563" s="351"/>
      <c r="J563" s="352"/>
      <c r="K563" s="352"/>
      <c r="L563" s="348"/>
      <c r="M563" s="348"/>
      <c r="N563" s="348"/>
      <c r="O563" s="353"/>
      <c r="P563" s="348"/>
    </row>
    <row r="564" spans="4:16" ht="40.15" customHeight="1" x14ac:dyDescent="0.25">
      <c r="D564" s="348"/>
      <c r="E564" s="431"/>
      <c r="F564" s="444"/>
      <c r="G564" s="350"/>
      <c r="H564" s="351"/>
      <c r="I564" s="351"/>
      <c r="J564" s="352"/>
      <c r="K564" s="352"/>
      <c r="L564" s="348"/>
      <c r="M564" s="348"/>
      <c r="N564" s="348"/>
      <c r="O564" s="353"/>
      <c r="P564" s="348"/>
    </row>
    <row r="565" spans="4:16" ht="40.15" customHeight="1" x14ac:dyDescent="0.25">
      <c r="D565" s="348"/>
      <c r="E565" s="431"/>
      <c r="F565" s="444"/>
      <c r="G565" s="350"/>
      <c r="H565" s="351"/>
      <c r="I565" s="351"/>
      <c r="J565" s="352"/>
      <c r="K565" s="352"/>
      <c r="L565" s="348"/>
      <c r="M565" s="348"/>
      <c r="N565" s="348"/>
      <c r="O565" s="353"/>
      <c r="P565" s="348"/>
    </row>
    <row r="566" spans="4:16" ht="40.15" customHeight="1" x14ac:dyDescent="0.25">
      <c r="D566" s="348"/>
      <c r="E566" s="431"/>
      <c r="F566" s="444"/>
      <c r="G566" s="350"/>
      <c r="H566" s="351"/>
      <c r="I566" s="351"/>
      <c r="J566" s="352"/>
      <c r="K566" s="352"/>
      <c r="L566" s="348"/>
      <c r="M566" s="348"/>
      <c r="N566" s="348"/>
      <c r="O566" s="353"/>
      <c r="P566" s="348"/>
    </row>
    <row r="567" spans="4:16" ht="40.15" customHeight="1" x14ac:dyDescent="0.25">
      <c r="D567" s="348"/>
      <c r="E567" s="431"/>
      <c r="F567" s="444"/>
      <c r="G567" s="350"/>
      <c r="H567" s="351"/>
      <c r="I567" s="351"/>
      <c r="J567" s="352"/>
      <c r="K567" s="352"/>
      <c r="L567" s="348"/>
      <c r="M567" s="348"/>
      <c r="N567" s="348"/>
      <c r="O567" s="353"/>
      <c r="P567" s="348"/>
    </row>
    <row r="568" spans="4:16" ht="40.15" customHeight="1" x14ac:dyDescent="0.25">
      <c r="D568" s="348"/>
      <c r="E568" s="431"/>
      <c r="F568" s="444"/>
      <c r="G568" s="350"/>
      <c r="H568" s="351"/>
      <c r="I568" s="351"/>
      <c r="J568" s="352"/>
      <c r="K568" s="352"/>
      <c r="L568" s="348"/>
      <c r="M568" s="348"/>
      <c r="N568" s="348"/>
      <c r="O568" s="353"/>
      <c r="P568" s="348"/>
    </row>
    <row r="569" spans="4:16" ht="40.15" customHeight="1" x14ac:dyDescent="0.25">
      <c r="D569" s="348"/>
      <c r="E569" s="431"/>
      <c r="F569" s="444"/>
      <c r="G569" s="350"/>
      <c r="H569" s="351"/>
      <c r="I569" s="351"/>
      <c r="J569" s="352"/>
      <c r="K569" s="352"/>
      <c r="L569" s="348"/>
      <c r="M569" s="348"/>
      <c r="N569" s="348"/>
      <c r="O569" s="353"/>
      <c r="P569" s="348"/>
    </row>
    <row r="570" spans="4:16" ht="40.15" customHeight="1" x14ac:dyDescent="0.25">
      <c r="D570" s="348"/>
      <c r="E570" s="431"/>
      <c r="F570" s="444"/>
      <c r="G570" s="350"/>
      <c r="H570" s="351"/>
      <c r="I570" s="351"/>
      <c r="J570" s="352"/>
      <c r="K570" s="352"/>
      <c r="L570" s="348"/>
      <c r="M570" s="348"/>
      <c r="N570" s="348"/>
      <c r="O570" s="353"/>
      <c r="P570" s="348"/>
    </row>
    <row r="571" spans="4:16" ht="40.15" customHeight="1" x14ac:dyDescent="0.25">
      <c r="D571" s="348"/>
      <c r="E571" s="431"/>
      <c r="F571" s="444"/>
      <c r="G571" s="350"/>
      <c r="H571" s="351"/>
      <c r="I571" s="351"/>
      <c r="J571" s="352"/>
      <c r="K571" s="352"/>
      <c r="L571" s="348"/>
      <c r="M571" s="348"/>
      <c r="N571" s="348"/>
      <c r="O571" s="353"/>
      <c r="P571" s="348"/>
    </row>
    <row r="572" spans="4:16" ht="40.15" customHeight="1" x14ac:dyDescent="0.25">
      <c r="D572" s="348"/>
      <c r="E572" s="431"/>
      <c r="F572" s="444"/>
      <c r="G572" s="350"/>
      <c r="H572" s="351"/>
      <c r="I572" s="351"/>
      <c r="J572" s="352"/>
      <c r="K572" s="352"/>
      <c r="L572" s="348"/>
      <c r="M572" s="348"/>
      <c r="N572" s="348"/>
      <c r="O572" s="353"/>
      <c r="P572" s="348"/>
    </row>
    <row r="573" spans="4:16" ht="40.15" customHeight="1" x14ac:dyDescent="0.25">
      <c r="D573" s="348"/>
      <c r="E573" s="431"/>
      <c r="F573" s="444"/>
      <c r="G573" s="350"/>
      <c r="H573" s="351"/>
      <c r="I573" s="351"/>
      <c r="J573" s="352"/>
      <c r="K573" s="352"/>
      <c r="L573" s="348"/>
      <c r="M573" s="348"/>
      <c r="N573" s="348"/>
      <c r="O573" s="353"/>
      <c r="P573" s="348"/>
    </row>
    <row r="574" spans="4:16" ht="40.15" customHeight="1" x14ac:dyDescent="0.25">
      <c r="D574" s="348"/>
      <c r="E574" s="431"/>
      <c r="F574" s="444"/>
      <c r="G574" s="350"/>
      <c r="H574" s="351"/>
      <c r="I574" s="351"/>
      <c r="J574" s="352"/>
      <c r="K574" s="352"/>
      <c r="L574" s="348"/>
      <c r="M574" s="348"/>
      <c r="N574" s="348"/>
      <c r="O574" s="353"/>
      <c r="P574" s="348"/>
    </row>
    <row r="575" spans="4:16" ht="40.15" customHeight="1" x14ac:dyDescent="0.25">
      <c r="D575" s="348"/>
      <c r="E575" s="431"/>
      <c r="F575" s="444"/>
      <c r="G575" s="350"/>
      <c r="H575" s="351"/>
      <c r="I575" s="351"/>
      <c r="J575" s="352"/>
      <c r="K575" s="352"/>
      <c r="L575" s="348"/>
      <c r="M575" s="348"/>
      <c r="N575" s="348"/>
      <c r="O575" s="353"/>
      <c r="P575" s="348"/>
    </row>
    <row r="576" spans="4:16" ht="40.15" customHeight="1" x14ac:dyDescent="0.25">
      <c r="D576" s="348"/>
      <c r="E576" s="431"/>
      <c r="F576" s="444"/>
      <c r="G576" s="350"/>
      <c r="H576" s="351"/>
      <c r="I576" s="351"/>
      <c r="J576" s="352"/>
      <c r="K576" s="352"/>
      <c r="L576" s="348"/>
      <c r="M576" s="348"/>
      <c r="N576" s="348"/>
      <c r="O576" s="353"/>
      <c r="P576" s="348"/>
    </row>
    <row r="577" spans="4:16" ht="40.15" customHeight="1" x14ac:dyDescent="0.25">
      <c r="D577" s="348"/>
      <c r="E577" s="431"/>
      <c r="F577" s="444"/>
      <c r="G577" s="350"/>
      <c r="H577" s="351"/>
      <c r="I577" s="351"/>
      <c r="J577" s="352"/>
      <c r="K577" s="352"/>
      <c r="L577" s="348"/>
      <c r="M577" s="348"/>
      <c r="N577" s="348"/>
      <c r="O577" s="353"/>
      <c r="P577" s="348"/>
    </row>
    <row r="578" spans="4:16" ht="40.15" customHeight="1" x14ac:dyDescent="0.25">
      <c r="D578" s="348"/>
      <c r="E578" s="431"/>
      <c r="F578" s="444"/>
      <c r="G578" s="350"/>
      <c r="H578" s="351"/>
      <c r="I578" s="351"/>
      <c r="J578" s="352"/>
      <c r="K578" s="352"/>
      <c r="L578" s="348"/>
      <c r="M578" s="348"/>
      <c r="N578" s="348"/>
      <c r="O578" s="353"/>
      <c r="P578" s="348"/>
    </row>
    <row r="579" spans="4:16" ht="40.15" customHeight="1" x14ac:dyDescent="0.25">
      <c r="D579" s="348"/>
      <c r="E579" s="431"/>
      <c r="F579" s="444"/>
      <c r="G579" s="350"/>
      <c r="H579" s="351"/>
      <c r="I579" s="351"/>
      <c r="J579" s="352"/>
      <c r="K579" s="352"/>
      <c r="L579" s="348"/>
      <c r="M579" s="348"/>
      <c r="N579" s="348"/>
      <c r="O579" s="353"/>
      <c r="P579" s="348"/>
    </row>
    <row r="580" spans="4:16" ht="40.15" customHeight="1" x14ac:dyDescent="0.25">
      <c r="D580" s="348"/>
      <c r="E580" s="431"/>
      <c r="F580" s="444"/>
      <c r="G580" s="350"/>
      <c r="H580" s="351"/>
      <c r="I580" s="351"/>
      <c r="J580" s="352"/>
      <c r="K580" s="352"/>
      <c r="L580" s="348"/>
      <c r="M580" s="348"/>
      <c r="N580" s="348"/>
      <c r="O580" s="353"/>
      <c r="P580" s="348"/>
    </row>
    <row r="581" spans="4:16" ht="40.15" customHeight="1" x14ac:dyDescent="0.25">
      <c r="D581" s="348"/>
      <c r="E581" s="431"/>
      <c r="F581" s="444"/>
      <c r="G581" s="350"/>
      <c r="H581" s="351"/>
      <c r="I581" s="351"/>
      <c r="J581" s="352"/>
      <c r="K581" s="352"/>
      <c r="L581" s="348"/>
      <c r="M581" s="348"/>
      <c r="N581" s="348"/>
      <c r="O581" s="353"/>
      <c r="P581" s="348"/>
    </row>
    <row r="582" spans="4:16" ht="40.15" customHeight="1" x14ac:dyDescent="0.25">
      <c r="D582" s="348"/>
      <c r="E582" s="431"/>
      <c r="F582" s="444"/>
      <c r="G582" s="350"/>
      <c r="H582" s="351"/>
      <c r="I582" s="351"/>
      <c r="J582" s="352"/>
      <c r="K582" s="352"/>
      <c r="L582" s="348"/>
      <c r="M582" s="348"/>
      <c r="N582" s="348"/>
      <c r="O582" s="353"/>
      <c r="P582" s="348"/>
    </row>
    <row r="583" spans="4:16" ht="40.15" customHeight="1" x14ac:dyDescent="0.25">
      <c r="D583" s="348"/>
      <c r="E583" s="431"/>
      <c r="F583" s="444"/>
      <c r="G583" s="350"/>
      <c r="H583" s="351"/>
      <c r="I583" s="351"/>
      <c r="J583" s="352"/>
      <c r="K583" s="352"/>
      <c r="L583" s="348"/>
      <c r="M583" s="348"/>
      <c r="N583" s="348"/>
      <c r="O583" s="353"/>
      <c r="P583" s="348"/>
    </row>
    <row r="584" spans="4:16" ht="40.15" customHeight="1" x14ac:dyDescent="0.25">
      <c r="D584" s="326"/>
      <c r="E584" s="431"/>
      <c r="F584" s="156"/>
      <c r="G584" s="328"/>
      <c r="H584" s="324"/>
      <c r="I584" s="324"/>
      <c r="J584" s="329"/>
      <c r="K584" s="329"/>
      <c r="L584" s="326"/>
      <c r="M584" s="326"/>
      <c r="N584" s="326"/>
      <c r="O584" s="330"/>
      <c r="P584" s="326"/>
    </row>
    <row r="585" spans="4:16" x14ac:dyDescent="0.25">
      <c r="F585" s="156"/>
    </row>
    <row r="586" spans="4:16" x14ac:dyDescent="0.25">
      <c r="F586" s="156"/>
    </row>
    <row r="587" spans="4:16" x14ac:dyDescent="0.25">
      <c r="F587" s="156"/>
    </row>
    <row r="588" spans="4:16" x14ac:dyDescent="0.25">
      <c r="F588" s="156"/>
    </row>
    <row r="589" spans="4:16" x14ac:dyDescent="0.25">
      <c r="F589" s="156"/>
    </row>
    <row r="590" spans="4:16" x14ac:dyDescent="0.25">
      <c r="F590" s="156"/>
    </row>
    <row r="591" spans="4:16" x14ac:dyDescent="0.25">
      <c r="F591" s="156"/>
    </row>
    <row r="592" spans="4:16" x14ac:dyDescent="0.25">
      <c r="F592" s="156"/>
    </row>
    <row r="593" spans="6:6" x14ac:dyDescent="0.25">
      <c r="F593" s="156"/>
    </row>
    <row r="594" spans="6:6" x14ac:dyDescent="0.25">
      <c r="F594" s="156"/>
    </row>
    <row r="595" spans="6:6" x14ac:dyDescent="0.25">
      <c r="F595" s="156"/>
    </row>
    <row r="596" spans="6:6" x14ac:dyDescent="0.25">
      <c r="F596" s="156"/>
    </row>
    <row r="597" spans="6:6" x14ac:dyDescent="0.25">
      <c r="F597" s="156"/>
    </row>
    <row r="598" spans="6:6" x14ac:dyDescent="0.25">
      <c r="F598" s="156"/>
    </row>
    <row r="599" spans="6:6" x14ac:dyDescent="0.25">
      <c r="F599" s="156"/>
    </row>
    <row r="600" spans="6:6" x14ac:dyDescent="0.25">
      <c r="F600" s="156"/>
    </row>
    <row r="601" spans="6:6" x14ac:dyDescent="0.25">
      <c r="F601" s="156"/>
    </row>
  </sheetData>
  <mergeCells count="747">
    <mergeCell ref="AP78:AP81"/>
    <mergeCell ref="AQ78:AQ81"/>
    <mergeCell ref="AX78:AX81"/>
    <mergeCell ref="AY78:AY81"/>
    <mergeCell ref="BF78:BF81"/>
    <mergeCell ref="BG78:BG81"/>
    <mergeCell ref="BN78:BN81"/>
    <mergeCell ref="BO78:BO81"/>
    <mergeCell ref="AP82:AP85"/>
    <mergeCell ref="AQ82:AQ85"/>
    <mergeCell ref="AX82:AX85"/>
    <mergeCell ref="AY82:AY85"/>
    <mergeCell ref="BF82:BF85"/>
    <mergeCell ref="BG82:BG85"/>
    <mergeCell ref="BN82:BN85"/>
    <mergeCell ref="BO82:BO85"/>
    <mergeCell ref="AP68:AP71"/>
    <mergeCell ref="AQ68:AQ71"/>
    <mergeCell ref="AX68:AX71"/>
    <mergeCell ref="AY68:AY71"/>
    <mergeCell ref="BF68:BF71"/>
    <mergeCell ref="BG68:BG71"/>
    <mergeCell ref="BN68:BN71"/>
    <mergeCell ref="BO68:BO71"/>
    <mergeCell ref="AP73:AP76"/>
    <mergeCell ref="AQ73:AQ76"/>
    <mergeCell ref="AX73:AX76"/>
    <mergeCell ref="AY73:AY76"/>
    <mergeCell ref="BF73:BF76"/>
    <mergeCell ref="BG73:BG76"/>
    <mergeCell ref="BN73:BN76"/>
    <mergeCell ref="BO73:BO76"/>
    <mergeCell ref="AP60:AP63"/>
    <mergeCell ref="AQ60:AQ63"/>
    <mergeCell ref="AX60:AX63"/>
    <mergeCell ref="AY60:AY63"/>
    <mergeCell ref="BF60:BF63"/>
    <mergeCell ref="BG60:BG63"/>
    <mergeCell ref="BN60:BN63"/>
    <mergeCell ref="BO60:BO63"/>
    <mergeCell ref="AP64:AP67"/>
    <mergeCell ref="AQ64:AQ67"/>
    <mergeCell ref="AX64:AX67"/>
    <mergeCell ref="AY64:AY67"/>
    <mergeCell ref="BF64:BF67"/>
    <mergeCell ref="BG64:BG67"/>
    <mergeCell ref="BN64:BN67"/>
    <mergeCell ref="BO64:BO67"/>
    <mergeCell ref="AP51:AP54"/>
    <mergeCell ref="AQ51:AQ54"/>
    <mergeCell ref="AX51:AX54"/>
    <mergeCell ref="AY51:AY54"/>
    <mergeCell ref="BF51:BF54"/>
    <mergeCell ref="BG51:BG54"/>
    <mergeCell ref="BN51:BN54"/>
    <mergeCell ref="BO51:BO54"/>
    <mergeCell ref="AP55:AP58"/>
    <mergeCell ref="AQ55:AQ58"/>
    <mergeCell ref="AX55:AX58"/>
    <mergeCell ref="AY55:AY58"/>
    <mergeCell ref="BF55:BF58"/>
    <mergeCell ref="BG55:BG58"/>
    <mergeCell ref="BN55:BN58"/>
    <mergeCell ref="BO55:BO58"/>
    <mergeCell ref="AP43:AP46"/>
    <mergeCell ref="AQ43:AQ46"/>
    <mergeCell ref="AX43:AX46"/>
    <mergeCell ref="AY43:AY46"/>
    <mergeCell ref="BF43:BF46"/>
    <mergeCell ref="BG43:BG46"/>
    <mergeCell ref="BN43:BN46"/>
    <mergeCell ref="BO43:BO46"/>
    <mergeCell ref="AP47:AP50"/>
    <mergeCell ref="AQ47:AQ50"/>
    <mergeCell ref="AX47:AX50"/>
    <mergeCell ref="AY47:AY50"/>
    <mergeCell ref="BF47:BF50"/>
    <mergeCell ref="BG47:BG50"/>
    <mergeCell ref="BN47:BN50"/>
    <mergeCell ref="BO47:BO50"/>
    <mergeCell ref="AP34:AP37"/>
    <mergeCell ref="AQ34:AQ37"/>
    <mergeCell ref="AX34:AX37"/>
    <mergeCell ref="AY34:AY37"/>
    <mergeCell ref="BF34:BF37"/>
    <mergeCell ref="BG34:BG37"/>
    <mergeCell ref="BN34:BN37"/>
    <mergeCell ref="BO34:BO37"/>
    <mergeCell ref="AP38:AP41"/>
    <mergeCell ref="AQ38:AQ41"/>
    <mergeCell ref="AX38:AX41"/>
    <mergeCell ref="AY38:AY41"/>
    <mergeCell ref="BF38:BF41"/>
    <mergeCell ref="BG38:BG41"/>
    <mergeCell ref="BN38:BN41"/>
    <mergeCell ref="BO38:BO41"/>
    <mergeCell ref="AP25:AP28"/>
    <mergeCell ref="AQ25:AQ28"/>
    <mergeCell ref="AX25:AX28"/>
    <mergeCell ref="AY25:AY28"/>
    <mergeCell ref="BF25:BF28"/>
    <mergeCell ref="BG25:BG28"/>
    <mergeCell ref="BN25:BN28"/>
    <mergeCell ref="BO25:BO28"/>
    <mergeCell ref="AP30:AP33"/>
    <mergeCell ref="AQ30:AQ33"/>
    <mergeCell ref="AX30:AX33"/>
    <mergeCell ref="AY30:AY33"/>
    <mergeCell ref="BF30:BF33"/>
    <mergeCell ref="BG30:BG33"/>
    <mergeCell ref="BN30:BN33"/>
    <mergeCell ref="BO30:BO33"/>
    <mergeCell ref="AP17:AP20"/>
    <mergeCell ref="AQ17:AQ20"/>
    <mergeCell ref="AX17:AX20"/>
    <mergeCell ref="AY17:AY20"/>
    <mergeCell ref="BF17:BF20"/>
    <mergeCell ref="BG17:BG20"/>
    <mergeCell ref="BN17:BN20"/>
    <mergeCell ref="BO17:BO20"/>
    <mergeCell ref="AP21:AP24"/>
    <mergeCell ref="AQ21:AQ24"/>
    <mergeCell ref="AX21:AX24"/>
    <mergeCell ref="AY21:AY24"/>
    <mergeCell ref="BF21:BF24"/>
    <mergeCell ref="BG21:BG24"/>
    <mergeCell ref="BN21:BN24"/>
    <mergeCell ref="BO21:BO24"/>
    <mergeCell ref="AP9:AP12"/>
    <mergeCell ref="AQ9:AQ12"/>
    <mergeCell ref="AX9:AX12"/>
    <mergeCell ref="AY9:AY12"/>
    <mergeCell ref="BF9:BF12"/>
    <mergeCell ref="BG9:BG12"/>
    <mergeCell ref="BN9:BN12"/>
    <mergeCell ref="BO9:BO12"/>
    <mergeCell ref="AP13:AP16"/>
    <mergeCell ref="AQ13:AQ16"/>
    <mergeCell ref="AX13:AX16"/>
    <mergeCell ref="AY13:AY16"/>
    <mergeCell ref="BF13:BF16"/>
    <mergeCell ref="BG13:BG16"/>
    <mergeCell ref="BN13:BN16"/>
    <mergeCell ref="BO13:BO16"/>
    <mergeCell ref="AF82:AF85"/>
    <mergeCell ref="Z82:Z85"/>
    <mergeCell ref="AA82:AA85"/>
    <mergeCell ref="AB82:AB85"/>
    <mergeCell ref="AC82:AC85"/>
    <mergeCell ref="AD82:AD85"/>
    <mergeCell ref="AE82:AE85"/>
    <mergeCell ref="T82:T85"/>
    <mergeCell ref="U82:U85"/>
    <mergeCell ref="V82:V85"/>
    <mergeCell ref="W82:W85"/>
    <mergeCell ref="X82:X85"/>
    <mergeCell ref="Y82:Y85"/>
    <mergeCell ref="N82:N85"/>
    <mergeCell ref="O82:O85"/>
    <mergeCell ref="P82:P85"/>
    <mergeCell ref="Q82:Q85"/>
    <mergeCell ref="R82:R85"/>
    <mergeCell ref="S82:S85"/>
    <mergeCell ref="H82:H85"/>
    <mergeCell ref="I82:I85"/>
    <mergeCell ref="J82:J85"/>
    <mergeCell ref="K82:K85"/>
    <mergeCell ref="L82:L85"/>
    <mergeCell ref="M82:M85"/>
    <mergeCell ref="AB78:AB81"/>
    <mergeCell ref="AC78:AC81"/>
    <mergeCell ref="AD78:AD81"/>
    <mergeCell ref="AE78:AE81"/>
    <mergeCell ref="AF78:AF81"/>
    <mergeCell ref="C82:C85"/>
    <mergeCell ref="D82:D85"/>
    <mergeCell ref="E82:E85"/>
    <mergeCell ref="F82:F85"/>
    <mergeCell ref="G82:G85"/>
    <mergeCell ref="V78:V81"/>
    <mergeCell ref="W78:W81"/>
    <mergeCell ref="X78:X81"/>
    <mergeCell ref="Y78:Y81"/>
    <mergeCell ref="Z78:Z81"/>
    <mergeCell ref="AA78:AA81"/>
    <mergeCell ref="P78:P81"/>
    <mergeCell ref="Q78:Q81"/>
    <mergeCell ref="R78:R81"/>
    <mergeCell ref="S78:S81"/>
    <mergeCell ref="T78:T81"/>
    <mergeCell ref="U78:U81"/>
    <mergeCell ref="J78:J81"/>
    <mergeCell ref="K78:K81"/>
    <mergeCell ref="L78:L81"/>
    <mergeCell ref="M78:M81"/>
    <mergeCell ref="N78:N81"/>
    <mergeCell ref="O78:O81"/>
    <mergeCell ref="AD73:AD76"/>
    <mergeCell ref="AE73:AE76"/>
    <mergeCell ref="AF73:AF76"/>
    <mergeCell ref="C78:C81"/>
    <mergeCell ref="D78:D81"/>
    <mergeCell ref="E78:E81"/>
    <mergeCell ref="F78:F81"/>
    <mergeCell ref="G78:G81"/>
    <mergeCell ref="H78:H81"/>
    <mergeCell ref="I78:I81"/>
    <mergeCell ref="X73:X76"/>
    <mergeCell ref="Y73:Y76"/>
    <mergeCell ref="Z73:Z76"/>
    <mergeCell ref="AA73:AA76"/>
    <mergeCell ref="AB73:AB76"/>
    <mergeCell ref="AC73:AC76"/>
    <mergeCell ref="R73:R76"/>
    <mergeCell ref="S73:S76"/>
    <mergeCell ref="T73:T76"/>
    <mergeCell ref="U73:U76"/>
    <mergeCell ref="V73:V76"/>
    <mergeCell ref="W73:W76"/>
    <mergeCell ref="L73:L76"/>
    <mergeCell ref="M73:M76"/>
    <mergeCell ref="N73:N76"/>
    <mergeCell ref="O73:O76"/>
    <mergeCell ref="P73:P76"/>
    <mergeCell ref="Q73:Q76"/>
    <mergeCell ref="AF68:AF71"/>
    <mergeCell ref="Z68:Z71"/>
    <mergeCell ref="AA68:AA71"/>
    <mergeCell ref="AB68:AB71"/>
    <mergeCell ref="AC68:AC71"/>
    <mergeCell ref="AD68:AD71"/>
    <mergeCell ref="AE68:AE71"/>
    <mergeCell ref="T68:T71"/>
    <mergeCell ref="U68:U71"/>
    <mergeCell ref="V68:V71"/>
    <mergeCell ref="W68:W71"/>
    <mergeCell ref="X68:X71"/>
    <mergeCell ref="Y68:Y71"/>
    <mergeCell ref="N68:N71"/>
    <mergeCell ref="O68:O71"/>
    <mergeCell ref="P68:P71"/>
    <mergeCell ref="C73:C76"/>
    <mergeCell ref="D73:D76"/>
    <mergeCell ref="E73:E76"/>
    <mergeCell ref="F73:F76"/>
    <mergeCell ref="G73:G76"/>
    <mergeCell ref="H73:H76"/>
    <mergeCell ref="I73:I76"/>
    <mergeCell ref="J73:J76"/>
    <mergeCell ref="K73:K76"/>
    <mergeCell ref="Q68:Q71"/>
    <mergeCell ref="R68:R71"/>
    <mergeCell ref="S68:S71"/>
    <mergeCell ref="H68:H71"/>
    <mergeCell ref="I68:I71"/>
    <mergeCell ref="J68:J71"/>
    <mergeCell ref="K68:K71"/>
    <mergeCell ref="L68:L71"/>
    <mergeCell ref="M68:M71"/>
    <mergeCell ref="AB64:AB67"/>
    <mergeCell ref="AC64:AC67"/>
    <mergeCell ref="AD64:AD67"/>
    <mergeCell ref="AE64:AE67"/>
    <mergeCell ref="AF64:AF67"/>
    <mergeCell ref="C68:C71"/>
    <mergeCell ref="D68:D71"/>
    <mergeCell ref="E68:E71"/>
    <mergeCell ref="F68:F71"/>
    <mergeCell ref="G68:G71"/>
    <mergeCell ref="V64:V67"/>
    <mergeCell ref="W64:W67"/>
    <mergeCell ref="X64:X67"/>
    <mergeCell ref="Y64:Y67"/>
    <mergeCell ref="Z64:Z67"/>
    <mergeCell ref="AA64:AA67"/>
    <mergeCell ref="P64:P67"/>
    <mergeCell ref="Q64:Q67"/>
    <mergeCell ref="R64:R67"/>
    <mergeCell ref="S64:S67"/>
    <mergeCell ref="T64:T67"/>
    <mergeCell ref="U64:U67"/>
    <mergeCell ref="J64:J67"/>
    <mergeCell ref="K64:K67"/>
    <mergeCell ref="L64:L67"/>
    <mergeCell ref="M64:M67"/>
    <mergeCell ref="N64:N67"/>
    <mergeCell ref="O64:O67"/>
    <mergeCell ref="AD60:AD63"/>
    <mergeCell ref="AE60:AE63"/>
    <mergeCell ref="AF60:AF63"/>
    <mergeCell ref="C64:C67"/>
    <mergeCell ref="D64:D67"/>
    <mergeCell ref="E64:E67"/>
    <mergeCell ref="F64:F67"/>
    <mergeCell ref="G64:G67"/>
    <mergeCell ref="H64:H67"/>
    <mergeCell ref="I64:I67"/>
    <mergeCell ref="X60:X63"/>
    <mergeCell ref="Y60:Y63"/>
    <mergeCell ref="Z60:Z63"/>
    <mergeCell ref="AA60:AA63"/>
    <mergeCell ref="AB60:AB63"/>
    <mergeCell ref="AC60:AC63"/>
    <mergeCell ref="R60:R63"/>
    <mergeCell ref="S60:S63"/>
    <mergeCell ref="T60:T63"/>
    <mergeCell ref="U60:U63"/>
    <mergeCell ref="V60:V63"/>
    <mergeCell ref="W60:W63"/>
    <mergeCell ref="L60:L63"/>
    <mergeCell ref="M60:M63"/>
    <mergeCell ref="N60:N63"/>
    <mergeCell ref="O60:O63"/>
    <mergeCell ref="P60:P63"/>
    <mergeCell ref="Q60:Q63"/>
    <mergeCell ref="AF55:AF58"/>
    <mergeCell ref="Z55:Z58"/>
    <mergeCell ref="AA55:AA58"/>
    <mergeCell ref="AB55:AB58"/>
    <mergeCell ref="AC55:AC58"/>
    <mergeCell ref="AD55:AD58"/>
    <mergeCell ref="AE55:AE58"/>
    <mergeCell ref="T55:T58"/>
    <mergeCell ref="U55:U58"/>
    <mergeCell ref="V55:V58"/>
    <mergeCell ref="W55:W58"/>
    <mergeCell ref="X55:X58"/>
    <mergeCell ref="Y55:Y58"/>
    <mergeCell ref="N55:N58"/>
    <mergeCell ref="O55:O58"/>
    <mergeCell ref="P55:P58"/>
    <mergeCell ref="C60:C63"/>
    <mergeCell ref="D60:D63"/>
    <mergeCell ref="E60:E63"/>
    <mergeCell ref="F60:F63"/>
    <mergeCell ref="G60:G63"/>
    <mergeCell ref="H60:H63"/>
    <mergeCell ref="I60:I63"/>
    <mergeCell ref="J60:J63"/>
    <mergeCell ref="K60:K63"/>
    <mergeCell ref="Q55:Q58"/>
    <mergeCell ref="R55:R58"/>
    <mergeCell ref="S55:S58"/>
    <mergeCell ref="H55:H58"/>
    <mergeCell ref="I55:I58"/>
    <mergeCell ref="J55:J58"/>
    <mergeCell ref="K55:K58"/>
    <mergeCell ref="L55:L58"/>
    <mergeCell ref="M55:M58"/>
    <mergeCell ref="AB51:AB54"/>
    <mergeCell ref="AC51:AC54"/>
    <mergeCell ref="AD51:AD54"/>
    <mergeCell ref="AE51:AE54"/>
    <mergeCell ref="AF51:AF54"/>
    <mergeCell ref="C55:C58"/>
    <mergeCell ref="D55:D58"/>
    <mergeCell ref="E55:E58"/>
    <mergeCell ref="F55:F58"/>
    <mergeCell ref="G55:G58"/>
    <mergeCell ref="V51:V54"/>
    <mergeCell ref="W51:W54"/>
    <mergeCell ref="X51:X54"/>
    <mergeCell ref="Y51:Y54"/>
    <mergeCell ref="Z51:Z54"/>
    <mergeCell ref="AA51:AA54"/>
    <mergeCell ref="P51:P54"/>
    <mergeCell ref="Q51:Q54"/>
    <mergeCell ref="R51:R54"/>
    <mergeCell ref="S51:S54"/>
    <mergeCell ref="T51:T54"/>
    <mergeCell ref="U51:U54"/>
    <mergeCell ref="J51:J54"/>
    <mergeCell ref="K51:K54"/>
    <mergeCell ref="L51:L54"/>
    <mergeCell ref="M51:M54"/>
    <mergeCell ref="N51:N54"/>
    <mergeCell ref="O51:O54"/>
    <mergeCell ref="AD47:AD50"/>
    <mergeCell ref="AE47:AE50"/>
    <mergeCell ref="AF47:AF50"/>
    <mergeCell ref="C51:C54"/>
    <mergeCell ref="D51:D54"/>
    <mergeCell ref="E51:E54"/>
    <mergeCell ref="F51:F54"/>
    <mergeCell ref="G51:G54"/>
    <mergeCell ref="H51:H54"/>
    <mergeCell ref="I51:I54"/>
    <mergeCell ref="X47:X50"/>
    <mergeCell ref="Y47:Y50"/>
    <mergeCell ref="Z47:Z50"/>
    <mergeCell ref="AA47:AA50"/>
    <mergeCell ref="AB47:AB50"/>
    <mergeCell ref="AC47:AC50"/>
    <mergeCell ref="R47:R50"/>
    <mergeCell ref="S47:S50"/>
    <mergeCell ref="T47:T50"/>
    <mergeCell ref="U47:U50"/>
    <mergeCell ref="V47:V50"/>
    <mergeCell ref="W47:W50"/>
    <mergeCell ref="L47:L50"/>
    <mergeCell ref="M47:M50"/>
    <mergeCell ref="N47:N50"/>
    <mergeCell ref="O47:O50"/>
    <mergeCell ref="P47:P50"/>
    <mergeCell ref="Q47:Q50"/>
    <mergeCell ref="AF43:AF46"/>
    <mergeCell ref="Z43:Z46"/>
    <mergeCell ref="AA43:AA46"/>
    <mergeCell ref="AB43:AB46"/>
    <mergeCell ref="AC43:AC46"/>
    <mergeCell ref="AD43:AD46"/>
    <mergeCell ref="AE43:AE46"/>
    <mergeCell ref="T43:T46"/>
    <mergeCell ref="U43:U46"/>
    <mergeCell ref="V43:V46"/>
    <mergeCell ref="W43:W46"/>
    <mergeCell ref="X43:X46"/>
    <mergeCell ref="Y43:Y46"/>
    <mergeCell ref="N43:N46"/>
    <mergeCell ref="O43:O46"/>
    <mergeCell ref="P43:P46"/>
    <mergeCell ref="C47:C50"/>
    <mergeCell ref="D47:D50"/>
    <mergeCell ref="E47:E50"/>
    <mergeCell ref="F47:F50"/>
    <mergeCell ref="G47:G50"/>
    <mergeCell ref="H47:H50"/>
    <mergeCell ref="I47:I50"/>
    <mergeCell ref="J47:J50"/>
    <mergeCell ref="K47:K50"/>
    <mergeCell ref="Q43:Q46"/>
    <mergeCell ref="R43:R46"/>
    <mergeCell ref="S43:S46"/>
    <mergeCell ref="H43:H46"/>
    <mergeCell ref="I43:I46"/>
    <mergeCell ref="J43:J46"/>
    <mergeCell ref="K43:K46"/>
    <mergeCell ref="L43:L46"/>
    <mergeCell ref="M43:M46"/>
    <mergeCell ref="AB38:AB41"/>
    <mergeCell ref="AC38:AC41"/>
    <mergeCell ref="AD38:AD41"/>
    <mergeCell ref="AE38:AE41"/>
    <mergeCell ref="AF38:AF41"/>
    <mergeCell ref="C43:C46"/>
    <mergeCell ref="D43:D46"/>
    <mergeCell ref="E43:E46"/>
    <mergeCell ref="F43:F46"/>
    <mergeCell ref="G43:G46"/>
    <mergeCell ref="V38:V41"/>
    <mergeCell ref="W38:W41"/>
    <mergeCell ref="X38:X41"/>
    <mergeCell ref="Y38:Y41"/>
    <mergeCell ref="Z38:Z41"/>
    <mergeCell ref="AA38:AA41"/>
    <mergeCell ref="P38:P41"/>
    <mergeCell ref="Q38:Q41"/>
    <mergeCell ref="R38:R41"/>
    <mergeCell ref="S38:S41"/>
    <mergeCell ref="T38:T41"/>
    <mergeCell ref="U38:U41"/>
    <mergeCell ref="J38:J41"/>
    <mergeCell ref="K38:K41"/>
    <mergeCell ref="L38:L41"/>
    <mergeCell ref="M38:M41"/>
    <mergeCell ref="N38:N41"/>
    <mergeCell ref="O38:O41"/>
    <mergeCell ref="AD34:AD37"/>
    <mergeCell ref="AE34:AE37"/>
    <mergeCell ref="AF34:AF37"/>
    <mergeCell ref="C38:C41"/>
    <mergeCell ref="D38:D41"/>
    <mergeCell ref="E38:E41"/>
    <mergeCell ref="F38:F41"/>
    <mergeCell ref="G38:G41"/>
    <mergeCell ref="H38:H41"/>
    <mergeCell ref="I38:I41"/>
    <mergeCell ref="X34:X37"/>
    <mergeCell ref="Y34:Y37"/>
    <mergeCell ref="Z34:Z37"/>
    <mergeCell ref="AA34:AA37"/>
    <mergeCell ref="AB34:AB37"/>
    <mergeCell ref="AC34:AC37"/>
    <mergeCell ref="R34:R37"/>
    <mergeCell ref="S34:S37"/>
    <mergeCell ref="T34:T37"/>
    <mergeCell ref="U34:U37"/>
    <mergeCell ref="V34:V37"/>
    <mergeCell ref="W34:W37"/>
    <mergeCell ref="L34:L37"/>
    <mergeCell ref="M34:M37"/>
    <mergeCell ref="N34:N37"/>
    <mergeCell ref="O34:O37"/>
    <mergeCell ref="P34:P37"/>
    <mergeCell ref="Q34:Q37"/>
    <mergeCell ref="AF30:AF33"/>
    <mergeCell ref="Z30:Z33"/>
    <mergeCell ref="AA30:AA33"/>
    <mergeCell ref="AB30:AB33"/>
    <mergeCell ref="AC30:AC33"/>
    <mergeCell ref="AD30:AD33"/>
    <mergeCell ref="AE30:AE33"/>
    <mergeCell ref="T30:T33"/>
    <mergeCell ref="U30:U33"/>
    <mergeCell ref="V30:V33"/>
    <mergeCell ref="W30:W33"/>
    <mergeCell ref="X30:X33"/>
    <mergeCell ref="Y30:Y33"/>
    <mergeCell ref="N30:N33"/>
    <mergeCell ref="O30:O33"/>
    <mergeCell ref="P30:P33"/>
    <mergeCell ref="C34:C37"/>
    <mergeCell ref="D34:D37"/>
    <mergeCell ref="E34:E37"/>
    <mergeCell ref="F34:F37"/>
    <mergeCell ref="G34:G37"/>
    <mergeCell ref="H34:H37"/>
    <mergeCell ref="I34:I37"/>
    <mergeCell ref="J34:J37"/>
    <mergeCell ref="K34:K37"/>
    <mergeCell ref="Q30:Q33"/>
    <mergeCell ref="R30:R33"/>
    <mergeCell ref="S30:S33"/>
    <mergeCell ref="H30:H33"/>
    <mergeCell ref="I30:I33"/>
    <mergeCell ref="J30:J33"/>
    <mergeCell ref="K30:K33"/>
    <mergeCell ref="L30:L33"/>
    <mergeCell ref="M30:M33"/>
    <mergeCell ref="AB25:AB28"/>
    <mergeCell ref="AC25:AC28"/>
    <mergeCell ref="AD25:AD28"/>
    <mergeCell ref="AE25:AE28"/>
    <mergeCell ref="AF25:AF28"/>
    <mergeCell ref="C30:C33"/>
    <mergeCell ref="D30:D33"/>
    <mergeCell ref="E30:E33"/>
    <mergeCell ref="F30:F33"/>
    <mergeCell ref="G30:G33"/>
    <mergeCell ref="V25:V28"/>
    <mergeCell ref="W25:W28"/>
    <mergeCell ref="X25:X28"/>
    <mergeCell ref="Y25:Y28"/>
    <mergeCell ref="Z25:Z28"/>
    <mergeCell ref="AA25:AA28"/>
    <mergeCell ref="P25:P28"/>
    <mergeCell ref="Q25:Q28"/>
    <mergeCell ref="R25:R28"/>
    <mergeCell ref="S25:S28"/>
    <mergeCell ref="T25:T28"/>
    <mergeCell ref="U25:U28"/>
    <mergeCell ref="J25:J28"/>
    <mergeCell ref="K25:K28"/>
    <mergeCell ref="L25:L28"/>
    <mergeCell ref="M25:M28"/>
    <mergeCell ref="N25:N28"/>
    <mergeCell ref="O25:O28"/>
    <mergeCell ref="AD21:AD24"/>
    <mergeCell ref="AE21:AE24"/>
    <mergeCell ref="AF21:AF24"/>
    <mergeCell ref="C25:C28"/>
    <mergeCell ref="D25:D28"/>
    <mergeCell ref="E25:E28"/>
    <mergeCell ref="F25:F28"/>
    <mergeCell ref="G25:G28"/>
    <mergeCell ref="H25:H28"/>
    <mergeCell ref="I25:I28"/>
    <mergeCell ref="X21:X24"/>
    <mergeCell ref="Y21:Y24"/>
    <mergeCell ref="Z21:Z24"/>
    <mergeCell ref="AA21:AA24"/>
    <mergeCell ref="AB21:AB24"/>
    <mergeCell ref="AC21:AC24"/>
    <mergeCell ref="R21:R24"/>
    <mergeCell ref="S21:S24"/>
    <mergeCell ref="T21:T24"/>
    <mergeCell ref="U21:U24"/>
    <mergeCell ref="V21:V24"/>
    <mergeCell ref="W21:W24"/>
    <mergeCell ref="L21:L24"/>
    <mergeCell ref="M21:M24"/>
    <mergeCell ref="N21:N24"/>
    <mergeCell ref="O21:O24"/>
    <mergeCell ref="P21:P24"/>
    <mergeCell ref="Q21:Q24"/>
    <mergeCell ref="AF17:AF20"/>
    <mergeCell ref="Z17:Z20"/>
    <mergeCell ref="AA17:AA20"/>
    <mergeCell ref="AB17:AB20"/>
    <mergeCell ref="AC17:AC20"/>
    <mergeCell ref="AD17:AD20"/>
    <mergeCell ref="AE17:AE20"/>
    <mergeCell ref="T17:T20"/>
    <mergeCell ref="U17:U20"/>
    <mergeCell ref="V17:V20"/>
    <mergeCell ref="W17:W20"/>
    <mergeCell ref="X17:X20"/>
    <mergeCell ref="Y17:Y20"/>
    <mergeCell ref="N17:N20"/>
    <mergeCell ref="O17:O20"/>
    <mergeCell ref="P17:P20"/>
    <mergeCell ref="C21:C24"/>
    <mergeCell ref="D21:D24"/>
    <mergeCell ref="E21:E24"/>
    <mergeCell ref="F21:F24"/>
    <mergeCell ref="G21:G24"/>
    <mergeCell ref="H21:H24"/>
    <mergeCell ref="I21:I24"/>
    <mergeCell ref="J21:J24"/>
    <mergeCell ref="K21:K24"/>
    <mergeCell ref="Q17:Q20"/>
    <mergeCell ref="R17:R20"/>
    <mergeCell ref="S17:S20"/>
    <mergeCell ref="H17:H20"/>
    <mergeCell ref="I17:I20"/>
    <mergeCell ref="J17:J20"/>
    <mergeCell ref="K17:K20"/>
    <mergeCell ref="L17:L20"/>
    <mergeCell ref="M17:M20"/>
    <mergeCell ref="AB13:AB16"/>
    <mergeCell ref="AC13:AC16"/>
    <mergeCell ref="AD13:AD16"/>
    <mergeCell ref="AE13:AE16"/>
    <mergeCell ref="AF13:AF16"/>
    <mergeCell ref="C17:C20"/>
    <mergeCell ref="D17:D20"/>
    <mergeCell ref="E17:E20"/>
    <mergeCell ref="F17:F20"/>
    <mergeCell ref="G17:G20"/>
    <mergeCell ref="V13:V16"/>
    <mergeCell ref="W13:W16"/>
    <mergeCell ref="X13:X16"/>
    <mergeCell ref="Y13:Y16"/>
    <mergeCell ref="Z13:Z16"/>
    <mergeCell ref="AA13:AA16"/>
    <mergeCell ref="P13:P16"/>
    <mergeCell ref="Q13:Q16"/>
    <mergeCell ref="R13:R16"/>
    <mergeCell ref="S13:S16"/>
    <mergeCell ref="T13:T16"/>
    <mergeCell ref="U13:U16"/>
    <mergeCell ref="J13:J16"/>
    <mergeCell ref="K13:K16"/>
    <mergeCell ref="L13:L16"/>
    <mergeCell ref="M13:M16"/>
    <mergeCell ref="N13:N16"/>
    <mergeCell ref="O13:O16"/>
    <mergeCell ref="AD9:AD12"/>
    <mergeCell ref="AE9:AE12"/>
    <mergeCell ref="AF9:AF12"/>
    <mergeCell ref="C13:C16"/>
    <mergeCell ref="D13:D16"/>
    <mergeCell ref="E13:E16"/>
    <mergeCell ref="F13:F16"/>
    <mergeCell ref="G13:G16"/>
    <mergeCell ref="H13:H16"/>
    <mergeCell ref="I13:I16"/>
    <mergeCell ref="X9:X12"/>
    <mergeCell ref="Y9:Y12"/>
    <mergeCell ref="Z9:Z12"/>
    <mergeCell ref="AA9:AA12"/>
    <mergeCell ref="AB9:AB12"/>
    <mergeCell ref="AC9:AC12"/>
    <mergeCell ref="R9:R12"/>
    <mergeCell ref="S9:S12"/>
    <mergeCell ref="T9:T12"/>
    <mergeCell ref="U9:U12"/>
    <mergeCell ref="V9:V12"/>
    <mergeCell ref="W9:W12"/>
    <mergeCell ref="L9:L12"/>
    <mergeCell ref="M9:M12"/>
    <mergeCell ref="N9:N12"/>
    <mergeCell ref="O9:O12"/>
    <mergeCell ref="P9:P12"/>
    <mergeCell ref="Q9:Q12"/>
    <mergeCell ref="BU4:BU5"/>
    <mergeCell ref="BL4:BL5"/>
    <mergeCell ref="BM4:BM5"/>
    <mergeCell ref="BN4:BN5"/>
    <mergeCell ref="BO4:BO5"/>
    <mergeCell ref="BP4:BS4"/>
    <mergeCell ref="BT4:BT5"/>
    <mergeCell ref="AZ4:BC4"/>
    <mergeCell ref="BD4:BD5"/>
    <mergeCell ref="BE4:BE5"/>
    <mergeCell ref="BF4:BF5"/>
    <mergeCell ref="BG4:BG5"/>
    <mergeCell ref="BH4:BK4"/>
    <mergeCell ref="AA4:AD4"/>
    <mergeCell ref="AE4:AE5"/>
    <mergeCell ref="AF4:AF5"/>
    <mergeCell ref="C9:C12"/>
    <mergeCell ref="D9:D12"/>
    <mergeCell ref="E9:E12"/>
    <mergeCell ref="F9:F12"/>
    <mergeCell ref="G9:G12"/>
    <mergeCell ref="H9:H12"/>
    <mergeCell ref="I9:I12"/>
    <mergeCell ref="J9:J12"/>
    <mergeCell ref="K9:K12"/>
    <mergeCell ref="Q3:Q5"/>
    <mergeCell ref="R3:R5"/>
    <mergeCell ref="P3:P5"/>
    <mergeCell ref="AV4:AV5"/>
    <mergeCell ref="AW4:AW5"/>
    <mergeCell ref="AX4:AX5"/>
    <mergeCell ref="AY4:AY5"/>
    <mergeCell ref="T3:X3"/>
    <mergeCell ref="Y3:AF3"/>
    <mergeCell ref="AG3:AG5"/>
    <mergeCell ref="AH3:AH5"/>
    <mergeCell ref="AP4:AP5"/>
    <mergeCell ref="AQ4:AQ5"/>
    <mergeCell ref="AR4:AU4"/>
    <mergeCell ref="T4:T5"/>
    <mergeCell ref="U4:U5"/>
    <mergeCell ref="V4:V5"/>
    <mergeCell ref="AI3:AI5"/>
    <mergeCell ref="AJ3:AJ5"/>
    <mergeCell ref="W4:W5"/>
    <mergeCell ref="X4:X5"/>
    <mergeCell ref="Y4:Y5"/>
    <mergeCell ref="Z4:Z5"/>
    <mergeCell ref="B3:D3"/>
    <mergeCell ref="E3:E5"/>
    <mergeCell ref="F3:I3"/>
    <mergeCell ref="J3:K3"/>
    <mergeCell ref="L3:M3"/>
    <mergeCell ref="N3:O3"/>
    <mergeCell ref="N4:N5"/>
    <mergeCell ref="O4:O5"/>
    <mergeCell ref="BN3:BU3"/>
    <mergeCell ref="C4:D4"/>
    <mergeCell ref="F4:F5"/>
    <mergeCell ref="G4:G5"/>
    <mergeCell ref="H4:H5"/>
    <mergeCell ref="I4:I5"/>
    <mergeCell ref="J4:J5"/>
    <mergeCell ref="K4:K5"/>
    <mergeCell ref="L4:L5"/>
    <mergeCell ref="M4:M5"/>
    <mergeCell ref="AK3:AK5"/>
    <mergeCell ref="AL3:AM3"/>
    <mergeCell ref="AN3:AO3"/>
    <mergeCell ref="AP3:AW3"/>
    <mergeCell ref="AX3:BE3"/>
    <mergeCell ref="BF3:BM3"/>
  </mergeCells>
  <conditionalFormatting sqref="H13">
    <cfRule type="expression" dxfId="791" priority="24">
      <formula>$G13=#REF!</formula>
    </cfRule>
  </conditionalFormatting>
  <conditionalFormatting sqref="H17">
    <cfRule type="expression" dxfId="790" priority="23">
      <formula>$G17=#REF!</formula>
    </cfRule>
  </conditionalFormatting>
  <conditionalFormatting sqref="H21">
    <cfRule type="expression" dxfId="789" priority="22">
      <formula>$G21=#REF!</formula>
    </cfRule>
  </conditionalFormatting>
  <conditionalFormatting sqref="H25">
    <cfRule type="expression" dxfId="788" priority="21">
      <formula>$G25=#REF!</formula>
    </cfRule>
  </conditionalFormatting>
  <conditionalFormatting sqref="S9 S13 S17 S21 S25">
    <cfRule type="expression" dxfId="787" priority="35">
      <formula>T9=U9+V9+W9+X9</formula>
    </cfRule>
    <cfRule type="expression" dxfId="786" priority="36">
      <formula>T9&lt;&gt;U9+V9+W9+X9</formula>
    </cfRule>
  </conditionalFormatting>
  <conditionalFormatting sqref="S30 S34 S38">
    <cfRule type="expression" dxfId="785" priority="33">
      <formula>T30=U30+V30+W30+X30</formula>
    </cfRule>
    <cfRule type="expression" dxfId="784" priority="34">
      <formula>T30&lt;&gt;U30+V30+W30+X30</formula>
    </cfRule>
  </conditionalFormatting>
  <conditionalFormatting sqref="S43 S47 S51 S55">
    <cfRule type="expression" dxfId="783" priority="31">
      <formula>T43=U43+V43+W43+X43</formula>
    </cfRule>
    <cfRule type="expression" dxfId="782" priority="32">
      <formula>T43&lt;&gt;U43+V43+W43+X43</formula>
    </cfRule>
  </conditionalFormatting>
  <conditionalFormatting sqref="S60 S64 S68">
    <cfRule type="expression" dxfId="781" priority="29">
      <formula>T60=U60+V60+W60+X60</formula>
    </cfRule>
    <cfRule type="expression" dxfId="780" priority="30">
      <formula>T60&lt;&gt;U60+V60+W60+X60</formula>
    </cfRule>
  </conditionalFormatting>
  <conditionalFormatting sqref="S73">
    <cfRule type="expression" dxfId="779" priority="27">
      <formula>T73=U73+V73+W73+X73</formula>
    </cfRule>
    <cfRule type="expression" dxfId="778" priority="28">
      <formula>T73&lt;&gt;U73+V73+W73+X73</formula>
    </cfRule>
  </conditionalFormatting>
  <conditionalFormatting sqref="S78 S82">
    <cfRule type="expression" dxfId="777" priority="25">
      <formula>T78=U78+V78+W78+X78</formula>
    </cfRule>
    <cfRule type="expression" dxfId="776" priority="26">
      <formula>T78&lt;&gt;U78+V78+W78+X78</formula>
    </cfRule>
  </conditionalFormatting>
  <conditionalFormatting sqref="Y7:Y9">
    <cfRule type="expression" dxfId="775" priority="1">
      <formula>Y7&lt;&gt;Z7</formula>
    </cfRule>
  </conditionalFormatting>
  <conditionalFormatting sqref="Y13 Y17 Y21 Y25">
    <cfRule type="expression" dxfId="774" priority="8">
      <formula>Y13&lt;&gt;Z13</formula>
    </cfRule>
  </conditionalFormatting>
  <conditionalFormatting sqref="Y29:Y30 Y34 Y38">
    <cfRule type="expression" dxfId="773" priority="7">
      <formula>Y29&lt;&gt;Z29</formula>
    </cfRule>
  </conditionalFormatting>
  <conditionalFormatting sqref="Y42:Y43 Y47 Y51 Y55">
    <cfRule type="expression" dxfId="772" priority="6">
      <formula>Y42&lt;&gt;Z42</formula>
    </cfRule>
  </conditionalFormatting>
  <conditionalFormatting sqref="Y59:Y60 Y64 Y68">
    <cfRule type="expression" dxfId="771" priority="5">
      <formula>Y59&lt;&gt;Z59</formula>
    </cfRule>
  </conditionalFormatting>
  <conditionalFormatting sqref="Y72:Y73">
    <cfRule type="expression" dxfId="770" priority="4">
      <formula>Y72&lt;&gt;Z72</formula>
    </cfRule>
  </conditionalFormatting>
  <conditionalFormatting sqref="Y77:Y78 Y82">
    <cfRule type="expression" dxfId="769" priority="3">
      <formula>Y77&lt;&gt;Z77</formula>
    </cfRule>
  </conditionalFormatting>
  <conditionalFormatting sqref="Z7:AO7">
    <cfRule type="expression" dxfId="768" priority="38">
      <formula>Z$4=#REF!</formula>
    </cfRule>
  </conditionalFormatting>
  <conditionalFormatting sqref="AQ7:AW7">
    <cfRule type="expression" dxfId="767" priority="37">
      <formula>AQ$4=#REF!</formula>
    </cfRule>
  </conditionalFormatting>
  <conditionalFormatting sqref="AY7:BE7">
    <cfRule type="expression" dxfId="766" priority="13">
      <formula>AY$4=#REF!</formula>
    </cfRule>
  </conditionalFormatting>
  <conditionalFormatting sqref="BG7:BM7">
    <cfRule type="expression" dxfId="765" priority="12">
      <formula>BG$4=#REF!</formula>
    </cfRule>
  </conditionalFormatting>
  <conditionalFormatting sqref="BO7:BU7">
    <cfRule type="expression" dxfId="764" priority="11">
      <formula>BO$4=#REF!</formula>
    </cfRule>
  </conditionalFormatting>
  <printOptions horizontalCentered="1"/>
  <pageMargins left="0.31496062992125984" right="0.31496062992125984" top="0.35433070866141736" bottom="0.55118110236220474" header="0.31496062992125984" footer="0.31496062992125984"/>
  <pageSetup paperSize="14" scale="70" pageOrder="overThenDown" orientation="landscape" r:id="rId1"/>
  <headerFooter>
    <oddFooter>&amp;L&amp;F&amp;R&amp;P DE &amp;N</oddFooter>
  </headerFooter>
  <rowBreaks count="2" manualBreakCount="2">
    <brk id="53" max="72" man="1"/>
    <brk id="70" max="72" man="1"/>
  </rowBreaks>
  <colBreaks count="4" manualBreakCount="4">
    <brk id="13" max="84" man="1"/>
    <brk id="17" max="84" man="1"/>
    <brk id="41" max="84" man="1"/>
    <brk id="57" max="84"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57</vt:i4>
      </vt:variant>
    </vt:vector>
  </HeadingPairs>
  <TitlesOfParts>
    <vt:vector size="87" baseType="lpstr">
      <vt:lpstr>MPI</vt:lpstr>
      <vt:lpstr>index</vt:lpstr>
      <vt:lpstr>ListaS</vt:lpstr>
      <vt:lpstr>Eco</vt:lpstr>
      <vt:lpstr>Tur</vt:lpstr>
      <vt:lpstr>Fro</vt:lpstr>
      <vt:lpstr>Agr</vt:lpstr>
      <vt:lpstr>Vía</vt:lpstr>
      <vt:lpstr>Trá</vt:lpstr>
      <vt:lpstr>Tic</vt:lpstr>
      <vt:lpstr>Sec.Minas</vt:lpstr>
      <vt:lpstr>Agu</vt:lpstr>
      <vt:lpstr>Edu</vt:lpstr>
      <vt:lpstr>IDS</vt:lpstr>
      <vt:lpstr>Ind</vt:lpstr>
      <vt:lpstr>Cul</vt:lpstr>
      <vt:lpstr>Háb</vt:lpstr>
      <vt:lpstr>Soc</vt:lpstr>
      <vt:lpstr>Muj</vt:lpstr>
      <vt:lpstr>Vic</vt:lpstr>
      <vt:lpstr>PcD</vt:lpstr>
      <vt:lpstr>Rel</vt:lpstr>
      <vt:lpstr>Seg</vt:lpstr>
      <vt:lpstr>Gob</vt:lpstr>
      <vt:lpstr>Amb</vt:lpstr>
      <vt:lpstr>Ries</vt:lpstr>
      <vt:lpstr>Plan</vt:lpstr>
      <vt:lpstr>Hac</vt:lpstr>
      <vt:lpstr>Gral</vt:lpstr>
      <vt:lpstr>Proy</vt:lpstr>
      <vt:lpstr>index!_Hlk162601982</vt:lpstr>
      <vt:lpstr>Agr!Área_de_impresión</vt:lpstr>
      <vt:lpstr>Agu!Área_de_impresión</vt:lpstr>
      <vt:lpstr>Amb!Área_de_impresión</vt:lpstr>
      <vt:lpstr>Cul!Área_de_impresión</vt:lpstr>
      <vt:lpstr>Eco!Área_de_impresión</vt:lpstr>
      <vt:lpstr>Edu!Área_de_impresión</vt:lpstr>
      <vt:lpstr>Fro!Área_de_impresión</vt:lpstr>
      <vt:lpstr>Gob!Área_de_impresión</vt:lpstr>
      <vt:lpstr>Gral!Área_de_impresión</vt:lpstr>
      <vt:lpstr>Háb!Área_de_impresión</vt:lpstr>
      <vt:lpstr>Hac!Área_de_impresión</vt:lpstr>
      <vt:lpstr>IDS!Área_de_impresión</vt:lpstr>
      <vt:lpstr>Ind!Área_de_impresión</vt:lpstr>
      <vt:lpstr>index!Área_de_impresión</vt:lpstr>
      <vt:lpstr>Muj!Área_de_impresión</vt:lpstr>
      <vt:lpstr>PcD!Área_de_impresión</vt:lpstr>
      <vt:lpstr>Plan!Área_de_impresión</vt:lpstr>
      <vt:lpstr>Proy!Área_de_impresión</vt:lpstr>
      <vt:lpstr>Rel!Área_de_impresión</vt:lpstr>
      <vt:lpstr>Ries!Área_de_impresión</vt:lpstr>
      <vt:lpstr>Sec.Minas!Área_de_impresión</vt:lpstr>
      <vt:lpstr>Seg!Área_de_impresión</vt:lpstr>
      <vt:lpstr>Soc!Área_de_impresión</vt:lpstr>
      <vt:lpstr>Tic!Área_de_impresión</vt:lpstr>
      <vt:lpstr>Trá!Área_de_impresión</vt:lpstr>
      <vt:lpstr>Tur!Área_de_impresión</vt:lpstr>
      <vt:lpstr>Vía!Área_de_impresión</vt:lpstr>
      <vt:lpstr>Vic!Área_de_impresión</vt:lpstr>
      <vt:lpstr>Agr!Títulos_a_imprimir</vt:lpstr>
      <vt:lpstr>Agu!Títulos_a_imprimir</vt:lpstr>
      <vt:lpstr>Amb!Títulos_a_imprimir</vt:lpstr>
      <vt:lpstr>Cul!Títulos_a_imprimir</vt:lpstr>
      <vt:lpstr>Eco!Títulos_a_imprimir</vt:lpstr>
      <vt:lpstr>Edu!Títulos_a_imprimir</vt:lpstr>
      <vt:lpstr>Fro!Títulos_a_imprimir</vt:lpstr>
      <vt:lpstr>Gob!Títulos_a_imprimir</vt:lpstr>
      <vt:lpstr>Gral!Títulos_a_imprimir</vt:lpstr>
      <vt:lpstr>Háb!Títulos_a_imprimir</vt:lpstr>
      <vt:lpstr>Hac!Títulos_a_imprimir</vt:lpstr>
      <vt:lpstr>IDS!Títulos_a_imprimir</vt:lpstr>
      <vt:lpstr>Ind!Títulos_a_imprimir</vt:lpstr>
      <vt:lpstr>index!Títulos_a_imprimir</vt:lpstr>
      <vt:lpstr>Muj!Títulos_a_imprimir</vt:lpstr>
      <vt:lpstr>PcD!Títulos_a_imprimir</vt:lpstr>
      <vt:lpstr>Plan!Títulos_a_imprimir</vt:lpstr>
      <vt:lpstr>Proy!Títulos_a_imprimir</vt:lpstr>
      <vt:lpstr>Rel!Títulos_a_imprimir</vt:lpstr>
      <vt:lpstr>Ries!Títulos_a_imprimir</vt:lpstr>
      <vt:lpstr>Sec.Minas!Títulos_a_imprimir</vt:lpstr>
      <vt:lpstr>Seg!Títulos_a_imprimir</vt:lpstr>
      <vt:lpstr>Soc!Títulos_a_imprimir</vt:lpstr>
      <vt:lpstr>Tic!Títulos_a_imprimir</vt:lpstr>
      <vt:lpstr>Trá!Títulos_a_imprimir</vt:lpstr>
      <vt:lpstr>Tur!Títulos_a_imprimir</vt:lpstr>
      <vt:lpstr>Vía!Títulos_a_imprimir</vt:lpstr>
      <vt:lpstr>Vic!Títulos_a_imprimir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GRAMALOTE</dc:creator>
  <cp:keywords/>
  <dc:description/>
  <cp:lastModifiedBy>CARLOS EDUARDO RODRIGUEZ VALENCIA</cp:lastModifiedBy>
  <cp:revision/>
  <dcterms:created xsi:type="dcterms:W3CDTF">2016-04-02T07:24:18Z</dcterms:created>
  <dcterms:modified xsi:type="dcterms:W3CDTF">2026-01-07T19:42:25Z</dcterms:modified>
  <cp:category/>
  <cp:contentStatus/>
</cp:coreProperties>
</file>